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hidePivotFieldList="1" defaultThemeVersion="202300"/>
  <mc:AlternateContent xmlns:mc="http://schemas.openxmlformats.org/markup-compatibility/2006">
    <mc:Choice Requires="x15">
      <x15ac:absPath xmlns:x15ac="http://schemas.microsoft.com/office/spreadsheetml/2010/11/ac" url="/Users/admin/Code/Excel_Projects/Gulf Gift Atelier/"/>
    </mc:Choice>
  </mc:AlternateContent>
  <xr:revisionPtr revIDLastSave="0" documentId="8_{1D207F45-FD0A-554F-82A3-93ED3C31A27D}" xr6:coauthVersionLast="47" xr6:coauthVersionMax="47" xr10:uidLastSave="{00000000-0000-0000-0000-000000000000}"/>
  <bookViews>
    <workbookView xWindow="0" yWindow="500" windowWidth="38400" windowHeight="21100" activeTab="2" xr2:uid="{3B7C4CFF-84AF-EB40-8C4F-ED9303F86228}"/>
  </bookViews>
  <sheets>
    <sheet name="data" sheetId="1" r:id="rId1"/>
    <sheet name="PivotTable" sheetId="2" r:id="rId2"/>
    <sheet name="Dashboard" sheetId="3" r:id="rId3"/>
  </sheets>
  <definedNames>
    <definedName name="Slicer_City">#N/A</definedName>
    <definedName name="Slicer_Gender">#N/A</definedName>
    <definedName name="Slicer_Occasion">#N/A</definedName>
    <definedName name="Slicer_OrderMonth">#N/A</definedName>
    <definedName name="Slicer_Years__OrderDate">#N/A</definedName>
  </definedNames>
  <calcPr calcId="191029"/>
  <pivotCaches>
    <pivotCache cacheId="37"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 i="1" l="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2" i="1"/>
  <c r="W2" i="1"/>
  <c r="AA2" i="1" s="1"/>
  <c r="W3" i="1"/>
  <c r="AA3" i="1" s="1"/>
  <c r="W4" i="1"/>
  <c r="AA4" i="1" s="1"/>
  <c r="W5" i="1"/>
  <c r="AA5" i="1" s="1"/>
  <c r="W6" i="1"/>
  <c r="AA6" i="1" s="1"/>
  <c r="W7" i="1"/>
  <c r="AA7" i="1" s="1"/>
  <c r="W8" i="1"/>
  <c r="AA8" i="1" s="1"/>
  <c r="W9" i="1"/>
  <c r="AA9" i="1" s="1"/>
  <c r="W10" i="1"/>
  <c r="AA10" i="1" s="1"/>
  <c r="W11" i="1"/>
  <c r="AA11" i="1" s="1"/>
  <c r="W12" i="1"/>
  <c r="AA12" i="1" s="1"/>
  <c r="W13" i="1"/>
  <c r="AA13" i="1" s="1"/>
  <c r="W14" i="1"/>
  <c r="AA14" i="1" s="1"/>
  <c r="W15" i="1"/>
  <c r="AA15" i="1" s="1"/>
  <c r="W16" i="1"/>
  <c r="AA16" i="1" s="1"/>
  <c r="W17" i="1"/>
  <c r="AA17" i="1" s="1"/>
  <c r="W18" i="1"/>
  <c r="AA18" i="1" s="1"/>
  <c r="W19" i="1"/>
  <c r="AA19" i="1" s="1"/>
  <c r="W20" i="1"/>
  <c r="AA20" i="1" s="1"/>
  <c r="W21" i="1"/>
  <c r="AA21" i="1" s="1"/>
  <c r="W22" i="1"/>
  <c r="AA22" i="1" s="1"/>
  <c r="W23" i="1"/>
  <c r="AA23" i="1" s="1"/>
  <c r="W24" i="1"/>
  <c r="AA24" i="1" s="1"/>
  <c r="W25" i="1"/>
  <c r="AA25" i="1" s="1"/>
  <c r="W26" i="1"/>
  <c r="AA26" i="1" s="1"/>
  <c r="W27" i="1"/>
  <c r="AA27" i="1" s="1"/>
  <c r="W28" i="1"/>
  <c r="AA28" i="1" s="1"/>
  <c r="W29" i="1"/>
  <c r="AA29" i="1" s="1"/>
  <c r="W30" i="1"/>
  <c r="AA30" i="1" s="1"/>
  <c r="W31" i="1"/>
  <c r="AA31" i="1" s="1"/>
  <c r="W32" i="1"/>
  <c r="AA32" i="1" s="1"/>
  <c r="W33" i="1"/>
  <c r="AA33" i="1" s="1"/>
  <c r="W34" i="1"/>
  <c r="AA34" i="1" s="1"/>
  <c r="W35" i="1"/>
  <c r="AA35" i="1" s="1"/>
  <c r="W36" i="1"/>
  <c r="AA36" i="1" s="1"/>
  <c r="W37" i="1"/>
  <c r="AA37" i="1" s="1"/>
  <c r="W38" i="1"/>
  <c r="AA38" i="1" s="1"/>
  <c r="W39" i="1"/>
  <c r="AA39" i="1" s="1"/>
  <c r="W40" i="1"/>
  <c r="AA40" i="1" s="1"/>
  <c r="W41" i="1"/>
  <c r="AA41" i="1" s="1"/>
  <c r="W42" i="1"/>
  <c r="AA42" i="1" s="1"/>
  <c r="W43" i="1"/>
  <c r="AA43" i="1" s="1"/>
  <c r="W44" i="1"/>
  <c r="AA44" i="1" s="1"/>
  <c r="W45" i="1"/>
  <c r="AA45" i="1" s="1"/>
  <c r="W46" i="1"/>
  <c r="AA46" i="1" s="1"/>
  <c r="W47" i="1"/>
  <c r="AA47" i="1" s="1"/>
  <c r="W48" i="1"/>
  <c r="AA48" i="1" s="1"/>
  <c r="W49" i="1"/>
  <c r="AA49" i="1" s="1"/>
  <c r="W50" i="1"/>
  <c r="AA50" i="1" s="1"/>
  <c r="W51" i="1"/>
  <c r="AA51" i="1" s="1"/>
  <c r="W52" i="1"/>
  <c r="AA52" i="1" s="1"/>
  <c r="W53" i="1"/>
  <c r="AA53" i="1" s="1"/>
  <c r="W54" i="1"/>
  <c r="AA54" i="1" s="1"/>
  <c r="W55" i="1"/>
  <c r="AA55" i="1" s="1"/>
  <c r="W56" i="1"/>
  <c r="AA56" i="1" s="1"/>
  <c r="W57" i="1"/>
  <c r="AA57" i="1" s="1"/>
  <c r="W58" i="1"/>
  <c r="AA58" i="1" s="1"/>
  <c r="W59" i="1"/>
  <c r="AA59" i="1" s="1"/>
  <c r="W60" i="1"/>
  <c r="AA60" i="1" s="1"/>
  <c r="W61" i="1"/>
  <c r="AA61" i="1" s="1"/>
  <c r="W62" i="1"/>
  <c r="AA62" i="1" s="1"/>
  <c r="W63" i="1"/>
  <c r="AA63" i="1" s="1"/>
  <c r="W64" i="1"/>
  <c r="AA64" i="1" s="1"/>
  <c r="W65" i="1"/>
  <c r="AA65" i="1" s="1"/>
  <c r="W66" i="1"/>
  <c r="AA66" i="1" s="1"/>
  <c r="W67" i="1"/>
  <c r="AA67" i="1" s="1"/>
  <c r="W68" i="1"/>
  <c r="AA68" i="1" s="1"/>
  <c r="W69" i="1"/>
  <c r="AA69" i="1" s="1"/>
  <c r="W70" i="1"/>
  <c r="AA70" i="1" s="1"/>
  <c r="W71" i="1"/>
  <c r="AA71" i="1" s="1"/>
  <c r="W72" i="1"/>
  <c r="AA72" i="1" s="1"/>
  <c r="W73" i="1"/>
  <c r="AA73" i="1" s="1"/>
  <c r="W74" i="1"/>
  <c r="AA74" i="1" s="1"/>
  <c r="W75" i="1"/>
  <c r="AA75" i="1" s="1"/>
  <c r="W76" i="1"/>
  <c r="AA76" i="1" s="1"/>
  <c r="W77" i="1"/>
  <c r="AA77" i="1" s="1"/>
  <c r="W78" i="1"/>
  <c r="AA78" i="1" s="1"/>
  <c r="W79" i="1"/>
  <c r="AA79" i="1" s="1"/>
  <c r="W80" i="1"/>
  <c r="AA80" i="1" s="1"/>
  <c r="W81" i="1"/>
  <c r="AA81" i="1" s="1"/>
  <c r="W82" i="1"/>
  <c r="AA82" i="1" s="1"/>
  <c r="W83" i="1"/>
  <c r="AA83" i="1" s="1"/>
  <c r="W84" i="1"/>
  <c r="AA84" i="1" s="1"/>
  <c r="W85" i="1"/>
  <c r="AA85" i="1" s="1"/>
  <c r="W86" i="1"/>
  <c r="AA86" i="1" s="1"/>
  <c r="W87" i="1"/>
  <c r="AA87" i="1" s="1"/>
  <c r="W88" i="1"/>
  <c r="AA88" i="1" s="1"/>
  <c r="W89" i="1"/>
  <c r="AA89" i="1" s="1"/>
  <c r="W90" i="1"/>
  <c r="AA90" i="1" s="1"/>
  <c r="W91" i="1"/>
  <c r="AA91" i="1" s="1"/>
  <c r="W92" i="1"/>
  <c r="AA92" i="1" s="1"/>
  <c r="W93" i="1"/>
  <c r="AA93" i="1" s="1"/>
  <c r="W94" i="1"/>
  <c r="AA94" i="1" s="1"/>
  <c r="W95" i="1"/>
  <c r="AA95" i="1" s="1"/>
  <c r="W96" i="1"/>
  <c r="AA96" i="1" s="1"/>
  <c r="W97" i="1"/>
  <c r="AA97" i="1" s="1"/>
  <c r="W98" i="1"/>
  <c r="AA98" i="1" s="1"/>
  <c r="W99" i="1"/>
  <c r="AA99" i="1" s="1"/>
  <c r="W100" i="1"/>
  <c r="AA100" i="1" s="1"/>
  <c r="W101" i="1"/>
  <c r="AA101" i="1" s="1"/>
  <c r="W102" i="1"/>
  <c r="AA102" i="1" s="1"/>
  <c r="W103" i="1"/>
  <c r="AA103" i="1" s="1"/>
  <c r="W104" i="1"/>
  <c r="AA104" i="1" s="1"/>
  <c r="W105" i="1"/>
  <c r="AA105" i="1" s="1"/>
  <c r="W106" i="1"/>
  <c r="AA106" i="1" s="1"/>
  <c r="W107" i="1"/>
  <c r="AA107" i="1" s="1"/>
  <c r="W108" i="1"/>
  <c r="AA108" i="1" s="1"/>
  <c r="W109" i="1"/>
  <c r="AA109" i="1" s="1"/>
  <c r="W110" i="1"/>
  <c r="AA110" i="1" s="1"/>
  <c r="W111" i="1"/>
  <c r="AA111" i="1" s="1"/>
  <c r="W112" i="1"/>
  <c r="AA112" i="1" s="1"/>
  <c r="W113" i="1"/>
  <c r="AA113" i="1" s="1"/>
  <c r="W114" i="1"/>
  <c r="AA114" i="1" s="1"/>
  <c r="W115" i="1"/>
  <c r="AA115" i="1" s="1"/>
  <c r="W116" i="1"/>
  <c r="AA116" i="1" s="1"/>
  <c r="W117" i="1"/>
  <c r="AA117" i="1" s="1"/>
  <c r="W118" i="1"/>
  <c r="AA118" i="1" s="1"/>
  <c r="W119" i="1"/>
  <c r="AA119" i="1" s="1"/>
  <c r="W120" i="1"/>
  <c r="AA120" i="1" s="1"/>
  <c r="W121" i="1"/>
  <c r="AA121" i="1" s="1"/>
  <c r="W122" i="1"/>
  <c r="AA122" i="1" s="1"/>
  <c r="W123" i="1"/>
  <c r="AA123" i="1" s="1"/>
  <c r="W124" i="1"/>
  <c r="AA124" i="1" s="1"/>
  <c r="W125" i="1"/>
  <c r="AA125" i="1" s="1"/>
  <c r="W126" i="1"/>
  <c r="AA126" i="1" s="1"/>
  <c r="W127" i="1"/>
  <c r="AA127" i="1" s="1"/>
  <c r="W128" i="1"/>
  <c r="AA128" i="1" s="1"/>
  <c r="W129" i="1"/>
  <c r="AA129" i="1" s="1"/>
  <c r="W130" i="1"/>
  <c r="AA130" i="1" s="1"/>
  <c r="W131" i="1"/>
  <c r="AA131" i="1" s="1"/>
  <c r="W132" i="1"/>
  <c r="AA132" i="1" s="1"/>
  <c r="W133" i="1"/>
  <c r="AA133" i="1" s="1"/>
  <c r="W134" i="1"/>
  <c r="AA134" i="1" s="1"/>
  <c r="W135" i="1"/>
  <c r="AA135" i="1" s="1"/>
  <c r="W136" i="1"/>
  <c r="AA136" i="1" s="1"/>
  <c r="W137" i="1"/>
  <c r="AA137" i="1" s="1"/>
  <c r="W138" i="1"/>
  <c r="AA138" i="1" s="1"/>
  <c r="W139" i="1"/>
  <c r="AA139" i="1" s="1"/>
  <c r="W140" i="1"/>
  <c r="AA140" i="1" s="1"/>
  <c r="W141" i="1"/>
  <c r="AA141" i="1" s="1"/>
  <c r="W142" i="1"/>
  <c r="AA142" i="1" s="1"/>
  <c r="W143" i="1"/>
  <c r="AA143" i="1" s="1"/>
  <c r="W144" i="1"/>
  <c r="AA144" i="1" s="1"/>
  <c r="W145" i="1"/>
  <c r="AA145" i="1" s="1"/>
  <c r="W146" i="1"/>
  <c r="AA146" i="1" s="1"/>
  <c r="W147" i="1"/>
  <c r="AA147" i="1" s="1"/>
  <c r="W148" i="1"/>
  <c r="AA148" i="1" s="1"/>
  <c r="W149" i="1"/>
  <c r="AA149" i="1" s="1"/>
  <c r="W150" i="1"/>
  <c r="AA150" i="1" s="1"/>
  <c r="W151" i="1"/>
  <c r="AA151" i="1" s="1"/>
  <c r="W152" i="1"/>
  <c r="AA152" i="1" s="1"/>
  <c r="W153" i="1"/>
  <c r="AA153" i="1" s="1"/>
  <c r="W154" i="1"/>
  <c r="AA154" i="1" s="1"/>
  <c r="W155" i="1"/>
  <c r="AA155" i="1" s="1"/>
  <c r="W156" i="1"/>
  <c r="AA156" i="1" s="1"/>
  <c r="W157" i="1"/>
  <c r="AA157" i="1" s="1"/>
  <c r="W158" i="1"/>
  <c r="AA158" i="1" s="1"/>
  <c r="W159" i="1"/>
  <c r="AA159" i="1" s="1"/>
  <c r="W160" i="1"/>
  <c r="AA160" i="1" s="1"/>
  <c r="W161" i="1"/>
  <c r="AA161" i="1" s="1"/>
  <c r="W162" i="1"/>
  <c r="AA162" i="1" s="1"/>
  <c r="W163" i="1"/>
  <c r="AA163" i="1" s="1"/>
  <c r="W164" i="1"/>
  <c r="AA164" i="1" s="1"/>
  <c r="W165" i="1"/>
  <c r="AA165" i="1" s="1"/>
  <c r="W166" i="1"/>
  <c r="AA166" i="1" s="1"/>
  <c r="W167" i="1"/>
  <c r="AA167" i="1" s="1"/>
  <c r="W168" i="1"/>
  <c r="AA168" i="1" s="1"/>
  <c r="W169" i="1"/>
  <c r="AA169" i="1" s="1"/>
  <c r="W170" i="1"/>
  <c r="AA170" i="1" s="1"/>
  <c r="W171" i="1"/>
  <c r="AA171" i="1" s="1"/>
  <c r="W172" i="1"/>
  <c r="AA172" i="1" s="1"/>
  <c r="W173" i="1"/>
  <c r="AA173" i="1" s="1"/>
  <c r="W174" i="1"/>
  <c r="AA174" i="1" s="1"/>
  <c r="W175" i="1"/>
  <c r="AA175" i="1" s="1"/>
  <c r="W176" i="1"/>
  <c r="AA176" i="1" s="1"/>
  <c r="W177" i="1"/>
  <c r="AA177" i="1" s="1"/>
  <c r="W178" i="1"/>
  <c r="AA178" i="1" s="1"/>
  <c r="W179" i="1"/>
  <c r="AA179" i="1" s="1"/>
  <c r="W180" i="1"/>
  <c r="AA180" i="1" s="1"/>
  <c r="W181" i="1"/>
  <c r="AA181" i="1" s="1"/>
  <c r="W182" i="1"/>
  <c r="AA182" i="1" s="1"/>
  <c r="W183" i="1"/>
  <c r="AA183" i="1" s="1"/>
  <c r="W184" i="1"/>
  <c r="AA184" i="1" s="1"/>
  <c r="W185" i="1"/>
  <c r="AA185" i="1" s="1"/>
  <c r="W186" i="1"/>
  <c r="AA186" i="1" s="1"/>
  <c r="W187" i="1"/>
  <c r="AA187" i="1" s="1"/>
  <c r="W188" i="1"/>
  <c r="AA188" i="1" s="1"/>
  <c r="W189" i="1"/>
  <c r="AA189" i="1" s="1"/>
  <c r="W190" i="1"/>
  <c r="AA190" i="1" s="1"/>
  <c r="W191" i="1"/>
  <c r="AA191" i="1" s="1"/>
  <c r="W192" i="1"/>
  <c r="AA192" i="1" s="1"/>
  <c r="W193" i="1"/>
  <c r="AA193" i="1" s="1"/>
  <c r="W194" i="1"/>
  <c r="AA194" i="1" s="1"/>
  <c r="W195" i="1"/>
  <c r="AA195" i="1" s="1"/>
  <c r="W196" i="1"/>
  <c r="AA196" i="1" s="1"/>
  <c r="W197" i="1"/>
  <c r="AA197" i="1" s="1"/>
  <c r="W198" i="1"/>
  <c r="AA198" i="1" s="1"/>
  <c r="W199" i="1"/>
  <c r="AA199" i="1" s="1"/>
  <c r="W200" i="1"/>
  <c r="AA200" i="1" s="1"/>
  <c r="W201" i="1"/>
  <c r="AA201" i="1" s="1"/>
  <c r="W202" i="1"/>
  <c r="AA202" i="1" s="1"/>
  <c r="W203" i="1"/>
  <c r="AA203" i="1" s="1"/>
  <c r="W204" i="1"/>
  <c r="AA204" i="1" s="1"/>
  <c r="W205" i="1"/>
  <c r="AA205" i="1" s="1"/>
  <c r="W206" i="1"/>
  <c r="AA206" i="1" s="1"/>
  <c r="W207" i="1"/>
  <c r="AA207" i="1" s="1"/>
  <c r="W208" i="1"/>
  <c r="AA208" i="1" s="1"/>
  <c r="W209" i="1"/>
  <c r="AA209" i="1" s="1"/>
  <c r="W210" i="1"/>
  <c r="AA210" i="1" s="1"/>
  <c r="W211" i="1"/>
  <c r="AA211" i="1" s="1"/>
  <c r="W212" i="1"/>
  <c r="AA212" i="1" s="1"/>
  <c r="W213" i="1"/>
  <c r="AA213" i="1" s="1"/>
  <c r="W214" i="1"/>
  <c r="AA214" i="1" s="1"/>
  <c r="W215" i="1"/>
  <c r="AA215" i="1" s="1"/>
  <c r="W216" i="1"/>
  <c r="AA216" i="1" s="1"/>
  <c r="W217" i="1"/>
  <c r="AA217" i="1" s="1"/>
  <c r="W218" i="1"/>
  <c r="AA218" i="1" s="1"/>
  <c r="W219" i="1"/>
  <c r="AA219" i="1" s="1"/>
  <c r="W220" i="1"/>
  <c r="AA220" i="1" s="1"/>
  <c r="W221" i="1"/>
  <c r="AA221" i="1" s="1"/>
  <c r="W222" i="1"/>
  <c r="AA222" i="1" s="1"/>
  <c r="W223" i="1"/>
  <c r="AA223" i="1" s="1"/>
  <c r="W224" i="1"/>
  <c r="AA224" i="1" s="1"/>
  <c r="W225" i="1"/>
  <c r="AA225" i="1" s="1"/>
  <c r="W226" i="1"/>
  <c r="AA226" i="1" s="1"/>
  <c r="W227" i="1"/>
  <c r="AA227" i="1" s="1"/>
  <c r="W228" i="1"/>
  <c r="AA228" i="1" s="1"/>
  <c r="W229" i="1"/>
  <c r="AA229" i="1" s="1"/>
  <c r="W230" i="1"/>
  <c r="AA230" i="1" s="1"/>
  <c r="W231" i="1"/>
  <c r="AA231" i="1" s="1"/>
  <c r="W232" i="1"/>
  <c r="AA232" i="1" s="1"/>
  <c r="W233" i="1"/>
  <c r="AA233" i="1" s="1"/>
  <c r="W234" i="1"/>
  <c r="AA234" i="1" s="1"/>
  <c r="W235" i="1"/>
  <c r="AA235" i="1" s="1"/>
  <c r="W236" i="1"/>
  <c r="AA236" i="1" s="1"/>
  <c r="W237" i="1"/>
  <c r="AA237" i="1" s="1"/>
  <c r="W238" i="1"/>
  <c r="AA238" i="1" s="1"/>
  <c r="W239" i="1"/>
  <c r="AA239" i="1" s="1"/>
  <c r="W240" i="1"/>
  <c r="AA240" i="1" s="1"/>
  <c r="W241" i="1"/>
  <c r="AA241" i="1" s="1"/>
  <c r="W242" i="1"/>
  <c r="AA242" i="1" s="1"/>
  <c r="W243" i="1"/>
  <c r="AA243" i="1" s="1"/>
  <c r="W244" i="1"/>
  <c r="AA244" i="1" s="1"/>
  <c r="W245" i="1"/>
  <c r="AA245" i="1" s="1"/>
  <c r="W246" i="1"/>
  <c r="AA246" i="1" s="1"/>
  <c r="W247" i="1"/>
  <c r="AA247" i="1" s="1"/>
  <c r="W248" i="1"/>
  <c r="AA248" i="1" s="1"/>
  <c r="W249" i="1"/>
  <c r="AA249" i="1" s="1"/>
  <c r="W250" i="1"/>
  <c r="AA250" i="1" s="1"/>
  <c r="W251" i="1"/>
  <c r="AA251" i="1" s="1"/>
  <c r="W252" i="1"/>
  <c r="AA252" i="1" s="1"/>
  <c r="W253" i="1"/>
  <c r="AA253" i="1" s="1"/>
  <c r="W254" i="1"/>
  <c r="AA254" i="1" s="1"/>
  <c r="W255" i="1"/>
  <c r="AA255" i="1" s="1"/>
  <c r="W256" i="1"/>
  <c r="AA256" i="1" s="1"/>
  <c r="W257" i="1"/>
  <c r="AA257" i="1" s="1"/>
  <c r="W258" i="1"/>
  <c r="AA258" i="1" s="1"/>
  <c r="W259" i="1"/>
  <c r="AA259" i="1" s="1"/>
  <c r="W260" i="1"/>
  <c r="AA260" i="1" s="1"/>
  <c r="W261" i="1"/>
  <c r="AA261" i="1" s="1"/>
  <c r="W262" i="1"/>
  <c r="AA262" i="1" s="1"/>
  <c r="W263" i="1"/>
  <c r="AA263" i="1" s="1"/>
  <c r="W264" i="1"/>
  <c r="AA264" i="1" s="1"/>
  <c r="W265" i="1"/>
  <c r="AA265" i="1" s="1"/>
  <c r="W266" i="1"/>
  <c r="AA266" i="1" s="1"/>
  <c r="W267" i="1"/>
  <c r="AA267" i="1" s="1"/>
  <c r="W268" i="1"/>
  <c r="AA268" i="1" s="1"/>
  <c r="W269" i="1"/>
  <c r="AA269" i="1" s="1"/>
  <c r="W270" i="1"/>
  <c r="AA270" i="1" s="1"/>
  <c r="W271" i="1"/>
  <c r="AA271" i="1" s="1"/>
  <c r="W272" i="1"/>
  <c r="AA272" i="1" s="1"/>
  <c r="W273" i="1"/>
  <c r="AA273" i="1" s="1"/>
  <c r="W274" i="1"/>
  <c r="AA274" i="1" s="1"/>
  <c r="W275" i="1"/>
  <c r="AA275" i="1" s="1"/>
  <c r="W276" i="1"/>
  <c r="AA276" i="1" s="1"/>
  <c r="W277" i="1"/>
  <c r="AA277" i="1" s="1"/>
  <c r="W278" i="1"/>
  <c r="AA278" i="1" s="1"/>
  <c r="W279" i="1"/>
  <c r="AA279" i="1" s="1"/>
  <c r="W280" i="1"/>
  <c r="AA280" i="1" s="1"/>
  <c r="W281" i="1"/>
  <c r="AA281" i="1" s="1"/>
  <c r="W282" i="1"/>
  <c r="AA282" i="1" s="1"/>
  <c r="W283" i="1"/>
  <c r="AA283" i="1" s="1"/>
  <c r="W284" i="1"/>
  <c r="AA284" i="1" s="1"/>
  <c r="W285" i="1"/>
  <c r="AA285" i="1" s="1"/>
  <c r="W286" i="1"/>
  <c r="AA286" i="1" s="1"/>
  <c r="W287" i="1"/>
  <c r="AA287" i="1" s="1"/>
  <c r="W288" i="1"/>
  <c r="AA288" i="1" s="1"/>
  <c r="W289" i="1"/>
  <c r="AA289" i="1" s="1"/>
  <c r="W290" i="1"/>
  <c r="AA290" i="1" s="1"/>
  <c r="W291" i="1"/>
  <c r="AA291" i="1" s="1"/>
  <c r="W292" i="1"/>
  <c r="AA292" i="1" s="1"/>
  <c r="W293" i="1"/>
  <c r="AA293" i="1" s="1"/>
  <c r="W294" i="1"/>
  <c r="AA294" i="1" s="1"/>
  <c r="W295" i="1"/>
  <c r="AA295" i="1" s="1"/>
  <c r="W296" i="1"/>
  <c r="AA296" i="1" s="1"/>
  <c r="W297" i="1"/>
  <c r="AA297" i="1" s="1"/>
  <c r="W298" i="1"/>
  <c r="AA298" i="1" s="1"/>
  <c r="W299" i="1"/>
  <c r="AA299" i="1" s="1"/>
  <c r="W300" i="1"/>
  <c r="AA300" i="1" s="1"/>
  <c r="W301" i="1"/>
  <c r="AA301" i="1" s="1"/>
  <c r="W302" i="1"/>
  <c r="AA302" i="1" s="1"/>
  <c r="W303" i="1"/>
  <c r="AA303" i="1" s="1"/>
  <c r="W304" i="1"/>
  <c r="AA304" i="1" s="1"/>
  <c r="W305" i="1"/>
  <c r="AA305" i="1" s="1"/>
  <c r="W306" i="1"/>
  <c r="AA306" i="1" s="1"/>
  <c r="W307" i="1"/>
  <c r="AA307" i="1" s="1"/>
  <c r="W308" i="1"/>
  <c r="AA308" i="1" s="1"/>
  <c r="W309" i="1"/>
  <c r="AA309" i="1" s="1"/>
  <c r="W310" i="1"/>
  <c r="AA310" i="1" s="1"/>
  <c r="W311" i="1"/>
  <c r="AA311" i="1" s="1"/>
  <c r="W312" i="1"/>
  <c r="AA312" i="1" s="1"/>
  <c r="W313" i="1"/>
  <c r="AA313" i="1" s="1"/>
  <c r="W314" i="1"/>
  <c r="AA314" i="1" s="1"/>
  <c r="W315" i="1"/>
  <c r="AA315" i="1" s="1"/>
  <c r="W316" i="1"/>
  <c r="AA316" i="1" s="1"/>
  <c r="W317" i="1"/>
  <c r="AA317" i="1" s="1"/>
  <c r="W318" i="1"/>
  <c r="AA318" i="1" s="1"/>
  <c r="W319" i="1"/>
  <c r="AA319" i="1" s="1"/>
  <c r="W320" i="1"/>
  <c r="AA320" i="1" s="1"/>
  <c r="W321" i="1"/>
  <c r="AA321" i="1" s="1"/>
  <c r="W322" i="1"/>
  <c r="AA322" i="1" s="1"/>
  <c r="W323" i="1"/>
  <c r="AA323" i="1" s="1"/>
  <c r="W324" i="1"/>
  <c r="AA324" i="1" s="1"/>
  <c r="W325" i="1"/>
  <c r="AA325" i="1" s="1"/>
  <c r="W326" i="1"/>
  <c r="AA326" i="1" s="1"/>
  <c r="W327" i="1"/>
  <c r="AA327" i="1" s="1"/>
  <c r="W328" i="1"/>
  <c r="AA328" i="1" s="1"/>
  <c r="W329" i="1"/>
  <c r="AA329" i="1" s="1"/>
  <c r="W330" i="1"/>
  <c r="AA330" i="1" s="1"/>
  <c r="W331" i="1"/>
  <c r="AA331" i="1" s="1"/>
  <c r="W332" i="1"/>
  <c r="AA332" i="1" s="1"/>
  <c r="W333" i="1"/>
  <c r="AA333" i="1" s="1"/>
  <c r="W334" i="1"/>
  <c r="AA334" i="1" s="1"/>
  <c r="W335" i="1"/>
  <c r="AA335" i="1" s="1"/>
  <c r="W336" i="1"/>
  <c r="AA336" i="1" s="1"/>
  <c r="W337" i="1"/>
  <c r="AA337" i="1" s="1"/>
  <c r="W338" i="1"/>
  <c r="AA338" i="1" s="1"/>
  <c r="W339" i="1"/>
  <c r="AA339" i="1" s="1"/>
  <c r="W340" i="1"/>
  <c r="AA340" i="1" s="1"/>
  <c r="W341" i="1"/>
  <c r="AA341" i="1" s="1"/>
  <c r="W342" i="1"/>
  <c r="AA342" i="1" s="1"/>
  <c r="W343" i="1"/>
  <c r="AA343" i="1" s="1"/>
  <c r="W344" i="1"/>
  <c r="AA344" i="1" s="1"/>
  <c r="W345" i="1"/>
  <c r="AA345" i="1" s="1"/>
  <c r="W346" i="1"/>
  <c r="AA346" i="1" s="1"/>
  <c r="W347" i="1"/>
  <c r="AA347" i="1" s="1"/>
  <c r="W348" i="1"/>
  <c r="AA348" i="1" s="1"/>
  <c r="W349" i="1"/>
  <c r="AA349" i="1" s="1"/>
  <c r="W350" i="1"/>
  <c r="AA350" i="1" s="1"/>
  <c r="W351" i="1"/>
  <c r="AA351" i="1" s="1"/>
  <c r="W352" i="1"/>
  <c r="AA352" i="1" s="1"/>
  <c r="W353" i="1"/>
  <c r="AA353" i="1" s="1"/>
  <c r="W354" i="1"/>
  <c r="AA354" i="1" s="1"/>
  <c r="W355" i="1"/>
  <c r="AA355" i="1" s="1"/>
  <c r="W356" i="1"/>
  <c r="AA356" i="1" s="1"/>
  <c r="W357" i="1"/>
  <c r="AA357" i="1" s="1"/>
  <c r="W358" i="1"/>
  <c r="AA358" i="1" s="1"/>
  <c r="W359" i="1"/>
  <c r="AA359" i="1" s="1"/>
  <c r="W360" i="1"/>
  <c r="AA360" i="1" s="1"/>
  <c r="W361" i="1"/>
  <c r="AA361" i="1" s="1"/>
  <c r="W362" i="1"/>
  <c r="AA362" i="1" s="1"/>
  <c r="W363" i="1"/>
  <c r="AA363" i="1" s="1"/>
  <c r="W364" i="1"/>
  <c r="AA364" i="1" s="1"/>
  <c r="W365" i="1"/>
  <c r="AA365" i="1" s="1"/>
  <c r="W366" i="1"/>
  <c r="AA366" i="1" s="1"/>
  <c r="W367" i="1"/>
  <c r="AA367" i="1" s="1"/>
  <c r="W368" i="1"/>
  <c r="AA368" i="1" s="1"/>
  <c r="W369" i="1"/>
  <c r="AA369" i="1" s="1"/>
  <c r="W370" i="1"/>
  <c r="AA370" i="1" s="1"/>
  <c r="W371" i="1"/>
  <c r="AA371" i="1" s="1"/>
  <c r="W372" i="1"/>
  <c r="AA372" i="1" s="1"/>
  <c r="W373" i="1"/>
  <c r="AA373" i="1" s="1"/>
  <c r="W374" i="1"/>
  <c r="AA374" i="1" s="1"/>
  <c r="W375" i="1"/>
  <c r="AA375" i="1" s="1"/>
  <c r="W376" i="1"/>
  <c r="AA376" i="1" s="1"/>
  <c r="W377" i="1"/>
  <c r="AA377" i="1" s="1"/>
  <c r="W378" i="1"/>
  <c r="AA378" i="1" s="1"/>
  <c r="W379" i="1"/>
  <c r="AA379" i="1" s="1"/>
  <c r="W380" i="1"/>
  <c r="AA380" i="1" s="1"/>
  <c r="W381" i="1"/>
  <c r="AA381" i="1" s="1"/>
  <c r="W382" i="1"/>
  <c r="AA382" i="1" s="1"/>
  <c r="W383" i="1"/>
  <c r="AA383" i="1" s="1"/>
  <c r="W384" i="1"/>
  <c r="AA384" i="1" s="1"/>
  <c r="W385" i="1"/>
  <c r="AA385" i="1" s="1"/>
  <c r="W386" i="1"/>
  <c r="AA386" i="1" s="1"/>
  <c r="W387" i="1"/>
  <c r="AA387" i="1" s="1"/>
  <c r="W388" i="1"/>
  <c r="AA388" i="1" s="1"/>
  <c r="W389" i="1"/>
  <c r="AA389" i="1" s="1"/>
  <c r="W390" i="1"/>
  <c r="AA390" i="1" s="1"/>
  <c r="W391" i="1"/>
  <c r="AA391" i="1" s="1"/>
  <c r="W392" i="1"/>
  <c r="AA392" i="1" s="1"/>
  <c r="W393" i="1"/>
  <c r="AA393" i="1" s="1"/>
  <c r="W394" i="1"/>
  <c r="AA394" i="1" s="1"/>
  <c r="W395" i="1"/>
  <c r="AA395" i="1" s="1"/>
  <c r="W396" i="1"/>
  <c r="AA396" i="1" s="1"/>
  <c r="W397" i="1"/>
  <c r="AA397" i="1" s="1"/>
  <c r="W398" i="1"/>
  <c r="AA398" i="1" s="1"/>
  <c r="W399" i="1"/>
  <c r="AA399" i="1" s="1"/>
  <c r="W400" i="1"/>
  <c r="AA400" i="1" s="1"/>
  <c r="W401" i="1"/>
  <c r="AA401" i="1" s="1"/>
  <c r="W402" i="1"/>
  <c r="AA402" i="1" s="1"/>
  <c r="W403" i="1"/>
  <c r="AA403" i="1" s="1"/>
  <c r="W404" i="1"/>
  <c r="AA404" i="1" s="1"/>
  <c r="W405" i="1"/>
  <c r="AA405" i="1" s="1"/>
  <c r="W406" i="1"/>
  <c r="AA406" i="1" s="1"/>
  <c r="W407" i="1"/>
  <c r="AA407" i="1" s="1"/>
  <c r="W408" i="1"/>
  <c r="AA408" i="1" s="1"/>
  <c r="W409" i="1"/>
  <c r="AA409" i="1" s="1"/>
  <c r="W410" i="1"/>
  <c r="AA410" i="1" s="1"/>
  <c r="W411" i="1"/>
  <c r="AA411" i="1" s="1"/>
  <c r="W412" i="1"/>
  <c r="AA412" i="1" s="1"/>
  <c r="W413" i="1"/>
  <c r="AA413" i="1" s="1"/>
  <c r="W414" i="1"/>
  <c r="AA414" i="1" s="1"/>
  <c r="W415" i="1"/>
  <c r="AA415" i="1" s="1"/>
  <c r="W416" i="1"/>
  <c r="AA416" i="1" s="1"/>
  <c r="W417" i="1"/>
  <c r="AA417" i="1" s="1"/>
  <c r="W418" i="1"/>
  <c r="AA418" i="1" s="1"/>
  <c r="W419" i="1"/>
  <c r="AA419" i="1" s="1"/>
  <c r="W420" i="1"/>
  <c r="AA420" i="1" s="1"/>
  <c r="W421" i="1"/>
  <c r="AA421" i="1" s="1"/>
  <c r="W422" i="1"/>
  <c r="AA422" i="1" s="1"/>
  <c r="W423" i="1"/>
  <c r="AA423" i="1" s="1"/>
  <c r="W424" i="1"/>
  <c r="AA424" i="1" s="1"/>
  <c r="W425" i="1"/>
  <c r="AA425" i="1" s="1"/>
  <c r="W426" i="1"/>
  <c r="AA426" i="1" s="1"/>
  <c r="W427" i="1"/>
  <c r="AA427" i="1" s="1"/>
  <c r="W428" i="1"/>
  <c r="AA428" i="1" s="1"/>
  <c r="W429" i="1"/>
  <c r="AA429" i="1" s="1"/>
  <c r="W430" i="1"/>
  <c r="AA430" i="1" s="1"/>
  <c r="W431" i="1"/>
  <c r="AA431" i="1" s="1"/>
  <c r="W432" i="1"/>
  <c r="AA432" i="1" s="1"/>
  <c r="W433" i="1"/>
  <c r="AA433" i="1" s="1"/>
  <c r="W434" i="1"/>
  <c r="AA434" i="1" s="1"/>
  <c r="W435" i="1"/>
  <c r="AA435" i="1" s="1"/>
  <c r="W436" i="1"/>
  <c r="AA436" i="1" s="1"/>
  <c r="W437" i="1"/>
  <c r="AA437" i="1" s="1"/>
  <c r="W438" i="1"/>
  <c r="AA438" i="1" s="1"/>
  <c r="W439" i="1"/>
  <c r="AA439" i="1" s="1"/>
  <c r="W440" i="1"/>
  <c r="AA440" i="1" s="1"/>
  <c r="W441" i="1"/>
  <c r="AA441" i="1" s="1"/>
  <c r="W442" i="1"/>
  <c r="AA442" i="1" s="1"/>
  <c r="W443" i="1"/>
  <c r="AA443" i="1" s="1"/>
  <c r="W444" i="1"/>
  <c r="AA444" i="1" s="1"/>
  <c r="W445" i="1"/>
  <c r="AA445" i="1" s="1"/>
  <c r="W446" i="1"/>
  <c r="AA446" i="1" s="1"/>
  <c r="W447" i="1"/>
  <c r="AA447" i="1" s="1"/>
  <c r="W448" i="1"/>
  <c r="AA448" i="1" s="1"/>
  <c r="W449" i="1"/>
  <c r="AA449" i="1" s="1"/>
  <c r="W450" i="1"/>
  <c r="AA450" i="1" s="1"/>
  <c r="W451" i="1"/>
  <c r="AA451" i="1" s="1"/>
  <c r="W452" i="1"/>
  <c r="AA452" i="1" s="1"/>
  <c r="W453" i="1"/>
  <c r="AA453" i="1" s="1"/>
  <c r="W454" i="1"/>
  <c r="AA454" i="1" s="1"/>
  <c r="W455" i="1"/>
  <c r="AA455" i="1" s="1"/>
  <c r="W456" i="1"/>
  <c r="AA456" i="1" s="1"/>
  <c r="W457" i="1"/>
  <c r="AA457" i="1" s="1"/>
  <c r="W458" i="1"/>
  <c r="AA458" i="1" s="1"/>
  <c r="W459" i="1"/>
  <c r="AA459" i="1" s="1"/>
  <c r="W460" i="1"/>
  <c r="AA460" i="1" s="1"/>
  <c r="W461" i="1"/>
  <c r="AA461" i="1" s="1"/>
  <c r="W462" i="1"/>
  <c r="AA462" i="1" s="1"/>
  <c r="W463" i="1"/>
  <c r="AA463" i="1" s="1"/>
  <c r="W464" i="1"/>
  <c r="AA464" i="1" s="1"/>
  <c r="W465" i="1"/>
  <c r="AA465" i="1" s="1"/>
  <c r="W466" i="1"/>
  <c r="AA466" i="1" s="1"/>
  <c r="W467" i="1"/>
  <c r="AA467" i="1" s="1"/>
  <c r="W468" i="1"/>
  <c r="AA468" i="1" s="1"/>
  <c r="W469" i="1"/>
  <c r="AA469" i="1" s="1"/>
  <c r="W470" i="1"/>
  <c r="AA470" i="1" s="1"/>
  <c r="W471" i="1"/>
  <c r="AA471" i="1" s="1"/>
  <c r="W472" i="1"/>
  <c r="AA472" i="1" s="1"/>
  <c r="W473" i="1"/>
  <c r="AA473" i="1" s="1"/>
  <c r="W474" i="1"/>
  <c r="AA474" i="1" s="1"/>
  <c r="W475" i="1"/>
  <c r="AA475" i="1" s="1"/>
  <c r="W476" i="1"/>
  <c r="AA476" i="1" s="1"/>
  <c r="W477" i="1"/>
  <c r="AA477" i="1" s="1"/>
  <c r="W478" i="1"/>
  <c r="AA478" i="1" s="1"/>
  <c r="W479" i="1"/>
  <c r="AA479" i="1" s="1"/>
  <c r="W480" i="1"/>
  <c r="AA480" i="1" s="1"/>
  <c r="W481" i="1"/>
  <c r="AA481" i="1" s="1"/>
  <c r="W482" i="1"/>
  <c r="AA482" i="1" s="1"/>
  <c r="W483" i="1"/>
  <c r="AA483" i="1" s="1"/>
  <c r="W484" i="1"/>
  <c r="AA484" i="1" s="1"/>
  <c r="W485" i="1"/>
  <c r="AA485" i="1" s="1"/>
  <c r="W486" i="1"/>
  <c r="AA486" i="1" s="1"/>
  <c r="W487" i="1"/>
  <c r="AA487" i="1" s="1"/>
  <c r="W488" i="1"/>
  <c r="AA488" i="1" s="1"/>
  <c r="W489" i="1"/>
  <c r="AA489" i="1" s="1"/>
  <c r="W490" i="1"/>
  <c r="AA490" i="1" s="1"/>
  <c r="W491" i="1"/>
  <c r="AA491" i="1" s="1"/>
  <c r="W492" i="1"/>
  <c r="AA492" i="1" s="1"/>
  <c r="W493" i="1"/>
  <c r="AA493" i="1" s="1"/>
  <c r="W494" i="1"/>
  <c r="AA494" i="1" s="1"/>
  <c r="W495" i="1"/>
  <c r="AA495" i="1" s="1"/>
  <c r="W496" i="1"/>
  <c r="AA496" i="1" s="1"/>
  <c r="W497" i="1"/>
  <c r="AA497" i="1" s="1"/>
  <c r="W498" i="1"/>
  <c r="AA498" i="1" s="1"/>
  <c r="W499" i="1"/>
  <c r="AA499" i="1" s="1"/>
  <c r="W500" i="1"/>
  <c r="AA500" i="1" s="1"/>
  <c r="W501" i="1"/>
  <c r="AA501" i="1" s="1"/>
  <c r="W502" i="1"/>
  <c r="AA502" i="1" s="1"/>
  <c r="W503" i="1"/>
  <c r="AA503" i="1" s="1"/>
  <c r="W504" i="1"/>
  <c r="AA504" i="1" s="1"/>
  <c r="W505" i="1"/>
  <c r="AA505" i="1" s="1"/>
  <c r="W506" i="1"/>
  <c r="AA506" i="1" s="1"/>
  <c r="W507" i="1"/>
  <c r="AA507" i="1" s="1"/>
  <c r="W508" i="1"/>
  <c r="AA508" i="1" s="1"/>
  <c r="W509" i="1"/>
  <c r="AA509" i="1" s="1"/>
  <c r="W510" i="1"/>
  <c r="AA510" i="1" s="1"/>
  <c r="W511" i="1"/>
  <c r="AA511" i="1" s="1"/>
  <c r="W512" i="1"/>
  <c r="AA512" i="1" s="1"/>
  <c r="W513" i="1"/>
  <c r="AA513" i="1" s="1"/>
  <c r="W514" i="1"/>
  <c r="AA514" i="1" s="1"/>
  <c r="W515" i="1"/>
  <c r="AA515" i="1" s="1"/>
  <c r="W516" i="1"/>
  <c r="AA516" i="1" s="1"/>
  <c r="W517" i="1"/>
  <c r="AA517" i="1" s="1"/>
  <c r="W518" i="1"/>
  <c r="AA518" i="1" s="1"/>
  <c r="W519" i="1"/>
  <c r="AA519" i="1" s="1"/>
  <c r="W520" i="1"/>
  <c r="AA520" i="1" s="1"/>
  <c r="W521" i="1"/>
  <c r="AA521" i="1" s="1"/>
  <c r="W522" i="1"/>
  <c r="AA522" i="1" s="1"/>
  <c r="W523" i="1"/>
  <c r="AA523" i="1" s="1"/>
  <c r="W524" i="1"/>
  <c r="AA524" i="1" s="1"/>
  <c r="W525" i="1"/>
  <c r="AA525" i="1" s="1"/>
  <c r="W526" i="1"/>
  <c r="AA526" i="1" s="1"/>
  <c r="W527" i="1"/>
  <c r="AA527" i="1" s="1"/>
  <c r="W528" i="1"/>
  <c r="AA528" i="1" s="1"/>
  <c r="W529" i="1"/>
  <c r="AA529" i="1" s="1"/>
  <c r="W530" i="1"/>
  <c r="AA530" i="1" s="1"/>
  <c r="W531" i="1"/>
  <c r="AA531" i="1" s="1"/>
  <c r="W532" i="1"/>
  <c r="AA532" i="1" s="1"/>
  <c r="W533" i="1"/>
  <c r="AA533" i="1" s="1"/>
  <c r="W534" i="1"/>
  <c r="AA534" i="1" s="1"/>
  <c r="W535" i="1"/>
  <c r="AA535" i="1" s="1"/>
  <c r="W536" i="1"/>
  <c r="AA536" i="1" s="1"/>
  <c r="W537" i="1"/>
  <c r="AA537" i="1" s="1"/>
  <c r="W538" i="1"/>
  <c r="AA538" i="1" s="1"/>
  <c r="W539" i="1"/>
  <c r="AA539" i="1" s="1"/>
  <c r="W540" i="1"/>
  <c r="AA540" i="1" s="1"/>
  <c r="W541" i="1"/>
  <c r="AA541" i="1" s="1"/>
  <c r="W542" i="1"/>
  <c r="AA542" i="1" s="1"/>
  <c r="W543" i="1"/>
  <c r="AA543" i="1" s="1"/>
  <c r="W544" i="1"/>
  <c r="AA544" i="1" s="1"/>
  <c r="W545" i="1"/>
  <c r="AA545" i="1" s="1"/>
  <c r="W546" i="1"/>
  <c r="AA546" i="1" s="1"/>
  <c r="W547" i="1"/>
  <c r="AA547" i="1" s="1"/>
  <c r="W548" i="1"/>
  <c r="AA548" i="1" s="1"/>
  <c r="W549" i="1"/>
  <c r="AA549" i="1" s="1"/>
  <c r="W550" i="1"/>
  <c r="AA550" i="1" s="1"/>
  <c r="W551" i="1"/>
  <c r="AA551" i="1" s="1"/>
  <c r="W552" i="1"/>
  <c r="AA552" i="1" s="1"/>
  <c r="W553" i="1"/>
  <c r="AA553" i="1" s="1"/>
  <c r="W554" i="1"/>
  <c r="AA554" i="1" s="1"/>
  <c r="W555" i="1"/>
  <c r="AA555" i="1" s="1"/>
  <c r="W556" i="1"/>
  <c r="AA556" i="1" s="1"/>
  <c r="W557" i="1"/>
  <c r="AA557" i="1" s="1"/>
  <c r="W558" i="1"/>
  <c r="AA558" i="1" s="1"/>
  <c r="W559" i="1"/>
  <c r="AA559" i="1" s="1"/>
  <c r="W560" i="1"/>
  <c r="AA560" i="1" s="1"/>
  <c r="W561" i="1"/>
  <c r="AA561" i="1" s="1"/>
  <c r="W562" i="1"/>
  <c r="AA562" i="1" s="1"/>
  <c r="W563" i="1"/>
  <c r="AA563" i="1" s="1"/>
  <c r="W564" i="1"/>
  <c r="AA564" i="1" s="1"/>
  <c r="W565" i="1"/>
  <c r="AA565" i="1" s="1"/>
  <c r="W566" i="1"/>
  <c r="AA566" i="1" s="1"/>
  <c r="W567" i="1"/>
  <c r="AA567" i="1" s="1"/>
  <c r="W568" i="1"/>
  <c r="AA568" i="1" s="1"/>
  <c r="W569" i="1"/>
  <c r="AA569" i="1" s="1"/>
  <c r="W570" i="1"/>
  <c r="AA570" i="1" s="1"/>
  <c r="W571" i="1"/>
  <c r="AA571" i="1" s="1"/>
  <c r="W572" i="1"/>
  <c r="AA572" i="1" s="1"/>
  <c r="W573" i="1"/>
  <c r="AA573" i="1" s="1"/>
  <c r="W574" i="1"/>
  <c r="AA574" i="1" s="1"/>
  <c r="W575" i="1"/>
  <c r="AA575" i="1" s="1"/>
  <c r="W576" i="1"/>
  <c r="AA576" i="1" s="1"/>
  <c r="W577" i="1"/>
  <c r="AA577" i="1" s="1"/>
  <c r="W578" i="1"/>
  <c r="AA578" i="1" s="1"/>
  <c r="W579" i="1"/>
  <c r="AA579" i="1" s="1"/>
  <c r="W580" i="1"/>
  <c r="AA580" i="1" s="1"/>
  <c r="W581" i="1"/>
  <c r="AA581" i="1" s="1"/>
  <c r="W582" i="1"/>
  <c r="AA582" i="1" s="1"/>
  <c r="W583" i="1"/>
  <c r="AA583" i="1" s="1"/>
  <c r="W584" i="1"/>
  <c r="AA584" i="1" s="1"/>
  <c r="W585" i="1"/>
  <c r="AA585" i="1" s="1"/>
  <c r="W586" i="1"/>
  <c r="AA586" i="1" s="1"/>
  <c r="W587" i="1"/>
  <c r="AA587" i="1" s="1"/>
  <c r="W588" i="1"/>
  <c r="AA588" i="1" s="1"/>
  <c r="W589" i="1"/>
  <c r="AA589" i="1" s="1"/>
  <c r="W590" i="1"/>
  <c r="AA590" i="1" s="1"/>
  <c r="W591" i="1"/>
  <c r="AA591" i="1" s="1"/>
  <c r="W592" i="1"/>
  <c r="AA592" i="1" s="1"/>
  <c r="W593" i="1"/>
  <c r="AA593" i="1" s="1"/>
  <c r="W594" i="1"/>
  <c r="AA594" i="1" s="1"/>
  <c r="W595" i="1"/>
  <c r="AA595" i="1" s="1"/>
  <c r="W596" i="1"/>
  <c r="AA596" i="1" s="1"/>
  <c r="W597" i="1"/>
  <c r="AA597" i="1" s="1"/>
  <c r="W598" i="1"/>
  <c r="AA598" i="1" s="1"/>
  <c r="W599" i="1"/>
  <c r="AA599" i="1" s="1"/>
  <c r="W600" i="1"/>
  <c r="AA600" i="1" s="1"/>
  <c r="W601" i="1"/>
  <c r="AA601" i="1" s="1"/>
  <c r="W602" i="1"/>
  <c r="AA602" i="1" s="1"/>
  <c r="W603" i="1"/>
  <c r="AA603" i="1" s="1"/>
  <c r="W604" i="1"/>
  <c r="AA604" i="1" s="1"/>
  <c r="W605" i="1"/>
  <c r="AA605" i="1" s="1"/>
  <c r="W606" i="1"/>
  <c r="AA606" i="1" s="1"/>
  <c r="W607" i="1"/>
  <c r="AA607" i="1" s="1"/>
  <c r="W608" i="1"/>
  <c r="AA608" i="1" s="1"/>
  <c r="W609" i="1"/>
  <c r="AA609" i="1" s="1"/>
  <c r="W610" i="1"/>
  <c r="AA610" i="1" s="1"/>
  <c r="W611" i="1"/>
  <c r="AA611" i="1" s="1"/>
  <c r="W612" i="1"/>
  <c r="AA612" i="1" s="1"/>
  <c r="W613" i="1"/>
  <c r="AA613" i="1" s="1"/>
  <c r="W614" i="1"/>
  <c r="AA614" i="1" s="1"/>
  <c r="W615" i="1"/>
  <c r="AA615" i="1" s="1"/>
  <c r="W616" i="1"/>
  <c r="AA616" i="1" s="1"/>
  <c r="W617" i="1"/>
  <c r="AA617" i="1" s="1"/>
  <c r="W618" i="1"/>
  <c r="AA618" i="1" s="1"/>
  <c r="W619" i="1"/>
  <c r="AA619" i="1" s="1"/>
  <c r="W620" i="1"/>
  <c r="AA620" i="1" s="1"/>
  <c r="W621" i="1"/>
  <c r="AA621" i="1" s="1"/>
  <c r="W622" i="1"/>
  <c r="AA622" i="1" s="1"/>
  <c r="W623" i="1"/>
  <c r="AA623" i="1" s="1"/>
  <c r="W624" i="1"/>
  <c r="AA624" i="1" s="1"/>
  <c r="W625" i="1"/>
  <c r="AA625" i="1" s="1"/>
  <c r="W626" i="1"/>
  <c r="AA626" i="1" s="1"/>
  <c r="W627" i="1"/>
  <c r="AA627" i="1" s="1"/>
  <c r="W628" i="1"/>
  <c r="AA628" i="1" s="1"/>
  <c r="W629" i="1"/>
  <c r="AA629" i="1" s="1"/>
  <c r="W630" i="1"/>
  <c r="AA630" i="1" s="1"/>
  <c r="W631" i="1"/>
  <c r="AA631" i="1" s="1"/>
  <c r="W632" i="1"/>
  <c r="AA632" i="1" s="1"/>
  <c r="W633" i="1"/>
  <c r="AA633" i="1" s="1"/>
  <c r="W634" i="1"/>
  <c r="AA634" i="1" s="1"/>
  <c r="W635" i="1"/>
  <c r="AA635" i="1" s="1"/>
  <c r="W636" i="1"/>
  <c r="AA636" i="1" s="1"/>
  <c r="W637" i="1"/>
  <c r="AA637" i="1" s="1"/>
  <c r="W638" i="1"/>
  <c r="AA638" i="1" s="1"/>
  <c r="W639" i="1"/>
  <c r="AA639" i="1" s="1"/>
  <c r="W640" i="1"/>
  <c r="AA640" i="1" s="1"/>
  <c r="W641" i="1"/>
  <c r="AA641" i="1" s="1"/>
  <c r="W642" i="1"/>
  <c r="AA642" i="1" s="1"/>
  <c r="W643" i="1"/>
  <c r="AA643" i="1" s="1"/>
  <c r="W644" i="1"/>
  <c r="AA644" i="1" s="1"/>
  <c r="W645" i="1"/>
  <c r="AA645" i="1" s="1"/>
  <c r="W646" i="1"/>
  <c r="AA646" i="1" s="1"/>
  <c r="W647" i="1"/>
  <c r="AA647" i="1" s="1"/>
  <c r="W648" i="1"/>
  <c r="AA648" i="1" s="1"/>
  <c r="W649" i="1"/>
  <c r="AA649" i="1" s="1"/>
  <c r="W650" i="1"/>
  <c r="AA650" i="1" s="1"/>
  <c r="W651" i="1"/>
  <c r="AA651" i="1" s="1"/>
  <c r="W652" i="1"/>
  <c r="AA652" i="1" s="1"/>
  <c r="W653" i="1"/>
  <c r="AA653" i="1" s="1"/>
  <c r="W654" i="1"/>
  <c r="AA654" i="1" s="1"/>
  <c r="W655" i="1"/>
  <c r="AA655" i="1" s="1"/>
  <c r="W656" i="1"/>
  <c r="AA656" i="1" s="1"/>
  <c r="W657" i="1"/>
  <c r="AA657" i="1" s="1"/>
  <c r="W658" i="1"/>
  <c r="AA658" i="1" s="1"/>
  <c r="W659" i="1"/>
  <c r="AA659" i="1" s="1"/>
  <c r="W660" i="1"/>
  <c r="AA660" i="1" s="1"/>
  <c r="W661" i="1"/>
  <c r="AA661" i="1" s="1"/>
  <c r="W662" i="1"/>
  <c r="AA662" i="1" s="1"/>
  <c r="W663" i="1"/>
  <c r="AA663" i="1" s="1"/>
  <c r="W664" i="1"/>
  <c r="AA664" i="1" s="1"/>
  <c r="W665" i="1"/>
  <c r="AA665" i="1" s="1"/>
  <c r="W666" i="1"/>
  <c r="AA666" i="1" s="1"/>
  <c r="W667" i="1"/>
  <c r="AA667" i="1" s="1"/>
  <c r="W668" i="1"/>
  <c r="AA668" i="1" s="1"/>
  <c r="W669" i="1"/>
  <c r="AA669" i="1" s="1"/>
  <c r="W670" i="1"/>
  <c r="AA670" i="1" s="1"/>
  <c r="W671" i="1"/>
  <c r="AA671" i="1" s="1"/>
  <c r="W672" i="1"/>
  <c r="AA672" i="1" s="1"/>
  <c r="W673" i="1"/>
  <c r="AA673" i="1" s="1"/>
  <c r="W674" i="1"/>
  <c r="AA674" i="1" s="1"/>
  <c r="W675" i="1"/>
  <c r="AA675" i="1" s="1"/>
  <c r="W676" i="1"/>
  <c r="AA676" i="1" s="1"/>
  <c r="W677" i="1"/>
  <c r="AA677" i="1" s="1"/>
  <c r="W678" i="1"/>
  <c r="AA678" i="1" s="1"/>
  <c r="W679" i="1"/>
  <c r="AA679" i="1" s="1"/>
  <c r="W680" i="1"/>
  <c r="AA680" i="1" s="1"/>
  <c r="W681" i="1"/>
  <c r="AA681" i="1" s="1"/>
  <c r="W682" i="1"/>
  <c r="AA682" i="1" s="1"/>
  <c r="W683" i="1"/>
  <c r="AA683" i="1" s="1"/>
  <c r="W684" i="1"/>
  <c r="AA684" i="1" s="1"/>
  <c r="W685" i="1"/>
  <c r="AA685" i="1" s="1"/>
  <c r="W686" i="1"/>
  <c r="AA686" i="1" s="1"/>
  <c r="W687" i="1"/>
  <c r="AA687" i="1" s="1"/>
  <c r="W688" i="1"/>
  <c r="AA688" i="1" s="1"/>
  <c r="W689" i="1"/>
  <c r="AA689" i="1" s="1"/>
  <c r="W690" i="1"/>
  <c r="AA690" i="1" s="1"/>
  <c r="W691" i="1"/>
  <c r="AA691" i="1" s="1"/>
  <c r="W692" i="1"/>
  <c r="AA692" i="1" s="1"/>
  <c r="W693" i="1"/>
  <c r="AA693" i="1" s="1"/>
  <c r="W694" i="1"/>
  <c r="AA694" i="1" s="1"/>
  <c r="W695" i="1"/>
  <c r="AA695" i="1" s="1"/>
  <c r="W696" i="1"/>
  <c r="AA696" i="1" s="1"/>
  <c r="W697" i="1"/>
  <c r="AA697" i="1" s="1"/>
  <c r="W698" i="1"/>
  <c r="AA698" i="1" s="1"/>
  <c r="W699" i="1"/>
  <c r="AA699" i="1" s="1"/>
  <c r="W700" i="1"/>
  <c r="AA700" i="1" s="1"/>
  <c r="W701" i="1"/>
  <c r="AA701" i="1" s="1"/>
  <c r="W702" i="1"/>
  <c r="AA702" i="1" s="1"/>
  <c r="W703" i="1"/>
  <c r="AA703" i="1" s="1"/>
  <c r="W704" i="1"/>
  <c r="AA704" i="1" s="1"/>
  <c r="W705" i="1"/>
  <c r="AA705" i="1" s="1"/>
  <c r="W706" i="1"/>
  <c r="AA706" i="1" s="1"/>
  <c r="W707" i="1"/>
  <c r="AA707" i="1" s="1"/>
  <c r="W708" i="1"/>
  <c r="AA708" i="1" s="1"/>
  <c r="W709" i="1"/>
  <c r="AA709" i="1" s="1"/>
  <c r="W710" i="1"/>
  <c r="AA710" i="1" s="1"/>
  <c r="W711" i="1"/>
  <c r="AA711" i="1" s="1"/>
  <c r="W712" i="1"/>
  <c r="AA712" i="1" s="1"/>
  <c r="W713" i="1"/>
  <c r="AA713" i="1" s="1"/>
  <c r="W714" i="1"/>
  <c r="AA714" i="1" s="1"/>
  <c r="W715" i="1"/>
  <c r="AA715" i="1" s="1"/>
  <c r="W716" i="1"/>
  <c r="AA716" i="1" s="1"/>
  <c r="W717" i="1"/>
  <c r="AA717" i="1" s="1"/>
  <c r="W718" i="1"/>
  <c r="AA718" i="1" s="1"/>
  <c r="W719" i="1"/>
  <c r="AA719" i="1" s="1"/>
  <c r="W720" i="1"/>
  <c r="AA720" i="1" s="1"/>
  <c r="W721" i="1"/>
  <c r="AA721" i="1" s="1"/>
  <c r="W722" i="1"/>
  <c r="AA722" i="1" s="1"/>
  <c r="W723" i="1"/>
  <c r="AA723" i="1" s="1"/>
  <c r="W724" i="1"/>
  <c r="AA724" i="1" s="1"/>
  <c r="W725" i="1"/>
  <c r="AA725" i="1" s="1"/>
  <c r="W726" i="1"/>
  <c r="AA726" i="1" s="1"/>
  <c r="W727" i="1"/>
  <c r="AA727" i="1" s="1"/>
  <c r="W728" i="1"/>
  <c r="AA728" i="1" s="1"/>
  <c r="W729" i="1"/>
  <c r="AA729" i="1" s="1"/>
  <c r="W730" i="1"/>
  <c r="AA730" i="1" s="1"/>
  <c r="W731" i="1"/>
  <c r="AA731" i="1" s="1"/>
  <c r="W732" i="1"/>
  <c r="AA732" i="1" s="1"/>
  <c r="W733" i="1"/>
  <c r="AA733" i="1" s="1"/>
  <c r="W734" i="1"/>
  <c r="AA734" i="1" s="1"/>
  <c r="W735" i="1"/>
  <c r="AA735" i="1" s="1"/>
  <c r="W736" i="1"/>
  <c r="AA736" i="1" s="1"/>
  <c r="W737" i="1"/>
  <c r="AA737" i="1" s="1"/>
  <c r="W738" i="1"/>
  <c r="AA738" i="1" s="1"/>
  <c r="W739" i="1"/>
  <c r="AA739" i="1" s="1"/>
  <c r="W740" i="1"/>
  <c r="AA740" i="1" s="1"/>
  <c r="W741" i="1"/>
  <c r="AA741" i="1" s="1"/>
  <c r="W742" i="1"/>
  <c r="AA742" i="1" s="1"/>
  <c r="W743" i="1"/>
  <c r="AA743" i="1" s="1"/>
  <c r="W744" i="1"/>
  <c r="AA744" i="1" s="1"/>
  <c r="W745" i="1"/>
  <c r="AA745" i="1" s="1"/>
  <c r="W746" i="1"/>
  <c r="AA746" i="1" s="1"/>
  <c r="W747" i="1"/>
  <c r="AA747" i="1" s="1"/>
  <c r="W748" i="1"/>
  <c r="AA748" i="1" s="1"/>
  <c r="W749" i="1"/>
  <c r="AA749" i="1" s="1"/>
  <c r="W750" i="1"/>
  <c r="AA750" i="1" s="1"/>
  <c r="W751" i="1"/>
  <c r="AA751" i="1" s="1"/>
  <c r="W752" i="1"/>
  <c r="AA752" i="1" s="1"/>
  <c r="W753" i="1"/>
  <c r="AA753" i="1" s="1"/>
  <c r="W754" i="1"/>
  <c r="AA754" i="1" s="1"/>
  <c r="W755" i="1"/>
  <c r="AA755" i="1" s="1"/>
  <c r="W756" i="1"/>
  <c r="AA756" i="1" s="1"/>
  <c r="W757" i="1"/>
  <c r="AA757" i="1" s="1"/>
  <c r="W758" i="1"/>
  <c r="AA758" i="1" s="1"/>
  <c r="W759" i="1"/>
  <c r="AA759" i="1" s="1"/>
  <c r="W760" i="1"/>
  <c r="AA760" i="1" s="1"/>
  <c r="W761" i="1"/>
  <c r="AA761" i="1" s="1"/>
  <c r="W762" i="1"/>
  <c r="AA762" i="1" s="1"/>
  <c r="W763" i="1"/>
  <c r="AA763" i="1" s="1"/>
  <c r="W764" i="1"/>
  <c r="AA764" i="1" s="1"/>
  <c r="W765" i="1"/>
  <c r="AA765" i="1" s="1"/>
  <c r="W766" i="1"/>
  <c r="AA766" i="1" s="1"/>
  <c r="W767" i="1"/>
  <c r="AA767" i="1" s="1"/>
  <c r="W768" i="1"/>
  <c r="AA768" i="1" s="1"/>
  <c r="W769" i="1"/>
  <c r="AA769" i="1" s="1"/>
  <c r="W770" i="1"/>
  <c r="AA770" i="1" s="1"/>
  <c r="W771" i="1"/>
  <c r="AA771" i="1" s="1"/>
  <c r="W772" i="1"/>
  <c r="AA772" i="1" s="1"/>
  <c r="W773" i="1"/>
  <c r="AA773" i="1" s="1"/>
  <c r="W774" i="1"/>
  <c r="AA774" i="1" s="1"/>
  <c r="W775" i="1"/>
  <c r="AA775" i="1" s="1"/>
  <c r="W776" i="1"/>
  <c r="AA776" i="1" s="1"/>
  <c r="W777" i="1"/>
  <c r="AA777" i="1" s="1"/>
  <c r="W778" i="1"/>
  <c r="AA778" i="1" s="1"/>
  <c r="W779" i="1"/>
  <c r="AA779" i="1" s="1"/>
  <c r="W780" i="1"/>
  <c r="AA780" i="1" s="1"/>
  <c r="W781" i="1"/>
  <c r="AA781" i="1" s="1"/>
  <c r="W782" i="1"/>
  <c r="AA782" i="1" s="1"/>
  <c r="W783" i="1"/>
  <c r="AA783" i="1" s="1"/>
  <c r="W784" i="1"/>
  <c r="AA784" i="1" s="1"/>
  <c r="W785" i="1"/>
  <c r="AA785" i="1" s="1"/>
  <c r="W786" i="1"/>
  <c r="AA786" i="1" s="1"/>
  <c r="W787" i="1"/>
  <c r="AA787" i="1" s="1"/>
  <c r="W788" i="1"/>
  <c r="AA788" i="1" s="1"/>
  <c r="W789" i="1"/>
  <c r="AA789" i="1" s="1"/>
  <c r="W790" i="1"/>
  <c r="AA790" i="1" s="1"/>
  <c r="W791" i="1"/>
  <c r="AA791" i="1" s="1"/>
  <c r="W792" i="1"/>
  <c r="AA792" i="1" s="1"/>
  <c r="W793" i="1"/>
  <c r="AA793" i="1" s="1"/>
  <c r="W794" i="1"/>
  <c r="AA794" i="1" s="1"/>
  <c r="W795" i="1"/>
  <c r="AA795" i="1" s="1"/>
  <c r="W796" i="1"/>
  <c r="AA796" i="1" s="1"/>
  <c r="W797" i="1"/>
  <c r="AA797" i="1" s="1"/>
  <c r="W798" i="1"/>
  <c r="AA798" i="1" s="1"/>
  <c r="W799" i="1"/>
  <c r="AA799" i="1" s="1"/>
  <c r="W800" i="1"/>
  <c r="AA800" i="1" s="1"/>
  <c r="W801" i="1"/>
  <c r="AA801" i="1" s="1"/>
  <c r="W802" i="1"/>
  <c r="AA802" i="1" s="1"/>
  <c r="W803" i="1"/>
  <c r="AA803" i="1" s="1"/>
  <c r="W804" i="1"/>
  <c r="AA804" i="1" s="1"/>
  <c r="W805" i="1"/>
  <c r="AA805" i="1" s="1"/>
  <c r="W806" i="1"/>
  <c r="AA806" i="1" s="1"/>
  <c r="W807" i="1"/>
  <c r="AA807" i="1" s="1"/>
  <c r="W808" i="1"/>
  <c r="AA808" i="1" s="1"/>
  <c r="W809" i="1"/>
  <c r="AA809" i="1" s="1"/>
  <c r="W810" i="1"/>
  <c r="AA810" i="1" s="1"/>
  <c r="W811" i="1"/>
  <c r="AA811" i="1" s="1"/>
  <c r="W812" i="1"/>
  <c r="AA812" i="1" s="1"/>
  <c r="W813" i="1"/>
  <c r="AA813" i="1" s="1"/>
  <c r="W814" i="1"/>
  <c r="AA814" i="1" s="1"/>
  <c r="W815" i="1"/>
  <c r="AA815" i="1" s="1"/>
  <c r="W816" i="1"/>
  <c r="AA816" i="1" s="1"/>
  <c r="W817" i="1"/>
  <c r="AA817" i="1" s="1"/>
  <c r="W818" i="1"/>
  <c r="AA818" i="1" s="1"/>
  <c r="W819" i="1"/>
  <c r="AA819" i="1" s="1"/>
  <c r="W820" i="1"/>
  <c r="AA820" i="1" s="1"/>
  <c r="W821" i="1"/>
  <c r="AA821" i="1" s="1"/>
  <c r="W822" i="1"/>
  <c r="AA822" i="1" s="1"/>
  <c r="W823" i="1"/>
  <c r="AA823" i="1" s="1"/>
  <c r="W824" i="1"/>
  <c r="AA824" i="1" s="1"/>
  <c r="W825" i="1"/>
  <c r="AA825" i="1" s="1"/>
  <c r="W826" i="1"/>
  <c r="AA826" i="1" s="1"/>
  <c r="W827" i="1"/>
  <c r="AA827" i="1" s="1"/>
  <c r="W828" i="1"/>
  <c r="AA828" i="1" s="1"/>
  <c r="W829" i="1"/>
  <c r="AA829" i="1" s="1"/>
  <c r="W830" i="1"/>
  <c r="AA830" i="1" s="1"/>
  <c r="W831" i="1"/>
  <c r="AA831" i="1" s="1"/>
  <c r="W832" i="1"/>
  <c r="AA832" i="1" s="1"/>
  <c r="W833" i="1"/>
  <c r="AA833" i="1" s="1"/>
  <c r="W834" i="1"/>
  <c r="AA834" i="1" s="1"/>
  <c r="W835" i="1"/>
  <c r="AA835" i="1" s="1"/>
  <c r="W836" i="1"/>
  <c r="AA836" i="1" s="1"/>
  <c r="W837" i="1"/>
  <c r="AA837" i="1" s="1"/>
  <c r="W838" i="1"/>
  <c r="AA838" i="1" s="1"/>
  <c r="W839" i="1"/>
  <c r="AA839" i="1" s="1"/>
  <c r="W840" i="1"/>
  <c r="AA840" i="1" s="1"/>
  <c r="W841" i="1"/>
  <c r="AA841" i="1" s="1"/>
  <c r="W842" i="1"/>
  <c r="AA842" i="1" s="1"/>
  <c r="W843" i="1"/>
  <c r="AA843" i="1" s="1"/>
  <c r="W844" i="1"/>
  <c r="AA844" i="1" s="1"/>
  <c r="W845" i="1"/>
  <c r="AA845" i="1" s="1"/>
  <c r="W846" i="1"/>
  <c r="AA846" i="1" s="1"/>
  <c r="W847" i="1"/>
  <c r="AA847" i="1" s="1"/>
  <c r="W848" i="1"/>
  <c r="AA848" i="1" s="1"/>
  <c r="W849" i="1"/>
  <c r="AA849" i="1" s="1"/>
  <c r="W850" i="1"/>
  <c r="AA850" i="1" s="1"/>
  <c r="W851" i="1"/>
  <c r="AA851" i="1" s="1"/>
  <c r="W852" i="1"/>
  <c r="AA852" i="1" s="1"/>
  <c r="W853" i="1"/>
  <c r="AA853" i="1" s="1"/>
  <c r="W854" i="1"/>
  <c r="AA854" i="1" s="1"/>
  <c r="W855" i="1"/>
  <c r="AA855" i="1" s="1"/>
  <c r="W856" i="1"/>
  <c r="AA856" i="1" s="1"/>
  <c r="W857" i="1"/>
  <c r="AA857" i="1" s="1"/>
  <c r="W858" i="1"/>
  <c r="AA858" i="1" s="1"/>
  <c r="W859" i="1"/>
  <c r="AA859" i="1" s="1"/>
  <c r="W860" i="1"/>
  <c r="AA860" i="1" s="1"/>
  <c r="W861" i="1"/>
  <c r="AA861" i="1" s="1"/>
  <c r="W862" i="1"/>
  <c r="AA862" i="1" s="1"/>
  <c r="W863" i="1"/>
  <c r="AA863" i="1" s="1"/>
  <c r="W864" i="1"/>
  <c r="AA864" i="1" s="1"/>
  <c r="W865" i="1"/>
  <c r="AA865" i="1" s="1"/>
  <c r="W866" i="1"/>
  <c r="AA866" i="1" s="1"/>
  <c r="W867" i="1"/>
  <c r="AA867" i="1" s="1"/>
  <c r="W868" i="1"/>
  <c r="AA868" i="1" s="1"/>
  <c r="W869" i="1"/>
  <c r="AA869" i="1" s="1"/>
  <c r="W870" i="1"/>
  <c r="AA870" i="1" s="1"/>
  <c r="W871" i="1"/>
  <c r="AA871" i="1" s="1"/>
  <c r="W872" i="1"/>
  <c r="AA872" i="1" s="1"/>
  <c r="W873" i="1"/>
  <c r="AA873" i="1" s="1"/>
  <c r="W874" i="1"/>
  <c r="AA874" i="1" s="1"/>
  <c r="W875" i="1"/>
  <c r="AA875" i="1" s="1"/>
  <c r="W876" i="1"/>
  <c r="AA876" i="1" s="1"/>
  <c r="W877" i="1"/>
  <c r="AA877" i="1" s="1"/>
  <c r="W878" i="1"/>
  <c r="AA878" i="1" s="1"/>
  <c r="W879" i="1"/>
  <c r="AA879" i="1" s="1"/>
  <c r="W880" i="1"/>
  <c r="AA880" i="1" s="1"/>
  <c r="W881" i="1"/>
  <c r="AA881" i="1" s="1"/>
  <c r="W882" i="1"/>
  <c r="AA882" i="1" s="1"/>
  <c r="W883" i="1"/>
  <c r="AA883" i="1" s="1"/>
  <c r="W884" i="1"/>
  <c r="AA884" i="1" s="1"/>
  <c r="W885" i="1"/>
  <c r="AA885" i="1" s="1"/>
  <c r="W886" i="1"/>
  <c r="AA886" i="1" s="1"/>
  <c r="W887" i="1"/>
  <c r="AA887" i="1" s="1"/>
  <c r="W888" i="1"/>
  <c r="AA888" i="1" s="1"/>
  <c r="W889" i="1"/>
  <c r="AA889" i="1" s="1"/>
  <c r="W890" i="1"/>
  <c r="AA890" i="1" s="1"/>
  <c r="W891" i="1"/>
  <c r="AA891" i="1" s="1"/>
  <c r="W892" i="1"/>
  <c r="AA892" i="1" s="1"/>
  <c r="W893" i="1"/>
  <c r="AA893" i="1" s="1"/>
  <c r="W894" i="1"/>
  <c r="AA894" i="1" s="1"/>
  <c r="W895" i="1"/>
  <c r="AA895" i="1" s="1"/>
  <c r="W896" i="1"/>
  <c r="AA896" i="1" s="1"/>
  <c r="W897" i="1"/>
  <c r="AA897" i="1" s="1"/>
  <c r="W898" i="1"/>
  <c r="AA898" i="1" s="1"/>
  <c r="W899" i="1"/>
  <c r="AA899" i="1" s="1"/>
  <c r="W900" i="1"/>
  <c r="AA900" i="1" s="1"/>
  <c r="W901" i="1"/>
  <c r="AA901" i="1" s="1"/>
  <c r="W902" i="1"/>
  <c r="AA902" i="1" s="1"/>
  <c r="W903" i="1"/>
  <c r="AA903" i="1" s="1"/>
  <c r="W904" i="1"/>
  <c r="AA904" i="1" s="1"/>
  <c r="W905" i="1"/>
  <c r="AA905" i="1" s="1"/>
  <c r="W906" i="1"/>
  <c r="AA906" i="1" s="1"/>
  <c r="W907" i="1"/>
  <c r="AA907" i="1" s="1"/>
  <c r="W908" i="1"/>
  <c r="AA908" i="1" s="1"/>
  <c r="W909" i="1"/>
  <c r="AA909" i="1" s="1"/>
  <c r="W910" i="1"/>
  <c r="AA910" i="1" s="1"/>
  <c r="W911" i="1"/>
  <c r="AA911" i="1" s="1"/>
  <c r="W912" i="1"/>
  <c r="AA912" i="1" s="1"/>
  <c r="W913" i="1"/>
  <c r="AA913" i="1" s="1"/>
  <c r="W914" i="1"/>
  <c r="AA914" i="1" s="1"/>
  <c r="W915" i="1"/>
  <c r="AA915" i="1" s="1"/>
  <c r="W916" i="1"/>
  <c r="AA916" i="1" s="1"/>
  <c r="W917" i="1"/>
  <c r="AA917" i="1" s="1"/>
  <c r="W918" i="1"/>
  <c r="AA918" i="1" s="1"/>
  <c r="W919" i="1"/>
  <c r="AA919" i="1" s="1"/>
  <c r="W920" i="1"/>
  <c r="AA920" i="1" s="1"/>
  <c r="W921" i="1"/>
  <c r="AA921" i="1" s="1"/>
  <c r="W922" i="1"/>
  <c r="AA922" i="1" s="1"/>
  <c r="W923" i="1"/>
  <c r="AA923" i="1" s="1"/>
  <c r="W924" i="1"/>
  <c r="AA924" i="1" s="1"/>
  <c r="W925" i="1"/>
  <c r="AA925" i="1" s="1"/>
  <c r="W926" i="1"/>
  <c r="AA926" i="1" s="1"/>
  <c r="W927" i="1"/>
  <c r="AA927" i="1" s="1"/>
  <c r="W928" i="1"/>
  <c r="AA928" i="1" s="1"/>
  <c r="W929" i="1"/>
  <c r="AA929" i="1" s="1"/>
  <c r="W930" i="1"/>
  <c r="AA930" i="1" s="1"/>
  <c r="W931" i="1"/>
  <c r="AA931" i="1" s="1"/>
  <c r="W932" i="1"/>
  <c r="AA932" i="1" s="1"/>
  <c r="W933" i="1"/>
  <c r="AA933" i="1" s="1"/>
  <c r="W934" i="1"/>
  <c r="AA934" i="1" s="1"/>
  <c r="W935" i="1"/>
  <c r="AA935" i="1" s="1"/>
  <c r="W936" i="1"/>
  <c r="AA936" i="1" s="1"/>
  <c r="W937" i="1"/>
  <c r="AA937" i="1" s="1"/>
  <c r="W938" i="1"/>
  <c r="AA938" i="1" s="1"/>
  <c r="W939" i="1"/>
  <c r="AA939" i="1" s="1"/>
  <c r="W940" i="1"/>
  <c r="AA940" i="1" s="1"/>
  <c r="W941" i="1"/>
  <c r="AA941" i="1" s="1"/>
  <c r="W942" i="1"/>
  <c r="AA942" i="1" s="1"/>
  <c r="W943" i="1"/>
  <c r="AA943" i="1" s="1"/>
  <c r="W944" i="1"/>
  <c r="AA944" i="1" s="1"/>
  <c r="W945" i="1"/>
  <c r="AA945" i="1" s="1"/>
  <c r="W946" i="1"/>
  <c r="AA946" i="1" s="1"/>
  <c r="W947" i="1"/>
  <c r="AA947" i="1" s="1"/>
  <c r="W948" i="1"/>
  <c r="AA948" i="1" s="1"/>
  <c r="W949" i="1"/>
  <c r="AA949" i="1" s="1"/>
  <c r="W950" i="1"/>
  <c r="AA950" i="1" s="1"/>
  <c r="W951" i="1"/>
  <c r="AA951" i="1" s="1"/>
  <c r="W952" i="1"/>
  <c r="AA952" i="1" s="1"/>
  <c r="W953" i="1"/>
  <c r="AA953" i="1" s="1"/>
  <c r="W954" i="1"/>
  <c r="AA954" i="1" s="1"/>
  <c r="W955" i="1"/>
  <c r="AA955" i="1" s="1"/>
  <c r="W956" i="1"/>
  <c r="AA956" i="1" s="1"/>
  <c r="W957" i="1"/>
  <c r="AA957" i="1" s="1"/>
  <c r="W958" i="1"/>
  <c r="AA958" i="1" s="1"/>
  <c r="W959" i="1"/>
  <c r="AA959" i="1" s="1"/>
  <c r="W960" i="1"/>
  <c r="AA960" i="1" s="1"/>
  <c r="W961" i="1"/>
  <c r="AA961" i="1" s="1"/>
  <c r="W962" i="1"/>
  <c r="AA962" i="1" s="1"/>
  <c r="W963" i="1"/>
  <c r="AA963" i="1" s="1"/>
  <c r="W964" i="1"/>
  <c r="AA964" i="1" s="1"/>
  <c r="W965" i="1"/>
  <c r="AA965" i="1" s="1"/>
  <c r="W966" i="1"/>
  <c r="AA966" i="1" s="1"/>
  <c r="W967" i="1"/>
  <c r="AA967" i="1" s="1"/>
  <c r="W968" i="1"/>
  <c r="AA968" i="1" s="1"/>
  <c r="W969" i="1"/>
  <c r="AA969" i="1" s="1"/>
  <c r="W970" i="1"/>
  <c r="AA970" i="1" s="1"/>
  <c r="W971" i="1"/>
  <c r="AA971" i="1" s="1"/>
  <c r="W972" i="1"/>
  <c r="AA972" i="1" s="1"/>
  <c r="W973" i="1"/>
  <c r="AA973" i="1" s="1"/>
  <c r="W974" i="1"/>
  <c r="AA974" i="1" s="1"/>
  <c r="W975" i="1"/>
  <c r="AA975" i="1" s="1"/>
  <c r="W976" i="1"/>
  <c r="AA976" i="1" s="1"/>
  <c r="W977" i="1"/>
  <c r="AA977" i="1" s="1"/>
  <c r="W978" i="1"/>
  <c r="AA978" i="1" s="1"/>
  <c r="W979" i="1"/>
  <c r="AA979" i="1" s="1"/>
  <c r="W980" i="1"/>
  <c r="AA980" i="1" s="1"/>
  <c r="W981" i="1"/>
  <c r="AA981" i="1" s="1"/>
  <c r="W982" i="1"/>
  <c r="AA982" i="1" s="1"/>
  <c r="W983" i="1"/>
  <c r="AA983" i="1" s="1"/>
  <c r="W984" i="1"/>
  <c r="AA984" i="1" s="1"/>
  <c r="W985" i="1"/>
  <c r="AA985" i="1" s="1"/>
  <c r="W986" i="1"/>
  <c r="AA986" i="1" s="1"/>
  <c r="W987" i="1"/>
  <c r="AA987" i="1" s="1"/>
  <c r="W988" i="1"/>
  <c r="AA988" i="1" s="1"/>
  <c r="W989" i="1"/>
  <c r="AA989" i="1" s="1"/>
  <c r="W990" i="1"/>
  <c r="AA990" i="1" s="1"/>
  <c r="W991" i="1"/>
  <c r="AA991" i="1" s="1"/>
  <c r="W992" i="1"/>
  <c r="AA992" i="1" s="1"/>
  <c r="W993" i="1"/>
  <c r="AA993" i="1" s="1"/>
  <c r="W994" i="1"/>
  <c r="AA994" i="1" s="1"/>
  <c r="W995" i="1"/>
  <c r="AA995" i="1" s="1"/>
  <c r="W996" i="1"/>
  <c r="AA996" i="1" s="1"/>
  <c r="W997" i="1"/>
  <c r="AA997" i="1" s="1"/>
  <c r="W998" i="1"/>
  <c r="AA998" i="1" s="1"/>
  <c r="W999" i="1"/>
  <c r="AA999" i="1" s="1"/>
  <c r="W1000" i="1"/>
  <c r="AA1000" i="1" s="1"/>
  <c r="W1001" i="1"/>
  <c r="AA1001" i="1" s="1"/>
  <c r="W1002" i="1"/>
  <c r="AA1002" i="1" s="1"/>
  <c r="W1003" i="1"/>
  <c r="AA1003" i="1" s="1"/>
  <c r="W1004" i="1"/>
  <c r="AA1004" i="1" s="1"/>
  <c r="W1005" i="1"/>
  <c r="AA1005" i="1" s="1"/>
  <c r="W1006" i="1"/>
  <c r="AA1006" i="1" s="1"/>
  <c r="W1007" i="1"/>
  <c r="AA1007" i="1" s="1"/>
  <c r="W1008" i="1"/>
  <c r="AA1008" i="1" s="1"/>
  <c r="W1009" i="1"/>
  <c r="AA1009" i="1" s="1"/>
  <c r="W1010" i="1"/>
  <c r="AA1010" i="1" s="1"/>
  <c r="W1011" i="1"/>
  <c r="AA1011" i="1" s="1"/>
  <c r="W1012" i="1"/>
  <c r="AA1012" i="1" s="1"/>
  <c r="W1013" i="1"/>
  <c r="AA1013" i="1" s="1"/>
  <c r="W1014" i="1"/>
  <c r="AA1014" i="1" s="1"/>
  <c r="W1015" i="1"/>
  <c r="AA1015" i="1" s="1"/>
  <c r="W1016" i="1"/>
  <c r="AA1016" i="1" s="1"/>
  <c r="W1017" i="1"/>
  <c r="AA1017" i="1" s="1"/>
  <c r="W1018" i="1"/>
  <c r="AA1018" i="1" s="1"/>
  <c r="W1019" i="1"/>
  <c r="AA1019" i="1" s="1"/>
  <c r="W1020" i="1"/>
  <c r="AA1020" i="1" s="1"/>
  <c r="W1021" i="1"/>
  <c r="AA1021" i="1" s="1"/>
  <c r="W1022" i="1"/>
  <c r="AA1022" i="1" s="1"/>
  <c r="W1023" i="1"/>
  <c r="AA1023" i="1" s="1"/>
  <c r="W1024" i="1"/>
  <c r="AA1024" i="1" s="1"/>
  <c r="W1025" i="1"/>
  <c r="AA1025" i="1" s="1"/>
  <c r="W1026" i="1"/>
  <c r="AA1026" i="1" s="1"/>
  <c r="W1027" i="1"/>
  <c r="AA1027" i="1" s="1"/>
  <c r="W1028" i="1"/>
  <c r="AA1028" i="1" s="1"/>
  <c r="W1029" i="1"/>
  <c r="AA1029" i="1" s="1"/>
  <c r="W1030" i="1"/>
  <c r="AA1030" i="1" s="1"/>
  <c r="W1031" i="1"/>
  <c r="AA1031" i="1" s="1"/>
  <c r="W1032" i="1"/>
  <c r="AA1032" i="1" s="1"/>
  <c r="W1033" i="1"/>
  <c r="AA1033" i="1" s="1"/>
  <c r="W1034" i="1"/>
  <c r="AA1034" i="1" s="1"/>
  <c r="W1035" i="1"/>
  <c r="AA1035" i="1" s="1"/>
  <c r="W1036" i="1"/>
  <c r="AA1036" i="1" s="1"/>
  <c r="W1037" i="1"/>
  <c r="AA1037" i="1" s="1"/>
  <c r="W1038" i="1"/>
  <c r="AA1038" i="1" s="1"/>
  <c r="W1039" i="1"/>
  <c r="AA1039" i="1" s="1"/>
  <c r="W1040" i="1"/>
  <c r="AA1040" i="1" s="1"/>
  <c r="W1041" i="1"/>
  <c r="AA1041" i="1" s="1"/>
  <c r="W1042" i="1"/>
  <c r="AA1042" i="1" s="1"/>
  <c r="W1043" i="1"/>
  <c r="AA1043" i="1" s="1"/>
  <c r="W1044" i="1"/>
  <c r="AA1044" i="1" s="1"/>
  <c r="W1045" i="1"/>
  <c r="AA1045" i="1" s="1"/>
  <c r="W1046" i="1"/>
  <c r="AA1046" i="1" s="1"/>
  <c r="W1047" i="1"/>
  <c r="AA1047" i="1" s="1"/>
  <c r="W1048" i="1"/>
  <c r="AA1048" i="1" s="1"/>
  <c r="W1049" i="1"/>
  <c r="AA1049" i="1" s="1"/>
  <c r="W1050" i="1"/>
  <c r="AA1050" i="1" s="1"/>
  <c r="W1051" i="1"/>
  <c r="AA1051" i="1" s="1"/>
  <c r="W1052" i="1"/>
  <c r="AA1052" i="1" s="1"/>
  <c r="W1053" i="1"/>
  <c r="AA1053" i="1" s="1"/>
  <c r="W1054" i="1"/>
  <c r="AA1054" i="1" s="1"/>
  <c r="W1055" i="1"/>
  <c r="AA1055" i="1" s="1"/>
  <c r="W1056" i="1"/>
  <c r="AA1056" i="1" s="1"/>
  <c r="W1057" i="1"/>
  <c r="AA1057" i="1" s="1"/>
  <c r="W1058" i="1"/>
  <c r="AA1058" i="1" s="1"/>
  <c r="W1059" i="1"/>
  <c r="AA1059" i="1" s="1"/>
  <c r="W1060" i="1"/>
  <c r="AA1060" i="1" s="1"/>
  <c r="W1061" i="1"/>
  <c r="AA1061" i="1" s="1"/>
  <c r="W1062" i="1"/>
  <c r="AA1062" i="1" s="1"/>
  <c r="W1063" i="1"/>
  <c r="AA1063" i="1" s="1"/>
  <c r="W1064" i="1"/>
  <c r="AA1064" i="1" s="1"/>
  <c r="W1065" i="1"/>
  <c r="AA1065" i="1" s="1"/>
  <c r="W1066" i="1"/>
  <c r="AA1066" i="1" s="1"/>
  <c r="W1067" i="1"/>
  <c r="AA1067" i="1" s="1"/>
  <c r="W1068" i="1"/>
  <c r="AA1068" i="1" s="1"/>
  <c r="W1069" i="1"/>
  <c r="AA1069" i="1" s="1"/>
  <c r="W1070" i="1"/>
  <c r="AA1070" i="1" s="1"/>
  <c r="W1071" i="1"/>
  <c r="AA1071" i="1" s="1"/>
  <c r="W1072" i="1"/>
  <c r="AA1072" i="1" s="1"/>
  <c r="W1073" i="1"/>
  <c r="AA1073" i="1" s="1"/>
  <c r="W1074" i="1"/>
  <c r="AA1074" i="1" s="1"/>
  <c r="W1075" i="1"/>
  <c r="AA1075" i="1" s="1"/>
  <c r="W1076" i="1"/>
  <c r="AA1076" i="1" s="1"/>
  <c r="W1077" i="1"/>
  <c r="AA1077" i="1" s="1"/>
  <c r="W1078" i="1"/>
  <c r="AA1078" i="1" s="1"/>
  <c r="W1079" i="1"/>
  <c r="AA1079" i="1" s="1"/>
  <c r="W1080" i="1"/>
  <c r="AA1080" i="1" s="1"/>
  <c r="W1081" i="1"/>
  <c r="AA1081" i="1" s="1"/>
  <c r="W1082" i="1"/>
  <c r="AA1082" i="1" s="1"/>
  <c r="W1083" i="1"/>
  <c r="AA1083" i="1" s="1"/>
  <c r="W1084" i="1"/>
  <c r="AA1084" i="1" s="1"/>
  <c r="W1085" i="1"/>
  <c r="AA1085" i="1" s="1"/>
  <c r="W1086" i="1"/>
  <c r="AA1086" i="1" s="1"/>
  <c r="W1087" i="1"/>
  <c r="AA1087" i="1" s="1"/>
  <c r="W1088" i="1"/>
  <c r="AA1088" i="1" s="1"/>
  <c r="W1089" i="1"/>
  <c r="AA1089" i="1" s="1"/>
  <c r="W1090" i="1"/>
  <c r="AA1090" i="1" s="1"/>
  <c r="W1091" i="1"/>
  <c r="AA1091" i="1" s="1"/>
  <c r="W1092" i="1"/>
  <c r="AA1092" i="1" s="1"/>
  <c r="W1093" i="1"/>
  <c r="AA1093" i="1" s="1"/>
  <c r="W1094" i="1"/>
  <c r="AA1094" i="1" s="1"/>
  <c r="W1095" i="1"/>
  <c r="AA1095" i="1" s="1"/>
  <c r="W1096" i="1"/>
  <c r="AA1096" i="1" s="1"/>
  <c r="W1097" i="1"/>
  <c r="AA1097" i="1" s="1"/>
  <c r="W1098" i="1"/>
  <c r="AA1098" i="1" s="1"/>
  <c r="W1099" i="1"/>
  <c r="AA1099" i="1" s="1"/>
  <c r="W1100" i="1"/>
  <c r="AA1100" i="1" s="1"/>
  <c r="W1101" i="1"/>
  <c r="AA1101" i="1" s="1"/>
  <c r="W1102" i="1"/>
  <c r="AA1102" i="1" s="1"/>
  <c r="W1103" i="1"/>
  <c r="AA1103" i="1" s="1"/>
  <c r="W1104" i="1"/>
  <c r="AA1104" i="1" s="1"/>
  <c r="W1105" i="1"/>
  <c r="AA1105" i="1" s="1"/>
  <c r="W1106" i="1"/>
  <c r="AA1106" i="1" s="1"/>
  <c r="W1107" i="1"/>
  <c r="AA1107" i="1" s="1"/>
  <c r="W1108" i="1"/>
  <c r="AA1108" i="1" s="1"/>
  <c r="W1109" i="1"/>
  <c r="AA1109" i="1" s="1"/>
  <c r="W1110" i="1"/>
  <c r="AA1110" i="1" s="1"/>
  <c r="W1111" i="1"/>
  <c r="AA1111" i="1" s="1"/>
  <c r="W1112" i="1"/>
  <c r="AA1112" i="1" s="1"/>
  <c r="W1113" i="1"/>
  <c r="AA1113" i="1" s="1"/>
  <c r="W1114" i="1"/>
  <c r="AA1114" i="1" s="1"/>
  <c r="W1115" i="1"/>
  <c r="AA1115" i="1" s="1"/>
  <c r="W1116" i="1"/>
  <c r="AA1116" i="1" s="1"/>
  <c r="W1117" i="1"/>
  <c r="AA1117" i="1" s="1"/>
  <c r="W1118" i="1"/>
  <c r="AA1118" i="1" s="1"/>
  <c r="W1119" i="1"/>
  <c r="AA1119" i="1" s="1"/>
  <c r="W1120" i="1"/>
  <c r="AA1120" i="1" s="1"/>
  <c r="W1121" i="1"/>
  <c r="AA1121" i="1" s="1"/>
  <c r="W1122" i="1"/>
  <c r="AA1122" i="1" s="1"/>
  <c r="W1123" i="1"/>
  <c r="AA1123" i="1" s="1"/>
  <c r="W1124" i="1"/>
  <c r="AA1124" i="1" s="1"/>
  <c r="W1125" i="1"/>
  <c r="AA1125" i="1" s="1"/>
  <c r="W1126" i="1"/>
  <c r="AA1126" i="1" s="1"/>
  <c r="W1127" i="1"/>
  <c r="AA1127" i="1" s="1"/>
  <c r="W1128" i="1"/>
  <c r="AA1128" i="1" s="1"/>
  <c r="W1129" i="1"/>
  <c r="AA1129" i="1" s="1"/>
  <c r="W1130" i="1"/>
  <c r="AA1130" i="1" s="1"/>
  <c r="W1131" i="1"/>
  <c r="AA1131" i="1" s="1"/>
  <c r="W1132" i="1"/>
  <c r="AA1132" i="1" s="1"/>
  <c r="W1133" i="1"/>
  <c r="AA1133" i="1" s="1"/>
  <c r="W1134" i="1"/>
  <c r="AA1134" i="1" s="1"/>
  <c r="W1135" i="1"/>
  <c r="AA1135" i="1" s="1"/>
  <c r="W1136" i="1"/>
  <c r="AA1136" i="1" s="1"/>
  <c r="W1137" i="1"/>
  <c r="AA1137" i="1" s="1"/>
  <c r="W1138" i="1"/>
  <c r="AA1138" i="1" s="1"/>
  <c r="W1139" i="1"/>
  <c r="AA1139" i="1" s="1"/>
  <c r="W1140" i="1"/>
  <c r="AA1140" i="1" s="1"/>
  <c r="W1141" i="1"/>
  <c r="AA1141" i="1" s="1"/>
  <c r="W1142" i="1"/>
  <c r="AA1142" i="1" s="1"/>
  <c r="W1143" i="1"/>
  <c r="AA1143" i="1" s="1"/>
  <c r="W1144" i="1"/>
  <c r="AA1144" i="1" s="1"/>
  <c r="W1145" i="1"/>
  <c r="AA1145" i="1" s="1"/>
  <c r="W1146" i="1"/>
  <c r="AA1146" i="1" s="1"/>
  <c r="W1147" i="1"/>
  <c r="AA1147" i="1" s="1"/>
  <c r="W1148" i="1"/>
  <c r="AA1148" i="1" s="1"/>
  <c r="W1149" i="1"/>
  <c r="AA1149" i="1" s="1"/>
  <c r="W1150" i="1"/>
  <c r="AA1150" i="1" s="1"/>
  <c r="W1151" i="1"/>
  <c r="AA1151" i="1" s="1"/>
  <c r="W1152" i="1"/>
  <c r="AA1152" i="1" s="1"/>
  <c r="W1153" i="1"/>
  <c r="AA1153" i="1" s="1"/>
  <c r="W1154" i="1"/>
  <c r="AA1154" i="1" s="1"/>
  <c r="W1155" i="1"/>
  <c r="AA1155" i="1" s="1"/>
  <c r="W1156" i="1"/>
  <c r="AA1156" i="1" s="1"/>
  <c r="W1157" i="1"/>
  <c r="AA1157" i="1" s="1"/>
  <c r="W1158" i="1"/>
  <c r="AA1158" i="1" s="1"/>
  <c r="W1159" i="1"/>
  <c r="AA1159" i="1" s="1"/>
  <c r="W1160" i="1"/>
  <c r="AA1160" i="1" s="1"/>
  <c r="W1161" i="1"/>
  <c r="AA1161" i="1" s="1"/>
  <c r="W1162" i="1"/>
  <c r="AA1162" i="1" s="1"/>
  <c r="W1163" i="1"/>
  <c r="AA1163" i="1" s="1"/>
  <c r="W1164" i="1"/>
  <c r="AA1164" i="1" s="1"/>
  <c r="W1165" i="1"/>
  <c r="AA1165" i="1" s="1"/>
  <c r="W1166" i="1"/>
  <c r="AA1166" i="1" s="1"/>
  <c r="W1167" i="1"/>
  <c r="AA1167" i="1" s="1"/>
  <c r="W1168" i="1"/>
  <c r="AA1168" i="1" s="1"/>
  <c r="W1169" i="1"/>
  <c r="AA1169" i="1" s="1"/>
  <c r="W1170" i="1"/>
  <c r="AA1170" i="1" s="1"/>
  <c r="W1171" i="1"/>
  <c r="AA1171" i="1" s="1"/>
  <c r="W1172" i="1"/>
  <c r="AA1172" i="1" s="1"/>
  <c r="W1173" i="1"/>
  <c r="AA1173" i="1" s="1"/>
  <c r="W1174" i="1"/>
  <c r="AA1174" i="1" s="1"/>
  <c r="W1175" i="1"/>
  <c r="AA1175" i="1" s="1"/>
  <c r="W1176" i="1"/>
  <c r="AA1176" i="1" s="1"/>
  <c r="W1177" i="1"/>
  <c r="AA1177" i="1" s="1"/>
  <c r="W1178" i="1"/>
  <c r="AA1178" i="1" s="1"/>
  <c r="W1179" i="1"/>
  <c r="AA1179" i="1" s="1"/>
  <c r="W1180" i="1"/>
  <c r="AA1180" i="1" s="1"/>
  <c r="W1181" i="1"/>
  <c r="AA1181" i="1" s="1"/>
  <c r="W1182" i="1"/>
  <c r="AA1182" i="1" s="1"/>
  <c r="W1183" i="1"/>
  <c r="AA1183" i="1" s="1"/>
  <c r="W1184" i="1"/>
  <c r="AA1184" i="1" s="1"/>
  <c r="W1185" i="1"/>
  <c r="AA1185" i="1" s="1"/>
  <c r="W1186" i="1"/>
  <c r="AA1186" i="1" s="1"/>
  <c r="W1187" i="1"/>
  <c r="AA1187" i="1" s="1"/>
  <c r="W1188" i="1"/>
  <c r="AA1188" i="1" s="1"/>
  <c r="W1189" i="1"/>
  <c r="AA1189" i="1" s="1"/>
  <c r="W1190" i="1"/>
  <c r="AA1190" i="1" s="1"/>
  <c r="W1191" i="1"/>
  <c r="AA1191" i="1" s="1"/>
  <c r="W1192" i="1"/>
  <c r="AA1192" i="1" s="1"/>
  <c r="W1193" i="1"/>
  <c r="AA1193" i="1" s="1"/>
  <c r="W1194" i="1"/>
  <c r="AA1194" i="1" s="1"/>
  <c r="W1195" i="1"/>
  <c r="AA1195" i="1" s="1"/>
  <c r="W1196" i="1"/>
  <c r="AA1196" i="1" s="1"/>
  <c r="W1197" i="1"/>
  <c r="AA1197" i="1" s="1"/>
  <c r="W1198" i="1"/>
  <c r="AA1198" i="1" s="1"/>
  <c r="W1199" i="1"/>
  <c r="AA1199" i="1" s="1"/>
  <c r="W1200" i="1"/>
  <c r="AA1200" i="1" s="1"/>
  <c r="W1201" i="1"/>
  <c r="AA1201" i="1" s="1"/>
  <c r="W1202" i="1"/>
  <c r="AA1202" i="1" s="1"/>
  <c r="W1203" i="1"/>
  <c r="AA1203" i="1" s="1"/>
  <c r="W1204" i="1"/>
  <c r="AA1204" i="1" s="1"/>
  <c r="W1205" i="1"/>
  <c r="AA1205" i="1" s="1"/>
  <c r="W1206" i="1"/>
  <c r="AA1206" i="1" s="1"/>
  <c r="W1207" i="1"/>
  <c r="AA1207" i="1" s="1"/>
  <c r="W1208" i="1"/>
  <c r="AA1208" i="1" s="1"/>
  <c r="W1209" i="1"/>
  <c r="AA1209" i="1" s="1"/>
  <c r="W1210" i="1"/>
  <c r="AA1210" i="1" s="1"/>
  <c r="W1211" i="1"/>
  <c r="AA1211" i="1" s="1"/>
  <c r="W1212" i="1"/>
  <c r="AA1212" i="1" s="1"/>
  <c r="W1213" i="1"/>
  <c r="AA1213" i="1" s="1"/>
  <c r="W1214" i="1"/>
  <c r="AA1214" i="1" s="1"/>
  <c r="W1215" i="1"/>
  <c r="AA1215" i="1" s="1"/>
  <c r="W1216" i="1"/>
  <c r="AA1216" i="1" s="1"/>
  <c r="W1217" i="1"/>
  <c r="AA1217" i="1" s="1"/>
  <c r="W1218" i="1"/>
  <c r="AA1218" i="1" s="1"/>
  <c r="W1219" i="1"/>
  <c r="AA1219" i="1" s="1"/>
  <c r="W1220" i="1"/>
  <c r="AA1220" i="1" s="1"/>
  <c r="W1221" i="1"/>
  <c r="AA1221" i="1" s="1"/>
  <c r="W1222" i="1"/>
  <c r="AA1222" i="1" s="1"/>
  <c r="W1223" i="1"/>
  <c r="AA1223" i="1" s="1"/>
  <c r="W1224" i="1"/>
  <c r="AA1224" i="1" s="1"/>
  <c r="W1225" i="1"/>
  <c r="AA1225" i="1" s="1"/>
  <c r="W1226" i="1"/>
  <c r="AA1226" i="1" s="1"/>
  <c r="W1227" i="1"/>
  <c r="AA1227" i="1" s="1"/>
  <c r="W1228" i="1"/>
  <c r="AA1228" i="1" s="1"/>
  <c r="W1229" i="1"/>
  <c r="AA1229" i="1" s="1"/>
  <c r="W1230" i="1"/>
  <c r="AA1230" i="1" s="1"/>
  <c r="W1231" i="1"/>
  <c r="AA1231" i="1" s="1"/>
  <c r="W1232" i="1"/>
  <c r="AA1232" i="1" s="1"/>
  <c r="W1233" i="1"/>
  <c r="AA1233" i="1" s="1"/>
  <c r="W1234" i="1"/>
  <c r="AA1234" i="1" s="1"/>
  <c r="W1235" i="1"/>
  <c r="AA1235" i="1" s="1"/>
  <c r="W1236" i="1"/>
  <c r="AA1236" i="1" s="1"/>
  <c r="W1237" i="1"/>
  <c r="AA1237" i="1" s="1"/>
  <c r="W1238" i="1"/>
  <c r="AA1238" i="1" s="1"/>
  <c r="W1239" i="1"/>
  <c r="AA1239" i="1" s="1"/>
  <c r="W1240" i="1"/>
  <c r="AA1240" i="1" s="1"/>
  <c r="W1241" i="1"/>
  <c r="AA1241" i="1" s="1"/>
  <c r="W1242" i="1"/>
  <c r="AA1242" i="1" s="1"/>
  <c r="W1243" i="1"/>
  <c r="AA1243" i="1" s="1"/>
  <c r="W1244" i="1"/>
  <c r="AA1244" i="1" s="1"/>
  <c r="W1245" i="1"/>
  <c r="AA1245" i="1" s="1"/>
  <c r="W1246" i="1"/>
  <c r="AA1246" i="1" s="1"/>
  <c r="W1247" i="1"/>
  <c r="AA1247" i="1" s="1"/>
  <c r="W1248" i="1"/>
  <c r="AA1248" i="1" s="1"/>
  <c r="W1249" i="1"/>
  <c r="AA1249" i="1" s="1"/>
  <c r="W1250" i="1"/>
  <c r="AA1250" i="1" s="1"/>
  <c r="W1251" i="1"/>
  <c r="AA1251" i="1" s="1"/>
  <c r="W1252" i="1"/>
  <c r="AA1252" i="1" s="1"/>
  <c r="W1253" i="1"/>
  <c r="AA1253" i="1" s="1"/>
  <c r="W1254" i="1"/>
  <c r="AA1254" i="1" s="1"/>
  <c r="W1255" i="1"/>
  <c r="AA1255" i="1" s="1"/>
  <c r="W1256" i="1"/>
  <c r="AA1256" i="1" s="1"/>
  <c r="W1257" i="1"/>
  <c r="AA1257" i="1" s="1"/>
  <c r="W1258" i="1"/>
  <c r="AA1258" i="1" s="1"/>
  <c r="W1259" i="1"/>
  <c r="AA1259" i="1" s="1"/>
  <c r="W1260" i="1"/>
  <c r="AA1260" i="1" s="1"/>
  <c r="W1261" i="1"/>
  <c r="AA1261" i="1" s="1"/>
  <c r="W1262" i="1"/>
  <c r="AA1262" i="1" s="1"/>
  <c r="W1263" i="1"/>
  <c r="AA1263" i="1" s="1"/>
  <c r="W1264" i="1"/>
  <c r="AA1264" i="1" s="1"/>
  <c r="W1265" i="1"/>
  <c r="AA1265" i="1" s="1"/>
  <c r="W1266" i="1"/>
  <c r="AA1266" i="1" s="1"/>
  <c r="W1267" i="1"/>
  <c r="AA1267" i="1" s="1"/>
  <c r="W1268" i="1"/>
  <c r="AA1268" i="1" s="1"/>
  <c r="W1269" i="1"/>
  <c r="AA1269" i="1" s="1"/>
  <c r="W1270" i="1"/>
  <c r="AA1270" i="1" s="1"/>
  <c r="W1271" i="1"/>
  <c r="AA1271" i="1" s="1"/>
  <c r="W1272" i="1"/>
  <c r="AA1272" i="1" s="1"/>
  <c r="W1273" i="1"/>
  <c r="AA1273" i="1" s="1"/>
  <c r="W1274" i="1"/>
  <c r="AA1274" i="1" s="1"/>
  <c r="W1275" i="1"/>
  <c r="AA1275" i="1" s="1"/>
  <c r="W1276" i="1"/>
  <c r="AA1276" i="1" s="1"/>
  <c r="W1277" i="1"/>
  <c r="AA1277" i="1" s="1"/>
  <c r="W1278" i="1"/>
  <c r="AA1278" i="1" s="1"/>
  <c r="W1279" i="1"/>
  <c r="AA1279" i="1" s="1"/>
  <c r="W1280" i="1"/>
  <c r="AA1280" i="1" s="1"/>
  <c r="W1281" i="1"/>
  <c r="AA1281" i="1" s="1"/>
  <c r="W1282" i="1"/>
  <c r="AA1282" i="1" s="1"/>
  <c r="W1283" i="1"/>
  <c r="AA1283" i="1" s="1"/>
  <c r="W1284" i="1"/>
  <c r="AA1284" i="1" s="1"/>
  <c r="W1285" i="1"/>
  <c r="AA1285" i="1" s="1"/>
  <c r="W1286" i="1"/>
  <c r="AA1286" i="1" s="1"/>
  <c r="W1287" i="1"/>
  <c r="AA1287" i="1" s="1"/>
  <c r="W1288" i="1"/>
  <c r="AA1288" i="1" s="1"/>
  <c r="W1289" i="1"/>
  <c r="AA1289" i="1" s="1"/>
  <c r="W1290" i="1"/>
  <c r="AA1290" i="1" s="1"/>
  <c r="W1291" i="1"/>
  <c r="AA1291" i="1" s="1"/>
  <c r="W1292" i="1"/>
  <c r="AA1292" i="1" s="1"/>
  <c r="W1293" i="1"/>
  <c r="AA1293" i="1" s="1"/>
  <c r="W1294" i="1"/>
  <c r="AA1294" i="1" s="1"/>
  <c r="W1295" i="1"/>
  <c r="AA1295" i="1" s="1"/>
  <c r="W1296" i="1"/>
  <c r="AA1296" i="1" s="1"/>
  <c r="W1297" i="1"/>
  <c r="AA1297" i="1" s="1"/>
  <c r="W1298" i="1"/>
  <c r="AA1298" i="1" s="1"/>
  <c r="W1299" i="1"/>
  <c r="AA1299" i="1" s="1"/>
  <c r="W1300" i="1"/>
  <c r="AA1300" i="1" s="1"/>
  <c r="W1301" i="1"/>
  <c r="AA1301" i="1" s="1"/>
  <c r="W1302" i="1"/>
  <c r="AA1302" i="1" s="1"/>
  <c r="W1303" i="1"/>
  <c r="AA1303" i="1" s="1"/>
  <c r="W1304" i="1"/>
  <c r="AA1304" i="1" s="1"/>
  <c r="W1305" i="1"/>
  <c r="AA1305" i="1" s="1"/>
  <c r="W1306" i="1"/>
  <c r="AA1306" i="1" s="1"/>
  <c r="W1307" i="1"/>
  <c r="AA1307" i="1" s="1"/>
  <c r="W1308" i="1"/>
  <c r="AA1308" i="1" s="1"/>
  <c r="W1309" i="1"/>
  <c r="AA1309" i="1" s="1"/>
  <c r="W1310" i="1"/>
  <c r="AA1310" i="1" s="1"/>
  <c r="W1311" i="1"/>
  <c r="AA1311" i="1" s="1"/>
  <c r="W1312" i="1"/>
  <c r="AA1312" i="1" s="1"/>
  <c r="W1313" i="1"/>
  <c r="AA1313" i="1" s="1"/>
  <c r="W1314" i="1"/>
  <c r="AA1314" i="1" s="1"/>
  <c r="W1315" i="1"/>
  <c r="AA1315" i="1" s="1"/>
  <c r="W1316" i="1"/>
  <c r="AA1316" i="1" s="1"/>
  <c r="W1317" i="1"/>
  <c r="AA1317" i="1" s="1"/>
  <c r="W1318" i="1"/>
  <c r="AA1318" i="1" s="1"/>
  <c r="W1319" i="1"/>
  <c r="AA1319" i="1" s="1"/>
  <c r="W1320" i="1"/>
  <c r="AA1320" i="1" s="1"/>
  <c r="W1321" i="1"/>
  <c r="AA1321" i="1" s="1"/>
  <c r="W1322" i="1"/>
  <c r="AA1322" i="1" s="1"/>
  <c r="W1323" i="1"/>
  <c r="AA1323" i="1" s="1"/>
  <c r="W1324" i="1"/>
  <c r="AA1324" i="1" s="1"/>
  <c r="W1325" i="1"/>
  <c r="AA1325" i="1" s="1"/>
  <c r="W1326" i="1"/>
  <c r="AA1326" i="1" s="1"/>
  <c r="W1327" i="1"/>
  <c r="AA1327" i="1" s="1"/>
  <c r="W1328" i="1"/>
  <c r="AA1328" i="1" s="1"/>
  <c r="W1329" i="1"/>
  <c r="AA1329" i="1" s="1"/>
  <c r="W1330" i="1"/>
  <c r="AA1330" i="1" s="1"/>
  <c r="W1331" i="1"/>
  <c r="AA1331" i="1" s="1"/>
  <c r="W1332" i="1"/>
  <c r="AA1332" i="1" s="1"/>
  <c r="W1333" i="1"/>
  <c r="AA1333" i="1" s="1"/>
  <c r="W1334" i="1"/>
  <c r="AA1334" i="1" s="1"/>
  <c r="W1335" i="1"/>
  <c r="AA1335" i="1" s="1"/>
  <c r="W1336" i="1"/>
  <c r="AA1336" i="1" s="1"/>
  <c r="W1337" i="1"/>
  <c r="AA1337" i="1" s="1"/>
  <c r="W1338" i="1"/>
  <c r="AA1338" i="1" s="1"/>
  <c r="W1339" i="1"/>
  <c r="AA1339" i="1" s="1"/>
  <c r="W1340" i="1"/>
  <c r="AA1340" i="1" s="1"/>
  <c r="W1341" i="1"/>
  <c r="AA1341" i="1" s="1"/>
  <c r="W1342" i="1"/>
  <c r="AA1342" i="1" s="1"/>
  <c r="W1343" i="1"/>
  <c r="AA1343" i="1" s="1"/>
  <c r="W1344" i="1"/>
  <c r="AA1344" i="1" s="1"/>
  <c r="W1345" i="1"/>
  <c r="AA1345" i="1" s="1"/>
  <c r="W1346" i="1"/>
  <c r="AA1346" i="1" s="1"/>
  <c r="W1347" i="1"/>
  <c r="AA1347" i="1" s="1"/>
  <c r="W1348" i="1"/>
  <c r="AA1348" i="1" s="1"/>
  <c r="W1349" i="1"/>
  <c r="AA1349" i="1" s="1"/>
  <c r="W1350" i="1"/>
  <c r="AA1350" i="1" s="1"/>
  <c r="W1351" i="1"/>
  <c r="AA1351" i="1" s="1"/>
  <c r="W1352" i="1"/>
  <c r="AA1352" i="1" s="1"/>
  <c r="W1353" i="1"/>
  <c r="AA1353" i="1" s="1"/>
  <c r="W1354" i="1"/>
  <c r="AA1354" i="1" s="1"/>
  <c r="W1355" i="1"/>
  <c r="AA1355" i="1" s="1"/>
  <c r="W1356" i="1"/>
  <c r="AA1356" i="1" s="1"/>
  <c r="W1357" i="1"/>
  <c r="AA1357" i="1" s="1"/>
  <c r="W1358" i="1"/>
  <c r="AA1358" i="1" s="1"/>
  <c r="W1359" i="1"/>
  <c r="AA1359" i="1" s="1"/>
  <c r="W1360" i="1"/>
  <c r="AA1360" i="1" s="1"/>
  <c r="W1361" i="1"/>
  <c r="AA1361" i="1" s="1"/>
  <c r="W1362" i="1"/>
  <c r="AA1362" i="1" s="1"/>
  <c r="W1363" i="1"/>
  <c r="AA1363" i="1" s="1"/>
  <c r="W1364" i="1"/>
  <c r="AA1364" i="1" s="1"/>
  <c r="W1365" i="1"/>
  <c r="AA1365" i="1" s="1"/>
  <c r="W1366" i="1"/>
  <c r="AA1366" i="1" s="1"/>
  <c r="W1367" i="1"/>
  <c r="AA1367" i="1" s="1"/>
  <c r="W1368" i="1"/>
  <c r="AA1368" i="1" s="1"/>
  <c r="W1369" i="1"/>
  <c r="AA1369" i="1" s="1"/>
  <c r="W1370" i="1"/>
  <c r="AA1370" i="1" s="1"/>
  <c r="W1371" i="1"/>
  <c r="AA1371" i="1" s="1"/>
  <c r="W1372" i="1"/>
  <c r="AA1372" i="1" s="1"/>
  <c r="W1373" i="1"/>
  <c r="AA1373" i="1" s="1"/>
  <c r="W1374" i="1"/>
  <c r="AA1374" i="1" s="1"/>
  <c r="W1375" i="1"/>
  <c r="AA1375" i="1" s="1"/>
  <c r="W1376" i="1"/>
  <c r="AA1376" i="1" s="1"/>
  <c r="W1377" i="1"/>
  <c r="AA1377" i="1" s="1"/>
  <c r="W1378" i="1"/>
  <c r="AA1378" i="1" s="1"/>
  <c r="W1379" i="1"/>
  <c r="AA1379" i="1" s="1"/>
  <c r="W1380" i="1"/>
  <c r="AA1380" i="1" s="1"/>
  <c r="W1381" i="1"/>
  <c r="AA1381" i="1" s="1"/>
  <c r="W1382" i="1"/>
  <c r="AA1382" i="1" s="1"/>
  <c r="W1383" i="1"/>
  <c r="AA1383" i="1" s="1"/>
  <c r="W1384" i="1"/>
  <c r="AA1384" i="1" s="1"/>
  <c r="W1385" i="1"/>
  <c r="AA1385" i="1" s="1"/>
  <c r="W1386" i="1"/>
  <c r="AA1386" i="1" s="1"/>
  <c r="W1387" i="1"/>
  <c r="AA1387" i="1" s="1"/>
  <c r="W1388" i="1"/>
  <c r="AA1388" i="1" s="1"/>
  <c r="W1389" i="1"/>
  <c r="AA1389" i="1" s="1"/>
  <c r="W1390" i="1"/>
  <c r="AA1390" i="1" s="1"/>
  <c r="W1391" i="1"/>
  <c r="AA1391" i="1" s="1"/>
  <c r="W1392" i="1"/>
  <c r="AA1392" i="1" s="1"/>
  <c r="W1393" i="1"/>
  <c r="AA1393" i="1" s="1"/>
  <c r="W1394" i="1"/>
  <c r="AA1394" i="1" s="1"/>
  <c r="W1395" i="1"/>
  <c r="AA1395" i="1" s="1"/>
  <c r="W1396" i="1"/>
  <c r="AA1396" i="1" s="1"/>
  <c r="W1397" i="1"/>
  <c r="AA1397" i="1" s="1"/>
  <c r="W1398" i="1"/>
  <c r="AA1398" i="1" s="1"/>
  <c r="W1399" i="1"/>
  <c r="AA1399" i="1" s="1"/>
  <c r="W1400" i="1"/>
  <c r="AA1400" i="1" s="1"/>
  <c r="W1401" i="1"/>
  <c r="AA1401" i="1" s="1"/>
  <c r="W1402" i="1"/>
  <c r="AA1402" i="1" s="1"/>
  <c r="W1403" i="1"/>
  <c r="AA1403" i="1" s="1"/>
  <c r="W1404" i="1"/>
  <c r="AA1404" i="1" s="1"/>
  <c r="W1405" i="1"/>
  <c r="AA1405" i="1" s="1"/>
  <c r="W1406" i="1"/>
  <c r="AA1406" i="1" s="1"/>
  <c r="W1407" i="1"/>
  <c r="AA1407" i="1" s="1"/>
  <c r="W1408" i="1"/>
  <c r="AA1408" i="1" s="1"/>
  <c r="W1409" i="1"/>
  <c r="AA1409" i="1" s="1"/>
  <c r="W1410" i="1"/>
  <c r="AA1410" i="1" s="1"/>
  <c r="W1411" i="1"/>
  <c r="AA1411" i="1" s="1"/>
  <c r="W1412" i="1"/>
  <c r="AA1412" i="1" s="1"/>
  <c r="W1413" i="1"/>
  <c r="AA1413" i="1" s="1"/>
  <c r="W1414" i="1"/>
  <c r="AA1414" i="1" s="1"/>
  <c r="W1415" i="1"/>
  <c r="AA1415" i="1" s="1"/>
  <c r="W1416" i="1"/>
  <c r="AA1416" i="1" s="1"/>
  <c r="W1417" i="1"/>
  <c r="AA1417" i="1" s="1"/>
  <c r="W1418" i="1"/>
  <c r="AA1418" i="1" s="1"/>
  <c r="W1419" i="1"/>
  <c r="AA1419" i="1" s="1"/>
  <c r="W1420" i="1"/>
  <c r="AA1420" i="1" s="1"/>
  <c r="W1421" i="1"/>
  <c r="AA1421" i="1" s="1"/>
  <c r="W1422" i="1"/>
  <c r="AA1422" i="1" s="1"/>
  <c r="W1423" i="1"/>
  <c r="AA1423" i="1" s="1"/>
  <c r="W1424" i="1"/>
  <c r="AA1424" i="1" s="1"/>
  <c r="W1425" i="1"/>
  <c r="AA1425" i="1" s="1"/>
  <c r="W1426" i="1"/>
  <c r="AA1426" i="1" s="1"/>
  <c r="W1427" i="1"/>
  <c r="AA1427" i="1" s="1"/>
  <c r="W1428" i="1"/>
  <c r="AA1428" i="1" s="1"/>
  <c r="W1429" i="1"/>
  <c r="AA1429" i="1" s="1"/>
  <c r="W1430" i="1"/>
  <c r="AA1430" i="1" s="1"/>
  <c r="W1431" i="1"/>
  <c r="AA1431" i="1" s="1"/>
  <c r="W1432" i="1"/>
  <c r="AA1432" i="1" s="1"/>
  <c r="W1433" i="1"/>
  <c r="AA1433" i="1" s="1"/>
  <c r="W1434" i="1"/>
  <c r="AA1434" i="1" s="1"/>
  <c r="W1435" i="1"/>
  <c r="AA1435" i="1" s="1"/>
  <c r="W1436" i="1"/>
  <c r="AA1436" i="1" s="1"/>
  <c r="W1437" i="1"/>
  <c r="AA1437" i="1" s="1"/>
  <c r="W1438" i="1"/>
  <c r="AA1438" i="1" s="1"/>
  <c r="W1439" i="1"/>
  <c r="AA1439" i="1" s="1"/>
  <c r="W1440" i="1"/>
  <c r="AA1440" i="1" s="1"/>
  <c r="W1441" i="1"/>
  <c r="AA1441" i="1" s="1"/>
  <c r="W1442" i="1"/>
  <c r="AA1442" i="1" s="1"/>
  <c r="W1443" i="1"/>
  <c r="AA1443" i="1" s="1"/>
  <c r="W1444" i="1"/>
  <c r="AA1444" i="1" s="1"/>
  <c r="W1445" i="1"/>
  <c r="AA1445" i="1" s="1"/>
  <c r="W1446" i="1"/>
  <c r="AA1446" i="1" s="1"/>
  <c r="W1447" i="1"/>
  <c r="AA1447" i="1" s="1"/>
  <c r="W1448" i="1"/>
  <c r="AA1448" i="1" s="1"/>
  <c r="W1449" i="1"/>
  <c r="AA1449" i="1" s="1"/>
  <c r="W1450" i="1"/>
  <c r="AA1450" i="1" s="1"/>
  <c r="W1451" i="1"/>
  <c r="AA1451" i="1" s="1"/>
  <c r="W1452" i="1"/>
  <c r="AA1452" i="1" s="1"/>
  <c r="W1453" i="1"/>
  <c r="AA1453" i="1" s="1"/>
  <c r="W1454" i="1"/>
  <c r="AA1454" i="1" s="1"/>
  <c r="W1455" i="1"/>
  <c r="AA1455" i="1" s="1"/>
  <c r="W1456" i="1"/>
  <c r="AA1456" i="1" s="1"/>
  <c r="W1457" i="1"/>
  <c r="AA1457" i="1" s="1"/>
  <c r="W1458" i="1"/>
  <c r="AA1458" i="1" s="1"/>
  <c r="W1459" i="1"/>
  <c r="AA1459" i="1" s="1"/>
  <c r="W1460" i="1"/>
  <c r="AA1460" i="1" s="1"/>
  <c r="W1461" i="1"/>
  <c r="AA1461" i="1" s="1"/>
  <c r="W1462" i="1"/>
  <c r="AA1462" i="1" s="1"/>
  <c r="W1463" i="1"/>
  <c r="AA1463" i="1" s="1"/>
  <c r="W1464" i="1"/>
  <c r="AA1464" i="1" s="1"/>
  <c r="W1465" i="1"/>
  <c r="AA1465" i="1" s="1"/>
  <c r="W1466" i="1"/>
  <c r="AA1466" i="1" s="1"/>
  <c r="W1467" i="1"/>
  <c r="AA1467" i="1" s="1"/>
  <c r="W1468" i="1"/>
  <c r="AA1468" i="1" s="1"/>
  <c r="W1469" i="1"/>
  <c r="AA1469" i="1" s="1"/>
  <c r="W1470" i="1"/>
  <c r="AA1470" i="1" s="1"/>
  <c r="W1471" i="1"/>
  <c r="AA1471" i="1" s="1"/>
  <c r="W1472" i="1"/>
  <c r="AA1472" i="1" s="1"/>
  <c r="W1473" i="1"/>
  <c r="AA1473" i="1" s="1"/>
  <c r="W1474" i="1"/>
  <c r="AA1474" i="1" s="1"/>
  <c r="W1475" i="1"/>
  <c r="AA1475" i="1" s="1"/>
  <c r="W1476" i="1"/>
  <c r="AA1476" i="1" s="1"/>
  <c r="W1477" i="1"/>
  <c r="AA1477" i="1" s="1"/>
  <c r="W1478" i="1"/>
  <c r="AA1478" i="1" s="1"/>
  <c r="W1479" i="1"/>
  <c r="AA1479" i="1" s="1"/>
  <c r="W1480" i="1"/>
  <c r="AA1480" i="1" s="1"/>
  <c r="W1481" i="1"/>
  <c r="AA1481" i="1" s="1"/>
  <c r="W1482" i="1"/>
  <c r="AA1482" i="1" s="1"/>
  <c r="W1483" i="1"/>
  <c r="AA1483" i="1" s="1"/>
  <c r="W1484" i="1"/>
  <c r="AA1484" i="1" s="1"/>
  <c r="W1485" i="1"/>
  <c r="AA1485" i="1" s="1"/>
  <c r="W1486" i="1"/>
  <c r="AA1486" i="1" s="1"/>
  <c r="W1487" i="1"/>
  <c r="AA1487" i="1" s="1"/>
  <c r="W1488" i="1"/>
  <c r="AA1488" i="1" s="1"/>
  <c r="W1489" i="1"/>
  <c r="AA1489" i="1" s="1"/>
  <c r="W1490" i="1"/>
  <c r="AA1490" i="1" s="1"/>
  <c r="W1491" i="1"/>
  <c r="AA1491" i="1" s="1"/>
  <c r="W1492" i="1"/>
  <c r="AA1492" i="1" s="1"/>
  <c r="W1493" i="1"/>
  <c r="AA1493" i="1" s="1"/>
  <c r="W1494" i="1"/>
  <c r="AA1494" i="1" s="1"/>
  <c r="W1495" i="1"/>
  <c r="AA1495" i="1" s="1"/>
  <c r="W1496" i="1"/>
  <c r="AA1496" i="1" s="1"/>
  <c r="W1497" i="1"/>
  <c r="AA1497" i="1" s="1"/>
  <c r="W1498" i="1"/>
  <c r="AA1498" i="1" s="1"/>
  <c r="W1499" i="1"/>
  <c r="AA1499" i="1" s="1"/>
  <c r="W1500" i="1"/>
  <c r="AA1500" i="1" s="1"/>
  <c r="W1501" i="1"/>
  <c r="AA1501" i="1" s="1"/>
  <c r="W1502" i="1"/>
  <c r="AA1502" i="1" s="1"/>
  <c r="W1503" i="1"/>
  <c r="AA1503" i="1" s="1"/>
  <c r="W1504" i="1"/>
  <c r="AA1504" i="1" s="1"/>
  <c r="W1505" i="1"/>
  <c r="AA1505" i="1" s="1"/>
  <c r="W1506" i="1"/>
  <c r="AA1506" i="1" s="1"/>
  <c r="W1507" i="1"/>
  <c r="AA1507" i="1" s="1"/>
  <c r="W1508" i="1"/>
  <c r="AA1508" i="1" s="1"/>
  <c r="W1509" i="1"/>
  <c r="AA1509" i="1" s="1"/>
  <c r="W1510" i="1"/>
  <c r="AA1510" i="1" s="1"/>
  <c r="W1511" i="1"/>
  <c r="AA1511" i="1" s="1"/>
  <c r="W1512" i="1"/>
  <c r="AA1512" i="1" s="1"/>
  <c r="W1513" i="1"/>
  <c r="AA1513" i="1" s="1"/>
  <c r="W1514" i="1"/>
  <c r="AA1514" i="1" s="1"/>
  <c r="W1515" i="1"/>
  <c r="AA1515" i="1" s="1"/>
  <c r="W1516" i="1"/>
  <c r="AA1516" i="1" s="1"/>
  <c r="W1517" i="1"/>
  <c r="AA1517" i="1" s="1"/>
  <c r="W1518" i="1"/>
  <c r="AA1518" i="1" s="1"/>
  <c r="W1519" i="1"/>
  <c r="AA1519" i="1" s="1"/>
  <c r="W1520" i="1"/>
  <c r="AA1520" i="1" s="1"/>
  <c r="W1521" i="1"/>
  <c r="AA1521" i="1" s="1"/>
  <c r="W1522" i="1"/>
  <c r="AA1522" i="1" s="1"/>
  <c r="W1523" i="1"/>
  <c r="AA1523" i="1" s="1"/>
  <c r="W1524" i="1"/>
  <c r="AA1524" i="1" s="1"/>
  <c r="W1525" i="1"/>
  <c r="AA1525" i="1" s="1"/>
  <c r="W1526" i="1"/>
  <c r="AA1526" i="1" s="1"/>
  <c r="W1527" i="1"/>
  <c r="AA1527" i="1" s="1"/>
  <c r="W1528" i="1"/>
  <c r="AA1528" i="1" s="1"/>
  <c r="W1529" i="1"/>
  <c r="AA1529" i="1" s="1"/>
  <c r="W1530" i="1"/>
  <c r="AA1530" i="1" s="1"/>
  <c r="W1531" i="1"/>
  <c r="AA1531" i="1" s="1"/>
  <c r="W1532" i="1"/>
  <c r="AA1532" i="1" s="1"/>
  <c r="W1533" i="1"/>
  <c r="AA1533" i="1" s="1"/>
  <c r="W1534" i="1"/>
  <c r="AA1534" i="1" s="1"/>
  <c r="W1535" i="1"/>
  <c r="AA1535" i="1" s="1"/>
  <c r="W1536" i="1"/>
  <c r="AA1536" i="1" s="1"/>
  <c r="W1537" i="1"/>
  <c r="AA1537" i="1" s="1"/>
  <c r="W1538" i="1"/>
  <c r="AA1538" i="1" s="1"/>
  <c r="W1539" i="1"/>
  <c r="AA1539" i="1" s="1"/>
  <c r="W1540" i="1"/>
  <c r="AA1540" i="1" s="1"/>
  <c r="W1541" i="1"/>
  <c r="AA1541" i="1" s="1"/>
  <c r="W1542" i="1"/>
  <c r="AA1542" i="1" s="1"/>
  <c r="W1543" i="1"/>
  <c r="AA1543" i="1" s="1"/>
  <c r="W1544" i="1"/>
  <c r="AA1544" i="1" s="1"/>
  <c r="W1545" i="1"/>
  <c r="AA1545" i="1" s="1"/>
  <c r="W1546" i="1"/>
  <c r="AA1546" i="1" s="1"/>
  <c r="W1547" i="1"/>
  <c r="AA1547" i="1" s="1"/>
  <c r="W1548" i="1"/>
  <c r="AA1548" i="1" s="1"/>
  <c r="W1549" i="1"/>
  <c r="AA1549" i="1" s="1"/>
  <c r="W1550" i="1"/>
  <c r="AA1550" i="1" s="1"/>
  <c r="W1551" i="1"/>
  <c r="AA1551" i="1" s="1"/>
  <c r="W1552" i="1"/>
  <c r="AA1552" i="1" s="1"/>
  <c r="W1553" i="1"/>
  <c r="AA1553" i="1" s="1"/>
  <c r="W1554" i="1"/>
  <c r="AA1554" i="1" s="1"/>
  <c r="W1555" i="1"/>
  <c r="AA1555" i="1" s="1"/>
  <c r="W1556" i="1"/>
  <c r="AA1556" i="1" s="1"/>
  <c r="W1557" i="1"/>
  <c r="AA1557" i="1" s="1"/>
  <c r="W1558" i="1"/>
  <c r="AA1558" i="1" s="1"/>
  <c r="W1559" i="1"/>
  <c r="AA1559" i="1" s="1"/>
  <c r="W1560" i="1"/>
  <c r="AA1560" i="1" s="1"/>
  <c r="W1561" i="1"/>
  <c r="AA1561" i="1" s="1"/>
  <c r="W1562" i="1"/>
  <c r="AA1562" i="1" s="1"/>
  <c r="W1563" i="1"/>
  <c r="AA1563" i="1" s="1"/>
  <c r="W1564" i="1"/>
  <c r="AA1564" i="1" s="1"/>
  <c r="W1565" i="1"/>
  <c r="AA1565" i="1" s="1"/>
  <c r="W1566" i="1"/>
  <c r="AA1566" i="1" s="1"/>
  <c r="W1567" i="1"/>
  <c r="AA1567" i="1" s="1"/>
  <c r="W1568" i="1"/>
  <c r="AA1568" i="1" s="1"/>
  <c r="W1569" i="1"/>
  <c r="AA1569" i="1" s="1"/>
  <c r="W1570" i="1"/>
  <c r="AA1570" i="1" s="1"/>
  <c r="W1571" i="1"/>
  <c r="AA1571" i="1" s="1"/>
  <c r="W1572" i="1"/>
  <c r="AA1572" i="1" s="1"/>
  <c r="W1573" i="1"/>
  <c r="AA1573" i="1" s="1"/>
  <c r="W1574" i="1"/>
  <c r="AA1574" i="1" s="1"/>
  <c r="W1575" i="1"/>
  <c r="AA1575" i="1" s="1"/>
  <c r="W1576" i="1"/>
  <c r="AA1576" i="1" s="1"/>
  <c r="W1577" i="1"/>
  <c r="AA1577" i="1" s="1"/>
  <c r="W1578" i="1"/>
  <c r="AA1578" i="1" s="1"/>
  <c r="W1579" i="1"/>
  <c r="AA1579" i="1" s="1"/>
  <c r="W1580" i="1"/>
  <c r="AA1580" i="1" s="1"/>
  <c r="W1581" i="1"/>
  <c r="AA1581" i="1" s="1"/>
  <c r="W1582" i="1"/>
  <c r="AA1582" i="1" s="1"/>
  <c r="W1583" i="1"/>
  <c r="AA1583" i="1" s="1"/>
  <c r="W1584" i="1"/>
  <c r="AA1584" i="1" s="1"/>
  <c r="W1585" i="1"/>
  <c r="AA1585" i="1" s="1"/>
  <c r="W1586" i="1"/>
  <c r="AA1586" i="1" s="1"/>
  <c r="W1587" i="1"/>
  <c r="AA1587" i="1" s="1"/>
  <c r="W1588" i="1"/>
  <c r="AA1588" i="1" s="1"/>
  <c r="W1589" i="1"/>
  <c r="AA1589" i="1" s="1"/>
  <c r="W1590" i="1"/>
  <c r="AA1590" i="1" s="1"/>
  <c r="W1591" i="1"/>
  <c r="AA1591" i="1" s="1"/>
  <c r="W1592" i="1"/>
  <c r="AA1592" i="1" s="1"/>
  <c r="W1593" i="1"/>
  <c r="AA1593" i="1" s="1"/>
  <c r="W1594" i="1"/>
  <c r="AA1594" i="1" s="1"/>
  <c r="W1595" i="1"/>
  <c r="AA1595" i="1" s="1"/>
  <c r="W1596" i="1"/>
  <c r="AA1596" i="1" s="1"/>
  <c r="W1597" i="1"/>
  <c r="AA1597" i="1" s="1"/>
  <c r="W1598" i="1"/>
  <c r="AA1598" i="1" s="1"/>
  <c r="W1599" i="1"/>
  <c r="AA1599" i="1" s="1"/>
  <c r="W1600" i="1"/>
  <c r="AA1600" i="1" s="1"/>
  <c r="W1601" i="1"/>
  <c r="AA1601" i="1" s="1"/>
  <c r="W1602" i="1"/>
  <c r="AA1602" i="1" s="1"/>
  <c r="W1603" i="1"/>
  <c r="AA1603" i="1" s="1"/>
  <c r="W1604" i="1"/>
  <c r="AA1604" i="1" s="1"/>
  <c r="W1605" i="1"/>
  <c r="AA1605" i="1" s="1"/>
  <c r="W1606" i="1"/>
  <c r="AA1606" i="1" s="1"/>
  <c r="W1607" i="1"/>
  <c r="AA1607" i="1" s="1"/>
  <c r="W1608" i="1"/>
  <c r="AA1608" i="1" s="1"/>
  <c r="W1609" i="1"/>
  <c r="AA1609" i="1" s="1"/>
  <c r="W1610" i="1"/>
  <c r="AA1610" i="1" s="1"/>
  <c r="W1611" i="1"/>
  <c r="AA1611" i="1" s="1"/>
  <c r="W1612" i="1"/>
  <c r="AA1612" i="1" s="1"/>
  <c r="W1613" i="1"/>
  <c r="AA1613" i="1" s="1"/>
  <c r="W1614" i="1"/>
  <c r="AA1614" i="1" s="1"/>
  <c r="W1615" i="1"/>
  <c r="AA1615" i="1" s="1"/>
  <c r="W1616" i="1"/>
  <c r="AA1616" i="1" s="1"/>
  <c r="W1617" i="1"/>
  <c r="AA1617" i="1" s="1"/>
  <c r="W1618" i="1"/>
  <c r="AA1618" i="1" s="1"/>
  <c r="W1619" i="1"/>
  <c r="AA1619" i="1" s="1"/>
  <c r="W1620" i="1"/>
  <c r="AA1620" i="1" s="1"/>
  <c r="W1621" i="1"/>
  <c r="AA1621" i="1" s="1"/>
  <c r="W1622" i="1"/>
  <c r="AA1622" i="1" s="1"/>
  <c r="W1623" i="1"/>
  <c r="AA1623" i="1" s="1"/>
  <c r="W1624" i="1"/>
  <c r="AA1624" i="1" s="1"/>
  <c r="W1625" i="1"/>
  <c r="AA1625" i="1" s="1"/>
  <c r="W1626" i="1"/>
  <c r="AA1626" i="1" s="1"/>
  <c r="W1627" i="1"/>
  <c r="AA1627" i="1" s="1"/>
  <c r="W1628" i="1"/>
  <c r="AA1628" i="1" s="1"/>
  <c r="W1629" i="1"/>
  <c r="AA1629" i="1" s="1"/>
  <c r="W1630" i="1"/>
  <c r="AA1630" i="1" s="1"/>
  <c r="W1631" i="1"/>
  <c r="AA1631" i="1" s="1"/>
  <c r="W1632" i="1"/>
  <c r="AA1632" i="1" s="1"/>
  <c r="W1633" i="1"/>
  <c r="AA1633" i="1" s="1"/>
  <c r="W1634" i="1"/>
  <c r="AA1634" i="1" s="1"/>
  <c r="W1635" i="1"/>
  <c r="AA1635" i="1" s="1"/>
  <c r="W1636" i="1"/>
  <c r="AA1636" i="1" s="1"/>
  <c r="W1637" i="1"/>
  <c r="AA1637" i="1" s="1"/>
  <c r="W1638" i="1"/>
  <c r="AA1638" i="1" s="1"/>
  <c r="W1639" i="1"/>
  <c r="AA1639" i="1" s="1"/>
  <c r="W1640" i="1"/>
  <c r="AA1640" i="1" s="1"/>
  <c r="W1641" i="1"/>
  <c r="AA1641" i="1" s="1"/>
  <c r="W1642" i="1"/>
  <c r="AA1642" i="1" s="1"/>
  <c r="W1643" i="1"/>
  <c r="AA1643" i="1" s="1"/>
  <c r="W1644" i="1"/>
  <c r="AA1644" i="1" s="1"/>
  <c r="W1645" i="1"/>
  <c r="AA1645" i="1" s="1"/>
  <c r="W1646" i="1"/>
  <c r="AA1646" i="1" s="1"/>
  <c r="W1647" i="1"/>
  <c r="AA1647" i="1" s="1"/>
  <c r="W1648" i="1"/>
  <c r="AA1648" i="1" s="1"/>
  <c r="W1649" i="1"/>
  <c r="AA1649" i="1" s="1"/>
  <c r="W1650" i="1"/>
  <c r="AA1650" i="1" s="1"/>
  <c r="W1651" i="1"/>
  <c r="AA1651" i="1" s="1"/>
  <c r="W1652" i="1"/>
  <c r="AA1652" i="1" s="1"/>
  <c r="W1653" i="1"/>
  <c r="AA1653" i="1" s="1"/>
  <c r="W1654" i="1"/>
  <c r="AA1654" i="1" s="1"/>
  <c r="W1655" i="1"/>
  <c r="AA1655" i="1" s="1"/>
  <c r="W1656" i="1"/>
  <c r="AA1656" i="1" s="1"/>
  <c r="W1657" i="1"/>
  <c r="AA1657" i="1" s="1"/>
  <c r="W1658" i="1"/>
  <c r="AA1658" i="1" s="1"/>
  <c r="W1659" i="1"/>
  <c r="AA1659" i="1" s="1"/>
  <c r="W1660" i="1"/>
  <c r="AA1660" i="1" s="1"/>
  <c r="W1661" i="1"/>
  <c r="AA1661" i="1" s="1"/>
  <c r="W1662" i="1"/>
  <c r="AA1662" i="1" s="1"/>
  <c r="W1663" i="1"/>
  <c r="AA1663" i="1" s="1"/>
  <c r="W1664" i="1"/>
  <c r="AA1664" i="1" s="1"/>
  <c r="W1665" i="1"/>
  <c r="AA1665" i="1" s="1"/>
  <c r="W1666" i="1"/>
  <c r="AA1666" i="1" s="1"/>
  <c r="W1667" i="1"/>
  <c r="AA1667" i="1" s="1"/>
  <c r="W1668" i="1"/>
  <c r="AA1668" i="1" s="1"/>
  <c r="W1669" i="1"/>
  <c r="AA1669" i="1" s="1"/>
  <c r="W1670" i="1"/>
  <c r="AA1670" i="1" s="1"/>
  <c r="W1671" i="1"/>
  <c r="AA1671" i="1" s="1"/>
  <c r="W1672" i="1"/>
  <c r="AA1672" i="1" s="1"/>
  <c r="W1673" i="1"/>
  <c r="AA1673" i="1" s="1"/>
  <c r="W1674" i="1"/>
  <c r="AA1674" i="1" s="1"/>
  <c r="W1675" i="1"/>
  <c r="AA1675" i="1" s="1"/>
  <c r="W1676" i="1"/>
  <c r="AA1676" i="1" s="1"/>
  <c r="W1677" i="1"/>
  <c r="AA1677" i="1" s="1"/>
  <c r="W1678" i="1"/>
  <c r="AA1678" i="1" s="1"/>
  <c r="W1679" i="1"/>
  <c r="AA1679" i="1" s="1"/>
  <c r="W1680" i="1"/>
  <c r="AA1680" i="1" s="1"/>
  <c r="W1681" i="1"/>
  <c r="AA1681" i="1" s="1"/>
  <c r="W1682" i="1"/>
  <c r="AA1682" i="1" s="1"/>
  <c r="W1683" i="1"/>
  <c r="AA1683" i="1" s="1"/>
  <c r="W1684" i="1"/>
  <c r="AA1684" i="1" s="1"/>
  <c r="W1685" i="1"/>
  <c r="AA1685" i="1" s="1"/>
  <c r="W1686" i="1"/>
  <c r="AA1686" i="1" s="1"/>
  <c r="W1687" i="1"/>
  <c r="AA1687" i="1" s="1"/>
  <c r="W1688" i="1"/>
  <c r="AA1688" i="1" s="1"/>
  <c r="W1689" i="1"/>
  <c r="AA1689" i="1" s="1"/>
  <c r="W1690" i="1"/>
  <c r="AA1690" i="1" s="1"/>
  <c r="W1691" i="1"/>
  <c r="AA1691" i="1" s="1"/>
  <c r="W1692" i="1"/>
  <c r="AA1692" i="1" s="1"/>
  <c r="W1693" i="1"/>
  <c r="AA1693" i="1" s="1"/>
  <c r="W1694" i="1"/>
  <c r="AA1694" i="1" s="1"/>
  <c r="W1695" i="1"/>
  <c r="AA1695" i="1" s="1"/>
  <c r="W1696" i="1"/>
  <c r="AA1696" i="1" s="1"/>
  <c r="W1697" i="1"/>
  <c r="AA1697" i="1" s="1"/>
  <c r="W1698" i="1"/>
  <c r="AA1698" i="1" s="1"/>
  <c r="W1699" i="1"/>
  <c r="AA1699" i="1" s="1"/>
  <c r="W1700" i="1"/>
  <c r="AA1700" i="1" s="1"/>
  <c r="W1701" i="1"/>
  <c r="AA1701" i="1" s="1"/>
  <c r="W1702" i="1"/>
  <c r="AA1702" i="1" s="1"/>
  <c r="W1703" i="1"/>
  <c r="AA1703" i="1" s="1"/>
  <c r="W1704" i="1"/>
  <c r="AA1704" i="1" s="1"/>
  <c r="W1705" i="1"/>
  <c r="AA1705" i="1" s="1"/>
  <c r="W1706" i="1"/>
  <c r="AA1706" i="1" s="1"/>
  <c r="W1707" i="1"/>
  <c r="AA1707" i="1" s="1"/>
  <c r="W1708" i="1"/>
  <c r="AA1708" i="1" s="1"/>
  <c r="W1709" i="1"/>
  <c r="AA1709" i="1" s="1"/>
  <c r="W1710" i="1"/>
  <c r="AA1710" i="1" s="1"/>
  <c r="W1711" i="1"/>
  <c r="AA1711" i="1" s="1"/>
  <c r="W1712" i="1"/>
  <c r="AA1712" i="1" s="1"/>
  <c r="W1713" i="1"/>
  <c r="AA1713" i="1" s="1"/>
  <c r="W1714" i="1"/>
  <c r="AA1714" i="1" s="1"/>
  <c r="W1715" i="1"/>
  <c r="AA1715" i="1" s="1"/>
  <c r="W1716" i="1"/>
  <c r="AA1716" i="1" s="1"/>
  <c r="W1717" i="1"/>
  <c r="AA1717" i="1" s="1"/>
  <c r="W1718" i="1"/>
  <c r="AA1718" i="1" s="1"/>
  <c r="W1719" i="1"/>
  <c r="AA1719" i="1" s="1"/>
  <c r="W1720" i="1"/>
  <c r="AA1720" i="1" s="1"/>
  <c r="W1721" i="1"/>
  <c r="AA1721" i="1" s="1"/>
  <c r="W1722" i="1"/>
  <c r="AA1722" i="1" s="1"/>
  <c r="W1723" i="1"/>
  <c r="AA1723" i="1" s="1"/>
  <c r="W1724" i="1"/>
  <c r="AA1724" i="1" s="1"/>
  <c r="W1725" i="1"/>
  <c r="AA1725" i="1" s="1"/>
  <c r="W1726" i="1"/>
  <c r="AA1726" i="1" s="1"/>
  <c r="W1727" i="1"/>
  <c r="AA1727" i="1" s="1"/>
  <c r="W1728" i="1"/>
  <c r="AA1728" i="1" s="1"/>
  <c r="W1729" i="1"/>
  <c r="AA1729" i="1" s="1"/>
  <c r="W1730" i="1"/>
  <c r="AA1730" i="1" s="1"/>
  <c r="W1731" i="1"/>
  <c r="AA1731" i="1" s="1"/>
  <c r="W1732" i="1"/>
  <c r="AA1732" i="1" s="1"/>
  <c r="W1733" i="1"/>
  <c r="AA1733" i="1" s="1"/>
  <c r="W1734" i="1"/>
  <c r="AA1734" i="1" s="1"/>
  <c r="W1735" i="1"/>
  <c r="AA1735" i="1" s="1"/>
  <c r="W1736" i="1"/>
  <c r="AA1736" i="1" s="1"/>
  <c r="W1737" i="1"/>
  <c r="AA1737" i="1" s="1"/>
  <c r="W1738" i="1"/>
  <c r="AA1738" i="1" s="1"/>
  <c r="W1739" i="1"/>
  <c r="AA1739" i="1" s="1"/>
  <c r="W1740" i="1"/>
  <c r="AA1740" i="1" s="1"/>
  <c r="W1741" i="1"/>
  <c r="AA1741" i="1" s="1"/>
  <c r="W1742" i="1"/>
  <c r="AA1742" i="1" s="1"/>
  <c r="W1743" i="1"/>
  <c r="AA1743" i="1" s="1"/>
  <c r="W1744" i="1"/>
  <c r="AA1744" i="1" s="1"/>
  <c r="W1745" i="1"/>
  <c r="AA1745" i="1" s="1"/>
  <c r="W1746" i="1"/>
  <c r="AA1746" i="1" s="1"/>
  <c r="W1747" i="1"/>
  <c r="AA1747" i="1" s="1"/>
  <c r="W1748" i="1"/>
  <c r="AA1748" i="1" s="1"/>
  <c r="W1749" i="1"/>
  <c r="AA1749" i="1" s="1"/>
  <c r="W1750" i="1"/>
  <c r="AA1750" i="1" s="1"/>
  <c r="W1751" i="1"/>
  <c r="AA1751" i="1" s="1"/>
  <c r="W1752" i="1"/>
  <c r="AA1752" i="1" s="1"/>
  <c r="W1753" i="1"/>
  <c r="AA1753" i="1" s="1"/>
  <c r="W1754" i="1"/>
  <c r="AA1754" i="1" s="1"/>
  <c r="W1755" i="1"/>
  <c r="AA1755" i="1" s="1"/>
  <c r="W1756" i="1"/>
  <c r="AA1756" i="1" s="1"/>
  <c r="W1757" i="1"/>
  <c r="AA1757" i="1" s="1"/>
  <c r="W1758" i="1"/>
  <c r="AA1758" i="1" s="1"/>
  <c r="W1759" i="1"/>
  <c r="AA1759" i="1" s="1"/>
  <c r="W1760" i="1"/>
  <c r="AA1760" i="1" s="1"/>
  <c r="W1761" i="1"/>
  <c r="AA1761" i="1" s="1"/>
  <c r="W1762" i="1"/>
  <c r="AA1762" i="1" s="1"/>
  <c r="W1763" i="1"/>
  <c r="AA1763" i="1" s="1"/>
  <c r="W1764" i="1"/>
  <c r="AA1764" i="1" s="1"/>
  <c r="W1765" i="1"/>
  <c r="AA1765" i="1" s="1"/>
  <c r="W1766" i="1"/>
  <c r="AA1766" i="1" s="1"/>
  <c r="W1767" i="1"/>
  <c r="AA1767" i="1" s="1"/>
  <c r="W1768" i="1"/>
  <c r="AA1768" i="1" s="1"/>
  <c r="W1769" i="1"/>
  <c r="AA1769" i="1" s="1"/>
  <c r="W1770" i="1"/>
  <c r="AA1770" i="1" s="1"/>
  <c r="W1771" i="1"/>
  <c r="AA1771" i="1" s="1"/>
  <c r="W1772" i="1"/>
  <c r="AA1772" i="1" s="1"/>
  <c r="W1773" i="1"/>
  <c r="AA1773" i="1" s="1"/>
  <c r="W1774" i="1"/>
  <c r="AA1774" i="1" s="1"/>
  <c r="W1775" i="1"/>
  <c r="AA1775" i="1" s="1"/>
  <c r="W1776" i="1"/>
  <c r="AA1776" i="1" s="1"/>
  <c r="W1777" i="1"/>
  <c r="AA1777" i="1" s="1"/>
  <c r="W1778" i="1"/>
  <c r="AA1778" i="1" s="1"/>
  <c r="W1779" i="1"/>
  <c r="AA1779" i="1" s="1"/>
  <c r="W1780" i="1"/>
  <c r="AA1780" i="1" s="1"/>
  <c r="W1781" i="1"/>
  <c r="AA1781" i="1" s="1"/>
  <c r="W1782" i="1"/>
  <c r="AA1782" i="1" s="1"/>
  <c r="W1783" i="1"/>
  <c r="AA1783" i="1" s="1"/>
  <c r="W1784" i="1"/>
  <c r="AA1784" i="1" s="1"/>
  <c r="W1785" i="1"/>
  <c r="AA1785" i="1" s="1"/>
  <c r="W1786" i="1"/>
  <c r="AA1786" i="1" s="1"/>
  <c r="W1787" i="1"/>
  <c r="AA1787" i="1" s="1"/>
  <c r="W1788" i="1"/>
  <c r="AA1788" i="1" s="1"/>
  <c r="W1789" i="1"/>
  <c r="AA1789" i="1" s="1"/>
  <c r="W1790" i="1"/>
  <c r="AA1790" i="1" s="1"/>
  <c r="W1791" i="1"/>
  <c r="AA1791" i="1" s="1"/>
  <c r="W1792" i="1"/>
  <c r="AA1792" i="1" s="1"/>
  <c r="W1793" i="1"/>
  <c r="AA1793" i="1" s="1"/>
  <c r="W1794" i="1"/>
  <c r="AA1794" i="1" s="1"/>
  <c r="W1795" i="1"/>
  <c r="AA1795" i="1" s="1"/>
  <c r="W1796" i="1"/>
  <c r="AA1796" i="1" s="1"/>
  <c r="W1797" i="1"/>
  <c r="AA1797" i="1" s="1"/>
  <c r="W1798" i="1"/>
  <c r="AA1798" i="1" s="1"/>
  <c r="W1799" i="1"/>
  <c r="AA1799" i="1" s="1"/>
  <c r="W1800" i="1"/>
  <c r="AA1800" i="1" s="1"/>
  <c r="W1801" i="1"/>
  <c r="AA1801" i="1" s="1"/>
  <c r="W1802" i="1"/>
  <c r="AA1802" i="1" s="1"/>
  <c r="W1803" i="1"/>
  <c r="AA1803" i="1" s="1"/>
  <c r="W1804" i="1"/>
  <c r="AA1804" i="1" s="1"/>
  <c r="W1805" i="1"/>
  <c r="AA1805" i="1" s="1"/>
  <c r="W1806" i="1"/>
  <c r="AA1806" i="1" s="1"/>
  <c r="W1807" i="1"/>
  <c r="AA1807" i="1" s="1"/>
  <c r="W1808" i="1"/>
  <c r="AA1808" i="1" s="1"/>
  <c r="W1809" i="1"/>
  <c r="AA1809" i="1" s="1"/>
  <c r="W1810" i="1"/>
  <c r="AA1810" i="1" s="1"/>
  <c r="W1811" i="1"/>
  <c r="AA1811" i="1" s="1"/>
  <c r="W1812" i="1"/>
  <c r="AA1812" i="1" s="1"/>
  <c r="W1813" i="1"/>
  <c r="AA1813" i="1" s="1"/>
  <c r="W1814" i="1"/>
  <c r="AA1814" i="1" s="1"/>
  <c r="W1815" i="1"/>
  <c r="AA1815" i="1" s="1"/>
  <c r="W1816" i="1"/>
  <c r="AA1816" i="1" s="1"/>
  <c r="W1817" i="1"/>
  <c r="AA1817" i="1" s="1"/>
  <c r="W1818" i="1"/>
  <c r="AA1818" i="1" s="1"/>
  <c r="W1819" i="1"/>
  <c r="AA1819" i="1" s="1"/>
  <c r="W1820" i="1"/>
  <c r="AA1820" i="1" s="1"/>
  <c r="W1821" i="1"/>
  <c r="AA1821" i="1" s="1"/>
  <c r="W1822" i="1"/>
  <c r="AA1822" i="1" s="1"/>
  <c r="W1823" i="1"/>
  <c r="AA1823" i="1" s="1"/>
  <c r="W1824" i="1"/>
  <c r="AA1824" i="1" s="1"/>
  <c r="W1825" i="1"/>
  <c r="AA1825" i="1" s="1"/>
  <c r="W1826" i="1"/>
  <c r="AA1826" i="1" s="1"/>
  <c r="W1827" i="1"/>
  <c r="AA1827" i="1" s="1"/>
  <c r="W1828" i="1"/>
  <c r="AA1828" i="1" s="1"/>
  <c r="W1829" i="1"/>
  <c r="AA1829" i="1" s="1"/>
  <c r="W1830" i="1"/>
  <c r="AA1830" i="1" s="1"/>
  <c r="W1831" i="1"/>
  <c r="AA1831" i="1" s="1"/>
  <c r="W1832" i="1"/>
  <c r="AA1832" i="1" s="1"/>
  <c r="W1833" i="1"/>
  <c r="AA1833" i="1" s="1"/>
  <c r="W1834" i="1"/>
  <c r="AA1834" i="1" s="1"/>
  <c r="W1835" i="1"/>
  <c r="AA1835" i="1" s="1"/>
  <c r="W1836" i="1"/>
  <c r="AA1836" i="1" s="1"/>
  <c r="W1837" i="1"/>
  <c r="AA1837" i="1" s="1"/>
  <c r="W1838" i="1"/>
  <c r="AA1838" i="1" s="1"/>
  <c r="W1839" i="1"/>
  <c r="AA1839" i="1" s="1"/>
  <c r="W1840" i="1"/>
  <c r="AA1840" i="1" s="1"/>
  <c r="W1841" i="1"/>
  <c r="AA1841" i="1" s="1"/>
  <c r="W1842" i="1"/>
  <c r="AA1842" i="1" s="1"/>
  <c r="W1843" i="1"/>
  <c r="AA1843" i="1" s="1"/>
  <c r="W1844" i="1"/>
  <c r="AA1844" i="1" s="1"/>
  <c r="W1845" i="1"/>
  <c r="AA1845" i="1" s="1"/>
  <c r="W1846" i="1"/>
  <c r="AA1846" i="1" s="1"/>
  <c r="W1847" i="1"/>
  <c r="AA1847" i="1" s="1"/>
  <c r="W1848" i="1"/>
  <c r="AA1848" i="1" s="1"/>
  <c r="W1849" i="1"/>
  <c r="AA1849" i="1" s="1"/>
  <c r="W1850" i="1"/>
  <c r="AA1850" i="1" s="1"/>
  <c r="W1851" i="1"/>
  <c r="AA1851" i="1" s="1"/>
  <c r="W1852" i="1"/>
  <c r="AA1852" i="1" s="1"/>
  <c r="W1853" i="1"/>
  <c r="AA1853" i="1" s="1"/>
  <c r="W1854" i="1"/>
  <c r="AA1854" i="1" s="1"/>
  <c r="W1855" i="1"/>
  <c r="AA1855" i="1" s="1"/>
  <c r="W1856" i="1"/>
  <c r="AA1856" i="1" s="1"/>
  <c r="W1857" i="1"/>
  <c r="AA1857" i="1" s="1"/>
  <c r="W1858" i="1"/>
  <c r="AA1858" i="1" s="1"/>
  <c r="W1859" i="1"/>
  <c r="AA1859" i="1" s="1"/>
  <c r="W1860" i="1"/>
  <c r="AA1860" i="1" s="1"/>
  <c r="W1861" i="1"/>
  <c r="AA1861" i="1" s="1"/>
  <c r="W1862" i="1"/>
  <c r="AA1862" i="1" s="1"/>
  <c r="W1863" i="1"/>
  <c r="AA1863" i="1" s="1"/>
  <c r="W1864" i="1"/>
  <c r="AA1864" i="1" s="1"/>
  <c r="W1865" i="1"/>
  <c r="AA1865" i="1" s="1"/>
  <c r="W1866" i="1"/>
  <c r="AA1866" i="1" s="1"/>
  <c r="W1867" i="1"/>
  <c r="AA1867" i="1" s="1"/>
  <c r="W1868" i="1"/>
  <c r="AA1868" i="1" s="1"/>
  <c r="W1869" i="1"/>
  <c r="AA1869" i="1" s="1"/>
  <c r="W1870" i="1"/>
  <c r="AA1870" i="1" s="1"/>
  <c r="W1871" i="1"/>
  <c r="AA1871" i="1" s="1"/>
  <c r="W1872" i="1"/>
  <c r="AA1872" i="1" s="1"/>
  <c r="W1873" i="1"/>
  <c r="AA1873" i="1" s="1"/>
  <c r="W1874" i="1"/>
  <c r="AA1874" i="1" s="1"/>
  <c r="W1875" i="1"/>
  <c r="AA1875" i="1" s="1"/>
  <c r="W1876" i="1"/>
  <c r="AA1876" i="1" s="1"/>
  <c r="W1877" i="1"/>
  <c r="AA1877" i="1" s="1"/>
  <c r="W1878" i="1"/>
  <c r="AA1878" i="1" s="1"/>
  <c r="W1879" i="1"/>
  <c r="AA1879" i="1" s="1"/>
  <c r="W1880" i="1"/>
  <c r="AA1880" i="1" s="1"/>
  <c r="W1881" i="1"/>
  <c r="AA1881" i="1" s="1"/>
  <c r="W1882" i="1"/>
  <c r="AA1882" i="1" s="1"/>
  <c r="W1883" i="1"/>
  <c r="AA1883" i="1" s="1"/>
  <c r="W1884" i="1"/>
  <c r="AA1884" i="1" s="1"/>
  <c r="W1885" i="1"/>
  <c r="AA1885" i="1" s="1"/>
  <c r="W1886" i="1"/>
  <c r="AA1886" i="1" s="1"/>
  <c r="W1887" i="1"/>
  <c r="AA1887" i="1" s="1"/>
  <c r="W1888" i="1"/>
  <c r="AA1888" i="1" s="1"/>
  <c r="W1889" i="1"/>
  <c r="AA1889" i="1" s="1"/>
  <c r="W1890" i="1"/>
  <c r="AA1890" i="1" s="1"/>
  <c r="W1891" i="1"/>
  <c r="AA1891" i="1" s="1"/>
  <c r="W1892" i="1"/>
  <c r="AA1892" i="1" s="1"/>
  <c r="W1893" i="1"/>
  <c r="AA1893" i="1" s="1"/>
  <c r="W1894" i="1"/>
  <c r="AA1894" i="1" s="1"/>
  <c r="W1895" i="1"/>
  <c r="AA1895" i="1" s="1"/>
  <c r="W1896" i="1"/>
  <c r="AA1896" i="1" s="1"/>
  <c r="W1897" i="1"/>
  <c r="AA1897" i="1" s="1"/>
  <c r="W1898" i="1"/>
  <c r="AA1898" i="1" s="1"/>
  <c r="W1899" i="1"/>
  <c r="AA1899" i="1" s="1"/>
  <c r="W1900" i="1"/>
  <c r="AA1900" i="1" s="1"/>
  <c r="W1901" i="1"/>
  <c r="AA1901" i="1" s="1"/>
  <c r="W1902" i="1"/>
  <c r="AA1902" i="1" s="1"/>
  <c r="W1903" i="1"/>
  <c r="AA1903" i="1" s="1"/>
  <c r="W1904" i="1"/>
  <c r="AA1904" i="1" s="1"/>
  <c r="W1905" i="1"/>
  <c r="AA1905" i="1" s="1"/>
  <c r="W1906" i="1"/>
  <c r="AA1906" i="1" s="1"/>
  <c r="W1907" i="1"/>
  <c r="AA1907" i="1" s="1"/>
  <c r="W1908" i="1"/>
  <c r="AA1908" i="1" s="1"/>
  <c r="W1909" i="1"/>
  <c r="AA1909" i="1" s="1"/>
  <c r="W1910" i="1"/>
  <c r="AA1910" i="1" s="1"/>
  <c r="W1911" i="1"/>
  <c r="AA1911" i="1" s="1"/>
  <c r="W1912" i="1"/>
  <c r="AA1912" i="1" s="1"/>
  <c r="W1913" i="1"/>
  <c r="AA1913" i="1" s="1"/>
  <c r="W1914" i="1"/>
  <c r="AA1914" i="1" s="1"/>
  <c r="W1915" i="1"/>
  <c r="AA1915" i="1" s="1"/>
  <c r="W1916" i="1"/>
  <c r="AA1916" i="1" s="1"/>
  <c r="W1917" i="1"/>
  <c r="AA1917" i="1" s="1"/>
  <c r="W1918" i="1"/>
  <c r="AA1918" i="1" s="1"/>
  <c r="W1919" i="1"/>
  <c r="AA1919" i="1" s="1"/>
  <c r="W1920" i="1"/>
  <c r="AA1920" i="1" s="1"/>
  <c r="W1921" i="1"/>
  <c r="AA1921" i="1" s="1"/>
  <c r="W1922" i="1"/>
  <c r="AA1922" i="1" s="1"/>
  <c r="W1923" i="1"/>
  <c r="AA1923" i="1" s="1"/>
  <c r="W1924" i="1"/>
  <c r="AA1924" i="1" s="1"/>
  <c r="W1925" i="1"/>
  <c r="AA1925" i="1" s="1"/>
  <c r="W1926" i="1"/>
  <c r="AA1926" i="1" s="1"/>
  <c r="W1927" i="1"/>
  <c r="AA1927" i="1" s="1"/>
  <c r="W1928" i="1"/>
  <c r="AA1928" i="1" s="1"/>
  <c r="W1929" i="1"/>
  <c r="AA1929" i="1" s="1"/>
  <c r="W1930" i="1"/>
  <c r="AA1930" i="1" s="1"/>
  <c r="W1931" i="1"/>
  <c r="AA1931" i="1" s="1"/>
  <c r="W1932" i="1"/>
  <c r="AA1932" i="1" s="1"/>
  <c r="W1933" i="1"/>
  <c r="AA1933" i="1" s="1"/>
  <c r="W1934" i="1"/>
  <c r="AA1934" i="1" s="1"/>
  <c r="W1935" i="1"/>
  <c r="AA1935" i="1" s="1"/>
  <c r="W1936" i="1"/>
  <c r="AA1936" i="1" s="1"/>
  <c r="W1937" i="1"/>
  <c r="AA1937" i="1" s="1"/>
  <c r="W1938" i="1"/>
  <c r="AA1938" i="1" s="1"/>
  <c r="W1939" i="1"/>
  <c r="AA1939" i="1" s="1"/>
  <c r="W1940" i="1"/>
  <c r="AA1940" i="1" s="1"/>
  <c r="W1941" i="1"/>
  <c r="AA1941" i="1" s="1"/>
  <c r="W1942" i="1"/>
  <c r="AA1942" i="1" s="1"/>
  <c r="W1943" i="1"/>
  <c r="AA1943" i="1" s="1"/>
  <c r="W1944" i="1"/>
  <c r="AA1944" i="1" s="1"/>
  <c r="W1945" i="1"/>
  <c r="AA1945" i="1" s="1"/>
  <c r="W1946" i="1"/>
  <c r="AA1946" i="1" s="1"/>
  <c r="W1947" i="1"/>
  <c r="AA1947" i="1" s="1"/>
  <c r="W1948" i="1"/>
  <c r="AA1948" i="1" s="1"/>
  <c r="W1949" i="1"/>
  <c r="AA1949" i="1" s="1"/>
  <c r="W1950" i="1"/>
  <c r="AA1950" i="1" s="1"/>
  <c r="W1951" i="1"/>
  <c r="AA1951" i="1" s="1"/>
  <c r="W1952" i="1"/>
  <c r="AA1952" i="1" s="1"/>
  <c r="W1953" i="1"/>
  <c r="AA1953" i="1" s="1"/>
  <c r="W1954" i="1"/>
  <c r="AA1954" i="1" s="1"/>
  <c r="W1955" i="1"/>
  <c r="AA1955" i="1" s="1"/>
  <c r="W1956" i="1"/>
  <c r="AA1956" i="1" s="1"/>
  <c r="W1957" i="1"/>
  <c r="AA1957" i="1" s="1"/>
  <c r="W1958" i="1"/>
  <c r="AA1958" i="1" s="1"/>
  <c r="W1959" i="1"/>
  <c r="AA1959" i="1" s="1"/>
  <c r="W1960" i="1"/>
  <c r="AA1960" i="1" s="1"/>
  <c r="W1961" i="1"/>
  <c r="AA1961" i="1" s="1"/>
  <c r="W1962" i="1"/>
  <c r="AA1962" i="1" s="1"/>
  <c r="W1963" i="1"/>
  <c r="AA1963" i="1" s="1"/>
  <c r="W1964" i="1"/>
  <c r="AA1964" i="1" s="1"/>
  <c r="W1965" i="1"/>
  <c r="AA1965" i="1" s="1"/>
  <c r="W1966" i="1"/>
  <c r="AA1966" i="1" s="1"/>
  <c r="W1967" i="1"/>
  <c r="AA1967" i="1" s="1"/>
  <c r="W1968" i="1"/>
  <c r="AA1968" i="1" s="1"/>
  <c r="W1969" i="1"/>
  <c r="AA1969" i="1" s="1"/>
  <c r="W1970" i="1"/>
  <c r="AA1970" i="1" s="1"/>
  <c r="W1971" i="1"/>
  <c r="AA1971" i="1" s="1"/>
  <c r="W1972" i="1"/>
  <c r="AA1972" i="1" s="1"/>
  <c r="W1973" i="1"/>
  <c r="AA1973" i="1" s="1"/>
  <c r="W1974" i="1"/>
  <c r="AA1974" i="1" s="1"/>
  <c r="W1975" i="1"/>
  <c r="AA1975" i="1" s="1"/>
  <c r="W1976" i="1"/>
  <c r="AA1976" i="1" s="1"/>
  <c r="W1977" i="1"/>
  <c r="AA1977" i="1" s="1"/>
  <c r="W1978" i="1"/>
  <c r="AA1978" i="1" s="1"/>
  <c r="W1979" i="1"/>
  <c r="AA1979" i="1" s="1"/>
  <c r="W1980" i="1"/>
  <c r="AA1980" i="1" s="1"/>
  <c r="W1981" i="1"/>
  <c r="AA1981" i="1" s="1"/>
  <c r="W1982" i="1"/>
  <c r="AA1982" i="1" s="1"/>
  <c r="W1983" i="1"/>
  <c r="AA1983" i="1" s="1"/>
  <c r="W1984" i="1"/>
  <c r="AA1984" i="1" s="1"/>
  <c r="W1985" i="1"/>
  <c r="AA1985" i="1" s="1"/>
  <c r="W1986" i="1"/>
  <c r="AA1986" i="1" s="1"/>
  <c r="W1987" i="1"/>
  <c r="AA1987" i="1" s="1"/>
  <c r="W1988" i="1"/>
  <c r="AA1988" i="1" s="1"/>
  <c r="W1989" i="1"/>
  <c r="AA1989" i="1" s="1"/>
  <c r="W1990" i="1"/>
  <c r="AA1990" i="1" s="1"/>
  <c r="W1991" i="1"/>
  <c r="AA1991" i="1" s="1"/>
  <c r="W1992" i="1"/>
  <c r="AA1992" i="1" s="1"/>
  <c r="W1993" i="1"/>
  <c r="AA1993" i="1" s="1"/>
  <c r="W1994" i="1"/>
  <c r="AA1994" i="1" s="1"/>
  <c r="W1995" i="1"/>
  <c r="AA1995" i="1" s="1"/>
  <c r="W1996" i="1"/>
  <c r="AA1996" i="1" s="1"/>
  <c r="W1997" i="1"/>
  <c r="AA1997" i="1" s="1"/>
  <c r="W1998" i="1"/>
  <c r="AA1998" i="1" s="1"/>
  <c r="W1999" i="1"/>
  <c r="AA1999" i="1" s="1"/>
  <c r="W2000" i="1"/>
  <c r="AA2000" i="1" s="1"/>
  <c r="W2001" i="1"/>
  <c r="AA2001" i="1" s="1"/>
  <c r="W2002" i="1"/>
  <c r="AA2002" i="1" s="1"/>
  <c r="W2003" i="1"/>
  <c r="AA2003" i="1" s="1"/>
  <c r="W2004" i="1"/>
  <c r="AA2004" i="1" s="1"/>
  <c r="W2005" i="1"/>
  <c r="AA2005" i="1" s="1"/>
  <c r="W2006" i="1"/>
  <c r="AA2006" i="1" s="1"/>
  <c r="W2007" i="1"/>
  <c r="AA2007" i="1" s="1"/>
  <c r="W2008" i="1"/>
  <c r="AA2008" i="1" s="1"/>
  <c r="W2009" i="1"/>
  <c r="AA2009" i="1" s="1"/>
  <c r="W2010" i="1"/>
  <c r="AA2010" i="1" s="1"/>
  <c r="W2011" i="1"/>
  <c r="AA2011" i="1" s="1"/>
  <c r="W2012" i="1"/>
  <c r="AA2012" i="1" s="1"/>
  <c r="W2013" i="1"/>
  <c r="AA2013" i="1" s="1"/>
  <c r="W2014" i="1"/>
  <c r="AA2014" i="1" s="1"/>
  <c r="W2015" i="1"/>
  <c r="AA2015" i="1" s="1"/>
  <c r="W2016" i="1"/>
  <c r="AA2016" i="1" s="1"/>
  <c r="W2017" i="1"/>
  <c r="AA2017" i="1" s="1"/>
  <c r="W2018" i="1"/>
  <c r="AA2018" i="1" s="1"/>
  <c r="W2019" i="1"/>
  <c r="AA2019" i="1" s="1"/>
  <c r="W2020" i="1"/>
  <c r="AA2020" i="1" s="1"/>
  <c r="W2021" i="1"/>
  <c r="AA2021" i="1" s="1"/>
  <c r="W2022" i="1"/>
  <c r="AA2022" i="1" s="1"/>
  <c r="W2023" i="1"/>
  <c r="AA2023" i="1" s="1"/>
  <c r="W2024" i="1"/>
  <c r="AA2024" i="1" s="1"/>
  <c r="W2025" i="1"/>
  <c r="AA2025" i="1" s="1"/>
  <c r="W2026" i="1"/>
  <c r="AA2026" i="1" s="1"/>
  <c r="W2027" i="1"/>
  <c r="AA2027" i="1" s="1"/>
  <c r="W2028" i="1"/>
  <c r="AA2028" i="1" s="1"/>
  <c r="W2029" i="1"/>
  <c r="AA2029" i="1" s="1"/>
  <c r="W2030" i="1"/>
  <c r="AA2030" i="1" s="1"/>
  <c r="W2031" i="1"/>
  <c r="AA2031" i="1" s="1"/>
  <c r="W2032" i="1"/>
  <c r="AA2032" i="1" s="1"/>
  <c r="W2033" i="1"/>
  <c r="AA2033" i="1" s="1"/>
  <c r="W2034" i="1"/>
  <c r="AA2034" i="1" s="1"/>
  <c r="W2035" i="1"/>
  <c r="AA2035" i="1" s="1"/>
  <c r="W2036" i="1"/>
  <c r="AA2036" i="1" s="1"/>
  <c r="W2037" i="1"/>
  <c r="AA2037" i="1" s="1"/>
  <c r="W2038" i="1"/>
  <c r="AA2038" i="1" s="1"/>
  <c r="W2039" i="1"/>
  <c r="AA2039" i="1" s="1"/>
  <c r="W2040" i="1"/>
  <c r="AA2040" i="1" s="1"/>
  <c r="W2041" i="1"/>
  <c r="AA2041" i="1" s="1"/>
  <c r="W2042" i="1"/>
  <c r="AA2042" i="1" s="1"/>
  <c r="W2043" i="1"/>
  <c r="AA2043" i="1" s="1"/>
  <c r="W2044" i="1"/>
  <c r="AA2044" i="1" s="1"/>
  <c r="W2045" i="1"/>
  <c r="AA2045" i="1" s="1"/>
  <c r="W2046" i="1"/>
  <c r="AA2046" i="1" s="1"/>
  <c r="W2047" i="1"/>
  <c r="AA2047" i="1" s="1"/>
  <c r="W2048" i="1"/>
  <c r="AA2048" i="1" s="1"/>
  <c r="W2049" i="1"/>
  <c r="AA2049" i="1" s="1"/>
  <c r="W2050" i="1"/>
  <c r="AA2050" i="1" s="1"/>
  <c r="W2051" i="1"/>
  <c r="AA2051" i="1" s="1"/>
  <c r="W2052" i="1"/>
  <c r="AA2052" i="1" s="1"/>
  <c r="W2053" i="1"/>
  <c r="AA2053" i="1" s="1"/>
  <c r="W2054" i="1"/>
  <c r="AA2054" i="1" s="1"/>
  <c r="W2055" i="1"/>
  <c r="AA2055" i="1" s="1"/>
  <c r="W2056" i="1"/>
  <c r="AA2056" i="1" s="1"/>
  <c r="W2057" i="1"/>
  <c r="AA2057" i="1" s="1"/>
  <c r="W2058" i="1"/>
  <c r="AA2058" i="1" s="1"/>
  <c r="W2059" i="1"/>
  <c r="AA2059" i="1" s="1"/>
  <c r="W2060" i="1"/>
  <c r="AA2060" i="1" s="1"/>
  <c r="W2061" i="1"/>
  <c r="AA2061" i="1" s="1"/>
  <c r="W2062" i="1"/>
  <c r="AA2062" i="1" s="1"/>
  <c r="W2063" i="1"/>
  <c r="AA2063" i="1" s="1"/>
  <c r="W2064" i="1"/>
  <c r="AA2064" i="1" s="1"/>
  <c r="W2065" i="1"/>
  <c r="AA2065" i="1" s="1"/>
  <c r="W2066" i="1"/>
  <c r="AA2066" i="1" s="1"/>
  <c r="W2067" i="1"/>
  <c r="AA2067" i="1" s="1"/>
  <c r="W2068" i="1"/>
  <c r="AA2068" i="1" s="1"/>
  <c r="W2069" i="1"/>
  <c r="AA2069" i="1" s="1"/>
  <c r="W2070" i="1"/>
  <c r="AA2070" i="1" s="1"/>
  <c r="W2071" i="1"/>
  <c r="AA2071" i="1" s="1"/>
  <c r="W2072" i="1"/>
  <c r="AA2072" i="1" s="1"/>
  <c r="W2073" i="1"/>
  <c r="AA2073" i="1" s="1"/>
  <c r="W2074" i="1"/>
  <c r="AA2074" i="1" s="1"/>
  <c r="W2075" i="1"/>
  <c r="AA2075" i="1" s="1"/>
  <c r="W2076" i="1"/>
  <c r="AA2076" i="1" s="1"/>
  <c r="W2077" i="1"/>
  <c r="AA2077" i="1" s="1"/>
  <c r="W2078" i="1"/>
  <c r="AA2078" i="1" s="1"/>
  <c r="W2079" i="1"/>
  <c r="AA2079" i="1" s="1"/>
  <c r="W2080" i="1"/>
  <c r="AA2080" i="1" s="1"/>
  <c r="W2081" i="1"/>
  <c r="AA2081" i="1" s="1"/>
  <c r="W2082" i="1"/>
  <c r="AA2082" i="1" s="1"/>
  <c r="W2083" i="1"/>
  <c r="AA2083" i="1" s="1"/>
  <c r="W2084" i="1"/>
  <c r="AA2084" i="1" s="1"/>
  <c r="W2085" i="1"/>
  <c r="AA2085" i="1" s="1"/>
  <c r="W2086" i="1"/>
  <c r="AA2086" i="1" s="1"/>
  <c r="W2087" i="1"/>
  <c r="AA2087" i="1" s="1"/>
  <c r="W2088" i="1"/>
  <c r="AA2088" i="1" s="1"/>
  <c r="W2089" i="1"/>
  <c r="AA2089" i="1" s="1"/>
  <c r="W2090" i="1"/>
  <c r="AA2090" i="1" s="1"/>
  <c r="W2091" i="1"/>
  <c r="AA2091" i="1" s="1"/>
  <c r="W2092" i="1"/>
  <c r="AA2092" i="1" s="1"/>
  <c r="W2093" i="1"/>
  <c r="AA2093" i="1" s="1"/>
  <c r="W2094" i="1"/>
  <c r="AA2094" i="1" s="1"/>
  <c r="W2095" i="1"/>
  <c r="AA2095" i="1" s="1"/>
  <c r="W2096" i="1"/>
  <c r="AA2096" i="1" s="1"/>
  <c r="W2097" i="1"/>
  <c r="AA2097" i="1" s="1"/>
  <c r="W2098" i="1"/>
  <c r="AA2098" i="1" s="1"/>
  <c r="W2099" i="1"/>
  <c r="AA2099" i="1" s="1"/>
  <c r="W2100" i="1"/>
  <c r="AA2100" i="1" s="1"/>
  <c r="W2101" i="1"/>
  <c r="AA2101" i="1" s="1"/>
  <c r="W2102" i="1"/>
  <c r="AA2102" i="1" s="1"/>
  <c r="W2103" i="1"/>
  <c r="AA2103" i="1" s="1"/>
  <c r="W2104" i="1"/>
  <c r="AA2104" i="1" s="1"/>
  <c r="W2105" i="1"/>
  <c r="AA2105" i="1" s="1"/>
  <c r="W2106" i="1"/>
  <c r="AA2106" i="1" s="1"/>
  <c r="W2107" i="1"/>
  <c r="AA2107" i="1" s="1"/>
  <c r="W2108" i="1"/>
  <c r="AA2108" i="1" s="1"/>
  <c r="W2109" i="1"/>
  <c r="AA2109" i="1" s="1"/>
  <c r="W2110" i="1"/>
  <c r="AA2110" i="1" s="1"/>
  <c r="W2111" i="1"/>
  <c r="AA2111" i="1" s="1"/>
  <c r="W2112" i="1"/>
  <c r="AA2112" i="1" s="1"/>
  <c r="W2113" i="1"/>
  <c r="AA2113" i="1" s="1"/>
  <c r="W2114" i="1"/>
  <c r="AA2114" i="1" s="1"/>
  <c r="W2115" i="1"/>
  <c r="AA2115" i="1" s="1"/>
  <c r="W2116" i="1"/>
  <c r="AA2116" i="1" s="1"/>
  <c r="W2117" i="1"/>
  <c r="AA2117" i="1" s="1"/>
  <c r="W2118" i="1"/>
  <c r="AA2118" i="1" s="1"/>
  <c r="W2119" i="1"/>
  <c r="AA2119" i="1" s="1"/>
  <c r="W2120" i="1"/>
  <c r="AA2120" i="1" s="1"/>
  <c r="W2121" i="1"/>
  <c r="AA2121" i="1" s="1"/>
  <c r="W2122" i="1"/>
  <c r="AA2122" i="1" s="1"/>
  <c r="W2123" i="1"/>
  <c r="AA2123" i="1" s="1"/>
  <c r="W2124" i="1"/>
  <c r="AA2124" i="1" s="1"/>
  <c r="W2125" i="1"/>
  <c r="AA2125" i="1" s="1"/>
  <c r="W2126" i="1"/>
  <c r="AA2126" i="1" s="1"/>
  <c r="W2127" i="1"/>
  <c r="AA2127" i="1" s="1"/>
  <c r="W2128" i="1"/>
  <c r="AA2128" i="1" s="1"/>
  <c r="W2129" i="1"/>
  <c r="AA2129" i="1" s="1"/>
  <c r="W2130" i="1"/>
  <c r="AA2130" i="1" s="1"/>
  <c r="W2131" i="1"/>
  <c r="AA2131" i="1" s="1"/>
  <c r="W2132" i="1"/>
  <c r="AA2132" i="1" s="1"/>
  <c r="W2133" i="1"/>
  <c r="AA2133" i="1" s="1"/>
  <c r="W2134" i="1"/>
  <c r="AA2134" i="1" s="1"/>
  <c r="W2135" i="1"/>
  <c r="AA2135" i="1" s="1"/>
  <c r="W2136" i="1"/>
  <c r="AA2136" i="1" s="1"/>
  <c r="W2137" i="1"/>
  <c r="AA2137" i="1" s="1"/>
  <c r="W2138" i="1"/>
  <c r="AA2138" i="1" s="1"/>
  <c r="W2139" i="1"/>
  <c r="AA2139" i="1" s="1"/>
  <c r="W2140" i="1"/>
  <c r="AA2140" i="1" s="1"/>
  <c r="W2141" i="1"/>
  <c r="AA2141" i="1" s="1"/>
  <c r="W2142" i="1"/>
  <c r="AA2142" i="1" s="1"/>
  <c r="W2143" i="1"/>
  <c r="AA2143" i="1" s="1"/>
  <c r="W2144" i="1"/>
  <c r="AA2144" i="1" s="1"/>
  <c r="W2145" i="1"/>
  <c r="AA2145" i="1" s="1"/>
  <c r="W2146" i="1"/>
  <c r="AA2146" i="1" s="1"/>
  <c r="W2147" i="1"/>
  <c r="AA2147" i="1" s="1"/>
  <c r="W2148" i="1"/>
  <c r="AA2148" i="1" s="1"/>
  <c r="W2149" i="1"/>
  <c r="AA2149" i="1" s="1"/>
  <c r="W2150" i="1"/>
  <c r="AA2150" i="1" s="1"/>
  <c r="W2151" i="1"/>
  <c r="AA2151" i="1" s="1"/>
  <c r="W2152" i="1"/>
  <c r="AA2152" i="1" s="1"/>
  <c r="W2153" i="1"/>
  <c r="AA2153" i="1" s="1"/>
  <c r="W2154" i="1"/>
  <c r="AA2154" i="1" s="1"/>
  <c r="W2155" i="1"/>
  <c r="AA2155" i="1" s="1"/>
  <c r="W2156" i="1"/>
  <c r="AA2156" i="1" s="1"/>
  <c r="W2157" i="1"/>
  <c r="AA2157" i="1" s="1"/>
  <c r="W2158" i="1"/>
  <c r="AA2158" i="1" s="1"/>
  <c r="W2159" i="1"/>
  <c r="AA2159" i="1" s="1"/>
  <c r="W2160" i="1"/>
  <c r="AA2160" i="1" s="1"/>
  <c r="W2161" i="1"/>
  <c r="AA2161" i="1" s="1"/>
  <c r="W2162" i="1"/>
  <c r="AA2162" i="1" s="1"/>
  <c r="W2163" i="1"/>
  <c r="AA2163" i="1" s="1"/>
  <c r="W2164" i="1"/>
  <c r="AA2164" i="1" s="1"/>
  <c r="W2165" i="1"/>
  <c r="AA2165" i="1" s="1"/>
  <c r="W2166" i="1"/>
  <c r="AA2166" i="1" s="1"/>
  <c r="W2167" i="1"/>
  <c r="AA2167" i="1" s="1"/>
  <c r="W2168" i="1"/>
  <c r="AA2168" i="1" s="1"/>
  <c r="W2169" i="1"/>
  <c r="AA2169" i="1" s="1"/>
  <c r="W2170" i="1"/>
  <c r="AA2170" i="1" s="1"/>
  <c r="W2171" i="1"/>
  <c r="AA2171" i="1" s="1"/>
  <c r="W2172" i="1"/>
  <c r="AA2172" i="1" s="1"/>
  <c r="W2173" i="1"/>
  <c r="AA2173" i="1" s="1"/>
  <c r="W2174" i="1"/>
  <c r="AA2174" i="1" s="1"/>
  <c r="W2175" i="1"/>
  <c r="AA2175" i="1" s="1"/>
  <c r="W2176" i="1"/>
  <c r="AA2176" i="1" s="1"/>
  <c r="W2177" i="1"/>
  <c r="AA2177" i="1" s="1"/>
  <c r="W2178" i="1"/>
  <c r="AA2178" i="1" s="1"/>
  <c r="W2179" i="1"/>
  <c r="AA2179" i="1" s="1"/>
  <c r="W2180" i="1"/>
  <c r="AA2180" i="1" s="1"/>
  <c r="W2181" i="1"/>
  <c r="AA2181" i="1" s="1"/>
  <c r="W2182" i="1"/>
  <c r="AA2182" i="1" s="1"/>
  <c r="W2183" i="1"/>
  <c r="AA2183" i="1" s="1"/>
  <c r="W2184" i="1"/>
  <c r="AA2184" i="1" s="1"/>
  <c r="W2185" i="1"/>
  <c r="AA2185" i="1" s="1"/>
  <c r="W2186" i="1"/>
  <c r="AA2186" i="1" s="1"/>
  <c r="W2187" i="1"/>
  <c r="AA2187" i="1" s="1"/>
  <c r="W2188" i="1"/>
  <c r="AA2188" i="1" s="1"/>
  <c r="W2189" i="1"/>
  <c r="AA2189" i="1" s="1"/>
  <c r="W2190" i="1"/>
  <c r="AA2190" i="1" s="1"/>
  <c r="W2191" i="1"/>
  <c r="AA2191" i="1" s="1"/>
  <c r="W2192" i="1"/>
  <c r="AA2192" i="1" s="1"/>
  <c r="W2193" i="1"/>
  <c r="AA2193" i="1" s="1"/>
  <c r="W2194" i="1"/>
  <c r="AA2194" i="1" s="1"/>
  <c r="W2195" i="1"/>
  <c r="AA2195" i="1" s="1"/>
  <c r="W2196" i="1"/>
  <c r="AA2196" i="1" s="1"/>
  <c r="W2197" i="1"/>
  <c r="AA2197" i="1" s="1"/>
  <c r="W2198" i="1"/>
  <c r="AA2198" i="1" s="1"/>
  <c r="W2199" i="1"/>
  <c r="AA2199" i="1" s="1"/>
  <c r="W2200" i="1"/>
  <c r="AA2200" i="1" s="1"/>
  <c r="W2201" i="1"/>
  <c r="AA2201" i="1" s="1"/>
  <c r="W2202" i="1"/>
  <c r="AA2202" i="1" s="1"/>
  <c r="W2203" i="1"/>
  <c r="AA2203" i="1" s="1"/>
  <c r="W2204" i="1"/>
  <c r="AA2204" i="1" s="1"/>
  <c r="W2205" i="1"/>
  <c r="AA2205" i="1" s="1"/>
  <c r="W2206" i="1"/>
  <c r="AA2206" i="1" s="1"/>
  <c r="W2207" i="1"/>
  <c r="AA2207" i="1" s="1"/>
  <c r="W2208" i="1"/>
  <c r="AA2208" i="1" s="1"/>
  <c r="W2209" i="1"/>
  <c r="AA2209" i="1" s="1"/>
  <c r="W2210" i="1"/>
  <c r="AA2210" i="1" s="1"/>
  <c r="W2211" i="1"/>
  <c r="AA2211" i="1" s="1"/>
  <c r="W2212" i="1"/>
  <c r="AA2212" i="1" s="1"/>
  <c r="W2213" i="1"/>
  <c r="AA2213" i="1" s="1"/>
  <c r="W2214" i="1"/>
  <c r="AA2214" i="1" s="1"/>
  <c r="W2215" i="1"/>
  <c r="AA2215" i="1" s="1"/>
  <c r="W2216" i="1"/>
  <c r="AA2216" i="1" s="1"/>
  <c r="W2217" i="1"/>
  <c r="AA2217" i="1" s="1"/>
  <c r="W2218" i="1"/>
  <c r="AA2218" i="1" s="1"/>
  <c r="W2219" i="1"/>
  <c r="AA2219" i="1" s="1"/>
  <c r="W2220" i="1"/>
  <c r="AA2220" i="1" s="1"/>
  <c r="W2221" i="1"/>
  <c r="AA2221" i="1" s="1"/>
  <c r="W2222" i="1"/>
  <c r="AA2222" i="1" s="1"/>
  <c r="W2223" i="1"/>
  <c r="AA2223" i="1" s="1"/>
  <c r="W2224" i="1"/>
  <c r="AA2224" i="1" s="1"/>
  <c r="W2225" i="1"/>
  <c r="AA2225" i="1" s="1"/>
  <c r="W2226" i="1"/>
  <c r="AA2226" i="1" s="1"/>
  <c r="W2227" i="1"/>
  <c r="AA2227" i="1" s="1"/>
  <c r="W2228" i="1"/>
  <c r="AA2228" i="1" s="1"/>
  <c r="W2229" i="1"/>
  <c r="AA2229" i="1" s="1"/>
  <c r="W2230" i="1"/>
  <c r="AA2230" i="1" s="1"/>
  <c r="W2231" i="1"/>
  <c r="AA2231" i="1" s="1"/>
  <c r="W2232" i="1"/>
  <c r="AA2232" i="1" s="1"/>
  <c r="W2233" i="1"/>
  <c r="AA2233" i="1" s="1"/>
  <c r="W2234" i="1"/>
  <c r="AA2234" i="1" s="1"/>
  <c r="W2235" i="1"/>
  <c r="AA2235" i="1" s="1"/>
  <c r="W2236" i="1"/>
  <c r="AA2236" i="1" s="1"/>
  <c r="W2237" i="1"/>
  <c r="AA2237" i="1" s="1"/>
  <c r="W2238" i="1"/>
  <c r="AA2238" i="1" s="1"/>
  <c r="W2239" i="1"/>
  <c r="AA2239" i="1" s="1"/>
  <c r="W2240" i="1"/>
  <c r="AA2240" i="1" s="1"/>
  <c r="W2241" i="1"/>
  <c r="AA2241" i="1" s="1"/>
  <c r="W2242" i="1"/>
  <c r="AA2242" i="1" s="1"/>
  <c r="W2243" i="1"/>
  <c r="AA2243" i="1" s="1"/>
  <c r="W2244" i="1"/>
  <c r="AA2244" i="1" s="1"/>
  <c r="W2245" i="1"/>
  <c r="AA2245" i="1" s="1"/>
  <c r="W2246" i="1"/>
  <c r="AA2246" i="1" s="1"/>
  <c r="W2247" i="1"/>
  <c r="AA2247" i="1" s="1"/>
  <c r="W2248" i="1"/>
  <c r="AA2248" i="1" s="1"/>
  <c r="W2249" i="1"/>
  <c r="AA2249" i="1" s="1"/>
  <c r="W2250" i="1"/>
  <c r="AA2250" i="1" s="1"/>
  <c r="W2251" i="1"/>
  <c r="AA2251" i="1" s="1"/>
  <c r="W2252" i="1"/>
  <c r="AA2252" i="1" s="1"/>
  <c r="W2253" i="1"/>
  <c r="AA2253" i="1" s="1"/>
  <c r="W2254" i="1"/>
  <c r="AA2254" i="1" s="1"/>
  <c r="W2255" i="1"/>
  <c r="AA2255" i="1" s="1"/>
  <c r="W2256" i="1"/>
  <c r="AA2256" i="1" s="1"/>
  <c r="W2257" i="1"/>
  <c r="AA2257" i="1" s="1"/>
  <c r="W2258" i="1"/>
  <c r="AA2258" i="1" s="1"/>
  <c r="W2259" i="1"/>
  <c r="AA2259" i="1" s="1"/>
  <c r="W2260" i="1"/>
  <c r="AA2260" i="1" s="1"/>
  <c r="W2261" i="1"/>
  <c r="AA2261" i="1" s="1"/>
  <c r="W2262" i="1"/>
  <c r="AA2262" i="1" s="1"/>
  <c r="W2263" i="1"/>
  <c r="AA2263" i="1" s="1"/>
  <c r="W2264" i="1"/>
  <c r="AA2264" i="1" s="1"/>
  <c r="W2265" i="1"/>
  <c r="AA2265" i="1" s="1"/>
  <c r="W2266" i="1"/>
  <c r="AA2266" i="1" s="1"/>
  <c r="W2267" i="1"/>
  <c r="AA2267" i="1" s="1"/>
  <c r="W2268" i="1"/>
  <c r="AA2268" i="1" s="1"/>
  <c r="W2269" i="1"/>
  <c r="AA2269" i="1" s="1"/>
  <c r="W2270" i="1"/>
  <c r="AA2270" i="1" s="1"/>
  <c r="W2271" i="1"/>
  <c r="AA2271" i="1" s="1"/>
  <c r="W2272" i="1"/>
  <c r="AA2272" i="1" s="1"/>
  <c r="W2273" i="1"/>
  <c r="AA2273" i="1" s="1"/>
  <c r="W2274" i="1"/>
  <c r="AA2274" i="1" s="1"/>
  <c r="W2275" i="1"/>
  <c r="AA2275" i="1" s="1"/>
  <c r="W2276" i="1"/>
  <c r="AA2276" i="1" s="1"/>
  <c r="W2277" i="1"/>
  <c r="AA2277" i="1" s="1"/>
  <c r="W2278" i="1"/>
  <c r="AA2278" i="1" s="1"/>
  <c r="W2279" i="1"/>
  <c r="AA2279" i="1" s="1"/>
  <c r="W2280" i="1"/>
  <c r="AA2280" i="1" s="1"/>
  <c r="W2281" i="1"/>
  <c r="AA2281" i="1" s="1"/>
  <c r="W2282" i="1"/>
  <c r="AA2282" i="1" s="1"/>
  <c r="W2283" i="1"/>
  <c r="AA2283" i="1" s="1"/>
  <c r="W2284" i="1"/>
  <c r="AA2284" i="1" s="1"/>
  <c r="W2285" i="1"/>
  <c r="AA2285" i="1" s="1"/>
  <c r="W2286" i="1"/>
  <c r="AA2286" i="1" s="1"/>
  <c r="W2287" i="1"/>
  <c r="AA2287" i="1" s="1"/>
  <c r="W2288" i="1"/>
  <c r="AA2288" i="1" s="1"/>
  <c r="W2289" i="1"/>
  <c r="AA2289" i="1" s="1"/>
  <c r="W2290" i="1"/>
  <c r="AA2290" i="1" s="1"/>
  <c r="W2291" i="1"/>
  <c r="AA2291" i="1" s="1"/>
  <c r="W2292" i="1"/>
  <c r="AA2292" i="1" s="1"/>
  <c r="W2293" i="1"/>
  <c r="AA2293" i="1" s="1"/>
  <c r="W2294" i="1"/>
  <c r="AA2294" i="1" s="1"/>
  <c r="W2295" i="1"/>
  <c r="AA2295" i="1" s="1"/>
  <c r="W2296" i="1"/>
  <c r="AA2296" i="1" s="1"/>
  <c r="W2297" i="1"/>
  <c r="AA2297" i="1" s="1"/>
  <c r="W2298" i="1"/>
  <c r="AA2298" i="1" s="1"/>
  <c r="W2299" i="1"/>
  <c r="AA2299" i="1" s="1"/>
  <c r="W2300" i="1"/>
  <c r="AA2300" i="1" s="1"/>
  <c r="W2301" i="1"/>
  <c r="AA2301" i="1" s="1"/>
  <c r="W2302" i="1"/>
  <c r="AA2302" i="1" s="1"/>
  <c r="W2303" i="1"/>
  <c r="AA2303" i="1" s="1"/>
  <c r="W2304" i="1"/>
  <c r="AA2304" i="1" s="1"/>
  <c r="W2305" i="1"/>
  <c r="AA2305" i="1" s="1"/>
  <c r="W2306" i="1"/>
  <c r="AA2306" i="1" s="1"/>
  <c r="W2307" i="1"/>
  <c r="AA2307" i="1" s="1"/>
  <c r="W2308" i="1"/>
  <c r="AA2308" i="1" s="1"/>
  <c r="W2309" i="1"/>
  <c r="AA2309" i="1" s="1"/>
  <c r="W2310" i="1"/>
  <c r="AA2310" i="1" s="1"/>
  <c r="W2311" i="1"/>
  <c r="AA2311" i="1" s="1"/>
  <c r="W2312" i="1"/>
  <c r="AA2312" i="1" s="1"/>
  <c r="W2313" i="1"/>
  <c r="AA2313" i="1" s="1"/>
  <c r="W2314" i="1"/>
  <c r="AA2314" i="1" s="1"/>
  <c r="W2315" i="1"/>
  <c r="AA2315" i="1" s="1"/>
  <c r="W2316" i="1"/>
  <c r="AA2316" i="1" s="1"/>
  <c r="W2317" i="1"/>
  <c r="AA2317" i="1" s="1"/>
  <c r="W2318" i="1"/>
  <c r="AA2318" i="1" s="1"/>
  <c r="W2319" i="1"/>
  <c r="AA2319" i="1" s="1"/>
  <c r="W2320" i="1"/>
  <c r="AA2320" i="1" s="1"/>
  <c r="W2321" i="1"/>
  <c r="AA2321" i="1" s="1"/>
  <c r="W2322" i="1"/>
  <c r="AA2322" i="1" s="1"/>
  <c r="W2323" i="1"/>
  <c r="AA2323" i="1" s="1"/>
  <c r="W2324" i="1"/>
  <c r="AA2324" i="1" s="1"/>
  <c r="W2325" i="1"/>
  <c r="AA2325" i="1" s="1"/>
  <c r="W2326" i="1"/>
  <c r="AA2326" i="1" s="1"/>
  <c r="W2327" i="1"/>
  <c r="AA2327" i="1" s="1"/>
  <c r="W2328" i="1"/>
  <c r="AA2328" i="1" s="1"/>
  <c r="W2329" i="1"/>
  <c r="AA2329" i="1" s="1"/>
  <c r="W2330" i="1"/>
  <c r="AA2330" i="1" s="1"/>
  <c r="W2331" i="1"/>
  <c r="AA2331" i="1" s="1"/>
  <c r="W2332" i="1"/>
  <c r="AA2332" i="1" s="1"/>
  <c r="W2333" i="1"/>
  <c r="AA2333" i="1" s="1"/>
  <c r="W2334" i="1"/>
  <c r="AA2334" i="1" s="1"/>
  <c r="W2335" i="1"/>
  <c r="AA2335" i="1" s="1"/>
  <c r="W2336" i="1"/>
  <c r="AA2336" i="1" s="1"/>
  <c r="W2337" i="1"/>
  <c r="AA2337" i="1" s="1"/>
  <c r="W2338" i="1"/>
  <c r="AA2338" i="1" s="1"/>
  <c r="W2339" i="1"/>
  <c r="AA2339" i="1" s="1"/>
  <c r="W2340" i="1"/>
  <c r="AA2340" i="1" s="1"/>
  <c r="W2341" i="1"/>
  <c r="AA2341" i="1" s="1"/>
  <c r="W2342" i="1"/>
  <c r="AA2342" i="1" s="1"/>
  <c r="W2343" i="1"/>
  <c r="AA2343" i="1" s="1"/>
  <c r="W2344" i="1"/>
  <c r="AA2344" i="1" s="1"/>
  <c r="W2345" i="1"/>
  <c r="AA2345" i="1" s="1"/>
  <c r="W2346" i="1"/>
  <c r="AA2346" i="1" s="1"/>
  <c r="W2347" i="1"/>
  <c r="AA2347" i="1" s="1"/>
  <c r="W2348" i="1"/>
  <c r="AA2348" i="1" s="1"/>
  <c r="W2349" i="1"/>
  <c r="AA2349" i="1" s="1"/>
  <c r="W2350" i="1"/>
  <c r="AA2350" i="1" s="1"/>
  <c r="W2351" i="1"/>
  <c r="AA2351" i="1" s="1"/>
  <c r="W2352" i="1"/>
  <c r="AA2352" i="1" s="1"/>
  <c r="W2353" i="1"/>
  <c r="AA2353" i="1" s="1"/>
  <c r="W2354" i="1"/>
  <c r="AA2354" i="1" s="1"/>
  <c r="W2355" i="1"/>
  <c r="AA2355" i="1" s="1"/>
  <c r="W2356" i="1"/>
  <c r="AA2356" i="1" s="1"/>
  <c r="W2357" i="1"/>
  <c r="AA2357" i="1" s="1"/>
  <c r="W2358" i="1"/>
  <c r="AA2358" i="1" s="1"/>
  <c r="W2359" i="1"/>
  <c r="AA2359" i="1" s="1"/>
  <c r="W2360" i="1"/>
  <c r="AA2360" i="1" s="1"/>
  <c r="W2361" i="1"/>
  <c r="AA2361" i="1" s="1"/>
  <c r="W2362" i="1"/>
  <c r="AA2362" i="1" s="1"/>
  <c r="W2363" i="1"/>
  <c r="AA2363" i="1" s="1"/>
  <c r="W2364" i="1"/>
  <c r="AA2364" i="1" s="1"/>
  <c r="W2365" i="1"/>
  <c r="AA2365" i="1" s="1"/>
  <c r="W2366" i="1"/>
  <c r="AA2366" i="1" s="1"/>
  <c r="W2367" i="1"/>
  <c r="AA2367" i="1" s="1"/>
  <c r="W2368" i="1"/>
  <c r="AA2368" i="1" s="1"/>
  <c r="W2369" i="1"/>
  <c r="AA2369" i="1" s="1"/>
  <c r="W2370" i="1"/>
  <c r="AA2370" i="1" s="1"/>
  <c r="W2371" i="1"/>
  <c r="AA2371" i="1" s="1"/>
  <c r="W2372" i="1"/>
  <c r="AA2372" i="1" s="1"/>
  <c r="W2373" i="1"/>
  <c r="AA2373" i="1" s="1"/>
  <c r="W2374" i="1"/>
  <c r="AA2374" i="1" s="1"/>
  <c r="W2375" i="1"/>
  <c r="AA2375" i="1" s="1"/>
  <c r="W2376" i="1"/>
  <c r="AA2376" i="1" s="1"/>
  <c r="W2377" i="1"/>
  <c r="AA2377" i="1" s="1"/>
  <c r="W2378" i="1"/>
  <c r="AA2378" i="1" s="1"/>
  <c r="W2379" i="1"/>
  <c r="AA2379" i="1" s="1"/>
  <c r="W2380" i="1"/>
  <c r="AA2380" i="1" s="1"/>
  <c r="W2381" i="1"/>
  <c r="AA2381" i="1" s="1"/>
  <c r="W2382" i="1"/>
  <c r="AA2382" i="1" s="1"/>
  <c r="W2383" i="1"/>
  <c r="AA2383" i="1" s="1"/>
  <c r="W2384" i="1"/>
  <c r="AA2384" i="1" s="1"/>
  <c r="W2385" i="1"/>
  <c r="AA2385" i="1" s="1"/>
  <c r="W2386" i="1"/>
  <c r="AA2386" i="1" s="1"/>
  <c r="W2387" i="1"/>
  <c r="AA2387" i="1" s="1"/>
  <c r="W2388" i="1"/>
  <c r="AA2388" i="1" s="1"/>
  <c r="W2389" i="1"/>
  <c r="AA2389" i="1" s="1"/>
  <c r="W2390" i="1"/>
  <c r="AA2390" i="1" s="1"/>
  <c r="W2391" i="1"/>
  <c r="AA2391" i="1" s="1"/>
  <c r="W2392" i="1"/>
  <c r="AA2392" i="1" s="1"/>
  <c r="W2393" i="1"/>
  <c r="AA2393" i="1" s="1"/>
  <c r="W2394" i="1"/>
  <c r="AA2394" i="1" s="1"/>
  <c r="W2395" i="1"/>
  <c r="AA2395" i="1" s="1"/>
  <c r="W2396" i="1"/>
  <c r="AA2396" i="1" s="1"/>
  <c r="W2397" i="1"/>
  <c r="AA2397" i="1" s="1"/>
  <c r="W2398" i="1"/>
  <c r="AA2398" i="1" s="1"/>
  <c r="W2399" i="1"/>
  <c r="AA2399" i="1" s="1"/>
  <c r="W2400" i="1"/>
  <c r="AA2400" i="1" s="1"/>
  <c r="W2401" i="1"/>
  <c r="AA2401" i="1" s="1"/>
  <c r="W2402" i="1"/>
  <c r="AA2402" i="1" s="1"/>
  <c r="W2403" i="1"/>
  <c r="AA2403" i="1" s="1"/>
  <c r="W2404" i="1"/>
  <c r="AA2404" i="1" s="1"/>
  <c r="W2405" i="1"/>
  <c r="AA2405" i="1" s="1"/>
  <c r="W2406" i="1"/>
  <c r="AA2406" i="1" s="1"/>
  <c r="W2407" i="1"/>
  <c r="AA2407" i="1" s="1"/>
  <c r="W2408" i="1"/>
  <c r="AA2408" i="1" s="1"/>
  <c r="W2409" i="1"/>
  <c r="AA2409" i="1" s="1"/>
  <c r="W2410" i="1"/>
  <c r="AA2410" i="1" s="1"/>
  <c r="W2411" i="1"/>
  <c r="AA2411" i="1" s="1"/>
  <c r="W2412" i="1"/>
  <c r="AA2412" i="1" s="1"/>
  <c r="W2413" i="1"/>
  <c r="AA2413" i="1" s="1"/>
  <c r="W2414" i="1"/>
  <c r="AA2414" i="1" s="1"/>
  <c r="W2415" i="1"/>
  <c r="AA2415" i="1" s="1"/>
  <c r="W2416" i="1"/>
  <c r="AA2416" i="1" s="1"/>
  <c r="W2417" i="1"/>
  <c r="AA2417" i="1" s="1"/>
  <c r="W2418" i="1"/>
  <c r="AA2418" i="1" s="1"/>
  <c r="W2419" i="1"/>
  <c r="AA2419" i="1" s="1"/>
  <c r="W2420" i="1"/>
  <c r="AA2420" i="1" s="1"/>
  <c r="W2421" i="1"/>
  <c r="AA2421" i="1" s="1"/>
  <c r="W2422" i="1"/>
  <c r="AA2422" i="1" s="1"/>
  <c r="W2423" i="1"/>
  <c r="AA2423" i="1" s="1"/>
  <c r="W2424" i="1"/>
  <c r="AA2424" i="1" s="1"/>
  <c r="W2425" i="1"/>
  <c r="AA2425" i="1" s="1"/>
  <c r="W2426" i="1"/>
  <c r="AA2426" i="1" s="1"/>
  <c r="W2427" i="1"/>
  <c r="AA2427" i="1" s="1"/>
  <c r="W2428" i="1"/>
  <c r="AA2428" i="1" s="1"/>
  <c r="W2429" i="1"/>
  <c r="AA2429" i="1" s="1"/>
  <c r="W2430" i="1"/>
  <c r="AA2430" i="1" s="1"/>
  <c r="W2431" i="1"/>
  <c r="AA2431" i="1" s="1"/>
  <c r="W2432" i="1"/>
  <c r="AA2432" i="1" s="1"/>
  <c r="W2433" i="1"/>
  <c r="AA2433" i="1" s="1"/>
  <c r="W2434" i="1"/>
  <c r="AA2434" i="1" s="1"/>
  <c r="W2435" i="1"/>
  <c r="AA2435" i="1" s="1"/>
  <c r="W2436" i="1"/>
  <c r="AA2436" i="1" s="1"/>
  <c r="W2437" i="1"/>
  <c r="AA2437" i="1" s="1"/>
  <c r="W2438" i="1"/>
  <c r="AA2438" i="1" s="1"/>
  <c r="W2439" i="1"/>
  <c r="AA2439" i="1" s="1"/>
  <c r="W2440" i="1"/>
  <c r="AA2440" i="1" s="1"/>
  <c r="W2441" i="1"/>
  <c r="AA2441" i="1" s="1"/>
  <c r="W2442" i="1"/>
  <c r="AA2442" i="1" s="1"/>
  <c r="W2443" i="1"/>
  <c r="AA2443" i="1" s="1"/>
  <c r="W2444" i="1"/>
  <c r="AA2444" i="1" s="1"/>
  <c r="W2445" i="1"/>
  <c r="AA2445" i="1" s="1"/>
  <c r="W2446" i="1"/>
  <c r="AA2446" i="1" s="1"/>
  <c r="W2447" i="1"/>
  <c r="AA2447" i="1" s="1"/>
  <c r="W2448" i="1"/>
  <c r="AA2448" i="1" s="1"/>
  <c r="W2449" i="1"/>
  <c r="AA2449" i="1" s="1"/>
  <c r="W2450" i="1"/>
  <c r="AA2450" i="1" s="1"/>
  <c r="W2451" i="1"/>
  <c r="AA2451" i="1" s="1"/>
  <c r="W2452" i="1"/>
  <c r="AA2452" i="1" s="1"/>
  <c r="W2453" i="1"/>
  <c r="AA2453" i="1" s="1"/>
  <c r="W2454" i="1"/>
  <c r="AA2454" i="1" s="1"/>
  <c r="W2455" i="1"/>
  <c r="AA2455" i="1" s="1"/>
  <c r="W2456" i="1"/>
  <c r="AA2456" i="1" s="1"/>
  <c r="W2457" i="1"/>
  <c r="AA2457" i="1" s="1"/>
  <c r="W2458" i="1"/>
  <c r="AA2458" i="1" s="1"/>
  <c r="W2459" i="1"/>
  <c r="AA2459" i="1" s="1"/>
  <c r="W2460" i="1"/>
  <c r="AA2460" i="1" s="1"/>
  <c r="W2461" i="1"/>
  <c r="AA2461" i="1" s="1"/>
  <c r="W2462" i="1"/>
  <c r="AA2462" i="1" s="1"/>
  <c r="W2463" i="1"/>
  <c r="AA2463" i="1" s="1"/>
  <c r="W2464" i="1"/>
  <c r="AA2464" i="1" s="1"/>
  <c r="W2465" i="1"/>
  <c r="AA2465" i="1" s="1"/>
  <c r="W2466" i="1"/>
  <c r="AA2466" i="1" s="1"/>
  <c r="W2467" i="1"/>
  <c r="AA2467" i="1" s="1"/>
  <c r="W2468" i="1"/>
  <c r="AA2468" i="1" s="1"/>
  <c r="W2469" i="1"/>
  <c r="AA2469" i="1" s="1"/>
  <c r="W2470" i="1"/>
  <c r="AA2470" i="1" s="1"/>
  <c r="W2471" i="1"/>
  <c r="AA2471" i="1" s="1"/>
  <c r="W2472" i="1"/>
  <c r="AA2472" i="1" s="1"/>
  <c r="W2473" i="1"/>
  <c r="AA2473" i="1" s="1"/>
  <c r="W2474" i="1"/>
  <c r="AA2474" i="1" s="1"/>
  <c r="W2475" i="1"/>
  <c r="AA2475" i="1" s="1"/>
  <c r="W2476" i="1"/>
  <c r="AA2476" i="1" s="1"/>
  <c r="W2477" i="1"/>
  <c r="AA2477" i="1" s="1"/>
  <c r="W2478" i="1"/>
  <c r="AA2478" i="1" s="1"/>
  <c r="W2479" i="1"/>
  <c r="AA2479" i="1" s="1"/>
  <c r="W2480" i="1"/>
  <c r="AA2480" i="1" s="1"/>
  <c r="W2481" i="1"/>
  <c r="AA2481" i="1" s="1"/>
  <c r="W2482" i="1"/>
  <c r="AA2482" i="1" s="1"/>
  <c r="W2483" i="1"/>
  <c r="AA2483" i="1" s="1"/>
  <c r="W2484" i="1"/>
  <c r="AA2484" i="1" s="1"/>
  <c r="W2485" i="1"/>
  <c r="AA2485" i="1" s="1"/>
  <c r="W2486" i="1"/>
  <c r="AA2486" i="1" s="1"/>
  <c r="W2487" i="1"/>
  <c r="AA2487" i="1" s="1"/>
  <c r="W2488" i="1"/>
  <c r="AA2488" i="1" s="1"/>
  <c r="W2489" i="1"/>
  <c r="AA2489" i="1" s="1"/>
  <c r="W2490" i="1"/>
  <c r="AA2490" i="1" s="1"/>
  <c r="W2491" i="1"/>
  <c r="AA2491" i="1" s="1"/>
  <c r="W2492" i="1"/>
  <c r="AA2492" i="1" s="1"/>
  <c r="W2493" i="1"/>
  <c r="AA2493" i="1" s="1"/>
  <c r="W2494" i="1"/>
  <c r="AA2494" i="1" s="1"/>
  <c r="W2495" i="1"/>
  <c r="AA2495" i="1" s="1"/>
  <c r="W2496" i="1"/>
  <c r="AA2496" i="1" s="1"/>
  <c r="W2497" i="1"/>
  <c r="AA2497" i="1" s="1"/>
  <c r="W2498" i="1"/>
  <c r="AA2498" i="1" s="1"/>
  <c r="W2499" i="1"/>
  <c r="AA2499" i="1" s="1"/>
  <c r="W2500" i="1"/>
  <c r="AA2500" i="1" s="1"/>
  <c r="W2501" i="1"/>
  <c r="AA2501" i="1" s="1"/>
  <c r="W2502" i="1"/>
  <c r="AA2502" i="1" s="1"/>
  <c r="W2503" i="1"/>
  <c r="AA2503" i="1" s="1"/>
  <c r="W2504" i="1"/>
  <c r="AA2504" i="1" s="1"/>
  <c r="W2505" i="1"/>
  <c r="AA2505" i="1" s="1"/>
  <c r="W2506" i="1"/>
  <c r="AA2506" i="1" s="1"/>
  <c r="W2507" i="1"/>
  <c r="AA2507" i="1" s="1"/>
  <c r="W2508" i="1"/>
  <c r="AA2508" i="1" s="1"/>
  <c r="W2509" i="1"/>
  <c r="AA2509" i="1" s="1"/>
  <c r="W2510" i="1"/>
  <c r="AA2510" i="1" s="1"/>
  <c r="W2511" i="1"/>
  <c r="AA2511" i="1" s="1"/>
  <c r="W2512" i="1"/>
  <c r="AA2512" i="1" s="1"/>
  <c r="W2513" i="1"/>
  <c r="AA2513" i="1" s="1"/>
  <c r="W2514" i="1"/>
  <c r="AA2514" i="1" s="1"/>
  <c r="W2515" i="1"/>
  <c r="AA2515" i="1" s="1"/>
  <c r="W2516" i="1"/>
  <c r="AA2516" i="1" s="1"/>
  <c r="W2517" i="1"/>
  <c r="AA2517" i="1" s="1"/>
  <c r="W2518" i="1"/>
  <c r="AA2518" i="1" s="1"/>
  <c r="W2519" i="1"/>
  <c r="AA2519" i="1" s="1"/>
  <c r="W2520" i="1"/>
  <c r="AA2520" i="1" s="1"/>
  <c r="W2521" i="1"/>
  <c r="AA2521" i="1" s="1"/>
  <c r="W2522" i="1"/>
  <c r="AA2522" i="1" s="1"/>
  <c r="W2523" i="1"/>
  <c r="AA2523" i="1" s="1"/>
  <c r="W2524" i="1"/>
  <c r="AA2524" i="1" s="1"/>
  <c r="W2525" i="1"/>
  <c r="AA2525" i="1" s="1"/>
  <c r="W2526" i="1"/>
  <c r="AA2526" i="1" s="1"/>
  <c r="W2527" i="1"/>
  <c r="AA2527" i="1" s="1"/>
  <c r="W2528" i="1"/>
  <c r="AA2528" i="1" s="1"/>
  <c r="W2529" i="1"/>
  <c r="AA2529" i="1" s="1"/>
  <c r="W2530" i="1"/>
  <c r="AA2530" i="1" s="1"/>
  <c r="W2531" i="1"/>
  <c r="AA2531" i="1" s="1"/>
  <c r="W2532" i="1"/>
  <c r="AA2532" i="1" s="1"/>
  <c r="W2533" i="1"/>
  <c r="AA2533" i="1" s="1"/>
  <c r="W2534" i="1"/>
  <c r="AA2534" i="1" s="1"/>
  <c r="W2535" i="1"/>
  <c r="AA2535" i="1" s="1"/>
  <c r="W2536" i="1"/>
  <c r="AA2536" i="1" s="1"/>
  <c r="W2537" i="1"/>
  <c r="AA2537" i="1" s="1"/>
  <c r="W2538" i="1"/>
  <c r="AA2538" i="1" s="1"/>
  <c r="W2539" i="1"/>
  <c r="AA2539" i="1" s="1"/>
  <c r="W2540" i="1"/>
  <c r="AA2540" i="1" s="1"/>
  <c r="W2541" i="1"/>
  <c r="AA2541" i="1" s="1"/>
  <c r="W2542" i="1"/>
  <c r="AA2542" i="1" s="1"/>
  <c r="W2543" i="1"/>
  <c r="AA2543" i="1" s="1"/>
  <c r="W2544" i="1"/>
  <c r="AA2544" i="1" s="1"/>
  <c r="W2545" i="1"/>
  <c r="AA2545" i="1" s="1"/>
  <c r="W2546" i="1"/>
  <c r="AA2546" i="1" s="1"/>
  <c r="W2547" i="1"/>
  <c r="AA2547" i="1" s="1"/>
  <c r="W2548" i="1"/>
  <c r="AA2548" i="1" s="1"/>
  <c r="W2549" i="1"/>
  <c r="AA2549" i="1" s="1"/>
  <c r="W2550" i="1"/>
  <c r="AA2550" i="1" s="1"/>
  <c r="W2551" i="1"/>
  <c r="AA2551" i="1" s="1"/>
  <c r="W2552" i="1"/>
  <c r="AA2552" i="1" s="1"/>
  <c r="W2553" i="1"/>
  <c r="AA2553" i="1" s="1"/>
  <c r="W2554" i="1"/>
  <c r="AA2554" i="1" s="1"/>
  <c r="W2555" i="1"/>
  <c r="AA2555" i="1" s="1"/>
  <c r="W2556" i="1"/>
  <c r="AA2556" i="1" s="1"/>
  <c r="W2557" i="1"/>
  <c r="AA2557" i="1" s="1"/>
  <c r="W2558" i="1"/>
  <c r="AA2558" i="1" s="1"/>
  <c r="W2559" i="1"/>
  <c r="AA2559" i="1" s="1"/>
  <c r="W2560" i="1"/>
  <c r="AA2560" i="1" s="1"/>
  <c r="W2561" i="1"/>
  <c r="AA2561" i="1" s="1"/>
  <c r="W2562" i="1"/>
  <c r="AA2562" i="1" s="1"/>
  <c r="W2563" i="1"/>
  <c r="AA2563" i="1" s="1"/>
  <c r="W2564" i="1"/>
  <c r="AA2564" i="1" s="1"/>
  <c r="W2565" i="1"/>
  <c r="AA2565" i="1" s="1"/>
  <c r="W2566" i="1"/>
  <c r="AA2566" i="1" s="1"/>
  <c r="W2567" i="1"/>
  <c r="AA2567" i="1" s="1"/>
  <c r="W2568" i="1"/>
  <c r="AA2568" i="1" s="1"/>
  <c r="W2569" i="1"/>
  <c r="AA2569" i="1" s="1"/>
  <c r="W2570" i="1"/>
  <c r="AA2570" i="1" s="1"/>
  <c r="W2571" i="1"/>
  <c r="AA2571" i="1" s="1"/>
  <c r="W2572" i="1"/>
  <c r="AA2572" i="1" s="1"/>
  <c r="W2573" i="1"/>
  <c r="AA2573" i="1" s="1"/>
  <c r="W2574" i="1"/>
  <c r="AA2574" i="1" s="1"/>
  <c r="W2575" i="1"/>
  <c r="AA2575" i="1" s="1"/>
  <c r="W2576" i="1"/>
  <c r="AA2576" i="1" s="1"/>
  <c r="W2577" i="1"/>
  <c r="AA2577" i="1" s="1"/>
  <c r="W2578" i="1"/>
  <c r="AA2578" i="1" s="1"/>
  <c r="W2579" i="1"/>
  <c r="AA2579" i="1" s="1"/>
  <c r="W2580" i="1"/>
  <c r="AA2580" i="1" s="1"/>
  <c r="W2581" i="1"/>
  <c r="AA2581" i="1" s="1"/>
  <c r="W2582" i="1"/>
  <c r="AA2582" i="1" s="1"/>
  <c r="W2583" i="1"/>
  <c r="AA2583" i="1" s="1"/>
  <c r="W2584" i="1"/>
  <c r="AA2584" i="1" s="1"/>
  <c r="W2585" i="1"/>
  <c r="AA2585" i="1" s="1"/>
  <c r="W2586" i="1"/>
  <c r="AA2586" i="1" s="1"/>
  <c r="W2587" i="1"/>
  <c r="AA2587" i="1" s="1"/>
  <c r="W2588" i="1"/>
  <c r="AA2588" i="1" s="1"/>
  <c r="W2589" i="1"/>
  <c r="AA2589" i="1" s="1"/>
  <c r="W2590" i="1"/>
  <c r="AA2590" i="1" s="1"/>
  <c r="W2591" i="1"/>
  <c r="AA2591" i="1" s="1"/>
  <c r="W2592" i="1"/>
  <c r="AA2592" i="1" s="1"/>
  <c r="W2593" i="1"/>
  <c r="AA2593" i="1" s="1"/>
  <c r="W2594" i="1"/>
  <c r="AA2594" i="1" s="1"/>
  <c r="W2595" i="1"/>
  <c r="AA2595" i="1" s="1"/>
  <c r="W2596" i="1"/>
  <c r="AA2596" i="1" s="1"/>
  <c r="W2597" i="1"/>
  <c r="AA2597" i="1" s="1"/>
  <c r="W2598" i="1"/>
  <c r="AA2598" i="1" s="1"/>
  <c r="W2599" i="1"/>
  <c r="AA2599" i="1" s="1"/>
  <c r="W2600" i="1"/>
  <c r="AA2600" i="1" s="1"/>
  <c r="W2601" i="1"/>
  <c r="AA2601" i="1" s="1"/>
  <c r="W2602" i="1"/>
  <c r="AA2602" i="1" s="1"/>
  <c r="W2603" i="1"/>
  <c r="AA2603" i="1" s="1"/>
  <c r="W2604" i="1"/>
  <c r="AA2604" i="1" s="1"/>
  <c r="W2605" i="1"/>
  <c r="AA2605" i="1" s="1"/>
  <c r="W2606" i="1"/>
  <c r="AA2606" i="1" s="1"/>
  <c r="W2607" i="1"/>
  <c r="AA2607" i="1" s="1"/>
  <c r="W2608" i="1"/>
  <c r="AA2608" i="1" s="1"/>
  <c r="W2609" i="1"/>
  <c r="AA2609" i="1" s="1"/>
  <c r="W2610" i="1"/>
  <c r="AA2610" i="1" s="1"/>
  <c r="W2611" i="1"/>
  <c r="AA2611" i="1" s="1"/>
  <c r="W2612" i="1"/>
  <c r="AA2612" i="1" s="1"/>
  <c r="W2613" i="1"/>
  <c r="AA2613" i="1" s="1"/>
  <c r="W2614" i="1"/>
  <c r="AA2614" i="1" s="1"/>
  <c r="W2615" i="1"/>
  <c r="AA2615" i="1" s="1"/>
  <c r="W2616" i="1"/>
  <c r="AA2616" i="1" s="1"/>
  <c r="W2617" i="1"/>
  <c r="AA2617" i="1" s="1"/>
  <c r="W2618" i="1"/>
  <c r="AA2618" i="1" s="1"/>
  <c r="W2619" i="1"/>
  <c r="AA2619" i="1" s="1"/>
  <c r="W2620" i="1"/>
  <c r="AA2620" i="1" s="1"/>
  <c r="W2621" i="1"/>
  <c r="AA2621" i="1" s="1"/>
  <c r="W2622" i="1"/>
  <c r="AA2622" i="1" s="1"/>
  <c r="W2623" i="1"/>
  <c r="AA2623" i="1" s="1"/>
  <c r="W2624" i="1"/>
  <c r="AA2624" i="1" s="1"/>
  <c r="W2625" i="1"/>
  <c r="AA2625" i="1" s="1"/>
  <c r="W2626" i="1"/>
  <c r="AA2626" i="1" s="1"/>
  <c r="W2627" i="1"/>
  <c r="AA2627" i="1" s="1"/>
  <c r="W2628" i="1"/>
  <c r="AA2628" i="1" s="1"/>
  <c r="W2629" i="1"/>
  <c r="AA2629" i="1" s="1"/>
  <c r="W2630" i="1"/>
  <c r="AA2630" i="1" s="1"/>
  <c r="W2631" i="1"/>
  <c r="AA2631" i="1" s="1"/>
  <c r="W2632" i="1"/>
  <c r="AA2632" i="1" s="1"/>
  <c r="W2633" i="1"/>
  <c r="AA2633" i="1" s="1"/>
  <c r="W2634" i="1"/>
  <c r="AA2634" i="1" s="1"/>
  <c r="W2635" i="1"/>
  <c r="AA2635" i="1" s="1"/>
  <c r="W2636" i="1"/>
  <c r="AA2636" i="1" s="1"/>
  <c r="W2637" i="1"/>
  <c r="AA2637" i="1" s="1"/>
  <c r="W2638" i="1"/>
  <c r="AA2638" i="1" s="1"/>
  <c r="W2639" i="1"/>
  <c r="AA2639" i="1" s="1"/>
  <c r="W2640" i="1"/>
  <c r="AA2640" i="1" s="1"/>
  <c r="W2641" i="1"/>
  <c r="AA2641" i="1" s="1"/>
  <c r="W2642" i="1"/>
  <c r="AA2642" i="1" s="1"/>
  <c r="W2643" i="1"/>
  <c r="AA2643" i="1" s="1"/>
  <c r="W2644" i="1"/>
  <c r="AA2644" i="1" s="1"/>
  <c r="W2645" i="1"/>
  <c r="AA2645" i="1" s="1"/>
  <c r="W2646" i="1"/>
  <c r="AA2646" i="1" s="1"/>
  <c r="W2647" i="1"/>
  <c r="AA2647" i="1" s="1"/>
  <c r="W2648" i="1"/>
  <c r="AA2648" i="1" s="1"/>
  <c r="W2649" i="1"/>
  <c r="AA2649" i="1" s="1"/>
  <c r="W2650" i="1"/>
  <c r="AA2650" i="1" s="1"/>
  <c r="W2651" i="1"/>
  <c r="AA2651" i="1" s="1"/>
  <c r="W2652" i="1"/>
  <c r="AA2652" i="1" s="1"/>
  <c r="W2653" i="1"/>
  <c r="AA2653" i="1" s="1"/>
  <c r="W2654" i="1"/>
  <c r="AA2654" i="1" s="1"/>
  <c r="W2655" i="1"/>
  <c r="AA2655" i="1" s="1"/>
  <c r="W2656" i="1"/>
  <c r="AA2656" i="1" s="1"/>
  <c r="W2657" i="1"/>
  <c r="AA2657" i="1" s="1"/>
  <c r="W2658" i="1"/>
  <c r="AA2658" i="1" s="1"/>
  <c r="W2659" i="1"/>
  <c r="AA2659" i="1" s="1"/>
  <c r="W2660" i="1"/>
  <c r="AA2660" i="1" s="1"/>
  <c r="W2661" i="1"/>
  <c r="AA2661" i="1" s="1"/>
  <c r="W2662" i="1"/>
  <c r="AA2662" i="1" s="1"/>
  <c r="W2663" i="1"/>
  <c r="AA2663" i="1" s="1"/>
  <c r="W2664" i="1"/>
  <c r="AA2664" i="1" s="1"/>
  <c r="W2665" i="1"/>
  <c r="AA2665" i="1" s="1"/>
  <c r="W2666" i="1"/>
  <c r="AA2666" i="1" s="1"/>
  <c r="W2667" i="1"/>
  <c r="AA2667" i="1" s="1"/>
  <c r="W2668" i="1"/>
  <c r="AA2668" i="1" s="1"/>
  <c r="W2669" i="1"/>
  <c r="AA2669" i="1" s="1"/>
  <c r="W2670" i="1"/>
  <c r="AA2670" i="1" s="1"/>
  <c r="W2671" i="1"/>
  <c r="AA2671" i="1" s="1"/>
  <c r="W2672" i="1"/>
  <c r="AA2672" i="1" s="1"/>
  <c r="W2673" i="1"/>
  <c r="AA2673" i="1" s="1"/>
  <c r="W2674" i="1"/>
  <c r="AA2674" i="1" s="1"/>
  <c r="W2675" i="1"/>
  <c r="AA2675" i="1" s="1"/>
  <c r="W2676" i="1"/>
  <c r="AA2676" i="1" s="1"/>
  <c r="W2677" i="1"/>
  <c r="AA2677" i="1" s="1"/>
  <c r="W2678" i="1"/>
  <c r="AA2678" i="1" s="1"/>
  <c r="W2679" i="1"/>
  <c r="AA2679" i="1" s="1"/>
  <c r="W2680" i="1"/>
  <c r="AA2680" i="1" s="1"/>
  <c r="W2681" i="1"/>
  <c r="AA2681" i="1" s="1"/>
  <c r="W2682" i="1"/>
  <c r="AA2682" i="1" s="1"/>
  <c r="W2683" i="1"/>
  <c r="AA2683" i="1" s="1"/>
  <c r="W2684" i="1"/>
  <c r="AA2684" i="1" s="1"/>
  <c r="W2685" i="1"/>
  <c r="AA2685" i="1" s="1"/>
  <c r="W2686" i="1"/>
  <c r="AA2686" i="1" s="1"/>
  <c r="W2687" i="1"/>
  <c r="AA2687" i="1" s="1"/>
  <c r="W2688" i="1"/>
  <c r="AA2688" i="1" s="1"/>
  <c r="W2689" i="1"/>
  <c r="AA2689" i="1" s="1"/>
  <c r="W2690" i="1"/>
  <c r="AA2690" i="1" s="1"/>
  <c r="W2691" i="1"/>
  <c r="AA2691" i="1" s="1"/>
  <c r="W2692" i="1"/>
  <c r="AA2692" i="1" s="1"/>
  <c r="W2693" i="1"/>
  <c r="AA2693" i="1" s="1"/>
  <c r="W2694" i="1"/>
  <c r="AA2694" i="1" s="1"/>
  <c r="W2695" i="1"/>
  <c r="AA2695" i="1" s="1"/>
  <c r="W2696" i="1"/>
  <c r="AA2696" i="1" s="1"/>
  <c r="W2697" i="1"/>
  <c r="AA2697" i="1" s="1"/>
  <c r="W2698" i="1"/>
  <c r="AA2698" i="1" s="1"/>
  <c r="W2699" i="1"/>
  <c r="AA2699" i="1" s="1"/>
  <c r="W2700" i="1"/>
  <c r="AA2700" i="1" s="1"/>
  <c r="W2701" i="1"/>
  <c r="AA2701" i="1" s="1"/>
  <c r="W2702" i="1"/>
  <c r="AA2702" i="1" s="1"/>
  <c r="W2703" i="1"/>
  <c r="AA2703" i="1" s="1"/>
  <c r="W2704" i="1"/>
  <c r="AA2704" i="1" s="1"/>
  <c r="W2705" i="1"/>
  <c r="AA2705" i="1" s="1"/>
  <c r="W2706" i="1"/>
  <c r="AA2706" i="1" s="1"/>
  <c r="W2707" i="1"/>
  <c r="AA2707" i="1" s="1"/>
  <c r="W2708" i="1"/>
  <c r="AA2708" i="1" s="1"/>
  <c r="W2709" i="1"/>
  <c r="AA2709" i="1" s="1"/>
  <c r="W2710" i="1"/>
  <c r="AA2710" i="1" s="1"/>
  <c r="W2711" i="1"/>
  <c r="AA2711" i="1" s="1"/>
  <c r="W2712" i="1"/>
  <c r="AA2712" i="1" s="1"/>
  <c r="W2713" i="1"/>
  <c r="AA2713" i="1" s="1"/>
  <c r="W2714" i="1"/>
  <c r="AA2714" i="1" s="1"/>
  <c r="W2715" i="1"/>
  <c r="AA2715" i="1" s="1"/>
  <c r="W2716" i="1"/>
  <c r="AA2716" i="1" s="1"/>
  <c r="W2717" i="1"/>
  <c r="AA2717" i="1" s="1"/>
  <c r="W2718" i="1"/>
  <c r="AA2718" i="1" s="1"/>
  <c r="W2719" i="1"/>
  <c r="AA2719" i="1" s="1"/>
  <c r="W2720" i="1"/>
  <c r="AA2720" i="1" s="1"/>
  <c r="W2721" i="1"/>
  <c r="AA2721" i="1" s="1"/>
  <c r="W2722" i="1"/>
  <c r="AA2722" i="1" s="1"/>
  <c r="W2723" i="1"/>
  <c r="AA2723" i="1" s="1"/>
  <c r="W2724" i="1"/>
  <c r="AA2724" i="1" s="1"/>
  <c r="W2725" i="1"/>
  <c r="AA2725" i="1" s="1"/>
  <c r="W2726" i="1"/>
  <c r="AA2726" i="1" s="1"/>
  <c r="W2727" i="1"/>
  <c r="AA2727" i="1" s="1"/>
  <c r="W2728" i="1"/>
  <c r="AA2728" i="1" s="1"/>
  <c r="W2729" i="1"/>
  <c r="AA2729" i="1" s="1"/>
  <c r="W2730" i="1"/>
  <c r="AA2730" i="1" s="1"/>
  <c r="W2731" i="1"/>
  <c r="AA2731" i="1" s="1"/>
  <c r="W2732" i="1"/>
  <c r="AA2732" i="1" s="1"/>
  <c r="W2733" i="1"/>
  <c r="AA2733" i="1" s="1"/>
  <c r="W2734" i="1"/>
  <c r="AA2734" i="1" s="1"/>
  <c r="W2735" i="1"/>
  <c r="AA2735" i="1" s="1"/>
  <c r="W2736" i="1"/>
  <c r="AA2736" i="1" s="1"/>
  <c r="W2737" i="1"/>
  <c r="AA2737" i="1" s="1"/>
  <c r="W2738" i="1"/>
  <c r="AA2738" i="1" s="1"/>
  <c r="W2739" i="1"/>
  <c r="AA2739" i="1" s="1"/>
  <c r="W2740" i="1"/>
  <c r="AA2740" i="1" s="1"/>
  <c r="W2741" i="1"/>
  <c r="AA2741" i="1" s="1"/>
  <c r="W2742" i="1"/>
  <c r="AA2742" i="1" s="1"/>
  <c r="W2743" i="1"/>
  <c r="AA2743" i="1" s="1"/>
  <c r="W2744" i="1"/>
  <c r="AA2744" i="1" s="1"/>
  <c r="W2745" i="1"/>
  <c r="AA2745" i="1" s="1"/>
  <c r="W2746" i="1"/>
  <c r="AA2746" i="1" s="1"/>
  <c r="W2747" i="1"/>
  <c r="AA2747" i="1" s="1"/>
  <c r="W2748" i="1"/>
  <c r="AA2748" i="1" s="1"/>
  <c r="W2749" i="1"/>
  <c r="AA2749" i="1" s="1"/>
  <c r="W2750" i="1"/>
  <c r="AA2750" i="1" s="1"/>
  <c r="W2751" i="1"/>
  <c r="AA2751" i="1" s="1"/>
  <c r="W2752" i="1"/>
  <c r="AA2752" i="1" s="1"/>
  <c r="W2753" i="1"/>
  <c r="AA2753" i="1" s="1"/>
  <c r="W2754" i="1"/>
  <c r="AA2754" i="1" s="1"/>
  <c r="W2755" i="1"/>
  <c r="AA2755" i="1" s="1"/>
  <c r="W2756" i="1"/>
  <c r="AA2756" i="1" s="1"/>
  <c r="W2757" i="1"/>
  <c r="AA2757" i="1" s="1"/>
  <c r="W2758" i="1"/>
  <c r="AA2758" i="1" s="1"/>
  <c r="W2759" i="1"/>
  <c r="AA2759" i="1" s="1"/>
  <c r="W2760" i="1"/>
  <c r="AA2760" i="1" s="1"/>
  <c r="W2761" i="1"/>
  <c r="AA2761" i="1" s="1"/>
  <c r="W2762" i="1"/>
  <c r="AA2762" i="1" s="1"/>
  <c r="W2763" i="1"/>
  <c r="AA2763" i="1" s="1"/>
  <c r="W2764" i="1"/>
  <c r="AA2764" i="1" s="1"/>
  <c r="W2765" i="1"/>
  <c r="AA2765" i="1" s="1"/>
  <c r="W2766" i="1"/>
  <c r="AA2766" i="1" s="1"/>
  <c r="W2767" i="1"/>
  <c r="AA2767" i="1" s="1"/>
  <c r="W2768" i="1"/>
  <c r="AA2768" i="1" s="1"/>
  <c r="W2769" i="1"/>
  <c r="AA2769" i="1" s="1"/>
  <c r="W2770" i="1"/>
  <c r="AA2770" i="1" s="1"/>
  <c r="W2771" i="1"/>
  <c r="AA2771" i="1" s="1"/>
  <c r="W2772" i="1"/>
  <c r="AA2772" i="1" s="1"/>
  <c r="W2773" i="1"/>
  <c r="AA2773" i="1" s="1"/>
  <c r="W2774" i="1"/>
  <c r="AA2774" i="1" s="1"/>
  <c r="W2775" i="1"/>
  <c r="AA2775" i="1" s="1"/>
  <c r="W2776" i="1"/>
  <c r="AA2776" i="1" s="1"/>
  <c r="W2777" i="1"/>
  <c r="AA2777" i="1" s="1"/>
  <c r="W2778" i="1"/>
  <c r="AA2778" i="1" s="1"/>
  <c r="W2779" i="1"/>
  <c r="AA2779" i="1" s="1"/>
  <c r="W2780" i="1"/>
  <c r="AA2780" i="1" s="1"/>
  <c r="W2781" i="1"/>
  <c r="AA2781" i="1" s="1"/>
  <c r="W2782" i="1"/>
  <c r="AA2782" i="1" s="1"/>
  <c r="W2783" i="1"/>
  <c r="AA2783" i="1" s="1"/>
  <c r="W2784" i="1"/>
  <c r="AA2784" i="1" s="1"/>
  <c r="W2785" i="1"/>
  <c r="AA2785" i="1" s="1"/>
  <c r="W2786" i="1"/>
  <c r="AA2786" i="1" s="1"/>
  <c r="W2787" i="1"/>
  <c r="AA2787" i="1" s="1"/>
  <c r="W2788" i="1"/>
  <c r="AA2788" i="1" s="1"/>
  <c r="W2789" i="1"/>
  <c r="AA2789" i="1" s="1"/>
  <c r="W2790" i="1"/>
  <c r="AA2790" i="1" s="1"/>
  <c r="W2791" i="1"/>
  <c r="AA2791" i="1" s="1"/>
  <c r="W2792" i="1"/>
  <c r="AA2792" i="1" s="1"/>
  <c r="W2793" i="1"/>
  <c r="AA2793" i="1" s="1"/>
  <c r="W2794" i="1"/>
  <c r="AA2794" i="1" s="1"/>
  <c r="W2795" i="1"/>
  <c r="AA2795" i="1" s="1"/>
  <c r="W2796" i="1"/>
  <c r="AA2796" i="1" s="1"/>
  <c r="W2797" i="1"/>
  <c r="AA2797" i="1" s="1"/>
  <c r="W2798" i="1"/>
  <c r="AA2798" i="1" s="1"/>
  <c r="W2799" i="1"/>
  <c r="AA2799" i="1" s="1"/>
  <c r="W2800" i="1"/>
  <c r="AA2800" i="1" s="1"/>
  <c r="W2801" i="1"/>
  <c r="AA2801" i="1" s="1"/>
  <c r="W2802" i="1"/>
  <c r="AA2802" i="1" s="1"/>
  <c r="W2803" i="1"/>
  <c r="AA2803" i="1" s="1"/>
  <c r="W2804" i="1"/>
  <c r="AA2804" i="1" s="1"/>
  <c r="W2805" i="1"/>
  <c r="AA2805" i="1" s="1"/>
  <c r="W2806" i="1"/>
  <c r="AA2806" i="1" s="1"/>
  <c r="W2807" i="1"/>
  <c r="AA2807" i="1" s="1"/>
  <c r="W2808" i="1"/>
  <c r="AA2808" i="1" s="1"/>
  <c r="W2809" i="1"/>
  <c r="AA2809" i="1" s="1"/>
  <c r="W2810" i="1"/>
  <c r="AA2810" i="1" s="1"/>
  <c r="W2811" i="1"/>
  <c r="AA2811" i="1" s="1"/>
  <c r="W2812" i="1"/>
  <c r="AA2812" i="1" s="1"/>
  <c r="W2813" i="1"/>
  <c r="AA2813" i="1" s="1"/>
  <c r="W2814" i="1"/>
  <c r="AA2814" i="1" s="1"/>
  <c r="W2815" i="1"/>
  <c r="AA2815" i="1" s="1"/>
  <c r="W2816" i="1"/>
  <c r="AA2816" i="1" s="1"/>
  <c r="W2817" i="1"/>
  <c r="AA2817" i="1" s="1"/>
  <c r="W2818" i="1"/>
  <c r="AA2818" i="1" s="1"/>
  <c r="W2819" i="1"/>
  <c r="AA2819" i="1" s="1"/>
  <c r="W2820" i="1"/>
  <c r="AA2820" i="1" s="1"/>
  <c r="W2821" i="1"/>
  <c r="AA2821" i="1" s="1"/>
  <c r="W2822" i="1"/>
  <c r="AA2822" i="1" s="1"/>
  <c r="W2823" i="1"/>
  <c r="AA2823" i="1" s="1"/>
  <c r="W2824" i="1"/>
  <c r="AA2824" i="1" s="1"/>
  <c r="W2825" i="1"/>
  <c r="AA2825" i="1" s="1"/>
  <c r="W2826" i="1"/>
  <c r="AA2826" i="1" s="1"/>
  <c r="W2827" i="1"/>
  <c r="AA2827" i="1" s="1"/>
  <c r="W2828" i="1"/>
  <c r="AA2828" i="1" s="1"/>
  <c r="W2829" i="1"/>
  <c r="AA2829" i="1" s="1"/>
  <c r="W2830" i="1"/>
  <c r="AA2830" i="1" s="1"/>
  <c r="W2831" i="1"/>
  <c r="AA2831" i="1" s="1"/>
  <c r="W2832" i="1"/>
  <c r="AA2832" i="1" s="1"/>
  <c r="W2833" i="1"/>
  <c r="AA2833" i="1" s="1"/>
  <c r="W2834" i="1"/>
  <c r="AA2834" i="1" s="1"/>
  <c r="W2835" i="1"/>
  <c r="AA2835" i="1" s="1"/>
  <c r="W2836" i="1"/>
  <c r="AA2836" i="1" s="1"/>
  <c r="W2837" i="1"/>
  <c r="AA2837" i="1" s="1"/>
  <c r="W2838" i="1"/>
  <c r="AA2838" i="1" s="1"/>
  <c r="W2839" i="1"/>
  <c r="AA2839" i="1" s="1"/>
  <c r="W2840" i="1"/>
  <c r="AA2840" i="1" s="1"/>
  <c r="W2841" i="1"/>
  <c r="AA2841" i="1" s="1"/>
  <c r="W2842" i="1"/>
  <c r="AA2842" i="1" s="1"/>
  <c r="W2843" i="1"/>
  <c r="AA2843" i="1" s="1"/>
  <c r="W2844" i="1"/>
  <c r="AA2844" i="1" s="1"/>
  <c r="W2845" i="1"/>
  <c r="AA2845" i="1" s="1"/>
  <c r="W2846" i="1"/>
  <c r="AA2846" i="1" s="1"/>
  <c r="W2847" i="1"/>
  <c r="AA2847" i="1" s="1"/>
  <c r="W2848" i="1"/>
  <c r="AA2848" i="1" s="1"/>
  <c r="W2849" i="1"/>
  <c r="AA2849" i="1" s="1"/>
  <c r="W2850" i="1"/>
  <c r="AA2850" i="1" s="1"/>
  <c r="W2851" i="1"/>
  <c r="AA2851" i="1" s="1"/>
  <c r="W2852" i="1"/>
  <c r="AA2852" i="1" s="1"/>
  <c r="W2853" i="1"/>
  <c r="AA2853" i="1" s="1"/>
  <c r="W2854" i="1"/>
  <c r="AA2854" i="1" s="1"/>
  <c r="W2855" i="1"/>
  <c r="AA2855" i="1" s="1"/>
  <c r="W2856" i="1"/>
  <c r="AA2856" i="1" s="1"/>
  <c r="W2857" i="1"/>
  <c r="AA2857" i="1" s="1"/>
  <c r="W2858" i="1"/>
  <c r="AA2858" i="1" s="1"/>
  <c r="W2859" i="1"/>
  <c r="AA2859" i="1" s="1"/>
  <c r="W2860" i="1"/>
  <c r="AA2860" i="1" s="1"/>
  <c r="W2861" i="1"/>
  <c r="AA2861" i="1" s="1"/>
  <c r="W2862" i="1"/>
  <c r="AA2862" i="1" s="1"/>
  <c r="W2863" i="1"/>
  <c r="AA2863" i="1" s="1"/>
  <c r="W2864" i="1"/>
  <c r="AA2864" i="1" s="1"/>
  <c r="W2865" i="1"/>
  <c r="AA2865" i="1" s="1"/>
  <c r="W2866" i="1"/>
  <c r="AA2866" i="1" s="1"/>
  <c r="W2867" i="1"/>
  <c r="AA2867" i="1" s="1"/>
  <c r="W2868" i="1"/>
  <c r="AA2868" i="1" s="1"/>
  <c r="W2869" i="1"/>
  <c r="AA2869" i="1" s="1"/>
  <c r="W2870" i="1"/>
  <c r="AA2870" i="1" s="1"/>
  <c r="W2871" i="1"/>
  <c r="AA2871" i="1" s="1"/>
  <c r="W2872" i="1"/>
  <c r="AA2872" i="1" s="1"/>
  <c r="W2873" i="1"/>
  <c r="AA2873" i="1" s="1"/>
  <c r="W2874" i="1"/>
  <c r="AA2874" i="1" s="1"/>
  <c r="W2875" i="1"/>
  <c r="AA2875" i="1" s="1"/>
  <c r="W2876" i="1"/>
  <c r="AA2876" i="1" s="1"/>
  <c r="W2877" i="1"/>
  <c r="AA2877" i="1" s="1"/>
  <c r="W2878" i="1"/>
  <c r="AA2878" i="1" s="1"/>
  <c r="W2879" i="1"/>
  <c r="AA2879" i="1" s="1"/>
  <c r="W2880" i="1"/>
  <c r="AA2880" i="1" s="1"/>
  <c r="W2881" i="1"/>
  <c r="AA2881" i="1" s="1"/>
  <c r="W2882" i="1"/>
  <c r="AA2882" i="1" s="1"/>
  <c r="W2883" i="1"/>
  <c r="AA2883" i="1" s="1"/>
  <c r="W2884" i="1"/>
  <c r="AA2884" i="1" s="1"/>
  <c r="W2885" i="1"/>
  <c r="AA2885" i="1" s="1"/>
  <c r="W2886" i="1"/>
  <c r="AA2886" i="1" s="1"/>
  <c r="W2887" i="1"/>
  <c r="AA2887" i="1" s="1"/>
  <c r="W2888" i="1"/>
  <c r="AA2888" i="1" s="1"/>
  <c r="W2889" i="1"/>
  <c r="AA2889" i="1" s="1"/>
  <c r="W2890" i="1"/>
  <c r="AA2890" i="1" s="1"/>
  <c r="W2891" i="1"/>
  <c r="AA2891" i="1" s="1"/>
  <c r="W2892" i="1"/>
  <c r="AA2892" i="1" s="1"/>
  <c r="W2893" i="1"/>
  <c r="AA2893" i="1" s="1"/>
  <c r="W2894" i="1"/>
  <c r="AA2894" i="1" s="1"/>
  <c r="W2895" i="1"/>
  <c r="AA2895" i="1" s="1"/>
  <c r="W2896" i="1"/>
  <c r="AA2896" i="1" s="1"/>
  <c r="W2897" i="1"/>
  <c r="AA2897" i="1" s="1"/>
  <c r="W2898" i="1"/>
  <c r="AA2898" i="1" s="1"/>
  <c r="W2899" i="1"/>
  <c r="AA2899" i="1" s="1"/>
  <c r="W2900" i="1"/>
  <c r="AA2900" i="1" s="1"/>
  <c r="W2901" i="1"/>
  <c r="AA2901" i="1" s="1"/>
  <c r="W2902" i="1"/>
  <c r="AA2902" i="1" s="1"/>
  <c r="W2903" i="1"/>
  <c r="AA2903" i="1" s="1"/>
  <c r="W2904" i="1"/>
  <c r="AA2904" i="1" s="1"/>
  <c r="W2905" i="1"/>
  <c r="AA2905" i="1" s="1"/>
  <c r="W2906" i="1"/>
  <c r="AA2906" i="1" s="1"/>
  <c r="W2907" i="1"/>
  <c r="AA2907" i="1" s="1"/>
  <c r="W2908" i="1"/>
  <c r="AA2908" i="1" s="1"/>
  <c r="W2909" i="1"/>
  <c r="AA2909" i="1" s="1"/>
  <c r="W2910" i="1"/>
  <c r="AA2910" i="1" s="1"/>
  <c r="W2911" i="1"/>
  <c r="AA2911" i="1" s="1"/>
  <c r="W2912" i="1"/>
  <c r="AA2912" i="1" s="1"/>
  <c r="W2913" i="1"/>
  <c r="AA2913" i="1" s="1"/>
  <c r="W2914" i="1"/>
  <c r="AA2914" i="1" s="1"/>
  <c r="W2915" i="1"/>
  <c r="AA2915" i="1" s="1"/>
  <c r="W2916" i="1"/>
  <c r="AA2916" i="1" s="1"/>
  <c r="W2917" i="1"/>
  <c r="AA2917" i="1" s="1"/>
  <c r="W2918" i="1"/>
  <c r="AA2918" i="1" s="1"/>
  <c r="W2919" i="1"/>
  <c r="AA2919" i="1" s="1"/>
  <c r="W2920" i="1"/>
  <c r="AA2920" i="1" s="1"/>
  <c r="W2921" i="1"/>
  <c r="AA2921" i="1" s="1"/>
  <c r="W2922" i="1"/>
  <c r="AA2922" i="1" s="1"/>
  <c r="W2923" i="1"/>
  <c r="AA2923" i="1" s="1"/>
  <c r="W2924" i="1"/>
  <c r="AA2924" i="1" s="1"/>
  <c r="W2925" i="1"/>
  <c r="AA2925" i="1" s="1"/>
  <c r="W2926" i="1"/>
  <c r="AA2926" i="1" s="1"/>
  <c r="W2927" i="1"/>
  <c r="AA2927" i="1" s="1"/>
  <c r="W2928" i="1"/>
  <c r="AA2928" i="1" s="1"/>
  <c r="W2929" i="1"/>
  <c r="AA2929" i="1" s="1"/>
  <c r="W2930" i="1"/>
  <c r="AA2930" i="1" s="1"/>
  <c r="W2931" i="1"/>
  <c r="AA2931" i="1" s="1"/>
  <c r="W2932" i="1"/>
  <c r="AA2932" i="1" s="1"/>
  <c r="W2933" i="1"/>
  <c r="AA2933" i="1" s="1"/>
  <c r="W2934" i="1"/>
  <c r="AA2934" i="1" s="1"/>
  <c r="W2935" i="1"/>
  <c r="AA2935" i="1" s="1"/>
  <c r="W2936" i="1"/>
  <c r="AA2936" i="1" s="1"/>
  <c r="W2937" i="1"/>
  <c r="AA2937" i="1" s="1"/>
  <c r="W2938" i="1"/>
  <c r="AA2938" i="1" s="1"/>
  <c r="W2939" i="1"/>
  <c r="AA2939" i="1" s="1"/>
  <c r="W2940" i="1"/>
  <c r="AA2940" i="1" s="1"/>
  <c r="W2941" i="1"/>
  <c r="AA2941" i="1" s="1"/>
  <c r="W2942" i="1"/>
  <c r="AA2942" i="1" s="1"/>
  <c r="W2943" i="1"/>
  <c r="AA2943" i="1" s="1"/>
  <c r="W2944" i="1"/>
  <c r="AA2944" i="1" s="1"/>
  <c r="W2945" i="1"/>
  <c r="AA2945" i="1" s="1"/>
  <c r="W2946" i="1"/>
  <c r="AA2946" i="1" s="1"/>
  <c r="W2947" i="1"/>
  <c r="AA2947" i="1" s="1"/>
  <c r="W2948" i="1"/>
  <c r="AA2948" i="1" s="1"/>
  <c r="W2949" i="1"/>
  <c r="AA2949" i="1" s="1"/>
  <c r="W2950" i="1"/>
  <c r="AA2950" i="1" s="1"/>
  <c r="W2951" i="1"/>
  <c r="AA2951" i="1" s="1"/>
  <c r="W2952" i="1"/>
  <c r="AA2952" i="1" s="1"/>
  <c r="W2953" i="1"/>
  <c r="AA2953" i="1" s="1"/>
  <c r="W2954" i="1"/>
  <c r="AA2954" i="1" s="1"/>
  <c r="W2955" i="1"/>
  <c r="AA2955" i="1" s="1"/>
  <c r="W2956" i="1"/>
  <c r="AA2956" i="1" s="1"/>
  <c r="W2957" i="1"/>
  <c r="AA2957" i="1" s="1"/>
  <c r="W2958" i="1"/>
  <c r="AA2958" i="1" s="1"/>
  <c r="W2959" i="1"/>
  <c r="AA2959" i="1" s="1"/>
  <c r="W2960" i="1"/>
  <c r="AA2960" i="1" s="1"/>
  <c r="W2961" i="1"/>
  <c r="AA2961" i="1" s="1"/>
  <c r="W2962" i="1"/>
  <c r="AA2962" i="1" s="1"/>
  <c r="W2963" i="1"/>
  <c r="AA2963" i="1" s="1"/>
  <c r="W2964" i="1"/>
  <c r="AA2964" i="1" s="1"/>
  <c r="W2965" i="1"/>
  <c r="AA2965" i="1" s="1"/>
  <c r="W2966" i="1"/>
  <c r="AA2966" i="1" s="1"/>
  <c r="W2967" i="1"/>
  <c r="AA2967" i="1" s="1"/>
  <c r="W2968" i="1"/>
  <c r="AA2968" i="1" s="1"/>
  <c r="W2969" i="1"/>
  <c r="AA2969" i="1" s="1"/>
  <c r="W2970" i="1"/>
  <c r="AA2970" i="1" s="1"/>
  <c r="W2971" i="1"/>
  <c r="AA2971" i="1" s="1"/>
  <c r="W2972" i="1"/>
  <c r="AA2972" i="1" s="1"/>
  <c r="W2973" i="1"/>
  <c r="AA2973" i="1" s="1"/>
  <c r="W2974" i="1"/>
  <c r="AA2974" i="1" s="1"/>
  <c r="W2975" i="1"/>
  <c r="AA2975" i="1" s="1"/>
  <c r="W2976" i="1"/>
  <c r="AA2976" i="1" s="1"/>
  <c r="W2977" i="1"/>
  <c r="AA2977" i="1" s="1"/>
  <c r="W2978" i="1"/>
  <c r="AA2978" i="1" s="1"/>
  <c r="W2979" i="1"/>
  <c r="AA2979" i="1" s="1"/>
  <c r="W2980" i="1"/>
  <c r="AA2980" i="1" s="1"/>
  <c r="W2981" i="1"/>
  <c r="AA2981" i="1" s="1"/>
  <c r="W2982" i="1"/>
  <c r="AA2982" i="1" s="1"/>
  <c r="W2983" i="1"/>
  <c r="AA2983" i="1" s="1"/>
  <c r="W2984" i="1"/>
  <c r="AA2984" i="1" s="1"/>
  <c r="W2985" i="1"/>
  <c r="AA2985" i="1" s="1"/>
  <c r="W2986" i="1"/>
  <c r="AA2986" i="1" s="1"/>
  <c r="W2987" i="1"/>
  <c r="AA2987" i="1" s="1"/>
  <c r="W2988" i="1"/>
  <c r="AA2988" i="1" s="1"/>
  <c r="W2989" i="1"/>
  <c r="AA2989" i="1" s="1"/>
  <c r="W2990" i="1"/>
  <c r="AA2990" i="1" s="1"/>
  <c r="W2991" i="1"/>
  <c r="AA2991" i="1" s="1"/>
  <c r="W2992" i="1"/>
  <c r="AA2992" i="1" s="1"/>
  <c r="W2993" i="1"/>
  <c r="AA2993" i="1" s="1"/>
  <c r="W2994" i="1"/>
  <c r="AA2994" i="1" s="1"/>
  <c r="W2995" i="1"/>
  <c r="AA2995" i="1" s="1"/>
  <c r="W2996" i="1"/>
  <c r="AA2996" i="1" s="1"/>
  <c r="W2997" i="1"/>
  <c r="AA2997" i="1" s="1"/>
  <c r="W2998" i="1"/>
  <c r="AA2998" i="1" s="1"/>
  <c r="W2999" i="1"/>
  <c r="AA2999" i="1" s="1"/>
  <c r="W3000" i="1"/>
  <c r="AA3000" i="1" s="1"/>
  <c r="W3001" i="1"/>
  <c r="AA3001" i="1" s="1"/>
  <c r="W3002" i="1"/>
  <c r="AA3002" i="1" s="1"/>
  <c r="W3003" i="1"/>
  <c r="AA3003" i="1" s="1"/>
  <c r="W3004" i="1"/>
  <c r="AA3004" i="1" s="1"/>
  <c r="W3005" i="1"/>
  <c r="AA3005" i="1" s="1"/>
  <c r="W3006" i="1"/>
  <c r="AA3006" i="1" s="1"/>
  <c r="W3007" i="1"/>
  <c r="AA3007" i="1" s="1"/>
  <c r="W3008" i="1"/>
  <c r="AA3008" i="1" s="1"/>
  <c r="W3009" i="1"/>
  <c r="AA3009" i="1" s="1"/>
  <c r="W3010" i="1"/>
  <c r="AA3010" i="1" s="1"/>
  <c r="W3011" i="1"/>
  <c r="AA3011" i="1" s="1"/>
  <c r="W3012" i="1"/>
  <c r="AA3012" i="1" s="1"/>
  <c r="W3013" i="1"/>
  <c r="AA3013" i="1" s="1"/>
  <c r="W3014" i="1"/>
  <c r="AA3014" i="1" s="1"/>
  <c r="W3015" i="1"/>
  <c r="AA3015" i="1" s="1"/>
  <c r="W3016" i="1"/>
  <c r="AA3016" i="1" s="1"/>
  <c r="W3017" i="1"/>
  <c r="AA3017" i="1" s="1"/>
  <c r="W3018" i="1"/>
  <c r="AA3018" i="1" s="1"/>
  <c r="W3019" i="1"/>
  <c r="AA3019" i="1" s="1"/>
  <c r="W3020" i="1"/>
  <c r="AA3020" i="1" s="1"/>
  <c r="W3021" i="1"/>
  <c r="AA3021" i="1" s="1"/>
  <c r="W3022" i="1"/>
  <c r="AA3022" i="1" s="1"/>
  <c r="W3023" i="1"/>
  <c r="AA3023" i="1" s="1"/>
  <c r="W3024" i="1"/>
  <c r="AA3024" i="1" s="1"/>
  <c r="W3025" i="1"/>
  <c r="AA3025" i="1" s="1"/>
  <c r="W3026" i="1"/>
  <c r="AA3026" i="1" s="1"/>
  <c r="W3027" i="1"/>
  <c r="AA3027" i="1" s="1"/>
  <c r="W3028" i="1"/>
  <c r="AA3028" i="1" s="1"/>
  <c r="W3029" i="1"/>
  <c r="AA3029" i="1" s="1"/>
  <c r="W3030" i="1"/>
  <c r="AA3030" i="1" s="1"/>
  <c r="W3031" i="1"/>
  <c r="AA3031" i="1" s="1"/>
  <c r="W3032" i="1"/>
  <c r="AA3032" i="1" s="1"/>
  <c r="W3033" i="1"/>
  <c r="AA3033" i="1" s="1"/>
  <c r="W3034" i="1"/>
  <c r="AA3034" i="1" s="1"/>
  <c r="W3035" i="1"/>
  <c r="AA3035" i="1" s="1"/>
  <c r="W3036" i="1"/>
  <c r="AA3036" i="1" s="1"/>
  <c r="W3037" i="1"/>
  <c r="AA3037" i="1" s="1"/>
  <c r="W3038" i="1"/>
  <c r="AA3038" i="1" s="1"/>
  <c r="W3039" i="1"/>
  <c r="AA3039" i="1" s="1"/>
  <c r="W3040" i="1"/>
  <c r="AA3040" i="1" s="1"/>
  <c r="W3041" i="1"/>
  <c r="AA3041" i="1" s="1"/>
  <c r="W3042" i="1"/>
  <c r="AA3042" i="1" s="1"/>
  <c r="W3043" i="1"/>
  <c r="AA3043" i="1" s="1"/>
  <c r="W3044" i="1"/>
  <c r="AA3044" i="1" s="1"/>
  <c r="W3045" i="1"/>
  <c r="AA3045" i="1" s="1"/>
  <c r="W3046" i="1"/>
  <c r="AA3046" i="1" s="1"/>
  <c r="W3047" i="1"/>
  <c r="AA3047" i="1" s="1"/>
  <c r="W3048" i="1"/>
  <c r="AA3048" i="1" s="1"/>
  <c r="W3049" i="1"/>
  <c r="AA3049" i="1" s="1"/>
  <c r="W3050" i="1"/>
  <c r="AA3050" i="1" s="1"/>
  <c r="W3051" i="1"/>
  <c r="AA3051" i="1" s="1"/>
  <c r="W3052" i="1"/>
  <c r="AA3052" i="1" s="1"/>
  <c r="W3053" i="1"/>
  <c r="AA3053" i="1" s="1"/>
  <c r="W3054" i="1"/>
  <c r="AA3054" i="1" s="1"/>
  <c r="W3055" i="1"/>
  <c r="AA3055" i="1" s="1"/>
  <c r="W3056" i="1"/>
  <c r="AA3056" i="1" s="1"/>
  <c r="W3057" i="1"/>
  <c r="AA3057" i="1" s="1"/>
  <c r="W3058" i="1"/>
  <c r="AA3058" i="1" s="1"/>
  <c r="W3059" i="1"/>
  <c r="AA3059" i="1" s="1"/>
  <c r="W3060" i="1"/>
  <c r="AA3060" i="1" s="1"/>
  <c r="W3061" i="1"/>
  <c r="AA3061" i="1" s="1"/>
  <c r="W3062" i="1"/>
  <c r="AA3062" i="1" s="1"/>
  <c r="W3063" i="1"/>
  <c r="AA3063" i="1" s="1"/>
  <c r="W3064" i="1"/>
  <c r="AA3064" i="1" s="1"/>
  <c r="W3065" i="1"/>
  <c r="AA3065" i="1" s="1"/>
  <c r="W3066" i="1"/>
  <c r="AA3066" i="1" s="1"/>
  <c r="W3067" i="1"/>
  <c r="AA3067" i="1" s="1"/>
  <c r="W3068" i="1"/>
  <c r="AA3068" i="1" s="1"/>
  <c r="W3069" i="1"/>
  <c r="AA3069" i="1" s="1"/>
  <c r="W3070" i="1"/>
  <c r="AA3070" i="1" s="1"/>
  <c r="W3071" i="1"/>
  <c r="AA3071" i="1" s="1"/>
  <c r="W3072" i="1"/>
  <c r="AA3072" i="1" s="1"/>
  <c r="W3073" i="1"/>
  <c r="AA3073" i="1" s="1"/>
  <c r="W3074" i="1"/>
  <c r="AA3074" i="1" s="1"/>
  <c r="W3075" i="1"/>
  <c r="AA3075" i="1" s="1"/>
  <c r="W3076" i="1"/>
  <c r="AA3076" i="1" s="1"/>
  <c r="W3077" i="1"/>
  <c r="AA3077" i="1" s="1"/>
  <c r="W3078" i="1"/>
  <c r="AA3078" i="1" s="1"/>
  <c r="W3079" i="1"/>
  <c r="AA3079" i="1" s="1"/>
  <c r="W3080" i="1"/>
  <c r="AA3080" i="1" s="1"/>
  <c r="W3081" i="1"/>
  <c r="AA3081" i="1" s="1"/>
  <c r="W3082" i="1"/>
  <c r="AA3082" i="1" s="1"/>
  <c r="W3083" i="1"/>
  <c r="AA3083" i="1" s="1"/>
  <c r="W3084" i="1"/>
  <c r="AA3084" i="1" s="1"/>
  <c r="W3085" i="1"/>
  <c r="AA3085" i="1" s="1"/>
  <c r="W3086" i="1"/>
  <c r="AA3086" i="1" s="1"/>
  <c r="W3087" i="1"/>
  <c r="AA3087" i="1" s="1"/>
  <c r="W3088" i="1"/>
  <c r="AA3088" i="1" s="1"/>
  <c r="W3089" i="1"/>
  <c r="AA3089" i="1" s="1"/>
  <c r="W3090" i="1"/>
  <c r="AA3090" i="1" s="1"/>
  <c r="W3091" i="1"/>
  <c r="AA3091" i="1" s="1"/>
  <c r="W3092" i="1"/>
  <c r="AA3092" i="1" s="1"/>
  <c r="W3093" i="1"/>
  <c r="AA3093" i="1" s="1"/>
  <c r="W3094" i="1"/>
  <c r="AA3094" i="1" s="1"/>
  <c r="W3095" i="1"/>
  <c r="AA3095" i="1" s="1"/>
  <c r="W3096" i="1"/>
  <c r="AA3096" i="1" s="1"/>
  <c r="W3097" i="1"/>
  <c r="AA3097" i="1" s="1"/>
  <c r="W3098" i="1"/>
  <c r="AA3098" i="1" s="1"/>
  <c r="W3099" i="1"/>
  <c r="AA3099" i="1" s="1"/>
  <c r="W3100" i="1"/>
  <c r="AA3100" i="1" s="1"/>
  <c r="W3101" i="1"/>
  <c r="AA3101" i="1" s="1"/>
  <c r="W3102" i="1"/>
  <c r="AA3102" i="1" s="1"/>
  <c r="W3103" i="1"/>
  <c r="AA3103" i="1" s="1"/>
  <c r="W3104" i="1"/>
  <c r="AA3104" i="1" s="1"/>
  <c r="W3105" i="1"/>
  <c r="AA3105" i="1" s="1"/>
  <c r="W3106" i="1"/>
  <c r="AA3106" i="1" s="1"/>
  <c r="W3107" i="1"/>
  <c r="AA3107" i="1" s="1"/>
  <c r="W3108" i="1"/>
  <c r="AA3108" i="1" s="1"/>
  <c r="W3109" i="1"/>
  <c r="AA3109" i="1" s="1"/>
  <c r="W3110" i="1"/>
  <c r="AA3110" i="1" s="1"/>
  <c r="W3111" i="1"/>
  <c r="AA3111" i="1" s="1"/>
  <c r="W3112" i="1"/>
  <c r="AA3112" i="1" s="1"/>
  <c r="W3113" i="1"/>
  <c r="AA3113" i="1" s="1"/>
  <c r="W3114" i="1"/>
  <c r="AA3114" i="1" s="1"/>
  <c r="W3115" i="1"/>
  <c r="AA3115" i="1" s="1"/>
  <c r="W3116" i="1"/>
  <c r="AA3116" i="1" s="1"/>
  <c r="W3117" i="1"/>
  <c r="AA3117" i="1" s="1"/>
  <c r="W3118" i="1"/>
  <c r="AA3118" i="1" s="1"/>
  <c r="W3119" i="1"/>
  <c r="AA3119" i="1" s="1"/>
  <c r="W3120" i="1"/>
  <c r="AA3120" i="1" s="1"/>
  <c r="W3121" i="1"/>
  <c r="AA3121" i="1" s="1"/>
  <c r="W3122" i="1"/>
  <c r="AA3122" i="1" s="1"/>
  <c r="W3123" i="1"/>
  <c r="AA3123" i="1" s="1"/>
  <c r="W3124" i="1"/>
  <c r="AA3124" i="1" s="1"/>
  <c r="W3125" i="1"/>
  <c r="AA3125" i="1" s="1"/>
  <c r="W3126" i="1"/>
  <c r="AA3126" i="1" s="1"/>
  <c r="W3127" i="1"/>
  <c r="AA3127" i="1" s="1"/>
  <c r="W3128" i="1"/>
  <c r="AA3128" i="1" s="1"/>
  <c r="W3129" i="1"/>
  <c r="AA3129" i="1" s="1"/>
  <c r="W3130" i="1"/>
  <c r="AA3130" i="1" s="1"/>
  <c r="W3131" i="1"/>
  <c r="AA3131" i="1" s="1"/>
  <c r="W3132" i="1"/>
  <c r="AA3132" i="1" s="1"/>
  <c r="W3133" i="1"/>
  <c r="AA3133" i="1" s="1"/>
  <c r="W3134" i="1"/>
  <c r="AA3134" i="1" s="1"/>
  <c r="W3135" i="1"/>
  <c r="AA3135" i="1" s="1"/>
  <c r="W3136" i="1"/>
  <c r="AA3136" i="1" s="1"/>
  <c r="W3137" i="1"/>
  <c r="AA3137" i="1" s="1"/>
  <c r="W3138" i="1"/>
  <c r="AA3138" i="1" s="1"/>
  <c r="W3139" i="1"/>
  <c r="AA3139" i="1" s="1"/>
  <c r="W3140" i="1"/>
  <c r="AA3140" i="1" s="1"/>
  <c r="W3141" i="1"/>
  <c r="AA3141" i="1" s="1"/>
  <c r="W3142" i="1"/>
  <c r="AA3142" i="1" s="1"/>
  <c r="W3143" i="1"/>
  <c r="AA3143" i="1" s="1"/>
  <c r="W3144" i="1"/>
  <c r="AA3144" i="1" s="1"/>
  <c r="W3145" i="1"/>
  <c r="AA3145" i="1" s="1"/>
  <c r="W3146" i="1"/>
  <c r="AA3146" i="1" s="1"/>
  <c r="W3147" i="1"/>
  <c r="AA3147" i="1" s="1"/>
  <c r="W3148" i="1"/>
  <c r="AA3148" i="1" s="1"/>
  <c r="W3149" i="1"/>
  <c r="AA3149" i="1" s="1"/>
  <c r="W3150" i="1"/>
  <c r="AA3150" i="1" s="1"/>
  <c r="W3151" i="1"/>
  <c r="AA3151" i="1" s="1"/>
  <c r="W3152" i="1"/>
  <c r="AA3152" i="1" s="1"/>
  <c r="W3153" i="1"/>
  <c r="AA3153" i="1" s="1"/>
  <c r="W3154" i="1"/>
  <c r="AA3154" i="1" s="1"/>
  <c r="W3155" i="1"/>
  <c r="AA3155" i="1" s="1"/>
  <c r="W3156" i="1"/>
  <c r="AA3156" i="1" s="1"/>
  <c r="W3157" i="1"/>
  <c r="AA3157" i="1" s="1"/>
  <c r="W3158" i="1"/>
  <c r="AA3158" i="1" s="1"/>
  <c r="W3159" i="1"/>
  <c r="AA3159" i="1" s="1"/>
  <c r="W3160" i="1"/>
  <c r="AA3160" i="1" s="1"/>
  <c r="W3161" i="1"/>
  <c r="AA3161" i="1" s="1"/>
  <c r="W3162" i="1"/>
  <c r="AA3162" i="1" s="1"/>
  <c r="W3163" i="1"/>
  <c r="AA3163" i="1" s="1"/>
  <c r="W3164" i="1"/>
  <c r="AA3164" i="1" s="1"/>
  <c r="W3165" i="1"/>
  <c r="AA3165" i="1" s="1"/>
  <c r="W3166" i="1"/>
  <c r="AA3166" i="1" s="1"/>
  <c r="W3167" i="1"/>
  <c r="AA3167" i="1" s="1"/>
  <c r="W3168" i="1"/>
  <c r="AA3168" i="1" s="1"/>
  <c r="W3169" i="1"/>
  <c r="AA3169" i="1" s="1"/>
  <c r="W3170" i="1"/>
  <c r="AA3170" i="1" s="1"/>
  <c r="W3171" i="1"/>
  <c r="AA3171" i="1" s="1"/>
  <c r="W3172" i="1"/>
  <c r="AA3172" i="1" s="1"/>
  <c r="W3173" i="1"/>
  <c r="AA3173" i="1" s="1"/>
  <c r="W3174" i="1"/>
  <c r="AA3174" i="1" s="1"/>
  <c r="W3175" i="1"/>
  <c r="AA3175" i="1" s="1"/>
  <c r="W3176" i="1"/>
  <c r="AA3176" i="1" s="1"/>
  <c r="W3177" i="1"/>
  <c r="AA3177" i="1" s="1"/>
  <c r="W3178" i="1"/>
  <c r="AA3178" i="1" s="1"/>
  <c r="W3179" i="1"/>
  <c r="AA3179" i="1" s="1"/>
  <c r="W3180" i="1"/>
  <c r="AA3180" i="1" s="1"/>
  <c r="W3181" i="1"/>
  <c r="AA3181" i="1" s="1"/>
  <c r="W3182" i="1"/>
  <c r="AA3182" i="1" s="1"/>
  <c r="W3183" i="1"/>
  <c r="AA3183" i="1" s="1"/>
  <c r="W3184" i="1"/>
  <c r="AA3184" i="1" s="1"/>
  <c r="W3185" i="1"/>
  <c r="AA3185" i="1" s="1"/>
  <c r="W3186" i="1"/>
  <c r="AA3186" i="1" s="1"/>
  <c r="W3187" i="1"/>
  <c r="AA3187" i="1" s="1"/>
  <c r="W3188" i="1"/>
  <c r="AA3188" i="1" s="1"/>
  <c r="W3189" i="1"/>
  <c r="AA3189" i="1" s="1"/>
  <c r="W3190" i="1"/>
  <c r="AA3190" i="1" s="1"/>
  <c r="W3191" i="1"/>
  <c r="AA3191" i="1" s="1"/>
  <c r="W3192" i="1"/>
  <c r="AA3192" i="1" s="1"/>
  <c r="W3193" i="1"/>
  <c r="AA3193" i="1" s="1"/>
  <c r="W3194" i="1"/>
  <c r="AA3194" i="1" s="1"/>
  <c r="W3195" i="1"/>
  <c r="AA3195" i="1" s="1"/>
  <c r="W3196" i="1"/>
  <c r="AA3196" i="1" s="1"/>
  <c r="W3197" i="1"/>
  <c r="AA3197" i="1" s="1"/>
  <c r="W3198" i="1"/>
  <c r="AA3198" i="1" s="1"/>
  <c r="W3199" i="1"/>
  <c r="AA3199" i="1" s="1"/>
  <c r="W3200" i="1"/>
  <c r="AA3200" i="1" s="1"/>
  <c r="W3201" i="1"/>
  <c r="AA3201" i="1" s="1"/>
  <c r="W3202" i="1"/>
  <c r="AA3202" i="1" s="1"/>
  <c r="W3203" i="1"/>
  <c r="AA3203" i="1" s="1"/>
  <c r="W3204" i="1"/>
  <c r="AA3204" i="1" s="1"/>
  <c r="W3205" i="1"/>
  <c r="AA3205" i="1" s="1"/>
  <c r="W3206" i="1"/>
  <c r="AA3206" i="1" s="1"/>
  <c r="W3207" i="1"/>
  <c r="AA3207" i="1" s="1"/>
  <c r="W3208" i="1"/>
  <c r="AA3208" i="1" s="1"/>
  <c r="W3209" i="1"/>
  <c r="AA3209" i="1" s="1"/>
  <c r="W3210" i="1"/>
  <c r="AA3210" i="1" s="1"/>
  <c r="W3211" i="1"/>
  <c r="AA3211" i="1" s="1"/>
  <c r="W3212" i="1"/>
  <c r="AA3212" i="1" s="1"/>
  <c r="W3213" i="1"/>
  <c r="AA3213" i="1" s="1"/>
  <c r="W3214" i="1"/>
  <c r="AA3214" i="1" s="1"/>
  <c r="W3215" i="1"/>
  <c r="AA3215" i="1" s="1"/>
  <c r="W3216" i="1"/>
  <c r="AA3216" i="1" s="1"/>
  <c r="W3217" i="1"/>
  <c r="AA3217" i="1" s="1"/>
  <c r="W3218" i="1"/>
  <c r="AA3218" i="1" s="1"/>
  <c r="W3219" i="1"/>
  <c r="AA3219" i="1" s="1"/>
  <c r="W3220" i="1"/>
  <c r="AA3220" i="1" s="1"/>
  <c r="W3221" i="1"/>
  <c r="AA3221" i="1" s="1"/>
  <c r="W3222" i="1"/>
  <c r="AA3222" i="1" s="1"/>
  <c r="W3223" i="1"/>
  <c r="AA3223" i="1" s="1"/>
  <c r="W3224" i="1"/>
  <c r="AA3224" i="1" s="1"/>
  <c r="W3225" i="1"/>
  <c r="AA3225" i="1" s="1"/>
  <c r="W3226" i="1"/>
  <c r="AA3226" i="1" s="1"/>
  <c r="W3227" i="1"/>
  <c r="AA3227" i="1" s="1"/>
  <c r="W3228" i="1"/>
  <c r="AA3228" i="1" s="1"/>
  <c r="W3229" i="1"/>
  <c r="AA3229" i="1" s="1"/>
  <c r="W3230" i="1"/>
  <c r="AA3230" i="1" s="1"/>
  <c r="W3231" i="1"/>
  <c r="AA3231" i="1" s="1"/>
  <c r="W3232" i="1"/>
  <c r="AA3232" i="1" s="1"/>
  <c r="W3233" i="1"/>
  <c r="AA3233" i="1" s="1"/>
  <c r="W3234" i="1"/>
  <c r="AA3234" i="1" s="1"/>
  <c r="W3235" i="1"/>
  <c r="AA3235" i="1" s="1"/>
  <c r="W3236" i="1"/>
  <c r="AA3236" i="1" s="1"/>
  <c r="W3237" i="1"/>
  <c r="AA3237" i="1" s="1"/>
  <c r="W3238" i="1"/>
  <c r="AA3238" i="1" s="1"/>
  <c r="W3239" i="1"/>
  <c r="AA3239" i="1" s="1"/>
  <c r="W3240" i="1"/>
  <c r="AA3240" i="1" s="1"/>
  <c r="W3241" i="1"/>
  <c r="AA3241" i="1" s="1"/>
  <c r="W3242" i="1"/>
  <c r="AA3242" i="1" s="1"/>
  <c r="W3243" i="1"/>
  <c r="AA3243" i="1" s="1"/>
  <c r="W3244" i="1"/>
  <c r="AA3244" i="1" s="1"/>
  <c r="W3245" i="1"/>
  <c r="AA3245" i="1" s="1"/>
  <c r="W3246" i="1"/>
  <c r="AA3246" i="1" s="1"/>
  <c r="W3247" i="1"/>
  <c r="AA3247" i="1" s="1"/>
  <c r="W3248" i="1"/>
  <c r="AA3248" i="1" s="1"/>
  <c r="W3249" i="1"/>
  <c r="AA3249" i="1" s="1"/>
  <c r="W3250" i="1"/>
  <c r="AA3250" i="1" s="1"/>
  <c r="W3251" i="1"/>
  <c r="AA3251" i="1" s="1"/>
  <c r="W3252" i="1"/>
  <c r="AA3252" i="1" s="1"/>
  <c r="W3253" i="1"/>
  <c r="AA3253" i="1" s="1"/>
  <c r="W3254" i="1"/>
  <c r="AA3254" i="1" s="1"/>
  <c r="W3255" i="1"/>
  <c r="AA3255" i="1" s="1"/>
  <c r="W3256" i="1"/>
  <c r="AA3256" i="1" s="1"/>
  <c r="W3257" i="1"/>
  <c r="AA3257" i="1" s="1"/>
  <c r="W3258" i="1"/>
  <c r="AA3258" i="1" s="1"/>
  <c r="W3259" i="1"/>
  <c r="AA3259" i="1" s="1"/>
  <c r="W3260" i="1"/>
  <c r="AA3260" i="1" s="1"/>
  <c r="W3261" i="1"/>
  <c r="AA3261" i="1" s="1"/>
  <c r="W3262" i="1"/>
  <c r="AA3262" i="1" s="1"/>
  <c r="W3263" i="1"/>
  <c r="AA3263" i="1" s="1"/>
  <c r="W3264" i="1"/>
  <c r="AA3264" i="1" s="1"/>
  <c r="W3265" i="1"/>
  <c r="AA3265" i="1" s="1"/>
  <c r="W3266" i="1"/>
  <c r="AA3266" i="1" s="1"/>
  <c r="W3267" i="1"/>
  <c r="AA3267" i="1" s="1"/>
  <c r="W3268" i="1"/>
  <c r="AA3268" i="1" s="1"/>
  <c r="W3269" i="1"/>
  <c r="AA3269" i="1" s="1"/>
  <c r="W3270" i="1"/>
  <c r="AA3270" i="1" s="1"/>
  <c r="W3271" i="1"/>
  <c r="AA3271" i="1" s="1"/>
  <c r="W3272" i="1"/>
  <c r="AA3272" i="1" s="1"/>
  <c r="W3273" i="1"/>
  <c r="AA3273" i="1" s="1"/>
  <c r="W3274" i="1"/>
  <c r="AA3274" i="1" s="1"/>
  <c r="W3275" i="1"/>
  <c r="AA3275" i="1" s="1"/>
  <c r="W3276" i="1"/>
  <c r="AA3276" i="1" s="1"/>
  <c r="W3277" i="1"/>
  <c r="AA3277" i="1" s="1"/>
  <c r="W3278" i="1"/>
  <c r="AA3278" i="1" s="1"/>
  <c r="W3279" i="1"/>
  <c r="AA3279" i="1" s="1"/>
  <c r="W3280" i="1"/>
  <c r="AA3280" i="1" s="1"/>
  <c r="W3281" i="1"/>
  <c r="AA3281" i="1" s="1"/>
  <c r="W3282" i="1"/>
  <c r="AA3282" i="1" s="1"/>
  <c r="W3283" i="1"/>
  <c r="AA3283" i="1" s="1"/>
  <c r="W3284" i="1"/>
  <c r="AA3284" i="1" s="1"/>
  <c r="W3285" i="1"/>
  <c r="AA3285" i="1" s="1"/>
  <c r="W3286" i="1"/>
  <c r="AA3286" i="1" s="1"/>
  <c r="W3287" i="1"/>
  <c r="AA3287" i="1" s="1"/>
  <c r="W3288" i="1"/>
  <c r="AA3288" i="1" s="1"/>
  <c r="W3289" i="1"/>
  <c r="AA3289" i="1" s="1"/>
  <c r="W3290" i="1"/>
  <c r="AA3290" i="1" s="1"/>
  <c r="W3291" i="1"/>
  <c r="AA3291" i="1" s="1"/>
  <c r="W3292" i="1"/>
  <c r="AA3292" i="1" s="1"/>
  <c r="W3293" i="1"/>
  <c r="AA3293" i="1" s="1"/>
  <c r="W3294" i="1"/>
  <c r="AA3294" i="1" s="1"/>
  <c r="W3295" i="1"/>
  <c r="AA3295" i="1" s="1"/>
  <c r="W3296" i="1"/>
  <c r="AA3296" i="1" s="1"/>
  <c r="W3297" i="1"/>
  <c r="AA3297" i="1" s="1"/>
  <c r="W3298" i="1"/>
  <c r="AA3298" i="1" s="1"/>
  <c r="W3299" i="1"/>
  <c r="AA3299" i="1" s="1"/>
  <c r="W3300" i="1"/>
  <c r="AA3300" i="1" s="1"/>
  <c r="W3301" i="1"/>
  <c r="AA3301" i="1" s="1"/>
  <c r="W3302" i="1"/>
  <c r="AA3302" i="1" s="1"/>
  <c r="W3303" i="1"/>
  <c r="AA3303" i="1" s="1"/>
  <c r="W3304" i="1"/>
  <c r="AA3304" i="1" s="1"/>
  <c r="W3305" i="1"/>
  <c r="AA3305" i="1" s="1"/>
  <c r="W3306" i="1"/>
  <c r="AA3306" i="1" s="1"/>
  <c r="W3307" i="1"/>
  <c r="AA3307" i="1" s="1"/>
  <c r="W3308" i="1"/>
  <c r="AA3308" i="1" s="1"/>
  <c r="W3309" i="1"/>
  <c r="AA3309" i="1" s="1"/>
  <c r="W3310" i="1"/>
  <c r="AA3310" i="1" s="1"/>
  <c r="W3311" i="1"/>
  <c r="AA3311" i="1" s="1"/>
  <c r="W3312" i="1"/>
  <c r="AA3312" i="1" s="1"/>
  <c r="W3313" i="1"/>
  <c r="AA3313" i="1" s="1"/>
  <c r="W3314" i="1"/>
  <c r="AA3314" i="1" s="1"/>
  <c r="W3315" i="1"/>
  <c r="AA3315" i="1" s="1"/>
  <c r="W3316" i="1"/>
  <c r="AA3316" i="1" s="1"/>
  <c r="W3317" i="1"/>
  <c r="AA3317" i="1" s="1"/>
  <c r="W3318" i="1"/>
  <c r="AA3318" i="1" s="1"/>
  <c r="W3319" i="1"/>
  <c r="AA3319" i="1" s="1"/>
  <c r="W3320" i="1"/>
  <c r="AA3320" i="1" s="1"/>
  <c r="W3321" i="1"/>
  <c r="AA3321" i="1" s="1"/>
  <c r="W3322" i="1"/>
  <c r="AA3322" i="1" s="1"/>
  <c r="W3323" i="1"/>
  <c r="AA3323" i="1" s="1"/>
  <c r="W3324" i="1"/>
  <c r="AA3324" i="1" s="1"/>
  <c r="W3325" i="1"/>
  <c r="AA3325" i="1" s="1"/>
  <c r="W3326" i="1"/>
  <c r="AA3326" i="1" s="1"/>
  <c r="W3327" i="1"/>
  <c r="AA3327" i="1" s="1"/>
  <c r="W3328" i="1"/>
  <c r="AA3328" i="1" s="1"/>
  <c r="W3329" i="1"/>
  <c r="AA3329" i="1" s="1"/>
  <c r="W3330" i="1"/>
  <c r="AA3330" i="1" s="1"/>
  <c r="W3331" i="1"/>
  <c r="AA3331" i="1" s="1"/>
  <c r="W3332" i="1"/>
  <c r="AA3332" i="1" s="1"/>
  <c r="W3333" i="1"/>
  <c r="AA3333" i="1" s="1"/>
  <c r="W3334" i="1"/>
  <c r="AA3334" i="1" s="1"/>
  <c r="W3335" i="1"/>
  <c r="AA3335" i="1" s="1"/>
  <c r="W3336" i="1"/>
  <c r="AA3336" i="1" s="1"/>
  <c r="W3337" i="1"/>
  <c r="AA3337" i="1" s="1"/>
  <c r="W3338" i="1"/>
  <c r="AA3338" i="1" s="1"/>
  <c r="W3339" i="1"/>
  <c r="AA3339" i="1" s="1"/>
  <c r="W3340" i="1"/>
  <c r="AA3340" i="1" s="1"/>
  <c r="W3341" i="1"/>
  <c r="AA3341" i="1" s="1"/>
  <c r="W3342" i="1"/>
  <c r="AA3342" i="1" s="1"/>
  <c r="W3343" i="1"/>
  <c r="AA3343" i="1" s="1"/>
  <c r="W3344" i="1"/>
  <c r="AA3344" i="1" s="1"/>
  <c r="W3345" i="1"/>
  <c r="AA3345" i="1" s="1"/>
  <c r="W3346" i="1"/>
  <c r="AA3346" i="1" s="1"/>
  <c r="W3347" i="1"/>
  <c r="AA3347" i="1" s="1"/>
  <c r="W3348" i="1"/>
  <c r="AA3348" i="1" s="1"/>
  <c r="W3349" i="1"/>
  <c r="AA3349" i="1" s="1"/>
  <c r="W3350" i="1"/>
  <c r="AA3350" i="1" s="1"/>
  <c r="W3351" i="1"/>
  <c r="AA3351" i="1" s="1"/>
  <c r="W3352" i="1"/>
  <c r="AA3352" i="1" s="1"/>
  <c r="W3353" i="1"/>
  <c r="AA3353" i="1" s="1"/>
  <c r="W3354" i="1"/>
  <c r="AA3354" i="1" s="1"/>
  <c r="W3355" i="1"/>
  <c r="AA3355" i="1" s="1"/>
  <c r="W3356" i="1"/>
  <c r="AA3356" i="1" s="1"/>
  <c r="W3357" i="1"/>
  <c r="AA3357" i="1" s="1"/>
  <c r="W3358" i="1"/>
  <c r="AA3358" i="1" s="1"/>
  <c r="W3359" i="1"/>
  <c r="AA3359" i="1" s="1"/>
  <c r="W3360" i="1"/>
  <c r="AA3360" i="1" s="1"/>
  <c r="W3361" i="1"/>
  <c r="AA3361" i="1" s="1"/>
  <c r="W3362" i="1"/>
  <c r="AA3362" i="1" s="1"/>
  <c r="W3363" i="1"/>
  <c r="AA3363" i="1" s="1"/>
  <c r="W3364" i="1"/>
  <c r="AA3364" i="1" s="1"/>
  <c r="W3365" i="1"/>
  <c r="AA3365" i="1" s="1"/>
  <c r="W3366" i="1"/>
  <c r="AA3366" i="1" s="1"/>
  <c r="W3367" i="1"/>
  <c r="AA3367" i="1" s="1"/>
  <c r="W3368" i="1"/>
  <c r="AA3368" i="1" s="1"/>
  <c r="W3369" i="1"/>
  <c r="AA3369" i="1" s="1"/>
  <c r="W3370" i="1"/>
  <c r="AA3370" i="1" s="1"/>
  <c r="W3371" i="1"/>
  <c r="AA3371" i="1" s="1"/>
  <c r="W3372" i="1"/>
  <c r="AA3372" i="1" s="1"/>
  <c r="W3373" i="1"/>
  <c r="AA3373" i="1" s="1"/>
  <c r="W3374" i="1"/>
  <c r="AA3374" i="1" s="1"/>
  <c r="W3375" i="1"/>
  <c r="AA3375" i="1" s="1"/>
  <c r="W3376" i="1"/>
  <c r="AA3376" i="1" s="1"/>
  <c r="W3377" i="1"/>
  <c r="AA3377" i="1" s="1"/>
  <c r="W3378" i="1"/>
  <c r="AA3378" i="1" s="1"/>
  <c r="W3379" i="1"/>
  <c r="AA3379" i="1" s="1"/>
  <c r="W3380" i="1"/>
  <c r="AA3380" i="1" s="1"/>
  <c r="W3381" i="1"/>
  <c r="AA3381" i="1" s="1"/>
  <c r="W3382" i="1"/>
  <c r="AA3382" i="1" s="1"/>
  <c r="W3383" i="1"/>
  <c r="AA3383" i="1" s="1"/>
  <c r="W3384" i="1"/>
  <c r="AA3384" i="1" s="1"/>
  <c r="W3385" i="1"/>
  <c r="AA3385" i="1" s="1"/>
  <c r="W3386" i="1"/>
  <c r="AA3386" i="1" s="1"/>
  <c r="W3387" i="1"/>
  <c r="AA3387" i="1" s="1"/>
  <c r="W3388" i="1"/>
  <c r="AA3388" i="1" s="1"/>
  <c r="W3389" i="1"/>
  <c r="AA3389" i="1" s="1"/>
  <c r="W3390" i="1"/>
  <c r="AA3390" i="1" s="1"/>
  <c r="W3391" i="1"/>
  <c r="AA3391" i="1" s="1"/>
  <c r="W3392" i="1"/>
  <c r="AA3392" i="1" s="1"/>
  <c r="W3393" i="1"/>
  <c r="AA3393" i="1" s="1"/>
  <c r="W3394" i="1"/>
  <c r="AA3394" i="1" s="1"/>
  <c r="W3395" i="1"/>
  <c r="AA3395" i="1" s="1"/>
  <c r="W3396" i="1"/>
  <c r="AA3396" i="1" s="1"/>
  <c r="W3397" i="1"/>
  <c r="AA3397" i="1" s="1"/>
  <c r="W3398" i="1"/>
  <c r="AA3398" i="1" s="1"/>
  <c r="W3399" i="1"/>
  <c r="AA3399" i="1" s="1"/>
  <c r="W3400" i="1"/>
  <c r="AA3400" i="1" s="1"/>
  <c r="W3401" i="1"/>
  <c r="AA3401" i="1" s="1"/>
  <c r="W3402" i="1"/>
  <c r="AA3402" i="1" s="1"/>
  <c r="W3403" i="1"/>
  <c r="AA3403" i="1" s="1"/>
  <c r="W3404" i="1"/>
  <c r="AA3404" i="1" s="1"/>
  <c r="W3405" i="1"/>
  <c r="AA3405" i="1" s="1"/>
  <c r="W3406" i="1"/>
  <c r="AA3406" i="1" s="1"/>
  <c r="W3407" i="1"/>
  <c r="AA3407" i="1" s="1"/>
  <c r="W3408" i="1"/>
  <c r="AA3408" i="1" s="1"/>
  <c r="W3409" i="1"/>
  <c r="AA3409" i="1" s="1"/>
  <c r="W3410" i="1"/>
  <c r="AA3410" i="1" s="1"/>
  <c r="W3411" i="1"/>
  <c r="AA3411" i="1" s="1"/>
  <c r="W3412" i="1"/>
  <c r="AA3412" i="1" s="1"/>
  <c r="W3413" i="1"/>
  <c r="AA3413" i="1" s="1"/>
  <c r="W3414" i="1"/>
  <c r="AA3414" i="1" s="1"/>
  <c r="W3415" i="1"/>
  <c r="AA3415" i="1" s="1"/>
  <c r="W3416" i="1"/>
  <c r="AA3416" i="1" s="1"/>
  <c r="W3417" i="1"/>
  <c r="AA3417" i="1" s="1"/>
  <c r="W3418" i="1"/>
  <c r="AA3418" i="1" s="1"/>
  <c r="W3419" i="1"/>
  <c r="AA3419" i="1" s="1"/>
  <c r="W3420" i="1"/>
  <c r="AA3420" i="1" s="1"/>
  <c r="W3421" i="1"/>
  <c r="AA3421" i="1" s="1"/>
  <c r="W3422" i="1"/>
  <c r="AA3422" i="1" s="1"/>
  <c r="W3423" i="1"/>
  <c r="AA3423" i="1" s="1"/>
  <c r="W3424" i="1"/>
  <c r="AA3424" i="1" s="1"/>
  <c r="W3425" i="1"/>
  <c r="AA3425" i="1" s="1"/>
  <c r="W3426" i="1"/>
  <c r="AA3426" i="1" s="1"/>
  <c r="W3427" i="1"/>
  <c r="AA3427" i="1" s="1"/>
  <c r="W3428" i="1"/>
  <c r="AA3428" i="1" s="1"/>
  <c r="W3429" i="1"/>
  <c r="AA3429" i="1" s="1"/>
  <c r="W3430" i="1"/>
  <c r="AA3430" i="1" s="1"/>
  <c r="W3431" i="1"/>
  <c r="AA3431" i="1" s="1"/>
  <c r="W3432" i="1"/>
  <c r="AA3432" i="1" s="1"/>
  <c r="W3433" i="1"/>
  <c r="AA3433" i="1" s="1"/>
  <c r="W3434" i="1"/>
  <c r="AA3434" i="1" s="1"/>
  <c r="W3435" i="1"/>
  <c r="AA3435" i="1" s="1"/>
  <c r="W3436" i="1"/>
  <c r="AA3436" i="1" s="1"/>
  <c r="W3437" i="1"/>
  <c r="AA3437" i="1" s="1"/>
  <c r="W3438" i="1"/>
  <c r="AA3438" i="1" s="1"/>
  <c r="W3439" i="1"/>
  <c r="AA3439" i="1" s="1"/>
  <c r="W3440" i="1"/>
  <c r="AA3440" i="1" s="1"/>
  <c r="W3441" i="1"/>
  <c r="AA3441" i="1" s="1"/>
  <c r="W3442" i="1"/>
  <c r="AA3442" i="1" s="1"/>
  <c r="W3443" i="1"/>
  <c r="AA3443" i="1" s="1"/>
  <c r="W3444" i="1"/>
  <c r="AA3444" i="1" s="1"/>
  <c r="W3445" i="1"/>
  <c r="AA3445" i="1" s="1"/>
  <c r="W3446" i="1"/>
  <c r="AA3446" i="1" s="1"/>
  <c r="W3447" i="1"/>
  <c r="AA3447" i="1" s="1"/>
  <c r="W3448" i="1"/>
  <c r="AA3448" i="1" s="1"/>
  <c r="W3449" i="1"/>
  <c r="AA3449" i="1" s="1"/>
  <c r="W3450" i="1"/>
  <c r="AA3450" i="1" s="1"/>
  <c r="W3451" i="1"/>
  <c r="AA3451" i="1" s="1"/>
  <c r="W3452" i="1"/>
  <c r="AA3452" i="1" s="1"/>
  <c r="W3453" i="1"/>
  <c r="AA3453" i="1" s="1"/>
  <c r="W3454" i="1"/>
  <c r="AA3454" i="1" s="1"/>
  <c r="W3455" i="1"/>
  <c r="AA3455" i="1" s="1"/>
  <c r="W3456" i="1"/>
  <c r="AA3456" i="1" s="1"/>
  <c r="W3457" i="1"/>
  <c r="AA3457" i="1" s="1"/>
  <c r="W3458" i="1"/>
  <c r="AA3458" i="1" s="1"/>
  <c r="W3459" i="1"/>
  <c r="AA3459" i="1" s="1"/>
  <c r="W3460" i="1"/>
  <c r="AA3460" i="1" s="1"/>
  <c r="W3461" i="1"/>
  <c r="AA3461" i="1" s="1"/>
  <c r="W3462" i="1"/>
  <c r="AA3462" i="1" s="1"/>
  <c r="W3463" i="1"/>
  <c r="AA3463" i="1" s="1"/>
  <c r="W3464" i="1"/>
  <c r="AA3464" i="1" s="1"/>
  <c r="W3465" i="1"/>
  <c r="AA3465" i="1" s="1"/>
  <c r="W3466" i="1"/>
  <c r="AA3466" i="1" s="1"/>
  <c r="W3467" i="1"/>
  <c r="AA3467" i="1" s="1"/>
  <c r="W3468" i="1"/>
  <c r="AA3468" i="1" s="1"/>
  <c r="W3469" i="1"/>
  <c r="AA3469" i="1" s="1"/>
  <c r="W3470" i="1"/>
  <c r="AA3470" i="1" s="1"/>
  <c r="W3471" i="1"/>
  <c r="AA3471" i="1" s="1"/>
  <c r="W3472" i="1"/>
  <c r="AA3472" i="1" s="1"/>
  <c r="W3473" i="1"/>
  <c r="AA3473" i="1" s="1"/>
  <c r="W3474" i="1"/>
  <c r="AA3474" i="1" s="1"/>
  <c r="W3475" i="1"/>
  <c r="AA3475" i="1" s="1"/>
  <c r="W3476" i="1"/>
  <c r="AA3476" i="1" s="1"/>
  <c r="W3477" i="1"/>
  <c r="AA3477" i="1" s="1"/>
  <c r="W3478" i="1"/>
  <c r="AA3478" i="1" s="1"/>
  <c r="W3479" i="1"/>
  <c r="AA3479" i="1" s="1"/>
  <c r="W3480" i="1"/>
  <c r="AA3480" i="1" s="1"/>
  <c r="W3481" i="1"/>
  <c r="AA3481" i="1" s="1"/>
  <c r="W3482" i="1"/>
  <c r="AA3482" i="1" s="1"/>
  <c r="W3483" i="1"/>
  <c r="AA3483" i="1" s="1"/>
  <c r="W3484" i="1"/>
  <c r="AA3484" i="1" s="1"/>
  <c r="W3485" i="1"/>
  <c r="AA3485" i="1" s="1"/>
  <c r="W3486" i="1"/>
  <c r="AA3486" i="1" s="1"/>
  <c r="W3487" i="1"/>
  <c r="AA3487" i="1" s="1"/>
  <c r="W3488" i="1"/>
  <c r="AA3488" i="1" s="1"/>
  <c r="W3489" i="1"/>
  <c r="AA3489" i="1" s="1"/>
  <c r="W3490" i="1"/>
  <c r="AA3490" i="1" s="1"/>
  <c r="W3491" i="1"/>
  <c r="AA3491" i="1" s="1"/>
  <c r="W3492" i="1"/>
  <c r="AA3492" i="1" s="1"/>
  <c r="W3493" i="1"/>
  <c r="AA3493" i="1" s="1"/>
  <c r="W3494" i="1"/>
  <c r="AA3494" i="1" s="1"/>
  <c r="W3495" i="1"/>
  <c r="AA3495" i="1" s="1"/>
  <c r="W3496" i="1"/>
  <c r="AA3496" i="1" s="1"/>
  <c r="W3497" i="1"/>
  <c r="AA3497" i="1" s="1"/>
  <c r="W3498" i="1"/>
  <c r="AA3498" i="1" s="1"/>
  <c r="W3499" i="1"/>
  <c r="AA3499" i="1" s="1"/>
  <c r="W3500" i="1"/>
  <c r="AA3500" i="1" s="1"/>
  <c r="W3501" i="1"/>
  <c r="AA3501" i="1" s="1"/>
  <c r="W3502" i="1"/>
  <c r="AA3502" i="1" s="1"/>
  <c r="W3503" i="1"/>
  <c r="AA3503" i="1" s="1"/>
  <c r="W3504" i="1"/>
  <c r="AA3504" i="1" s="1"/>
  <c r="W3505" i="1"/>
  <c r="AA3505" i="1" s="1"/>
  <c r="W3506" i="1"/>
  <c r="AA3506" i="1" s="1"/>
  <c r="W3507" i="1"/>
  <c r="AA3507" i="1" s="1"/>
  <c r="W3508" i="1"/>
  <c r="AA3508" i="1" s="1"/>
  <c r="W3509" i="1"/>
  <c r="AA3509" i="1" s="1"/>
  <c r="W3510" i="1"/>
  <c r="AA3510" i="1" s="1"/>
  <c r="W3511" i="1"/>
  <c r="AA3511" i="1" s="1"/>
  <c r="W3512" i="1"/>
  <c r="AA3512" i="1" s="1"/>
  <c r="W3513" i="1"/>
  <c r="AA3513" i="1" s="1"/>
  <c r="W3514" i="1"/>
  <c r="AA3514" i="1" s="1"/>
  <c r="W3515" i="1"/>
  <c r="AA3515" i="1" s="1"/>
  <c r="W3516" i="1"/>
  <c r="AA3516" i="1" s="1"/>
  <c r="W3517" i="1"/>
  <c r="AA3517" i="1" s="1"/>
  <c r="W3518" i="1"/>
  <c r="AA3518" i="1" s="1"/>
  <c r="W3519" i="1"/>
  <c r="AA3519" i="1" s="1"/>
  <c r="W3520" i="1"/>
  <c r="AA3520" i="1" s="1"/>
  <c r="W3521" i="1"/>
  <c r="AA3521" i="1" s="1"/>
  <c r="W3522" i="1"/>
  <c r="AA3522" i="1" s="1"/>
  <c r="W3523" i="1"/>
  <c r="AA3523" i="1" s="1"/>
  <c r="W3524" i="1"/>
  <c r="AA3524" i="1" s="1"/>
  <c r="W3525" i="1"/>
  <c r="AA3525" i="1" s="1"/>
  <c r="W3526" i="1"/>
  <c r="AA3526" i="1" s="1"/>
  <c r="W3527" i="1"/>
  <c r="AA3527" i="1" s="1"/>
  <c r="W3528" i="1"/>
  <c r="AA3528" i="1" s="1"/>
  <c r="W3529" i="1"/>
  <c r="AA3529" i="1" s="1"/>
  <c r="W3530" i="1"/>
  <c r="AA3530" i="1" s="1"/>
  <c r="W3531" i="1"/>
  <c r="AA3531" i="1" s="1"/>
  <c r="W3532" i="1"/>
  <c r="AA3532" i="1" s="1"/>
  <c r="W3533" i="1"/>
  <c r="AA3533" i="1" s="1"/>
  <c r="W3534" i="1"/>
  <c r="AA3534" i="1" s="1"/>
  <c r="W3535" i="1"/>
  <c r="AA3535" i="1" s="1"/>
  <c r="W3536" i="1"/>
  <c r="AA3536" i="1" s="1"/>
  <c r="W3537" i="1"/>
  <c r="AA3537" i="1" s="1"/>
  <c r="W3538" i="1"/>
  <c r="AA3538" i="1" s="1"/>
  <c r="W3539" i="1"/>
  <c r="AA3539" i="1" s="1"/>
  <c r="W3540" i="1"/>
  <c r="AA3540" i="1" s="1"/>
  <c r="W3541" i="1"/>
  <c r="AA3541" i="1" s="1"/>
  <c r="W3542" i="1"/>
  <c r="AA3542" i="1" s="1"/>
  <c r="W3543" i="1"/>
  <c r="AA3543" i="1" s="1"/>
  <c r="W3544" i="1"/>
  <c r="AA3544" i="1" s="1"/>
  <c r="W3545" i="1"/>
  <c r="AA3545" i="1" s="1"/>
  <c r="W3546" i="1"/>
  <c r="AA3546" i="1" s="1"/>
  <c r="W3547" i="1"/>
  <c r="AA3547" i="1" s="1"/>
  <c r="W3548" i="1"/>
  <c r="AA3548" i="1" s="1"/>
  <c r="W3549" i="1"/>
  <c r="AA3549" i="1" s="1"/>
  <c r="W3550" i="1"/>
  <c r="AA3550" i="1" s="1"/>
  <c r="W3551" i="1"/>
  <c r="AA3551" i="1" s="1"/>
  <c r="W3552" i="1"/>
  <c r="AA3552" i="1" s="1"/>
  <c r="W3553" i="1"/>
  <c r="AA3553" i="1" s="1"/>
  <c r="W3554" i="1"/>
  <c r="AA3554" i="1" s="1"/>
  <c r="W3555" i="1"/>
  <c r="AA3555" i="1" s="1"/>
  <c r="W3556" i="1"/>
  <c r="AA3556" i="1" s="1"/>
  <c r="W3557" i="1"/>
  <c r="AA3557" i="1" s="1"/>
  <c r="W3558" i="1"/>
  <c r="AA3558" i="1" s="1"/>
  <c r="W3559" i="1"/>
  <c r="AA3559" i="1" s="1"/>
  <c r="W3560" i="1"/>
  <c r="AA3560" i="1" s="1"/>
  <c r="W3561" i="1"/>
  <c r="AA3561" i="1" s="1"/>
  <c r="W3562" i="1"/>
  <c r="AA3562" i="1" s="1"/>
  <c r="W3563" i="1"/>
  <c r="AA3563" i="1" s="1"/>
  <c r="W3564" i="1"/>
  <c r="AA3564" i="1" s="1"/>
  <c r="W3565" i="1"/>
  <c r="AA3565" i="1" s="1"/>
  <c r="W3566" i="1"/>
  <c r="AA3566" i="1" s="1"/>
  <c r="W3567" i="1"/>
  <c r="AA3567" i="1" s="1"/>
  <c r="W3568" i="1"/>
  <c r="AA3568" i="1" s="1"/>
  <c r="W3569" i="1"/>
  <c r="AA3569" i="1" s="1"/>
  <c r="W3570" i="1"/>
  <c r="AA3570" i="1" s="1"/>
  <c r="W3571" i="1"/>
  <c r="AA3571" i="1" s="1"/>
  <c r="W3572" i="1"/>
  <c r="AA3572" i="1" s="1"/>
  <c r="W3573" i="1"/>
  <c r="AA3573" i="1" s="1"/>
  <c r="W3574" i="1"/>
  <c r="AA3574" i="1" s="1"/>
  <c r="W3575" i="1"/>
  <c r="AA3575" i="1" s="1"/>
  <c r="W3576" i="1"/>
  <c r="AA3576" i="1" s="1"/>
  <c r="W3577" i="1"/>
  <c r="AA3577" i="1" s="1"/>
  <c r="W3578" i="1"/>
  <c r="AA3578" i="1" s="1"/>
  <c r="W3579" i="1"/>
  <c r="AA3579" i="1" s="1"/>
  <c r="W3580" i="1"/>
  <c r="AA3580" i="1" s="1"/>
  <c r="W3581" i="1"/>
  <c r="AA3581" i="1" s="1"/>
  <c r="W3582" i="1"/>
  <c r="AA3582" i="1" s="1"/>
  <c r="W3583" i="1"/>
  <c r="AA3583" i="1" s="1"/>
  <c r="W3584" i="1"/>
  <c r="AA3584" i="1" s="1"/>
  <c r="W3585" i="1"/>
  <c r="AA3585" i="1" s="1"/>
  <c r="W3586" i="1"/>
  <c r="AA3586" i="1" s="1"/>
  <c r="W3587" i="1"/>
  <c r="AA3587" i="1" s="1"/>
  <c r="W3588" i="1"/>
  <c r="AA3588" i="1" s="1"/>
  <c r="W3589" i="1"/>
  <c r="AA3589" i="1" s="1"/>
  <c r="W3590" i="1"/>
  <c r="AA3590" i="1" s="1"/>
  <c r="W3591" i="1"/>
  <c r="AA3591" i="1" s="1"/>
  <c r="W3592" i="1"/>
  <c r="AA3592" i="1" s="1"/>
  <c r="W3593" i="1"/>
  <c r="AA3593" i="1" s="1"/>
  <c r="W3594" i="1"/>
  <c r="AA3594" i="1" s="1"/>
  <c r="W3595" i="1"/>
  <c r="AA3595" i="1" s="1"/>
  <c r="W3596" i="1"/>
  <c r="AA3596" i="1" s="1"/>
  <c r="W3597" i="1"/>
  <c r="AA3597" i="1" s="1"/>
  <c r="W3598" i="1"/>
  <c r="AA3598" i="1" s="1"/>
  <c r="W3599" i="1"/>
  <c r="AA3599" i="1" s="1"/>
  <c r="W3600" i="1"/>
  <c r="AA3600" i="1" s="1"/>
  <c r="W3601" i="1"/>
  <c r="AA3601" i="1" s="1"/>
  <c r="W3602" i="1"/>
  <c r="AA3602" i="1" s="1"/>
  <c r="W3603" i="1"/>
  <c r="AA3603" i="1" s="1"/>
  <c r="W3604" i="1"/>
  <c r="AA3604" i="1" s="1"/>
  <c r="W3605" i="1"/>
  <c r="AA3605" i="1" s="1"/>
  <c r="W3606" i="1"/>
  <c r="AA3606" i="1" s="1"/>
  <c r="W3607" i="1"/>
  <c r="AA3607" i="1" s="1"/>
  <c r="W3608" i="1"/>
  <c r="AA3608" i="1" s="1"/>
  <c r="W3609" i="1"/>
  <c r="AA3609" i="1" s="1"/>
  <c r="W3610" i="1"/>
  <c r="AA3610" i="1" s="1"/>
  <c r="W3611" i="1"/>
  <c r="AA3611" i="1" s="1"/>
  <c r="W3612" i="1"/>
  <c r="AA3612" i="1" s="1"/>
  <c r="W3613" i="1"/>
  <c r="AA3613" i="1" s="1"/>
  <c r="W3614" i="1"/>
  <c r="AA3614" i="1" s="1"/>
  <c r="W3615" i="1"/>
  <c r="AA3615" i="1" s="1"/>
  <c r="W3616" i="1"/>
  <c r="AA3616" i="1" s="1"/>
  <c r="W3617" i="1"/>
  <c r="AA3617" i="1" s="1"/>
  <c r="W3618" i="1"/>
  <c r="AA3618" i="1" s="1"/>
  <c r="W3619" i="1"/>
  <c r="AA3619" i="1" s="1"/>
  <c r="W3620" i="1"/>
  <c r="AA3620" i="1" s="1"/>
  <c r="W3621" i="1"/>
  <c r="AA3621" i="1" s="1"/>
  <c r="W3622" i="1"/>
  <c r="AA3622" i="1" s="1"/>
  <c r="W3623" i="1"/>
  <c r="AA3623" i="1" s="1"/>
  <c r="W3624" i="1"/>
  <c r="AA3624" i="1" s="1"/>
  <c r="W3625" i="1"/>
  <c r="AA3625" i="1" s="1"/>
  <c r="W3626" i="1"/>
  <c r="AA3626" i="1" s="1"/>
  <c r="W3627" i="1"/>
  <c r="AA3627" i="1" s="1"/>
  <c r="W3628" i="1"/>
  <c r="AA3628" i="1" s="1"/>
  <c r="W3629" i="1"/>
  <c r="AA3629" i="1" s="1"/>
  <c r="W3630" i="1"/>
  <c r="AA3630" i="1" s="1"/>
  <c r="W3631" i="1"/>
  <c r="AA3631" i="1" s="1"/>
  <c r="W3632" i="1"/>
  <c r="AA3632" i="1" s="1"/>
  <c r="W3633" i="1"/>
  <c r="AA3633" i="1" s="1"/>
  <c r="W3634" i="1"/>
  <c r="AA3634" i="1" s="1"/>
  <c r="W3635" i="1"/>
  <c r="AA3635" i="1" s="1"/>
  <c r="W3636" i="1"/>
  <c r="AA3636" i="1" s="1"/>
  <c r="W3637" i="1"/>
  <c r="AA3637" i="1" s="1"/>
  <c r="W3638" i="1"/>
  <c r="AA3638" i="1" s="1"/>
  <c r="W3639" i="1"/>
  <c r="AA3639" i="1" s="1"/>
  <c r="W3640" i="1"/>
  <c r="AA3640" i="1" s="1"/>
  <c r="W3641" i="1"/>
  <c r="AA3641" i="1" s="1"/>
  <c r="W3642" i="1"/>
  <c r="AA3642" i="1" s="1"/>
  <c r="W3643" i="1"/>
  <c r="AA3643" i="1" s="1"/>
  <c r="W3644" i="1"/>
  <c r="AA3644" i="1" s="1"/>
  <c r="W3645" i="1"/>
  <c r="AA3645" i="1" s="1"/>
  <c r="W3646" i="1"/>
  <c r="AA3646" i="1" s="1"/>
  <c r="W3647" i="1"/>
  <c r="AA3647" i="1" s="1"/>
  <c r="W3648" i="1"/>
  <c r="AA3648" i="1" s="1"/>
  <c r="W3649" i="1"/>
  <c r="AA3649" i="1" s="1"/>
  <c r="W3650" i="1"/>
  <c r="AA3650" i="1" s="1"/>
  <c r="W3651" i="1"/>
  <c r="AA3651" i="1" s="1"/>
  <c r="W3652" i="1"/>
  <c r="AA3652" i="1" s="1"/>
  <c r="W3653" i="1"/>
  <c r="AA3653" i="1" s="1"/>
  <c r="W3654" i="1"/>
  <c r="AA3654" i="1" s="1"/>
  <c r="W3655" i="1"/>
  <c r="AA3655" i="1" s="1"/>
  <c r="W3656" i="1"/>
  <c r="AA3656" i="1" s="1"/>
  <c r="W3657" i="1"/>
  <c r="AA3657" i="1" s="1"/>
  <c r="W3658" i="1"/>
  <c r="AA3658" i="1" s="1"/>
  <c r="W3659" i="1"/>
  <c r="AA3659" i="1" s="1"/>
  <c r="W3660" i="1"/>
  <c r="AA3660" i="1" s="1"/>
  <c r="W3661" i="1"/>
  <c r="AA3661" i="1" s="1"/>
  <c r="W3662" i="1"/>
  <c r="AA3662" i="1" s="1"/>
  <c r="W3663" i="1"/>
  <c r="AA3663" i="1" s="1"/>
  <c r="W3664" i="1"/>
  <c r="AA3664" i="1" s="1"/>
  <c r="W3665" i="1"/>
  <c r="AA3665" i="1" s="1"/>
  <c r="W3666" i="1"/>
  <c r="AA3666" i="1" s="1"/>
  <c r="W3667" i="1"/>
  <c r="AA3667" i="1" s="1"/>
  <c r="W3668" i="1"/>
  <c r="AA3668" i="1" s="1"/>
  <c r="W3669" i="1"/>
  <c r="AA3669" i="1" s="1"/>
  <c r="W3670" i="1"/>
  <c r="AA3670" i="1" s="1"/>
  <c r="W3671" i="1"/>
  <c r="AA3671" i="1" s="1"/>
  <c r="W3672" i="1"/>
  <c r="AA3672" i="1" s="1"/>
  <c r="W3673" i="1"/>
  <c r="AA3673" i="1" s="1"/>
  <c r="W3674" i="1"/>
  <c r="AA3674" i="1" s="1"/>
  <c r="W3675" i="1"/>
  <c r="AA3675" i="1" s="1"/>
  <c r="W3676" i="1"/>
  <c r="AA3676" i="1" s="1"/>
  <c r="W3677" i="1"/>
  <c r="AA3677" i="1" s="1"/>
  <c r="W3678" i="1"/>
  <c r="AA3678" i="1" s="1"/>
  <c r="W3679" i="1"/>
  <c r="AA3679" i="1" s="1"/>
  <c r="W3680" i="1"/>
  <c r="AA3680" i="1" s="1"/>
  <c r="W3681" i="1"/>
  <c r="AA3681" i="1" s="1"/>
  <c r="W3682" i="1"/>
  <c r="AA3682" i="1" s="1"/>
  <c r="W3683" i="1"/>
  <c r="AA3683" i="1" s="1"/>
  <c r="W3684" i="1"/>
  <c r="AA3684" i="1" s="1"/>
  <c r="W3685" i="1"/>
  <c r="AA3685" i="1" s="1"/>
  <c r="W3686" i="1"/>
  <c r="AA3686" i="1" s="1"/>
  <c r="W3687" i="1"/>
  <c r="AA3687" i="1" s="1"/>
  <c r="W3688" i="1"/>
  <c r="AA3688" i="1" s="1"/>
  <c r="W3689" i="1"/>
  <c r="AA3689" i="1" s="1"/>
  <c r="W3690" i="1"/>
  <c r="AA3690" i="1" s="1"/>
  <c r="W3691" i="1"/>
  <c r="AA3691" i="1" s="1"/>
  <c r="W3692" i="1"/>
  <c r="AA3692" i="1" s="1"/>
  <c r="W3693" i="1"/>
  <c r="AA3693" i="1" s="1"/>
  <c r="W3694" i="1"/>
  <c r="AA3694" i="1" s="1"/>
  <c r="W3695" i="1"/>
  <c r="AA3695" i="1" s="1"/>
  <c r="W3696" i="1"/>
  <c r="AA3696" i="1" s="1"/>
  <c r="W3697" i="1"/>
  <c r="AA3697" i="1" s="1"/>
  <c r="W3698" i="1"/>
  <c r="AA3698" i="1" s="1"/>
  <c r="W3699" i="1"/>
  <c r="AA3699" i="1" s="1"/>
  <c r="W3700" i="1"/>
  <c r="AA3700" i="1" s="1"/>
  <c r="W3701" i="1"/>
  <c r="AA3701" i="1" s="1"/>
  <c r="W3702" i="1"/>
  <c r="AA3702" i="1" s="1"/>
  <c r="W3703" i="1"/>
  <c r="AA3703" i="1" s="1"/>
  <c r="W3704" i="1"/>
  <c r="AA3704" i="1" s="1"/>
  <c r="W3705" i="1"/>
  <c r="AA3705" i="1" s="1"/>
  <c r="W3706" i="1"/>
  <c r="AA3706" i="1" s="1"/>
  <c r="W3707" i="1"/>
  <c r="AA3707" i="1" s="1"/>
  <c r="W3708" i="1"/>
  <c r="AA3708" i="1" s="1"/>
  <c r="W3709" i="1"/>
  <c r="AA3709" i="1" s="1"/>
  <c r="W3710" i="1"/>
  <c r="AA3710" i="1" s="1"/>
  <c r="W3711" i="1"/>
  <c r="AA3711" i="1" s="1"/>
  <c r="W3712" i="1"/>
  <c r="AA3712" i="1" s="1"/>
  <c r="W3713" i="1"/>
  <c r="AA3713" i="1" s="1"/>
  <c r="W3714" i="1"/>
  <c r="AA3714" i="1" s="1"/>
  <c r="W3715" i="1"/>
  <c r="AA3715" i="1" s="1"/>
  <c r="W3716" i="1"/>
  <c r="AA3716" i="1" s="1"/>
  <c r="W3717" i="1"/>
  <c r="AA3717" i="1" s="1"/>
  <c r="W3718" i="1"/>
  <c r="AA3718" i="1" s="1"/>
  <c r="W3719" i="1"/>
  <c r="AA3719" i="1" s="1"/>
  <c r="W3720" i="1"/>
  <c r="AA3720" i="1" s="1"/>
  <c r="W3721" i="1"/>
  <c r="AA3721" i="1" s="1"/>
  <c r="W3722" i="1"/>
  <c r="AA3722" i="1" s="1"/>
  <c r="W3723" i="1"/>
  <c r="AA3723" i="1" s="1"/>
  <c r="W3724" i="1"/>
  <c r="AA3724" i="1" s="1"/>
  <c r="W3725" i="1"/>
  <c r="AA3725" i="1" s="1"/>
  <c r="W3726" i="1"/>
  <c r="AA3726" i="1" s="1"/>
  <c r="W3727" i="1"/>
  <c r="AA3727" i="1" s="1"/>
  <c r="W3728" i="1"/>
  <c r="AA3728" i="1" s="1"/>
  <c r="W3729" i="1"/>
  <c r="AA3729" i="1" s="1"/>
  <c r="W3730" i="1"/>
  <c r="AA3730" i="1" s="1"/>
  <c r="W3731" i="1"/>
  <c r="AA3731" i="1" s="1"/>
  <c r="W3732" i="1"/>
  <c r="AA3732" i="1" s="1"/>
  <c r="W3733" i="1"/>
  <c r="AA3733" i="1" s="1"/>
  <c r="W3734" i="1"/>
  <c r="AA3734" i="1" s="1"/>
  <c r="W3735" i="1"/>
  <c r="AA3735" i="1" s="1"/>
  <c r="W3736" i="1"/>
  <c r="AA3736" i="1" s="1"/>
  <c r="W3737" i="1"/>
  <c r="AA3737" i="1" s="1"/>
  <c r="W3738" i="1"/>
  <c r="AA3738" i="1" s="1"/>
  <c r="W3739" i="1"/>
  <c r="AA3739" i="1" s="1"/>
  <c r="W3740" i="1"/>
  <c r="AA3740" i="1" s="1"/>
  <c r="W3741" i="1"/>
  <c r="AA3741" i="1" s="1"/>
  <c r="W3742" i="1"/>
  <c r="AA3742" i="1" s="1"/>
  <c r="W3743" i="1"/>
  <c r="AA3743" i="1" s="1"/>
  <c r="W3744" i="1"/>
  <c r="AA3744" i="1" s="1"/>
  <c r="W3745" i="1"/>
  <c r="AA3745" i="1" s="1"/>
  <c r="W3746" i="1"/>
  <c r="AA3746" i="1" s="1"/>
  <c r="W3747" i="1"/>
  <c r="AA3747" i="1" s="1"/>
  <c r="W3748" i="1"/>
  <c r="AA3748" i="1" s="1"/>
  <c r="W3749" i="1"/>
  <c r="AA3749" i="1" s="1"/>
  <c r="W3750" i="1"/>
  <c r="AA3750" i="1" s="1"/>
  <c r="W3751" i="1"/>
  <c r="AA3751" i="1" s="1"/>
  <c r="W3752" i="1"/>
  <c r="AA3752" i="1" s="1"/>
  <c r="W3753" i="1"/>
  <c r="AA3753" i="1" s="1"/>
  <c r="W3754" i="1"/>
  <c r="AA3754" i="1" s="1"/>
  <c r="W3755" i="1"/>
  <c r="AA3755" i="1" s="1"/>
  <c r="W3756" i="1"/>
  <c r="AA3756" i="1" s="1"/>
  <c r="W3757" i="1"/>
  <c r="AA3757" i="1" s="1"/>
  <c r="W3758" i="1"/>
  <c r="AA3758" i="1" s="1"/>
  <c r="W3759" i="1"/>
  <c r="AA3759" i="1" s="1"/>
  <c r="W3760" i="1"/>
  <c r="AA3760" i="1" s="1"/>
  <c r="W3761" i="1"/>
  <c r="AA3761" i="1" s="1"/>
  <c r="W3762" i="1"/>
  <c r="AA3762" i="1" s="1"/>
  <c r="W3763" i="1"/>
  <c r="AA3763" i="1" s="1"/>
  <c r="W3764" i="1"/>
  <c r="AA3764" i="1" s="1"/>
  <c r="W3765" i="1"/>
  <c r="AA3765" i="1" s="1"/>
  <c r="W3766" i="1"/>
  <c r="AA3766" i="1" s="1"/>
  <c r="W3767" i="1"/>
  <c r="AA3767" i="1" s="1"/>
  <c r="W3768" i="1"/>
  <c r="AA3768" i="1" s="1"/>
  <c r="W3769" i="1"/>
  <c r="AA3769" i="1" s="1"/>
  <c r="W3770" i="1"/>
  <c r="AA3770" i="1" s="1"/>
  <c r="W3771" i="1"/>
  <c r="AA3771" i="1" s="1"/>
  <c r="W3772" i="1"/>
  <c r="AA3772" i="1" s="1"/>
  <c r="W3773" i="1"/>
  <c r="AA3773" i="1" s="1"/>
  <c r="W3774" i="1"/>
  <c r="AA3774" i="1" s="1"/>
  <c r="W3775" i="1"/>
  <c r="AA3775" i="1" s="1"/>
  <c r="W3776" i="1"/>
  <c r="AA3776" i="1" s="1"/>
  <c r="W3777" i="1"/>
  <c r="AA3777" i="1" s="1"/>
  <c r="W3778" i="1"/>
  <c r="AA3778" i="1" s="1"/>
  <c r="W3779" i="1"/>
  <c r="AA3779" i="1" s="1"/>
  <c r="W3780" i="1"/>
  <c r="AA3780" i="1" s="1"/>
  <c r="W3781" i="1"/>
  <c r="AA3781" i="1" s="1"/>
  <c r="W3782" i="1"/>
  <c r="AA3782" i="1" s="1"/>
  <c r="W3783" i="1"/>
  <c r="AA3783" i="1" s="1"/>
  <c r="W3784" i="1"/>
  <c r="AA3784" i="1" s="1"/>
  <c r="W3785" i="1"/>
  <c r="AA3785" i="1" s="1"/>
  <c r="W3786" i="1"/>
  <c r="AA3786" i="1" s="1"/>
  <c r="W3787" i="1"/>
  <c r="AA3787" i="1" s="1"/>
  <c r="W3788" i="1"/>
  <c r="AA3788" i="1" s="1"/>
  <c r="W3789" i="1"/>
  <c r="AA3789" i="1" s="1"/>
  <c r="W3790" i="1"/>
  <c r="AA3790" i="1" s="1"/>
  <c r="W3791" i="1"/>
  <c r="AA3791" i="1" s="1"/>
  <c r="W3792" i="1"/>
  <c r="AA3792" i="1" s="1"/>
  <c r="W3793" i="1"/>
  <c r="AA3793" i="1" s="1"/>
  <c r="W3794" i="1"/>
  <c r="AA3794" i="1" s="1"/>
  <c r="W3795" i="1"/>
  <c r="AA3795" i="1" s="1"/>
  <c r="W3796" i="1"/>
  <c r="AA3796" i="1" s="1"/>
  <c r="W3797" i="1"/>
  <c r="AA3797" i="1" s="1"/>
  <c r="W3798" i="1"/>
  <c r="AA3798" i="1" s="1"/>
  <c r="W3799" i="1"/>
  <c r="AA3799" i="1" s="1"/>
  <c r="W3800" i="1"/>
  <c r="AA3800" i="1" s="1"/>
  <c r="W3801" i="1"/>
  <c r="AA3801" i="1" s="1"/>
  <c r="W3802" i="1"/>
  <c r="AA3802" i="1" s="1"/>
  <c r="W3803" i="1"/>
  <c r="AA3803" i="1" s="1"/>
  <c r="W3804" i="1"/>
  <c r="AA3804" i="1" s="1"/>
  <c r="W3805" i="1"/>
  <c r="AA3805" i="1" s="1"/>
  <c r="W3806" i="1"/>
  <c r="AA3806" i="1" s="1"/>
  <c r="W3807" i="1"/>
  <c r="AA3807" i="1" s="1"/>
  <c r="W3808" i="1"/>
  <c r="AA3808" i="1" s="1"/>
  <c r="W3809" i="1"/>
  <c r="AA3809" i="1" s="1"/>
  <c r="W3810" i="1"/>
  <c r="AA3810" i="1" s="1"/>
  <c r="W3811" i="1"/>
  <c r="AA3811" i="1" s="1"/>
  <c r="W3812" i="1"/>
  <c r="AA3812" i="1" s="1"/>
  <c r="W3813" i="1"/>
  <c r="AA3813" i="1" s="1"/>
  <c r="W3814" i="1"/>
  <c r="AA3814" i="1" s="1"/>
  <c r="W3815" i="1"/>
  <c r="AA3815" i="1" s="1"/>
  <c r="W3816" i="1"/>
  <c r="AA3816" i="1" s="1"/>
  <c r="W3817" i="1"/>
  <c r="AA3817" i="1" s="1"/>
  <c r="W3818" i="1"/>
  <c r="AA3818" i="1" s="1"/>
  <c r="W3819" i="1"/>
  <c r="AA3819" i="1" s="1"/>
  <c r="W3820" i="1"/>
  <c r="AA3820" i="1" s="1"/>
  <c r="W3821" i="1"/>
  <c r="AA3821" i="1" s="1"/>
  <c r="W3822" i="1"/>
  <c r="AA3822" i="1" s="1"/>
  <c r="W3823" i="1"/>
  <c r="AA3823" i="1" s="1"/>
  <c r="W3824" i="1"/>
  <c r="AA3824" i="1" s="1"/>
  <c r="W3825" i="1"/>
  <c r="AA3825" i="1" s="1"/>
  <c r="W3826" i="1"/>
  <c r="AA3826" i="1" s="1"/>
  <c r="W3827" i="1"/>
  <c r="AA3827" i="1" s="1"/>
  <c r="W3828" i="1"/>
  <c r="AA3828" i="1" s="1"/>
  <c r="W3829" i="1"/>
  <c r="AA3829" i="1" s="1"/>
  <c r="W3830" i="1"/>
  <c r="AA3830" i="1" s="1"/>
  <c r="W3831" i="1"/>
  <c r="AA3831" i="1" s="1"/>
  <c r="W3832" i="1"/>
  <c r="AA3832" i="1" s="1"/>
  <c r="W3833" i="1"/>
  <c r="AA3833" i="1" s="1"/>
  <c r="W3834" i="1"/>
  <c r="AA3834" i="1" s="1"/>
  <c r="W3835" i="1"/>
  <c r="AA3835" i="1" s="1"/>
  <c r="W3836" i="1"/>
  <c r="AA3836" i="1" s="1"/>
  <c r="W3837" i="1"/>
  <c r="AA3837" i="1" s="1"/>
  <c r="W3838" i="1"/>
  <c r="AA3838" i="1" s="1"/>
  <c r="W3839" i="1"/>
  <c r="AA3839" i="1" s="1"/>
  <c r="W3840" i="1"/>
  <c r="AA3840" i="1" s="1"/>
  <c r="W3841" i="1"/>
  <c r="AA3841" i="1" s="1"/>
  <c r="W3842" i="1"/>
  <c r="AA3842" i="1" s="1"/>
  <c r="W3843" i="1"/>
  <c r="AA3843" i="1" s="1"/>
  <c r="W3844" i="1"/>
  <c r="AA3844" i="1" s="1"/>
  <c r="W3845" i="1"/>
  <c r="AA3845" i="1" s="1"/>
  <c r="W3846" i="1"/>
  <c r="AA3846" i="1" s="1"/>
  <c r="W3847" i="1"/>
  <c r="AA3847" i="1" s="1"/>
  <c r="W3848" i="1"/>
  <c r="AA3848" i="1" s="1"/>
  <c r="W3849" i="1"/>
  <c r="AA3849" i="1" s="1"/>
  <c r="W3850" i="1"/>
  <c r="AA3850" i="1" s="1"/>
  <c r="W3851" i="1"/>
  <c r="AA3851" i="1" s="1"/>
  <c r="W3852" i="1"/>
  <c r="AA3852" i="1" s="1"/>
  <c r="W3853" i="1"/>
  <c r="AA3853" i="1" s="1"/>
  <c r="W3854" i="1"/>
  <c r="AA3854" i="1" s="1"/>
  <c r="W3855" i="1"/>
  <c r="AA3855" i="1" s="1"/>
  <c r="W3856" i="1"/>
  <c r="AA3856" i="1" s="1"/>
  <c r="W3857" i="1"/>
  <c r="AA3857" i="1" s="1"/>
  <c r="W3858" i="1"/>
  <c r="AA3858" i="1" s="1"/>
  <c r="W3859" i="1"/>
  <c r="AA3859" i="1" s="1"/>
  <c r="W3860" i="1"/>
  <c r="AA3860" i="1" s="1"/>
  <c r="W3861" i="1"/>
  <c r="AA3861" i="1" s="1"/>
  <c r="W3862" i="1"/>
  <c r="AA3862" i="1" s="1"/>
  <c r="W3863" i="1"/>
  <c r="AA3863" i="1" s="1"/>
  <c r="W3864" i="1"/>
  <c r="AA3864" i="1" s="1"/>
  <c r="W3865" i="1"/>
  <c r="AA3865" i="1" s="1"/>
  <c r="W3866" i="1"/>
  <c r="AA3866" i="1" s="1"/>
  <c r="W3867" i="1"/>
  <c r="AA3867" i="1" s="1"/>
  <c r="W3868" i="1"/>
  <c r="AA3868" i="1" s="1"/>
  <c r="W3869" i="1"/>
  <c r="AA3869" i="1" s="1"/>
  <c r="W3870" i="1"/>
  <c r="AA3870" i="1" s="1"/>
  <c r="W3871" i="1"/>
  <c r="AA3871" i="1" s="1"/>
  <c r="W3872" i="1"/>
  <c r="AA3872" i="1" s="1"/>
  <c r="W3873" i="1"/>
  <c r="AA3873" i="1" s="1"/>
  <c r="W3874" i="1"/>
  <c r="AA3874" i="1" s="1"/>
  <c r="W3875" i="1"/>
  <c r="AA3875" i="1" s="1"/>
  <c r="W3876" i="1"/>
  <c r="AA3876" i="1" s="1"/>
  <c r="W3877" i="1"/>
  <c r="AA3877" i="1" s="1"/>
  <c r="W3878" i="1"/>
  <c r="AA3878" i="1" s="1"/>
  <c r="W3879" i="1"/>
  <c r="AA3879" i="1" s="1"/>
  <c r="W3880" i="1"/>
  <c r="AA3880" i="1" s="1"/>
  <c r="W3881" i="1"/>
  <c r="AA3881" i="1" s="1"/>
  <c r="W3882" i="1"/>
  <c r="AA3882" i="1" s="1"/>
  <c r="W3883" i="1"/>
  <c r="AA3883" i="1" s="1"/>
  <c r="W3884" i="1"/>
  <c r="AA3884" i="1" s="1"/>
  <c r="W3885" i="1"/>
  <c r="AA3885" i="1" s="1"/>
  <c r="W3886" i="1"/>
  <c r="AA3886" i="1" s="1"/>
  <c r="W3887" i="1"/>
  <c r="AA3887" i="1" s="1"/>
  <c r="W3888" i="1"/>
  <c r="AA3888" i="1" s="1"/>
  <c r="W3889" i="1"/>
  <c r="AA3889" i="1" s="1"/>
  <c r="W3890" i="1"/>
  <c r="AA3890" i="1" s="1"/>
  <c r="W3891" i="1"/>
  <c r="AA3891" i="1" s="1"/>
  <c r="W3892" i="1"/>
  <c r="AA3892" i="1" s="1"/>
  <c r="W3893" i="1"/>
  <c r="AA3893" i="1" s="1"/>
  <c r="W3894" i="1"/>
  <c r="AA3894" i="1" s="1"/>
  <c r="W3895" i="1"/>
  <c r="AA3895" i="1" s="1"/>
  <c r="W3896" i="1"/>
  <c r="AA3896" i="1" s="1"/>
  <c r="W3897" i="1"/>
  <c r="AA3897" i="1" s="1"/>
  <c r="W3898" i="1"/>
  <c r="AA3898" i="1" s="1"/>
  <c r="W3899" i="1"/>
  <c r="AA3899" i="1" s="1"/>
  <c r="W3900" i="1"/>
  <c r="AA3900" i="1" s="1"/>
  <c r="W3901" i="1"/>
  <c r="AA3901" i="1" s="1"/>
  <c r="W3902" i="1"/>
  <c r="AA3902" i="1" s="1"/>
  <c r="W3903" i="1"/>
  <c r="AA3903" i="1" s="1"/>
  <c r="W3904" i="1"/>
  <c r="AA3904" i="1" s="1"/>
  <c r="W3905" i="1"/>
  <c r="AA3905" i="1" s="1"/>
  <c r="W3906" i="1"/>
  <c r="AA3906" i="1" s="1"/>
  <c r="W3907" i="1"/>
  <c r="AA3907" i="1" s="1"/>
  <c r="W3908" i="1"/>
  <c r="AA3908" i="1" s="1"/>
  <c r="W3909" i="1"/>
  <c r="AA3909" i="1" s="1"/>
  <c r="W3910" i="1"/>
  <c r="AA3910" i="1" s="1"/>
  <c r="W3911" i="1"/>
  <c r="AA3911" i="1" s="1"/>
  <c r="W3912" i="1"/>
  <c r="AA3912" i="1" s="1"/>
  <c r="W3913" i="1"/>
  <c r="AA3913" i="1" s="1"/>
  <c r="W3914" i="1"/>
  <c r="AA3914" i="1" s="1"/>
  <c r="W3915" i="1"/>
  <c r="AA3915" i="1" s="1"/>
  <c r="W3916" i="1"/>
  <c r="AA3916" i="1" s="1"/>
  <c r="W3917" i="1"/>
  <c r="AA3917" i="1" s="1"/>
  <c r="W3918" i="1"/>
  <c r="AA3918" i="1" s="1"/>
  <c r="W3919" i="1"/>
  <c r="AA3919" i="1" s="1"/>
  <c r="W3920" i="1"/>
  <c r="AA3920" i="1" s="1"/>
  <c r="W3921" i="1"/>
  <c r="AA3921" i="1" s="1"/>
  <c r="W3922" i="1"/>
  <c r="AA3922" i="1" s="1"/>
  <c r="W3923" i="1"/>
  <c r="AA3923" i="1" s="1"/>
  <c r="W3924" i="1"/>
  <c r="AA3924" i="1" s="1"/>
  <c r="W3925" i="1"/>
  <c r="AA3925" i="1" s="1"/>
  <c r="W3926" i="1"/>
  <c r="AA3926" i="1" s="1"/>
  <c r="W3927" i="1"/>
  <c r="AA3927" i="1" s="1"/>
  <c r="W3928" i="1"/>
  <c r="AA3928" i="1" s="1"/>
  <c r="W3929" i="1"/>
  <c r="AA3929" i="1" s="1"/>
  <c r="W3930" i="1"/>
  <c r="AA3930" i="1" s="1"/>
  <c r="W3931" i="1"/>
  <c r="AA3931" i="1" s="1"/>
  <c r="W3932" i="1"/>
  <c r="AA3932" i="1" s="1"/>
  <c r="W3933" i="1"/>
  <c r="AA3933" i="1" s="1"/>
  <c r="W3934" i="1"/>
  <c r="AA3934" i="1" s="1"/>
  <c r="W3935" i="1"/>
  <c r="AA3935" i="1" s="1"/>
  <c r="W3936" i="1"/>
  <c r="AA3936" i="1" s="1"/>
  <c r="W3937" i="1"/>
  <c r="AA3937" i="1" s="1"/>
  <c r="W3938" i="1"/>
  <c r="AA3938" i="1" s="1"/>
  <c r="W3939" i="1"/>
  <c r="AA3939" i="1" s="1"/>
  <c r="W3940" i="1"/>
  <c r="AA3940" i="1" s="1"/>
  <c r="W3941" i="1"/>
  <c r="AA3941" i="1" s="1"/>
  <c r="W3942" i="1"/>
  <c r="AA3942" i="1" s="1"/>
  <c r="W3943" i="1"/>
  <c r="AA3943" i="1" s="1"/>
  <c r="W3944" i="1"/>
  <c r="AA3944" i="1" s="1"/>
  <c r="W3945" i="1"/>
  <c r="AA3945" i="1" s="1"/>
  <c r="W3946" i="1"/>
  <c r="AA3946" i="1" s="1"/>
  <c r="W3947" i="1"/>
  <c r="AA3947" i="1" s="1"/>
  <c r="W3948" i="1"/>
  <c r="AA3948" i="1" s="1"/>
  <c r="W3949" i="1"/>
  <c r="AA3949" i="1" s="1"/>
  <c r="W3950" i="1"/>
  <c r="AA3950" i="1" s="1"/>
  <c r="W3951" i="1"/>
  <c r="AA3951" i="1" s="1"/>
  <c r="W3952" i="1"/>
  <c r="AA3952" i="1" s="1"/>
  <c r="W3953" i="1"/>
  <c r="AA3953" i="1" s="1"/>
  <c r="W3954" i="1"/>
  <c r="AA3954" i="1" s="1"/>
  <c r="W3955" i="1"/>
  <c r="AA3955" i="1" s="1"/>
  <c r="W3956" i="1"/>
  <c r="AA3956" i="1" s="1"/>
  <c r="W3957" i="1"/>
  <c r="AA3957" i="1" s="1"/>
  <c r="W3958" i="1"/>
  <c r="AA3958" i="1" s="1"/>
  <c r="W3959" i="1"/>
  <c r="AA3959" i="1" s="1"/>
  <c r="W3960" i="1"/>
  <c r="AA3960" i="1" s="1"/>
  <c r="W3961" i="1"/>
  <c r="AA3961" i="1" s="1"/>
  <c r="W3962" i="1"/>
  <c r="AA3962" i="1" s="1"/>
  <c r="W3963" i="1"/>
  <c r="AA3963" i="1" s="1"/>
  <c r="W3964" i="1"/>
  <c r="AA3964" i="1" s="1"/>
  <c r="W3965" i="1"/>
  <c r="AA3965" i="1" s="1"/>
  <c r="W3966" i="1"/>
  <c r="AA3966" i="1" s="1"/>
  <c r="W3967" i="1"/>
  <c r="AA3967" i="1" s="1"/>
  <c r="W3968" i="1"/>
  <c r="AA3968" i="1" s="1"/>
  <c r="W3969" i="1"/>
  <c r="AA3969" i="1" s="1"/>
  <c r="W3970" i="1"/>
  <c r="AA3970" i="1" s="1"/>
  <c r="W3971" i="1"/>
  <c r="AA3971" i="1" s="1"/>
  <c r="W3972" i="1"/>
  <c r="AA3972" i="1" s="1"/>
  <c r="W3973" i="1"/>
  <c r="AA3973" i="1" s="1"/>
  <c r="W3974" i="1"/>
  <c r="AA3974" i="1" s="1"/>
  <c r="W3975" i="1"/>
  <c r="AA3975" i="1" s="1"/>
  <c r="W3976" i="1"/>
  <c r="AA3976" i="1" s="1"/>
  <c r="W3977" i="1"/>
  <c r="AA3977" i="1" s="1"/>
  <c r="W3978" i="1"/>
  <c r="AA3978" i="1" s="1"/>
  <c r="W3979" i="1"/>
  <c r="AA3979" i="1" s="1"/>
  <c r="W3980" i="1"/>
  <c r="AA3980" i="1" s="1"/>
  <c r="W3981" i="1"/>
  <c r="AA3981" i="1" s="1"/>
  <c r="W3982" i="1"/>
  <c r="AA3982" i="1" s="1"/>
  <c r="W3983" i="1"/>
  <c r="AA3983" i="1" s="1"/>
  <c r="W3984" i="1"/>
  <c r="AA3984" i="1" s="1"/>
  <c r="W3985" i="1"/>
  <c r="AA3985" i="1" s="1"/>
  <c r="W3986" i="1"/>
  <c r="AA3986" i="1" s="1"/>
  <c r="W3987" i="1"/>
  <c r="AA3987" i="1" s="1"/>
  <c r="W3988" i="1"/>
  <c r="AA3988" i="1" s="1"/>
  <c r="W3989" i="1"/>
  <c r="AA3989" i="1" s="1"/>
  <c r="W3990" i="1"/>
  <c r="AA3990" i="1" s="1"/>
  <c r="W3991" i="1"/>
  <c r="AA3991" i="1" s="1"/>
  <c r="W3992" i="1"/>
  <c r="AA3992" i="1" s="1"/>
  <c r="W3993" i="1"/>
  <c r="AA3993" i="1" s="1"/>
  <c r="W3994" i="1"/>
  <c r="AA3994" i="1" s="1"/>
  <c r="W3995" i="1"/>
  <c r="AA3995" i="1" s="1"/>
  <c r="W3996" i="1"/>
  <c r="AA3996" i="1" s="1"/>
  <c r="W3997" i="1"/>
  <c r="AA3997" i="1" s="1"/>
  <c r="W3998" i="1"/>
  <c r="AA3998" i="1" s="1"/>
  <c r="W3999" i="1"/>
  <c r="AA3999" i="1" s="1"/>
  <c r="W4000" i="1"/>
  <c r="AA4000" i="1" s="1"/>
  <c r="W4001" i="1"/>
  <c r="AA4001" i="1" s="1"/>
  <c r="W4002" i="1"/>
  <c r="AA4002" i="1" s="1"/>
  <c r="W4003" i="1"/>
  <c r="AA4003" i="1" s="1"/>
  <c r="W4004" i="1"/>
  <c r="AA4004" i="1" s="1"/>
  <c r="W4005" i="1"/>
  <c r="AA4005" i="1" s="1"/>
  <c r="W4006" i="1"/>
  <c r="AA4006" i="1" s="1"/>
  <c r="W4007" i="1"/>
  <c r="AA4007" i="1" s="1"/>
  <c r="W4008" i="1"/>
  <c r="AA4008" i="1" s="1"/>
  <c r="W4009" i="1"/>
  <c r="AA4009" i="1" s="1"/>
  <c r="W4010" i="1"/>
  <c r="AA4010" i="1" s="1"/>
  <c r="W4011" i="1"/>
  <c r="AA4011" i="1" s="1"/>
  <c r="W4012" i="1"/>
  <c r="AA4012" i="1" s="1"/>
  <c r="W4013" i="1"/>
  <c r="AA4013" i="1" s="1"/>
  <c r="W4014" i="1"/>
  <c r="AA4014" i="1" s="1"/>
  <c r="W4015" i="1"/>
  <c r="AA4015" i="1" s="1"/>
  <c r="W4016" i="1"/>
  <c r="AA4016" i="1" s="1"/>
  <c r="W4017" i="1"/>
  <c r="AA4017" i="1" s="1"/>
  <c r="W4018" i="1"/>
  <c r="AA4018" i="1" s="1"/>
  <c r="W4019" i="1"/>
  <c r="AA4019" i="1" s="1"/>
  <c r="W4020" i="1"/>
  <c r="AA4020" i="1" s="1"/>
  <c r="W4021" i="1"/>
  <c r="AA4021" i="1" s="1"/>
  <c r="W4022" i="1"/>
  <c r="AA4022" i="1" s="1"/>
  <c r="W4023" i="1"/>
  <c r="AA4023" i="1" s="1"/>
  <c r="W4024" i="1"/>
  <c r="AA4024" i="1" s="1"/>
  <c r="W4025" i="1"/>
  <c r="AA4025" i="1" s="1"/>
  <c r="W4026" i="1"/>
  <c r="AA4026" i="1" s="1"/>
  <c r="W4027" i="1"/>
  <c r="AA4027" i="1" s="1"/>
  <c r="W4028" i="1"/>
  <c r="AA4028" i="1" s="1"/>
  <c r="W4029" i="1"/>
  <c r="AA4029" i="1" s="1"/>
  <c r="W4030" i="1"/>
  <c r="AA4030" i="1" s="1"/>
  <c r="W4031" i="1"/>
  <c r="AA4031" i="1" s="1"/>
  <c r="W4032" i="1"/>
  <c r="AA4032" i="1" s="1"/>
  <c r="W4033" i="1"/>
  <c r="AA4033" i="1" s="1"/>
  <c r="W4034" i="1"/>
  <c r="AA4034" i="1" s="1"/>
  <c r="W4035" i="1"/>
  <c r="AA4035" i="1" s="1"/>
  <c r="W4036" i="1"/>
  <c r="AA4036" i="1" s="1"/>
  <c r="W4037" i="1"/>
  <c r="AA4037" i="1" s="1"/>
  <c r="W4038" i="1"/>
  <c r="AA4038" i="1" s="1"/>
  <c r="W4039" i="1"/>
  <c r="AA4039" i="1" s="1"/>
  <c r="W4040" i="1"/>
  <c r="AA4040" i="1" s="1"/>
  <c r="W4041" i="1"/>
  <c r="AA4041" i="1" s="1"/>
  <c r="W4042" i="1"/>
  <c r="AA4042" i="1" s="1"/>
  <c r="W4043" i="1"/>
  <c r="AA4043" i="1" s="1"/>
  <c r="W4044" i="1"/>
  <c r="AA4044" i="1" s="1"/>
  <c r="W4045" i="1"/>
  <c r="AA4045" i="1" s="1"/>
  <c r="W4046" i="1"/>
  <c r="AA4046" i="1" s="1"/>
  <c r="W4047" i="1"/>
  <c r="AA4047" i="1" s="1"/>
  <c r="W4048" i="1"/>
  <c r="AA4048" i="1" s="1"/>
  <c r="W4049" i="1"/>
  <c r="AA4049" i="1" s="1"/>
  <c r="W4050" i="1"/>
  <c r="AA4050" i="1" s="1"/>
  <c r="W4051" i="1"/>
  <c r="AA4051" i="1" s="1"/>
  <c r="W4052" i="1"/>
  <c r="AA4052" i="1" s="1"/>
  <c r="W4053" i="1"/>
  <c r="AA4053" i="1" s="1"/>
  <c r="W4054" i="1"/>
  <c r="AA4054" i="1" s="1"/>
  <c r="W4055" i="1"/>
  <c r="AA4055" i="1" s="1"/>
  <c r="W4056" i="1"/>
  <c r="AA4056" i="1" s="1"/>
  <c r="W4057" i="1"/>
  <c r="AA4057" i="1" s="1"/>
  <c r="W4058" i="1"/>
  <c r="AA4058" i="1" s="1"/>
  <c r="W4059" i="1"/>
  <c r="AA4059" i="1" s="1"/>
  <c r="W4060" i="1"/>
  <c r="AA4060" i="1" s="1"/>
  <c r="W4061" i="1"/>
  <c r="AA4061" i="1" s="1"/>
  <c r="W4062" i="1"/>
  <c r="AA4062" i="1" s="1"/>
  <c r="W4063" i="1"/>
  <c r="AA4063" i="1" s="1"/>
  <c r="W4064" i="1"/>
  <c r="AA4064" i="1" s="1"/>
  <c r="W4065" i="1"/>
  <c r="AA4065" i="1" s="1"/>
  <c r="W4066" i="1"/>
  <c r="AA4066" i="1" s="1"/>
  <c r="W4067" i="1"/>
  <c r="AA4067" i="1" s="1"/>
  <c r="W4068" i="1"/>
  <c r="AA4068" i="1" s="1"/>
  <c r="W4069" i="1"/>
  <c r="AA4069" i="1" s="1"/>
  <c r="W4070" i="1"/>
  <c r="AA4070" i="1" s="1"/>
  <c r="W4071" i="1"/>
  <c r="AA4071" i="1" s="1"/>
  <c r="W4072" i="1"/>
  <c r="AA4072" i="1" s="1"/>
  <c r="W4073" i="1"/>
  <c r="AA4073" i="1" s="1"/>
  <c r="W4074" i="1"/>
  <c r="AA4074" i="1" s="1"/>
  <c r="W4075" i="1"/>
  <c r="AA4075" i="1" s="1"/>
  <c r="W4076" i="1"/>
  <c r="AA4076" i="1" s="1"/>
  <c r="W4077" i="1"/>
  <c r="AA4077" i="1" s="1"/>
  <c r="W4078" i="1"/>
  <c r="AA4078" i="1" s="1"/>
  <c r="W4079" i="1"/>
  <c r="AA4079" i="1" s="1"/>
  <c r="W4080" i="1"/>
  <c r="AA4080" i="1" s="1"/>
  <c r="W4081" i="1"/>
  <c r="AA4081" i="1" s="1"/>
  <c r="W4082" i="1"/>
  <c r="AA4082" i="1" s="1"/>
  <c r="W4083" i="1"/>
  <c r="AA4083" i="1" s="1"/>
  <c r="W4084" i="1"/>
  <c r="AA4084" i="1" s="1"/>
  <c r="W4085" i="1"/>
  <c r="AA4085" i="1" s="1"/>
  <c r="W4086" i="1"/>
  <c r="AA4086" i="1" s="1"/>
  <c r="W4087" i="1"/>
  <c r="AA4087" i="1" s="1"/>
  <c r="W4088" i="1"/>
  <c r="AA4088" i="1" s="1"/>
  <c r="W4089" i="1"/>
  <c r="AA4089" i="1" s="1"/>
  <c r="W4090" i="1"/>
  <c r="AA4090" i="1" s="1"/>
  <c r="W4091" i="1"/>
  <c r="AA4091" i="1" s="1"/>
  <c r="W4092" i="1"/>
  <c r="AA4092" i="1" s="1"/>
  <c r="W4093" i="1"/>
  <c r="AA4093" i="1" s="1"/>
  <c r="W4094" i="1"/>
  <c r="AA4094" i="1" s="1"/>
  <c r="W4095" i="1"/>
  <c r="AA4095" i="1" s="1"/>
  <c r="W4096" i="1"/>
  <c r="AA4096" i="1" s="1"/>
  <c r="W4097" i="1"/>
  <c r="AA4097" i="1" s="1"/>
  <c r="W4098" i="1"/>
  <c r="AA4098" i="1" s="1"/>
  <c r="W4099" i="1"/>
  <c r="AA4099" i="1" s="1"/>
  <c r="W4100" i="1"/>
  <c r="AA4100" i="1" s="1"/>
  <c r="W4101" i="1"/>
  <c r="AA4101" i="1" s="1"/>
  <c r="W4102" i="1"/>
  <c r="AA4102" i="1" s="1"/>
  <c r="W4103" i="1"/>
  <c r="AA4103" i="1" s="1"/>
  <c r="W4104" i="1"/>
  <c r="AA4104" i="1" s="1"/>
  <c r="W4105" i="1"/>
  <c r="AA4105" i="1" s="1"/>
  <c r="W4106" i="1"/>
  <c r="AA4106" i="1" s="1"/>
  <c r="W4107" i="1"/>
  <c r="AA4107" i="1" s="1"/>
  <c r="W4108" i="1"/>
  <c r="AA4108" i="1" s="1"/>
  <c r="W4109" i="1"/>
  <c r="AA4109" i="1" s="1"/>
  <c r="W4110" i="1"/>
  <c r="AA4110" i="1" s="1"/>
  <c r="W4111" i="1"/>
  <c r="AA4111" i="1" s="1"/>
  <c r="W4112" i="1"/>
  <c r="AA4112" i="1" s="1"/>
  <c r="W4113" i="1"/>
  <c r="AA4113" i="1" s="1"/>
  <c r="W4114" i="1"/>
  <c r="AA4114" i="1" s="1"/>
  <c r="W4115" i="1"/>
  <c r="AA4115" i="1" s="1"/>
  <c r="W4116" i="1"/>
  <c r="AA4116" i="1" s="1"/>
  <c r="W4117" i="1"/>
  <c r="AA4117" i="1" s="1"/>
  <c r="W4118" i="1"/>
  <c r="AA4118" i="1" s="1"/>
  <c r="W4119" i="1"/>
  <c r="AA4119" i="1" s="1"/>
  <c r="W4120" i="1"/>
  <c r="AA4120" i="1" s="1"/>
  <c r="W4121" i="1"/>
  <c r="AA4121" i="1" s="1"/>
  <c r="W4122" i="1"/>
  <c r="AA4122" i="1" s="1"/>
  <c r="W4123" i="1"/>
  <c r="AA4123" i="1" s="1"/>
  <c r="W4124" i="1"/>
  <c r="AA4124" i="1" s="1"/>
  <c r="W4125" i="1"/>
  <c r="AA4125" i="1" s="1"/>
  <c r="W4126" i="1"/>
  <c r="AA4126" i="1" s="1"/>
  <c r="W4127" i="1"/>
  <c r="AA4127" i="1" s="1"/>
  <c r="W4128" i="1"/>
  <c r="AA4128" i="1" s="1"/>
  <c r="W4129" i="1"/>
  <c r="AA4129" i="1" s="1"/>
  <c r="W4130" i="1"/>
  <c r="AA4130" i="1" s="1"/>
  <c r="W4131" i="1"/>
  <c r="AA4131" i="1" s="1"/>
  <c r="W4132" i="1"/>
  <c r="AA4132" i="1" s="1"/>
  <c r="W4133" i="1"/>
  <c r="AA4133" i="1" s="1"/>
  <c r="W4134" i="1"/>
  <c r="AA4134" i="1" s="1"/>
  <c r="W4135" i="1"/>
  <c r="AA4135" i="1" s="1"/>
  <c r="W4136" i="1"/>
  <c r="AA4136" i="1" s="1"/>
  <c r="W4137" i="1"/>
  <c r="AA4137" i="1" s="1"/>
  <c r="W4138" i="1"/>
  <c r="AA4138" i="1" s="1"/>
  <c r="W4139" i="1"/>
  <c r="AA4139" i="1" s="1"/>
  <c r="W4140" i="1"/>
  <c r="AA4140" i="1" s="1"/>
  <c r="W4141" i="1"/>
  <c r="AA4141" i="1" s="1"/>
  <c r="W4142" i="1"/>
  <c r="AA4142" i="1" s="1"/>
  <c r="W4143" i="1"/>
  <c r="AA4143" i="1" s="1"/>
  <c r="W4144" i="1"/>
  <c r="AA4144" i="1" s="1"/>
  <c r="W4145" i="1"/>
  <c r="AA4145" i="1" s="1"/>
  <c r="W4146" i="1"/>
  <c r="AA4146" i="1" s="1"/>
  <c r="W4147" i="1"/>
  <c r="AA4147" i="1" s="1"/>
  <c r="W4148" i="1"/>
  <c r="AA4148" i="1" s="1"/>
  <c r="W4149" i="1"/>
  <c r="AA4149" i="1" s="1"/>
  <c r="W4150" i="1"/>
  <c r="AA4150" i="1" s="1"/>
  <c r="W4151" i="1"/>
  <c r="AA4151" i="1" s="1"/>
  <c r="W4152" i="1"/>
  <c r="AA4152" i="1" s="1"/>
  <c r="W4153" i="1"/>
  <c r="AA4153" i="1" s="1"/>
  <c r="W4154" i="1"/>
  <c r="AA4154" i="1" s="1"/>
  <c r="W4155" i="1"/>
  <c r="AA4155" i="1" s="1"/>
  <c r="W4156" i="1"/>
  <c r="AA4156" i="1" s="1"/>
  <c r="W4157" i="1"/>
  <c r="AA4157" i="1" s="1"/>
  <c r="W4158" i="1"/>
  <c r="AA4158" i="1" s="1"/>
  <c r="W4159" i="1"/>
  <c r="AA4159" i="1" s="1"/>
  <c r="W4160" i="1"/>
  <c r="AA4160" i="1" s="1"/>
  <c r="W4161" i="1"/>
  <c r="AA4161" i="1" s="1"/>
  <c r="W4162" i="1"/>
  <c r="AA4162" i="1" s="1"/>
  <c r="W4163" i="1"/>
  <c r="AA4163" i="1" s="1"/>
  <c r="W4164" i="1"/>
  <c r="AA4164" i="1" s="1"/>
  <c r="W4165" i="1"/>
  <c r="AA4165" i="1" s="1"/>
  <c r="W4166" i="1"/>
  <c r="AA4166" i="1" s="1"/>
  <c r="W4167" i="1"/>
  <c r="AA4167" i="1" s="1"/>
  <c r="W4168" i="1"/>
  <c r="AA4168" i="1" s="1"/>
  <c r="W4169" i="1"/>
  <c r="AA4169" i="1" s="1"/>
  <c r="W4170" i="1"/>
  <c r="AA4170" i="1" s="1"/>
  <c r="W4171" i="1"/>
  <c r="AA4171" i="1" s="1"/>
  <c r="W4172" i="1"/>
  <c r="AA4172" i="1" s="1"/>
  <c r="W4173" i="1"/>
  <c r="AA4173" i="1" s="1"/>
  <c r="W4174" i="1"/>
  <c r="AA4174" i="1" s="1"/>
  <c r="W4175" i="1"/>
  <c r="AA4175" i="1" s="1"/>
  <c r="W4176" i="1"/>
  <c r="AA4176" i="1" s="1"/>
  <c r="W4177" i="1"/>
  <c r="AA4177" i="1" s="1"/>
  <c r="W4178" i="1"/>
  <c r="AA4178" i="1" s="1"/>
  <c r="W4179" i="1"/>
  <c r="AA4179" i="1" s="1"/>
  <c r="W4180" i="1"/>
  <c r="AA4180" i="1" s="1"/>
  <c r="W4181" i="1"/>
  <c r="AA4181" i="1" s="1"/>
  <c r="W4182" i="1"/>
  <c r="AA4182" i="1" s="1"/>
  <c r="W4183" i="1"/>
  <c r="AA4183" i="1" s="1"/>
  <c r="W4184" i="1"/>
  <c r="AA4184" i="1" s="1"/>
  <c r="W4185" i="1"/>
  <c r="AA4185" i="1" s="1"/>
  <c r="W4186" i="1"/>
  <c r="AA4186" i="1" s="1"/>
  <c r="W4187" i="1"/>
  <c r="AA4187" i="1" s="1"/>
  <c r="W4188" i="1"/>
  <c r="AA4188" i="1" s="1"/>
  <c r="W4189" i="1"/>
  <c r="AA4189" i="1" s="1"/>
  <c r="W4190" i="1"/>
  <c r="AA4190" i="1" s="1"/>
  <c r="W4191" i="1"/>
  <c r="AA4191" i="1" s="1"/>
  <c r="W4192" i="1"/>
  <c r="AA4192" i="1" s="1"/>
  <c r="W4193" i="1"/>
  <c r="AA4193" i="1" s="1"/>
  <c r="W4194" i="1"/>
  <c r="AA4194" i="1" s="1"/>
  <c r="W4195" i="1"/>
  <c r="AA4195" i="1" s="1"/>
  <c r="W4196" i="1"/>
  <c r="AA4196" i="1" s="1"/>
  <c r="W4197" i="1"/>
  <c r="AA4197" i="1" s="1"/>
  <c r="W4198" i="1"/>
  <c r="AA4198" i="1" s="1"/>
  <c r="W4199" i="1"/>
  <c r="AA4199" i="1" s="1"/>
  <c r="W4200" i="1"/>
  <c r="AA4200" i="1" s="1"/>
  <c r="W4201" i="1"/>
  <c r="AA4201" i="1" s="1"/>
  <c r="W4202" i="1"/>
  <c r="AA4202" i="1" s="1"/>
  <c r="W4203" i="1"/>
  <c r="AA4203" i="1" s="1"/>
  <c r="W4204" i="1"/>
  <c r="AA4204" i="1" s="1"/>
  <c r="W4205" i="1"/>
  <c r="AA4205" i="1" s="1"/>
  <c r="W4206" i="1"/>
  <c r="AA4206" i="1" s="1"/>
  <c r="W4207" i="1"/>
  <c r="AA4207" i="1" s="1"/>
  <c r="W4208" i="1"/>
  <c r="AA4208" i="1" s="1"/>
  <c r="W4209" i="1"/>
  <c r="AA4209" i="1" s="1"/>
  <c r="W4210" i="1"/>
  <c r="AA4210" i="1" s="1"/>
  <c r="W4211" i="1"/>
  <c r="AA4211" i="1" s="1"/>
  <c r="W4212" i="1"/>
  <c r="AA4212" i="1" s="1"/>
  <c r="W4213" i="1"/>
  <c r="AA4213" i="1" s="1"/>
  <c r="W4214" i="1"/>
  <c r="AA4214" i="1" s="1"/>
  <c r="W4215" i="1"/>
  <c r="AA4215" i="1" s="1"/>
  <c r="W4216" i="1"/>
  <c r="AA4216" i="1" s="1"/>
  <c r="W4217" i="1"/>
  <c r="AA4217" i="1" s="1"/>
  <c r="W4218" i="1"/>
  <c r="AA4218" i="1" s="1"/>
  <c r="W4219" i="1"/>
  <c r="AA4219" i="1" s="1"/>
  <c r="W4220" i="1"/>
  <c r="AA4220" i="1" s="1"/>
  <c r="W4221" i="1"/>
  <c r="AA4221" i="1" s="1"/>
  <c r="W4222" i="1"/>
  <c r="AA4222" i="1" s="1"/>
  <c r="W4223" i="1"/>
  <c r="AA4223" i="1" s="1"/>
  <c r="W4224" i="1"/>
  <c r="AA4224" i="1" s="1"/>
  <c r="W4225" i="1"/>
  <c r="AA4225" i="1" s="1"/>
  <c r="W4226" i="1"/>
  <c r="AA4226" i="1" s="1"/>
  <c r="W4227" i="1"/>
  <c r="AA4227" i="1" s="1"/>
  <c r="W4228" i="1"/>
  <c r="AA4228" i="1" s="1"/>
  <c r="W4229" i="1"/>
  <c r="AA4229" i="1" s="1"/>
  <c r="W4230" i="1"/>
  <c r="AA4230" i="1" s="1"/>
  <c r="W4231" i="1"/>
  <c r="AA4231" i="1" s="1"/>
  <c r="W4232" i="1"/>
  <c r="AA4232" i="1" s="1"/>
  <c r="W4233" i="1"/>
  <c r="AA4233" i="1" s="1"/>
  <c r="W4234" i="1"/>
  <c r="AA4234" i="1" s="1"/>
  <c r="W4235" i="1"/>
  <c r="AA4235" i="1" s="1"/>
  <c r="W4236" i="1"/>
  <c r="AA4236" i="1" s="1"/>
  <c r="W4237" i="1"/>
  <c r="AA4237" i="1" s="1"/>
  <c r="W4238" i="1"/>
  <c r="AA4238" i="1" s="1"/>
  <c r="W4239" i="1"/>
  <c r="AA4239" i="1" s="1"/>
  <c r="W4240" i="1"/>
  <c r="AA4240" i="1" s="1"/>
  <c r="W4241" i="1"/>
  <c r="AA4241" i="1" s="1"/>
  <c r="W4242" i="1"/>
  <c r="AA4242" i="1" s="1"/>
  <c r="W4243" i="1"/>
  <c r="AA4243" i="1" s="1"/>
  <c r="W4244" i="1"/>
  <c r="AA4244" i="1" s="1"/>
  <c r="W4245" i="1"/>
  <c r="AA4245" i="1" s="1"/>
  <c r="W4246" i="1"/>
  <c r="AA4246" i="1" s="1"/>
  <c r="W4247" i="1"/>
  <c r="AA4247" i="1" s="1"/>
  <c r="W4248" i="1"/>
  <c r="AA4248" i="1" s="1"/>
  <c r="W4249" i="1"/>
  <c r="AA4249" i="1" s="1"/>
  <c r="W4250" i="1"/>
  <c r="AA4250" i="1" s="1"/>
  <c r="W4251" i="1"/>
  <c r="AA4251" i="1" s="1"/>
  <c r="W4252" i="1"/>
  <c r="AA4252" i="1" s="1"/>
  <c r="W4253" i="1"/>
  <c r="AA4253" i="1" s="1"/>
  <c r="W4254" i="1"/>
  <c r="AA4254" i="1" s="1"/>
  <c r="W4255" i="1"/>
  <c r="AA4255" i="1" s="1"/>
  <c r="W4256" i="1"/>
  <c r="AA4256" i="1" s="1"/>
  <c r="W4257" i="1"/>
  <c r="AA4257" i="1" s="1"/>
  <c r="W4258" i="1"/>
  <c r="AA4258" i="1" s="1"/>
  <c r="W4259" i="1"/>
  <c r="AA4259" i="1" s="1"/>
  <c r="W4260" i="1"/>
  <c r="AA4260" i="1" s="1"/>
  <c r="W4261" i="1"/>
  <c r="AA4261" i="1" s="1"/>
  <c r="W4262" i="1"/>
  <c r="AA4262" i="1" s="1"/>
  <c r="W4263" i="1"/>
  <c r="AA4263" i="1" s="1"/>
  <c r="W4264" i="1"/>
  <c r="AA4264" i="1" s="1"/>
  <c r="W4265" i="1"/>
  <c r="AA4265" i="1" s="1"/>
  <c r="W4266" i="1"/>
  <c r="AA4266" i="1" s="1"/>
  <c r="W4267" i="1"/>
  <c r="AA4267" i="1" s="1"/>
  <c r="W4268" i="1"/>
  <c r="AA4268" i="1" s="1"/>
  <c r="W4269" i="1"/>
  <c r="AA4269" i="1" s="1"/>
  <c r="W4270" i="1"/>
  <c r="AA4270" i="1" s="1"/>
  <c r="W4271" i="1"/>
  <c r="AA4271" i="1" s="1"/>
  <c r="W4272" i="1"/>
  <c r="AA4272" i="1" s="1"/>
  <c r="W4273" i="1"/>
  <c r="AA4273" i="1" s="1"/>
  <c r="W4274" i="1"/>
  <c r="AA4274" i="1" s="1"/>
  <c r="W4275" i="1"/>
  <c r="AA4275" i="1" s="1"/>
  <c r="W4276" i="1"/>
  <c r="AA4276" i="1" s="1"/>
  <c r="W4277" i="1"/>
  <c r="AA4277" i="1" s="1"/>
  <c r="W4278" i="1"/>
  <c r="AA4278" i="1" s="1"/>
  <c r="W4279" i="1"/>
  <c r="AA4279" i="1" s="1"/>
  <c r="W4280" i="1"/>
  <c r="AA4280" i="1" s="1"/>
  <c r="W4281" i="1"/>
  <c r="AA4281" i="1" s="1"/>
  <c r="W4282" i="1"/>
  <c r="AA4282" i="1" s="1"/>
  <c r="W4283" i="1"/>
  <c r="AA4283" i="1" s="1"/>
  <c r="W4284" i="1"/>
  <c r="AA4284" i="1" s="1"/>
  <c r="W4285" i="1"/>
  <c r="AA4285" i="1" s="1"/>
  <c r="W4286" i="1"/>
  <c r="AA4286" i="1" s="1"/>
  <c r="W4287" i="1"/>
  <c r="AA4287" i="1" s="1"/>
  <c r="W4288" i="1"/>
  <c r="AA4288" i="1" s="1"/>
  <c r="W4289" i="1"/>
  <c r="AA4289" i="1" s="1"/>
  <c r="W4290" i="1"/>
  <c r="AA4290" i="1" s="1"/>
  <c r="W4291" i="1"/>
  <c r="AA4291" i="1" s="1"/>
  <c r="W4292" i="1"/>
  <c r="AA4292" i="1" s="1"/>
  <c r="W4293" i="1"/>
  <c r="AA4293" i="1" s="1"/>
  <c r="W4294" i="1"/>
  <c r="AA4294" i="1" s="1"/>
  <c r="W4295" i="1"/>
  <c r="AA4295" i="1" s="1"/>
  <c r="W4296" i="1"/>
  <c r="AA4296" i="1" s="1"/>
  <c r="W4297" i="1"/>
  <c r="AA4297" i="1" s="1"/>
  <c r="W4298" i="1"/>
  <c r="AA4298" i="1" s="1"/>
  <c r="W4299" i="1"/>
  <c r="AA4299" i="1" s="1"/>
  <c r="W4300" i="1"/>
  <c r="AA4300" i="1" s="1"/>
  <c r="W4301" i="1"/>
  <c r="AA4301" i="1" s="1"/>
  <c r="W4302" i="1"/>
  <c r="AA4302" i="1" s="1"/>
  <c r="W4303" i="1"/>
  <c r="AA4303" i="1" s="1"/>
  <c r="W4304" i="1"/>
  <c r="AA4304" i="1" s="1"/>
  <c r="W4305" i="1"/>
  <c r="AA4305" i="1" s="1"/>
  <c r="W4306" i="1"/>
  <c r="AA4306" i="1" s="1"/>
  <c r="W4307" i="1"/>
  <c r="AA4307" i="1" s="1"/>
  <c r="W4308" i="1"/>
  <c r="AA4308" i="1" s="1"/>
  <c r="W4309" i="1"/>
  <c r="AA4309" i="1" s="1"/>
  <c r="W4310" i="1"/>
  <c r="AA4310" i="1" s="1"/>
  <c r="W4311" i="1"/>
  <c r="AA4311" i="1" s="1"/>
  <c r="W4312" i="1"/>
  <c r="AA4312" i="1" s="1"/>
  <c r="W4313" i="1"/>
  <c r="AA4313" i="1" s="1"/>
  <c r="W4314" i="1"/>
  <c r="AA4314" i="1" s="1"/>
  <c r="W4315" i="1"/>
  <c r="AA4315" i="1" s="1"/>
  <c r="W4316" i="1"/>
  <c r="AA4316" i="1" s="1"/>
  <c r="W4317" i="1"/>
  <c r="AA4317" i="1" s="1"/>
  <c r="W4318" i="1"/>
  <c r="AA4318" i="1" s="1"/>
  <c r="W4319" i="1"/>
  <c r="AA4319" i="1" s="1"/>
  <c r="W4320" i="1"/>
  <c r="AA4320" i="1" s="1"/>
  <c r="W4321" i="1"/>
  <c r="AA4321" i="1" s="1"/>
  <c r="W4322" i="1"/>
  <c r="AA4322" i="1" s="1"/>
  <c r="W4323" i="1"/>
  <c r="AA4323" i="1" s="1"/>
  <c r="W4324" i="1"/>
  <c r="AA4324" i="1" s="1"/>
  <c r="W4325" i="1"/>
  <c r="AA4325" i="1" s="1"/>
  <c r="W4326" i="1"/>
  <c r="AA4326" i="1" s="1"/>
  <c r="W4327" i="1"/>
  <c r="AA4327" i="1" s="1"/>
  <c r="W4328" i="1"/>
  <c r="AA4328" i="1" s="1"/>
  <c r="W4329" i="1"/>
  <c r="AA4329" i="1" s="1"/>
  <c r="W4330" i="1"/>
  <c r="AA4330" i="1" s="1"/>
  <c r="W4331" i="1"/>
  <c r="AA4331" i="1" s="1"/>
  <c r="W4332" i="1"/>
  <c r="AA4332" i="1" s="1"/>
  <c r="W4333" i="1"/>
  <c r="AA4333" i="1" s="1"/>
  <c r="W4334" i="1"/>
  <c r="AA4334" i="1" s="1"/>
  <c r="W4335" i="1"/>
  <c r="AA4335" i="1" s="1"/>
  <c r="W4336" i="1"/>
  <c r="AA4336" i="1" s="1"/>
  <c r="W4337" i="1"/>
  <c r="AA4337" i="1" s="1"/>
  <c r="W4338" i="1"/>
  <c r="AA4338" i="1" s="1"/>
  <c r="W4339" i="1"/>
  <c r="AA4339" i="1" s="1"/>
  <c r="W4340" i="1"/>
  <c r="AA4340" i="1" s="1"/>
  <c r="W4341" i="1"/>
  <c r="AA4341" i="1" s="1"/>
  <c r="W4342" i="1"/>
  <c r="AA4342" i="1" s="1"/>
  <c r="W4343" i="1"/>
  <c r="AA4343" i="1" s="1"/>
  <c r="W4344" i="1"/>
  <c r="AA4344" i="1" s="1"/>
  <c r="W4345" i="1"/>
  <c r="AA4345" i="1" s="1"/>
  <c r="W4346" i="1"/>
  <c r="AA4346" i="1" s="1"/>
  <c r="W4347" i="1"/>
  <c r="AA4347" i="1" s="1"/>
  <c r="W4348" i="1"/>
  <c r="AA4348" i="1" s="1"/>
  <c r="W4349" i="1"/>
  <c r="AA4349" i="1" s="1"/>
  <c r="W4350" i="1"/>
  <c r="AA4350" i="1" s="1"/>
  <c r="W4351" i="1"/>
  <c r="AA4351" i="1" s="1"/>
  <c r="W4352" i="1"/>
  <c r="AA4352" i="1" s="1"/>
  <c r="W4353" i="1"/>
  <c r="AA4353" i="1" s="1"/>
  <c r="W4354" i="1"/>
  <c r="AA4354" i="1" s="1"/>
  <c r="W4355" i="1"/>
  <c r="AA4355" i="1" s="1"/>
  <c r="W4356" i="1"/>
  <c r="AA4356" i="1" s="1"/>
  <c r="W4357" i="1"/>
  <c r="AA4357" i="1" s="1"/>
  <c r="W4358" i="1"/>
  <c r="AA4358" i="1" s="1"/>
  <c r="W4359" i="1"/>
  <c r="AA4359" i="1" s="1"/>
  <c r="W4360" i="1"/>
  <c r="AA4360" i="1" s="1"/>
  <c r="W4361" i="1"/>
  <c r="AA4361" i="1" s="1"/>
  <c r="W4362" i="1"/>
  <c r="AA4362" i="1" s="1"/>
  <c r="W4363" i="1"/>
  <c r="AA4363" i="1" s="1"/>
  <c r="W4364" i="1"/>
  <c r="AA4364" i="1" s="1"/>
  <c r="W4365" i="1"/>
  <c r="AA4365" i="1" s="1"/>
  <c r="W4366" i="1"/>
  <c r="AA4366" i="1" s="1"/>
  <c r="W4367" i="1"/>
  <c r="AA4367" i="1" s="1"/>
  <c r="W4368" i="1"/>
  <c r="AA4368" i="1" s="1"/>
  <c r="W4369" i="1"/>
  <c r="AA4369" i="1" s="1"/>
  <c r="W4370" i="1"/>
  <c r="AA4370" i="1" s="1"/>
  <c r="W4371" i="1"/>
  <c r="AA4371" i="1" s="1"/>
  <c r="W4372" i="1"/>
  <c r="AA4372" i="1" s="1"/>
  <c r="W4373" i="1"/>
  <c r="AA4373" i="1" s="1"/>
  <c r="W4374" i="1"/>
  <c r="AA4374" i="1" s="1"/>
  <c r="W4375" i="1"/>
  <c r="AA4375" i="1" s="1"/>
  <c r="W4376" i="1"/>
  <c r="AA4376" i="1" s="1"/>
  <c r="W4377" i="1"/>
  <c r="AA4377" i="1" s="1"/>
  <c r="W4378" i="1"/>
  <c r="AA4378" i="1" s="1"/>
  <c r="W4379" i="1"/>
  <c r="AA4379" i="1" s="1"/>
  <c r="W4380" i="1"/>
  <c r="AA4380" i="1" s="1"/>
  <c r="W4381" i="1"/>
  <c r="AA4381" i="1" s="1"/>
  <c r="W4382" i="1"/>
  <c r="AA4382" i="1" s="1"/>
  <c r="W4383" i="1"/>
  <c r="AA4383" i="1" s="1"/>
  <c r="W4384" i="1"/>
  <c r="AA4384" i="1" s="1"/>
  <c r="W4385" i="1"/>
  <c r="AA4385" i="1" s="1"/>
  <c r="W4386" i="1"/>
  <c r="AA4386" i="1" s="1"/>
  <c r="W4387" i="1"/>
  <c r="AA4387" i="1" s="1"/>
  <c r="W4388" i="1"/>
  <c r="AA4388" i="1" s="1"/>
  <c r="W4389" i="1"/>
  <c r="AA4389" i="1" s="1"/>
  <c r="W4390" i="1"/>
  <c r="AA4390" i="1" s="1"/>
  <c r="W4391" i="1"/>
  <c r="AA4391" i="1" s="1"/>
  <c r="W4392" i="1"/>
  <c r="AA4392" i="1" s="1"/>
  <c r="W4393" i="1"/>
  <c r="AA4393" i="1" s="1"/>
  <c r="W4394" i="1"/>
  <c r="AA4394" i="1" s="1"/>
  <c r="W4395" i="1"/>
  <c r="AA4395" i="1" s="1"/>
  <c r="W4396" i="1"/>
  <c r="AA4396" i="1" s="1"/>
  <c r="W4397" i="1"/>
  <c r="AA4397" i="1" s="1"/>
  <c r="W4398" i="1"/>
  <c r="AA4398" i="1" s="1"/>
  <c r="W4399" i="1"/>
  <c r="AA4399" i="1" s="1"/>
  <c r="W4400" i="1"/>
  <c r="AA4400" i="1" s="1"/>
  <c r="W4401" i="1"/>
  <c r="AA4401" i="1" s="1"/>
  <c r="W4402" i="1"/>
  <c r="AA4402" i="1" s="1"/>
  <c r="W4403" i="1"/>
  <c r="AA4403" i="1" s="1"/>
  <c r="W4404" i="1"/>
  <c r="AA4404" i="1" s="1"/>
  <c r="W4405" i="1"/>
  <c r="AA4405" i="1" s="1"/>
  <c r="W4406" i="1"/>
  <c r="AA4406" i="1" s="1"/>
  <c r="W4407" i="1"/>
  <c r="AA4407" i="1" s="1"/>
  <c r="W4408" i="1"/>
  <c r="AA4408" i="1" s="1"/>
  <c r="W4409" i="1"/>
  <c r="AA4409" i="1" s="1"/>
  <c r="W4410" i="1"/>
  <c r="AA4410" i="1" s="1"/>
  <c r="W4411" i="1"/>
  <c r="AA4411" i="1" s="1"/>
  <c r="W4412" i="1"/>
  <c r="AA4412" i="1" s="1"/>
  <c r="W4413" i="1"/>
  <c r="AA4413" i="1" s="1"/>
  <c r="W4414" i="1"/>
  <c r="AA4414" i="1" s="1"/>
  <c r="W4415" i="1"/>
  <c r="AA4415" i="1" s="1"/>
  <c r="W4416" i="1"/>
  <c r="AA4416" i="1" s="1"/>
  <c r="W4417" i="1"/>
  <c r="AA4417" i="1" s="1"/>
  <c r="W4418" i="1"/>
  <c r="AA4418" i="1" s="1"/>
  <c r="W4419" i="1"/>
  <c r="AA4419" i="1" s="1"/>
  <c r="W4420" i="1"/>
  <c r="AA4420" i="1" s="1"/>
  <c r="W4421" i="1"/>
  <c r="AA4421" i="1" s="1"/>
  <c r="W4422" i="1"/>
  <c r="AA4422" i="1" s="1"/>
  <c r="W4423" i="1"/>
  <c r="AA4423" i="1" s="1"/>
  <c r="W4424" i="1"/>
  <c r="AA4424" i="1" s="1"/>
  <c r="W4425" i="1"/>
  <c r="AA4425" i="1" s="1"/>
  <c r="W4426" i="1"/>
  <c r="AA4426" i="1" s="1"/>
  <c r="W4427" i="1"/>
  <c r="AA4427" i="1" s="1"/>
  <c r="W4428" i="1"/>
  <c r="AA4428" i="1" s="1"/>
  <c r="W4429" i="1"/>
  <c r="AA4429" i="1" s="1"/>
  <c r="W4430" i="1"/>
  <c r="AA4430" i="1" s="1"/>
  <c r="W4431" i="1"/>
  <c r="AA4431" i="1" s="1"/>
  <c r="W4432" i="1"/>
  <c r="AA4432" i="1" s="1"/>
  <c r="W4433" i="1"/>
  <c r="AA4433" i="1" s="1"/>
  <c r="W4434" i="1"/>
  <c r="AA4434" i="1" s="1"/>
  <c r="W4435" i="1"/>
  <c r="AA4435" i="1" s="1"/>
  <c r="W4436" i="1"/>
  <c r="AA4436" i="1" s="1"/>
  <c r="W4437" i="1"/>
  <c r="AA4437" i="1" s="1"/>
  <c r="W4438" i="1"/>
  <c r="AA4438" i="1" s="1"/>
  <c r="W4439" i="1"/>
  <c r="AA4439" i="1" s="1"/>
  <c r="W4440" i="1"/>
  <c r="AA4440" i="1" s="1"/>
  <c r="W4441" i="1"/>
  <c r="AA4441" i="1" s="1"/>
  <c r="W4442" i="1"/>
  <c r="AA4442" i="1" s="1"/>
  <c r="W4443" i="1"/>
  <c r="AA4443" i="1" s="1"/>
  <c r="W4444" i="1"/>
  <c r="AA4444" i="1" s="1"/>
  <c r="W4445" i="1"/>
  <c r="AA4445" i="1" s="1"/>
  <c r="W4446" i="1"/>
  <c r="AA4446" i="1" s="1"/>
  <c r="W4447" i="1"/>
  <c r="AA4447" i="1" s="1"/>
  <c r="W4448" i="1"/>
  <c r="AA4448" i="1" s="1"/>
  <c r="W4449" i="1"/>
  <c r="AA4449" i="1" s="1"/>
  <c r="W4450" i="1"/>
  <c r="AA4450" i="1" s="1"/>
  <c r="W4451" i="1"/>
  <c r="AA4451" i="1" s="1"/>
  <c r="W4452" i="1"/>
  <c r="AA4452" i="1" s="1"/>
  <c r="W4453" i="1"/>
  <c r="AA4453" i="1" s="1"/>
  <c r="W4454" i="1"/>
  <c r="AA4454" i="1" s="1"/>
  <c r="W4455" i="1"/>
  <c r="AA4455" i="1" s="1"/>
  <c r="W4456" i="1"/>
  <c r="AA4456" i="1" s="1"/>
  <c r="W4457" i="1"/>
  <c r="AA4457" i="1" s="1"/>
  <c r="W4458" i="1"/>
  <c r="AA4458" i="1" s="1"/>
  <c r="W4459" i="1"/>
  <c r="AA4459" i="1" s="1"/>
  <c r="W4460" i="1"/>
  <c r="AA4460" i="1" s="1"/>
  <c r="W4461" i="1"/>
  <c r="AA4461" i="1" s="1"/>
  <c r="W4462" i="1"/>
  <c r="AA4462" i="1" s="1"/>
  <c r="W4463" i="1"/>
  <c r="AA4463" i="1" s="1"/>
  <c r="W4464" i="1"/>
  <c r="AA4464" i="1" s="1"/>
  <c r="W4465" i="1"/>
  <c r="AA4465" i="1" s="1"/>
  <c r="W4466" i="1"/>
  <c r="AA4466" i="1" s="1"/>
  <c r="W4467" i="1"/>
  <c r="AA4467" i="1" s="1"/>
  <c r="W4468" i="1"/>
  <c r="AA4468" i="1" s="1"/>
  <c r="W4469" i="1"/>
  <c r="AA4469" i="1" s="1"/>
  <c r="W4470" i="1"/>
  <c r="AA4470" i="1" s="1"/>
  <c r="W4471" i="1"/>
  <c r="AA4471" i="1" s="1"/>
  <c r="W4472" i="1"/>
  <c r="AA4472" i="1" s="1"/>
  <c r="W4473" i="1"/>
  <c r="AA4473" i="1" s="1"/>
  <c r="W4474" i="1"/>
  <c r="AA4474" i="1" s="1"/>
  <c r="W4475" i="1"/>
  <c r="AA4475" i="1" s="1"/>
  <c r="W4476" i="1"/>
  <c r="AA4476" i="1" s="1"/>
  <c r="W4477" i="1"/>
  <c r="AA4477" i="1" s="1"/>
  <c r="W4478" i="1"/>
  <c r="AA4478" i="1" s="1"/>
  <c r="W4479" i="1"/>
  <c r="AA4479" i="1" s="1"/>
  <c r="W4480" i="1"/>
  <c r="AA4480" i="1" s="1"/>
  <c r="W4481" i="1"/>
  <c r="AA4481" i="1" s="1"/>
  <c r="W4482" i="1"/>
  <c r="AA4482" i="1" s="1"/>
  <c r="W4483" i="1"/>
  <c r="AA4483" i="1" s="1"/>
  <c r="W4484" i="1"/>
  <c r="AA4484" i="1" s="1"/>
  <c r="W4485" i="1"/>
  <c r="AA4485" i="1" s="1"/>
  <c r="W4486" i="1"/>
  <c r="AA4486" i="1" s="1"/>
  <c r="W4487" i="1"/>
  <c r="AA4487" i="1" s="1"/>
  <c r="W4488" i="1"/>
  <c r="AA4488" i="1" s="1"/>
  <c r="W4489" i="1"/>
  <c r="AA4489" i="1" s="1"/>
  <c r="W4490" i="1"/>
  <c r="AA4490" i="1" s="1"/>
  <c r="W4491" i="1"/>
  <c r="AA4491" i="1" s="1"/>
  <c r="W4492" i="1"/>
  <c r="AA4492" i="1" s="1"/>
  <c r="W4493" i="1"/>
  <c r="AA4493" i="1" s="1"/>
  <c r="W4494" i="1"/>
  <c r="AA4494" i="1" s="1"/>
  <c r="W4495" i="1"/>
  <c r="AA4495" i="1" s="1"/>
  <c r="W4496" i="1"/>
  <c r="AA4496" i="1" s="1"/>
  <c r="W4497" i="1"/>
  <c r="AA4497" i="1" s="1"/>
  <c r="W4498" i="1"/>
  <c r="AA4498" i="1" s="1"/>
  <c r="W4499" i="1"/>
  <c r="AA4499" i="1" s="1"/>
  <c r="W4500" i="1"/>
  <c r="AA4500" i="1" s="1"/>
  <c r="W4501" i="1"/>
  <c r="AA4501" i="1" s="1"/>
  <c r="W4502" i="1"/>
  <c r="AA4502" i="1" s="1"/>
  <c r="W4503" i="1"/>
  <c r="AA4503" i="1" s="1"/>
  <c r="W4504" i="1"/>
  <c r="AA4504" i="1" s="1"/>
  <c r="W4505" i="1"/>
  <c r="AA4505" i="1" s="1"/>
  <c r="W4506" i="1"/>
  <c r="AA4506" i="1" s="1"/>
  <c r="W4507" i="1"/>
  <c r="AA4507" i="1" s="1"/>
  <c r="W4508" i="1"/>
  <c r="AA4508" i="1" s="1"/>
  <c r="W4509" i="1"/>
  <c r="AA4509" i="1" s="1"/>
  <c r="W4510" i="1"/>
  <c r="AA4510" i="1" s="1"/>
  <c r="W4511" i="1"/>
  <c r="AA4511" i="1" s="1"/>
  <c r="W4512" i="1"/>
  <c r="AA4512" i="1" s="1"/>
  <c r="W4513" i="1"/>
  <c r="AA4513" i="1" s="1"/>
  <c r="W4514" i="1"/>
  <c r="AA4514" i="1" s="1"/>
  <c r="W4515" i="1"/>
  <c r="AA4515" i="1" s="1"/>
  <c r="W4516" i="1"/>
  <c r="AA4516" i="1" s="1"/>
  <c r="W4517" i="1"/>
  <c r="AA4517" i="1" s="1"/>
  <c r="W4518" i="1"/>
  <c r="AA4518" i="1" s="1"/>
  <c r="W4519" i="1"/>
  <c r="AA4519" i="1" s="1"/>
  <c r="W4520" i="1"/>
  <c r="AA4520" i="1" s="1"/>
  <c r="W4521" i="1"/>
  <c r="AA4521" i="1" s="1"/>
  <c r="W4522" i="1"/>
  <c r="AA4522" i="1" s="1"/>
  <c r="W4523" i="1"/>
  <c r="AA4523" i="1" s="1"/>
  <c r="W4524" i="1"/>
  <c r="AA4524" i="1" s="1"/>
  <c r="W4525" i="1"/>
  <c r="AA4525" i="1" s="1"/>
  <c r="W4526" i="1"/>
  <c r="AA4526" i="1" s="1"/>
  <c r="W4527" i="1"/>
  <c r="AA4527" i="1" s="1"/>
  <c r="W4528" i="1"/>
  <c r="AA4528" i="1" s="1"/>
  <c r="W4529" i="1"/>
  <c r="AA4529" i="1" s="1"/>
  <c r="W4530" i="1"/>
  <c r="AA4530" i="1" s="1"/>
  <c r="W4531" i="1"/>
  <c r="AA4531" i="1" s="1"/>
  <c r="W4532" i="1"/>
  <c r="AA4532" i="1" s="1"/>
  <c r="W4533" i="1"/>
  <c r="AA4533" i="1" s="1"/>
  <c r="W4534" i="1"/>
  <c r="AA4534" i="1" s="1"/>
  <c r="W4535" i="1"/>
  <c r="AA4535" i="1" s="1"/>
  <c r="W4536" i="1"/>
  <c r="AA4536" i="1" s="1"/>
  <c r="W4537" i="1"/>
  <c r="AA4537" i="1" s="1"/>
  <c r="W4538" i="1"/>
  <c r="AA4538" i="1" s="1"/>
  <c r="W4539" i="1"/>
  <c r="AA4539" i="1" s="1"/>
  <c r="W4540" i="1"/>
  <c r="AA4540" i="1" s="1"/>
  <c r="W4541" i="1"/>
  <c r="AA4541" i="1" s="1"/>
  <c r="W4542" i="1"/>
  <c r="AA4542" i="1" s="1"/>
  <c r="W4543" i="1"/>
  <c r="AA4543" i="1" s="1"/>
  <c r="W4544" i="1"/>
  <c r="AA4544" i="1" s="1"/>
  <c r="W4545" i="1"/>
  <c r="AA4545" i="1" s="1"/>
  <c r="W4546" i="1"/>
  <c r="AA4546" i="1" s="1"/>
  <c r="W4547" i="1"/>
  <c r="AA4547" i="1" s="1"/>
  <c r="W4548" i="1"/>
  <c r="AA4548" i="1" s="1"/>
  <c r="W4549" i="1"/>
  <c r="AA4549" i="1" s="1"/>
  <c r="W4550" i="1"/>
  <c r="AA4550" i="1" s="1"/>
  <c r="W4551" i="1"/>
  <c r="AA4551" i="1" s="1"/>
  <c r="W4552" i="1"/>
  <c r="AA4552" i="1" s="1"/>
  <c r="W4553" i="1"/>
  <c r="AA4553" i="1" s="1"/>
  <c r="W4554" i="1"/>
  <c r="AA4554" i="1" s="1"/>
  <c r="W4555" i="1"/>
  <c r="AA4555" i="1" s="1"/>
  <c r="W4556" i="1"/>
  <c r="AA4556" i="1" s="1"/>
  <c r="W4557" i="1"/>
  <c r="AA4557" i="1" s="1"/>
  <c r="W4558" i="1"/>
  <c r="AA4558" i="1" s="1"/>
  <c r="W4559" i="1"/>
  <c r="AA4559" i="1" s="1"/>
  <c r="W4560" i="1"/>
  <c r="AA4560" i="1" s="1"/>
  <c r="W4561" i="1"/>
  <c r="AA4561" i="1" s="1"/>
  <c r="W4562" i="1"/>
  <c r="AA4562" i="1" s="1"/>
  <c r="W4563" i="1"/>
  <c r="AA4563" i="1" s="1"/>
  <c r="W4564" i="1"/>
  <c r="AA4564" i="1" s="1"/>
  <c r="W4565" i="1"/>
  <c r="AA4565" i="1" s="1"/>
  <c r="W4566" i="1"/>
  <c r="AA4566" i="1" s="1"/>
  <c r="W4567" i="1"/>
  <c r="AA4567" i="1" s="1"/>
  <c r="W4568" i="1"/>
  <c r="AA4568" i="1" s="1"/>
  <c r="W4569" i="1"/>
  <c r="AA4569" i="1" s="1"/>
  <c r="W4570" i="1"/>
  <c r="AA4570" i="1" s="1"/>
  <c r="W4571" i="1"/>
  <c r="AA4571" i="1" s="1"/>
  <c r="W4572" i="1"/>
  <c r="AA4572" i="1" s="1"/>
  <c r="W4573" i="1"/>
  <c r="AA4573" i="1" s="1"/>
  <c r="W4574" i="1"/>
  <c r="AA4574" i="1" s="1"/>
  <c r="W4575" i="1"/>
  <c r="AA4575" i="1" s="1"/>
  <c r="W4576" i="1"/>
  <c r="AA4576" i="1" s="1"/>
  <c r="W4577" i="1"/>
  <c r="AA4577" i="1" s="1"/>
  <c r="W4578" i="1"/>
  <c r="AA4578" i="1" s="1"/>
  <c r="W4579" i="1"/>
  <c r="AA4579" i="1" s="1"/>
  <c r="W4580" i="1"/>
  <c r="AA4580" i="1" s="1"/>
  <c r="W4581" i="1"/>
  <c r="AA4581" i="1" s="1"/>
  <c r="W4582" i="1"/>
  <c r="AA4582" i="1" s="1"/>
  <c r="W4583" i="1"/>
  <c r="AA4583" i="1" s="1"/>
  <c r="W4584" i="1"/>
  <c r="AA4584" i="1" s="1"/>
  <c r="W4585" i="1"/>
  <c r="AA4585" i="1" s="1"/>
  <c r="W4586" i="1"/>
  <c r="AA4586" i="1" s="1"/>
  <c r="W4587" i="1"/>
  <c r="AA4587" i="1" s="1"/>
  <c r="W4588" i="1"/>
  <c r="AA4588" i="1" s="1"/>
  <c r="W4589" i="1"/>
  <c r="AA4589" i="1" s="1"/>
  <c r="W4590" i="1"/>
  <c r="AA4590" i="1" s="1"/>
  <c r="W4591" i="1"/>
  <c r="AA4591" i="1" s="1"/>
  <c r="W4592" i="1"/>
  <c r="AA4592" i="1" s="1"/>
  <c r="W4593" i="1"/>
  <c r="AA4593" i="1" s="1"/>
  <c r="W4594" i="1"/>
  <c r="AA4594" i="1" s="1"/>
  <c r="W4595" i="1"/>
  <c r="AA4595" i="1" s="1"/>
  <c r="W4596" i="1"/>
  <c r="AA4596" i="1" s="1"/>
  <c r="W4597" i="1"/>
  <c r="AA4597" i="1" s="1"/>
  <c r="W4598" i="1"/>
  <c r="AA4598" i="1" s="1"/>
  <c r="W4599" i="1"/>
  <c r="AA4599" i="1" s="1"/>
  <c r="W4600" i="1"/>
  <c r="AA4600" i="1" s="1"/>
  <c r="W4601" i="1"/>
  <c r="AA4601" i="1" s="1"/>
  <c r="W4602" i="1"/>
  <c r="AA4602" i="1" s="1"/>
  <c r="W4603" i="1"/>
  <c r="AA4603" i="1" s="1"/>
  <c r="W4604" i="1"/>
  <c r="AA4604" i="1" s="1"/>
  <c r="W4605" i="1"/>
  <c r="AA4605" i="1" s="1"/>
  <c r="W4606" i="1"/>
  <c r="AA4606" i="1" s="1"/>
  <c r="W4607" i="1"/>
  <c r="AA4607" i="1" s="1"/>
  <c r="W4608" i="1"/>
  <c r="AA4608" i="1" s="1"/>
  <c r="W4609" i="1"/>
  <c r="AA4609" i="1" s="1"/>
  <c r="W4610" i="1"/>
  <c r="AA4610" i="1" s="1"/>
  <c r="W4611" i="1"/>
  <c r="AA4611" i="1" s="1"/>
  <c r="W4612" i="1"/>
  <c r="AA4612" i="1" s="1"/>
  <c r="W4613" i="1"/>
  <c r="AA4613" i="1" s="1"/>
  <c r="W4614" i="1"/>
  <c r="AA4614" i="1" s="1"/>
  <c r="W4615" i="1"/>
  <c r="AA4615" i="1" s="1"/>
  <c r="W4616" i="1"/>
  <c r="AA4616" i="1" s="1"/>
  <c r="W4617" i="1"/>
  <c r="AA4617" i="1" s="1"/>
  <c r="W4618" i="1"/>
  <c r="AA4618" i="1" s="1"/>
  <c r="W4619" i="1"/>
  <c r="AA4619" i="1" s="1"/>
  <c r="W4620" i="1"/>
  <c r="AA4620" i="1" s="1"/>
  <c r="W4621" i="1"/>
  <c r="AA4621" i="1" s="1"/>
  <c r="W4622" i="1"/>
  <c r="AA4622" i="1" s="1"/>
  <c r="W4623" i="1"/>
  <c r="AA4623" i="1" s="1"/>
  <c r="W4624" i="1"/>
  <c r="AA4624" i="1" s="1"/>
  <c r="W4625" i="1"/>
  <c r="AA4625" i="1" s="1"/>
  <c r="W4626" i="1"/>
  <c r="AA4626" i="1" s="1"/>
  <c r="W4627" i="1"/>
  <c r="AA4627" i="1" s="1"/>
  <c r="W4628" i="1"/>
  <c r="AA4628" i="1" s="1"/>
  <c r="W4629" i="1"/>
  <c r="AA4629" i="1" s="1"/>
  <c r="W4630" i="1"/>
  <c r="AA4630" i="1" s="1"/>
  <c r="W4631" i="1"/>
  <c r="AA4631" i="1" s="1"/>
  <c r="W4632" i="1"/>
  <c r="AA4632" i="1" s="1"/>
  <c r="W4633" i="1"/>
  <c r="AA4633" i="1" s="1"/>
  <c r="W4634" i="1"/>
  <c r="AA4634" i="1" s="1"/>
  <c r="W4635" i="1"/>
  <c r="AA4635" i="1" s="1"/>
  <c r="W4636" i="1"/>
  <c r="AA4636" i="1" s="1"/>
  <c r="W4637" i="1"/>
  <c r="AA4637" i="1" s="1"/>
  <c r="W4638" i="1"/>
  <c r="AA4638" i="1" s="1"/>
  <c r="W4639" i="1"/>
  <c r="AA4639" i="1" s="1"/>
  <c r="W4640" i="1"/>
  <c r="AA4640" i="1" s="1"/>
  <c r="W4641" i="1"/>
  <c r="AA4641" i="1" s="1"/>
  <c r="W4642" i="1"/>
  <c r="AA4642" i="1" s="1"/>
  <c r="W4643" i="1"/>
  <c r="AA4643" i="1" s="1"/>
  <c r="W4644" i="1"/>
  <c r="AA4644" i="1" s="1"/>
  <c r="W4645" i="1"/>
  <c r="AA4645" i="1" s="1"/>
  <c r="W4646" i="1"/>
  <c r="AA4646" i="1" s="1"/>
  <c r="W4647" i="1"/>
  <c r="AA4647" i="1" s="1"/>
  <c r="W4648" i="1"/>
  <c r="AA4648" i="1" s="1"/>
  <c r="W4649" i="1"/>
  <c r="AA4649" i="1" s="1"/>
  <c r="W4650" i="1"/>
  <c r="AA4650" i="1" s="1"/>
  <c r="W4651" i="1"/>
  <c r="AA4651" i="1" s="1"/>
  <c r="W4652" i="1"/>
  <c r="AA4652" i="1" s="1"/>
  <c r="W4653" i="1"/>
  <c r="AA4653" i="1" s="1"/>
  <c r="W4654" i="1"/>
  <c r="AA4654" i="1" s="1"/>
  <c r="W4655" i="1"/>
  <c r="AA4655" i="1" s="1"/>
  <c r="W4656" i="1"/>
  <c r="AA4656" i="1" s="1"/>
  <c r="W4657" i="1"/>
  <c r="AA4657" i="1" s="1"/>
  <c r="W4658" i="1"/>
  <c r="AA4658" i="1" s="1"/>
  <c r="W4659" i="1"/>
  <c r="AA4659" i="1" s="1"/>
  <c r="W4660" i="1"/>
  <c r="AA4660" i="1" s="1"/>
  <c r="W4661" i="1"/>
  <c r="AA4661" i="1" s="1"/>
  <c r="W4662" i="1"/>
  <c r="AA4662" i="1" s="1"/>
  <c r="W4663" i="1"/>
  <c r="AA4663" i="1" s="1"/>
  <c r="W4664" i="1"/>
  <c r="AA4664" i="1" s="1"/>
  <c r="W4665" i="1"/>
  <c r="AA4665" i="1" s="1"/>
  <c r="W4666" i="1"/>
  <c r="AA4666" i="1" s="1"/>
  <c r="W4667" i="1"/>
  <c r="AA4667" i="1" s="1"/>
  <c r="W4668" i="1"/>
  <c r="AA4668" i="1" s="1"/>
  <c r="W4669" i="1"/>
  <c r="AA4669" i="1" s="1"/>
  <c r="W4670" i="1"/>
  <c r="AA4670" i="1" s="1"/>
  <c r="W4671" i="1"/>
  <c r="AA4671" i="1" s="1"/>
  <c r="W4672" i="1"/>
  <c r="AA4672" i="1" s="1"/>
  <c r="W4673" i="1"/>
  <c r="AA4673" i="1" s="1"/>
  <c r="W4674" i="1"/>
  <c r="AA4674" i="1" s="1"/>
  <c r="W4675" i="1"/>
  <c r="AA4675" i="1" s="1"/>
  <c r="W4676" i="1"/>
  <c r="AA4676" i="1" s="1"/>
  <c r="W4677" i="1"/>
  <c r="AA4677" i="1" s="1"/>
  <c r="W4678" i="1"/>
  <c r="AA4678" i="1" s="1"/>
  <c r="W4679" i="1"/>
  <c r="AA4679" i="1" s="1"/>
  <c r="W4680" i="1"/>
  <c r="AA4680" i="1" s="1"/>
  <c r="W4681" i="1"/>
  <c r="AA4681" i="1" s="1"/>
  <c r="W4682" i="1"/>
  <c r="AA4682" i="1" s="1"/>
  <c r="W4683" i="1"/>
  <c r="AA4683" i="1" s="1"/>
  <c r="W4684" i="1"/>
  <c r="AA4684" i="1" s="1"/>
  <c r="W4685" i="1"/>
  <c r="AA4685" i="1" s="1"/>
  <c r="W4686" i="1"/>
  <c r="AA4686" i="1" s="1"/>
  <c r="W4687" i="1"/>
  <c r="AA4687" i="1" s="1"/>
  <c r="W4688" i="1"/>
  <c r="AA4688" i="1" s="1"/>
  <c r="W4689" i="1"/>
  <c r="AA4689" i="1" s="1"/>
  <c r="W4690" i="1"/>
  <c r="AA4690" i="1" s="1"/>
  <c r="W4691" i="1"/>
  <c r="AA4691" i="1" s="1"/>
  <c r="W4692" i="1"/>
  <c r="AA4692" i="1" s="1"/>
  <c r="W4693" i="1"/>
  <c r="AA4693" i="1" s="1"/>
  <c r="W4694" i="1"/>
  <c r="AA4694" i="1" s="1"/>
  <c r="W4695" i="1"/>
  <c r="AA4695" i="1" s="1"/>
  <c r="W4696" i="1"/>
  <c r="AA4696" i="1" s="1"/>
  <c r="W4697" i="1"/>
  <c r="AA4697" i="1" s="1"/>
  <c r="W4698" i="1"/>
  <c r="AA4698" i="1" s="1"/>
  <c r="W4699" i="1"/>
  <c r="AA4699" i="1" s="1"/>
  <c r="W4700" i="1"/>
  <c r="AA4700" i="1" s="1"/>
  <c r="W4701" i="1"/>
  <c r="AA4701" i="1" s="1"/>
  <c r="W4702" i="1"/>
  <c r="AA4702" i="1" s="1"/>
  <c r="W4703" i="1"/>
  <c r="AA4703" i="1" s="1"/>
  <c r="W4704" i="1"/>
  <c r="AA4704" i="1" s="1"/>
  <c r="W4705" i="1"/>
  <c r="AA4705" i="1" s="1"/>
  <c r="W4706" i="1"/>
  <c r="AA4706" i="1" s="1"/>
  <c r="W4707" i="1"/>
  <c r="AA4707" i="1" s="1"/>
  <c r="W4708" i="1"/>
  <c r="AA4708" i="1" s="1"/>
  <c r="W4709" i="1"/>
  <c r="AA4709" i="1" s="1"/>
  <c r="W4710" i="1"/>
  <c r="AA4710" i="1" s="1"/>
  <c r="W4711" i="1"/>
  <c r="AA4711" i="1" s="1"/>
  <c r="W4712" i="1"/>
  <c r="AA4712" i="1" s="1"/>
  <c r="W4713" i="1"/>
  <c r="AA4713" i="1" s="1"/>
  <c r="W4714" i="1"/>
  <c r="AA4714" i="1" s="1"/>
  <c r="W4715" i="1"/>
  <c r="AA4715" i="1" s="1"/>
  <c r="W4716" i="1"/>
  <c r="AA4716" i="1" s="1"/>
  <c r="W4717" i="1"/>
  <c r="AA4717" i="1" s="1"/>
  <c r="W4718" i="1"/>
  <c r="AA4718" i="1" s="1"/>
  <c r="W4719" i="1"/>
  <c r="AA4719" i="1" s="1"/>
  <c r="W4720" i="1"/>
  <c r="AA4720" i="1" s="1"/>
  <c r="W4721" i="1"/>
  <c r="AA4721" i="1" s="1"/>
  <c r="W4722" i="1"/>
  <c r="AA4722" i="1" s="1"/>
  <c r="W4723" i="1"/>
  <c r="AA4723" i="1" s="1"/>
  <c r="W4724" i="1"/>
  <c r="AA4724" i="1" s="1"/>
  <c r="W4725" i="1"/>
  <c r="AA4725" i="1" s="1"/>
  <c r="W4726" i="1"/>
  <c r="AA4726" i="1" s="1"/>
  <c r="W4727" i="1"/>
  <c r="AA4727" i="1" s="1"/>
  <c r="W4728" i="1"/>
  <c r="AA4728" i="1" s="1"/>
  <c r="W4729" i="1"/>
  <c r="AA4729" i="1" s="1"/>
  <c r="W4730" i="1"/>
  <c r="AA4730" i="1" s="1"/>
  <c r="W4731" i="1"/>
  <c r="AA4731" i="1" s="1"/>
  <c r="W4732" i="1"/>
  <c r="AA4732" i="1" s="1"/>
  <c r="W4733" i="1"/>
  <c r="AA4733" i="1" s="1"/>
  <c r="W4734" i="1"/>
  <c r="AA4734" i="1" s="1"/>
  <c r="W4735" i="1"/>
  <c r="AA4735" i="1" s="1"/>
  <c r="W4736" i="1"/>
  <c r="AA4736" i="1" s="1"/>
  <c r="W4737" i="1"/>
  <c r="AA4737" i="1" s="1"/>
  <c r="W4738" i="1"/>
  <c r="AA4738" i="1" s="1"/>
  <c r="W4739" i="1"/>
  <c r="AA4739" i="1" s="1"/>
  <c r="W4740" i="1"/>
  <c r="AA4740" i="1" s="1"/>
  <c r="W4741" i="1"/>
  <c r="AA4741" i="1" s="1"/>
  <c r="W4742" i="1"/>
  <c r="AA4742" i="1" s="1"/>
  <c r="W4743" i="1"/>
  <c r="AA4743" i="1" s="1"/>
  <c r="W4744" i="1"/>
  <c r="AA4744" i="1" s="1"/>
  <c r="W4745" i="1"/>
  <c r="AA4745" i="1" s="1"/>
  <c r="W4746" i="1"/>
  <c r="AA4746" i="1" s="1"/>
  <c r="W4747" i="1"/>
  <c r="AA4747" i="1" s="1"/>
  <c r="W4748" i="1"/>
  <c r="AA4748" i="1" s="1"/>
  <c r="W4749" i="1"/>
  <c r="AA4749" i="1" s="1"/>
  <c r="W4750" i="1"/>
  <c r="AA4750" i="1" s="1"/>
  <c r="W4751" i="1"/>
  <c r="AA4751" i="1" s="1"/>
  <c r="W4752" i="1"/>
  <c r="AA4752" i="1" s="1"/>
  <c r="W4753" i="1"/>
  <c r="AA4753" i="1" s="1"/>
  <c r="W4754" i="1"/>
  <c r="AA4754" i="1" s="1"/>
  <c r="W4755" i="1"/>
  <c r="AA4755" i="1" s="1"/>
  <c r="W4756" i="1"/>
  <c r="AA4756" i="1" s="1"/>
  <c r="W4757" i="1"/>
  <c r="AA4757" i="1" s="1"/>
  <c r="W4758" i="1"/>
  <c r="AA4758" i="1" s="1"/>
  <c r="W4759" i="1"/>
  <c r="AA4759" i="1" s="1"/>
  <c r="W4760" i="1"/>
  <c r="AA4760" i="1" s="1"/>
  <c r="W4761" i="1"/>
  <c r="AA4761" i="1" s="1"/>
  <c r="W4762" i="1"/>
  <c r="AA4762" i="1" s="1"/>
  <c r="W4763" i="1"/>
  <c r="AA4763" i="1" s="1"/>
  <c r="W4764" i="1"/>
  <c r="AA4764" i="1" s="1"/>
  <c r="W4765" i="1"/>
  <c r="AA4765" i="1" s="1"/>
  <c r="W4766" i="1"/>
  <c r="AA4766" i="1" s="1"/>
  <c r="W4767" i="1"/>
  <c r="AA4767" i="1" s="1"/>
  <c r="W4768" i="1"/>
  <c r="AA4768" i="1" s="1"/>
  <c r="W4769" i="1"/>
  <c r="AA4769" i="1" s="1"/>
  <c r="W4770" i="1"/>
  <c r="AA4770" i="1" s="1"/>
  <c r="W4771" i="1"/>
  <c r="AA4771" i="1" s="1"/>
  <c r="W4772" i="1"/>
  <c r="AA4772" i="1" s="1"/>
  <c r="W4773" i="1"/>
  <c r="AA4773" i="1" s="1"/>
  <c r="W4774" i="1"/>
  <c r="AA4774" i="1" s="1"/>
  <c r="W4775" i="1"/>
  <c r="AA4775" i="1" s="1"/>
  <c r="W4776" i="1"/>
  <c r="AA4776" i="1" s="1"/>
  <c r="W4777" i="1"/>
  <c r="AA4777" i="1" s="1"/>
  <c r="W4778" i="1"/>
  <c r="AA4778" i="1" s="1"/>
  <c r="W4779" i="1"/>
  <c r="AA4779" i="1" s="1"/>
  <c r="W4780" i="1"/>
  <c r="AA4780" i="1" s="1"/>
  <c r="W4781" i="1"/>
  <c r="AA4781" i="1" s="1"/>
  <c r="W4782" i="1"/>
  <c r="AA4782" i="1" s="1"/>
  <c r="W4783" i="1"/>
  <c r="AA4783" i="1" s="1"/>
  <c r="W4784" i="1"/>
  <c r="AA4784" i="1" s="1"/>
  <c r="W4785" i="1"/>
  <c r="AA4785" i="1" s="1"/>
  <c r="W4786" i="1"/>
  <c r="AA4786" i="1" s="1"/>
  <c r="W4787" i="1"/>
  <c r="AA4787" i="1" s="1"/>
  <c r="W4788" i="1"/>
  <c r="AA4788" i="1" s="1"/>
  <c r="W4789" i="1"/>
  <c r="AA4789" i="1" s="1"/>
  <c r="W4790" i="1"/>
  <c r="AA4790" i="1" s="1"/>
  <c r="W4791" i="1"/>
  <c r="AA4791" i="1" s="1"/>
  <c r="W4792" i="1"/>
  <c r="AA4792" i="1" s="1"/>
  <c r="W4793" i="1"/>
  <c r="AA4793" i="1" s="1"/>
  <c r="W4794" i="1"/>
  <c r="AA4794" i="1" s="1"/>
  <c r="W4795" i="1"/>
  <c r="AA4795" i="1" s="1"/>
  <c r="W4796" i="1"/>
  <c r="AA4796" i="1" s="1"/>
  <c r="W4797" i="1"/>
  <c r="AA4797" i="1" s="1"/>
  <c r="W4798" i="1"/>
  <c r="AA4798" i="1" s="1"/>
  <c r="W4799" i="1"/>
  <c r="AA4799" i="1" s="1"/>
  <c r="W4800" i="1"/>
  <c r="AA4800" i="1" s="1"/>
  <c r="W4801" i="1"/>
  <c r="AA4801" i="1" s="1"/>
  <c r="W4802" i="1"/>
  <c r="AA4802" i="1" s="1"/>
  <c r="W4803" i="1"/>
  <c r="AA4803" i="1" s="1"/>
  <c r="W4804" i="1"/>
  <c r="AA4804" i="1" s="1"/>
  <c r="W4805" i="1"/>
  <c r="AA4805" i="1" s="1"/>
  <c r="W4806" i="1"/>
  <c r="AA4806" i="1" s="1"/>
  <c r="W4807" i="1"/>
  <c r="AA4807" i="1" s="1"/>
  <c r="W4808" i="1"/>
  <c r="AA4808" i="1" s="1"/>
  <c r="W4809" i="1"/>
  <c r="AA4809" i="1" s="1"/>
  <c r="W4810" i="1"/>
  <c r="AA4810" i="1" s="1"/>
  <c r="W4811" i="1"/>
  <c r="AA4811" i="1" s="1"/>
  <c r="W4812" i="1"/>
  <c r="AA4812" i="1" s="1"/>
  <c r="W4813" i="1"/>
  <c r="AA4813" i="1" s="1"/>
  <c r="W4814" i="1"/>
  <c r="AA4814" i="1" s="1"/>
  <c r="W4815" i="1"/>
  <c r="AA4815" i="1" s="1"/>
  <c r="W4816" i="1"/>
  <c r="AA4816" i="1" s="1"/>
  <c r="W4817" i="1"/>
  <c r="AA4817" i="1" s="1"/>
  <c r="W4818" i="1"/>
  <c r="AA4818" i="1" s="1"/>
  <c r="W4819" i="1"/>
  <c r="AA4819" i="1" s="1"/>
  <c r="W4820" i="1"/>
  <c r="AA4820" i="1" s="1"/>
  <c r="W4821" i="1"/>
  <c r="AA4821" i="1" s="1"/>
  <c r="W4822" i="1"/>
  <c r="AA4822" i="1" s="1"/>
  <c r="W4823" i="1"/>
  <c r="AA4823" i="1" s="1"/>
  <c r="W4824" i="1"/>
  <c r="AA4824" i="1" s="1"/>
  <c r="W4825" i="1"/>
  <c r="AA4825" i="1" s="1"/>
  <c r="W4826" i="1"/>
  <c r="AA4826" i="1" s="1"/>
  <c r="W4827" i="1"/>
  <c r="AA4827" i="1" s="1"/>
  <c r="W4828" i="1"/>
  <c r="AA4828" i="1" s="1"/>
  <c r="W4829" i="1"/>
  <c r="AA4829" i="1" s="1"/>
  <c r="W4830" i="1"/>
  <c r="AA4830" i="1" s="1"/>
  <c r="W4831" i="1"/>
  <c r="AA4831" i="1" s="1"/>
  <c r="W4832" i="1"/>
  <c r="AA4832" i="1" s="1"/>
  <c r="W4833" i="1"/>
  <c r="AA4833" i="1" s="1"/>
  <c r="W4834" i="1"/>
  <c r="AA4834" i="1" s="1"/>
  <c r="W4835" i="1"/>
  <c r="AA4835" i="1" s="1"/>
  <c r="W4836" i="1"/>
  <c r="AA4836" i="1" s="1"/>
  <c r="W4837" i="1"/>
  <c r="AA4837" i="1" s="1"/>
  <c r="W4838" i="1"/>
  <c r="AA4838" i="1" s="1"/>
  <c r="W4839" i="1"/>
  <c r="AA4839" i="1" s="1"/>
  <c r="W4840" i="1"/>
  <c r="AA4840" i="1" s="1"/>
  <c r="W4841" i="1"/>
  <c r="AA4841" i="1" s="1"/>
  <c r="W4842" i="1"/>
  <c r="AA4842" i="1" s="1"/>
  <c r="W4843" i="1"/>
  <c r="AA4843" i="1" s="1"/>
  <c r="W4844" i="1"/>
  <c r="AA4844" i="1" s="1"/>
  <c r="W4845" i="1"/>
  <c r="AA4845" i="1" s="1"/>
  <c r="W4846" i="1"/>
  <c r="AA4846" i="1" s="1"/>
  <c r="W4847" i="1"/>
  <c r="AA4847" i="1" s="1"/>
  <c r="W4848" i="1"/>
  <c r="AA4848" i="1" s="1"/>
  <c r="W4849" i="1"/>
  <c r="AA4849" i="1" s="1"/>
  <c r="W4850" i="1"/>
  <c r="AA4850" i="1" s="1"/>
  <c r="W4851" i="1"/>
  <c r="AA4851" i="1" s="1"/>
  <c r="W4852" i="1"/>
  <c r="AA4852" i="1" s="1"/>
  <c r="W4853" i="1"/>
  <c r="AA4853" i="1" s="1"/>
  <c r="W4854" i="1"/>
  <c r="AA4854" i="1" s="1"/>
  <c r="W4855" i="1"/>
  <c r="AA4855" i="1" s="1"/>
  <c r="W4856" i="1"/>
  <c r="AA4856" i="1" s="1"/>
  <c r="W4857" i="1"/>
  <c r="AA4857" i="1" s="1"/>
  <c r="W4858" i="1"/>
  <c r="AA4858" i="1" s="1"/>
  <c r="W4859" i="1"/>
  <c r="AA4859" i="1" s="1"/>
  <c r="W4860" i="1"/>
  <c r="AA4860" i="1" s="1"/>
  <c r="W4861" i="1"/>
  <c r="AA4861" i="1" s="1"/>
  <c r="W4862" i="1"/>
  <c r="AA4862" i="1" s="1"/>
  <c r="W4863" i="1"/>
  <c r="AA4863" i="1" s="1"/>
  <c r="W4864" i="1"/>
  <c r="AA4864" i="1" s="1"/>
  <c r="W4865" i="1"/>
  <c r="AA4865" i="1" s="1"/>
  <c r="W4866" i="1"/>
  <c r="AA4866" i="1" s="1"/>
  <c r="W4867" i="1"/>
  <c r="AA4867" i="1" s="1"/>
  <c r="W4868" i="1"/>
  <c r="AA4868" i="1" s="1"/>
  <c r="W4869" i="1"/>
  <c r="AA4869" i="1" s="1"/>
  <c r="W4870" i="1"/>
  <c r="AA4870" i="1" s="1"/>
  <c r="W4871" i="1"/>
  <c r="AA4871" i="1" s="1"/>
  <c r="W4872" i="1"/>
  <c r="AA4872" i="1" s="1"/>
  <c r="W4873" i="1"/>
  <c r="AA4873" i="1" s="1"/>
  <c r="W4874" i="1"/>
  <c r="AA4874" i="1" s="1"/>
  <c r="W4875" i="1"/>
  <c r="AA4875" i="1" s="1"/>
  <c r="W4876" i="1"/>
  <c r="AA4876" i="1" s="1"/>
  <c r="W4877" i="1"/>
  <c r="AA4877" i="1" s="1"/>
  <c r="W4878" i="1"/>
  <c r="AA4878" i="1" s="1"/>
  <c r="W4879" i="1"/>
  <c r="AA4879" i="1" s="1"/>
  <c r="W4880" i="1"/>
  <c r="AA4880" i="1" s="1"/>
  <c r="W4881" i="1"/>
  <c r="AA4881" i="1" s="1"/>
  <c r="W4882" i="1"/>
  <c r="AA4882" i="1" s="1"/>
  <c r="W4883" i="1"/>
  <c r="AA4883" i="1" s="1"/>
  <c r="W4884" i="1"/>
  <c r="AA4884" i="1" s="1"/>
  <c r="W4885" i="1"/>
  <c r="AA4885" i="1" s="1"/>
  <c r="W4886" i="1"/>
  <c r="AA4886" i="1" s="1"/>
  <c r="W4887" i="1"/>
  <c r="AA4887" i="1" s="1"/>
  <c r="W4888" i="1"/>
  <c r="AA4888" i="1" s="1"/>
  <c r="W4889" i="1"/>
  <c r="AA4889" i="1" s="1"/>
  <c r="W4890" i="1"/>
  <c r="AA4890" i="1" s="1"/>
  <c r="W4891" i="1"/>
  <c r="AA4891" i="1" s="1"/>
  <c r="W4892" i="1"/>
  <c r="AA4892" i="1" s="1"/>
  <c r="W4893" i="1"/>
  <c r="AA4893" i="1" s="1"/>
  <c r="W4894" i="1"/>
  <c r="AA4894" i="1" s="1"/>
  <c r="W4895" i="1"/>
  <c r="AA4895" i="1" s="1"/>
  <c r="W4896" i="1"/>
  <c r="AA4896" i="1" s="1"/>
  <c r="W4897" i="1"/>
  <c r="AA4897" i="1" s="1"/>
  <c r="W4898" i="1"/>
  <c r="AA4898" i="1" s="1"/>
  <c r="W4899" i="1"/>
  <c r="AA4899" i="1" s="1"/>
  <c r="W4900" i="1"/>
  <c r="AA4900" i="1" s="1"/>
  <c r="W4901" i="1"/>
  <c r="AA4901" i="1" s="1"/>
  <c r="W4902" i="1"/>
  <c r="AA4902" i="1" s="1"/>
  <c r="W4903" i="1"/>
  <c r="AA4903" i="1" s="1"/>
  <c r="W4904" i="1"/>
  <c r="AA4904" i="1" s="1"/>
  <c r="W4905" i="1"/>
  <c r="AA4905" i="1" s="1"/>
  <c r="W4906" i="1"/>
  <c r="AA4906" i="1" s="1"/>
  <c r="W4907" i="1"/>
  <c r="AA4907" i="1" s="1"/>
  <c r="W4908" i="1"/>
  <c r="AA4908" i="1" s="1"/>
  <c r="W4909" i="1"/>
  <c r="AA4909" i="1" s="1"/>
  <c r="W4910" i="1"/>
  <c r="AA4910" i="1" s="1"/>
  <c r="W4911" i="1"/>
  <c r="AA4911" i="1" s="1"/>
  <c r="W4912" i="1"/>
  <c r="AA4912" i="1" s="1"/>
  <c r="W4913" i="1"/>
  <c r="AA4913" i="1" s="1"/>
  <c r="W4914" i="1"/>
  <c r="AA4914" i="1" s="1"/>
  <c r="W4915" i="1"/>
  <c r="AA4915" i="1" s="1"/>
  <c r="W4916" i="1"/>
  <c r="AA4916" i="1" s="1"/>
  <c r="W4917" i="1"/>
  <c r="AA4917" i="1" s="1"/>
  <c r="W4918" i="1"/>
  <c r="AA4918" i="1" s="1"/>
  <c r="W4919" i="1"/>
  <c r="AA4919" i="1" s="1"/>
  <c r="W4920" i="1"/>
  <c r="AA4920" i="1" s="1"/>
  <c r="W4921" i="1"/>
  <c r="AA4921" i="1" s="1"/>
  <c r="W4922" i="1"/>
  <c r="AA4922" i="1" s="1"/>
  <c r="W4923" i="1"/>
  <c r="AA4923" i="1" s="1"/>
  <c r="W4924" i="1"/>
  <c r="AA4924" i="1" s="1"/>
  <c r="W4925" i="1"/>
  <c r="AA4925" i="1" s="1"/>
  <c r="W4926" i="1"/>
  <c r="AA4926" i="1" s="1"/>
  <c r="W4927" i="1"/>
  <c r="AA4927" i="1" s="1"/>
  <c r="W4928" i="1"/>
  <c r="AA4928" i="1" s="1"/>
  <c r="W4929" i="1"/>
  <c r="AA4929" i="1" s="1"/>
  <c r="W4930" i="1"/>
  <c r="AA4930" i="1" s="1"/>
  <c r="W4931" i="1"/>
  <c r="AA4931" i="1" s="1"/>
  <c r="W4932" i="1"/>
  <c r="AA4932" i="1" s="1"/>
  <c r="W4933" i="1"/>
  <c r="AA4933" i="1" s="1"/>
  <c r="W4934" i="1"/>
  <c r="AA4934" i="1" s="1"/>
  <c r="W4935" i="1"/>
  <c r="AA4935" i="1" s="1"/>
  <c r="W4936" i="1"/>
  <c r="AA4936" i="1" s="1"/>
  <c r="W4937" i="1"/>
  <c r="AA4937" i="1" s="1"/>
  <c r="W4938" i="1"/>
  <c r="AA4938" i="1" s="1"/>
  <c r="W4939" i="1"/>
  <c r="AA4939" i="1" s="1"/>
  <c r="W4940" i="1"/>
  <c r="AA4940" i="1" s="1"/>
  <c r="W4941" i="1"/>
  <c r="AA4941" i="1" s="1"/>
  <c r="W4942" i="1"/>
  <c r="AA4942" i="1" s="1"/>
  <c r="W4943" i="1"/>
  <c r="AA4943" i="1" s="1"/>
  <c r="W4944" i="1"/>
  <c r="AA4944" i="1" s="1"/>
  <c r="W4945" i="1"/>
  <c r="AA4945" i="1" s="1"/>
  <c r="W4946" i="1"/>
  <c r="AA4946" i="1" s="1"/>
  <c r="W4947" i="1"/>
  <c r="AA4947" i="1" s="1"/>
  <c r="W4948" i="1"/>
  <c r="AA4948" i="1" s="1"/>
  <c r="W4949" i="1"/>
  <c r="AA4949" i="1" s="1"/>
  <c r="W4950" i="1"/>
  <c r="AA4950" i="1" s="1"/>
  <c r="W4951" i="1"/>
  <c r="AA4951" i="1" s="1"/>
  <c r="W4952" i="1"/>
  <c r="AA4952" i="1" s="1"/>
  <c r="W4953" i="1"/>
  <c r="AA4953" i="1" s="1"/>
  <c r="W4954" i="1"/>
  <c r="AA4954" i="1" s="1"/>
  <c r="W4955" i="1"/>
  <c r="AA4955" i="1" s="1"/>
  <c r="W4956" i="1"/>
  <c r="AA4956" i="1" s="1"/>
  <c r="W4957" i="1"/>
  <c r="AA4957" i="1" s="1"/>
  <c r="W4958" i="1"/>
  <c r="AA4958" i="1" s="1"/>
  <c r="W4959" i="1"/>
  <c r="AA4959" i="1" s="1"/>
  <c r="W4960" i="1"/>
  <c r="AA4960" i="1" s="1"/>
  <c r="W4961" i="1"/>
  <c r="AA4961" i="1" s="1"/>
  <c r="W4962" i="1"/>
  <c r="AA4962" i="1" s="1"/>
  <c r="W4963" i="1"/>
  <c r="AA4963" i="1" s="1"/>
  <c r="W4964" i="1"/>
  <c r="AA4964" i="1" s="1"/>
  <c r="W4965" i="1"/>
  <c r="AA4965" i="1" s="1"/>
  <c r="W4966" i="1"/>
  <c r="AA4966" i="1" s="1"/>
  <c r="W4967" i="1"/>
  <c r="AA4967" i="1" s="1"/>
  <c r="W4968" i="1"/>
  <c r="AA4968" i="1" s="1"/>
  <c r="W4969" i="1"/>
  <c r="AA4969" i="1" s="1"/>
  <c r="W4970" i="1"/>
  <c r="AA4970" i="1" s="1"/>
  <c r="W4971" i="1"/>
  <c r="AA4971" i="1" s="1"/>
  <c r="W4972" i="1"/>
  <c r="AA4972" i="1" s="1"/>
  <c r="W4973" i="1"/>
  <c r="AA4973" i="1" s="1"/>
  <c r="W4974" i="1"/>
  <c r="AA4974" i="1" s="1"/>
  <c r="W4975" i="1"/>
  <c r="AA4975" i="1" s="1"/>
  <c r="W4976" i="1"/>
  <c r="AA4976" i="1" s="1"/>
  <c r="W4977" i="1"/>
  <c r="AA4977" i="1" s="1"/>
  <c r="W4978" i="1"/>
  <c r="AA4978" i="1" s="1"/>
  <c r="W4979" i="1"/>
  <c r="AA4979" i="1" s="1"/>
  <c r="W4980" i="1"/>
  <c r="AA4980" i="1" s="1"/>
  <c r="W4981" i="1"/>
  <c r="AA4981" i="1" s="1"/>
  <c r="W4982" i="1"/>
  <c r="AA4982" i="1" s="1"/>
  <c r="W4983" i="1"/>
  <c r="AA4983" i="1" s="1"/>
  <c r="W4984" i="1"/>
  <c r="AA4984" i="1" s="1"/>
  <c r="W4985" i="1"/>
  <c r="AA4985" i="1" s="1"/>
  <c r="W4986" i="1"/>
  <c r="AA4986" i="1" s="1"/>
  <c r="W4987" i="1"/>
  <c r="AA4987" i="1" s="1"/>
  <c r="W4988" i="1"/>
  <c r="AA4988" i="1" s="1"/>
  <c r="W4989" i="1"/>
  <c r="AA4989" i="1" s="1"/>
  <c r="W4990" i="1"/>
  <c r="AA4990" i="1" s="1"/>
  <c r="W4991" i="1"/>
  <c r="AA4991" i="1" s="1"/>
  <c r="W4992" i="1"/>
  <c r="AA4992" i="1" s="1"/>
  <c r="W4993" i="1"/>
  <c r="AA4993" i="1" s="1"/>
  <c r="W4994" i="1"/>
  <c r="AA4994" i="1" s="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AB4992" i="1" l="1"/>
  <c r="AB4984" i="1"/>
  <c r="AB4976" i="1"/>
  <c r="AB4968" i="1"/>
  <c r="AB4960" i="1"/>
  <c r="AB4952" i="1"/>
  <c r="AB4944" i="1"/>
  <c r="AB4936" i="1"/>
  <c r="AB4928" i="1"/>
  <c r="AB4920" i="1"/>
  <c r="AB4912" i="1"/>
  <c r="AB4904" i="1"/>
  <c r="AB4896" i="1"/>
  <c r="AB4888" i="1"/>
  <c r="AB4880" i="1"/>
  <c r="AB4872" i="1"/>
  <c r="AB4864" i="1"/>
  <c r="AB4856" i="1"/>
  <c r="AB4848" i="1"/>
  <c r="AB4840" i="1"/>
  <c r="AB4832" i="1"/>
  <c r="AB4824" i="1"/>
  <c r="AB4816" i="1"/>
  <c r="AB4808" i="1"/>
  <c r="AB4800" i="1"/>
  <c r="AB4792" i="1"/>
  <c r="AB4784" i="1"/>
  <c r="AB4776" i="1"/>
  <c r="AB4768" i="1"/>
  <c r="AB4760" i="1"/>
  <c r="AB4752" i="1"/>
  <c r="AB4744" i="1"/>
  <c r="AB4736" i="1"/>
  <c r="AB4728" i="1"/>
  <c r="AB4720" i="1"/>
  <c r="AB4712" i="1"/>
  <c r="AB4704" i="1"/>
  <c r="AB4696" i="1"/>
  <c r="AB4991" i="1"/>
  <c r="AB4983" i="1"/>
  <c r="AB4975" i="1"/>
  <c r="AB4967" i="1"/>
  <c r="AB4959" i="1"/>
  <c r="AB4951" i="1"/>
  <c r="AB4943" i="1"/>
  <c r="AB4935" i="1"/>
  <c r="AB4927" i="1"/>
  <c r="AB4919" i="1"/>
  <c r="AB4911" i="1"/>
  <c r="AB4903" i="1"/>
  <c r="AB4895" i="1"/>
  <c r="AB4887" i="1"/>
  <c r="AB4879" i="1"/>
  <c r="AB4871" i="1"/>
  <c r="AB4863" i="1"/>
  <c r="AB4855" i="1"/>
  <c r="AB4847" i="1"/>
  <c r="AB4839" i="1"/>
  <c r="AB4831" i="1"/>
  <c r="AB4823" i="1"/>
  <c r="AB4815" i="1"/>
  <c r="AB4807" i="1"/>
  <c r="AB4799" i="1"/>
  <c r="AB4791" i="1"/>
  <c r="AB4783" i="1"/>
  <c r="AB4775" i="1"/>
  <c r="AB4767" i="1"/>
  <c r="AB4759" i="1"/>
  <c r="AB4751" i="1"/>
  <c r="AB4743" i="1"/>
  <c r="AB4735" i="1"/>
  <c r="AB4727" i="1"/>
  <c r="AB4719" i="1"/>
  <c r="AB4711" i="1"/>
  <c r="AB4703" i="1"/>
  <c r="AB4695" i="1"/>
  <c r="AB4993" i="1"/>
  <c r="AB4985" i="1"/>
  <c r="AB4977" i="1"/>
  <c r="AB4969" i="1"/>
  <c r="AB4961" i="1"/>
  <c r="AB4953" i="1"/>
  <c r="AB4945" i="1"/>
  <c r="AB4937" i="1"/>
  <c r="AB4929" i="1"/>
  <c r="AB4921" i="1"/>
  <c r="AB4913" i="1"/>
  <c r="AB4905" i="1"/>
  <c r="AB4897" i="1"/>
  <c r="AB4889" i="1"/>
  <c r="AB4881" i="1"/>
  <c r="AB4873" i="1"/>
  <c r="AB4865" i="1"/>
  <c r="AB4857" i="1"/>
  <c r="AB4849" i="1"/>
  <c r="AB4841" i="1"/>
  <c r="AB4833" i="1"/>
  <c r="AB4825" i="1"/>
  <c r="AB4817" i="1"/>
  <c r="AB4809" i="1"/>
  <c r="AB4801" i="1"/>
  <c r="AB4793" i="1"/>
  <c r="AB4785" i="1"/>
  <c r="AB4777" i="1"/>
  <c r="AB4769" i="1"/>
  <c r="AB4761" i="1"/>
  <c r="AB4753" i="1"/>
  <c r="AB4745" i="1"/>
  <c r="AB4737" i="1"/>
  <c r="AB4729" i="1"/>
  <c r="AB4721" i="1"/>
  <c r="AB4713" i="1"/>
  <c r="AB4705" i="1"/>
  <c r="AB4697" i="1"/>
  <c r="AB4689" i="1"/>
  <c r="AB4681" i="1"/>
  <c r="AB4673" i="1"/>
  <c r="AB4665" i="1"/>
  <c r="AB4657" i="1"/>
  <c r="AB4649" i="1"/>
  <c r="AB4641" i="1"/>
  <c r="AB4633" i="1"/>
  <c r="AB4625" i="1"/>
  <c r="AB4617" i="1"/>
  <c r="AB4609" i="1"/>
  <c r="AB4601" i="1"/>
  <c r="AB4593" i="1"/>
  <c r="AB4585" i="1"/>
  <c r="AB4577" i="1"/>
  <c r="AB4569" i="1"/>
  <c r="AB4561" i="1"/>
  <c r="AB4553" i="1"/>
  <c r="AB4545" i="1"/>
  <c r="AB4537" i="1"/>
  <c r="AB4529" i="1"/>
  <c r="AB4521" i="1"/>
  <c r="AB4513" i="1"/>
  <c r="AB4505" i="1"/>
  <c r="AB4497" i="1"/>
  <c r="AB4489" i="1"/>
  <c r="AB4481" i="1"/>
  <c r="AB4473" i="1"/>
  <c r="AB4465" i="1"/>
  <c r="AB4457" i="1"/>
  <c r="AB4449" i="1"/>
  <c r="AB4441" i="1"/>
  <c r="AB4433" i="1"/>
  <c r="AB4425" i="1"/>
  <c r="AB4417" i="1"/>
  <c r="AB4409" i="1"/>
  <c r="AB4401" i="1"/>
  <c r="AB4393" i="1"/>
  <c r="AB4385" i="1"/>
  <c r="AB4377" i="1"/>
  <c r="AB4369" i="1"/>
  <c r="AB4361" i="1"/>
  <c r="AB4353" i="1"/>
  <c r="AB4345" i="1"/>
  <c r="AB4337" i="1"/>
  <c r="AB4329" i="1"/>
  <c r="AB4321" i="1"/>
  <c r="AB4313" i="1"/>
  <c r="AB4305" i="1"/>
  <c r="AB4297" i="1"/>
  <c r="AB4289" i="1"/>
  <c r="AB4281" i="1"/>
  <c r="AB4273" i="1"/>
  <c r="AB4265" i="1"/>
  <c r="AB4257" i="1"/>
  <c r="AB4249" i="1"/>
  <c r="AB4241" i="1"/>
  <c r="AB4688" i="1"/>
  <c r="AB4680" i="1"/>
  <c r="AB4672" i="1"/>
  <c r="AB4664" i="1"/>
  <c r="AB4656" i="1"/>
  <c r="AB4648" i="1"/>
  <c r="AB4640" i="1"/>
  <c r="AB4632" i="1"/>
  <c r="AB4624" i="1"/>
  <c r="AB4616" i="1"/>
  <c r="AB4608" i="1"/>
  <c r="AB4600" i="1"/>
  <c r="AB4592" i="1"/>
  <c r="AB4584" i="1"/>
  <c r="AB4576" i="1"/>
  <c r="AB4568" i="1"/>
  <c r="AB4560" i="1"/>
  <c r="AB4552" i="1"/>
  <c r="AB4544" i="1"/>
  <c r="AB4536" i="1"/>
  <c r="AB4528" i="1"/>
  <c r="AB4520" i="1"/>
  <c r="AB4512" i="1"/>
  <c r="AB4504" i="1"/>
  <c r="AB4496" i="1"/>
  <c r="AB4488" i="1"/>
  <c r="AB4480" i="1"/>
  <c r="AB4472" i="1"/>
  <c r="AB4464" i="1"/>
  <c r="AB4456" i="1"/>
  <c r="AB4448" i="1"/>
  <c r="AB4440" i="1"/>
  <c r="AB4432" i="1"/>
  <c r="AB4424" i="1"/>
  <c r="AB4416" i="1"/>
  <c r="AB4408" i="1"/>
  <c r="AB4400" i="1"/>
  <c r="AB4392" i="1"/>
  <c r="AB4384" i="1"/>
  <c r="AB4376" i="1"/>
  <c r="AB4368" i="1"/>
  <c r="AB4360" i="1"/>
  <c r="AB4352" i="1"/>
  <c r="AB4344" i="1"/>
  <c r="AB4336" i="1"/>
  <c r="AB4328" i="1"/>
  <c r="AB4320" i="1"/>
  <c r="AB4312" i="1"/>
  <c r="AB4304" i="1"/>
  <c r="AB4296" i="1"/>
  <c r="AB4288" i="1"/>
  <c r="AB4280" i="1"/>
  <c r="AB4272" i="1"/>
  <c r="AB4264" i="1"/>
  <c r="AB4256" i="1"/>
  <c r="AB4248" i="1"/>
  <c r="AB4240" i="1"/>
  <c r="AB4232" i="1"/>
  <c r="AB4224" i="1"/>
  <c r="AB4216" i="1"/>
  <c r="AB4208" i="1"/>
  <c r="AB4200" i="1"/>
  <c r="AB4192" i="1"/>
  <c r="AB4184" i="1"/>
  <c r="AB4176" i="1"/>
  <c r="AB4168" i="1"/>
  <c r="AB4160" i="1"/>
  <c r="AB4152" i="1"/>
  <c r="AB4144" i="1"/>
  <c r="AB4136" i="1"/>
  <c r="AB4128" i="1"/>
  <c r="AB4120" i="1"/>
  <c r="AB4112" i="1"/>
  <c r="AB4104" i="1"/>
  <c r="AB4096" i="1"/>
  <c r="AB4088" i="1"/>
  <c r="AB4080" i="1"/>
  <c r="AB4072" i="1"/>
  <c r="AB4064" i="1"/>
  <c r="AB4056" i="1"/>
  <c r="AB4048" i="1"/>
  <c r="AB4040" i="1"/>
  <c r="AB4032" i="1"/>
  <c r="AB4024" i="1"/>
  <c r="AB4016" i="1"/>
  <c r="AB4008" i="1"/>
  <c r="AB4000" i="1"/>
  <c r="AB3992" i="1"/>
  <c r="AB3984" i="1"/>
  <c r="AB3976" i="1"/>
  <c r="AB3968" i="1"/>
  <c r="AB3960" i="1"/>
  <c r="AB3952" i="1"/>
  <c r="AB3944" i="1"/>
  <c r="AB3936" i="1"/>
  <c r="AB3928" i="1"/>
  <c r="AB3920" i="1"/>
  <c r="AB3912" i="1"/>
  <c r="AB3904" i="1"/>
  <c r="AB3896" i="1"/>
  <c r="AB3888" i="1"/>
  <c r="AB3880" i="1"/>
  <c r="AB3872" i="1"/>
  <c r="AB3864" i="1"/>
  <c r="AB3856" i="1"/>
  <c r="AB3848" i="1"/>
  <c r="AB3840" i="1"/>
  <c r="AB3832" i="1"/>
  <c r="AB3824" i="1"/>
  <c r="AB3816" i="1"/>
  <c r="AB3808" i="1"/>
  <c r="AB3800" i="1"/>
  <c r="AB3792" i="1"/>
  <c r="AB3784" i="1"/>
  <c r="AB3776" i="1"/>
  <c r="AB3768" i="1"/>
  <c r="AB3760" i="1"/>
  <c r="AB3752" i="1"/>
  <c r="AB3744" i="1"/>
  <c r="AB3736" i="1"/>
  <c r="AB3728" i="1"/>
  <c r="AB3720" i="1"/>
  <c r="AB3712" i="1"/>
  <c r="AB3704" i="1"/>
  <c r="AB3696" i="1"/>
  <c r="AB3688" i="1"/>
  <c r="AB3680" i="1"/>
  <c r="AB3672" i="1"/>
  <c r="AB3664" i="1"/>
  <c r="AB3656" i="1"/>
  <c r="AB3648" i="1"/>
  <c r="AB3640" i="1"/>
  <c r="AB3632" i="1"/>
  <c r="AB3624" i="1"/>
  <c r="AB3616" i="1"/>
  <c r="AB3608" i="1"/>
  <c r="AB3600" i="1"/>
  <c r="AB3592" i="1"/>
  <c r="AB3584" i="1"/>
  <c r="AB3576" i="1"/>
  <c r="AB3568" i="1"/>
  <c r="AB3560" i="1"/>
  <c r="AB3552" i="1"/>
  <c r="AB3544" i="1"/>
  <c r="AB3536" i="1"/>
  <c r="AB3528" i="1"/>
  <c r="AB3520" i="1"/>
  <c r="AB3512" i="1"/>
  <c r="AB3504" i="1"/>
  <c r="AB3496" i="1"/>
  <c r="AB3488" i="1"/>
  <c r="AB3480" i="1"/>
  <c r="AB3472" i="1"/>
  <c r="AB3464" i="1"/>
  <c r="AB3456" i="1"/>
  <c r="AB3448" i="1"/>
  <c r="AB3440" i="1"/>
  <c r="AB3432" i="1"/>
  <c r="AB3424" i="1"/>
  <c r="AB3416" i="1"/>
  <c r="AB3408" i="1"/>
  <c r="AB3400" i="1"/>
  <c r="AB3392" i="1"/>
  <c r="AB3384" i="1"/>
  <c r="AB3376" i="1"/>
  <c r="AB3368" i="1"/>
  <c r="AB3360" i="1"/>
  <c r="AB3352" i="1"/>
  <c r="AB3344" i="1"/>
  <c r="AB4687" i="1"/>
  <c r="AB4679" i="1"/>
  <c r="AB4671" i="1"/>
  <c r="AB4663" i="1"/>
  <c r="AB4655" i="1"/>
  <c r="AB4647" i="1"/>
  <c r="AB4639" i="1"/>
  <c r="AB4631" i="1"/>
  <c r="AB4623" i="1"/>
  <c r="AB4615" i="1"/>
  <c r="AB4607" i="1"/>
  <c r="AB4599" i="1"/>
  <c r="AB4591" i="1"/>
  <c r="AB4583" i="1"/>
  <c r="AB4575" i="1"/>
  <c r="AB4567" i="1"/>
  <c r="AB4559" i="1"/>
  <c r="AB4551" i="1"/>
  <c r="AB4543" i="1"/>
  <c r="AB4535" i="1"/>
  <c r="AB4527" i="1"/>
  <c r="AB4519" i="1"/>
  <c r="AB4511" i="1"/>
  <c r="AB4503" i="1"/>
  <c r="AB4495" i="1"/>
  <c r="AB4487" i="1"/>
  <c r="AB4479" i="1"/>
  <c r="AB4471" i="1"/>
  <c r="AB4463" i="1"/>
  <c r="AB4455" i="1"/>
  <c r="AB4447" i="1"/>
  <c r="AB4439" i="1"/>
  <c r="AB4431" i="1"/>
  <c r="AB4423" i="1"/>
  <c r="AB4415" i="1"/>
  <c r="AB4407" i="1"/>
  <c r="AB4399" i="1"/>
  <c r="AB4391" i="1"/>
  <c r="AB4383" i="1"/>
  <c r="AB4375" i="1"/>
  <c r="AB4367" i="1"/>
  <c r="AB4359" i="1"/>
  <c r="AB4351" i="1"/>
  <c r="AB4343" i="1"/>
  <c r="AB4335" i="1"/>
  <c r="AB4327" i="1"/>
  <c r="AB4319" i="1"/>
  <c r="AB4311" i="1"/>
  <c r="AB4303" i="1"/>
  <c r="AB4295" i="1"/>
  <c r="AB4287" i="1"/>
  <c r="AB4279" i="1"/>
  <c r="AB4271" i="1"/>
  <c r="AB4263" i="1"/>
  <c r="AB4255" i="1"/>
  <c r="AB4247" i="1"/>
  <c r="AB4239" i="1"/>
  <c r="AB4231" i="1"/>
  <c r="AB4223" i="1"/>
  <c r="AB4215" i="1"/>
  <c r="AB4207" i="1"/>
  <c r="AB4199" i="1"/>
  <c r="AB4191" i="1"/>
  <c r="AB4183" i="1"/>
  <c r="AB4175" i="1"/>
  <c r="AB4167" i="1"/>
  <c r="AB4159" i="1"/>
  <c r="AB4151" i="1"/>
  <c r="AB4143" i="1"/>
  <c r="AB4135" i="1"/>
  <c r="AB4127" i="1"/>
  <c r="AB4119" i="1"/>
  <c r="AB4111" i="1"/>
  <c r="AB4103" i="1"/>
  <c r="AB4095" i="1"/>
  <c r="AB4087" i="1"/>
  <c r="AB4079" i="1"/>
  <c r="AB4071" i="1"/>
  <c r="AB4063" i="1"/>
  <c r="AB4055" i="1"/>
  <c r="AB4047" i="1"/>
  <c r="AB4039" i="1"/>
  <c r="AB4031" i="1"/>
  <c r="AB4023" i="1"/>
  <c r="AB4015" i="1"/>
  <c r="AB4007" i="1"/>
  <c r="AB3999" i="1"/>
  <c r="AB3991" i="1"/>
  <c r="AB3983" i="1"/>
  <c r="AB3975" i="1"/>
  <c r="AB3967" i="1"/>
  <c r="AB3959" i="1"/>
  <c r="AB3951" i="1"/>
  <c r="AB3943" i="1"/>
  <c r="AB3935" i="1"/>
  <c r="AB3927" i="1"/>
  <c r="AB3919" i="1"/>
  <c r="AB3911" i="1"/>
  <c r="AB3903" i="1"/>
  <c r="AB3895" i="1"/>
  <c r="AB3887" i="1"/>
  <c r="AB3879" i="1"/>
  <c r="AB3871" i="1"/>
  <c r="AB3863" i="1"/>
  <c r="AB3855" i="1"/>
  <c r="AB3847" i="1"/>
  <c r="AB3839" i="1"/>
  <c r="AB3831" i="1"/>
  <c r="AB3823" i="1"/>
  <c r="AB3815" i="1"/>
  <c r="AB3807" i="1"/>
  <c r="AB3799" i="1"/>
  <c r="AB3791" i="1"/>
  <c r="AB3783" i="1"/>
  <c r="AB3775" i="1"/>
  <c r="AB3767" i="1"/>
  <c r="AB3759" i="1"/>
  <c r="AB3751" i="1"/>
  <c r="AB3743" i="1"/>
  <c r="AB3735" i="1"/>
  <c r="AB3727" i="1"/>
  <c r="AB3719" i="1"/>
  <c r="AB3711" i="1"/>
  <c r="AB3703" i="1"/>
  <c r="AB3695" i="1"/>
  <c r="AB3687" i="1"/>
  <c r="AB3679" i="1"/>
  <c r="AB3671" i="1"/>
  <c r="AB3663" i="1"/>
  <c r="AB3655" i="1"/>
  <c r="AB3647" i="1"/>
  <c r="AB3639" i="1"/>
  <c r="AB3631" i="1"/>
  <c r="AB3623" i="1"/>
  <c r="AB3615" i="1"/>
  <c r="AB3607" i="1"/>
  <c r="AB3599" i="1"/>
  <c r="AB3591" i="1"/>
  <c r="AB3583" i="1"/>
  <c r="AB3575" i="1"/>
  <c r="AB3567" i="1"/>
  <c r="AB3559" i="1"/>
  <c r="AB3551" i="1"/>
  <c r="AB3543" i="1"/>
  <c r="AB3535" i="1"/>
  <c r="AB3527" i="1"/>
  <c r="AB3519" i="1"/>
  <c r="AB3511" i="1"/>
  <c r="AB3503" i="1"/>
  <c r="AB3495" i="1"/>
  <c r="AB3487" i="1"/>
  <c r="AB3479" i="1"/>
  <c r="AB3471" i="1"/>
  <c r="AB3463" i="1"/>
  <c r="AB3455" i="1"/>
  <c r="AB3447" i="1"/>
  <c r="AB3439" i="1"/>
  <c r="AB3431" i="1"/>
  <c r="AB3423" i="1"/>
  <c r="AB3415" i="1"/>
  <c r="AB3407" i="1"/>
  <c r="AB3399" i="1"/>
  <c r="AB3391" i="1"/>
  <c r="AB3383" i="1"/>
  <c r="AB3375" i="1"/>
  <c r="AB3367" i="1"/>
  <c r="AB3359" i="1"/>
  <c r="AB3351" i="1"/>
  <c r="AB3343" i="1"/>
  <c r="AB3335" i="1"/>
  <c r="AB4233" i="1"/>
  <c r="AB4225" i="1"/>
  <c r="AB4217" i="1"/>
  <c r="AB4209" i="1"/>
  <c r="AB4201" i="1"/>
  <c r="AB4193" i="1"/>
  <c r="AB4185" i="1"/>
  <c r="AB4177" i="1"/>
  <c r="AB4169" i="1"/>
  <c r="AB4161" i="1"/>
  <c r="AB4153" i="1"/>
  <c r="AB4145" i="1"/>
  <c r="AB4137" i="1"/>
  <c r="AB4129" i="1"/>
  <c r="AB4121" i="1"/>
  <c r="AB4113" i="1"/>
  <c r="AB4105" i="1"/>
  <c r="AB4097" i="1"/>
  <c r="AB4089" i="1"/>
  <c r="AB4081" i="1"/>
  <c r="AB4073" i="1"/>
  <c r="AB4065" i="1"/>
  <c r="AB4057" i="1"/>
  <c r="AB4049" i="1"/>
  <c r="AB4041" i="1"/>
  <c r="AB4033" i="1"/>
  <c r="AB4025" i="1"/>
  <c r="AB4017" i="1"/>
  <c r="AB4009" i="1"/>
  <c r="AB4001" i="1"/>
  <c r="AB3993" i="1"/>
  <c r="AB3985" i="1"/>
  <c r="AB3977" i="1"/>
  <c r="AB3969" i="1"/>
  <c r="AB3961" i="1"/>
  <c r="AB3953" i="1"/>
  <c r="AB3945" i="1"/>
  <c r="AB3937" i="1"/>
  <c r="AB3929" i="1"/>
  <c r="AB3921" i="1"/>
  <c r="AB3913" i="1"/>
  <c r="AB3905" i="1"/>
  <c r="AB3897" i="1"/>
  <c r="AB3889" i="1"/>
  <c r="AB3881" i="1"/>
  <c r="AB3873" i="1"/>
  <c r="AB3865" i="1"/>
  <c r="AB3857" i="1"/>
  <c r="AB3849" i="1"/>
  <c r="AB3841" i="1"/>
  <c r="AB3833" i="1"/>
  <c r="AB3825" i="1"/>
  <c r="AB3817" i="1"/>
  <c r="AB3809" i="1"/>
  <c r="AB3801" i="1"/>
  <c r="AB3793" i="1"/>
  <c r="AB3785" i="1"/>
  <c r="AB3777" i="1"/>
  <c r="AB3769" i="1"/>
  <c r="AB3761" i="1"/>
  <c r="AB3753" i="1"/>
  <c r="AB3745" i="1"/>
  <c r="AB3737" i="1"/>
  <c r="AB3729" i="1"/>
  <c r="AB3721" i="1"/>
  <c r="AB3713" i="1"/>
  <c r="AB3705" i="1"/>
  <c r="AB3697" i="1"/>
  <c r="AB3689" i="1"/>
  <c r="AB3681" i="1"/>
  <c r="AB3673" i="1"/>
  <c r="AB3665" i="1"/>
  <c r="AB3657" i="1"/>
  <c r="AB3649" i="1"/>
  <c r="AB3641" i="1"/>
  <c r="AB3633" i="1"/>
  <c r="AB3625" i="1"/>
  <c r="AB3617" i="1"/>
  <c r="AB3609" i="1"/>
  <c r="AB3601" i="1"/>
  <c r="AB3593" i="1"/>
  <c r="AB3585" i="1"/>
  <c r="AB3577" i="1"/>
  <c r="AB3569" i="1"/>
  <c r="AB3561" i="1"/>
  <c r="AB3553" i="1"/>
  <c r="AB3545" i="1"/>
  <c r="AB3537" i="1"/>
  <c r="AB3529" i="1"/>
  <c r="AB3521" i="1"/>
  <c r="AB3513" i="1"/>
  <c r="AB3505" i="1"/>
  <c r="AB3497" i="1"/>
  <c r="AB3489" i="1"/>
  <c r="AB3481" i="1"/>
  <c r="AB3473" i="1"/>
  <c r="AB3465" i="1"/>
  <c r="AB3457" i="1"/>
  <c r="AB3449" i="1"/>
  <c r="AB3441" i="1"/>
  <c r="AB3433" i="1"/>
  <c r="AB3425" i="1"/>
  <c r="AB3417" i="1"/>
  <c r="AB3409" i="1"/>
  <c r="AB3401" i="1"/>
  <c r="AB3393" i="1"/>
  <c r="AB3385" i="1"/>
  <c r="AB3377" i="1"/>
  <c r="AB3369" i="1"/>
  <c r="AB3361" i="1"/>
  <c r="AB3353" i="1"/>
  <c r="AB3345" i="1"/>
  <c r="AB3337" i="1"/>
  <c r="AB3329" i="1"/>
  <c r="AB3321" i="1"/>
  <c r="AB3313" i="1"/>
  <c r="AB3305" i="1"/>
  <c r="AB3297" i="1"/>
  <c r="AB3289" i="1"/>
  <c r="AB3281" i="1"/>
  <c r="AB3273" i="1"/>
  <c r="AB3265" i="1"/>
  <c r="AB3257" i="1"/>
  <c r="AB3249" i="1"/>
  <c r="AB3241" i="1"/>
  <c r="AB3233" i="1"/>
  <c r="AB3225" i="1"/>
  <c r="AB3217" i="1"/>
  <c r="AB3209" i="1"/>
  <c r="AB3201" i="1"/>
  <c r="AB3193" i="1"/>
  <c r="AB3185" i="1"/>
  <c r="AB3177" i="1"/>
  <c r="AB3169" i="1"/>
  <c r="AB3161" i="1"/>
  <c r="AB3153" i="1"/>
  <c r="AB3145" i="1"/>
  <c r="AB3137" i="1"/>
  <c r="AB3129" i="1"/>
  <c r="AB3121" i="1"/>
  <c r="AB3113" i="1"/>
  <c r="AB3105" i="1"/>
  <c r="AB3097" i="1"/>
  <c r="AB3089" i="1"/>
  <c r="AB3081" i="1"/>
  <c r="AB3073" i="1"/>
  <c r="AB3065" i="1"/>
  <c r="AB3057" i="1"/>
  <c r="AB3049" i="1"/>
  <c r="AB3041" i="1"/>
  <c r="AB3033" i="1"/>
  <c r="AB3025" i="1"/>
  <c r="AB3017" i="1"/>
  <c r="AB3009" i="1"/>
  <c r="AB3001" i="1"/>
  <c r="AB2993" i="1"/>
  <c r="AB2985" i="1"/>
  <c r="AB2977" i="1"/>
  <c r="AB2969" i="1"/>
  <c r="AB2961" i="1"/>
  <c r="AB2953" i="1"/>
  <c r="AB2945" i="1"/>
  <c r="AB2937" i="1"/>
  <c r="AB2929" i="1"/>
  <c r="AB3336" i="1"/>
  <c r="AB3328" i="1"/>
  <c r="AB3320" i="1"/>
  <c r="AB3312" i="1"/>
  <c r="AB3304" i="1"/>
  <c r="AB3296" i="1"/>
  <c r="AB3288" i="1"/>
  <c r="AB3280" i="1"/>
  <c r="AB3272" i="1"/>
  <c r="AB3264" i="1"/>
  <c r="AB3256" i="1"/>
  <c r="AB3248" i="1"/>
  <c r="AB3240" i="1"/>
  <c r="AB3232" i="1"/>
  <c r="AB3224" i="1"/>
  <c r="AB3216" i="1"/>
  <c r="AB3208" i="1"/>
  <c r="AB3200" i="1"/>
  <c r="AB3192" i="1"/>
  <c r="AB3184" i="1"/>
  <c r="AB3176" i="1"/>
  <c r="AB3168" i="1"/>
  <c r="AB3160" i="1"/>
  <c r="AB3152" i="1"/>
  <c r="AB3144" i="1"/>
  <c r="AB3136" i="1"/>
  <c r="AB3128" i="1"/>
  <c r="AB3120" i="1"/>
  <c r="AB3112" i="1"/>
  <c r="AB3104" i="1"/>
  <c r="AB3096" i="1"/>
  <c r="AB3088" i="1"/>
  <c r="AB3080" i="1"/>
  <c r="AB3072" i="1"/>
  <c r="AB3064" i="1"/>
  <c r="AB3056" i="1"/>
  <c r="AB3048" i="1"/>
  <c r="AB3040" i="1"/>
  <c r="AB3032" i="1"/>
  <c r="AB3024" i="1"/>
  <c r="AB3016" i="1"/>
  <c r="AB3008" i="1"/>
  <c r="AB3000" i="1"/>
  <c r="AB2992" i="1"/>
  <c r="AB2984" i="1"/>
  <c r="AB2976" i="1"/>
  <c r="AB2968" i="1"/>
  <c r="AB2960" i="1"/>
  <c r="AB2952" i="1"/>
  <c r="AB2944" i="1"/>
  <c r="AB2936" i="1"/>
  <c r="AB2928" i="1"/>
  <c r="AB2920" i="1"/>
  <c r="AB2912" i="1"/>
  <c r="AB2904" i="1"/>
  <c r="AB2896" i="1"/>
  <c r="AB2888" i="1"/>
  <c r="AB2880" i="1"/>
  <c r="AB2872" i="1"/>
  <c r="AB2864" i="1"/>
  <c r="AB2856" i="1"/>
  <c r="AB2848" i="1"/>
  <c r="AB2840" i="1"/>
  <c r="AB2832" i="1"/>
  <c r="AB2824" i="1"/>
  <c r="AB2816" i="1"/>
  <c r="AB2808" i="1"/>
  <c r="AB2800" i="1"/>
  <c r="AB2792" i="1"/>
  <c r="AB2784" i="1"/>
  <c r="AB2776" i="1"/>
  <c r="AB2768" i="1"/>
  <c r="AB2760" i="1"/>
  <c r="AB2752" i="1"/>
  <c r="AB2744" i="1"/>
  <c r="AB2736" i="1"/>
  <c r="AB2728" i="1"/>
  <c r="AB2720" i="1"/>
  <c r="AB2712" i="1"/>
  <c r="AB2704" i="1"/>
  <c r="AB2696" i="1"/>
  <c r="AB2688" i="1"/>
  <c r="AB2680" i="1"/>
  <c r="AB2672" i="1"/>
  <c r="AB2664" i="1"/>
  <c r="AB2656" i="1"/>
  <c r="AB2648" i="1"/>
  <c r="AB2640" i="1"/>
  <c r="AB2632" i="1"/>
  <c r="AB2624" i="1"/>
  <c r="AB2616" i="1"/>
  <c r="AB2608" i="1"/>
  <c r="AB2600" i="1"/>
  <c r="AB2592" i="1"/>
  <c r="AB2584" i="1"/>
  <c r="AB2576" i="1"/>
  <c r="AB2568" i="1"/>
  <c r="AB2560" i="1"/>
  <c r="AB2552" i="1"/>
  <c r="AB2544" i="1"/>
  <c r="AB2536" i="1"/>
  <c r="AB2528" i="1"/>
  <c r="AB2520" i="1"/>
  <c r="AB2512" i="1"/>
  <c r="AB2504" i="1"/>
  <c r="AB2496" i="1"/>
  <c r="AB2488" i="1"/>
  <c r="AB2480" i="1"/>
  <c r="AB2472" i="1"/>
  <c r="AB2464" i="1"/>
  <c r="AB2456" i="1"/>
  <c r="AB2448" i="1"/>
  <c r="AB2440" i="1"/>
  <c r="AB2432" i="1"/>
  <c r="AB2424" i="1"/>
  <c r="AB2416" i="1"/>
  <c r="AB2408" i="1"/>
  <c r="AB2400" i="1"/>
  <c r="AB2392" i="1"/>
  <c r="AB2384" i="1"/>
  <c r="AB2376" i="1"/>
  <c r="AB2368" i="1"/>
  <c r="AB2360" i="1"/>
  <c r="AB2352" i="1"/>
  <c r="AB2344" i="1"/>
  <c r="AB2336" i="1"/>
  <c r="AB2328" i="1"/>
  <c r="AB2320" i="1"/>
  <c r="AB2312" i="1"/>
  <c r="AB2304" i="1"/>
  <c r="AB2296" i="1"/>
  <c r="AB2288" i="1"/>
  <c r="AB2280" i="1"/>
  <c r="AB2272" i="1"/>
  <c r="AB2264" i="1"/>
  <c r="AB2256" i="1"/>
  <c r="AB2248" i="1"/>
  <c r="AB2240" i="1"/>
  <c r="AB2232" i="1"/>
  <c r="AB2224" i="1"/>
  <c r="AB2216" i="1"/>
  <c r="AB2208" i="1"/>
  <c r="AB2200" i="1"/>
  <c r="AB2192" i="1"/>
  <c r="AB2184" i="1"/>
  <c r="AB2176" i="1"/>
  <c r="AB2168" i="1"/>
  <c r="AB2160" i="1"/>
  <c r="AB2152" i="1"/>
  <c r="AB2144" i="1"/>
  <c r="AB2136" i="1"/>
  <c r="AB2128" i="1"/>
  <c r="AB2120" i="1"/>
  <c r="AB2112" i="1"/>
  <c r="AB2104" i="1"/>
  <c r="AB2096" i="1"/>
  <c r="AB2088" i="1"/>
  <c r="AB2080" i="1"/>
  <c r="AB2072" i="1"/>
  <c r="AB2064" i="1"/>
  <c r="AB2056" i="1"/>
  <c r="AB2048" i="1"/>
  <c r="AB2040" i="1"/>
  <c r="AB2032" i="1"/>
  <c r="AB2024" i="1"/>
  <c r="AB2016" i="1"/>
  <c r="AB2008" i="1"/>
  <c r="AB2000" i="1"/>
  <c r="AB1992" i="1"/>
  <c r="AB1984" i="1"/>
  <c r="AB3327" i="1"/>
  <c r="AB3319" i="1"/>
  <c r="AB3311" i="1"/>
  <c r="AB3303" i="1"/>
  <c r="AB3295" i="1"/>
  <c r="AB3287" i="1"/>
  <c r="AB3279" i="1"/>
  <c r="AB3271" i="1"/>
  <c r="AB3263" i="1"/>
  <c r="AB3255" i="1"/>
  <c r="AB3247" i="1"/>
  <c r="AB3239" i="1"/>
  <c r="AB3231" i="1"/>
  <c r="AB3223" i="1"/>
  <c r="AB3215" i="1"/>
  <c r="AB3207" i="1"/>
  <c r="AB3199" i="1"/>
  <c r="AB3191" i="1"/>
  <c r="AB3183" i="1"/>
  <c r="AB3175" i="1"/>
  <c r="AB3167" i="1"/>
  <c r="AB3159" i="1"/>
  <c r="AB3151" i="1"/>
  <c r="AB3143" i="1"/>
  <c r="AB3135" i="1"/>
  <c r="AB3127" i="1"/>
  <c r="AB3119" i="1"/>
  <c r="AB3111" i="1"/>
  <c r="AB3103" i="1"/>
  <c r="AB3095" i="1"/>
  <c r="AB3087" i="1"/>
  <c r="AB3079" i="1"/>
  <c r="AB3071" i="1"/>
  <c r="AB3063" i="1"/>
  <c r="AB3055" i="1"/>
  <c r="AB3047" i="1"/>
  <c r="AB3039" i="1"/>
  <c r="AB3031" i="1"/>
  <c r="AB3023" i="1"/>
  <c r="AB3015" i="1"/>
  <c r="AB3007" i="1"/>
  <c r="AB2999" i="1"/>
  <c r="AB2991" i="1"/>
  <c r="AB2983" i="1"/>
  <c r="AB2975" i="1"/>
  <c r="AB2967" i="1"/>
  <c r="AB2959" i="1"/>
  <c r="AB2951" i="1"/>
  <c r="AB2943" i="1"/>
  <c r="AB2935" i="1"/>
  <c r="AB2927" i="1"/>
  <c r="AB2919" i="1"/>
  <c r="AB2911" i="1"/>
  <c r="AB2903" i="1"/>
  <c r="AB2895" i="1"/>
  <c r="AB2887" i="1"/>
  <c r="AB2879" i="1"/>
  <c r="AB2871" i="1"/>
  <c r="AB2863" i="1"/>
  <c r="AB2855" i="1"/>
  <c r="AB2847" i="1"/>
  <c r="AB2839" i="1"/>
  <c r="AB2831" i="1"/>
  <c r="AB2823" i="1"/>
  <c r="AB2815" i="1"/>
  <c r="AB2807" i="1"/>
  <c r="AB2799" i="1"/>
  <c r="AB2791" i="1"/>
  <c r="AB2783" i="1"/>
  <c r="AB2775" i="1"/>
  <c r="AB2767" i="1"/>
  <c r="AB2759" i="1"/>
  <c r="AB2751" i="1"/>
  <c r="AB2743" i="1"/>
  <c r="AB2735" i="1"/>
  <c r="AB2727" i="1"/>
  <c r="AB2719" i="1"/>
  <c r="AB2711" i="1"/>
  <c r="AB2703" i="1"/>
  <c r="AB2695" i="1"/>
  <c r="AB2687" i="1"/>
  <c r="AB2679" i="1"/>
  <c r="AB2671" i="1"/>
  <c r="AB2663" i="1"/>
  <c r="AB2655" i="1"/>
  <c r="AB2647" i="1"/>
  <c r="AB2639" i="1"/>
  <c r="AB2631" i="1"/>
  <c r="AB2623" i="1"/>
  <c r="AB2615" i="1"/>
  <c r="AB2607" i="1"/>
  <c r="AB2599" i="1"/>
  <c r="AB2591" i="1"/>
  <c r="AB2583" i="1"/>
  <c r="AB2575" i="1"/>
  <c r="AB2567" i="1"/>
  <c r="AB2559" i="1"/>
  <c r="AB2551" i="1"/>
  <c r="AB2543" i="1"/>
  <c r="AB2535" i="1"/>
  <c r="AB2527" i="1"/>
  <c r="AB2519" i="1"/>
  <c r="AB2511" i="1"/>
  <c r="AB2503" i="1"/>
  <c r="AB2495" i="1"/>
  <c r="AB2487" i="1"/>
  <c r="AB2479" i="1"/>
  <c r="AB2471" i="1"/>
  <c r="AB2463" i="1"/>
  <c r="AB2455" i="1"/>
  <c r="AB2447" i="1"/>
  <c r="AB2439" i="1"/>
  <c r="AB2431" i="1"/>
  <c r="AB2423" i="1"/>
  <c r="AB2415" i="1"/>
  <c r="AB2407" i="1"/>
  <c r="AB2399" i="1"/>
  <c r="AB2391" i="1"/>
  <c r="AB2383" i="1"/>
  <c r="AB2375" i="1"/>
  <c r="AB2367" i="1"/>
  <c r="AB2359" i="1"/>
  <c r="AB2351" i="1"/>
  <c r="AB2343" i="1"/>
  <c r="AB2335" i="1"/>
  <c r="AB2327" i="1"/>
  <c r="AB2319" i="1"/>
  <c r="AB2311" i="1"/>
  <c r="AB2303" i="1"/>
  <c r="AB2295" i="1"/>
  <c r="AB2287" i="1"/>
  <c r="AB2279" i="1"/>
  <c r="AB2271" i="1"/>
  <c r="AB2263" i="1"/>
  <c r="AB2255" i="1"/>
  <c r="AB2247" i="1"/>
  <c r="AB2239" i="1"/>
  <c r="AB2231" i="1"/>
  <c r="AB2223" i="1"/>
  <c r="AB2215" i="1"/>
  <c r="AB2207" i="1"/>
  <c r="AB2199" i="1"/>
  <c r="AB2191" i="1"/>
  <c r="AB2183" i="1"/>
  <c r="AB2175" i="1"/>
  <c r="AB2167" i="1"/>
  <c r="AB2159" i="1"/>
  <c r="AB2151" i="1"/>
  <c r="AB2143" i="1"/>
  <c r="AB2135" i="1"/>
  <c r="AB2127" i="1"/>
  <c r="AB2119" i="1"/>
  <c r="AB2111" i="1"/>
  <c r="AB2103" i="1"/>
  <c r="AB2095" i="1"/>
  <c r="AB2087" i="1"/>
  <c r="AB2079" i="1"/>
  <c r="AB2071" i="1"/>
  <c r="AB2063" i="1"/>
  <c r="AB2055" i="1"/>
  <c r="AB2047" i="1"/>
  <c r="AB2039" i="1"/>
  <c r="AB2031" i="1"/>
  <c r="AB2023" i="1"/>
  <c r="AB2015" i="1"/>
  <c r="AB2007" i="1"/>
  <c r="AB1999" i="1"/>
  <c r="AB1991" i="1"/>
  <c r="AB1983" i="1"/>
  <c r="AB4990" i="1"/>
  <c r="AB4982" i="1"/>
  <c r="AB4974" i="1"/>
  <c r="AB4966" i="1"/>
  <c r="AB4958" i="1"/>
  <c r="AB4950" i="1"/>
  <c r="AB4942" i="1"/>
  <c r="AB4934" i="1"/>
  <c r="AB4926" i="1"/>
  <c r="AB4918" i="1"/>
  <c r="AB4910" i="1"/>
  <c r="AB4902" i="1"/>
  <c r="AB4894" i="1"/>
  <c r="AB4886" i="1"/>
  <c r="AB4878" i="1"/>
  <c r="AB4870" i="1"/>
  <c r="AB4862" i="1"/>
  <c r="AB4854" i="1"/>
  <c r="AB4846" i="1"/>
  <c r="AB4838" i="1"/>
  <c r="AB4830" i="1"/>
  <c r="AB4822" i="1"/>
  <c r="AB4814" i="1"/>
  <c r="AB4806" i="1"/>
  <c r="AB4798" i="1"/>
  <c r="AB4790" i="1"/>
  <c r="AB4782" i="1"/>
  <c r="AB4774" i="1"/>
  <c r="AB4766" i="1"/>
  <c r="AB4758" i="1"/>
  <c r="AB4750" i="1"/>
  <c r="AB4742" i="1"/>
  <c r="AB4734" i="1"/>
  <c r="AB4726" i="1"/>
  <c r="AB4718" i="1"/>
  <c r="AB4710" i="1"/>
  <c r="AB4702" i="1"/>
  <c r="AB4694" i="1"/>
  <c r="AB4686" i="1"/>
  <c r="AB4678" i="1"/>
  <c r="AB4670" i="1"/>
  <c r="AB4662" i="1"/>
  <c r="AB4654" i="1"/>
  <c r="AB4646" i="1"/>
  <c r="AB4638" i="1"/>
  <c r="AB4630" i="1"/>
  <c r="AB4622" i="1"/>
  <c r="AB4614" i="1"/>
  <c r="AB4606" i="1"/>
  <c r="AB4598" i="1"/>
  <c r="AB4590" i="1"/>
  <c r="AB4582" i="1"/>
  <c r="AB4574" i="1"/>
  <c r="AB4566" i="1"/>
  <c r="AB4558" i="1"/>
  <c r="AB4550" i="1"/>
  <c r="AB4542" i="1"/>
  <c r="AB4534" i="1"/>
  <c r="AB4526" i="1"/>
  <c r="AB4518" i="1"/>
  <c r="AB4510" i="1"/>
  <c r="AB4502" i="1"/>
  <c r="AB4494" i="1"/>
  <c r="AB4486" i="1"/>
  <c r="AB4478" i="1"/>
  <c r="AB4470" i="1"/>
  <c r="AB4462" i="1"/>
  <c r="AB4454" i="1"/>
  <c r="AB4446" i="1"/>
  <c r="AB4438" i="1"/>
  <c r="AB4430" i="1"/>
  <c r="AB4422" i="1"/>
  <c r="AB4414" i="1"/>
  <c r="AB4406" i="1"/>
  <c r="AB4398" i="1"/>
  <c r="AB4390" i="1"/>
  <c r="AB4382" i="1"/>
  <c r="AB4374" i="1"/>
  <c r="AB4366" i="1"/>
  <c r="AB4358" i="1"/>
  <c r="AB4350" i="1"/>
  <c r="AB4342" i="1"/>
  <c r="AB4334" i="1"/>
  <c r="AB4326" i="1"/>
  <c r="AB4318" i="1"/>
  <c r="AB4310" i="1"/>
  <c r="AB4302" i="1"/>
  <c r="AB4294" i="1"/>
  <c r="AB4286" i="1"/>
  <c r="AB4278" i="1"/>
  <c r="AB4270" i="1"/>
  <c r="AB4262" i="1"/>
  <c r="AB4254" i="1"/>
  <c r="AB4246" i="1"/>
  <c r="AB4238" i="1"/>
  <c r="AB4230" i="1"/>
  <c r="AB4222" i="1"/>
  <c r="AB4214" i="1"/>
  <c r="AB4206" i="1"/>
  <c r="AB4198" i="1"/>
  <c r="AB4190" i="1"/>
  <c r="AB4182" i="1"/>
  <c r="AB4174" i="1"/>
  <c r="AB4166" i="1"/>
  <c r="AB4158" i="1"/>
  <c r="AB4150" i="1"/>
  <c r="AB4142" i="1"/>
  <c r="AB4134" i="1"/>
  <c r="AB4126" i="1"/>
  <c r="AB4118" i="1"/>
  <c r="AB4110" i="1"/>
  <c r="AB4102" i="1"/>
  <c r="AB4094" i="1"/>
  <c r="AB4086" i="1"/>
  <c r="AB4078" i="1"/>
  <c r="AB4070" i="1"/>
  <c r="AB4062" i="1"/>
  <c r="AB4054" i="1"/>
  <c r="AB4046" i="1"/>
  <c r="AB4038" i="1"/>
  <c r="AB4030" i="1"/>
  <c r="AB4022" i="1"/>
  <c r="AB4014" i="1"/>
  <c r="AB4006" i="1"/>
  <c r="AB3998" i="1"/>
  <c r="AB3990" i="1"/>
  <c r="AB3982" i="1"/>
  <c r="AB3974" i="1"/>
  <c r="AB3966" i="1"/>
  <c r="AB3958" i="1"/>
  <c r="AB3950" i="1"/>
  <c r="AB3942" i="1"/>
  <c r="AB3934" i="1"/>
  <c r="AB3926" i="1"/>
  <c r="AB3918" i="1"/>
  <c r="AB3910" i="1"/>
  <c r="AB3902" i="1"/>
  <c r="AB3894" i="1"/>
  <c r="AB3886" i="1"/>
  <c r="AB3878" i="1"/>
  <c r="AB3870" i="1"/>
  <c r="AB3862" i="1"/>
  <c r="AB3854" i="1"/>
  <c r="AB3846" i="1"/>
  <c r="AB3838" i="1"/>
  <c r="AB3830" i="1"/>
  <c r="AB3822" i="1"/>
  <c r="AB3814" i="1"/>
  <c r="AB3806" i="1"/>
  <c r="AB3798" i="1"/>
  <c r="AB3790" i="1"/>
  <c r="AB3782" i="1"/>
  <c r="AB3774" i="1"/>
  <c r="AB3766" i="1"/>
  <c r="AB3758" i="1"/>
  <c r="AB3750" i="1"/>
  <c r="AB3742" i="1"/>
  <c r="AB3734" i="1"/>
  <c r="AB2921" i="1"/>
  <c r="AB2913" i="1"/>
  <c r="AB2905" i="1"/>
  <c r="AB2897" i="1"/>
  <c r="AB2889" i="1"/>
  <c r="AB2881" i="1"/>
  <c r="AB2873" i="1"/>
  <c r="AB2865" i="1"/>
  <c r="AB2857" i="1"/>
  <c r="AB2849" i="1"/>
  <c r="AB2841" i="1"/>
  <c r="AB2833" i="1"/>
  <c r="AB2825" i="1"/>
  <c r="AB2817" i="1"/>
  <c r="AB2809" i="1"/>
  <c r="AB2801" i="1"/>
  <c r="AB2793" i="1"/>
  <c r="AB2785" i="1"/>
  <c r="AB2777" i="1"/>
  <c r="AB2769" i="1"/>
  <c r="AB2761" i="1"/>
  <c r="AB2753" i="1"/>
  <c r="AB2745" i="1"/>
  <c r="AB2737" i="1"/>
  <c r="AB2729" i="1"/>
  <c r="AB2721" i="1"/>
  <c r="AB2713" i="1"/>
  <c r="AB2705" i="1"/>
  <c r="AB2697" i="1"/>
  <c r="AB2689" i="1"/>
  <c r="AB2681" i="1"/>
  <c r="AB2673" i="1"/>
  <c r="AB2665" i="1"/>
  <c r="AB2657" i="1"/>
  <c r="AB2649" i="1"/>
  <c r="AB2641" i="1"/>
  <c r="AB2633" i="1"/>
  <c r="AB2625" i="1"/>
  <c r="AB2617" i="1"/>
  <c r="AB2609" i="1"/>
  <c r="AB2601" i="1"/>
  <c r="AB2593" i="1"/>
  <c r="AB2585" i="1"/>
  <c r="AB2577" i="1"/>
  <c r="AB2569" i="1"/>
  <c r="AB2561" i="1"/>
  <c r="AB2553" i="1"/>
  <c r="AB2545" i="1"/>
  <c r="AB2537" i="1"/>
  <c r="AB2529" i="1"/>
  <c r="AB2521" i="1"/>
  <c r="AB2513" i="1"/>
  <c r="AB2505" i="1"/>
  <c r="AB1976" i="1"/>
  <c r="AB1968" i="1"/>
  <c r="AB1960" i="1"/>
  <c r="AB1952" i="1"/>
  <c r="AB1944" i="1"/>
  <c r="AB1936" i="1"/>
  <c r="AB1928" i="1"/>
  <c r="AB1920" i="1"/>
  <c r="AB1912" i="1"/>
  <c r="AB1904" i="1"/>
  <c r="AB1896" i="1"/>
  <c r="AB1888" i="1"/>
  <c r="AB1880" i="1"/>
  <c r="AB1872" i="1"/>
  <c r="AB1864" i="1"/>
  <c r="AB1856" i="1"/>
  <c r="AB1848" i="1"/>
  <c r="AB1840" i="1"/>
  <c r="AB1832" i="1"/>
  <c r="AB1824" i="1"/>
  <c r="AB1816" i="1"/>
  <c r="AB1808" i="1"/>
  <c r="AB1800" i="1"/>
  <c r="AB1792" i="1"/>
  <c r="AB1784" i="1"/>
  <c r="AB1776" i="1"/>
  <c r="AB1768" i="1"/>
  <c r="AB1760" i="1"/>
  <c r="AB1752" i="1"/>
  <c r="AB1744" i="1"/>
  <c r="AB1736" i="1"/>
  <c r="AB1728" i="1"/>
  <c r="AB1720" i="1"/>
  <c r="AB1712" i="1"/>
  <c r="AB1704" i="1"/>
  <c r="AB1696" i="1"/>
  <c r="AB1688" i="1"/>
  <c r="AB1680" i="1"/>
  <c r="AB1672" i="1"/>
  <c r="AB1664" i="1"/>
  <c r="AB1656" i="1"/>
  <c r="AB1648" i="1"/>
  <c r="AB1640" i="1"/>
  <c r="AB1632" i="1"/>
  <c r="AB1624" i="1"/>
  <c r="AB1616" i="1"/>
  <c r="AB1608" i="1"/>
  <c r="AB1600" i="1"/>
  <c r="AB1592" i="1"/>
  <c r="AB1584" i="1"/>
  <c r="AB1576" i="1"/>
  <c r="AB1568" i="1"/>
  <c r="AB1560" i="1"/>
  <c r="AB1552" i="1"/>
  <c r="AB1975" i="1"/>
  <c r="AB1967" i="1"/>
  <c r="AB1959" i="1"/>
  <c r="AB1951" i="1"/>
  <c r="AB1943" i="1"/>
  <c r="AB1935" i="1"/>
  <c r="AB1927" i="1"/>
  <c r="AB1919" i="1"/>
  <c r="AB1911" i="1"/>
  <c r="AB1903" i="1"/>
  <c r="AB1895" i="1"/>
  <c r="AB1887" i="1"/>
  <c r="AB1879" i="1"/>
  <c r="AB1871" i="1"/>
  <c r="AB1863" i="1"/>
  <c r="AB1855" i="1"/>
  <c r="AB1847" i="1"/>
  <c r="AB1839" i="1"/>
  <c r="AB1831" i="1"/>
  <c r="AB1823" i="1"/>
  <c r="AB1815" i="1"/>
  <c r="AB1807" i="1"/>
  <c r="AB1799" i="1"/>
  <c r="AB1791" i="1"/>
  <c r="AB1783" i="1"/>
  <c r="AB1775" i="1"/>
  <c r="AB1767" i="1"/>
  <c r="AB1759" i="1"/>
  <c r="AB1751" i="1"/>
  <c r="AB1743" i="1"/>
  <c r="AB1735" i="1"/>
  <c r="AB1727" i="1"/>
  <c r="AB1719" i="1"/>
  <c r="AB1711" i="1"/>
  <c r="AB1703" i="1"/>
  <c r="AB1695" i="1"/>
  <c r="AB1687" i="1"/>
  <c r="AB1679" i="1"/>
  <c r="AB1671" i="1"/>
  <c r="AB1663" i="1"/>
  <c r="AB1655" i="1"/>
  <c r="AB1647" i="1"/>
  <c r="AB1639" i="1"/>
  <c r="AB1631" i="1"/>
  <c r="AB1623" i="1"/>
  <c r="AB1615" i="1"/>
  <c r="AB1607" i="1"/>
  <c r="AB1599" i="1"/>
  <c r="AB1591" i="1"/>
  <c r="AB1583" i="1"/>
  <c r="AB1575" i="1"/>
  <c r="AB1567" i="1"/>
  <c r="AB1559" i="1"/>
  <c r="AB3726" i="1"/>
  <c r="AB3718" i="1"/>
  <c r="AB3710" i="1"/>
  <c r="AB3702" i="1"/>
  <c r="AB3694" i="1"/>
  <c r="AB3686" i="1"/>
  <c r="AB3678" i="1"/>
  <c r="AB3670" i="1"/>
  <c r="AB3662" i="1"/>
  <c r="AB3654" i="1"/>
  <c r="AB3646" i="1"/>
  <c r="AB3638" i="1"/>
  <c r="AB3630" i="1"/>
  <c r="AB3622" i="1"/>
  <c r="AB3614" i="1"/>
  <c r="AB3606" i="1"/>
  <c r="AB3598" i="1"/>
  <c r="AB3590" i="1"/>
  <c r="AB3582" i="1"/>
  <c r="AB3574" i="1"/>
  <c r="AB3566" i="1"/>
  <c r="AB3558" i="1"/>
  <c r="AB3550" i="1"/>
  <c r="AB3542" i="1"/>
  <c r="AB3534" i="1"/>
  <c r="AB3526" i="1"/>
  <c r="AB3518" i="1"/>
  <c r="AB3510" i="1"/>
  <c r="AB3502" i="1"/>
  <c r="AB3494" i="1"/>
  <c r="AB3486" i="1"/>
  <c r="AB3478" i="1"/>
  <c r="AB3470" i="1"/>
  <c r="AB3462" i="1"/>
  <c r="AB3454" i="1"/>
  <c r="AB3446" i="1"/>
  <c r="AB3438" i="1"/>
  <c r="AB3430" i="1"/>
  <c r="AB3422" i="1"/>
  <c r="AB3414" i="1"/>
  <c r="AB3406" i="1"/>
  <c r="AB3398" i="1"/>
  <c r="AB3390" i="1"/>
  <c r="AB3382" i="1"/>
  <c r="AB3374" i="1"/>
  <c r="AB3366" i="1"/>
  <c r="AB3358" i="1"/>
  <c r="AB3350" i="1"/>
  <c r="AB3342" i="1"/>
  <c r="AB3334" i="1"/>
  <c r="AB3326" i="1"/>
  <c r="AB3318" i="1"/>
  <c r="AB3310" i="1"/>
  <c r="AB3302" i="1"/>
  <c r="AB3294" i="1"/>
  <c r="AB3286" i="1"/>
  <c r="AB3278" i="1"/>
  <c r="AB3270" i="1"/>
  <c r="AB3262" i="1"/>
  <c r="AB3254" i="1"/>
  <c r="AB3246" i="1"/>
  <c r="AB3238" i="1"/>
  <c r="AB3230" i="1"/>
  <c r="AB3222" i="1"/>
  <c r="AB3214" i="1"/>
  <c r="AB3206" i="1"/>
  <c r="AB3198" i="1"/>
  <c r="AB3190" i="1"/>
  <c r="AB3182" i="1"/>
  <c r="AB3174" i="1"/>
  <c r="AB3166" i="1"/>
  <c r="AB3158" i="1"/>
  <c r="AB3150" i="1"/>
  <c r="AB3142" i="1"/>
  <c r="AB3134" i="1"/>
  <c r="AB3126" i="1"/>
  <c r="AB3118" i="1"/>
  <c r="AB3110" i="1"/>
  <c r="AB3102" i="1"/>
  <c r="AB3094" i="1"/>
  <c r="AB3086" i="1"/>
  <c r="AB3078" i="1"/>
  <c r="AB3070" i="1"/>
  <c r="AB3062" i="1"/>
  <c r="AB3054" i="1"/>
  <c r="AB3046" i="1"/>
  <c r="AB3038" i="1"/>
  <c r="AB3030" i="1"/>
  <c r="AB3022" i="1"/>
  <c r="AB3014" i="1"/>
  <c r="AB3006" i="1"/>
  <c r="AB2998" i="1"/>
  <c r="AB2990" i="1"/>
  <c r="AB2982" i="1"/>
  <c r="AB2974" i="1"/>
  <c r="AB2966" i="1"/>
  <c r="AB2958" i="1"/>
  <c r="AB2950" i="1"/>
  <c r="AB2942" i="1"/>
  <c r="AB2934" i="1"/>
  <c r="AB2926" i="1"/>
  <c r="AB2918" i="1"/>
  <c r="AB2910" i="1"/>
  <c r="AB2902" i="1"/>
  <c r="AB2894" i="1"/>
  <c r="AB2886" i="1"/>
  <c r="AB2878" i="1"/>
  <c r="AB2870" i="1"/>
  <c r="AB2862" i="1"/>
  <c r="AB2854" i="1"/>
  <c r="AB2846" i="1"/>
  <c r="AB2838" i="1"/>
  <c r="AB2830" i="1"/>
  <c r="AB2822" i="1"/>
  <c r="AB2814" i="1"/>
  <c r="AB2806" i="1"/>
  <c r="AB2798" i="1"/>
  <c r="AB2790" i="1"/>
  <c r="AB2782" i="1"/>
  <c r="AB2774" i="1"/>
  <c r="AB2766" i="1"/>
  <c r="AB2758" i="1"/>
  <c r="AB2750" i="1"/>
  <c r="AB2742" i="1"/>
  <c r="AB2734" i="1"/>
  <c r="AB2726" i="1"/>
  <c r="AB2718" i="1"/>
  <c r="AB2710" i="1"/>
  <c r="AB2702" i="1"/>
  <c r="AB2694" i="1"/>
  <c r="AB2686" i="1"/>
  <c r="AB2678" i="1"/>
  <c r="AB2670" i="1"/>
  <c r="AB2662" i="1"/>
  <c r="AB2654" i="1"/>
  <c r="AB2646" i="1"/>
  <c r="AB2638" i="1"/>
  <c r="AB2630" i="1"/>
  <c r="AB2622" i="1"/>
  <c r="AB2614" i="1"/>
  <c r="AB2606" i="1"/>
  <c r="AB2598" i="1"/>
  <c r="AB2590" i="1"/>
  <c r="AB2582" i="1"/>
  <c r="AB2574" i="1"/>
  <c r="AB2566" i="1"/>
  <c r="AB2558" i="1"/>
  <c r="AB2550" i="1"/>
  <c r="AB2542" i="1"/>
  <c r="AB2534" i="1"/>
  <c r="AB2526" i="1"/>
  <c r="AB2518" i="1"/>
  <c r="AB2510" i="1"/>
  <c r="AB2502" i="1"/>
  <c r="AB2494" i="1"/>
  <c r="AB2486" i="1"/>
  <c r="AB2478" i="1"/>
  <c r="AB2470" i="1"/>
  <c r="AB2462" i="1"/>
  <c r="AB2454" i="1"/>
  <c r="AB2446" i="1"/>
  <c r="AB2438" i="1"/>
  <c r="AB2430" i="1"/>
  <c r="AB2422" i="1"/>
  <c r="AB2414" i="1"/>
  <c r="AB2406" i="1"/>
  <c r="AB2398" i="1"/>
  <c r="AB2390" i="1"/>
  <c r="AB2382" i="1"/>
  <c r="AB2374" i="1"/>
  <c r="AB4989" i="1"/>
  <c r="AB4981" i="1"/>
  <c r="AB4973" i="1"/>
  <c r="AB4965" i="1"/>
  <c r="AB4957" i="1"/>
  <c r="AB4949" i="1"/>
  <c r="AB4941" i="1"/>
  <c r="AB4933" i="1"/>
  <c r="AB4925" i="1"/>
  <c r="AB4917" i="1"/>
  <c r="AB4909" i="1"/>
  <c r="AB4901" i="1"/>
  <c r="AB4893" i="1"/>
  <c r="AB4885" i="1"/>
  <c r="AB4877" i="1"/>
  <c r="AB4869" i="1"/>
  <c r="AB4861" i="1"/>
  <c r="AB4853" i="1"/>
  <c r="AB4845" i="1"/>
  <c r="AB4837" i="1"/>
  <c r="AB4829" i="1"/>
  <c r="AB4821" i="1"/>
  <c r="AB4813" i="1"/>
  <c r="AB4805" i="1"/>
  <c r="AB4797" i="1"/>
  <c r="AB4789" i="1"/>
  <c r="AB4781" i="1"/>
  <c r="AB4773" i="1"/>
  <c r="AB4765" i="1"/>
  <c r="AB4757" i="1"/>
  <c r="AB4749" i="1"/>
  <c r="AB4741" i="1"/>
  <c r="AB4733" i="1"/>
  <c r="AB4725" i="1"/>
  <c r="AB4717" i="1"/>
  <c r="AB4709" i="1"/>
  <c r="AB4701" i="1"/>
  <c r="AB4693" i="1"/>
  <c r="AB4685" i="1"/>
  <c r="AB4677" i="1"/>
  <c r="AB4669" i="1"/>
  <c r="AB4661" i="1"/>
  <c r="AB4653" i="1"/>
  <c r="AB4645" i="1"/>
  <c r="AB4637" i="1"/>
  <c r="AB4629" i="1"/>
  <c r="AB4621" i="1"/>
  <c r="AB4613" i="1"/>
  <c r="AB4605" i="1"/>
  <c r="AB4597" i="1"/>
  <c r="AB4589" i="1"/>
  <c r="AB4581" i="1"/>
  <c r="AB4573" i="1"/>
  <c r="AB4565" i="1"/>
  <c r="AB4557" i="1"/>
  <c r="AB4549" i="1"/>
  <c r="AB4541" i="1"/>
  <c r="AB4533" i="1"/>
  <c r="AB4525" i="1"/>
  <c r="AB4517" i="1"/>
  <c r="AB4509" i="1"/>
  <c r="AB4501" i="1"/>
  <c r="AB4493" i="1"/>
  <c r="AB4485" i="1"/>
  <c r="AB4477" i="1"/>
  <c r="AB4469" i="1"/>
  <c r="AB4461" i="1"/>
  <c r="AB4453" i="1"/>
  <c r="AB4994" i="1"/>
  <c r="AB4986" i="1"/>
  <c r="AB4978" i="1"/>
  <c r="AB4970" i="1"/>
  <c r="AB4962" i="1"/>
  <c r="AB4954" i="1"/>
  <c r="AB4946" i="1"/>
  <c r="AB4938" i="1"/>
  <c r="AB4930" i="1"/>
  <c r="AB4922" i="1"/>
  <c r="AB4914" i="1"/>
  <c r="AB4906" i="1"/>
  <c r="AB4898" i="1"/>
  <c r="AB4890" i="1"/>
  <c r="AB4882" i="1"/>
  <c r="AB4874" i="1"/>
  <c r="AB4866" i="1"/>
  <c r="AB4858" i="1"/>
  <c r="AB4850" i="1"/>
  <c r="AB4842" i="1"/>
  <c r="AB4834" i="1"/>
  <c r="AB4826" i="1"/>
  <c r="AB4818" i="1"/>
  <c r="AB4810" i="1"/>
  <c r="AB4802" i="1"/>
  <c r="AB4794" i="1"/>
  <c r="AB4786" i="1"/>
  <c r="AB4778" i="1"/>
  <c r="AB4770" i="1"/>
  <c r="AB4762" i="1"/>
  <c r="AB4754" i="1"/>
  <c r="AB4746" i="1"/>
  <c r="AB4738" i="1"/>
  <c r="AB4730" i="1"/>
  <c r="AB4722" i="1"/>
  <c r="AB4714" i="1"/>
  <c r="AB4706" i="1"/>
  <c r="AB4698" i="1"/>
  <c r="AB4690" i="1"/>
  <c r="AB4682" i="1"/>
  <c r="AB4674" i="1"/>
  <c r="AB4666" i="1"/>
  <c r="AB4658" i="1"/>
  <c r="AB4650" i="1"/>
  <c r="AB4642" i="1"/>
  <c r="AB4634" i="1"/>
  <c r="AB4626" i="1"/>
  <c r="AB4618" i="1"/>
  <c r="AB4610" i="1"/>
  <c r="AB4602" i="1"/>
  <c r="AB4594" i="1"/>
  <c r="AB4586" i="1"/>
  <c r="AB4578" i="1"/>
  <c r="AB4570" i="1"/>
  <c r="AB4562" i="1"/>
  <c r="AB4554" i="1"/>
  <c r="AB4546" i="1"/>
  <c r="AB4538" i="1"/>
  <c r="AB4530" i="1"/>
  <c r="AB4522" i="1"/>
  <c r="AB4514" i="1"/>
  <c r="AB4506" i="1"/>
  <c r="AB4498" i="1"/>
  <c r="AB4490" i="1"/>
  <c r="AB4482" i="1"/>
  <c r="AB4474" i="1"/>
  <c r="AB4466" i="1"/>
  <c r="AB4458" i="1"/>
  <c r="AB4450" i="1"/>
  <c r="AB4442" i="1"/>
  <c r="AB4434" i="1"/>
  <c r="AB4426" i="1"/>
  <c r="AB4418" i="1"/>
  <c r="AB4410" i="1"/>
  <c r="AB4402" i="1"/>
  <c r="AB4394" i="1"/>
  <c r="AB4386" i="1"/>
  <c r="AB4378" i="1"/>
  <c r="AB4370" i="1"/>
  <c r="AB4362" i="1"/>
  <c r="AB4354" i="1"/>
  <c r="AB4346" i="1"/>
  <c r="AB4338" i="1"/>
  <c r="AB4330" i="1"/>
  <c r="AB4322" i="1"/>
  <c r="AB4314" i="1"/>
  <c r="AB4306" i="1"/>
  <c r="AB4298" i="1"/>
  <c r="AB4290" i="1"/>
  <c r="AB4282" i="1"/>
  <c r="AB4274" i="1"/>
  <c r="AB4266" i="1"/>
  <c r="AB4258" i="1"/>
  <c r="AB4250" i="1"/>
  <c r="AB4242" i="1"/>
  <c r="AB4234" i="1"/>
  <c r="AB4226" i="1"/>
  <c r="AB4218" i="1"/>
  <c r="AB4210" i="1"/>
  <c r="AB4202" i="1"/>
  <c r="AB4194" i="1"/>
  <c r="AB4186" i="1"/>
  <c r="AB4178" i="1"/>
  <c r="AB4170" i="1"/>
  <c r="AB4162" i="1"/>
  <c r="AB4154" i="1"/>
  <c r="AB4146" i="1"/>
  <c r="AB4138" i="1"/>
  <c r="AB4130" i="1"/>
  <c r="AB4122" i="1"/>
  <c r="AB4114" i="1"/>
  <c r="AB4106" i="1"/>
  <c r="AB4098" i="1"/>
  <c r="AB4090" i="1"/>
  <c r="AB4082" i="1"/>
  <c r="AB4074" i="1"/>
  <c r="AB4066" i="1"/>
  <c r="AB4058" i="1"/>
  <c r="AB4050" i="1"/>
  <c r="AB4042" i="1"/>
  <c r="AB4034" i="1"/>
  <c r="AB4026" i="1"/>
  <c r="AB4018" i="1"/>
  <c r="AB4010" i="1"/>
  <c r="AB4002" i="1"/>
  <c r="AB3994" i="1"/>
  <c r="AB3986" i="1"/>
  <c r="AB3978" i="1"/>
  <c r="AB3970" i="1"/>
  <c r="AB3962" i="1"/>
  <c r="AB3954" i="1"/>
  <c r="AB3946" i="1"/>
  <c r="AB3938" i="1"/>
  <c r="AB3930" i="1"/>
  <c r="AB3922" i="1"/>
  <c r="AB3914" i="1"/>
  <c r="AB3906" i="1"/>
  <c r="AB3898" i="1"/>
  <c r="AB3890" i="1"/>
  <c r="AB3882" i="1"/>
  <c r="AB3874" i="1"/>
  <c r="AB3866" i="1"/>
  <c r="AB3858" i="1"/>
  <c r="AB3850" i="1"/>
  <c r="AB3842" i="1"/>
  <c r="AB3834" i="1"/>
  <c r="AB3826" i="1"/>
  <c r="AB3818" i="1"/>
  <c r="AB3810" i="1"/>
  <c r="AB3802" i="1"/>
  <c r="AB3794" i="1"/>
  <c r="AB3786" i="1"/>
  <c r="AB3778" i="1"/>
  <c r="AB3770" i="1"/>
  <c r="AB3762" i="1"/>
  <c r="AB3754" i="1"/>
  <c r="AB3746" i="1"/>
  <c r="AB3738" i="1"/>
  <c r="AB3730" i="1"/>
  <c r="AB3722" i="1"/>
  <c r="AB3714" i="1"/>
  <c r="AB3706" i="1"/>
  <c r="AB3698" i="1"/>
  <c r="AB3690" i="1"/>
  <c r="AB3682" i="1"/>
  <c r="AB3674" i="1"/>
  <c r="AB3666" i="1"/>
  <c r="AB3658" i="1"/>
  <c r="AB3650" i="1"/>
  <c r="AB3642" i="1"/>
  <c r="AB3634" i="1"/>
  <c r="AB3626" i="1"/>
  <c r="AB3618" i="1"/>
  <c r="AB3610" i="1"/>
  <c r="AB3602" i="1"/>
  <c r="AB3594" i="1"/>
  <c r="AB3586" i="1"/>
  <c r="AB3578" i="1"/>
  <c r="AB3570" i="1"/>
  <c r="AB3562" i="1"/>
  <c r="AB3554" i="1"/>
  <c r="AB3546" i="1"/>
  <c r="AB3538" i="1"/>
  <c r="AB3530" i="1"/>
  <c r="AB3522" i="1"/>
  <c r="AB3514" i="1"/>
  <c r="AB3506" i="1"/>
  <c r="AB3498" i="1"/>
  <c r="AB3490" i="1"/>
  <c r="AB3482" i="1"/>
  <c r="AB3474" i="1"/>
  <c r="AB3466" i="1"/>
  <c r="AB3458" i="1"/>
  <c r="AB3450" i="1"/>
  <c r="AB3442" i="1"/>
  <c r="AB3434" i="1"/>
  <c r="AB3426" i="1"/>
  <c r="AB3418" i="1"/>
  <c r="AB3410" i="1"/>
  <c r="AB3402" i="1"/>
  <c r="AB3394" i="1"/>
  <c r="AB3386" i="1"/>
  <c r="AB3378" i="1"/>
  <c r="AB3370" i="1"/>
  <c r="AB3362" i="1"/>
  <c r="AB3354" i="1"/>
  <c r="AB3346" i="1"/>
  <c r="AB3338" i="1"/>
  <c r="AB3330" i="1"/>
  <c r="AB3322" i="1"/>
  <c r="AB3314" i="1"/>
  <c r="AB3306" i="1"/>
  <c r="AB3298" i="1"/>
  <c r="AB3290" i="1"/>
  <c r="AB3282" i="1"/>
  <c r="AB3274" i="1"/>
  <c r="AB3266" i="1"/>
  <c r="AB3258" i="1"/>
  <c r="AB3250" i="1"/>
  <c r="AB3242" i="1"/>
  <c r="AB3234" i="1"/>
  <c r="AB3226" i="1"/>
  <c r="AB3218" i="1"/>
  <c r="AB3210" i="1"/>
  <c r="AB3202" i="1"/>
  <c r="AB3194" i="1"/>
  <c r="AB3186" i="1"/>
  <c r="AB3178" i="1"/>
  <c r="AB3170" i="1"/>
  <c r="AB3162" i="1"/>
  <c r="AB3154" i="1"/>
  <c r="AB3146" i="1"/>
  <c r="AB3138" i="1"/>
  <c r="AB3130" i="1"/>
  <c r="AB3122" i="1"/>
  <c r="AB3114" i="1"/>
  <c r="AB3106" i="1"/>
  <c r="AB3098" i="1"/>
  <c r="AB3090" i="1"/>
  <c r="AB3082" i="1"/>
  <c r="AB3074" i="1"/>
  <c r="AB3066" i="1"/>
  <c r="AB3058" i="1"/>
  <c r="AB3050" i="1"/>
  <c r="AB3042" i="1"/>
  <c r="AB3034" i="1"/>
  <c r="AB3026" i="1"/>
  <c r="AB3018" i="1"/>
  <c r="AB3010" i="1"/>
  <c r="AB3002" i="1"/>
  <c r="AB2994" i="1"/>
  <c r="AB2986" i="1"/>
  <c r="AB2978" i="1"/>
  <c r="AB2970" i="1"/>
  <c r="AB2962" i="1"/>
  <c r="AB2954" i="1"/>
  <c r="AB2946" i="1"/>
  <c r="AB2938" i="1"/>
  <c r="AB2930" i="1"/>
  <c r="AB2922" i="1"/>
  <c r="AB2914" i="1"/>
  <c r="AB2906" i="1"/>
  <c r="AB2898" i="1"/>
  <c r="AB2890" i="1"/>
  <c r="AB2882" i="1"/>
  <c r="AB2874" i="1"/>
  <c r="AB2866" i="1"/>
  <c r="AB2858" i="1"/>
  <c r="AB2850" i="1"/>
  <c r="AB2842" i="1"/>
  <c r="AB2834" i="1"/>
  <c r="AB2826" i="1"/>
  <c r="AB2818" i="1"/>
  <c r="AB2810" i="1"/>
  <c r="AB2802" i="1"/>
  <c r="AB2794" i="1"/>
  <c r="AB2786" i="1"/>
  <c r="AB2778" i="1"/>
  <c r="AB2770" i="1"/>
  <c r="AB2762" i="1"/>
  <c r="AB2754" i="1"/>
  <c r="AB2746" i="1"/>
  <c r="AB2738" i="1"/>
  <c r="AB2730" i="1"/>
  <c r="AB2722" i="1"/>
  <c r="AB2714" i="1"/>
  <c r="AB2706" i="1"/>
  <c r="AB2698" i="1"/>
  <c r="AB2690" i="1"/>
  <c r="AB2682" i="1"/>
  <c r="AB2674" i="1"/>
  <c r="AB2666" i="1"/>
  <c r="AB2658" i="1"/>
  <c r="AB2650" i="1"/>
  <c r="AB2642" i="1"/>
  <c r="AB2634" i="1"/>
  <c r="AB2626" i="1"/>
  <c r="AB2618" i="1"/>
  <c r="AB2610" i="1"/>
  <c r="AB2602" i="1"/>
  <c r="AB2594" i="1"/>
  <c r="AB2586" i="1"/>
  <c r="AB2578" i="1"/>
  <c r="AB2570" i="1"/>
  <c r="AB2562" i="1"/>
  <c r="AB2554" i="1"/>
  <c r="AB2546" i="1"/>
  <c r="AB2538" i="1"/>
  <c r="AB2530" i="1"/>
  <c r="AB2522" i="1"/>
  <c r="AB2514" i="1"/>
  <c r="AB2506" i="1"/>
  <c r="AB2498" i="1"/>
  <c r="AB2490" i="1"/>
  <c r="AB2482" i="1"/>
  <c r="AB2474" i="1"/>
  <c r="AB2466" i="1"/>
  <c r="AB2458" i="1"/>
  <c r="AB2450" i="1"/>
  <c r="AB2442" i="1"/>
  <c r="AB2434" i="1"/>
  <c r="AB2426" i="1"/>
  <c r="AB2418" i="1"/>
  <c r="AB2410" i="1"/>
  <c r="AB2402" i="1"/>
  <c r="AB2394" i="1"/>
  <c r="AB2386" i="1"/>
  <c r="AB2378" i="1"/>
  <c r="AB2370" i="1"/>
  <c r="AB2362" i="1"/>
  <c r="AB2354" i="1"/>
  <c r="AB2346" i="1"/>
  <c r="AB2338" i="1"/>
  <c r="AB2330" i="1"/>
  <c r="AB2322" i="1"/>
  <c r="AB2314" i="1"/>
  <c r="AB2306" i="1"/>
  <c r="AB2298" i="1"/>
  <c r="AB2290" i="1"/>
  <c r="AB2497" i="1"/>
  <c r="AB2489" i="1"/>
  <c r="AB2481" i="1"/>
  <c r="AB2473" i="1"/>
  <c r="AB2465" i="1"/>
  <c r="AB2457" i="1"/>
  <c r="AB2449" i="1"/>
  <c r="AB2441" i="1"/>
  <c r="AB2433" i="1"/>
  <c r="AB2425" i="1"/>
  <c r="AB2417" i="1"/>
  <c r="AB2409" i="1"/>
  <c r="AB2401" i="1"/>
  <c r="AB2393" i="1"/>
  <c r="AB2385" i="1"/>
  <c r="AB2377" i="1"/>
  <c r="AB2369" i="1"/>
  <c r="AB2361" i="1"/>
  <c r="AB2353" i="1"/>
  <c r="AB2345" i="1"/>
  <c r="AB2337" i="1"/>
  <c r="AB2329" i="1"/>
  <c r="AB2321" i="1"/>
  <c r="AB2313" i="1"/>
  <c r="AB2305" i="1"/>
  <c r="AB2297" i="1"/>
  <c r="AB2289" i="1"/>
  <c r="AB2281" i="1"/>
  <c r="AB2273" i="1"/>
  <c r="AB2265" i="1"/>
  <c r="AB2257" i="1"/>
  <c r="AB2249" i="1"/>
  <c r="AB2241" i="1"/>
  <c r="AB2233" i="1"/>
  <c r="AB2225" i="1"/>
  <c r="AB2217" i="1"/>
  <c r="AB2209" i="1"/>
  <c r="AB2201" i="1"/>
  <c r="AB2193" i="1"/>
  <c r="AB2185" i="1"/>
  <c r="AB2177" i="1"/>
  <c r="AB2169" i="1"/>
  <c r="AB2161" i="1"/>
  <c r="AB2153" i="1"/>
  <c r="AB2145" i="1"/>
  <c r="AB2137" i="1"/>
  <c r="AB2129" i="1"/>
  <c r="AB2121" i="1"/>
  <c r="AB2113" i="1"/>
  <c r="AB2105" i="1"/>
  <c r="AB2097" i="1"/>
  <c r="AB2089" i="1"/>
  <c r="AB2081" i="1"/>
  <c r="AB2073" i="1"/>
  <c r="AB2065" i="1"/>
  <c r="AB2057" i="1"/>
  <c r="AB2049" i="1"/>
  <c r="AB2041" i="1"/>
  <c r="AB2033" i="1"/>
  <c r="AB2025" i="1"/>
  <c r="AB2017" i="1"/>
  <c r="AB2009" i="1"/>
  <c r="AB2001" i="1"/>
  <c r="AB1993" i="1"/>
  <c r="AB1985" i="1"/>
  <c r="AB1977" i="1"/>
  <c r="AB1969" i="1"/>
  <c r="AB1961" i="1"/>
  <c r="AB1953" i="1"/>
  <c r="AB1945" i="1"/>
  <c r="AB1937" i="1"/>
  <c r="AB1929" i="1"/>
  <c r="AB1921" i="1"/>
  <c r="AB1913" i="1"/>
  <c r="AB1905" i="1"/>
  <c r="AB1897" i="1"/>
  <c r="AB1889" i="1"/>
  <c r="AB1881" i="1"/>
  <c r="AB1873" i="1"/>
  <c r="AB1865" i="1"/>
  <c r="AB1857" i="1"/>
  <c r="AB1849" i="1"/>
  <c r="AB1544" i="1"/>
  <c r="AB1536" i="1"/>
  <c r="AB1528" i="1"/>
  <c r="AB1520" i="1"/>
  <c r="AB1512" i="1"/>
  <c r="AB1504" i="1"/>
  <c r="AB1496" i="1"/>
  <c r="AB1488" i="1"/>
  <c r="AB1480" i="1"/>
  <c r="AB1472" i="1"/>
  <c r="AB1464" i="1"/>
  <c r="AB1456" i="1"/>
  <c r="AB1448" i="1"/>
  <c r="AB1440" i="1"/>
  <c r="AB1432" i="1"/>
  <c r="AB1424" i="1"/>
  <c r="AB1416" i="1"/>
  <c r="AB1408" i="1"/>
  <c r="AB1400" i="1"/>
  <c r="AB1392" i="1"/>
  <c r="AB1384" i="1"/>
  <c r="AB1376" i="1"/>
  <c r="AB1368" i="1"/>
  <c r="AB1360" i="1"/>
  <c r="AB1352" i="1"/>
  <c r="AB1344" i="1"/>
  <c r="AB1336" i="1"/>
  <c r="AB1328" i="1"/>
  <c r="AB1320" i="1"/>
  <c r="AB1312" i="1"/>
  <c r="AB1304" i="1"/>
  <c r="AB1296" i="1"/>
  <c r="AB1288" i="1"/>
  <c r="AB1280" i="1"/>
  <c r="AB1272" i="1"/>
  <c r="AB1264" i="1"/>
  <c r="AB1256" i="1"/>
  <c r="AB1248" i="1"/>
  <c r="AB1240" i="1"/>
  <c r="AB1232" i="1"/>
  <c r="AB1224" i="1"/>
  <c r="AB1216" i="1"/>
  <c r="AB1208" i="1"/>
  <c r="AB1200" i="1"/>
  <c r="AB1192" i="1"/>
  <c r="AB1184" i="1"/>
  <c r="AB1176" i="1"/>
  <c r="AB1168" i="1"/>
  <c r="AB1160" i="1"/>
  <c r="AB1152" i="1"/>
  <c r="AB1144" i="1"/>
  <c r="AB1136" i="1"/>
  <c r="AB1128" i="1"/>
  <c r="AB1120" i="1"/>
  <c r="AB1112" i="1"/>
  <c r="AB1104" i="1"/>
  <c r="AB1096" i="1"/>
  <c r="AB1088" i="1"/>
  <c r="AB1080" i="1"/>
  <c r="AB1072" i="1"/>
  <c r="AB1064" i="1"/>
  <c r="AB1056" i="1"/>
  <c r="AB1048" i="1"/>
  <c r="AB1040" i="1"/>
  <c r="AB1032" i="1"/>
  <c r="AB1024" i="1"/>
  <c r="AB1016" i="1"/>
  <c r="AB1008" i="1"/>
  <c r="AB1000" i="1"/>
  <c r="AB992" i="1"/>
  <c r="AB984" i="1"/>
  <c r="AB976" i="1"/>
  <c r="AB968" i="1"/>
  <c r="AB960" i="1"/>
  <c r="AB952" i="1"/>
  <c r="AB944" i="1"/>
  <c r="AB936" i="1"/>
  <c r="AB928" i="1"/>
  <c r="AB920" i="1"/>
  <c r="AB912" i="1"/>
  <c r="AB904" i="1"/>
  <c r="AB896" i="1"/>
  <c r="AB888" i="1"/>
  <c r="AB880" i="1"/>
  <c r="AB872" i="1"/>
  <c r="AB864" i="1"/>
  <c r="AB856" i="1"/>
  <c r="AB848" i="1"/>
  <c r="AB840" i="1"/>
  <c r="AB832" i="1"/>
  <c r="AB824" i="1"/>
  <c r="AB816" i="1"/>
  <c r="AB808" i="1"/>
  <c r="AB800" i="1"/>
  <c r="AB792" i="1"/>
  <c r="AB784" i="1"/>
  <c r="AB776" i="1"/>
  <c r="AB768" i="1"/>
  <c r="AB760" i="1"/>
  <c r="AB752" i="1"/>
  <c r="AB744" i="1"/>
  <c r="AB736" i="1"/>
  <c r="AB728" i="1"/>
  <c r="AB720" i="1"/>
  <c r="AB712" i="1"/>
  <c r="AB704" i="1"/>
  <c r="AB696" i="1"/>
  <c r="AB688" i="1"/>
  <c r="AB680" i="1"/>
  <c r="AB672" i="1"/>
  <c r="AB664" i="1"/>
  <c r="AB656" i="1"/>
  <c r="AB648" i="1"/>
  <c r="AB640" i="1"/>
  <c r="AB632" i="1"/>
  <c r="AB624" i="1"/>
  <c r="AB616" i="1"/>
  <c r="AB608" i="1"/>
  <c r="AB600" i="1"/>
  <c r="AB592" i="1"/>
  <c r="AB584" i="1"/>
  <c r="AB576" i="1"/>
  <c r="AB568" i="1"/>
  <c r="AB560" i="1"/>
  <c r="AB552" i="1"/>
  <c r="AB544" i="1"/>
  <c r="AB536" i="1"/>
  <c r="AB528" i="1"/>
  <c r="AB520" i="1"/>
  <c r="AB512" i="1"/>
  <c r="AB504" i="1"/>
  <c r="AB496" i="1"/>
  <c r="AB488" i="1"/>
  <c r="AB480" i="1"/>
  <c r="AB472" i="1"/>
  <c r="AB464" i="1"/>
  <c r="AB456" i="1"/>
  <c r="AB448" i="1"/>
  <c r="AB440" i="1"/>
  <c r="AB1551" i="1"/>
  <c r="AB1543" i="1"/>
  <c r="AB1535" i="1"/>
  <c r="AB1527" i="1"/>
  <c r="AB1519" i="1"/>
  <c r="AB1511" i="1"/>
  <c r="AB1503" i="1"/>
  <c r="AB1495" i="1"/>
  <c r="AB1487" i="1"/>
  <c r="AB1479" i="1"/>
  <c r="AB1471" i="1"/>
  <c r="AB1463" i="1"/>
  <c r="AB1455" i="1"/>
  <c r="AB1447" i="1"/>
  <c r="AB1439" i="1"/>
  <c r="AB1431" i="1"/>
  <c r="AB1423" i="1"/>
  <c r="AB1415" i="1"/>
  <c r="AB1407" i="1"/>
  <c r="AB1399" i="1"/>
  <c r="AB1391" i="1"/>
  <c r="AB1383" i="1"/>
  <c r="AB1375" i="1"/>
  <c r="AB1367" i="1"/>
  <c r="AB1359" i="1"/>
  <c r="AB1351" i="1"/>
  <c r="AB1343" i="1"/>
  <c r="AB1335" i="1"/>
  <c r="AB1327" i="1"/>
  <c r="AB1319" i="1"/>
  <c r="AB1311" i="1"/>
  <c r="AB1303" i="1"/>
  <c r="AB1295" i="1"/>
  <c r="AB1287" i="1"/>
  <c r="AB1279" i="1"/>
  <c r="AB1271" i="1"/>
  <c r="AB1263" i="1"/>
  <c r="AB1255" i="1"/>
  <c r="AB1247" i="1"/>
  <c r="AB1239" i="1"/>
  <c r="AB1231" i="1"/>
  <c r="AB1223" i="1"/>
  <c r="AB1215" i="1"/>
  <c r="AB1207" i="1"/>
  <c r="AB1199" i="1"/>
  <c r="AB1191" i="1"/>
  <c r="AB1183" i="1"/>
  <c r="AB1175" i="1"/>
  <c r="AB1167" i="1"/>
  <c r="AB1159" i="1"/>
  <c r="AB1151" i="1"/>
  <c r="AB1143" i="1"/>
  <c r="AB1135" i="1"/>
  <c r="AB1127" i="1"/>
  <c r="AB1119" i="1"/>
  <c r="AB1111" i="1"/>
  <c r="AB1103" i="1"/>
  <c r="AB1095" i="1"/>
  <c r="AB1087" i="1"/>
  <c r="AB1079" i="1"/>
  <c r="AB1071" i="1"/>
  <c r="AB1063" i="1"/>
  <c r="AB1055" i="1"/>
  <c r="AB1047" i="1"/>
  <c r="AB1039" i="1"/>
  <c r="AB1031" i="1"/>
  <c r="AB1023" i="1"/>
  <c r="AB1015" i="1"/>
  <c r="AB1007" i="1"/>
  <c r="AB999" i="1"/>
  <c r="AB991" i="1"/>
  <c r="AB983" i="1"/>
  <c r="AB975" i="1"/>
  <c r="AB967" i="1"/>
  <c r="AB959" i="1"/>
  <c r="AB951" i="1"/>
  <c r="AB943" i="1"/>
  <c r="AB935" i="1"/>
  <c r="AB927" i="1"/>
  <c r="AB919" i="1"/>
  <c r="AB911" i="1"/>
  <c r="AB903" i="1"/>
  <c r="AB895" i="1"/>
  <c r="AB887" i="1"/>
  <c r="AB879" i="1"/>
  <c r="AB871" i="1"/>
  <c r="AB863" i="1"/>
  <c r="AB855" i="1"/>
  <c r="AB847" i="1"/>
  <c r="AB839" i="1"/>
  <c r="AB831" i="1"/>
  <c r="AB823" i="1"/>
  <c r="AB815" i="1"/>
  <c r="AB807" i="1"/>
  <c r="AB799" i="1"/>
  <c r="AB791" i="1"/>
  <c r="AB783" i="1"/>
  <c r="AB775" i="1"/>
  <c r="AB767" i="1"/>
  <c r="AB759" i="1"/>
  <c r="AB751" i="1"/>
  <c r="AB743" i="1"/>
  <c r="AB735" i="1"/>
  <c r="AB727" i="1"/>
  <c r="AB719" i="1"/>
  <c r="AB711" i="1"/>
  <c r="AB703" i="1"/>
  <c r="AB695" i="1"/>
  <c r="AB687" i="1"/>
  <c r="AB679" i="1"/>
  <c r="AB671" i="1"/>
  <c r="AB663" i="1"/>
  <c r="AB655" i="1"/>
  <c r="AB647" i="1"/>
  <c r="AB639" i="1"/>
  <c r="AB631" i="1"/>
  <c r="AB623" i="1"/>
  <c r="AB615" i="1"/>
  <c r="AB607" i="1"/>
  <c r="AB599" i="1"/>
  <c r="AB591" i="1"/>
  <c r="AB583" i="1"/>
  <c r="AB575" i="1"/>
  <c r="AB567" i="1"/>
  <c r="AB559" i="1"/>
  <c r="AB551" i="1"/>
  <c r="AB543" i="1"/>
  <c r="AB535" i="1"/>
  <c r="AB527" i="1"/>
  <c r="AB519" i="1"/>
  <c r="AB511" i="1"/>
  <c r="AB503" i="1"/>
  <c r="AB495" i="1"/>
  <c r="AB487" i="1"/>
  <c r="AB479" i="1"/>
  <c r="AB471" i="1"/>
  <c r="AB463" i="1"/>
  <c r="AB455" i="1"/>
  <c r="AB447" i="1"/>
  <c r="AB439" i="1"/>
  <c r="AB2366" i="1"/>
  <c r="AB2358" i="1"/>
  <c r="AB2350" i="1"/>
  <c r="AB2342" i="1"/>
  <c r="AB2334" i="1"/>
  <c r="AB2326" i="1"/>
  <c r="AB2318" i="1"/>
  <c r="AB2310" i="1"/>
  <c r="AB2302" i="1"/>
  <c r="AB2294" i="1"/>
  <c r="AB2286" i="1"/>
  <c r="AB2278" i="1"/>
  <c r="AB2270" i="1"/>
  <c r="AB2262" i="1"/>
  <c r="AB2254" i="1"/>
  <c r="AB2246" i="1"/>
  <c r="AB2238" i="1"/>
  <c r="AB2230" i="1"/>
  <c r="AB2222" i="1"/>
  <c r="AB2214" i="1"/>
  <c r="AB2206" i="1"/>
  <c r="AB2198" i="1"/>
  <c r="AB2190" i="1"/>
  <c r="AB2182" i="1"/>
  <c r="AB2174" i="1"/>
  <c r="AB2166" i="1"/>
  <c r="AB2158" i="1"/>
  <c r="AB2150" i="1"/>
  <c r="AB2142" i="1"/>
  <c r="AB2134" i="1"/>
  <c r="AB2126" i="1"/>
  <c r="AB2118" i="1"/>
  <c r="AB2110" i="1"/>
  <c r="AB2102" i="1"/>
  <c r="AB2094" i="1"/>
  <c r="AB2086" i="1"/>
  <c r="AB2078" i="1"/>
  <c r="AB2070" i="1"/>
  <c r="AB2062" i="1"/>
  <c r="AB2054" i="1"/>
  <c r="AB2046" i="1"/>
  <c r="AB2038" i="1"/>
  <c r="AB2030" i="1"/>
  <c r="AB2022" i="1"/>
  <c r="AB2014" i="1"/>
  <c r="AB2006" i="1"/>
  <c r="AB1998" i="1"/>
  <c r="AB1990" i="1"/>
  <c r="AB1982" i="1"/>
  <c r="AB1974" i="1"/>
  <c r="AB1966" i="1"/>
  <c r="AB1958" i="1"/>
  <c r="AB1950" i="1"/>
  <c r="AB1942" i="1"/>
  <c r="AB1934" i="1"/>
  <c r="AB1926" i="1"/>
  <c r="AB1918" i="1"/>
  <c r="AB1910" i="1"/>
  <c r="AB1902" i="1"/>
  <c r="AB1894" i="1"/>
  <c r="AB1886" i="1"/>
  <c r="AB1878" i="1"/>
  <c r="AB1870" i="1"/>
  <c r="AB1862" i="1"/>
  <c r="AB1854" i="1"/>
  <c r="AB1846" i="1"/>
  <c r="AB1838" i="1"/>
  <c r="AB1830" i="1"/>
  <c r="AB1822" i="1"/>
  <c r="AB1814" i="1"/>
  <c r="AB1806" i="1"/>
  <c r="AB1798" i="1"/>
  <c r="AB1790" i="1"/>
  <c r="AB1782" i="1"/>
  <c r="AB1774" i="1"/>
  <c r="AB1766" i="1"/>
  <c r="AB1758" i="1"/>
  <c r="AB1750" i="1"/>
  <c r="AB1742" i="1"/>
  <c r="AB1734" i="1"/>
  <c r="AB1726" i="1"/>
  <c r="AB1718" i="1"/>
  <c r="AB1710" i="1"/>
  <c r="AB1702" i="1"/>
  <c r="AB1694" i="1"/>
  <c r="AB1686" i="1"/>
  <c r="AB1678" i="1"/>
  <c r="AB1670" i="1"/>
  <c r="AB1662" i="1"/>
  <c r="AB1654" i="1"/>
  <c r="AB1646" i="1"/>
  <c r="AB1638" i="1"/>
  <c r="AB1630" i="1"/>
  <c r="AB1622" i="1"/>
  <c r="AB1614" i="1"/>
  <c r="AB1606" i="1"/>
  <c r="AB1598" i="1"/>
  <c r="AB1590" i="1"/>
  <c r="AB1582" i="1"/>
  <c r="AB1574" i="1"/>
  <c r="AB1566" i="1"/>
  <c r="AB1558" i="1"/>
  <c r="AB1550" i="1"/>
  <c r="AB1542" i="1"/>
  <c r="AB1534" i="1"/>
  <c r="AB1526" i="1"/>
  <c r="AB1518" i="1"/>
  <c r="AB1510" i="1"/>
  <c r="AB1502" i="1"/>
  <c r="AB1494" i="1"/>
  <c r="AB1486" i="1"/>
  <c r="AB1478" i="1"/>
  <c r="AB1470" i="1"/>
  <c r="AB1462" i="1"/>
  <c r="AB1454" i="1"/>
  <c r="AB1446" i="1"/>
  <c r="AB1438" i="1"/>
  <c r="AB1430" i="1"/>
  <c r="AB1422" i="1"/>
  <c r="AB4445" i="1"/>
  <c r="AB4437" i="1"/>
  <c r="AB4429" i="1"/>
  <c r="AB4421" i="1"/>
  <c r="AB4413" i="1"/>
  <c r="AB4405" i="1"/>
  <c r="AB4397" i="1"/>
  <c r="AB4389" i="1"/>
  <c r="AB4381" i="1"/>
  <c r="AB4373" i="1"/>
  <c r="AB4365" i="1"/>
  <c r="AB4357" i="1"/>
  <c r="AB4349" i="1"/>
  <c r="AB4341" i="1"/>
  <c r="AB4333" i="1"/>
  <c r="AB4325" i="1"/>
  <c r="AB4317" i="1"/>
  <c r="AB4309" i="1"/>
  <c r="AB4301" i="1"/>
  <c r="AB4293" i="1"/>
  <c r="AB4285" i="1"/>
  <c r="AB4277" i="1"/>
  <c r="AB4269" i="1"/>
  <c r="AB4261" i="1"/>
  <c r="AB4253" i="1"/>
  <c r="AB4245" i="1"/>
  <c r="AB4237" i="1"/>
  <c r="AB4229" i="1"/>
  <c r="AB4221" i="1"/>
  <c r="AB4213" i="1"/>
  <c r="AB4205" i="1"/>
  <c r="AB4197" i="1"/>
  <c r="AB4189" i="1"/>
  <c r="AB4181" i="1"/>
  <c r="AB4173" i="1"/>
  <c r="AB4165" i="1"/>
  <c r="AB4157" i="1"/>
  <c r="AB4149" i="1"/>
  <c r="AB4141" i="1"/>
  <c r="AB4133" i="1"/>
  <c r="AB4125" i="1"/>
  <c r="AB4117" i="1"/>
  <c r="AB4109" i="1"/>
  <c r="AB4101" i="1"/>
  <c r="AB4093" i="1"/>
  <c r="AB4085" i="1"/>
  <c r="AB4077" i="1"/>
  <c r="AB4069" i="1"/>
  <c r="AB4061" i="1"/>
  <c r="AB4053" i="1"/>
  <c r="AB4045" i="1"/>
  <c r="AB4037" i="1"/>
  <c r="AB4029" i="1"/>
  <c r="AB4021" i="1"/>
  <c r="AB4013" i="1"/>
  <c r="AB4005" i="1"/>
  <c r="AB3997" i="1"/>
  <c r="AB3989" i="1"/>
  <c r="AB3981" i="1"/>
  <c r="AB3973" i="1"/>
  <c r="AB3965" i="1"/>
  <c r="AB3957" i="1"/>
  <c r="AB3949" i="1"/>
  <c r="AB3941" i="1"/>
  <c r="AB3933" i="1"/>
  <c r="AB3925" i="1"/>
  <c r="AB3917" i="1"/>
  <c r="AB3909" i="1"/>
  <c r="AB3901" i="1"/>
  <c r="AB3893" i="1"/>
  <c r="AB3885" i="1"/>
  <c r="AB3877" i="1"/>
  <c r="AB3869" i="1"/>
  <c r="AB3861" i="1"/>
  <c r="AB3853" i="1"/>
  <c r="AB3845" i="1"/>
  <c r="AB3837" i="1"/>
  <c r="AB3829" i="1"/>
  <c r="AB3821" i="1"/>
  <c r="AB3813" i="1"/>
  <c r="AB3805" i="1"/>
  <c r="AB3797" i="1"/>
  <c r="AB3789" i="1"/>
  <c r="AB3781" i="1"/>
  <c r="AB3773" i="1"/>
  <c r="AB3765" i="1"/>
  <c r="AB3757" i="1"/>
  <c r="AB3749" i="1"/>
  <c r="AB3741" i="1"/>
  <c r="AB3733" i="1"/>
  <c r="AB3725" i="1"/>
  <c r="AB3717" i="1"/>
  <c r="AB3709" i="1"/>
  <c r="AB3701" i="1"/>
  <c r="AB3693" i="1"/>
  <c r="AB3685" i="1"/>
  <c r="AB3677" i="1"/>
  <c r="AB3669" i="1"/>
  <c r="AB3661" i="1"/>
  <c r="AB3653" i="1"/>
  <c r="AB3645" i="1"/>
  <c r="AB3637" i="1"/>
  <c r="AB3629" i="1"/>
  <c r="AB3621" i="1"/>
  <c r="AB3613" i="1"/>
  <c r="AB3605" i="1"/>
  <c r="AB3597" i="1"/>
  <c r="AB3589" i="1"/>
  <c r="AB3581" i="1"/>
  <c r="AB3573" i="1"/>
  <c r="AB3565" i="1"/>
  <c r="AB3557" i="1"/>
  <c r="AB3549" i="1"/>
  <c r="AB3541" i="1"/>
  <c r="AB3533" i="1"/>
  <c r="AB3525" i="1"/>
  <c r="AB3517" i="1"/>
  <c r="AB3509" i="1"/>
  <c r="AB3501" i="1"/>
  <c r="AB3493" i="1"/>
  <c r="AB3485" i="1"/>
  <c r="AB3477" i="1"/>
  <c r="AB3469" i="1"/>
  <c r="AB3461" i="1"/>
  <c r="AB3453" i="1"/>
  <c r="AB3445" i="1"/>
  <c r="AB3437" i="1"/>
  <c r="AB3429" i="1"/>
  <c r="AB3421" i="1"/>
  <c r="AB3413" i="1"/>
  <c r="AB3405" i="1"/>
  <c r="AB3397" i="1"/>
  <c r="AB3389" i="1"/>
  <c r="AB3381" i="1"/>
  <c r="AB3373" i="1"/>
  <c r="AB3365" i="1"/>
  <c r="AB3357" i="1"/>
  <c r="AB3349" i="1"/>
  <c r="AB3341" i="1"/>
  <c r="AB3333" i="1"/>
  <c r="AB3325" i="1"/>
  <c r="AB3317" i="1"/>
  <c r="AB3309" i="1"/>
  <c r="AB3301" i="1"/>
  <c r="AB3293" i="1"/>
  <c r="AB3285" i="1"/>
  <c r="AB3277" i="1"/>
  <c r="AB3269" i="1"/>
  <c r="AB3261" i="1"/>
  <c r="AB3253" i="1"/>
  <c r="AB3245" i="1"/>
  <c r="AB3237" i="1"/>
  <c r="AB3229" i="1"/>
  <c r="AB3221" i="1"/>
  <c r="AB3213" i="1"/>
  <c r="AB3205" i="1"/>
  <c r="AB3197" i="1"/>
  <c r="AB3189" i="1"/>
  <c r="AB3181" i="1"/>
  <c r="AB3173" i="1"/>
  <c r="AB3165" i="1"/>
  <c r="AB3157" i="1"/>
  <c r="AB3149" i="1"/>
  <c r="AB3141" i="1"/>
  <c r="AB3133" i="1"/>
  <c r="AB3125" i="1"/>
  <c r="AB3117" i="1"/>
  <c r="AB3109" i="1"/>
  <c r="AB3101" i="1"/>
  <c r="AB3093" i="1"/>
  <c r="AB3085" i="1"/>
  <c r="AB3077" i="1"/>
  <c r="AB3069" i="1"/>
  <c r="AB3061" i="1"/>
  <c r="AB3053" i="1"/>
  <c r="AB3045" i="1"/>
  <c r="AB3037" i="1"/>
  <c r="AB3029" i="1"/>
  <c r="AB3021" i="1"/>
  <c r="AB3013" i="1"/>
  <c r="AB3005" i="1"/>
  <c r="AB2997" i="1"/>
  <c r="AB2989" i="1"/>
  <c r="AB2981" i="1"/>
  <c r="AB2973" i="1"/>
  <c r="AB2965" i="1"/>
  <c r="AB2957" i="1"/>
  <c r="AB2949" i="1"/>
  <c r="AB2941" i="1"/>
  <c r="AB2933" i="1"/>
  <c r="AB2925" i="1"/>
  <c r="AB2917" i="1"/>
  <c r="AB2909" i="1"/>
  <c r="AB2901" i="1"/>
  <c r="AB2893" i="1"/>
  <c r="AB2885" i="1"/>
  <c r="AB2877" i="1"/>
  <c r="AB2869" i="1"/>
  <c r="AB2861" i="1"/>
  <c r="AB2853" i="1"/>
  <c r="AB2845" i="1"/>
  <c r="AB2837" i="1"/>
  <c r="AB2829" i="1"/>
  <c r="AB2821" i="1"/>
  <c r="AB2813" i="1"/>
  <c r="AB2805" i="1"/>
  <c r="AB2797" i="1"/>
  <c r="AB2789" i="1"/>
  <c r="AB2781" i="1"/>
  <c r="AB2773" i="1"/>
  <c r="AB2765" i="1"/>
  <c r="AB2757" i="1"/>
  <c r="AB2749" i="1"/>
  <c r="AB2741" i="1"/>
  <c r="AB2733" i="1"/>
  <c r="AB2725" i="1"/>
  <c r="AB2717" i="1"/>
  <c r="AB2709" i="1"/>
  <c r="AB2701" i="1"/>
  <c r="AB2693" i="1"/>
  <c r="AB2685" i="1"/>
  <c r="AB2677" i="1"/>
  <c r="AB2669" i="1"/>
  <c r="AB2661" i="1"/>
  <c r="AB2653" i="1"/>
  <c r="AB2645" i="1"/>
  <c r="AB2637" i="1"/>
  <c r="AB2629" i="1"/>
  <c r="AB2621" i="1"/>
  <c r="AB2613" i="1"/>
  <c r="AB2605" i="1"/>
  <c r="AB2597" i="1"/>
  <c r="AB2589" i="1"/>
  <c r="AB2581" i="1"/>
  <c r="AB2573" i="1"/>
  <c r="AB2565" i="1"/>
  <c r="AB2557" i="1"/>
  <c r="AB2549" i="1"/>
  <c r="AB2541" i="1"/>
  <c r="AB2533" i="1"/>
  <c r="AB2525" i="1"/>
  <c r="AB2517" i="1"/>
  <c r="AB2509" i="1"/>
  <c r="AB2501" i="1"/>
  <c r="AB2493" i="1"/>
  <c r="AB2485" i="1"/>
  <c r="AB2477" i="1"/>
  <c r="AB2469" i="1"/>
  <c r="AB2461" i="1"/>
  <c r="AB2453" i="1"/>
  <c r="AB2445" i="1"/>
  <c r="AB2437" i="1"/>
  <c r="AB2429" i="1"/>
  <c r="AB2421" i="1"/>
  <c r="AB2413" i="1"/>
  <c r="AB2405" i="1"/>
  <c r="AB2397" i="1"/>
  <c r="AB2389" i="1"/>
  <c r="AB2381" i="1"/>
  <c r="AB2373" i="1"/>
  <c r="AB2365" i="1"/>
  <c r="AB2357" i="1"/>
  <c r="AB2349" i="1"/>
  <c r="AB2341" i="1"/>
  <c r="AB2333" i="1"/>
  <c r="AB2325" i="1"/>
  <c r="AB2317" i="1"/>
  <c r="AB2309" i="1"/>
  <c r="AB2301" i="1"/>
  <c r="AB2293" i="1"/>
  <c r="AB2285" i="1"/>
  <c r="AB2277" i="1"/>
  <c r="AB2269" i="1"/>
  <c r="AB2261" i="1"/>
  <c r="AB2253" i="1"/>
  <c r="AB2245" i="1"/>
  <c r="AB2237" i="1"/>
  <c r="AB2229" i="1"/>
  <c r="AB2221" i="1"/>
  <c r="AB2213" i="1"/>
  <c r="AB2205" i="1"/>
  <c r="AB2197" i="1"/>
  <c r="AB2189" i="1"/>
  <c r="AB2181" i="1"/>
  <c r="AB2173" i="1"/>
  <c r="AB2165" i="1"/>
  <c r="AB2157" i="1"/>
  <c r="AB2149" i="1"/>
  <c r="AB2141" i="1"/>
  <c r="AB2133" i="1"/>
  <c r="AB2125" i="1"/>
  <c r="AB2117" i="1"/>
  <c r="AB2109" i="1"/>
  <c r="AB2101" i="1"/>
  <c r="AB2093" i="1"/>
  <c r="AB2085" i="1"/>
  <c r="AB2077" i="1"/>
  <c r="AB2069" i="1"/>
  <c r="AB2061" i="1"/>
  <c r="AB2053" i="1"/>
  <c r="AB2045" i="1"/>
  <c r="AB2037" i="1"/>
  <c r="AB2029" i="1"/>
  <c r="AB2021" i="1"/>
  <c r="AB2013" i="1"/>
  <c r="AB2005" i="1"/>
  <c r="AB1997" i="1"/>
  <c r="AB1989" i="1"/>
  <c r="AB1981" i="1"/>
  <c r="AB1973" i="1"/>
  <c r="AB1965" i="1"/>
  <c r="AB1957" i="1"/>
  <c r="AB1949" i="1"/>
  <c r="AB1941" i="1"/>
  <c r="AB1933" i="1"/>
  <c r="AB1925" i="1"/>
  <c r="AB1917" i="1"/>
  <c r="AB1909" i="1"/>
  <c r="AB1901" i="1"/>
  <c r="AB1893" i="1"/>
  <c r="AB1885" i="1"/>
  <c r="AB1877" i="1"/>
  <c r="AB1869" i="1"/>
  <c r="AB1861" i="1"/>
  <c r="AB1853" i="1"/>
  <c r="AB1845" i="1"/>
  <c r="AB1837" i="1"/>
  <c r="AB1829" i="1"/>
  <c r="AB1821" i="1"/>
  <c r="AB1813" i="1"/>
  <c r="AB1805" i="1"/>
  <c r="AB1797" i="1"/>
  <c r="AB1789" i="1"/>
  <c r="AB1781" i="1"/>
  <c r="AB1773" i="1"/>
  <c r="AB1765" i="1"/>
  <c r="AB1757" i="1"/>
  <c r="AB1749" i="1"/>
  <c r="AB1741" i="1"/>
  <c r="AB1733" i="1"/>
  <c r="AB1725" i="1"/>
  <c r="AB4988" i="1"/>
  <c r="AB4980" i="1"/>
  <c r="AB4972" i="1"/>
  <c r="AB4964" i="1"/>
  <c r="AB4956" i="1"/>
  <c r="AB4948" i="1"/>
  <c r="AB4940" i="1"/>
  <c r="AB4932" i="1"/>
  <c r="AB4924" i="1"/>
  <c r="AB4916" i="1"/>
  <c r="AB4908" i="1"/>
  <c r="AB4900" i="1"/>
  <c r="AB4892" i="1"/>
  <c r="AB4884" i="1"/>
  <c r="AB4876" i="1"/>
  <c r="AB4868" i="1"/>
  <c r="AB4860" i="1"/>
  <c r="AB4852" i="1"/>
  <c r="AB4844" i="1"/>
  <c r="AB4836" i="1"/>
  <c r="AB4828" i="1"/>
  <c r="AB4820" i="1"/>
  <c r="AB4812" i="1"/>
  <c r="AB4804" i="1"/>
  <c r="AB4796" i="1"/>
  <c r="AB4788" i="1"/>
  <c r="AB4780" i="1"/>
  <c r="AB4772" i="1"/>
  <c r="AB4764" i="1"/>
  <c r="AB4756" i="1"/>
  <c r="AB4748" i="1"/>
  <c r="AB4740" i="1"/>
  <c r="AB4732" i="1"/>
  <c r="AB4724" i="1"/>
  <c r="AB4716" i="1"/>
  <c r="AB4708" i="1"/>
  <c r="AB4700" i="1"/>
  <c r="AB4692" i="1"/>
  <c r="AB4684" i="1"/>
  <c r="AB4676" i="1"/>
  <c r="AB4668" i="1"/>
  <c r="AB4660" i="1"/>
  <c r="AB4652" i="1"/>
  <c r="AB4644" i="1"/>
  <c r="AB4636" i="1"/>
  <c r="AB4628" i="1"/>
  <c r="AB4620" i="1"/>
  <c r="AB4612" i="1"/>
  <c r="AB4604" i="1"/>
  <c r="AB4596" i="1"/>
  <c r="AB4588" i="1"/>
  <c r="AB4580" i="1"/>
  <c r="AB4572" i="1"/>
  <c r="AB4564" i="1"/>
  <c r="AB4556" i="1"/>
  <c r="AB4548" i="1"/>
  <c r="AB4540" i="1"/>
  <c r="AB4532" i="1"/>
  <c r="AB4524" i="1"/>
  <c r="AB4516" i="1"/>
  <c r="AB4508" i="1"/>
  <c r="AB4500" i="1"/>
  <c r="AB4492" i="1"/>
  <c r="AB4484" i="1"/>
  <c r="AB4476" i="1"/>
  <c r="AB4468" i="1"/>
  <c r="AB4460" i="1"/>
  <c r="AB4452" i="1"/>
  <c r="AB4444" i="1"/>
  <c r="AB4436" i="1"/>
  <c r="AB4428" i="1"/>
  <c r="AB4420" i="1"/>
  <c r="AB4412" i="1"/>
  <c r="AB4404" i="1"/>
  <c r="AB4396" i="1"/>
  <c r="AB4388" i="1"/>
  <c r="AB4380" i="1"/>
  <c r="AB4372" i="1"/>
  <c r="AB4364" i="1"/>
  <c r="AB4356" i="1"/>
  <c r="AB4348" i="1"/>
  <c r="AB4340" i="1"/>
  <c r="AB4332" i="1"/>
  <c r="AB4324" i="1"/>
  <c r="AB4316" i="1"/>
  <c r="AB4308" i="1"/>
  <c r="AB4300" i="1"/>
  <c r="AB4292" i="1"/>
  <c r="AB4284" i="1"/>
  <c r="AB4276" i="1"/>
  <c r="AB4268" i="1"/>
  <c r="AB4260" i="1"/>
  <c r="AB4252" i="1"/>
  <c r="AB4244" i="1"/>
  <c r="AB4236" i="1"/>
  <c r="AB4228" i="1"/>
  <c r="AB4220" i="1"/>
  <c r="AB4212" i="1"/>
  <c r="AB4204" i="1"/>
  <c r="AB4196" i="1"/>
  <c r="AB4188" i="1"/>
  <c r="AB4180" i="1"/>
  <c r="AB4172" i="1"/>
  <c r="AB4164" i="1"/>
  <c r="AB4156" i="1"/>
  <c r="AB4148" i="1"/>
  <c r="AB4140" i="1"/>
  <c r="AB4132" i="1"/>
  <c r="AB4124" i="1"/>
  <c r="AB4116" i="1"/>
  <c r="AB4108" i="1"/>
  <c r="AB4100" i="1"/>
  <c r="AB4092" i="1"/>
  <c r="AB4084" i="1"/>
  <c r="AB4076" i="1"/>
  <c r="AB4068" i="1"/>
  <c r="AB4060" i="1"/>
  <c r="AB4052" i="1"/>
  <c r="AB4044" i="1"/>
  <c r="AB4036" i="1"/>
  <c r="AB4028" i="1"/>
  <c r="AB4020" i="1"/>
  <c r="AB4012" i="1"/>
  <c r="AB4004" i="1"/>
  <c r="AB3996" i="1"/>
  <c r="AB3988" i="1"/>
  <c r="AB3980" i="1"/>
  <c r="AB3972" i="1"/>
  <c r="AB3964" i="1"/>
  <c r="AB3956" i="1"/>
  <c r="AB3948" i="1"/>
  <c r="AB3940" i="1"/>
  <c r="AB3932" i="1"/>
  <c r="AB3924" i="1"/>
  <c r="AB3916" i="1"/>
  <c r="AB3908" i="1"/>
  <c r="AB3900" i="1"/>
  <c r="AB3892" i="1"/>
  <c r="AB3884" i="1"/>
  <c r="AB3876" i="1"/>
  <c r="AB3868" i="1"/>
  <c r="AB3860" i="1"/>
  <c r="AB3852" i="1"/>
  <c r="AB3844" i="1"/>
  <c r="AB3836" i="1"/>
  <c r="AB3828" i="1"/>
  <c r="AB3820" i="1"/>
  <c r="AB3812" i="1"/>
  <c r="AB3804" i="1"/>
  <c r="AB3796" i="1"/>
  <c r="AB3788" i="1"/>
  <c r="AB3780" i="1"/>
  <c r="AB3772" i="1"/>
  <c r="AB3764" i="1"/>
  <c r="AB3756" i="1"/>
  <c r="AB3748" i="1"/>
  <c r="AB3740" i="1"/>
  <c r="AB3732" i="1"/>
  <c r="AB3724" i="1"/>
  <c r="AB3716" i="1"/>
  <c r="AB3708" i="1"/>
  <c r="AB3700" i="1"/>
  <c r="AB3692" i="1"/>
  <c r="AB3684" i="1"/>
  <c r="AB3676" i="1"/>
  <c r="AB3668" i="1"/>
  <c r="AB3660" i="1"/>
  <c r="AB3652" i="1"/>
  <c r="AB3644" i="1"/>
  <c r="AB3636" i="1"/>
  <c r="AB3628" i="1"/>
  <c r="AB3620" i="1"/>
  <c r="AB3612" i="1"/>
  <c r="AB3604" i="1"/>
  <c r="AB3596" i="1"/>
  <c r="AB3588" i="1"/>
  <c r="AB3580" i="1"/>
  <c r="AB3572" i="1"/>
  <c r="AB3564" i="1"/>
  <c r="AB3556" i="1"/>
  <c r="AB3548" i="1"/>
  <c r="AB3540" i="1"/>
  <c r="AB3532" i="1"/>
  <c r="AB3524" i="1"/>
  <c r="AB3516" i="1"/>
  <c r="AB3508" i="1"/>
  <c r="AB3500" i="1"/>
  <c r="AB3492" i="1"/>
  <c r="AB3484" i="1"/>
  <c r="AB3476" i="1"/>
  <c r="AB3468" i="1"/>
  <c r="AB3460" i="1"/>
  <c r="AB3452" i="1"/>
  <c r="AB3444" i="1"/>
  <c r="AB3436" i="1"/>
  <c r="AB3428" i="1"/>
  <c r="AB3420" i="1"/>
  <c r="AB3412" i="1"/>
  <c r="AB3404" i="1"/>
  <c r="AB3396" i="1"/>
  <c r="AB3388" i="1"/>
  <c r="AB3380" i="1"/>
  <c r="AB3372" i="1"/>
  <c r="AB3364" i="1"/>
  <c r="AB3356" i="1"/>
  <c r="AB3348" i="1"/>
  <c r="AB3340" i="1"/>
  <c r="AB3332" i="1"/>
  <c r="AB3324" i="1"/>
  <c r="AB3316" i="1"/>
  <c r="AB3308" i="1"/>
  <c r="AB3300" i="1"/>
  <c r="AB3292" i="1"/>
  <c r="AB3284" i="1"/>
  <c r="AB3276" i="1"/>
  <c r="AB3268" i="1"/>
  <c r="AB3260" i="1"/>
  <c r="AB3252" i="1"/>
  <c r="AB3244" i="1"/>
  <c r="AB3236" i="1"/>
  <c r="AB3228" i="1"/>
  <c r="AB3220" i="1"/>
  <c r="AB3212" i="1"/>
  <c r="AB3204" i="1"/>
  <c r="AB3196" i="1"/>
  <c r="AB3188" i="1"/>
  <c r="AB3180" i="1"/>
  <c r="AB3172" i="1"/>
  <c r="AB3164" i="1"/>
  <c r="AB3156" i="1"/>
  <c r="AB3148" i="1"/>
  <c r="AB3140" i="1"/>
  <c r="AB3132" i="1"/>
  <c r="AB3124" i="1"/>
  <c r="AB3116" i="1"/>
  <c r="AB3108" i="1"/>
  <c r="AB3100" i="1"/>
  <c r="AB3092" i="1"/>
  <c r="AB3084" i="1"/>
  <c r="AB3076" i="1"/>
  <c r="AB3068" i="1"/>
  <c r="AB3060" i="1"/>
  <c r="AB3052" i="1"/>
  <c r="AB3044" i="1"/>
  <c r="AB3036" i="1"/>
  <c r="AB3028" i="1"/>
  <c r="AB3020" i="1"/>
  <c r="AB3012" i="1"/>
  <c r="AB3004" i="1"/>
  <c r="AB2996" i="1"/>
  <c r="AB2988" i="1"/>
  <c r="AB2980" i="1"/>
  <c r="AB2972" i="1"/>
  <c r="AB2964" i="1"/>
  <c r="AB2956" i="1"/>
  <c r="AB2948" i="1"/>
  <c r="AB2940" i="1"/>
  <c r="AB2932" i="1"/>
  <c r="AB2924" i="1"/>
  <c r="AB2916" i="1"/>
  <c r="AB2" i="1"/>
  <c r="AB4987" i="1"/>
  <c r="AB4979" i="1"/>
  <c r="AB4971" i="1"/>
  <c r="AB4963" i="1"/>
  <c r="AB4955" i="1"/>
  <c r="AB4947" i="1"/>
  <c r="AB4939" i="1"/>
  <c r="AB4931" i="1"/>
  <c r="AB4923" i="1"/>
  <c r="AB4915" i="1"/>
  <c r="AB4907" i="1"/>
  <c r="AB4899" i="1"/>
  <c r="AB4891" i="1"/>
  <c r="AB4883" i="1"/>
  <c r="AB4875" i="1"/>
  <c r="AB4867" i="1"/>
  <c r="AB4859" i="1"/>
  <c r="AB4851" i="1"/>
  <c r="AB4843" i="1"/>
  <c r="AB4835" i="1"/>
  <c r="AB4827" i="1"/>
  <c r="AB4819" i="1"/>
  <c r="AB4811" i="1"/>
  <c r="AB4803" i="1"/>
  <c r="AB4795" i="1"/>
  <c r="AB4787" i="1"/>
  <c r="AB4779" i="1"/>
  <c r="AB4771" i="1"/>
  <c r="AB4763" i="1"/>
  <c r="AB4755" i="1"/>
  <c r="AB4747" i="1"/>
  <c r="AB4739" i="1"/>
  <c r="AB4731" i="1"/>
  <c r="AB4723" i="1"/>
  <c r="AB4715" i="1"/>
  <c r="AB4707" i="1"/>
  <c r="AB4699" i="1"/>
  <c r="AB4691" i="1"/>
  <c r="AB4683" i="1"/>
  <c r="AB4675" i="1"/>
  <c r="AB4667" i="1"/>
  <c r="AB4659" i="1"/>
  <c r="AB4651" i="1"/>
  <c r="AB4643" i="1"/>
  <c r="AB4635" i="1"/>
  <c r="AB4627" i="1"/>
  <c r="AB4619" i="1"/>
  <c r="AB4611" i="1"/>
  <c r="AB4603" i="1"/>
  <c r="AB4595" i="1"/>
  <c r="AB4587" i="1"/>
  <c r="AB4579" i="1"/>
  <c r="AB4571" i="1"/>
  <c r="AB4563" i="1"/>
  <c r="AB4555" i="1"/>
  <c r="AB4547" i="1"/>
  <c r="AB4539" i="1"/>
  <c r="AB4531" i="1"/>
  <c r="AB4523" i="1"/>
  <c r="AB4515" i="1"/>
  <c r="AB4507" i="1"/>
  <c r="AB4499" i="1"/>
  <c r="AB4491" i="1"/>
  <c r="AB4483" i="1"/>
  <c r="AB4475" i="1"/>
  <c r="AB4467" i="1"/>
  <c r="AB4459" i="1"/>
  <c r="AB4451" i="1"/>
  <c r="AB4443" i="1"/>
  <c r="AB4435" i="1"/>
  <c r="AB4427" i="1"/>
  <c r="AB4419" i="1"/>
  <c r="AB4411" i="1"/>
  <c r="AB4403" i="1"/>
  <c r="AB4395" i="1"/>
  <c r="AB4387" i="1"/>
  <c r="AB4379" i="1"/>
  <c r="AB4371" i="1"/>
  <c r="AB4363" i="1"/>
  <c r="AB4355" i="1"/>
  <c r="AB4347" i="1"/>
  <c r="AB4339" i="1"/>
  <c r="AB4331" i="1"/>
  <c r="AB4323" i="1"/>
  <c r="AB4315" i="1"/>
  <c r="AB4307" i="1"/>
  <c r="AB4299" i="1"/>
  <c r="AB4291" i="1"/>
  <c r="AB4283" i="1"/>
  <c r="AB4275" i="1"/>
  <c r="AB4267" i="1"/>
  <c r="AB4259" i="1"/>
  <c r="AB4251" i="1"/>
  <c r="AB4243" i="1"/>
  <c r="AB4235" i="1"/>
  <c r="AB4227" i="1"/>
  <c r="AB4219" i="1"/>
  <c r="AB4211" i="1"/>
  <c r="AB4203" i="1"/>
  <c r="AB4195" i="1"/>
  <c r="AB4187" i="1"/>
  <c r="AB4179" i="1"/>
  <c r="AB4171" i="1"/>
  <c r="AB4163" i="1"/>
  <c r="AB4155" i="1"/>
  <c r="AB4147" i="1"/>
  <c r="AB4139" i="1"/>
  <c r="AB4131" i="1"/>
  <c r="AB4123" i="1"/>
  <c r="AB4115" i="1"/>
  <c r="AB4107" i="1"/>
  <c r="AB4099" i="1"/>
  <c r="AB4091" i="1"/>
  <c r="AB4083" i="1"/>
  <c r="AB4075" i="1"/>
  <c r="AB4067" i="1"/>
  <c r="AB4059" i="1"/>
  <c r="AB4051" i="1"/>
  <c r="AB4043" i="1"/>
  <c r="AB4035" i="1"/>
  <c r="AB4027" i="1"/>
  <c r="AB4019" i="1"/>
  <c r="AB4011" i="1"/>
  <c r="AB4003" i="1"/>
  <c r="AB3995" i="1"/>
  <c r="AB3987" i="1"/>
  <c r="AB3979" i="1"/>
  <c r="AB3971" i="1"/>
  <c r="AB3963" i="1"/>
  <c r="AB3955" i="1"/>
  <c r="AB3947" i="1"/>
  <c r="AB3939" i="1"/>
  <c r="AB3931" i="1"/>
  <c r="AB3923" i="1"/>
  <c r="AB3915" i="1"/>
  <c r="AB3907" i="1"/>
  <c r="AB3899" i="1"/>
  <c r="AB3891" i="1"/>
  <c r="AB3883" i="1"/>
  <c r="AB3875" i="1"/>
  <c r="AB3867" i="1"/>
  <c r="AB3859" i="1"/>
  <c r="AB3851" i="1"/>
  <c r="AB3843" i="1"/>
  <c r="AB3835" i="1"/>
  <c r="AB3827" i="1"/>
  <c r="AB3819" i="1"/>
  <c r="AB3811" i="1"/>
  <c r="AB3803" i="1"/>
  <c r="AB3795" i="1"/>
  <c r="AB3787" i="1"/>
  <c r="AB3779" i="1"/>
  <c r="AB3771" i="1"/>
  <c r="AB3763" i="1"/>
  <c r="AB3755" i="1"/>
  <c r="AB3747" i="1"/>
  <c r="AB3739" i="1"/>
  <c r="AB3731" i="1"/>
  <c r="AB3723" i="1"/>
  <c r="AB3715" i="1"/>
  <c r="AB3707" i="1"/>
  <c r="AB3699" i="1"/>
  <c r="AB3691" i="1"/>
  <c r="AB3683" i="1"/>
  <c r="AB3675" i="1"/>
  <c r="AB3667" i="1"/>
  <c r="AB3659" i="1"/>
  <c r="AB3651" i="1"/>
  <c r="AB3643" i="1"/>
  <c r="AB3635" i="1"/>
  <c r="AB3627" i="1"/>
  <c r="AB3619" i="1"/>
  <c r="AB3611" i="1"/>
  <c r="AB3603" i="1"/>
  <c r="AB3595" i="1"/>
  <c r="AB3587" i="1"/>
  <c r="AB3579" i="1"/>
  <c r="AB3571" i="1"/>
  <c r="AB3563" i="1"/>
  <c r="AB3555" i="1"/>
  <c r="AB3547" i="1"/>
  <c r="AB3539" i="1"/>
  <c r="AB3531" i="1"/>
  <c r="AB3523" i="1"/>
  <c r="AB3515" i="1"/>
  <c r="AB3507" i="1"/>
  <c r="AB3499" i="1"/>
  <c r="AB3491" i="1"/>
  <c r="AB3483" i="1"/>
  <c r="AB3475" i="1"/>
  <c r="AB3467" i="1"/>
  <c r="AB3459" i="1"/>
  <c r="AB3451" i="1"/>
  <c r="AB3443" i="1"/>
  <c r="AB3435" i="1"/>
  <c r="AB3427" i="1"/>
  <c r="AB3419" i="1"/>
  <c r="AB3411" i="1"/>
  <c r="AB3403" i="1"/>
  <c r="AB3395" i="1"/>
  <c r="AB3387" i="1"/>
  <c r="AB3379" i="1"/>
  <c r="AB3371" i="1"/>
  <c r="AB3363" i="1"/>
  <c r="AB3355" i="1"/>
  <c r="AB3347" i="1"/>
  <c r="AB3339" i="1"/>
  <c r="AB3331" i="1"/>
  <c r="AB3323" i="1"/>
  <c r="AB3315" i="1"/>
  <c r="AB3307" i="1"/>
  <c r="AB3299" i="1"/>
  <c r="AB3291" i="1"/>
  <c r="AB3283" i="1"/>
  <c r="AB3275" i="1"/>
  <c r="AB3267" i="1"/>
  <c r="AB3259" i="1"/>
  <c r="AB3251" i="1"/>
  <c r="AB3243" i="1"/>
  <c r="AB3235" i="1"/>
  <c r="AB3227" i="1"/>
  <c r="AB3219" i="1"/>
  <c r="AB3211" i="1"/>
  <c r="AB3203" i="1"/>
  <c r="AB3195" i="1"/>
  <c r="AB3187" i="1"/>
  <c r="AB3179" i="1"/>
  <c r="AB3171" i="1"/>
  <c r="AB3163" i="1"/>
  <c r="AB3155" i="1"/>
  <c r="AB3147" i="1"/>
  <c r="AB3139" i="1"/>
  <c r="AB3131" i="1"/>
  <c r="AB3123" i="1"/>
  <c r="AB3115" i="1"/>
  <c r="AB3107" i="1"/>
  <c r="AB3099" i="1"/>
  <c r="AB3091" i="1"/>
  <c r="AB3083" i="1"/>
  <c r="AB3075" i="1"/>
  <c r="AB3067" i="1"/>
  <c r="AB3059" i="1"/>
  <c r="AB3051" i="1"/>
  <c r="AB3043" i="1"/>
  <c r="AB3035" i="1"/>
  <c r="AB3027" i="1"/>
  <c r="AB3019" i="1"/>
  <c r="AB3011" i="1"/>
  <c r="AB3003" i="1"/>
  <c r="AB2995" i="1"/>
  <c r="AB2987" i="1"/>
  <c r="AB2979" i="1"/>
  <c r="AB2971" i="1"/>
  <c r="AB2963" i="1"/>
  <c r="AB2955" i="1"/>
  <c r="AB2947" i="1"/>
  <c r="AB2939" i="1"/>
  <c r="AB2931" i="1"/>
  <c r="AB2923" i="1"/>
  <c r="AB1841" i="1"/>
  <c r="AB1833" i="1"/>
  <c r="AB1825" i="1"/>
  <c r="AB1817" i="1"/>
  <c r="AB1809" i="1"/>
  <c r="AB1801" i="1"/>
  <c r="AB1793" i="1"/>
  <c r="AB1785" i="1"/>
  <c r="AB1777" i="1"/>
  <c r="AB1769" i="1"/>
  <c r="AB1761" i="1"/>
  <c r="AB1753" i="1"/>
  <c r="AB1745" i="1"/>
  <c r="AB1737" i="1"/>
  <c r="AB1729" i="1"/>
  <c r="AB1721" i="1"/>
  <c r="AB1713" i="1"/>
  <c r="AB1705" i="1"/>
  <c r="AB1697" i="1"/>
  <c r="AB1689" i="1"/>
  <c r="AB1681" i="1"/>
  <c r="AB1673" i="1"/>
  <c r="AB1665" i="1"/>
  <c r="AB1657" i="1"/>
  <c r="AB1649" i="1"/>
  <c r="AB1641" i="1"/>
  <c r="AB1633" i="1"/>
  <c r="AB1625" i="1"/>
  <c r="AB1617" i="1"/>
  <c r="AB1609" i="1"/>
  <c r="AB1601" i="1"/>
  <c r="AB1593" i="1"/>
  <c r="AB1585" i="1"/>
  <c r="AB1577" i="1"/>
  <c r="AB1569" i="1"/>
  <c r="AB1561" i="1"/>
  <c r="AB1553" i="1"/>
  <c r="AB1545" i="1"/>
  <c r="AB1537" i="1"/>
  <c r="AB1529" i="1"/>
  <c r="AB1521" i="1"/>
  <c r="AB1513" i="1"/>
  <c r="AB1505" i="1"/>
  <c r="AB1497" i="1"/>
  <c r="AB1489" i="1"/>
  <c r="AB1481" i="1"/>
  <c r="AB1473" i="1"/>
  <c r="AB1465" i="1"/>
  <c r="AB1457" i="1"/>
  <c r="AB1449" i="1"/>
  <c r="AB1441" i="1"/>
  <c r="AB1433" i="1"/>
  <c r="AB1425" i="1"/>
  <c r="AB1417" i="1"/>
  <c r="AB1409" i="1"/>
  <c r="AB1401" i="1"/>
  <c r="AB1393" i="1"/>
  <c r="AB1385" i="1"/>
  <c r="AB1377" i="1"/>
  <c r="AB1369" i="1"/>
  <c r="AB1361" i="1"/>
  <c r="AB1353" i="1"/>
  <c r="AB1345" i="1"/>
  <c r="AB1337" i="1"/>
  <c r="AB1329" i="1"/>
  <c r="AB1321" i="1"/>
  <c r="AB1313" i="1"/>
  <c r="AB1305" i="1"/>
  <c r="AB1297" i="1"/>
  <c r="AB1289" i="1"/>
  <c r="AB1281" i="1"/>
  <c r="AB1273" i="1"/>
  <c r="AB1265" i="1"/>
  <c r="AB1257" i="1"/>
  <c r="AB1249" i="1"/>
  <c r="AB1241" i="1"/>
  <c r="AB1233" i="1"/>
  <c r="AB1225" i="1"/>
  <c r="AB1217" i="1"/>
  <c r="AB1209" i="1"/>
  <c r="AB1201" i="1"/>
  <c r="AB1193" i="1"/>
  <c r="AB1185" i="1"/>
  <c r="AB1177" i="1"/>
  <c r="AB1169" i="1"/>
  <c r="AB1161" i="1"/>
  <c r="AB1153" i="1"/>
  <c r="AB1145" i="1"/>
  <c r="AB1137" i="1"/>
  <c r="AB1129" i="1"/>
  <c r="AB1121" i="1"/>
  <c r="AB1113" i="1"/>
  <c r="AB1105" i="1"/>
  <c r="AB1097" i="1"/>
  <c r="AB1089" i="1"/>
  <c r="AB1081" i="1"/>
  <c r="AB1073" i="1"/>
  <c r="AB1065" i="1"/>
  <c r="AB1057" i="1"/>
  <c r="AB1049" i="1"/>
  <c r="AB1041" i="1"/>
  <c r="AB1033" i="1"/>
  <c r="AB1025" i="1"/>
  <c r="AB1017" i="1"/>
  <c r="AB1009" i="1"/>
  <c r="AB1001" i="1"/>
  <c r="AB993" i="1"/>
  <c r="AB985" i="1"/>
  <c r="AB977" i="1"/>
  <c r="AB969" i="1"/>
  <c r="AB961" i="1"/>
  <c r="AB953" i="1"/>
  <c r="AB945" i="1"/>
  <c r="AB937" i="1"/>
  <c r="AB929" i="1"/>
  <c r="AB921" i="1"/>
  <c r="AB913" i="1"/>
  <c r="AB905" i="1"/>
  <c r="AB897" i="1"/>
  <c r="AB889" i="1"/>
  <c r="AB881" i="1"/>
  <c r="AB873" i="1"/>
  <c r="AB865" i="1"/>
  <c r="AB857" i="1"/>
  <c r="AB849" i="1"/>
  <c r="AB841" i="1"/>
  <c r="AB833" i="1"/>
  <c r="AB825" i="1"/>
  <c r="AB817" i="1"/>
  <c r="AB809" i="1"/>
  <c r="AB801" i="1"/>
  <c r="AB793" i="1"/>
  <c r="AB785" i="1"/>
  <c r="AB777" i="1"/>
  <c r="AB769" i="1"/>
  <c r="AB761" i="1"/>
  <c r="AB753" i="1"/>
  <c r="AB745" i="1"/>
  <c r="AB737" i="1"/>
  <c r="AB729" i="1"/>
  <c r="AB721" i="1"/>
  <c r="AB713" i="1"/>
  <c r="AB705" i="1"/>
  <c r="AB697" i="1"/>
  <c r="AB689" i="1"/>
  <c r="AB681" i="1"/>
  <c r="AB673" i="1"/>
  <c r="AB665" i="1"/>
  <c r="AB657" i="1"/>
  <c r="AB649" i="1"/>
  <c r="AB641" i="1"/>
  <c r="AB633" i="1"/>
  <c r="AB625" i="1"/>
  <c r="AB617" i="1"/>
  <c r="AB609" i="1"/>
  <c r="AB601" i="1"/>
  <c r="AB593" i="1"/>
  <c r="AB585" i="1"/>
  <c r="AB577" i="1"/>
  <c r="AB569" i="1"/>
  <c r="AB561" i="1"/>
  <c r="AB553" i="1"/>
  <c r="AB545" i="1"/>
  <c r="AB537" i="1"/>
  <c r="AB529" i="1"/>
  <c r="AB521" i="1"/>
  <c r="AB513" i="1"/>
  <c r="AB505" i="1"/>
  <c r="AB497" i="1"/>
  <c r="AB489" i="1"/>
  <c r="AB481" i="1"/>
  <c r="AB473" i="1"/>
  <c r="AB465" i="1"/>
  <c r="AB457" i="1"/>
  <c r="AB449" i="1"/>
  <c r="AB441" i="1"/>
  <c r="AB433" i="1"/>
  <c r="AB425" i="1"/>
  <c r="AB417" i="1"/>
  <c r="AB409" i="1"/>
  <c r="AB401" i="1"/>
  <c r="AB393" i="1"/>
  <c r="AB385" i="1"/>
  <c r="AB377" i="1"/>
  <c r="AB369" i="1"/>
  <c r="AB361" i="1"/>
  <c r="AB353" i="1"/>
  <c r="AB345" i="1"/>
  <c r="AB337" i="1"/>
  <c r="AB329" i="1"/>
  <c r="AB321" i="1"/>
  <c r="AB313" i="1"/>
  <c r="AB305" i="1"/>
  <c r="AB297" i="1"/>
  <c r="AB289" i="1"/>
  <c r="AB281" i="1"/>
  <c r="AB273" i="1"/>
  <c r="AB265" i="1"/>
  <c r="AB257" i="1"/>
  <c r="AB249" i="1"/>
  <c r="AB241" i="1"/>
  <c r="AB233" i="1"/>
  <c r="AB225" i="1"/>
  <c r="AB217" i="1"/>
  <c r="AB209" i="1"/>
  <c r="AB201" i="1"/>
  <c r="AB193" i="1"/>
  <c r="AB185" i="1"/>
  <c r="AB177" i="1"/>
  <c r="AB169" i="1"/>
  <c r="AB161" i="1"/>
  <c r="AB153" i="1"/>
  <c r="AB145" i="1"/>
  <c r="AB137" i="1"/>
  <c r="AB129" i="1"/>
  <c r="AB121" i="1"/>
  <c r="AB113" i="1"/>
  <c r="AB105" i="1"/>
  <c r="AB97" i="1"/>
  <c r="AB89" i="1"/>
  <c r="AB81" i="1"/>
  <c r="AB73" i="1"/>
  <c r="AB65" i="1"/>
  <c r="AB57" i="1"/>
  <c r="AB49" i="1"/>
  <c r="AB41" i="1"/>
  <c r="AB33" i="1"/>
  <c r="AB25" i="1"/>
  <c r="AB17" i="1"/>
  <c r="AB9" i="1"/>
  <c r="AB432" i="1"/>
  <c r="AB424" i="1"/>
  <c r="AB416" i="1"/>
  <c r="AB408" i="1"/>
  <c r="AB400" i="1"/>
  <c r="AB392" i="1"/>
  <c r="AB384" i="1"/>
  <c r="AB376" i="1"/>
  <c r="AB368" i="1"/>
  <c r="AB360" i="1"/>
  <c r="AB352" i="1"/>
  <c r="AB344" i="1"/>
  <c r="AB336" i="1"/>
  <c r="AB328" i="1"/>
  <c r="AB320" i="1"/>
  <c r="AB312" i="1"/>
  <c r="AB304" i="1"/>
  <c r="AB296" i="1"/>
  <c r="AB288" i="1"/>
  <c r="AB280" i="1"/>
  <c r="AB272" i="1"/>
  <c r="AB264" i="1"/>
  <c r="AB256" i="1"/>
  <c r="AB248" i="1"/>
  <c r="AB240" i="1"/>
  <c r="AB232" i="1"/>
  <c r="AB224" i="1"/>
  <c r="AB216" i="1"/>
  <c r="AB208" i="1"/>
  <c r="AB200" i="1"/>
  <c r="AB192" i="1"/>
  <c r="AB184" i="1"/>
  <c r="AB176" i="1"/>
  <c r="AB168" i="1"/>
  <c r="AB160" i="1"/>
  <c r="AB152" i="1"/>
  <c r="AB144" i="1"/>
  <c r="AB136" i="1"/>
  <c r="AB128" i="1"/>
  <c r="AB120" i="1"/>
  <c r="AB112" i="1"/>
  <c r="AB104" i="1"/>
  <c r="AB96" i="1"/>
  <c r="AB88" i="1"/>
  <c r="AB80" i="1"/>
  <c r="AB72" i="1"/>
  <c r="AB64" i="1"/>
  <c r="AB56" i="1"/>
  <c r="AB48" i="1"/>
  <c r="AB40" i="1"/>
  <c r="AB32" i="1"/>
  <c r="AB24" i="1"/>
  <c r="AB16" i="1"/>
  <c r="AB8" i="1"/>
  <c r="AB431" i="1"/>
  <c r="AB423" i="1"/>
  <c r="AB415" i="1"/>
  <c r="AB407" i="1"/>
  <c r="AB399" i="1"/>
  <c r="AB391" i="1"/>
  <c r="AB383" i="1"/>
  <c r="AB375" i="1"/>
  <c r="AB367" i="1"/>
  <c r="AB359" i="1"/>
  <c r="AB351" i="1"/>
  <c r="AB343" i="1"/>
  <c r="AB335" i="1"/>
  <c r="AB327" i="1"/>
  <c r="AB319" i="1"/>
  <c r="AB311" i="1"/>
  <c r="AB303" i="1"/>
  <c r="AB295" i="1"/>
  <c r="AB287" i="1"/>
  <c r="AB279" i="1"/>
  <c r="AB271" i="1"/>
  <c r="AB263" i="1"/>
  <c r="AB255" i="1"/>
  <c r="AB247" i="1"/>
  <c r="AB239" i="1"/>
  <c r="AB231" i="1"/>
  <c r="AB223" i="1"/>
  <c r="AB215" i="1"/>
  <c r="AB207" i="1"/>
  <c r="AB199" i="1"/>
  <c r="AB191" i="1"/>
  <c r="AB183" i="1"/>
  <c r="AB175" i="1"/>
  <c r="AB167" i="1"/>
  <c r="AB159" i="1"/>
  <c r="AB151" i="1"/>
  <c r="AB143" i="1"/>
  <c r="AB135" i="1"/>
  <c r="AB127" i="1"/>
  <c r="AB119" i="1"/>
  <c r="AB111" i="1"/>
  <c r="AB103" i="1"/>
  <c r="AB95" i="1"/>
  <c r="AB87" i="1"/>
  <c r="AB79" i="1"/>
  <c r="AB71" i="1"/>
  <c r="AB63" i="1"/>
  <c r="AB55" i="1"/>
  <c r="AB47" i="1"/>
  <c r="AB39" i="1"/>
  <c r="AB31" i="1"/>
  <c r="AB23" i="1"/>
  <c r="AB15" i="1"/>
  <c r="AB7" i="1"/>
  <c r="AB1414" i="1"/>
  <c r="AB1406" i="1"/>
  <c r="AB1398" i="1"/>
  <c r="AB1390" i="1"/>
  <c r="AB1382" i="1"/>
  <c r="AB1374" i="1"/>
  <c r="AB1366" i="1"/>
  <c r="AB1358" i="1"/>
  <c r="AB1350" i="1"/>
  <c r="AB1342" i="1"/>
  <c r="AB1334" i="1"/>
  <c r="AB1326" i="1"/>
  <c r="AB1318" i="1"/>
  <c r="AB1310" i="1"/>
  <c r="AB1302" i="1"/>
  <c r="AB1294" i="1"/>
  <c r="AB1286" i="1"/>
  <c r="AB1278" i="1"/>
  <c r="AB1270" i="1"/>
  <c r="AB1262" i="1"/>
  <c r="AB1254" i="1"/>
  <c r="AB1246" i="1"/>
  <c r="AB1238" i="1"/>
  <c r="AB1230" i="1"/>
  <c r="AB1222" i="1"/>
  <c r="AB1214" i="1"/>
  <c r="AB1206" i="1"/>
  <c r="AB1198" i="1"/>
  <c r="AB1190" i="1"/>
  <c r="AB1182" i="1"/>
  <c r="AB1174" i="1"/>
  <c r="AB1166" i="1"/>
  <c r="AB1158" i="1"/>
  <c r="AB1150" i="1"/>
  <c r="AB1142" i="1"/>
  <c r="AB1134" i="1"/>
  <c r="AB1126" i="1"/>
  <c r="AB1118" i="1"/>
  <c r="AB1110" i="1"/>
  <c r="AB1102" i="1"/>
  <c r="AB1094" i="1"/>
  <c r="AB1086" i="1"/>
  <c r="AB1078" i="1"/>
  <c r="AB1070" i="1"/>
  <c r="AB1062" i="1"/>
  <c r="AB1054" i="1"/>
  <c r="AB1046" i="1"/>
  <c r="AB1038" i="1"/>
  <c r="AB1030" i="1"/>
  <c r="AB1022" i="1"/>
  <c r="AB1014" i="1"/>
  <c r="AB1006" i="1"/>
  <c r="AB998" i="1"/>
  <c r="AB1717" i="1"/>
  <c r="AB1709" i="1"/>
  <c r="AB1701" i="1"/>
  <c r="AB1693" i="1"/>
  <c r="AB1685" i="1"/>
  <c r="AB1677" i="1"/>
  <c r="AB1669" i="1"/>
  <c r="AB1661" i="1"/>
  <c r="AB1653" i="1"/>
  <c r="AB1645" i="1"/>
  <c r="AB1637" i="1"/>
  <c r="AB1629" i="1"/>
  <c r="AB1621" i="1"/>
  <c r="AB1613" i="1"/>
  <c r="AB1605" i="1"/>
  <c r="AB1597" i="1"/>
  <c r="AB1589" i="1"/>
  <c r="AB1581" i="1"/>
  <c r="AB1573" i="1"/>
  <c r="AB1565" i="1"/>
  <c r="AB1557" i="1"/>
  <c r="AB1549" i="1"/>
  <c r="AB1541" i="1"/>
  <c r="AB1533" i="1"/>
  <c r="AB1525" i="1"/>
  <c r="AB1517" i="1"/>
  <c r="AB1509" i="1"/>
  <c r="AB1501" i="1"/>
  <c r="AB1493" i="1"/>
  <c r="AB1485" i="1"/>
  <c r="AB1477" i="1"/>
  <c r="AB1469" i="1"/>
  <c r="AB1461" i="1"/>
  <c r="AB1453" i="1"/>
  <c r="AB1445" i="1"/>
  <c r="AB1437" i="1"/>
  <c r="AB1429" i="1"/>
  <c r="AB1421" i="1"/>
  <c r="AB1413" i="1"/>
  <c r="AB1405" i="1"/>
  <c r="AB1397" i="1"/>
  <c r="AB1389" i="1"/>
  <c r="AB1381" i="1"/>
  <c r="AB2908" i="1"/>
  <c r="AB2900" i="1"/>
  <c r="AB2892" i="1"/>
  <c r="AB2884" i="1"/>
  <c r="AB2876" i="1"/>
  <c r="AB2868" i="1"/>
  <c r="AB2860" i="1"/>
  <c r="AB2852" i="1"/>
  <c r="AB2844" i="1"/>
  <c r="AB2836" i="1"/>
  <c r="AB2828" i="1"/>
  <c r="AB2820" i="1"/>
  <c r="AB2812" i="1"/>
  <c r="AB2804" i="1"/>
  <c r="AB2796" i="1"/>
  <c r="AB2788" i="1"/>
  <c r="AB2780" i="1"/>
  <c r="AB2772" i="1"/>
  <c r="AB2764" i="1"/>
  <c r="AB2756" i="1"/>
  <c r="AB2748" i="1"/>
  <c r="AB2740" i="1"/>
  <c r="AB2732" i="1"/>
  <c r="AB2724" i="1"/>
  <c r="AB2716" i="1"/>
  <c r="AB2708" i="1"/>
  <c r="AB2700" i="1"/>
  <c r="AB2692" i="1"/>
  <c r="AB2684" i="1"/>
  <c r="AB2676" i="1"/>
  <c r="AB2668" i="1"/>
  <c r="AB2660" i="1"/>
  <c r="AB2652" i="1"/>
  <c r="AB2644" i="1"/>
  <c r="AB2636" i="1"/>
  <c r="AB2628" i="1"/>
  <c r="AB2620" i="1"/>
  <c r="AB2612" i="1"/>
  <c r="AB2604" i="1"/>
  <c r="AB2596" i="1"/>
  <c r="AB2588" i="1"/>
  <c r="AB2580" i="1"/>
  <c r="AB2572" i="1"/>
  <c r="AB2564" i="1"/>
  <c r="AB2556" i="1"/>
  <c r="AB2548" i="1"/>
  <c r="AB2540" i="1"/>
  <c r="AB2532" i="1"/>
  <c r="AB2524" i="1"/>
  <c r="AB2516" i="1"/>
  <c r="AB2508" i="1"/>
  <c r="AB2500" i="1"/>
  <c r="AB2492" i="1"/>
  <c r="AB2484" i="1"/>
  <c r="AB2476" i="1"/>
  <c r="AB2468" i="1"/>
  <c r="AB2460" i="1"/>
  <c r="AB2452" i="1"/>
  <c r="AB2444" i="1"/>
  <c r="AB2436" i="1"/>
  <c r="AB2428" i="1"/>
  <c r="AB2420" i="1"/>
  <c r="AB2412" i="1"/>
  <c r="AB2404" i="1"/>
  <c r="AB2396" i="1"/>
  <c r="AB2388" i="1"/>
  <c r="AB2380" i="1"/>
  <c r="AB2372" i="1"/>
  <c r="AB2364" i="1"/>
  <c r="AB2356" i="1"/>
  <c r="AB2348" i="1"/>
  <c r="AB2340" i="1"/>
  <c r="AB2332" i="1"/>
  <c r="AB2324" i="1"/>
  <c r="AB2316" i="1"/>
  <c r="AB2308" i="1"/>
  <c r="AB2300" i="1"/>
  <c r="AB2292" i="1"/>
  <c r="AB2284" i="1"/>
  <c r="AB2276" i="1"/>
  <c r="AB2268" i="1"/>
  <c r="AB2260" i="1"/>
  <c r="AB2252" i="1"/>
  <c r="AB2244" i="1"/>
  <c r="AB2236" i="1"/>
  <c r="AB2228" i="1"/>
  <c r="AB2220" i="1"/>
  <c r="AB2212" i="1"/>
  <c r="AB2204" i="1"/>
  <c r="AB2196" i="1"/>
  <c r="AB2188" i="1"/>
  <c r="AB2180" i="1"/>
  <c r="AB2172" i="1"/>
  <c r="AB2164" i="1"/>
  <c r="AB2156" i="1"/>
  <c r="AB2148" i="1"/>
  <c r="AB2140" i="1"/>
  <c r="AB2132" i="1"/>
  <c r="AB2124" i="1"/>
  <c r="AB2116" i="1"/>
  <c r="AB2108" i="1"/>
  <c r="AB2100" i="1"/>
  <c r="AB2092" i="1"/>
  <c r="AB2084" i="1"/>
  <c r="AB2076" i="1"/>
  <c r="AB2068" i="1"/>
  <c r="AB2060" i="1"/>
  <c r="AB2052" i="1"/>
  <c r="AB2044" i="1"/>
  <c r="AB2036" i="1"/>
  <c r="AB2028" i="1"/>
  <c r="AB2020" i="1"/>
  <c r="AB2012" i="1"/>
  <c r="AB2004" i="1"/>
  <c r="AB1996" i="1"/>
  <c r="AB1988" i="1"/>
  <c r="AB1980" i="1"/>
  <c r="AB1972" i="1"/>
  <c r="AB1964" i="1"/>
  <c r="AB1956" i="1"/>
  <c r="AB1948" i="1"/>
  <c r="AB1940" i="1"/>
  <c r="AB1932" i="1"/>
  <c r="AB1924" i="1"/>
  <c r="AB1916" i="1"/>
  <c r="AB1908" i="1"/>
  <c r="AB1900" i="1"/>
  <c r="AB1892" i="1"/>
  <c r="AB1884" i="1"/>
  <c r="AB1876" i="1"/>
  <c r="AB1868" i="1"/>
  <c r="AB1860" i="1"/>
  <c r="AB1852" i="1"/>
  <c r="AB1844" i="1"/>
  <c r="AB1836" i="1"/>
  <c r="AB1828" i="1"/>
  <c r="AB1820" i="1"/>
  <c r="AB1812" i="1"/>
  <c r="AB1804" i="1"/>
  <c r="AB1796" i="1"/>
  <c r="AB1788" i="1"/>
  <c r="AB1780" i="1"/>
  <c r="AB1772" i="1"/>
  <c r="AB1764" i="1"/>
  <c r="AB1756" i="1"/>
  <c r="AB1748" i="1"/>
  <c r="AB1740" i="1"/>
  <c r="AB1732" i="1"/>
  <c r="AB1724" i="1"/>
  <c r="AB1716" i="1"/>
  <c r="AB1708" i="1"/>
  <c r="AB1700" i="1"/>
  <c r="AB1692" i="1"/>
  <c r="AB1684" i="1"/>
  <c r="AB1676" i="1"/>
  <c r="AB1668" i="1"/>
  <c r="AB1660" i="1"/>
  <c r="AB1652" i="1"/>
  <c r="AB1644" i="1"/>
  <c r="AB1636" i="1"/>
  <c r="AB1628" i="1"/>
  <c r="AB1620" i="1"/>
  <c r="AB1612" i="1"/>
  <c r="AB1604" i="1"/>
  <c r="AB1596" i="1"/>
  <c r="AB1588" i="1"/>
  <c r="AB1580" i="1"/>
  <c r="AB1572" i="1"/>
  <c r="AB1564" i="1"/>
  <c r="AB1556" i="1"/>
  <c r="AB1548" i="1"/>
  <c r="AB1540" i="1"/>
  <c r="AB1532" i="1"/>
  <c r="AB1524" i="1"/>
  <c r="AB1516" i="1"/>
  <c r="AB1508" i="1"/>
  <c r="AB1500" i="1"/>
  <c r="AB1492" i="1"/>
  <c r="AB1484" i="1"/>
  <c r="AB1476" i="1"/>
  <c r="AB1468" i="1"/>
  <c r="AB1460" i="1"/>
  <c r="AB1452" i="1"/>
  <c r="AB1444" i="1"/>
  <c r="AB1436" i="1"/>
  <c r="AB1428" i="1"/>
  <c r="AB1420" i="1"/>
  <c r="AB1412" i="1"/>
  <c r="AB1404" i="1"/>
  <c r="AB1396" i="1"/>
  <c r="AB1388" i="1"/>
  <c r="AB1380" i="1"/>
  <c r="AB2915" i="1"/>
  <c r="AB2907" i="1"/>
  <c r="AB2899" i="1"/>
  <c r="AB2891" i="1"/>
  <c r="AB2883" i="1"/>
  <c r="AB2875" i="1"/>
  <c r="AB2867" i="1"/>
  <c r="AB2859" i="1"/>
  <c r="AB2851" i="1"/>
  <c r="AB2843" i="1"/>
  <c r="AB2835" i="1"/>
  <c r="AB2827" i="1"/>
  <c r="AB2819" i="1"/>
  <c r="AB2811" i="1"/>
  <c r="AB2803" i="1"/>
  <c r="AB2795" i="1"/>
  <c r="AB2787" i="1"/>
  <c r="AB2779" i="1"/>
  <c r="AB2771" i="1"/>
  <c r="AB2763" i="1"/>
  <c r="AB2755" i="1"/>
  <c r="AB2747" i="1"/>
  <c r="AB2739" i="1"/>
  <c r="AB2731" i="1"/>
  <c r="AB2723" i="1"/>
  <c r="AB2715" i="1"/>
  <c r="AB2707" i="1"/>
  <c r="AB2699" i="1"/>
  <c r="AB2691" i="1"/>
  <c r="AB2683" i="1"/>
  <c r="AB2675" i="1"/>
  <c r="AB2667" i="1"/>
  <c r="AB2659" i="1"/>
  <c r="AB2651" i="1"/>
  <c r="AB2643" i="1"/>
  <c r="AB2635" i="1"/>
  <c r="AB2627" i="1"/>
  <c r="AB2619" i="1"/>
  <c r="AB2611" i="1"/>
  <c r="AB2603" i="1"/>
  <c r="AB2595" i="1"/>
  <c r="AB2587" i="1"/>
  <c r="AB2579" i="1"/>
  <c r="AB2571" i="1"/>
  <c r="AB2563" i="1"/>
  <c r="AB2555" i="1"/>
  <c r="AB2547" i="1"/>
  <c r="AB2539" i="1"/>
  <c r="AB2531" i="1"/>
  <c r="AB2523" i="1"/>
  <c r="AB2515" i="1"/>
  <c r="AB2507" i="1"/>
  <c r="AB2499" i="1"/>
  <c r="AB2491" i="1"/>
  <c r="AB2483" i="1"/>
  <c r="AB2475" i="1"/>
  <c r="AB2467" i="1"/>
  <c r="AB2459" i="1"/>
  <c r="AB2451" i="1"/>
  <c r="AB2443" i="1"/>
  <c r="AB2435" i="1"/>
  <c r="AB2427" i="1"/>
  <c r="AB2419" i="1"/>
  <c r="AB2411" i="1"/>
  <c r="AB2403" i="1"/>
  <c r="AB2395" i="1"/>
  <c r="AB2387" i="1"/>
  <c r="AB2379" i="1"/>
  <c r="AB2371" i="1"/>
  <c r="AB2363" i="1"/>
  <c r="AB2355" i="1"/>
  <c r="AB2347" i="1"/>
  <c r="AB2339" i="1"/>
  <c r="AB2331" i="1"/>
  <c r="AB2323" i="1"/>
  <c r="AB2315" i="1"/>
  <c r="AB2307" i="1"/>
  <c r="AB2299" i="1"/>
  <c r="AB2291" i="1"/>
  <c r="AB2283" i="1"/>
  <c r="AB2275" i="1"/>
  <c r="AB2267" i="1"/>
  <c r="AB2259" i="1"/>
  <c r="AB2251" i="1"/>
  <c r="AB2243" i="1"/>
  <c r="AB2235" i="1"/>
  <c r="AB2227" i="1"/>
  <c r="AB2219" i="1"/>
  <c r="AB2211" i="1"/>
  <c r="AB2203" i="1"/>
  <c r="AB2195" i="1"/>
  <c r="AB2187" i="1"/>
  <c r="AB2179" i="1"/>
  <c r="AB2171" i="1"/>
  <c r="AB2163" i="1"/>
  <c r="AB2155" i="1"/>
  <c r="AB2147" i="1"/>
  <c r="AB2139" i="1"/>
  <c r="AB2131" i="1"/>
  <c r="AB2123" i="1"/>
  <c r="AB2115" i="1"/>
  <c r="AB2107" i="1"/>
  <c r="AB2099" i="1"/>
  <c r="AB2091" i="1"/>
  <c r="AB2083" i="1"/>
  <c r="AB2075" i="1"/>
  <c r="AB2067" i="1"/>
  <c r="AB2059" i="1"/>
  <c r="AB2051" i="1"/>
  <c r="AB2043" i="1"/>
  <c r="AB2035" i="1"/>
  <c r="AB2027" i="1"/>
  <c r="AB2019" i="1"/>
  <c r="AB2011" i="1"/>
  <c r="AB2003" i="1"/>
  <c r="AB1995" i="1"/>
  <c r="AB1987" i="1"/>
  <c r="AB1979" i="1"/>
  <c r="AB1971" i="1"/>
  <c r="AB1963" i="1"/>
  <c r="AB1955" i="1"/>
  <c r="AB1947" i="1"/>
  <c r="AB1939" i="1"/>
  <c r="AB1931" i="1"/>
  <c r="AB1923" i="1"/>
  <c r="AB1915" i="1"/>
  <c r="AB1907" i="1"/>
  <c r="AB1899" i="1"/>
  <c r="AB1891" i="1"/>
  <c r="AB1883" i="1"/>
  <c r="AB1875" i="1"/>
  <c r="AB1867" i="1"/>
  <c r="AB1859" i="1"/>
  <c r="AB1851" i="1"/>
  <c r="AB1843" i="1"/>
  <c r="AB1835" i="1"/>
  <c r="AB1827" i="1"/>
  <c r="AB1819" i="1"/>
  <c r="AB1811" i="1"/>
  <c r="AB1803" i="1"/>
  <c r="AB1795" i="1"/>
  <c r="AB1787" i="1"/>
  <c r="AB1779" i="1"/>
  <c r="AB1771" i="1"/>
  <c r="AB1763" i="1"/>
  <c r="AB1755" i="1"/>
  <c r="AB1747" i="1"/>
  <c r="AB1739" i="1"/>
  <c r="AB1731" i="1"/>
  <c r="AB1723" i="1"/>
  <c r="AB1715" i="1"/>
  <c r="AB1707" i="1"/>
  <c r="AB1699" i="1"/>
  <c r="AB1691" i="1"/>
  <c r="AB1683" i="1"/>
  <c r="AB1675" i="1"/>
  <c r="AB1667" i="1"/>
  <c r="AB1659" i="1"/>
  <c r="AB1651" i="1"/>
  <c r="AB1643" i="1"/>
  <c r="AB1635" i="1"/>
  <c r="AB1627" i="1"/>
  <c r="AB1619" i="1"/>
  <c r="AB1611" i="1"/>
  <c r="AB1603" i="1"/>
  <c r="AB1595" i="1"/>
  <c r="AB1587" i="1"/>
  <c r="AB1579" i="1"/>
  <c r="AB1571" i="1"/>
  <c r="AB1563" i="1"/>
  <c r="AB1555" i="1"/>
  <c r="AB1547" i="1"/>
  <c r="AB1539" i="1"/>
  <c r="AB1531" i="1"/>
  <c r="AB1523" i="1"/>
  <c r="AB1515" i="1"/>
  <c r="AB1507" i="1"/>
  <c r="AB1499" i="1"/>
  <c r="AB1491" i="1"/>
  <c r="AB1483" i="1"/>
  <c r="AB1475" i="1"/>
  <c r="AB1467" i="1"/>
  <c r="AB1459" i="1"/>
  <c r="AB1451" i="1"/>
  <c r="AB1443" i="1"/>
  <c r="AB1435" i="1"/>
  <c r="AB1427" i="1"/>
  <c r="AB1419" i="1"/>
  <c r="AB1411" i="1"/>
  <c r="AB1403" i="1"/>
  <c r="AB1395" i="1"/>
  <c r="AB1387" i="1"/>
  <c r="AB1379" i="1"/>
  <c r="AB1371" i="1"/>
  <c r="AB1363" i="1"/>
  <c r="AB1355" i="1"/>
  <c r="AB1347" i="1"/>
  <c r="AB1339" i="1"/>
  <c r="AB1331" i="1"/>
  <c r="AB1323" i="1"/>
  <c r="AB1315" i="1"/>
  <c r="AB1307" i="1"/>
  <c r="AB1299" i="1"/>
  <c r="AB1291" i="1"/>
  <c r="AB1283" i="1"/>
  <c r="AB1275" i="1"/>
  <c r="AB1267" i="1"/>
  <c r="AB1259" i="1"/>
  <c r="AB1251" i="1"/>
  <c r="AB1243" i="1"/>
  <c r="AB1235" i="1"/>
  <c r="AB2282" i="1"/>
  <c r="AB2274" i="1"/>
  <c r="AB2266" i="1"/>
  <c r="AB2258" i="1"/>
  <c r="AB2250" i="1"/>
  <c r="AB2242" i="1"/>
  <c r="AB2234" i="1"/>
  <c r="AB2226" i="1"/>
  <c r="AB2218" i="1"/>
  <c r="AB2210" i="1"/>
  <c r="AB2202" i="1"/>
  <c r="AB2194" i="1"/>
  <c r="AB2186" i="1"/>
  <c r="AB2178" i="1"/>
  <c r="AB2170" i="1"/>
  <c r="AB2162" i="1"/>
  <c r="AB2154" i="1"/>
  <c r="AB2146" i="1"/>
  <c r="AB2138" i="1"/>
  <c r="AB2130" i="1"/>
  <c r="AB2122" i="1"/>
  <c r="AB2114" i="1"/>
  <c r="AB2106" i="1"/>
  <c r="AB2098" i="1"/>
  <c r="AB2090" i="1"/>
  <c r="AB2082" i="1"/>
  <c r="AB2074" i="1"/>
  <c r="AB2066" i="1"/>
  <c r="AB2058" i="1"/>
  <c r="AB2050" i="1"/>
  <c r="AB2042" i="1"/>
  <c r="AB2034" i="1"/>
  <c r="AB2026" i="1"/>
  <c r="AB2018" i="1"/>
  <c r="AB2010" i="1"/>
  <c r="AB2002" i="1"/>
  <c r="AB1994" i="1"/>
  <c r="AB1986" i="1"/>
  <c r="AB1978" i="1"/>
  <c r="AB1970" i="1"/>
  <c r="AB1962" i="1"/>
  <c r="AB1954" i="1"/>
  <c r="AB1946" i="1"/>
  <c r="AB1938" i="1"/>
  <c r="AB1930" i="1"/>
  <c r="AB1922" i="1"/>
  <c r="AB1914" i="1"/>
  <c r="AB1906" i="1"/>
  <c r="AB1898" i="1"/>
  <c r="AB1890" i="1"/>
  <c r="AB1882" i="1"/>
  <c r="AB1874" i="1"/>
  <c r="AB1866" i="1"/>
  <c r="AB1858" i="1"/>
  <c r="AB1850" i="1"/>
  <c r="AB1842" i="1"/>
  <c r="AB1834" i="1"/>
  <c r="AB1826" i="1"/>
  <c r="AB1818" i="1"/>
  <c r="AB1810" i="1"/>
  <c r="AB1802" i="1"/>
  <c r="AB1794" i="1"/>
  <c r="AB1786" i="1"/>
  <c r="AB1778" i="1"/>
  <c r="AB1770" i="1"/>
  <c r="AB1762" i="1"/>
  <c r="AB1754" i="1"/>
  <c r="AB1746" i="1"/>
  <c r="AB1738" i="1"/>
  <c r="AB1730" i="1"/>
  <c r="AB1722" i="1"/>
  <c r="AB1714" i="1"/>
  <c r="AB1706" i="1"/>
  <c r="AB1698" i="1"/>
  <c r="AB1690" i="1"/>
  <c r="AB1682" i="1"/>
  <c r="AB1674" i="1"/>
  <c r="AB1666" i="1"/>
  <c r="AB1658" i="1"/>
  <c r="AB1650" i="1"/>
  <c r="AB1642" i="1"/>
  <c r="AB1634" i="1"/>
  <c r="AB1626" i="1"/>
  <c r="AB1618" i="1"/>
  <c r="AB1610" i="1"/>
  <c r="AB1602" i="1"/>
  <c r="AB1594" i="1"/>
  <c r="AB1586" i="1"/>
  <c r="AB1578" i="1"/>
  <c r="AB1570" i="1"/>
  <c r="AB1562" i="1"/>
  <c r="AB1554" i="1"/>
  <c r="AB1546" i="1"/>
  <c r="AB1538" i="1"/>
  <c r="AB1530" i="1"/>
  <c r="AB1522" i="1"/>
  <c r="AB1514" i="1"/>
  <c r="AB1506" i="1"/>
  <c r="AB1498" i="1"/>
  <c r="AB1490" i="1"/>
  <c r="AB1482" i="1"/>
  <c r="AB1474" i="1"/>
  <c r="AB1466" i="1"/>
  <c r="AB1458" i="1"/>
  <c r="AB1450" i="1"/>
  <c r="AB1442" i="1"/>
  <c r="AB1434" i="1"/>
  <c r="AB1426" i="1"/>
  <c r="AB1418" i="1"/>
  <c r="AB1410" i="1"/>
  <c r="AB1402" i="1"/>
  <c r="AB1394" i="1"/>
  <c r="AB1386" i="1"/>
  <c r="AB1378" i="1"/>
  <c r="AB1370" i="1"/>
  <c r="AB1362" i="1"/>
  <c r="AB1354" i="1"/>
  <c r="AB1346" i="1"/>
  <c r="AB1338" i="1"/>
  <c r="AB1330" i="1"/>
  <c r="AB1322" i="1"/>
  <c r="AB1314" i="1"/>
  <c r="AB1306" i="1"/>
  <c r="AB1298" i="1"/>
  <c r="AB1290" i="1"/>
  <c r="AB1282" i="1"/>
  <c r="AB1274" i="1"/>
  <c r="AB1266" i="1"/>
  <c r="AB1258" i="1"/>
  <c r="AB1250" i="1"/>
  <c r="AB1242" i="1"/>
  <c r="AB1234" i="1"/>
  <c r="AB1226" i="1"/>
  <c r="AB1218" i="1"/>
  <c r="AB1210" i="1"/>
  <c r="AB1202" i="1"/>
  <c r="AB1194" i="1"/>
  <c r="AB1186" i="1"/>
  <c r="AB1178" i="1"/>
  <c r="AB1170" i="1"/>
  <c r="AB1162" i="1"/>
  <c r="AB1154" i="1"/>
  <c r="AB1146" i="1"/>
  <c r="AB1138" i="1"/>
  <c r="AB1130" i="1"/>
  <c r="AB1122" i="1"/>
  <c r="AB1114" i="1"/>
  <c r="AB1106" i="1"/>
  <c r="AB1098" i="1"/>
  <c r="AB1090" i="1"/>
  <c r="AB1082" i="1"/>
  <c r="AB1074" i="1"/>
  <c r="AB1066" i="1"/>
  <c r="AB1058" i="1"/>
  <c r="AB1050" i="1"/>
  <c r="AB1042" i="1"/>
  <c r="AB1034" i="1"/>
  <c r="AB1026" i="1"/>
  <c r="AB1018" i="1"/>
  <c r="AB1010" i="1"/>
  <c r="AB1002" i="1"/>
  <c r="AB994" i="1"/>
  <c r="AB986" i="1"/>
  <c r="AB978" i="1"/>
  <c r="AB970" i="1"/>
  <c r="AB962" i="1"/>
  <c r="AB954" i="1"/>
  <c r="AB946" i="1"/>
  <c r="AB938" i="1"/>
  <c r="AB930" i="1"/>
  <c r="AB922" i="1"/>
  <c r="AB914" i="1"/>
  <c r="AB906" i="1"/>
  <c r="AB898" i="1"/>
  <c r="AB890" i="1"/>
  <c r="AB882" i="1"/>
  <c r="AB874" i="1"/>
  <c r="AB866" i="1"/>
  <c r="AB858" i="1"/>
  <c r="AB850" i="1"/>
  <c r="AB842" i="1"/>
  <c r="AB834" i="1"/>
  <c r="AB826" i="1"/>
  <c r="AB818" i="1"/>
  <c r="AB810" i="1"/>
  <c r="AB802" i="1"/>
  <c r="AB794" i="1"/>
  <c r="AB786" i="1"/>
  <c r="AB778" i="1"/>
  <c r="AB770" i="1"/>
  <c r="AB762" i="1"/>
  <c r="AB754" i="1"/>
  <c r="AB746" i="1"/>
  <c r="AB738" i="1"/>
  <c r="AB730" i="1"/>
  <c r="AB722" i="1"/>
  <c r="AB714" i="1"/>
  <c r="AB706" i="1"/>
  <c r="AB698" i="1"/>
  <c r="AB690" i="1"/>
  <c r="AB682" i="1"/>
  <c r="AB674" i="1"/>
  <c r="AB666" i="1"/>
  <c r="AB658" i="1"/>
  <c r="AB650" i="1"/>
  <c r="AB642" i="1"/>
  <c r="AB634" i="1"/>
  <c r="AB626" i="1"/>
  <c r="AB618" i="1"/>
  <c r="AB610" i="1"/>
  <c r="AB602" i="1"/>
  <c r="AB594" i="1"/>
  <c r="AB586" i="1"/>
  <c r="AB578" i="1"/>
  <c r="AB570" i="1"/>
  <c r="AB562" i="1"/>
  <c r="AB554" i="1"/>
  <c r="AB546" i="1"/>
  <c r="AB538" i="1"/>
  <c r="AB530" i="1"/>
  <c r="AB522" i="1"/>
  <c r="AB514" i="1"/>
  <c r="AB506" i="1"/>
  <c r="AB498" i="1"/>
  <c r="AB490" i="1"/>
  <c r="AB482" i="1"/>
  <c r="AB474" i="1"/>
  <c r="AB466" i="1"/>
  <c r="AB458" i="1"/>
  <c r="AB450" i="1"/>
  <c r="AB442" i="1"/>
  <c r="AB434" i="1"/>
  <c r="AB426" i="1"/>
  <c r="AB418" i="1"/>
  <c r="AB410" i="1"/>
  <c r="AB402" i="1"/>
  <c r="AB394" i="1"/>
  <c r="AB386" i="1"/>
  <c r="AB378" i="1"/>
  <c r="AB370" i="1"/>
  <c r="AB362" i="1"/>
  <c r="AB354" i="1"/>
  <c r="AB250" i="1"/>
  <c r="AB1227" i="1"/>
  <c r="AB1219" i="1"/>
  <c r="AB1211" i="1"/>
  <c r="AB1203" i="1"/>
  <c r="AB1195" i="1"/>
  <c r="AB1187" i="1"/>
  <c r="AB1179" i="1"/>
  <c r="AB1171" i="1"/>
  <c r="AB1163" i="1"/>
  <c r="AB1155" i="1"/>
  <c r="AB1147" i="1"/>
  <c r="AB1139" i="1"/>
  <c r="AB1131" i="1"/>
  <c r="AB1123" i="1"/>
  <c r="AB1115" i="1"/>
  <c r="AB1107" i="1"/>
  <c r="AB1099" i="1"/>
  <c r="AB1091" i="1"/>
  <c r="AB1083" i="1"/>
  <c r="AB1075" i="1"/>
  <c r="AB1067" i="1"/>
  <c r="AB1059" i="1"/>
  <c r="AB1051" i="1"/>
  <c r="AB1043" i="1"/>
  <c r="AB1035" i="1"/>
  <c r="AB1027" i="1"/>
  <c r="AB1019" i="1"/>
  <c r="AB1011" i="1"/>
  <c r="AB1003" i="1"/>
  <c r="AB995" i="1"/>
  <c r="AB987" i="1"/>
  <c r="AB979" i="1"/>
  <c r="AB971" i="1"/>
  <c r="AB963" i="1"/>
  <c r="AB955" i="1"/>
  <c r="AB947" i="1"/>
  <c r="AB939" i="1"/>
  <c r="AB931" i="1"/>
  <c r="AB923" i="1"/>
  <c r="AB915" i="1"/>
  <c r="AB907" i="1"/>
  <c r="AB899" i="1"/>
  <c r="AB891" i="1"/>
  <c r="AB883" i="1"/>
  <c r="AB875" i="1"/>
  <c r="AB867" i="1"/>
  <c r="AB859" i="1"/>
  <c r="AB851" i="1"/>
  <c r="AB843" i="1"/>
  <c r="AB835" i="1"/>
  <c r="AB827" i="1"/>
  <c r="AB819" i="1"/>
  <c r="AB811" i="1"/>
  <c r="AB803" i="1"/>
  <c r="AB795" i="1"/>
  <c r="AB787" i="1"/>
  <c r="AB779" i="1"/>
  <c r="AB771" i="1"/>
  <c r="AB763" i="1"/>
  <c r="AB755" i="1"/>
  <c r="AB747" i="1"/>
  <c r="AB739" i="1"/>
  <c r="AB731" i="1"/>
  <c r="AB723" i="1"/>
  <c r="AB715" i="1"/>
  <c r="AB707" i="1"/>
  <c r="AB699" i="1"/>
  <c r="AB691" i="1"/>
  <c r="AB683" i="1"/>
  <c r="AB675" i="1"/>
  <c r="AB667" i="1"/>
  <c r="AB659" i="1"/>
  <c r="AB651" i="1"/>
  <c r="AB643" i="1"/>
  <c r="AB635" i="1"/>
  <c r="AB627" i="1"/>
  <c r="AB619" i="1"/>
  <c r="AB611" i="1"/>
  <c r="AB603" i="1"/>
  <c r="AB595" i="1"/>
  <c r="AB587" i="1"/>
  <c r="AB579" i="1"/>
  <c r="AB571" i="1"/>
  <c r="AB563" i="1"/>
  <c r="AB555" i="1"/>
  <c r="AB547" i="1"/>
  <c r="AB539" i="1"/>
  <c r="AB531" i="1"/>
  <c r="AB523" i="1"/>
  <c r="AB515" i="1"/>
  <c r="AB507" i="1"/>
  <c r="AB499" i="1"/>
  <c r="AB491" i="1"/>
  <c r="AB483" i="1"/>
  <c r="AB475" i="1"/>
  <c r="AB467" i="1"/>
  <c r="AB459" i="1"/>
  <c r="AB451" i="1"/>
  <c r="AB443" i="1"/>
  <c r="AB435" i="1"/>
  <c r="AB427" i="1"/>
  <c r="AB419" i="1"/>
  <c r="AB411" i="1"/>
  <c r="AB403" i="1"/>
  <c r="AB395" i="1"/>
  <c r="AB387" i="1"/>
  <c r="AB379" i="1"/>
  <c r="AB371" i="1"/>
  <c r="AB363" i="1"/>
  <c r="AB355" i="1"/>
  <c r="AB347" i="1"/>
  <c r="AB990" i="1"/>
  <c r="AB982" i="1"/>
  <c r="AB974" i="1"/>
  <c r="AB966" i="1"/>
  <c r="AB958" i="1"/>
  <c r="AB950" i="1"/>
  <c r="AB942" i="1"/>
  <c r="AB934" i="1"/>
  <c r="AB926" i="1"/>
  <c r="AB918" i="1"/>
  <c r="AB910" i="1"/>
  <c r="AB902" i="1"/>
  <c r="AB894" i="1"/>
  <c r="AB886" i="1"/>
  <c r="AB878" i="1"/>
  <c r="AB870" i="1"/>
  <c r="AB862" i="1"/>
  <c r="AB854" i="1"/>
  <c r="AB846" i="1"/>
  <c r="AB838" i="1"/>
  <c r="AB830" i="1"/>
  <c r="AB822" i="1"/>
  <c r="AB814" i="1"/>
  <c r="AB806" i="1"/>
  <c r="AB798" i="1"/>
  <c r="AB790" i="1"/>
  <c r="AB782" i="1"/>
  <c r="AB774" i="1"/>
  <c r="AB766" i="1"/>
  <c r="AB758" i="1"/>
  <c r="AB750" i="1"/>
  <c r="AB742" i="1"/>
  <c r="AB734" i="1"/>
  <c r="AB726" i="1"/>
  <c r="AB718" i="1"/>
  <c r="AB710" i="1"/>
  <c r="AB702" i="1"/>
  <c r="AB694" i="1"/>
  <c r="AB686" i="1"/>
  <c r="AB678" i="1"/>
  <c r="AB670" i="1"/>
  <c r="AB662" i="1"/>
  <c r="AB654" i="1"/>
  <c r="AB646" i="1"/>
  <c r="AB638" i="1"/>
  <c r="AB630" i="1"/>
  <c r="AB622" i="1"/>
  <c r="AB614" i="1"/>
  <c r="AB606" i="1"/>
  <c r="AB598" i="1"/>
  <c r="AB590" i="1"/>
  <c r="AB582" i="1"/>
  <c r="AB574" i="1"/>
  <c r="AB566" i="1"/>
  <c r="AB558" i="1"/>
  <c r="AB550" i="1"/>
  <c r="AB542" i="1"/>
  <c r="AB534" i="1"/>
  <c r="AB526" i="1"/>
  <c r="AB518" i="1"/>
  <c r="AB510" i="1"/>
  <c r="AB502" i="1"/>
  <c r="AB494" i="1"/>
  <c r="AB486" i="1"/>
  <c r="AB478" i="1"/>
  <c r="AB470" i="1"/>
  <c r="AB462" i="1"/>
  <c r="AB454" i="1"/>
  <c r="AB446" i="1"/>
  <c r="AB438" i="1"/>
  <c r="AB430" i="1"/>
  <c r="AB422" i="1"/>
  <c r="AB414" i="1"/>
  <c r="AB406" i="1"/>
  <c r="AB398" i="1"/>
  <c r="AB390" i="1"/>
  <c r="AB382" i="1"/>
  <c r="AB374" i="1"/>
  <c r="AB366" i="1"/>
  <c r="AB358" i="1"/>
  <c r="AB350" i="1"/>
  <c r="AB342" i="1"/>
  <c r="AB334" i="1"/>
  <c r="AB326" i="1"/>
  <c r="AB318" i="1"/>
  <c r="AB310" i="1"/>
  <c r="AB302" i="1"/>
  <c r="AB294" i="1"/>
  <c r="AB286" i="1"/>
  <c r="AB278" i="1"/>
  <c r="AB270" i="1"/>
  <c r="AB262" i="1"/>
  <c r="AB254" i="1"/>
  <c r="AB246" i="1"/>
  <c r="AB238" i="1"/>
  <c r="AB230" i="1"/>
  <c r="AB222" i="1"/>
  <c r="AB214" i="1"/>
  <c r="AB206" i="1"/>
  <c r="AB198" i="1"/>
  <c r="AB190" i="1"/>
  <c r="AB182" i="1"/>
  <c r="AB174" i="1"/>
  <c r="AB166" i="1"/>
  <c r="AB158" i="1"/>
  <c r="AB150" i="1"/>
  <c r="AB142" i="1"/>
  <c r="AB134" i="1"/>
  <c r="AB126" i="1"/>
  <c r="AB118" i="1"/>
  <c r="AB110" i="1"/>
  <c r="AB102" i="1"/>
  <c r="AB94" i="1"/>
  <c r="AB86" i="1"/>
  <c r="AB78" i="1"/>
  <c r="AB70" i="1"/>
  <c r="AB62" i="1"/>
  <c r="AB54" i="1"/>
  <c r="AB46" i="1"/>
  <c r="AB38" i="1"/>
  <c r="AB30" i="1"/>
  <c r="AB22" i="1"/>
  <c r="AB14" i="1"/>
  <c r="AB6" i="1"/>
  <c r="AB1373" i="1"/>
  <c r="AB1365" i="1"/>
  <c r="AB1357" i="1"/>
  <c r="AB1349" i="1"/>
  <c r="AB1341" i="1"/>
  <c r="AB1333" i="1"/>
  <c r="AB1325" i="1"/>
  <c r="AB1317" i="1"/>
  <c r="AB1309" i="1"/>
  <c r="AB1301" i="1"/>
  <c r="AB1293" i="1"/>
  <c r="AB1285" i="1"/>
  <c r="AB1277" i="1"/>
  <c r="AB1269" i="1"/>
  <c r="AB1261" i="1"/>
  <c r="AB1253" i="1"/>
  <c r="AB1245" i="1"/>
  <c r="AB1237" i="1"/>
  <c r="AB1229" i="1"/>
  <c r="AB1221" i="1"/>
  <c r="AB1213" i="1"/>
  <c r="AB1205" i="1"/>
  <c r="AB1197" i="1"/>
  <c r="AB1189" i="1"/>
  <c r="AB1181" i="1"/>
  <c r="AB1173" i="1"/>
  <c r="AB1165" i="1"/>
  <c r="AB1157" i="1"/>
  <c r="AB1149" i="1"/>
  <c r="AB1141" i="1"/>
  <c r="AB1133" i="1"/>
  <c r="AB1125" i="1"/>
  <c r="AB1117" i="1"/>
  <c r="AB1109" i="1"/>
  <c r="AB1101" i="1"/>
  <c r="AB1093" i="1"/>
  <c r="AB1085" i="1"/>
  <c r="AB1077" i="1"/>
  <c r="AB1069" i="1"/>
  <c r="AB1061" i="1"/>
  <c r="AB1053" i="1"/>
  <c r="AB1045" i="1"/>
  <c r="AB1037" i="1"/>
  <c r="AB1029" i="1"/>
  <c r="AB1021" i="1"/>
  <c r="AB1013" i="1"/>
  <c r="AB1005" i="1"/>
  <c r="AB997" i="1"/>
  <c r="AB989" i="1"/>
  <c r="AB981" i="1"/>
  <c r="AB973" i="1"/>
  <c r="AB965" i="1"/>
  <c r="AB957" i="1"/>
  <c r="AB949" i="1"/>
  <c r="AB941" i="1"/>
  <c r="AB933" i="1"/>
  <c r="AB925" i="1"/>
  <c r="AB917" i="1"/>
  <c r="AB909" i="1"/>
  <c r="AB901" i="1"/>
  <c r="AB893" i="1"/>
  <c r="AB885" i="1"/>
  <c r="AB877" i="1"/>
  <c r="AB869" i="1"/>
  <c r="AB861" i="1"/>
  <c r="AB853" i="1"/>
  <c r="AB845" i="1"/>
  <c r="AB837" i="1"/>
  <c r="AB829" i="1"/>
  <c r="AB821" i="1"/>
  <c r="AB813" i="1"/>
  <c r="AB805" i="1"/>
  <c r="AB797" i="1"/>
  <c r="AB789" i="1"/>
  <c r="AB781" i="1"/>
  <c r="AB773" i="1"/>
  <c r="AB765" i="1"/>
  <c r="AB757" i="1"/>
  <c r="AB749" i="1"/>
  <c r="AB741" i="1"/>
  <c r="AB733" i="1"/>
  <c r="AB725" i="1"/>
  <c r="AB717" i="1"/>
  <c r="AB709" i="1"/>
  <c r="AB701" i="1"/>
  <c r="AB693" i="1"/>
  <c r="AB685" i="1"/>
  <c r="AB677" i="1"/>
  <c r="AB669" i="1"/>
  <c r="AB661" i="1"/>
  <c r="AB653" i="1"/>
  <c r="AB645" i="1"/>
  <c r="AB637" i="1"/>
  <c r="AB629" i="1"/>
  <c r="AB621" i="1"/>
  <c r="AB613" i="1"/>
  <c r="AB605" i="1"/>
  <c r="AB597" i="1"/>
  <c r="AB589" i="1"/>
  <c r="AB581" i="1"/>
  <c r="AB573" i="1"/>
  <c r="AB565" i="1"/>
  <c r="AB557" i="1"/>
  <c r="AB549" i="1"/>
  <c r="AB541" i="1"/>
  <c r="AB533" i="1"/>
  <c r="AB525" i="1"/>
  <c r="AB517" i="1"/>
  <c r="AB509" i="1"/>
  <c r="AB501" i="1"/>
  <c r="AB493" i="1"/>
  <c r="AB485" i="1"/>
  <c r="AB477" i="1"/>
  <c r="AB469" i="1"/>
  <c r="AB461" i="1"/>
  <c r="AB453" i="1"/>
  <c r="AB445" i="1"/>
  <c r="AB437" i="1"/>
  <c r="AB429" i="1"/>
  <c r="AB421" i="1"/>
  <c r="AB413" i="1"/>
  <c r="AB405" i="1"/>
  <c r="AB397" i="1"/>
  <c r="AB389" i="1"/>
  <c r="AB381" i="1"/>
  <c r="AB373" i="1"/>
  <c r="AB365" i="1"/>
  <c r="AB357" i="1"/>
  <c r="AB349" i="1"/>
  <c r="AB341" i="1"/>
  <c r="AB1372" i="1"/>
  <c r="AB1364" i="1"/>
  <c r="AB1356" i="1"/>
  <c r="AB1348" i="1"/>
  <c r="AB1340" i="1"/>
  <c r="AB1332" i="1"/>
  <c r="AB1324" i="1"/>
  <c r="AB1316" i="1"/>
  <c r="AB1308" i="1"/>
  <c r="AB1300" i="1"/>
  <c r="AB1292" i="1"/>
  <c r="AB1284" i="1"/>
  <c r="AB1276" i="1"/>
  <c r="AB1268" i="1"/>
  <c r="AB1260" i="1"/>
  <c r="AB1252" i="1"/>
  <c r="AB1244" i="1"/>
  <c r="AB1236" i="1"/>
  <c r="AB1228" i="1"/>
  <c r="AB1220" i="1"/>
  <c r="AB1212" i="1"/>
  <c r="AB1204" i="1"/>
  <c r="AB1196" i="1"/>
  <c r="AB1188" i="1"/>
  <c r="AB1180" i="1"/>
  <c r="AB1172" i="1"/>
  <c r="AB1164" i="1"/>
  <c r="AB1156" i="1"/>
  <c r="AB1148" i="1"/>
  <c r="AB1140" i="1"/>
  <c r="AB1132" i="1"/>
  <c r="AB1124" i="1"/>
  <c r="AB1116" i="1"/>
  <c r="AB1108" i="1"/>
  <c r="AB1100" i="1"/>
  <c r="AB1092" i="1"/>
  <c r="AB1084" i="1"/>
  <c r="AB1076" i="1"/>
  <c r="AB1068" i="1"/>
  <c r="AB1060" i="1"/>
  <c r="AB1052" i="1"/>
  <c r="AB1044" i="1"/>
  <c r="AB1036" i="1"/>
  <c r="AB1028" i="1"/>
  <c r="AB1020" i="1"/>
  <c r="AB1012" i="1"/>
  <c r="AB1004" i="1"/>
  <c r="AB996" i="1"/>
  <c r="AB988" i="1"/>
  <c r="AB980" i="1"/>
  <c r="AB972" i="1"/>
  <c r="AB964" i="1"/>
  <c r="AB956" i="1"/>
  <c r="AB948" i="1"/>
  <c r="AB940" i="1"/>
  <c r="AB932" i="1"/>
  <c r="AB924" i="1"/>
  <c r="AB916" i="1"/>
  <c r="AB908" i="1"/>
  <c r="AB900" i="1"/>
  <c r="AB892" i="1"/>
  <c r="AB884" i="1"/>
  <c r="AB876" i="1"/>
  <c r="AB868" i="1"/>
  <c r="AB860" i="1"/>
  <c r="AB852" i="1"/>
  <c r="AB844" i="1"/>
  <c r="AB836" i="1"/>
  <c r="AB828" i="1"/>
  <c r="AB820" i="1"/>
  <c r="AB812" i="1"/>
  <c r="AB804" i="1"/>
  <c r="AB796" i="1"/>
  <c r="AB788" i="1"/>
  <c r="AB780" i="1"/>
  <c r="AB772" i="1"/>
  <c r="AB764" i="1"/>
  <c r="AB756" i="1"/>
  <c r="AB748" i="1"/>
  <c r="AB740" i="1"/>
  <c r="AB732" i="1"/>
  <c r="AB724" i="1"/>
  <c r="AB716" i="1"/>
  <c r="AB708" i="1"/>
  <c r="AB700" i="1"/>
  <c r="AB692" i="1"/>
  <c r="AB684" i="1"/>
  <c r="AB676" i="1"/>
  <c r="AB668" i="1"/>
  <c r="AB660" i="1"/>
  <c r="AB652" i="1"/>
  <c r="AB644" i="1"/>
  <c r="AB636" i="1"/>
  <c r="AB628" i="1"/>
  <c r="AB620" i="1"/>
  <c r="AB612" i="1"/>
  <c r="AB604" i="1"/>
  <c r="AB596" i="1"/>
  <c r="AB588" i="1"/>
  <c r="AB580" i="1"/>
  <c r="AB572" i="1"/>
  <c r="AB564" i="1"/>
  <c r="AB556" i="1"/>
  <c r="AB548" i="1"/>
  <c r="AB540" i="1"/>
  <c r="AB532" i="1"/>
  <c r="AB524" i="1"/>
  <c r="AB516" i="1"/>
  <c r="AB508" i="1"/>
  <c r="AB500" i="1"/>
  <c r="AB492" i="1"/>
  <c r="AB484" i="1"/>
  <c r="AB476" i="1"/>
  <c r="AB468" i="1"/>
  <c r="AB460" i="1"/>
  <c r="AB452" i="1"/>
  <c r="AB444" i="1"/>
  <c r="AB436" i="1"/>
  <c r="AB428" i="1"/>
  <c r="AB420" i="1"/>
  <c r="AB412" i="1"/>
  <c r="AB404" i="1"/>
  <c r="AB396" i="1"/>
  <c r="AB388" i="1"/>
  <c r="AB380" i="1"/>
  <c r="AB372" i="1"/>
  <c r="AB364" i="1"/>
  <c r="AB356" i="1"/>
  <c r="AB346" i="1"/>
  <c r="AB338" i="1"/>
  <c r="AB330" i="1"/>
  <c r="AB322" i="1"/>
  <c r="AB314" i="1"/>
  <c r="AB306" i="1"/>
  <c r="AB298" i="1"/>
  <c r="AB290" i="1"/>
  <c r="AB282" i="1"/>
  <c r="AB274" i="1"/>
  <c r="AB266" i="1"/>
  <c r="AB258" i="1"/>
  <c r="AB242" i="1"/>
  <c r="AB234" i="1"/>
  <c r="AB226" i="1"/>
  <c r="AB218" i="1"/>
  <c r="AB210" i="1"/>
  <c r="AB202" i="1"/>
  <c r="AB194" i="1"/>
  <c r="AB186" i="1"/>
  <c r="AB178" i="1"/>
  <c r="AB170" i="1"/>
  <c r="AB162" i="1"/>
  <c r="AB154" i="1"/>
  <c r="AB146" i="1"/>
  <c r="AB138" i="1"/>
  <c r="AB130" i="1"/>
  <c r="AB122" i="1"/>
  <c r="AB114" i="1"/>
  <c r="AB106" i="1"/>
  <c r="AB98" i="1"/>
  <c r="AB90" i="1"/>
  <c r="AB82" i="1"/>
  <c r="AB74" i="1"/>
  <c r="AB66" i="1"/>
  <c r="AB58" i="1"/>
  <c r="AB50" i="1"/>
  <c r="AB42" i="1"/>
  <c r="AB34" i="1"/>
  <c r="AB26" i="1"/>
  <c r="AB18" i="1"/>
  <c r="AB10" i="1"/>
  <c r="AB333" i="1"/>
  <c r="AB325" i="1"/>
  <c r="AB317" i="1"/>
  <c r="AB309" i="1"/>
  <c r="AB301" i="1"/>
  <c r="AB293" i="1"/>
  <c r="AB285" i="1"/>
  <c r="AB277" i="1"/>
  <c r="AB269" i="1"/>
  <c r="AB261" i="1"/>
  <c r="AB253" i="1"/>
  <c r="AB245" i="1"/>
  <c r="AB237" i="1"/>
  <c r="AB229" i="1"/>
  <c r="AB221" i="1"/>
  <c r="AB213" i="1"/>
  <c r="AB205" i="1"/>
  <c r="AB197" i="1"/>
  <c r="AB189" i="1"/>
  <c r="AB181" i="1"/>
  <c r="AB173" i="1"/>
  <c r="AB165" i="1"/>
  <c r="AB157" i="1"/>
  <c r="AB149" i="1"/>
  <c r="AB141" i="1"/>
  <c r="AB133" i="1"/>
  <c r="AB125" i="1"/>
  <c r="AB117" i="1"/>
  <c r="AB109" i="1"/>
  <c r="AB101" i="1"/>
  <c r="AB93" i="1"/>
  <c r="AB85" i="1"/>
  <c r="AB77" i="1"/>
  <c r="AB69" i="1"/>
  <c r="AB61" i="1"/>
  <c r="AB53" i="1"/>
  <c r="AB45" i="1"/>
  <c r="AB37" i="1"/>
  <c r="AB29" i="1"/>
  <c r="AB21" i="1"/>
  <c r="AB13" i="1"/>
  <c r="AB5" i="1"/>
  <c r="AB348" i="1"/>
  <c r="AB340" i="1"/>
  <c r="AB332" i="1"/>
  <c r="AB324" i="1"/>
  <c r="AB316" i="1"/>
  <c r="AB308" i="1"/>
  <c r="AB300" i="1"/>
  <c r="AB292" i="1"/>
  <c r="AB284" i="1"/>
  <c r="AB276" i="1"/>
  <c r="AB268" i="1"/>
  <c r="AB260" i="1"/>
  <c r="AB252" i="1"/>
  <c r="AB244" i="1"/>
  <c r="AB236" i="1"/>
  <c r="AB228" i="1"/>
  <c r="AB220" i="1"/>
  <c r="AB212" i="1"/>
  <c r="AB204" i="1"/>
  <c r="AB196" i="1"/>
  <c r="AB188" i="1"/>
  <c r="AB180" i="1"/>
  <c r="AB172" i="1"/>
  <c r="AB164" i="1"/>
  <c r="AB156" i="1"/>
  <c r="AB148" i="1"/>
  <c r="AB140" i="1"/>
  <c r="AB132" i="1"/>
  <c r="AB124" i="1"/>
  <c r="AB116" i="1"/>
  <c r="AB108" i="1"/>
  <c r="AB100" i="1"/>
  <c r="AB92" i="1"/>
  <c r="AB84" i="1"/>
  <c r="AB76" i="1"/>
  <c r="AB68" i="1"/>
  <c r="AB60" i="1"/>
  <c r="AB52" i="1"/>
  <c r="AB44" i="1"/>
  <c r="AB36" i="1"/>
  <c r="AB28" i="1"/>
  <c r="AB20" i="1"/>
  <c r="AB12" i="1"/>
  <c r="AB4" i="1"/>
  <c r="AB339" i="1"/>
  <c r="AB331" i="1"/>
  <c r="AB323" i="1"/>
  <c r="AB315" i="1"/>
  <c r="AB307" i="1"/>
  <c r="AB299" i="1"/>
  <c r="AB291" i="1"/>
  <c r="AB283" i="1"/>
  <c r="AB275" i="1"/>
  <c r="AB267" i="1"/>
  <c r="AB259" i="1"/>
  <c r="AB251" i="1"/>
  <c r="AB243" i="1"/>
  <c r="AB235" i="1"/>
  <c r="AB227" i="1"/>
  <c r="AB219" i="1"/>
  <c r="AB211" i="1"/>
  <c r="AB203" i="1"/>
  <c r="AB195" i="1"/>
  <c r="AB187" i="1"/>
  <c r="AB179" i="1"/>
  <c r="AB171" i="1"/>
  <c r="AB163" i="1"/>
  <c r="AB155" i="1"/>
  <c r="AB147" i="1"/>
  <c r="AB139" i="1"/>
  <c r="AB131" i="1"/>
  <c r="AB123" i="1"/>
  <c r="AB115" i="1"/>
  <c r="AB107" i="1"/>
  <c r="AB99" i="1"/>
  <c r="AB91" i="1"/>
  <c r="AB83" i="1"/>
  <c r="AB75" i="1"/>
  <c r="AB67" i="1"/>
  <c r="AB59" i="1"/>
  <c r="AB51" i="1"/>
  <c r="AB43" i="1"/>
  <c r="AB35" i="1"/>
  <c r="AB27" i="1"/>
  <c r="AB19" i="1"/>
  <c r="AB11" i="1"/>
  <c r="AB3" i="1"/>
  <c r="X4970" i="1"/>
  <c r="X4979" i="1"/>
  <c r="Y4979" i="1" s="1"/>
  <c r="X4907" i="1"/>
  <c r="Y4907" i="1" s="1"/>
  <c r="X4954" i="1"/>
  <c r="Y4954" i="1" s="1"/>
  <c r="X4880" i="1"/>
  <c r="Y4880" i="1" s="1"/>
  <c r="X4856" i="1"/>
  <c r="Y4856" i="1" s="1"/>
  <c r="X4858" i="1"/>
  <c r="Y4858" i="1" s="1"/>
  <c r="X4921" i="1"/>
  <c r="Y4921" i="1" s="1"/>
  <c r="X4359" i="1"/>
  <c r="Y4359" i="1" s="1"/>
  <c r="X4899" i="1"/>
  <c r="Y4899" i="1" s="1"/>
  <c r="X4259" i="1"/>
  <c r="Y4259" i="1" s="1"/>
  <c r="X4906" i="1"/>
  <c r="Y4906" i="1" s="1"/>
  <c r="X4891" i="1"/>
  <c r="Y4891" i="1" s="1"/>
  <c r="X4599" i="1"/>
  <c r="Y4599" i="1" s="1"/>
  <c r="X4264" i="1"/>
  <c r="Y4264" i="1" s="1"/>
  <c r="X4403" i="1"/>
  <c r="Y4403" i="1" s="1"/>
  <c r="Y4970" i="1"/>
  <c r="X4905" i="1"/>
  <c r="Y4905" i="1" s="1"/>
  <c r="X4898" i="1"/>
  <c r="Y4898" i="1" s="1"/>
  <c r="X4864" i="1"/>
  <c r="Y4864" i="1" s="1"/>
  <c r="X4281" i="1"/>
  <c r="Y4281" i="1" s="1"/>
  <c r="X4969" i="1"/>
  <c r="Y4969" i="1" s="1"/>
  <c r="X4807" i="1"/>
  <c r="Y4807" i="1" s="1"/>
  <c r="X4986" i="1"/>
  <c r="Y4986" i="1" s="1"/>
  <c r="X4978" i="1"/>
  <c r="Y4978" i="1" s="1"/>
  <c r="X4883" i="1"/>
  <c r="Y4883" i="1" s="1"/>
  <c r="X4984" i="1"/>
  <c r="Y4984" i="1" s="1"/>
  <c r="X4962" i="1"/>
  <c r="Y4962" i="1" s="1"/>
  <c r="X4924" i="1"/>
  <c r="Y4924" i="1" s="1"/>
  <c r="X4859" i="1"/>
  <c r="Y4859" i="1" s="1"/>
  <c r="X4922" i="1"/>
  <c r="Y4922" i="1" s="1"/>
  <c r="X4939" i="1"/>
  <c r="Y4939" i="1" s="1"/>
  <c r="X4944" i="1"/>
  <c r="Y4944" i="1" s="1"/>
  <c r="X4928" i="1"/>
  <c r="Y4928" i="1" s="1"/>
  <c r="X4808" i="1"/>
  <c r="Y4808" i="1" s="1"/>
  <c r="X4875" i="1"/>
  <c r="Y4875" i="1" s="1"/>
  <c r="X4992" i="1"/>
  <c r="Y4992" i="1" s="1"/>
  <c r="X4311" i="1"/>
  <c r="Y4311" i="1" s="1"/>
  <c r="X4248" i="1"/>
  <c r="Y4248" i="1" s="1"/>
  <c r="X4960" i="1"/>
  <c r="Y4960" i="1" s="1"/>
  <c r="X4649" i="1"/>
  <c r="Y4649" i="1" s="1"/>
  <c r="X4904" i="1"/>
  <c r="Y4904" i="1" s="1"/>
  <c r="X4980" i="1"/>
  <c r="Y4980" i="1" s="1"/>
  <c r="X4776" i="1"/>
  <c r="Y4776" i="1" s="1"/>
  <c r="X4964" i="1"/>
  <c r="Y4964" i="1" s="1"/>
  <c r="X4407" i="1"/>
  <c r="Y4407" i="1" s="1"/>
  <c r="X4680" i="1"/>
  <c r="Y4680" i="1" s="1"/>
  <c r="X4521" i="1"/>
  <c r="Y4521" i="1" s="1"/>
  <c r="X4713" i="1"/>
  <c r="Y4713" i="1" s="1"/>
  <c r="X4956" i="1"/>
  <c r="Y4956" i="1" s="1"/>
  <c r="X4408" i="1"/>
  <c r="Y4408" i="1" s="1"/>
  <c r="X4423" i="1"/>
  <c r="Y4423" i="1" s="1"/>
  <c r="X4280" i="1"/>
  <c r="Y4280" i="1" s="1"/>
  <c r="X4961" i="1"/>
  <c r="Y4961" i="1" s="1"/>
  <c r="X4938" i="1"/>
  <c r="Y4938" i="1" s="1"/>
  <c r="X4923" i="1"/>
  <c r="Y4923" i="1" s="1"/>
  <c r="X4930" i="1"/>
  <c r="Y4930" i="1" s="1"/>
  <c r="X4849" i="1"/>
  <c r="Y4849" i="1" s="1"/>
  <c r="X4595" i="1"/>
  <c r="Y4595" i="1" s="1"/>
  <c r="X4632" i="1"/>
  <c r="Y4632" i="1" s="1"/>
  <c r="X4824" i="1"/>
  <c r="Y4824" i="1" s="1"/>
  <c r="X4371" i="1"/>
  <c r="Y4371" i="1" s="1"/>
  <c r="X4873" i="1"/>
  <c r="Y4873" i="1" s="1"/>
  <c r="X4867" i="1"/>
  <c r="Y4867" i="1" s="1"/>
  <c r="X4851" i="1"/>
  <c r="Y4851" i="1" s="1"/>
  <c r="X4844" i="1"/>
  <c r="Y4844" i="1" s="1"/>
  <c r="X4249" i="1"/>
  <c r="Y4249" i="1" s="1"/>
  <c r="X4860" i="1"/>
  <c r="Y4860" i="1" s="1"/>
  <c r="X4617" i="1"/>
  <c r="Y4617" i="1" s="1"/>
  <c r="X4743" i="1"/>
  <c r="Y4743" i="1" s="1"/>
  <c r="X4739" i="1"/>
  <c r="Y4739" i="1" s="1"/>
  <c r="X4583" i="1"/>
  <c r="Y4583" i="1" s="1"/>
  <c r="X4793" i="1"/>
  <c r="Y4793" i="1" s="1"/>
  <c r="X4946" i="1"/>
  <c r="Y4946" i="1" s="1"/>
  <c r="X4976" i="1"/>
  <c r="Y4976" i="1" s="1"/>
  <c r="X4648" i="1"/>
  <c r="Y4648" i="1" s="1"/>
  <c r="X4889" i="1"/>
  <c r="Y4889" i="1" s="1"/>
  <c r="X4985" i="1"/>
  <c r="Y4985" i="1" s="1"/>
  <c r="X4843" i="1"/>
  <c r="Y4843" i="1" s="1"/>
  <c r="X4809" i="1"/>
  <c r="Y4809" i="1" s="1"/>
  <c r="X4273" i="1"/>
  <c r="Y4273" i="1" s="1"/>
  <c r="X4499" i="1"/>
  <c r="Y4499" i="1" s="1"/>
  <c r="X4321" i="1"/>
  <c r="Y4321" i="1" s="1"/>
  <c r="X4227" i="1"/>
  <c r="Y4227" i="1" s="1"/>
  <c r="X4695" i="1"/>
  <c r="Y4695" i="1" s="1"/>
  <c r="X4536" i="1"/>
  <c r="Y4536" i="1" s="1"/>
  <c r="X4355" i="1"/>
  <c r="Y4355" i="1" s="1"/>
  <c r="X4568" i="1"/>
  <c r="Y4568" i="1" s="1"/>
  <c r="X4563" i="1"/>
  <c r="Y4563" i="1" s="1"/>
  <c r="X4932" i="1"/>
  <c r="Y4932" i="1" s="1"/>
  <c r="X4712" i="1"/>
  <c r="Y4712" i="1" s="1"/>
  <c r="X4727" i="1"/>
  <c r="Y4727" i="1" s="1"/>
  <c r="X4449" i="1"/>
  <c r="Y4449" i="1" s="1"/>
  <c r="X4817" i="1"/>
  <c r="Y4817" i="1" s="1"/>
  <c r="X1925" i="1"/>
  <c r="Y1925" i="1" s="1"/>
  <c r="X4665" i="1"/>
  <c r="Y4665" i="1" s="1"/>
  <c r="X4361" i="1"/>
  <c r="Y4361" i="1" s="1"/>
  <c r="X4696" i="1"/>
  <c r="Y4696" i="1" s="1"/>
  <c r="X4425" i="1"/>
  <c r="Y4425" i="1" s="1"/>
  <c r="X4345" i="1"/>
  <c r="Y4345" i="1" s="1"/>
  <c r="X4467" i="1"/>
  <c r="Y4467" i="1" s="1"/>
  <c r="X4336" i="1"/>
  <c r="Y4336" i="1" s="1"/>
  <c r="X4472" i="1"/>
  <c r="Y4472" i="1" s="1"/>
  <c r="X4519" i="1"/>
  <c r="Y4519" i="1" s="1"/>
  <c r="X4911" i="1"/>
  <c r="Y4911" i="1" s="1"/>
  <c r="X4935" i="1"/>
  <c r="Y4935" i="1" s="1"/>
  <c r="X4847" i="1"/>
  <c r="Y4847" i="1" s="1"/>
  <c r="X4207" i="1"/>
  <c r="Y4207" i="1" s="1"/>
  <c r="X4416" i="1"/>
  <c r="Y4416" i="1" s="1"/>
  <c r="X4567" i="1"/>
  <c r="Y4567" i="1" s="1"/>
  <c r="X4721" i="1"/>
  <c r="Y4721" i="1" s="1"/>
  <c r="X4480" i="1"/>
  <c r="Y4480" i="1" s="1"/>
  <c r="X4600" i="1"/>
  <c r="Y4600" i="1" s="1"/>
  <c r="X4768" i="1"/>
  <c r="Y4768" i="1" s="1"/>
  <c r="X4707" i="1"/>
  <c r="Y4707" i="1" s="1"/>
  <c r="X4409" i="1"/>
  <c r="Y4409" i="1" s="1"/>
  <c r="X4865" i="1"/>
  <c r="Y4865" i="1" s="1"/>
  <c r="X4441" i="1"/>
  <c r="Y4441" i="1" s="1"/>
  <c r="X4728" i="1"/>
  <c r="Y4728" i="1" s="1"/>
  <c r="X4950" i="1"/>
  <c r="Y4950" i="1" s="1"/>
  <c r="X4520" i="1"/>
  <c r="Y4520" i="1" s="1"/>
  <c r="X4803" i="1"/>
  <c r="Y4803" i="1" s="1"/>
  <c r="X4543" i="1"/>
  <c r="Y4543" i="1" s="1"/>
  <c r="X4625" i="1"/>
  <c r="Y4625" i="1" s="1"/>
  <c r="X4834" i="1"/>
  <c r="Y4834" i="1" s="1"/>
  <c r="X4785" i="1"/>
  <c r="Y4785" i="1" s="1"/>
  <c r="X4993" i="1"/>
  <c r="Y4993" i="1" s="1"/>
  <c r="X4987" i="1"/>
  <c r="Y4987" i="1" s="1"/>
  <c r="X4931" i="1"/>
  <c r="Y4931" i="1" s="1"/>
  <c r="X4963" i="1"/>
  <c r="Y4963" i="1" s="1"/>
  <c r="X4424" i="1"/>
  <c r="Y4424" i="1" s="1"/>
  <c r="X4239" i="1"/>
  <c r="Y4239" i="1" s="1"/>
  <c r="X4959" i="1"/>
  <c r="Y4959" i="1" s="1"/>
  <c r="X4569" i="1"/>
  <c r="Y4569" i="1" s="1"/>
  <c r="X4481" i="1"/>
  <c r="Y4481" i="1" s="1"/>
  <c r="X4974" i="1"/>
  <c r="Y4974" i="1" s="1"/>
  <c r="X4759" i="1"/>
  <c r="Y4759" i="1" s="1"/>
  <c r="X4337" i="1"/>
  <c r="Y4337" i="1" s="1"/>
  <c r="X4593" i="1"/>
  <c r="Y4593" i="1" s="1"/>
  <c r="X4633" i="1"/>
  <c r="Y4633" i="1" s="1"/>
  <c r="X4415" i="1"/>
  <c r="Y4415" i="1" s="1"/>
  <c r="X4265" i="1"/>
  <c r="Y4265" i="1" s="1"/>
  <c r="X4835" i="1"/>
  <c r="Y4835" i="1" s="1"/>
  <c r="X4953" i="1"/>
  <c r="Y4953" i="1" s="1"/>
  <c r="X4833" i="1"/>
  <c r="Y4833" i="1" s="1"/>
  <c r="X4836" i="1"/>
  <c r="Y4836" i="1" s="1"/>
  <c r="X4971" i="1"/>
  <c r="Y4971" i="1" s="1"/>
  <c r="X4940" i="1"/>
  <c r="Y4940" i="1" s="1"/>
  <c r="X4876" i="1"/>
  <c r="Y4876" i="1" s="1"/>
  <c r="X4312" i="1"/>
  <c r="Y4312" i="1" s="1"/>
  <c r="X4934" i="1"/>
  <c r="Y4934" i="1" s="1"/>
  <c r="X4344" i="1"/>
  <c r="Y4344" i="1" s="1"/>
  <c r="X4829" i="1"/>
  <c r="Y4829" i="1" s="1"/>
  <c r="X4615" i="1"/>
  <c r="Y4615" i="1" s="1"/>
  <c r="X4609" i="1"/>
  <c r="Y4609" i="1" s="1"/>
  <c r="X4656" i="1"/>
  <c r="Y4656" i="1" s="1"/>
  <c r="X4440" i="1"/>
  <c r="Y4440" i="1" s="1"/>
  <c r="X4377" i="1"/>
  <c r="Y4377" i="1" s="1"/>
  <c r="X4896" i="1"/>
  <c r="Y4896" i="1" s="1"/>
  <c r="X4313" i="1"/>
  <c r="Y4313" i="1" s="1"/>
  <c r="X4729" i="1"/>
  <c r="Y4729" i="1" s="1"/>
  <c r="X4916" i="1"/>
  <c r="Y4916" i="1" s="1"/>
  <c r="X2003" i="1"/>
  <c r="Y2003" i="1" s="1"/>
  <c r="X3192" i="1"/>
  <c r="Y3192" i="1" s="1"/>
  <c r="X1453" i="1"/>
  <c r="Y1453" i="1" s="1"/>
  <c r="X1419" i="1"/>
  <c r="Y1419" i="1" s="1"/>
  <c r="X1651" i="1"/>
  <c r="Y1651" i="1" s="1"/>
  <c r="X1622" i="1"/>
  <c r="Y1622" i="1" s="1"/>
  <c r="X2103" i="1"/>
  <c r="Y2103" i="1" s="1"/>
  <c r="X3509" i="1"/>
  <c r="Y3509" i="1" s="1"/>
  <c r="X1259" i="1"/>
  <c r="Y1259" i="1" s="1"/>
  <c r="X1331" i="1"/>
  <c r="Y1331" i="1" s="1"/>
  <c r="X1402" i="1"/>
  <c r="Y1402" i="1" s="1"/>
  <c r="X1717" i="1"/>
  <c r="Y1717" i="1" s="1"/>
  <c r="X3647" i="1"/>
  <c r="Y3647" i="1" s="1"/>
  <c r="X3385" i="1"/>
  <c r="Y3385" i="1" s="1"/>
  <c r="X3563" i="1"/>
  <c r="Y3563" i="1" s="1"/>
  <c r="X4117" i="1"/>
  <c r="Y4117" i="1" s="1"/>
  <c r="X4058" i="1"/>
  <c r="Y4058" i="1" s="1"/>
  <c r="X4146" i="1"/>
  <c r="Y4146" i="1" s="1"/>
  <c r="X1179" i="1"/>
  <c r="Y1179" i="1" s="1"/>
  <c r="X1180" i="1"/>
  <c r="Y1180" i="1" s="1"/>
  <c r="X3199" i="1"/>
  <c r="Y3199" i="1" s="1"/>
  <c r="X2514" i="1"/>
  <c r="Y2514" i="1" s="1"/>
  <c r="X3564" i="1"/>
  <c r="Y3564" i="1" s="1"/>
  <c r="X3515" i="1"/>
  <c r="Y3515" i="1" s="1"/>
  <c r="X1075" i="1"/>
  <c r="Y1075" i="1" s="1"/>
  <c r="X1140" i="1"/>
  <c r="Y1140" i="1" s="1"/>
  <c r="X1466" i="1"/>
  <c r="Y1466" i="1" s="1"/>
  <c r="X2968" i="1"/>
  <c r="Y2968" i="1" s="1"/>
  <c r="X2562" i="1"/>
  <c r="Y2562" i="1" s="1"/>
  <c r="X859" i="1"/>
  <c r="Y859" i="1" s="1"/>
  <c r="X2128" i="1"/>
  <c r="Y2128" i="1" s="1"/>
  <c r="X4350" i="1"/>
  <c r="Y4350" i="1" s="1"/>
  <c r="X795" i="1"/>
  <c r="Y795" i="1" s="1"/>
  <c r="X1434" i="1"/>
  <c r="Y1434" i="1" s="1"/>
  <c r="X1652" i="1"/>
  <c r="Y1652" i="1" s="1"/>
  <c r="X1758" i="1"/>
  <c r="Y1758" i="1" s="1"/>
  <c r="X2365" i="1"/>
  <c r="Y2365" i="1" s="1"/>
  <c r="X2304" i="1"/>
  <c r="Y2304" i="1" s="1"/>
  <c r="X3361" i="1"/>
  <c r="Y3361" i="1" s="1"/>
  <c r="X707" i="1"/>
  <c r="Y707" i="1" s="1"/>
  <c r="X1051" i="1"/>
  <c r="Y1051" i="1" s="1"/>
  <c r="X936" i="1"/>
  <c r="Y936" i="1" s="1"/>
  <c r="X793" i="1"/>
  <c r="Y793" i="1" s="1"/>
  <c r="X1977" i="1"/>
  <c r="Y1977" i="1" s="1"/>
  <c r="X2444" i="1"/>
  <c r="Y2444" i="1" s="1"/>
  <c r="X1988" i="1"/>
  <c r="Y1988" i="1" s="1"/>
  <c r="X2315" i="1"/>
  <c r="Y2315" i="1" s="1"/>
  <c r="X3551" i="1"/>
  <c r="Y3551" i="1" s="1"/>
  <c r="X3759" i="1"/>
  <c r="Y3759" i="1" s="1"/>
  <c r="X2944" i="1"/>
  <c r="Y2944" i="1" s="1"/>
  <c r="X3474" i="1"/>
  <c r="Y3474" i="1" s="1"/>
  <c r="X4049" i="1"/>
  <c r="Y4049" i="1" s="1"/>
  <c r="X683" i="1"/>
  <c r="Y683" i="1" s="1"/>
  <c r="X774" i="1"/>
  <c r="Y774" i="1" s="1"/>
  <c r="X769" i="1"/>
  <c r="Y769" i="1" s="1"/>
  <c r="X810" i="1"/>
  <c r="Y810" i="1" s="1"/>
  <c r="X2073" i="1"/>
  <c r="Y2073" i="1" s="1"/>
  <c r="X1914" i="1"/>
  <c r="Y1914" i="1" s="1"/>
  <c r="X1707" i="1"/>
  <c r="Y1707" i="1" s="1"/>
  <c r="X2157" i="1"/>
  <c r="Y2157" i="1" s="1"/>
  <c r="X2954" i="1"/>
  <c r="Y2954" i="1" s="1"/>
  <c r="X3935" i="1"/>
  <c r="Y3935" i="1" s="1"/>
  <c r="X4151" i="1"/>
  <c r="Y4151" i="1" s="1"/>
  <c r="X3430" i="1"/>
  <c r="Y3430" i="1" s="1"/>
  <c r="X667" i="1"/>
  <c r="Y667" i="1" s="1"/>
  <c r="X1131" i="1"/>
  <c r="Y1131" i="1" s="1"/>
  <c r="X1882" i="1"/>
  <c r="Y1882" i="1" s="1"/>
  <c r="X3403" i="1"/>
  <c r="Y3403" i="1" s="1"/>
  <c r="X4206" i="1"/>
  <c r="Y4206" i="1" s="1"/>
  <c r="X4586" i="1"/>
  <c r="Y4586" i="1" s="1"/>
  <c r="X635" i="1"/>
  <c r="Y635" i="1" s="1"/>
  <c r="X717" i="1"/>
  <c r="Y717" i="1" s="1"/>
  <c r="X1031" i="1"/>
  <c r="Y1031" i="1" s="1"/>
  <c r="X1130" i="1"/>
  <c r="Y1130" i="1" s="1"/>
  <c r="X1728" i="1"/>
  <c r="Y1728" i="1" s="1"/>
  <c r="X2053" i="1"/>
  <c r="Y2053" i="1" s="1"/>
  <c r="X2197" i="1"/>
  <c r="Y2197" i="1" s="1"/>
  <c r="X2071" i="1"/>
  <c r="Y2071" i="1" s="1"/>
  <c r="X2432" i="1"/>
  <c r="Y2432" i="1" s="1"/>
  <c r="X2456" i="1"/>
  <c r="Y2456" i="1" s="1"/>
  <c r="X2079" i="1"/>
  <c r="Y2079" i="1" s="1"/>
  <c r="X2426" i="1"/>
  <c r="Y2426" i="1" s="1"/>
  <c r="X3156" i="1"/>
  <c r="Y3156" i="1" s="1"/>
  <c r="X2917" i="1"/>
  <c r="Y2917" i="1" s="1"/>
  <c r="X4068" i="1"/>
  <c r="Y4068" i="1" s="1"/>
  <c r="X4300" i="1"/>
  <c r="Y4300" i="1" s="1"/>
  <c r="X4676" i="1"/>
  <c r="Y4676" i="1" s="1"/>
  <c r="X3958" i="1"/>
  <c r="Y3958" i="1" s="1"/>
  <c r="X3638" i="1"/>
  <c r="Y3638" i="1" s="1"/>
  <c r="X4330" i="1"/>
  <c r="Y4330" i="1" s="1"/>
  <c r="X627" i="1"/>
  <c r="Y627" i="1" s="1"/>
  <c r="X1301" i="1"/>
  <c r="Y1301" i="1" s="1"/>
  <c r="X1517" i="1"/>
  <c r="Y1517" i="1" s="1"/>
  <c r="X1953" i="1"/>
  <c r="Y1953" i="1" s="1"/>
  <c r="X2519" i="1"/>
  <c r="Y2519" i="1" s="1"/>
  <c r="X3468" i="1"/>
  <c r="Y3468" i="1" s="1"/>
  <c r="X2862" i="1"/>
  <c r="Y2862" i="1" s="1"/>
  <c r="X3190" i="1"/>
  <c r="Y3190" i="1" s="1"/>
  <c r="X4700" i="1"/>
  <c r="Y4700" i="1" s="1"/>
  <c r="X4458" i="1"/>
  <c r="Y4458" i="1" s="1"/>
  <c r="X4035" i="1"/>
  <c r="Y4035" i="1" s="1"/>
  <c r="X619" i="1"/>
  <c r="Y619" i="1" s="1"/>
  <c r="X2165" i="1"/>
  <c r="Y2165" i="1" s="1"/>
  <c r="X2495" i="1"/>
  <c r="Y2495" i="1" s="1"/>
  <c r="X2776" i="1"/>
  <c r="Y2776" i="1" s="1"/>
  <c r="X587" i="1"/>
  <c r="Y587" i="1" s="1"/>
  <c r="X1233" i="1"/>
  <c r="Y1233" i="1" s="1"/>
  <c r="X1762" i="1"/>
  <c r="Y1762" i="1" s="1"/>
  <c r="X2596" i="1"/>
  <c r="Y2596" i="1" s="1"/>
  <c r="X2241" i="1"/>
  <c r="Y2241" i="1" s="1"/>
  <c r="X3102" i="1"/>
  <c r="Y3102" i="1" s="1"/>
  <c r="X539" i="1"/>
  <c r="Y539" i="1" s="1"/>
  <c r="X864" i="1"/>
  <c r="Y864" i="1" s="1"/>
  <c r="X1658" i="1"/>
  <c r="Y1658" i="1" s="1"/>
  <c r="X2708" i="1"/>
  <c r="Y2708" i="1" s="1"/>
  <c r="X2203" i="1"/>
  <c r="Y2203" i="1" s="1"/>
  <c r="X2595" i="1"/>
  <c r="Y2595" i="1" s="1"/>
  <c r="X2743" i="1"/>
  <c r="Y2743" i="1" s="1"/>
  <c r="X2899" i="1"/>
  <c r="Y2899" i="1" s="1"/>
  <c r="X3410" i="1"/>
  <c r="Y3410" i="1" s="1"/>
  <c r="X3871" i="1"/>
  <c r="Y3871" i="1" s="1"/>
  <c r="X4096" i="1"/>
  <c r="Y4096" i="1" s="1"/>
  <c r="X3653" i="1"/>
  <c r="Y3653" i="1" s="1"/>
  <c r="X531" i="1"/>
  <c r="Y531" i="1" s="1"/>
  <c r="X741" i="1"/>
  <c r="Y741" i="1" s="1"/>
  <c r="X1902" i="1"/>
  <c r="Y1902" i="1" s="1"/>
  <c r="X2277" i="1"/>
  <c r="Y2277" i="1" s="1"/>
  <c r="X2270" i="1"/>
  <c r="Y2270" i="1" s="1"/>
  <c r="X2220" i="1"/>
  <c r="Y2220" i="1" s="1"/>
  <c r="X2624" i="1"/>
  <c r="Y2624" i="1" s="1"/>
  <c r="X2704" i="1"/>
  <c r="Y2704" i="1" s="1"/>
  <c r="X2658" i="1"/>
  <c r="Y2658" i="1" s="1"/>
  <c r="X3777" i="1"/>
  <c r="Y3777" i="1" s="1"/>
  <c r="X2933" i="1"/>
  <c r="Y2933" i="1" s="1"/>
  <c r="X3888" i="1"/>
  <c r="Y3888" i="1" s="1"/>
  <c r="X4026" i="1"/>
  <c r="Y4026" i="1" s="1"/>
  <c r="X523" i="1"/>
  <c r="Y523" i="1" s="1"/>
  <c r="X625" i="1"/>
  <c r="Y625" i="1" s="1"/>
  <c r="X1069" i="1"/>
  <c r="Y1069" i="1" s="1"/>
  <c r="X974" i="1"/>
  <c r="Y974" i="1" s="1"/>
  <c r="X1712" i="1"/>
  <c r="Y1712" i="1" s="1"/>
  <c r="X1690" i="1"/>
  <c r="Y1690" i="1" s="1"/>
  <c r="X1751" i="1"/>
  <c r="Y1751" i="1" s="1"/>
  <c r="X2101" i="1"/>
  <c r="Y2101" i="1" s="1"/>
  <c r="X2685" i="1"/>
  <c r="Y2685" i="1" s="1"/>
  <c r="X2334" i="1"/>
  <c r="Y2334" i="1" s="1"/>
  <c r="X2656" i="1"/>
  <c r="Y2656" i="1" s="1"/>
  <c r="X3034" i="1"/>
  <c r="Y3034" i="1" s="1"/>
  <c r="X2947" i="1"/>
  <c r="Y2947" i="1" s="1"/>
  <c r="X3076" i="1"/>
  <c r="Y3076" i="1" s="1"/>
  <c r="X3748" i="1"/>
  <c r="Y3748" i="1" s="1"/>
  <c r="X4108" i="1"/>
  <c r="Y4108" i="1" s="1"/>
  <c r="X3790" i="1"/>
  <c r="Y3790" i="1" s="1"/>
  <c r="X507" i="1"/>
  <c r="Y507" i="1" s="1"/>
  <c r="X684" i="1"/>
  <c r="Y684" i="1" s="1"/>
  <c r="X1116" i="1"/>
  <c r="Y1116" i="1" s="1"/>
  <c r="X1048" i="1"/>
  <c r="Y1048" i="1" s="1"/>
  <c r="X982" i="1"/>
  <c r="Y982" i="1" s="1"/>
  <c r="X1199" i="1"/>
  <c r="Y1199" i="1" s="1"/>
  <c r="X1193" i="1"/>
  <c r="Y1193" i="1" s="1"/>
  <c r="X1074" i="1"/>
  <c r="Y1074" i="1" s="1"/>
  <c r="X1898" i="1"/>
  <c r="Y1898" i="1" s="1"/>
  <c r="X1860" i="1"/>
  <c r="Y1860" i="1" s="1"/>
  <c r="X1806" i="1"/>
  <c r="Y1806" i="1" s="1"/>
  <c r="X2151" i="1"/>
  <c r="Y2151" i="1" s="1"/>
  <c r="X2461" i="1"/>
  <c r="Y2461" i="1" s="1"/>
  <c r="X2362" i="1"/>
  <c r="Y2362" i="1" s="1"/>
  <c r="X3616" i="1"/>
  <c r="Y3616" i="1" s="1"/>
  <c r="X4420" i="1"/>
  <c r="Y4420" i="1" s="1"/>
  <c r="X4110" i="1"/>
  <c r="Y4110" i="1" s="1"/>
  <c r="X4422" i="1"/>
  <c r="Y4422" i="1" s="1"/>
  <c r="X3621" i="1"/>
  <c r="Y3621" i="1" s="1"/>
  <c r="X4338" i="1"/>
  <c r="Y4338" i="1" s="1"/>
  <c r="X491" i="1"/>
  <c r="Y491" i="1" s="1"/>
  <c r="X1672" i="1"/>
  <c r="Y1672" i="1" s="1"/>
  <c r="X1393" i="1"/>
  <c r="Y1393" i="1" s="1"/>
  <c r="X1558" i="1"/>
  <c r="Y1558" i="1" s="1"/>
  <c r="X2875" i="1"/>
  <c r="Y2875" i="1" s="1"/>
  <c r="X4285" i="1"/>
  <c r="Y4285" i="1" s="1"/>
  <c r="X4365" i="1"/>
  <c r="Y4365" i="1" s="1"/>
  <c r="X4797" i="1"/>
  <c r="Y4797" i="1" s="1"/>
  <c r="X4450" i="1"/>
  <c r="Y4450" i="1" s="1"/>
  <c r="X459" i="1"/>
  <c r="Y459" i="1" s="1"/>
  <c r="X952" i="1"/>
  <c r="Y952" i="1" s="1"/>
  <c r="X3783" i="1"/>
  <c r="Y3783" i="1" s="1"/>
  <c r="X2809" i="1"/>
  <c r="Y2809" i="1" s="1"/>
  <c r="X2583" i="1"/>
  <c r="Y2583" i="1" s="1"/>
  <c r="X3260" i="1"/>
  <c r="Y3260" i="1" s="1"/>
  <c r="X4184" i="1"/>
  <c r="Y4184" i="1" s="1"/>
  <c r="X3413" i="1"/>
  <c r="Y3413" i="1" s="1"/>
  <c r="X4770" i="1"/>
  <c r="Y4770" i="1" s="1"/>
  <c r="X403" i="1"/>
  <c r="Y403" i="1" s="1"/>
  <c r="X632" i="1"/>
  <c r="Y632" i="1" s="1"/>
  <c r="X1231" i="1"/>
  <c r="Y1231" i="1" s="1"/>
  <c r="X2136" i="1"/>
  <c r="Y2136" i="1" s="1"/>
  <c r="X1833" i="1"/>
  <c r="Y1833" i="1" s="1"/>
  <c r="X1929" i="1"/>
  <c r="Y1929" i="1" s="1"/>
  <c r="X1618" i="1"/>
  <c r="Y1618" i="1" s="1"/>
  <c r="X2451" i="1"/>
  <c r="Y2451" i="1" s="1"/>
  <c r="X2463" i="1"/>
  <c r="Y2463" i="1" s="1"/>
  <c r="X2861" i="1"/>
  <c r="Y2861" i="1" s="1"/>
  <c r="X2925" i="1"/>
  <c r="Y2925" i="1" s="1"/>
  <c r="X3597" i="1"/>
  <c r="Y3597" i="1" s="1"/>
  <c r="X4557" i="1"/>
  <c r="Y4557" i="1" s="1"/>
  <c r="X3618" i="1"/>
  <c r="Y3618" i="1" s="1"/>
  <c r="X3882" i="1"/>
  <c r="Y3882" i="1" s="1"/>
  <c r="X379" i="1"/>
  <c r="Y379" i="1" s="1"/>
  <c r="X909" i="1"/>
  <c r="Y909" i="1" s="1"/>
  <c r="X1641" i="1"/>
  <c r="Y1641" i="1" s="1"/>
  <c r="X890" i="1"/>
  <c r="Y890" i="1" s="1"/>
  <c r="X1324" i="1"/>
  <c r="Y1324" i="1" s="1"/>
  <c r="X1469" i="1"/>
  <c r="Y1469" i="1" s="1"/>
  <c r="X2707" i="1"/>
  <c r="Y2707" i="1" s="1"/>
  <c r="X3027" i="1"/>
  <c r="Y3027" i="1" s="1"/>
  <c r="X4244" i="1"/>
  <c r="Y4244" i="1" s="1"/>
  <c r="X3813" i="1"/>
  <c r="Y3813" i="1" s="1"/>
  <c r="X3779" i="1"/>
  <c r="Y3779" i="1" s="1"/>
  <c r="X4200" i="1"/>
  <c r="Y4200" i="1" s="1"/>
  <c r="X4658" i="1"/>
  <c r="Y4658" i="1" s="1"/>
  <c r="X371" i="1"/>
  <c r="Y371" i="1" s="1"/>
  <c r="X421" i="1"/>
  <c r="Y421" i="1" s="1"/>
  <c r="X1532" i="1"/>
  <c r="Y1532" i="1" s="1"/>
  <c r="X2740" i="1"/>
  <c r="Y2740" i="1" s="1"/>
  <c r="X3215" i="1"/>
  <c r="Y3215" i="1" s="1"/>
  <c r="X3495" i="1"/>
  <c r="Y3495" i="1" s="1"/>
  <c r="X355" i="1"/>
  <c r="Y355" i="1" s="1"/>
  <c r="X885" i="1"/>
  <c r="Y885" i="1" s="1"/>
  <c r="X493" i="1"/>
  <c r="Y493" i="1" s="1"/>
  <c r="X1664" i="1"/>
  <c r="Y1664" i="1" s="1"/>
  <c r="X2145" i="1"/>
  <c r="Y2145" i="1" s="1"/>
  <c r="X1692" i="1"/>
  <c r="Y1692" i="1" s="1"/>
  <c r="X2904" i="1"/>
  <c r="Y2904" i="1" s="1"/>
  <c r="X3800" i="1"/>
  <c r="Y3800" i="1" s="1"/>
  <c r="X2876" i="1"/>
  <c r="Y2876" i="1" s="1"/>
  <c r="X4708" i="1"/>
  <c r="Y4708" i="1" s="1"/>
  <c r="X4221" i="1"/>
  <c r="Y4221" i="1" s="1"/>
  <c r="X3931" i="1"/>
  <c r="Y3931" i="1" s="1"/>
  <c r="X323" i="1"/>
  <c r="Y323" i="1" s="1"/>
  <c r="X870" i="1"/>
  <c r="Y870" i="1" s="1"/>
  <c r="X1366" i="1"/>
  <c r="Y1366" i="1" s="1"/>
  <c r="X2335" i="1"/>
  <c r="Y2335" i="1" s="1"/>
  <c r="X4011" i="1"/>
  <c r="Y4011" i="1" s="1"/>
  <c r="X315" i="1"/>
  <c r="Y315" i="1" s="1"/>
  <c r="X1013" i="1"/>
  <c r="Y1013" i="1" s="1"/>
  <c r="X823" i="1"/>
  <c r="Y823" i="1" s="1"/>
  <c r="X1376" i="1"/>
  <c r="Y1376" i="1" s="1"/>
  <c r="X2349" i="1"/>
  <c r="Y2349" i="1" s="1"/>
  <c r="X2375" i="1"/>
  <c r="Y2375" i="1" s="1"/>
  <c r="X2383" i="1"/>
  <c r="Y2383" i="1" s="1"/>
  <c r="X3055" i="1"/>
  <c r="Y3055" i="1" s="1"/>
  <c r="X3066" i="1"/>
  <c r="Y3066" i="1" s="1"/>
  <c r="X4525" i="1"/>
  <c r="Y4525" i="1" s="1"/>
  <c r="X4581" i="1"/>
  <c r="Y4581" i="1" s="1"/>
  <c r="X307" i="1"/>
  <c r="Y307" i="1" s="1"/>
  <c r="X374" i="1"/>
  <c r="Y374" i="1" s="1"/>
  <c r="X545" i="1"/>
  <c r="Y545" i="1" s="1"/>
  <c r="X1003" i="1"/>
  <c r="Y1003" i="1" s="1"/>
  <c r="X1247" i="1"/>
  <c r="Y1247" i="1" s="1"/>
  <c r="X1577" i="1"/>
  <c r="Y1577" i="1" s="1"/>
  <c r="X1357" i="1"/>
  <c r="Y1357" i="1" s="1"/>
  <c r="X2096" i="1"/>
  <c r="Y2096" i="1" s="1"/>
  <c r="X1804" i="1"/>
  <c r="Y1804" i="1" s="1"/>
  <c r="X2297" i="1"/>
  <c r="Y2297" i="1" s="1"/>
  <c r="X3796" i="1"/>
  <c r="Y3796" i="1" s="1"/>
  <c r="X2790" i="1"/>
  <c r="Y2790" i="1" s="1"/>
  <c r="X3475" i="1"/>
  <c r="Y3475" i="1" s="1"/>
  <c r="X3589" i="1"/>
  <c r="Y3589" i="1" s="1"/>
  <c r="X4410" i="1"/>
  <c r="Y4410" i="1" s="1"/>
  <c r="X299" i="1"/>
  <c r="Y299" i="1" s="1"/>
  <c r="X1248" i="1"/>
  <c r="Y1248" i="1" s="1"/>
  <c r="X1172" i="1"/>
  <c r="Y1172" i="1" s="1"/>
  <c r="X1228" i="1"/>
  <c r="Y1228" i="1" s="1"/>
  <c r="X2154" i="1"/>
  <c r="Y2154" i="1" s="1"/>
  <c r="X2687" i="1"/>
  <c r="Y2687" i="1" s="1"/>
  <c r="X3224" i="1"/>
  <c r="Y3224" i="1" s="1"/>
  <c r="X3760" i="1"/>
  <c r="Y3760" i="1" s="1"/>
  <c r="X4261" i="1"/>
  <c r="Y4261" i="1" s="1"/>
  <c r="X4462" i="1"/>
  <c r="Y4462" i="1" s="1"/>
  <c r="X3763" i="1"/>
  <c r="Y3763" i="1" s="1"/>
  <c r="X4139" i="1"/>
  <c r="Y4139" i="1" s="1"/>
  <c r="X283" i="1"/>
  <c r="Y283" i="1" s="1"/>
  <c r="X1391" i="1"/>
  <c r="Y1391" i="1" s="1"/>
  <c r="X1639" i="1"/>
  <c r="Y1639" i="1" s="1"/>
  <c r="X903" i="1"/>
  <c r="Y903" i="1" s="1"/>
  <c r="X2152" i="1"/>
  <c r="Y2152" i="1" s="1"/>
  <c r="X1614" i="1"/>
  <c r="Y1614" i="1" s="1"/>
  <c r="X1667" i="1"/>
  <c r="Y1667" i="1" s="1"/>
  <c r="X3727" i="1"/>
  <c r="Y3727" i="1" s="1"/>
  <c r="X3033" i="1"/>
  <c r="Y3033" i="1" s="1"/>
  <c r="X275" i="1"/>
  <c r="Y275" i="1" s="1"/>
  <c r="X579" i="1"/>
  <c r="Y579" i="1" s="1"/>
  <c r="X405" i="1"/>
  <c r="Y405" i="1" s="1"/>
  <c r="X1389" i="1"/>
  <c r="Y1389" i="1" s="1"/>
  <c r="X2196" i="1"/>
  <c r="Y2196" i="1" s="1"/>
  <c r="X2839" i="1"/>
  <c r="Y2839" i="1" s="1"/>
  <c r="X2957" i="1"/>
  <c r="Y2957" i="1" s="1"/>
  <c r="X3943" i="1"/>
  <c r="Y3943" i="1" s="1"/>
  <c r="X4120" i="1"/>
  <c r="Y4120" i="1" s="1"/>
  <c r="X3669" i="1"/>
  <c r="Y3669" i="1" s="1"/>
  <c r="X3930" i="1"/>
  <c r="Y3930" i="1" s="1"/>
  <c r="X4043" i="1"/>
  <c r="Y4043" i="1" s="1"/>
  <c r="X267" i="1"/>
  <c r="Y267" i="1" s="1"/>
  <c r="X325" i="1"/>
  <c r="Y325" i="1" s="1"/>
  <c r="X1015" i="1"/>
  <c r="Y1015" i="1" s="1"/>
  <c r="X1624" i="1"/>
  <c r="Y1624" i="1" s="1"/>
  <c r="X1182" i="1"/>
  <c r="Y1182" i="1" s="1"/>
  <c r="X1819" i="1"/>
  <c r="Y1819" i="1" s="1"/>
  <c r="X1588" i="1"/>
  <c r="Y1588" i="1" s="1"/>
  <c r="X2342" i="1"/>
  <c r="Y2342" i="1" s="1"/>
  <c r="X2542" i="1"/>
  <c r="Y2542" i="1" s="1"/>
  <c r="X2503" i="1"/>
  <c r="Y2503" i="1" s="1"/>
  <c r="X3038" i="1"/>
  <c r="Y3038" i="1" s="1"/>
  <c r="X4213" i="1"/>
  <c r="Y4213" i="1" s="1"/>
  <c r="X3678" i="1"/>
  <c r="Y3678" i="1" s="1"/>
  <c r="X3701" i="1"/>
  <c r="Y3701" i="1" s="1"/>
  <c r="X259" i="1"/>
  <c r="Y259" i="1" s="1"/>
  <c r="X651" i="1"/>
  <c r="Y651" i="1" s="1"/>
  <c r="X1115" i="1"/>
  <c r="Y1115" i="1" s="1"/>
  <c r="X1200" i="1"/>
  <c r="Y1200" i="1" s="1"/>
  <c r="X1605" i="1"/>
  <c r="Y1605" i="1" s="1"/>
  <c r="X1848" i="1"/>
  <c r="Y1848" i="1" s="1"/>
  <c r="X1729" i="1"/>
  <c r="Y1729" i="1" s="1"/>
  <c r="X1878" i="1"/>
  <c r="Y1878" i="1" s="1"/>
  <c r="X2561" i="1"/>
  <c r="Y2561" i="1" s="1"/>
  <c r="X2346" i="1"/>
  <c r="Y2346" i="1" s="1"/>
  <c r="X2259" i="1"/>
  <c r="Y2259" i="1" s="1"/>
  <c r="X3044" i="1"/>
  <c r="Y3044" i="1" s="1"/>
  <c r="X3292" i="1"/>
  <c r="Y3292" i="1" s="1"/>
  <c r="X4564" i="1"/>
  <c r="Y4564" i="1" s="1"/>
  <c r="X235" i="1"/>
  <c r="Y235" i="1" s="1"/>
  <c r="X1155" i="1"/>
  <c r="Y1155" i="1" s="1"/>
  <c r="X1014" i="1"/>
  <c r="Y1014" i="1" s="1"/>
  <c r="X1142" i="1"/>
  <c r="Y1142" i="1" s="1"/>
  <c r="X1407" i="1"/>
  <c r="Y1407" i="1" s="1"/>
  <c r="X1463" i="1"/>
  <c r="Y1463" i="1" s="1"/>
  <c r="X2553" i="1"/>
  <c r="Y2553" i="1" s="1"/>
  <c r="X2442" i="1"/>
  <c r="Y2442" i="1" s="1"/>
  <c r="X3695" i="1"/>
  <c r="Y3695" i="1" s="1"/>
  <c r="X3284" i="1"/>
  <c r="Y3284" i="1" s="1"/>
  <c r="X4020" i="1"/>
  <c r="Y4020" i="1" s="1"/>
  <c r="X3831" i="1"/>
  <c r="Y3831" i="1" s="1"/>
  <c r="X211" i="1"/>
  <c r="Y211" i="1" s="1"/>
  <c r="X598" i="1"/>
  <c r="Y598" i="1" s="1"/>
  <c r="X744" i="1"/>
  <c r="Y744" i="1" s="1"/>
  <c r="X1632" i="1"/>
  <c r="Y1632" i="1" s="1"/>
  <c r="X1839" i="1"/>
  <c r="Y1839" i="1" s="1"/>
  <c r="X3743" i="1"/>
  <c r="Y3743" i="1" s="1"/>
  <c r="X3168" i="1"/>
  <c r="Y3168" i="1" s="1"/>
  <c r="X2868" i="1"/>
  <c r="Y2868" i="1" s="1"/>
  <c r="X2714" i="1"/>
  <c r="Y2714" i="1" s="1"/>
  <c r="X4597" i="1"/>
  <c r="Y4597" i="1" s="1"/>
  <c r="X3306" i="1"/>
  <c r="Y3306" i="1" s="1"/>
  <c r="X4107" i="1"/>
  <c r="Y4107" i="1" s="1"/>
  <c r="X203" i="1"/>
  <c r="Y203" i="1" s="1"/>
  <c r="X733" i="1"/>
  <c r="Y733" i="1" s="1"/>
  <c r="X751" i="1"/>
  <c r="Y751" i="1" s="1"/>
  <c r="X1537" i="1"/>
  <c r="Y1537" i="1" s="1"/>
  <c r="X2182" i="1"/>
  <c r="Y2182" i="1" s="1"/>
  <c r="X1703" i="1"/>
  <c r="Y1703" i="1" s="1"/>
  <c r="X2808" i="1"/>
  <c r="Y2808" i="1" s="1"/>
  <c r="X3130" i="1"/>
  <c r="Y3130" i="1" s="1"/>
  <c r="X2755" i="1"/>
  <c r="Y2755" i="1" s="1"/>
  <c r="X4788" i="1"/>
  <c r="Y4788" i="1" s="1"/>
  <c r="X3997" i="1"/>
  <c r="Y3997" i="1" s="1"/>
  <c r="X4493" i="1"/>
  <c r="Y4493" i="1" s="1"/>
  <c r="X4430" i="1"/>
  <c r="Y4430" i="1" s="1"/>
  <c r="X3939" i="1"/>
  <c r="Y3939" i="1" s="1"/>
  <c r="X195" i="1"/>
  <c r="Y195" i="1" s="1"/>
  <c r="X701" i="1"/>
  <c r="Y701" i="1" s="1"/>
  <c r="X992" i="1"/>
  <c r="Y992" i="1" s="1"/>
  <c r="X1122" i="1"/>
  <c r="Y1122" i="1" s="1"/>
  <c r="X1646" i="1"/>
  <c r="Y1646" i="1" s="1"/>
  <c r="X1811" i="1"/>
  <c r="Y1811" i="1" s="1"/>
  <c r="X1523" i="1"/>
  <c r="Y1523" i="1" s="1"/>
  <c r="X4636" i="1"/>
  <c r="Y4636" i="1" s="1"/>
  <c r="X4005" i="1"/>
  <c r="Y4005" i="1" s="1"/>
  <c r="X4653" i="1"/>
  <c r="Y4653" i="1" s="1"/>
  <c r="X3554" i="1"/>
  <c r="Y3554" i="1" s="1"/>
  <c r="X3331" i="1"/>
  <c r="Y3331" i="1" s="1"/>
  <c r="X187" i="1"/>
  <c r="Y187" i="1" s="1"/>
  <c r="X268" i="1"/>
  <c r="Y268" i="1" s="1"/>
  <c r="X582" i="1"/>
  <c r="Y582" i="1" s="1"/>
  <c r="X629" i="1"/>
  <c r="Y629" i="1" s="1"/>
  <c r="X1363" i="1"/>
  <c r="Y1363" i="1" s="1"/>
  <c r="X1358" i="1"/>
  <c r="Y1358" i="1" s="1"/>
  <c r="X1831" i="1"/>
  <c r="Y1831" i="1" s="1"/>
  <c r="X2500" i="1"/>
  <c r="Y2500" i="1" s="1"/>
  <c r="X2960" i="1"/>
  <c r="Y2960" i="1" s="1"/>
  <c r="X2472" i="1"/>
  <c r="Y2472" i="1" s="1"/>
  <c r="X171" i="1"/>
  <c r="Y171" i="1" s="1"/>
  <c r="X2267" i="1"/>
  <c r="Y2267" i="1" s="1"/>
  <c r="X2722" i="1"/>
  <c r="Y2722" i="1" s="1"/>
  <c r="X3233" i="1"/>
  <c r="Y3233" i="1" s="1"/>
  <c r="X3972" i="1"/>
  <c r="Y3972" i="1" s="1"/>
  <c r="X4541" i="1"/>
  <c r="Y4541" i="1" s="1"/>
  <c r="X3807" i="1"/>
  <c r="Y3807" i="1" s="1"/>
  <c r="X155" i="1"/>
  <c r="Y155" i="1" s="1"/>
  <c r="X1045" i="1"/>
  <c r="Y1045" i="1" s="1"/>
  <c r="X1564" i="1"/>
  <c r="Y1564" i="1" s="1"/>
  <c r="X3170" i="1"/>
  <c r="Y3170" i="1" s="1"/>
  <c r="X2682" i="1"/>
  <c r="Y2682" i="1" s="1"/>
  <c r="X3462" i="1"/>
  <c r="Y3462" i="1" s="1"/>
  <c r="X4418" i="1"/>
  <c r="Y4418" i="1" s="1"/>
  <c r="X147" i="1"/>
  <c r="Y147" i="1" s="1"/>
  <c r="X789" i="1"/>
  <c r="Y789" i="1" s="1"/>
  <c r="X1591" i="1"/>
  <c r="Y1591" i="1" s="1"/>
  <c r="X2153" i="1"/>
  <c r="Y2153" i="1" s="1"/>
  <c r="X1866" i="1"/>
  <c r="Y1866" i="1" s="1"/>
  <c r="X2639" i="1"/>
  <c r="Y2639" i="1" s="1"/>
  <c r="X2735" i="1"/>
  <c r="Y2735" i="1" s="1"/>
  <c r="X2929" i="1"/>
  <c r="Y2929" i="1" s="1"/>
  <c r="X3147" i="1"/>
  <c r="Y3147" i="1" s="1"/>
  <c r="X3741" i="1"/>
  <c r="Y3741" i="1" s="1"/>
  <c r="X3326" i="1"/>
  <c r="Y3326" i="1" s="1"/>
  <c r="X4618" i="1"/>
  <c r="Y4618" i="1" s="1"/>
  <c r="X3971" i="1"/>
  <c r="Y3971" i="1" s="1"/>
  <c r="X139" i="1"/>
  <c r="Y139" i="1" s="1"/>
  <c r="X468" i="1"/>
  <c r="Y468" i="1" s="1"/>
  <c r="X445" i="1"/>
  <c r="Y445" i="1" s="1"/>
  <c r="X980" i="1"/>
  <c r="Y980" i="1" s="1"/>
  <c r="X2127" i="1"/>
  <c r="Y2127" i="1" s="1"/>
  <c r="X3268" i="1"/>
  <c r="Y3268" i="1" s="1"/>
  <c r="X4114" i="1"/>
  <c r="Y4114" i="1" s="1"/>
  <c r="X131" i="1"/>
  <c r="Y131" i="1" s="1"/>
  <c r="X566" i="1"/>
  <c r="Y566" i="1" s="1"/>
  <c r="X925" i="1"/>
  <c r="Y925" i="1" s="1"/>
  <c r="X894" i="1"/>
  <c r="Y894" i="1" s="1"/>
  <c r="X1957" i="1"/>
  <c r="Y1957" i="1" s="1"/>
  <c r="X2452" i="1"/>
  <c r="Y2452" i="1" s="1"/>
  <c r="X1971" i="1"/>
  <c r="Y1971" i="1" s="1"/>
  <c r="X3250" i="1"/>
  <c r="Y3250" i="1" s="1"/>
  <c r="X3100" i="1"/>
  <c r="Y3100" i="1" s="1"/>
  <c r="X3269" i="1"/>
  <c r="Y3269" i="1" s="1"/>
  <c r="X123" i="1"/>
  <c r="Y123" i="1" s="1"/>
  <c r="X656" i="1"/>
  <c r="Y656" i="1" s="1"/>
  <c r="X762" i="1"/>
  <c r="Y762" i="1" s="1"/>
  <c r="X1724" i="1"/>
  <c r="Y1724" i="1" s="1"/>
  <c r="X1670" i="1"/>
  <c r="Y1670" i="1" s="1"/>
  <c r="X2652" i="1"/>
  <c r="Y2652" i="1" s="1"/>
  <c r="X2242" i="1"/>
  <c r="Y2242" i="1" s="1"/>
  <c r="X2607" i="1"/>
  <c r="Y2607" i="1" s="1"/>
  <c r="X3079" i="1"/>
  <c r="Y3079" i="1" s="1"/>
  <c r="X3328" i="1"/>
  <c r="Y3328" i="1" s="1"/>
  <c r="X2551" i="1"/>
  <c r="Y2551" i="1" s="1"/>
  <c r="X4140" i="1"/>
  <c r="Y4140" i="1" s="1"/>
  <c r="X4404" i="1"/>
  <c r="Y4404" i="1" s="1"/>
  <c r="X3293" i="1"/>
  <c r="Y3293" i="1" s="1"/>
  <c r="X4533" i="1"/>
  <c r="Y4533" i="1" s="1"/>
  <c r="X4674" i="1"/>
  <c r="Y4674" i="1" s="1"/>
  <c r="X3947" i="1"/>
  <c r="Y3947" i="1" s="1"/>
  <c r="X107" i="1"/>
  <c r="Y107" i="1" s="1"/>
  <c r="X580" i="1"/>
  <c r="Y580" i="1" s="1"/>
  <c r="X1260" i="1"/>
  <c r="Y1260" i="1" s="1"/>
  <c r="X1309" i="1"/>
  <c r="Y1309" i="1" s="1"/>
  <c r="X2701" i="1"/>
  <c r="Y2701" i="1" s="1"/>
  <c r="X2785" i="1"/>
  <c r="Y2785" i="1" s="1"/>
  <c r="X4317" i="1"/>
  <c r="Y4317" i="1" s="1"/>
  <c r="X3904" i="1"/>
  <c r="Y3904" i="1" s="1"/>
  <c r="X3889" i="1"/>
  <c r="Y3889" i="1" s="1"/>
  <c r="X4002" i="1"/>
  <c r="Y4002" i="1" s="1"/>
  <c r="X642" i="1"/>
  <c r="Y642" i="1" s="1"/>
  <c r="X99" i="1"/>
  <c r="Y99" i="1" s="1"/>
  <c r="X292" i="1"/>
  <c r="Y292" i="1" s="1"/>
  <c r="X699" i="1"/>
  <c r="Y699" i="1" s="1"/>
  <c r="X1095" i="1"/>
  <c r="Y1095" i="1" s="1"/>
  <c r="X1265" i="1"/>
  <c r="Y1265" i="1" s="1"/>
  <c r="X1164" i="1"/>
  <c r="Y1164" i="1" s="1"/>
  <c r="X1961" i="1"/>
  <c r="Y1961" i="1" s="1"/>
  <c r="X1566" i="1"/>
  <c r="Y1566" i="1" s="1"/>
  <c r="X1892" i="1"/>
  <c r="Y1892" i="1" s="1"/>
  <c r="X2588" i="1"/>
  <c r="Y2588" i="1" s="1"/>
  <c r="X2279" i="1"/>
  <c r="Y2279" i="1" s="1"/>
  <c r="X2125" i="1"/>
  <c r="Y2125" i="1" s="1"/>
  <c r="X1935" i="1"/>
  <c r="Y1935" i="1" s="1"/>
  <c r="X2779" i="1"/>
  <c r="Y2779" i="1" s="1"/>
  <c r="X4373" i="1"/>
  <c r="Y4373" i="1" s="1"/>
  <c r="X91" i="1"/>
  <c r="Y91" i="1" s="1"/>
  <c r="X156" i="1"/>
  <c r="Y156" i="1" s="1"/>
  <c r="X111" i="1"/>
  <c r="Y111" i="1" s="1"/>
  <c r="X996" i="1"/>
  <c r="Y996" i="1" s="1"/>
  <c r="X1252" i="1"/>
  <c r="Y1252" i="1" s="1"/>
  <c r="X1954" i="1"/>
  <c r="Y1954" i="1" s="1"/>
  <c r="X1459" i="1"/>
  <c r="Y1459" i="1" s="1"/>
  <c r="X1799" i="1"/>
  <c r="Y1799" i="1" s="1"/>
  <c r="X2308" i="1"/>
  <c r="Y2308" i="1" s="1"/>
  <c r="X2524" i="1"/>
  <c r="Y2524" i="1" s="1"/>
  <c r="X3528" i="1"/>
  <c r="Y3528" i="1" s="1"/>
  <c r="X3660" i="1"/>
  <c r="Y3660" i="1" s="1"/>
  <c r="X4389" i="1"/>
  <c r="Y4389" i="1" s="1"/>
  <c r="X4342" i="1"/>
  <c r="Y4342" i="1" s="1"/>
  <c r="X4634" i="1"/>
  <c r="Y4634" i="1" s="1"/>
  <c r="X538" i="1"/>
  <c r="Y538" i="1" s="1"/>
  <c r="X83" i="1"/>
  <c r="Y83" i="1" s="1"/>
  <c r="X1503" i="1"/>
  <c r="Y1503" i="1" s="1"/>
  <c r="X1609" i="1"/>
  <c r="Y1609" i="1" s="1"/>
  <c r="X1378" i="1"/>
  <c r="Y1378" i="1" s="1"/>
  <c r="X2162" i="1"/>
  <c r="Y2162" i="1" s="1"/>
  <c r="X1748" i="1"/>
  <c r="Y1748" i="1" s="1"/>
  <c r="X2007" i="1"/>
  <c r="Y2007" i="1" s="1"/>
  <c r="X2397" i="1"/>
  <c r="Y2397" i="1" s="1"/>
  <c r="X2784" i="1"/>
  <c r="Y2784" i="1" s="1"/>
  <c r="X2931" i="1"/>
  <c r="Y2931" i="1" s="1"/>
  <c r="X4252" i="1"/>
  <c r="Y4252" i="1" s="1"/>
  <c r="X4135" i="1"/>
  <c r="Y4135" i="1" s="1"/>
  <c r="X4106" i="1"/>
  <c r="Y4106" i="1" s="1"/>
  <c r="X82" i="1"/>
  <c r="Y82" i="1" s="1"/>
  <c r="X75" i="1"/>
  <c r="Y75" i="1" s="1"/>
  <c r="X150" i="1"/>
  <c r="Y150" i="1" s="1"/>
  <c r="X641" i="1"/>
  <c r="Y641" i="1" s="1"/>
  <c r="X1037" i="1"/>
  <c r="Y1037" i="1" s="1"/>
  <c r="X822" i="1"/>
  <c r="Y822" i="1" s="1"/>
  <c r="X1431" i="1"/>
  <c r="Y1431" i="1" s="1"/>
  <c r="X1657" i="1"/>
  <c r="Y1657" i="1" s="1"/>
  <c r="X1396" i="1"/>
  <c r="Y1396" i="1" s="1"/>
  <c r="X978" i="1"/>
  <c r="Y978" i="1" s="1"/>
  <c r="X2049" i="1"/>
  <c r="Y2049" i="1" s="1"/>
  <c r="X2030" i="1"/>
  <c r="Y2030" i="1" s="1"/>
  <c r="X1939" i="1"/>
  <c r="Y1939" i="1" s="1"/>
  <c r="X3063" i="1"/>
  <c r="Y3063" i="1" s="1"/>
  <c r="X3172" i="1"/>
  <c r="Y3172" i="1" s="1"/>
  <c r="X4388" i="1"/>
  <c r="Y4388" i="1" s="1"/>
  <c r="X4173" i="1"/>
  <c r="Y4173" i="1" s="1"/>
  <c r="X4055" i="1"/>
  <c r="Y4055" i="1" s="1"/>
  <c r="X67" i="1"/>
  <c r="Y67" i="1" s="1"/>
  <c r="X163" i="1"/>
  <c r="Y163" i="1" s="1"/>
  <c r="X923" i="1"/>
  <c r="Y923" i="1" s="1"/>
  <c r="X136" i="1"/>
  <c r="Y136" i="1" s="1"/>
  <c r="X647" i="1"/>
  <c r="Y647" i="1" s="1"/>
  <c r="X1135" i="1"/>
  <c r="Y1135" i="1" s="1"/>
  <c r="X2460" i="1"/>
  <c r="Y2460" i="1" s="1"/>
  <c r="X2407" i="1"/>
  <c r="Y2407" i="1" s="1"/>
  <c r="X2289" i="1"/>
  <c r="Y2289" i="1" s="1"/>
  <c r="X2567" i="1"/>
  <c r="Y2567" i="1" s="1"/>
  <c r="X2924" i="1"/>
  <c r="Y2924" i="1" s="1"/>
  <c r="X59" i="1"/>
  <c r="Y59" i="1" s="1"/>
  <c r="X100" i="1"/>
  <c r="Y100" i="1" s="1"/>
  <c r="X350" i="1"/>
  <c r="Y350" i="1" s="1"/>
  <c r="X1554" i="1"/>
  <c r="Y1554" i="1" s="1"/>
  <c r="X3151" i="1"/>
  <c r="Y3151" i="1" s="1"/>
  <c r="X3117" i="1"/>
  <c r="Y3117" i="1" s="1"/>
  <c r="X4269" i="1"/>
  <c r="Y4269" i="1" s="1"/>
  <c r="X3762" i="1"/>
  <c r="Y3762" i="1" s="1"/>
  <c r="X3278" i="1"/>
  <c r="Y3278" i="1" s="1"/>
  <c r="X3445" i="1"/>
  <c r="Y3445" i="1" s="1"/>
  <c r="X43" i="1"/>
  <c r="Y43" i="1" s="1"/>
  <c r="X846" i="1"/>
  <c r="Y846" i="1" s="1"/>
  <c r="X697" i="1"/>
  <c r="Y697" i="1" s="1"/>
  <c r="X1090" i="1"/>
  <c r="Y1090" i="1" s="1"/>
  <c r="X1294" i="1"/>
  <c r="Y1294" i="1" s="1"/>
  <c r="X2445" i="1"/>
  <c r="Y2445" i="1" s="1"/>
  <c r="X2446" i="1"/>
  <c r="Y2446" i="1" s="1"/>
  <c r="X1980" i="1"/>
  <c r="Y1980" i="1" s="1"/>
  <c r="X3276" i="1"/>
  <c r="Y3276" i="1" s="1"/>
  <c r="X2958" i="1"/>
  <c r="Y2958" i="1" s="1"/>
  <c r="X3562" i="1"/>
  <c r="Y3562" i="1" s="1"/>
  <c r="X35" i="1"/>
  <c r="Y35" i="1" s="1"/>
  <c r="X427" i="1"/>
  <c r="Y427" i="1" s="1"/>
  <c r="X867" i="1"/>
  <c r="Y867" i="1" s="1"/>
  <c r="X1080" i="1"/>
  <c r="Y1080" i="1" s="1"/>
  <c r="X1159" i="1"/>
  <c r="Y1159" i="1" s="1"/>
  <c r="X1360" i="1"/>
  <c r="Y1360" i="1" s="1"/>
  <c r="X1308" i="1"/>
  <c r="Y1308" i="1" s="1"/>
  <c r="X1404" i="1"/>
  <c r="Y1404" i="1" s="1"/>
  <c r="X1694" i="1"/>
  <c r="Y1694" i="1" s="1"/>
  <c r="X3229" i="1"/>
  <c r="Y3229" i="1" s="1"/>
  <c r="X3323" i="1"/>
  <c r="Y3323" i="1" s="1"/>
  <c r="X3949" i="1"/>
  <c r="Y3949" i="1" s="1"/>
  <c r="X3333" i="1"/>
  <c r="Y3333" i="1" s="1"/>
  <c r="X27" i="1"/>
  <c r="Y27" i="1" s="1"/>
  <c r="X937" i="1"/>
  <c r="Y937" i="1" s="1"/>
  <c r="X1561" i="1"/>
  <c r="Y1561" i="1" s="1"/>
  <c r="X1462" i="1"/>
  <c r="Y1462" i="1" s="1"/>
  <c r="X2167" i="1"/>
  <c r="Y2167" i="1" s="1"/>
  <c r="X2587" i="1"/>
  <c r="Y2587" i="1" s="1"/>
  <c r="X4101" i="1"/>
  <c r="Y4101" i="1" s="1"/>
  <c r="X4398" i="1"/>
  <c r="Y4398" i="1" s="1"/>
  <c r="X4818" i="1"/>
  <c r="Y4818" i="1" s="1"/>
  <c r="X19" i="1"/>
  <c r="Y19" i="1" s="1"/>
  <c r="X2340" i="1"/>
  <c r="Y2340" i="1" s="1"/>
  <c r="X3312" i="1"/>
  <c r="Y3312" i="1" s="1"/>
  <c r="X3480" i="1"/>
  <c r="Y3480" i="1" s="1"/>
  <c r="X3393" i="1"/>
  <c r="Y3393" i="1" s="1"/>
  <c r="X3138" i="1"/>
  <c r="Y3138" i="1" s="1"/>
  <c r="X4069" i="1"/>
  <c r="Y4069" i="1" s="1"/>
  <c r="X3602" i="1"/>
  <c r="Y3602" i="1" s="1"/>
  <c r="X3928" i="1"/>
  <c r="Y3928" i="1" s="1"/>
  <c r="X4001" i="1"/>
  <c r="Y4001" i="1" s="1"/>
  <c r="X4554" i="1"/>
  <c r="Y4554" i="1" s="1"/>
  <c r="X3722" i="1"/>
  <c r="Y3722" i="1" s="1"/>
  <c r="X11" i="1"/>
  <c r="Y11" i="1" s="1"/>
  <c r="X417" i="1"/>
  <c r="Y417" i="1" s="1"/>
  <c r="X1123" i="1"/>
  <c r="Y1123" i="1" s="1"/>
  <c r="X448" i="1"/>
  <c r="Y448" i="1" s="1"/>
  <c r="X640" i="1"/>
  <c r="Y640" i="1" s="1"/>
  <c r="X801" i="1"/>
  <c r="Y801" i="1" s="1"/>
  <c r="X1784" i="1"/>
  <c r="Y1784" i="1" s="1"/>
  <c r="X1794" i="1"/>
  <c r="Y1794" i="1" s="1"/>
  <c r="X1900" i="1"/>
  <c r="Y1900" i="1" s="1"/>
  <c r="X2283" i="1"/>
  <c r="Y2283" i="1" s="1"/>
  <c r="X3719" i="1"/>
  <c r="Y3719" i="1" s="1"/>
  <c r="X2600" i="1"/>
  <c r="Y2600" i="1" s="1"/>
  <c r="X2616" i="1"/>
  <c r="Y2616" i="1" s="1"/>
  <c r="X2932" i="1"/>
  <c r="Y2932" i="1" s="1"/>
  <c r="X3428" i="1"/>
  <c r="Y3428" i="1" s="1"/>
  <c r="X3708" i="1"/>
  <c r="Y3708" i="1" s="1"/>
  <c r="X4070" i="1"/>
  <c r="Y4070" i="1" s="1"/>
  <c r="X4746" i="1"/>
  <c r="Y4746" i="1" s="1"/>
  <c r="X3" i="1"/>
  <c r="Y3" i="1" s="1"/>
  <c r="X1663" i="1"/>
  <c r="Y1663" i="1" s="1"/>
  <c r="X1213" i="1"/>
  <c r="Y1213" i="1" s="1"/>
  <c r="X2097" i="1"/>
  <c r="Y2097" i="1" s="1"/>
  <c r="X2018" i="1"/>
  <c r="Y2018" i="1" s="1"/>
  <c r="X1678" i="1"/>
  <c r="Y1678" i="1" s="1"/>
  <c r="X1926" i="1"/>
  <c r="Y1926" i="1" s="1"/>
  <c r="X2299" i="1"/>
  <c r="Y2299" i="1" s="1"/>
  <c r="X2764" i="1"/>
  <c r="Y2764" i="1" s="1"/>
  <c r="X3620" i="1"/>
  <c r="Y3620" i="1" s="1"/>
  <c r="X3803" i="1"/>
  <c r="Y3803" i="1" s="1"/>
  <c r="X3443" i="1"/>
  <c r="Y3443" i="1" s="1"/>
  <c r="X4786" i="1"/>
  <c r="Y4786" i="1" s="1"/>
  <c r="X4988" i="1"/>
  <c r="Y4988" i="1" s="1"/>
  <c r="X4972" i="1"/>
  <c r="Y4972" i="1" s="1"/>
  <c r="X4948" i="1"/>
  <c r="Y4948" i="1" s="1"/>
  <c r="X4908" i="1"/>
  <c r="Y4908" i="1" s="1"/>
  <c r="X4900" i="1"/>
  <c r="Y4900" i="1" s="1"/>
  <c r="X4892" i="1"/>
  <c r="Y4892" i="1" s="1"/>
  <c r="X4884" i="1"/>
  <c r="Y4884" i="1" s="1"/>
  <c r="X4868" i="1"/>
  <c r="Y4868" i="1" s="1"/>
  <c r="X4852" i="1"/>
  <c r="Y4852" i="1" s="1"/>
  <c r="X4825" i="1"/>
  <c r="Y4825" i="1" s="1"/>
  <c r="X4777" i="1"/>
  <c r="Y4777" i="1" s="1"/>
  <c r="X4761" i="1"/>
  <c r="Y4761" i="1" s="1"/>
  <c r="X4745" i="1"/>
  <c r="Y4745" i="1" s="1"/>
  <c r="X4697" i="1"/>
  <c r="Y4697" i="1" s="1"/>
  <c r="X4681" i="1"/>
  <c r="Y4681" i="1" s="1"/>
  <c r="X4601" i="1"/>
  <c r="Y4601" i="1" s="1"/>
  <c r="X4585" i="1"/>
  <c r="Y4585" i="1" s="1"/>
  <c r="X4553" i="1"/>
  <c r="Y4553" i="1" s="1"/>
  <c r="X4537" i="1"/>
  <c r="Y4537" i="1" s="1"/>
  <c r="X4505" i="1"/>
  <c r="Y4505" i="1" s="1"/>
  <c r="X4489" i="1"/>
  <c r="Y4489" i="1" s="1"/>
  <c r="X4473" i="1"/>
  <c r="Y4473" i="1" s="1"/>
  <c r="X4457" i="1"/>
  <c r="Y4457" i="1" s="1"/>
  <c r="X4393" i="1"/>
  <c r="Y4393" i="1" s="1"/>
  <c r="X4329" i="1"/>
  <c r="Y4329" i="1" s="1"/>
  <c r="X4297" i="1"/>
  <c r="Y4297" i="1" s="1"/>
  <c r="X4233" i="1"/>
  <c r="Y4233" i="1" s="1"/>
  <c r="X4215" i="1"/>
  <c r="Y4215" i="1" s="1"/>
  <c r="X1562" i="1"/>
  <c r="Y1562" i="1" s="1"/>
  <c r="X3963" i="1"/>
  <c r="Y3963" i="1" s="1"/>
  <c r="X1370" i="1"/>
  <c r="Y1370" i="1" s="1"/>
  <c r="X3000" i="1"/>
  <c r="Y3000" i="1" s="1"/>
  <c r="X2987" i="1"/>
  <c r="Y2987" i="1" s="1"/>
  <c r="X3059" i="1"/>
  <c r="Y3059" i="1" s="1"/>
  <c r="X3261" i="1"/>
  <c r="Y3261" i="1" s="1"/>
  <c r="X4216" i="1"/>
  <c r="Y4216" i="1" s="1"/>
  <c r="X1034" i="1"/>
  <c r="Y1034" i="1" s="1"/>
  <c r="X2606" i="1"/>
  <c r="Y2606" i="1" s="1"/>
  <c r="X3352" i="1"/>
  <c r="Y3352" i="1" s="1"/>
  <c r="X3020" i="1"/>
  <c r="Y3020" i="1" s="1"/>
  <c r="X2885" i="1"/>
  <c r="Y2885" i="1" s="1"/>
  <c r="X3029" i="1"/>
  <c r="Y3029" i="1" s="1"/>
  <c r="X2942" i="1"/>
  <c r="Y2942" i="1" s="1"/>
  <c r="X3699" i="1"/>
  <c r="Y3699" i="1" s="1"/>
  <c r="X3477" i="1"/>
  <c r="Y3477" i="1" s="1"/>
  <c r="X1285" i="1"/>
  <c r="Y1285" i="1" s="1"/>
  <c r="X1026" i="1"/>
  <c r="Y1026" i="1" s="1"/>
  <c r="X2791" i="1"/>
  <c r="Y2791" i="1" s="1"/>
  <c r="X2560" i="1"/>
  <c r="Y2560" i="1" s="1"/>
  <c r="X3321" i="1"/>
  <c r="Y3321" i="1" s="1"/>
  <c r="X2568" i="1"/>
  <c r="Y2568" i="1" s="1"/>
  <c r="X3380" i="1"/>
  <c r="Y3380" i="1" s="1"/>
  <c r="X3628" i="1"/>
  <c r="Y3628" i="1" s="1"/>
  <c r="X4044" i="1"/>
  <c r="Y4044" i="1" s="1"/>
  <c r="X4612" i="1"/>
  <c r="Y4612" i="1" s="1"/>
  <c r="X4085" i="1"/>
  <c r="Y4085" i="1" s="1"/>
  <c r="X1050" i="1"/>
  <c r="Y1050" i="1" s="1"/>
  <c r="X994" i="1"/>
  <c r="Y994" i="1" s="1"/>
  <c r="X1278" i="1"/>
  <c r="Y1278" i="1" s="1"/>
  <c r="X1514" i="1"/>
  <c r="Y1514" i="1" s="1"/>
  <c r="X2050" i="1"/>
  <c r="Y2050" i="1" s="1"/>
  <c r="X2130" i="1"/>
  <c r="Y2130" i="1" s="1"/>
  <c r="X2654" i="1"/>
  <c r="Y2654" i="1" s="1"/>
  <c r="X2323" i="1"/>
  <c r="Y2323" i="1" s="1"/>
  <c r="X3272" i="1"/>
  <c r="Y3272" i="1" s="1"/>
  <c r="X2642" i="1"/>
  <c r="Y2642" i="1" s="1"/>
  <c r="X3449" i="1"/>
  <c r="Y3449" i="1" s="1"/>
  <c r="X3644" i="1"/>
  <c r="Y3644" i="1" s="1"/>
  <c r="X2766" i="1"/>
  <c r="Y2766" i="1" s="1"/>
  <c r="X3110" i="1"/>
  <c r="Y3110" i="1" s="1"/>
  <c r="X970" i="1"/>
  <c r="Y970" i="1" s="1"/>
  <c r="X2310" i="1"/>
  <c r="Y2310" i="1" s="1"/>
  <c r="X2443" i="1"/>
  <c r="Y2443" i="1" s="1"/>
  <c r="X843" i="1"/>
  <c r="Y843" i="1" s="1"/>
  <c r="X834" i="1"/>
  <c r="Y834" i="1" s="1"/>
  <c r="X1543" i="1"/>
  <c r="Y1543" i="1" s="1"/>
  <c r="X945" i="1"/>
  <c r="Y945" i="1" s="1"/>
  <c r="X1769" i="1"/>
  <c r="Y1769" i="1" s="1"/>
  <c r="X1970" i="1"/>
  <c r="Y1970" i="1" s="1"/>
  <c r="X2042" i="1"/>
  <c r="Y2042" i="1" s="1"/>
  <c r="X2106" i="1"/>
  <c r="Y2106" i="1" s="1"/>
  <c r="X2597" i="1"/>
  <c r="Y2597" i="1" s="1"/>
  <c r="X2051" i="1"/>
  <c r="Y2051" i="1" s="1"/>
  <c r="X3200" i="1"/>
  <c r="Y3200" i="1" s="1"/>
  <c r="X2964" i="1"/>
  <c r="Y2964" i="1" s="1"/>
  <c r="X4356" i="1"/>
  <c r="Y4356" i="1" s="1"/>
  <c r="X4644" i="1"/>
  <c r="Y4644" i="1" s="1"/>
  <c r="X3984" i="1"/>
  <c r="Y3984" i="1" s="1"/>
  <c r="X1044" i="1"/>
  <c r="Y1044" i="1" s="1"/>
  <c r="X778" i="1"/>
  <c r="Y778" i="1" s="1"/>
  <c r="X826" i="1"/>
  <c r="Y826" i="1" s="1"/>
  <c r="X1992" i="1"/>
  <c r="Y1992" i="1" s="1"/>
  <c r="X1713" i="1"/>
  <c r="Y1713" i="1" s="1"/>
  <c r="X2428" i="1"/>
  <c r="Y2428" i="1" s="1"/>
  <c r="X2614" i="1"/>
  <c r="Y2614" i="1" s="1"/>
  <c r="X2384" i="1"/>
  <c r="Y2384" i="1" s="1"/>
  <c r="X2274" i="1"/>
  <c r="Y2274" i="1" s="1"/>
  <c r="X2036" i="1"/>
  <c r="Y2036" i="1" s="1"/>
  <c r="X3785" i="1"/>
  <c r="Y3785" i="1" s="1"/>
  <c r="X3186" i="1"/>
  <c r="Y3186" i="1" s="1"/>
  <c r="X3924" i="1"/>
  <c r="Y3924" i="1" s="1"/>
  <c r="X714" i="1"/>
  <c r="Y714" i="1" s="1"/>
  <c r="X1303" i="1"/>
  <c r="Y1303" i="1" s="1"/>
  <c r="X2040" i="1"/>
  <c r="Y2040" i="1" s="1"/>
  <c r="X1841" i="1"/>
  <c r="Y1841" i="1" s="1"/>
  <c r="X1522" i="1"/>
  <c r="Y1522" i="1" s="1"/>
  <c r="X3119" i="1"/>
  <c r="Y3119" i="1" s="1"/>
  <c r="X3624" i="1"/>
  <c r="Y3624" i="1" s="1"/>
  <c r="X3210" i="1"/>
  <c r="Y3210" i="1" s="1"/>
  <c r="X3659" i="1"/>
  <c r="Y3659" i="1" s="1"/>
  <c r="X3849" i="1"/>
  <c r="Y3849" i="1" s="1"/>
  <c r="X690" i="1"/>
  <c r="Y690" i="1" s="1"/>
  <c r="X1401" i="1"/>
  <c r="Y1401" i="1" s="1"/>
  <c r="X1873" i="1"/>
  <c r="Y1873" i="1" s="1"/>
  <c r="X2065" i="1"/>
  <c r="Y2065" i="1" s="1"/>
  <c r="X2066" i="1"/>
  <c r="Y2066" i="1" s="1"/>
  <c r="X2943" i="1"/>
  <c r="Y2943" i="1" s="1"/>
  <c r="X3399" i="1"/>
  <c r="Y3399" i="1" s="1"/>
  <c r="X3226" i="1"/>
  <c r="Y3226" i="1" s="1"/>
  <c r="X4374" i="1"/>
  <c r="Y4374" i="1" s="1"/>
  <c r="X4510" i="1"/>
  <c r="Y4510" i="1" s="1"/>
  <c r="X666" i="1"/>
  <c r="Y666" i="1" s="1"/>
  <c r="X3096" i="1"/>
  <c r="Y3096" i="1" s="1"/>
  <c r="X2695" i="1"/>
  <c r="Y2695" i="1" s="1"/>
  <c r="X2554" i="1"/>
  <c r="Y2554" i="1" s="1"/>
  <c r="X4197" i="1"/>
  <c r="Y4197" i="1" s="1"/>
  <c r="X4693" i="1"/>
  <c r="Y4693" i="1" s="1"/>
  <c r="X4709" i="1"/>
  <c r="Y4709" i="1" s="1"/>
  <c r="X4630" i="1"/>
  <c r="Y4630" i="1" s="1"/>
  <c r="X3603" i="1"/>
  <c r="Y3603" i="1" s="1"/>
  <c r="X3937" i="1"/>
  <c r="Y3937" i="1" s="1"/>
  <c r="X658" i="1"/>
  <c r="Y658" i="1" s="1"/>
  <c r="X2650" i="1"/>
  <c r="Y2650" i="1" s="1"/>
  <c r="X594" i="1"/>
  <c r="Y594" i="1" s="1"/>
  <c r="X3135" i="1"/>
  <c r="Y3135" i="1" s="1"/>
  <c r="X2736" i="1"/>
  <c r="Y2736" i="1" s="1"/>
  <c r="X4582" i="1"/>
  <c r="Y4582" i="1" s="1"/>
  <c r="X4051" i="1"/>
  <c r="Y4051" i="1" s="1"/>
  <c r="X514" i="1"/>
  <c r="Y514" i="1" s="1"/>
  <c r="X691" i="1"/>
  <c r="Y691" i="1" s="1"/>
  <c r="X739" i="1"/>
  <c r="Y739" i="1" s="1"/>
  <c r="X516" i="1"/>
  <c r="Y516" i="1" s="1"/>
  <c r="X1736" i="1"/>
  <c r="Y1736" i="1" s="1"/>
  <c r="X4132" i="1"/>
  <c r="Y4132" i="1" s="1"/>
  <c r="X4734" i="1"/>
  <c r="Y4734" i="1" s="1"/>
  <c r="X4128" i="1"/>
  <c r="Y4128" i="1" s="1"/>
  <c r="X506" i="1"/>
  <c r="Y506" i="1" s="1"/>
  <c r="X2550" i="1"/>
  <c r="Y2550" i="1" s="1"/>
  <c r="X2296" i="1"/>
  <c r="Y2296" i="1" s="1"/>
  <c r="X2863" i="1"/>
  <c r="Y2863" i="1" s="1"/>
  <c r="X2760" i="1"/>
  <c r="Y2760" i="1" s="1"/>
  <c r="X3144" i="1"/>
  <c r="Y3144" i="1" s="1"/>
  <c r="X3753" i="1"/>
  <c r="Y3753" i="1" s="1"/>
  <c r="X2547" i="1"/>
  <c r="Y2547" i="1" s="1"/>
  <c r="X4532" i="1"/>
  <c r="Y4532" i="1" s="1"/>
  <c r="X4686" i="1"/>
  <c r="Y4686" i="1" s="1"/>
  <c r="X498" i="1"/>
  <c r="Y498" i="1" s="1"/>
  <c r="X1208" i="1"/>
  <c r="Y1208" i="1" s="1"/>
  <c r="X1345" i="1"/>
  <c r="Y1345" i="1" s="1"/>
  <c r="X2216" i="1"/>
  <c r="Y2216" i="1" s="1"/>
  <c r="X1628" i="1"/>
  <c r="Y1628" i="1" s="1"/>
  <c r="X1950" i="1"/>
  <c r="Y1950" i="1" s="1"/>
  <c r="X1924" i="1"/>
  <c r="Y1924" i="1" s="1"/>
  <c r="X2245" i="1"/>
  <c r="Y2245" i="1" s="1"/>
  <c r="X2012" i="1"/>
  <c r="Y2012" i="1" s="1"/>
  <c r="X3527" i="1"/>
  <c r="Y3527" i="1" s="1"/>
  <c r="X2822" i="1"/>
  <c r="Y2822" i="1" s="1"/>
  <c r="X4668" i="1"/>
  <c r="Y4668" i="1" s="1"/>
  <c r="X3437" i="1"/>
  <c r="Y3437" i="1" s="1"/>
  <c r="X4087" i="1"/>
  <c r="Y4087" i="1" s="1"/>
  <c r="X3969" i="1"/>
  <c r="Y3969" i="1" s="1"/>
  <c r="X3883" i="1"/>
  <c r="Y3883" i="1" s="1"/>
  <c r="X466" i="1"/>
  <c r="Y466" i="1" s="1"/>
  <c r="X639" i="1"/>
  <c r="Y639" i="1" s="1"/>
  <c r="X700" i="1"/>
  <c r="Y700" i="1" s="1"/>
  <c r="X1487" i="1"/>
  <c r="Y1487" i="1" s="1"/>
  <c r="X1680" i="1"/>
  <c r="Y1680" i="1" s="1"/>
  <c r="X2088" i="1"/>
  <c r="Y2088" i="1" s="1"/>
  <c r="X1524" i="1"/>
  <c r="Y1524" i="1" s="1"/>
  <c r="X1791" i="1"/>
  <c r="Y1791" i="1" s="1"/>
  <c r="X2240" i="1"/>
  <c r="Y2240" i="1" s="1"/>
  <c r="X3560" i="1"/>
  <c r="Y3560" i="1" s="1"/>
  <c r="X3593" i="1"/>
  <c r="Y3593" i="1" s="1"/>
  <c r="X2891" i="1"/>
  <c r="Y2891" i="1" s="1"/>
  <c r="X2956" i="1"/>
  <c r="Y2956" i="1" s="1"/>
  <c r="X3348" i="1"/>
  <c r="Y3348" i="1" s="1"/>
  <c r="X3069" i="1"/>
  <c r="Y3069" i="1" s="1"/>
  <c r="X3755" i="1"/>
  <c r="Y3755" i="1" s="1"/>
  <c r="X3948" i="1"/>
  <c r="Y3948" i="1" s="1"/>
  <c r="X4492" i="1"/>
  <c r="Y4492" i="1" s="1"/>
  <c r="X4029" i="1"/>
  <c r="Y4029" i="1" s="1"/>
  <c r="X4397" i="1"/>
  <c r="Y4397" i="1" s="1"/>
  <c r="X4009" i="1"/>
  <c r="Y4009" i="1" s="1"/>
  <c r="X458" i="1"/>
  <c r="Y458" i="1" s="1"/>
  <c r="X1969" i="1"/>
  <c r="Y1969" i="1" s="1"/>
  <c r="X3049" i="1"/>
  <c r="Y3049" i="1" s="1"/>
  <c r="X3769" i="1"/>
  <c r="Y3769" i="1" s="1"/>
  <c r="X2963" i="1"/>
  <c r="Y2963" i="1" s="1"/>
  <c r="X4469" i="1"/>
  <c r="Y4469" i="1" s="1"/>
  <c r="X450" i="1"/>
  <c r="Y450" i="1" s="1"/>
  <c r="X644" i="1"/>
  <c r="Y644" i="1" s="1"/>
  <c r="X520" i="1"/>
  <c r="Y520" i="1" s="1"/>
  <c r="X768" i="1"/>
  <c r="Y768" i="1" s="1"/>
  <c r="X623" i="1"/>
  <c r="Y623" i="1" s="1"/>
  <c r="X1859" i="1"/>
  <c r="Y1859" i="1" s="1"/>
  <c r="X1446" i="1"/>
  <c r="Y1446" i="1" s="1"/>
  <c r="X2373" i="1"/>
  <c r="Y2373" i="1" s="1"/>
  <c r="X2903" i="1"/>
  <c r="Y2903" i="1" s="1"/>
  <c r="X3375" i="1"/>
  <c r="Y3375" i="1" s="1"/>
  <c r="X3487" i="1"/>
  <c r="Y3487" i="1" s="1"/>
  <c r="X3767" i="1"/>
  <c r="Y3767" i="1" s="1"/>
  <c r="X3640" i="1"/>
  <c r="Y3640" i="1" s="1"/>
  <c r="X2833" i="1"/>
  <c r="Y2833" i="1" s="1"/>
  <c r="X4452" i="1"/>
  <c r="Y4452" i="1" s="1"/>
  <c r="X4646" i="1"/>
  <c r="Y4646" i="1" s="1"/>
  <c r="X3382" i="1"/>
  <c r="Y3382" i="1" s="1"/>
  <c r="X426" i="1"/>
  <c r="Y426" i="1" s="1"/>
  <c r="X770" i="1"/>
  <c r="Y770" i="1" s="1"/>
  <c r="X1305" i="1"/>
  <c r="Y1305" i="1" s="1"/>
  <c r="X938" i="1"/>
  <c r="Y938" i="1" s="1"/>
  <c r="X2022" i="1"/>
  <c r="Y2022" i="1" s="1"/>
  <c r="X2532" i="1"/>
  <c r="Y2532" i="1" s="1"/>
  <c r="X2637" i="1"/>
  <c r="Y2637" i="1" s="1"/>
  <c r="X4436" i="1"/>
  <c r="Y4436" i="1" s="1"/>
  <c r="X3890" i="1"/>
  <c r="Y3890" i="1" s="1"/>
  <c r="X418" i="1"/>
  <c r="Y418" i="1" s="1"/>
  <c r="X779" i="1"/>
  <c r="Y779" i="1" s="1"/>
  <c r="X681" i="1"/>
  <c r="Y681" i="1" s="1"/>
  <c r="X1073" i="1"/>
  <c r="Y1073" i="1" s="1"/>
  <c r="X1206" i="1"/>
  <c r="Y1206" i="1" s="1"/>
  <c r="X1801" i="1"/>
  <c r="Y1801" i="1" s="1"/>
  <c r="X2303" i="1"/>
  <c r="Y2303" i="1" s="1"/>
  <c r="X2232" i="1"/>
  <c r="Y2232" i="1" s="1"/>
  <c r="X2305" i="1"/>
  <c r="Y2305" i="1" s="1"/>
  <c r="X3672" i="1"/>
  <c r="Y3672" i="1" s="1"/>
  <c r="X3316" i="1"/>
  <c r="Y3316" i="1" s="1"/>
  <c r="X4004" i="1"/>
  <c r="Y4004" i="1" s="1"/>
  <c r="X4008" i="1"/>
  <c r="Y4008" i="1" s="1"/>
  <c r="X410" i="1"/>
  <c r="Y410" i="1" s="1"/>
  <c r="X452" i="1"/>
  <c r="Y452" i="1" s="1"/>
  <c r="X740" i="1"/>
  <c r="Y740" i="1" s="1"/>
  <c r="X599" i="1"/>
  <c r="Y599" i="1" s="1"/>
  <c r="X1398" i="1"/>
  <c r="Y1398" i="1" s="1"/>
  <c r="X2010" i="1"/>
  <c r="Y2010" i="1" s="1"/>
  <c r="X1747" i="1"/>
  <c r="Y1747" i="1" s="1"/>
  <c r="X1990" i="1"/>
  <c r="Y1990" i="1" s="1"/>
  <c r="X3225" i="1"/>
  <c r="Y3225" i="1" s="1"/>
  <c r="X4412" i="1"/>
  <c r="Y4412" i="1" s="1"/>
  <c r="X3390" i="1"/>
  <c r="Y3390" i="1" s="1"/>
  <c r="X3834" i="1"/>
  <c r="Y3834" i="1" s="1"/>
  <c r="X378" i="1"/>
  <c r="Y378" i="1" s="1"/>
  <c r="X393" i="1"/>
  <c r="Y393" i="1" s="1"/>
  <c r="X1067" i="1"/>
  <c r="Y1067" i="1" s="1"/>
  <c r="X1668" i="1"/>
  <c r="Y1668" i="1" s="1"/>
  <c r="X2230" i="1"/>
  <c r="Y2230" i="1" s="1"/>
  <c r="X2999" i="1"/>
  <c r="Y2999" i="1" s="1"/>
  <c r="X2643" i="1"/>
  <c r="Y2643" i="1" s="1"/>
  <c r="X4204" i="1"/>
  <c r="Y4204" i="1" s="1"/>
  <c r="X4276" i="1"/>
  <c r="Y4276" i="1" s="1"/>
  <c r="X4517" i="1"/>
  <c r="Y4517" i="1" s="1"/>
  <c r="X3733" i="1"/>
  <c r="Y3733" i="1" s="1"/>
  <c r="X362" i="1"/>
  <c r="Y362" i="1" s="1"/>
  <c r="X1288" i="1"/>
  <c r="Y1288" i="1" s="1"/>
  <c r="X1178" i="1"/>
  <c r="Y1178" i="1" s="1"/>
  <c r="X1405" i="1"/>
  <c r="Y1405" i="1" s="1"/>
  <c r="X2074" i="1"/>
  <c r="Y2074" i="1" s="1"/>
  <c r="X2215" i="1"/>
  <c r="Y2215" i="1" s="1"/>
  <c r="X4692" i="1"/>
  <c r="Y4692" i="1" s="1"/>
  <c r="X346" i="1"/>
  <c r="Y346" i="1" s="1"/>
  <c r="X2477" i="1"/>
  <c r="Y2477" i="1" s="1"/>
  <c r="X2331" i="1"/>
  <c r="Y2331" i="1" s="1"/>
  <c r="X3705" i="1"/>
  <c r="Y3705" i="1" s="1"/>
  <c r="X2859" i="1"/>
  <c r="Y2859" i="1" s="1"/>
  <c r="X3221" i="1"/>
  <c r="Y3221" i="1" s="1"/>
  <c r="X3812" i="1"/>
  <c r="Y3812" i="1" s="1"/>
  <c r="X3962" i="1"/>
  <c r="Y3962" i="1" s="1"/>
  <c r="X4466" i="1"/>
  <c r="Y4466" i="1" s="1"/>
  <c r="X322" i="1"/>
  <c r="Y322" i="1" s="1"/>
  <c r="X420" i="1"/>
  <c r="Y420" i="1" s="1"/>
  <c r="X583" i="1"/>
  <c r="Y583" i="1" s="1"/>
  <c r="X1018" i="1"/>
  <c r="Y1018" i="1" s="1"/>
  <c r="X1218" i="1"/>
  <c r="Y1218" i="1" s="1"/>
  <c r="X1621" i="1"/>
  <c r="Y1621" i="1" s="1"/>
  <c r="X3736" i="1"/>
  <c r="Y3736" i="1" s="1"/>
  <c r="X3497" i="1"/>
  <c r="Y3497" i="1" s="1"/>
  <c r="X2962" i="1"/>
  <c r="Y2962" i="1" s="1"/>
  <c r="X3234" i="1"/>
  <c r="Y3234" i="1" s="1"/>
  <c r="X2980" i="1"/>
  <c r="Y2980" i="1" s="1"/>
  <c r="X4033" i="1"/>
  <c r="Y4033" i="1" s="1"/>
  <c r="X4050" i="1"/>
  <c r="Y4050" i="1" s="1"/>
  <c r="X306" i="1"/>
  <c r="Y306" i="1" s="1"/>
  <c r="X447" i="1"/>
  <c r="Y447" i="1" s="1"/>
  <c r="X812" i="1"/>
  <c r="Y812" i="1" s="1"/>
  <c r="X956" i="1"/>
  <c r="Y956" i="1" s="1"/>
  <c r="X969" i="1"/>
  <c r="Y969" i="1" s="1"/>
  <c r="X1380" i="1"/>
  <c r="Y1380" i="1" s="1"/>
  <c r="X1450" i="1"/>
  <c r="Y1450" i="1" s="1"/>
  <c r="X3615" i="1"/>
  <c r="Y3615" i="1" s="1"/>
  <c r="X3639" i="1"/>
  <c r="Y3639" i="1" s="1"/>
  <c r="X3556" i="1"/>
  <c r="Y3556" i="1" s="1"/>
  <c r="X4109" i="1"/>
  <c r="Y4109" i="1" s="1"/>
  <c r="X4113" i="1"/>
  <c r="Y4113" i="1" s="1"/>
  <c r="X4091" i="1"/>
  <c r="Y4091" i="1" s="1"/>
  <c r="X298" i="1"/>
  <c r="Y298" i="1" s="1"/>
  <c r="X679" i="1"/>
  <c r="Y679" i="1" s="1"/>
  <c r="X953" i="1"/>
  <c r="Y953" i="1" s="1"/>
  <c r="X1425" i="1"/>
  <c r="Y1425" i="1" s="1"/>
  <c r="X2209" i="1"/>
  <c r="Y2209" i="1" s="1"/>
  <c r="X1741" i="1"/>
  <c r="Y1741" i="1" s="1"/>
  <c r="X1783" i="1"/>
  <c r="Y1783" i="1" s="1"/>
  <c r="X3217" i="1"/>
  <c r="Y3217" i="1" s="1"/>
  <c r="X2922" i="1"/>
  <c r="Y2922" i="1" s="1"/>
  <c r="X2615" i="1"/>
  <c r="Y2615" i="1" s="1"/>
  <c r="X3004" i="1"/>
  <c r="Y3004" i="1" s="1"/>
  <c r="X3547" i="1"/>
  <c r="Y3547" i="1" s="1"/>
  <c r="X3854" i="1"/>
  <c r="Y3854" i="1" s="1"/>
  <c r="X290" i="1"/>
  <c r="Y290" i="1" s="1"/>
  <c r="X338" i="1"/>
  <c r="Y338" i="1" s="1"/>
  <c r="X432" i="1"/>
  <c r="Y432" i="1" s="1"/>
  <c r="X777" i="1"/>
  <c r="Y777" i="1" s="1"/>
  <c r="X1601" i="1"/>
  <c r="Y1601" i="1" s="1"/>
  <c r="X1857" i="1"/>
  <c r="Y1857" i="1" s="1"/>
  <c r="X1538" i="1"/>
  <c r="Y1538" i="1" s="1"/>
  <c r="X2333" i="1"/>
  <c r="Y2333" i="1" s="1"/>
  <c r="X3071" i="1"/>
  <c r="Y3071" i="1" s="1"/>
  <c r="X2467" i="1"/>
  <c r="Y2467" i="1" s="1"/>
  <c r="X2852" i="1"/>
  <c r="Y2852" i="1" s="1"/>
  <c r="X3587" i="1"/>
  <c r="Y3587" i="1" s="1"/>
  <c r="X4626" i="1"/>
  <c r="Y4626" i="1" s="1"/>
  <c r="X4027" i="1"/>
  <c r="Y4027" i="1" s="1"/>
  <c r="X274" i="1"/>
  <c r="Y274" i="1" s="1"/>
  <c r="X370" i="1"/>
  <c r="Y370" i="1" s="1"/>
  <c r="X366" i="1"/>
  <c r="Y366" i="1" s="1"/>
  <c r="X1157" i="1"/>
  <c r="Y1157" i="1" s="1"/>
  <c r="X824" i="1"/>
  <c r="Y824" i="1" s="1"/>
  <c r="X833" i="1"/>
  <c r="Y833" i="1" s="1"/>
  <c r="X1373" i="1"/>
  <c r="Y1373" i="1" s="1"/>
  <c r="X2000" i="1"/>
  <c r="Y2000" i="1" s="1"/>
  <c r="X1838" i="1"/>
  <c r="Y1838" i="1" s="1"/>
  <c r="X2729" i="1"/>
  <c r="Y2729" i="1" s="1"/>
  <c r="X2857" i="1"/>
  <c r="Y2857" i="1" s="1"/>
  <c r="X2795" i="1"/>
  <c r="Y2795" i="1" s="1"/>
  <c r="X2837" i="1"/>
  <c r="Y2837" i="1" s="1"/>
  <c r="X2902" i="1"/>
  <c r="Y2902" i="1" s="1"/>
  <c r="X3919" i="1"/>
  <c r="Y3919" i="1" s="1"/>
  <c r="X266" i="1"/>
  <c r="Y266" i="1" s="1"/>
  <c r="X835" i="1"/>
  <c r="Y835" i="1" s="1"/>
  <c r="X726" i="1"/>
  <c r="Y726" i="1" s="1"/>
  <c r="X1340" i="1"/>
  <c r="Y1340" i="1" s="1"/>
  <c r="X1494" i="1"/>
  <c r="Y1494" i="1" s="1"/>
  <c r="X2288" i="1"/>
  <c r="Y2288" i="1" s="1"/>
  <c r="X2703" i="1"/>
  <c r="Y2703" i="1" s="1"/>
  <c r="X2971" i="1"/>
  <c r="Y2971" i="1" s="1"/>
  <c r="X3030" i="1"/>
  <c r="Y3030" i="1" s="1"/>
  <c r="X3531" i="1"/>
  <c r="Y3531" i="1" s="1"/>
  <c r="X4238" i="1"/>
  <c r="Y4238" i="1" s="1"/>
  <c r="X3434" i="1"/>
  <c r="Y3434" i="1" s="1"/>
  <c r="X3835" i="1"/>
  <c r="Y3835" i="1" s="1"/>
  <c r="X258" i="1"/>
  <c r="Y258" i="1" s="1"/>
  <c r="X1195" i="1"/>
  <c r="Y1195" i="1" s="1"/>
  <c r="X1563" i="1"/>
  <c r="Y1563" i="1" s="1"/>
  <c r="X1709" i="1"/>
  <c r="Y1709" i="1" s="1"/>
  <c r="X2490" i="1"/>
  <c r="Y2490" i="1" s="1"/>
  <c r="X4445" i="1"/>
  <c r="Y4445" i="1" s="1"/>
  <c r="X250" i="1"/>
  <c r="Y250" i="1" s="1"/>
  <c r="X1250" i="1"/>
  <c r="Y1250" i="1" s="1"/>
  <c r="X2478" i="1"/>
  <c r="Y2478" i="1" s="1"/>
  <c r="X2063" i="1"/>
  <c r="Y2063" i="1" s="1"/>
  <c r="X2719" i="1"/>
  <c r="Y2719" i="1" s="1"/>
  <c r="X3520" i="1"/>
  <c r="Y3520" i="1" s="1"/>
  <c r="X4208" i="1"/>
  <c r="Y4208" i="1" s="1"/>
  <c r="X242" i="1"/>
  <c r="Y242" i="1" s="1"/>
  <c r="X246" i="1"/>
  <c r="Y246" i="1" s="1"/>
  <c r="X334" i="1"/>
  <c r="Y334" i="1" s="1"/>
  <c r="X351" i="1"/>
  <c r="Y351" i="1" s="1"/>
  <c r="X838" i="1"/>
  <c r="Y838" i="1" s="1"/>
  <c r="X1415" i="1"/>
  <c r="Y1415" i="1" s="1"/>
  <c r="X1229" i="1"/>
  <c r="Y1229" i="1" s="1"/>
  <c r="X2641" i="1"/>
  <c r="Y2641" i="1" s="1"/>
  <c r="X3568" i="1"/>
  <c r="Y3568" i="1" s="1"/>
  <c r="X2873" i="1"/>
  <c r="Y2873" i="1" s="1"/>
  <c r="X2788" i="1"/>
  <c r="Y2788" i="1" s="1"/>
  <c r="X2988" i="1"/>
  <c r="Y2988" i="1" s="1"/>
  <c r="X2731" i="1"/>
  <c r="Y2731" i="1" s="1"/>
  <c r="X4572" i="1"/>
  <c r="Y4572" i="1" s="1"/>
  <c r="X3827" i="1"/>
  <c r="Y3827" i="1" s="1"/>
  <c r="X234" i="1"/>
  <c r="Y234" i="1" s="1"/>
  <c r="X339" i="1"/>
  <c r="Y339" i="1" s="1"/>
  <c r="X1120" i="1"/>
  <c r="Y1120" i="1" s="1"/>
  <c r="X849" i="1"/>
  <c r="Y849" i="1" s="1"/>
  <c r="X2473" i="1"/>
  <c r="Y2473" i="1" s="1"/>
  <c r="X4516" i="1"/>
  <c r="Y4516" i="1" s="1"/>
  <c r="X3574" i="1"/>
  <c r="Y3574" i="1" s="1"/>
  <c r="X226" i="1"/>
  <c r="Y226" i="1" s="1"/>
  <c r="X353" i="1"/>
  <c r="Y353" i="1" s="1"/>
  <c r="X935" i="1"/>
  <c r="Y935" i="1" s="1"/>
  <c r="X2001" i="1"/>
  <c r="Y2001" i="1" s="1"/>
  <c r="X2549" i="1"/>
  <c r="Y2549" i="1" s="1"/>
  <c r="X1949" i="1"/>
  <c r="Y1949" i="1" s="1"/>
  <c r="X2869" i="1"/>
  <c r="Y2869" i="1" s="1"/>
  <c r="X4402" i="1"/>
  <c r="Y4402" i="1" s="1"/>
  <c r="X4219" i="1"/>
  <c r="Y4219" i="1" s="1"/>
  <c r="X218" i="1"/>
  <c r="Y218" i="1" s="1"/>
  <c r="X262" i="1"/>
  <c r="Y262" i="1" s="1"/>
  <c r="X494" i="1"/>
  <c r="Y494" i="1" s="1"/>
  <c r="X575" i="1"/>
  <c r="Y575" i="1" s="1"/>
  <c r="X973" i="1"/>
  <c r="Y973" i="1" s="1"/>
  <c r="X440" i="1"/>
  <c r="Y440" i="1" s="1"/>
  <c r="X1456" i="1"/>
  <c r="Y1456" i="1" s="1"/>
  <c r="X1150" i="1"/>
  <c r="Y1150" i="1" s="1"/>
  <c r="X1498" i="1"/>
  <c r="Y1498" i="1" s="1"/>
  <c r="X1897" i="1"/>
  <c r="Y1897" i="1" s="1"/>
  <c r="X1858" i="1"/>
  <c r="Y1858" i="1" s="1"/>
  <c r="X2086" i="1"/>
  <c r="Y2086" i="1" s="1"/>
  <c r="X1430" i="1"/>
  <c r="Y1430" i="1" s="1"/>
  <c r="X2454" i="1"/>
  <c r="Y2454" i="1" s="1"/>
  <c r="X1948" i="1"/>
  <c r="Y1948" i="1" s="1"/>
  <c r="X3159" i="1"/>
  <c r="Y3159" i="1" s="1"/>
  <c r="X3280" i="1"/>
  <c r="Y3280" i="1" s="1"/>
  <c r="X3360" i="1"/>
  <c r="Y3360" i="1" s="1"/>
  <c r="X4604" i="1"/>
  <c r="Y4604" i="1" s="1"/>
  <c r="X4798" i="1"/>
  <c r="Y4798" i="1" s="1"/>
  <c r="X3491" i="1"/>
  <c r="Y3491" i="1" s="1"/>
  <c r="X4000" i="1"/>
  <c r="Y4000" i="1" s="1"/>
  <c r="X202" i="1"/>
  <c r="Y202" i="1" s="1"/>
  <c r="X435" i="1"/>
  <c r="Y435" i="1" s="1"/>
  <c r="X496" i="1"/>
  <c r="Y496" i="1" s="1"/>
  <c r="X820" i="1"/>
  <c r="Y820" i="1" s="1"/>
  <c r="X2195" i="1"/>
  <c r="Y2195" i="1" s="1"/>
  <c r="X3183" i="1"/>
  <c r="Y3183" i="1" s="1"/>
  <c r="X3424" i="1"/>
  <c r="Y3424" i="1" s="1"/>
  <c r="X3252" i="1"/>
  <c r="Y3252" i="1" s="1"/>
  <c r="X3300" i="1"/>
  <c r="Y3300" i="1" s="1"/>
  <c r="X2966" i="1"/>
  <c r="Y2966" i="1" s="1"/>
  <c r="X4660" i="1"/>
  <c r="Y4660" i="1" s="1"/>
  <c r="X194" i="1"/>
  <c r="Y194" i="1" s="1"/>
  <c r="X255" i="1"/>
  <c r="Y255" i="1" s="1"/>
  <c r="X377" i="1"/>
  <c r="Y377" i="1" s="1"/>
  <c r="X939" i="1"/>
  <c r="Y939" i="1" s="1"/>
  <c r="X1584" i="1"/>
  <c r="Y1584" i="1" s="1"/>
  <c r="X1518" i="1"/>
  <c r="Y1518" i="1" s="1"/>
  <c r="X2306" i="1"/>
  <c r="Y2306" i="1" s="1"/>
  <c r="X1940" i="1"/>
  <c r="Y1940" i="1" s="1"/>
  <c r="X3384" i="1"/>
  <c r="Y3384" i="1" s="1"/>
  <c r="X3457" i="1"/>
  <c r="Y3457" i="1" s="1"/>
  <c r="X4006" i="1"/>
  <c r="Y4006" i="1" s="1"/>
  <c r="X4262" i="1"/>
  <c r="Y4262" i="1" s="1"/>
  <c r="X3945" i="1"/>
  <c r="Y3945" i="1" s="1"/>
  <c r="X186" i="1"/>
  <c r="Y186" i="1" s="1"/>
  <c r="X303" i="1"/>
  <c r="Y303" i="1" s="1"/>
  <c r="X798" i="1"/>
  <c r="Y798" i="1" s="1"/>
  <c r="X1435" i="1"/>
  <c r="Y1435" i="1" s="1"/>
  <c r="X1986" i="1"/>
  <c r="Y1986" i="1" s="1"/>
  <c r="X1602" i="1"/>
  <c r="Y1602" i="1" s="1"/>
  <c r="X2617" i="1"/>
  <c r="Y2617" i="1" s="1"/>
  <c r="X3162" i="1"/>
  <c r="Y3162" i="1" s="1"/>
  <c r="X3686" i="1"/>
  <c r="Y3686" i="1" s="1"/>
  <c r="X178" i="1"/>
  <c r="Y178" i="1" s="1"/>
  <c r="X183" i="1"/>
  <c r="Y183" i="1" s="1"/>
  <c r="X771" i="1"/>
  <c r="Y771" i="1" s="1"/>
  <c r="X264" i="1"/>
  <c r="Y264" i="1" s="1"/>
  <c r="X1071" i="1"/>
  <c r="Y1071" i="1" s="1"/>
  <c r="X1642" i="1"/>
  <c r="Y1642" i="1" s="1"/>
  <c r="X2468" i="1"/>
  <c r="Y2468" i="1" s="1"/>
  <c r="X2661" i="1"/>
  <c r="Y2661" i="1" s="1"/>
  <c r="X3511" i="1"/>
  <c r="Y3511" i="1" s="1"/>
  <c r="X3088" i="1"/>
  <c r="Y3088" i="1" s="1"/>
  <c r="X4189" i="1"/>
  <c r="Y4189" i="1" s="1"/>
  <c r="X170" i="1"/>
  <c r="Y170" i="1" s="1"/>
  <c r="X908" i="1"/>
  <c r="Y908" i="1" s="1"/>
  <c r="X503" i="1"/>
  <c r="Y503" i="1" s="1"/>
  <c r="X621" i="1"/>
  <c r="Y621" i="1" s="1"/>
  <c r="X905" i="1"/>
  <c r="Y905" i="1" s="1"/>
  <c r="X1374" i="1"/>
  <c r="Y1374" i="1" s="1"/>
  <c r="X1730" i="1"/>
  <c r="Y1730" i="1" s="1"/>
  <c r="X1743" i="1"/>
  <c r="Y1743" i="1" s="1"/>
  <c r="X2405" i="1"/>
  <c r="Y2405" i="1" s="1"/>
  <c r="X3448" i="1"/>
  <c r="Y3448" i="1" s="1"/>
  <c r="X2715" i="1"/>
  <c r="Y2715" i="1" s="1"/>
  <c r="X3894" i="1"/>
  <c r="Y3894" i="1" s="1"/>
  <c r="X4167" i="1"/>
  <c r="Y4167" i="1" s="1"/>
  <c r="X4041" i="1"/>
  <c r="Y4041" i="1" s="1"/>
  <c r="X4018" i="1"/>
  <c r="Y4018" i="1" s="1"/>
  <c r="X4147" i="1"/>
  <c r="Y4147" i="1" s="1"/>
  <c r="X154" i="1"/>
  <c r="Y154" i="1" s="1"/>
  <c r="X397" i="1"/>
  <c r="Y397" i="1" s="1"/>
  <c r="X2222" i="1"/>
  <c r="Y2222" i="1" s="1"/>
  <c r="X2388" i="1"/>
  <c r="Y2388" i="1" s="1"/>
  <c r="X2849" i="1"/>
  <c r="Y2849" i="1" s="1"/>
  <c r="X3164" i="1"/>
  <c r="Y3164" i="1" s="1"/>
  <c r="X4718" i="1"/>
  <c r="Y4718" i="1" s="1"/>
  <c r="X138" i="1"/>
  <c r="Y138" i="1" s="1"/>
  <c r="X747" i="1"/>
  <c r="Y747" i="1" s="1"/>
  <c r="X804" i="1"/>
  <c r="Y804" i="1" s="1"/>
  <c r="X1695" i="1"/>
  <c r="Y1695" i="1" s="1"/>
  <c r="X2341" i="1"/>
  <c r="Y2341" i="1" s="1"/>
  <c r="X2258" i="1"/>
  <c r="Y2258" i="1" s="1"/>
  <c r="X3561" i="1"/>
  <c r="Y3561" i="1" s="1"/>
  <c r="X3324" i="1"/>
  <c r="Y3324" i="1" s="1"/>
  <c r="X2602" i="1"/>
  <c r="Y2602" i="1" s="1"/>
  <c r="X3134" i="1"/>
  <c r="Y3134" i="1" s="1"/>
  <c r="X4781" i="1"/>
  <c r="Y4781" i="1" s="1"/>
  <c r="X3897" i="1"/>
  <c r="Y3897" i="1" s="1"/>
  <c r="X4474" i="1"/>
  <c r="Y4474" i="1" s="1"/>
  <c r="X4099" i="1"/>
  <c r="Y4099" i="1" s="1"/>
  <c r="X130" i="1"/>
  <c r="Y130" i="1" s="1"/>
  <c r="X205" i="1"/>
  <c r="Y205" i="1" s="1"/>
  <c r="X856" i="1"/>
  <c r="Y856" i="1" s="1"/>
  <c r="X786" i="1"/>
  <c r="Y786" i="1" s="1"/>
  <c r="X1511" i="1"/>
  <c r="Y1511" i="1" s="1"/>
  <c r="X1230" i="1"/>
  <c r="Y1230" i="1" s="1"/>
  <c r="X2048" i="1"/>
  <c r="Y2048" i="1" s="1"/>
  <c r="X1580" i="1"/>
  <c r="Y1580" i="1" s="1"/>
  <c r="X2678" i="1"/>
  <c r="Y2678" i="1" s="1"/>
  <c r="X3529" i="1"/>
  <c r="Y3529" i="1" s="1"/>
  <c r="X2894" i="1"/>
  <c r="Y2894" i="1" s="1"/>
  <c r="X3595" i="1"/>
  <c r="Y3595" i="1" s="1"/>
  <c r="X3787" i="1"/>
  <c r="Y3787" i="1" s="1"/>
  <c r="X4260" i="1"/>
  <c r="Y4260" i="1" s="1"/>
  <c r="X4628" i="1"/>
  <c r="Y4628" i="1" s="1"/>
  <c r="X4057" i="1"/>
  <c r="Y4057" i="1" s="1"/>
  <c r="X122" i="1"/>
  <c r="Y122" i="1" s="1"/>
  <c r="X1527" i="1"/>
  <c r="Y1527" i="1" s="1"/>
  <c r="X1665" i="1"/>
  <c r="Y1665" i="1" s="1"/>
  <c r="X1681" i="1"/>
  <c r="Y1681" i="1" s="1"/>
  <c r="X1595" i="1"/>
  <c r="Y1595" i="1" s="1"/>
  <c r="X1666" i="1"/>
  <c r="Y1666" i="1" s="1"/>
  <c r="X2263" i="1"/>
  <c r="Y2263" i="1" s="1"/>
  <c r="X2385" i="1"/>
  <c r="Y2385" i="1" s="1"/>
  <c r="X2394" i="1"/>
  <c r="Y2394" i="1" s="1"/>
  <c r="X3039" i="1"/>
  <c r="Y3039" i="1" s="1"/>
  <c r="X3521" i="1"/>
  <c r="Y3521" i="1" s="1"/>
  <c r="X4072" i="1"/>
  <c r="Y4072" i="1" s="1"/>
  <c r="X3797" i="1"/>
  <c r="Y3797" i="1" s="1"/>
  <c r="X106" i="1"/>
  <c r="Y106" i="1" s="1"/>
  <c r="X574" i="1"/>
  <c r="Y574" i="1" s="1"/>
  <c r="X703" i="1"/>
  <c r="Y703" i="1" s="1"/>
  <c r="X1417" i="1"/>
  <c r="Y1417" i="1" s="1"/>
  <c r="X1781" i="1"/>
  <c r="Y1781" i="1" s="1"/>
  <c r="X2509" i="1"/>
  <c r="Y2509" i="1" s="1"/>
  <c r="X2257" i="1"/>
  <c r="Y2257" i="1" s="1"/>
  <c r="X2361" i="1"/>
  <c r="Y2361" i="1" s="1"/>
  <c r="X3793" i="1"/>
  <c r="Y3793" i="1" s="1"/>
  <c r="X3419" i="1"/>
  <c r="Y3419" i="1" s="1"/>
  <c r="X3658" i="1"/>
  <c r="Y3658" i="1" s="1"/>
  <c r="X98" i="1"/>
  <c r="Y98" i="1" s="1"/>
  <c r="X1101" i="1"/>
  <c r="Y1101" i="1" s="1"/>
  <c r="X799" i="1"/>
  <c r="Y799" i="1" s="1"/>
  <c r="X1952" i="1"/>
  <c r="Y1952" i="1" s="1"/>
  <c r="X2193" i="1"/>
  <c r="Y2193" i="1" s="1"/>
  <c r="X1574" i="1"/>
  <c r="Y1574" i="1" s="1"/>
  <c r="X3015" i="1"/>
  <c r="Y3015" i="1" s="1"/>
  <c r="X3673" i="1"/>
  <c r="Y3673" i="1" s="1"/>
  <c r="X4396" i="1"/>
  <c r="Y4396" i="1" s="1"/>
  <c r="X3309" i="1"/>
  <c r="Y3309" i="1" s="1"/>
  <c r="X90" i="1"/>
  <c r="Y90" i="1" s="1"/>
  <c r="X541" i="1"/>
  <c r="Y541" i="1" s="1"/>
  <c r="X1457" i="1"/>
  <c r="Y1457" i="1" s="1"/>
  <c r="X1760" i="1"/>
  <c r="Y1760" i="1" s="1"/>
  <c r="X2853" i="1"/>
  <c r="Y2853" i="1" s="1"/>
  <c r="X3771" i="1"/>
  <c r="Y3771" i="1" s="1"/>
  <c r="X4421" i="1"/>
  <c r="Y4421" i="1" s="1"/>
  <c r="X4814" i="1"/>
  <c r="Y4814" i="1" s="1"/>
  <c r="X74" i="1"/>
  <c r="Y74" i="1" s="1"/>
  <c r="X411" i="1"/>
  <c r="Y411" i="1" s="1"/>
  <c r="X94" i="1"/>
  <c r="Y94" i="1" s="1"/>
  <c r="X1215" i="1"/>
  <c r="Y1215" i="1" s="1"/>
  <c r="X1406" i="1"/>
  <c r="Y1406" i="1" s="1"/>
  <c r="X2166" i="1"/>
  <c r="Y2166" i="1" s="1"/>
  <c r="X2457" i="1"/>
  <c r="Y2457" i="1" s="1"/>
  <c r="X1911" i="1"/>
  <c r="Y1911" i="1" s="1"/>
  <c r="X3751" i="1"/>
  <c r="Y3751" i="1" s="1"/>
  <c r="X2870" i="1"/>
  <c r="Y2870" i="1" s="1"/>
  <c r="X4198" i="1"/>
  <c r="Y4198" i="1" s="1"/>
  <c r="X3778" i="1"/>
  <c r="Y3778" i="1" s="1"/>
  <c r="X4088" i="1"/>
  <c r="Y4088" i="1" s="1"/>
  <c r="X4250" i="1"/>
  <c r="Y4250" i="1" s="1"/>
  <c r="X66" i="1"/>
  <c r="Y66" i="1" s="1"/>
  <c r="X571" i="1"/>
  <c r="Y571" i="1" s="1"/>
  <c r="X329" i="1"/>
  <c r="Y329" i="1" s="1"/>
  <c r="X915" i="1"/>
  <c r="Y915" i="1" s="1"/>
  <c r="X1149" i="1"/>
  <c r="Y1149" i="1" s="1"/>
  <c r="X752" i="1"/>
  <c r="Y752" i="1" s="1"/>
  <c r="X1367" i="1"/>
  <c r="Y1367" i="1" s="1"/>
  <c r="X1432" i="1"/>
  <c r="Y1432" i="1" s="1"/>
  <c r="X1098" i="1"/>
  <c r="Y1098" i="1" s="1"/>
  <c r="X1055" i="1"/>
  <c r="Y1055" i="1" s="1"/>
  <c r="X1886" i="1"/>
  <c r="Y1886" i="1" s="1"/>
  <c r="X2621" i="1"/>
  <c r="Y2621" i="1" s="1"/>
  <c r="X2769" i="1"/>
  <c r="Y2769" i="1" s="1"/>
  <c r="X3206" i="1"/>
  <c r="Y3206" i="1" s="1"/>
  <c r="X4270" i="1"/>
  <c r="Y4270" i="1" s="1"/>
  <c r="X3315" i="1"/>
  <c r="Y3315" i="1" s="1"/>
  <c r="X3571" i="1"/>
  <c r="Y3571" i="1" s="1"/>
  <c r="X4129" i="1"/>
  <c r="Y4129" i="1" s="1"/>
  <c r="X4442" i="1"/>
  <c r="Y4442" i="1" s="1"/>
  <c r="X58" i="1"/>
  <c r="Y58" i="1" s="1"/>
  <c r="X1319" i="1"/>
  <c r="Y1319" i="1" s="1"/>
  <c r="X1631" i="1"/>
  <c r="Y1631" i="1" s="1"/>
  <c r="X999" i="1"/>
  <c r="Y999" i="1" s="1"/>
  <c r="X1756" i="1"/>
  <c r="Y1756" i="1" s="1"/>
  <c r="X2020" i="1"/>
  <c r="Y2020" i="1" s="1"/>
  <c r="X3792" i="1"/>
  <c r="Y3792" i="1" s="1"/>
  <c r="X2819" i="1"/>
  <c r="Y2819" i="1" s="1"/>
  <c r="X3412" i="1"/>
  <c r="Y3412" i="1" s="1"/>
  <c r="X2570" i="1"/>
  <c r="Y2570" i="1" s="1"/>
  <c r="X50" i="1"/>
  <c r="Y50" i="1" s="1"/>
  <c r="X547" i="1"/>
  <c r="Y547" i="1" s="1"/>
  <c r="X563" i="1"/>
  <c r="Y563" i="1" s="1"/>
  <c r="X62" i="1"/>
  <c r="Y62" i="1" s="1"/>
  <c r="X1508" i="1"/>
  <c r="Y1508" i="1" s="1"/>
  <c r="X2565" i="1"/>
  <c r="Y2565" i="1" s="1"/>
  <c r="X1981" i="1"/>
  <c r="Y1981" i="1" s="1"/>
  <c r="X2264" i="1"/>
  <c r="Y2264" i="1" s="1"/>
  <c r="X4022" i="1"/>
  <c r="Y4022" i="1" s="1"/>
  <c r="X34" i="1"/>
  <c r="Y34" i="1" s="1"/>
  <c r="X363" i="1"/>
  <c r="Y363" i="1" s="1"/>
  <c r="X907" i="1"/>
  <c r="Y907" i="1" s="1"/>
  <c r="X1795" i="1"/>
  <c r="Y1795" i="1" s="1"/>
  <c r="X2919" i="1"/>
  <c r="Y2919" i="1" s="1"/>
  <c r="X3008" i="1"/>
  <c r="Y3008" i="1" s="1"/>
  <c r="X4324" i="1"/>
  <c r="Y4324" i="1" s="1"/>
  <c r="X4293" i="1"/>
  <c r="Y4293" i="1" s="1"/>
  <c r="X3864" i="1"/>
  <c r="Y3864" i="1" s="1"/>
  <c r="X3530" i="1"/>
  <c r="Y3530" i="1" s="1"/>
  <c r="X26" i="1"/>
  <c r="Y26" i="1" s="1"/>
  <c r="X114" i="1"/>
  <c r="Y114" i="1" s="1"/>
  <c r="X1148" i="1"/>
  <c r="Y1148" i="1" s="1"/>
  <c r="X1322" i="1"/>
  <c r="Y1322" i="1" s="1"/>
  <c r="X990" i="1"/>
  <c r="Y990" i="1" s="1"/>
  <c r="X2921" i="1"/>
  <c r="Y2921" i="1" s="1"/>
  <c r="X3729" i="1"/>
  <c r="Y3729" i="1" s="1"/>
  <c r="X2651" i="1"/>
  <c r="Y2651" i="1" s="1"/>
  <c r="X4137" i="1"/>
  <c r="Y4137" i="1" s="1"/>
  <c r="X18" i="1"/>
  <c r="Y18" i="1" s="1"/>
  <c r="X603" i="1"/>
  <c r="Y603" i="1" s="1"/>
  <c r="X406" i="1"/>
  <c r="Y406" i="1" s="1"/>
  <c r="X791" i="1"/>
  <c r="Y791" i="1" s="1"/>
  <c r="X1519" i="1"/>
  <c r="Y1519" i="1" s="1"/>
  <c r="X1197" i="1"/>
  <c r="Y1197" i="1" s="1"/>
  <c r="X1222" i="1"/>
  <c r="Y1222" i="1" s="1"/>
  <c r="X1442" i="1"/>
  <c r="Y1442" i="1" s="1"/>
  <c r="X1974" i="1"/>
  <c r="Y1974" i="1" s="1"/>
  <c r="X2508" i="1"/>
  <c r="Y2508" i="1" s="1"/>
  <c r="X2163" i="1"/>
  <c r="Y2163" i="1" s="1"/>
  <c r="X3167" i="1"/>
  <c r="Y3167" i="1" s="1"/>
  <c r="X2800" i="1"/>
  <c r="Y2800" i="1" s="1"/>
  <c r="X2856" i="1"/>
  <c r="Y2856" i="1" s="1"/>
  <c r="X2872" i="1"/>
  <c r="Y2872" i="1" s="1"/>
  <c r="X3028" i="1"/>
  <c r="Y3028" i="1" s="1"/>
  <c r="X3125" i="1"/>
  <c r="Y3125" i="1" s="1"/>
  <c r="X2475" i="1"/>
  <c r="Y2475" i="1" s="1"/>
  <c r="X3908" i="1"/>
  <c r="Y3908" i="1" s="1"/>
  <c r="X4500" i="1"/>
  <c r="Y4500" i="1" s="1"/>
  <c r="X3518" i="1"/>
  <c r="Y3518" i="1" s="1"/>
  <c r="X4738" i="1"/>
  <c r="Y4738" i="1" s="1"/>
  <c r="X10" i="1"/>
  <c r="Y10" i="1" s="1"/>
  <c r="X477" i="1"/>
  <c r="Y477" i="1" s="1"/>
  <c r="X1416" i="1"/>
  <c r="Y1416" i="1" s="1"/>
  <c r="X2144" i="1"/>
  <c r="Y2144" i="1" s="1"/>
  <c r="X1738" i="1"/>
  <c r="Y1738" i="1" s="1"/>
  <c r="X2692" i="1"/>
  <c r="Y2692" i="1" s="1"/>
  <c r="X2111" i="1"/>
  <c r="Y2111" i="1" s="1"/>
  <c r="X2505" i="1"/>
  <c r="Y2505" i="1" s="1"/>
  <c r="X2601" i="1"/>
  <c r="Y2601" i="1" s="1"/>
  <c r="X2762" i="1"/>
  <c r="Y2762" i="1" s="1"/>
  <c r="X3203" i="1"/>
  <c r="Y3203" i="1" s="1"/>
  <c r="X2523" i="1"/>
  <c r="Y2523" i="1" s="1"/>
  <c r="X4757" i="1"/>
  <c r="Y4757" i="1" s="1"/>
  <c r="X4406" i="1"/>
  <c r="Y4406" i="1" s="1"/>
  <c r="X3850" i="1"/>
  <c r="Y3850" i="1" s="1"/>
  <c r="X2" i="1"/>
  <c r="Y2" i="1" s="1"/>
  <c r="X443" i="1"/>
  <c r="Y443" i="1" s="1"/>
  <c r="X189" i="1"/>
  <c r="Y189" i="1" s="1"/>
  <c r="X257" i="1"/>
  <c r="Y257" i="1" s="1"/>
  <c r="X628" i="1"/>
  <c r="Y628" i="1" s="1"/>
  <c r="X807" i="1"/>
  <c r="Y807" i="1" s="1"/>
  <c r="X1448" i="1"/>
  <c r="Y1448" i="1" s="1"/>
  <c r="X1809" i="1"/>
  <c r="Y1809" i="1" s="1"/>
  <c r="X1812" i="1"/>
  <c r="Y1812" i="1" s="1"/>
  <c r="X1908" i="1"/>
  <c r="Y1908" i="1" s="1"/>
  <c r="X3479" i="1"/>
  <c r="Y3479" i="1" s="1"/>
  <c r="X3297" i="1"/>
  <c r="Y3297" i="1" s="1"/>
  <c r="X3101" i="1"/>
  <c r="Y3101" i="1" s="1"/>
  <c r="X3955" i="1"/>
  <c r="Y3955" i="1" s="1"/>
  <c r="X4955" i="1"/>
  <c r="Y4955" i="1" s="1"/>
  <c r="X4947" i="1"/>
  <c r="Y4947" i="1" s="1"/>
  <c r="X4915" i="1"/>
  <c r="Y4915" i="1" s="1"/>
  <c r="X4792" i="1"/>
  <c r="Y4792" i="1" s="1"/>
  <c r="X4760" i="1"/>
  <c r="Y4760" i="1" s="1"/>
  <c r="X4744" i="1"/>
  <c r="Y4744" i="1" s="1"/>
  <c r="X4664" i="1"/>
  <c r="Y4664" i="1" s="1"/>
  <c r="X4616" i="1"/>
  <c r="Y4616" i="1" s="1"/>
  <c r="X4584" i="1"/>
  <c r="Y4584" i="1" s="1"/>
  <c r="X4552" i="1"/>
  <c r="Y4552" i="1" s="1"/>
  <c r="X4504" i="1"/>
  <c r="Y4504" i="1" s="1"/>
  <c r="X4488" i="1"/>
  <c r="Y4488" i="1" s="1"/>
  <c r="X4456" i="1"/>
  <c r="Y4456" i="1" s="1"/>
  <c r="X4392" i="1"/>
  <c r="Y4392" i="1" s="1"/>
  <c r="X4376" i="1"/>
  <c r="Y4376" i="1" s="1"/>
  <c r="X4360" i="1"/>
  <c r="Y4360" i="1" s="1"/>
  <c r="X4328" i="1"/>
  <c r="Y4328" i="1" s="1"/>
  <c r="X4296" i="1"/>
  <c r="Y4296" i="1" s="1"/>
  <c r="X4232" i="1"/>
  <c r="Y4232" i="1" s="1"/>
  <c r="X4209" i="1"/>
  <c r="Y4209" i="1" s="1"/>
  <c r="X1697" i="1"/>
  <c r="Y1697" i="1" s="1"/>
  <c r="X4183" i="1"/>
  <c r="Y4183" i="1" s="1"/>
  <c r="X1529" i="1"/>
  <c r="Y1529" i="1" s="1"/>
  <c r="X4156" i="1"/>
  <c r="Y4156" i="1" s="1"/>
  <c r="X4428" i="1"/>
  <c r="Y4428" i="1" s="1"/>
  <c r="X1217" i="1"/>
  <c r="Y1217" i="1" s="1"/>
  <c r="X2211" i="1"/>
  <c r="Y2211" i="1" s="1"/>
  <c r="X3180" i="1"/>
  <c r="Y3180" i="1" s="1"/>
  <c r="X3506" i="1"/>
  <c r="Y3506" i="1" s="1"/>
  <c r="X3922" i="1"/>
  <c r="Y3922" i="1" s="1"/>
  <c r="X1158" i="1"/>
  <c r="Y1158" i="1" s="1"/>
  <c r="X1113" i="1"/>
  <c r="Y1113" i="1" s="1"/>
  <c r="X1661" i="1"/>
  <c r="Y1661" i="1" s="1"/>
  <c r="X1499" i="1"/>
  <c r="Y1499" i="1" s="1"/>
  <c r="X1491" i="1"/>
  <c r="Y1491" i="1" s="1"/>
  <c r="X1684" i="1"/>
  <c r="Y1684" i="1" s="1"/>
  <c r="X2673" i="1"/>
  <c r="Y2673" i="1" s="1"/>
  <c r="X2403" i="1"/>
  <c r="Y2403" i="1" s="1"/>
  <c r="X3728" i="1"/>
  <c r="Y3728" i="1" s="1"/>
  <c r="X2825" i="1"/>
  <c r="Y2825" i="1" s="1"/>
  <c r="X3545" i="1"/>
  <c r="Y3545" i="1" s="1"/>
  <c r="X3068" i="1"/>
  <c r="Y3068" i="1" s="1"/>
  <c r="X2634" i="1"/>
  <c r="Y2634" i="1" s="1"/>
  <c r="X2910" i="1"/>
  <c r="Y2910" i="1" s="1"/>
  <c r="X3823" i="1"/>
  <c r="Y3823" i="1" s="1"/>
  <c r="X3354" i="1"/>
  <c r="Y3354" i="1" s="1"/>
  <c r="X929" i="1"/>
  <c r="Y929" i="1" s="1"/>
  <c r="X1915" i="1"/>
  <c r="Y1915" i="1" s="1"/>
  <c r="X2070" i="1"/>
  <c r="Y2070" i="1" s="1"/>
  <c r="X2301" i="1"/>
  <c r="Y2301" i="1" s="1"/>
  <c r="X2294" i="1"/>
  <c r="Y2294" i="1" s="1"/>
  <c r="X2344" i="1"/>
  <c r="Y2344" i="1" s="1"/>
  <c r="X2416" i="1"/>
  <c r="Y2416" i="1" s="1"/>
  <c r="X2681" i="1"/>
  <c r="Y2681" i="1" s="1"/>
  <c r="X3072" i="1"/>
  <c r="Y3072" i="1" s="1"/>
  <c r="X2961" i="1"/>
  <c r="Y2961" i="1" s="1"/>
  <c r="X3773" i="1"/>
  <c r="Y3773" i="1" s="1"/>
  <c r="X3766" i="1"/>
  <c r="Y3766" i="1" s="1"/>
  <c r="X4546" i="1"/>
  <c r="Y4546" i="1" s="1"/>
  <c r="X841" i="1"/>
  <c r="Y841" i="1" s="1"/>
  <c r="X1530" i="1"/>
  <c r="Y1530" i="1" s="1"/>
  <c r="X1993" i="1"/>
  <c r="Y1993" i="1" s="1"/>
  <c r="X1821" i="1"/>
  <c r="Y1821" i="1" s="1"/>
  <c r="X1460" i="1"/>
  <c r="Y1460" i="1" s="1"/>
  <c r="X2526" i="1"/>
  <c r="Y2526" i="1" s="1"/>
  <c r="X3150" i="1"/>
  <c r="Y3150" i="1" s="1"/>
  <c r="X4613" i="1"/>
  <c r="Y4613" i="1" s="1"/>
  <c r="X737" i="1"/>
  <c r="Y737" i="1" s="1"/>
  <c r="X1865" i="1"/>
  <c r="Y1865" i="1" s="1"/>
  <c r="X2129" i="1"/>
  <c r="Y2129" i="1" s="1"/>
  <c r="X2174" i="1"/>
  <c r="Y2174" i="1" s="1"/>
  <c r="X2005" i="1"/>
  <c r="Y2005" i="1" s="1"/>
  <c r="X2183" i="1"/>
  <c r="Y2183" i="1" s="1"/>
  <c r="X4470" i="1"/>
  <c r="Y4470" i="1" s="1"/>
  <c r="X3586" i="1"/>
  <c r="Y3586" i="1" s="1"/>
  <c r="X4039" i="1"/>
  <c r="Y4039" i="1" s="1"/>
  <c r="X4522" i="1"/>
  <c r="Y4522" i="1" s="1"/>
  <c r="X1085" i="1"/>
  <c r="Y1085" i="1" s="1"/>
  <c r="X847" i="1"/>
  <c r="Y847" i="1" s="1"/>
  <c r="X728" i="1"/>
  <c r="Y728" i="1" s="1"/>
  <c r="X705" i="1"/>
  <c r="Y705" i="1" s="1"/>
  <c r="X1455" i="1"/>
  <c r="Y1455" i="1" s="1"/>
  <c r="X1513" i="1"/>
  <c r="Y1513" i="1" s="1"/>
  <c r="X1314" i="1"/>
  <c r="Y1314" i="1" s="1"/>
  <c r="X1810" i="1"/>
  <c r="Y1810" i="1" s="1"/>
  <c r="X1587" i="1"/>
  <c r="Y1587" i="1" s="1"/>
  <c r="X1959" i="1"/>
  <c r="Y1959" i="1" s="1"/>
  <c r="X2670" i="1"/>
  <c r="Y2670" i="1" s="1"/>
  <c r="X2747" i="1"/>
  <c r="Y2747" i="1" s="1"/>
  <c r="X4053" i="1"/>
  <c r="Y4053" i="1" s="1"/>
  <c r="X4017" i="1"/>
  <c r="Y4017" i="1" s="1"/>
  <c r="X689" i="1"/>
  <c r="Y689" i="1" s="1"/>
  <c r="X1613" i="1"/>
  <c r="Y1613" i="1" s="1"/>
  <c r="X2390" i="1"/>
  <c r="Y2390" i="1" s="1"/>
  <c r="X2877" i="1"/>
  <c r="Y2877" i="1" s="1"/>
  <c r="X3421" i="1"/>
  <c r="Y3421" i="1" s="1"/>
  <c r="X3666" i="1"/>
  <c r="Y3666" i="1" s="1"/>
  <c r="X3299" i="1"/>
  <c r="Y3299" i="1" s="1"/>
  <c r="X4074" i="1"/>
  <c r="Y4074" i="1" s="1"/>
  <c r="X673" i="1"/>
  <c r="Y673" i="1" s="1"/>
  <c r="X1673" i="1"/>
  <c r="Y1673" i="1" s="1"/>
  <c r="X1549" i="1"/>
  <c r="Y1549" i="1" s="1"/>
  <c r="X1815" i="1"/>
  <c r="Y1815" i="1" s="1"/>
  <c r="X2548" i="1"/>
  <c r="Y2548" i="1" s="1"/>
  <c r="X2694" i="1"/>
  <c r="Y2694" i="1" s="1"/>
  <c r="X3216" i="1"/>
  <c r="Y3216" i="1" s="1"/>
  <c r="X2530" i="1"/>
  <c r="Y2530" i="1" s="1"/>
  <c r="X3257" i="1"/>
  <c r="Y3257" i="1" s="1"/>
  <c r="X4714" i="1"/>
  <c r="Y4714" i="1" s="1"/>
  <c r="X4754" i="1"/>
  <c r="Y4754" i="1" s="1"/>
  <c r="X715" i="1"/>
  <c r="Y715" i="1" s="1"/>
  <c r="X601" i="1"/>
  <c r="Y601" i="1" s="1"/>
  <c r="X1167" i="1"/>
  <c r="Y1167" i="1" s="1"/>
  <c r="X1960" i="1"/>
  <c r="Y1960" i="1" s="1"/>
  <c r="X2761" i="1"/>
  <c r="Y2761" i="1" s="1"/>
  <c r="X646" i="1"/>
  <c r="Y646" i="1" s="1"/>
  <c r="X577" i="1"/>
  <c r="Y577" i="1" s="1"/>
  <c r="X1056" i="1"/>
  <c r="Y1056" i="1" s="1"/>
  <c r="X2037" i="1"/>
  <c r="Y2037" i="1" s="1"/>
  <c r="X2485" i="1"/>
  <c r="Y2485" i="1" s="1"/>
  <c r="X1956" i="1"/>
  <c r="Y1956" i="1" s="1"/>
  <c r="X3661" i="1"/>
  <c r="Y3661" i="1" s="1"/>
  <c r="X4485" i="1"/>
  <c r="Y4485" i="1" s="1"/>
  <c r="X3298" i="1"/>
  <c r="Y3298" i="1" s="1"/>
  <c r="X569" i="1"/>
  <c r="Y569" i="1" s="1"/>
  <c r="X706" i="1"/>
  <c r="Y706" i="1" s="1"/>
  <c r="X1749" i="1"/>
  <c r="Y1749" i="1" s="1"/>
  <c r="X2214" i="1"/>
  <c r="Y2214" i="1" s="1"/>
  <c r="X2975" i="1"/>
  <c r="Y2975" i="1" s="1"/>
  <c r="X2768" i="1"/>
  <c r="Y2768" i="1" s="1"/>
  <c r="X2984" i="1"/>
  <c r="Y2984" i="1" s="1"/>
  <c r="X2786" i="1"/>
  <c r="Y2786" i="1" s="1"/>
  <c r="X3195" i="1"/>
  <c r="Y3195" i="1" s="1"/>
  <c r="X3158" i="1"/>
  <c r="Y3158" i="1" s="1"/>
  <c r="X4542" i="1"/>
  <c r="Y4542" i="1" s="1"/>
  <c r="X3856" i="1"/>
  <c r="Y3856" i="1" s="1"/>
  <c r="X561" i="1"/>
  <c r="Y561" i="1" s="1"/>
  <c r="X1995" i="1"/>
  <c r="Y1995" i="1" s="1"/>
  <c r="X2686" i="1"/>
  <c r="Y2686" i="1" s="1"/>
  <c r="X2239" i="1"/>
  <c r="Y2239" i="1" s="1"/>
  <c r="X2655" i="1"/>
  <c r="Y2655" i="1" s="1"/>
  <c r="X2817" i="1"/>
  <c r="Y2817" i="1" s="1"/>
  <c r="X3601" i="1"/>
  <c r="Y3601" i="1" s="1"/>
  <c r="X3123" i="1"/>
  <c r="Y3123" i="1" s="1"/>
  <c r="X4620" i="1"/>
  <c r="Y4620" i="1" s="1"/>
  <c r="X4813" i="1"/>
  <c r="Y4813" i="1" s="1"/>
  <c r="X586" i="1"/>
  <c r="Y586" i="1" s="1"/>
  <c r="X537" i="1"/>
  <c r="Y537" i="1" s="1"/>
  <c r="X596" i="1"/>
  <c r="Y596" i="1" s="1"/>
  <c r="X1575" i="1"/>
  <c r="Y1575" i="1" s="1"/>
  <c r="X1371" i="1"/>
  <c r="Y1371" i="1" s="1"/>
  <c r="X1174" i="1"/>
  <c r="Y1174" i="1" s="1"/>
  <c r="X2660" i="1"/>
  <c r="Y2660" i="1" s="1"/>
  <c r="X3784" i="1"/>
  <c r="Y3784" i="1" s="1"/>
  <c r="X2728" i="1"/>
  <c r="Y2728" i="1" s="1"/>
  <c r="X3286" i="1"/>
  <c r="Y3286" i="1" s="1"/>
  <c r="X497" i="1"/>
  <c r="Y497" i="1" s="1"/>
  <c r="X1720" i="1"/>
  <c r="Y1720" i="1" s="1"/>
  <c r="X1889" i="1"/>
  <c r="Y1889" i="1" s="1"/>
  <c r="X1820" i="1"/>
  <c r="Y1820" i="1" s="1"/>
  <c r="X1966" i="1"/>
  <c r="Y1966" i="1" s="1"/>
  <c r="X2046" i="1"/>
  <c r="Y2046" i="1" s="1"/>
  <c r="X1727" i="1"/>
  <c r="Y1727" i="1" s="1"/>
  <c r="X2629" i="1"/>
  <c r="Y2629" i="1" s="1"/>
  <c r="X2991" i="1"/>
  <c r="Y2991" i="1" s="1"/>
  <c r="X2832" i="1"/>
  <c r="Y2832" i="1" s="1"/>
  <c r="X2896" i="1"/>
  <c r="Y2896" i="1" s="1"/>
  <c r="X3552" i="1"/>
  <c r="Y3552" i="1" s="1"/>
  <c r="X2531" i="1"/>
  <c r="Y2531" i="1" s="1"/>
  <c r="X2998" i="1"/>
  <c r="Y2998" i="1" s="1"/>
  <c r="X4654" i="1"/>
  <c r="Y4654" i="1" s="1"/>
  <c r="X4202" i="1"/>
  <c r="Y4202" i="1" s="1"/>
  <c r="X457" i="1"/>
  <c r="Y457" i="1" s="1"/>
  <c r="X652" i="1"/>
  <c r="Y652" i="1" s="1"/>
  <c r="X963" i="1"/>
  <c r="Y963" i="1" s="1"/>
  <c r="X837" i="1"/>
  <c r="Y837" i="1" s="1"/>
  <c r="X854" i="1"/>
  <c r="Y854" i="1" s="1"/>
  <c r="X886" i="1"/>
  <c r="Y886" i="1" s="1"/>
  <c r="X1063" i="1"/>
  <c r="Y1063" i="1" s="1"/>
  <c r="X879" i="1"/>
  <c r="Y879" i="1" s="1"/>
  <c r="X1723" i="1"/>
  <c r="Y1723" i="1" s="1"/>
  <c r="X2123" i="1"/>
  <c r="Y2123" i="1" s="1"/>
  <c r="X3264" i="1"/>
  <c r="Y3264" i="1" s="1"/>
  <c r="X3665" i="1"/>
  <c r="Y3665" i="1" s="1"/>
  <c r="X3652" i="1"/>
  <c r="Y3652" i="1" s="1"/>
  <c r="X659" i="1"/>
  <c r="Y659" i="1" s="1"/>
  <c r="X441" i="1"/>
  <c r="Y441" i="1" s="1"/>
  <c r="X765" i="1"/>
  <c r="Y765" i="1" s="1"/>
  <c r="X853" i="1"/>
  <c r="Y853" i="1" s="1"/>
  <c r="X782" i="1"/>
  <c r="Y782" i="1" s="1"/>
  <c r="X511" i="1"/>
  <c r="Y511" i="1" s="1"/>
  <c r="X1465" i="1"/>
  <c r="Y1465" i="1" s="1"/>
  <c r="X1826" i="1"/>
  <c r="Y1826" i="1" s="1"/>
  <c r="X1938" i="1"/>
  <c r="Y1938" i="1" s="1"/>
  <c r="X2268" i="1"/>
  <c r="Y2268" i="1" s="1"/>
  <c r="X2229" i="1"/>
  <c r="Y2229" i="1" s="1"/>
  <c r="X2590" i="1"/>
  <c r="Y2590" i="1" s="1"/>
  <c r="X2512" i="1"/>
  <c r="Y2512" i="1" s="1"/>
  <c r="X3696" i="1"/>
  <c r="Y3696" i="1" s="1"/>
  <c r="X3409" i="1"/>
  <c r="Y3409" i="1" s="1"/>
  <c r="X2632" i="1"/>
  <c r="Y2632" i="1" s="1"/>
  <c r="X409" i="1"/>
  <c r="Y409" i="1" s="1"/>
  <c r="X1009" i="1"/>
  <c r="Y1009" i="1" s="1"/>
  <c r="X2367" i="1"/>
  <c r="Y2367" i="1" s="1"/>
  <c r="X2045" i="1"/>
  <c r="Y2045" i="1" s="1"/>
  <c r="X2777" i="1"/>
  <c r="Y2777" i="1" s="1"/>
  <c r="X3081" i="1"/>
  <c r="Y3081" i="1" s="1"/>
  <c r="X3126" i="1"/>
  <c r="Y3126" i="1" s="1"/>
  <c r="X4245" i="1"/>
  <c r="Y4245" i="1" s="1"/>
  <c r="X4805" i="1"/>
  <c r="Y4805" i="1" s="1"/>
  <c r="X3814" i="1"/>
  <c r="Y3814" i="1" s="1"/>
  <c r="X3411" i="1"/>
  <c r="Y3411" i="1" s="1"/>
  <c r="X369" i="1"/>
  <c r="Y369" i="1" s="1"/>
  <c r="X1061" i="1"/>
  <c r="Y1061" i="1" s="1"/>
  <c r="X1321" i="1"/>
  <c r="Y1321" i="1" s="1"/>
  <c r="X1411" i="1"/>
  <c r="Y1411" i="1" s="1"/>
  <c r="X2316" i="1"/>
  <c r="Y2316" i="1" s="1"/>
  <c r="X2420" i="1"/>
  <c r="Y2420" i="1" s="1"/>
  <c r="X2044" i="1"/>
  <c r="Y2044" i="1" s="1"/>
  <c r="X2423" i="1"/>
  <c r="Y2423" i="1" s="1"/>
  <c r="X2164" i="1"/>
  <c r="Y2164" i="1" s="1"/>
  <c r="X3584" i="1"/>
  <c r="Y3584" i="1" s="1"/>
  <c r="X3550" i="1"/>
  <c r="Y3550" i="1" s="1"/>
  <c r="X4178" i="1"/>
  <c r="Y4178" i="1" s="1"/>
  <c r="X3754" i="1"/>
  <c r="Y3754" i="1" s="1"/>
  <c r="X337" i="1"/>
  <c r="Y337" i="1" s="1"/>
  <c r="X1536" i="1"/>
  <c r="Y1536" i="1" s="1"/>
  <c r="X1269" i="1"/>
  <c r="Y1269" i="1" s="1"/>
  <c r="X1808" i="1"/>
  <c r="Y1808" i="1" s="1"/>
  <c r="X3111" i="1"/>
  <c r="Y3111" i="1" s="1"/>
  <c r="X3711" i="1"/>
  <c r="Y3711" i="1" s="1"/>
  <c r="X4366" i="1"/>
  <c r="Y4366" i="1" s="1"/>
  <c r="X3478" i="1"/>
  <c r="Y3478" i="1" s="1"/>
  <c r="X3322" i="1"/>
  <c r="Y3322" i="1" s="1"/>
  <c r="X305" i="1"/>
  <c r="Y305" i="1" s="1"/>
  <c r="X731" i="1"/>
  <c r="Y731" i="1" s="1"/>
  <c r="X1445" i="1"/>
  <c r="Y1445" i="1" s="1"/>
  <c r="X2084" i="1"/>
  <c r="Y2084" i="1" s="1"/>
  <c r="X4119" i="1"/>
  <c r="Y4119" i="1" s="1"/>
  <c r="X3734" i="1"/>
  <c r="Y3734" i="1" s="1"/>
  <c r="X335" i="1"/>
  <c r="Y335" i="1" s="1"/>
  <c r="X297" i="1"/>
  <c r="Y297" i="1" s="1"/>
  <c r="X1822" i="1"/>
  <c r="Y1822" i="1" s="1"/>
  <c r="X2107" i="1"/>
  <c r="Y2107" i="1" s="1"/>
  <c r="X3852" i="1"/>
  <c r="Y3852" i="1" s="1"/>
  <c r="X249" i="1"/>
  <c r="Y249" i="1" s="1"/>
  <c r="X241" i="1"/>
  <c r="Y241" i="1" s="1"/>
  <c r="X429" i="1"/>
  <c r="Y429" i="1" s="1"/>
  <c r="X1030" i="1"/>
  <c r="Y1030" i="1" s="1"/>
  <c r="X1721" i="1"/>
  <c r="Y1721" i="1" s="1"/>
  <c r="X1789" i="1"/>
  <c r="Y1789" i="1" s="1"/>
  <c r="X2276" i="1"/>
  <c r="Y2276" i="1" s="1"/>
  <c r="X2771" i="1"/>
  <c r="Y2771" i="1" s="1"/>
  <c r="X3611" i="1"/>
  <c r="Y3611" i="1" s="1"/>
  <c r="X3916" i="1"/>
  <c r="Y3916" i="1" s="1"/>
  <c r="X4125" i="1"/>
  <c r="Y4125" i="1" s="1"/>
  <c r="X4558" i="1"/>
  <c r="Y4558" i="1" s="1"/>
  <c r="X4346" i="1"/>
  <c r="Y4346" i="1" s="1"/>
  <c r="X4642" i="1"/>
  <c r="Y4642" i="1" s="1"/>
  <c r="X233" i="1"/>
  <c r="Y233" i="1" s="1"/>
  <c r="X633" i="1"/>
  <c r="Y633" i="1" s="1"/>
  <c r="X1480" i="1"/>
  <c r="Y1480" i="1" s="1"/>
  <c r="X1300" i="1"/>
  <c r="Y1300" i="1" s="1"/>
  <c r="X2132" i="1"/>
  <c r="Y2132" i="1" s="1"/>
  <c r="X3222" i="1"/>
  <c r="Y3222" i="1" s="1"/>
  <c r="X4093" i="1"/>
  <c r="Y4093" i="1" s="1"/>
  <c r="X4670" i="1"/>
  <c r="Y4670" i="1" s="1"/>
  <c r="X4830" i="1"/>
  <c r="Y4830" i="1" s="1"/>
  <c r="X4682" i="1"/>
  <c r="Y4682" i="1" s="1"/>
  <c r="X634" i="1"/>
  <c r="Y634" i="1" s="1"/>
  <c r="X225" i="1"/>
  <c r="Y225" i="1" s="1"/>
  <c r="X1832" i="1"/>
  <c r="Y1832" i="1" s="1"/>
  <c r="X2381" i="1"/>
  <c r="Y2381" i="1" s="1"/>
  <c r="X2187" i="1"/>
  <c r="Y2187" i="1" s="1"/>
  <c r="X2320" i="1"/>
  <c r="Y2320" i="1" s="1"/>
  <c r="X2047" i="1"/>
  <c r="Y2047" i="1" s="1"/>
  <c r="X2378" i="1"/>
  <c r="Y2378" i="1" s="1"/>
  <c r="X3073" i="1"/>
  <c r="Y3073" i="1" s="1"/>
  <c r="X3270" i="1"/>
  <c r="Y3270" i="1" s="1"/>
  <c r="X515" i="1"/>
  <c r="Y515" i="1" s="1"/>
  <c r="X217" i="1"/>
  <c r="Y217" i="1" s="1"/>
  <c r="X328" i="1"/>
  <c r="Y328" i="1" s="1"/>
  <c r="X944" i="1"/>
  <c r="Y944" i="1" s="1"/>
  <c r="X573" i="1"/>
  <c r="Y573" i="1" s="1"/>
  <c r="X1408" i="1"/>
  <c r="Y1408" i="1" s="1"/>
  <c r="X1070" i="1"/>
  <c r="Y1070" i="1" s="1"/>
  <c r="X2309" i="1"/>
  <c r="Y2309" i="1" s="1"/>
  <c r="X3311" i="1"/>
  <c r="Y3311" i="1" s="1"/>
  <c r="X2992" i="1"/>
  <c r="Y2992" i="1" s="1"/>
  <c r="X2813" i="1"/>
  <c r="Y2813" i="1" s="1"/>
  <c r="X3070" i="1"/>
  <c r="Y3070" i="1" s="1"/>
  <c r="X3626" i="1"/>
  <c r="Y3626" i="1" s="1"/>
  <c r="X209" i="1"/>
  <c r="Y209" i="1" s="1"/>
  <c r="X1744" i="1"/>
  <c r="Y1744" i="1" s="1"/>
  <c r="X2120" i="1"/>
  <c r="Y2120" i="1" s="1"/>
  <c r="X3536" i="1"/>
  <c r="Y3536" i="1" s="1"/>
  <c r="X3155" i="1"/>
  <c r="Y3155" i="1" s="1"/>
  <c r="X2680" i="1"/>
  <c r="Y2680" i="1" s="1"/>
  <c r="X3911" i="1"/>
  <c r="Y3911" i="1" s="1"/>
  <c r="X3992" i="1"/>
  <c r="Y3992" i="1" s="1"/>
  <c r="X3899" i="1"/>
  <c r="Y3899" i="1" s="1"/>
  <c r="X434" i="1"/>
  <c r="Y434" i="1" s="1"/>
  <c r="X201" i="1"/>
  <c r="Y201" i="1" s="1"/>
  <c r="X4748" i="1"/>
  <c r="Y4748" i="1" s="1"/>
  <c r="X4828" i="1"/>
  <c r="Y4828" i="1" s="1"/>
  <c r="X3630" i="1"/>
  <c r="Y3630" i="1" s="1"/>
  <c r="X4048" i="1"/>
  <c r="Y4048" i="1" s="1"/>
  <c r="X269" i="1"/>
  <c r="Y269" i="1" s="1"/>
  <c r="X193" i="1"/>
  <c r="Y193" i="1" s="1"/>
  <c r="X521" i="1"/>
  <c r="Y521" i="1" s="1"/>
  <c r="X384" i="1"/>
  <c r="Y384" i="1" s="1"/>
  <c r="X572" i="1"/>
  <c r="Y572" i="1" s="1"/>
  <c r="X1599" i="1"/>
  <c r="Y1599" i="1" s="1"/>
  <c r="X1134" i="1"/>
  <c r="Y1134" i="1" s="1"/>
  <c r="X2038" i="1"/>
  <c r="Y2038" i="1" s="1"/>
  <c r="X2325" i="1"/>
  <c r="Y2325" i="1" s="1"/>
  <c r="X2124" i="1"/>
  <c r="Y2124" i="1" s="1"/>
  <c r="X2696" i="1"/>
  <c r="Y2696" i="1" s="1"/>
  <c r="X3578" i="1"/>
  <c r="Y3578" i="1" s="1"/>
  <c r="X185" i="1"/>
  <c r="Y185" i="1" s="1"/>
  <c r="X519" i="1"/>
  <c r="Y519" i="1" s="1"/>
  <c r="X2285" i="1"/>
  <c r="Y2285" i="1" s="1"/>
  <c r="X2598" i="1"/>
  <c r="Y2598" i="1" s="1"/>
  <c r="X2481" i="1"/>
  <c r="Y2481" i="1" s="1"/>
  <c r="X3120" i="1"/>
  <c r="Y3120" i="1" s="1"/>
  <c r="X2610" i="1"/>
  <c r="Y2610" i="1" s="1"/>
  <c r="X3249" i="1"/>
  <c r="Y3249" i="1" s="1"/>
  <c r="X3014" i="1"/>
  <c r="Y3014" i="1" s="1"/>
  <c r="X3429" i="1"/>
  <c r="Y3429" i="1" s="1"/>
  <c r="X4186" i="1"/>
  <c r="Y4186" i="1" s="1"/>
  <c r="X482" i="1"/>
  <c r="Y482" i="1" s="1"/>
  <c r="X177" i="1"/>
  <c r="Y177" i="1" s="1"/>
  <c r="X653" i="1"/>
  <c r="Y653" i="1" s="1"/>
  <c r="X1394" i="1"/>
  <c r="Y1394" i="1" s="1"/>
  <c r="X863" i="1"/>
  <c r="Y863" i="1" s="1"/>
  <c r="X2177" i="1"/>
  <c r="Y2177" i="1" s="1"/>
  <c r="X2382" i="1"/>
  <c r="Y2382" i="1" s="1"/>
  <c r="X2015" i="1"/>
  <c r="Y2015" i="1" s="1"/>
  <c r="X2265" i="1"/>
  <c r="Y2265" i="1" s="1"/>
  <c r="X2480" i="1"/>
  <c r="Y2480" i="1" s="1"/>
  <c r="X3017" i="1"/>
  <c r="Y3017" i="1" s="1"/>
  <c r="X2515" i="1"/>
  <c r="Y2515" i="1" s="1"/>
  <c r="X3540" i="1"/>
  <c r="Y3540" i="1" s="1"/>
  <c r="X2765" i="1"/>
  <c r="Y2765" i="1" s="1"/>
  <c r="X3982" i="1"/>
  <c r="Y3982" i="1" s="1"/>
  <c r="X153" i="1"/>
  <c r="Y153" i="1" s="1"/>
  <c r="X464" i="1"/>
  <c r="Y464" i="1" s="1"/>
  <c r="X736" i="1"/>
  <c r="Y736" i="1" s="1"/>
  <c r="X816" i="1"/>
  <c r="Y816" i="1" s="1"/>
  <c r="X943" i="1"/>
  <c r="Y943" i="1" s="1"/>
  <c r="X1388" i="1"/>
  <c r="Y1388" i="1" s="1"/>
  <c r="X1253" i="1"/>
  <c r="Y1253" i="1" s="1"/>
  <c r="X2711" i="1"/>
  <c r="Y2711" i="1" s="1"/>
  <c r="X4064" i="1"/>
  <c r="Y4064" i="1" s="1"/>
  <c r="X375" i="1"/>
  <c r="Y375" i="1" s="1"/>
  <c r="X145" i="1"/>
  <c r="Y145" i="1" s="1"/>
  <c r="X1656" i="1"/>
  <c r="Y1656" i="1" s="1"/>
  <c r="X1409" i="1"/>
  <c r="Y1409" i="1" s="1"/>
  <c r="X1612" i="1"/>
  <c r="Y1612" i="1" s="1"/>
  <c r="X1851" i="1"/>
  <c r="Y1851" i="1" s="1"/>
  <c r="X1931" i="1"/>
  <c r="Y1931" i="1" s="1"/>
  <c r="X2501" i="1"/>
  <c r="Y2501" i="1" s="1"/>
  <c r="X2422" i="1"/>
  <c r="Y2422" i="1" s="1"/>
  <c r="X2322" i="1"/>
  <c r="Y2322" i="1" s="1"/>
  <c r="X2757" i="1"/>
  <c r="Y2757" i="1" s="1"/>
  <c r="X2789" i="1"/>
  <c r="Y2789" i="1" s="1"/>
  <c r="X2886" i="1"/>
  <c r="Y2886" i="1" s="1"/>
  <c r="X165" i="1"/>
  <c r="Y165" i="1" s="1"/>
  <c r="X137" i="1"/>
  <c r="Y137" i="1" s="1"/>
  <c r="X360" i="1"/>
  <c r="Y360" i="1" s="1"/>
  <c r="X840" i="1"/>
  <c r="Y840" i="1" s="1"/>
  <c r="X1008" i="1"/>
  <c r="Y1008" i="1" s="1"/>
  <c r="X1032" i="1"/>
  <c r="Y1032" i="1" s="1"/>
  <c r="X729" i="1"/>
  <c r="Y729" i="1" s="1"/>
  <c r="X1183" i="1"/>
  <c r="Y1183" i="1" s="1"/>
  <c r="X1339" i="1"/>
  <c r="Y1339" i="1" s="1"/>
  <c r="X1041" i="1"/>
  <c r="Y1041" i="1" s="1"/>
  <c r="X1121" i="1"/>
  <c r="Y1121" i="1" s="1"/>
  <c r="X2121" i="1"/>
  <c r="Y2121" i="1" s="1"/>
  <c r="X1427" i="1"/>
  <c r="Y1427" i="1" s="1"/>
  <c r="X1829" i="1"/>
  <c r="Y1829" i="1" s="1"/>
  <c r="X2133" i="1"/>
  <c r="Y2133" i="1" s="1"/>
  <c r="X2148" i="1"/>
  <c r="Y2148" i="1" s="1"/>
  <c r="X3232" i="1"/>
  <c r="Y3232" i="1" s="1"/>
  <c r="X2584" i="1"/>
  <c r="Y2584" i="1" s="1"/>
  <c r="X3596" i="1"/>
  <c r="Y3596" i="1" s="1"/>
  <c r="X3093" i="1"/>
  <c r="Y3093" i="1" s="1"/>
  <c r="X3627" i="1"/>
  <c r="Y3627" i="1" s="1"/>
  <c r="X4103" i="1"/>
  <c r="Y4103" i="1" s="1"/>
  <c r="X4176" i="1"/>
  <c r="Y4176" i="1" s="1"/>
  <c r="X278" i="1"/>
  <c r="Y278" i="1" s="1"/>
  <c r="X129" i="1"/>
  <c r="Y129" i="1" s="1"/>
  <c r="X345" i="1"/>
  <c r="Y345" i="1" s="1"/>
  <c r="X1019" i="1"/>
  <c r="Y1019" i="1" s="1"/>
  <c r="X333" i="1"/>
  <c r="Y333" i="1" s="1"/>
  <c r="X730" i="1"/>
  <c r="Y730" i="1" s="1"/>
  <c r="X1296" i="1"/>
  <c r="Y1296" i="1" s="1"/>
  <c r="X2668" i="1"/>
  <c r="Y2668" i="1" s="1"/>
  <c r="X3496" i="1"/>
  <c r="Y3496" i="1" s="1"/>
  <c r="X2679" i="1"/>
  <c r="Y2679" i="1" s="1"/>
  <c r="X3308" i="1"/>
  <c r="Y3308" i="1" s="1"/>
  <c r="X4229" i="1"/>
  <c r="Y4229" i="1" s="1"/>
  <c r="X3634" i="1"/>
  <c r="Y3634" i="1" s="1"/>
  <c r="X4047" i="1"/>
  <c r="Y4047" i="1" s="1"/>
  <c r="X3979" i="1"/>
  <c r="Y3979" i="1" s="1"/>
  <c r="X121" i="1"/>
  <c r="Y121" i="1" s="1"/>
  <c r="X1400" i="1"/>
  <c r="Y1400" i="1" s="1"/>
  <c r="X2425" i="1"/>
  <c r="Y2425" i="1" s="1"/>
  <c r="X2633" i="1"/>
  <c r="Y2633" i="1" s="1"/>
  <c r="X105" i="1"/>
  <c r="Y105" i="1" s="1"/>
  <c r="X576" i="1"/>
  <c r="Y576" i="1" s="1"/>
  <c r="X1451" i="1"/>
  <c r="Y1451" i="1" s="1"/>
  <c r="X1874" i="1"/>
  <c r="Y1874" i="1" s="1"/>
  <c r="X1771" i="1"/>
  <c r="Y1771" i="1" s="1"/>
  <c r="X2517" i="1"/>
  <c r="Y2517" i="1" s="1"/>
  <c r="X2295" i="1"/>
  <c r="Y2295" i="1" s="1"/>
  <c r="X2721" i="1"/>
  <c r="Y2721" i="1" s="1"/>
  <c r="X3846" i="1"/>
  <c r="Y3846" i="1" s="1"/>
  <c r="X4266" i="1"/>
  <c r="Y4266" i="1" s="1"/>
  <c r="X4314" i="1"/>
  <c r="Y4314" i="1" s="1"/>
  <c r="X236" i="1"/>
  <c r="Y236" i="1" s="1"/>
  <c r="X97" i="1"/>
  <c r="Y97" i="1" s="1"/>
  <c r="X979" i="1"/>
  <c r="Y979" i="1" s="1"/>
  <c r="X783" i="1"/>
  <c r="Y783" i="1" s="1"/>
  <c r="X1058" i="1"/>
  <c r="Y1058" i="1" s="1"/>
  <c r="X2244" i="1"/>
  <c r="Y2244" i="1" s="1"/>
  <c r="X2431" i="1"/>
  <c r="Y2431" i="1" s="1"/>
  <c r="X1965" i="1"/>
  <c r="Y1965" i="1" s="1"/>
  <c r="X2593" i="1"/>
  <c r="Y2593" i="1" s="1"/>
  <c r="X3019" i="1"/>
  <c r="Y3019" i="1" s="1"/>
  <c r="X2828" i="1"/>
  <c r="Y2828" i="1" s="1"/>
  <c r="X4084" i="1"/>
  <c r="Y4084" i="1" s="1"/>
  <c r="X4524" i="1"/>
  <c r="Y4524" i="1" s="1"/>
  <c r="X3746" i="1"/>
  <c r="Y3746" i="1" s="1"/>
  <c r="X3912" i="1"/>
  <c r="Y3912" i="1" s="1"/>
  <c r="X3851" i="1"/>
  <c r="Y3851" i="1" s="1"/>
  <c r="X342" i="1"/>
  <c r="Y342" i="1" s="1"/>
  <c r="X89" i="1"/>
  <c r="Y89" i="1" s="1"/>
  <c r="X781" i="1"/>
  <c r="Y781" i="1" s="1"/>
  <c r="X821" i="1"/>
  <c r="Y821" i="1" s="1"/>
  <c r="X776" i="1"/>
  <c r="Y776" i="1" s="1"/>
  <c r="X1640" i="1"/>
  <c r="Y1640" i="1" s="1"/>
  <c r="X2185" i="1"/>
  <c r="Y2185" i="1" s="1"/>
  <c r="X2630" i="1"/>
  <c r="Y2630" i="1" s="1"/>
  <c r="X1932" i="1"/>
  <c r="Y1932" i="1" s="1"/>
  <c r="X2418" i="1"/>
  <c r="Y2418" i="1" s="1"/>
  <c r="X3641" i="1"/>
  <c r="Y3641" i="1" s="1"/>
  <c r="X2997" i="1"/>
  <c r="Y2997" i="1" s="1"/>
  <c r="X2683" i="1"/>
  <c r="Y2683" i="1" s="1"/>
  <c r="X3739" i="1"/>
  <c r="Y3739" i="1" s="1"/>
  <c r="X3453" i="1"/>
  <c r="Y3453" i="1" s="1"/>
  <c r="X4063" i="1"/>
  <c r="Y4063" i="1" s="1"/>
  <c r="X3985" i="1"/>
  <c r="Y3985" i="1" s="1"/>
  <c r="X4105" i="1"/>
  <c r="Y4105" i="1" s="1"/>
  <c r="X4362" i="1"/>
  <c r="Y4362" i="1" s="1"/>
  <c r="X291" i="1"/>
  <c r="Y291" i="1" s="1"/>
  <c r="X81" i="1"/>
  <c r="Y81" i="1" s="1"/>
  <c r="X465" i="1"/>
  <c r="Y465" i="1" s="1"/>
  <c r="X1021" i="1"/>
  <c r="Y1021" i="1" s="1"/>
  <c r="X784" i="1"/>
  <c r="Y784" i="1" s="1"/>
  <c r="X1647" i="1"/>
  <c r="Y1647" i="1" s="1"/>
  <c r="X1509" i="1"/>
  <c r="Y1509" i="1" s="1"/>
  <c r="X2017" i="1"/>
  <c r="Y2017" i="1" s="1"/>
  <c r="X3194" i="1"/>
  <c r="Y3194" i="1" s="1"/>
  <c r="X3476" i="1"/>
  <c r="Y3476" i="1" s="1"/>
  <c r="X3054" i="1"/>
  <c r="Y3054" i="1" s="1"/>
  <c r="X73" i="1"/>
  <c r="Y73" i="1" s="1"/>
  <c r="X825" i="1"/>
  <c r="Y825" i="1" s="1"/>
  <c r="X1202" i="1"/>
  <c r="Y1202" i="1" s="1"/>
  <c r="X1731" i="1"/>
  <c r="Y1731" i="1" s="1"/>
  <c r="X1899" i="1"/>
  <c r="Y1899" i="1" s="1"/>
  <c r="X2525" i="1"/>
  <c r="Y2525" i="1" s="1"/>
  <c r="X2927" i="1"/>
  <c r="Y2927" i="1" s="1"/>
  <c r="X3688" i="1"/>
  <c r="Y3688" i="1" s="1"/>
  <c r="X4741" i="1"/>
  <c r="Y4741" i="1" s="1"/>
  <c r="X4081" i="1"/>
  <c r="Y4081" i="1" s="1"/>
  <c r="X65" i="1"/>
  <c r="Y65" i="1" s="1"/>
  <c r="X1649" i="1"/>
  <c r="Y1649" i="1" s="1"/>
  <c r="X1258" i="1"/>
  <c r="Y1258" i="1" s="1"/>
  <c r="X1525" i="1"/>
  <c r="Y1525" i="1" s="1"/>
  <c r="X1928" i="1"/>
  <c r="Y1928" i="1" s="1"/>
  <c r="X1919" i="1"/>
  <c r="Y1919" i="1" s="1"/>
  <c r="X2718" i="1"/>
  <c r="Y2718" i="1" s="1"/>
  <c r="X3964" i="1"/>
  <c r="Y3964" i="1" s="1"/>
  <c r="X4429" i="1"/>
  <c r="Y4429" i="1" s="1"/>
  <c r="X4446" i="1"/>
  <c r="Y4446" i="1" s="1"/>
  <c r="X4514" i="1"/>
  <c r="Y4514" i="1" s="1"/>
  <c r="X57" i="1"/>
  <c r="Y57" i="1" s="1"/>
  <c r="X723" i="1"/>
  <c r="Y723" i="1" s="1"/>
  <c r="X803" i="1"/>
  <c r="Y803" i="1" s="1"/>
  <c r="X1084" i="1"/>
  <c r="Y1084" i="1" s="1"/>
  <c r="X949" i="1"/>
  <c r="Y949" i="1" s="1"/>
  <c r="X2112" i="1"/>
  <c r="Y2112" i="1" s="1"/>
  <c r="X1458" i="1"/>
  <c r="Y1458" i="1" s="1"/>
  <c r="X2476" i="1"/>
  <c r="Y2476" i="1" s="1"/>
  <c r="X3351" i="1"/>
  <c r="Y3351" i="1" s="1"/>
  <c r="X3575" i="1"/>
  <c r="Y3575" i="1" s="1"/>
  <c r="X2851" i="1"/>
  <c r="Y2851" i="1" s="1"/>
  <c r="X2758" i="1"/>
  <c r="Y2758" i="1" s="1"/>
  <c r="X610" i="1"/>
  <c r="Y610" i="1" s="1"/>
  <c r="X180" i="1"/>
  <c r="Y180" i="1" s="1"/>
  <c r="X41" i="1"/>
  <c r="Y41" i="1" s="1"/>
  <c r="X680" i="1"/>
  <c r="Y680" i="1" s="1"/>
  <c r="X1492" i="1"/>
  <c r="Y1492" i="1" s="1"/>
  <c r="X2898" i="1"/>
  <c r="Y2898" i="1" s="1"/>
  <c r="X3483" i="1"/>
  <c r="Y3483" i="1" s="1"/>
  <c r="X4678" i="1"/>
  <c r="Y4678" i="1" s="1"/>
  <c r="X3318" i="1"/>
  <c r="Y3318" i="1" s="1"/>
  <c r="X3414" i="1"/>
  <c r="Y3414" i="1" s="1"/>
  <c r="X3874" i="1"/>
  <c r="Y3874" i="1" s="1"/>
  <c r="X474" i="1"/>
  <c r="Y474" i="1" s="1"/>
  <c r="X324" i="1"/>
  <c r="Y324" i="1" s="1"/>
  <c r="X222" i="1"/>
  <c r="Y222" i="1" s="1"/>
  <c r="X33" i="1"/>
  <c r="Y33" i="1" s="1"/>
  <c r="X591" i="1"/>
  <c r="Y591" i="1" s="1"/>
  <c r="X312" i="1"/>
  <c r="Y312" i="1" s="1"/>
  <c r="X1615" i="1"/>
  <c r="Y1615" i="1" s="1"/>
  <c r="X1880" i="1"/>
  <c r="Y1880" i="1" s="1"/>
  <c r="X1484" i="1"/>
  <c r="Y1484" i="1" s="1"/>
  <c r="X1548" i="1"/>
  <c r="Y1548" i="1" s="1"/>
  <c r="X1847" i="1"/>
  <c r="Y1847" i="1" s="1"/>
  <c r="X2986" i="1"/>
  <c r="Y2986" i="1" s="1"/>
  <c r="X3045" i="1"/>
  <c r="Y3045" i="1" s="1"/>
  <c r="X2918" i="1"/>
  <c r="Y2918" i="1" s="1"/>
  <c r="X3876" i="1"/>
  <c r="Y3876" i="1" s="1"/>
  <c r="X4710" i="1"/>
  <c r="Y4710" i="1" s="1"/>
  <c r="X4168" i="1"/>
  <c r="Y4168" i="1" s="1"/>
  <c r="X4169" i="1"/>
  <c r="Y4169" i="1" s="1"/>
  <c r="X238" i="1"/>
  <c r="Y238" i="1" s="1"/>
  <c r="X25" i="1"/>
  <c r="Y25" i="1" s="1"/>
  <c r="X749" i="1"/>
  <c r="Y749" i="1" s="1"/>
  <c r="X1604" i="1"/>
  <c r="Y1604" i="1" s="1"/>
  <c r="X3473" i="1"/>
  <c r="Y3473" i="1" s="1"/>
  <c r="X17" i="1"/>
  <c r="Y17" i="1" s="1"/>
  <c r="X597" i="1"/>
  <c r="Y597" i="1" s="1"/>
  <c r="X609" i="1"/>
  <c r="Y609" i="1" s="1"/>
  <c r="X682" i="1"/>
  <c r="Y682" i="1" s="1"/>
  <c r="X1210" i="1"/>
  <c r="Y1210" i="1" s="1"/>
  <c r="X1007" i="1"/>
  <c r="Y1007" i="1" s="1"/>
  <c r="X2016" i="1"/>
  <c r="Y2016" i="1" s="1"/>
  <c r="X1675" i="1"/>
  <c r="Y1675" i="1" s="1"/>
  <c r="X2644" i="1"/>
  <c r="Y2644" i="1" s="1"/>
  <c r="X2386" i="1"/>
  <c r="Y2386" i="1" s="1"/>
  <c r="X2767" i="1"/>
  <c r="Y2767" i="1" s="1"/>
  <c r="X3583" i="1"/>
  <c r="Y3583" i="1" s="1"/>
  <c r="X2976" i="1"/>
  <c r="Y2976" i="1" s="1"/>
  <c r="X3745" i="1"/>
  <c r="Y3745" i="1" s="1"/>
  <c r="X3266" i="1"/>
  <c r="Y3266" i="1" s="1"/>
  <c r="X3772" i="1"/>
  <c r="Y3772" i="1" s="1"/>
  <c r="X2845" i="1"/>
  <c r="Y2845" i="1" s="1"/>
  <c r="X4253" i="1"/>
  <c r="Y4253" i="1" s="1"/>
  <c r="X3818" i="1"/>
  <c r="Y3818" i="1" s="1"/>
  <c r="X42" i="1"/>
  <c r="Y42" i="1" s="1"/>
  <c r="X252" i="1"/>
  <c r="Y252" i="1" s="1"/>
  <c r="X316" i="1"/>
  <c r="Y316" i="1" s="1"/>
  <c r="X9" i="1"/>
  <c r="Y9" i="1" s="1"/>
  <c r="X773" i="1"/>
  <c r="Y773" i="1" s="1"/>
  <c r="X712" i="1"/>
  <c r="Y712" i="1" s="1"/>
  <c r="X1955" i="1"/>
  <c r="Y1955" i="1" s="1"/>
  <c r="X2291" i="1"/>
  <c r="Y2291" i="1" s="1"/>
  <c r="X2880" i="1"/>
  <c r="Y2880" i="1" s="1"/>
  <c r="X3776" i="1"/>
  <c r="Y3776" i="1" s="1"/>
  <c r="X3002" i="1"/>
  <c r="Y3002" i="1" s="1"/>
  <c r="X4994" i="1"/>
  <c r="Y4994" i="1" s="1"/>
  <c r="X4914" i="1"/>
  <c r="Y4914" i="1" s="1"/>
  <c r="X4890" i="1"/>
  <c r="Y4890" i="1" s="1"/>
  <c r="X4882" i="1"/>
  <c r="Y4882" i="1" s="1"/>
  <c r="X4874" i="1"/>
  <c r="Y4874" i="1" s="1"/>
  <c r="X4866" i="1"/>
  <c r="Y4866" i="1" s="1"/>
  <c r="X4850" i="1"/>
  <c r="Y4850" i="1" s="1"/>
  <c r="X4842" i="1"/>
  <c r="Y4842" i="1" s="1"/>
  <c r="X4823" i="1"/>
  <c r="Y4823" i="1" s="1"/>
  <c r="X4791" i="1"/>
  <c r="Y4791" i="1" s="1"/>
  <c r="X4775" i="1"/>
  <c r="Y4775" i="1" s="1"/>
  <c r="X4711" i="1"/>
  <c r="Y4711" i="1" s="1"/>
  <c r="X4679" i="1"/>
  <c r="Y4679" i="1" s="1"/>
  <c r="X4663" i="1"/>
  <c r="Y4663" i="1" s="1"/>
  <c r="X4647" i="1"/>
  <c r="Y4647" i="1" s="1"/>
  <c r="X4631" i="1"/>
  <c r="Y4631" i="1" s="1"/>
  <c r="X4551" i="1"/>
  <c r="Y4551" i="1" s="1"/>
  <c r="X4535" i="1"/>
  <c r="Y4535" i="1" s="1"/>
  <c r="X4503" i="1"/>
  <c r="Y4503" i="1" s="1"/>
  <c r="X4487" i="1"/>
  <c r="Y4487" i="1" s="1"/>
  <c r="X4471" i="1"/>
  <c r="Y4471" i="1" s="1"/>
  <c r="X4455" i="1"/>
  <c r="Y4455" i="1" s="1"/>
  <c r="X4439" i="1"/>
  <c r="Y4439" i="1" s="1"/>
  <c r="X4391" i="1"/>
  <c r="Y4391" i="1" s="1"/>
  <c r="X4375" i="1"/>
  <c r="Y4375" i="1" s="1"/>
  <c r="X4343" i="1"/>
  <c r="Y4343" i="1" s="1"/>
  <c r="X4327" i="1"/>
  <c r="Y4327" i="1" s="1"/>
  <c r="X4295" i="1"/>
  <c r="Y4295" i="1" s="1"/>
  <c r="X4279" i="1"/>
  <c r="Y4279" i="1" s="1"/>
  <c r="X4263" i="1"/>
  <c r="Y4263" i="1" s="1"/>
  <c r="X4247" i="1"/>
  <c r="Y4247" i="1" s="1"/>
  <c r="X4231" i="1"/>
  <c r="Y4231" i="1" s="1"/>
  <c r="X2256" i="1"/>
  <c r="Y2256" i="1" s="1"/>
  <c r="X2665" i="1"/>
  <c r="Y2665" i="1" s="1"/>
  <c r="X3508" i="1"/>
  <c r="Y3508" i="1" s="1"/>
  <c r="X3006" i="1"/>
  <c r="Y3006" i="1" s="1"/>
  <c r="X1912" i="1"/>
  <c r="Y1912" i="1" s="1"/>
  <c r="X1982" i="1"/>
  <c r="Y1982" i="1" s="1"/>
  <c r="X3296" i="1"/>
  <c r="Y3296" i="1" s="1"/>
  <c r="X1600" i="1"/>
  <c r="Y1600" i="1" s="1"/>
  <c r="X3377" i="1"/>
  <c r="Y3377" i="1" s="1"/>
  <c r="X2836" i="1"/>
  <c r="Y2836" i="1" s="1"/>
  <c r="X3845" i="1"/>
  <c r="Y3845" i="1" s="1"/>
  <c r="X4749" i="1"/>
  <c r="Y4749" i="1" s="1"/>
  <c r="X1424" i="1"/>
  <c r="Y1424" i="1" s="1"/>
  <c r="X1433" i="1"/>
  <c r="Y1433" i="1" s="1"/>
  <c r="X1546" i="1"/>
  <c r="Y1546" i="1" s="1"/>
  <c r="X3031" i="1"/>
  <c r="Y3031" i="1" s="1"/>
  <c r="X3176" i="1"/>
  <c r="Y3176" i="1" s="1"/>
  <c r="X3129" i="1"/>
  <c r="Y3129" i="1" s="1"/>
  <c r="X3137" i="1"/>
  <c r="Y3137" i="1" s="1"/>
  <c r="X3235" i="1"/>
  <c r="Y3235" i="1" s="1"/>
  <c r="X3213" i="1"/>
  <c r="Y3213" i="1" s="1"/>
  <c r="X3253" i="1"/>
  <c r="Y3253" i="1" s="1"/>
  <c r="X4220" i="1"/>
  <c r="Y4220" i="1" s="1"/>
  <c r="X3714" i="1"/>
  <c r="Y3714" i="1" s="1"/>
  <c r="X4394" i="1"/>
  <c r="Y4394" i="1" s="1"/>
  <c r="X1327" i="1"/>
  <c r="Y1327" i="1" s="1"/>
  <c r="X1272" i="1"/>
  <c r="Y1272" i="1" s="1"/>
  <c r="X1507" i="1"/>
  <c r="Y1507" i="1" s="1"/>
  <c r="X1702" i="1"/>
  <c r="Y1702" i="1" s="1"/>
  <c r="X2134" i="1"/>
  <c r="Y2134" i="1" s="1"/>
  <c r="X2540" i="1"/>
  <c r="Y2540" i="1" s="1"/>
  <c r="X2231" i="1"/>
  <c r="Y2231" i="1" s="1"/>
  <c r="X2393" i="1"/>
  <c r="Y2393" i="1" s="1"/>
  <c r="X3048" i="1"/>
  <c r="Y3048" i="1" s="1"/>
  <c r="X2599" i="1"/>
  <c r="Y2599" i="1" s="1"/>
  <c r="X3844" i="1"/>
  <c r="Y3844" i="1" s="1"/>
  <c r="X3920" i="1"/>
  <c r="Y3920" i="1" s="1"/>
  <c r="X3961" i="1"/>
  <c r="Y3961" i="1" s="1"/>
  <c r="X4426" i="1"/>
  <c r="Y4426" i="1" s="1"/>
  <c r="X1192" i="1"/>
  <c r="Y1192" i="1" s="1"/>
  <c r="X2137" i="1"/>
  <c r="Y2137" i="1" s="1"/>
  <c r="X1572" i="1"/>
  <c r="Y1572" i="1" s="1"/>
  <c r="X2372" i="1"/>
  <c r="Y2372" i="1" s="1"/>
  <c r="X2404" i="1"/>
  <c r="Y2404" i="1" s="1"/>
  <c r="X2262" i="1"/>
  <c r="Y2262" i="1" s="1"/>
  <c r="X2191" i="1"/>
  <c r="Y2191" i="1" s="1"/>
  <c r="X2409" i="1"/>
  <c r="Y2409" i="1" s="1"/>
  <c r="X2419" i="1"/>
  <c r="Y2419" i="1" s="1"/>
  <c r="X2576" i="1"/>
  <c r="Y2576" i="1" s="1"/>
  <c r="X3243" i="1"/>
  <c r="Y3243" i="1" s="1"/>
  <c r="X3251" i="1"/>
  <c r="Y3251" i="1" s="1"/>
  <c r="X2474" i="1"/>
  <c r="Y2474" i="1" s="1"/>
  <c r="X2667" i="1"/>
  <c r="Y2667" i="1" s="1"/>
  <c r="X4268" i="1"/>
  <c r="Y4268" i="1" s="1"/>
  <c r="X1136" i="1"/>
  <c r="Y1136" i="1" s="1"/>
  <c r="X3064" i="1"/>
  <c r="Y3064" i="1" s="1"/>
  <c r="X3577" i="1"/>
  <c r="Y3577" i="1" s="1"/>
  <c r="X1096" i="1"/>
  <c r="Y1096" i="1" s="1"/>
  <c r="X1168" i="1"/>
  <c r="Y1168" i="1" s="1"/>
  <c r="X1282" i="1"/>
  <c r="Y1282" i="1" s="1"/>
  <c r="X1922" i="1"/>
  <c r="Y1922" i="1" s="1"/>
  <c r="X3095" i="1"/>
  <c r="Y3095" i="1" s="1"/>
  <c r="X3565" i="1"/>
  <c r="Y3565" i="1" s="1"/>
  <c r="X3811" i="1"/>
  <c r="Y3811" i="1" s="1"/>
  <c r="X808" i="1"/>
  <c r="Y808" i="1" s="1"/>
  <c r="X1715" i="1"/>
  <c r="Y1715" i="1" s="1"/>
  <c r="X2173" i="1"/>
  <c r="Y2173" i="1" s="1"/>
  <c r="X2691" i="1"/>
  <c r="Y2691" i="1" s="1"/>
  <c r="X720" i="1"/>
  <c r="Y720" i="1" s="1"/>
  <c r="X2186" i="1"/>
  <c r="Y2186" i="1" s="1"/>
  <c r="X2905" i="1"/>
  <c r="Y2905" i="1" s="1"/>
  <c r="X971" i="1"/>
  <c r="Y971" i="1" s="1"/>
  <c r="X672" i="1"/>
  <c r="Y672" i="1" s="1"/>
  <c r="X1049" i="1"/>
  <c r="Y1049" i="1" s="1"/>
  <c r="X1968" i="1"/>
  <c r="Y1968" i="1" s="1"/>
  <c r="X3825" i="1"/>
  <c r="Y3825" i="1" s="1"/>
  <c r="X664" i="1"/>
  <c r="Y664" i="1" s="1"/>
  <c r="X806" i="1"/>
  <c r="Y806" i="1" s="1"/>
  <c r="X1722" i="1"/>
  <c r="Y1722" i="1" s="1"/>
  <c r="X3209" i="1"/>
  <c r="Y3209" i="1" s="1"/>
  <c r="X4820" i="1"/>
  <c r="Y4820" i="1" s="1"/>
  <c r="X3357" i="1"/>
  <c r="Y3357" i="1" s="1"/>
  <c r="X3294" i="1"/>
  <c r="Y3294" i="1" s="1"/>
  <c r="X3991" i="1"/>
  <c r="Y3991" i="1" s="1"/>
  <c r="X3606" i="1"/>
  <c r="Y3606" i="1" s="1"/>
  <c r="X4666" i="1"/>
  <c r="Y4666" i="1" s="1"/>
  <c r="X4059" i="1"/>
  <c r="Y4059" i="1" s="1"/>
  <c r="X686" i="1"/>
  <c r="Y686" i="1" s="1"/>
  <c r="X968" i="1"/>
  <c r="Y968" i="1" s="1"/>
  <c r="X624" i="1"/>
  <c r="Y624" i="1" s="1"/>
  <c r="X1323" i="1"/>
  <c r="Y1323" i="1" s="1"/>
  <c r="X1087" i="1"/>
  <c r="Y1087" i="1" s="1"/>
  <c r="X1284" i="1"/>
  <c r="Y1284" i="1" s="1"/>
  <c r="X1153" i="1"/>
  <c r="Y1153" i="1" s="1"/>
  <c r="X1921" i="1"/>
  <c r="Y1921" i="1" s="1"/>
  <c r="X2113" i="1"/>
  <c r="Y2113" i="1" s="1"/>
  <c r="X1942" i="1"/>
  <c r="Y1942" i="1" s="1"/>
  <c r="X2493" i="1"/>
  <c r="Y2493" i="1" s="1"/>
  <c r="X2398" i="1"/>
  <c r="Y2398" i="1" s="1"/>
  <c r="X2343" i="1"/>
  <c r="Y2343" i="1" s="1"/>
  <c r="X2831" i="1"/>
  <c r="Y2831" i="1" s="1"/>
  <c r="X2858" i="1"/>
  <c r="Y2858" i="1" s="1"/>
  <c r="X3725" i="1"/>
  <c r="Y3725" i="1" s="1"/>
  <c r="X4075" i="1"/>
  <c r="Y4075" i="1" s="1"/>
  <c r="X600" i="1"/>
  <c r="Y600" i="1" s="1"/>
  <c r="X884" i="1"/>
  <c r="Y884" i="1" s="1"/>
  <c r="X831" i="1"/>
  <c r="Y831" i="1" s="1"/>
  <c r="X1162" i="1"/>
  <c r="Y1162" i="1" s="1"/>
  <c r="X946" i="1"/>
  <c r="Y946" i="1" s="1"/>
  <c r="X2056" i="1"/>
  <c r="Y2056" i="1" s="1"/>
  <c r="X1710" i="1"/>
  <c r="Y1710" i="1" s="1"/>
  <c r="X2741" i="1"/>
  <c r="Y2741" i="1" s="1"/>
  <c r="X2207" i="1"/>
  <c r="Y2207" i="1" s="1"/>
  <c r="X3679" i="1"/>
  <c r="Y3679" i="1" s="1"/>
  <c r="X2881" i="1"/>
  <c r="Y2881" i="1" s="1"/>
  <c r="X3108" i="1"/>
  <c r="Y3108" i="1" s="1"/>
  <c r="X3804" i="1"/>
  <c r="Y3804" i="1" s="1"/>
  <c r="X4308" i="1"/>
  <c r="Y4308" i="1" s="1"/>
  <c r="X3454" i="1"/>
  <c r="Y3454" i="1" s="1"/>
  <c r="X3330" i="1"/>
  <c r="Y3330" i="1" s="1"/>
  <c r="X3466" i="1"/>
  <c r="Y3466" i="1" s="1"/>
  <c r="X592" i="1"/>
  <c r="Y592" i="1" s="1"/>
  <c r="X1040" i="1"/>
  <c r="Y1040" i="1" s="1"/>
  <c r="X1481" i="1"/>
  <c r="Y1481" i="1" s="1"/>
  <c r="X927" i="1"/>
  <c r="Y927" i="1" s="1"/>
  <c r="X1501" i="1"/>
  <c r="Y1501" i="1" s="1"/>
  <c r="X1674" i="1"/>
  <c r="Y1674" i="1" s="1"/>
  <c r="X1985" i="1"/>
  <c r="Y1985" i="1" s="1"/>
  <c r="X1991" i="1"/>
  <c r="Y1991" i="1" s="1"/>
  <c r="X3016" i="1"/>
  <c r="Y3016" i="1" s="1"/>
  <c r="X2867" i="1"/>
  <c r="Y2867" i="1" s="1"/>
  <c r="X710" i="1"/>
  <c r="Y710" i="1" s="1"/>
  <c r="X1024" i="1"/>
  <c r="Y1024" i="1" s="1"/>
  <c r="X1064" i="1"/>
  <c r="Y1064" i="1" s="1"/>
  <c r="X584" i="1"/>
  <c r="Y584" i="1" s="1"/>
  <c r="X1676" i="1"/>
  <c r="Y1676" i="1" s="1"/>
  <c r="X1853" i="1"/>
  <c r="Y1853" i="1" s="1"/>
  <c r="X2175" i="1"/>
  <c r="Y2175" i="1" s="1"/>
  <c r="X3303" i="1"/>
  <c r="Y3303" i="1" s="1"/>
  <c r="X2835" i="1"/>
  <c r="Y2835" i="1" s="1"/>
  <c r="X4061" i="1"/>
  <c r="Y4061" i="1" s="1"/>
  <c r="X3461" i="1"/>
  <c r="Y3461" i="1" s="1"/>
  <c r="X4282" i="1"/>
  <c r="Y4282" i="1" s="1"/>
  <c r="X4123" i="1"/>
  <c r="Y4123" i="1" s="1"/>
  <c r="X560" i="1"/>
  <c r="Y560" i="1" s="1"/>
  <c r="X756" i="1"/>
  <c r="Y756" i="1" s="1"/>
  <c r="X1328" i="1"/>
  <c r="Y1328" i="1" s="1"/>
  <c r="X1689" i="1"/>
  <c r="Y1689" i="1" s="1"/>
  <c r="X1836" i="1"/>
  <c r="Y1836" i="1" s="1"/>
  <c r="X1807" i="1"/>
  <c r="Y1807" i="1" s="1"/>
  <c r="X2069" i="1"/>
  <c r="Y2069" i="1" s="1"/>
  <c r="X1887" i="1"/>
  <c r="Y1887" i="1" s="1"/>
  <c r="X2326" i="1"/>
  <c r="Y2326" i="1" s="1"/>
  <c r="X2205" i="1"/>
  <c r="Y2205" i="1" s="1"/>
  <c r="X2234" i="1"/>
  <c r="Y2234" i="1" s="1"/>
  <c r="X2544" i="1"/>
  <c r="Y2544" i="1" s="1"/>
  <c r="X3990" i="1"/>
  <c r="Y3990" i="1" s="1"/>
  <c r="X544" i="1"/>
  <c r="Y544" i="1" s="1"/>
  <c r="X960" i="1"/>
  <c r="Y960" i="1" s="1"/>
  <c r="X663" i="1"/>
  <c r="Y663" i="1" s="1"/>
  <c r="X1655" i="1"/>
  <c r="Y1655" i="1" s="1"/>
  <c r="X1194" i="1"/>
  <c r="Y1194" i="1" s="1"/>
  <c r="X1196" i="1"/>
  <c r="Y1196" i="1" s="1"/>
  <c r="X1010" i="1"/>
  <c r="Y1010" i="1" s="1"/>
  <c r="X2936" i="1"/>
  <c r="Y2936" i="1" s="1"/>
  <c r="X3320" i="1"/>
  <c r="Y3320" i="1" s="1"/>
  <c r="X4804" i="1"/>
  <c r="Y4804" i="1" s="1"/>
  <c r="X3709" i="1"/>
  <c r="Y3709" i="1" s="1"/>
  <c r="X4762" i="1"/>
  <c r="Y4762" i="1" s="1"/>
  <c r="X512" i="1"/>
  <c r="Y512" i="1" s="1"/>
  <c r="X536" i="1"/>
  <c r="Y536" i="1" s="1"/>
  <c r="X1441" i="1"/>
  <c r="Y1441" i="1" s="1"/>
  <c r="X1750" i="1"/>
  <c r="Y1750" i="1" s="1"/>
  <c r="X2351" i="1"/>
  <c r="Y2351" i="1" s="1"/>
  <c r="X2775" i="1"/>
  <c r="Y2775" i="1" s="1"/>
  <c r="X2640" i="1"/>
  <c r="Y2640" i="1" s="1"/>
  <c r="X4092" i="1"/>
  <c r="Y4092" i="1" s="1"/>
  <c r="X692" i="1"/>
  <c r="Y692" i="1" s="1"/>
  <c r="X504" i="1"/>
  <c r="Y504" i="1" s="1"/>
  <c r="X1184" i="1"/>
  <c r="Y1184" i="1" s="1"/>
  <c r="X895" i="1"/>
  <c r="Y895" i="1" s="1"/>
  <c r="X865" i="1"/>
  <c r="Y865" i="1" s="1"/>
  <c r="X977" i="1"/>
  <c r="Y977" i="1" s="1"/>
  <c r="X1923" i="1"/>
  <c r="Y1923" i="1" s="1"/>
  <c r="X1805" i="1"/>
  <c r="Y1805" i="1" s="1"/>
  <c r="X1918" i="1"/>
  <c r="Y1918" i="1" s="1"/>
  <c r="X1958" i="1"/>
  <c r="Y1958" i="1" s="1"/>
  <c r="X1638" i="1"/>
  <c r="Y1638" i="1" s="1"/>
  <c r="X2108" i="1"/>
  <c r="Y2108" i="1" s="1"/>
  <c r="X2455" i="1"/>
  <c r="Y2455" i="1" s="1"/>
  <c r="X2248" i="1"/>
  <c r="Y2248" i="1" s="1"/>
  <c r="X3464" i="1"/>
  <c r="Y3464" i="1" s="1"/>
  <c r="X4144" i="1"/>
  <c r="Y4144" i="1" s="1"/>
  <c r="X500" i="1"/>
  <c r="Y500" i="1" s="1"/>
  <c r="X472" i="1"/>
  <c r="Y472" i="1" s="1"/>
  <c r="X1976" i="1"/>
  <c r="Y1976" i="1" s="1"/>
  <c r="X2438" i="1"/>
  <c r="Y2438" i="1" s="1"/>
  <c r="X2449" i="1"/>
  <c r="Y2449" i="1" s="1"/>
  <c r="X3637" i="1"/>
  <c r="Y3637" i="1" s="1"/>
  <c r="X1147" i="1"/>
  <c r="Y1147" i="1" s="1"/>
  <c r="X456" i="1"/>
  <c r="Y456" i="1" s="1"/>
  <c r="X1152" i="1"/>
  <c r="Y1152" i="1" s="1"/>
  <c r="X1146" i="1"/>
  <c r="Y1146" i="1" s="1"/>
  <c r="X1994" i="1"/>
  <c r="Y1994" i="1" s="1"/>
  <c r="X2626" i="1"/>
  <c r="Y2626" i="1" s="1"/>
  <c r="X2890" i="1"/>
  <c r="Y2890" i="1" s="1"/>
  <c r="X4152" i="1"/>
  <c r="Y4152" i="1" s="1"/>
  <c r="X3802" i="1"/>
  <c r="Y3802" i="1" s="1"/>
  <c r="X912" i="1"/>
  <c r="Y912" i="1" s="1"/>
  <c r="X557" i="1"/>
  <c r="Y557" i="1" s="1"/>
  <c r="X408" i="1"/>
  <c r="Y408" i="1" s="1"/>
  <c r="X1066" i="1"/>
  <c r="Y1066" i="1" s="1"/>
  <c r="X1802" i="1"/>
  <c r="Y1802" i="1" s="1"/>
  <c r="X2662" i="1"/>
  <c r="Y2662" i="1" s="1"/>
  <c r="X1983" i="1"/>
  <c r="Y1983" i="1" s="1"/>
  <c r="X4332" i="1"/>
  <c r="Y4332" i="1" s="1"/>
  <c r="X4476" i="1"/>
  <c r="Y4476" i="1" s="1"/>
  <c r="X3493" i="1"/>
  <c r="Y3493" i="1" s="1"/>
  <c r="X3526" i="1"/>
  <c r="Y3526" i="1" s="1"/>
  <c r="X3898" i="1"/>
  <c r="Y3898" i="1" s="1"/>
  <c r="X4794" i="1"/>
  <c r="Y4794" i="1" s="1"/>
  <c r="X785" i="1"/>
  <c r="Y785" i="1" s="1"/>
  <c r="X376" i="1"/>
  <c r="Y376" i="1" s="1"/>
  <c r="X1271" i="1"/>
  <c r="Y1271" i="1" s="1"/>
  <c r="X1824" i="1"/>
  <c r="Y1824" i="1" s="1"/>
  <c r="X1734" i="1"/>
  <c r="Y1734" i="1" s="1"/>
  <c r="X2181" i="1"/>
  <c r="Y2181" i="1" s="1"/>
  <c r="X2497" i="1"/>
  <c r="Y2497" i="1" s="1"/>
  <c r="X2067" i="1"/>
  <c r="Y2067" i="1" s="1"/>
  <c r="X2527" i="1"/>
  <c r="Y2527" i="1" s="1"/>
  <c r="X2820" i="1"/>
  <c r="Y2820" i="1" s="1"/>
  <c r="X4821" i="1"/>
  <c r="Y4821" i="1" s="1"/>
  <c r="X368" i="1"/>
  <c r="Y368" i="1" s="1"/>
  <c r="X1111" i="1"/>
  <c r="Y1111" i="1" s="1"/>
  <c r="X3142" i="1"/>
  <c r="Y3142" i="1" s="1"/>
  <c r="X827" i="1"/>
  <c r="Y827" i="1" s="1"/>
  <c r="X677" i="1"/>
  <c r="Y677" i="1" s="1"/>
  <c r="X336" i="1"/>
  <c r="Y336" i="1" s="1"/>
  <c r="X1553" i="1"/>
  <c r="Y1553" i="1" s="1"/>
  <c r="X1593" i="1"/>
  <c r="Y1593" i="1" s="1"/>
  <c r="X1610" i="1"/>
  <c r="Y1610" i="1" s="1"/>
  <c r="X1849" i="1"/>
  <c r="Y1849" i="1" s="1"/>
  <c r="X1428" i="1"/>
  <c r="Y1428" i="1" s="1"/>
  <c r="X1540" i="1"/>
  <c r="Y1540" i="1" s="1"/>
  <c r="X1934" i="1"/>
  <c r="Y1934" i="1" s="1"/>
  <c r="X2436" i="1"/>
  <c r="Y2436" i="1" s="1"/>
  <c r="X3415" i="1"/>
  <c r="Y3415" i="1" s="1"/>
  <c r="X3431" i="1"/>
  <c r="Y3431" i="1" s="1"/>
  <c r="X4405" i="1"/>
  <c r="Y4405" i="1" s="1"/>
  <c r="X4662" i="1"/>
  <c r="Y4662" i="1" s="1"/>
  <c r="X4025" i="1"/>
  <c r="Y4025" i="1" s="1"/>
  <c r="X320" i="1"/>
  <c r="Y320" i="1" s="1"/>
  <c r="X1234" i="1"/>
  <c r="Y1234" i="1" s="1"/>
  <c r="X1467" i="1"/>
  <c r="Y1467" i="1" s="1"/>
  <c r="X2062" i="1"/>
  <c r="Y2062" i="1" s="1"/>
  <c r="X2773" i="1"/>
  <c r="Y2773" i="1" s="1"/>
  <c r="X3826" i="1"/>
  <c r="Y3826" i="1" s="1"/>
  <c r="X3923" i="1"/>
  <c r="Y3923" i="1" s="1"/>
  <c r="X695" i="1"/>
  <c r="Y695" i="1" s="1"/>
  <c r="X304" i="1"/>
  <c r="Y304" i="1" s="1"/>
  <c r="X1212" i="1"/>
  <c r="Y1212" i="1" s="1"/>
  <c r="X1236" i="1"/>
  <c r="Y1236" i="1" s="1"/>
  <c r="X3780" i="1"/>
  <c r="Y3780" i="1" s="1"/>
  <c r="X3885" i="1"/>
  <c r="Y3885" i="1" s="1"/>
  <c r="X941" i="1"/>
  <c r="Y941" i="1" s="1"/>
  <c r="X1005" i="1"/>
  <c r="Y1005" i="1" s="1"/>
  <c r="X296" i="1"/>
  <c r="Y296" i="1" s="1"/>
  <c r="X1235" i="1"/>
  <c r="Y1235" i="1" s="1"/>
  <c r="X1205" i="1"/>
  <c r="Y1205" i="1" s="1"/>
  <c r="X1688" i="1"/>
  <c r="Y1688" i="1" s="1"/>
  <c r="X1745" i="1"/>
  <c r="Y1745" i="1" s="1"/>
  <c r="X1884" i="1"/>
  <c r="Y1884" i="1" s="1"/>
  <c r="X2317" i="1"/>
  <c r="Y2317" i="1" s="1"/>
  <c r="X2645" i="1"/>
  <c r="Y2645" i="1" s="1"/>
  <c r="X1947" i="1"/>
  <c r="Y1947" i="1" s="1"/>
  <c r="X3010" i="1"/>
  <c r="Y3010" i="1" s="1"/>
  <c r="X2756" i="1"/>
  <c r="Y2756" i="1" s="1"/>
  <c r="X3485" i="1"/>
  <c r="Y3485" i="1" s="1"/>
  <c r="X3809" i="1"/>
  <c r="Y3809" i="1" s="1"/>
  <c r="X3873" i="1"/>
  <c r="Y3873" i="1" s="1"/>
  <c r="X4610" i="1"/>
  <c r="Y4610" i="1" s="1"/>
  <c r="X883" i="1"/>
  <c r="Y883" i="1" s="1"/>
  <c r="X288" i="1"/>
  <c r="Y288" i="1" s="1"/>
  <c r="X1559" i="1"/>
  <c r="Y1559" i="1" s="1"/>
  <c r="X1768" i="1"/>
  <c r="Y1768" i="1" s="1"/>
  <c r="X1705" i="1"/>
  <c r="Y1705" i="1" s="1"/>
  <c r="X2253" i="1"/>
  <c r="Y2253" i="1" s="1"/>
  <c r="X2345" i="1"/>
  <c r="Y2345" i="1" s="1"/>
  <c r="X2212" i="1"/>
  <c r="Y2212" i="1" s="1"/>
  <c r="X3005" i="1"/>
  <c r="Y3005" i="1" s="1"/>
  <c r="X3806" i="1"/>
  <c r="Y3806" i="1" s="1"/>
  <c r="X4078" i="1"/>
  <c r="Y4078" i="1" s="1"/>
  <c r="X3525" i="1"/>
  <c r="Y3525" i="1" s="1"/>
  <c r="X280" i="1"/>
  <c r="Y280" i="1" s="1"/>
  <c r="X986" i="1"/>
  <c r="Y986" i="1" s="1"/>
  <c r="X862" i="1"/>
  <c r="Y862" i="1" s="1"/>
  <c r="X1875" i="1"/>
  <c r="Y1875" i="1" s="1"/>
  <c r="X1767" i="1"/>
  <c r="Y1767" i="1" s="1"/>
  <c r="X4028" i="1"/>
  <c r="Y4028" i="1" s="1"/>
  <c r="X3957" i="1"/>
  <c r="Y3957" i="1" s="1"/>
  <c r="X668" i="1"/>
  <c r="Y668" i="1" s="1"/>
  <c r="X272" i="1"/>
  <c r="Y272" i="1" s="1"/>
  <c r="X1126" i="1"/>
  <c r="Y1126" i="1" s="1"/>
  <c r="X1682" i="1"/>
  <c r="Y1682" i="1" s="1"/>
  <c r="X2649" i="1"/>
  <c r="Y2649" i="1" s="1"/>
  <c r="X2458" i="1"/>
  <c r="Y2458" i="1" s="1"/>
  <c r="X2759" i="1"/>
  <c r="Y2759" i="1" s="1"/>
  <c r="X3181" i="1"/>
  <c r="Y3181" i="1" s="1"/>
  <c r="X4650" i="1"/>
  <c r="Y4650" i="1" s="1"/>
  <c r="X327" i="1"/>
  <c r="Y327" i="1" s="1"/>
  <c r="X449" i="1"/>
  <c r="Y449" i="1" s="1"/>
  <c r="X240" i="1"/>
  <c r="Y240" i="1" s="1"/>
  <c r="X424" i="1"/>
  <c r="Y424" i="1" s="1"/>
  <c r="X256" i="1"/>
  <c r="Y256" i="1" s="1"/>
  <c r="X525" i="1"/>
  <c r="Y525" i="1" s="1"/>
  <c r="X1243" i="1"/>
  <c r="Y1243" i="1" s="1"/>
  <c r="X1317" i="1"/>
  <c r="Y1317" i="1" s="1"/>
  <c r="X1896" i="1"/>
  <c r="Y1896" i="1" s="1"/>
  <c r="X2748" i="1"/>
  <c r="Y2748" i="1" s="1"/>
  <c r="X2577" i="1"/>
  <c r="Y2577" i="1" s="1"/>
  <c r="X2911" i="1"/>
  <c r="Y2911" i="1" s="1"/>
  <c r="X3689" i="1"/>
  <c r="Y3689" i="1" s="1"/>
  <c r="X2754" i="1"/>
  <c r="Y2754" i="1" s="1"/>
  <c r="X2946" i="1"/>
  <c r="Y2946" i="1" s="1"/>
  <c r="X3860" i="1"/>
  <c r="Y3860" i="1" s="1"/>
  <c r="X590" i="1"/>
  <c r="Y590" i="1" s="1"/>
  <c r="X232" i="1"/>
  <c r="Y232" i="1" s="1"/>
  <c r="X1420" i="1"/>
  <c r="Y1420" i="1" s="1"/>
  <c r="X1699" i="1"/>
  <c r="Y1699" i="1" s="1"/>
  <c r="X3344" i="1"/>
  <c r="Y3344" i="1" s="1"/>
  <c r="X3489" i="1"/>
  <c r="Y3489" i="1" s="1"/>
  <c r="X3907" i="1"/>
  <c r="Y3907" i="1" s="1"/>
  <c r="X4019" i="1"/>
  <c r="Y4019" i="1" s="1"/>
  <c r="X224" i="1"/>
  <c r="Y224" i="1" s="1"/>
  <c r="X1683" i="1"/>
  <c r="Y1683" i="1" s="1"/>
  <c r="X2011" i="1"/>
  <c r="Y2011" i="1" s="1"/>
  <c r="X3608" i="1"/>
  <c r="Y3608" i="1" s="1"/>
  <c r="X3265" i="1"/>
  <c r="Y3265" i="1" s="1"/>
  <c r="X3893" i="1"/>
  <c r="Y3893" i="1" s="1"/>
  <c r="X4789" i="1"/>
  <c r="Y4789" i="1" s="1"/>
  <c r="X4726" i="1"/>
  <c r="Y4726" i="1" s="1"/>
  <c r="X4538" i="1"/>
  <c r="Y4538" i="1" s="1"/>
  <c r="X4698" i="1"/>
  <c r="Y4698" i="1" s="1"/>
  <c r="X1112" i="1"/>
  <c r="Y1112" i="1" s="1"/>
  <c r="X216" i="1"/>
  <c r="Y216" i="1" s="1"/>
  <c r="X1264" i="1"/>
  <c r="Y1264" i="1" s="1"/>
  <c r="X1330" i="1"/>
  <c r="Y1330" i="1" s="1"/>
  <c r="X1594" i="1"/>
  <c r="Y1594" i="1" s="1"/>
  <c r="X2161" i="1"/>
  <c r="Y2161" i="1" s="1"/>
  <c r="X1796" i="1"/>
  <c r="Y1796" i="1" s="1"/>
  <c r="X2638" i="1"/>
  <c r="Y2638" i="1" s="1"/>
  <c r="X1964" i="1"/>
  <c r="Y1964" i="1" s="1"/>
  <c r="X2371" i="1"/>
  <c r="Y2371" i="1" s="1"/>
  <c r="X3591" i="1"/>
  <c r="Y3591" i="1" s="1"/>
  <c r="X2802" i="1"/>
  <c r="Y2802" i="1" s="1"/>
  <c r="X2805" i="1"/>
  <c r="Y2805" i="1" s="1"/>
  <c r="X3875" i="1"/>
  <c r="Y3875" i="1" s="1"/>
  <c r="X694" i="1"/>
  <c r="Y694" i="1" s="1"/>
  <c r="X1160" i="1"/>
  <c r="Y1160" i="1" s="1"/>
  <c r="X208" i="1"/>
  <c r="Y208" i="1" s="1"/>
  <c r="X1586" i="1"/>
  <c r="Y1586" i="1" s="1"/>
  <c r="X2300" i="1"/>
  <c r="Y2300" i="1" s="1"/>
  <c r="X2733" i="1"/>
  <c r="Y2733" i="1" s="1"/>
  <c r="X2246" i="1"/>
  <c r="Y2246" i="1" s="1"/>
  <c r="X2414" i="1"/>
  <c r="Y2414" i="1" s="1"/>
  <c r="X3712" i="1"/>
  <c r="Y3712" i="1" s="1"/>
  <c r="X3433" i="1"/>
  <c r="Y3433" i="1" s="1"/>
  <c r="X2770" i="1"/>
  <c r="Y2770" i="1" s="1"/>
  <c r="X4460" i="1"/>
  <c r="Y4460" i="1" s="1"/>
  <c r="X562" i="1"/>
  <c r="Y562" i="1" s="1"/>
  <c r="X1139" i="1"/>
  <c r="Y1139" i="1" s="1"/>
  <c r="X565" i="1"/>
  <c r="Y565" i="1" s="1"/>
  <c r="X200" i="1"/>
  <c r="Y200" i="1" s="1"/>
  <c r="X2716" i="1"/>
  <c r="Y2716" i="1" s="1"/>
  <c r="X2272" i="1"/>
  <c r="Y2272" i="1" s="1"/>
  <c r="X3655" i="1"/>
  <c r="Y3655" i="1" s="1"/>
  <c r="X3240" i="1"/>
  <c r="Y3240" i="1" s="1"/>
  <c r="X3041" i="1"/>
  <c r="Y3041" i="1" s="1"/>
  <c r="X3196" i="1"/>
  <c r="Y3196" i="1" s="1"/>
  <c r="X4790" i="1"/>
  <c r="Y4790" i="1" s="1"/>
  <c r="X3858" i="1"/>
  <c r="Y3858" i="1" s="1"/>
  <c r="X4082" i="1"/>
  <c r="Y4082" i="1" s="1"/>
  <c r="X613" i="1"/>
  <c r="Y613" i="1" s="1"/>
  <c r="X604" i="1"/>
  <c r="Y604" i="1" s="1"/>
  <c r="X192" i="1"/>
  <c r="Y192" i="1" s="1"/>
  <c r="X874" i="1"/>
  <c r="Y874" i="1" s="1"/>
  <c r="X1291" i="1"/>
  <c r="Y1291" i="1" s="1"/>
  <c r="X1850" i="1"/>
  <c r="Y1850" i="1" s="1"/>
  <c r="X1662" i="1"/>
  <c r="Y1662" i="1" s="1"/>
  <c r="X3932" i="1"/>
  <c r="Y3932" i="1" s="1"/>
  <c r="X4414" i="1"/>
  <c r="Y4414" i="1" s="1"/>
  <c r="X4031" i="1"/>
  <c r="Y4031" i="1" s="1"/>
  <c r="X478" i="1"/>
  <c r="Y478" i="1" s="1"/>
  <c r="X383" i="1"/>
  <c r="Y383" i="1" s="1"/>
  <c r="X548" i="1"/>
  <c r="Y548" i="1" s="1"/>
  <c r="X184" i="1"/>
  <c r="Y184" i="1" s="1"/>
  <c r="X815" i="1"/>
  <c r="Y815" i="1" s="1"/>
  <c r="X1397" i="1"/>
  <c r="Y1397" i="1" s="1"/>
  <c r="X2732" i="1"/>
  <c r="Y2732" i="1" s="1"/>
  <c r="X3090" i="1"/>
  <c r="Y3090" i="1" s="1"/>
  <c r="X3035" i="1"/>
  <c r="Y3035" i="1" s="1"/>
  <c r="X2744" i="1"/>
  <c r="Y2744" i="1" s="1"/>
  <c r="X168" i="1"/>
  <c r="Y168" i="1" s="1"/>
  <c r="X1256" i="1"/>
  <c r="Y1256" i="1" s="1"/>
  <c r="X1504" i="1"/>
  <c r="Y1504" i="1" s="1"/>
  <c r="X3465" i="1"/>
  <c r="Y3465" i="1" s="1"/>
  <c r="X3148" i="1"/>
  <c r="Y3148" i="1" s="1"/>
  <c r="X4237" i="1"/>
  <c r="Y4237" i="1" s="1"/>
  <c r="X4187" i="1"/>
  <c r="Y4187" i="1" s="1"/>
  <c r="X160" i="1"/>
  <c r="Y160" i="1" s="1"/>
  <c r="X437" i="1"/>
  <c r="Y437" i="1" s="1"/>
  <c r="X1175" i="1"/>
  <c r="Y1175" i="1" s="1"/>
  <c r="X1830" i="1"/>
  <c r="Y1830" i="1" s="1"/>
  <c r="X2085" i="1"/>
  <c r="Y2085" i="1" s="1"/>
  <c r="X2337" i="1"/>
  <c r="Y2337" i="1" s="1"/>
  <c r="X2487" i="1"/>
  <c r="Y2487" i="1" s="1"/>
  <c r="X3220" i="1"/>
  <c r="Y3220" i="1" s="1"/>
  <c r="X4325" i="1"/>
  <c r="Y4325" i="1" s="1"/>
  <c r="X3406" i="1"/>
  <c r="Y3406" i="1" s="1"/>
  <c r="X162" i="1"/>
  <c r="Y162" i="1" s="1"/>
  <c r="X454" i="1"/>
  <c r="Y454" i="1" s="1"/>
  <c r="X152" i="1"/>
  <c r="Y152" i="1" s="1"/>
  <c r="X1187" i="1"/>
  <c r="Y1187" i="1" s="1"/>
  <c r="X1913" i="1"/>
  <c r="Y1913" i="1" s="1"/>
  <c r="X2528" i="1"/>
  <c r="Y2528" i="1" s="1"/>
  <c r="X3236" i="1"/>
  <c r="Y3236" i="1" s="1"/>
  <c r="X3942" i="1"/>
  <c r="Y3942" i="1" s="1"/>
  <c r="X4142" i="1"/>
  <c r="Y4142" i="1" s="1"/>
  <c r="X4822" i="1"/>
  <c r="Y4822" i="1" s="1"/>
  <c r="X361" i="1"/>
  <c r="Y361" i="1" s="1"/>
  <c r="X1124" i="1"/>
  <c r="Y1124" i="1" s="1"/>
  <c r="X144" i="1"/>
  <c r="Y144" i="1" s="1"/>
  <c r="X1137" i="1"/>
  <c r="Y1137" i="1" s="1"/>
  <c r="X2192" i="1"/>
  <c r="Y2192" i="1" s="1"/>
  <c r="X2217" i="1"/>
  <c r="Y2217" i="1" s="1"/>
  <c r="X2516" i="1"/>
  <c r="Y2516" i="1" s="1"/>
  <c r="X2914" i="1"/>
  <c r="Y2914" i="1" s="1"/>
  <c r="X4165" i="1"/>
  <c r="Y4165" i="1" s="1"/>
  <c r="X3274" i="1"/>
  <c r="Y3274" i="1" s="1"/>
  <c r="X3951" i="1"/>
  <c r="Y3951" i="1" s="1"/>
  <c r="X3282" i="1"/>
  <c r="Y3282" i="1" s="1"/>
  <c r="X4097" i="1"/>
  <c r="Y4097" i="1" s="1"/>
  <c r="X4530" i="1"/>
  <c r="Y4530" i="1" s="1"/>
  <c r="X273" i="1"/>
  <c r="Y273" i="1" s="1"/>
  <c r="X120" i="1"/>
  <c r="Y120" i="1" s="1"/>
  <c r="X556" i="1"/>
  <c r="Y556" i="1" s="1"/>
  <c r="X1223" i="1"/>
  <c r="Y1223" i="1" s="1"/>
  <c r="X898" i="1"/>
  <c r="Y898" i="1" s="1"/>
  <c r="X2233" i="1"/>
  <c r="Y2233" i="1" s="1"/>
  <c r="X2401" i="1"/>
  <c r="Y2401" i="1" s="1"/>
  <c r="X3643" i="1"/>
  <c r="Y3643" i="1" s="1"/>
  <c r="X4094" i="1"/>
  <c r="Y4094" i="1" s="1"/>
  <c r="X4326" i="1"/>
  <c r="Y4326" i="1" s="1"/>
  <c r="X4810" i="1"/>
  <c r="Y4810" i="1" s="1"/>
  <c r="X281" i="1"/>
  <c r="Y281" i="1" s="1"/>
  <c r="X112" i="1"/>
  <c r="Y112" i="1" s="1"/>
  <c r="X1163" i="1"/>
  <c r="Y1163" i="1" s="1"/>
  <c r="X914" i="1"/>
  <c r="Y914" i="1" s="1"/>
  <c r="X1342" i="1"/>
  <c r="Y1342" i="1" s="1"/>
  <c r="X1883" i="1"/>
  <c r="Y1883" i="1" s="1"/>
  <c r="X2358" i="1"/>
  <c r="Y2358" i="1" s="1"/>
  <c r="X1967" i="1"/>
  <c r="Y1967" i="1" s="1"/>
  <c r="X2411" i="1"/>
  <c r="Y2411" i="1" s="1"/>
  <c r="X3697" i="1"/>
  <c r="Y3697" i="1" s="1"/>
  <c r="X2860" i="1"/>
  <c r="Y2860" i="1" s="1"/>
  <c r="X4180" i="1"/>
  <c r="Y4180" i="1" s="1"/>
  <c r="X4380" i="1"/>
  <c r="Y4380" i="1" s="1"/>
  <c r="X3381" i="1"/>
  <c r="Y3381" i="1" s="1"/>
  <c r="X899" i="1"/>
  <c r="Y899" i="1" s="1"/>
  <c r="X104" i="1"/>
  <c r="Y104" i="1" s="1"/>
  <c r="X800" i="1"/>
  <c r="Y800" i="1" s="1"/>
  <c r="X2058" i="1"/>
  <c r="Y2058" i="1" s="1"/>
  <c r="X2557" i="1"/>
  <c r="Y2557" i="1" s="1"/>
  <c r="X3775" i="1"/>
  <c r="Y3775" i="1" s="1"/>
  <c r="X2608" i="1"/>
  <c r="Y2608" i="1" s="1"/>
  <c r="X3386" i="1"/>
  <c r="Y3386" i="1" s="1"/>
  <c r="X4131" i="1"/>
  <c r="Y4131" i="1" s="1"/>
  <c r="X431" i="1"/>
  <c r="Y431" i="1" s="1"/>
  <c r="X96" i="1"/>
  <c r="Y96" i="1" s="1"/>
  <c r="X1516" i="1"/>
  <c r="Y1516" i="1" s="1"/>
  <c r="X2368" i="1"/>
  <c r="Y2368" i="1" s="1"/>
  <c r="X2004" i="1"/>
  <c r="Y2004" i="1" s="1"/>
  <c r="X3279" i="1"/>
  <c r="Y3279" i="1" s="1"/>
  <c r="X3423" i="1"/>
  <c r="Y3423" i="1" s="1"/>
  <c r="X660" i="1"/>
  <c r="Y660" i="1" s="1"/>
  <c r="X88" i="1"/>
  <c r="Y88" i="1" s="1"/>
  <c r="X1421" i="1"/>
  <c r="Y1421" i="1" s="1"/>
  <c r="X2227" i="1"/>
  <c r="Y2227" i="1" s="1"/>
  <c r="X3239" i="1"/>
  <c r="Y3239" i="1" s="1"/>
  <c r="X2672" i="1"/>
  <c r="Y2672" i="1" s="1"/>
  <c r="X3456" i="1"/>
  <c r="Y3456" i="1" s="1"/>
  <c r="X318" i="1"/>
  <c r="Y318" i="1" s="1"/>
  <c r="X1036" i="1"/>
  <c r="Y1036" i="1" s="1"/>
  <c r="X80" i="1"/>
  <c r="Y80" i="1" s="1"/>
  <c r="X1386" i="1"/>
  <c r="Y1386" i="1" s="1"/>
  <c r="X2513" i="1"/>
  <c r="Y2513" i="1" s="1"/>
  <c r="X3567" i="1"/>
  <c r="Y3567" i="1" s="1"/>
  <c r="X2841" i="1"/>
  <c r="Y2841" i="1" s="1"/>
  <c r="X2739" i="1"/>
  <c r="Y2739" i="1" s="1"/>
  <c r="X4236" i="1"/>
  <c r="Y4236" i="1" s="1"/>
  <c r="X602" i="1"/>
  <c r="Y602" i="1" s="1"/>
  <c r="X755" i="1"/>
  <c r="Y755" i="1" s="1"/>
  <c r="X549" i="1"/>
  <c r="Y549" i="1" s="1"/>
  <c r="X64" i="1"/>
  <c r="Y64" i="1" s="1"/>
  <c r="X888" i="1"/>
  <c r="Y888" i="1" s="1"/>
  <c r="X951" i="1"/>
  <c r="Y951" i="1" s="1"/>
  <c r="X1616" i="1"/>
  <c r="Y1616" i="1" s="1"/>
  <c r="X1266" i="1"/>
  <c r="Y1266" i="1" s="1"/>
  <c r="X878" i="1"/>
  <c r="Y878" i="1" s="1"/>
  <c r="X1565" i="1"/>
  <c r="Y1565" i="1" s="1"/>
  <c r="X1534" i="1"/>
  <c r="Y1534" i="1" s="1"/>
  <c r="X2091" i="1"/>
  <c r="Y2091" i="1" s="1"/>
  <c r="X2447" i="1"/>
  <c r="Y2447" i="1" s="1"/>
  <c r="X2095" i="1"/>
  <c r="Y2095" i="1" s="1"/>
  <c r="X3632" i="1"/>
  <c r="Y3632" i="1" s="1"/>
  <c r="X3091" i="1"/>
  <c r="Y3091" i="1" s="1"/>
  <c r="X3938" i="1"/>
  <c r="Y3938" i="1" s="1"/>
  <c r="X643" i="1"/>
  <c r="Y643" i="1" s="1"/>
  <c r="X84" i="1"/>
  <c r="Y84" i="1" s="1"/>
  <c r="X763" i="1"/>
  <c r="Y763" i="1" s="1"/>
  <c r="X48" i="1"/>
  <c r="Y48" i="1" s="1"/>
  <c r="X848" i="1"/>
  <c r="Y848" i="1" s="1"/>
  <c r="X866" i="1"/>
  <c r="Y866" i="1" s="1"/>
  <c r="X1198" i="1"/>
  <c r="Y1198" i="1" s="1"/>
  <c r="X2978" i="1"/>
  <c r="Y2978" i="1" s="1"/>
  <c r="X2989" i="1"/>
  <c r="Y2989" i="1" s="1"/>
  <c r="X3405" i="1"/>
  <c r="Y3405" i="1" s="1"/>
  <c r="X3952" i="1"/>
  <c r="Y3952" i="1" s="1"/>
  <c r="X3542" i="1"/>
  <c r="Y3542" i="1" s="1"/>
  <c r="X4506" i="1"/>
  <c r="Y4506" i="1" s="1"/>
  <c r="X40" i="1"/>
  <c r="Y40" i="1" s="1"/>
  <c r="X2158" i="1"/>
  <c r="Y2158" i="1" s="1"/>
  <c r="X2448" i="1"/>
  <c r="Y2448" i="1" s="1"/>
  <c r="X2395" i="1"/>
  <c r="Y2395" i="1" s="1"/>
  <c r="X3115" i="1"/>
  <c r="Y3115" i="1" s="1"/>
  <c r="X3053" i="1"/>
  <c r="Y3053" i="1" s="1"/>
  <c r="X630" i="1"/>
  <c r="Y630" i="1" s="1"/>
  <c r="X32" i="1"/>
  <c r="Y32" i="1" s="1"/>
  <c r="X809" i="1"/>
  <c r="Y809" i="1" s="1"/>
  <c r="X1320" i="1"/>
  <c r="Y1320" i="1" s="1"/>
  <c r="X1576" i="1"/>
  <c r="Y1576" i="1" s="1"/>
  <c r="X873" i="1"/>
  <c r="Y873" i="1" s="1"/>
  <c r="X2141" i="1"/>
  <c r="Y2141" i="1" s="1"/>
  <c r="X1999" i="1"/>
  <c r="Y1999" i="1" s="1"/>
  <c r="X2179" i="1"/>
  <c r="Y2179" i="1" s="1"/>
  <c r="X3241" i="1"/>
  <c r="Y3241" i="1" s="1"/>
  <c r="X3684" i="1"/>
  <c r="Y3684" i="1" s="1"/>
  <c r="X2774" i="1"/>
  <c r="Y2774" i="1" s="1"/>
  <c r="X3317" i="1"/>
  <c r="Y3317" i="1" s="1"/>
  <c r="X451" i="1"/>
  <c r="Y451" i="1" s="1"/>
  <c r="X622" i="1"/>
  <c r="Y622" i="1" s="1"/>
  <c r="X24" i="1"/>
  <c r="Y24" i="1" s="1"/>
  <c r="X1052" i="1"/>
  <c r="Y1052" i="1" s="1"/>
  <c r="X365" i="1"/>
  <c r="Y365" i="1" s="1"/>
  <c r="X1221" i="1"/>
  <c r="Y1221" i="1" s="1"/>
  <c r="X2293" i="1"/>
  <c r="Y2293" i="1" s="1"/>
  <c r="X4052" i="1"/>
  <c r="Y4052" i="1" s="1"/>
  <c r="X3426" i="1"/>
  <c r="Y3426" i="1" s="1"/>
  <c r="X4722" i="1"/>
  <c r="Y4722" i="1" s="1"/>
  <c r="X330" i="1"/>
  <c r="Y330" i="1" s="1"/>
  <c r="X16" i="1"/>
  <c r="Y16" i="1" s="1"/>
  <c r="X1088" i="1"/>
  <c r="Y1088" i="1" s="1"/>
  <c r="X1531" i="1"/>
  <c r="Y1531" i="1" s="1"/>
  <c r="X3275" i="1"/>
  <c r="Y3275" i="1" s="1"/>
  <c r="X2940" i="1"/>
  <c r="Y2940" i="1" s="1"/>
  <c r="X4694" i="1"/>
  <c r="Y4694" i="1" s="1"/>
  <c r="X4782" i="1"/>
  <c r="Y4782" i="1" s="1"/>
  <c r="X3914" i="1"/>
  <c r="Y3914" i="1" s="1"/>
  <c r="X87" i="1"/>
  <c r="Y87" i="1" s="1"/>
  <c r="X191" i="1"/>
  <c r="Y191" i="1" s="1"/>
  <c r="X8" i="1"/>
  <c r="Y8" i="1" s="1"/>
  <c r="X738" i="1"/>
  <c r="Y738" i="1" s="1"/>
  <c r="X1567" i="1"/>
  <c r="Y1567" i="1" s="1"/>
  <c r="X2499" i="1"/>
  <c r="Y2499" i="1" s="1"/>
  <c r="X2579" i="1"/>
  <c r="Y2579" i="1" s="1"/>
  <c r="X3189" i="1"/>
  <c r="Y3189" i="1" s="1"/>
  <c r="X2635" i="1"/>
  <c r="Y2635" i="1" s="1"/>
  <c r="X4077" i="1"/>
  <c r="Y4077" i="1" s="1"/>
  <c r="X3395" i="1"/>
  <c r="Y3395" i="1" s="1"/>
  <c r="X4977" i="1"/>
  <c r="Y4977" i="1" s="1"/>
  <c r="X4945" i="1"/>
  <c r="Y4945" i="1" s="1"/>
  <c r="X4937" i="1"/>
  <c r="Y4937" i="1" s="1"/>
  <c r="X4929" i="1"/>
  <c r="Y4929" i="1" s="1"/>
  <c r="X4913" i="1"/>
  <c r="Y4913" i="1" s="1"/>
  <c r="X4897" i="1"/>
  <c r="Y4897" i="1" s="1"/>
  <c r="X4881" i="1"/>
  <c r="Y4881" i="1" s="1"/>
  <c r="X4857" i="1"/>
  <c r="Y4857" i="1" s="1"/>
  <c r="X4841" i="1"/>
  <c r="Y4841" i="1" s="1"/>
  <c r="X4819" i="1"/>
  <c r="Y4819" i="1" s="1"/>
  <c r="X4787" i="1"/>
  <c r="Y4787" i="1" s="1"/>
  <c r="X4771" i="1"/>
  <c r="Y4771" i="1" s="1"/>
  <c r="X4755" i="1"/>
  <c r="Y4755" i="1" s="1"/>
  <c r="X4723" i="1"/>
  <c r="Y4723" i="1" s="1"/>
  <c r="X4691" i="1"/>
  <c r="Y4691" i="1" s="1"/>
  <c r="X4675" i="1"/>
  <c r="Y4675" i="1" s="1"/>
  <c r="X4659" i="1"/>
  <c r="Y4659" i="1" s="1"/>
  <c r="X4643" i="1"/>
  <c r="Y4643" i="1" s="1"/>
  <c r="X4627" i="1"/>
  <c r="Y4627" i="1" s="1"/>
  <c r="X4611" i="1"/>
  <c r="Y4611" i="1" s="1"/>
  <c r="X4579" i="1"/>
  <c r="Y4579" i="1" s="1"/>
  <c r="X4547" i="1"/>
  <c r="Y4547" i="1" s="1"/>
  <c r="X4531" i="1"/>
  <c r="Y4531" i="1" s="1"/>
  <c r="X4515" i="1"/>
  <c r="Y4515" i="1" s="1"/>
  <c r="X4483" i="1"/>
  <c r="Y4483" i="1" s="1"/>
  <c r="X4451" i="1"/>
  <c r="Y4451" i="1" s="1"/>
  <c r="X4435" i="1"/>
  <c r="Y4435" i="1" s="1"/>
  <c r="X4419" i="1"/>
  <c r="Y4419" i="1" s="1"/>
  <c r="X4387" i="1"/>
  <c r="Y4387" i="1" s="1"/>
  <c r="X4339" i="1"/>
  <c r="Y4339" i="1" s="1"/>
  <c r="X4323" i="1"/>
  <c r="Y4323" i="1" s="1"/>
  <c r="X4307" i="1"/>
  <c r="Y4307" i="1" s="1"/>
  <c r="X4291" i="1"/>
  <c r="Y4291" i="1" s="1"/>
  <c r="X4275" i="1"/>
  <c r="Y4275" i="1" s="1"/>
  <c r="X4243" i="1"/>
  <c r="Y4243" i="1" s="1"/>
  <c r="X4201" i="1"/>
  <c r="Y4201" i="1" s="1"/>
  <c r="X1909" i="1"/>
  <c r="Y1909" i="1" s="1"/>
  <c r="X1903" i="1"/>
  <c r="Y1903" i="1" s="1"/>
  <c r="X2440" i="1"/>
  <c r="Y2440" i="1" s="1"/>
  <c r="X2796" i="1"/>
  <c r="Y2796" i="1" s="1"/>
  <c r="X1535" i="1"/>
  <c r="Y1535" i="1" s="1"/>
  <c r="X1739" i="1"/>
  <c r="Y1739" i="1" s="1"/>
  <c r="X2370" i="1"/>
  <c r="Y2370" i="1" s="1"/>
  <c r="X2552" i="1"/>
  <c r="Y2552" i="1" s="1"/>
  <c r="X3683" i="1"/>
  <c r="Y3683" i="1" s="1"/>
  <c r="X1239" i="1"/>
  <c r="Y1239" i="1" s="1"/>
  <c r="X2025" i="1"/>
  <c r="Y2025" i="1" s="1"/>
  <c r="X1475" i="1"/>
  <c r="Y1475" i="1" s="1"/>
  <c r="X2228" i="1"/>
  <c r="Y2228" i="1" s="1"/>
  <c r="X3657" i="1"/>
  <c r="Y3657" i="1" s="1"/>
  <c r="X3011" i="1"/>
  <c r="Y3011" i="1" s="1"/>
  <c r="X3237" i="1"/>
  <c r="Y3237" i="1" s="1"/>
  <c r="X3307" i="1"/>
  <c r="Y3307" i="1" s="1"/>
  <c r="X3730" i="1"/>
  <c r="Y3730" i="1" s="1"/>
  <c r="X1151" i="1"/>
  <c r="Y1151" i="1" s="1"/>
  <c r="X1413" i="1"/>
  <c r="Y1413" i="1" s="1"/>
  <c r="X1825" i="1"/>
  <c r="Y1825" i="1" s="1"/>
  <c r="X1930" i="1"/>
  <c r="Y1930" i="1" s="1"/>
  <c r="X2261" i="1"/>
  <c r="Y2261" i="1" s="1"/>
  <c r="X3003" i="1"/>
  <c r="Y3003" i="1" s="1"/>
  <c r="X2934" i="1"/>
  <c r="Y2934" i="1" s="1"/>
  <c r="X1687" i="1"/>
  <c r="Y1687" i="1" s="1"/>
  <c r="X911" i="1"/>
  <c r="Y911" i="1" s="1"/>
  <c r="X2026" i="1"/>
  <c r="Y2026" i="1" s="1"/>
  <c r="X1843" i="1"/>
  <c r="Y1843" i="1" s="1"/>
  <c r="X1757" i="1"/>
  <c r="Y1757" i="1" s="1"/>
  <c r="X3013" i="1"/>
  <c r="Y3013" i="1" s="1"/>
  <c r="X4294" i="1"/>
  <c r="Y4294" i="1" s="1"/>
  <c r="X3770" i="1"/>
  <c r="Y3770" i="1" s="1"/>
  <c r="X813" i="1"/>
  <c r="Y813" i="1" s="1"/>
  <c r="X1117" i="1"/>
  <c r="Y1117" i="1" s="1"/>
  <c r="X775" i="1"/>
  <c r="Y775" i="1" s="1"/>
  <c r="X1287" i="1"/>
  <c r="Y1287" i="1" s="1"/>
  <c r="X1273" i="1"/>
  <c r="Y1273" i="1" s="1"/>
  <c r="X1165" i="1"/>
  <c r="Y1165" i="1" s="1"/>
  <c r="X2041" i="1"/>
  <c r="Y2041" i="1" s="1"/>
  <c r="X2094" i="1"/>
  <c r="Y2094" i="1" s="1"/>
  <c r="X2459" i="1"/>
  <c r="Y2459" i="1" s="1"/>
  <c r="X3425" i="1"/>
  <c r="Y3425" i="1" s="1"/>
  <c r="X2818" i="1"/>
  <c r="Y2818" i="1" s="1"/>
  <c r="X3371" i="1"/>
  <c r="Y3371" i="1" s="1"/>
  <c r="X4316" i="1"/>
  <c r="Y4316" i="1" s="1"/>
  <c r="X3341" i="1"/>
  <c r="Y3341" i="1" s="1"/>
  <c r="X4278" i="1"/>
  <c r="Y4278" i="1" s="1"/>
  <c r="X4454" i="1"/>
  <c r="Y4454" i="1" s="1"/>
  <c r="X3810" i="1"/>
  <c r="Y3810" i="1" s="1"/>
  <c r="X1092" i="1"/>
  <c r="Y1092" i="1" s="1"/>
  <c r="X759" i="1"/>
  <c r="Y759" i="1" s="1"/>
  <c r="X2484" i="1"/>
  <c r="Y2484" i="1" s="1"/>
  <c r="X2749" i="1"/>
  <c r="Y2749" i="1" s="1"/>
  <c r="X3099" i="1"/>
  <c r="Y3099" i="1" s="1"/>
  <c r="X4062" i="1"/>
  <c r="Y4062" i="1" s="1"/>
  <c r="X4318" i="1"/>
  <c r="Y4318" i="1" s="1"/>
  <c r="X4160" i="1"/>
  <c r="Y4160" i="1" s="1"/>
  <c r="X3418" i="1"/>
  <c r="Y3418" i="1" s="1"/>
  <c r="X743" i="1"/>
  <c r="Y743" i="1" s="1"/>
  <c r="X3548" i="1"/>
  <c r="Y3548" i="1" s="1"/>
  <c r="X735" i="1"/>
  <c r="Y735" i="1" s="1"/>
  <c r="X802" i="1"/>
  <c r="Y802" i="1" s="1"/>
  <c r="X1348" i="1"/>
  <c r="Y1348" i="1" s="1"/>
  <c r="X1643" i="1"/>
  <c r="Y1643" i="1" s="1"/>
  <c r="X1737" i="1"/>
  <c r="Y1737" i="1" s="1"/>
  <c r="X2807" i="1"/>
  <c r="Y2807" i="1" s="1"/>
  <c r="X2879" i="1"/>
  <c r="Y2879" i="1" s="1"/>
  <c r="X3663" i="1"/>
  <c r="Y3663" i="1" s="1"/>
  <c r="X3208" i="1"/>
  <c r="Y3208" i="1" s="1"/>
  <c r="X3009" i="1"/>
  <c r="Y3009" i="1" s="1"/>
  <c r="X2826" i="1"/>
  <c r="Y2826" i="1" s="1"/>
  <c r="X4732" i="1"/>
  <c r="Y4732" i="1" s="1"/>
  <c r="X3374" i="1"/>
  <c r="Y3374" i="1" s="1"/>
  <c r="X3594" i="1"/>
  <c r="Y3594" i="1" s="1"/>
  <c r="X719" i="1"/>
  <c r="Y719" i="1" s="1"/>
  <c r="X1626" i="1"/>
  <c r="Y1626" i="1" s="1"/>
  <c r="X2081" i="1"/>
  <c r="Y2081" i="1" s="1"/>
  <c r="X2218" i="1"/>
  <c r="Y2218" i="1" s="1"/>
  <c r="X2149" i="1"/>
  <c r="Y2149" i="1" s="1"/>
  <c r="X2700" i="1"/>
  <c r="Y2700" i="1" s="1"/>
  <c r="X1979" i="1"/>
  <c r="Y1979" i="1" s="1"/>
  <c r="X3089" i="1"/>
  <c r="Y3089" i="1" s="1"/>
  <c r="X3105" i="1"/>
  <c r="Y3105" i="1" s="1"/>
  <c r="X4766" i="1"/>
  <c r="Y4766" i="1" s="1"/>
  <c r="X4163" i="1"/>
  <c r="Y4163" i="1" s="1"/>
  <c r="X631" i="1"/>
  <c r="Y631" i="1" s="1"/>
  <c r="X998" i="1"/>
  <c r="Y998" i="1" s="1"/>
  <c r="X2138" i="1"/>
  <c r="Y2138" i="1" s="1"/>
  <c r="X2866" i="1"/>
  <c r="Y2866" i="1" s="1"/>
  <c r="X3645" i="1"/>
  <c r="Y3645" i="1" s="1"/>
  <c r="X3901" i="1"/>
  <c r="Y3901" i="1" s="1"/>
  <c r="X3909" i="1"/>
  <c r="Y3909" i="1" s="1"/>
  <c r="X3855" i="1"/>
  <c r="Y3855" i="1" s="1"/>
  <c r="X615" i="1"/>
  <c r="Y615" i="1" s="1"/>
  <c r="X1910" i="1"/>
  <c r="Y1910" i="1" s="1"/>
  <c r="X1542" i="1"/>
  <c r="Y1542" i="1" s="1"/>
  <c r="X2327" i="1"/>
  <c r="Y2327" i="1" s="1"/>
  <c r="X2847" i="1"/>
  <c r="Y2847" i="1" s="1"/>
  <c r="X2631" i="1"/>
  <c r="Y2631" i="1" s="1"/>
  <c r="X3245" i="1"/>
  <c r="Y3245" i="1" s="1"/>
  <c r="X892" i="1"/>
  <c r="Y892" i="1" s="1"/>
  <c r="X607" i="1"/>
  <c r="Y607" i="1" s="1"/>
  <c r="X926" i="1"/>
  <c r="Y926" i="1" s="1"/>
  <c r="X1901" i="1"/>
  <c r="Y1901" i="1" s="1"/>
  <c r="X3032" i="1"/>
  <c r="Y3032" i="1" s="1"/>
  <c r="X3441" i="1"/>
  <c r="Y3441" i="1" s="1"/>
  <c r="X3732" i="1"/>
  <c r="Y3732" i="1" s="1"/>
  <c r="X876" i="1"/>
  <c r="Y876" i="1" s="1"/>
  <c r="X543" i="1"/>
  <c r="Y543" i="1" s="1"/>
  <c r="X1544" i="1"/>
  <c r="Y1544" i="1" s="1"/>
  <c r="X882" i="1"/>
  <c r="Y882" i="1" s="1"/>
  <c r="X2104" i="1"/>
  <c r="Y2104" i="1" s="1"/>
  <c r="X2168" i="1"/>
  <c r="Y2168" i="1" s="1"/>
  <c r="X1780" i="1"/>
  <c r="Y1780" i="1" s="1"/>
  <c r="X2613" i="1"/>
  <c r="Y2613" i="1" s="1"/>
  <c r="X2726" i="1"/>
  <c r="Y2726" i="1" s="1"/>
  <c r="X2465" i="1"/>
  <c r="Y2465" i="1" s="1"/>
  <c r="X2489" i="1"/>
  <c r="Y2489" i="1" s="1"/>
  <c r="X2116" i="1"/>
  <c r="Y2116" i="1" s="1"/>
  <c r="X3163" i="1"/>
  <c r="Y3163" i="1" s="1"/>
  <c r="X535" i="1"/>
  <c r="Y535" i="1" s="1"/>
  <c r="X1097" i="1"/>
  <c r="Y1097" i="1" s="1"/>
  <c r="X962" i="1"/>
  <c r="Y962" i="1" s="1"/>
  <c r="X1476" i="1"/>
  <c r="Y1476" i="1" s="1"/>
  <c r="X2529" i="1"/>
  <c r="Y2529" i="1" s="1"/>
  <c r="X3143" i="1"/>
  <c r="Y3143" i="1" s="1"/>
  <c r="X3259" i="1"/>
  <c r="Y3259" i="1" s="1"/>
  <c r="X2648" i="1"/>
  <c r="Y2648" i="1" s="1"/>
  <c r="X1011" i="1"/>
  <c r="Y1011" i="1" s="1"/>
  <c r="X487" i="1"/>
  <c r="Y487" i="1" s="1"/>
  <c r="X1263" i="1"/>
  <c r="Y1263" i="1" s="1"/>
  <c r="X2190" i="1"/>
  <c r="Y2190" i="1" s="1"/>
  <c r="X2255" i="1"/>
  <c r="Y2255" i="1" s="1"/>
  <c r="X3651" i="1"/>
  <c r="Y3651" i="1" s="1"/>
  <c r="X3906" i="1"/>
  <c r="Y3906" i="1" s="1"/>
  <c r="X455" i="1"/>
  <c r="Y455" i="1" s="1"/>
  <c r="X981" i="1"/>
  <c r="Y981" i="1" s="1"/>
  <c r="X966" i="1"/>
  <c r="Y966" i="1" s="1"/>
  <c r="X2628" i="1"/>
  <c r="Y2628" i="1" s="1"/>
  <c r="X3944" i="1"/>
  <c r="Y3944" i="1" s="1"/>
  <c r="X4570" i="1"/>
  <c r="Y4570" i="1" s="1"/>
  <c r="X439" i="1"/>
  <c r="Y439" i="1" s="1"/>
  <c r="X687" i="1"/>
  <c r="Y687" i="1" s="1"/>
  <c r="X928" i="1"/>
  <c r="Y928" i="1" s="1"/>
  <c r="X2842" i="1"/>
  <c r="Y2842" i="1" s="1"/>
  <c r="X3165" i="1"/>
  <c r="Y3165" i="1" s="1"/>
  <c r="X3926" i="1"/>
  <c r="Y3926" i="1" s="1"/>
  <c r="X4038" i="1"/>
  <c r="Y4038" i="1" s="1"/>
  <c r="X4806" i="1"/>
  <c r="Y4806" i="1" s="1"/>
  <c r="X3896" i="1"/>
  <c r="Y3896" i="1" s="1"/>
  <c r="X4778" i="1"/>
  <c r="Y4778" i="1" s="1"/>
  <c r="X423" i="1"/>
  <c r="Y423" i="1" s="1"/>
  <c r="X696" i="1"/>
  <c r="Y696" i="1" s="1"/>
  <c r="X1114" i="1"/>
  <c r="Y1114" i="1" s="1"/>
  <c r="X1581" i="1"/>
  <c r="Y1581" i="1" s="1"/>
  <c r="X2202" i="1"/>
  <c r="Y2202" i="1" s="1"/>
  <c r="X2520" i="1"/>
  <c r="Y2520" i="1" s="1"/>
  <c r="X3650" i="1"/>
  <c r="Y3650" i="1" s="1"/>
  <c r="X407" i="1"/>
  <c r="Y407" i="1" s="1"/>
  <c r="X1133" i="1"/>
  <c r="Y1133" i="1" s="1"/>
  <c r="X1752" i="1"/>
  <c r="Y1752" i="1" s="1"/>
  <c r="X2952" i="1"/>
  <c r="Y2952" i="1" s="1"/>
  <c r="X3154" i="1"/>
  <c r="Y3154" i="1" s="1"/>
  <c r="X3228" i="1"/>
  <c r="Y3228" i="1" s="1"/>
  <c r="X4060" i="1"/>
  <c r="Y4060" i="1" s="1"/>
  <c r="X4172" i="1"/>
  <c r="Y4172" i="1" s="1"/>
  <c r="X3469" i="1"/>
  <c r="Y3469" i="1" s="1"/>
  <c r="X4157" i="1"/>
  <c r="Y4157" i="1" s="1"/>
  <c r="X3502" i="1"/>
  <c r="Y3502" i="1" s="1"/>
  <c r="X3902" i="1"/>
  <c r="Y3902" i="1" s="1"/>
  <c r="X4486" i="1"/>
  <c r="Y4486" i="1" s="1"/>
  <c r="X399" i="1"/>
  <c r="Y399" i="1" s="1"/>
  <c r="X2008" i="1"/>
  <c r="Y2008" i="1" s="1"/>
  <c r="X3625" i="1"/>
  <c r="Y3625" i="1" s="1"/>
  <c r="X3083" i="1"/>
  <c r="Y3083" i="1" s="1"/>
  <c r="X4228" i="1"/>
  <c r="Y4228" i="1" s="1"/>
  <c r="X606" i="1"/>
  <c r="Y606" i="1" s="1"/>
  <c r="X391" i="1"/>
  <c r="Y391" i="1" s="1"/>
  <c r="X1437" i="1"/>
  <c r="Y1437" i="1" s="1"/>
  <c r="X1533" i="1"/>
  <c r="Y1533" i="1" s="1"/>
  <c r="X1691" i="1"/>
  <c r="Y1691" i="1" s="1"/>
  <c r="X2636" i="1"/>
  <c r="Y2636" i="1" s="1"/>
  <c r="X2243" i="1"/>
  <c r="Y2243" i="1" s="1"/>
  <c r="X3107" i="1"/>
  <c r="Y3107" i="1" s="1"/>
  <c r="X3467" i="1"/>
  <c r="Y3467" i="1" s="1"/>
  <c r="X3980" i="1"/>
  <c r="Y3980" i="1" s="1"/>
  <c r="X4254" i="1"/>
  <c r="Y4254" i="1" s="1"/>
  <c r="X343" i="1"/>
  <c r="Y343" i="1" s="1"/>
  <c r="X1029" i="1"/>
  <c r="Y1029" i="1" s="1"/>
  <c r="X1310" i="1"/>
  <c r="Y1310" i="1" s="1"/>
  <c r="X1719" i="1"/>
  <c r="Y1719" i="1" s="1"/>
  <c r="X2156" i="1"/>
  <c r="Y2156" i="1" s="1"/>
  <c r="X2439" i="1"/>
  <c r="Y2439" i="1" s="1"/>
  <c r="X3481" i="1"/>
  <c r="Y3481" i="1" s="1"/>
  <c r="X3681" i="1"/>
  <c r="Y3681" i="1" s="1"/>
  <c r="X3918" i="1"/>
  <c r="Y3918" i="1" s="1"/>
  <c r="X4102" i="1"/>
  <c r="Y4102" i="1" s="1"/>
  <c r="X4122" i="1"/>
  <c r="Y4122" i="1" s="1"/>
  <c r="X319" i="1"/>
  <c r="Y319" i="1" s="1"/>
  <c r="X1099" i="1"/>
  <c r="Y1099" i="1" s="1"/>
  <c r="X1629" i="1"/>
  <c r="Y1629" i="1" s="1"/>
  <c r="X2834" i="1"/>
  <c r="Y2834" i="1" s="1"/>
  <c r="X3098" i="1"/>
  <c r="Y3098" i="1" s="1"/>
  <c r="X3012" i="1"/>
  <c r="Y3012" i="1" s="1"/>
  <c r="X2730" i="1"/>
  <c r="Y2730" i="1" s="1"/>
  <c r="X4046" i="1"/>
  <c r="Y4046" i="1" s="1"/>
  <c r="X3786" i="1"/>
  <c r="Y3786" i="1" s="1"/>
  <c r="X311" i="1"/>
  <c r="Y311" i="1" s="1"/>
  <c r="X1059" i="1"/>
  <c r="Y1059" i="1" s="1"/>
  <c r="X1093" i="1"/>
  <c r="Y1093" i="1" s="1"/>
  <c r="X889" i="1"/>
  <c r="Y889" i="1" s="1"/>
  <c r="X1754" i="1"/>
  <c r="Y1754" i="1" s="1"/>
  <c r="X2424" i="1"/>
  <c r="Y2424" i="1" s="1"/>
  <c r="X3703" i="1"/>
  <c r="Y3703" i="1" s="1"/>
  <c r="X2727" i="1"/>
  <c r="Y2727" i="1" s="1"/>
  <c r="X3267" i="1"/>
  <c r="Y3267" i="1" s="1"/>
  <c r="X3994" i="1"/>
  <c r="Y3994" i="1" s="1"/>
  <c r="X332" i="1"/>
  <c r="Y332" i="1" s="1"/>
  <c r="X295" i="1"/>
  <c r="Y295" i="1" s="1"/>
  <c r="X972" i="1"/>
  <c r="Y972" i="1" s="1"/>
  <c r="X1608" i="1"/>
  <c r="Y1608" i="1" s="1"/>
  <c r="X1185" i="1"/>
  <c r="Y1185" i="1" s="1"/>
  <c r="X1353" i="1"/>
  <c r="Y1353" i="1" s="1"/>
  <c r="X1039" i="1"/>
  <c r="Y1039" i="1" s="1"/>
  <c r="X1138" i="1"/>
  <c r="Y1138" i="1" s="1"/>
  <c r="X1881" i="1"/>
  <c r="Y1881" i="1" s="1"/>
  <c r="X1845" i="1"/>
  <c r="Y1845" i="1" s="1"/>
  <c r="X2417" i="1"/>
  <c r="Y2417" i="1" s="1"/>
  <c r="X3188" i="1"/>
  <c r="Y3188" i="1" s="1"/>
  <c r="X3884" i="1"/>
  <c r="Y3884" i="1" s="1"/>
  <c r="X4742" i="1"/>
  <c r="Y4742" i="1" s="1"/>
  <c r="X3975" i="1"/>
  <c r="Y3975" i="1" s="1"/>
  <c r="X4290" i="1"/>
  <c r="Y4290" i="1" s="1"/>
  <c r="X4498" i="1"/>
  <c r="Y4498" i="1" s="1"/>
  <c r="X534" i="1"/>
  <c r="Y534" i="1" s="1"/>
  <c r="X287" i="1"/>
  <c r="Y287" i="1" s="1"/>
  <c r="X1083" i="1"/>
  <c r="Y1083" i="1" s="1"/>
  <c r="X964" i="1"/>
  <c r="Y964" i="1" s="1"/>
  <c r="X1677" i="1"/>
  <c r="Y1677" i="1" s="1"/>
  <c r="X1510" i="1"/>
  <c r="Y1510" i="1" s="1"/>
  <c r="X2566" i="1"/>
  <c r="Y2566" i="1" s="1"/>
  <c r="X4573" i="1"/>
  <c r="Y4573" i="1" s="1"/>
  <c r="X3832" i="1"/>
  <c r="Y3832" i="1" s="1"/>
  <c r="X279" i="1"/>
  <c r="Y279" i="1" s="1"/>
  <c r="X906" i="1"/>
  <c r="Y906" i="1" s="1"/>
  <c r="X1270" i="1"/>
  <c r="Y1270" i="1" s="1"/>
  <c r="X1326" i="1"/>
  <c r="Y1326" i="1" s="1"/>
  <c r="X2076" i="1"/>
  <c r="Y2076" i="1" s="1"/>
  <c r="X2815" i="1"/>
  <c r="Y2815" i="1" s="1"/>
  <c r="X3169" i="1"/>
  <c r="Y3169" i="1" s="1"/>
  <c r="X4614" i="1"/>
  <c r="Y4614" i="1" s="1"/>
  <c r="X3514" i="1"/>
  <c r="Y3514" i="1" s="1"/>
  <c r="X430" i="1"/>
  <c r="Y430" i="1" s="1"/>
  <c r="X271" i="1"/>
  <c r="Y271" i="1" s="1"/>
  <c r="X818" i="1"/>
  <c r="Y818" i="1" s="1"/>
  <c r="X1216" i="1"/>
  <c r="Y1216" i="1" s="1"/>
  <c r="X1490" i="1"/>
  <c r="Y1490" i="1" s="1"/>
  <c r="X1788" i="1"/>
  <c r="Y1788" i="1" s="1"/>
  <c r="X2278" i="1"/>
  <c r="Y2278" i="1" s="1"/>
  <c r="X2558" i="1"/>
  <c r="Y2558" i="1" s="1"/>
  <c r="X2250" i="1"/>
  <c r="Y2250" i="1" s="1"/>
  <c r="X3256" i="1"/>
  <c r="Y3256" i="1" s="1"/>
  <c r="X4100" i="1"/>
  <c r="Y4100" i="1" s="1"/>
  <c r="X3342" i="1"/>
  <c r="Y3342" i="1" s="1"/>
  <c r="X3438" i="1"/>
  <c r="Y3438" i="1" s="1"/>
  <c r="X4750" i="1"/>
  <c r="Y4750" i="1" s="1"/>
  <c r="X263" i="1"/>
  <c r="Y263" i="1" s="1"/>
  <c r="X425" i="1"/>
  <c r="Y425" i="1" s="1"/>
  <c r="X924" i="1"/>
  <c r="Y924" i="1" s="1"/>
  <c r="X1449" i="1"/>
  <c r="Y1449" i="1" s="1"/>
  <c r="X1086" i="1"/>
  <c r="Y1086" i="1" s="1"/>
  <c r="X2750" i="1"/>
  <c r="Y2750" i="1" s="1"/>
  <c r="X3087" i="1"/>
  <c r="Y3087" i="1" s="1"/>
  <c r="X2592" i="1"/>
  <c r="Y2592" i="1" s="1"/>
  <c r="X2843" i="1"/>
  <c r="Y2843" i="1" s="1"/>
  <c r="X3612" i="1"/>
  <c r="Y3612" i="1" s="1"/>
  <c r="X4484" i="1"/>
  <c r="Y4484" i="1" s="1"/>
  <c r="X3613" i="1"/>
  <c r="Y3613" i="1" s="1"/>
  <c r="X3925" i="1"/>
  <c r="Y3925" i="1" s="1"/>
  <c r="X3570" i="1"/>
  <c r="Y3570" i="1" s="1"/>
  <c r="X4602" i="1"/>
  <c r="Y4602" i="1" s="1"/>
  <c r="X3915" i="1"/>
  <c r="Y3915" i="1" s="1"/>
  <c r="X247" i="1"/>
  <c r="Y247" i="1" s="1"/>
  <c r="X1107" i="1"/>
  <c r="Y1107" i="1" s="1"/>
  <c r="X1464" i="1"/>
  <c r="Y1464" i="1" s="1"/>
  <c r="X1274" i="1"/>
  <c r="Y1274" i="1" s="1"/>
  <c r="X1365" i="1"/>
  <c r="Y1365" i="1" s="1"/>
  <c r="X1166" i="1"/>
  <c r="Y1166" i="1" s="1"/>
  <c r="X1907" i="1"/>
  <c r="Y1907" i="1" s="1"/>
  <c r="X1636" i="1"/>
  <c r="Y1636" i="1" s="1"/>
  <c r="X3185" i="1"/>
  <c r="Y3185" i="1" s="1"/>
  <c r="X2908" i="1"/>
  <c r="Y2908" i="1" s="1"/>
  <c r="X3989" i="1"/>
  <c r="Y3989" i="1" s="1"/>
  <c r="X4390" i="1"/>
  <c r="Y4390" i="1" s="1"/>
  <c r="X4438" i="1"/>
  <c r="Y4438" i="1" s="1"/>
  <c r="X239" i="1"/>
  <c r="Y239" i="1" s="1"/>
  <c r="X725" i="1"/>
  <c r="Y725" i="1" s="1"/>
  <c r="X1827" i="1"/>
  <c r="Y1827" i="1" s="1"/>
  <c r="X2052" i="1"/>
  <c r="Y2052" i="1" s="1"/>
  <c r="X3327" i="1"/>
  <c r="Y3327" i="1" s="1"/>
  <c r="X2792" i="1"/>
  <c r="Y2792" i="1" s="1"/>
  <c r="X2571" i="1"/>
  <c r="Y2571" i="1" s="1"/>
  <c r="X3046" i="1"/>
  <c r="Y3046" i="1" s="1"/>
  <c r="X3933" i="1"/>
  <c r="Y3933" i="1" s="1"/>
  <c r="X510" i="1"/>
  <c r="Y510" i="1" s="1"/>
  <c r="X223" i="1"/>
  <c r="Y223" i="1" s="1"/>
  <c r="X605" i="1"/>
  <c r="Y605" i="1" s="1"/>
  <c r="X1818" i="1"/>
  <c r="Y1818" i="1" s="1"/>
  <c r="X2324" i="1"/>
  <c r="Y2324" i="1" s="1"/>
  <c r="X2479" i="1"/>
  <c r="Y2479" i="1" s="1"/>
  <c r="X3007" i="1"/>
  <c r="Y3007" i="1" s="1"/>
  <c r="X3676" i="1"/>
  <c r="Y3676" i="1" s="1"/>
  <c r="X3501" i="1"/>
  <c r="Y3501" i="1" s="1"/>
  <c r="X4115" i="1"/>
  <c r="Y4115" i="1" s="1"/>
  <c r="X442" i="1"/>
  <c r="Y442" i="1" s="1"/>
  <c r="X207" i="1"/>
  <c r="Y207" i="1" s="1"/>
  <c r="X671" i="1"/>
  <c r="Y671" i="1" s="1"/>
  <c r="X792" i="1"/>
  <c r="Y792" i="1" s="1"/>
  <c r="X1975" i="1"/>
  <c r="Y1975" i="1" s="1"/>
  <c r="X2959" i="1"/>
  <c r="Y2959" i="1" s="1"/>
  <c r="X2897" i="1"/>
  <c r="Y2897" i="1" s="1"/>
  <c r="X2827" i="1"/>
  <c r="Y2827" i="1" s="1"/>
  <c r="X3516" i="1"/>
  <c r="Y3516" i="1" s="1"/>
  <c r="X2586" i="1"/>
  <c r="Y2586" i="1" s="1"/>
  <c r="X199" i="1"/>
  <c r="Y199" i="1" s="1"/>
  <c r="X2064" i="1"/>
  <c r="Y2064" i="1" s="1"/>
  <c r="X1410" i="1"/>
  <c r="Y1410" i="1" s="1"/>
  <c r="X2353" i="1"/>
  <c r="Y2353" i="1" s="1"/>
  <c r="X3113" i="1"/>
  <c r="Y3113" i="1" s="1"/>
  <c r="X3171" i="1"/>
  <c r="Y3171" i="1" s="1"/>
  <c r="X2900" i="1"/>
  <c r="Y2900" i="1" s="1"/>
  <c r="X4501" i="1"/>
  <c r="Y4501" i="1" s="1"/>
  <c r="X210" i="1"/>
  <c r="Y210" i="1" s="1"/>
  <c r="X175" i="1"/>
  <c r="Y175" i="1" s="1"/>
  <c r="X415" i="1"/>
  <c r="Y415" i="1" s="1"/>
  <c r="X1035" i="1"/>
  <c r="Y1035" i="1" s="1"/>
  <c r="X1495" i="1"/>
  <c r="Y1495" i="1" s="1"/>
  <c r="X1289" i="1"/>
  <c r="Y1289" i="1" s="1"/>
  <c r="X1354" i="1"/>
  <c r="Y1354" i="1" s="1"/>
  <c r="X2171" i="1"/>
  <c r="Y2171" i="1" s="1"/>
  <c r="X2543" i="1"/>
  <c r="Y2543" i="1" s="1"/>
  <c r="X3472" i="1"/>
  <c r="Y3472" i="1" s="1"/>
  <c r="X3444" i="1"/>
  <c r="Y3444" i="1" s="1"/>
  <c r="X3246" i="1"/>
  <c r="Y3246" i="1" s="1"/>
  <c r="X3836" i="1"/>
  <c r="Y3836" i="1" s="1"/>
  <c r="X4014" i="1"/>
  <c r="Y4014" i="1" s="1"/>
  <c r="X3887" i="1"/>
  <c r="Y3887" i="1" s="1"/>
  <c r="X3968" i="1"/>
  <c r="Y3968" i="1" s="1"/>
  <c r="X402" i="1"/>
  <c r="Y402" i="1" s="1"/>
  <c r="X167" i="1"/>
  <c r="Y167" i="1" s="1"/>
  <c r="X2201" i="1"/>
  <c r="Y2201" i="1" s="1"/>
  <c r="X2377" i="1"/>
  <c r="Y2377" i="1" s="1"/>
  <c r="X3084" i="1"/>
  <c r="Y3084" i="1" s="1"/>
  <c r="X3277" i="1"/>
  <c r="Y3277" i="1" s="1"/>
  <c r="X3965" i="1"/>
  <c r="Y3965" i="1" s="1"/>
  <c r="X4121" i="1"/>
  <c r="Y4121" i="1" s="1"/>
  <c r="X159" i="1"/>
  <c r="Y159" i="1" s="1"/>
  <c r="X1372" i="1"/>
  <c r="Y1372" i="1" s="1"/>
  <c r="X1154" i="1"/>
  <c r="Y1154" i="1" s="1"/>
  <c r="X1382" i="1"/>
  <c r="Y1382" i="1" s="1"/>
  <c r="X1894" i="1"/>
  <c r="Y1894" i="1" s="1"/>
  <c r="X1759" i="1"/>
  <c r="Y1759" i="1" s="1"/>
  <c r="X2396" i="1"/>
  <c r="Y2396" i="1" s="1"/>
  <c r="X2810" i="1"/>
  <c r="Y2810" i="1" s="1"/>
  <c r="X3346" i="1"/>
  <c r="Y3346" i="1" s="1"/>
  <c r="X3808" i="1"/>
  <c r="Y3808" i="1" s="1"/>
  <c r="X151" i="1"/>
  <c r="Y151" i="1" s="1"/>
  <c r="X1817" i="1"/>
  <c r="Y1817" i="1" s="1"/>
  <c r="X1620" i="1"/>
  <c r="Y1620" i="1" s="1"/>
  <c r="X2055" i="1"/>
  <c r="Y2055" i="1" s="1"/>
  <c r="X2494" i="1"/>
  <c r="Y2494" i="1" s="1"/>
  <c r="X2068" i="1"/>
  <c r="Y2068" i="1" s="1"/>
  <c r="X2591" i="1"/>
  <c r="Y2591" i="1" s="1"/>
  <c r="X3504" i="1"/>
  <c r="Y3504" i="1" s="1"/>
  <c r="X2674" i="1"/>
  <c r="Y2674" i="1" s="1"/>
  <c r="X3062" i="1"/>
  <c r="Y3062" i="1" s="1"/>
  <c r="X3435" i="1"/>
  <c r="Y3435" i="1" s="1"/>
  <c r="X4812" i="1"/>
  <c r="Y4812" i="1" s="1"/>
  <c r="X4127" i="1"/>
  <c r="Y4127" i="1" s="1"/>
  <c r="X4073" i="1"/>
  <c r="Y4073" i="1" s="1"/>
  <c r="X3995" i="1"/>
  <c r="Y3995" i="1" s="1"/>
  <c r="X261" i="1"/>
  <c r="Y261" i="1" s="1"/>
  <c r="X143" i="1"/>
  <c r="Y143" i="1" s="1"/>
  <c r="X760" i="1"/>
  <c r="Y760" i="1" s="1"/>
  <c r="X1606" i="1"/>
  <c r="Y1606" i="1" s="1"/>
  <c r="X2357" i="1"/>
  <c r="Y2357" i="1" s="1"/>
  <c r="X2734" i="1"/>
  <c r="Y2734" i="1" s="1"/>
  <c r="X2441" i="1"/>
  <c r="Y2441" i="1" s="1"/>
  <c r="X2697" i="1"/>
  <c r="Y2697" i="1" s="1"/>
  <c r="X3488" i="1"/>
  <c r="Y3488" i="1" s="1"/>
  <c r="X3145" i="1"/>
  <c r="Y3145" i="1" s="1"/>
  <c r="X2854" i="1"/>
  <c r="Y2854" i="1" s="1"/>
  <c r="X4013" i="1"/>
  <c r="Y4013" i="1" s="1"/>
  <c r="X4112" i="1"/>
  <c r="Y4112" i="1" s="1"/>
  <c r="X4370" i="1"/>
  <c r="Y4370" i="1" s="1"/>
  <c r="X3338" i="1"/>
  <c r="Y3338" i="1" s="1"/>
  <c r="X300" i="1"/>
  <c r="Y300" i="1" s="1"/>
  <c r="X135" i="1"/>
  <c r="Y135" i="1" s="1"/>
  <c r="X1864" i="1"/>
  <c r="Y1864" i="1" s="1"/>
  <c r="X1906" i="1"/>
  <c r="Y1906" i="1" s="1"/>
  <c r="X2657" i="1"/>
  <c r="Y2657" i="1" s="1"/>
  <c r="X2298" i="1"/>
  <c r="Y2298" i="1" s="1"/>
  <c r="X2920" i="1"/>
  <c r="Y2920" i="1" s="1"/>
  <c r="X3524" i="1"/>
  <c r="Y3524" i="1" s="1"/>
  <c r="X3254" i="1"/>
  <c r="Y3254" i="1" s="1"/>
  <c r="X4134" i="1"/>
  <c r="Y4134" i="1" s="1"/>
  <c r="X4286" i="1"/>
  <c r="Y4286" i="1" s="1"/>
  <c r="X570" i="1"/>
  <c r="Y570" i="1" s="1"/>
  <c r="X650" i="1"/>
  <c r="Y650" i="1" s="1"/>
  <c r="X127" i="1"/>
  <c r="Y127" i="1" s="1"/>
  <c r="X1156" i="1"/>
  <c r="Y1156" i="1" s="1"/>
  <c r="X608" i="1"/>
  <c r="Y608" i="1" s="1"/>
  <c r="X993" i="1"/>
  <c r="Y993" i="1" s="1"/>
  <c r="X1840" i="1"/>
  <c r="Y1840" i="1" s="1"/>
  <c r="X2080" i="1"/>
  <c r="Y2080" i="1" s="1"/>
  <c r="X2009" i="1"/>
  <c r="Y2009" i="1" s="1"/>
  <c r="X2221" i="1"/>
  <c r="Y2221" i="1" s="1"/>
  <c r="X3693" i="1"/>
  <c r="Y3693" i="1" s="1"/>
  <c r="X4566" i="1"/>
  <c r="Y4566" i="1" s="1"/>
  <c r="X4638" i="1"/>
  <c r="Y4638" i="1" s="1"/>
  <c r="X3983" i="1"/>
  <c r="Y3983" i="1" s="1"/>
  <c r="X3402" i="1"/>
  <c r="Y3402" i="1" s="1"/>
  <c r="X119" i="1"/>
  <c r="Y119" i="1" s="1"/>
  <c r="X676" i="1"/>
  <c r="Y676" i="1" s="1"/>
  <c r="X1077" i="1"/>
  <c r="Y1077" i="1" s="1"/>
  <c r="X1560" i="1"/>
  <c r="Y1560" i="1" s="1"/>
  <c r="X1868" i="1"/>
  <c r="Y1868" i="1" s="1"/>
  <c r="X1951" i="1"/>
  <c r="Y1951" i="1" s="1"/>
  <c r="X2915" i="1"/>
  <c r="Y2915" i="1" s="1"/>
  <c r="X3043" i="1"/>
  <c r="Y3043" i="1" s="1"/>
  <c r="X4677" i="1"/>
  <c r="Y4677" i="1" s="1"/>
  <c r="X3490" i="1"/>
  <c r="Y3490" i="1" s="1"/>
  <c r="X3891" i="1"/>
  <c r="Y3891" i="1" s="1"/>
  <c r="X470" i="1"/>
  <c r="Y470" i="1" s="1"/>
  <c r="X103" i="1"/>
  <c r="Y103" i="1" s="1"/>
  <c r="X495" i="1"/>
  <c r="Y495" i="1" s="1"/>
  <c r="X746" i="1"/>
  <c r="Y746" i="1" s="1"/>
  <c r="X2072" i="1"/>
  <c r="Y2072" i="1" s="1"/>
  <c r="X1861" i="1"/>
  <c r="Y1861" i="1" s="1"/>
  <c r="X1556" i="1"/>
  <c r="Y1556" i="1" s="1"/>
  <c r="X2871" i="1"/>
  <c r="Y2871" i="1" s="1"/>
  <c r="X3127" i="1"/>
  <c r="Y3127" i="1" s="1"/>
  <c r="X2712" i="1"/>
  <c r="Y2712" i="1" s="1"/>
  <c r="X3132" i="1"/>
  <c r="Y3132" i="1" s="1"/>
  <c r="X4556" i="1"/>
  <c r="Y4556" i="1" s="1"/>
  <c r="X4534" i="1"/>
  <c r="Y4534" i="1" s="1"/>
  <c r="X4104" i="1"/>
  <c r="Y4104" i="1" s="1"/>
  <c r="X3866" i="1"/>
  <c r="Y3866" i="1" s="1"/>
  <c r="X670" i="1"/>
  <c r="Y670" i="1" s="1"/>
  <c r="X95" i="1"/>
  <c r="Y95" i="1" s="1"/>
  <c r="X984" i="1"/>
  <c r="Y984" i="1" s="1"/>
  <c r="X1129" i="1"/>
  <c r="Y1129" i="1" s="1"/>
  <c r="X1482" i="1"/>
  <c r="Y1482" i="1" s="1"/>
  <c r="X2024" i="1"/>
  <c r="Y2024" i="1" s="1"/>
  <c r="X2510" i="1"/>
  <c r="Y2510" i="1" s="1"/>
  <c r="X2545" i="1"/>
  <c r="Y2545" i="1" s="1"/>
  <c r="X2772" i="1"/>
  <c r="Y2772" i="1" s="1"/>
  <c r="X2804" i="1"/>
  <c r="Y2804" i="1" s="1"/>
  <c r="X3694" i="1"/>
  <c r="Y3694" i="1" s="1"/>
  <c r="X4182" i="1"/>
  <c r="Y4182" i="1" s="1"/>
  <c r="X3654" i="1"/>
  <c r="Y3654" i="1" s="1"/>
  <c r="X79" i="1"/>
  <c r="Y79" i="1" s="1"/>
  <c r="X916" i="1"/>
  <c r="Y916" i="1" s="1"/>
  <c r="X392" i="1"/>
  <c r="Y392" i="1" s="1"/>
  <c r="X1573" i="1"/>
  <c r="Y1573" i="1" s="1"/>
  <c r="X1891" i="1"/>
  <c r="Y1891" i="1" s="1"/>
  <c r="X2360" i="1"/>
  <c r="Y2360" i="1" s="1"/>
  <c r="X3082" i="1"/>
  <c r="Y3082" i="1" s="1"/>
  <c r="X2941" i="1"/>
  <c r="Y2941" i="1" s="1"/>
  <c r="X3118" i="1"/>
  <c r="Y3118" i="1" s="1"/>
  <c r="X3936" i="1"/>
  <c r="Y3936" i="1" s="1"/>
  <c r="X3366" i="1"/>
  <c r="Y3366" i="1" s="1"/>
  <c r="X3718" i="1"/>
  <c r="Y3718" i="1" s="1"/>
  <c r="X172" i="1"/>
  <c r="Y172" i="1" s="1"/>
  <c r="X71" i="1"/>
  <c r="Y71" i="1" s="1"/>
  <c r="X433" i="1"/>
  <c r="Y433" i="1" s="1"/>
  <c r="X1304" i="1"/>
  <c r="Y1304" i="1" s="1"/>
  <c r="X1298" i="1"/>
  <c r="Y1298" i="1" s="1"/>
  <c r="X1557" i="1"/>
  <c r="Y1557" i="1" s="1"/>
  <c r="X1704" i="1"/>
  <c r="Y1704" i="1" s="1"/>
  <c r="X1550" i="1"/>
  <c r="Y1550" i="1" s="1"/>
  <c r="X1539" i="1"/>
  <c r="Y1539" i="1" s="1"/>
  <c r="X1635" i="1"/>
  <c r="Y1635" i="1" s="1"/>
  <c r="X2126" i="1"/>
  <c r="Y2126" i="1" s="1"/>
  <c r="X2140" i="1"/>
  <c r="Y2140" i="1" s="1"/>
  <c r="X2951" i="1"/>
  <c r="Y2951" i="1" s="1"/>
  <c r="X3805" i="1"/>
  <c r="Y3805" i="1" s="1"/>
  <c r="X4190" i="1"/>
  <c r="Y4190" i="1" s="1"/>
  <c r="X4598" i="1"/>
  <c r="Y4598" i="1" s="1"/>
  <c r="X63" i="1"/>
  <c r="Y63" i="1" s="1"/>
  <c r="X1329" i="1"/>
  <c r="Y1329" i="1" s="1"/>
  <c r="X1611" i="1"/>
  <c r="Y1611" i="1" s="1"/>
  <c r="X1777" i="1"/>
  <c r="Y1777" i="1" s="1"/>
  <c r="X1787" i="1"/>
  <c r="Y1787" i="1" s="1"/>
  <c r="X1686" i="1"/>
  <c r="Y1686" i="1" s="1"/>
  <c r="X2556" i="1"/>
  <c r="Y2556" i="1" s="1"/>
  <c r="X3535" i="1"/>
  <c r="Y3535" i="1" s="1"/>
  <c r="X3720" i="1"/>
  <c r="Y3720" i="1" s="1"/>
  <c r="X2926" i="1"/>
  <c r="Y2926" i="1" s="1"/>
  <c r="X3166" i="1"/>
  <c r="Y3166" i="1" s="1"/>
  <c r="X3820" i="1"/>
  <c r="Y3820" i="1" s="1"/>
  <c r="X4274" i="1"/>
  <c r="Y4274" i="1" s="1"/>
  <c r="X331" i="1"/>
  <c r="Y331" i="1" s="1"/>
  <c r="X444" i="1"/>
  <c r="Y444" i="1" s="1"/>
  <c r="X662" i="1"/>
  <c r="Y662" i="1" s="1"/>
  <c r="X55" i="1"/>
  <c r="Y55" i="1" s="1"/>
  <c r="X513" i="1"/>
  <c r="Y513" i="1" s="1"/>
  <c r="X1276" i="1"/>
  <c r="Y1276" i="1" s="1"/>
  <c r="X2435" i="1"/>
  <c r="Y2435" i="1" s="1"/>
  <c r="X2823" i="1"/>
  <c r="Y2823" i="1" s="1"/>
  <c r="X3585" i="1"/>
  <c r="Y3585" i="1" s="1"/>
  <c r="X2675" i="1"/>
  <c r="Y2675" i="1" s="1"/>
  <c r="X3460" i="1"/>
  <c r="Y3460" i="1" s="1"/>
  <c r="X2782" i="1"/>
  <c r="Y2782" i="1" s="1"/>
  <c r="X4548" i="1"/>
  <c r="Y4548" i="1" s="1"/>
  <c r="X3795" i="1"/>
  <c r="Y3795" i="1" s="1"/>
  <c r="X4594" i="1"/>
  <c r="Y4594" i="1" s="1"/>
  <c r="X47" i="1"/>
  <c r="Y47" i="1" s="1"/>
  <c r="X704" i="1"/>
  <c r="Y704" i="1" s="1"/>
  <c r="X871" i="1"/>
  <c r="Y871" i="1" s="1"/>
  <c r="X1290" i="1"/>
  <c r="Y1290" i="1" s="1"/>
  <c r="X1006" i="1"/>
  <c r="Y1006" i="1" s="1"/>
  <c r="X1315" i="1"/>
  <c r="Y1315" i="1" s="1"/>
  <c r="X1944" i="1"/>
  <c r="Y1944" i="1" s="1"/>
  <c r="X1862" i="1"/>
  <c r="Y1862" i="1" s="1"/>
  <c r="X3219" i="1"/>
  <c r="Y3219" i="1" s="1"/>
  <c r="X3946" i="1"/>
  <c r="Y3946" i="1" s="1"/>
  <c r="X3978" i="1"/>
  <c r="Y3978" i="1" s="1"/>
  <c r="X419" i="1"/>
  <c r="Y419" i="1" s="1"/>
  <c r="X190" i="1"/>
  <c r="Y190" i="1" s="1"/>
  <c r="X39" i="1"/>
  <c r="Y39" i="1" s="1"/>
  <c r="X56" i="1"/>
  <c r="Y56" i="1" s="1"/>
  <c r="X469" i="1"/>
  <c r="Y469" i="1" s="1"/>
  <c r="X344" i="1"/>
  <c r="Y344" i="1" s="1"/>
  <c r="X858" i="1"/>
  <c r="Y858" i="1" s="1"/>
  <c r="X930" i="1"/>
  <c r="Y930" i="1" s="1"/>
  <c r="X1714" i="1"/>
  <c r="Y1714" i="1" s="1"/>
  <c r="X2146" i="1"/>
  <c r="Y2146" i="1" s="1"/>
  <c r="X1797" i="1"/>
  <c r="Y1797" i="1" s="1"/>
  <c r="X3193" i="1"/>
  <c r="Y3193" i="1" s="1"/>
  <c r="X3801" i="1"/>
  <c r="Y3801" i="1" s="1"/>
  <c r="X2982" i="1"/>
  <c r="Y2982" i="1" s="1"/>
  <c r="X4188" i="1"/>
  <c r="Y4188" i="1" s="1"/>
  <c r="X3822" i="1"/>
  <c r="Y3822" i="1" s="1"/>
  <c r="X4032" i="1"/>
  <c r="Y4032" i="1" s="1"/>
  <c r="X4080" i="1"/>
  <c r="Y4080" i="1" s="1"/>
  <c r="X3881" i="1"/>
  <c r="Y3881" i="1" s="1"/>
  <c r="X294" i="1"/>
  <c r="Y294" i="1" s="1"/>
  <c r="X31" i="1"/>
  <c r="Y31" i="1" s="1"/>
  <c r="X367" i="1"/>
  <c r="Y367" i="1" s="1"/>
  <c r="X616" i="1"/>
  <c r="Y616" i="1" s="1"/>
  <c r="X920" i="1"/>
  <c r="Y920" i="1" s="1"/>
  <c r="X3287" i="1"/>
  <c r="Y3287" i="1" s="1"/>
  <c r="X2688" i="1"/>
  <c r="Y2688" i="1" s="1"/>
  <c r="X3197" i="1"/>
  <c r="Y3197" i="1" s="1"/>
  <c r="X4716" i="1"/>
  <c r="Y4716" i="1" s="1"/>
  <c r="X4509" i="1"/>
  <c r="Y4509" i="1" s="1"/>
  <c r="X23" i="1"/>
  <c r="Y23" i="1" s="1"/>
  <c r="X655" i="1"/>
  <c r="Y655" i="1" s="1"/>
  <c r="X1545" i="1"/>
  <c r="Y1545" i="1" s="1"/>
  <c r="X1292" i="1"/>
  <c r="Y1292" i="1" s="1"/>
  <c r="X1650" i="1"/>
  <c r="Y1650" i="1" s="1"/>
  <c r="X2888" i="1"/>
  <c r="Y2888" i="1" s="1"/>
  <c r="X3988" i="1"/>
  <c r="Y3988" i="1" s="1"/>
  <c r="X3533" i="1"/>
  <c r="Y3533" i="1" s="1"/>
  <c r="X3581" i="1"/>
  <c r="Y3581" i="1" s="1"/>
  <c r="X3541" i="1"/>
  <c r="Y3541" i="1" s="1"/>
  <c r="X15" i="1"/>
  <c r="Y15" i="1" s="1"/>
  <c r="X588" i="1"/>
  <c r="Y588" i="1" s="1"/>
  <c r="X674" i="1"/>
  <c r="Y674" i="1" s="1"/>
  <c r="X1257" i="1"/>
  <c r="Y1257" i="1" s="1"/>
  <c r="X1105" i="1"/>
  <c r="Y1105" i="1" s="1"/>
  <c r="X1318" i="1"/>
  <c r="Y1318" i="1" s="1"/>
  <c r="X1793" i="1"/>
  <c r="Y1793" i="1" s="1"/>
  <c r="X2284" i="1"/>
  <c r="Y2284" i="1" s="1"/>
  <c r="X2518" i="1"/>
  <c r="Y2518" i="1" s="1"/>
  <c r="X3716" i="1"/>
  <c r="Y3716" i="1" s="1"/>
  <c r="X3707" i="1"/>
  <c r="Y3707" i="1" s="1"/>
  <c r="X4724" i="1"/>
  <c r="Y4724" i="1" s="1"/>
  <c r="X3789" i="1"/>
  <c r="Y3789" i="1" s="1"/>
  <c r="X3622" i="1"/>
  <c r="Y3622" i="1" s="1"/>
  <c r="X3370" i="1"/>
  <c r="Y3370" i="1" s="1"/>
  <c r="X110" i="1"/>
  <c r="Y110" i="1" s="1"/>
  <c r="X7" i="1"/>
  <c r="Y7" i="1" s="1"/>
  <c r="X1186" i="1"/>
  <c r="Y1186" i="1" s="1"/>
  <c r="X1106" i="1"/>
  <c r="Y1106" i="1" s="1"/>
  <c r="X1792" i="1"/>
  <c r="Y1792" i="1" s="1"/>
  <c r="X2292" i="1"/>
  <c r="Y2292" i="1" s="1"/>
  <c r="X3752" i="1"/>
  <c r="Y3752" i="1" s="1"/>
  <c r="X3227" i="1"/>
  <c r="Y3227" i="1" s="1"/>
  <c r="X4230" i="1"/>
  <c r="Y4230" i="1" s="1"/>
  <c r="X3794" i="1"/>
  <c r="Y3794" i="1" s="1"/>
  <c r="X4968" i="1"/>
  <c r="Y4968" i="1" s="1"/>
  <c r="X4952" i="1"/>
  <c r="Y4952" i="1" s="1"/>
  <c r="X4936" i="1"/>
  <c r="Y4936" i="1" s="1"/>
  <c r="X4920" i="1"/>
  <c r="Y4920" i="1" s="1"/>
  <c r="X4912" i="1"/>
  <c r="Y4912" i="1" s="1"/>
  <c r="X4888" i="1"/>
  <c r="Y4888" i="1" s="1"/>
  <c r="X4872" i="1"/>
  <c r="Y4872" i="1" s="1"/>
  <c r="X4848" i="1"/>
  <c r="Y4848" i="1" s="1"/>
  <c r="X4840" i="1"/>
  <c r="Y4840" i="1" s="1"/>
  <c r="X4832" i="1"/>
  <c r="Y4832" i="1" s="1"/>
  <c r="X4801" i="1"/>
  <c r="Y4801" i="1" s="1"/>
  <c r="X4769" i="1"/>
  <c r="Y4769" i="1" s="1"/>
  <c r="X4753" i="1"/>
  <c r="Y4753" i="1" s="1"/>
  <c r="X4737" i="1"/>
  <c r="Y4737" i="1" s="1"/>
  <c r="X4705" i="1"/>
  <c r="Y4705" i="1" s="1"/>
  <c r="X4689" i="1"/>
  <c r="Y4689" i="1" s="1"/>
  <c r="X4673" i="1"/>
  <c r="Y4673" i="1" s="1"/>
  <c r="X4657" i="1"/>
  <c r="Y4657" i="1" s="1"/>
  <c r="X4641" i="1"/>
  <c r="Y4641" i="1" s="1"/>
  <c r="X4577" i="1"/>
  <c r="Y4577" i="1" s="1"/>
  <c r="X4561" i="1"/>
  <c r="Y4561" i="1" s="1"/>
  <c r="X4545" i="1"/>
  <c r="Y4545" i="1" s="1"/>
  <c r="X4529" i="1"/>
  <c r="Y4529" i="1" s="1"/>
  <c r="X4513" i="1"/>
  <c r="Y4513" i="1" s="1"/>
  <c r="X4497" i="1"/>
  <c r="Y4497" i="1" s="1"/>
  <c r="X4465" i="1"/>
  <c r="Y4465" i="1" s="1"/>
  <c r="X4433" i="1"/>
  <c r="Y4433" i="1" s="1"/>
  <c r="X4417" i="1"/>
  <c r="Y4417" i="1" s="1"/>
  <c r="X4401" i="1"/>
  <c r="Y4401" i="1" s="1"/>
  <c r="X4385" i="1"/>
  <c r="Y4385" i="1" s="1"/>
  <c r="X4369" i="1"/>
  <c r="Y4369" i="1" s="1"/>
  <c r="X4353" i="1"/>
  <c r="Y4353" i="1" s="1"/>
  <c r="X4305" i="1"/>
  <c r="Y4305" i="1" s="1"/>
  <c r="X4289" i="1"/>
  <c r="Y4289" i="1" s="1"/>
  <c r="X4257" i="1"/>
  <c r="Y4257" i="1" s="1"/>
  <c r="X4241" i="1"/>
  <c r="Y4241" i="1" s="1"/>
  <c r="X4225" i="1"/>
  <c r="Y4225" i="1" s="1"/>
  <c r="X4199" i="1"/>
  <c r="Y4199" i="1" s="1"/>
  <c r="X2006" i="1"/>
  <c r="Y2006" i="1" s="1"/>
  <c r="X2054" i="1"/>
  <c r="Y2054" i="1" s="1"/>
  <c r="X2043" i="1"/>
  <c r="Y2043" i="1" s="1"/>
  <c r="X2281" i="1"/>
  <c r="Y2281" i="1" s="1"/>
  <c r="X4764" i="1"/>
  <c r="Y4764" i="1" s="1"/>
  <c r="X3635" i="1"/>
  <c r="Y3635" i="1" s="1"/>
  <c r="X4065" i="1"/>
  <c r="Y4065" i="1" s="1"/>
  <c r="X1306" i="1"/>
  <c r="Y1306" i="1" s="1"/>
  <c r="X1102" i="1"/>
  <c r="Y1102" i="1" s="1"/>
  <c r="X2717" i="1"/>
  <c r="Y2717" i="1" s="1"/>
  <c r="X2302" i="1"/>
  <c r="Y2302" i="1" s="1"/>
  <c r="X2099" i="1"/>
  <c r="Y2099" i="1" s="1"/>
  <c r="X2559" i="1"/>
  <c r="Y2559" i="1" s="1"/>
  <c r="X3160" i="1"/>
  <c r="Y3160" i="1" s="1"/>
  <c r="X3532" i="1"/>
  <c r="Y3532" i="1" s="1"/>
  <c r="X1094" i="1"/>
  <c r="Y1094" i="1" s="1"/>
  <c r="X2002" i="1"/>
  <c r="Y2002" i="1" s="1"/>
  <c r="X1779" i="1"/>
  <c r="Y1779" i="1" s="1"/>
  <c r="X2541" i="1"/>
  <c r="Y2541" i="1" s="1"/>
  <c r="X2147" i="1"/>
  <c r="Y2147" i="1" s="1"/>
  <c r="X3319" i="1"/>
  <c r="Y3319" i="1" s="1"/>
  <c r="X2563" i="1"/>
  <c r="Y2563" i="1" s="1"/>
  <c r="X2884" i="1"/>
  <c r="Y2884" i="1" s="1"/>
  <c r="X4015" i="1"/>
  <c r="Y4015" i="1" s="1"/>
  <c r="X1053" i="1"/>
  <c r="Y1053" i="1" s="1"/>
  <c r="X1311" i="1"/>
  <c r="Y1311" i="1" s="1"/>
  <c r="X1423" i="1"/>
  <c r="Y1423" i="1" s="1"/>
  <c r="X1170" i="1"/>
  <c r="Y1170" i="1" s="1"/>
  <c r="X1022" i="1"/>
  <c r="Y1022" i="1" s="1"/>
  <c r="X1277" i="1"/>
  <c r="Y1277" i="1" s="1"/>
  <c r="X1765" i="1"/>
  <c r="Y1765" i="1" s="1"/>
  <c r="X2188" i="1"/>
  <c r="Y2188" i="1" s="1"/>
  <c r="X2235" i="1"/>
  <c r="Y2235" i="1" s="1"/>
  <c r="X3094" i="1"/>
  <c r="Y3094" i="1" s="1"/>
  <c r="X4066" i="1"/>
  <c r="Y4066" i="1" s="1"/>
  <c r="X1585" i="1"/>
  <c r="Y1585" i="1" s="1"/>
  <c r="X910" i="1"/>
  <c r="Y910" i="1" s="1"/>
  <c r="X1785" i="1"/>
  <c r="Y1785" i="1" s="1"/>
  <c r="X1660" i="1"/>
  <c r="Y1660" i="1" s="1"/>
  <c r="X1867" i="1"/>
  <c r="Y1867" i="1" s="1"/>
  <c r="X2238" i="1"/>
  <c r="Y2238" i="1" s="1"/>
  <c r="X4222" i="1"/>
  <c r="Y4222" i="1" s="1"/>
  <c r="X4526" i="1"/>
  <c r="Y4526" i="1" s="1"/>
  <c r="X4218" i="1"/>
  <c r="Y4218" i="1" s="1"/>
  <c r="X902" i="1"/>
  <c r="Y902" i="1" s="1"/>
  <c r="X3057" i="1"/>
  <c r="Y3057" i="1" s="1"/>
  <c r="X3396" i="1"/>
  <c r="Y3396" i="1" s="1"/>
  <c r="X2522" i="1"/>
  <c r="Y2522" i="1" s="1"/>
  <c r="X4309" i="1"/>
  <c r="Y4309" i="1" s="1"/>
  <c r="X814" i="1"/>
  <c r="Y814" i="1" s="1"/>
  <c r="X1283" i="1"/>
  <c r="Y1283" i="1" s="1"/>
  <c r="X2178" i="1"/>
  <c r="Y2178" i="1" s="1"/>
  <c r="X1619" i="1"/>
  <c r="Y1619" i="1" s="1"/>
  <c r="X1766" i="1"/>
  <c r="Y1766" i="1" s="1"/>
  <c r="X2313" i="1"/>
  <c r="Y2313" i="1" s="1"/>
  <c r="X3416" i="1"/>
  <c r="Y3416" i="1" s="1"/>
  <c r="X3097" i="1"/>
  <c r="Y3097" i="1" s="1"/>
  <c r="X2794" i="1"/>
  <c r="Y2794" i="1" s="1"/>
  <c r="X3074" i="1"/>
  <c r="Y3074" i="1" s="1"/>
  <c r="X3492" i="1"/>
  <c r="Y3492" i="1" s="1"/>
  <c r="X3549" i="1"/>
  <c r="Y3549" i="1" s="1"/>
  <c r="X4021" i="1"/>
  <c r="Y4021" i="1" s="1"/>
  <c r="X4301" i="1"/>
  <c r="Y4301" i="1" s="1"/>
  <c r="X3662" i="1"/>
  <c r="Y3662" i="1" s="1"/>
  <c r="X614" i="1"/>
  <c r="Y614" i="1" s="1"/>
  <c r="X1128" i="1"/>
  <c r="Y1128" i="1" s="1"/>
  <c r="X649" i="1"/>
  <c r="Y649" i="1" s="1"/>
  <c r="X1597" i="1"/>
  <c r="Y1597" i="1" s="1"/>
  <c r="X1837" i="1"/>
  <c r="Y1837" i="1" s="1"/>
  <c r="X2247" i="1"/>
  <c r="Y2247" i="1" s="1"/>
  <c r="X2937" i="1"/>
  <c r="Y2937" i="1" s="1"/>
  <c r="X2995" i="1"/>
  <c r="Y2995" i="1" s="1"/>
  <c r="X4246" i="1"/>
  <c r="Y4246" i="1" s="1"/>
  <c r="X4136" i="1"/>
  <c r="Y4136" i="1" s="1"/>
  <c r="X542" i="1"/>
  <c r="Y542" i="1" s="1"/>
  <c r="X748" i="1"/>
  <c r="Y748" i="1" s="1"/>
  <c r="X2031" i="1"/>
  <c r="Y2031" i="1" s="1"/>
  <c r="X2521" i="1"/>
  <c r="Y2521" i="1" s="1"/>
  <c r="X3617" i="1"/>
  <c r="Y3617" i="1" s="1"/>
  <c r="X502" i="1"/>
  <c r="Y502" i="1" s="1"/>
  <c r="X891" i="1"/>
  <c r="Y891" i="1" s="1"/>
  <c r="X772" i="1"/>
  <c r="Y772" i="1" s="1"/>
  <c r="X997" i="1"/>
  <c r="Y997" i="1" s="1"/>
  <c r="X880" i="1"/>
  <c r="Y880" i="1" s="1"/>
  <c r="X2210" i="1"/>
  <c r="Y2210" i="1" s="1"/>
  <c r="X1871" i="1"/>
  <c r="Y1871" i="1" s="1"/>
  <c r="X2705" i="1"/>
  <c r="Y2705" i="1" s="1"/>
  <c r="X2799" i="1"/>
  <c r="Y2799" i="1" s="1"/>
  <c r="X2535" i="1"/>
  <c r="Y2535" i="1" s="1"/>
  <c r="X4037" i="1"/>
  <c r="Y4037" i="1" s="1"/>
  <c r="X4621" i="1"/>
  <c r="Y4621" i="1" s="1"/>
  <c r="X486" i="1"/>
  <c r="Y486" i="1" s="1"/>
  <c r="X1917" i="1"/>
  <c r="Y1917" i="1" s="1"/>
  <c r="X2213" i="1"/>
  <c r="Y2213" i="1" s="1"/>
  <c r="X4381" i="1"/>
  <c r="Y4381" i="1" s="1"/>
  <c r="X446" i="1"/>
  <c r="Y446" i="1" s="1"/>
  <c r="X1211" i="1"/>
  <c r="Y1211" i="1" s="1"/>
  <c r="X1541" i="1"/>
  <c r="Y1541" i="1" s="1"/>
  <c r="X1844" i="1"/>
  <c r="Y1844" i="1" s="1"/>
  <c r="X2028" i="1"/>
  <c r="Y2028" i="1" s="1"/>
  <c r="X3340" i="1"/>
  <c r="Y3340" i="1" s="1"/>
  <c r="X4195" i="1"/>
  <c r="Y4195" i="1" s="1"/>
  <c r="X414" i="1"/>
  <c r="Y414" i="1" s="1"/>
  <c r="X780" i="1"/>
  <c r="Y780" i="1" s="1"/>
  <c r="X1012" i="1"/>
  <c r="Y1012" i="1" s="1"/>
  <c r="X1352" i="1"/>
  <c r="Y1352" i="1" s="1"/>
  <c r="X1696" i="1"/>
  <c r="Y1696" i="1" s="1"/>
  <c r="X2604" i="1"/>
  <c r="Y2604" i="1" s="1"/>
  <c r="X3439" i="1"/>
  <c r="Y3439" i="1" s="1"/>
  <c r="X3376" i="1"/>
  <c r="Y3376" i="1" s="1"/>
  <c r="X2539" i="1"/>
  <c r="Y2539" i="1" s="1"/>
  <c r="X2950" i="1"/>
  <c r="Y2950" i="1" s="1"/>
  <c r="X3198" i="1"/>
  <c r="Y3198" i="1" s="1"/>
  <c r="X4071" i="1"/>
  <c r="Y4071" i="1" s="1"/>
  <c r="X4378" i="1"/>
  <c r="Y4378" i="1" s="1"/>
  <c r="X390" i="1"/>
  <c r="Y390" i="1" s="1"/>
  <c r="X564" i="1"/>
  <c r="Y564" i="1" s="1"/>
  <c r="X754" i="1"/>
  <c r="Y754" i="1" s="1"/>
  <c r="X1679" i="1"/>
  <c r="Y1679" i="1" s="1"/>
  <c r="X1313" i="1"/>
  <c r="Y1313" i="1" s="1"/>
  <c r="X1521" i="1"/>
  <c r="Y1521" i="1" s="1"/>
  <c r="X1023" i="1"/>
  <c r="Y1023" i="1" s="1"/>
  <c r="X2034" i="1"/>
  <c r="Y2034" i="1" s="1"/>
  <c r="X3271" i="1"/>
  <c r="Y3271" i="1" s="1"/>
  <c r="X2603" i="1"/>
  <c r="Y2603" i="1" s="1"/>
  <c r="X3900" i="1"/>
  <c r="Y3900" i="1" s="1"/>
  <c r="X4772" i="1"/>
  <c r="Y4772" i="1" s="1"/>
  <c r="X4166" i="1"/>
  <c r="Y4166" i="1" s="1"/>
  <c r="X4358" i="1"/>
  <c r="Y4358" i="1" s="1"/>
  <c r="X4622" i="1"/>
  <c r="Y4622" i="1" s="1"/>
  <c r="X3546" i="1"/>
  <c r="Y3546" i="1" s="1"/>
  <c r="X382" i="1"/>
  <c r="Y382" i="1" s="1"/>
  <c r="X875" i="1"/>
  <c r="Y875" i="1" s="1"/>
  <c r="X527" i="1"/>
  <c r="Y527" i="1" s="1"/>
  <c r="X1383" i="1"/>
  <c r="Y1383" i="1" s="1"/>
  <c r="X2745" i="1"/>
  <c r="Y2745" i="1" s="1"/>
  <c r="X3973" i="1"/>
  <c r="Y3973" i="1" s="1"/>
  <c r="X4159" i="1"/>
  <c r="Y4159" i="1" s="1"/>
  <c r="X358" i="1"/>
  <c r="Y358" i="1" s="1"/>
  <c r="X1350" i="1"/>
  <c r="Y1350" i="1" s="1"/>
  <c r="X1905" i="1"/>
  <c r="Y1905" i="1" s="1"/>
  <c r="X2574" i="1"/>
  <c r="Y2574" i="1" s="1"/>
  <c r="X2738" i="1"/>
  <c r="Y2738" i="1" s="1"/>
  <c r="X2830" i="1"/>
  <c r="Y2830" i="1" s="1"/>
  <c r="X4508" i="1"/>
  <c r="Y4508" i="1" s="1"/>
  <c r="X3394" i="1"/>
  <c r="Y3394" i="1" s="1"/>
  <c r="X3967" i="1"/>
  <c r="Y3967" i="1" s="1"/>
  <c r="X4079" i="1"/>
  <c r="Y4079" i="1" s="1"/>
  <c r="X310" i="1"/>
  <c r="Y310" i="1" s="1"/>
  <c r="X422" i="1"/>
  <c r="Y422" i="1" s="1"/>
  <c r="X947" i="1"/>
  <c r="Y947" i="1" s="1"/>
  <c r="X1633" i="1"/>
  <c r="Y1633" i="1" s="1"/>
  <c r="X1346" i="1"/>
  <c r="Y1346" i="1" s="1"/>
  <c r="X1356" i="1"/>
  <c r="Y1356" i="1" s="1"/>
  <c r="X2117" i="1"/>
  <c r="Y2117" i="1" s="1"/>
  <c r="X2329" i="1"/>
  <c r="Y2329" i="1" s="1"/>
  <c r="X3543" i="1"/>
  <c r="Y3543" i="1" s="1"/>
  <c r="X3036" i="1"/>
  <c r="Y3036" i="1" s="1"/>
  <c r="X3420" i="1"/>
  <c r="Y3420" i="1" s="1"/>
  <c r="X4340" i="1"/>
  <c r="Y4340" i="1" s="1"/>
  <c r="X3998" i="1"/>
  <c r="Y3998" i="1" s="1"/>
  <c r="X3782" i="1"/>
  <c r="Y3782" i="1" s="1"/>
  <c r="X4154" i="1"/>
  <c r="Y4154" i="1" s="1"/>
  <c r="X302" i="1"/>
  <c r="Y302" i="1" s="1"/>
  <c r="X1732" i="1"/>
  <c r="Y1732" i="1" s="1"/>
  <c r="X2237" i="1"/>
  <c r="Y2237" i="1" s="1"/>
  <c r="X2816" i="1"/>
  <c r="Y2816" i="1" s="1"/>
  <c r="X2993" i="1"/>
  <c r="Y2993" i="1" s="1"/>
  <c r="X4212" i="1"/>
  <c r="Y4212" i="1" s="1"/>
  <c r="X3878" i="1"/>
  <c r="Y3878" i="1" s="1"/>
  <c r="X3840" i="1"/>
  <c r="Y3840" i="1" s="1"/>
  <c r="X3905" i="1"/>
  <c r="Y3905" i="1" s="1"/>
  <c r="X522" i="1"/>
  <c r="Y522" i="1" s="1"/>
  <c r="X347" i="1"/>
  <c r="Y347" i="1" s="1"/>
  <c r="X286" i="1"/>
  <c r="Y286" i="1" s="1"/>
  <c r="X718" i="1"/>
  <c r="Y718" i="1" s="1"/>
  <c r="X648" i="1"/>
  <c r="Y648" i="1" s="1"/>
  <c r="X1209" i="1"/>
  <c r="Y1209" i="1" s="1"/>
  <c r="X2582" i="1"/>
  <c r="Y2582" i="1" s="1"/>
  <c r="X3737" i="1"/>
  <c r="Y3737" i="1" s="1"/>
  <c r="X3484" i="1"/>
  <c r="Y3484" i="1" s="1"/>
  <c r="X270" i="1"/>
  <c r="Y270" i="1" s="1"/>
  <c r="X289" i="1"/>
  <c r="Y289" i="1" s="1"/>
  <c r="X1361" i="1"/>
  <c r="Y1361" i="1" s="1"/>
  <c r="X2014" i="1"/>
  <c r="Y2014" i="1" s="1"/>
  <c r="X3051" i="1"/>
  <c r="Y3051" i="1" s="1"/>
  <c r="X4194" i="1"/>
  <c r="Y4194" i="1" s="1"/>
  <c r="X314" i="1"/>
  <c r="Y314" i="1" s="1"/>
  <c r="X254" i="1"/>
  <c r="Y254" i="1" s="1"/>
  <c r="X398" i="1"/>
  <c r="Y398" i="1" s="1"/>
  <c r="X1091" i="1"/>
  <c r="Y1091" i="1" s="1"/>
  <c r="X758" i="1"/>
  <c r="Y758" i="1" s="1"/>
  <c r="X1856" i="1"/>
  <c r="Y1856" i="1" s="1"/>
  <c r="X1772" i="1"/>
  <c r="Y1772" i="1" s="1"/>
  <c r="X2677" i="1"/>
  <c r="Y2677" i="1" s="1"/>
  <c r="X2430" i="1"/>
  <c r="Y2430" i="1" s="1"/>
  <c r="X2287" i="1"/>
  <c r="Y2287" i="1" s="1"/>
  <c r="X2585" i="1"/>
  <c r="Y2585" i="1" s="1"/>
  <c r="X3305" i="1"/>
  <c r="Y3305" i="1" s="1"/>
  <c r="X2483" i="1"/>
  <c r="Y2483" i="1" s="1"/>
  <c r="X3387" i="1"/>
  <c r="Y3387" i="1" s="1"/>
  <c r="X3868" i="1"/>
  <c r="Y3868" i="1" s="1"/>
  <c r="X3861" i="1"/>
  <c r="Y3861" i="1" s="1"/>
  <c r="X3334" i="1"/>
  <c r="Y3334" i="1" s="1"/>
  <c r="X396" i="1"/>
  <c r="Y396" i="1" s="1"/>
  <c r="X230" i="1"/>
  <c r="Y230" i="1" s="1"/>
  <c r="X558" i="1"/>
  <c r="Y558" i="1" s="1"/>
  <c r="X505" i="1"/>
  <c r="Y505" i="1" s="1"/>
  <c r="X1144" i="1"/>
  <c r="Y1144" i="1" s="1"/>
  <c r="X1161" i="1"/>
  <c r="Y1161" i="1" s="1"/>
  <c r="X954" i="1"/>
  <c r="Y954" i="1" s="1"/>
  <c r="X1579" i="1"/>
  <c r="Y1579" i="1" s="1"/>
  <c r="X2412" i="1"/>
  <c r="Y2412" i="1" s="1"/>
  <c r="X3656" i="1"/>
  <c r="Y3656" i="1" s="1"/>
  <c r="X3329" i="1"/>
  <c r="Y3329" i="1" s="1"/>
  <c r="X3122" i="1"/>
  <c r="Y3122" i="1" s="1"/>
  <c r="X3436" i="1"/>
  <c r="Y3436" i="1" s="1"/>
  <c r="X206" i="1"/>
  <c r="Y206" i="1" s="1"/>
  <c r="X678" i="1"/>
  <c r="Y678" i="1" s="1"/>
  <c r="X1479" i="1"/>
  <c r="Y1479" i="1" s="1"/>
  <c r="X1623" i="1"/>
  <c r="Y1623" i="1" s="1"/>
  <c r="X1483" i="1"/>
  <c r="Y1483" i="1" s="1"/>
  <c r="X3136" i="1"/>
  <c r="Y3136" i="1" s="1"/>
  <c r="X2970" i="1"/>
  <c r="Y2970" i="1" s="1"/>
  <c r="X3058" i="1"/>
  <c r="Y3058" i="1" s="1"/>
  <c r="X4016" i="1"/>
  <c r="Y4016" i="1" s="1"/>
  <c r="X3986" i="1"/>
  <c r="Y3986" i="1" s="1"/>
  <c r="X3610" i="1"/>
  <c r="Y3610" i="1" s="1"/>
  <c r="X3859" i="1"/>
  <c r="Y3859" i="1" s="1"/>
  <c r="X198" i="1"/>
  <c r="Y198" i="1" s="1"/>
  <c r="X761" i="1"/>
  <c r="Y761" i="1" s="1"/>
  <c r="X1240" i="1"/>
  <c r="Y1240" i="1" s="1"/>
  <c r="X1962" i="1"/>
  <c r="Y1962" i="1" s="1"/>
  <c r="X2110" i="1"/>
  <c r="Y2110" i="1" s="1"/>
  <c r="X2437" i="1"/>
  <c r="Y2437" i="1" s="1"/>
  <c r="X2581" i="1"/>
  <c r="Y2581" i="1" s="1"/>
  <c r="X2537" i="1"/>
  <c r="Y2537" i="1" s="1"/>
  <c r="X2035" i="1"/>
  <c r="Y2035" i="1" s="1"/>
  <c r="X3175" i="1"/>
  <c r="Y3175" i="1" s="1"/>
  <c r="X3401" i="1"/>
  <c r="Y3401" i="1" s="1"/>
  <c r="X3018" i="1"/>
  <c r="Y3018" i="1" s="1"/>
  <c r="X3364" i="1"/>
  <c r="Y3364" i="1" s="1"/>
  <c r="X3636" i="1"/>
  <c r="Y3636" i="1" s="1"/>
  <c r="X3085" i="1"/>
  <c r="Y3085" i="1" s="1"/>
  <c r="X4652" i="1"/>
  <c r="Y4652" i="1" s="1"/>
  <c r="X3765" i="1"/>
  <c r="Y3765" i="1" s="1"/>
  <c r="X182" i="1"/>
  <c r="Y182" i="1" s="1"/>
  <c r="X359" i="1"/>
  <c r="Y359" i="1" s="1"/>
  <c r="X787" i="1"/>
  <c r="Y787" i="1" s="1"/>
  <c r="X861" i="1"/>
  <c r="Y861" i="1" s="1"/>
  <c r="X921" i="1"/>
  <c r="Y921" i="1" s="1"/>
  <c r="X942" i="1"/>
  <c r="Y942" i="1" s="1"/>
  <c r="X1920" i="1"/>
  <c r="Y1920" i="1" s="1"/>
  <c r="X2033" i="1"/>
  <c r="Y2033" i="1" s="1"/>
  <c r="X1893" i="1"/>
  <c r="Y1893" i="1" s="1"/>
  <c r="X2421" i="1"/>
  <c r="Y2421" i="1" s="1"/>
  <c r="X3505" i="1"/>
  <c r="Y3505" i="1" s="1"/>
  <c r="X3362" i="1"/>
  <c r="Y3362" i="1" s="1"/>
  <c r="X174" i="1"/>
  <c r="Y174" i="1" s="1"/>
  <c r="X462" i="1"/>
  <c r="Y462" i="1" s="1"/>
  <c r="X1835" i="1"/>
  <c r="Y1835" i="1" s="1"/>
  <c r="X1634" i="1"/>
  <c r="Y1634" i="1" s="1"/>
  <c r="X2336" i="1"/>
  <c r="Y2336" i="1" s="1"/>
  <c r="X2780" i="1"/>
  <c r="Y2780" i="1" s="1"/>
  <c r="X3764" i="1"/>
  <c r="Y3764" i="1" s="1"/>
  <c r="X3149" i="1"/>
  <c r="Y3149" i="1" s="1"/>
  <c r="X2507" i="1"/>
  <c r="Y2507" i="1" s="1"/>
  <c r="X4773" i="1"/>
  <c r="Y4773" i="1" s="1"/>
  <c r="X4171" i="1"/>
  <c r="Y4171" i="1" s="1"/>
  <c r="X158" i="1"/>
  <c r="Y158" i="1" s="1"/>
  <c r="X461" i="1"/>
  <c r="Y461" i="1" s="1"/>
  <c r="X1104" i="1"/>
  <c r="Y1104" i="1" s="1"/>
  <c r="X1118" i="1"/>
  <c r="Y1118" i="1" s="1"/>
  <c r="X2184" i="1"/>
  <c r="Y2184" i="1" s="1"/>
  <c r="X1502" i="1"/>
  <c r="Y1502" i="1" s="1"/>
  <c r="X2453" i="1"/>
  <c r="Y2453" i="1" s="1"/>
  <c r="X2533" i="1"/>
  <c r="Y2533" i="1" s="1"/>
  <c r="X2391" i="1"/>
  <c r="Y2391" i="1" s="1"/>
  <c r="X4175" i="1"/>
  <c r="Y4175" i="1" s="1"/>
  <c r="X3379" i="1"/>
  <c r="Y3379" i="1" s="1"/>
  <c r="X3816" i="1"/>
  <c r="Y3816" i="1" s="1"/>
  <c r="X243" i="1"/>
  <c r="Y243" i="1" s="1"/>
  <c r="X134" i="1"/>
  <c r="Y134" i="1" s="1"/>
  <c r="X1471" i="1"/>
  <c r="Y1471" i="1" s="1"/>
  <c r="X1334" i="1"/>
  <c r="Y1334" i="1" s="1"/>
  <c r="X2249" i="1"/>
  <c r="Y2249" i="1" s="1"/>
  <c r="X3367" i="1"/>
  <c r="Y3367" i="1" s="1"/>
  <c r="X2506" i="1"/>
  <c r="Y2506" i="1" s="1"/>
  <c r="X3205" i="1"/>
  <c r="Y3205" i="1" s="1"/>
  <c r="X3285" i="1"/>
  <c r="Y3285" i="1" s="1"/>
  <c r="X4116" i="1"/>
  <c r="Y4116" i="1" s="1"/>
  <c r="X4148" i="1"/>
  <c r="Y4148" i="1" s="1"/>
  <c r="X3646" i="1"/>
  <c r="Y3646" i="1" s="1"/>
  <c r="X126" i="1"/>
  <c r="Y126" i="1" s="1"/>
  <c r="X1027" i="1"/>
  <c r="Y1027" i="1" s="1"/>
  <c r="X585" i="1"/>
  <c r="Y585" i="1" s="1"/>
  <c r="X1375" i="1"/>
  <c r="Y1375" i="1" s="1"/>
  <c r="X1042" i="1"/>
  <c r="Y1042" i="1" s="1"/>
  <c r="X2142" i="1"/>
  <c r="Y2142" i="1" s="1"/>
  <c r="X2496" i="1"/>
  <c r="Y2496" i="1" s="1"/>
  <c r="X2981" i="1"/>
  <c r="Y2981" i="1" s="1"/>
  <c r="X4444" i="1"/>
  <c r="Y4444" i="1" s="1"/>
  <c r="X3847" i="1"/>
  <c r="Y3847" i="1" s="1"/>
  <c r="X3817" i="1"/>
  <c r="Y3817" i="1" s="1"/>
  <c r="X3798" i="1"/>
  <c r="Y3798" i="1" s="1"/>
  <c r="X118" i="1"/>
  <c r="Y118" i="1" s="1"/>
  <c r="X401" i="1"/>
  <c r="Y401" i="1" s="1"/>
  <c r="X709" i="1"/>
  <c r="Y709" i="1" s="1"/>
  <c r="X1385" i="1"/>
  <c r="Y1385" i="1" s="1"/>
  <c r="X2160" i="1"/>
  <c r="Y2160" i="1" s="1"/>
  <c r="X2105" i="1"/>
  <c r="Y2105" i="1" s="1"/>
  <c r="X1834" i="1"/>
  <c r="Y1834" i="1" s="1"/>
  <c r="X1590" i="1"/>
  <c r="Y1590" i="1" s="1"/>
  <c r="X1855" i="1"/>
  <c r="Y1855" i="1" s="1"/>
  <c r="X2366" i="1"/>
  <c r="Y2366" i="1" s="1"/>
  <c r="X2392" i="1"/>
  <c r="Y2392" i="1" s="1"/>
  <c r="X2282" i="1"/>
  <c r="Y2282" i="1" s="1"/>
  <c r="X2100" i="1"/>
  <c r="Y2100" i="1" s="1"/>
  <c r="X2783" i="1"/>
  <c r="Y2783" i="1" s="1"/>
  <c r="X3047" i="1"/>
  <c r="Y3047" i="1" s="1"/>
  <c r="X3391" i="1"/>
  <c r="Y3391" i="1" s="1"/>
  <c r="X3519" i="1"/>
  <c r="Y3519" i="1" s="1"/>
  <c r="X3791" i="1"/>
  <c r="Y3791" i="1" s="1"/>
  <c r="X4012" i="1"/>
  <c r="Y4012" i="1" s="1"/>
  <c r="X102" i="1"/>
  <c r="Y102" i="1" s="1"/>
  <c r="X1054" i="1"/>
  <c r="Y1054" i="1" s="1"/>
  <c r="X1188" i="1"/>
  <c r="Y1188" i="1" s="1"/>
  <c r="X1214" i="1"/>
  <c r="Y1214" i="1" s="1"/>
  <c r="X1486" i="1"/>
  <c r="Y1486" i="1" s="1"/>
  <c r="X1426" i="1"/>
  <c r="Y1426" i="1" s="1"/>
  <c r="X2275" i="1"/>
  <c r="Y2275" i="1" s="1"/>
  <c r="X3400" i="1"/>
  <c r="Y3400" i="1" s="1"/>
  <c r="X3648" i="1"/>
  <c r="Y3648" i="1" s="1"/>
  <c r="X2977" i="1"/>
  <c r="Y2977" i="1" s="1"/>
  <c r="X3025" i="1"/>
  <c r="Y3025" i="1" s="1"/>
  <c r="X3121" i="1"/>
  <c r="Y3121" i="1" s="1"/>
  <c r="X3153" i="1"/>
  <c r="Y3153" i="1" s="1"/>
  <c r="X2611" i="1"/>
  <c r="Y2611" i="1" s="1"/>
  <c r="X3291" i="1"/>
  <c r="Y3291" i="1" s="1"/>
  <c r="X3451" i="1"/>
  <c r="Y3451" i="1" s="1"/>
  <c r="X3774" i="1"/>
  <c r="Y3774" i="1" s="1"/>
  <c r="X4478" i="1"/>
  <c r="Y4478" i="1" s="1"/>
  <c r="X3747" i="1"/>
  <c r="Y3747" i="1" s="1"/>
  <c r="X4578" i="1"/>
  <c r="Y4578" i="1" s="1"/>
  <c r="X86" i="1"/>
  <c r="Y86" i="1" s="1"/>
  <c r="X1016" i="1"/>
  <c r="Y1016" i="1" s="1"/>
  <c r="X1412" i="1"/>
  <c r="Y1412" i="1" s="1"/>
  <c r="X4162" i="1"/>
  <c r="Y4162" i="1" s="1"/>
  <c r="X4211" i="1"/>
  <c r="Y4211" i="1" s="1"/>
  <c r="X78" i="1"/>
  <c r="Y78" i="1" s="1"/>
  <c r="X215" i="1"/>
  <c r="Y215" i="1" s="1"/>
  <c r="X529" i="1"/>
  <c r="Y529" i="1" s="1"/>
  <c r="X1349" i="1"/>
  <c r="Y1349" i="1" s="1"/>
  <c r="X2850" i="1"/>
  <c r="Y2850" i="1" s="1"/>
  <c r="X4003" i="1"/>
  <c r="Y4003" i="1" s="1"/>
  <c r="X70" i="1"/>
  <c r="Y70" i="1" s="1"/>
  <c r="X2433" i="1"/>
  <c r="Y2433" i="1" s="1"/>
  <c r="X3289" i="1"/>
  <c r="Y3289" i="1" s="1"/>
  <c r="X2973" i="1"/>
  <c r="Y2973" i="1" s="1"/>
  <c r="X4284" i="1"/>
  <c r="Y4284" i="1" s="1"/>
  <c r="X4740" i="1"/>
  <c r="Y4740" i="1" s="1"/>
  <c r="X4302" i="1"/>
  <c r="Y4302" i="1" s="1"/>
  <c r="X499" i="1"/>
  <c r="Y499" i="1" s="1"/>
  <c r="X54" i="1"/>
  <c r="Y54" i="1" s="1"/>
  <c r="X917" i="1"/>
  <c r="Y917" i="1" s="1"/>
  <c r="X248" i="1"/>
  <c r="Y248" i="1" s="1"/>
  <c r="X1347" i="1"/>
  <c r="Y1347" i="1" s="1"/>
  <c r="X2169" i="1"/>
  <c r="Y2169" i="1" s="1"/>
  <c r="X1770" i="1"/>
  <c r="Y1770" i="1" s="1"/>
  <c r="X1740" i="1"/>
  <c r="Y1740" i="1" s="1"/>
  <c r="X1790" i="1"/>
  <c r="Y1790" i="1" s="1"/>
  <c r="X2206" i="1"/>
  <c r="Y2206" i="1" s="1"/>
  <c r="X3356" i="1"/>
  <c r="Y3356" i="1" s="1"/>
  <c r="X2893" i="1"/>
  <c r="Y2893" i="1" s="1"/>
  <c r="X4095" i="1"/>
  <c r="Y4095" i="1" s="1"/>
  <c r="X4562" i="1"/>
  <c r="Y4562" i="1" s="1"/>
  <c r="X4155" i="1"/>
  <c r="Y4155" i="1" s="1"/>
  <c r="X483" i="1"/>
  <c r="Y483" i="1" s="1"/>
  <c r="X46" i="1"/>
  <c r="Y46" i="1" s="1"/>
  <c r="X2119" i="1"/>
  <c r="Y2119" i="1" s="1"/>
  <c r="X2115" i="1"/>
  <c r="Y2115" i="1" s="1"/>
  <c r="X3715" i="1"/>
  <c r="Y3715" i="1" s="1"/>
  <c r="X4306" i="1"/>
  <c r="Y4306" i="1" s="1"/>
  <c r="X354" i="1"/>
  <c r="Y354" i="1" s="1"/>
  <c r="X356" i="1"/>
  <c r="Y356" i="1" s="1"/>
  <c r="X38" i="1"/>
  <c r="Y38" i="1" s="1"/>
  <c r="X842" i="1"/>
  <c r="Y842" i="1" s="1"/>
  <c r="X2098" i="1"/>
  <c r="Y2098" i="1" s="1"/>
  <c r="X2318" i="1"/>
  <c r="Y2318" i="1" s="1"/>
  <c r="X3067" i="1"/>
  <c r="Y3067" i="1" s="1"/>
  <c r="X2504" i="1"/>
  <c r="Y2504" i="1" s="1"/>
  <c r="X380" i="1"/>
  <c r="Y380" i="1" s="1"/>
  <c r="X30" i="1"/>
  <c r="Y30" i="1" s="1"/>
  <c r="X49" i="1"/>
  <c r="Y49" i="1" s="1"/>
  <c r="X1043" i="1"/>
  <c r="Y1043" i="1" s="1"/>
  <c r="X957" i="1"/>
  <c r="Y957" i="1" s="1"/>
  <c r="X1127" i="1"/>
  <c r="Y1127" i="1" s="1"/>
  <c r="X1592" i="1"/>
  <c r="Y1592" i="1" s="1"/>
  <c r="X1177" i="1"/>
  <c r="Y1177" i="1" s="1"/>
  <c r="X958" i="1"/>
  <c r="Y958" i="1" s="1"/>
  <c r="X881" i="1"/>
  <c r="Y881" i="1" s="1"/>
  <c r="X1669" i="1"/>
  <c r="Y1669" i="1" s="1"/>
  <c r="X1842" i="1"/>
  <c r="Y1842" i="1" s="1"/>
  <c r="X2364" i="1"/>
  <c r="Y2364" i="1" s="1"/>
  <c r="X1943" i="1"/>
  <c r="Y1943" i="1" s="1"/>
  <c r="X3631" i="1"/>
  <c r="Y3631" i="1" s="1"/>
  <c r="X3680" i="1"/>
  <c r="Y3680" i="1" s="1"/>
  <c r="X2979" i="1"/>
  <c r="Y2979" i="1" s="1"/>
  <c r="X2698" i="1"/>
  <c r="Y2698" i="1" s="1"/>
  <c r="X3339" i="1"/>
  <c r="Y3339" i="1" s="1"/>
  <c r="X3824" i="1"/>
  <c r="Y3824" i="1" s="1"/>
  <c r="X228" i="1"/>
  <c r="Y228" i="1" s="1"/>
  <c r="X436" i="1"/>
  <c r="Y436" i="1" s="1"/>
  <c r="X22" i="1"/>
  <c r="Y22" i="1" s="1"/>
  <c r="X550" i="1"/>
  <c r="Y550" i="1" s="1"/>
  <c r="X463" i="1"/>
  <c r="Y463" i="1" s="1"/>
  <c r="X922" i="1"/>
  <c r="Y922" i="1" s="1"/>
  <c r="X1984" i="1"/>
  <c r="Y1984" i="1" s="1"/>
  <c r="X2021" i="1"/>
  <c r="Y2021" i="1" s="1"/>
  <c r="X2356" i="1"/>
  <c r="Y2356" i="1" s="1"/>
  <c r="X2029" i="1"/>
  <c r="Y2029" i="1" s="1"/>
  <c r="X4054" i="1"/>
  <c r="Y4054" i="1" s="1"/>
  <c r="X4158" i="1"/>
  <c r="Y4158" i="1" s="1"/>
  <c r="X3929" i="1"/>
  <c r="Y3929" i="1" s="1"/>
  <c r="X4490" i="1"/>
  <c r="Y4490" i="1" s="1"/>
  <c r="X227" i="1"/>
  <c r="Y227" i="1" s="1"/>
  <c r="X555" i="1"/>
  <c r="Y555" i="1" s="1"/>
  <c r="X388" i="1"/>
  <c r="Y388" i="1" s="1"/>
  <c r="X253" i="1"/>
  <c r="Y253" i="1" s="1"/>
  <c r="X14" i="1"/>
  <c r="Y14" i="1" s="1"/>
  <c r="X732" i="1"/>
  <c r="Y732" i="1" s="1"/>
  <c r="X948" i="1"/>
  <c r="Y948" i="1" s="1"/>
  <c r="X988" i="1"/>
  <c r="Y988" i="1" s="1"/>
  <c r="X551" i="1"/>
  <c r="Y551" i="1" s="1"/>
  <c r="X1497" i="1"/>
  <c r="Y1497" i="1" s="1"/>
  <c r="X2224" i="1"/>
  <c r="Y2224" i="1" s="1"/>
  <c r="X1945" i="1"/>
  <c r="Y1945" i="1" s="1"/>
  <c r="X2811" i="1"/>
  <c r="Y2811" i="1" s="1"/>
  <c r="X3133" i="1"/>
  <c r="Y3133" i="1" s="1"/>
  <c r="X3499" i="1"/>
  <c r="Y3499" i="1" s="1"/>
  <c r="X3691" i="1"/>
  <c r="Y3691" i="1" s="1"/>
  <c r="X3869" i="1"/>
  <c r="Y3869" i="1" s="1"/>
  <c r="X4341" i="1"/>
  <c r="Y4341" i="1" s="1"/>
  <c r="X4589" i="1"/>
  <c r="Y4589" i="1" s="1"/>
  <c r="X3863" i="1"/>
  <c r="Y3863" i="1" s="1"/>
  <c r="X3619" i="1"/>
  <c r="Y3619" i="1" s="1"/>
  <c r="X6" i="1"/>
  <c r="Y6" i="1" s="1"/>
  <c r="X788" i="1"/>
  <c r="Y788" i="1" s="1"/>
  <c r="X983" i="1"/>
  <c r="Y983" i="1" s="1"/>
  <c r="X1237" i="1"/>
  <c r="Y1237" i="1" s="1"/>
  <c r="X1706" i="1"/>
  <c r="Y1706" i="1" s="1"/>
  <c r="X1414" i="1"/>
  <c r="Y1414" i="1" s="1"/>
  <c r="X2482" i="1"/>
  <c r="Y2482" i="1" s="1"/>
  <c r="X4991" i="1"/>
  <c r="Y4991" i="1" s="1"/>
  <c r="X4983" i="1"/>
  <c r="Y4983" i="1" s="1"/>
  <c r="X4975" i="1"/>
  <c r="Y4975" i="1" s="1"/>
  <c r="X4967" i="1"/>
  <c r="Y4967" i="1" s="1"/>
  <c r="X4951" i="1"/>
  <c r="Y4951" i="1" s="1"/>
  <c r="X4943" i="1"/>
  <c r="Y4943" i="1" s="1"/>
  <c r="X4927" i="1"/>
  <c r="Y4927" i="1" s="1"/>
  <c r="X4919" i="1"/>
  <c r="Y4919" i="1" s="1"/>
  <c r="X4903" i="1"/>
  <c r="Y4903" i="1" s="1"/>
  <c r="X4895" i="1"/>
  <c r="Y4895" i="1" s="1"/>
  <c r="X4887" i="1"/>
  <c r="Y4887" i="1" s="1"/>
  <c r="X4879" i="1"/>
  <c r="Y4879" i="1" s="1"/>
  <c r="X4871" i="1"/>
  <c r="Y4871" i="1" s="1"/>
  <c r="X4863" i="1"/>
  <c r="Y4863" i="1" s="1"/>
  <c r="X4855" i="1"/>
  <c r="Y4855" i="1" s="1"/>
  <c r="X4839" i="1"/>
  <c r="Y4839" i="1" s="1"/>
  <c r="X4831" i="1"/>
  <c r="Y4831" i="1" s="1"/>
  <c r="X4816" i="1"/>
  <c r="Y4816" i="1" s="1"/>
  <c r="X4800" i="1"/>
  <c r="Y4800" i="1" s="1"/>
  <c r="X4784" i="1"/>
  <c r="Y4784" i="1" s="1"/>
  <c r="X4752" i="1"/>
  <c r="Y4752" i="1" s="1"/>
  <c r="X4736" i="1"/>
  <c r="Y4736" i="1" s="1"/>
  <c r="X4720" i="1"/>
  <c r="Y4720" i="1" s="1"/>
  <c r="X4704" i="1"/>
  <c r="Y4704" i="1" s="1"/>
  <c r="X4688" i="1"/>
  <c r="Y4688" i="1" s="1"/>
  <c r="X4672" i="1"/>
  <c r="Y4672" i="1" s="1"/>
  <c r="X4640" i="1"/>
  <c r="Y4640" i="1" s="1"/>
  <c r="X4624" i="1"/>
  <c r="Y4624" i="1" s="1"/>
  <c r="X4608" i="1"/>
  <c r="Y4608" i="1" s="1"/>
  <c r="X4592" i="1"/>
  <c r="Y4592" i="1" s="1"/>
  <c r="X4576" i="1"/>
  <c r="Y4576" i="1" s="1"/>
  <c r="X4560" i="1"/>
  <c r="Y4560" i="1" s="1"/>
  <c r="X4544" i="1"/>
  <c r="Y4544" i="1" s="1"/>
  <c r="X4528" i="1"/>
  <c r="Y4528" i="1" s="1"/>
  <c r="X4512" i="1"/>
  <c r="Y4512" i="1" s="1"/>
  <c r="X4496" i="1"/>
  <c r="Y4496" i="1" s="1"/>
  <c r="X4464" i="1"/>
  <c r="Y4464" i="1" s="1"/>
  <c r="X4448" i="1"/>
  <c r="Y4448" i="1" s="1"/>
  <c r="X4432" i="1"/>
  <c r="Y4432" i="1" s="1"/>
  <c r="X4400" i="1"/>
  <c r="Y4400" i="1" s="1"/>
  <c r="X4384" i="1"/>
  <c r="Y4384" i="1" s="1"/>
  <c r="X4368" i="1"/>
  <c r="Y4368" i="1" s="1"/>
  <c r="X4352" i="1"/>
  <c r="Y4352" i="1" s="1"/>
  <c r="X4320" i="1"/>
  <c r="Y4320" i="1" s="1"/>
  <c r="X4304" i="1"/>
  <c r="Y4304" i="1" s="1"/>
  <c r="X4288" i="1"/>
  <c r="Y4288" i="1" s="1"/>
  <c r="X4272" i="1"/>
  <c r="Y4272" i="1" s="1"/>
  <c r="X4256" i="1"/>
  <c r="Y4256" i="1" s="1"/>
  <c r="X4240" i="1"/>
  <c r="Y4240" i="1" s="1"/>
  <c r="X4224" i="1"/>
  <c r="Y4224" i="1" s="1"/>
  <c r="X4193" i="1"/>
  <c r="Y4193" i="1" s="1"/>
  <c r="X2429" i="1"/>
  <c r="Y2429" i="1" s="1"/>
  <c r="X3940" i="1"/>
  <c r="Y3940" i="1" s="1"/>
  <c r="X4372" i="1"/>
  <c r="Y4372" i="1" s="1"/>
  <c r="X3833" i="1"/>
  <c r="Y3833" i="1" s="1"/>
  <c r="X2057" i="1"/>
  <c r="Y2057" i="1" s="1"/>
  <c r="X1764" i="1"/>
  <c r="Y1764" i="1" s="1"/>
  <c r="X1828" i="1"/>
  <c r="Y1828" i="1" s="1"/>
  <c r="X1701" i="1"/>
  <c r="Y1701" i="1" s="1"/>
  <c r="X1726" i="1"/>
  <c r="Y1726" i="1" s="1"/>
  <c r="X1814" i="1"/>
  <c r="Y1814" i="1" s="1"/>
  <c r="X2078" i="1"/>
  <c r="Y2078" i="1" s="1"/>
  <c r="X2486" i="1"/>
  <c r="Y2486" i="1" s="1"/>
  <c r="X2328" i="1"/>
  <c r="Y2328" i="1" s="1"/>
  <c r="X3204" i="1"/>
  <c r="Y3204" i="1" s="1"/>
  <c r="X4076" i="1"/>
  <c r="Y4076" i="1" s="1"/>
  <c r="X4550" i="1"/>
  <c r="Y4550" i="1" s="1"/>
  <c r="X3378" i="1"/>
  <c r="Y3378" i="1" s="1"/>
  <c r="X3667" i="1"/>
  <c r="Y3667" i="1" s="1"/>
  <c r="X3450" i="1"/>
  <c r="Y3450" i="1" s="1"/>
  <c r="X1261" i="1"/>
  <c r="Y1261" i="1" s="1"/>
  <c r="X2400" i="1"/>
  <c r="Y2400" i="1" s="1"/>
  <c r="X3177" i="1"/>
  <c r="Y3177" i="1" s="1"/>
  <c r="X2955" i="1"/>
  <c r="Y2955" i="1" s="1"/>
  <c r="X3629" i="1"/>
  <c r="Y3629" i="1" s="1"/>
  <c r="X4590" i="1"/>
  <c r="Y4590" i="1" s="1"/>
  <c r="X4226" i="1"/>
  <c r="Y4226" i="1" s="1"/>
  <c r="X4826" i="1"/>
  <c r="Y4826" i="1" s="1"/>
  <c r="X989" i="1"/>
  <c r="Y989" i="1" s="1"/>
  <c r="X1295" i="1"/>
  <c r="Y1295" i="1" s="1"/>
  <c r="X1226" i="1"/>
  <c r="Y1226" i="1" s="1"/>
  <c r="X1438" i="1"/>
  <c r="Y1438" i="1" s="1"/>
  <c r="X2620" i="1"/>
  <c r="Y2620" i="1" s="1"/>
  <c r="X2087" i="1"/>
  <c r="Y2087" i="1" s="1"/>
  <c r="X2985" i="1"/>
  <c r="Y2985" i="1" s="1"/>
  <c r="X2666" i="1"/>
  <c r="Y2666" i="1" s="1"/>
  <c r="X3892" i="1"/>
  <c r="Y3892" i="1" s="1"/>
  <c r="X3517" i="1"/>
  <c r="Y3517" i="1" s="1"/>
  <c r="X4181" i="1"/>
  <c r="Y4181" i="1" s="1"/>
  <c r="X4191" i="1"/>
  <c r="Y4191" i="1" s="1"/>
  <c r="X933" i="1"/>
  <c r="Y933" i="1" s="1"/>
  <c r="X1359" i="1"/>
  <c r="Y1359" i="1" s="1"/>
  <c r="X2039" i="1"/>
  <c r="Y2039" i="1" s="1"/>
  <c r="X2338" i="1"/>
  <c r="Y2338" i="1" s="1"/>
  <c r="X3580" i="1"/>
  <c r="Y3580" i="1" s="1"/>
  <c r="X3668" i="1"/>
  <c r="Y3668" i="1" s="1"/>
  <c r="X2990" i="1"/>
  <c r="Y2990" i="1" s="1"/>
  <c r="X4124" i="1"/>
  <c r="Y4124" i="1" s="1"/>
  <c r="X901" i="1"/>
  <c r="Y901" i="1" s="1"/>
  <c r="X1169" i="1"/>
  <c r="Y1169" i="1" s="1"/>
  <c r="X2311" i="1"/>
  <c r="Y2311" i="1" s="1"/>
  <c r="X1987" i="1"/>
  <c r="Y1987" i="1" s="1"/>
  <c r="X2330" i="1"/>
  <c r="Y2330" i="1" s="1"/>
  <c r="X2664" i="1"/>
  <c r="Y2664" i="1" s="1"/>
  <c r="X2555" i="1"/>
  <c r="Y2555" i="1" s="1"/>
  <c r="X3582" i="1"/>
  <c r="Y3582" i="1" s="1"/>
  <c r="X1132" i="1"/>
  <c r="Y1132" i="1" s="1"/>
  <c r="X869" i="1"/>
  <c r="Y869" i="1" s="1"/>
  <c r="X950" i="1"/>
  <c r="Y950" i="1" s="1"/>
  <c r="X1443" i="1"/>
  <c r="Y1443" i="1" s="1"/>
  <c r="X2724" i="1"/>
  <c r="Y2724" i="1" s="1"/>
  <c r="X1963" i="1"/>
  <c r="Y1963" i="1" s="1"/>
  <c r="X2347" i="1"/>
  <c r="Y2347" i="1" s="1"/>
  <c r="X3761" i="1"/>
  <c r="Y3761" i="1" s="1"/>
  <c r="X2781" i="1"/>
  <c r="Y2781" i="1" s="1"/>
  <c r="X4133" i="1"/>
  <c r="Y4133" i="1" s="1"/>
  <c r="X757" i="1"/>
  <c r="Y757" i="1" s="1"/>
  <c r="X1607" i="1"/>
  <c r="Y1607" i="1" s="1"/>
  <c r="X887" i="1"/>
  <c r="Y887" i="1" s="1"/>
  <c r="X1332" i="1"/>
  <c r="Y1332" i="1" s="1"/>
  <c r="X3559" i="1"/>
  <c r="Y3559" i="1" s="1"/>
  <c r="X3599" i="1"/>
  <c r="Y3599" i="1" s="1"/>
  <c r="X3242" i="1"/>
  <c r="Y3242" i="1" s="1"/>
  <c r="X3724" i="1"/>
  <c r="Y3724" i="1" s="1"/>
  <c r="X4605" i="1"/>
  <c r="Y4605" i="1" s="1"/>
  <c r="X4765" i="1"/>
  <c r="Y4765" i="1" s="1"/>
  <c r="X3682" i="1"/>
  <c r="Y3682" i="1" s="1"/>
  <c r="X4690" i="1"/>
  <c r="Y4690" i="1" s="1"/>
  <c r="X669" i="1"/>
  <c r="Y669" i="1" s="1"/>
  <c r="X817" i="1"/>
  <c r="Y817" i="1" s="1"/>
  <c r="X918" i="1"/>
  <c r="Y918" i="1" s="1"/>
  <c r="X1046" i="1"/>
  <c r="Y1046" i="1" s="1"/>
  <c r="X1440" i="1"/>
  <c r="Y1440" i="1" s="1"/>
  <c r="X857" i="1"/>
  <c r="Y857" i="1" s="1"/>
  <c r="X1341" i="1"/>
  <c r="Y1341" i="1" s="1"/>
  <c r="X2622" i="1"/>
  <c r="Y2622" i="1" s="1"/>
  <c r="X4086" i="1"/>
  <c r="Y4086" i="1" s="1"/>
  <c r="X3555" i="1"/>
  <c r="Y3555" i="1" s="1"/>
  <c r="X661" i="1"/>
  <c r="Y661" i="1" s="1"/>
  <c r="X1384" i="1"/>
  <c r="Y1384" i="1" s="1"/>
  <c r="X1381" i="1"/>
  <c r="Y1381" i="1" s="1"/>
  <c r="X1477" i="1"/>
  <c r="Y1477" i="1" s="1"/>
  <c r="X2251" i="1"/>
  <c r="Y2251" i="1" s="1"/>
  <c r="X2965" i="1"/>
  <c r="Y2965" i="1" s="1"/>
  <c r="X4477" i="1"/>
  <c r="Y4477" i="1" s="1"/>
  <c r="X4010" i="1"/>
  <c r="Y4010" i="1" s="1"/>
  <c r="X828" i="1"/>
  <c r="Y828" i="1" s="1"/>
  <c r="X805" i="1"/>
  <c r="Y805" i="1" s="1"/>
  <c r="X645" i="1"/>
  <c r="Y645" i="1" s="1"/>
  <c r="X2194" i="1"/>
  <c r="Y2194" i="1" s="1"/>
  <c r="X1798" i="1"/>
  <c r="Y1798" i="1" s="1"/>
  <c r="X4164" i="1"/>
  <c r="Y4164" i="1" s="1"/>
  <c r="X3670" i="1"/>
  <c r="Y3670" i="1" s="1"/>
  <c r="X546" i="1"/>
  <c r="Y546" i="1" s="1"/>
  <c r="X1108" i="1"/>
  <c r="Y1108" i="1" s="1"/>
  <c r="X517" i="1"/>
  <c r="Y517" i="1" s="1"/>
  <c r="X750" i="1"/>
  <c r="Y750" i="1" s="1"/>
  <c r="X830" i="1"/>
  <c r="Y830" i="1" s="1"/>
  <c r="X934" i="1"/>
  <c r="Y934" i="1" s="1"/>
  <c r="X855" i="1"/>
  <c r="Y855" i="1" s="1"/>
  <c r="X1219" i="1"/>
  <c r="Y1219" i="1" s="1"/>
  <c r="X1355" i="1"/>
  <c r="Y1355" i="1" s="1"/>
  <c r="X2198" i="1"/>
  <c r="Y2198" i="1" s="1"/>
  <c r="X2653" i="1"/>
  <c r="Y2653" i="1" s="1"/>
  <c r="X3471" i="1"/>
  <c r="Y3471" i="1" s="1"/>
  <c r="X3623" i="1"/>
  <c r="Y3623" i="1" s="1"/>
  <c r="X3042" i="1"/>
  <c r="Y3042" i="1" s="1"/>
  <c r="X2471" i="1"/>
  <c r="Y2471" i="1" s="1"/>
  <c r="X2923" i="1"/>
  <c r="Y2923" i="1" s="1"/>
  <c r="X3283" i="1"/>
  <c r="Y3283" i="1" s="1"/>
  <c r="X3788" i="1"/>
  <c r="Y3788" i="1" s="1"/>
  <c r="X2838" i="1"/>
  <c r="Y2838" i="1" s="1"/>
  <c r="X3214" i="1"/>
  <c r="Y3214" i="1" s="1"/>
  <c r="X4725" i="1"/>
  <c r="Y4725" i="1" s="1"/>
  <c r="X3862" i="1"/>
  <c r="Y3862" i="1" s="1"/>
  <c r="X3815" i="1"/>
  <c r="Y3815" i="1" s="1"/>
  <c r="X932" i="1"/>
  <c r="Y932" i="1" s="1"/>
  <c r="X509" i="1"/>
  <c r="Y509" i="1" s="1"/>
  <c r="X713" i="1"/>
  <c r="Y713" i="1" s="1"/>
  <c r="X1693" i="1"/>
  <c r="Y1693" i="1" s="1"/>
  <c r="X3671" i="1"/>
  <c r="Y3671" i="1" s="1"/>
  <c r="X3001" i="1"/>
  <c r="Y3001" i="1" s="1"/>
  <c r="X3633" i="1"/>
  <c r="Y3633" i="1" s="1"/>
  <c r="X3258" i="1"/>
  <c r="Y3258" i="1" s="1"/>
  <c r="X3052" i="1"/>
  <c r="Y3052" i="1" s="1"/>
  <c r="X2878" i="1"/>
  <c r="Y2878" i="1" s="1"/>
  <c r="X3956" i="1"/>
  <c r="Y3956" i="1" s="1"/>
  <c r="X3470" i="1"/>
  <c r="Y3470" i="1" s="1"/>
  <c r="X3880" i="1"/>
  <c r="Y3880" i="1" s="1"/>
  <c r="X4138" i="1"/>
  <c r="Y4138" i="1" s="1"/>
  <c r="X3867" i="1"/>
  <c r="Y3867" i="1" s="1"/>
  <c r="X4067" i="1"/>
  <c r="Y4067" i="1" s="1"/>
  <c r="X485" i="1"/>
  <c r="Y485" i="1" s="1"/>
  <c r="X2135" i="1"/>
  <c r="Y2135" i="1" s="1"/>
  <c r="X2374" i="1"/>
  <c r="Y2374" i="1" s="1"/>
  <c r="X2312" i="1"/>
  <c r="Y2312" i="1" s="1"/>
  <c r="X2321" i="1"/>
  <c r="Y2321" i="1" s="1"/>
  <c r="X2266" i="1"/>
  <c r="Y2266" i="1" s="1"/>
  <c r="X3544" i="1"/>
  <c r="Y3544" i="1" s="1"/>
  <c r="X3829" i="1"/>
  <c r="Y3829" i="1" s="1"/>
  <c r="X4701" i="1"/>
  <c r="Y4701" i="1" s="1"/>
  <c r="X3523" i="1"/>
  <c r="Y3523" i="1" s="1"/>
  <c r="X4192" i="1"/>
  <c r="Y4192" i="1" s="1"/>
  <c r="X3446" i="1"/>
  <c r="Y3446" i="1" s="1"/>
  <c r="X4730" i="1"/>
  <c r="Y4730" i="1" s="1"/>
  <c r="X851" i="1"/>
  <c r="Y851" i="1" s="1"/>
  <c r="X453" i="1"/>
  <c r="Y453" i="1" s="1"/>
  <c r="X965" i="1"/>
  <c r="Y965" i="1" s="1"/>
  <c r="X702" i="1"/>
  <c r="Y702" i="1" s="1"/>
  <c r="X636" i="1"/>
  <c r="Y636" i="1" s="1"/>
  <c r="X1439" i="1"/>
  <c r="Y1439" i="1" s="1"/>
  <c r="X1472" i="1"/>
  <c r="Y1472" i="1" s="1"/>
  <c r="X1227" i="1"/>
  <c r="Y1227" i="1" s="1"/>
  <c r="X1937" i="1"/>
  <c r="Y1937" i="1" s="1"/>
  <c r="X1852" i="1"/>
  <c r="Y1852" i="1" s="1"/>
  <c r="X3600" i="1"/>
  <c r="Y3600" i="1" s="1"/>
  <c r="X3161" i="1"/>
  <c r="Y3161" i="1" s="1"/>
  <c r="X3230" i="1"/>
  <c r="Y3230" i="1" s="1"/>
  <c r="X3999" i="1"/>
  <c r="Y3999" i="1" s="1"/>
  <c r="X3290" i="1"/>
  <c r="Y3290" i="1" s="1"/>
  <c r="X3843" i="1"/>
  <c r="Y3843" i="1" s="1"/>
  <c r="X480" i="1"/>
  <c r="Y480" i="1" s="1"/>
  <c r="X389" i="1"/>
  <c r="Y389" i="1" s="1"/>
  <c r="X1267" i="1"/>
  <c r="Y1267" i="1" s="1"/>
  <c r="X2793" i="1"/>
  <c r="Y2793" i="1" s="1"/>
  <c r="X4580" i="1"/>
  <c r="Y4580" i="1" s="1"/>
  <c r="X4796" i="1"/>
  <c r="Y4796" i="1" s="1"/>
  <c r="X4130" i="1"/>
  <c r="Y4130" i="1" s="1"/>
  <c r="X3674" i="1"/>
  <c r="Y3674" i="1" s="1"/>
  <c r="X467" i="1"/>
  <c r="Y467" i="1" s="1"/>
  <c r="X381" i="1"/>
  <c r="Y381" i="1" s="1"/>
  <c r="X931" i="1"/>
  <c r="Y931" i="1" s="1"/>
  <c r="X1204" i="1"/>
  <c r="Y1204" i="1" s="1"/>
  <c r="X1854" i="1"/>
  <c r="Y1854" i="1" s="1"/>
  <c r="X2492" i="1"/>
  <c r="Y2492" i="1" s="1"/>
  <c r="X2462" i="1"/>
  <c r="Y2462" i="1" s="1"/>
  <c r="X2352" i="1"/>
  <c r="Y2352" i="1" s="1"/>
  <c r="X3335" i="1"/>
  <c r="Y3335" i="1" s="1"/>
  <c r="X4684" i="1"/>
  <c r="Y4684" i="1" s="1"/>
  <c r="X3494" i="1"/>
  <c r="Y3494" i="1" s="1"/>
  <c r="X620" i="1"/>
  <c r="Y620" i="1" s="1"/>
  <c r="X373" i="1"/>
  <c r="Y373" i="1" s="1"/>
  <c r="X1207" i="1"/>
  <c r="Y1207" i="1" s="1"/>
  <c r="X1017" i="1"/>
  <c r="Y1017" i="1" s="1"/>
  <c r="X1293" i="1"/>
  <c r="Y1293" i="1" s="1"/>
  <c r="X2225" i="1"/>
  <c r="Y2225" i="1" s="1"/>
  <c r="X2609" i="1"/>
  <c r="Y2609" i="1" s="1"/>
  <c r="X2840" i="1"/>
  <c r="Y2840" i="1" s="1"/>
  <c r="X3141" i="1"/>
  <c r="Y3141" i="1" s="1"/>
  <c r="X3579" i="1"/>
  <c r="Y3579" i="1" s="1"/>
  <c r="X4364" i="1"/>
  <c r="Y4364" i="1" s="1"/>
  <c r="X4042" i="1"/>
  <c r="Y4042" i="1" s="1"/>
  <c r="X638" i="1"/>
  <c r="Y638" i="1" s="1"/>
  <c r="X654" i="1"/>
  <c r="Y654" i="1" s="1"/>
  <c r="X553" i="1"/>
  <c r="Y553" i="1" s="1"/>
  <c r="X357" i="1"/>
  <c r="Y357" i="1" s="1"/>
  <c r="X492" i="1"/>
  <c r="Y492" i="1" s="1"/>
  <c r="X1351" i="1"/>
  <c r="Y1351" i="1" s="1"/>
  <c r="X1344" i="1"/>
  <c r="Y1344" i="1" s="1"/>
  <c r="X1190" i="1"/>
  <c r="Y1190" i="1" s="1"/>
  <c r="X1863" i="1"/>
  <c r="Y1863" i="1" s="1"/>
  <c r="X1997" i="1"/>
  <c r="Y1997" i="1" s="1"/>
  <c r="X3609" i="1"/>
  <c r="Y3609" i="1" s="1"/>
  <c r="X3146" i="1"/>
  <c r="Y3146" i="1" s="1"/>
  <c r="X2996" i="1"/>
  <c r="Y2996" i="1" s="1"/>
  <c r="X3572" i="1"/>
  <c r="Y3572" i="1" s="1"/>
  <c r="X3756" i="1"/>
  <c r="Y3756" i="1" s="1"/>
  <c r="X3077" i="1"/>
  <c r="Y3077" i="1" s="1"/>
  <c r="X3373" i="1"/>
  <c r="Y3373" i="1" s="1"/>
  <c r="X3976" i="1"/>
  <c r="Y3976" i="1" s="1"/>
  <c r="X349" i="1"/>
  <c r="Y349" i="1" s="1"/>
  <c r="X593" i="1"/>
  <c r="Y593" i="1" s="1"/>
  <c r="X745" i="1"/>
  <c r="Y745" i="1" s="1"/>
  <c r="X1653" i="1"/>
  <c r="Y1653" i="1" s="1"/>
  <c r="X1879" i="1"/>
  <c r="Y1879" i="1" s="1"/>
  <c r="X2742" i="1"/>
  <c r="Y2742" i="1" s="1"/>
  <c r="X2354" i="1"/>
  <c r="Y2354" i="1" s="1"/>
  <c r="X2623" i="1"/>
  <c r="Y2623" i="1" s="1"/>
  <c r="X518" i="1"/>
  <c r="Y518" i="1" s="1"/>
  <c r="X568" i="1"/>
  <c r="Y568" i="1" s="1"/>
  <c r="X309" i="1"/>
  <c r="Y309" i="1" s="1"/>
  <c r="X1578" i="1"/>
  <c r="Y1578" i="1" s="1"/>
  <c r="X1547" i="1"/>
  <c r="Y1547" i="1" s="1"/>
  <c r="X2089" i="1"/>
  <c r="Y2089" i="1" s="1"/>
  <c r="X1500" i="1"/>
  <c r="Y1500" i="1" s="1"/>
  <c r="X2260" i="1"/>
  <c r="Y2260" i="1" s="1"/>
  <c r="X2669" i="1"/>
  <c r="Y2669" i="1" s="1"/>
  <c r="X2254" i="1"/>
  <c r="Y2254" i="1" s="1"/>
  <c r="X1933" i="1"/>
  <c r="Y1933" i="1" s="1"/>
  <c r="X2895" i="1"/>
  <c r="Y2895" i="1" s="1"/>
  <c r="X3295" i="1"/>
  <c r="Y3295" i="1" s="1"/>
  <c r="X3744" i="1"/>
  <c r="Y3744" i="1" s="1"/>
  <c r="X3140" i="1"/>
  <c r="Y3140" i="1" s="1"/>
  <c r="X3573" i="1"/>
  <c r="Y3573" i="1" s="1"/>
  <c r="X3921" i="1"/>
  <c r="Y3921" i="1" s="1"/>
  <c r="X3690" i="1"/>
  <c r="Y3690" i="1" s="1"/>
  <c r="X301" i="1"/>
  <c r="Y301" i="1" s="1"/>
  <c r="X488" i="1"/>
  <c r="Y488" i="1" s="1"/>
  <c r="X1395" i="1"/>
  <c r="Y1395" i="1" s="1"/>
  <c r="X1888" i="1"/>
  <c r="Y1888" i="1" s="1"/>
  <c r="X1936" i="1"/>
  <c r="Y1936" i="1" s="1"/>
  <c r="X1603" i="1"/>
  <c r="Y1603" i="1" s="1"/>
  <c r="X3139" i="1"/>
  <c r="Y3139" i="1" s="1"/>
  <c r="X4333" i="1"/>
  <c r="Y4333" i="1" s="1"/>
  <c r="X4174" i="1"/>
  <c r="Y4174" i="1" s="1"/>
  <c r="X3522" i="1"/>
  <c r="Y3522" i="1" s="1"/>
  <c r="X428" i="1"/>
  <c r="Y428" i="1" s="1"/>
  <c r="X293" i="1"/>
  <c r="Y293" i="1" s="1"/>
  <c r="X567" i="1"/>
  <c r="Y567" i="1" s="1"/>
  <c r="X2564" i="1"/>
  <c r="Y2564" i="1" s="1"/>
  <c r="X3768" i="1"/>
  <c r="Y3768" i="1" s="1"/>
  <c r="X2930" i="1"/>
  <c r="Y2930" i="1" s="1"/>
  <c r="X3050" i="1"/>
  <c r="Y3050" i="1" s="1"/>
  <c r="X3974" i="1"/>
  <c r="Y3974" i="1" s="1"/>
  <c r="X326" i="1"/>
  <c r="Y326" i="1" s="1"/>
  <c r="X489" i="1"/>
  <c r="Y489" i="1" s="1"/>
  <c r="X285" i="1"/>
  <c r="Y285" i="1" s="1"/>
  <c r="X1060" i="1"/>
  <c r="Y1060" i="1" s="1"/>
  <c r="X1062" i="1"/>
  <c r="Y1062" i="1" s="1"/>
  <c r="X1201" i="1"/>
  <c r="Y1201" i="1" s="1"/>
  <c r="X1275" i="1"/>
  <c r="Y1275" i="1" s="1"/>
  <c r="X1515" i="1"/>
  <c r="Y1515" i="1" s="1"/>
  <c r="X1598" i="1"/>
  <c r="Y1598" i="1" s="1"/>
  <c r="X1474" i="1"/>
  <c r="Y1474" i="1" s="1"/>
  <c r="X2314" i="1"/>
  <c r="Y2314" i="1" s="1"/>
  <c r="X3056" i="1"/>
  <c r="Y3056" i="1" s="1"/>
  <c r="X3713" i="1"/>
  <c r="Y3713" i="1" s="1"/>
  <c r="X2972" i="1"/>
  <c r="Y2972" i="1" s="1"/>
  <c r="X4518" i="1"/>
  <c r="Y4518" i="1" s="1"/>
  <c r="X3839" i="1"/>
  <c r="Y3839" i="1" s="1"/>
  <c r="X3953" i="1"/>
  <c r="Y3953" i="1" s="1"/>
  <c r="X3702" i="1"/>
  <c r="Y3702" i="1" s="1"/>
  <c r="X277" i="1"/>
  <c r="Y277" i="1" s="1"/>
  <c r="X581" i="1"/>
  <c r="Y581" i="1" s="1"/>
  <c r="X976" i="1"/>
  <c r="Y976" i="1" s="1"/>
  <c r="X1297" i="1"/>
  <c r="Y1297" i="1" s="1"/>
  <c r="X1461" i="1"/>
  <c r="Y1461" i="1" s="1"/>
  <c r="X1637" i="1"/>
  <c r="Y1637" i="1" s="1"/>
  <c r="X1716" i="1"/>
  <c r="Y1716" i="1" s="1"/>
  <c r="X2380" i="1"/>
  <c r="Y2380" i="1" s="1"/>
  <c r="X2092" i="1"/>
  <c r="Y2092" i="1" s="1"/>
  <c r="X3576" i="1"/>
  <c r="Y3576" i="1" s="1"/>
  <c r="X3313" i="1"/>
  <c r="Y3313" i="1" s="1"/>
  <c r="X3723" i="1"/>
  <c r="Y3723" i="1" s="1"/>
  <c r="X4669" i="1"/>
  <c r="Y4669" i="1" s="1"/>
  <c r="X3486" i="1"/>
  <c r="Y3486" i="1" s="1"/>
  <c r="X4502" i="1"/>
  <c r="Y4502" i="1" s="1"/>
  <c r="X3347" i="1"/>
  <c r="Y3347" i="1" s="1"/>
  <c r="X3365" i="1"/>
  <c r="Y3365" i="1" s="1"/>
  <c r="X3397" i="1"/>
  <c r="Y3397" i="1" s="1"/>
  <c r="X3819" i="1"/>
  <c r="Y3819" i="1" s="1"/>
  <c r="X3987" i="1"/>
  <c r="Y3987" i="1" s="1"/>
  <c r="X475" i="1"/>
  <c r="Y475" i="1" s="1"/>
  <c r="X229" i="1"/>
  <c r="Y229" i="1" s="1"/>
  <c r="X727" i="1"/>
  <c r="Y727" i="1" s="1"/>
  <c r="X1232" i="1"/>
  <c r="Y1232" i="1" s="1"/>
  <c r="X1089" i="1"/>
  <c r="Y1089" i="1" s="1"/>
  <c r="X1654" i="1"/>
  <c r="Y1654" i="1" s="1"/>
  <c r="X2139" i="1"/>
  <c r="Y2139" i="1" s="1"/>
  <c r="X3607" i="1"/>
  <c r="Y3607" i="1" s="1"/>
  <c r="X2814" i="1"/>
  <c r="Y2814" i="1" s="1"/>
  <c r="X618" i="1"/>
  <c r="Y618" i="1" s="1"/>
  <c r="X221" i="1"/>
  <c r="Y221" i="1" s="1"/>
  <c r="X1746" i="1"/>
  <c r="Y1746" i="1" s="1"/>
  <c r="X1782" i="1"/>
  <c r="Y1782" i="1" s="1"/>
  <c r="X1895" i="1"/>
  <c r="Y1895" i="1" s="1"/>
  <c r="X2290" i="1"/>
  <c r="Y2290" i="1" s="1"/>
  <c r="X2575" i="1"/>
  <c r="Y2575" i="1" s="1"/>
  <c r="X3343" i="1"/>
  <c r="Y3343" i="1" s="1"/>
  <c r="X308" i="1"/>
  <c r="Y308" i="1" s="1"/>
  <c r="X213" i="1"/>
  <c r="Y213" i="1" s="1"/>
  <c r="X900" i="1"/>
  <c r="Y900" i="1" s="1"/>
  <c r="X794" i="1"/>
  <c r="Y794" i="1" s="1"/>
  <c r="X1078" i="1"/>
  <c r="Y1078" i="1" s="1"/>
  <c r="X1447" i="1"/>
  <c r="Y1447" i="1" s="1"/>
  <c r="X985" i="1"/>
  <c r="Y985" i="1" s="1"/>
  <c r="X1002" i="1"/>
  <c r="Y1002" i="1" s="1"/>
  <c r="X961" i="1"/>
  <c r="Y961" i="1" s="1"/>
  <c r="X1452" i="1"/>
  <c r="Y1452" i="1" s="1"/>
  <c r="X1885" i="1"/>
  <c r="Y1885" i="1" s="1"/>
  <c r="X2118" i="1"/>
  <c r="Y2118" i="1" s="1"/>
  <c r="X2855" i="1"/>
  <c r="Y2855" i="1" s="1"/>
  <c r="X3187" i="1"/>
  <c r="Y3187" i="1" s="1"/>
  <c r="X4596" i="1"/>
  <c r="Y4596" i="1" s="1"/>
  <c r="X3677" i="1"/>
  <c r="Y3677" i="1" s="1"/>
  <c r="X3838" i="1"/>
  <c r="Y3838" i="1" s="1"/>
  <c r="X4089" i="1"/>
  <c r="Y4089" i="1" s="1"/>
  <c r="X4034" i="1"/>
  <c r="Y4034" i="1" s="1"/>
  <c r="X3738" i="1"/>
  <c r="Y3738" i="1" s="1"/>
  <c r="X197" i="1"/>
  <c r="Y197" i="1" s="1"/>
  <c r="X665" i="1"/>
  <c r="Y665" i="1" s="1"/>
  <c r="X1335" i="1"/>
  <c r="Y1335" i="1" s="1"/>
  <c r="X1336" i="1"/>
  <c r="Y1336" i="1" s="1"/>
  <c r="X913" i="1"/>
  <c r="Y913" i="1" s="1"/>
  <c r="X1246" i="1"/>
  <c r="Y1246" i="1" s="1"/>
  <c r="X1403" i="1"/>
  <c r="Y1403" i="1" s="1"/>
  <c r="X1468" i="1"/>
  <c r="Y1468" i="1" s="1"/>
  <c r="X1422" i="1"/>
  <c r="Y1422" i="1" s="1"/>
  <c r="X2413" i="1"/>
  <c r="Y2413" i="1" s="1"/>
  <c r="X2059" i="1"/>
  <c r="Y2059" i="1" s="1"/>
  <c r="X2406" i="1"/>
  <c r="Y2406" i="1" s="1"/>
  <c r="X2464" i="1"/>
  <c r="Y2464" i="1" s="1"/>
  <c r="X3649" i="1"/>
  <c r="Y3649" i="1" s="1"/>
  <c r="X3116" i="1"/>
  <c r="Y3116" i="1" s="1"/>
  <c r="X2618" i="1"/>
  <c r="Y2618" i="1" s="1"/>
  <c r="X181" i="1"/>
  <c r="Y181" i="1" s="1"/>
  <c r="X416" i="1"/>
  <c r="Y416" i="1" s="1"/>
  <c r="X1004" i="1"/>
  <c r="Y1004" i="1" s="1"/>
  <c r="X1125" i="1"/>
  <c r="Y1125" i="1" s="1"/>
  <c r="X1079" i="1"/>
  <c r="Y1079" i="1" s="1"/>
  <c r="X1569" i="1"/>
  <c r="Y1569" i="1" s="1"/>
  <c r="X2093" i="1"/>
  <c r="Y2093" i="1" s="1"/>
  <c r="X2690" i="1"/>
  <c r="Y2690" i="1" s="1"/>
  <c r="X2536" i="1"/>
  <c r="Y2536" i="1" s="1"/>
  <c r="X3037" i="1"/>
  <c r="Y3037" i="1" s="1"/>
  <c r="X3981" i="1"/>
  <c r="Y3981" i="1" s="1"/>
  <c r="X4706" i="1"/>
  <c r="Y4706" i="1" s="1"/>
  <c r="X157" i="1"/>
  <c r="Y157" i="1" s="1"/>
  <c r="X413" i="1"/>
  <c r="Y413" i="1" s="1"/>
  <c r="X1001" i="1"/>
  <c r="Y1001" i="1" s="1"/>
  <c r="X1390" i="1"/>
  <c r="Y1390" i="1" s="1"/>
  <c r="X1872" i="1"/>
  <c r="Y1872" i="1" s="1"/>
  <c r="X1877" i="1"/>
  <c r="Y1877" i="1" s="1"/>
  <c r="X2332" i="1"/>
  <c r="Y2332" i="1" s="1"/>
  <c r="X2402" i="1"/>
  <c r="Y2402" i="1" s="1"/>
  <c r="X3592" i="1"/>
  <c r="Y3592" i="1" s="1"/>
  <c r="X2647" i="1"/>
  <c r="Y2647" i="1" s="1"/>
  <c r="X2901" i="1"/>
  <c r="Y2901" i="1" s="1"/>
  <c r="X2974" i="1"/>
  <c r="Y2974" i="1" s="1"/>
  <c r="X4645" i="1"/>
  <c r="Y4645" i="1" s="1"/>
  <c r="X3710" i="1"/>
  <c r="Y3710" i="1" s="1"/>
  <c r="X3903" i="1"/>
  <c r="Y3903" i="1" s="1"/>
  <c r="X4170" i="1"/>
  <c r="Y4170" i="1" s="1"/>
  <c r="X141" i="1"/>
  <c r="Y141" i="1" s="1"/>
  <c r="X1368" i="1"/>
  <c r="Y1368" i="1" s="1"/>
  <c r="X1571" i="1"/>
  <c r="Y1571" i="1" s="1"/>
  <c r="X2131" i="1"/>
  <c r="Y2131" i="1" s="1"/>
  <c r="X2720" i="1"/>
  <c r="Y2720" i="1" s="1"/>
  <c r="X3128" i="1"/>
  <c r="Y3128" i="1" s="1"/>
  <c r="X2466" i="1"/>
  <c r="Y2466" i="1" s="1"/>
  <c r="X2619" i="1"/>
  <c r="Y2619" i="1" s="1"/>
  <c r="X3757" i="1"/>
  <c r="Y3757" i="1" s="1"/>
  <c r="X4090" i="1"/>
  <c r="Y4090" i="1" s="1"/>
  <c r="X133" i="1"/>
  <c r="Y133" i="1" s="1"/>
  <c r="X245" i="1"/>
  <c r="Y245" i="1" s="1"/>
  <c r="X528" i="1"/>
  <c r="Y528" i="1" s="1"/>
  <c r="X836" i="1"/>
  <c r="Y836" i="1" s="1"/>
  <c r="X617" i="1"/>
  <c r="Y617" i="1" s="1"/>
  <c r="X3178" i="1"/>
  <c r="Y3178" i="1" s="1"/>
  <c r="X4153" i="1"/>
  <c r="Y4153" i="1" s="1"/>
  <c r="X4203" i="1"/>
  <c r="Y4203" i="1" s="1"/>
  <c r="X125" i="1"/>
  <c r="Y125" i="1" s="1"/>
  <c r="X471" i="1"/>
  <c r="Y471" i="1" s="1"/>
  <c r="X734" i="1"/>
  <c r="Y734" i="1" s="1"/>
  <c r="X1245" i="1"/>
  <c r="Y1245" i="1" s="1"/>
  <c r="X1904" i="1"/>
  <c r="Y1904" i="1" s="1"/>
  <c r="X1700" i="1"/>
  <c r="Y1700" i="1" s="1"/>
  <c r="X4196" i="1"/>
  <c r="Y4196" i="1" s="1"/>
  <c r="X3742" i="1"/>
  <c r="Y3742" i="1" s="1"/>
  <c r="X3870" i="1"/>
  <c r="Y3870" i="1" s="1"/>
  <c r="X117" i="1"/>
  <c r="Y117" i="1" s="1"/>
  <c r="X877" i="1"/>
  <c r="Y877" i="1" s="1"/>
  <c r="X766" i="1"/>
  <c r="Y766" i="1" s="1"/>
  <c r="X400" i="1"/>
  <c r="Y400" i="1" s="1"/>
  <c r="X637" i="1"/>
  <c r="Y637" i="1" s="1"/>
  <c r="X1268" i="1"/>
  <c r="Y1268" i="1" s="1"/>
  <c r="X1589" i="1"/>
  <c r="Y1589" i="1" s="1"/>
  <c r="X1418" i="1"/>
  <c r="Y1418" i="1" s="1"/>
  <c r="X1627" i="1"/>
  <c r="Y1627" i="1" s="1"/>
  <c r="X2027" i="1"/>
  <c r="Y2027" i="1" s="1"/>
  <c r="X2363" i="1"/>
  <c r="Y2363" i="1" s="1"/>
  <c r="X3184" i="1"/>
  <c r="Y3184" i="1" s="1"/>
  <c r="X2488" i="1"/>
  <c r="Y2488" i="1" s="1"/>
  <c r="X2892" i="1"/>
  <c r="Y2892" i="1" s="1"/>
  <c r="X3157" i="1"/>
  <c r="Y3157" i="1" s="1"/>
  <c r="X3837" i="1"/>
  <c r="Y3837" i="1" s="1"/>
  <c r="X3895" i="1"/>
  <c r="Y3895" i="1" s="1"/>
  <c r="X3857" i="1"/>
  <c r="Y3857" i="1" s="1"/>
  <c r="X109" i="1"/>
  <c r="Y109" i="1" s="1"/>
  <c r="X2469" i="1"/>
  <c r="Y2469" i="1" s="1"/>
  <c r="X2223" i="1"/>
  <c r="Y2223" i="1" s="1"/>
  <c r="X2983" i="1"/>
  <c r="Y2983" i="1" s="1"/>
  <c r="X3407" i="1"/>
  <c r="Y3407" i="1" s="1"/>
  <c r="X3553" i="1"/>
  <c r="Y3553" i="1" s="1"/>
  <c r="X2763" i="1"/>
  <c r="Y2763" i="1" s="1"/>
  <c r="X2806" i="1"/>
  <c r="Y2806" i="1" s="1"/>
  <c r="X101" i="1"/>
  <c r="Y101" i="1" s="1"/>
  <c r="X473" i="1"/>
  <c r="Y473" i="1" s="1"/>
  <c r="X693" i="1"/>
  <c r="Y693" i="1" s="1"/>
  <c r="X1244" i="1"/>
  <c r="Y1244" i="1" s="1"/>
  <c r="X1454" i="1"/>
  <c r="Y1454" i="1" s="1"/>
  <c r="X2236" i="1"/>
  <c r="Y2236" i="1" s="1"/>
  <c r="X2252" i="1"/>
  <c r="Y2252" i="1" s="1"/>
  <c r="X2226" i="1"/>
  <c r="Y2226" i="1" s="1"/>
  <c r="X4733" i="1"/>
  <c r="Y4733" i="1" s="1"/>
  <c r="X3758" i="1"/>
  <c r="Y3758" i="1" s="1"/>
  <c r="X4030" i="1"/>
  <c r="Y4030" i="1" s="1"/>
  <c r="X4056" i="1"/>
  <c r="Y4056" i="1" s="1"/>
  <c r="X3993" i="1"/>
  <c r="Y3993" i="1" s="1"/>
  <c r="X3642" i="1"/>
  <c r="Y3642" i="1" s="1"/>
  <c r="X93" i="1"/>
  <c r="Y93" i="1" s="1"/>
  <c r="X237" i="1"/>
  <c r="Y237" i="1" s="1"/>
  <c r="X142" i="1"/>
  <c r="Y142" i="1" s="1"/>
  <c r="X479" i="1"/>
  <c r="Y479" i="1" s="1"/>
  <c r="X1191" i="1"/>
  <c r="Y1191" i="1" s="1"/>
  <c r="X1369" i="1"/>
  <c r="Y1369" i="1" s="1"/>
  <c r="X1972" i="1"/>
  <c r="Y1972" i="1" s="1"/>
  <c r="X2511" i="1"/>
  <c r="Y2511" i="1" s="1"/>
  <c r="X3103" i="1"/>
  <c r="Y3103" i="1" s="1"/>
  <c r="X2864" i="1"/>
  <c r="Y2864" i="1" s="1"/>
  <c r="X3345" i="1"/>
  <c r="Y3345" i="1" s="1"/>
  <c r="X3927" i="1"/>
  <c r="Y3927" i="1" s="1"/>
  <c r="X4386" i="1"/>
  <c r="Y4386" i="1" s="1"/>
  <c r="X219" i="1"/>
  <c r="Y219" i="1" s="1"/>
  <c r="X85" i="1"/>
  <c r="Y85" i="1" s="1"/>
  <c r="X1141" i="1"/>
  <c r="Y1141" i="1" s="1"/>
  <c r="X1671" i="1"/>
  <c r="Y1671" i="1" s="1"/>
  <c r="X2082" i="1"/>
  <c r="Y2082" i="1" s="1"/>
  <c r="X2376" i="1"/>
  <c r="Y2376" i="1" s="1"/>
  <c r="X2379" i="1"/>
  <c r="Y2379" i="1" s="1"/>
  <c r="X2578" i="1"/>
  <c r="Y2578" i="1" s="1"/>
  <c r="X3369" i="1"/>
  <c r="Y3369" i="1" s="1"/>
  <c r="X2778" i="1"/>
  <c r="Y2778" i="1" s="1"/>
  <c r="X3075" i="1"/>
  <c r="Y3075" i="1" s="1"/>
  <c r="X4549" i="1"/>
  <c r="Y4549" i="1" s="1"/>
  <c r="X3539" i="1"/>
  <c r="Y3539" i="1" s="1"/>
  <c r="X77" i="1"/>
  <c r="Y77" i="1" s="1"/>
  <c r="X724" i="1"/>
  <c r="Y724" i="1" s="1"/>
  <c r="X1255" i="1"/>
  <c r="Y1255" i="1" s="1"/>
  <c r="X1429" i="1"/>
  <c r="Y1429" i="1" s="1"/>
  <c r="X2023" i="1"/>
  <c r="Y2023" i="1" s="1"/>
  <c r="X2589" i="1"/>
  <c r="Y2589" i="1" s="1"/>
  <c r="X3024" i="1"/>
  <c r="Y3024" i="1" s="1"/>
  <c r="X3152" i="1"/>
  <c r="Y3152" i="1" s="1"/>
  <c r="X4036" i="1"/>
  <c r="Y4036" i="1" s="1"/>
  <c r="X4007" i="1"/>
  <c r="Y4007" i="1" s="1"/>
  <c r="X3507" i="1"/>
  <c r="Y3507" i="1" s="1"/>
  <c r="X4040" i="1"/>
  <c r="Y4040" i="1" s="1"/>
  <c r="X69" i="1"/>
  <c r="Y69" i="1" s="1"/>
  <c r="X214" i="1"/>
  <c r="Y214" i="1" s="1"/>
  <c r="X904" i="1"/>
  <c r="Y904" i="1" s="1"/>
  <c r="X1242" i="1"/>
  <c r="Y1242" i="1" s="1"/>
  <c r="X1251" i="1"/>
  <c r="Y1251" i="1" s="1"/>
  <c r="X1570" i="1"/>
  <c r="Y1570" i="1" s="1"/>
  <c r="X2077" i="1"/>
  <c r="Y2077" i="1" s="1"/>
  <c r="X3288" i="1"/>
  <c r="Y3288" i="1" s="1"/>
  <c r="X3388" i="1"/>
  <c r="Y3388" i="1" s="1"/>
  <c r="X3588" i="1"/>
  <c r="Y3588" i="1" s="1"/>
  <c r="X2699" i="1"/>
  <c r="Y2699" i="1" s="1"/>
  <c r="X4540" i="1"/>
  <c r="Y4540" i="1" s="1"/>
  <c r="X3886" i="1"/>
  <c r="Y3886" i="1" s="1"/>
  <c r="X3910" i="1"/>
  <c r="Y3910" i="1" s="1"/>
  <c r="X61" i="1"/>
  <c r="Y61" i="1" s="1"/>
  <c r="X540" i="1"/>
  <c r="Y540" i="1" s="1"/>
  <c r="X1876" i="1"/>
  <c r="Y1876" i="1" s="1"/>
  <c r="X2319" i="1"/>
  <c r="Y2319" i="1" s="1"/>
  <c r="X2737" i="1"/>
  <c r="Y2737" i="1" s="1"/>
  <c r="X2706" i="1"/>
  <c r="Y2706" i="1" s="1"/>
  <c r="X3021" i="1"/>
  <c r="Y3021" i="1" s="1"/>
  <c r="X3086" i="1"/>
  <c r="Y3086" i="1" s="1"/>
  <c r="X3310" i="1"/>
  <c r="Y3310" i="1" s="1"/>
  <c r="X53" i="1"/>
  <c r="Y53" i="1" s="1"/>
  <c r="X481" i="1"/>
  <c r="Y481" i="1" s="1"/>
  <c r="X1145" i="1"/>
  <c r="Y1145" i="1" s="1"/>
  <c r="X2725" i="1"/>
  <c r="Y2725" i="1" s="1"/>
  <c r="X3104" i="1"/>
  <c r="Y3104" i="1" s="1"/>
  <c r="X4118" i="1"/>
  <c r="Y4118" i="1" s="1"/>
  <c r="X92" i="1"/>
  <c r="Y92" i="1" s="1"/>
  <c r="X45" i="1"/>
  <c r="Y45" i="1" s="1"/>
  <c r="X173" i="1"/>
  <c r="Y173" i="1" s="1"/>
  <c r="X1583" i="1"/>
  <c r="Y1583" i="1" s="1"/>
  <c r="X1057" i="1"/>
  <c r="Y1057" i="1" s="1"/>
  <c r="X1870" i="1"/>
  <c r="Y1870" i="1" s="1"/>
  <c r="X3459" i="1"/>
  <c r="Y3459" i="1" s="1"/>
  <c r="X3685" i="1"/>
  <c r="Y3685" i="1" s="1"/>
  <c r="X37" i="1"/>
  <c r="Y37" i="1" s="1"/>
  <c r="X438" i="1"/>
  <c r="Y438" i="1" s="1"/>
  <c r="X352" i="1"/>
  <c r="Y352" i="1" s="1"/>
  <c r="X1803" i="1"/>
  <c r="Y1803" i="1" s="1"/>
  <c r="X3383" i="1"/>
  <c r="Y3383" i="1" s="1"/>
  <c r="X4756" i="1"/>
  <c r="Y4756" i="1" s="1"/>
  <c r="X4494" i="1"/>
  <c r="Y4494" i="1" s="1"/>
  <c r="X4083" i="1"/>
  <c r="Y4083" i="1" s="1"/>
  <c r="X76" i="1"/>
  <c r="Y76" i="1" s="1"/>
  <c r="X29" i="1"/>
  <c r="Y29" i="1" s="1"/>
  <c r="X811" i="1"/>
  <c r="Y811" i="1" s="1"/>
  <c r="X722" i="1"/>
  <c r="Y722" i="1" s="1"/>
  <c r="X1343" i="1"/>
  <c r="Y1343" i="1" s="1"/>
  <c r="X1648" i="1"/>
  <c r="Y1648" i="1" s="1"/>
  <c r="X1254" i="1"/>
  <c r="Y1254" i="1" s="1"/>
  <c r="X1644" i="1"/>
  <c r="Y1644" i="1" s="1"/>
  <c r="X1846" i="1"/>
  <c r="Y1846" i="1" s="1"/>
  <c r="X1996" i="1"/>
  <c r="Y1996" i="1" s="1"/>
  <c r="X2307" i="1"/>
  <c r="Y2307" i="1" s="1"/>
  <c r="X3447" i="1"/>
  <c r="Y3447" i="1" s="1"/>
  <c r="X3201" i="1"/>
  <c r="Y3201" i="1" s="1"/>
  <c r="X3078" i="1"/>
  <c r="Y3078" i="1" s="1"/>
  <c r="X3853" i="1"/>
  <c r="Y3853" i="1" s="1"/>
  <c r="X4149" i="1"/>
  <c r="Y4149" i="1" s="1"/>
  <c r="X4453" i="1"/>
  <c r="Y4453" i="1" s="1"/>
  <c r="X3614" i="1"/>
  <c r="Y3614" i="1" s="1"/>
  <c r="X3314" i="1"/>
  <c r="Y3314" i="1" s="1"/>
  <c r="X3363" i="1"/>
  <c r="Y3363" i="1" s="1"/>
  <c r="X3558" i="1"/>
  <c r="Y3558" i="1" s="1"/>
  <c r="X21" i="1"/>
  <c r="Y21" i="1" s="1"/>
  <c r="X317" i="1"/>
  <c r="Y317" i="1" s="1"/>
  <c r="X1473" i="1"/>
  <c r="Y1473" i="1" s="1"/>
  <c r="X2269" i="1"/>
  <c r="Y2269" i="1" s="1"/>
  <c r="X2689" i="1"/>
  <c r="Y2689" i="1" s="1"/>
  <c r="X2387" i="1"/>
  <c r="Y2387" i="1" s="1"/>
  <c r="X3080" i="1"/>
  <c r="Y3080" i="1" s="1"/>
  <c r="X2994" i="1"/>
  <c r="Y2994" i="1" s="1"/>
  <c r="X2909" i="1"/>
  <c r="Y2909" i="1" s="1"/>
  <c r="X3398" i="1"/>
  <c r="Y3398" i="1" s="1"/>
  <c r="X146" i="1"/>
  <c r="Y146" i="1" s="1"/>
  <c r="X196" i="1"/>
  <c r="Y196" i="1" s="1"/>
  <c r="X13" i="1"/>
  <c r="Y13" i="1" s="1"/>
  <c r="X166" i="1"/>
  <c r="Y166" i="1" s="1"/>
  <c r="X797" i="1"/>
  <c r="Y797" i="1" s="1"/>
  <c r="X845" i="1"/>
  <c r="Y845" i="1" s="1"/>
  <c r="X1143" i="1"/>
  <c r="Y1143" i="1" s="1"/>
  <c r="X1082" i="1"/>
  <c r="Y1082" i="1" s="1"/>
  <c r="X1103" i="1"/>
  <c r="Y1103" i="1" s="1"/>
  <c r="X1286" i="1"/>
  <c r="Y1286" i="1" s="1"/>
  <c r="X1775" i="1"/>
  <c r="Y1775" i="1" s="1"/>
  <c r="X2013" i="1"/>
  <c r="Y2013" i="1" s="1"/>
  <c r="X3503" i="1"/>
  <c r="Y3503" i="1" s="1"/>
  <c r="X3664" i="1"/>
  <c r="Y3664" i="1" s="1"/>
  <c r="X2844" i="1"/>
  <c r="Y2844" i="1" s="1"/>
  <c r="X3828" i="1"/>
  <c r="Y3828" i="1" s="1"/>
  <c r="X3877" i="1"/>
  <c r="Y3877" i="1" s="1"/>
  <c r="X4637" i="1"/>
  <c r="Y4637" i="1" s="1"/>
  <c r="X4702" i="1"/>
  <c r="Y4702" i="1" s="1"/>
  <c r="X3301" i="1"/>
  <c r="Y3301" i="1" s="1"/>
  <c r="X386" i="1"/>
  <c r="Y386" i="1" s="1"/>
  <c r="X5" i="1"/>
  <c r="Y5" i="1" s="1"/>
  <c r="X1262" i="1"/>
  <c r="Y1262" i="1" s="1"/>
  <c r="X2887" i="1"/>
  <c r="Y2887" i="1" s="1"/>
  <c r="X2848" i="1"/>
  <c r="Y2848" i="1" s="1"/>
  <c r="X3408" i="1"/>
  <c r="Y3408" i="1" s="1"/>
  <c r="X2938" i="1"/>
  <c r="Y2938" i="1" s="1"/>
  <c r="X3960" i="1"/>
  <c r="Y3960" i="1" s="1"/>
  <c r="X4990" i="1"/>
  <c r="Y4990" i="1" s="1"/>
  <c r="X4982" i="1"/>
  <c r="Y4982" i="1" s="1"/>
  <c r="X4966" i="1"/>
  <c r="Y4966" i="1" s="1"/>
  <c r="X4958" i="1"/>
  <c r="Y4958" i="1" s="1"/>
  <c r="X4942" i="1"/>
  <c r="Y4942" i="1" s="1"/>
  <c r="X4926" i="1"/>
  <c r="Y4926" i="1" s="1"/>
  <c r="X4918" i="1"/>
  <c r="Y4918" i="1" s="1"/>
  <c r="X4910" i="1"/>
  <c r="Y4910" i="1" s="1"/>
  <c r="X4902" i="1"/>
  <c r="Y4902" i="1" s="1"/>
  <c r="X4894" i="1"/>
  <c r="Y4894" i="1" s="1"/>
  <c r="X4886" i="1"/>
  <c r="Y4886" i="1" s="1"/>
  <c r="X4878" i="1"/>
  <c r="Y4878" i="1" s="1"/>
  <c r="X4870" i="1"/>
  <c r="Y4870" i="1" s="1"/>
  <c r="X4862" i="1"/>
  <c r="Y4862" i="1" s="1"/>
  <c r="X4854" i="1"/>
  <c r="Y4854" i="1" s="1"/>
  <c r="X4846" i="1"/>
  <c r="Y4846" i="1" s="1"/>
  <c r="X4838" i="1"/>
  <c r="Y4838" i="1" s="1"/>
  <c r="X4815" i="1"/>
  <c r="Y4815" i="1" s="1"/>
  <c r="X4799" i="1"/>
  <c r="Y4799" i="1" s="1"/>
  <c r="X4783" i="1"/>
  <c r="Y4783" i="1" s="1"/>
  <c r="X4767" i="1"/>
  <c r="Y4767" i="1" s="1"/>
  <c r="X4751" i="1"/>
  <c r="Y4751" i="1" s="1"/>
  <c r="X4735" i="1"/>
  <c r="Y4735" i="1" s="1"/>
  <c r="X4719" i="1"/>
  <c r="Y4719" i="1" s="1"/>
  <c r="X4703" i="1"/>
  <c r="Y4703" i="1" s="1"/>
  <c r="X4687" i="1"/>
  <c r="Y4687" i="1" s="1"/>
  <c r="X4671" i="1"/>
  <c r="Y4671" i="1" s="1"/>
  <c r="X4655" i="1"/>
  <c r="Y4655" i="1" s="1"/>
  <c r="X4639" i="1"/>
  <c r="Y4639" i="1" s="1"/>
  <c r="X4623" i="1"/>
  <c r="Y4623" i="1" s="1"/>
  <c r="X4607" i="1"/>
  <c r="Y4607" i="1" s="1"/>
  <c r="X4591" i="1"/>
  <c r="Y4591" i="1" s="1"/>
  <c r="X4575" i="1"/>
  <c r="Y4575" i="1" s="1"/>
  <c r="X4559" i="1"/>
  <c r="Y4559" i="1" s="1"/>
  <c r="X4527" i="1"/>
  <c r="Y4527" i="1" s="1"/>
  <c r="X4511" i="1"/>
  <c r="Y4511" i="1" s="1"/>
  <c r="X4495" i="1"/>
  <c r="Y4495" i="1" s="1"/>
  <c r="X4479" i="1"/>
  <c r="Y4479" i="1" s="1"/>
  <c r="X4463" i="1"/>
  <c r="Y4463" i="1" s="1"/>
  <c r="X4447" i="1"/>
  <c r="Y4447" i="1" s="1"/>
  <c r="X4431" i="1"/>
  <c r="Y4431" i="1" s="1"/>
  <c r="X4399" i="1"/>
  <c r="Y4399" i="1" s="1"/>
  <c r="X4383" i="1"/>
  <c r="Y4383" i="1" s="1"/>
  <c r="X4367" i="1"/>
  <c r="Y4367" i="1" s="1"/>
  <c r="X4351" i="1"/>
  <c r="Y4351" i="1" s="1"/>
  <c r="X4335" i="1"/>
  <c r="Y4335" i="1" s="1"/>
  <c r="X4319" i="1"/>
  <c r="Y4319" i="1" s="1"/>
  <c r="X4303" i="1"/>
  <c r="Y4303" i="1" s="1"/>
  <c r="X4287" i="1"/>
  <c r="Y4287" i="1" s="1"/>
  <c r="X4271" i="1"/>
  <c r="Y4271" i="1" s="1"/>
  <c r="X4255" i="1"/>
  <c r="Y4255" i="1" s="1"/>
  <c r="X4223" i="1"/>
  <c r="Y4223" i="1" s="1"/>
  <c r="X4185" i="1"/>
  <c r="Y4185" i="1" s="1"/>
  <c r="X2219" i="1"/>
  <c r="Y2219" i="1" s="1"/>
  <c r="X2286" i="1"/>
  <c r="Y2286" i="1" s="1"/>
  <c r="X2083" i="1"/>
  <c r="Y2083" i="1" s="1"/>
  <c r="X1916" i="1"/>
  <c r="Y1916" i="1" s="1"/>
  <c r="X2594" i="1"/>
  <c r="Y2594" i="1" s="1"/>
  <c r="X2945" i="1"/>
  <c r="Y2945" i="1" s="1"/>
  <c r="X3281" i="1"/>
  <c r="Y3281" i="1" s="1"/>
  <c r="X3700" i="1"/>
  <c r="Y3700" i="1" s="1"/>
  <c r="X3174" i="1"/>
  <c r="Y3174" i="1" s="1"/>
  <c r="X3325" i="1"/>
  <c r="Y3325" i="1" s="1"/>
  <c r="X4629" i="1"/>
  <c r="Y4629" i="1" s="1"/>
  <c r="X4758" i="1"/>
  <c r="Y4758" i="1" s="1"/>
  <c r="X3913" i="1"/>
  <c r="Y3913" i="1" s="1"/>
  <c r="X1753" i="1"/>
  <c r="Y1753" i="1" s="1"/>
  <c r="X1778" i="1"/>
  <c r="Y1778" i="1" s="1"/>
  <c r="X1708" i="1"/>
  <c r="Y1708" i="1" s="1"/>
  <c r="X1823" i="1"/>
  <c r="Y1823" i="1" s="1"/>
  <c r="X2204" i="1"/>
  <c r="Y2204" i="1" s="1"/>
  <c r="X2713" i="1"/>
  <c r="Y2713" i="1" s="1"/>
  <c r="X2427" i="1"/>
  <c r="Y2427" i="1" s="1"/>
  <c r="X3273" i="1"/>
  <c r="Y3273" i="1" s="1"/>
  <c r="X2723" i="1"/>
  <c r="Y2723" i="1" s="1"/>
  <c r="X4322" i="1"/>
  <c r="Y4322" i="1" s="1"/>
  <c r="X1685" i="1"/>
  <c r="Y1685" i="1" s="1"/>
  <c r="X1596" i="1"/>
  <c r="Y1596" i="1" s="1"/>
  <c r="X4258" i="1"/>
  <c r="Y4258" i="1" s="1"/>
  <c r="X1364" i="1"/>
  <c r="Y1364" i="1" s="1"/>
  <c r="X1989" i="1"/>
  <c r="Y1989" i="1" s="1"/>
  <c r="X3569" i="1"/>
  <c r="Y3569" i="1" s="1"/>
  <c r="X3355" i="1"/>
  <c r="Y3355" i="1" s="1"/>
  <c r="X3941" i="1"/>
  <c r="Y3941" i="1" s="1"/>
  <c r="X4437" i="1"/>
  <c r="Y4437" i="1" s="1"/>
  <c r="X3750" i="1"/>
  <c r="Y3750" i="1" s="1"/>
  <c r="X4179" i="1"/>
  <c r="Y4179" i="1" s="1"/>
  <c r="X1100" i="1"/>
  <c r="Y1100" i="1" s="1"/>
  <c r="X2671" i="1"/>
  <c r="Y2671" i="1" s="1"/>
  <c r="X2939" i="1"/>
  <c r="Y2939" i="1" s="1"/>
  <c r="X1028" i="1"/>
  <c r="Y1028" i="1" s="1"/>
  <c r="X1436" i="1"/>
  <c r="Y1436" i="1" s="1"/>
  <c r="X2415" i="1"/>
  <c r="Y2415" i="1" s="1"/>
  <c r="X2109" i="1"/>
  <c r="Y2109" i="1" s="1"/>
  <c r="X2546" i="1"/>
  <c r="Y2546" i="1" s="1"/>
  <c r="X4574" i="1"/>
  <c r="Y4574" i="1" s="1"/>
  <c r="X3349" i="1"/>
  <c r="Y3349" i="1" s="1"/>
  <c r="X860" i="1"/>
  <c r="Y860" i="1" s="1"/>
  <c r="X868" i="1"/>
  <c r="Y868" i="1" s="1"/>
  <c r="X1512" i="1"/>
  <c r="Y1512" i="1" s="1"/>
  <c r="X1786" i="1"/>
  <c r="Y1786" i="1" s="1"/>
  <c r="X1470" i="1"/>
  <c r="Y1470" i="1" s="1"/>
  <c r="X1998" i="1"/>
  <c r="Y1998" i="1" s="1"/>
  <c r="X2348" i="1"/>
  <c r="Y2348" i="1" s="1"/>
  <c r="X2812" i="1"/>
  <c r="Y2812" i="1" s="1"/>
  <c r="X852" i="1"/>
  <c r="Y852" i="1" s="1"/>
  <c r="X1020" i="1"/>
  <c r="Y1020" i="1" s="1"/>
  <c r="X1337" i="1"/>
  <c r="Y1337" i="1" s="1"/>
  <c r="X1718" i="1"/>
  <c r="Y1718" i="1" s="1"/>
  <c r="X2199" i="1"/>
  <c r="Y2199" i="1" s="1"/>
  <c r="X2752" i="1"/>
  <c r="Y2752" i="1" s="1"/>
  <c r="X3353" i="1"/>
  <c r="Y3353" i="1" s="1"/>
  <c r="X2663" i="1"/>
  <c r="Y2663" i="1" s="1"/>
  <c r="X2746" i="1"/>
  <c r="Y2746" i="1" s="1"/>
  <c r="X4468" i="1"/>
  <c r="Y4468" i="1" s="1"/>
  <c r="X3422" i="1"/>
  <c r="Y3422" i="1" s="1"/>
  <c r="X3302" i="1"/>
  <c r="Y3302" i="1" s="1"/>
  <c r="X844" i="1"/>
  <c r="Y844" i="1" s="1"/>
  <c r="X1279" i="1"/>
  <c r="Y1279" i="1" s="1"/>
  <c r="X1203" i="1"/>
  <c r="Y1203" i="1" s="1"/>
  <c r="X1816" i="1"/>
  <c r="Y1816" i="1" s="1"/>
  <c r="X2200" i="1"/>
  <c r="Y2200" i="1" s="1"/>
  <c r="X2824" i="1"/>
  <c r="Y2824" i="1" s="1"/>
  <c r="X2906" i="1"/>
  <c r="Y2906" i="1" s="1"/>
  <c r="X4565" i="1"/>
  <c r="Y4565" i="1" s="1"/>
  <c r="X3954" i="1"/>
  <c r="Y3954" i="1" s="1"/>
  <c r="X796" i="1"/>
  <c r="Y796" i="1" s="1"/>
  <c r="X1225" i="1"/>
  <c r="Y1225" i="1" s="1"/>
  <c r="X2389" i="1"/>
  <c r="Y2389" i="1" s="1"/>
  <c r="X3566" i="1"/>
  <c r="Y3566" i="1" s="1"/>
  <c r="X3442" i="1"/>
  <c r="Y3442" i="1" s="1"/>
  <c r="X819" i="1"/>
  <c r="Y819" i="1" s="1"/>
  <c r="X708" i="1"/>
  <c r="Y708" i="1" s="1"/>
  <c r="X1068" i="1"/>
  <c r="Y1068" i="1" s="1"/>
  <c r="X1171" i="1"/>
  <c r="Y1171" i="1" s="1"/>
  <c r="X2676" i="1"/>
  <c r="Y2676" i="1" s="1"/>
  <c r="X2573" i="1"/>
  <c r="Y2573" i="1" s="1"/>
  <c r="X3223" i="1"/>
  <c r="Y3223" i="1" s="1"/>
  <c r="X3368" i="1"/>
  <c r="Y3368" i="1" s="1"/>
  <c r="X2916" i="1"/>
  <c r="Y2916" i="1" s="1"/>
  <c r="X3500" i="1"/>
  <c r="Y3500" i="1" s="1"/>
  <c r="X3238" i="1"/>
  <c r="Y3238" i="1" s="1"/>
  <c r="X3996" i="1"/>
  <c r="Y3996" i="1" s="1"/>
  <c r="X3821" i="1"/>
  <c r="Y3821" i="1" s="1"/>
  <c r="X4205" i="1"/>
  <c r="Y4205" i="1" s="1"/>
  <c r="X4234" i="1"/>
  <c r="Y4234" i="1" s="1"/>
  <c r="X532" i="1"/>
  <c r="Y532" i="1" s="1"/>
  <c r="X508" i="1"/>
  <c r="Y508" i="1" s="1"/>
  <c r="X1505" i="1"/>
  <c r="Y1505" i="1" s="1"/>
  <c r="X1325" i="1"/>
  <c r="Y1325" i="1" s="1"/>
  <c r="X3023" i="1"/>
  <c r="Y3023" i="1" s="1"/>
  <c r="X3207" i="1"/>
  <c r="Y3207" i="1" s="1"/>
  <c r="X3781" i="1"/>
  <c r="Y3781" i="1" s="1"/>
  <c r="X530" i="1"/>
  <c r="Y530" i="1" s="1"/>
  <c r="X484" i="1"/>
  <c r="Y484" i="1" s="1"/>
  <c r="X1110" i="1"/>
  <c r="Y1110" i="1" s="1"/>
  <c r="X1399" i="1"/>
  <c r="Y1399" i="1" s="1"/>
  <c r="X1552" i="1"/>
  <c r="Y1552" i="1" s="1"/>
  <c r="X959" i="1"/>
  <c r="Y959" i="1" s="1"/>
  <c r="X1189" i="1"/>
  <c r="Y1189" i="1" s="1"/>
  <c r="X1711" i="1"/>
  <c r="Y1711" i="1" s="1"/>
  <c r="X1927" i="1"/>
  <c r="Y1927" i="1" s="1"/>
  <c r="X2702" i="1"/>
  <c r="Y2702" i="1" s="1"/>
  <c r="X2569" i="1"/>
  <c r="Y2569" i="1" s="1"/>
  <c r="X2625" i="1"/>
  <c r="Y2625" i="1" s="1"/>
  <c r="X2912" i="1"/>
  <c r="Y2912" i="1" s="1"/>
  <c r="X2928" i="1"/>
  <c r="Y2928" i="1" s="1"/>
  <c r="X2913" i="1"/>
  <c r="Y2913" i="1" s="1"/>
  <c r="X2949" i="1"/>
  <c r="Y2949" i="1" s="1"/>
  <c r="X3698" i="1"/>
  <c r="Y3698" i="1" s="1"/>
  <c r="X3879" i="1"/>
  <c r="Y3879" i="1" s="1"/>
  <c r="X476" i="1"/>
  <c r="Y476" i="1" s="1"/>
  <c r="X1761" i="1"/>
  <c r="Y1761" i="1" s="1"/>
  <c r="X2150" i="1"/>
  <c r="Y2150" i="1" s="1"/>
  <c r="X2605" i="1"/>
  <c r="Y2605" i="1" s="1"/>
  <c r="X3512" i="1"/>
  <c r="Y3512" i="1" s="1"/>
  <c r="X3537" i="1"/>
  <c r="Y3537" i="1" s="1"/>
  <c r="X4349" i="1"/>
  <c r="Y4349" i="1" s="1"/>
  <c r="X4774" i="1"/>
  <c r="Y4774" i="1" s="1"/>
  <c r="X3590" i="1"/>
  <c r="Y3590" i="1" s="1"/>
  <c r="X460" i="1"/>
  <c r="Y460" i="1" s="1"/>
  <c r="X675" i="1"/>
  <c r="Y675" i="1" s="1"/>
  <c r="X2208" i="1"/>
  <c r="Y2208" i="1" s="1"/>
  <c r="X1755" i="1"/>
  <c r="Y1755" i="1" s="1"/>
  <c r="X2350" i="1"/>
  <c r="Y2350" i="1" s="1"/>
  <c r="X3455" i="1"/>
  <c r="Y3455" i="1" s="1"/>
  <c r="X2953" i="1"/>
  <c r="Y2953" i="1" s="1"/>
  <c r="X3065" i="1"/>
  <c r="Y3065" i="1" s="1"/>
  <c r="X3202" i="1"/>
  <c r="Y3202" i="1" s="1"/>
  <c r="X2829" i="1"/>
  <c r="Y2829" i="1" s="1"/>
  <c r="X4045" i="1"/>
  <c r="Y4045" i="1" s="1"/>
  <c r="X3534" i="1"/>
  <c r="Y3534" i="1" s="1"/>
  <c r="X3706" i="1"/>
  <c r="Y3706" i="1" s="1"/>
  <c r="X412" i="1"/>
  <c r="Y412" i="1" s="1"/>
  <c r="X742" i="1"/>
  <c r="Y742" i="1" s="1"/>
  <c r="X657" i="1"/>
  <c r="Y657" i="1" s="1"/>
  <c r="X1238" i="1"/>
  <c r="Y1238" i="1" s="1"/>
  <c r="X2114" i="1"/>
  <c r="Y2114" i="1" s="1"/>
  <c r="X1506" i="1"/>
  <c r="Y1506" i="1" s="1"/>
  <c r="X2280" i="1"/>
  <c r="Y2280" i="1" s="1"/>
  <c r="X2369" i="1"/>
  <c r="Y2369" i="1" s="1"/>
  <c r="X3040" i="1"/>
  <c r="Y3040" i="1" s="1"/>
  <c r="X3513" i="1"/>
  <c r="Y3513" i="1" s="1"/>
  <c r="X3212" i="1"/>
  <c r="Y3212" i="1" s="1"/>
  <c r="X4802" i="1"/>
  <c r="Y4802" i="1" s="1"/>
  <c r="X404" i="1"/>
  <c r="Y404" i="1" s="1"/>
  <c r="X685" i="1"/>
  <c r="Y685" i="1" s="1"/>
  <c r="X1241" i="1"/>
  <c r="Y1241" i="1" s="1"/>
  <c r="X1281" i="1"/>
  <c r="Y1281" i="1" s="1"/>
  <c r="X1377" i="1"/>
  <c r="Y1377" i="1" s="1"/>
  <c r="X991" i="1"/>
  <c r="Y991" i="1" s="1"/>
  <c r="X1630" i="1"/>
  <c r="Y1630" i="1" s="1"/>
  <c r="X1742" i="1"/>
  <c r="Y1742" i="1" s="1"/>
  <c r="X2751" i="1"/>
  <c r="Y2751" i="1" s="1"/>
  <c r="X2659" i="1"/>
  <c r="Y2659" i="1" s="1"/>
  <c r="X3092" i="1"/>
  <c r="Y3092" i="1" s="1"/>
  <c r="X3692" i="1"/>
  <c r="Y3692" i="1" s="1"/>
  <c r="X4334" i="1"/>
  <c r="Y4334" i="1" s="1"/>
  <c r="X3848" i="1"/>
  <c r="Y3848" i="1" s="1"/>
  <c r="X3865" i="1"/>
  <c r="Y3865" i="1" s="1"/>
  <c r="X364" i="1"/>
  <c r="Y364" i="1" s="1"/>
  <c r="X1338" i="1"/>
  <c r="Y1338" i="1" s="1"/>
  <c r="X1299" i="1"/>
  <c r="Y1299" i="1" s="1"/>
  <c r="X2572" i="1"/>
  <c r="Y2572" i="1" s="1"/>
  <c r="X2159" i="1"/>
  <c r="Y2159" i="1" s="1"/>
  <c r="X3263" i="1"/>
  <c r="Y3263" i="1" s="1"/>
  <c r="X2889" i="1"/>
  <c r="Y2889" i="1" s="1"/>
  <c r="X3389" i="1"/>
  <c r="Y3389" i="1" s="1"/>
  <c r="X4685" i="1"/>
  <c r="Y4685" i="1" s="1"/>
  <c r="X4150" i="1"/>
  <c r="Y4150" i="1" s="1"/>
  <c r="X4354" i="1"/>
  <c r="Y4354" i="1" s="1"/>
  <c r="X348" i="1"/>
  <c r="Y348" i="1" s="1"/>
  <c r="X1033" i="1"/>
  <c r="Y1033" i="1" s="1"/>
  <c r="X2122" i="1"/>
  <c r="Y2122" i="1" s="1"/>
  <c r="X2170" i="1"/>
  <c r="Y2170" i="1" s="1"/>
  <c r="X1582" i="1"/>
  <c r="Y1582" i="1" s="1"/>
  <c r="X2693" i="1"/>
  <c r="Y2693" i="1" s="1"/>
  <c r="X3231" i="1"/>
  <c r="Y3231" i="1" s="1"/>
  <c r="X2907" i="1"/>
  <c r="Y2907" i="1" s="1"/>
  <c r="X4606" i="1"/>
  <c r="Y4606" i="1" s="1"/>
  <c r="X340" i="1"/>
  <c r="Y340" i="1" s="1"/>
  <c r="X716" i="1"/>
  <c r="Y716" i="1" s="1"/>
  <c r="X764" i="1"/>
  <c r="Y764" i="1" s="1"/>
  <c r="X850" i="1"/>
  <c r="Y850" i="1" s="1"/>
  <c r="X1776" i="1"/>
  <c r="Y1776" i="1" s="1"/>
  <c r="X1763" i="1"/>
  <c r="Y1763" i="1" s="1"/>
  <c r="X1725" i="1"/>
  <c r="Y1725" i="1" s="1"/>
  <c r="X2273" i="1"/>
  <c r="Y2273" i="1" s="1"/>
  <c r="X2339" i="1"/>
  <c r="Y2339" i="1" s="1"/>
  <c r="X3359" i="1"/>
  <c r="Y3359" i="1" s="1"/>
  <c r="X3304" i="1"/>
  <c r="Y3304" i="1" s="1"/>
  <c r="X3721" i="1"/>
  <c r="Y3721" i="1" s="1"/>
  <c r="X2882" i="1"/>
  <c r="Y2882" i="1" s="1"/>
  <c r="X3740" i="1"/>
  <c r="Y3740" i="1" s="1"/>
  <c r="X3182" i="1"/>
  <c r="Y3182" i="1" s="1"/>
  <c r="X4588" i="1"/>
  <c r="Y4588" i="1" s="1"/>
  <c r="X387" i="1"/>
  <c r="Y387" i="1" s="1"/>
  <c r="X284" i="1"/>
  <c r="Y284" i="1" s="1"/>
  <c r="X321" i="1"/>
  <c r="Y321" i="1" s="1"/>
  <c r="X1109" i="1"/>
  <c r="Y1109" i="1" s="1"/>
  <c r="X839" i="1"/>
  <c r="Y839" i="1" s="1"/>
  <c r="X688" i="1"/>
  <c r="Y688" i="1" s="1"/>
  <c r="X1000" i="1"/>
  <c r="Y1000" i="1" s="1"/>
  <c r="X698" i="1"/>
  <c r="Y698" i="1" s="1"/>
  <c r="X1551" i="1"/>
  <c r="Y1551" i="1" s="1"/>
  <c r="X1280" i="1"/>
  <c r="Y1280" i="1" s="1"/>
  <c r="X1333" i="1"/>
  <c r="Y1333" i="1" s="1"/>
  <c r="X1733" i="1"/>
  <c r="Y1733" i="1" s="1"/>
  <c r="X1444" i="1"/>
  <c r="Y1444" i="1" s="1"/>
  <c r="X2155" i="1"/>
  <c r="Y2155" i="1" s="1"/>
  <c r="X2061" i="1"/>
  <c r="Y2061" i="1" s="1"/>
  <c r="X2450" i="1"/>
  <c r="Y2450" i="1" s="1"/>
  <c r="X2967" i="1"/>
  <c r="Y2967" i="1" s="1"/>
  <c r="X3191" i="1"/>
  <c r="Y3191" i="1" s="1"/>
  <c r="X2798" i="1"/>
  <c r="Y2798" i="1" s="1"/>
  <c r="X4277" i="1"/>
  <c r="Y4277" i="1" s="1"/>
  <c r="X4661" i="1"/>
  <c r="Y4661" i="1" s="1"/>
  <c r="X3966" i="1"/>
  <c r="Y3966" i="1" s="1"/>
  <c r="X3538" i="1"/>
  <c r="Y3538" i="1" s="1"/>
  <c r="X4023" i="1"/>
  <c r="Y4023" i="1" s="1"/>
  <c r="X3427" i="1"/>
  <c r="Y3427" i="1" s="1"/>
  <c r="X3605" i="1"/>
  <c r="Y3605" i="1" s="1"/>
  <c r="X490" i="1"/>
  <c r="Y490" i="1" s="1"/>
  <c r="X276" i="1"/>
  <c r="Y276" i="1" s="1"/>
  <c r="X552" i="1"/>
  <c r="Y552" i="1" s="1"/>
  <c r="X1568" i="1"/>
  <c r="Y1568" i="1" s="1"/>
  <c r="X975" i="1"/>
  <c r="Y975" i="1" s="1"/>
  <c r="X1119" i="1"/>
  <c r="Y1119" i="1" s="1"/>
  <c r="X1890" i="1"/>
  <c r="Y1890" i="1" s="1"/>
  <c r="X1946" i="1"/>
  <c r="Y1946" i="1" s="1"/>
  <c r="X2846" i="1"/>
  <c r="Y2846" i="1" s="1"/>
  <c r="X3917" i="1"/>
  <c r="Y3917" i="1" s="1"/>
  <c r="X4310" i="1"/>
  <c r="Y4310" i="1" s="1"/>
  <c r="X394" i="1"/>
  <c r="Y394" i="1" s="1"/>
  <c r="X260" i="1"/>
  <c r="Y260" i="1" s="1"/>
  <c r="X3432" i="1"/>
  <c r="Y3432" i="1" s="1"/>
  <c r="X2498" i="1"/>
  <c r="Y2498" i="1" s="1"/>
  <c r="X2627" i="1"/>
  <c r="Y2627" i="1" s="1"/>
  <c r="X3109" i="1"/>
  <c r="Y3109" i="1" s="1"/>
  <c r="X4348" i="1"/>
  <c r="Y4348" i="1" s="1"/>
  <c r="X4413" i="1"/>
  <c r="Y4413" i="1" s="1"/>
  <c r="X3726" i="1"/>
  <c r="Y3726" i="1" s="1"/>
  <c r="X4143" i="1"/>
  <c r="Y4143" i="1" s="1"/>
  <c r="X3872" i="1"/>
  <c r="Y3872" i="1" s="1"/>
  <c r="X4161" i="1"/>
  <c r="Y4161" i="1" s="1"/>
  <c r="X578" i="1"/>
  <c r="Y578" i="1" s="1"/>
  <c r="X251" i="1"/>
  <c r="Y251" i="1" s="1"/>
  <c r="X244" i="1"/>
  <c r="Y244" i="1" s="1"/>
  <c r="X313" i="1"/>
  <c r="Y313" i="1" s="1"/>
  <c r="X501" i="1"/>
  <c r="Y501" i="1" s="1"/>
  <c r="X1496" i="1"/>
  <c r="Y1496" i="1" s="1"/>
  <c r="X2355" i="1"/>
  <c r="Y2355" i="1" s="1"/>
  <c r="X3799" i="1"/>
  <c r="Y3799" i="1" s="1"/>
  <c r="X3337" i="1"/>
  <c r="Y3337" i="1" s="1"/>
  <c r="X2883" i="1"/>
  <c r="Y2883" i="1" s="1"/>
  <c r="X3262" i="1"/>
  <c r="Y3262" i="1" s="1"/>
  <c r="X4461" i="1"/>
  <c r="Y4461" i="1" s="1"/>
  <c r="X626" i="1"/>
  <c r="Y626" i="1" s="1"/>
  <c r="X220" i="1"/>
  <c r="Y220" i="1" s="1"/>
  <c r="X1392" i="1"/>
  <c r="Y1392" i="1" s="1"/>
  <c r="X1520" i="1"/>
  <c r="Y1520" i="1" s="1"/>
  <c r="X1081" i="1"/>
  <c r="Y1081" i="1" s="1"/>
  <c r="X1625" i="1"/>
  <c r="Y1625" i="1" s="1"/>
  <c r="X1493" i="1"/>
  <c r="Y1493" i="1" s="1"/>
  <c r="X3735" i="1"/>
  <c r="Y3735" i="1" s="1"/>
  <c r="X3124" i="1"/>
  <c r="Y3124" i="1" s="1"/>
  <c r="X3244" i="1"/>
  <c r="Y3244" i="1" s="1"/>
  <c r="X554" i="1"/>
  <c r="Y554" i="1" s="1"/>
  <c r="X212" i="1"/>
  <c r="Y212" i="1" s="1"/>
  <c r="X955" i="1"/>
  <c r="Y955" i="1" s="1"/>
  <c r="X940" i="1"/>
  <c r="Y940" i="1" s="1"/>
  <c r="X1528" i="1"/>
  <c r="Y1528" i="1" s="1"/>
  <c r="X1617" i="1"/>
  <c r="Y1617" i="1" s="1"/>
  <c r="X1220" i="1"/>
  <c r="Y1220" i="1" s="1"/>
  <c r="X1316" i="1"/>
  <c r="Y1316" i="1" s="1"/>
  <c r="X1173" i="1"/>
  <c r="Y1173" i="1" s="1"/>
  <c r="X2410" i="1"/>
  <c r="Y2410" i="1" s="1"/>
  <c r="X3704" i="1"/>
  <c r="Y3704" i="1" s="1"/>
  <c r="X3417" i="1"/>
  <c r="Y3417" i="1" s="1"/>
  <c r="X2491" i="1"/>
  <c r="Y2491" i="1" s="1"/>
  <c r="X204" i="1"/>
  <c r="Y204" i="1" s="1"/>
  <c r="X1072" i="1"/>
  <c r="Y1072" i="1" s="1"/>
  <c r="X3131" i="1"/>
  <c r="Y3131" i="1" s="1"/>
  <c r="X164" i="1"/>
  <c r="Y164" i="1" s="1"/>
  <c r="X231" i="1"/>
  <c r="Y231" i="1" s="1"/>
  <c r="X169" i="1"/>
  <c r="Y169" i="1" s="1"/>
  <c r="X1038" i="1"/>
  <c r="Y1038" i="1" s="1"/>
  <c r="X1025" i="1"/>
  <c r="Y1025" i="1" s="1"/>
  <c r="X2408" i="1"/>
  <c r="Y2408" i="1" s="1"/>
  <c r="X3463" i="1"/>
  <c r="Y3463" i="1" s="1"/>
  <c r="X2865" i="1"/>
  <c r="Y2865" i="1" s="1"/>
  <c r="X148" i="1"/>
  <c r="Y148" i="1" s="1"/>
  <c r="X790" i="1"/>
  <c r="Y790" i="1" s="1"/>
  <c r="X832" i="1"/>
  <c r="Y832" i="1" s="1"/>
  <c r="X612" i="1"/>
  <c r="Y612" i="1" s="1"/>
  <c r="X1488" i="1"/>
  <c r="Y1488" i="1" s="1"/>
  <c r="X1362" i="1"/>
  <c r="Y1362" i="1" s="1"/>
  <c r="X1698" i="1"/>
  <c r="Y1698" i="1" s="1"/>
  <c r="X1978" i="1"/>
  <c r="Y1978" i="1" s="1"/>
  <c r="X2090" i="1"/>
  <c r="Y2090" i="1" s="1"/>
  <c r="X2684" i="1"/>
  <c r="Y2684" i="1" s="1"/>
  <c r="X2399" i="1"/>
  <c r="Y2399" i="1" s="1"/>
  <c r="X2434" i="1"/>
  <c r="Y2434" i="1" s="1"/>
  <c r="X2753" i="1"/>
  <c r="Y2753" i="1" s="1"/>
  <c r="X3061" i="1"/>
  <c r="Y3061" i="1" s="1"/>
  <c r="X3557" i="1"/>
  <c r="Y3557" i="1" s="1"/>
  <c r="X4098" i="1"/>
  <c r="Y4098" i="1" s="1"/>
  <c r="X4242" i="1"/>
  <c r="Y4242" i="1" s="1"/>
  <c r="X4298" i="1"/>
  <c r="Y4298" i="1" s="1"/>
  <c r="X140" i="1"/>
  <c r="Y140" i="1" s="1"/>
  <c r="X526" i="1"/>
  <c r="Y526" i="1" s="1"/>
  <c r="X1076" i="1"/>
  <c r="Y1076" i="1" s="1"/>
  <c r="X524" i="1"/>
  <c r="Y524" i="1" s="1"/>
  <c r="X872" i="1"/>
  <c r="Y872" i="1" s="1"/>
  <c r="X753" i="1"/>
  <c r="Y753" i="1" s="1"/>
  <c r="X1249" i="1"/>
  <c r="Y1249" i="1" s="1"/>
  <c r="X1489" i="1"/>
  <c r="Y1489" i="1" s="1"/>
  <c r="X1659" i="1"/>
  <c r="Y1659" i="1" s="1"/>
  <c r="X2502" i="1"/>
  <c r="Y2502" i="1" s="1"/>
  <c r="X2143" i="1"/>
  <c r="Y2143" i="1" s="1"/>
  <c r="X2801" i="1"/>
  <c r="Y2801" i="1" s="1"/>
  <c r="X3060" i="1"/>
  <c r="Y3060" i="1" s="1"/>
  <c r="X2821" i="1"/>
  <c r="Y2821" i="1" s="1"/>
  <c r="X3934" i="1"/>
  <c r="Y3934" i="1" s="1"/>
  <c r="X4024" i="1"/>
  <c r="Y4024" i="1" s="1"/>
  <c r="X132" i="1"/>
  <c r="Y132" i="1" s="1"/>
  <c r="X149" i="1"/>
  <c r="Y149" i="1" s="1"/>
  <c r="X533" i="1"/>
  <c r="Y533" i="1" s="1"/>
  <c r="X1176" i="1"/>
  <c r="Y1176" i="1" s="1"/>
  <c r="X1312" i="1"/>
  <c r="Y1312" i="1" s="1"/>
  <c r="X2176" i="1"/>
  <c r="Y2176" i="1" s="1"/>
  <c r="X2709" i="1"/>
  <c r="Y2709" i="1" s="1"/>
  <c r="X3336" i="1"/>
  <c r="Y3336" i="1" s="1"/>
  <c r="X3106" i="1"/>
  <c r="Y3106" i="1" s="1"/>
  <c r="X3114" i="1"/>
  <c r="Y3114" i="1" s="1"/>
  <c r="X3022" i="1"/>
  <c r="Y3022" i="1" s="1"/>
  <c r="X4141" i="1"/>
  <c r="Y4141" i="1" s="1"/>
  <c r="X3358" i="1"/>
  <c r="Y3358" i="1" s="1"/>
  <c r="X3950" i="1"/>
  <c r="Y3950" i="1" s="1"/>
  <c r="X3841" i="1"/>
  <c r="Y3841" i="1" s="1"/>
  <c r="X4145" i="1"/>
  <c r="Y4145" i="1" s="1"/>
  <c r="X3482" i="1"/>
  <c r="Y3482" i="1" s="1"/>
  <c r="X611" i="1"/>
  <c r="Y611" i="1" s="1"/>
  <c r="X124" i="1"/>
  <c r="Y124" i="1" s="1"/>
  <c r="X721" i="1"/>
  <c r="Y721" i="1" s="1"/>
  <c r="X1773" i="1"/>
  <c r="Y1773" i="1" s="1"/>
  <c r="X4214" i="1"/>
  <c r="Y4214" i="1" s="1"/>
  <c r="X3350" i="1"/>
  <c r="Y3350" i="1" s="1"/>
  <c r="X116" i="1"/>
  <c r="Y116" i="1" s="1"/>
  <c r="X341" i="1"/>
  <c r="Y341" i="1" s="1"/>
  <c r="X2102" i="1"/>
  <c r="Y2102" i="1" s="1"/>
  <c r="X2075" i="1"/>
  <c r="Y2075" i="1" s="1"/>
  <c r="X2935" i="1"/>
  <c r="Y2935" i="1" s="1"/>
  <c r="X3248" i="1"/>
  <c r="Y3248" i="1" s="1"/>
  <c r="X2969" i="1"/>
  <c r="Y2969" i="1" s="1"/>
  <c r="X3026" i="1"/>
  <c r="Y3026" i="1" s="1"/>
  <c r="X2787" i="1"/>
  <c r="Y2787" i="1" s="1"/>
  <c r="X4434" i="1"/>
  <c r="Y4434" i="1" s="1"/>
  <c r="X4482" i="1"/>
  <c r="Y4482" i="1" s="1"/>
  <c r="X108" i="1"/>
  <c r="Y108" i="1" s="1"/>
  <c r="X559" i="1"/>
  <c r="Y559" i="1" s="1"/>
  <c r="X1181" i="1"/>
  <c r="Y1181" i="1" s="1"/>
  <c r="X1302" i="1"/>
  <c r="Y1302" i="1" s="1"/>
  <c r="X1735" i="1"/>
  <c r="Y1735" i="1" s="1"/>
  <c r="X2534" i="1"/>
  <c r="Y2534" i="1" s="1"/>
  <c r="X2710" i="1"/>
  <c r="Y2710" i="1" s="1"/>
  <c r="X3112" i="1"/>
  <c r="Y3112" i="1" s="1"/>
  <c r="X3959" i="1"/>
  <c r="Y3959" i="1" s="1"/>
  <c r="X595" i="1"/>
  <c r="Y595" i="1" s="1"/>
  <c r="X68" i="1"/>
  <c r="Y68" i="1" s="1"/>
  <c r="X188" i="1"/>
  <c r="Y188" i="1" s="1"/>
  <c r="X176" i="1"/>
  <c r="Y176" i="1" s="1"/>
  <c r="X72" i="1"/>
  <c r="Y72" i="1" s="1"/>
  <c r="X1224" i="1"/>
  <c r="Y1224" i="1" s="1"/>
  <c r="X2180" i="1"/>
  <c r="Y2180" i="1" s="1"/>
  <c r="X3218" i="1"/>
  <c r="Y3218" i="1" s="1"/>
  <c r="X3372" i="1"/>
  <c r="Y3372" i="1" s="1"/>
  <c r="X3173" i="1"/>
  <c r="Y3173" i="1" s="1"/>
  <c r="X3830" i="1"/>
  <c r="Y3830" i="1" s="1"/>
  <c r="X4126" i="1"/>
  <c r="Y4126" i="1" s="1"/>
  <c r="X3749" i="1"/>
  <c r="Y3749" i="1" s="1"/>
  <c r="X3510" i="1"/>
  <c r="Y3510" i="1" s="1"/>
  <c r="X395" i="1"/>
  <c r="Y395" i="1" s="1"/>
  <c r="X60" i="1"/>
  <c r="Y60" i="1" s="1"/>
  <c r="X265" i="1"/>
  <c r="Y265" i="1" s="1"/>
  <c r="X995" i="1"/>
  <c r="Y995" i="1" s="1"/>
  <c r="X589" i="1"/>
  <c r="Y589" i="1" s="1"/>
  <c r="X1387" i="1"/>
  <c r="Y1387" i="1" s="1"/>
  <c r="X1485" i="1"/>
  <c r="Y1485" i="1" s="1"/>
  <c r="X1526" i="1"/>
  <c r="Y1526" i="1" s="1"/>
  <c r="X2271" i="1"/>
  <c r="Y2271" i="1" s="1"/>
  <c r="X3247" i="1"/>
  <c r="Y3247" i="1" s="1"/>
  <c r="X3392" i="1"/>
  <c r="Y3392" i="1" s="1"/>
  <c r="X4717" i="1"/>
  <c r="Y4717" i="1" s="1"/>
  <c r="X52" i="1"/>
  <c r="Y52" i="1" s="1"/>
  <c r="X385" i="1"/>
  <c r="Y385" i="1" s="1"/>
  <c r="X1065" i="1"/>
  <c r="Y1065" i="1" s="1"/>
  <c r="X1307" i="1"/>
  <c r="Y1307" i="1" s="1"/>
  <c r="X2580" i="1"/>
  <c r="Y2580" i="1" s="1"/>
  <c r="X2612" i="1"/>
  <c r="Y2612" i="1" s="1"/>
  <c r="X2470" i="1"/>
  <c r="Y2470" i="1" s="1"/>
  <c r="X3179" i="1"/>
  <c r="Y3179" i="1" s="1"/>
  <c r="X3675" i="1"/>
  <c r="Y3675" i="1" s="1"/>
  <c r="X4780" i="1"/>
  <c r="Y4780" i="1" s="1"/>
  <c r="X4382" i="1"/>
  <c r="Y4382" i="1" s="1"/>
  <c r="X3458" i="1"/>
  <c r="Y3458" i="1" s="1"/>
  <c r="X4111" i="1"/>
  <c r="Y4111" i="1" s="1"/>
  <c r="X44" i="1"/>
  <c r="Y44" i="1" s="1"/>
  <c r="X161" i="1"/>
  <c r="Y161" i="1" s="1"/>
  <c r="X711" i="1"/>
  <c r="Y711" i="1" s="1"/>
  <c r="X767" i="1"/>
  <c r="Y767" i="1" s="1"/>
  <c r="X896" i="1"/>
  <c r="Y896" i="1" s="1"/>
  <c r="X1869" i="1"/>
  <c r="Y1869" i="1" s="1"/>
  <c r="X1478" i="1"/>
  <c r="Y1478" i="1" s="1"/>
  <c r="X1941" i="1"/>
  <c r="Y1941" i="1" s="1"/>
  <c r="X2060" i="1"/>
  <c r="Y2060" i="1" s="1"/>
  <c r="X2359" i="1"/>
  <c r="Y2359" i="1" s="1"/>
  <c r="X2189" i="1"/>
  <c r="Y2189" i="1" s="1"/>
  <c r="X3255" i="1"/>
  <c r="Y3255" i="1" s="1"/>
  <c r="X2538" i="1"/>
  <c r="Y2538" i="1" s="1"/>
  <c r="X3731" i="1"/>
  <c r="Y3731" i="1" s="1"/>
  <c r="X3842" i="1"/>
  <c r="Y3842" i="1" s="1"/>
  <c r="X282" i="1"/>
  <c r="Y282" i="1" s="1"/>
  <c r="X36" i="1"/>
  <c r="Y36" i="1" s="1"/>
  <c r="X897" i="1"/>
  <c r="Y897" i="1" s="1"/>
  <c r="X2172" i="1"/>
  <c r="Y2172" i="1" s="1"/>
  <c r="X2874" i="1"/>
  <c r="Y2874" i="1" s="1"/>
  <c r="X3404" i="1"/>
  <c r="Y3404" i="1" s="1"/>
  <c r="X3604" i="1"/>
  <c r="Y3604" i="1" s="1"/>
  <c r="X4357" i="1"/>
  <c r="Y4357" i="1" s="1"/>
  <c r="X3970" i="1"/>
  <c r="Y3970" i="1" s="1"/>
  <c r="X51" i="1"/>
  <c r="Y51" i="1" s="1"/>
  <c r="X179" i="1"/>
  <c r="Y179" i="1" s="1"/>
  <c r="X28" i="1"/>
  <c r="Y28" i="1" s="1"/>
  <c r="X893" i="1"/>
  <c r="Y893" i="1" s="1"/>
  <c r="X128" i="1"/>
  <c r="Y128" i="1" s="1"/>
  <c r="X967" i="1"/>
  <c r="Y967" i="1" s="1"/>
  <c r="X2032" i="1"/>
  <c r="Y2032" i="1" s="1"/>
  <c r="X1555" i="1"/>
  <c r="Y1555" i="1" s="1"/>
  <c r="X1813" i="1"/>
  <c r="Y1813" i="1" s="1"/>
  <c r="X3332" i="1"/>
  <c r="Y3332" i="1" s="1"/>
  <c r="X115" i="1"/>
  <c r="Y115" i="1" s="1"/>
  <c r="X20" i="1"/>
  <c r="Y20" i="1" s="1"/>
  <c r="X919" i="1"/>
  <c r="Y919" i="1" s="1"/>
  <c r="X1047" i="1"/>
  <c r="Y1047" i="1" s="1"/>
  <c r="X1645" i="1"/>
  <c r="Y1645" i="1" s="1"/>
  <c r="X3440" i="1"/>
  <c r="Y3440" i="1" s="1"/>
  <c r="X3717" i="1"/>
  <c r="Y3717" i="1" s="1"/>
  <c r="X4210" i="1"/>
  <c r="Y4210" i="1" s="1"/>
  <c r="X12" i="1"/>
  <c r="Y12" i="1" s="1"/>
  <c r="X372" i="1"/>
  <c r="Y372" i="1" s="1"/>
  <c r="X113" i="1"/>
  <c r="Y113" i="1" s="1"/>
  <c r="X987" i="1"/>
  <c r="Y987" i="1" s="1"/>
  <c r="X1379" i="1"/>
  <c r="Y1379" i="1" s="1"/>
  <c r="X1774" i="1"/>
  <c r="Y1774" i="1" s="1"/>
  <c r="X2646" i="1"/>
  <c r="Y2646" i="1" s="1"/>
  <c r="X2019" i="1"/>
  <c r="Y2019" i="1" s="1"/>
  <c r="X3687" i="1"/>
  <c r="Y3687" i="1" s="1"/>
  <c r="X2803" i="1"/>
  <c r="Y2803" i="1" s="1"/>
  <c r="X3211" i="1"/>
  <c r="Y3211" i="1" s="1"/>
  <c r="X4292" i="1"/>
  <c r="Y4292" i="1" s="1"/>
  <c r="X3498" i="1"/>
  <c r="Y3498" i="1" s="1"/>
  <c r="X4" i="1"/>
  <c r="Y4" i="1" s="1"/>
  <c r="X829" i="1"/>
  <c r="Y829" i="1" s="1"/>
  <c r="X1800" i="1"/>
  <c r="Y1800" i="1" s="1"/>
  <c r="X1973" i="1"/>
  <c r="Y1973" i="1" s="1"/>
  <c r="X2948" i="1"/>
  <c r="Y2948" i="1" s="1"/>
  <c r="X3452" i="1"/>
  <c r="Y3452" i="1" s="1"/>
  <c r="X2797" i="1"/>
  <c r="Y2797" i="1" s="1"/>
  <c r="X3598" i="1"/>
  <c r="Y3598" i="1" s="1"/>
  <c r="X3977" i="1"/>
  <c r="Y3977" i="1" s="1"/>
  <c r="X4989" i="1"/>
  <c r="Y4989" i="1" s="1"/>
  <c r="X4981" i="1"/>
  <c r="Y4981" i="1" s="1"/>
  <c r="X4973" i="1"/>
  <c r="Y4973" i="1" s="1"/>
  <c r="X4965" i="1"/>
  <c r="Y4965" i="1" s="1"/>
  <c r="X4957" i="1"/>
  <c r="Y4957" i="1" s="1"/>
  <c r="X4949" i="1"/>
  <c r="Y4949" i="1" s="1"/>
  <c r="X4941" i="1"/>
  <c r="Y4941" i="1" s="1"/>
  <c r="X4933" i="1"/>
  <c r="Y4933" i="1" s="1"/>
  <c r="X4925" i="1"/>
  <c r="Y4925" i="1" s="1"/>
  <c r="X4917" i="1"/>
  <c r="Y4917" i="1" s="1"/>
  <c r="X4909" i="1"/>
  <c r="Y4909" i="1" s="1"/>
  <c r="X4901" i="1"/>
  <c r="Y4901" i="1" s="1"/>
  <c r="X4893" i="1"/>
  <c r="Y4893" i="1" s="1"/>
  <c r="X4885" i="1"/>
  <c r="Y4885" i="1" s="1"/>
  <c r="X4877" i="1"/>
  <c r="Y4877" i="1" s="1"/>
  <c r="X4869" i="1"/>
  <c r="Y4869" i="1" s="1"/>
  <c r="X4861" i="1"/>
  <c r="Y4861" i="1" s="1"/>
  <c r="X4853" i="1"/>
  <c r="Y4853" i="1" s="1"/>
  <c r="X4845" i="1"/>
  <c r="Y4845" i="1" s="1"/>
  <c r="X4837" i="1"/>
  <c r="Y4837" i="1" s="1"/>
  <c r="X4827" i="1"/>
  <c r="Y4827" i="1" s="1"/>
  <c r="X4811" i="1"/>
  <c r="Y4811" i="1" s="1"/>
  <c r="X4795" i="1"/>
  <c r="Y4795" i="1" s="1"/>
  <c r="X4779" i="1"/>
  <c r="Y4779" i="1" s="1"/>
  <c r="X4763" i="1"/>
  <c r="Y4763" i="1" s="1"/>
  <c r="X4747" i="1"/>
  <c r="Y4747" i="1" s="1"/>
  <c r="X4731" i="1"/>
  <c r="Y4731" i="1" s="1"/>
  <c r="X4715" i="1"/>
  <c r="Y4715" i="1" s="1"/>
  <c r="X4699" i="1"/>
  <c r="Y4699" i="1" s="1"/>
  <c r="X4683" i="1"/>
  <c r="Y4683" i="1" s="1"/>
  <c r="X4667" i="1"/>
  <c r="Y4667" i="1" s="1"/>
  <c r="X4651" i="1"/>
  <c r="Y4651" i="1" s="1"/>
  <c r="X4635" i="1"/>
  <c r="Y4635" i="1" s="1"/>
  <c r="X4619" i="1"/>
  <c r="Y4619" i="1" s="1"/>
  <c r="X4603" i="1"/>
  <c r="Y4603" i="1" s="1"/>
  <c r="X4587" i="1"/>
  <c r="Y4587" i="1" s="1"/>
  <c r="X4571" i="1"/>
  <c r="Y4571" i="1" s="1"/>
  <c r="X4555" i="1"/>
  <c r="Y4555" i="1" s="1"/>
  <c r="X4539" i="1"/>
  <c r="Y4539" i="1" s="1"/>
  <c r="X4523" i="1"/>
  <c r="Y4523" i="1" s="1"/>
  <c r="X4507" i="1"/>
  <c r="Y4507" i="1" s="1"/>
  <c r="X4491" i="1"/>
  <c r="Y4491" i="1" s="1"/>
  <c r="X4475" i="1"/>
  <c r="Y4475" i="1" s="1"/>
  <c r="X4459" i="1"/>
  <c r="Y4459" i="1" s="1"/>
  <c r="X4443" i="1"/>
  <c r="Y4443" i="1" s="1"/>
  <c r="X4427" i="1"/>
  <c r="Y4427" i="1" s="1"/>
  <c r="X4411" i="1"/>
  <c r="Y4411" i="1" s="1"/>
  <c r="X4395" i="1"/>
  <c r="Y4395" i="1" s="1"/>
  <c r="X4379" i="1"/>
  <c r="Y4379" i="1" s="1"/>
  <c r="X4363" i="1"/>
  <c r="Y4363" i="1" s="1"/>
  <c r="X4347" i="1"/>
  <c r="Y4347" i="1" s="1"/>
  <c r="X4331" i="1"/>
  <c r="Y4331" i="1" s="1"/>
  <c r="X4315" i="1"/>
  <c r="Y4315" i="1" s="1"/>
  <c r="X4299" i="1"/>
  <c r="Y4299" i="1" s="1"/>
  <c r="X4283" i="1"/>
  <c r="Y4283" i="1" s="1"/>
  <c r="X4267" i="1"/>
  <c r="Y4267" i="1" s="1"/>
  <c r="X4251" i="1"/>
  <c r="Y4251" i="1" s="1"/>
  <c r="X4235" i="1"/>
  <c r="Y4235" i="1" s="1"/>
  <c r="X4217" i="1"/>
  <c r="Y4217" i="1" s="1"/>
  <c r="X4177" i="1"/>
  <c r="Y4177" i="1" s="1"/>
</calcChain>
</file>

<file path=xl/sharedStrings.xml><?xml version="1.0" encoding="utf-8"?>
<sst xmlns="http://schemas.openxmlformats.org/spreadsheetml/2006/main" count="65009" uniqueCount="5583">
  <si>
    <t>OrderID</t>
  </si>
  <si>
    <t>StoreName</t>
  </si>
  <si>
    <t>ProductID</t>
  </si>
  <si>
    <t>PriceUSD</t>
  </si>
  <si>
    <t>Occasion</t>
  </si>
  <si>
    <t>Quantity</t>
  </si>
  <si>
    <t>OrderDate</t>
  </si>
  <si>
    <t>OrderTime</t>
  </si>
  <si>
    <t>DeliveryDate</t>
  </si>
  <si>
    <t>DeliveryTime</t>
  </si>
  <si>
    <t>Location</t>
  </si>
  <si>
    <t>CustomerName</t>
  </si>
  <si>
    <t>City</t>
  </si>
  <si>
    <t>Gender</t>
  </si>
  <si>
    <t>Category</t>
  </si>
  <si>
    <t>DeliveryType</t>
  </si>
  <si>
    <t>Channel</t>
  </si>
  <si>
    <t>PaymentMethod</t>
  </si>
  <si>
    <t>ORD-20250406-00001</t>
  </si>
  <si>
    <t>Pearl &amp; Palm Gifts</t>
  </si>
  <si>
    <t>TOY-001</t>
  </si>
  <si>
    <t>Classic Teddy Bear (M)</t>
  </si>
  <si>
    <t>New Baby</t>
  </si>
  <si>
    <t>Downtown Dubai</t>
  </si>
  <si>
    <t>Hassan Al Marri</t>
  </si>
  <si>
    <t>Dubai</t>
  </si>
  <si>
    <t>Male</t>
  </si>
  <si>
    <t>Toys</t>
  </si>
  <si>
    <t>Next-Day</t>
  </si>
  <si>
    <t>WhatsApp</t>
  </si>
  <si>
    <t>Card</t>
  </si>
  <si>
    <t>ORD-20250506-00002</t>
  </si>
  <si>
    <t>FLW-001</t>
  </si>
  <si>
    <t>Red Roses Bouquet (24 stems)</t>
  </si>
  <si>
    <t>Al Nahyan</t>
  </si>
  <si>
    <t>Fatima Al Suwaidi</t>
  </si>
  <si>
    <t>Abu Dhabi</t>
  </si>
  <si>
    <t>Flowers</t>
  </si>
  <si>
    <t>Website</t>
  </si>
  <si>
    <t>Cash on Delivery</t>
  </si>
  <si>
    <t>ORD-20250323-00003</t>
  </si>
  <si>
    <t>GFT-001</t>
  </si>
  <si>
    <t>Gold-Plated Eternal Rose</t>
  </si>
  <si>
    <t>Valentine's</t>
  </si>
  <si>
    <t>Bur Dubai</t>
  </si>
  <si>
    <t>Abdullah Al Suwaidi</t>
  </si>
  <si>
    <t>Gifting</t>
  </si>
  <si>
    <t>Same-Day</t>
  </si>
  <si>
    <t>ORD-20240901-00004</t>
  </si>
  <si>
    <t>HOM-001</t>
  </si>
  <si>
    <t>Scented Candle Set (3 pcs)</t>
  </si>
  <si>
    <t>Anniversary</t>
  </si>
  <si>
    <t>Ayesha Iqbal</t>
  </si>
  <si>
    <t>Female</t>
  </si>
  <si>
    <t>Home Fragrance</t>
  </si>
  <si>
    <t>ORD-20250127-00005</t>
  </si>
  <si>
    <t>Congratulations</t>
  </si>
  <si>
    <t>Deira</t>
  </si>
  <si>
    <t>Farhan Shaikh</t>
  </si>
  <si>
    <t>Walk-in</t>
  </si>
  <si>
    <t>ORD-20250507-00006</t>
  </si>
  <si>
    <t>CRP-001</t>
  </si>
  <si>
    <t>Corporate Signature Hamper (Large)</t>
  </si>
  <si>
    <t>Eid</t>
  </si>
  <si>
    <t>Business Bay</t>
  </si>
  <si>
    <t>Imran Iqbal</t>
  </si>
  <si>
    <t>Hamper</t>
  </si>
  <si>
    <t>Online Wallet</t>
  </si>
  <si>
    <t>ORD-20250215-00007</t>
  </si>
  <si>
    <t>FLW-002</t>
  </si>
  <si>
    <t>Mixed Flowers Bouquet Deluxe</t>
  </si>
  <si>
    <t>Birthday</t>
  </si>
  <si>
    <t>Meera Chaudhry</t>
  </si>
  <si>
    <t>ORD-20250422-00008</t>
  </si>
  <si>
    <t>Mother's Day</t>
  </si>
  <si>
    <t>Al Nahda</t>
  </si>
  <si>
    <t>Yousef Al Bateen</t>
  </si>
  <si>
    <t>Sharjah</t>
  </si>
  <si>
    <t>ORD-20250401-00009</t>
  </si>
  <si>
    <t>DAT-001</t>
  </si>
  <si>
    <t>Premium Arabic Dates Gift Box</t>
  </si>
  <si>
    <t>Ramadan</t>
  </si>
  <si>
    <t>Bilal Khan</t>
  </si>
  <si>
    <t>Dates &amp; Sweets</t>
  </si>
  <si>
    <t>ORD-20250610-00010</t>
  </si>
  <si>
    <t>CKE-001</t>
  </si>
  <si>
    <t>Graduation Theme Cake (2 kg)</t>
  </si>
  <si>
    <t>Graduation</t>
  </si>
  <si>
    <t>Al Barsha</t>
  </si>
  <si>
    <t>Reem Al Bateen</t>
  </si>
  <si>
    <t>Cakes</t>
  </si>
  <si>
    <t>ORD-20250810-00011</t>
  </si>
  <si>
    <t>HMP-002</t>
  </si>
  <si>
    <t>Eid Mubarak Family Hamper</t>
  </si>
  <si>
    <t>Corporate</t>
  </si>
  <si>
    <t>JBR</t>
  </si>
  <si>
    <t>Sara Kumar</t>
  </si>
  <si>
    <t>ORD-20250317-00012</t>
  </si>
  <si>
    <t>Al Majaz</t>
  </si>
  <si>
    <t>Omar Al Nuaimi</t>
  </si>
  <si>
    <t>ORD-20250730-00013</t>
  </si>
  <si>
    <t>SWT-001</t>
  </si>
  <si>
    <t>Baklava Assortment Box</t>
  </si>
  <si>
    <t>Rolla</t>
  </si>
  <si>
    <t>Ali Ahmed</t>
  </si>
  <si>
    <t>Scheduled</t>
  </si>
  <si>
    <t>Instagram</t>
  </si>
  <si>
    <t>ORD-20240912-00014</t>
  </si>
  <si>
    <t>Hina Khan</t>
  </si>
  <si>
    <t>ORD-20240906-00015</t>
  </si>
  <si>
    <t>PER-001</t>
  </si>
  <si>
    <t>Personalized Mug</t>
  </si>
  <si>
    <t>Khalifa City</t>
  </si>
  <si>
    <t>Meera Shaikh</t>
  </si>
  <si>
    <t>Personalized</t>
  </si>
  <si>
    <t>Noon</t>
  </si>
  <si>
    <t>ORD-20250305-00016</t>
  </si>
  <si>
    <t>HMP-001</t>
  </si>
  <si>
    <t>Luxury Chocolate Hamper</t>
  </si>
  <si>
    <t>Wedding</t>
  </si>
  <si>
    <t>Dubai Marina</t>
  </si>
  <si>
    <t>Ahmed Al Hosani</t>
  </si>
  <si>
    <t>ORD-20240823-00017</t>
  </si>
  <si>
    <t>Al Bateen</t>
  </si>
  <si>
    <t>Sara Patel</t>
  </si>
  <si>
    <t>ORD-20241102-00018</t>
  </si>
  <si>
    <t>PAF-001</t>
  </si>
  <si>
    <t>Macarons Assortment (12 pcs)</t>
  </si>
  <si>
    <t>Sana Patel</t>
  </si>
  <si>
    <t>Bakery</t>
  </si>
  <si>
    <t>ORD-20241001-00019</t>
  </si>
  <si>
    <t>Old Town</t>
  </si>
  <si>
    <t>Hamad Al Falasi</t>
  </si>
  <si>
    <t>Umm Al Quwain</t>
  </si>
  <si>
    <t>ORD-20240930-00020</t>
  </si>
  <si>
    <t>Rohit Khan</t>
  </si>
  <si>
    <t>Phone</t>
  </si>
  <si>
    <t>ORD-20241111-00021</t>
  </si>
  <si>
    <t>Get Well Soon</t>
  </si>
  <si>
    <t>Corniche</t>
  </si>
  <si>
    <t>Sana Verma</t>
  </si>
  <si>
    <t>ORD-20250606-00022</t>
  </si>
  <si>
    <t>Michael Taylor</t>
  </si>
  <si>
    <t>Amazon.ae</t>
  </si>
  <si>
    <t>ORD-20250709-00023</t>
  </si>
  <si>
    <t>University City</t>
  </si>
  <si>
    <t>Khalid Al Suwaidi</t>
  </si>
  <si>
    <t>ORD-20241017-00024</t>
  </si>
  <si>
    <t>JLT</t>
  </si>
  <si>
    <t>James Jones</t>
  </si>
  <si>
    <t>ORD-20250225-00025</t>
  </si>
  <si>
    <t>Hamad Al Mazrouei</t>
  </si>
  <si>
    <t>ORD-20250117-00026</t>
  </si>
  <si>
    <t>Priya Chaudhry</t>
  </si>
  <si>
    <t>ORD-20241124-00027</t>
  </si>
  <si>
    <t>Aijaz Shaikh</t>
  </si>
  <si>
    <t>ORD-20250412-00028</t>
  </si>
  <si>
    <t>Arjun Ahmed</t>
  </si>
  <si>
    <t>ORD-20241027-00029</t>
  </si>
  <si>
    <t>Hassan Verma</t>
  </si>
  <si>
    <t>ORD-20240803-00030</t>
  </si>
  <si>
    <t>Hamad Al Nahyan</t>
  </si>
  <si>
    <t>ORD-20250306-00031</t>
  </si>
  <si>
    <t>Al Khan</t>
  </si>
  <si>
    <t>Reem Al Nahyan</t>
  </si>
  <si>
    <t>ORD-20250525-00032</t>
  </si>
  <si>
    <t>Sana Hussain</t>
  </si>
  <si>
    <t>ORD-20240826-00033</t>
  </si>
  <si>
    <t>Farhan Kumar</t>
  </si>
  <si>
    <t>ORD-20250628-00034</t>
  </si>
  <si>
    <t>Al Reem Island</t>
  </si>
  <si>
    <t>Farhan Hussain</t>
  </si>
  <si>
    <t>ORD-20250224-00035</t>
  </si>
  <si>
    <t>Latifa Al Shamsi</t>
  </si>
  <si>
    <t>ORD-20250805-00036</t>
  </si>
  <si>
    <t>Mirdif</t>
  </si>
  <si>
    <t>Ahmed Al Mansoori</t>
  </si>
  <si>
    <t>ORD-20240929-00037</t>
  </si>
  <si>
    <t>Mina Al Arab</t>
  </si>
  <si>
    <t>Emma Brown</t>
  </si>
  <si>
    <t>Ras Al Khaimah</t>
  </si>
  <si>
    <t>ORD-20241130-00038</t>
  </si>
  <si>
    <t>Father's Day</t>
  </si>
  <si>
    <t>Al Hamra Village</t>
  </si>
  <si>
    <t>Saeed Al Hosani</t>
  </si>
  <si>
    <t>ORD-20240817-00039</t>
  </si>
  <si>
    <t>Emily Brown</t>
  </si>
  <si>
    <t>ORD-20241114-00040</t>
  </si>
  <si>
    <t>Hassan Al Nuaimi</t>
  </si>
  <si>
    <t>ORD-20250326-00041</t>
  </si>
  <si>
    <t>BAL-001</t>
  </si>
  <si>
    <t>Helium Balloons Bouquet (10 pcs)</t>
  </si>
  <si>
    <t>Balloons</t>
  </si>
  <si>
    <t>ORD-20250508-00042</t>
  </si>
  <si>
    <t>Maryam Al Marri</t>
  </si>
  <si>
    <t>ORD-20250223-00043</t>
  </si>
  <si>
    <t>Zain Shah</t>
  </si>
  <si>
    <t>ORD-20250815-00044</t>
  </si>
  <si>
    <t>Sana Shaikh</t>
  </si>
  <si>
    <t>ORD-20250803-00045</t>
  </si>
  <si>
    <t>Al Jurf</t>
  </si>
  <si>
    <t>James Davis</t>
  </si>
  <si>
    <t>Ajman</t>
  </si>
  <si>
    <t>ORD-20250313-00046</t>
  </si>
  <si>
    <t>Sara Verma</t>
  </si>
  <si>
    <t>ORD-20250114-00047</t>
  </si>
  <si>
    <t>Hassan Al Falasi</t>
  </si>
  <si>
    <t>ORD-20241122-00048</t>
  </si>
  <si>
    <t>Al Nuaimiya</t>
  </si>
  <si>
    <t>ORD-20241112-00049</t>
  </si>
  <si>
    <t>Saeed Al Mazrouei</t>
  </si>
  <si>
    <t>ORD-20240901-00050</t>
  </si>
  <si>
    <t>ORD-20250218-00051</t>
  </si>
  <si>
    <t>Al Maryah Island</t>
  </si>
  <si>
    <t>Zain Patel</t>
  </si>
  <si>
    <t>ORD-20250103-00052</t>
  </si>
  <si>
    <t>Daniel Davis</t>
  </si>
  <si>
    <t>ORD-20250522-00053</t>
  </si>
  <si>
    <t>Omar Al Falasi</t>
  </si>
  <si>
    <t>ORD-20241027-00054</t>
  </si>
  <si>
    <t>Bilal Kumar</t>
  </si>
  <si>
    <t>ORD-20250725-00055</t>
  </si>
  <si>
    <t>ORD-20250121-00056</t>
  </si>
  <si>
    <t>Imran Khan</t>
  </si>
  <si>
    <t>ORD-20241227-00057</t>
  </si>
  <si>
    <t>Meera Ahmed</t>
  </si>
  <si>
    <t>ORD-20250107-00058</t>
  </si>
  <si>
    <t>Farhan Patel</t>
  </si>
  <si>
    <t>ORD-20250227-00059</t>
  </si>
  <si>
    <t>Hina Kumar</t>
  </si>
  <si>
    <t>ORD-20241205-00060</t>
  </si>
  <si>
    <t>Farhan Iqbal</t>
  </si>
  <si>
    <t>ORD-20241030-00061</t>
  </si>
  <si>
    <t>Al Muwaiji</t>
  </si>
  <si>
    <t>Al Ain</t>
  </si>
  <si>
    <t>ORD-20241228-00062</t>
  </si>
  <si>
    <t>Ali Iqbal</t>
  </si>
  <si>
    <t>ORD-20250529-00063</t>
  </si>
  <si>
    <t>Al Mushrif</t>
  </si>
  <si>
    <t>Ali Shaikh</t>
  </si>
  <si>
    <t>ORD-20240921-00064</t>
  </si>
  <si>
    <t>Michael Williams</t>
  </si>
  <si>
    <t>ORD-20241123-00065</t>
  </si>
  <si>
    <t>Al Faseel</t>
  </si>
  <si>
    <t>Farhan Chaudhry</t>
  </si>
  <si>
    <t>Fujairah</t>
  </si>
  <si>
    <t>ORD-20250225-00066</t>
  </si>
  <si>
    <t>Arjun Iqbal</t>
  </si>
  <si>
    <t>ORD-20250720-00067</t>
  </si>
  <si>
    <t>Faisal Al Mazrouei</t>
  </si>
  <si>
    <t>ORD-20250803-00068</t>
  </si>
  <si>
    <t>Aisha Al Marri</t>
  </si>
  <si>
    <t>ORD-20240908-00069</t>
  </si>
  <si>
    <t>Ayesha Shah</t>
  </si>
  <si>
    <t>ORD-20250602-00070</t>
  </si>
  <si>
    <t>Faisal Al Hosani</t>
  </si>
  <si>
    <t>ORD-20240920-00071</t>
  </si>
  <si>
    <t>ORD-20250530-00072</t>
  </si>
  <si>
    <t>PRF-001</t>
  </si>
  <si>
    <t>Premium Oud Perfume Set</t>
  </si>
  <si>
    <t>Aijaz Khan</t>
  </si>
  <si>
    <t>Perfume</t>
  </si>
  <si>
    <t>ORD-20240912-00073</t>
  </si>
  <si>
    <t>Saeed Al Nahyan</t>
  </si>
  <si>
    <t>ORD-20240914-00074</t>
  </si>
  <si>
    <t>Farhan Verma</t>
  </si>
  <si>
    <t>ORD-20241108-00075</t>
  </si>
  <si>
    <t>ORD-20250112-00076</t>
  </si>
  <si>
    <t>Hina Patel</t>
  </si>
  <si>
    <t>ORD-20250312-00077</t>
  </si>
  <si>
    <t>Khalid Al Nuaimi</t>
  </si>
  <si>
    <t>ORD-20240803-00078</t>
  </si>
  <si>
    <t>Aisha Al Nuaimi</t>
  </si>
  <si>
    <t>ORD-20240903-00079</t>
  </si>
  <si>
    <t>Hamad Al Shamsi</t>
  </si>
  <si>
    <t>ORD-20250206-00080</t>
  </si>
  <si>
    <t>Al Ras</t>
  </si>
  <si>
    <t>Priya Patel</t>
  </si>
  <si>
    <t>ORD-20240920-00081</t>
  </si>
  <si>
    <t>ORD-20241007-00082</t>
  </si>
  <si>
    <t>Arjun Shah</t>
  </si>
  <si>
    <t>ORD-20240914-00083</t>
  </si>
  <si>
    <t>ORD-20250308-00084</t>
  </si>
  <si>
    <t>Priya Shaikh</t>
  </si>
  <si>
    <t>ORD-20250127-00085</t>
  </si>
  <si>
    <t>PER-002</t>
  </si>
  <si>
    <t>Personalized Cushion</t>
  </si>
  <si>
    <t>John Davis</t>
  </si>
  <si>
    <t>ORD-20250324-00086</t>
  </si>
  <si>
    <t>ORD-20241119-00087</t>
  </si>
  <si>
    <t>BBY-001</t>
  </si>
  <si>
    <t>New Baby Essentials Basket (Neutral)</t>
  </si>
  <si>
    <t>Industrial Area 10</t>
  </si>
  <si>
    <t>Faisal Al Shamsi</t>
  </si>
  <si>
    <t>Baby</t>
  </si>
  <si>
    <t>ORD-20241129-00088</t>
  </si>
  <si>
    <t>Sara Ahmed</t>
  </si>
  <si>
    <t>ORD-20241220-00089</t>
  </si>
  <si>
    <t>Sara Khan</t>
  </si>
  <si>
    <t>ORD-20250321-00090</t>
  </si>
  <si>
    <t>Meera Shah</t>
  </si>
  <si>
    <t>ORD-20250130-00091</t>
  </si>
  <si>
    <t>ORD-20250730-00092</t>
  </si>
  <si>
    <t>Omar Al Nahyan</t>
  </si>
  <si>
    <t>ORD-20250102-00093</t>
  </si>
  <si>
    <t>ORD-20250122-00094</t>
  </si>
  <si>
    <t>Priya Shah</t>
  </si>
  <si>
    <t>ORD-20250605-00095</t>
  </si>
  <si>
    <t>Noor Al Mansoori</t>
  </si>
  <si>
    <t>ORD-20250416-00096</t>
  </si>
  <si>
    <t>Al Nakheel</t>
  </si>
  <si>
    <t>Reem Al Mansoori</t>
  </si>
  <si>
    <t>ORD-20240807-00097</t>
  </si>
  <si>
    <t>Zain Kumar</t>
  </si>
  <si>
    <t>ORD-20240922-00098</t>
  </si>
  <si>
    <t>Bilal Shaikh</t>
  </si>
  <si>
    <t>ORD-20250702-00099</t>
  </si>
  <si>
    <t>ORD-20250726-00100</t>
  </si>
  <si>
    <t>Saeed Al Nuaimi</t>
  </si>
  <si>
    <t>ORD-20250120-00101</t>
  </si>
  <si>
    <t>Maryam Al Shamsi</t>
  </si>
  <si>
    <t>ORD-20240813-00102</t>
  </si>
  <si>
    <t>Sana Kumar</t>
  </si>
  <si>
    <t>ORD-20250312-00103</t>
  </si>
  <si>
    <t>Rohit Shaikh</t>
  </si>
  <si>
    <t>ORD-20250427-00104</t>
  </si>
  <si>
    <t>Al Rashidiya</t>
  </si>
  <si>
    <t>Sophia Jones</t>
  </si>
  <si>
    <t>ORD-20241125-00105</t>
  </si>
  <si>
    <t>Abdullah Al Falasi</t>
  </si>
  <si>
    <t>ORD-20250311-00106</t>
  </si>
  <si>
    <t>Ayesha Hussain</t>
  </si>
  <si>
    <t>ORD-20250422-00107</t>
  </si>
  <si>
    <t>Hamad Al Bateen</t>
  </si>
  <si>
    <t>ORD-20250503-00108</t>
  </si>
  <si>
    <t>Zain Iqbal</t>
  </si>
  <si>
    <t>ORD-20250508-00109</t>
  </si>
  <si>
    <t>ORD-20241121-00110</t>
  </si>
  <si>
    <t>ORD-20241203-00111</t>
  </si>
  <si>
    <t>Rohit Kumar</t>
  </si>
  <si>
    <t>ORD-20241228-00112</t>
  </si>
  <si>
    <t>ORD-20250803-00113</t>
  </si>
  <si>
    <t>ORD-20250104-00114</t>
  </si>
  <si>
    <t>ORD-20241211-00115</t>
  </si>
  <si>
    <t>Fatima Al Nahyan</t>
  </si>
  <si>
    <t>ORD-20240924-00116</t>
  </si>
  <si>
    <t>Priya Kumar</t>
  </si>
  <si>
    <t>ORD-20250110-00117</t>
  </si>
  <si>
    <t>Rakesh Khan</t>
  </si>
  <si>
    <t>ORD-20250330-00118</t>
  </si>
  <si>
    <t>Abdullah Al Mazrouei</t>
  </si>
  <si>
    <t>ORD-20250626-00119</t>
  </si>
  <si>
    <t>Arjun Chaudhry</t>
  </si>
  <si>
    <t>ORD-20250408-00120</t>
  </si>
  <si>
    <t>James Taylor</t>
  </si>
  <si>
    <t>ORD-20250307-00121</t>
  </si>
  <si>
    <t>Priya Khan</t>
  </si>
  <si>
    <t>ORD-20250120-00122</t>
  </si>
  <si>
    <t>Rakesh Shah</t>
  </si>
  <si>
    <t>ORD-20241030-00123</t>
  </si>
  <si>
    <t>Emily Davis</t>
  </si>
  <si>
    <t>ORD-20241120-00124</t>
  </si>
  <si>
    <t>David Brown</t>
  </si>
  <si>
    <t>ORD-20250603-00125</t>
  </si>
  <si>
    <t>Reem Al Falasi</t>
  </si>
  <si>
    <t>ORD-20240914-00126</t>
  </si>
  <si>
    <t>Maryam Al Mazrouei</t>
  </si>
  <si>
    <t>ORD-20241012-00127</t>
  </si>
  <si>
    <t>ORD-20240916-00128</t>
  </si>
  <si>
    <t>Meera Iqbal</t>
  </si>
  <si>
    <t>ORD-20250522-00129</t>
  </si>
  <si>
    <t>Hamad Al Mansoori</t>
  </si>
  <si>
    <t>ORD-20250225-00130</t>
  </si>
  <si>
    <t>Faisal Al Bateen</t>
  </si>
  <si>
    <t>ORD-20250419-00131</t>
  </si>
  <si>
    <t>Ayesha Chaudhry</t>
  </si>
  <si>
    <t>ORD-20250730-00132</t>
  </si>
  <si>
    <t>David Miller</t>
  </si>
  <si>
    <t>ORD-20240922-00133</t>
  </si>
  <si>
    <t>Imran Chaudhry</t>
  </si>
  <si>
    <t>ORD-20240930-00134</t>
  </si>
  <si>
    <t>Ahmed Al Nahyan</t>
  </si>
  <si>
    <t>ORD-20250515-00135</t>
  </si>
  <si>
    <t>ORD-20241126-00136</t>
  </si>
  <si>
    <t>Ali Patel</t>
  </si>
  <si>
    <t>ORD-20241203-00137</t>
  </si>
  <si>
    <t>Latifa Al Mansoori</t>
  </si>
  <si>
    <t>ORD-20240922-00138</t>
  </si>
  <si>
    <t>Town Center</t>
  </si>
  <si>
    <t>Ahmed Al Suwaidi</t>
  </si>
  <si>
    <t>ORD-20250306-00139</t>
  </si>
  <si>
    <t>CHC-001</t>
  </si>
  <si>
    <t>Ferrero Rocher Box (24 pcs)</t>
  </si>
  <si>
    <t>Rakesh Iqbal</t>
  </si>
  <si>
    <t>Chocolate</t>
  </si>
  <si>
    <t>ORD-20241204-00140</t>
  </si>
  <si>
    <t>Bilal Patel</t>
  </si>
  <si>
    <t>ORD-20250307-00141</t>
  </si>
  <si>
    <t>ORD-20250524-00142</t>
  </si>
  <si>
    <t>Zain Chaudhry</t>
  </si>
  <si>
    <t>ORD-20250623-00143</t>
  </si>
  <si>
    <t>Neha Khan</t>
  </si>
  <si>
    <t>ORD-20250205-00144</t>
  </si>
  <si>
    <t>Noor Al Falasi</t>
  </si>
  <si>
    <t>ORD-20241014-00145</t>
  </si>
  <si>
    <t>ORD-20250630-00146</t>
  </si>
  <si>
    <t>Noor Al Shamsi</t>
  </si>
  <si>
    <t>ORD-20250222-00147</t>
  </si>
  <si>
    <t>Fatima Al Mansoori</t>
  </si>
  <si>
    <t>ORD-20250505-00148</t>
  </si>
  <si>
    <t>ORD-20241030-00149</t>
  </si>
  <si>
    <t>ORD-20250528-00150</t>
  </si>
  <si>
    <t>Hassan Al Mansoori</t>
  </si>
  <si>
    <t>ORD-20240910-00151</t>
  </si>
  <si>
    <t>Farhan Khan</t>
  </si>
  <si>
    <t>ORD-20250717-00152</t>
  </si>
  <si>
    <t>Khalid Al Mazrouei</t>
  </si>
  <si>
    <t>ORD-20241219-00153</t>
  </si>
  <si>
    <t>Sophia Miller</t>
  </si>
  <si>
    <t>ORD-20250614-00154</t>
  </si>
  <si>
    <t>Fatima Al Nuaimi</t>
  </si>
  <si>
    <t>ORD-20250601-00155</t>
  </si>
  <si>
    <t>ORD-20250615-00156</t>
  </si>
  <si>
    <t>Farhan Ahmed</t>
  </si>
  <si>
    <t>ORD-20250224-00157</t>
  </si>
  <si>
    <t>Neha Hussain</t>
  </si>
  <si>
    <t>ORD-20250421-00158</t>
  </si>
  <si>
    <t>Rakesh Kumar</t>
  </si>
  <si>
    <t>ORD-20250426-00159</t>
  </si>
  <si>
    <t>Latifa Al Marri</t>
  </si>
  <si>
    <t>ORD-20250508-00160</t>
  </si>
  <si>
    <t>ORD-20250113-00161</t>
  </si>
  <si>
    <t>ORD-20250611-00162</t>
  </si>
  <si>
    <t>ORD-20241216-00163</t>
  </si>
  <si>
    <t>Al Jimi</t>
  </si>
  <si>
    <t>Khalid Al Shamsi</t>
  </si>
  <si>
    <t>ORD-20240923-00164</t>
  </si>
  <si>
    <t>ORD-20241228-00165</t>
  </si>
  <si>
    <t>ORD-20250531-00166</t>
  </si>
  <si>
    <t>Neha Chaudhry</t>
  </si>
  <si>
    <t>ORD-20250301-00167</t>
  </si>
  <si>
    <t>Olivia Taylor</t>
  </si>
  <si>
    <t>ORD-20250504-00168</t>
  </si>
  <si>
    <t>ORD-20250806-00169</t>
  </si>
  <si>
    <t>Omar Al Mazrouei</t>
  </si>
  <si>
    <t>ORD-20250109-00170</t>
  </si>
  <si>
    <t>Mohammed Al Suwaidi</t>
  </si>
  <si>
    <t>ORD-20241218-00171</t>
  </si>
  <si>
    <t>ORD-20250524-00172</t>
  </si>
  <si>
    <t>ORD-20250412-00173</t>
  </si>
  <si>
    <t>Aijaz Shah</t>
  </si>
  <si>
    <t>ORD-20250422-00174</t>
  </si>
  <si>
    <t>Al Makta</t>
  </si>
  <si>
    <t>Hamad Al Suwaidi</t>
  </si>
  <si>
    <t>ORD-20250528-00175</t>
  </si>
  <si>
    <t>ORD-20250715-00176</t>
  </si>
  <si>
    <t>Saeed Al Mansoori</t>
  </si>
  <si>
    <t>ORD-20250218-00177</t>
  </si>
  <si>
    <t>Reem Al Hosani</t>
  </si>
  <si>
    <t>ORD-20241219-00178</t>
  </si>
  <si>
    <t>ORD-20250102-00179</t>
  </si>
  <si>
    <t>ORD-20240930-00180</t>
  </si>
  <si>
    <t>Noor Al Suwaidi</t>
  </si>
  <si>
    <t>ORD-20250516-00181</t>
  </si>
  <si>
    <t>Rohit Hussain</t>
  </si>
  <si>
    <t>ORD-20250513-00182</t>
  </si>
  <si>
    <t>ORD-20250714-00183</t>
  </si>
  <si>
    <t>Michael Smith</t>
  </si>
  <si>
    <t>ORD-20250111-00184</t>
  </si>
  <si>
    <t>Ali Verma</t>
  </si>
  <si>
    <t>ORD-20250625-00185</t>
  </si>
  <si>
    <t>Reem Al Marri</t>
  </si>
  <si>
    <t>ORD-20240928-00186</t>
  </si>
  <si>
    <t>Abdullah Al Bateen</t>
  </si>
  <si>
    <t>ORD-20250814-00187</t>
  </si>
  <si>
    <t>ORD-20250810-00188</t>
  </si>
  <si>
    <t>ORD-20240911-00189</t>
  </si>
  <si>
    <t>ORD-20240905-00190</t>
  </si>
  <si>
    <t>ORD-20250609-00191</t>
  </si>
  <si>
    <t>Emma Smith</t>
  </si>
  <si>
    <t>ORD-20250611-00192</t>
  </si>
  <si>
    <t>Mohammed Al Mazrouei</t>
  </si>
  <si>
    <t>ORD-20241013-00193</t>
  </si>
  <si>
    <t>Ayesha Shaikh</t>
  </si>
  <si>
    <t>ORD-20250606-00194</t>
  </si>
  <si>
    <t>Fatima Al Mazrouei</t>
  </si>
  <si>
    <t>ORD-20240812-00195</t>
  </si>
  <si>
    <t>ORD-20250525-00196</t>
  </si>
  <si>
    <t>Mohammed Al Shamsi</t>
  </si>
  <si>
    <t>ORD-20241013-00197</t>
  </si>
  <si>
    <t>Aijaz Chaudhry</t>
  </si>
  <si>
    <t>ORD-20250610-00198</t>
  </si>
  <si>
    <t>Neha Ahmed</t>
  </si>
  <si>
    <t>ORD-20240909-00199</t>
  </si>
  <si>
    <t>Neha Shah</t>
  </si>
  <si>
    <t>ORD-20250513-00200</t>
  </si>
  <si>
    <t>Isabella Taylor</t>
  </si>
  <si>
    <t>ORD-20241207-00201</t>
  </si>
  <si>
    <t>Hassan Al Shamsi</t>
  </si>
  <si>
    <t>ORD-20241229-00202</t>
  </si>
  <si>
    <t>Rakesh Hussain</t>
  </si>
  <si>
    <t>ORD-20240809-00203</t>
  </si>
  <si>
    <t>Ajman Downtown</t>
  </si>
  <si>
    <t>Emily Smith</t>
  </si>
  <si>
    <t>ORD-20250117-00204</t>
  </si>
  <si>
    <t>ORD-20240822-00205</t>
  </si>
  <si>
    <t>Maryam Al Nahyan</t>
  </si>
  <si>
    <t>ORD-20250228-00206</t>
  </si>
  <si>
    <t>Sana Ahmed</t>
  </si>
  <si>
    <t>ORD-20250813-00207</t>
  </si>
  <si>
    <t>Ahmed Al Bateen</t>
  </si>
  <si>
    <t>ORD-20250330-00208</t>
  </si>
  <si>
    <t>Sana Iqbal</t>
  </si>
  <si>
    <t>ORD-20240827-00209</t>
  </si>
  <si>
    <t>ORD-20250225-00210</t>
  </si>
  <si>
    <t>Maryam Al Falasi</t>
  </si>
  <si>
    <t>ORD-20250102-00211</t>
  </si>
  <si>
    <t>Hina Shah</t>
  </si>
  <si>
    <t>ORD-20250618-00212</t>
  </si>
  <si>
    <t>Sara Hussain</t>
  </si>
  <si>
    <t>ORD-20250531-00213</t>
  </si>
  <si>
    <t>ORD-20250405-00214</t>
  </si>
  <si>
    <t>ORD-20241229-00215</t>
  </si>
  <si>
    <t>Aijaz Kumar</t>
  </si>
  <si>
    <t>ORD-20240804-00216</t>
  </si>
  <si>
    <t>Hassan Kumar</t>
  </si>
  <si>
    <t>ORD-20250316-00217</t>
  </si>
  <si>
    <t>Yousef Al Shamsi</t>
  </si>
  <si>
    <t>ORD-20250713-00218</t>
  </si>
  <si>
    <t>ORD-20250315-00219</t>
  </si>
  <si>
    <t>Saeed Al Falasi</t>
  </si>
  <si>
    <t>ORD-20240908-00220</t>
  </si>
  <si>
    <t>Fatima Al Shamsi</t>
  </si>
  <si>
    <t>ORD-20250131-00221</t>
  </si>
  <si>
    <t>ORD-20250714-00222</t>
  </si>
  <si>
    <t>Latifa Al Nuaimi</t>
  </si>
  <si>
    <t>ORD-20241001-00223</t>
  </si>
  <si>
    <t>Abdullah Al Shamsi</t>
  </si>
  <si>
    <t>ORD-20250223-00224</t>
  </si>
  <si>
    <t>Ahmed Al Nuaimi</t>
  </si>
  <si>
    <t>ORD-20250220-00225</t>
  </si>
  <si>
    <t>Faisal Al Marri</t>
  </si>
  <si>
    <t>ORD-20241221-00226</t>
  </si>
  <si>
    <t>ORD-20250201-00227</t>
  </si>
  <si>
    <t>ORD-20240916-00228</t>
  </si>
  <si>
    <t>Zain Khan</t>
  </si>
  <si>
    <t>ORD-20250204-00229</t>
  </si>
  <si>
    <t>Rohit Shah</t>
  </si>
  <si>
    <t>ORD-20240820-00230</t>
  </si>
  <si>
    <t>ORD-20250708-00231</t>
  </si>
  <si>
    <t>Imran Hussain</t>
  </si>
  <si>
    <t>ORD-20250802-00232</t>
  </si>
  <si>
    <t>Mohammed Al Falasi</t>
  </si>
  <si>
    <t>ORD-20250119-00233</t>
  </si>
  <si>
    <t>Sophia Johnson</t>
  </si>
  <si>
    <t>ORD-20250416-00234</t>
  </si>
  <si>
    <t>Ayesha Kumar</t>
  </si>
  <si>
    <t>ORD-20250214-00235</t>
  </si>
  <si>
    <t>ORD-20240801-00236</t>
  </si>
  <si>
    <t>ORD-20250506-00237</t>
  </si>
  <si>
    <t>ORD-20240924-00238</t>
  </si>
  <si>
    <t>Hassan Patel</t>
  </si>
  <si>
    <t>ORD-20250622-00239</t>
  </si>
  <si>
    <t>Ali Chaudhry</t>
  </si>
  <si>
    <t>ORD-20250214-00240</t>
  </si>
  <si>
    <t>Rakesh Shaikh</t>
  </si>
  <si>
    <t>ORD-20250609-00241</t>
  </si>
  <si>
    <t>Hassan Shah</t>
  </si>
  <si>
    <t>ORD-20250725-00242</t>
  </si>
  <si>
    <t>ORD-20250220-00243</t>
  </si>
  <si>
    <t>Hassan Chaudhry</t>
  </si>
  <si>
    <t>ORD-20250704-00244</t>
  </si>
  <si>
    <t>ORD-20250303-00245</t>
  </si>
  <si>
    <t>ORD-20241012-00246</t>
  </si>
  <si>
    <t>Latifa Al Falasi</t>
  </si>
  <si>
    <t>ORD-20250528-00247</t>
  </si>
  <si>
    <t>ORD-20250228-00248</t>
  </si>
  <si>
    <t>John Johnson</t>
  </si>
  <si>
    <t>ORD-20250327-00249</t>
  </si>
  <si>
    <t>Sophia Davis</t>
  </si>
  <si>
    <t>ORD-20241203-00250</t>
  </si>
  <si>
    <t>ORD-20250117-00251</t>
  </si>
  <si>
    <t>ORD-20250106-00252</t>
  </si>
  <si>
    <t>ORD-20250424-00253</t>
  </si>
  <si>
    <t>Priya Hussain</t>
  </si>
  <si>
    <t>ORD-20250704-00254</t>
  </si>
  <si>
    <t>ORD-20241022-00255</t>
  </si>
  <si>
    <t>ORD-20240827-00256</t>
  </si>
  <si>
    <t>ORD-20241128-00257</t>
  </si>
  <si>
    <t>Noor Al Nuaimi</t>
  </si>
  <si>
    <t>ORD-20250708-00258</t>
  </si>
  <si>
    <t>Hassan Shaikh</t>
  </si>
  <si>
    <t>ORD-20250713-00259</t>
  </si>
  <si>
    <t>Bilal Hussain</t>
  </si>
  <si>
    <t>ORD-20250513-00260</t>
  </si>
  <si>
    <t>ORD-20250309-00261</t>
  </si>
  <si>
    <t>ORD-20250604-00262</t>
  </si>
  <si>
    <t>Rohit Iqbal</t>
  </si>
  <si>
    <t>ORD-20241221-00263</t>
  </si>
  <si>
    <t>ORD-20241029-00264</t>
  </si>
  <si>
    <t>ORD-20250409-00265</t>
  </si>
  <si>
    <t>Yousef Al Falasi</t>
  </si>
  <si>
    <t>ORD-20250406-00266</t>
  </si>
  <si>
    <t>Rakesh Verma</t>
  </si>
  <si>
    <t>ORD-20241011-00267</t>
  </si>
  <si>
    <t>ORD-20240928-00268</t>
  </si>
  <si>
    <t>ORD-20250223-00269</t>
  </si>
  <si>
    <t>Emma Williams</t>
  </si>
  <si>
    <t>ORD-20240803-00270</t>
  </si>
  <si>
    <t>Aisha Al Suwaidi</t>
  </si>
  <si>
    <t>ORD-20250629-00271</t>
  </si>
  <si>
    <t>Reem Al Nuaimi</t>
  </si>
  <si>
    <t>ORD-20250102-00272</t>
  </si>
  <si>
    <t>ORD-20241230-00273</t>
  </si>
  <si>
    <t>Ahmed Al Mazrouei</t>
  </si>
  <si>
    <t>ORD-20241120-00274</t>
  </si>
  <si>
    <t>Sara Chaudhry</t>
  </si>
  <si>
    <t>ORD-20241219-00275</t>
  </si>
  <si>
    <t>Hassan Al Suwaidi</t>
  </si>
  <si>
    <t>ORD-20250315-00276</t>
  </si>
  <si>
    <t>Sara Shaikh</t>
  </si>
  <si>
    <t>ORD-20241109-00277</t>
  </si>
  <si>
    <t>ORD-20241227-00278</t>
  </si>
  <si>
    <t>Hassan Al Mazrouei</t>
  </si>
  <si>
    <t>ORD-20250729-00279</t>
  </si>
  <si>
    <t>Abdullah Al Marri</t>
  </si>
  <si>
    <t>ORD-20240916-00280</t>
  </si>
  <si>
    <t>ORD-20250102-00281</t>
  </si>
  <si>
    <t>ORD-20250315-00282</t>
  </si>
  <si>
    <t>Noor Al Marri</t>
  </si>
  <si>
    <t>ORD-20250103-00283</t>
  </si>
  <si>
    <t>Hassan Hussain</t>
  </si>
  <si>
    <t>ORD-20240805-00284</t>
  </si>
  <si>
    <t>Ali Shah</t>
  </si>
  <si>
    <t>ORD-20250123-00285</t>
  </si>
  <si>
    <t>Zain Shaikh</t>
  </si>
  <si>
    <t>ORD-20250514-00286</t>
  </si>
  <si>
    <t>Ayesha Ahmed</t>
  </si>
  <si>
    <t>ORD-20241122-00287</t>
  </si>
  <si>
    <t>Sana Shah</t>
  </si>
  <si>
    <t>ORD-20240901-00288</t>
  </si>
  <si>
    <t>ORD-20241230-00289</t>
  </si>
  <si>
    <t>Arjun Kumar</t>
  </si>
  <si>
    <t>ORD-20250302-00290</t>
  </si>
  <si>
    <t>ORD-20241128-00291</t>
  </si>
  <si>
    <t>ORD-20241030-00292</t>
  </si>
  <si>
    <t>Farhan Shah</t>
  </si>
  <si>
    <t>ORD-20250525-00293</t>
  </si>
  <si>
    <t>ORD-20241013-00294</t>
  </si>
  <si>
    <t>Faisal Al Mansoori</t>
  </si>
  <si>
    <t>ORD-20250607-00295</t>
  </si>
  <si>
    <t>Yousef Al Mazrouei</t>
  </si>
  <si>
    <t>ORD-20241106-00296</t>
  </si>
  <si>
    <t>Sophia Brown</t>
  </si>
  <si>
    <t>ORD-20250219-00297</t>
  </si>
  <si>
    <t>Yousef Al Hosani</t>
  </si>
  <si>
    <t>ORD-20240817-00298</t>
  </si>
  <si>
    <t>Ali Khan</t>
  </si>
  <si>
    <t>ORD-20240912-00299</t>
  </si>
  <si>
    <t>ORD-20250207-00300</t>
  </si>
  <si>
    <t>Rohit Chaudhry</t>
  </si>
  <si>
    <t>ORD-20241226-00301</t>
  </si>
  <si>
    <t>David Taylor</t>
  </si>
  <si>
    <t>ORD-20250327-00302</t>
  </si>
  <si>
    <t>ORD-20250413-00303</t>
  </si>
  <si>
    <t>Emma Davis</t>
  </si>
  <si>
    <t>ORD-20250731-00304</t>
  </si>
  <si>
    <t>Daniel Johnson</t>
  </si>
  <si>
    <t>ORD-20241015-00305</t>
  </si>
  <si>
    <t>Imran Ahmed</t>
  </si>
  <si>
    <t>ORD-20241210-00306</t>
  </si>
  <si>
    <t>Imran Patel</t>
  </si>
  <si>
    <t>ORD-20250525-00307</t>
  </si>
  <si>
    <t>ORD-20241026-00308</t>
  </si>
  <si>
    <t>Aisha Al Falasi</t>
  </si>
  <si>
    <t>ORD-20241030-00309</t>
  </si>
  <si>
    <t>Hina Iqbal</t>
  </si>
  <si>
    <t>ORD-20241227-00310</t>
  </si>
  <si>
    <t>Aijaz Verma</t>
  </si>
  <si>
    <t>ORD-20250308-00311</t>
  </si>
  <si>
    <t>ORD-20250302-00312</t>
  </si>
  <si>
    <t>ORD-20240829-00313</t>
  </si>
  <si>
    <t>ORD-20250120-00314</t>
  </si>
  <si>
    <t>Ahmed Al Marri</t>
  </si>
  <si>
    <t>ORD-20250615-00315</t>
  </si>
  <si>
    <t>ORD-20250429-00316</t>
  </si>
  <si>
    <t>ORD-20250414-00317</t>
  </si>
  <si>
    <t>ORD-20241017-00318</t>
  </si>
  <si>
    <t>Neha Shaikh</t>
  </si>
  <si>
    <t>ORD-20250612-00319</t>
  </si>
  <si>
    <t>Maryam Al Bateen</t>
  </si>
  <si>
    <t>ORD-20241028-00320</t>
  </si>
  <si>
    <t>ORD-20240922-00321</t>
  </si>
  <si>
    <t>Aijaz Patel</t>
  </si>
  <si>
    <t>ORD-20250120-00322</t>
  </si>
  <si>
    <t>Isabella Williams</t>
  </si>
  <si>
    <t>ORD-20241030-00323</t>
  </si>
  <si>
    <t>ORD-20240807-00324</t>
  </si>
  <si>
    <t>ORD-20241227-00325</t>
  </si>
  <si>
    <t>ORD-20250305-00326</t>
  </si>
  <si>
    <t>ORD-20240905-00327</t>
  </si>
  <si>
    <t>ORD-20250504-00328</t>
  </si>
  <si>
    <t>ORD-20240818-00329</t>
  </si>
  <si>
    <t>ORD-20241019-00330</t>
  </si>
  <si>
    <t>ORD-20241104-00331</t>
  </si>
  <si>
    <t>ORD-20250724-00332</t>
  </si>
  <si>
    <t>ORD-20241204-00333</t>
  </si>
  <si>
    <t>ORD-20250402-00334</t>
  </si>
  <si>
    <t>ORD-20250210-00335</t>
  </si>
  <si>
    <t>Noor Al Mazrouei</t>
  </si>
  <si>
    <t>ORD-20241022-00336</t>
  </si>
  <si>
    <t>Maryam Al Hosani</t>
  </si>
  <si>
    <t>ORD-20241207-00337</t>
  </si>
  <si>
    <t>ORD-20250621-00338</t>
  </si>
  <si>
    <t>ORD-20241225-00339</t>
  </si>
  <si>
    <t>Bilal Shah</t>
  </si>
  <si>
    <t>ORD-20250221-00340</t>
  </si>
  <si>
    <t>ORD-20240926-00341</t>
  </si>
  <si>
    <t>ORD-20250320-00342</t>
  </si>
  <si>
    <t>Abdullah Al Nuaimi</t>
  </si>
  <si>
    <t>ORD-20240916-00343</t>
  </si>
  <si>
    <t>ORD-20241210-00344</t>
  </si>
  <si>
    <t>ORD-20250522-00345</t>
  </si>
  <si>
    <t>Meera Kumar</t>
  </si>
  <si>
    <t>ORD-20250328-00346</t>
  </si>
  <si>
    <t>ORD-20240910-00347</t>
  </si>
  <si>
    <t>Omar Al Bateen</t>
  </si>
  <si>
    <t>ORD-20241021-00348</t>
  </si>
  <si>
    <t>Hassan Al Hosani</t>
  </si>
  <si>
    <t>ORD-20241205-00349</t>
  </si>
  <si>
    <t>ORD-20250614-00350</t>
  </si>
  <si>
    <t>ORD-20250722-00351</t>
  </si>
  <si>
    <t>ORD-20250701-00352</t>
  </si>
  <si>
    <t>ORD-20250110-00353</t>
  </si>
  <si>
    <t>ORD-20250603-00354</t>
  </si>
  <si>
    <t>Noor Al Hosani</t>
  </si>
  <si>
    <t>ORD-20250504-00355</t>
  </si>
  <si>
    <t>ORD-20250519-00356</t>
  </si>
  <si>
    <t>Priya Iqbal</t>
  </si>
  <si>
    <t>ORD-20250130-00357</t>
  </si>
  <si>
    <t>James Williams</t>
  </si>
  <si>
    <t>ORD-20240821-00358</t>
  </si>
  <si>
    <t>ORD-20250516-00359</t>
  </si>
  <si>
    <t>ORD-20250616-00360</t>
  </si>
  <si>
    <t>ORD-20241005-00361</t>
  </si>
  <si>
    <t>Emily Miller</t>
  </si>
  <si>
    <t>ORD-20240817-00362</t>
  </si>
  <si>
    <t>ORD-20250318-00363</t>
  </si>
  <si>
    <t>Meera Patel</t>
  </si>
  <si>
    <t>ORD-20240810-00364</t>
  </si>
  <si>
    <t>Al Hili</t>
  </si>
  <si>
    <t>ORD-20250730-00365</t>
  </si>
  <si>
    <t>ORD-20250613-00366</t>
  </si>
  <si>
    <t>ORD-20250311-00367</t>
  </si>
  <si>
    <t>Isabella Smith</t>
  </si>
  <si>
    <t>ORD-20250117-00368</t>
  </si>
  <si>
    <t>Neha Patel</t>
  </si>
  <si>
    <t>ORD-20250808-00369</t>
  </si>
  <si>
    <t>ORD-20240911-00370</t>
  </si>
  <si>
    <t>Olivia Davis</t>
  </si>
  <si>
    <t>ORD-20250211-00371</t>
  </si>
  <si>
    <t>ORD-20250516-00372</t>
  </si>
  <si>
    <t>Sana Khan</t>
  </si>
  <si>
    <t>ORD-20250605-00373</t>
  </si>
  <si>
    <t>ORD-20241205-00374</t>
  </si>
  <si>
    <t>ORD-20250726-00375</t>
  </si>
  <si>
    <t>Priya Verma</t>
  </si>
  <si>
    <t>ORD-20240919-00376</t>
  </si>
  <si>
    <t>ORD-20240916-00377</t>
  </si>
  <si>
    <t>Faisal Al Nahyan</t>
  </si>
  <si>
    <t>ORD-20240822-00378</t>
  </si>
  <si>
    <t>Mohammed Al Nahyan</t>
  </si>
  <si>
    <t>ORD-20250121-00379</t>
  </si>
  <si>
    <t>ORD-20240822-00380</t>
  </si>
  <si>
    <t>Fatima Al Falasi</t>
  </si>
  <si>
    <t>ORD-20240913-00381</t>
  </si>
  <si>
    <t>Olivia Johnson</t>
  </si>
  <si>
    <t>ORD-20241024-00382</t>
  </si>
  <si>
    <t>ORD-20250513-00383</t>
  </si>
  <si>
    <t>ORD-20250409-00384</t>
  </si>
  <si>
    <t>ORD-20250401-00385</t>
  </si>
  <si>
    <t>ORD-20250803-00386</t>
  </si>
  <si>
    <t>ORD-20250203-00387</t>
  </si>
  <si>
    <t>ORD-20250619-00388</t>
  </si>
  <si>
    <t>Emma Taylor</t>
  </si>
  <si>
    <t>ORD-20250716-00389</t>
  </si>
  <si>
    <t>Noor Al Bateen</t>
  </si>
  <si>
    <t>ORD-20250514-00390</t>
  </si>
  <si>
    <t>Arjun Patel</t>
  </si>
  <si>
    <t>ORD-20250302-00391</t>
  </si>
  <si>
    <t>ORD-20250504-00392</t>
  </si>
  <si>
    <t>ORD-20240814-00393</t>
  </si>
  <si>
    <t>ORD-20250813-00394</t>
  </si>
  <si>
    <t>ORD-20241129-00395</t>
  </si>
  <si>
    <t>ORD-20250419-00396</t>
  </si>
  <si>
    <t>ORD-20241224-00397</t>
  </si>
  <si>
    <t>ORD-20250715-00398</t>
  </si>
  <si>
    <t>David Johnson</t>
  </si>
  <si>
    <t>ORD-20241008-00399</t>
  </si>
  <si>
    <t>ORD-20240802-00400</t>
  </si>
  <si>
    <t>ORD-20240827-00401</t>
  </si>
  <si>
    <t>ORD-20250315-00402</t>
  </si>
  <si>
    <t>Hassan Al Bateen</t>
  </si>
  <si>
    <t>ORD-20250321-00403</t>
  </si>
  <si>
    <t>Hina Chaudhry</t>
  </si>
  <si>
    <t>ORD-20250218-00404</t>
  </si>
  <si>
    <t>ORD-20250110-00405</t>
  </si>
  <si>
    <t>ORD-20240916-00406</t>
  </si>
  <si>
    <t>Hina Ahmed</t>
  </si>
  <si>
    <t>ORD-20241016-00407</t>
  </si>
  <si>
    <t>Hassan Iqbal</t>
  </si>
  <si>
    <t>ORD-20240905-00408</t>
  </si>
  <si>
    <t>Mohammed Al Bateen</t>
  </si>
  <si>
    <t>ORD-20250717-00409</t>
  </si>
  <si>
    <t>Aisha Al Mazrouei</t>
  </si>
  <si>
    <t>ORD-20250524-00410</t>
  </si>
  <si>
    <t>ORD-20250120-00411</t>
  </si>
  <si>
    <t>Hina Verma</t>
  </si>
  <si>
    <t>ORD-20240926-00412</t>
  </si>
  <si>
    <t>ORD-20250525-00413</t>
  </si>
  <si>
    <t>Latifa Al Suwaidi</t>
  </si>
  <si>
    <t>ORD-20250802-00414</t>
  </si>
  <si>
    <t>ORD-20250129-00415</t>
  </si>
  <si>
    <t>ORD-20250126-00416</t>
  </si>
  <si>
    <t>ORD-20250629-00417</t>
  </si>
  <si>
    <t>Ahmed Al Falasi</t>
  </si>
  <si>
    <t>ORD-20240811-00418</t>
  </si>
  <si>
    <t>ORD-20240914-00419</t>
  </si>
  <si>
    <t>ORD-20250611-00420</t>
  </si>
  <si>
    <t>ORD-20250627-00421</t>
  </si>
  <si>
    <t>ORD-20250201-00422</t>
  </si>
  <si>
    <t>Latifa Al Bateen</t>
  </si>
  <si>
    <t>ORD-20250702-00423</t>
  </si>
  <si>
    <t>ORD-20250518-00424</t>
  </si>
  <si>
    <t>ORD-20240812-00425</t>
  </si>
  <si>
    <t>Yousef Al Nuaimi</t>
  </si>
  <si>
    <t>ORD-20250810-00426</t>
  </si>
  <si>
    <t>ORD-20240917-00427</t>
  </si>
  <si>
    <t>ORD-20241023-00428</t>
  </si>
  <si>
    <t>ORD-20250506-00429</t>
  </si>
  <si>
    <t>ORD-20240804-00430</t>
  </si>
  <si>
    <t>ORD-20250208-00431</t>
  </si>
  <si>
    <t>ORD-20241011-00432</t>
  </si>
  <si>
    <t>ORD-20250203-00433</t>
  </si>
  <si>
    <t>ORD-20250327-00434</t>
  </si>
  <si>
    <t>ORD-20250221-00435</t>
  </si>
  <si>
    <t>ORD-20241119-00436</t>
  </si>
  <si>
    <t>ORD-20240805-00437</t>
  </si>
  <si>
    <t>ORD-20250324-00438</t>
  </si>
  <si>
    <t>Sana Chaudhry</t>
  </si>
  <si>
    <t>ORD-20250208-00439</t>
  </si>
  <si>
    <t>ORD-20250327-00440</t>
  </si>
  <si>
    <t>Meera Khan</t>
  </si>
  <si>
    <t>ORD-20250131-00441</t>
  </si>
  <si>
    <t>ORD-20250621-00442</t>
  </si>
  <si>
    <t>ORD-20240811-00443</t>
  </si>
  <si>
    <t>ORD-20241207-00444</t>
  </si>
  <si>
    <t>ORD-20241108-00445</t>
  </si>
  <si>
    <t>Michael Johnson</t>
  </si>
  <si>
    <t>ORD-20250725-00446</t>
  </si>
  <si>
    <t>ORD-20250116-00447</t>
  </si>
  <si>
    <t>Al Aqah</t>
  </si>
  <si>
    <t>ORD-20250118-00448</t>
  </si>
  <si>
    <t>ORD-20250415-00449</t>
  </si>
  <si>
    <t>Zain Hussain</t>
  </si>
  <si>
    <t>ORD-20250501-00450</t>
  </si>
  <si>
    <t>ORD-20240911-00451</t>
  </si>
  <si>
    <t>ORD-20241014-00452</t>
  </si>
  <si>
    <t>Hassan Ahmed</t>
  </si>
  <si>
    <t>ORD-20240809-00453</t>
  </si>
  <si>
    <t>ORD-20250116-00454</t>
  </si>
  <si>
    <t>Emily Taylor</t>
  </si>
  <si>
    <t>ORD-20241202-00455</t>
  </si>
  <si>
    <t>Aijaz Hussain</t>
  </si>
  <si>
    <t>ORD-20241030-00456</t>
  </si>
  <si>
    <t>Neha Kumar</t>
  </si>
  <si>
    <t>ORD-20241119-00457</t>
  </si>
  <si>
    <t>Emily Williams</t>
  </si>
  <si>
    <t>ORD-20241218-00458</t>
  </si>
  <si>
    <t>Omar Al Suwaidi</t>
  </si>
  <si>
    <t>ORD-20250602-00459</t>
  </si>
  <si>
    <t>Latifa Al Nahyan</t>
  </si>
  <si>
    <t>ORD-20250531-00460</t>
  </si>
  <si>
    <t>ORD-20250210-00461</t>
  </si>
  <si>
    <t>ORD-20241006-00462</t>
  </si>
  <si>
    <t>ORD-20250628-00463</t>
  </si>
  <si>
    <t>ORD-20250407-00464</t>
  </si>
  <si>
    <t>ORD-20250222-00465</t>
  </si>
  <si>
    <t>Neha Verma</t>
  </si>
  <si>
    <t>ORD-20250226-00466</t>
  </si>
  <si>
    <t>ORD-20241109-00467</t>
  </si>
  <si>
    <t>ORD-20241211-00468</t>
  </si>
  <si>
    <t>ORD-20241105-00469</t>
  </si>
  <si>
    <t>ORD-20250104-00470</t>
  </si>
  <si>
    <t>ORD-20240920-00471</t>
  </si>
  <si>
    <t>Isabella Miller</t>
  </si>
  <si>
    <t>ORD-20250220-00472</t>
  </si>
  <si>
    <t>ORD-20240917-00473</t>
  </si>
  <si>
    <t>ORD-20250122-00474</t>
  </si>
  <si>
    <t>ORD-20250307-00475</t>
  </si>
  <si>
    <t>Bilal Chaudhry</t>
  </si>
  <si>
    <t>ORD-20241010-00476</t>
  </si>
  <si>
    <t>ORD-20250222-00477</t>
  </si>
  <si>
    <t>ORD-20240824-00478</t>
  </si>
  <si>
    <t>ORD-20241113-00479</t>
  </si>
  <si>
    <t>ORD-20250310-00480</t>
  </si>
  <si>
    <t>ORD-20250330-00481</t>
  </si>
  <si>
    <t>ORD-20240905-00482</t>
  </si>
  <si>
    <t>ORD-20241022-00483</t>
  </si>
  <si>
    <t>Bilal Verma</t>
  </si>
  <si>
    <t>ORD-20240831-00484</t>
  </si>
  <si>
    <t>Aijaz Ahmed</t>
  </si>
  <si>
    <t>ORD-20241026-00485</t>
  </si>
  <si>
    <t>John Williams</t>
  </si>
  <si>
    <t>ORD-20240804-00486</t>
  </si>
  <si>
    <t>Zain Ahmed</t>
  </si>
  <si>
    <t>ORD-20250729-00487</t>
  </si>
  <si>
    <t>ORD-20250419-00488</t>
  </si>
  <si>
    <t>ORD-20241202-00489</t>
  </si>
  <si>
    <t>ORD-20250606-00490</t>
  </si>
  <si>
    <t>Isabella Davis</t>
  </si>
  <si>
    <t>ORD-20240903-00491</t>
  </si>
  <si>
    <t>ORD-20250306-00492</t>
  </si>
  <si>
    <t>ORD-20250601-00493</t>
  </si>
  <si>
    <t>ORD-20241103-00494</t>
  </si>
  <si>
    <t>ORD-20240804-00495</t>
  </si>
  <si>
    <t>ORD-20250129-00496</t>
  </si>
  <si>
    <t>Ali Kumar</t>
  </si>
  <si>
    <t>ORD-20241029-00497</t>
  </si>
  <si>
    <t>Aisha Al Mansoori</t>
  </si>
  <si>
    <t>ORD-20250403-00498</t>
  </si>
  <si>
    <t>ORD-20240909-00499</t>
  </si>
  <si>
    <t>ORD-20250726-00500</t>
  </si>
  <si>
    <t>ORD-20250402-00501</t>
  </si>
  <si>
    <t>Aisha Al Nahyan</t>
  </si>
  <si>
    <t>ORD-20250221-00502</t>
  </si>
  <si>
    <t>ORD-20241001-00503</t>
  </si>
  <si>
    <t>Arjun Verma</t>
  </si>
  <si>
    <t>ORD-20250210-00504</t>
  </si>
  <si>
    <t>ORD-20241018-00505</t>
  </si>
  <si>
    <t>Daniel Williams</t>
  </si>
  <si>
    <t>ORD-20250601-00506</t>
  </si>
  <si>
    <t>Sara Iqbal</t>
  </si>
  <si>
    <t>ORD-20250127-00507</t>
  </si>
  <si>
    <t>Faisal Al Nuaimi</t>
  </si>
  <si>
    <t>ORD-20250621-00508</t>
  </si>
  <si>
    <t>Faisal Al Falasi</t>
  </si>
  <si>
    <t>ORD-20250607-00509</t>
  </si>
  <si>
    <t>ORD-20240813-00510</t>
  </si>
  <si>
    <t>ORD-20250720-00511</t>
  </si>
  <si>
    <t>Noor Al Nahyan</t>
  </si>
  <si>
    <t>ORD-20241019-00512</t>
  </si>
  <si>
    <t>ORD-20250409-00513</t>
  </si>
  <si>
    <t>Meera Verma</t>
  </si>
  <si>
    <t>ORD-20250101-00514</t>
  </si>
  <si>
    <t>ORD-20241222-00515</t>
  </si>
  <si>
    <t>ORD-20240816-00516</t>
  </si>
  <si>
    <t>Meera Hussain</t>
  </si>
  <si>
    <t>ORD-20250623-00517</t>
  </si>
  <si>
    <t>ORD-20241024-00518</t>
  </si>
  <si>
    <t>ORD-20241102-00519</t>
  </si>
  <si>
    <t>ORD-20241204-00520</t>
  </si>
  <si>
    <t>ORD-20241025-00521</t>
  </si>
  <si>
    <t>ORD-20250428-00522</t>
  </si>
  <si>
    <t>Ayesha Patel</t>
  </si>
  <si>
    <t>ORD-20250215-00523</t>
  </si>
  <si>
    <t>ORD-20241018-00524</t>
  </si>
  <si>
    <t>ORD-20250519-00525</t>
  </si>
  <si>
    <t>ORD-20250402-00526</t>
  </si>
  <si>
    <t>ORD-20241017-00527</t>
  </si>
  <si>
    <t>ORD-20250513-00528</t>
  </si>
  <si>
    <t>ORD-20250307-00529</t>
  </si>
  <si>
    <t>ORD-20241224-00530</t>
  </si>
  <si>
    <t>Rohit Patel</t>
  </si>
  <si>
    <t>ORD-20250428-00531</t>
  </si>
  <si>
    <t>ORD-20241105-00532</t>
  </si>
  <si>
    <t>ORD-20250114-00533</t>
  </si>
  <si>
    <t>ORD-20240925-00534</t>
  </si>
  <si>
    <t>Imran Shaikh</t>
  </si>
  <si>
    <t>ORD-20250501-00535</t>
  </si>
  <si>
    <t>ORD-20241004-00536</t>
  </si>
  <si>
    <t>Mohammed Al Hosani</t>
  </si>
  <si>
    <t>ORD-20250604-00537</t>
  </si>
  <si>
    <t>ORD-20240823-00538</t>
  </si>
  <si>
    <t>Yousef Al Marri</t>
  </si>
  <si>
    <t>ORD-20250201-00539</t>
  </si>
  <si>
    <t>ORD-20250802-00540</t>
  </si>
  <si>
    <t>ORD-20250419-00541</t>
  </si>
  <si>
    <t>Emma Johnson</t>
  </si>
  <si>
    <t>ORD-20250728-00542</t>
  </si>
  <si>
    <t>Bilal Ahmed</t>
  </si>
  <si>
    <t>ORD-20250313-00543</t>
  </si>
  <si>
    <t>Yousef Al Suwaidi</t>
  </si>
  <si>
    <t>ORD-20250319-00544</t>
  </si>
  <si>
    <t>ORD-20240919-00545</t>
  </si>
  <si>
    <t>ORD-20250608-00546</t>
  </si>
  <si>
    <t>ORD-20250506-00547</t>
  </si>
  <si>
    <t>ORD-20241214-00548</t>
  </si>
  <si>
    <t>ORD-20250428-00549</t>
  </si>
  <si>
    <t>ORD-20250726-00550</t>
  </si>
  <si>
    <t>ORD-20250807-00551</t>
  </si>
  <si>
    <t>ORD-20240810-00552</t>
  </si>
  <si>
    <t>ORD-20250702-00553</t>
  </si>
  <si>
    <t>ORD-20250322-00554</t>
  </si>
  <si>
    <t>ORD-20250228-00555</t>
  </si>
  <si>
    <t>ORD-20250215-00556</t>
  </si>
  <si>
    <t>ORD-20240830-00557</t>
  </si>
  <si>
    <t>ORD-20250215-00558</t>
  </si>
  <si>
    <t>ORD-20250720-00559</t>
  </si>
  <si>
    <t>Hina Hussain</t>
  </si>
  <si>
    <t>ORD-20250610-00560</t>
  </si>
  <si>
    <t>Aisha Al Bateen</t>
  </si>
  <si>
    <t>ORD-20250319-00561</t>
  </si>
  <si>
    <t>ORD-20250118-00562</t>
  </si>
  <si>
    <t>ORD-20240831-00563</t>
  </si>
  <si>
    <t>ORD-20250424-00564</t>
  </si>
  <si>
    <t>ORD-20250709-00565</t>
  </si>
  <si>
    <t>ORD-20241006-00566</t>
  </si>
  <si>
    <t>ORD-20250217-00567</t>
  </si>
  <si>
    <t>ORD-20241017-00568</t>
  </si>
  <si>
    <t>Saeed Al Shamsi</t>
  </si>
  <si>
    <t>ORD-20240912-00569</t>
  </si>
  <si>
    <t>ORD-20241017-00570</t>
  </si>
  <si>
    <t>ORD-20240921-00571</t>
  </si>
  <si>
    <t>ORD-20250114-00572</t>
  </si>
  <si>
    <t>ORD-20250212-00573</t>
  </si>
  <si>
    <t>ORD-20240821-00574</t>
  </si>
  <si>
    <t>ORD-20241010-00575</t>
  </si>
  <si>
    <t>ORD-20250303-00576</t>
  </si>
  <si>
    <t>Maryam Al Suwaidi</t>
  </si>
  <si>
    <t>ORD-20240917-00577</t>
  </si>
  <si>
    <t>ORD-20250303-00578</t>
  </si>
  <si>
    <t>ORD-20250812-00579</t>
  </si>
  <si>
    <t>ORD-20241230-00580</t>
  </si>
  <si>
    <t>ORD-20250303-00581</t>
  </si>
  <si>
    <t>ORD-20250813-00582</t>
  </si>
  <si>
    <t>ORD-20250813-00583</t>
  </si>
  <si>
    <t>Rakesh Patel</t>
  </si>
  <si>
    <t>ORD-20250520-00584</t>
  </si>
  <si>
    <t>ORD-20241009-00585</t>
  </si>
  <si>
    <t>ORD-20240806-00586</t>
  </si>
  <si>
    <t>Emma Jones</t>
  </si>
  <si>
    <t>ORD-20250523-00587</t>
  </si>
  <si>
    <t>ORD-20250216-00588</t>
  </si>
  <si>
    <t>ORD-20250807-00589</t>
  </si>
  <si>
    <t>ORD-20241120-00590</t>
  </si>
  <si>
    <t>ORD-20250602-00591</t>
  </si>
  <si>
    <t>Reem Al Mazrouei</t>
  </si>
  <si>
    <t>ORD-20250405-00592</t>
  </si>
  <si>
    <t>ORD-20250612-00593</t>
  </si>
  <si>
    <t>John Jones</t>
  </si>
  <si>
    <t>ORD-20240924-00594</t>
  </si>
  <si>
    <t>ORD-20240822-00595</t>
  </si>
  <si>
    <t>ORD-20250130-00596</t>
  </si>
  <si>
    <t>ORD-20250620-00597</t>
  </si>
  <si>
    <t>ORD-20241231-00598</t>
  </si>
  <si>
    <t>ORD-20250323-00599</t>
  </si>
  <si>
    <t>Abdullah Al Mansoori</t>
  </si>
  <si>
    <t>ORD-20240818-00600</t>
  </si>
  <si>
    <t>Daniel Taylor</t>
  </si>
  <si>
    <t>ORD-20240920-00601</t>
  </si>
  <si>
    <t>ORD-20250401-00602</t>
  </si>
  <si>
    <t>ORD-20250331-00603</t>
  </si>
  <si>
    <t>ORD-20250812-00604</t>
  </si>
  <si>
    <t>ORD-20250120-00605</t>
  </si>
  <si>
    <t>ORD-20250708-00606</t>
  </si>
  <si>
    <t>Khalid Al Hosani</t>
  </si>
  <si>
    <t>ORD-20250127-00607</t>
  </si>
  <si>
    <t>ORD-20250324-00608</t>
  </si>
  <si>
    <t>ORD-20250604-00609</t>
  </si>
  <si>
    <t>ORD-20241023-00610</t>
  </si>
  <si>
    <t>ORD-20250118-00611</t>
  </si>
  <si>
    <t>ORD-20250703-00612</t>
  </si>
  <si>
    <t>ORD-20250301-00613</t>
  </si>
  <si>
    <t>Saeed Al Bateen</t>
  </si>
  <si>
    <t>ORD-20250125-00614</t>
  </si>
  <si>
    <t>Khalid Al Bateen</t>
  </si>
  <si>
    <t>ORD-20250422-00615</t>
  </si>
  <si>
    <t>ORD-20250628-00616</t>
  </si>
  <si>
    <t>ORD-20241119-00617</t>
  </si>
  <si>
    <t>ORD-20250305-00618</t>
  </si>
  <si>
    <t>Daniel Brown</t>
  </si>
  <si>
    <t>ORD-20250213-00619</t>
  </si>
  <si>
    <t>ORD-20250311-00620</t>
  </si>
  <si>
    <t>ORD-20250730-00621</t>
  </si>
  <si>
    <t>ORD-20241021-00622</t>
  </si>
  <si>
    <t>ORD-20250403-00623</t>
  </si>
  <si>
    <t>Hamad Al Marri</t>
  </si>
  <si>
    <t>ORD-20250523-00624</t>
  </si>
  <si>
    <t>ORD-20250611-00625</t>
  </si>
  <si>
    <t>ORD-20250710-00626</t>
  </si>
  <si>
    <t>Hassan Al Nahyan</t>
  </si>
  <si>
    <t>ORD-20250317-00627</t>
  </si>
  <si>
    <t>ORD-20240917-00628</t>
  </si>
  <si>
    <t>ORD-20250803-00629</t>
  </si>
  <si>
    <t>ORD-20250124-00630</t>
  </si>
  <si>
    <t>James Brown</t>
  </si>
  <si>
    <t>ORD-20250723-00631</t>
  </si>
  <si>
    <t>ORD-20241125-00632</t>
  </si>
  <si>
    <t>ORD-20250117-00633</t>
  </si>
  <si>
    <t>ORD-20250612-00634</t>
  </si>
  <si>
    <t>Imran Kumar</t>
  </si>
  <si>
    <t>ORD-20250202-00635</t>
  </si>
  <si>
    <t>ORD-20250418-00636</t>
  </si>
  <si>
    <t>ORD-20240920-00637</t>
  </si>
  <si>
    <t>ORD-20250517-00638</t>
  </si>
  <si>
    <t>ORD-20241208-00639</t>
  </si>
  <si>
    <t>ORD-20250808-00640</t>
  </si>
  <si>
    <t>ORD-20250426-00641</t>
  </si>
  <si>
    <t>ORD-20250423-00642</t>
  </si>
  <si>
    <t>ORD-20250812-00643</t>
  </si>
  <si>
    <t>ORD-20241209-00644</t>
  </si>
  <si>
    <t>Reem Al Suwaidi</t>
  </si>
  <si>
    <t>ORD-20240927-00645</t>
  </si>
  <si>
    <t>ORD-20250716-00646</t>
  </si>
  <si>
    <t>ORD-20250605-00647</t>
  </si>
  <si>
    <t>ORD-20250124-00648</t>
  </si>
  <si>
    <t>ORD-20240903-00649</t>
  </si>
  <si>
    <t>ORD-20250724-00650</t>
  </si>
  <si>
    <t>ORD-20250127-00651</t>
  </si>
  <si>
    <t>ORD-20250127-00652</t>
  </si>
  <si>
    <t>ORD-20240803-00653</t>
  </si>
  <si>
    <t>ORD-20250515-00654</t>
  </si>
  <si>
    <t>ORD-20250402-00655</t>
  </si>
  <si>
    <t>ORD-20241231-00656</t>
  </si>
  <si>
    <t>ORD-20250517-00657</t>
  </si>
  <si>
    <t>Emily Jones</t>
  </si>
  <si>
    <t>ORD-20240912-00658</t>
  </si>
  <si>
    <t>ORD-20250710-00659</t>
  </si>
  <si>
    <t>ORD-20250630-00660</t>
  </si>
  <si>
    <t>Isabella Brown</t>
  </si>
  <si>
    <t>ORD-20250221-00661</t>
  </si>
  <si>
    <t>ORD-20250723-00662</t>
  </si>
  <si>
    <t>ORD-20241224-00663</t>
  </si>
  <si>
    <t>Yousef Al Nahyan</t>
  </si>
  <si>
    <t>ORD-20241003-00664</t>
  </si>
  <si>
    <t>ORD-20241211-00665</t>
  </si>
  <si>
    <t>Faisal Al Suwaidi</t>
  </si>
  <si>
    <t>ORD-20250310-00666</t>
  </si>
  <si>
    <t>James Miller</t>
  </si>
  <si>
    <t>ORD-20250812-00667</t>
  </si>
  <si>
    <t>ORD-20241018-00668</t>
  </si>
  <si>
    <t>Ahmed Al Shamsi</t>
  </si>
  <si>
    <t>ORD-20250327-00669</t>
  </si>
  <si>
    <t>ORD-20250612-00670</t>
  </si>
  <si>
    <t>ORD-20241222-00671</t>
  </si>
  <si>
    <t>John Taylor</t>
  </si>
  <si>
    <t>ORD-20241010-00672</t>
  </si>
  <si>
    <t>Abdullah Al Nahyan</t>
  </si>
  <si>
    <t>ORD-20250630-00673</t>
  </si>
  <si>
    <t>ORD-20250206-00674</t>
  </si>
  <si>
    <t>ORD-20241114-00675</t>
  </si>
  <si>
    <t>ORD-20241127-00676</t>
  </si>
  <si>
    <t>ORD-20250610-00677</t>
  </si>
  <si>
    <t>ORD-20240807-00678</t>
  </si>
  <si>
    <t>ORD-20250622-00679</t>
  </si>
  <si>
    <t>ORD-20250119-00680</t>
  </si>
  <si>
    <t>ORD-20240817-00681</t>
  </si>
  <si>
    <t>ORD-20240914-00682</t>
  </si>
  <si>
    <t>Aisha Al Shamsi</t>
  </si>
  <si>
    <t>ORD-20250802-00683</t>
  </si>
  <si>
    <t>ORD-20250315-00684</t>
  </si>
  <si>
    <t>ORD-20250219-00685</t>
  </si>
  <si>
    <t>ORD-20240901-00686</t>
  </si>
  <si>
    <t>ORD-20250416-00687</t>
  </si>
  <si>
    <t>ORD-20241111-00688</t>
  </si>
  <si>
    <t>Michael Miller</t>
  </si>
  <si>
    <t>ORD-20250305-00689</t>
  </si>
  <si>
    <t>Latifa Al Mazrouei</t>
  </si>
  <si>
    <t>ORD-20250522-00690</t>
  </si>
  <si>
    <t>ORD-20241117-00691</t>
  </si>
  <si>
    <t>ORD-20250613-00692</t>
  </si>
  <si>
    <t>ORD-20250801-00693</t>
  </si>
  <si>
    <t>ORD-20250616-00694</t>
  </si>
  <si>
    <t>ORD-20240923-00695</t>
  </si>
  <si>
    <t>ORD-20250713-00696</t>
  </si>
  <si>
    <t>ORD-20250613-00697</t>
  </si>
  <si>
    <t>ORD-20250403-00698</t>
  </si>
  <si>
    <t>ORD-20250521-00699</t>
  </si>
  <si>
    <t>ORD-20250609-00700</t>
  </si>
  <si>
    <t>ORD-20250721-00701</t>
  </si>
  <si>
    <t>ORD-20250324-00702</t>
  </si>
  <si>
    <t>ORD-20241122-00703</t>
  </si>
  <si>
    <t>ORD-20240810-00704</t>
  </si>
  <si>
    <t>Rohit Ahmed</t>
  </si>
  <si>
    <t>ORD-20250512-00705</t>
  </si>
  <si>
    <t>ORD-20250126-00706</t>
  </si>
  <si>
    <t>Sara Shah</t>
  </si>
  <si>
    <t>ORD-20250805-00707</t>
  </si>
  <si>
    <t>Hina Shaikh</t>
  </si>
  <si>
    <t>ORD-20240907-00708</t>
  </si>
  <si>
    <t>ORD-20241210-00709</t>
  </si>
  <si>
    <t>ORD-20250515-00710</t>
  </si>
  <si>
    <t>ORD-20250113-00711</t>
  </si>
  <si>
    <t>ORD-20241004-00712</t>
  </si>
  <si>
    <t>ORD-20250110-00713</t>
  </si>
  <si>
    <t>Latifa Al Hosani</t>
  </si>
  <si>
    <t>ORD-20241028-00714</t>
  </si>
  <si>
    <t>ORD-20241118-00715</t>
  </si>
  <si>
    <t>ORD-20240905-00716</t>
  </si>
  <si>
    <t>ORD-20250306-00717</t>
  </si>
  <si>
    <t>ORD-20250207-00718</t>
  </si>
  <si>
    <t>Imran Shah</t>
  </si>
  <si>
    <t>ORD-20241014-00719</t>
  </si>
  <si>
    <t>James Smith</t>
  </si>
  <si>
    <t>ORD-20250203-00720</t>
  </si>
  <si>
    <t>ORD-20250301-00721</t>
  </si>
  <si>
    <t>ORD-20250412-00722</t>
  </si>
  <si>
    <t>ORD-20250511-00723</t>
  </si>
  <si>
    <t>ORD-20250728-00724</t>
  </si>
  <si>
    <t>ORD-20241128-00725</t>
  </si>
  <si>
    <t>ORD-20241115-00726</t>
  </si>
  <si>
    <t>ORD-20250310-00727</t>
  </si>
  <si>
    <t>ORD-20241110-00728</t>
  </si>
  <si>
    <t>ORD-20240804-00729</t>
  </si>
  <si>
    <t>ORD-20250621-00730</t>
  </si>
  <si>
    <t>ORD-20250104-00731</t>
  </si>
  <si>
    <t>ORD-20250126-00732</t>
  </si>
  <si>
    <t>ORD-20250202-00733</t>
  </si>
  <si>
    <t>ORD-20241206-00734</t>
  </si>
  <si>
    <t>Omar Al Shamsi</t>
  </si>
  <si>
    <t>ORD-20250322-00735</t>
  </si>
  <si>
    <t>ORD-20250204-00736</t>
  </si>
  <si>
    <t>Maryam Al Mansoori</t>
  </si>
  <si>
    <t>ORD-20250424-00737</t>
  </si>
  <si>
    <t>ORD-20250225-00738</t>
  </si>
  <si>
    <t>ORD-20250207-00739</t>
  </si>
  <si>
    <t>ORD-20250320-00740</t>
  </si>
  <si>
    <t>ORD-20250617-00741</t>
  </si>
  <si>
    <t>ORD-20250405-00742</t>
  </si>
  <si>
    <t>Olivia Williams</t>
  </si>
  <si>
    <t>ORD-20250605-00743</t>
  </si>
  <si>
    <t>ORD-20240808-00744</t>
  </si>
  <si>
    <t>ORD-20250317-00745</t>
  </si>
  <si>
    <t>ORD-20241006-00746</t>
  </si>
  <si>
    <t>ORD-20250308-00747</t>
  </si>
  <si>
    <t>ORD-20241121-00748</t>
  </si>
  <si>
    <t>ORD-20250425-00749</t>
  </si>
  <si>
    <t>ORD-20250224-00750</t>
  </si>
  <si>
    <t>ORD-20250310-00751</t>
  </si>
  <si>
    <t>ORD-20250126-00752</t>
  </si>
  <si>
    <t>ORD-20250127-00753</t>
  </si>
  <si>
    <t>ORD-20250110-00754</t>
  </si>
  <si>
    <t>ORD-20240816-00755</t>
  </si>
  <si>
    <t>ORD-20241103-00756</t>
  </si>
  <si>
    <t>Arjun Shaikh</t>
  </si>
  <si>
    <t>ORD-20241109-00757</t>
  </si>
  <si>
    <t>ORD-20250419-00758</t>
  </si>
  <si>
    <t>Mohammed Al Nuaimi</t>
  </si>
  <si>
    <t>ORD-20250218-00759</t>
  </si>
  <si>
    <t>ORD-20250418-00760</t>
  </si>
  <si>
    <t>ORD-20240814-00761</t>
  </si>
  <si>
    <t>ORD-20250411-00762</t>
  </si>
  <si>
    <t>ORD-20250316-00763</t>
  </si>
  <si>
    <t>ORD-20241125-00764</t>
  </si>
  <si>
    <t>ORD-20250403-00765</t>
  </si>
  <si>
    <t>ORD-20240803-00766</t>
  </si>
  <si>
    <t>ORD-20250212-00767</t>
  </si>
  <si>
    <t>ORD-20250201-00768</t>
  </si>
  <si>
    <t>ORD-20250110-00769</t>
  </si>
  <si>
    <t>ORD-20241227-00770</t>
  </si>
  <si>
    <t>ORD-20250414-00771</t>
  </si>
  <si>
    <t>ORD-20250519-00772</t>
  </si>
  <si>
    <t>ORD-20250528-00773</t>
  </si>
  <si>
    <t>ORD-20250323-00774</t>
  </si>
  <si>
    <t>Aijaz Iqbal</t>
  </si>
  <si>
    <t>ORD-20250607-00775</t>
  </si>
  <si>
    <t>ORD-20241014-00776</t>
  </si>
  <si>
    <t>ORD-20250116-00777</t>
  </si>
  <si>
    <t>Omar Al Hosani</t>
  </si>
  <si>
    <t>ORD-20250416-00778</t>
  </si>
  <si>
    <t>ORD-20241201-00779</t>
  </si>
  <si>
    <t>ORD-20250517-00780</t>
  </si>
  <si>
    <t>ORD-20250516-00781</t>
  </si>
  <si>
    <t>ORD-20250630-00782</t>
  </si>
  <si>
    <t>ORD-20241204-00783</t>
  </si>
  <si>
    <t>ORD-20241008-00784</t>
  </si>
  <si>
    <t>ORD-20241204-00785</t>
  </si>
  <si>
    <t>ORD-20240827-00786</t>
  </si>
  <si>
    <t>ORD-20250417-00787</t>
  </si>
  <si>
    <t>ORD-20241012-00788</t>
  </si>
  <si>
    <t>ORD-20240814-00789</t>
  </si>
  <si>
    <t>ORD-20250402-00790</t>
  </si>
  <si>
    <t>ORD-20250610-00791</t>
  </si>
  <si>
    <t>ORD-20250303-00792</t>
  </si>
  <si>
    <t>ORD-20241017-00793</t>
  </si>
  <si>
    <t>ORD-20250404-00794</t>
  </si>
  <si>
    <t>David Williams</t>
  </si>
  <si>
    <t>ORD-20250202-00795</t>
  </si>
  <si>
    <t>Isabella Johnson</t>
  </si>
  <si>
    <t>ORD-20250616-00796</t>
  </si>
  <si>
    <t>ORD-20250316-00797</t>
  </si>
  <si>
    <t>ORD-20250516-00798</t>
  </si>
  <si>
    <t>ORD-20250512-00799</t>
  </si>
  <si>
    <t>ORD-20250417-00800</t>
  </si>
  <si>
    <t>ORD-20250705-00801</t>
  </si>
  <si>
    <t>ORD-20250613-00802</t>
  </si>
  <si>
    <t>ORD-20241207-00803</t>
  </si>
  <si>
    <t>ORD-20250526-00804</t>
  </si>
  <si>
    <t>ORD-20250622-00805</t>
  </si>
  <si>
    <t>ORD-20250521-00806</t>
  </si>
  <si>
    <t>ORD-20250415-00807</t>
  </si>
  <si>
    <t>Sophia Taylor</t>
  </si>
  <si>
    <t>ORD-20250417-00808</t>
  </si>
  <si>
    <t>ORD-20250108-00809</t>
  </si>
  <si>
    <t>ORD-20241218-00810</t>
  </si>
  <si>
    <t>ORD-20250507-00811</t>
  </si>
  <si>
    <t>ORD-20250306-00812</t>
  </si>
  <si>
    <t>ORD-20250102-00813</t>
  </si>
  <si>
    <t>Arjun Khan</t>
  </si>
  <si>
    <t>ORD-20250317-00814</t>
  </si>
  <si>
    <t>ORD-20240904-00815</t>
  </si>
  <si>
    <t>ORD-20250104-00816</t>
  </si>
  <si>
    <t>ORD-20240806-00817</t>
  </si>
  <si>
    <t>ORD-20250312-00818</t>
  </si>
  <si>
    <t>ORD-20250318-00819</t>
  </si>
  <si>
    <t>ORD-20250207-00820</t>
  </si>
  <si>
    <t>ORD-20250312-00821</t>
  </si>
  <si>
    <t>ORD-20241204-00822</t>
  </si>
  <si>
    <t>ORD-20250717-00823</t>
  </si>
  <si>
    <t>ORD-20241223-00824</t>
  </si>
  <si>
    <t>ORD-20250726-00825</t>
  </si>
  <si>
    <t>ORD-20250310-00826</t>
  </si>
  <si>
    <t>ORD-20250206-00827</t>
  </si>
  <si>
    <t>ORD-20241108-00828</t>
  </si>
  <si>
    <t>ORD-20240815-00829</t>
  </si>
  <si>
    <t>ORD-20250212-00830</t>
  </si>
  <si>
    <t>ORD-20240826-00831</t>
  </si>
  <si>
    <t>ORD-20240808-00832</t>
  </si>
  <si>
    <t>ORD-20250402-00833</t>
  </si>
  <si>
    <t>Bilal Iqbal</t>
  </si>
  <si>
    <t>ORD-20250203-00834</t>
  </si>
  <si>
    <t>ORD-20240926-00835</t>
  </si>
  <si>
    <t>ORD-20250128-00836</t>
  </si>
  <si>
    <t>ORD-20250408-00837</t>
  </si>
  <si>
    <t>ORD-20250731-00838</t>
  </si>
  <si>
    <t>ORD-20240921-00839</t>
  </si>
  <si>
    <t>ORD-20241019-00840</t>
  </si>
  <si>
    <t>Saeed Al Suwaidi</t>
  </si>
  <si>
    <t>ORD-20241003-00841</t>
  </si>
  <si>
    <t>ORD-20250709-00842</t>
  </si>
  <si>
    <t>ORD-20241223-00843</t>
  </si>
  <si>
    <t>Priya Ahmed</t>
  </si>
  <si>
    <t>ORD-20250330-00844</t>
  </si>
  <si>
    <t>ORD-20241115-00845</t>
  </si>
  <si>
    <t>ORD-20250419-00846</t>
  </si>
  <si>
    <t>ORD-20250417-00847</t>
  </si>
  <si>
    <t>ORD-20240830-00848</t>
  </si>
  <si>
    <t>ORD-20250723-00849</t>
  </si>
  <si>
    <t>ORD-20250130-00850</t>
  </si>
  <si>
    <t>ORD-20241204-00851</t>
  </si>
  <si>
    <t>Rakesh Chaudhry</t>
  </si>
  <si>
    <t>ORD-20241118-00852</t>
  </si>
  <si>
    <t>ORD-20250527-00853</t>
  </si>
  <si>
    <t>ORD-20250517-00854</t>
  </si>
  <si>
    <t>ORD-20240810-00855</t>
  </si>
  <si>
    <t>ORD-20240809-00856</t>
  </si>
  <si>
    <t>ORD-20250202-00857</t>
  </si>
  <si>
    <t>ORD-20241118-00858</t>
  </si>
  <si>
    <t>Olivia Jones</t>
  </si>
  <si>
    <t>ORD-20241118-00859</t>
  </si>
  <si>
    <t>Omar Al Marri</t>
  </si>
  <si>
    <t>ORD-20250215-00860</t>
  </si>
  <si>
    <t>ORD-20241027-00861</t>
  </si>
  <si>
    <t>ORD-20250513-00862</t>
  </si>
  <si>
    <t>ORD-20241222-00863</t>
  </si>
  <si>
    <t>ORD-20240920-00864</t>
  </si>
  <si>
    <t>ORD-20250408-00865</t>
  </si>
  <si>
    <t>ORD-20241031-00866</t>
  </si>
  <si>
    <t>ORD-20241002-00867</t>
  </si>
  <si>
    <t>ORD-20241203-00868</t>
  </si>
  <si>
    <t>Abdullah Al Hosani</t>
  </si>
  <si>
    <t>ORD-20241215-00869</t>
  </si>
  <si>
    <t>ORD-20250621-00870</t>
  </si>
  <si>
    <t>ORD-20240911-00871</t>
  </si>
  <si>
    <t>ORD-20240810-00872</t>
  </si>
  <si>
    <t>ORD-20250630-00873</t>
  </si>
  <si>
    <t>ORD-20250516-00874</t>
  </si>
  <si>
    <t>ORD-20240813-00875</t>
  </si>
  <si>
    <t>ORD-20250421-00876</t>
  </si>
  <si>
    <t>ORD-20250810-00877</t>
  </si>
  <si>
    <t>ORD-20250131-00878</t>
  </si>
  <si>
    <t>ORD-20250419-00879</t>
  </si>
  <si>
    <t>ORD-20250712-00880</t>
  </si>
  <si>
    <t>ORD-20250212-00881</t>
  </si>
  <si>
    <t>ORD-20250731-00882</t>
  </si>
  <si>
    <t>ORD-20250608-00883</t>
  </si>
  <si>
    <t>ORD-20250618-00884</t>
  </si>
  <si>
    <t>ORD-20240817-00885</t>
  </si>
  <si>
    <t>ORD-20250523-00886</t>
  </si>
  <si>
    <t>ORD-20250327-00887</t>
  </si>
  <si>
    <t>ORD-20250717-00888</t>
  </si>
  <si>
    <t>ORD-20250528-00889</t>
  </si>
  <si>
    <t>ORD-20250503-00890</t>
  </si>
  <si>
    <t>ORD-20250707-00891</t>
  </si>
  <si>
    <t>ORD-20240927-00892</t>
  </si>
  <si>
    <t>ORD-20250701-00893</t>
  </si>
  <si>
    <t>ORD-20240829-00894</t>
  </si>
  <si>
    <t>ORD-20241231-00895</t>
  </si>
  <si>
    <t>ORD-20250116-00896</t>
  </si>
  <si>
    <t>ORD-20241129-00897</t>
  </si>
  <si>
    <t>ORD-20241113-00898</t>
  </si>
  <si>
    <t>ORD-20250327-00899</t>
  </si>
  <si>
    <t>ORD-20241105-00900</t>
  </si>
  <si>
    <t>Arjun Hussain</t>
  </si>
  <si>
    <t>ORD-20241225-00901</t>
  </si>
  <si>
    <t>Emily Johnson</t>
  </si>
  <si>
    <t>ORD-20241010-00902</t>
  </si>
  <si>
    <t>ORD-20240913-00903</t>
  </si>
  <si>
    <t>ORD-20241025-00904</t>
  </si>
  <si>
    <t>ORD-20241007-00905</t>
  </si>
  <si>
    <t>ORD-20241228-00906</t>
  </si>
  <si>
    <t>ORD-20250322-00907</t>
  </si>
  <si>
    <t>ORD-20250730-00908</t>
  </si>
  <si>
    <t>ORD-20250118-00909</t>
  </si>
  <si>
    <t>Hassan Khan</t>
  </si>
  <si>
    <t>ORD-20240905-00910</t>
  </si>
  <si>
    <t>Khalid Al Marri</t>
  </si>
  <si>
    <t>ORD-20250705-00911</t>
  </si>
  <si>
    <t>ORD-20250614-00912</t>
  </si>
  <si>
    <t>ORD-20240809-00913</t>
  </si>
  <si>
    <t>ORD-20241105-00914</t>
  </si>
  <si>
    <t>ORD-20250810-00915</t>
  </si>
  <si>
    <t>ORD-20241125-00916</t>
  </si>
  <si>
    <t>ORD-20250206-00917</t>
  </si>
  <si>
    <t>ORD-20250116-00918</t>
  </si>
  <si>
    <t>ORD-20250215-00919</t>
  </si>
  <si>
    <t>ORD-20250417-00920</t>
  </si>
  <si>
    <t>ORD-20241228-00921</t>
  </si>
  <si>
    <t>ORD-20240801-00922</t>
  </si>
  <si>
    <t>ORD-20250807-00923</t>
  </si>
  <si>
    <t>ORD-20250116-00924</t>
  </si>
  <si>
    <t>ORD-20241105-00925</t>
  </si>
  <si>
    <t>ORD-20241201-00926</t>
  </si>
  <si>
    <t>ORD-20241120-00927</t>
  </si>
  <si>
    <t>ORD-20250605-00928</t>
  </si>
  <si>
    <t>Aisha Al Hosani</t>
  </si>
  <si>
    <t>ORD-20240909-00929</t>
  </si>
  <si>
    <t>ORD-20240924-00930</t>
  </si>
  <si>
    <t>ORD-20250215-00931</t>
  </si>
  <si>
    <t>ORD-20240927-00932</t>
  </si>
  <si>
    <t>Saeed Al Marri</t>
  </si>
  <si>
    <t>ORD-20241231-00933</t>
  </si>
  <si>
    <t>ORD-20250414-00934</t>
  </si>
  <si>
    <t>ORD-20241018-00935</t>
  </si>
  <si>
    <t>ORD-20250514-00936</t>
  </si>
  <si>
    <t>ORD-20240808-00937</t>
  </si>
  <si>
    <t>ORD-20250417-00938</t>
  </si>
  <si>
    <t>ORD-20240807-00939</t>
  </si>
  <si>
    <t>ORD-20241009-00940</t>
  </si>
  <si>
    <t>ORD-20241219-00941</t>
  </si>
  <si>
    <t>ORD-20250525-00942</t>
  </si>
  <si>
    <t>ORD-20240808-00943</t>
  </si>
  <si>
    <t>ORD-20241211-00944</t>
  </si>
  <si>
    <t>ORD-20241028-00945</t>
  </si>
  <si>
    <t>ORD-20241224-00946</t>
  </si>
  <si>
    <t>ORD-20250510-00947</t>
  </si>
  <si>
    <t>ORD-20240923-00948</t>
  </si>
  <si>
    <t>ORD-20240906-00949</t>
  </si>
  <si>
    <t>ORD-20250624-00950</t>
  </si>
  <si>
    <t>ORD-20241113-00951</t>
  </si>
  <si>
    <t>ORD-20250430-00952</t>
  </si>
  <si>
    <t>ORD-20250302-00953</t>
  </si>
  <si>
    <t>ORD-20241108-00954</t>
  </si>
  <si>
    <t>ORD-20250517-00955</t>
  </si>
  <si>
    <t>ORD-20250410-00956</t>
  </si>
  <si>
    <t>ORD-20250415-00957</t>
  </si>
  <si>
    <t>ORD-20241009-00958</t>
  </si>
  <si>
    <t>ORD-20240922-00959</t>
  </si>
  <si>
    <t>ORD-20250518-00960</t>
  </si>
  <si>
    <t>ORD-20250808-00961</t>
  </si>
  <si>
    <t>ORD-20250104-00962</t>
  </si>
  <si>
    <t>ORD-20250115-00963</t>
  </si>
  <si>
    <t>ORD-20240923-00964</t>
  </si>
  <si>
    <t>ORD-20250610-00965</t>
  </si>
  <si>
    <t>ORD-20250212-00966</t>
  </si>
  <si>
    <t>ORD-20240818-00967</t>
  </si>
  <si>
    <t>ORD-20250621-00968</t>
  </si>
  <si>
    <t>ORD-20250109-00969</t>
  </si>
  <si>
    <t>Isabella Jones</t>
  </si>
  <si>
    <t>ORD-20250224-00970</t>
  </si>
  <si>
    <t>ORD-20250727-00971</t>
  </si>
  <si>
    <t>ORD-20240919-00972</t>
  </si>
  <si>
    <t>ORD-20250207-00973</t>
  </si>
  <si>
    <t>ORD-20241210-00974</t>
  </si>
  <si>
    <t>ORD-20250118-00975</t>
  </si>
  <si>
    <t>ORD-20250613-00976</t>
  </si>
  <si>
    <t>ORD-20240818-00977</t>
  </si>
  <si>
    <t>ORD-20241114-00978</t>
  </si>
  <si>
    <t>ORD-20250327-00979</t>
  </si>
  <si>
    <t>ORD-20250713-00980</t>
  </si>
  <si>
    <t>ORD-20250222-00981</t>
  </si>
  <si>
    <t>ORD-20241124-00982</t>
  </si>
  <si>
    <t>ORD-20250803-00983</t>
  </si>
  <si>
    <t>ORD-20240903-00984</t>
  </si>
  <si>
    <t>ORD-20240922-00985</t>
  </si>
  <si>
    <t>ORD-20250619-00986</t>
  </si>
  <si>
    <t>ORD-20250324-00987</t>
  </si>
  <si>
    <t>ORD-20250213-00988</t>
  </si>
  <si>
    <t>Mohammed Al Mansoori</t>
  </si>
  <si>
    <t>ORD-20250302-00989</t>
  </si>
  <si>
    <t>ORD-20241231-00990</t>
  </si>
  <si>
    <t>ORD-20241212-00991</t>
  </si>
  <si>
    <t>ORD-20250518-00992</t>
  </si>
  <si>
    <t>ORD-20250427-00993</t>
  </si>
  <si>
    <t>Ayesha Khan</t>
  </si>
  <si>
    <t>ORD-20250801-00994</t>
  </si>
  <si>
    <t>ORD-20250408-00995</t>
  </si>
  <si>
    <t>ORD-20250721-00996</t>
  </si>
  <si>
    <t>ORD-20250214-00997</t>
  </si>
  <si>
    <t>ORD-20250802-00998</t>
  </si>
  <si>
    <t>ORD-20241221-00999</t>
  </si>
  <si>
    <t>ORD-20250610-01000</t>
  </si>
  <si>
    <t>ORD-20250407-01001</t>
  </si>
  <si>
    <t>ORD-20250615-01002</t>
  </si>
  <si>
    <t>ORD-20250106-01003</t>
  </si>
  <si>
    <t>ORD-20250611-01004</t>
  </si>
  <si>
    <t>ORD-20241130-01005</t>
  </si>
  <si>
    <t>ORD-20240822-01006</t>
  </si>
  <si>
    <t>ORD-20240829-01007</t>
  </si>
  <si>
    <t>ORD-20250209-01008</t>
  </si>
  <si>
    <t>ORD-20250401-01009</t>
  </si>
  <si>
    <t>ORD-20240905-01010</t>
  </si>
  <si>
    <t>ORD-20241025-01011</t>
  </si>
  <si>
    <t>ORD-20250319-01012</t>
  </si>
  <si>
    <t>ORD-20250103-01013</t>
  </si>
  <si>
    <t>ORD-20240910-01014</t>
  </si>
  <si>
    <t>ORD-20241103-01015</t>
  </si>
  <si>
    <t>ORD-20250114-01016</t>
  </si>
  <si>
    <t>ORD-20240903-01017</t>
  </si>
  <si>
    <t>ORD-20241112-01018</t>
  </si>
  <si>
    <t>ORD-20250423-01019</t>
  </si>
  <si>
    <t>ORD-20241106-01020</t>
  </si>
  <si>
    <t>ORD-20250612-01021</t>
  </si>
  <si>
    <t>Khalid Al Mansoori</t>
  </si>
  <si>
    <t>ORD-20240831-01022</t>
  </si>
  <si>
    <t>ORD-20240920-01023</t>
  </si>
  <si>
    <t>ORD-20250714-01024</t>
  </si>
  <si>
    <t>ORD-20250220-01025</t>
  </si>
  <si>
    <t>Rohit Verma</t>
  </si>
  <si>
    <t>ORD-20250301-01026</t>
  </si>
  <si>
    <t>ORD-20250312-01027</t>
  </si>
  <si>
    <t>Emma Miller</t>
  </si>
  <si>
    <t>ORD-20250218-01028</t>
  </si>
  <si>
    <t>ORD-20250216-01029</t>
  </si>
  <si>
    <t>ORD-20250101-01030</t>
  </si>
  <si>
    <t>ORD-20250607-01031</t>
  </si>
  <si>
    <t>ORD-20240917-01032</t>
  </si>
  <si>
    <t>ORD-20241003-01033</t>
  </si>
  <si>
    <t>Khalid Al Falasi</t>
  </si>
  <si>
    <t>ORD-20250516-01034</t>
  </si>
  <si>
    <t>ORD-20240923-01035</t>
  </si>
  <si>
    <t>ORD-20241211-01036</t>
  </si>
  <si>
    <t>ORD-20250211-01037</t>
  </si>
  <si>
    <t>ORD-20241025-01038</t>
  </si>
  <si>
    <t>ORD-20250515-01039</t>
  </si>
  <si>
    <t>ORD-20250602-01040</t>
  </si>
  <si>
    <t>ORD-20250629-01041</t>
  </si>
  <si>
    <t>ORD-20250603-01042</t>
  </si>
  <si>
    <t>ORD-20250607-01043</t>
  </si>
  <si>
    <t>ORD-20250801-01044</t>
  </si>
  <si>
    <t>ORD-20250210-01045</t>
  </si>
  <si>
    <t>ORD-20250222-01046</t>
  </si>
  <si>
    <t>ORD-20250702-01047</t>
  </si>
  <si>
    <t>ORD-20250508-01048</t>
  </si>
  <si>
    <t>ORD-20241230-01049</t>
  </si>
  <si>
    <t>ORD-20250727-01050</t>
  </si>
  <si>
    <t>ORD-20250313-01051</t>
  </si>
  <si>
    <t>ORD-20250107-01052</t>
  </si>
  <si>
    <t>ORD-20250509-01053</t>
  </si>
  <si>
    <t>ORD-20250411-01054</t>
  </si>
  <si>
    <t>ORD-20250416-01055</t>
  </si>
  <si>
    <t>ORD-20250728-01056</t>
  </si>
  <si>
    <t>ORD-20250226-01057</t>
  </si>
  <si>
    <t>ORD-20241030-01058</t>
  </si>
  <si>
    <t>ORD-20250410-01059</t>
  </si>
  <si>
    <t>ORD-20250718-01060</t>
  </si>
  <si>
    <t>ORD-20241106-01061</t>
  </si>
  <si>
    <t>ORD-20250304-01062</t>
  </si>
  <si>
    <t>ORD-20240912-01063</t>
  </si>
  <si>
    <t>ORD-20241219-01064</t>
  </si>
  <si>
    <t>ORD-20250113-01065</t>
  </si>
  <si>
    <t>ORD-20250119-01066</t>
  </si>
  <si>
    <t>ORD-20250109-01067</t>
  </si>
  <si>
    <t>ORD-20241101-01068</t>
  </si>
  <si>
    <t>ORD-20250212-01069</t>
  </si>
  <si>
    <t>ORD-20241227-01070</t>
  </si>
  <si>
    <t>ORD-20241204-01071</t>
  </si>
  <si>
    <t>ORD-20250710-01072</t>
  </si>
  <si>
    <t>ORD-20250414-01073</t>
  </si>
  <si>
    <t>ORD-20250717-01074</t>
  </si>
  <si>
    <t>Daniel Smith</t>
  </si>
  <si>
    <t>ORD-20250727-01075</t>
  </si>
  <si>
    <t>ORD-20250729-01076</t>
  </si>
  <si>
    <t>ORD-20250525-01077</t>
  </si>
  <si>
    <t>ORD-20250418-01078</t>
  </si>
  <si>
    <t>ORD-20250407-01079</t>
  </si>
  <si>
    <t>ORD-20250112-01080</t>
  </si>
  <si>
    <t>ORD-20240910-01081</t>
  </si>
  <si>
    <t>ORD-20250327-01082</t>
  </si>
  <si>
    <t>ORD-20250317-01083</t>
  </si>
  <si>
    <t>ORD-20241108-01084</t>
  </si>
  <si>
    <t>ORD-20250706-01085</t>
  </si>
  <si>
    <t>ORD-20250301-01086</t>
  </si>
  <si>
    <t>ORD-20250401-01087</t>
  </si>
  <si>
    <t>ORD-20250713-01088</t>
  </si>
  <si>
    <t>ORD-20241105-01089</t>
  </si>
  <si>
    <t>ORD-20250409-01090</t>
  </si>
  <si>
    <t>ORD-20240819-01091</t>
  </si>
  <si>
    <t>ORD-20250120-01092</t>
  </si>
  <si>
    <t>ORD-20250607-01093</t>
  </si>
  <si>
    <t>Fatima Al Hosani</t>
  </si>
  <si>
    <t>ORD-20250428-01094</t>
  </si>
  <si>
    <t>ORD-20241230-01095</t>
  </si>
  <si>
    <t>John Smith</t>
  </si>
  <si>
    <t>ORD-20250204-01096</t>
  </si>
  <si>
    <t>ORD-20240927-01097</t>
  </si>
  <si>
    <t>ORD-20250405-01098</t>
  </si>
  <si>
    <t>ORD-20241128-01099</t>
  </si>
  <si>
    <t>Michael Davis</t>
  </si>
  <si>
    <t>ORD-20250512-01100</t>
  </si>
  <si>
    <t>ORD-20250226-01101</t>
  </si>
  <si>
    <t>Omar Al Mansoori</t>
  </si>
  <si>
    <t>ORD-20241229-01102</t>
  </si>
  <si>
    <t>ORD-20250603-01103</t>
  </si>
  <si>
    <t>ORD-20241218-01104</t>
  </si>
  <si>
    <t>ORD-20250510-01105</t>
  </si>
  <si>
    <t>ORD-20250525-01106</t>
  </si>
  <si>
    <t>ORD-20250702-01107</t>
  </si>
  <si>
    <t>ORD-20240928-01108</t>
  </si>
  <si>
    <t>ORD-20241012-01109</t>
  </si>
  <si>
    <t>ORD-20241013-01110</t>
  </si>
  <si>
    <t>ORD-20250526-01111</t>
  </si>
  <si>
    <t>ORD-20241223-01112</t>
  </si>
  <si>
    <t>Imran Verma</t>
  </si>
  <si>
    <t>ORD-20240906-01113</t>
  </si>
  <si>
    <t>ORD-20250723-01114</t>
  </si>
  <si>
    <t>ORD-20250308-01115</t>
  </si>
  <si>
    <t>ORD-20250407-01116</t>
  </si>
  <si>
    <t>ORD-20250115-01117</t>
  </si>
  <si>
    <t>ORD-20250215-01118</t>
  </si>
  <si>
    <t>ORD-20240926-01119</t>
  </si>
  <si>
    <t>ORD-20250722-01120</t>
  </si>
  <si>
    <t>ORD-20250313-01121</t>
  </si>
  <si>
    <t>ORD-20250618-01122</t>
  </si>
  <si>
    <t>ORD-20241002-01123</t>
  </si>
  <si>
    <t>ORD-20250307-01124</t>
  </si>
  <si>
    <t>ORD-20250804-01125</t>
  </si>
  <si>
    <t>ORD-20250708-01126</t>
  </si>
  <si>
    <t>ORD-20250131-01127</t>
  </si>
  <si>
    <t>ORD-20240828-01128</t>
  </si>
  <si>
    <t>ORD-20250118-01129</t>
  </si>
  <si>
    <t>ORD-20241106-01130</t>
  </si>
  <si>
    <t>ORD-20240821-01131</t>
  </si>
  <si>
    <t>ORD-20250227-01132</t>
  </si>
  <si>
    <t>ORD-20241230-01133</t>
  </si>
  <si>
    <t>ORD-20250614-01134</t>
  </si>
  <si>
    <t>ORD-20250701-01135</t>
  </si>
  <si>
    <t>Sophia Williams</t>
  </si>
  <si>
    <t>ORD-20250118-01136</t>
  </si>
  <si>
    <t>ORD-20240820-01137</t>
  </si>
  <si>
    <t>ORD-20250429-01138</t>
  </si>
  <si>
    <t>ORD-20240819-01139</t>
  </si>
  <si>
    <t>ORD-20241111-01140</t>
  </si>
  <si>
    <t>ORD-20241027-01141</t>
  </si>
  <si>
    <t>ORD-20250716-01142</t>
  </si>
  <si>
    <t>ORD-20250603-01143</t>
  </si>
  <si>
    <t>ORD-20241228-01144</t>
  </si>
  <si>
    <t>ORD-20241006-01145</t>
  </si>
  <si>
    <t>ORD-20241108-01146</t>
  </si>
  <si>
    <t>ORD-20250409-01147</t>
  </si>
  <si>
    <t>ORD-20250225-01148</t>
  </si>
  <si>
    <t>ORD-20250528-01149</t>
  </si>
  <si>
    <t>ORD-20240907-01150</t>
  </si>
  <si>
    <t>Olivia Brown</t>
  </si>
  <si>
    <t>ORD-20241117-01151</t>
  </si>
  <si>
    <t>ORD-20250404-01152</t>
  </si>
  <si>
    <t>ORD-20250523-01153</t>
  </si>
  <si>
    <t>ORD-20240907-01154</t>
  </si>
  <si>
    <t>ORD-20250803-01155</t>
  </si>
  <si>
    <t>ORD-20241019-01156</t>
  </si>
  <si>
    <t>ORD-20250310-01157</t>
  </si>
  <si>
    <t>ORD-20241013-01158</t>
  </si>
  <si>
    <t>ORD-20250812-01159</t>
  </si>
  <si>
    <t>ORD-20250425-01160</t>
  </si>
  <si>
    <t>ORD-20240922-01161</t>
  </si>
  <si>
    <t>ORD-20250621-01162</t>
  </si>
  <si>
    <t>ORD-20250714-01163</t>
  </si>
  <si>
    <t>ORD-20250212-01164</t>
  </si>
  <si>
    <t>ORD-20250801-01165</t>
  </si>
  <si>
    <t>ORD-20250705-01166</t>
  </si>
  <si>
    <t>ORD-20250614-01167</t>
  </si>
  <si>
    <t>ORD-20250801-01168</t>
  </si>
  <si>
    <t>ORD-20250515-01169</t>
  </si>
  <si>
    <t>ORD-20250516-01170</t>
  </si>
  <si>
    <t>ORD-20250524-01171</t>
  </si>
  <si>
    <t>ORD-20241009-01172</t>
  </si>
  <si>
    <t>ORD-20240904-01173</t>
  </si>
  <si>
    <t>ORD-20250205-01174</t>
  </si>
  <si>
    <t>ORD-20250325-01175</t>
  </si>
  <si>
    <t>ORD-20250719-01176</t>
  </si>
  <si>
    <t>ORD-20250102-01177</t>
  </si>
  <si>
    <t>ORD-20241109-01178</t>
  </si>
  <si>
    <t>Michael Brown</t>
  </si>
  <si>
    <t>ORD-20250521-01179</t>
  </si>
  <si>
    <t>ORD-20241011-01180</t>
  </si>
  <si>
    <t>ORD-20241116-01181</t>
  </si>
  <si>
    <t>ORD-20241120-01182</t>
  </si>
  <si>
    <t>ORD-20250731-01183</t>
  </si>
  <si>
    <t>ORD-20250313-01184</t>
  </si>
  <si>
    <t>ORD-20240807-01185</t>
  </si>
  <si>
    <t>ORD-20250106-01186</t>
  </si>
  <si>
    <t>ORD-20250223-01187</t>
  </si>
  <si>
    <t>ORD-20250509-01188</t>
  </si>
  <si>
    <t>ORD-20250607-01189</t>
  </si>
  <si>
    <t>ORD-20250801-01190</t>
  </si>
  <si>
    <t>ORD-20241115-01191</t>
  </si>
  <si>
    <t>Fatima Al Marri</t>
  </si>
  <si>
    <t>ORD-20240804-01192</t>
  </si>
  <si>
    <t>ORD-20250326-01193</t>
  </si>
  <si>
    <t>ORD-20250310-01194</t>
  </si>
  <si>
    <t>ORD-20250430-01195</t>
  </si>
  <si>
    <t>ORD-20250714-01196</t>
  </si>
  <si>
    <t>ORD-20241223-01197</t>
  </si>
  <si>
    <t>ORD-20240812-01198</t>
  </si>
  <si>
    <t>ORD-20250421-01199</t>
  </si>
  <si>
    <t>ORD-20240829-01200</t>
  </si>
  <si>
    <t>ORD-20250106-01201</t>
  </si>
  <si>
    <t>ORD-20241201-01202</t>
  </si>
  <si>
    <t>ORD-20241021-01203</t>
  </si>
  <si>
    <t>ORD-20250331-01204</t>
  </si>
  <si>
    <t>ORD-20250418-01205</t>
  </si>
  <si>
    <t>ORD-20250802-01206</t>
  </si>
  <si>
    <t>ORD-20250813-01207</t>
  </si>
  <si>
    <t>ORD-20250620-01208</t>
  </si>
  <si>
    <t>ORD-20250225-01209</t>
  </si>
  <si>
    <t>ORD-20250224-01210</t>
  </si>
  <si>
    <t>ORD-20250223-01211</t>
  </si>
  <si>
    <t>ORD-20250427-01212</t>
  </si>
  <si>
    <t>ORD-20250208-01213</t>
  </si>
  <si>
    <t>ORD-20241227-01214</t>
  </si>
  <si>
    <t>ORD-20250623-01215</t>
  </si>
  <si>
    <t>ORD-20250423-01216</t>
  </si>
  <si>
    <t>Khalid Al Nahyan</t>
  </si>
  <si>
    <t>ORD-20241002-01217</t>
  </si>
  <si>
    <t>ORD-20241120-01218</t>
  </si>
  <si>
    <t>ORD-20241124-01219</t>
  </si>
  <si>
    <t>ORD-20250523-01220</t>
  </si>
  <si>
    <t>ORD-20250710-01221</t>
  </si>
  <si>
    <t>ORD-20241128-01222</t>
  </si>
  <si>
    <t>ORD-20250104-01223</t>
  </si>
  <si>
    <t>ORD-20240808-01224</t>
  </si>
  <si>
    <t>ORD-20250617-01225</t>
  </si>
  <si>
    <t>ORD-20250514-01226</t>
  </si>
  <si>
    <t>ORD-20241010-01227</t>
  </si>
  <si>
    <t>ORD-20250616-01228</t>
  </si>
  <si>
    <t>ORD-20250213-01229</t>
  </si>
  <si>
    <t>ORD-20250604-01230</t>
  </si>
  <si>
    <t>ORD-20250801-01231</t>
  </si>
  <si>
    <t>ORD-20250629-01232</t>
  </si>
  <si>
    <t>ORD-20250408-01233</t>
  </si>
  <si>
    <t>ORD-20250312-01234</t>
  </si>
  <si>
    <t>ORD-20241125-01235</t>
  </si>
  <si>
    <t>ORD-20240802-01236</t>
  </si>
  <si>
    <t>ORD-20250608-01237</t>
  </si>
  <si>
    <t>ORD-20241122-01238</t>
  </si>
  <si>
    <t>Ali Hussain</t>
  </si>
  <si>
    <t>ORD-20250103-01239</t>
  </si>
  <si>
    <t>ORD-20250416-01240</t>
  </si>
  <si>
    <t>ORD-20240928-01241</t>
  </si>
  <si>
    <t>ORD-20241123-01242</t>
  </si>
  <si>
    <t>ORD-20250412-01243</t>
  </si>
  <si>
    <t>ORD-20250731-01244</t>
  </si>
  <si>
    <t>ORD-20241213-01245</t>
  </si>
  <si>
    <t>ORD-20241123-01246</t>
  </si>
  <si>
    <t>ORD-20250224-01247</t>
  </si>
  <si>
    <t>ORD-20250803-01248</t>
  </si>
  <si>
    <t>ORD-20250304-01249</t>
  </si>
  <si>
    <t>ORD-20241209-01250</t>
  </si>
  <si>
    <t>ORD-20250222-01251</t>
  </si>
  <si>
    <t>ORD-20240815-01252</t>
  </si>
  <si>
    <t>ORD-20250712-01253</t>
  </si>
  <si>
    <t>ORD-20250107-01254</t>
  </si>
  <si>
    <t>ORD-20250704-01255</t>
  </si>
  <si>
    <t>ORD-20241109-01256</t>
  </si>
  <si>
    <t>ORD-20250313-01257</t>
  </si>
  <si>
    <t>ORD-20250218-01258</t>
  </si>
  <si>
    <t>Reem Al Shamsi</t>
  </si>
  <si>
    <t>ORD-20240919-01259</t>
  </si>
  <si>
    <t>ORD-20250719-01260</t>
  </si>
  <si>
    <t>David Davis</t>
  </si>
  <si>
    <t>ORD-20250220-01261</t>
  </si>
  <si>
    <t>ORD-20250226-01262</t>
  </si>
  <si>
    <t>ORD-20240927-01263</t>
  </si>
  <si>
    <t>ORD-20241203-01264</t>
  </si>
  <si>
    <t>ORD-20241103-01265</t>
  </si>
  <si>
    <t>ORD-20250505-01266</t>
  </si>
  <si>
    <t>ORD-20250310-01267</t>
  </si>
  <si>
    <t>ORD-20241229-01268</t>
  </si>
  <si>
    <t>ORD-20241102-01269</t>
  </si>
  <si>
    <t>ORD-20250423-01270</t>
  </si>
  <si>
    <t>ORD-20240918-01271</t>
  </si>
  <si>
    <t>Hamad Al Nuaimi</t>
  </si>
  <si>
    <t>ORD-20250222-01272</t>
  </si>
  <si>
    <t>ORD-20241117-01273</t>
  </si>
  <si>
    <t>ORD-20241016-01274</t>
  </si>
  <si>
    <t>ORD-20250220-01275</t>
  </si>
  <si>
    <t>ORD-20240804-01276</t>
  </si>
  <si>
    <t>ORD-20250702-01277</t>
  </si>
  <si>
    <t>ORD-20250623-01278</t>
  </si>
  <si>
    <t>ORD-20241116-01279</t>
  </si>
  <si>
    <t>ORD-20241125-01280</t>
  </si>
  <si>
    <t>ORD-20241227-01281</t>
  </si>
  <si>
    <t>ORD-20250714-01282</t>
  </si>
  <si>
    <t>ORD-20250807-01283</t>
  </si>
  <si>
    <t>ORD-20250215-01284</t>
  </si>
  <si>
    <t>ORD-20241005-01285</t>
  </si>
  <si>
    <t>ORD-20241011-01286</t>
  </si>
  <si>
    <t>ORD-20250624-01287</t>
  </si>
  <si>
    <t>ORD-20250508-01288</t>
  </si>
  <si>
    <t>ORD-20250225-01289</t>
  </si>
  <si>
    <t>ORD-20250719-01290</t>
  </si>
  <si>
    <t>ORD-20240903-01291</t>
  </si>
  <si>
    <t>ORD-20241113-01292</t>
  </si>
  <si>
    <t>ORD-20250510-01293</t>
  </si>
  <si>
    <t>ORD-20250124-01294</t>
  </si>
  <si>
    <t>ORD-20250309-01295</t>
  </si>
  <si>
    <t>ORD-20241210-01296</t>
  </si>
  <si>
    <t>ORD-20240907-01297</t>
  </si>
  <si>
    <t>ORD-20241013-01298</t>
  </si>
  <si>
    <t>ORD-20241119-01299</t>
  </si>
  <si>
    <t>ORD-20250214-01300</t>
  </si>
  <si>
    <t>ORD-20241028-01301</t>
  </si>
  <si>
    <t>ORD-20250302-01302</t>
  </si>
  <si>
    <t>ORD-20240810-01303</t>
  </si>
  <si>
    <t>ORD-20241215-01304</t>
  </si>
  <si>
    <t>ORD-20250412-01305</t>
  </si>
  <si>
    <t>ORD-20241019-01306</t>
  </si>
  <si>
    <t>ORD-20250126-01307</t>
  </si>
  <si>
    <t>ORD-20250727-01308</t>
  </si>
  <si>
    <t>ORD-20240815-01309</t>
  </si>
  <si>
    <t>ORD-20250521-01310</t>
  </si>
  <si>
    <t>ORD-20241119-01311</t>
  </si>
  <si>
    <t>ORD-20250114-01312</t>
  </si>
  <si>
    <t>ORD-20250529-01313</t>
  </si>
  <si>
    <t>ORD-20240916-01314</t>
  </si>
  <si>
    <t>ORD-20250429-01315</t>
  </si>
  <si>
    <t>ORD-20250318-01316</t>
  </si>
  <si>
    <t>ORD-20250405-01317</t>
  </si>
  <si>
    <t>ORD-20250704-01318</t>
  </si>
  <si>
    <t>ORD-20250426-01319</t>
  </si>
  <si>
    <t>ORD-20250622-01320</t>
  </si>
  <si>
    <t>ORD-20241006-01321</t>
  </si>
  <si>
    <t>ORD-20250418-01322</t>
  </si>
  <si>
    <t>ORD-20250429-01323</t>
  </si>
  <si>
    <t>ORD-20250801-01324</t>
  </si>
  <si>
    <t>ORD-20240810-01325</t>
  </si>
  <si>
    <t>ORD-20250302-01326</t>
  </si>
  <si>
    <t>ORD-20240930-01327</t>
  </si>
  <si>
    <t>ORD-20250208-01328</t>
  </si>
  <si>
    <t>ORD-20240929-01329</t>
  </si>
  <si>
    <t>ORD-20241219-01330</t>
  </si>
  <si>
    <t>ORD-20241012-01331</t>
  </si>
  <si>
    <t>ORD-20240927-01332</t>
  </si>
  <si>
    <t>ORD-20241020-01333</t>
  </si>
  <si>
    <t>ORD-20250419-01334</t>
  </si>
  <si>
    <t>ORD-20250323-01335</t>
  </si>
  <si>
    <t>ORD-20250123-01336</t>
  </si>
  <si>
    <t>ORD-20250701-01337</t>
  </si>
  <si>
    <t>ORD-20250812-01338</t>
  </si>
  <si>
    <t>ORD-20250314-01339</t>
  </si>
  <si>
    <t>ORD-20240824-01340</t>
  </si>
  <si>
    <t>ORD-20241017-01341</t>
  </si>
  <si>
    <t>ORD-20250227-01342</t>
  </si>
  <si>
    <t>ORD-20240919-01343</t>
  </si>
  <si>
    <t>ORD-20250507-01344</t>
  </si>
  <si>
    <t>ORD-20250117-01345</t>
  </si>
  <si>
    <t>ORD-20241004-01346</t>
  </si>
  <si>
    <t>ORD-20241020-01347</t>
  </si>
  <si>
    <t>ORD-20240814-01348</t>
  </si>
  <si>
    <t>ORD-20250114-01349</t>
  </si>
  <si>
    <t>ORD-20250531-01350</t>
  </si>
  <si>
    <t>ORD-20241228-01351</t>
  </si>
  <si>
    <t>ORD-20250508-01352</t>
  </si>
  <si>
    <t>ORD-20250526-01353</t>
  </si>
  <si>
    <t>ORD-20240805-01354</t>
  </si>
  <si>
    <t>ORD-20250427-01355</t>
  </si>
  <si>
    <t>ORD-20250528-01356</t>
  </si>
  <si>
    <t>ORD-20241004-01357</t>
  </si>
  <si>
    <t>ORD-20250504-01358</t>
  </si>
  <si>
    <t>ORD-20241224-01359</t>
  </si>
  <si>
    <t>ORD-20250303-01360</t>
  </si>
  <si>
    <t>ORD-20240806-01361</t>
  </si>
  <si>
    <t>ORD-20240827-01362</t>
  </si>
  <si>
    <t>ORD-20250128-01363</t>
  </si>
  <si>
    <t>Maryam Al Nuaimi</t>
  </si>
  <si>
    <t>ORD-20250620-01364</t>
  </si>
  <si>
    <t>ORD-20250113-01365</t>
  </si>
  <si>
    <t>ORD-20240923-01366</t>
  </si>
  <si>
    <t>ORD-20250520-01367</t>
  </si>
  <si>
    <t>ORD-20240809-01368</t>
  </si>
  <si>
    <t>ORD-20250210-01369</t>
  </si>
  <si>
    <t>Michael Jones</t>
  </si>
  <si>
    <t>ORD-20241027-01370</t>
  </si>
  <si>
    <t>ORD-20250711-01371</t>
  </si>
  <si>
    <t>ORD-20241127-01372</t>
  </si>
  <si>
    <t>ORD-20250624-01373</t>
  </si>
  <si>
    <t>ORD-20240827-01374</t>
  </si>
  <si>
    <t>ORD-20241129-01375</t>
  </si>
  <si>
    <t>ORD-20250319-01376</t>
  </si>
  <si>
    <t>ORD-20250107-01377</t>
  </si>
  <si>
    <t>ORD-20250618-01378</t>
  </si>
  <si>
    <t>ORD-20250607-01379</t>
  </si>
  <si>
    <t>ORD-20240812-01380</t>
  </si>
  <si>
    <t>ORD-20250419-01381</t>
  </si>
  <si>
    <t>ORD-20250224-01382</t>
  </si>
  <si>
    <t>ORD-20250425-01383</t>
  </si>
  <si>
    <t>ORD-20241014-01384</t>
  </si>
  <si>
    <t>ORD-20250616-01385</t>
  </si>
  <si>
    <t>ORD-20250522-01386</t>
  </si>
  <si>
    <t>ORD-20250403-01387</t>
  </si>
  <si>
    <t>ORD-20250303-01388</t>
  </si>
  <si>
    <t>ORD-20241011-01389</t>
  </si>
  <si>
    <t>ORD-20240807-01390</t>
  </si>
  <si>
    <t>ORD-20241025-01391</t>
  </si>
  <si>
    <t>ORD-20250106-01392</t>
  </si>
  <si>
    <t>ORD-20241106-01393</t>
  </si>
  <si>
    <t>ORD-20241108-01394</t>
  </si>
  <si>
    <t>ORD-20250310-01395</t>
  </si>
  <si>
    <t>ORD-20250222-01396</t>
  </si>
  <si>
    <t>ORD-20241012-01397</t>
  </si>
  <si>
    <t>ORD-20250322-01398</t>
  </si>
  <si>
    <t>ORD-20250326-01399</t>
  </si>
  <si>
    <t>ORD-20241014-01400</t>
  </si>
  <si>
    <t>ORD-20240827-01401</t>
  </si>
  <si>
    <t>ORD-20240921-01402</t>
  </si>
  <si>
    <t>ORD-20250218-01403</t>
  </si>
  <si>
    <t>ORD-20250530-01404</t>
  </si>
  <si>
    <t>ORD-20241208-01405</t>
  </si>
  <si>
    <t>ORD-20250810-01406</t>
  </si>
  <si>
    <t>ORD-20240903-01407</t>
  </si>
  <si>
    <t>ORD-20241123-01408</t>
  </si>
  <si>
    <t>ORD-20250812-01409</t>
  </si>
  <si>
    <t>ORD-20250702-01410</t>
  </si>
  <si>
    <t>ORD-20240907-01411</t>
  </si>
  <si>
    <t>ORD-20250317-01412</t>
  </si>
  <si>
    <t>ORD-20241021-01413</t>
  </si>
  <si>
    <t>ORD-20250121-01414</t>
  </si>
  <si>
    <t>ORD-20241018-01415</t>
  </si>
  <si>
    <t>ORD-20250812-01416</t>
  </si>
  <si>
    <t>ORD-20250225-01417</t>
  </si>
  <si>
    <t>ORD-20240808-01418</t>
  </si>
  <si>
    <t>John Brown</t>
  </si>
  <si>
    <t>ORD-20250519-01419</t>
  </si>
  <si>
    <t>ORD-20250523-01420</t>
  </si>
  <si>
    <t>ORD-20241024-01421</t>
  </si>
  <si>
    <t>ORD-20240904-01422</t>
  </si>
  <si>
    <t>ORD-20241221-01423</t>
  </si>
  <si>
    <t>Hamad Al Hosani</t>
  </si>
  <si>
    <t>ORD-20240820-01424</t>
  </si>
  <si>
    <t>ORD-20250305-01425</t>
  </si>
  <si>
    <t>ORD-20250623-01426</t>
  </si>
  <si>
    <t>ORD-20250612-01427</t>
  </si>
  <si>
    <t>ORD-20240825-01428</t>
  </si>
  <si>
    <t>ORD-20240825-01429</t>
  </si>
  <si>
    <t>ORD-20250801-01430</t>
  </si>
  <si>
    <t>ORD-20250105-01431</t>
  </si>
  <si>
    <t>ORD-20250528-01432</t>
  </si>
  <si>
    <t>ORD-20250207-01433</t>
  </si>
  <si>
    <t>ORD-20240922-01434</t>
  </si>
  <si>
    <t>ORD-20250225-01435</t>
  </si>
  <si>
    <t>ORD-20250217-01436</t>
  </si>
  <si>
    <t>ORD-20241212-01437</t>
  </si>
  <si>
    <t>ORD-20241104-01438</t>
  </si>
  <si>
    <t>ORD-20240814-01439</t>
  </si>
  <si>
    <t>ORD-20241127-01440</t>
  </si>
  <si>
    <t>ORD-20250124-01441</t>
  </si>
  <si>
    <t>ORD-20250710-01442</t>
  </si>
  <si>
    <t>ORD-20250312-01443</t>
  </si>
  <si>
    <t>ORD-20241024-01444</t>
  </si>
  <si>
    <t>ORD-20241121-01445</t>
  </si>
  <si>
    <t>ORD-20250501-01446</t>
  </si>
  <si>
    <t>ORD-20250408-01447</t>
  </si>
  <si>
    <t>ORD-20250104-01448</t>
  </si>
  <si>
    <t>ORD-20250227-01449</t>
  </si>
  <si>
    <t>ORD-20241204-01450</t>
  </si>
  <si>
    <t>ORD-20240909-01451</t>
  </si>
  <si>
    <t>ORD-20241227-01452</t>
  </si>
  <si>
    <t>ORD-20250106-01453</t>
  </si>
  <si>
    <t>ORD-20240824-01454</t>
  </si>
  <si>
    <t>ORD-20250527-01455</t>
  </si>
  <si>
    <t>ORD-20241220-01456</t>
  </si>
  <si>
    <t>ORD-20241026-01457</t>
  </si>
  <si>
    <t>ORD-20250411-01458</t>
  </si>
  <si>
    <t>ORD-20250308-01459</t>
  </si>
  <si>
    <t>ORD-20250720-01460</t>
  </si>
  <si>
    <t>ORD-20250526-01461</t>
  </si>
  <si>
    <t>ORD-20250430-01462</t>
  </si>
  <si>
    <t>ORD-20250711-01463</t>
  </si>
  <si>
    <t>ORD-20250212-01464</t>
  </si>
  <si>
    <t>ORD-20250121-01465</t>
  </si>
  <si>
    <t>ORD-20240827-01466</t>
  </si>
  <si>
    <t>ORD-20250108-01467</t>
  </si>
  <si>
    <t>ORD-20240909-01468</t>
  </si>
  <si>
    <t>ORD-20250627-01469</t>
  </si>
  <si>
    <t>ORD-20250627-01470</t>
  </si>
  <si>
    <t>ORD-20241014-01471</t>
  </si>
  <si>
    <t>ORD-20250625-01472</t>
  </si>
  <si>
    <t>ORD-20240911-01473</t>
  </si>
  <si>
    <t>ORD-20250402-01474</t>
  </si>
  <si>
    <t>ORD-20250402-01475</t>
  </si>
  <si>
    <t>ORD-20240922-01476</t>
  </si>
  <si>
    <t>ORD-20250809-01477</t>
  </si>
  <si>
    <t>ORD-20250514-01478</t>
  </si>
  <si>
    <t>ORD-20241213-01479</t>
  </si>
  <si>
    <t>ORD-20250105-01480</t>
  </si>
  <si>
    <t>ORD-20250614-01481</t>
  </si>
  <si>
    <t>ORD-20240929-01482</t>
  </si>
  <si>
    <t>ORD-20250109-01483</t>
  </si>
  <si>
    <t>ORD-20250317-01484</t>
  </si>
  <si>
    <t>ORD-20250405-01485</t>
  </si>
  <si>
    <t>ORD-20241225-01486</t>
  </si>
  <si>
    <t>ORD-20250522-01487</t>
  </si>
  <si>
    <t>ORD-20240826-01488</t>
  </si>
  <si>
    <t>ORD-20241031-01489</t>
  </si>
  <si>
    <t>ORD-20250221-01490</t>
  </si>
  <si>
    <t>ORD-20250609-01491</t>
  </si>
  <si>
    <t>ORD-20250403-01492</t>
  </si>
  <si>
    <t>ORD-20250407-01493</t>
  </si>
  <si>
    <t>ORD-20240821-01494</t>
  </si>
  <si>
    <t>ORD-20250203-01495</t>
  </si>
  <si>
    <t>ORD-20240815-01496</t>
  </si>
  <si>
    <t>ORD-20241021-01497</t>
  </si>
  <si>
    <t>ORD-20240919-01498</t>
  </si>
  <si>
    <t>ORD-20250612-01499</t>
  </si>
  <si>
    <t>ORD-20250621-01500</t>
  </si>
  <si>
    <t>ORD-20250406-01501</t>
  </si>
  <si>
    <t>ORD-20241114-01502</t>
  </si>
  <si>
    <t>ORD-20250521-01503</t>
  </si>
  <si>
    <t>ORD-20250107-01504</t>
  </si>
  <si>
    <t>ORD-20250325-01505</t>
  </si>
  <si>
    <t>ORD-20250127-01506</t>
  </si>
  <si>
    <t>ORD-20250304-01507</t>
  </si>
  <si>
    <t>ORD-20250528-01508</t>
  </si>
  <si>
    <t>ORD-20250321-01509</t>
  </si>
  <si>
    <t>ORD-20250507-01510</t>
  </si>
  <si>
    <t>ORD-20250602-01511</t>
  </si>
  <si>
    <t>ORD-20250416-01512</t>
  </si>
  <si>
    <t>ORD-20250209-01513</t>
  </si>
  <si>
    <t>ORD-20241003-01514</t>
  </si>
  <si>
    <t>ORD-20241018-01515</t>
  </si>
  <si>
    <t>ORD-20250205-01516</t>
  </si>
  <si>
    <t>ORD-20240908-01517</t>
  </si>
  <si>
    <t>ORD-20250627-01518</t>
  </si>
  <si>
    <t>ORD-20250324-01519</t>
  </si>
  <si>
    <t>ORD-20250707-01520</t>
  </si>
  <si>
    <t>ORD-20241204-01521</t>
  </si>
  <si>
    <t>ORD-20250221-01522</t>
  </si>
  <si>
    <t>ORD-20241021-01523</t>
  </si>
  <si>
    <t>ORD-20250202-01524</t>
  </si>
  <si>
    <t>ORD-20250611-01525</t>
  </si>
  <si>
    <t>ORD-20241005-01526</t>
  </si>
  <si>
    <t>ORD-20250221-01527</t>
  </si>
  <si>
    <t>ORD-20250730-01528</t>
  </si>
  <si>
    <t>John Miller</t>
  </si>
  <si>
    <t>ORD-20241218-01529</t>
  </si>
  <si>
    <t>ORD-20241207-01530</t>
  </si>
  <si>
    <t>ORD-20241008-01531</t>
  </si>
  <si>
    <t>ORD-20240908-01532</t>
  </si>
  <si>
    <t>ORD-20241128-01533</t>
  </si>
  <si>
    <t>ORD-20250228-01534</t>
  </si>
  <si>
    <t>Ayesha Verma</t>
  </si>
  <si>
    <t>ORD-20241026-01535</t>
  </si>
  <si>
    <t>ORD-20241124-01536</t>
  </si>
  <si>
    <t>ORD-20240803-01537</t>
  </si>
  <si>
    <t>ORD-20241228-01538</t>
  </si>
  <si>
    <t>ORD-20241010-01539</t>
  </si>
  <si>
    <t>ORD-20240905-01540</t>
  </si>
  <si>
    <t>ORD-20250106-01541</t>
  </si>
  <si>
    <t>ORD-20241218-01542</t>
  </si>
  <si>
    <t>ORD-20250409-01543</t>
  </si>
  <si>
    <t>ORD-20241129-01544</t>
  </si>
  <si>
    <t>ORD-20250129-01545</t>
  </si>
  <si>
    <t>ORD-20250327-01546</t>
  </si>
  <si>
    <t>ORD-20240827-01547</t>
  </si>
  <si>
    <t>ORD-20250401-01548</t>
  </si>
  <si>
    <t>ORD-20250704-01549</t>
  </si>
  <si>
    <t>ORD-20250518-01550</t>
  </si>
  <si>
    <t>ORD-20250212-01551</t>
  </si>
  <si>
    <t>ORD-20250715-01552</t>
  </si>
  <si>
    <t>ORD-20250707-01553</t>
  </si>
  <si>
    <t>ORD-20250107-01554</t>
  </si>
  <si>
    <t>ORD-20250108-01555</t>
  </si>
  <si>
    <t>ORD-20250803-01556</t>
  </si>
  <si>
    <t>ORD-20241223-01557</t>
  </si>
  <si>
    <t>ORD-20250219-01558</t>
  </si>
  <si>
    <t>ORD-20250427-01559</t>
  </si>
  <si>
    <t>ORD-20250601-01560</t>
  </si>
  <si>
    <t>ORD-20250528-01561</t>
  </si>
  <si>
    <t>Daniel Miller</t>
  </si>
  <si>
    <t>ORD-20241020-01562</t>
  </si>
  <si>
    <t>ORD-20241013-01563</t>
  </si>
  <si>
    <t>ORD-20250223-01564</t>
  </si>
  <si>
    <t>ORD-20241114-01565</t>
  </si>
  <si>
    <t>ORD-20240817-01566</t>
  </si>
  <si>
    <t>ORD-20240815-01567</t>
  </si>
  <si>
    <t>ORD-20250607-01568</t>
  </si>
  <si>
    <t>ORD-20240812-01569</t>
  </si>
  <si>
    <t>ORD-20250413-01570</t>
  </si>
  <si>
    <t>ORD-20250613-01571</t>
  </si>
  <si>
    <t>ORD-20250521-01572</t>
  </si>
  <si>
    <t>ORD-20250228-01573</t>
  </si>
  <si>
    <t>ORD-20250805-01574</t>
  </si>
  <si>
    <t>ORD-20240829-01575</t>
  </si>
  <si>
    <t>ORD-20250727-01576</t>
  </si>
  <si>
    <t>ORD-20241124-01577</t>
  </si>
  <si>
    <t>ORD-20240924-01578</t>
  </si>
  <si>
    <t>ORD-20241219-01579</t>
  </si>
  <si>
    <t>ORD-20250111-01580</t>
  </si>
  <si>
    <t>ORD-20250214-01581</t>
  </si>
  <si>
    <t>ORD-20241119-01582</t>
  </si>
  <si>
    <t>ORD-20250319-01583</t>
  </si>
  <si>
    <t>ORD-20240903-01584</t>
  </si>
  <si>
    <t>ORD-20241031-01585</t>
  </si>
  <si>
    <t>ORD-20250120-01586</t>
  </si>
  <si>
    <t>ORD-20241010-01587</t>
  </si>
  <si>
    <t>ORD-20250216-01588</t>
  </si>
  <si>
    <t>ORD-20250626-01589</t>
  </si>
  <si>
    <t>ORD-20250324-01590</t>
  </si>
  <si>
    <t>ORD-20250612-01591</t>
  </si>
  <si>
    <t>ORD-20250416-01592</t>
  </si>
  <si>
    <t>ORD-20240805-01593</t>
  </si>
  <si>
    <t>ORD-20250309-01594</t>
  </si>
  <si>
    <t>ORD-20250809-01595</t>
  </si>
  <si>
    <t>David Jones</t>
  </si>
  <si>
    <t>ORD-20250806-01596</t>
  </si>
  <si>
    <t>ORD-20250528-01597</t>
  </si>
  <si>
    <t>ORD-20240808-01598</t>
  </si>
  <si>
    <t>ORD-20241010-01599</t>
  </si>
  <si>
    <t>Olivia Smith</t>
  </si>
  <si>
    <t>ORD-20250718-01600</t>
  </si>
  <si>
    <t>ORD-20250524-01601</t>
  </si>
  <si>
    <t>ORD-20241025-01602</t>
  </si>
  <si>
    <t>ORD-20241029-01603</t>
  </si>
  <si>
    <t>ORD-20250127-01604</t>
  </si>
  <si>
    <t>ORD-20250321-01605</t>
  </si>
  <si>
    <t>ORD-20240804-01606</t>
  </si>
  <si>
    <t>ORD-20250812-01607</t>
  </si>
  <si>
    <t>ORD-20250808-01608</t>
  </si>
  <si>
    <t>ORD-20240913-01609</t>
  </si>
  <si>
    <t>ORD-20250427-01610</t>
  </si>
  <si>
    <t>ORD-20241205-01611</t>
  </si>
  <si>
    <t>ORD-20250125-01612</t>
  </si>
  <si>
    <t>ORD-20240812-01613</t>
  </si>
  <si>
    <t>ORD-20250321-01614</t>
  </si>
  <si>
    <t>ORD-20241028-01615</t>
  </si>
  <si>
    <t>ORD-20241122-01616</t>
  </si>
  <si>
    <t>ORD-20250119-01617</t>
  </si>
  <si>
    <t>ORD-20250117-01618</t>
  </si>
  <si>
    <t>ORD-20250419-01619</t>
  </si>
  <si>
    <t>ORD-20240930-01620</t>
  </si>
  <si>
    <t>ORD-20240801-01621</t>
  </si>
  <si>
    <t>ORD-20241104-01622</t>
  </si>
  <si>
    <t>ORD-20240819-01623</t>
  </si>
  <si>
    <t>ORD-20241103-01624</t>
  </si>
  <si>
    <t>ORD-20250301-01625</t>
  </si>
  <si>
    <t>ORD-20250421-01626</t>
  </si>
  <si>
    <t>ORD-20241216-01627</t>
  </si>
  <si>
    <t>ORD-20241203-01628</t>
  </si>
  <si>
    <t>ORD-20250328-01629</t>
  </si>
  <si>
    <t>ORD-20241102-01630</t>
  </si>
  <si>
    <t>ORD-20250518-01631</t>
  </si>
  <si>
    <t>ORD-20241124-01632</t>
  </si>
  <si>
    <t>ORD-20250711-01633</t>
  </si>
  <si>
    <t>ORD-20240802-01634</t>
  </si>
  <si>
    <t>ORD-20240823-01635</t>
  </si>
  <si>
    <t>ORD-20250218-01636</t>
  </si>
  <si>
    <t>ORD-20250327-01637</t>
  </si>
  <si>
    <t>ORD-20250224-01638</t>
  </si>
  <si>
    <t>ORD-20250807-01639</t>
  </si>
  <si>
    <t>ORD-20250628-01640</t>
  </si>
  <si>
    <t>ORD-20250606-01641</t>
  </si>
  <si>
    <t>ORD-20250521-01642</t>
  </si>
  <si>
    <t>ORD-20241031-01643</t>
  </si>
  <si>
    <t>ORD-20250430-01644</t>
  </si>
  <si>
    <t>ORD-20250428-01645</t>
  </si>
  <si>
    <t>ORD-20250714-01646</t>
  </si>
  <si>
    <t>ORD-20250402-01647</t>
  </si>
  <si>
    <t>ORD-20241020-01648</t>
  </si>
  <si>
    <t>ORD-20250627-01649</t>
  </si>
  <si>
    <t>ORD-20250713-01650</t>
  </si>
  <si>
    <t>ORD-20241222-01651</t>
  </si>
  <si>
    <t>ORD-20241129-01652</t>
  </si>
  <si>
    <t>ORD-20250701-01653</t>
  </si>
  <si>
    <t>ORD-20250504-01654</t>
  </si>
  <si>
    <t>ORD-20250521-01655</t>
  </si>
  <si>
    <t>ORD-20241018-01656</t>
  </si>
  <si>
    <t>ORD-20250117-01657</t>
  </si>
  <si>
    <t>ORD-20241214-01658</t>
  </si>
  <si>
    <t>ORD-20250112-01659</t>
  </si>
  <si>
    <t>ORD-20241115-01660</t>
  </si>
  <si>
    <t>ORD-20250125-01661</t>
  </si>
  <si>
    <t>ORD-20250606-01662</t>
  </si>
  <si>
    <t>ORD-20250424-01663</t>
  </si>
  <si>
    <t>ORD-20250727-01664</t>
  </si>
  <si>
    <t>ORD-20250717-01665</t>
  </si>
  <si>
    <t>ORD-20250423-01666</t>
  </si>
  <si>
    <t>ORD-20250519-01667</t>
  </si>
  <si>
    <t>ORD-20250811-01668</t>
  </si>
  <si>
    <t>ORD-20250518-01669</t>
  </si>
  <si>
    <t>ORD-20241016-01670</t>
  </si>
  <si>
    <t>ORD-20241007-01671</t>
  </si>
  <si>
    <t>ORD-20250528-01672</t>
  </si>
  <si>
    <t>ORD-20250704-01673</t>
  </si>
  <si>
    <t>ORD-20241215-01674</t>
  </si>
  <si>
    <t>ORD-20241224-01675</t>
  </si>
  <si>
    <t>ORD-20240920-01676</t>
  </si>
  <si>
    <t>ORD-20250520-01677</t>
  </si>
  <si>
    <t>ORD-20250212-01678</t>
  </si>
  <si>
    <t>ORD-20250513-01679</t>
  </si>
  <si>
    <t>ORD-20250221-01680</t>
  </si>
  <si>
    <t>ORD-20250331-01681</t>
  </si>
  <si>
    <t>ORD-20250622-01682</t>
  </si>
  <si>
    <t>ORD-20250715-01683</t>
  </si>
  <si>
    <t>ORD-20241126-01684</t>
  </si>
  <si>
    <t>ORD-20250330-01685</t>
  </si>
  <si>
    <t>ORD-20250814-01686</t>
  </si>
  <si>
    <t>ORD-20241025-01687</t>
  </si>
  <si>
    <t>ORD-20250614-01688</t>
  </si>
  <si>
    <t>ORD-20241015-01689</t>
  </si>
  <si>
    <t>ORD-20241124-01690</t>
  </si>
  <si>
    <t>ORD-20241101-01691</t>
  </si>
  <si>
    <t>ORD-20240822-01692</t>
  </si>
  <si>
    <t>ORD-20250105-01693</t>
  </si>
  <si>
    <t>ORD-20250311-01694</t>
  </si>
  <si>
    <t>ORD-20250809-01695</t>
  </si>
  <si>
    <t>ORD-20241012-01696</t>
  </si>
  <si>
    <t>David Smith</t>
  </si>
  <si>
    <t>ORD-20241007-01697</t>
  </si>
  <si>
    <t>ORD-20250404-01698</t>
  </si>
  <si>
    <t>ORD-20250727-01699</t>
  </si>
  <si>
    <t>ORD-20250710-01700</t>
  </si>
  <si>
    <t>Mohammed Al Marri</t>
  </si>
  <si>
    <t>ORD-20250508-01701</t>
  </si>
  <si>
    <t>ORD-20241219-01702</t>
  </si>
  <si>
    <t>ORD-20250305-01703</t>
  </si>
  <si>
    <t>ORD-20250415-01704</t>
  </si>
  <si>
    <t>ORD-20250217-01705</t>
  </si>
  <si>
    <t>ORD-20241113-01706</t>
  </si>
  <si>
    <t>ORD-20250331-01707</t>
  </si>
  <si>
    <t>Zain Verma</t>
  </si>
  <si>
    <t>ORD-20250411-01708</t>
  </si>
  <si>
    <t>ORD-20250321-01709</t>
  </si>
  <si>
    <t>ORD-20250411-01710</t>
  </si>
  <si>
    <t>ORD-20250525-01711</t>
  </si>
  <si>
    <t>ORD-20250605-01712</t>
  </si>
  <si>
    <t>ORD-20250118-01713</t>
  </si>
  <si>
    <t>ORD-20250504-01714</t>
  </si>
  <si>
    <t>ORD-20250124-01715</t>
  </si>
  <si>
    <t>ORD-20250326-01716</t>
  </si>
  <si>
    <t>ORD-20241117-01717</t>
  </si>
  <si>
    <t>ORD-20241115-01718</t>
  </si>
  <si>
    <t>ORD-20250413-01719</t>
  </si>
  <si>
    <t>ORD-20250703-01720</t>
  </si>
  <si>
    <t>ORD-20250615-01721</t>
  </si>
  <si>
    <t>ORD-20250410-01722</t>
  </si>
  <si>
    <t>ORD-20250727-01723</t>
  </si>
  <si>
    <t>ORD-20241126-01724</t>
  </si>
  <si>
    <t>ORD-20241203-01725</t>
  </si>
  <si>
    <t>ORD-20250127-01726</t>
  </si>
  <si>
    <t>ORD-20250222-01727</t>
  </si>
  <si>
    <t>ORD-20250604-01728</t>
  </si>
  <si>
    <t>ORD-20241213-01729</t>
  </si>
  <si>
    <t>ORD-20250203-01730</t>
  </si>
  <si>
    <t>ORD-20241220-01731</t>
  </si>
  <si>
    <t>ORD-20241112-01732</t>
  </si>
  <si>
    <t>ORD-20250703-01733</t>
  </si>
  <si>
    <t>ORD-20241111-01734</t>
  </si>
  <si>
    <t>ORD-20240903-01735</t>
  </si>
  <si>
    <t>ORD-20250716-01736</t>
  </si>
  <si>
    <t>ORD-20241012-01737</t>
  </si>
  <si>
    <t>ORD-20250416-01738</t>
  </si>
  <si>
    <t>ORD-20241118-01739</t>
  </si>
  <si>
    <t>ORD-20250103-01740</t>
  </si>
  <si>
    <t>ORD-20250206-01741</t>
  </si>
  <si>
    <t>ORD-20240909-01742</t>
  </si>
  <si>
    <t>ORD-20241007-01743</t>
  </si>
  <si>
    <t>ORD-20241030-01744</t>
  </si>
  <si>
    <t>ORD-20240917-01745</t>
  </si>
  <si>
    <t>ORD-20250309-01746</t>
  </si>
  <si>
    <t>ORD-20241127-01747</t>
  </si>
  <si>
    <t>ORD-20250521-01748</t>
  </si>
  <si>
    <t>ORD-20250317-01749</t>
  </si>
  <si>
    <t>ORD-20241111-01750</t>
  </si>
  <si>
    <t>ORD-20241003-01751</t>
  </si>
  <si>
    <t>ORD-20250131-01752</t>
  </si>
  <si>
    <t>ORD-20241113-01753</t>
  </si>
  <si>
    <t>ORD-20250725-01754</t>
  </si>
  <si>
    <t>ORD-20240817-01755</t>
  </si>
  <si>
    <t>ORD-20250523-01756</t>
  </si>
  <si>
    <t>ORD-20250603-01757</t>
  </si>
  <si>
    <t>ORD-20250327-01758</t>
  </si>
  <si>
    <t>ORD-20250701-01759</t>
  </si>
  <si>
    <t>ORD-20250718-01760</t>
  </si>
  <si>
    <t>ORD-20250405-01761</t>
  </si>
  <si>
    <t>ORD-20250805-01762</t>
  </si>
  <si>
    <t>ORD-20241001-01763</t>
  </si>
  <si>
    <t>ORD-20240803-01764</t>
  </si>
  <si>
    <t>ORD-20241221-01765</t>
  </si>
  <si>
    <t>ORD-20250422-01766</t>
  </si>
  <si>
    <t>ORD-20250208-01767</t>
  </si>
  <si>
    <t>ORD-20250416-01768</t>
  </si>
  <si>
    <t>ORD-20240812-01769</t>
  </si>
  <si>
    <t>ORD-20241113-01770</t>
  </si>
  <si>
    <t>ORD-20250608-01771</t>
  </si>
  <si>
    <t>ORD-20250315-01772</t>
  </si>
  <si>
    <t>ORD-20250603-01773</t>
  </si>
  <si>
    <t>ORD-20250202-01774</t>
  </si>
  <si>
    <t>ORD-20240919-01775</t>
  </si>
  <si>
    <t>ORD-20250105-01776</t>
  </si>
  <si>
    <t>ORD-20250619-01777</t>
  </si>
  <si>
    <t>ORD-20250703-01778</t>
  </si>
  <si>
    <t>ORD-20241128-01779</t>
  </si>
  <si>
    <t>ORD-20250604-01780</t>
  </si>
  <si>
    <t>ORD-20250813-01781</t>
  </si>
  <si>
    <t>ORD-20241119-01782</t>
  </si>
  <si>
    <t>ORD-20250423-01783</t>
  </si>
  <si>
    <t>ORD-20250618-01784</t>
  </si>
  <si>
    <t>ORD-20250625-01785</t>
  </si>
  <si>
    <t>ORD-20240820-01786</t>
  </si>
  <si>
    <t>ORD-20240821-01787</t>
  </si>
  <si>
    <t>ORD-20240815-01788</t>
  </si>
  <si>
    <t>ORD-20240827-01789</t>
  </si>
  <si>
    <t>ORD-20241117-01790</t>
  </si>
  <si>
    <t>ORD-20240801-01791</t>
  </si>
  <si>
    <t>ORD-20250424-01792</t>
  </si>
  <si>
    <t>ORD-20250216-01793</t>
  </si>
  <si>
    <t>ORD-20241216-01794</t>
  </si>
  <si>
    <t>ORD-20240930-01795</t>
  </si>
  <si>
    <t>ORD-20240812-01796</t>
  </si>
  <si>
    <t>ORD-20241110-01797</t>
  </si>
  <si>
    <t>ORD-20241215-01798</t>
  </si>
  <si>
    <t>ORD-20240922-01799</t>
  </si>
  <si>
    <t>ORD-20250319-01800</t>
  </si>
  <si>
    <t>ORD-20241204-01801</t>
  </si>
  <si>
    <t>ORD-20250219-01802</t>
  </si>
  <si>
    <t>ORD-20241001-01803</t>
  </si>
  <si>
    <t>ORD-20250216-01804</t>
  </si>
  <si>
    <t>ORD-20240920-01805</t>
  </si>
  <si>
    <t>ORD-20250217-01806</t>
  </si>
  <si>
    <t>ORD-20241123-01807</t>
  </si>
  <si>
    <t>ORD-20250630-01808</t>
  </si>
  <si>
    <t>ORD-20241221-01809</t>
  </si>
  <si>
    <t>ORD-20240803-01810</t>
  </si>
  <si>
    <t>ORD-20241127-01811</t>
  </si>
  <si>
    <t>ORD-20250630-01812</t>
  </si>
  <si>
    <t>ORD-20240801-01813</t>
  </si>
  <si>
    <t>ORD-20250720-01814</t>
  </si>
  <si>
    <t>ORD-20250725-01815</t>
  </si>
  <si>
    <t>ORD-20250114-01816</t>
  </si>
  <si>
    <t>ORD-20250408-01817</t>
  </si>
  <si>
    <t>ORD-20250707-01818</t>
  </si>
  <si>
    <t>ORD-20250713-01819</t>
  </si>
  <si>
    <t>ORD-20250120-01820</t>
  </si>
  <si>
    <t>ORD-20250319-01821</t>
  </si>
  <si>
    <t>ORD-20250422-01822</t>
  </si>
  <si>
    <t>ORD-20241229-01823</t>
  </si>
  <si>
    <t>ORD-20250507-01824</t>
  </si>
  <si>
    <t>ORD-20250124-01825</t>
  </si>
  <si>
    <t>ORD-20240909-01826</t>
  </si>
  <si>
    <t>ORD-20250615-01827</t>
  </si>
  <si>
    <t>ORD-20250202-01828</t>
  </si>
  <si>
    <t>ORD-20240822-01829</t>
  </si>
  <si>
    <t>ORD-20250518-01830</t>
  </si>
  <si>
    <t>ORD-20250311-01831</t>
  </si>
  <si>
    <t>ORD-20250712-01832</t>
  </si>
  <si>
    <t>ORD-20241023-01833</t>
  </si>
  <si>
    <t>ORD-20250426-01834</t>
  </si>
  <si>
    <t>ORD-20250505-01835</t>
  </si>
  <si>
    <t>ORD-20241110-01836</t>
  </si>
  <si>
    <t>ORD-20250518-01837</t>
  </si>
  <si>
    <t>ORD-20241203-01838</t>
  </si>
  <si>
    <t>ORD-20240821-01839</t>
  </si>
  <si>
    <t>ORD-20250214-01840</t>
  </si>
  <si>
    <t>ORD-20250628-01841</t>
  </si>
  <si>
    <t>ORD-20250222-01842</t>
  </si>
  <si>
    <t>ORD-20241219-01843</t>
  </si>
  <si>
    <t>ORD-20250221-01844</t>
  </si>
  <si>
    <t>ORD-20241123-01845</t>
  </si>
  <si>
    <t>ORD-20241208-01846</t>
  </si>
  <si>
    <t>ORD-20240806-01847</t>
  </si>
  <si>
    <t>ORD-20241017-01848</t>
  </si>
  <si>
    <t>ORD-20250113-01849</t>
  </si>
  <si>
    <t>ORD-20250128-01850</t>
  </si>
  <si>
    <t>ORD-20240916-01851</t>
  </si>
  <si>
    <t>ORD-20241002-01852</t>
  </si>
  <si>
    <t>ORD-20250627-01853</t>
  </si>
  <si>
    <t>ORD-20250621-01854</t>
  </si>
  <si>
    <t>ORD-20250224-01855</t>
  </si>
  <si>
    <t>ORD-20250808-01856</t>
  </si>
  <si>
    <t>ORD-20240911-01857</t>
  </si>
  <si>
    <t>ORD-20241230-01858</t>
  </si>
  <si>
    <t>ORD-20250219-01859</t>
  </si>
  <si>
    <t>ORD-20250724-01860</t>
  </si>
  <si>
    <t>ORD-20250101-01861</t>
  </si>
  <si>
    <t>ORD-20241109-01862</t>
  </si>
  <si>
    <t>ORD-20250511-01863</t>
  </si>
  <si>
    <t>ORD-20250113-01864</t>
  </si>
  <si>
    <t>ORD-20250314-01865</t>
  </si>
  <si>
    <t>ORD-20241026-01866</t>
  </si>
  <si>
    <t>ORD-20250425-01867</t>
  </si>
  <si>
    <t>ORD-20250504-01868</t>
  </si>
  <si>
    <t>ORD-20250616-01869</t>
  </si>
  <si>
    <t>ORD-20240920-01870</t>
  </si>
  <si>
    <t>ORD-20240815-01871</t>
  </si>
  <si>
    <t>ORD-20250727-01872</t>
  </si>
  <si>
    <t>ORD-20250719-01873</t>
  </si>
  <si>
    <t>ORD-20240821-01874</t>
  </si>
  <si>
    <t>ORD-20241014-01875</t>
  </si>
  <si>
    <t>ORD-20240925-01876</t>
  </si>
  <si>
    <t>ORD-20250731-01877</t>
  </si>
  <si>
    <t>ORD-20250202-01878</t>
  </si>
  <si>
    <t>ORD-20250326-01879</t>
  </si>
  <si>
    <t>ORD-20241118-01880</t>
  </si>
  <si>
    <t>ORD-20250218-01881</t>
  </si>
  <si>
    <t>ORD-20240923-01882</t>
  </si>
  <si>
    <t>ORD-20241212-01883</t>
  </si>
  <si>
    <t>ORD-20240821-01884</t>
  </si>
  <si>
    <t>ORD-20250408-01885</t>
  </si>
  <si>
    <t>ORD-20250623-01886</t>
  </si>
  <si>
    <t>ORD-20250424-01887</t>
  </si>
  <si>
    <t>ORD-20240916-01888</t>
  </si>
  <si>
    <t>ORD-20250113-01889</t>
  </si>
  <si>
    <t>ORD-20240821-01890</t>
  </si>
  <si>
    <t>ORD-20250401-01891</t>
  </si>
  <si>
    <t>ORD-20250701-01892</t>
  </si>
  <si>
    <t>ORD-20241214-01893</t>
  </si>
  <si>
    <t>ORD-20250312-01894</t>
  </si>
  <si>
    <t>ORD-20241126-01895</t>
  </si>
  <si>
    <t>ORD-20250212-01896</t>
  </si>
  <si>
    <t>ORD-20250514-01897</t>
  </si>
  <si>
    <t>ORD-20241026-01898</t>
  </si>
  <si>
    <t>ORD-20241112-01899</t>
  </si>
  <si>
    <t>ORD-20240826-01900</t>
  </si>
  <si>
    <t>ORD-20250508-01901</t>
  </si>
  <si>
    <t>ORD-20250112-01902</t>
  </si>
  <si>
    <t>Fatima Al Bateen</t>
  </si>
  <si>
    <t>ORD-20240828-01903</t>
  </si>
  <si>
    <t>ORD-20250429-01904</t>
  </si>
  <si>
    <t>ORD-20250418-01905</t>
  </si>
  <si>
    <t>ORD-20250218-01906</t>
  </si>
  <si>
    <t>ORD-20250720-01907</t>
  </si>
  <si>
    <t>ORD-20241012-01908</t>
  </si>
  <si>
    <t>ORD-20250503-01909</t>
  </si>
  <si>
    <t>ORD-20250721-01910</t>
  </si>
  <si>
    <t>ORD-20240901-01911</t>
  </si>
  <si>
    <t>Olivia Miller</t>
  </si>
  <si>
    <t>ORD-20240919-01912</t>
  </si>
  <si>
    <t>ORD-20250721-01913</t>
  </si>
  <si>
    <t>ORD-20241015-01914</t>
  </si>
  <si>
    <t>ORD-20250127-01915</t>
  </si>
  <si>
    <t>Yousef Al Mansoori</t>
  </si>
  <si>
    <t>ORD-20241210-01916</t>
  </si>
  <si>
    <t>ORD-20250226-01917</t>
  </si>
  <si>
    <t>ORD-20250217-01918</t>
  </si>
  <si>
    <t>ORD-20250723-01919</t>
  </si>
  <si>
    <t>ORD-20250405-01920</t>
  </si>
  <si>
    <t>ORD-20250523-01921</t>
  </si>
  <si>
    <t>ORD-20250125-01922</t>
  </si>
  <si>
    <t>ORD-20250128-01923</t>
  </si>
  <si>
    <t>ORD-20250425-01924</t>
  </si>
  <si>
    <t>James Johnson</t>
  </si>
  <si>
    <t>ORD-20250426-01925</t>
  </si>
  <si>
    <t>ORD-20240906-01926</t>
  </si>
  <si>
    <t>ORD-20240811-01927</t>
  </si>
  <si>
    <t>ORD-20241007-01928</t>
  </si>
  <si>
    <t>ORD-20241004-01929</t>
  </si>
  <si>
    <t>ORD-20250716-01930</t>
  </si>
  <si>
    <t>ORD-20241012-01931</t>
  </si>
  <si>
    <t>ORD-20250701-01932</t>
  </si>
  <si>
    <t>ORD-20250312-01933</t>
  </si>
  <si>
    <t>ORD-20250504-01934</t>
  </si>
  <si>
    <t>ORD-20241102-01935</t>
  </si>
  <si>
    <t>ORD-20250506-01936</t>
  </si>
  <si>
    <t>ORD-20250809-01937</t>
  </si>
  <si>
    <t>ORD-20241226-01938</t>
  </si>
  <si>
    <t>ORD-20250525-01939</t>
  </si>
  <si>
    <t>ORD-20241011-01940</t>
  </si>
  <si>
    <t>ORD-20250313-01941</t>
  </si>
  <si>
    <t>ORD-20250111-01942</t>
  </si>
  <si>
    <t>ORD-20250806-01943</t>
  </si>
  <si>
    <t>ORD-20241231-01944</t>
  </si>
  <si>
    <t>ORD-20240910-01945</t>
  </si>
  <si>
    <t>ORD-20241229-01946</t>
  </si>
  <si>
    <t>ORD-20250103-01947</t>
  </si>
  <si>
    <t>ORD-20250420-01948</t>
  </si>
  <si>
    <t>ORD-20250719-01949</t>
  </si>
  <si>
    <t>ORD-20250123-01950</t>
  </si>
  <si>
    <t>ORD-20250521-01951</t>
  </si>
  <si>
    <t>ORD-20241209-01952</t>
  </si>
  <si>
    <t>ORD-20250117-01953</t>
  </si>
  <si>
    <t>ORD-20241119-01954</t>
  </si>
  <si>
    <t>ORD-20250423-01955</t>
  </si>
  <si>
    <t>ORD-20250706-01956</t>
  </si>
  <si>
    <t>ORD-20250225-01957</t>
  </si>
  <si>
    <t>ORD-20240907-01958</t>
  </si>
  <si>
    <t>ORD-20250313-01959</t>
  </si>
  <si>
    <t>ORD-20241127-01960</t>
  </si>
  <si>
    <t>ORD-20250126-01961</t>
  </si>
  <si>
    <t>ORD-20250311-01962</t>
  </si>
  <si>
    <t>ORD-20241128-01963</t>
  </si>
  <si>
    <t>ORD-20240824-01964</t>
  </si>
  <si>
    <t>ORD-20241115-01965</t>
  </si>
  <si>
    <t>ORD-20241211-01966</t>
  </si>
  <si>
    <t>ORD-20250610-01967</t>
  </si>
  <si>
    <t>ORD-20250718-01968</t>
  </si>
  <si>
    <t>ORD-20241209-01969</t>
  </si>
  <si>
    <t>ORD-20241218-01970</t>
  </si>
  <si>
    <t>ORD-20250803-01971</t>
  </si>
  <si>
    <t>ORD-20240822-01972</t>
  </si>
  <si>
    <t>ORD-20241022-01973</t>
  </si>
  <si>
    <t>ORD-20250805-01974</t>
  </si>
  <si>
    <t>ORD-20241026-01975</t>
  </si>
  <si>
    <t>ORD-20250510-01976</t>
  </si>
  <si>
    <t>ORD-20241101-01977</t>
  </si>
  <si>
    <t>ORD-20250410-01978</t>
  </si>
  <si>
    <t>ORD-20240904-01979</t>
  </si>
  <si>
    <t>ORD-20250421-01980</t>
  </si>
  <si>
    <t>ORD-20241017-01981</t>
  </si>
  <si>
    <t>ORD-20241005-01982</t>
  </si>
  <si>
    <t>ORD-20250606-01983</t>
  </si>
  <si>
    <t>ORD-20250526-01984</t>
  </si>
  <si>
    <t>ORD-20240810-01985</t>
  </si>
  <si>
    <t>ORD-20250621-01986</t>
  </si>
  <si>
    <t>ORD-20241230-01987</t>
  </si>
  <si>
    <t>ORD-20241217-01988</t>
  </si>
  <si>
    <t>ORD-20241112-01989</t>
  </si>
  <si>
    <t>ORD-20240803-01990</t>
  </si>
  <si>
    <t>ORD-20250722-01991</t>
  </si>
  <si>
    <t>ORD-20241215-01992</t>
  </si>
  <si>
    <t>ORD-20241224-01993</t>
  </si>
  <si>
    <t>ORD-20250604-01994</t>
  </si>
  <si>
    <t>ORD-20240905-01995</t>
  </si>
  <si>
    <t>ORD-20250319-01996</t>
  </si>
  <si>
    <t>ORD-20241003-01997</t>
  </si>
  <si>
    <t>ORD-20250313-01998</t>
  </si>
  <si>
    <t>ORD-20250506-01999</t>
  </si>
  <si>
    <t>ORD-20250115-02000</t>
  </si>
  <si>
    <t>ORD-20241026-02001</t>
  </si>
  <si>
    <t>ORD-20250324-02002</t>
  </si>
  <si>
    <t>Sophia Smith</t>
  </si>
  <si>
    <t>ORD-20240820-02003</t>
  </si>
  <si>
    <t>ORD-20250211-02004</t>
  </si>
  <si>
    <t>ORD-20250619-02005</t>
  </si>
  <si>
    <t>Neha Iqbal</t>
  </si>
  <si>
    <t>ORD-20241115-02006</t>
  </si>
  <si>
    <t>ORD-20250106-02007</t>
  </si>
  <si>
    <t>ORD-20250713-02008</t>
  </si>
  <si>
    <t>ORD-20240804-02009</t>
  </si>
  <si>
    <t>ORD-20250423-02010</t>
  </si>
  <si>
    <t>ORD-20240814-02011</t>
  </si>
  <si>
    <t>ORD-20250720-02012</t>
  </si>
  <si>
    <t>ORD-20250507-02013</t>
  </si>
  <si>
    <t>ORD-20250604-02014</t>
  </si>
  <si>
    <t>ORD-20250728-02015</t>
  </si>
  <si>
    <t>ORD-20250106-02016</t>
  </si>
  <si>
    <t>ORD-20241126-02017</t>
  </si>
  <si>
    <t>ORD-20250305-02018</t>
  </si>
  <si>
    <t>ORD-20250131-02019</t>
  </si>
  <si>
    <t>ORD-20241201-02020</t>
  </si>
  <si>
    <t>ORD-20250624-02021</t>
  </si>
  <si>
    <t>ORD-20241227-02022</t>
  </si>
  <si>
    <t>ORD-20250602-02023</t>
  </si>
  <si>
    <t>ORD-20250515-02024</t>
  </si>
  <si>
    <t>ORD-20250325-02025</t>
  </si>
  <si>
    <t>ORD-20250728-02026</t>
  </si>
  <si>
    <t>ORD-20250126-02027</t>
  </si>
  <si>
    <t>ORD-20250226-02028</t>
  </si>
  <si>
    <t>ORD-20241017-02029</t>
  </si>
  <si>
    <t>ORD-20250228-02030</t>
  </si>
  <si>
    <t>ORD-20250607-02031</t>
  </si>
  <si>
    <t>ORD-20241225-02032</t>
  </si>
  <si>
    <t>ORD-20241017-02033</t>
  </si>
  <si>
    <t>ORD-20241219-02034</t>
  </si>
  <si>
    <t>ORD-20250602-02035</t>
  </si>
  <si>
    <t>ORD-20241128-02036</t>
  </si>
  <si>
    <t>ORD-20250617-02037</t>
  </si>
  <si>
    <t>ORD-20250417-02038</t>
  </si>
  <si>
    <t>ORD-20241229-02039</t>
  </si>
  <si>
    <t>ORD-20240804-02040</t>
  </si>
  <si>
    <t>ORD-20250425-02041</t>
  </si>
  <si>
    <t>ORD-20241015-02042</t>
  </si>
  <si>
    <t>ORD-20241209-02043</t>
  </si>
  <si>
    <t>ORD-20250628-02044</t>
  </si>
  <si>
    <t>ORD-20250326-02045</t>
  </si>
  <si>
    <t>ORD-20241017-02046</t>
  </si>
  <si>
    <t>ORD-20241021-02047</t>
  </si>
  <si>
    <t>ORD-20250217-02048</t>
  </si>
  <si>
    <t>ORD-20250805-02049</t>
  </si>
  <si>
    <t>ORD-20250117-02050</t>
  </si>
  <si>
    <t>ORD-20241101-02051</t>
  </si>
  <si>
    <t>ORD-20250522-02052</t>
  </si>
  <si>
    <t>ORD-20250430-02053</t>
  </si>
  <si>
    <t>ORD-20250419-02054</t>
  </si>
  <si>
    <t>ORD-20241220-02055</t>
  </si>
  <si>
    <t>ORD-20250127-02056</t>
  </si>
  <si>
    <t>ORD-20250213-02057</t>
  </si>
  <si>
    <t>ORD-20250414-02058</t>
  </si>
  <si>
    <t>ORD-20240918-02059</t>
  </si>
  <si>
    <t>ORD-20250812-02060</t>
  </si>
  <si>
    <t>ORD-20250325-02061</t>
  </si>
  <si>
    <t>ORD-20250706-02062</t>
  </si>
  <si>
    <t>ORD-20241019-02063</t>
  </si>
  <si>
    <t>ORD-20241013-02064</t>
  </si>
  <si>
    <t>ORD-20240901-02065</t>
  </si>
  <si>
    <t>ORD-20250503-02066</t>
  </si>
  <si>
    <t>ORD-20240811-02067</t>
  </si>
  <si>
    <t>ORD-20250121-02068</t>
  </si>
  <si>
    <t>ORD-20250514-02069</t>
  </si>
  <si>
    <t>ORD-20250425-02070</t>
  </si>
  <si>
    <t>ORD-20241212-02071</t>
  </si>
  <si>
    <t>ORD-20250610-02072</t>
  </si>
  <si>
    <t>ORD-20250331-02073</t>
  </si>
  <si>
    <t>ORD-20250327-02074</t>
  </si>
  <si>
    <t>ORD-20250507-02075</t>
  </si>
  <si>
    <t>ORD-20250218-02076</t>
  </si>
  <si>
    <t>ORD-20240814-02077</t>
  </si>
  <si>
    <t>ORD-20250802-02078</t>
  </si>
  <si>
    <t>ORD-20250709-02079</t>
  </si>
  <si>
    <t>ORD-20250108-02080</t>
  </si>
  <si>
    <t>ORD-20240906-02081</t>
  </si>
  <si>
    <t>ORD-20250310-02082</t>
  </si>
  <si>
    <t>ORD-20250315-02083</t>
  </si>
  <si>
    <t>ORD-20241011-02084</t>
  </si>
  <si>
    <t>ORD-20240822-02085</t>
  </si>
  <si>
    <t>ORD-20250712-02086</t>
  </si>
  <si>
    <t>ORD-20240921-02087</t>
  </si>
  <si>
    <t>ORD-20250710-02088</t>
  </si>
  <si>
    <t>ORD-20240906-02089</t>
  </si>
  <si>
    <t>ORD-20250721-02090</t>
  </si>
  <si>
    <t>ORD-20250104-02091</t>
  </si>
  <si>
    <t>ORD-20250621-02092</t>
  </si>
  <si>
    <t>ORD-20250718-02093</t>
  </si>
  <si>
    <t>ORD-20240912-02094</t>
  </si>
  <si>
    <t>ORD-20241106-02095</t>
  </si>
  <si>
    <t>ORD-20241106-02096</t>
  </si>
  <si>
    <t>ORD-20250518-02097</t>
  </si>
  <si>
    <t>ORD-20250124-02098</t>
  </si>
  <si>
    <t>ORD-20250513-02099</t>
  </si>
  <si>
    <t>ORD-20250108-02100</t>
  </si>
  <si>
    <t>ORD-20241202-02101</t>
  </si>
  <si>
    <t>ORD-20250129-02102</t>
  </si>
  <si>
    <t>ORD-20250518-02103</t>
  </si>
  <si>
    <t>ORD-20241227-02104</t>
  </si>
  <si>
    <t>ORD-20241214-02105</t>
  </si>
  <si>
    <t>ORD-20250211-02106</t>
  </si>
  <si>
    <t>ORD-20250623-02107</t>
  </si>
  <si>
    <t>ORD-20240913-02108</t>
  </si>
  <si>
    <t>ORD-20240811-02109</t>
  </si>
  <si>
    <t>ORD-20241016-02110</t>
  </si>
  <si>
    <t>ORD-20250429-02111</t>
  </si>
  <si>
    <t>ORD-20250809-02112</t>
  </si>
  <si>
    <t>ORD-20250621-02113</t>
  </si>
  <si>
    <t>ORD-20250221-02114</t>
  </si>
  <si>
    <t>ORD-20250327-02115</t>
  </si>
  <si>
    <t>ORD-20240901-02116</t>
  </si>
  <si>
    <t>ORD-20241013-02117</t>
  </si>
  <si>
    <t>ORD-20241224-02118</t>
  </si>
  <si>
    <t>ORD-20250104-02119</t>
  </si>
  <si>
    <t>ORD-20250115-02120</t>
  </si>
  <si>
    <t>ORD-20250509-02121</t>
  </si>
  <si>
    <t>ORD-20250209-02122</t>
  </si>
  <si>
    <t>ORD-20250326-02123</t>
  </si>
  <si>
    <t>ORD-20250314-02124</t>
  </si>
  <si>
    <t>ORD-20240928-02125</t>
  </si>
  <si>
    <t>ORD-20241021-02126</t>
  </si>
  <si>
    <t>ORD-20250729-02127</t>
  </si>
  <si>
    <t>ORD-20250428-02128</t>
  </si>
  <si>
    <t>ORD-20250620-02129</t>
  </si>
  <si>
    <t>ORD-20241231-02130</t>
  </si>
  <si>
    <t>ORD-20250325-02131</t>
  </si>
  <si>
    <t>ORD-20250725-02132</t>
  </si>
  <si>
    <t>ORD-20241006-02133</t>
  </si>
  <si>
    <t>ORD-20250809-02134</t>
  </si>
  <si>
    <t>ORD-20250329-02135</t>
  </si>
  <si>
    <t>ORD-20240918-02136</t>
  </si>
  <si>
    <t>ORD-20240811-02137</t>
  </si>
  <si>
    <t>ORD-20250510-02138</t>
  </si>
  <si>
    <t>ORD-20250812-02139</t>
  </si>
  <si>
    <t>ORD-20250729-02140</t>
  </si>
  <si>
    <t>ORD-20241210-02141</t>
  </si>
  <si>
    <t>ORD-20241213-02142</t>
  </si>
  <si>
    <t>ORD-20250413-02143</t>
  </si>
  <si>
    <t>ORD-20250718-02144</t>
  </si>
  <si>
    <t>ORD-20241203-02145</t>
  </si>
  <si>
    <t>ORD-20250721-02146</t>
  </si>
  <si>
    <t>ORD-20250303-02147</t>
  </si>
  <si>
    <t>ORD-20250108-02148</t>
  </si>
  <si>
    <t>ORD-20250802-02149</t>
  </si>
  <si>
    <t>ORD-20240816-02150</t>
  </si>
  <si>
    <t>ORD-20250803-02151</t>
  </si>
  <si>
    <t>ORD-20240828-02152</t>
  </si>
  <si>
    <t>ORD-20250619-02153</t>
  </si>
  <si>
    <t>ORD-20250502-02154</t>
  </si>
  <si>
    <t>ORD-20250203-02155</t>
  </si>
  <si>
    <t>ORD-20240827-02156</t>
  </si>
  <si>
    <t>ORD-20240819-02157</t>
  </si>
  <si>
    <t>ORD-20240831-02158</t>
  </si>
  <si>
    <t>ORD-20250413-02159</t>
  </si>
  <si>
    <t>ORD-20241212-02160</t>
  </si>
  <si>
    <t>ORD-20241130-02161</t>
  </si>
  <si>
    <t>ORD-20250717-02162</t>
  </si>
  <si>
    <t>ORD-20250815-02163</t>
  </si>
  <si>
    <t>ORD-20241113-02164</t>
  </si>
  <si>
    <t>ORD-20250814-02165</t>
  </si>
  <si>
    <t>ORD-20241007-02166</t>
  </si>
  <si>
    <t>ORD-20241109-02167</t>
  </si>
  <si>
    <t>ORD-20250128-02168</t>
  </si>
  <si>
    <t>ORD-20250223-02169</t>
  </si>
  <si>
    <t>ORD-20250320-02170</t>
  </si>
  <si>
    <t>ORD-20250216-02171</t>
  </si>
  <si>
    <t>ORD-20240809-02172</t>
  </si>
  <si>
    <t>ORD-20250419-02173</t>
  </si>
  <si>
    <t>ORD-20250315-02174</t>
  </si>
  <si>
    <t>ORD-20241202-02175</t>
  </si>
  <si>
    <t>ORD-20250118-02176</t>
  </si>
  <si>
    <t>ORD-20250304-02177</t>
  </si>
  <si>
    <t>ORD-20250210-02178</t>
  </si>
  <si>
    <t>ORD-20241115-02179</t>
  </si>
  <si>
    <t>ORD-20250419-02180</t>
  </si>
  <si>
    <t>ORD-20250711-02181</t>
  </si>
  <si>
    <t>ORD-20250119-02182</t>
  </si>
  <si>
    <t>ORD-20241030-02183</t>
  </si>
  <si>
    <t>ORD-20250627-02184</t>
  </si>
  <si>
    <t>ORD-20250208-02185</t>
  </si>
  <si>
    <t>ORD-20250702-02186</t>
  </si>
  <si>
    <t>ORD-20240908-02187</t>
  </si>
  <si>
    <t>ORD-20241210-02188</t>
  </si>
  <si>
    <t>ORD-20250721-02189</t>
  </si>
  <si>
    <t>ORD-20240923-02190</t>
  </si>
  <si>
    <t>ORD-20250202-02191</t>
  </si>
  <si>
    <t>ORD-20250122-02192</t>
  </si>
  <si>
    <t>ORD-20250619-02193</t>
  </si>
  <si>
    <t>ORD-20250316-02194</t>
  </si>
  <si>
    <t>ORD-20250217-02195</t>
  </si>
  <si>
    <t>ORD-20250324-02196</t>
  </si>
  <si>
    <t>ORD-20241205-02197</t>
  </si>
  <si>
    <t>ORD-20250421-02198</t>
  </si>
  <si>
    <t>ORD-20250423-02199</t>
  </si>
  <si>
    <t>ORD-20250520-02200</t>
  </si>
  <si>
    <t>ORD-20250520-02201</t>
  </si>
  <si>
    <t>ORD-20240821-02202</t>
  </si>
  <si>
    <t>ORD-20250119-02203</t>
  </si>
  <si>
    <t>ORD-20240820-02204</t>
  </si>
  <si>
    <t>ORD-20240829-02205</t>
  </si>
  <si>
    <t>ORD-20241227-02206</t>
  </si>
  <si>
    <t>ORD-20250720-02207</t>
  </si>
  <si>
    <t>ORD-20240818-02208</t>
  </si>
  <si>
    <t>ORD-20241129-02209</t>
  </si>
  <si>
    <t>ORD-20250515-02210</t>
  </si>
  <si>
    <t>ORD-20241106-02211</t>
  </si>
  <si>
    <t>ORD-20250608-02212</t>
  </si>
  <si>
    <t>ORD-20250531-02213</t>
  </si>
  <si>
    <t>ORD-20240903-02214</t>
  </si>
  <si>
    <t>ORD-20250101-02215</t>
  </si>
  <si>
    <t>ORD-20250222-02216</t>
  </si>
  <si>
    <t>ORD-20250225-02217</t>
  </si>
  <si>
    <t>ORD-20240904-02218</t>
  </si>
  <si>
    <t>ORD-20241212-02219</t>
  </si>
  <si>
    <t>ORD-20240829-02220</t>
  </si>
  <si>
    <t>ORD-20250413-02221</t>
  </si>
  <si>
    <t>ORD-20250519-02222</t>
  </si>
  <si>
    <t>ORD-20250225-02223</t>
  </si>
  <si>
    <t>ORD-20250728-02224</t>
  </si>
  <si>
    <t>ORD-20240909-02225</t>
  </si>
  <si>
    <t>ORD-20241231-02226</t>
  </si>
  <si>
    <t>ORD-20240807-02227</t>
  </si>
  <si>
    <t>ORD-20250804-02228</t>
  </si>
  <si>
    <t>ORD-20250603-02229</t>
  </si>
  <si>
    <t>ORD-20241217-02230</t>
  </si>
  <si>
    <t>ORD-20250106-02231</t>
  </si>
  <si>
    <t>ORD-20240908-02232</t>
  </si>
  <si>
    <t>ORD-20241013-02233</t>
  </si>
  <si>
    <t>ORD-20250428-02234</t>
  </si>
  <si>
    <t>ORD-20250508-02235</t>
  </si>
  <si>
    <t>ORD-20250611-02236</t>
  </si>
  <si>
    <t>ORD-20250401-02237</t>
  </si>
  <si>
    <t>ORD-20250416-02238</t>
  </si>
  <si>
    <t>ORD-20241129-02239</t>
  </si>
  <si>
    <t>ORD-20250527-02240</t>
  </si>
  <si>
    <t>ORD-20250102-02241</t>
  </si>
  <si>
    <t>ORD-20250624-02242</t>
  </si>
  <si>
    <t>ORD-20250508-02243</t>
  </si>
  <si>
    <t>ORD-20241009-02244</t>
  </si>
  <si>
    <t>ORD-20250730-02245</t>
  </si>
  <si>
    <t>ORD-20250413-02246</t>
  </si>
  <si>
    <t>ORD-20250422-02247</t>
  </si>
  <si>
    <t>ORD-20241227-02248</t>
  </si>
  <si>
    <t>ORD-20250809-02249</t>
  </si>
  <si>
    <t>ORD-20241229-02250</t>
  </si>
  <si>
    <t>ORD-20241108-02251</t>
  </si>
  <si>
    <t>ORD-20250428-02252</t>
  </si>
  <si>
    <t>ORD-20241105-02253</t>
  </si>
  <si>
    <t>ORD-20240908-02254</t>
  </si>
  <si>
    <t>ORD-20250302-02255</t>
  </si>
  <si>
    <t>Rakesh Ahmed</t>
  </si>
  <si>
    <t>ORD-20250103-02256</t>
  </si>
  <si>
    <t>ORD-20241109-02257</t>
  </si>
  <si>
    <t>ORD-20240922-02258</t>
  </si>
  <si>
    <t>ORD-20250622-02259</t>
  </si>
  <si>
    <t>ORD-20250412-02260</t>
  </si>
  <si>
    <t>ORD-20250519-02261</t>
  </si>
  <si>
    <t>ORD-20250116-02262</t>
  </si>
  <si>
    <t>ORD-20241118-02263</t>
  </si>
  <si>
    <t>ORD-20250210-02264</t>
  </si>
  <si>
    <t>ORD-20250507-02265</t>
  </si>
  <si>
    <t>ORD-20240805-02266</t>
  </si>
  <si>
    <t>ORD-20241009-02267</t>
  </si>
  <si>
    <t>ORD-20250612-02268</t>
  </si>
  <si>
    <t>ORD-20250404-02269</t>
  </si>
  <si>
    <t>ORD-20250128-02270</t>
  </si>
  <si>
    <t>ORD-20250205-02271</t>
  </si>
  <si>
    <t>ORD-20250127-02272</t>
  </si>
  <si>
    <t>ORD-20250126-02273</t>
  </si>
  <si>
    <t>ORD-20250324-02274</t>
  </si>
  <si>
    <t>ORD-20250513-02275</t>
  </si>
  <si>
    <t>ORD-20240823-02276</t>
  </si>
  <si>
    <t>ORD-20241006-02277</t>
  </si>
  <si>
    <t>ORD-20241019-02278</t>
  </si>
  <si>
    <t>ORD-20250223-02279</t>
  </si>
  <si>
    <t>ORD-20250717-02280</t>
  </si>
  <si>
    <t>ORD-20240825-02281</t>
  </si>
  <si>
    <t>ORD-20241006-02282</t>
  </si>
  <si>
    <t>ORD-20241005-02283</t>
  </si>
  <si>
    <t>ORD-20241103-02284</t>
  </si>
  <si>
    <t>ORD-20241112-02285</t>
  </si>
  <si>
    <t>ORD-20250727-02286</t>
  </si>
  <si>
    <t>ORD-20250524-02287</t>
  </si>
  <si>
    <t>ORD-20250624-02288</t>
  </si>
  <si>
    <t>ORD-20241205-02289</t>
  </si>
  <si>
    <t>ORD-20250322-02290</t>
  </si>
  <si>
    <t>ORD-20250626-02291</t>
  </si>
  <si>
    <t>ORD-20250629-02292</t>
  </si>
  <si>
    <t>ORD-20241004-02293</t>
  </si>
  <si>
    <t>ORD-20241210-02294</t>
  </si>
  <si>
    <t>ORD-20241107-02295</t>
  </si>
  <si>
    <t>ORD-20240821-02296</t>
  </si>
  <si>
    <t>ORD-20250210-02297</t>
  </si>
  <si>
    <t>ORD-20241212-02298</t>
  </si>
  <si>
    <t>ORD-20250705-02299</t>
  </si>
  <si>
    <t>ORD-20241019-02300</t>
  </si>
  <si>
    <t>ORD-20250214-02301</t>
  </si>
  <si>
    <t>ORD-20250222-02302</t>
  </si>
  <si>
    <t>ORD-20250728-02303</t>
  </si>
  <si>
    <t>ORD-20240823-02304</t>
  </si>
  <si>
    <t>ORD-20241020-02305</t>
  </si>
  <si>
    <t>ORD-20250602-02306</t>
  </si>
  <si>
    <t>ORD-20250202-02307</t>
  </si>
  <si>
    <t>ORD-20250309-02308</t>
  </si>
  <si>
    <t>ORD-20241010-02309</t>
  </si>
  <si>
    <t>ORD-20250401-02310</t>
  </si>
  <si>
    <t>ORD-20240829-02311</t>
  </si>
  <si>
    <t>ORD-20250425-02312</t>
  </si>
  <si>
    <t>ORD-20240823-02313</t>
  </si>
  <si>
    <t>ORD-20240806-02314</t>
  </si>
  <si>
    <t>ORD-20250207-02315</t>
  </si>
  <si>
    <t>ORD-20250621-02316</t>
  </si>
  <si>
    <t>ORD-20241201-02317</t>
  </si>
  <si>
    <t>ORD-20240920-02318</t>
  </si>
  <si>
    <t>ORD-20250521-02319</t>
  </si>
  <si>
    <t>ORD-20241011-02320</t>
  </si>
  <si>
    <t>ORD-20250324-02321</t>
  </si>
  <si>
    <t>ORD-20250110-02322</t>
  </si>
  <si>
    <t>ORD-20250504-02323</t>
  </si>
  <si>
    <t>ORD-20250605-02324</t>
  </si>
  <si>
    <t>ORD-20241207-02325</t>
  </si>
  <si>
    <t>ORD-20250323-02326</t>
  </si>
  <si>
    <t>ORD-20250627-02327</t>
  </si>
  <si>
    <t>ORD-20241017-02328</t>
  </si>
  <si>
    <t>ORD-20250601-02329</t>
  </si>
  <si>
    <t>ORD-20250227-02330</t>
  </si>
  <si>
    <t>ORD-20250510-02331</t>
  </si>
  <si>
    <t>ORD-20250503-02332</t>
  </si>
  <si>
    <t>ORD-20250101-02333</t>
  </si>
  <si>
    <t>ORD-20250217-02334</t>
  </si>
  <si>
    <t>ORD-20241228-02335</t>
  </si>
  <si>
    <t>ORD-20250302-02336</t>
  </si>
  <si>
    <t>ORD-20250715-02337</t>
  </si>
  <si>
    <t>ORD-20241110-02338</t>
  </si>
  <si>
    <t>ORD-20250812-02339</t>
  </si>
  <si>
    <t>ORD-20240820-02340</t>
  </si>
  <si>
    <t>ORD-20240822-02341</t>
  </si>
  <si>
    <t>ORD-20250812-02342</t>
  </si>
  <si>
    <t>ORD-20250414-02343</t>
  </si>
  <si>
    <t>ORD-20241004-02344</t>
  </si>
  <si>
    <t>ORD-20250130-02345</t>
  </si>
  <si>
    <t>ORD-20250814-02346</t>
  </si>
  <si>
    <t>ORD-20241010-02347</t>
  </si>
  <si>
    <t>ORD-20250215-02348</t>
  </si>
  <si>
    <t>ORD-20250120-02349</t>
  </si>
  <si>
    <t>ORD-20241006-02350</t>
  </si>
  <si>
    <t>ORD-20250517-02351</t>
  </si>
  <si>
    <t>ORD-20250312-02352</t>
  </si>
  <si>
    <t>ORD-20250209-02353</t>
  </si>
  <si>
    <t>ORD-20241009-02354</t>
  </si>
  <si>
    <t>ORD-20250711-02355</t>
  </si>
  <si>
    <t>ORD-20241019-02356</t>
  </si>
  <si>
    <t>ORD-20250808-02357</t>
  </si>
  <si>
    <t>ORD-20241012-02358</t>
  </si>
  <si>
    <t>ORD-20250801-02359</t>
  </si>
  <si>
    <t>ORD-20250226-02360</t>
  </si>
  <si>
    <t>ORD-20250417-02361</t>
  </si>
  <si>
    <t>ORD-20240927-02362</t>
  </si>
  <si>
    <t>ORD-20250706-02363</t>
  </si>
  <si>
    <t>ORD-20250628-02364</t>
  </si>
  <si>
    <t>ORD-20250601-02365</t>
  </si>
  <si>
    <t>ORD-20250426-02366</t>
  </si>
  <si>
    <t>ORD-20250628-02367</t>
  </si>
  <si>
    <t>ORD-20241230-02368</t>
  </si>
  <si>
    <t>ORD-20240829-02369</t>
  </si>
  <si>
    <t>ORD-20241115-02370</t>
  </si>
  <si>
    <t>ORD-20241005-02371</t>
  </si>
  <si>
    <t>ORD-20250211-02372</t>
  </si>
  <si>
    <t>ORD-20250419-02373</t>
  </si>
  <si>
    <t>ORD-20241004-02374</t>
  </si>
  <si>
    <t>ORD-20240819-02375</t>
  </si>
  <si>
    <t>ORD-20250812-02376</t>
  </si>
  <si>
    <t>ORD-20250107-02377</t>
  </si>
  <si>
    <t>ORD-20240911-02378</t>
  </si>
  <si>
    <t>ORD-20250427-02379</t>
  </si>
  <si>
    <t>ORD-20250729-02380</t>
  </si>
  <si>
    <t>ORD-20240927-02381</t>
  </si>
  <si>
    <t>ORD-20240915-02382</t>
  </si>
  <si>
    <t>ORD-20250130-02383</t>
  </si>
  <si>
    <t>ORD-20241218-02384</t>
  </si>
  <si>
    <t>ORD-20250207-02385</t>
  </si>
  <si>
    <t>ORD-20241129-02386</t>
  </si>
  <si>
    <t>ORD-20250227-02387</t>
  </si>
  <si>
    <t>ORD-20250201-02388</t>
  </si>
  <si>
    <t>ORD-20250107-02389</t>
  </si>
  <si>
    <t>ORD-20250620-02390</t>
  </si>
  <si>
    <t>ORD-20250331-02391</t>
  </si>
  <si>
    <t>ORD-20250110-02392</t>
  </si>
  <si>
    <t>ORD-20250513-02393</t>
  </si>
  <si>
    <t>ORD-20250316-02394</t>
  </si>
  <si>
    <t>ORD-20250407-02395</t>
  </si>
  <si>
    <t>ORD-20241204-02396</t>
  </si>
  <si>
    <t>ORD-20250202-02397</t>
  </si>
  <si>
    <t>ORD-20250209-02398</t>
  </si>
  <si>
    <t>ORD-20250428-02399</t>
  </si>
  <si>
    <t>ORD-20250710-02400</t>
  </si>
  <si>
    <t>ORD-20240919-02401</t>
  </si>
  <si>
    <t>ORD-20250415-02402</t>
  </si>
  <si>
    <t>ORD-20250413-02403</t>
  </si>
  <si>
    <t>ORD-20250117-02404</t>
  </si>
  <si>
    <t>ORD-20250730-02405</t>
  </si>
  <si>
    <t>ORD-20250810-02406</t>
  </si>
  <si>
    <t>ORD-20250318-02407</t>
  </si>
  <si>
    <t>ORD-20250608-02408</t>
  </si>
  <si>
    <t>ORD-20241017-02409</t>
  </si>
  <si>
    <t>ORD-20241117-02410</t>
  </si>
  <si>
    <t>ORD-20240802-02411</t>
  </si>
  <si>
    <t>ORD-20250417-02412</t>
  </si>
  <si>
    <t>ORD-20240806-02413</t>
  </si>
  <si>
    <t>ORD-20240820-02414</t>
  </si>
  <si>
    <t>ORD-20250712-02415</t>
  </si>
  <si>
    <t>ORD-20240821-02416</t>
  </si>
  <si>
    <t>ORD-20250517-02417</t>
  </si>
  <si>
    <t>ORD-20241213-02418</t>
  </si>
  <si>
    <t>ORD-20241028-02419</t>
  </si>
  <si>
    <t>ORD-20250213-02420</t>
  </si>
  <si>
    <t>ORD-20250308-02421</t>
  </si>
  <si>
    <t>ORD-20241102-02422</t>
  </si>
  <si>
    <t>ORD-20250519-02423</t>
  </si>
  <si>
    <t>ORD-20240808-02424</t>
  </si>
  <si>
    <t>ORD-20250805-02425</t>
  </si>
  <si>
    <t>ORD-20250404-02426</t>
  </si>
  <si>
    <t>ORD-20250130-02427</t>
  </si>
  <si>
    <t>ORD-20250525-02428</t>
  </si>
  <si>
    <t>Daniel Jones</t>
  </si>
  <si>
    <t>ORD-20250221-02429</t>
  </si>
  <si>
    <t>ORD-20250417-02430</t>
  </si>
  <si>
    <t>ORD-20250619-02431</t>
  </si>
  <si>
    <t>ORD-20250121-02432</t>
  </si>
  <si>
    <t>ORD-20250531-02433</t>
  </si>
  <si>
    <t>ORD-20250206-02434</t>
  </si>
  <si>
    <t>ORD-20250403-02435</t>
  </si>
  <si>
    <t>ORD-20241204-02436</t>
  </si>
  <si>
    <t>ORD-20241216-02437</t>
  </si>
  <si>
    <t>ORD-20241124-02438</t>
  </si>
  <si>
    <t>ORD-20250803-02439</t>
  </si>
  <si>
    <t>ORD-20240828-02440</t>
  </si>
  <si>
    <t>ORD-20250414-02441</t>
  </si>
  <si>
    <t>ORD-20241029-02442</t>
  </si>
  <si>
    <t>ORD-20250121-02443</t>
  </si>
  <si>
    <t>ORD-20241229-02444</t>
  </si>
  <si>
    <t>ORD-20250810-02445</t>
  </si>
  <si>
    <t>ORD-20241230-02446</t>
  </si>
  <si>
    <t>ORD-20250516-02447</t>
  </si>
  <si>
    <t>ORD-20250228-02448</t>
  </si>
  <si>
    <t>ORD-20241122-02449</t>
  </si>
  <si>
    <t>ORD-20241111-02450</t>
  </si>
  <si>
    <t>ORD-20240825-02451</t>
  </si>
  <si>
    <t>ORD-20250716-02452</t>
  </si>
  <si>
    <t>ORD-20240910-02453</t>
  </si>
  <si>
    <t>ORD-20250219-02454</t>
  </si>
  <si>
    <t>ORD-20250519-02455</t>
  </si>
  <si>
    <t>ORD-20250211-02456</t>
  </si>
  <si>
    <t>ORD-20241029-02457</t>
  </si>
  <si>
    <t>ORD-20241121-02458</t>
  </si>
  <si>
    <t>ORD-20241004-02459</t>
  </si>
  <si>
    <t>ORD-20241125-02460</t>
  </si>
  <si>
    <t>ORD-20241220-02461</t>
  </si>
  <si>
    <t>ORD-20241117-02462</t>
  </si>
  <si>
    <t>ORD-20241224-02463</t>
  </si>
  <si>
    <t>ORD-20241226-02464</t>
  </si>
  <si>
    <t>ORD-20250731-02465</t>
  </si>
  <si>
    <t>ORD-20240809-02466</t>
  </si>
  <si>
    <t>ORD-20250430-02467</t>
  </si>
  <si>
    <t>ORD-20241209-02468</t>
  </si>
  <si>
    <t>ORD-20250515-02469</t>
  </si>
  <si>
    <t>ORD-20241127-02470</t>
  </si>
  <si>
    <t>ORD-20250506-02471</t>
  </si>
  <si>
    <t>ORD-20241210-02472</t>
  </si>
  <si>
    <t>ORD-20250109-02473</t>
  </si>
  <si>
    <t>ORD-20240930-02474</t>
  </si>
  <si>
    <t>ORD-20250423-02475</t>
  </si>
  <si>
    <t>ORD-20250730-02476</t>
  </si>
  <si>
    <t>ORD-20241123-02477</t>
  </si>
  <si>
    <t>ORD-20250522-02478</t>
  </si>
  <si>
    <t>ORD-20250220-02479</t>
  </si>
  <si>
    <t>ORD-20240818-02480</t>
  </si>
  <si>
    <t>ORD-20241208-02481</t>
  </si>
  <si>
    <t>ORD-20241205-02482</t>
  </si>
  <si>
    <t>ORD-20250327-02483</t>
  </si>
  <si>
    <t>ORD-20250704-02484</t>
  </si>
  <si>
    <t>ORD-20250803-02485</t>
  </si>
  <si>
    <t>ORD-20240912-02486</t>
  </si>
  <si>
    <t>ORD-20240912-02487</t>
  </si>
  <si>
    <t>ORD-20250308-02488</t>
  </si>
  <si>
    <t>ORD-20241227-02489</t>
  </si>
  <si>
    <t>ORD-20250515-02490</t>
  </si>
  <si>
    <t>ORD-20241108-02491</t>
  </si>
  <si>
    <t>ORD-20250110-02492</t>
  </si>
  <si>
    <t>ORD-20241211-02493</t>
  </si>
  <si>
    <t>ORD-20250705-02494</t>
  </si>
  <si>
    <t>ORD-20240929-02495</t>
  </si>
  <si>
    <t>ORD-20240919-02496</t>
  </si>
  <si>
    <t>ORD-20250520-02497</t>
  </si>
  <si>
    <t>ORD-20250104-02498</t>
  </si>
  <si>
    <t>ORD-20250102-02499</t>
  </si>
  <si>
    <t>ORD-20250412-02500</t>
  </si>
  <si>
    <t>ORD-20241026-02501</t>
  </si>
  <si>
    <t>ORD-20241104-02502</t>
  </si>
  <si>
    <t>ORD-20240925-02503</t>
  </si>
  <si>
    <t>ORD-20240908-02504</t>
  </si>
  <si>
    <t>ORD-20240826-02505</t>
  </si>
  <si>
    <t>ORD-20250419-02506</t>
  </si>
  <si>
    <t>ORD-20240811-02507</t>
  </si>
  <si>
    <t>ORD-20250224-02508</t>
  </si>
  <si>
    <t>ORD-20250810-02509</t>
  </si>
  <si>
    <t>ORD-20241130-02510</t>
  </si>
  <si>
    <t>ORD-20241221-02511</t>
  </si>
  <si>
    <t>ORD-20250120-02512</t>
  </si>
  <si>
    <t>ORD-20240915-02513</t>
  </si>
  <si>
    <t>ORD-20241020-02514</t>
  </si>
  <si>
    <t>ORD-20240804-02515</t>
  </si>
  <si>
    <t>ORD-20240803-02516</t>
  </si>
  <si>
    <t>ORD-20241011-02517</t>
  </si>
  <si>
    <t>ORD-20241005-02518</t>
  </si>
  <si>
    <t>ORD-20250702-02519</t>
  </si>
  <si>
    <t>ORD-20250320-02520</t>
  </si>
  <si>
    <t>ORD-20241123-02521</t>
  </si>
  <si>
    <t>ORD-20250505-02522</t>
  </si>
  <si>
    <t>ORD-20250606-02523</t>
  </si>
  <si>
    <t>ORD-20250220-02524</t>
  </si>
  <si>
    <t>ORD-20250410-02525</t>
  </si>
  <si>
    <t>ORD-20250524-02526</t>
  </si>
  <si>
    <t>ORD-20250222-02527</t>
  </si>
  <si>
    <t>ORD-20250611-02528</t>
  </si>
  <si>
    <t>ORD-20250803-02529</t>
  </si>
  <si>
    <t>ORD-20241027-02530</t>
  </si>
  <si>
    <t>ORD-20241204-02531</t>
  </si>
  <si>
    <t>ORD-20241113-02532</t>
  </si>
  <si>
    <t>ORD-20250416-02533</t>
  </si>
  <si>
    <t>ORD-20250122-02534</t>
  </si>
  <si>
    <t>ORD-20241113-02535</t>
  </si>
  <si>
    <t>ORD-20250612-02536</t>
  </si>
  <si>
    <t>ORD-20240822-02537</t>
  </si>
  <si>
    <t>ORD-20250206-02538</t>
  </si>
  <si>
    <t>ORD-20250604-02539</t>
  </si>
  <si>
    <t>ORD-20240814-02540</t>
  </si>
  <si>
    <t>ORD-20241028-02541</t>
  </si>
  <si>
    <t>ORD-20250127-02542</t>
  </si>
  <si>
    <t>ORD-20250202-02543</t>
  </si>
  <si>
    <t>ORD-20241028-02544</t>
  </si>
  <si>
    <t>ORD-20240806-02545</t>
  </si>
  <si>
    <t>ORD-20241225-02546</t>
  </si>
  <si>
    <t>ORD-20250528-02547</t>
  </si>
  <si>
    <t>ORD-20241006-02548</t>
  </si>
  <si>
    <t>ORD-20240918-02549</t>
  </si>
  <si>
    <t>ORD-20241004-02550</t>
  </si>
  <si>
    <t>ORD-20250107-02551</t>
  </si>
  <si>
    <t>ORD-20250318-02552</t>
  </si>
  <si>
    <t>ORD-20250403-02553</t>
  </si>
  <si>
    <t>ORD-20250427-02554</t>
  </si>
  <si>
    <t>ORD-20250713-02555</t>
  </si>
  <si>
    <t>ORD-20250324-02556</t>
  </si>
  <si>
    <t>ORD-20250517-02557</t>
  </si>
  <si>
    <t>ORD-20250417-02558</t>
  </si>
  <si>
    <t>ORD-20241109-02559</t>
  </si>
  <si>
    <t>ORD-20240820-02560</t>
  </si>
  <si>
    <t>ORD-20241006-02561</t>
  </si>
  <si>
    <t>ORD-20240905-02562</t>
  </si>
  <si>
    <t>ORD-20240809-02563</t>
  </si>
  <si>
    <t>ORD-20240816-02564</t>
  </si>
  <si>
    <t>ORD-20241117-02565</t>
  </si>
  <si>
    <t>ORD-20250404-02566</t>
  </si>
  <si>
    <t>ORD-20241125-02567</t>
  </si>
  <si>
    <t>ORD-20250408-02568</t>
  </si>
  <si>
    <t>ORD-20250609-02569</t>
  </si>
  <si>
    <t>ORD-20241128-02570</t>
  </si>
  <si>
    <t>ORD-20250313-02571</t>
  </si>
  <si>
    <t>ORD-20250411-02572</t>
  </si>
  <si>
    <t>ORD-20250130-02573</t>
  </si>
  <si>
    <t>ORD-20250331-02574</t>
  </si>
  <si>
    <t>ORD-20250621-02575</t>
  </si>
  <si>
    <t>ORD-20250727-02576</t>
  </si>
  <si>
    <t>ORD-20241001-02577</t>
  </si>
  <si>
    <t>ORD-20250810-02578</t>
  </si>
  <si>
    <t>ORD-20241121-02579</t>
  </si>
  <si>
    <t>ORD-20250324-02580</t>
  </si>
  <si>
    <t>ORD-20241128-02581</t>
  </si>
  <si>
    <t>ORD-20250428-02582</t>
  </si>
  <si>
    <t>ORD-20250322-02583</t>
  </si>
  <si>
    <t>ORD-20250116-02584</t>
  </si>
  <si>
    <t>ORD-20250507-02585</t>
  </si>
  <si>
    <t>ORD-20250104-02586</t>
  </si>
  <si>
    <t>ORD-20250306-02587</t>
  </si>
  <si>
    <t>ORD-20240902-02588</t>
  </si>
  <si>
    <t>ORD-20240925-02589</t>
  </si>
  <si>
    <t>ORD-20250222-02590</t>
  </si>
  <si>
    <t>ORD-20241222-02591</t>
  </si>
  <si>
    <t>ORD-20250109-02592</t>
  </si>
  <si>
    <t>ORD-20250414-02593</t>
  </si>
  <si>
    <t>ORD-20241227-02594</t>
  </si>
  <si>
    <t>ORD-20250619-02595</t>
  </si>
  <si>
    <t>ORD-20250612-02596</t>
  </si>
  <si>
    <t>ORD-20250721-02597</t>
  </si>
  <si>
    <t>ORD-20250211-02598</t>
  </si>
  <si>
    <t>ORD-20240822-02599</t>
  </si>
  <si>
    <t>ORD-20241111-02600</t>
  </si>
  <si>
    <t>ORD-20240818-02601</t>
  </si>
  <si>
    <t>ORD-20250308-02602</t>
  </si>
  <si>
    <t>ORD-20250313-02603</t>
  </si>
  <si>
    <t>ORD-20240806-02604</t>
  </si>
  <si>
    <t>ORD-20241220-02605</t>
  </si>
  <si>
    <t>ORD-20240915-02606</t>
  </si>
  <si>
    <t>ORD-20241118-02607</t>
  </si>
  <si>
    <t>ORD-20250318-02608</t>
  </si>
  <si>
    <t>ORD-20250701-02609</t>
  </si>
  <si>
    <t>ORD-20241223-02610</t>
  </si>
  <si>
    <t>ORD-20241015-02611</t>
  </si>
  <si>
    <t>ORD-20250803-02612</t>
  </si>
  <si>
    <t>ORD-20250712-02613</t>
  </si>
  <si>
    <t>ORD-20250115-02614</t>
  </si>
  <si>
    <t>ORD-20250331-02615</t>
  </si>
  <si>
    <t>ORD-20241111-02616</t>
  </si>
  <si>
    <t>ORD-20241119-02617</t>
  </si>
  <si>
    <t>ORD-20241203-02618</t>
  </si>
  <si>
    <t>ORD-20250703-02619</t>
  </si>
  <si>
    <t>ORD-20241116-02620</t>
  </si>
  <si>
    <t>ORD-20241028-02621</t>
  </si>
  <si>
    <t>ORD-20240901-02622</t>
  </si>
  <si>
    <t>ORD-20250705-02623</t>
  </si>
  <si>
    <t>ORD-20240813-02624</t>
  </si>
  <si>
    <t>ORD-20240819-02625</t>
  </si>
  <si>
    <t>ORD-20240930-02626</t>
  </si>
  <si>
    <t>ORD-20250202-02627</t>
  </si>
  <si>
    <t>ORD-20250815-02628</t>
  </si>
  <si>
    <t>ORD-20240924-02629</t>
  </si>
  <si>
    <t>ORD-20240805-02630</t>
  </si>
  <si>
    <t>ORD-20240810-02631</t>
  </si>
  <si>
    <t>ORD-20241022-02632</t>
  </si>
  <si>
    <t>ORD-20250226-02633</t>
  </si>
  <si>
    <t>ORD-20250710-02634</t>
  </si>
  <si>
    <t>ORD-20250502-02635</t>
  </si>
  <si>
    <t>ORD-20250403-02636</t>
  </si>
  <si>
    <t>ORD-20250228-02637</t>
  </si>
  <si>
    <t>ORD-20250715-02638</t>
  </si>
  <si>
    <t>ORD-20250629-02639</t>
  </si>
  <si>
    <t>ORD-20240908-02640</t>
  </si>
  <si>
    <t>ORD-20250417-02641</t>
  </si>
  <si>
    <t>ORD-20250407-02642</t>
  </si>
  <si>
    <t>ORD-20240813-02643</t>
  </si>
  <si>
    <t>ORD-20240911-02644</t>
  </si>
  <si>
    <t>ORD-20241125-02645</t>
  </si>
  <si>
    <t>ORD-20250528-02646</t>
  </si>
  <si>
    <t>ORD-20250418-02647</t>
  </si>
  <si>
    <t>ORD-20250524-02648</t>
  </si>
  <si>
    <t>ORD-20250214-02649</t>
  </si>
  <si>
    <t>ORD-20250509-02650</t>
  </si>
  <si>
    <t>ORD-20250720-02651</t>
  </si>
  <si>
    <t>ORD-20241129-02652</t>
  </si>
  <si>
    <t>ORD-20241115-02653</t>
  </si>
  <si>
    <t>ORD-20241122-02654</t>
  </si>
  <si>
    <t>ORD-20240820-02655</t>
  </si>
  <si>
    <t>ORD-20241029-02656</t>
  </si>
  <si>
    <t>ORD-20250628-02657</t>
  </si>
  <si>
    <t>ORD-20250426-02658</t>
  </si>
  <si>
    <t>ORD-20250814-02659</t>
  </si>
  <si>
    <t>ORD-20250104-02660</t>
  </si>
  <si>
    <t>ORD-20250204-02661</t>
  </si>
  <si>
    <t>ORD-20241230-02662</t>
  </si>
  <si>
    <t>ORD-20250310-02663</t>
  </si>
  <si>
    <t>ORD-20250228-02664</t>
  </si>
  <si>
    <t>ORD-20250209-02665</t>
  </si>
  <si>
    <t>ORD-20241128-02666</t>
  </si>
  <si>
    <t>ORD-20250602-02667</t>
  </si>
  <si>
    <t>ORD-20250726-02668</t>
  </si>
  <si>
    <t>ORD-20250208-02669</t>
  </si>
  <si>
    <t>ORD-20241201-02670</t>
  </si>
  <si>
    <t>ORD-20250123-02671</t>
  </si>
  <si>
    <t>ORD-20250731-02672</t>
  </si>
  <si>
    <t>ORD-20250104-02673</t>
  </si>
  <si>
    <t>ORD-20250124-02674</t>
  </si>
  <si>
    <t>ORD-20240802-02675</t>
  </si>
  <si>
    <t>ORD-20250622-02676</t>
  </si>
  <si>
    <t>ORD-20250222-02677</t>
  </si>
  <si>
    <t>ORD-20241025-02678</t>
  </si>
  <si>
    <t>ORD-20241120-02679</t>
  </si>
  <si>
    <t>ORD-20250418-02680</t>
  </si>
  <si>
    <t>ORD-20250425-02681</t>
  </si>
  <si>
    <t>ORD-20240807-02682</t>
  </si>
  <si>
    <t>ORD-20241011-02683</t>
  </si>
  <si>
    <t>ORD-20250612-02684</t>
  </si>
  <si>
    <t>ORD-20241227-02685</t>
  </si>
  <si>
    <t>ORD-20250328-02686</t>
  </si>
  <si>
    <t>ORD-20250421-02687</t>
  </si>
  <si>
    <t>ORD-20241117-02688</t>
  </si>
  <si>
    <t>ORD-20250424-02689</t>
  </si>
  <si>
    <t>ORD-20241009-02690</t>
  </si>
  <si>
    <t>ORD-20240816-02691</t>
  </si>
  <si>
    <t>ORD-20241004-02692</t>
  </si>
  <si>
    <t>ORD-20250630-02693</t>
  </si>
  <si>
    <t>ORD-20250209-02694</t>
  </si>
  <si>
    <t>ORD-20250204-02695</t>
  </si>
  <si>
    <t>ORD-20241206-02696</t>
  </si>
  <si>
    <t>ORD-20250119-02697</t>
  </si>
  <si>
    <t>ORD-20240922-02698</t>
  </si>
  <si>
    <t>ORD-20240810-02699</t>
  </si>
  <si>
    <t>ORD-20250318-02700</t>
  </si>
  <si>
    <t>ORD-20250414-02701</t>
  </si>
  <si>
    <t>ORD-20250401-02702</t>
  </si>
  <si>
    <t>ORD-20241021-02703</t>
  </si>
  <si>
    <t>ORD-20250222-02704</t>
  </si>
  <si>
    <t>ORD-20250112-02705</t>
  </si>
  <si>
    <t>ORD-20250301-02706</t>
  </si>
  <si>
    <t>ORD-20250808-02707</t>
  </si>
  <si>
    <t>ORD-20250623-02708</t>
  </si>
  <si>
    <t>ORD-20241124-02709</t>
  </si>
  <si>
    <t>ORD-20250612-02710</t>
  </si>
  <si>
    <t>ORD-20240804-02711</t>
  </si>
  <si>
    <t>ORD-20250706-02712</t>
  </si>
  <si>
    <t>ORD-20250312-02713</t>
  </si>
  <si>
    <t>ORD-20241024-02714</t>
  </si>
  <si>
    <t>ORD-20250208-02715</t>
  </si>
  <si>
    <t>ORD-20250807-02716</t>
  </si>
  <si>
    <t>ORD-20250511-02717</t>
  </si>
  <si>
    <t>ORD-20250624-02718</t>
  </si>
  <si>
    <t>ORD-20241203-02719</t>
  </si>
  <si>
    <t>ORD-20241103-02720</t>
  </si>
  <si>
    <t>ORD-20241122-02721</t>
  </si>
  <si>
    <t>ORD-20250302-02722</t>
  </si>
  <si>
    <t>ORD-20250609-02723</t>
  </si>
  <si>
    <t>ORD-20250517-02724</t>
  </si>
  <si>
    <t>ORD-20250601-02725</t>
  </si>
  <si>
    <t>ORD-20241124-02726</t>
  </si>
  <si>
    <t>ORD-20250814-02727</t>
  </si>
  <si>
    <t>ORD-20250408-02728</t>
  </si>
  <si>
    <t>ORD-20241204-02729</t>
  </si>
  <si>
    <t>ORD-20240813-02730</t>
  </si>
  <si>
    <t>ORD-20250403-02731</t>
  </si>
  <si>
    <t>ORD-20241117-02732</t>
  </si>
  <si>
    <t>ORD-20240831-02733</t>
  </si>
  <si>
    <t>ORD-20250402-02734</t>
  </si>
  <si>
    <t>ORD-20240917-02735</t>
  </si>
  <si>
    <t>ORD-20250712-02736</t>
  </si>
  <si>
    <t>ORD-20250703-02737</t>
  </si>
  <si>
    <t>ORD-20250117-02738</t>
  </si>
  <si>
    <t>ORD-20250325-02739</t>
  </si>
  <si>
    <t>ORD-20250328-02740</t>
  </si>
  <si>
    <t>ORD-20241029-02741</t>
  </si>
  <si>
    <t>ORD-20241113-02742</t>
  </si>
  <si>
    <t>ORD-20250204-02743</t>
  </si>
  <si>
    <t>ORD-20250711-02744</t>
  </si>
  <si>
    <t>ORD-20241206-02745</t>
  </si>
  <si>
    <t>ORD-20241221-02746</t>
  </si>
  <si>
    <t>ORD-20250418-02747</t>
  </si>
  <si>
    <t>ORD-20241018-02748</t>
  </si>
  <si>
    <t>ORD-20250716-02749</t>
  </si>
  <si>
    <t>ORD-20250814-02750</t>
  </si>
  <si>
    <t>ORD-20250314-02751</t>
  </si>
  <si>
    <t>ORD-20250219-02752</t>
  </si>
  <si>
    <t>ORD-20240830-02753</t>
  </si>
  <si>
    <t>ORD-20250603-02754</t>
  </si>
  <si>
    <t>ORD-20250216-02755</t>
  </si>
  <si>
    <t>ORD-20240831-02756</t>
  </si>
  <si>
    <t>ORD-20250104-02757</t>
  </si>
  <si>
    <t>ORD-20250707-02758</t>
  </si>
  <si>
    <t>ORD-20250408-02759</t>
  </si>
  <si>
    <t>ORD-20250505-02760</t>
  </si>
  <si>
    <t>ORD-20250718-02761</t>
  </si>
  <si>
    <t>ORD-20241007-02762</t>
  </si>
  <si>
    <t>ORD-20250615-02763</t>
  </si>
  <si>
    <t>ORD-20250328-02764</t>
  </si>
  <si>
    <t>ORD-20241122-02765</t>
  </si>
  <si>
    <t>ORD-20250521-02766</t>
  </si>
  <si>
    <t>ORD-20250727-02767</t>
  </si>
  <si>
    <t>ORD-20250215-02768</t>
  </si>
  <si>
    <t>ORD-20240809-02769</t>
  </si>
  <si>
    <t>ORD-20250424-02770</t>
  </si>
  <si>
    <t>ORD-20250608-02771</t>
  </si>
  <si>
    <t>ORD-20250604-02772</t>
  </si>
  <si>
    <t>ORD-20250407-02773</t>
  </si>
  <si>
    <t>ORD-20241219-02774</t>
  </si>
  <si>
    <t>ORD-20240916-02775</t>
  </si>
  <si>
    <t>ORD-20241117-02776</t>
  </si>
  <si>
    <t>ORD-20250721-02777</t>
  </si>
  <si>
    <t>ORD-20240923-02778</t>
  </si>
  <si>
    <t>ORD-20250706-02779</t>
  </si>
  <si>
    <t>ORD-20250426-02780</t>
  </si>
  <si>
    <t>ORD-20250804-02781</t>
  </si>
  <si>
    <t>ORD-20250512-02782</t>
  </si>
  <si>
    <t>ORD-20240920-02783</t>
  </si>
  <si>
    <t>ORD-20241105-02784</t>
  </si>
  <si>
    <t>ORD-20250723-02785</t>
  </si>
  <si>
    <t>ORD-20240816-02786</t>
  </si>
  <si>
    <t>ORD-20240926-02787</t>
  </si>
  <si>
    <t>ORD-20250624-02788</t>
  </si>
  <si>
    <t>ORD-20250527-02789</t>
  </si>
  <si>
    <t>ORD-20250114-02790</t>
  </si>
  <si>
    <t>ORD-20250420-02791</t>
  </si>
  <si>
    <t>ORD-20241212-02792</t>
  </si>
  <si>
    <t>ORD-20250504-02793</t>
  </si>
  <si>
    <t>ORD-20240924-02794</t>
  </si>
  <si>
    <t>ORD-20240912-02795</t>
  </si>
  <si>
    <t>ORD-20250320-02796</t>
  </si>
  <si>
    <t>ORD-20250131-02797</t>
  </si>
  <si>
    <t>ORD-20240811-02798</t>
  </si>
  <si>
    <t>ORD-20241029-02799</t>
  </si>
  <si>
    <t>ORD-20241012-02800</t>
  </si>
  <si>
    <t>ORD-20240829-02801</t>
  </si>
  <si>
    <t>ORD-20250418-02802</t>
  </si>
  <si>
    <t>ORD-20250705-02803</t>
  </si>
  <si>
    <t>ORD-20250724-02804</t>
  </si>
  <si>
    <t>ORD-20250720-02805</t>
  </si>
  <si>
    <t>ORD-20250329-02806</t>
  </si>
  <si>
    <t>ORD-20250430-02807</t>
  </si>
  <si>
    <t>ORD-20240819-02808</t>
  </si>
  <si>
    <t>ORD-20241126-02809</t>
  </si>
  <si>
    <t>ORD-20241004-02810</t>
  </si>
  <si>
    <t>ORD-20250526-02811</t>
  </si>
  <si>
    <t>ORD-20250404-02812</t>
  </si>
  <si>
    <t>ORD-20241201-02813</t>
  </si>
  <si>
    <t>ORD-20240930-02814</t>
  </si>
  <si>
    <t>ORD-20250131-02815</t>
  </si>
  <si>
    <t>ORD-20250719-02816</t>
  </si>
  <si>
    <t>ORD-20240824-02817</t>
  </si>
  <si>
    <t>ORD-20250414-02818</t>
  </si>
  <si>
    <t>ORD-20250101-02819</t>
  </si>
  <si>
    <t>ORD-20241122-02820</t>
  </si>
  <si>
    <t>ORD-20240814-02821</t>
  </si>
  <si>
    <t>ORD-20241215-02822</t>
  </si>
  <si>
    <t>ORD-20250501-02823</t>
  </si>
  <si>
    <t>ORD-20250614-02824</t>
  </si>
  <si>
    <t>ORD-20240811-02825</t>
  </si>
  <si>
    <t>ORD-20250220-02826</t>
  </si>
  <si>
    <t>ORD-20240809-02827</t>
  </si>
  <si>
    <t>ORD-20250626-02828</t>
  </si>
  <si>
    <t>ORD-20241013-02829</t>
  </si>
  <si>
    <t>ORD-20241011-02830</t>
  </si>
  <si>
    <t>ORD-20241124-02831</t>
  </si>
  <si>
    <t>ORD-20241125-02832</t>
  </si>
  <si>
    <t>ORD-20250806-02833</t>
  </si>
  <si>
    <t>ORD-20250408-02834</t>
  </si>
  <si>
    <t>ORD-20250504-02835</t>
  </si>
  <si>
    <t>ORD-20241114-02836</t>
  </si>
  <si>
    <t>ORD-20241230-02837</t>
  </si>
  <si>
    <t>ORD-20250708-02838</t>
  </si>
  <si>
    <t>ORD-20240801-02839</t>
  </si>
  <si>
    <t>ORD-20240828-02840</t>
  </si>
  <si>
    <t>ORD-20240827-02841</t>
  </si>
  <si>
    <t>ORD-20241101-02842</t>
  </si>
  <si>
    <t>ORD-20240925-02843</t>
  </si>
  <si>
    <t>ORD-20250325-02844</t>
  </si>
  <si>
    <t>ORD-20250401-02845</t>
  </si>
  <si>
    <t>ORD-20250401-02846</t>
  </si>
  <si>
    <t>ORD-20250513-02847</t>
  </si>
  <si>
    <t>ORD-20250524-02848</t>
  </si>
  <si>
    <t>ORD-20250113-02849</t>
  </si>
  <si>
    <t>ORD-20250205-02850</t>
  </si>
  <si>
    <t>ORD-20250425-02851</t>
  </si>
  <si>
    <t>ORD-20250329-02852</t>
  </si>
  <si>
    <t>ORD-20250421-02853</t>
  </si>
  <si>
    <t>ORD-20241219-02854</t>
  </si>
  <si>
    <t>ORD-20250201-02855</t>
  </si>
  <si>
    <t>ORD-20250214-02856</t>
  </si>
  <si>
    <t>ORD-20240826-02857</t>
  </si>
  <si>
    <t>ORD-20240831-02858</t>
  </si>
  <si>
    <t>ORD-20250619-02859</t>
  </si>
  <si>
    <t>ORD-20241128-02860</t>
  </si>
  <si>
    <t>ORD-20250812-02861</t>
  </si>
  <si>
    <t>ORD-20240812-02862</t>
  </si>
  <si>
    <t>ORD-20250812-02863</t>
  </si>
  <si>
    <t>ORD-20250426-02864</t>
  </si>
  <si>
    <t>ORD-20241121-02865</t>
  </si>
  <si>
    <t>ORD-20250430-02866</t>
  </si>
  <si>
    <t>ORD-20241118-02867</t>
  </si>
  <si>
    <t>ORD-20240816-02868</t>
  </si>
  <si>
    <t>ORD-20241111-02869</t>
  </si>
  <si>
    <t>ORD-20241203-02870</t>
  </si>
  <si>
    <t>ORD-20240821-02871</t>
  </si>
  <si>
    <t>ORD-20250305-02872</t>
  </si>
  <si>
    <t>ORD-20250513-02873</t>
  </si>
  <si>
    <t>ORD-20241214-02874</t>
  </si>
  <si>
    <t>ORD-20241003-02875</t>
  </si>
  <si>
    <t>ORD-20241105-02876</t>
  </si>
  <si>
    <t>ORD-20250304-02877</t>
  </si>
  <si>
    <t>ORD-20240921-02878</t>
  </si>
  <si>
    <t>ORD-20240907-02879</t>
  </si>
  <si>
    <t>ORD-20241120-02880</t>
  </si>
  <si>
    <t>ORD-20241104-02881</t>
  </si>
  <si>
    <t>ORD-20250612-02882</t>
  </si>
  <si>
    <t>ORD-20241002-02883</t>
  </si>
  <si>
    <t>ORD-20240812-02884</t>
  </si>
  <si>
    <t>ORD-20241230-02885</t>
  </si>
  <si>
    <t>ORD-20250407-02886</t>
  </si>
  <si>
    <t>ORD-20250406-02887</t>
  </si>
  <si>
    <t>ORD-20240803-02888</t>
  </si>
  <si>
    <t>ORD-20241106-02889</t>
  </si>
  <si>
    <t>ORD-20250609-02890</t>
  </si>
  <si>
    <t>ORD-20250112-02891</t>
  </si>
  <si>
    <t>ORD-20241006-02892</t>
  </si>
  <si>
    <t>ORD-20241026-02893</t>
  </si>
  <si>
    <t>ORD-20250108-02894</t>
  </si>
  <si>
    <t>ORD-20250120-02895</t>
  </si>
  <si>
    <t>ORD-20240901-02896</t>
  </si>
  <si>
    <t>ORD-20250317-02897</t>
  </si>
  <si>
    <t>ORD-20250310-02898</t>
  </si>
  <si>
    <t>ORD-20240804-02899</t>
  </si>
  <si>
    <t>ORD-20250731-02900</t>
  </si>
  <si>
    <t>ORD-20250719-02901</t>
  </si>
  <si>
    <t>ORD-20240805-02902</t>
  </si>
  <si>
    <t>ORD-20250301-02903</t>
  </si>
  <si>
    <t>ORD-20241031-02904</t>
  </si>
  <si>
    <t>ORD-20240914-02905</t>
  </si>
  <si>
    <t>ORD-20250331-02906</t>
  </si>
  <si>
    <t>ORD-20250101-02907</t>
  </si>
  <si>
    <t>ORD-20250208-02908</t>
  </si>
  <si>
    <t>ORD-20240902-02909</t>
  </si>
  <si>
    <t>ORD-20240807-02910</t>
  </si>
  <si>
    <t>ORD-20250529-02911</t>
  </si>
  <si>
    <t>ORD-20250529-02912</t>
  </si>
  <si>
    <t>ORD-20250221-02913</t>
  </si>
  <si>
    <t>ORD-20240815-02914</t>
  </si>
  <si>
    <t>ORD-20241010-02915</t>
  </si>
  <si>
    <t>ORD-20250220-02916</t>
  </si>
  <si>
    <t>ORD-20250417-02917</t>
  </si>
  <si>
    <t>ORD-20250617-02918</t>
  </si>
  <si>
    <t>ORD-20241205-02919</t>
  </si>
  <si>
    <t>ORD-20241020-02920</t>
  </si>
  <si>
    <t>ORD-20250128-02921</t>
  </si>
  <si>
    <t>ORD-20250517-02922</t>
  </si>
  <si>
    <t>ORD-20250410-02923</t>
  </si>
  <si>
    <t>ORD-20241202-02924</t>
  </si>
  <si>
    <t>ORD-20250119-02925</t>
  </si>
  <si>
    <t>ORD-20241211-02926</t>
  </si>
  <si>
    <t>ORD-20250206-02927</t>
  </si>
  <si>
    <t>ORD-20250107-02928</t>
  </si>
  <si>
    <t>ORD-20250615-02929</t>
  </si>
  <si>
    <t>ORD-20241225-02930</t>
  </si>
  <si>
    <t>ORD-20250703-02931</t>
  </si>
  <si>
    <t>ORD-20250217-02932</t>
  </si>
  <si>
    <t>ORD-20250530-02933</t>
  </si>
  <si>
    <t>ORD-20250419-02934</t>
  </si>
  <si>
    <t>ORD-20250615-02935</t>
  </si>
  <si>
    <t>ORD-20250117-02936</t>
  </si>
  <si>
    <t>ORD-20250122-02937</t>
  </si>
  <si>
    <t>ORD-20240825-02938</t>
  </si>
  <si>
    <t>ORD-20250201-02939</t>
  </si>
  <si>
    <t>ORD-20250409-02940</t>
  </si>
  <si>
    <t>ORD-20250530-02941</t>
  </si>
  <si>
    <t>ORD-20240814-02942</t>
  </si>
  <si>
    <t>ORD-20250121-02943</t>
  </si>
  <si>
    <t>ORD-20241027-02944</t>
  </si>
  <si>
    <t>ORD-20250615-02945</t>
  </si>
  <si>
    <t>ORD-20250623-02946</t>
  </si>
  <si>
    <t>ORD-20241001-02947</t>
  </si>
  <si>
    <t>ORD-20250109-02948</t>
  </si>
  <si>
    <t>ORD-20241010-02949</t>
  </si>
  <si>
    <t>ORD-20250218-02950</t>
  </si>
  <si>
    <t>ORD-20250330-02951</t>
  </si>
  <si>
    <t>ORD-20250630-02952</t>
  </si>
  <si>
    <t>ORD-20250618-02953</t>
  </si>
  <si>
    <t>ORD-20241104-02954</t>
  </si>
  <si>
    <t>ORD-20250314-02955</t>
  </si>
  <si>
    <t>ORD-20241016-02956</t>
  </si>
  <si>
    <t>ORD-20250211-02957</t>
  </si>
  <si>
    <t>ORD-20250524-02958</t>
  </si>
  <si>
    <t>ORD-20241111-02959</t>
  </si>
  <si>
    <t>ORD-20250728-02960</t>
  </si>
  <si>
    <t>ORD-20240831-02961</t>
  </si>
  <si>
    <t>ORD-20250219-02962</t>
  </si>
  <si>
    <t>ORD-20240916-02963</t>
  </si>
  <si>
    <t>ORD-20250711-02964</t>
  </si>
  <si>
    <t>ORD-20250312-02965</t>
  </si>
  <si>
    <t>ORD-20250516-02966</t>
  </si>
  <si>
    <t>ORD-20250803-02967</t>
  </si>
  <si>
    <t>ORD-20240818-02968</t>
  </si>
  <si>
    <t>ORD-20240909-02969</t>
  </si>
  <si>
    <t>ORD-20241219-02970</t>
  </si>
  <si>
    <t>ORD-20250421-02971</t>
  </si>
  <si>
    <t>ORD-20250520-02972</t>
  </si>
  <si>
    <t>ORD-20250426-02973</t>
  </si>
  <si>
    <t>ORD-20241116-02974</t>
  </si>
  <si>
    <t>ORD-20250311-02975</t>
  </si>
  <si>
    <t>ORD-20250318-02976</t>
  </si>
  <si>
    <t>ORD-20250613-02977</t>
  </si>
  <si>
    <t>ORD-20240917-02978</t>
  </si>
  <si>
    <t>ORD-20241118-02979</t>
  </si>
  <si>
    <t>ORD-20250718-02980</t>
  </si>
  <si>
    <t>ORD-20240820-02981</t>
  </si>
  <si>
    <t>ORD-20250331-02982</t>
  </si>
  <si>
    <t>ORD-20240930-02983</t>
  </si>
  <si>
    <t>ORD-20241104-02984</t>
  </si>
  <si>
    <t>ORD-20241126-02985</t>
  </si>
  <si>
    <t>ORD-20250414-02986</t>
  </si>
  <si>
    <t>ORD-20241128-02987</t>
  </si>
  <si>
    <t>ORD-20250120-02988</t>
  </si>
  <si>
    <t>ORD-20250612-02989</t>
  </si>
  <si>
    <t>ORD-20240830-02990</t>
  </si>
  <si>
    <t>ORD-20250507-02991</t>
  </si>
  <si>
    <t>ORD-20250217-02992</t>
  </si>
  <si>
    <t>ORD-20250303-02993</t>
  </si>
  <si>
    <t>ORD-20250528-02994</t>
  </si>
  <si>
    <t>ORD-20240915-02995</t>
  </si>
  <si>
    <t>ORD-20241224-02996</t>
  </si>
  <si>
    <t>ORD-20240917-02997</t>
  </si>
  <si>
    <t>ORD-20250403-02998</t>
  </si>
  <si>
    <t>ORD-20250406-02999</t>
  </si>
  <si>
    <t>ORD-20250404-03000</t>
  </si>
  <si>
    <t>ORD-20240802-03001</t>
  </si>
  <si>
    <t>ORD-20250805-03002</t>
  </si>
  <si>
    <t>ORD-20241214-03003</t>
  </si>
  <si>
    <t>ORD-20240811-03004</t>
  </si>
  <si>
    <t>ORD-20250428-03005</t>
  </si>
  <si>
    <t>ORD-20250716-03006</t>
  </si>
  <si>
    <t>ORD-20250721-03007</t>
  </si>
  <si>
    <t>ORD-20250719-03008</t>
  </si>
  <si>
    <t>ORD-20250209-03009</t>
  </si>
  <si>
    <t>ORD-20250505-03010</t>
  </si>
  <si>
    <t>ORD-20240831-03011</t>
  </si>
  <si>
    <t>ORD-20250606-03012</t>
  </si>
  <si>
    <t>ORD-20241115-03013</t>
  </si>
  <si>
    <t>ORD-20250701-03014</t>
  </si>
  <si>
    <t>ORD-20250321-03015</t>
  </si>
  <si>
    <t>ORD-20241003-03016</t>
  </si>
  <si>
    <t>ORD-20250131-03017</t>
  </si>
  <si>
    <t>ORD-20241209-03018</t>
  </si>
  <si>
    <t>ORD-20241026-03019</t>
  </si>
  <si>
    <t>ORD-20250330-03020</t>
  </si>
  <si>
    <t>ORD-20241129-03021</t>
  </si>
  <si>
    <t>ORD-20240813-03022</t>
  </si>
  <si>
    <t>ORD-20250205-03023</t>
  </si>
  <si>
    <t>ORD-20250530-03024</t>
  </si>
  <si>
    <t>ORD-20250112-03025</t>
  </si>
  <si>
    <t>ORD-20250101-03026</t>
  </si>
  <si>
    <t>ORD-20250504-03027</t>
  </si>
  <si>
    <t>ORD-20250126-03028</t>
  </si>
  <si>
    <t>ORD-20250503-03029</t>
  </si>
  <si>
    <t>ORD-20250115-03030</t>
  </si>
  <si>
    <t>ORD-20250417-03031</t>
  </si>
  <si>
    <t>ORD-20241206-03032</t>
  </si>
  <si>
    <t>ORD-20240826-03033</t>
  </si>
  <si>
    <t>ORD-20250731-03034</t>
  </si>
  <si>
    <t>ORD-20250408-03035</t>
  </si>
  <si>
    <t>ORD-20250517-03036</t>
  </si>
  <si>
    <t>ORD-20250626-03037</t>
  </si>
  <si>
    <t>ORD-20250205-03038</t>
  </si>
  <si>
    <t>ORD-20240924-03039</t>
  </si>
  <si>
    <t>ORD-20250124-03040</t>
  </si>
  <si>
    <t>ORD-20250607-03041</t>
  </si>
  <si>
    <t>ORD-20250119-03042</t>
  </si>
  <si>
    <t>ORD-20250409-03043</t>
  </si>
  <si>
    <t>ORD-20250419-03044</t>
  </si>
  <si>
    <t>ORD-20241028-03045</t>
  </si>
  <si>
    <t>ORD-20250324-03046</t>
  </si>
  <si>
    <t>ORD-20250219-03047</t>
  </si>
  <si>
    <t>ORD-20250508-03048</t>
  </si>
  <si>
    <t>ORD-20241002-03049</t>
  </si>
  <si>
    <t>ORD-20250709-03050</t>
  </si>
  <si>
    <t>ORD-20241029-03051</t>
  </si>
  <si>
    <t>ORD-20250522-03052</t>
  </si>
  <si>
    <t>ORD-20241223-03053</t>
  </si>
  <si>
    <t>ORD-20250617-03054</t>
  </si>
  <si>
    <t>ORD-20250306-03055</t>
  </si>
  <si>
    <t>ORD-20241122-03056</t>
  </si>
  <si>
    <t>ORD-20240909-03057</t>
  </si>
  <si>
    <t>ORD-20240903-03058</t>
  </si>
  <si>
    <t>ORD-20241218-03059</t>
  </si>
  <si>
    <t>ORD-20250610-03060</t>
  </si>
  <si>
    <t>ORD-20241014-03061</t>
  </si>
  <si>
    <t>ORD-20241023-03062</t>
  </si>
  <si>
    <t>ORD-20250810-03063</t>
  </si>
  <si>
    <t>ORD-20250208-03064</t>
  </si>
  <si>
    <t>ORD-20250530-03065</t>
  </si>
  <si>
    <t>ORD-20240822-03066</t>
  </si>
  <si>
    <t>ORD-20250209-03067</t>
  </si>
  <si>
    <t>ORD-20250719-03068</t>
  </si>
  <si>
    <t>ORD-20250807-03069</t>
  </si>
  <si>
    <t>ORD-20250305-03070</t>
  </si>
  <si>
    <t>ORD-20250106-03071</t>
  </si>
  <si>
    <t>ORD-20250624-03072</t>
  </si>
  <si>
    <t>ORD-20250806-03073</t>
  </si>
  <si>
    <t>ORD-20250406-03074</t>
  </si>
  <si>
    <t>ORD-20250624-03075</t>
  </si>
  <si>
    <t>ORD-20241207-03076</t>
  </si>
  <si>
    <t>ORD-20250624-03077</t>
  </si>
  <si>
    <t>ORD-20240826-03078</t>
  </si>
  <si>
    <t>ORD-20250507-03079</t>
  </si>
  <si>
    <t>ORD-20241221-03080</t>
  </si>
  <si>
    <t>ORD-20241012-03081</t>
  </si>
  <si>
    <t>ORD-20240820-03082</t>
  </si>
  <si>
    <t>ORD-20241022-03083</t>
  </si>
  <si>
    <t>ORD-20250427-03084</t>
  </si>
  <si>
    <t>ORD-20240805-03085</t>
  </si>
  <si>
    <t>ORD-20250501-03086</t>
  </si>
  <si>
    <t>ORD-20250201-03087</t>
  </si>
  <si>
    <t>ORD-20241018-03088</t>
  </si>
  <si>
    <t>ORD-20250328-03089</t>
  </si>
  <si>
    <t>ORD-20250506-03090</t>
  </si>
  <si>
    <t>ORD-20250330-03091</t>
  </si>
  <si>
    <t>ORD-20241027-03092</t>
  </si>
  <si>
    <t>ORD-20250503-03093</t>
  </si>
  <si>
    <t>ORD-20250327-03094</t>
  </si>
  <si>
    <t>ORD-20240911-03095</t>
  </si>
  <si>
    <t>ORD-20240818-03096</t>
  </si>
  <si>
    <t>ORD-20250617-03097</t>
  </si>
  <si>
    <t>ORD-20240822-03098</t>
  </si>
  <si>
    <t>ORD-20241126-03099</t>
  </si>
  <si>
    <t>ORD-20241125-03100</t>
  </si>
  <si>
    <t>ORD-20250501-03101</t>
  </si>
  <si>
    <t>ORD-20241004-03102</t>
  </si>
  <si>
    <t>ORD-20240828-03103</t>
  </si>
  <si>
    <t>ORD-20241002-03104</t>
  </si>
  <si>
    <t>ORD-20250608-03105</t>
  </si>
  <si>
    <t>ORD-20250330-03106</t>
  </si>
  <si>
    <t>ORD-20250308-03107</t>
  </si>
  <si>
    <t>ORD-20250515-03108</t>
  </si>
  <si>
    <t>ORD-20250311-03109</t>
  </si>
  <si>
    <t>ORD-20250212-03110</t>
  </si>
  <si>
    <t>ORD-20250614-03111</t>
  </si>
  <si>
    <t>ORD-20240809-03112</t>
  </si>
  <si>
    <t>ORD-20250701-03113</t>
  </si>
  <si>
    <t>ORD-20250703-03114</t>
  </si>
  <si>
    <t>ORD-20250416-03115</t>
  </si>
  <si>
    <t>ORD-20250305-03116</t>
  </si>
  <si>
    <t>ORD-20250209-03117</t>
  </si>
  <si>
    <t>ORD-20241108-03118</t>
  </si>
  <si>
    <t>ORD-20241209-03119</t>
  </si>
  <si>
    <t>ORD-20250802-03120</t>
  </si>
  <si>
    <t>ORD-20241012-03121</t>
  </si>
  <si>
    <t>ORD-20240824-03122</t>
  </si>
  <si>
    <t>ORD-20241203-03123</t>
  </si>
  <si>
    <t>ORD-20250526-03124</t>
  </si>
  <si>
    <t>ORD-20250220-03125</t>
  </si>
  <si>
    <t>ORD-20250530-03126</t>
  </si>
  <si>
    <t>ORD-20240809-03127</t>
  </si>
  <si>
    <t>ORD-20240817-03128</t>
  </si>
  <si>
    <t>ORD-20250813-03129</t>
  </si>
  <si>
    <t>ORD-20250713-03130</t>
  </si>
  <si>
    <t>ORD-20250621-03131</t>
  </si>
  <si>
    <t>ORD-20250727-03132</t>
  </si>
  <si>
    <t>ORD-20250425-03133</t>
  </si>
  <si>
    <t>ORD-20240803-03134</t>
  </si>
  <si>
    <t>ORD-20250811-03135</t>
  </si>
  <si>
    <t>ORD-20240826-03136</t>
  </si>
  <si>
    <t>ORD-20250723-03137</t>
  </si>
  <si>
    <t>ORD-20241231-03138</t>
  </si>
  <si>
    <t>ORD-20250329-03139</t>
  </si>
  <si>
    <t>ORD-20241121-03140</t>
  </si>
  <si>
    <t>ORD-20250113-03141</t>
  </si>
  <si>
    <t>ORD-20250116-03142</t>
  </si>
  <si>
    <t>ORD-20250405-03143</t>
  </si>
  <si>
    <t>ORD-20250127-03144</t>
  </si>
  <si>
    <t>ORD-20250731-03145</t>
  </si>
  <si>
    <t>ORD-20241127-03146</t>
  </si>
  <si>
    <t>ORD-20241218-03147</t>
  </si>
  <si>
    <t>ORD-20240921-03148</t>
  </si>
  <si>
    <t>ORD-20241018-03149</t>
  </si>
  <si>
    <t>ORD-20250222-03150</t>
  </si>
  <si>
    <t>ORD-20250716-03151</t>
  </si>
  <si>
    <t>ORD-20250619-03152</t>
  </si>
  <si>
    <t>ORD-20250108-03153</t>
  </si>
  <si>
    <t>ORD-20241211-03154</t>
  </si>
  <si>
    <t>ORD-20250608-03155</t>
  </si>
  <si>
    <t>ORD-20250510-03156</t>
  </si>
  <si>
    <t>ORD-20250318-03157</t>
  </si>
  <si>
    <t>ORD-20250731-03158</t>
  </si>
  <si>
    <t>ORD-20250508-03159</t>
  </si>
  <si>
    <t>ORD-20250412-03160</t>
  </si>
  <si>
    <t>ORD-20250223-03161</t>
  </si>
  <si>
    <t>ORD-20240925-03162</t>
  </si>
  <si>
    <t>ORD-20250424-03163</t>
  </si>
  <si>
    <t>ORD-20250113-03164</t>
  </si>
  <si>
    <t>ORD-20250202-03165</t>
  </si>
  <si>
    <t>ORD-20240815-03166</t>
  </si>
  <si>
    <t>ORD-20241120-03167</t>
  </si>
  <si>
    <t>ORD-20250413-03168</t>
  </si>
  <si>
    <t>ORD-20250714-03169</t>
  </si>
  <si>
    <t>ORD-20250128-03170</t>
  </si>
  <si>
    <t>ORD-20250522-03171</t>
  </si>
  <si>
    <t>ORD-20250618-03172</t>
  </si>
  <si>
    <t>ORD-20250107-03173</t>
  </si>
  <si>
    <t>ORD-20250117-03174</t>
  </si>
  <si>
    <t>ORD-20250712-03175</t>
  </si>
  <si>
    <t>ORD-20250108-03176</t>
  </si>
  <si>
    <t>ORD-20250108-03177</t>
  </si>
  <si>
    <t>ORD-20250207-03178</t>
  </si>
  <si>
    <t>ORD-20250414-03179</t>
  </si>
  <si>
    <t>ORD-20241015-03180</t>
  </si>
  <si>
    <t>ORD-20250213-03181</t>
  </si>
  <si>
    <t>ORD-20250522-03182</t>
  </si>
  <si>
    <t>ORD-20241224-03183</t>
  </si>
  <si>
    <t>ORD-20241004-03184</t>
  </si>
  <si>
    <t>ORD-20250803-03185</t>
  </si>
  <si>
    <t>ORD-20250422-03186</t>
  </si>
  <si>
    <t>ORD-20250419-03187</t>
  </si>
  <si>
    <t>ORD-20250101-03188</t>
  </si>
  <si>
    <t>ORD-20250211-03189</t>
  </si>
  <si>
    <t>ORD-20240827-03190</t>
  </si>
  <si>
    <t>ORD-20241231-03191</t>
  </si>
  <si>
    <t>ORD-20250723-03192</t>
  </si>
  <si>
    <t>ORD-20250403-03193</t>
  </si>
  <si>
    <t>ORD-20250103-03194</t>
  </si>
  <si>
    <t>ORD-20241028-03195</t>
  </si>
  <si>
    <t>ORD-20250721-03196</t>
  </si>
  <si>
    <t>ORD-20250710-03197</t>
  </si>
  <si>
    <t>ORD-20250618-03198</t>
  </si>
  <si>
    <t>ORD-20250209-03199</t>
  </si>
  <si>
    <t>ORD-20250425-03200</t>
  </si>
  <si>
    <t>ORD-20241116-03201</t>
  </si>
  <si>
    <t>ORD-20241009-03202</t>
  </si>
  <si>
    <t>ORD-20250702-03203</t>
  </si>
  <si>
    <t>ORD-20240816-03204</t>
  </si>
  <si>
    <t>ORD-20250411-03205</t>
  </si>
  <si>
    <t>ORD-20241221-03206</t>
  </si>
  <si>
    <t>ORD-20250721-03207</t>
  </si>
  <si>
    <t>ORD-20250719-03208</t>
  </si>
  <si>
    <t>ORD-20240929-03209</t>
  </si>
  <si>
    <t>ORD-20250203-03210</t>
  </si>
  <si>
    <t>ORD-20250507-03211</t>
  </si>
  <si>
    <t>ORD-20240815-03212</t>
  </si>
  <si>
    <t>ORD-20241108-03213</t>
  </si>
  <si>
    <t>ORD-20250116-03214</t>
  </si>
  <si>
    <t>ORD-20240819-03215</t>
  </si>
  <si>
    <t>ORD-20241108-03216</t>
  </si>
  <si>
    <t>ORD-20250101-03217</t>
  </si>
  <si>
    <t>ORD-20250128-03218</t>
  </si>
  <si>
    <t>ORD-20241002-03219</t>
  </si>
  <si>
    <t>ORD-20241028-03220</t>
  </si>
  <si>
    <t>ORD-20241128-03221</t>
  </si>
  <si>
    <t>ORD-20250626-03222</t>
  </si>
  <si>
    <t>ORD-20250320-03223</t>
  </si>
  <si>
    <t>ORD-20250424-03224</t>
  </si>
  <si>
    <t>ORD-20241127-03225</t>
  </si>
  <si>
    <t>ORD-20241101-03226</t>
  </si>
  <si>
    <t>ORD-20250616-03227</t>
  </si>
  <si>
    <t>ORD-20241225-03228</t>
  </si>
  <si>
    <t>ORD-20250531-03229</t>
  </si>
  <si>
    <t>ORD-20241111-03230</t>
  </si>
  <si>
    <t>ORD-20241128-03231</t>
  </si>
  <si>
    <t>ORD-20250602-03232</t>
  </si>
  <si>
    <t>ORD-20250530-03233</t>
  </si>
  <si>
    <t>ORD-20250408-03234</t>
  </si>
  <si>
    <t>ORD-20250707-03235</t>
  </si>
  <si>
    <t>ORD-20250719-03236</t>
  </si>
  <si>
    <t>ORD-20241031-03237</t>
  </si>
  <si>
    <t>ORD-20250725-03238</t>
  </si>
  <si>
    <t>ORD-20250303-03239</t>
  </si>
  <si>
    <t>ORD-20250703-03240</t>
  </si>
  <si>
    <t>ORD-20250329-03241</t>
  </si>
  <si>
    <t>ORD-20250621-03242</t>
  </si>
  <si>
    <t>ORD-20250210-03243</t>
  </si>
  <si>
    <t>ORD-20250114-03244</t>
  </si>
  <si>
    <t>ORD-20250226-03245</t>
  </si>
  <si>
    <t>ORD-20250214-03246</t>
  </si>
  <si>
    <t>ORD-20250704-03247</t>
  </si>
  <si>
    <t>ORD-20241115-03248</t>
  </si>
  <si>
    <t>ORD-20241111-03249</t>
  </si>
  <si>
    <t>ORD-20240803-03250</t>
  </si>
  <si>
    <t>ORD-20250624-03251</t>
  </si>
  <si>
    <t>ORD-20250715-03252</t>
  </si>
  <si>
    <t>ORD-20241125-03253</t>
  </si>
  <si>
    <t>ORD-20250625-03254</t>
  </si>
  <si>
    <t>ORD-20240813-03255</t>
  </si>
  <si>
    <t>ORD-20250623-03256</t>
  </si>
  <si>
    <t>ORD-20240824-03257</t>
  </si>
  <si>
    <t>ORD-20241110-03258</t>
  </si>
  <si>
    <t>ORD-20240825-03259</t>
  </si>
  <si>
    <t>ORD-20240828-03260</t>
  </si>
  <si>
    <t>ORD-20240817-03261</t>
  </si>
  <si>
    <t>ORD-20241222-03262</t>
  </si>
  <si>
    <t>ORD-20250625-03263</t>
  </si>
  <si>
    <t>ORD-20241005-03264</t>
  </si>
  <si>
    <t>ORD-20250601-03265</t>
  </si>
  <si>
    <t>ORD-20250729-03266</t>
  </si>
  <si>
    <t>ORD-20250611-03267</t>
  </si>
  <si>
    <t>ORD-20241010-03268</t>
  </si>
  <si>
    <t>ORD-20240919-03269</t>
  </si>
  <si>
    <t>ORD-20250228-03270</t>
  </si>
  <si>
    <t>ORD-20250424-03271</t>
  </si>
  <si>
    <t>ORD-20250309-03272</t>
  </si>
  <si>
    <t>ORD-20250115-03273</t>
  </si>
  <si>
    <t>ORD-20250310-03274</t>
  </si>
  <si>
    <t>ORD-20240902-03275</t>
  </si>
  <si>
    <t>ORD-20241019-03276</t>
  </si>
  <si>
    <t>ORD-20241228-03277</t>
  </si>
  <si>
    <t>ORD-20240808-03278</t>
  </si>
  <si>
    <t>ORD-20250524-03279</t>
  </si>
  <si>
    <t>ORD-20250705-03280</t>
  </si>
  <si>
    <t>ORD-20250511-03281</t>
  </si>
  <si>
    <t>ORD-20250203-03282</t>
  </si>
  <si>
    <t>ORD-20250312-03283</t>
  </si>
  <si>
    <t>ORD-20250419-03284</t>
  </si>
  <si>
    <t>ORD-20250409-03285</t>
  </si>
  <si>
    <t>ORD-20250325-03286</t>
  </si>
  <si>
    <t>ORD-20241019-03287</t>
  </si>
  <si>
    <t>ORD-20240914-03288</t>
  </si>
  <si>
    <t>ORD-20241217-03289</t>
  </si>
  <si>
    <t>ORD-20250709-03290</t>
  </si>
  <si>
    <t>ORD-20250210-03291</t>
  </si>
  <si>
    <t>ORD-20250506-03292</t>
  </si>
  <si>
    <t>ORD-20240801-03293</t>
  </si>
  <si>
    <t>ORD-20250713-03294</t>
  </si>
  <si>
    <t>ORD-20250616-03295</t>
  </si>
  <si>
    <t>ORD-20250204-03296</t>
  </si>
  <si>
    <t>ORD-20250307-03297</t>
  </si>
  <si>
    <t>ORD-20250630-03298</t>
  </si>
  <si>
    <t>ORD-20250623-03299</t>
  </si>
  <si>
    <t>ORD-20250512-03300</t>
  </si>
  <si>
    <t>ORD-20250615-03301</t>
  </si>
  <si>
    <t>ORD-20250620-03302</t>
  </si>
  <si>
    <t>ORD-20250227-03303</t>
  </si>
  <si>
    <t>ORD-20250118-03304</t>
  </si>
  <si>
    <t>ORD-20250522-03305</t>
  </si>
  <si>
    <t>ORD-20250420-03306</t>
  </si>
  <si>
    <t>ORD-20240805-03307</t>
  </si>
  <si>
    <t>ORD-20241210-03308</t>
  </si>
  <si>
    <t>ORD-20250306-03309</t>
  </si>
  <si>
    <t>ORD-20241009-03310</t>
  </si>
  <si>
    <t>ORD-20250504-03311</t>
  </si>
  <si>
    <t>ORD-20241215-03312</t>
  </si>
  <si>
    <t>ORD-20250424-03313</t>
  </si>
  <si>
    <t>ORD-20250722-03314</t>
  </si>
  <si>
    <t>ORD-20241114-03315</t>
  </si>
  <si>
    <t>ORD-20250128-03316</t>
  </si>
  <si>
    <t>ORD-20250410-03317</t>
  </si>
  <si>
    <t>ORD-20250629-03318</t>
  </si>
  <si>
    <t>ORD-20250519-03319</t>
  </si>
  <si>
    <t>ORD-20250402-03320</t>
  </si>
  <si>
    <t>ORD-20240922-03321</t>
  </si>
  <si>
    <t>ORD-20241108-03322</t>
  </si>
  <si>
    <t>ORD-20240804-03323</t>
  </si>
  <si>
    <t>ORD-20250222-03324</t>
  </si>
  <si>
    <t>ORD-20250703-03325</t>
  </si>
  <si>
    <t>ORD-20250126-03326</t>
  </si>
  <si>
    <t>ORD-20241012-03327</t>
  </si>
  <si>
    <t>ORD-20250216-03328</t>
  </si>
  <si>
    <t>ORD-20250706-03329</t>
  </si>
  <si>
    <t>ORD-20250207-03330</t>
  </si>
  <si>
    <t>ORD-20250123-03331</t>
  </si>
  <si>
    <t>ORD-20250530-03332</t>
  </si>
  <si>
    <t>ORD-20250108-03333</t>
  </si>
  <si>
    <t>ORD-20241115-03334</t>
  </si>
  <si>
    <t>ORD-20241219-03335</t>
  </si>
  <si>
    <t>ORD-20250508-03336</t>
  </si>
  <si>
    <t>ORD-20250506-03337</t>
  </si>
  <si>
    <t>ORD-20241130-03338</t>
  </si>
  <si>
    <t>ORD-20240819-03339</t>
  </si>
  <si>
    <t>ORD-20250722-03340</t>
  </si>
  <si>
    <t>ORD-20250326-03341</t>
  </si>
  <si>
    <t>ORD-20241215-03342</t>
  </si>
  <si>
    <t>ORD-20241125-03343</t>
  </si>
  <si>
    <t>ORD-20241003-03344</t>
  </si>
  <si>
    <t>ORD-20250802-03345</t>
  </si>
  <si>
    <t>ORD-20250208-03346</t>
  </si>
  <si>
    <t>ORD-20250214-03347</t>
  </si>
  <si>
    <t>ORD-20250315-03348</t>
  </si>
  <si>
    <t>ORD-20250815-03349</t>
  </si>
  <si>
    <t>ORD-20250316-03350</t>
  </si>
  <si>
    <t>ORD-20250220-03351</t>
  </si>
  <si>
    <t>ORD-20250106-03352</t>
  </si>
  <si>
    <t>ORD-20250205-03353</t>
  </si>
  <si>
    <t>ORD-20240806-03354</t>
  </si>
  <si>
    <t>ORD-20250807-03355</t>
  </si>
  <si>
    <t>ORD-20250710-03356</t>
  </si>
  <si>
    <t>ORD-20241219-03357</t>
  </si>
  <si>
    <t>ORD-20250314-03358</t>
  </si>
  <si>
    <t>ORD-20241201-03359</t>
  </si>
  <si>
    <t>ORD-20250323-03360</t>
  </si>
  <si>
    <t>ORD-20250223-03361</t>
  </si>
  <si>
    <t>ORD-20250126-03362</t>
  </si>
  <si>
    <t>ORD-20240831-03363</t>
  </si>
  <si>
    <t>ORD-20240831-03364</t>
  </si>
  <si>
    <t>ORD-20250709-03365</t>
  </si>
  <si>
    <t>ORD-20250204-03366</t>
  </si>
  <si>
    <t>ORD-20240923-03367</t>
  </si>
  <si>
    <t>ORD-20250129-03368</t>
  </si>
  <si>
    <t>ORD-20250618-03369</t>
  </si>
  <si>
    <t>ORD-20241202-03370</t>
  </si>
  <si>
    <t>ORD-20241213-03371</t>
  </si>
  <si>
    <t>ORD-20241031-03372</t>
  </si>
  <si>
    <t>ORD-20250617-03373</t>
  </si>
  <si>
    <t>ORD-20240811-03374</t>
  </si>
  <si>
    <t>ORD-20241005-03375</t>
  </si>
  <si>
    <t>ORD-20250130-03376</t>
  </si>
  <si>
    <t>ORD-20250104-03377</t>
  </si>
  <si>
    <t>ORD-20241127-03378</t>
  </si>
  <si>
    <t>ORD-20250813-03379</t>
  </si>
  <si>
    <t>ORD-20250505-03380</t>
  </si>
  <si>
    <t>ORD-20250214-03381</t>
  </si>
  <si>
    <t>ORD-20241207-03382</t>
  </si>
  <si>
    <t>ORD-20240917-03383</t>
  </si>
  <si>
    <t>ORD-20250420-03384</t>
  </si>
  <si>
    <t>ORD-20250804-03385</t>
  </si>
  <si>
    <t>ORD-20240807-03386</t>
  </si>
  <si>
    <t>ORD-20241118-03387</t>
  </si>
  <si>
    <t>ORD-20250618-03388</t>
  </si>
  <si>
    <t>ORD-20250324-03389</t>
  </si>
  <si>
    <t>ORD-20250514-03390</t>
  </si>
  <si>
    <t>ORD-20250426-03391</t>
  </si>
  <si>
    <t>ORD-20241106-03392</t>
  </si>
  <si>
    <t>ORD-20240805-03393</t>
  </si>
  <si>
    <t>ORD-20250214-03394</t>
  </si>
  <si>
    <t>ORD-20250621-03395</t>
  </si>
  <si>
    <t>ORD-20240822-03396</t>
  </si>
  <si>
    <t>ORD-20240812-03397</t>
  </si>
  <si>
    <t>ORD-20250621-03398</t>
  </si>
  <si>
    <t>ORD-20250512-03399</t>
  </si>
  <si>
    <t>ORD-20240818-03400</t>
  </si>
  <si>
    <t>ORD-20240921-03401</t>
  </si>
  <si>
    <t>ORD-20250511-03402</t>
  </si>
  <si>
    <t>ORD-20250806-03403</t>
  </si>
  <si>
    <t>ORD-20241014-03404</t>
  </si>
  <si>
    <t>ORD-20241210-03405</t>
  </si>
  <si>
    <t>ORD-20241208-03406</t>
  </si>
  <si>
    <t>ORD-20250705-03407</t>
  </si>
  <si>
    <t>ORD-20250424-03408</t>
  </si>
  <si>
    <t>ORD-20250516-03409</t>
  </si>
  <si>
    <t>ORD-20250630-03410</t>
  </si>
  <si>
    <t>ORD-20240823-03411</t>
  </si>
  <si>
    <t>ORD-20250311-03412</t>
  </si>
  <si>
    <t>ORD-20241201-03413</t>
  </si>
  <si>
    <t>ORD-20241206-03414</t>
  </si>
  <si>
    <t>ORD-20241030-03415</t>
  </si>
  <si>
    <t>ORD-20241030-03416</t>
  </si>
  <si>
    <t>ORD-20241115-03417</t>
  </si>
  <si>
    <t>ORD-20250621-03418</t>
  </si>
  <si>
    <t>ORD-20250329-03419</t>
  </si>
  <si>
    <t>ORD-20250728-03420</t>
  </si>
  <si>
    <t>ORD-20250428-03421</t>
  </si>
  <si>
    <t>ORD-20250413-03422</t>
  </si>
  <si>
    <t>ORD-20240924-03423</t>
  </si>
  <si>
    <t>ORD-20250228-03424</t>
  </si>
  <si>
    <t>ORD-20250210-03425</t>
  </si>
  <si>
    <t>ORD-20240802-03426</t>
  </si>
  <si>
    <t>ORD-20241018-03427</t>
  </si>
  <si>
    <t>ORD-20241109-03428</t>
  </si>
  <si>
    <t>ORD-20241008-03429</t>
  </si>
  <si>
    <t>ORD-20250323-03430</t>
  </si>
  <si>
    <t>ORD-20250502-03431</t>
  </si>
  <si>
    <t>ORD-20250115-03432</t>
  </si>
  <si>
    <t>ORD-20250628-03433</t>
  </si>
  <si>
    <t>ORD-20250308-03434</t>
  </si>
  <si>
    <t>ORD-20250203-03435</t>
  </si>
  <si>
    <t>ORD-20250623-03436</t>
  </si>
  <si>
    <t>ORD-20241227-03437</t>
  </si>
  <si>
    <t>ORD-20250110-03438</t>
  </si>
  <si>
    <t>ORD-20250105-03439</t>
  </si>
  <si>
    <t>ORD-20250219-03440</t>
  </si>
  <si>
    <t>ORD-20250725-03441</t>
  </si>
  <si>
    <t>ORD-20241030-03442</t>
  </si>
  <si>
    <t>ORD-20250228-03443</t>
  </si>
  <si>
    <t>ORD-20240915-03444</t>
  </si>
  <si>
    <t>ORD-20241030-03445</t>
  </si>
  <si>
    <t>ORD-20240912-03446</t>
  </si>
  <si>
    <t>ORD-20240917-03447</t>
  </si>
  <si>
    <t>ORD-20250407-03448</t>
  </si>
  <si>
    <t>ORD-20250327-03449</t>
  </si>
  <si>
    <t>ORD-20250308-03450</t>
  </si>
  <si>
    <t>ORD-20250324-03451</t>
  </si>
  <si>
    <t>ORD-20241228-03452</t>
  </si>
  <si>
    <t>ORD-20250516-03453</t>
  </si>
  <si>
    <t>ORD-20250515-03454</t>
  </si>
  <si>
    <t>ORD-20250301-03455</t>
  </si>
  <si>
    <t>ORD-20240906-03456</t>
  </si>
  <si>
    <t>ORD-20250625-03457</t>
  </si>
  <si>
    <t>ORD-20250303-03458</t>
  </si>
  <si>
    <t>ORD-20241102-03459</t>
  </si>
  <si>
    <t>ORD-20250420-03460</t>
  </si>
  <si>
    <t>ORD-20250402-03461</t>
  </si>
  <si>
    <t>ORD-20250709-03462</t>
  </si>
  <si>
    <t>ORD-20250619-03463</t>
  </si>
  <si>
    <t>ORD-20250109-03464</t>
  </si>
  <si>
    <t>ORD-20240928-03465</t>
  </si>
  <si>
    <t>ORD-20250522-03466</t>
  </si>
  <si>
    <t>ORD-20240904-03467</t>
  </si>
  <si>
    <t>ORD-20241112-03468</t>
  </si>
  <si>
    <t>ORD-20241127-03469</t>
  </si>
  <si>
    <t>ORD-20250809-03470</t>
  </si>
  <si>
    <t>ORD-20250808-03471</t>
  </si>
  <si>
    <t>ORD-20241104-03472</t>
  </si>
  <si>
    <t>ORD-20250103-03473</t>
  </si>
  <si>
    <t>ORD-20240804-03474</t>
  </si>
  <si>
    <t>ORD-20241023-03475</t>
  </si>
  <si>
    <t>ORD-20250501-03476</t>
  </si>
  <si>
    <t>ORD-20241114-03477</t>
  </si>
  <si>
    <t>ORD-20241206-03478</t>
  </si>
  <si>
    <t>ORD-20250718-03479</t>
  </si>
  <si>
    <t>ORD-20250119-03480</t>
  </si>
  <si>
    <t>ORD-20250203-03481</t>
  </si>
  <si>
    <t>ORD-20241203-03482</t>
  </si>
  <si>
    <t>ORD-20250101-03483</t>
  </si>
  <si>
    <t>ORD-20250717-03484</t>
  </si>
  <si>
    <t>ORD-20241205-03485</t>
  </si>
  <si>
    <t>ORD-20240822-03486</t>
  </si>
  <si>
    <t>ORD-20241129-03487</t>
  </si>
  <si>
    <t>ORD-20240824-03488</t>
  </si>
  <si>
    <t>ORD-20240808-03489</t>
  </si>
  <si>
    <t>ORD-20250128-03490</t>
  </si>
  <si>
    <t>ORD-20240808-03491</t>
  </si>
  <si>
    <t>ORD-20250607-03492</t>
  </si>
  <si>
    <t>ORD-20250812-03493</t>
  </si>
  <si>
    <t>ORD-20241016-03494</t>
  </si>
  <si>
    <t>ORD-20241110-03495</t>
  </si>
  <si>
    <t>ORD-20250201-03496</t>
  </si>
  <si>
    <t>ORD-20250305-03497</t>
  </si>
  <si>
    <t>ORD-20250602-03498</t>
  </si>
  <si>
    <t>ORD-20241129-03499</t>
  </si>
  <si>
    <t>ORD-20250313-03500</t>
  </si>
  <si>
    <t>ORD-20250119-03501</t>
  </si>
  <si>
    <t>ORD-20250612-03502</t>
  </si>
  <si>
    <t>ORD-20240805-03503</t>
  </si>
  <si>
    <t>ORD-20240902-03504</t>
  </si>
  <si>
    <t>ORD-20240827-03505</t>
  </si>
  <si>
    <t>ORD-20250512-03506</t>
  </si>
  <si>
    <t>ORD-20250117-03507</t>
  </si>
  <si>
    <t>ORD-20240811-03508</t>
  </si>
  <si>
    <t>ORD-20250807-03509</t>
  </si>
  <si>
    <t>ORD-20250329-03510</t>
  </si>
  <si>
    <t>ORD-20250523-03511</t>
  </si>
  <si>
    <t>ORD-20250303-03512</t>
  </si>
  <si>
    <t>ORD-20250615-03513</t>
  </si>
  <si>
    <t>ORD-20250730-03514</t>
  </si>
  <si>
    <t>ORD-20250630-03515</t>
  </si>
  <si>
    <t>ORD-20250427-03516</t>
  </si>
  <si>
    <t>ORD-20250724-03517</t>
  </si>
  <si>
    <t>ORD-20250118-03518</t>
  </si>
  <si>
    <t>ORD-20250117-03519</t>
  </si>
  <si>
    <t>ORD-20241026-03520</t>
  </si>
  <si>
    <t>ORD-20250620-03521</t>
  </si>
  <si>
    <t>ORD-20241001-03522</t>
  </si>
  <si>
    <t>ORD-20250427-03523</t>
  </si>
  <si>
    <t>ORD-20250208-03524</t>
  </si>
  <si>
    <t>ORD-20240805-03525</t>
  </si>
  <si>
    <t>ORD-20250215-03526</t>
  </si>
  <si>
    <t>ORD-20250401-03527</t>
  </si>
  <si>
    <t>ORD-20250707-03528</t>
  </si>
  <si>
    <t>ORD-20250619-03529</t>
  </si>
  <si>
    <t>ORD-20250804-03530</t>
  </si>
  <si>
    <t>ORD-20250712-03531</t>
  </si>
  <si>
    <t>ORD-20250815-03532</t>
  </si>
  <si>
    <t>ORD-20241120-03533</t>
  </si>
  <si>
    <t>ORD-20250106-03534</t>
  </si>
  <si>
    <t>ORD-20250409-03535</t>
  </si>
  <si>
    <t>ORD-20241230-03536</t>
  </si>
  <si>
    <t>ORD-20250218-03537</t>
  </si>
  <si>
    <t>ORD-20250331-03538</t>
  </si>
  <si>
    <t>ORD-20250722-03539</t>
  </si>
  <si>
    <t>ORD-20250310-03540</t>
  </si>
  <si>
    <t>ORD-20241202-03541</t>
  </si>
  <si>
    <t>ORD-20241024-03542</t>
  </si>
  <si>
    <t>ORD-20250812-03543</t>
  </si>
  <si>
    <t>ORD-20240824-03544</t>
  </si>
  <si>
    <t>ORD-20240811-03545</t>
  </si>
  <si>
    <t>ORD-20250514-03546</t>
  </si>
  <si>
    <t>ORD-20241209-03547</t>
  </si>
  <si>
    <t>ORD-20250127-03548</t>
  </si>
  <si>
    <t>ORD-20250714-03549</t>
  </si>
  <si>
    <t>ORD-20250313-03550</t>
  </si>
  <si>
    <t>ORD-20240901-03551</t>
  </si>
  <si>
    <t>ORD-20250810-03552</t>
  </si>
  <si>
    <t>ORD-20241208-03553</t>
  </si>
  <si>
    <t>ORD-20241031-03554</t>
  </si>
  <si>
    <t>ORD-20240803-03555</t>
  </si>
  <si>
    <t>ORD-20241111-03556</t>
  </si>
  <si>
    <t>ORD-20241219-03557</t>
  </si>
  <si>
    <t>ORD-20250214-03558</t>
  </si>
  <si>
    <t>ORD-20250423-03559</t>
  </si>
  <si>
    <t>ORD-20241005-03560</t>
  </si>
  <si>
    <t>ORD-20250803-03561</t>
  </si>
  <si>
    <t>ORD-20241117-03562</t>
  </si>
  <si>
    <t>ORD-20250219-03563</t>
  </si>
  <si>
    <t>ORD-20250115-03564</t>
  </si>
  <si>
    <t>ORD-20250103-03565</t>
  </si>
  <si>
    <t>ORD-20250428-03566</t>
  </si>
  <si>
    <t>ORD-20250316-03567</t>
  </si>
  <si>
    <t>ORD-20250525-03568</t>
  </si>
  <si>
    <t>ORD-20250125-03569</t>
  </si>
  <si>
    <t>ORD-20241120-03570</t>
  </si>
  <si>
    <t>ORD-20241014-03571</t>
  </si>
  <si>
    <t>ORD-20250711-03572</t>
  </si>
  <si>
    <t>ORD-20241221-03573</t>
  </si>
  <si>
    <t>ORD-20240803-03574</t>
  </si>
  <si>
    <t>ORD-20250807-03575</t>
  </si>
  <si>
    <t>ORD-20250421-03576</t>
  </si>
  <si>
    <t>ORD-20241214-03577</t>
  </si>
  <si>
    <t>ORD-20250506-03578</t>
  </si>
  <si>
    <t>ORD-20250219-03579</t>
  </si>
  <si>
    <t>ORD-20250524-03580</t>
  </si>
  <si>
    <t>ORD-20250107-03581</t>
  </si>
  <si>
    <t>ORD-20240818-03582</t>
  </si>
  <si>
    <t>ORD-20240817-03583</t>
  </si>
  <si>
    <t>ORD-20241012-03584</t>
  </si>
  <si>
    <t>ORD-20250609-03585</t>
  </si>
  <si>
    <t>ORD-20250215-03586</t>
  </si>
  <si>
    <t>ORD-20241009-03587</t>
  </si>
  <si>
    <t>ORD-20250721-03588</t>
  </si>
  <si>
    <t>ORD-20250629-03589</t>
  </si>
  <si>
    <t>ORD-20250724-03590</t>
  </si>
  <si>
    <t>ORD-20250728-03591</t>
  </si>
  <si>
    <t>ORD-20240826-03592</t>
  </si>
  <si>
    <t>ORD-20241230-03593</t>
  </si>
  <si>
    <t>ORD-20250603-03594</t>
  </si>
  <si>
    <t>ORD-20240919-03595</t>
  </si>
  <si>
    <t>ORD-20250813-03596</t>
  </si>
  <si>
    <t>ORD-20250705-03597</t>
  </si>
  <si>
    <t>ORD-20241218-03598</t>
  </si>
  <si>
    <t>ORD-20241108-03599</t>
  </si>
  <si>
    <t>ORD-20241031-03600</t>
  </si>
  <si>
    <t>ORD-20240921-03601</t>
  </si>
  <si>
    <t>ORD-20250511-03602</t>
  </si>
  <si>
    <t>ORD-20250305-03603</t>
  </si>
  <si>
    <t>ORD-20241101-03604</t>
  </si>
  <si>
    <t>ORD-20250531-03605</t>
  </si>
  <si>
    <t>ORD-20240805-03606</t>
  </si>
  <si>
    <t>ORD-20241023-03607</t>
  </si>
  <si>
    <t>ORD-20241201-03608</t>
  </si>
  <si>
    <t>ORD-20250707-03609</t>
  </si>
  <si>
    <t>ORD-20241130-03610</t>
  </si>
  <si>
    <t>ORD-20240902-03611</t>
  </si>
  <si>
    <t>ORD-20241110-03612</t>
  </si>
  <si>
    <t>ORD-20241214-03613</t>
  </si>
  <si>
    <t>ORD-20250806-03614</t>
  </si>
  <si>
    <t>ORD-20241025-03615</t>
  </si>
  <si>
    <t>ORD-20240909-03616</t>
  </si>
  <si>
    <t>ORD-20250122-03617</t>
  </si>
  <si>
    <t>ORD-20241106-03618</t>
  </si>
  <si>
    <t>ORD-20250127-03619</t>
  </si>
  <si>
    <t>ORD-20241231-03620</t>
  </si>
  <si>
    <t>ORD-20240813-03621</t>
  </si>
  <si>
    <t>ORD-20241010-03622</t>
  </si>
  <si>
    <t>ORD-20241209-03623</t>
  </si>
  <si>
    <t>ORD-20240819-03624</t>
  </si>
  <si>
    <t>ORD-20250525-03625</t>
  </si>
  <si>
    <t>ORD-20241028-03626</t>
  </si>
  <si>
    <t>ORD-20250622-03627</t>
  </si>
  <si>
    <t>ORD-20250609-03628</t>
  </si>
  <si>
    <t>ORD-20241030-03629</t>
  </si>
  <si>
    <t>ORD-20250227-03630</t>
  </si>
  <si>
    <t>ORD-20250420-03631</t>
  </si>
  <si>
    <t>ORD-20241202-03632</t>
  </si>
  <si>
    <t>ORD-20241119-03633</t>
  </si>
  <si>
    <t>ORD-20240819-03634</t>
  </si>
  <si>
    <t>ORD-20250620-03635</t>
  </si>
  <si>
    <t>ORD-20250131-03636</t>
  </si>
  <si>
    <t>ORD-20240927-03637</t>
  </si>
  <si>
    <t>ORD-20250501-03638</t>
  </si>
  <si>
    <t>ORD-20250213-03639</t>
  </si>
  <si>
    <t>ORD-20250517-03640</t>
  </si>
  <si>
    <t>ORD-20250510-03641</t>
  </si>
  <si>
    <t>ORD-20241128-03642</t>
  </si>
  <si>
    <t>ORD-20241023-03643</t>
  </si>
  <si>
    <t>ORD-20250527-03644</t>
  </si>
  <si>
    <t>ORD-20241019-03645</t>
  </si>
  <si>
    <t>ORD-20250114-03646</t>
  </si>
  <si>
    <t>ORD-20250805-03647</t>
  </si>
  <si>
    <t>ORD-20250625-03648</t>
  </si>
  <si>
    <t>ORD-20250317-03649</t>
  </si>
  <si>
    <t>ORD-20241229-03650</t>
  </si>
  <si>
    <t>ORD-20240812-03651</t>
  </si>
  <si>
    <t>ORD-20250707-03652</t>
  </si>
  <si>
    <t>ORD-20250506-03653</t>
  </si>
  <si>
    <t>ORD-20240807-03654</t>
  </si>
  <si>
    <t>ORD-20250323-03655</t>
  </si>
  <si>
    <t>ORD-20241008-03656</t>
  </si>
  <si>
    <t>ORD-20241224-03657</t>
  </si>
  <si>
    <t>ORD-20240830-03658</t>
  </si>
  <si>
    <t>ORD-20240803-03659</t>
  </si>
  <si>
    <t>ORD-20241019-03660</t>
  </si>
  <si>
    <t>ORD-20240810-03661</t>
  </si>
  <si>
    <t>ORD-20250806-03662</t>
  </si>
  <si>
    <t>ORD-20250503-03663</t>
  </si>
  <si>
    <t>ORD-20250728-03664</t>
  </si>
  <si>
    <t>ORD-20250506-03665</t>
  </si>
  <si>
    <t>ORD-20250419-03666</t>
  </si>
  <si>
    <t>ORD-20240806-03667</t>
  </si>
  <si>
    <t>ORD-20241110-03668</t>
  </si>
  <si>
    <t>ORD-20250804-03669</t>
  </si>
  <si>
    <t>ORD-20240925-03670</t>
  </si>
  <si>
    <t>ORD-20250707-03671</t>
  </si>
  <si>
    <t>ORD-20250214-03672</t>
  </si>
  <si>
    <t>ORD-20250718-03673</t>
  </si>
  <si>
    <t>ORD-20250106-03674</t>
  </si>
  <si>
    <t>ORD-20241231-03675</t>
  </si>
  <si>
    <t>ORD-20250728-03676</t>
  </si>
  <si>
    <t>ORD-20250124-03677</t>
  </si>
  <si>
    <t>ORD-20250804-03678</t>
  </si>
  <si>
    <t>ORD-20250725-03679</t>
  </si>
  <si>
    <t>ORD-20240908-03680</t>
  </si>
  <si>
    <t>ORD-20241231-03681</t>
  </si>
  <si>
    <t>ORD-20250109-03682</t>
  </si>
  <si>
    <t>ORD-20240917-03683</t>
  </si>
  <si>
    <t>ORD-20241027-03684</t>
  </si>
  <si>
    <t>ORD-20250520-03685</t>
  </si>
  <si>
    <t>ORD-20250330-03686</t>
  </si>
  <si>
    <t>ORD-20250728-03687</t>
  </si>
  <si>
    <t>ORD-20250125-03688</t>
  </si>
  <si>
    <t>ORD-20250101-03689</t>
  </si>
  <si>
    <t>ORD-20250608-03690</t>
  </si>
  <si>
    <t>ORD-20250228-03691</t>
  </si>
  <si>
    <t>ORD-20250113-03692</t>
  </si>
  <si>
    <t>ORD-20250201-03693</t>
  </si>
  <si>
    <t>ORD-20250311-03694</t>
  </si>
  <si>
    <t>ORD-20250122-03695</t>
  </si>
  <si>
    <t>ORD-20240930-03696</t>
  </si>
  <si>
    <t>ORD-20250430-03697</t>
  </si>
  <si>
    <t>ORD-20241002-03698</t>
  </si>
  <si>
    <t>ORD-20241110-03699</t>
  </si>
  <si>
    <t>ORD-20250310-03700</t>
  </si>
  <si>
    <t>ORD-20250619-03701</t>
  </si>
  <si>
    <t>ORD-20250629-03702</t>
  </si>
  <si>
    <t>ORD-20250303-03703</t>
  </si>
  <si>
    <t>ORD-20250327-03704</t>
  </si>
  <si>
    <t>ORD-20250419-03705</t>
  </si>
  <si>
    <t>ORD-20240813-03706</t>
  </si>
  <si>
    <t>ORD-20250613-03707</t>
  </si>
  <si>
    <t>ORD-20250715-03708</t>
  </si>
  <si>
    <t>ORD-20241014-03709</t>
  </si>
  <si>
    <t>ORD-20250504-03710</t>
  </si>
  <si>
    <t>ORD-20240915-03711</t>
  </si>
  <si>
    <t>ORD-20250327-03712</t>
  </si>
  <si>
    <t>ORD-20250210-03713</t>
  </si>
  <si>
    <t>ORD-20250512-03714</t>
  </si>
  <si>
    <t>ORD-20241231-03715</t>
  </si>
  <si>
    <t>ORD-20240901-03716</t>
  </si>
  <si>
    <t>ORD-20250219-03717</t>
  </si>
  <si>
    <t>ORD-20241204-03718</t>
  </si>
  <si>
    <t>ORD-20241121-03719</t>
  </si>
  <si>
    <t>ORD-20250422-03720</t>
  </si>
  <si>
    <t>ORD-20240905-03721</t>
  </si>
  <si>
    <t>ORD-20240926-03722</t>
  </si>
  <si>
    <t>ORD-20241127-03723</t>
  </si>
  <si>
    <t>ORD-20250520-03724</t>
  </si>
  <si>
    <t>ORD-20250517-03725</t>
  </si>
  <si>
    <t>ORD-20250801-03726</t>
  </si>
  <si>
    <t>ORD-20240828-03727</t>
  </si>
  <si>
    <t>ORD-20250715-03728</t>
  </si>
  <si>
    <t>ORD-20250315-03729</t>
  </si>
  <si>
    <t>ORD-20240920-03730</t>
  </si>
  <si>
    <t>ORD-20250107-03731</t>
  </si>
  <si>
    <t>ORD-20241128-03732</t>
  </si>
  <si>
    <t>ORD-20250508-03733</t>
  </si>
  <si>
    <t>ORD-20241012-03734</t>
  </si>
  <si>
    <t>ORD-20250112-03735</t>
  </si>
  <si>
    <t>ORD-20250328-03736</t>
  </si>
  <si>
    <t>ORD-20250204-03737</t>
  </si>
  <si>
    <t>ORD-20250505-03738</t>
  </si>
  <si>
    <t>ORD-20250502-03739</t>
  </si>
  <si>
    <t>ORD-20250212-03740</t>
  </si>
  <si>
    <t>ORD-20240913-03741</t>
  </si>
  <si>
    <t>ORD-20241102-03742</t>
  </si>
  <si>
    <t>ORD-20241221-03743</t>
  </si>
  <si>
    <t>ORD-20240816-03744</t>
  </si>
  <si>
    <t>ORD-20250314-03745</t>
  </si>
  <si>
    <t>ORD-20241231-03746</t>
  </si>
  <si>
    <t>ORD-20250628-03747</t>
  </si>
  <si>
    <t>ORD-20241230-03748</t>
  </si>
  <si>
    <t>ORD-20241113-03749</t>
  </si>
  <si>
    <t>ORD-20250627-03750</t>
  </si>
  <si>
    <t>ORD-20250507-03751</t>
  </si>
  <si>
    <t>ORD-20241224-03752</t>
  </si>
  <si>
    <t>ORD-20250618-03753</t>
  </si>
  <si>
    <t>ORD-20250606-03754</t>
  </si>
  <si>
    <t>ORD-20250604-03755</t>
  </si>
  <si>
    <t>ORD-20250123-03756</t>
  </si>
  <si>
    <t>ORD-20240912-03757</t>
  </si>
  <si>
    <t>ORD-20250317-03758</t>
  </si>
  <si>
    <t>ORD-20250725-03759</t>
  </si>
  <si>
    <t>ORD-20241001-03760</t>
  </si>
  <si>
    <t>ORD-20240831-03761</t>
  </si>
  <si>
    <t>ORD-20240820-03762</t>
  </si>
  <si>
    <t>ORD-20250422-03763</t>
  </si>
  <si>
    <t>ORD-20241226-03764</t>
  </si>
  <si>
    <t>ORD-20240918-03765</t>
  </si>
  <si>
    <t>ORD-20250403-03766</t>
  </si>
  <si>
    <t>ORD-20250622-03767</t>
  </si>
  <si>
    <t>ORD-20250714-03768</t>
  </si>
  <si>
    <t>ORD-20240914-03769</t>
  </si>
  <si>
    <t>ORD-20240914-03770</t>
  </si>
  <si>
    <t>ORD-20250202-03771</t>
  </si>
  <si>
    <t>ORD-20250101-03772</t>
  </si>
  <si>
    <t>ORD-20240913-03773</t>
  </si>
  <si>
    <t>ORD-20250217-03774</t>
  </si>
  <si>
    <t>ORD-20250103-03775</t>
  </si>
  <si>
    <t>ORD-20250307-03776</t>
  </si>
  <si>
    <t>ORD-20250216-03777</t>
  </si>
  <si>
    <t>ORD-20250719-03778</t>
  </si>
  <si>
    <t>ORD-20250412-03779</t>
  </si>
  <si>
    <t>ORD-20250203-03780</t>
  </si>
  <si>
    <t>ORD-20240908-03781</t>
  </si>
  <si>
    <t>ORD-20250624-03782</t>
  </si>
  <si>
    <t>ORD-20250219-03783</t>
  </si>
  <si>
    <t>ORD-20250420-03784</t>
  </si>
  <si>
    <t>ORD-20241204-03785</t>
  </si>
  <si>
    <t>ORD-20241110-03786</t>
  </si>
  <si>
    <t>ORD-20241205-03787</t>
  </si>
  <si>
    <t>ORD-20250209-03788</t>
  </si>
  <si>
    <t>ORD-20250114-03789</t>
  </si>
  <si>
    <t>ORD-20240914-03790</t>
  </si>
  <si>
    <t>ORD-20250609-03791</t>
  </si>
  <si>
    <t>ORD-20250813-03792</t>
  </si>
  <si>
    <t>ORD-20250323-03793</t>
  </si>
  <si>
    <t>ORD-20241011-03794</t>
  </si>
  <si>
    <t>ORD-20250726-03795</t>
  </si>
  <si>
    <t>ORD-20241025-03796</t>
  </si>
  <si>
    <t>ORD-20250510-03797</t>
  </si>
  <si>
    <t>ORD-20241013-03798</t>
  </si>
  <si>
    <t>ORD-20240830-03799</t>
  </si>
  <si>
    <t>ORD-20241219-03800</t>
  </si>
  <si>
    <t>ORD-20241011-03801</t>
  </si>
  <si>
    <t>ORD-20250603-03802</t>
  </si>
  <si>
    <t>ORD-20241215-03803</t>
  </si>
  <si>
    <t>ORD-20250503-03804</t>
  </si>
  <si>
    <t>ORD-20250703-03805</t>
  </si>
  <si>
    <t>ORD-20250517-03806</t>
  </si>
  <si>
    <t>ORD-20250206-03807</t>
  </si>
  <si>
    <t>ORD-20250426-03808</t>
  </si>
  <si>
    <t>ORD-20250710-03809</t>
  </si>
  <si>
    <t>ORD-20241227-03810</t>
  </si>
  <si>
    <t>ORD-20250104-03811</t>
  </si>
  <si>
    <t>ORD-20240827-03812</t>
  </si>
  <si>
    <t>ORD-20241006-03813</t>
  </si>
  <si>
    <t>ORD-20240903-03814</t>
  </si>
  <si>
    <t>ORD-20241201-03815</t>
  </si>
  <si>
    <t>ORD-20241203-03816</t>
  </si>
  <si>
    <t>ORD-20250216-03817</t>
  </si>
  <si>
    <t>ORD-20250531-03818</t>
  </si>
  <si>
    <t>ORD-20250715-03819</t>
  </si>
  <si>
    <t>ORD-20241031-03820</t>
  </si>
  <si>
    <t>ORD-20241102-03821</t>
  </si>
  <si>
    <t>ORD-20250530-03822</t>
  </si>
  <si>
    <t>ORD-20250109-03823</t>
  </si>
  <si>
    <t>ORD-20250322-03824</t>
  </si>
  <si>
    <t>ORD-20250811-03825</t>
  </si>
  <si>
    <t>ORD-20250726-03826</t>
  </si>
  <si>
    <t>ORD-20240924-03827</t>
  </si>
  <si>
    <t>ORD-20241112-03828</t>
  </si>
  <si>
    <t>ORD-20250730-03829</t>
  </si>
  <si>
    <t>ORD-20240824-03830</t>
  </si>
  <si>
    <t>ORD-20240905-03831</t>
  </si>
  <si>
    <t>ORD-20241009-03832</t>
  </si>
  <si>
    <t>ORD-20250208-03833</t>
  </si>
  <si>
    <t>ORD-20241109-03834</t>
  </si>
  <si>
    <t>ORD-20250122-03835</t>
  </si>
  <si>
    <t>ORD-20241008-03836</t>
  </si>
  <si>
    <t>ORD-20240903-03837</t>
  </si>
  <si>
    <t>ORD-20241215-03838</t>
  </si>
  <si>
    <t>ORD-20250624-03839</t>
  </si>
  <si>
    <t>ORD-20241109-03840</t>
  </si>
  <si>
    <t>ORD-20250731-03841</t>
  </si>
  <si>
    <t>ORD-20241105-03842</t>
  </si>
  <si>
    <t>ORD-20250615-03843</t>
  </si>
  <si>
    <t>ORD-20241218-03844</t>
  </si>
  <si>
    <t>ORD-20250623-03845</t>
  </si>
  <si>
    <t>ORD-20240926-03846</t>
  </si>
  <si>
    <t>ORD-20250325-03847</t>
  </si>
  <si>
    <t>ORD-20240805-03848</t>
  </si>
  <si>
    <t>ORD-20240815-03849</t>
  </si>
  <si>
    <t>ORD-20250219-03850</t>
  </si>
  <si>
    <t>ORD-20250208-03851</t>
  </si>
  <si>
    <t>ORD-20250611-03852</t>
  </si>
  <si>
    <t>ORD-20241227-03853</t>
  </si>
  <si>
    <t>ORD-20250126-03854</t>
  </si>
  <si>
    <t>ORD-20250530-03855</t>
  </si>
  <si>
    <t>ORD-20250710-03856</t>
  </si>
  <si>
    <t>ORD-20250312-03857</t>
  </si>
  <si>
    <t>ORD-20250509-03858</t>
  </si>
  <si>
    <t>ORD-20240807-03859</t>
  </si>
  <si>
    <t>ORD-20250103-03860</t>
  </si>
  <si>
    <t>ORD-20250316-03861</t>
  </si>
  <si>
    <t>ORD-20250226-03862</t>
  </si>
  <si>
    <t>ORD-20250424-03863</t>
  </si>
  <si>
    <t>ORD-20250317-03864</t>
  </si>
  <si>
    <t>ORD-20250722-03865</t>
  </si>
  <si>
    <t>ORD-20250611-03866</t>
  </si>
  <si>
    <t>ORD-20241108-03867</t>
  </si>
  <si>
    <t>ORD-20250716-03868</t>
  </si>
  <si>
    <t>ORD-20240914-03869</t>
  </si>
  <si>
    <t>ORD-20241114-03870</t>
  </si>
  <si>
    <t>ORD-20241124-03871</t>
  </si>
  <si>
    <t>ORD-20250719-03872</t>
  </si>
  <si>
    <t>ORD-20241121-03873</t>
  </si>
  <si>
    <t>ORD-20250128-03874</t>
  </si>
  <si>
    <t>ORD-20250308-03875</t>
  </si>
  <si>
    <t>ORD-20240908-03876</t>
  </si>
  <si>
    <t>ORD-20241220-03877</t>
  </si>
  <si>
    <t>ORD-20250405-03878</t>
  </si>
  <si>
    <t>ORD-20250312-03879</t>
  </si>
  <si>
    <t>ORD-20241216-03880</t>
  </si>
  <si>
    <t>ORD-20250622-03881</t>
  </si>
  <si>
    <t>ORD-20250329-03882</t>
  </si>
  <si>
    <t>ORD-20250729-03883</t>
  </si>
  <si>
    <t>ORD-20240802-03884</t>
  </si>
  <si>
    <t>ORD-20250608-03885</t>
  </si>
  <si>
    <t>ORD-20241113-03886</t>
  </si>
  <si>
    <t>ORD-20250106-03887</t>
  </si>
  <si>
    <t>ORD-20250316-03888</t>
  </si>
  <si>
    <t>ORD-20241226-03889</t>
  </si>
  <si>
    <t>ORD-20250804-03890</t>
  </si>
  <si>
    <t>ORD-20240912-03891</t>
  </si>
  <si>
    <t>ORD-20240925-03892</t>
  </si>
  <si>
    <t>ORD-20241210-03893</t>
  </si>
  <si>
    <t>ORD-20250725-03894</t>
  </si>
  <si>
    <t>ORD-20241120-03895</t>
  </si>
  <si>
    <t>ORD-20250110-03896</t>
  </si>
  <si>
    <t>ORD-20241210-03897</t>
  </si>
  <si>
    <t>ORD-20250614-03898</t>
  </si>
  <si>
    <t>ORD-20250425-03899</t>
  </si>
  <si>
    <t>ORD-20250201-03900</t>
  </si>
  <si>
    <t>ORD-20241214-03901</t>
  </si>
  <si>
    <t>ORD-20240818-03902</t>
  </si>
  <si>
    <t>ORD-20250301-03903</t>
  </si>
  <si>
    <t>ORD-20241224-03904</t>
  </si>
  <si>
    <t>ORD-20250601-03905</t>
  </si>
  <si>
    <t>ORD-20241025-03906</t>
  </si>
  <si>
    <t>ORD-20241221-03907</t>
  </si>
  <si>
    <t>ORD-20250322-03908</t>
  </si>
  <si>
    <t>ORD-20250815-03909</t>
  </si>
  <si>
    <t>ORD-20241024-03910</t>
  </si>
  <si>
    <t>ORD-20250628-03911</t>
  </si>
  <si>
    <t>ORD-20241103-03912</t>
  </si>
  <si>
    <t>ORD-20250401-03913</t>
  </si>
  <si>
    <t>ORD-20241123-03914</t>
  </si>
  <si>
    <t>ORD-20240809-03915</t>
  </si>
  <si>
    <t>ORD-20250626-03916</t>
  </si>
  <si>
    <t>ORD-20250411-03917</t>
  </si>
  <si>
    <t>ORD-20250303-03918</t>
  </si>
  <si>
    <t>ORD-20250506-03919</t>
  </si>
  <si>
    <t>ORD-20241115-03920</t>
  </si>
  <si>
    <t>ORD-20241105-03921</t>
  </si>
  <si>
    <t>ORD-20250410-03922</t>
  </si>
  <si>
    <t>ORD-20250325-03923</t>
  </si>
  <si>
    <t>ORD-20250410-03924</t>
  </si>
  <si>
    <t>ORD-20250611-03925</t>
  </si>
  <si>
    <t>ORD-20250214-03926</t>
  </si>
  <si>
    <t>ORD-20250126-03927</t>
  </si>
  <si>
    <t>ORD-20250720-03928</t>
  </si>
  <si>
    <t>ORD-20240921-03929</t>
  </si>
  <si>
    <t>ORD-20250407-03930</t>
  </si>
  <si>
    <t>ORD-20250521-03931</t>
  </si>
  <si>
    <t>ORD-20240904-03932</t>
  </si>
  <si>
    <t>ORD-20241214-03933</t>
  </si>
  <si>
    <t>ORD-20250726-03934</t>
  </si>
  <si>
    <t>ORD-20250527-03935</t>
  </si>
  <si>
    <t>ORD-20250726-03936</t>
  </si>
  <si>
    <t>ORD-20250716-03937</t>
  </si>
  <si>
    <t>ORD-20241122-03938</t>
  </si>
  <si>
    <t>ORD-20250516-03939</t>
  </si>
  <si>
    <t>ORD-20241119-03940</t>
  </si>
  <si>
    <t>ORD-20241026-03941</t>
  </si>
  <si>
    <t>ORD-20250427-03942</t>
  </si>
  <si>
    <t>ORD-20250805-03943</t>
  </si>
  <si>
    <t>ORD-20250428-03944</t>
  </si>
  <si>
    <t>ORD-20250210-03945</t>
  </si>
  <si>
    <t>ORD-20241102-03946</t>
  </si>
  <si>
    <t>ORD-20250316-03947</t>
  </si>
  <si>
    <t>ORD-20250518-03948</t>
  </si>
  <si>
    <t>ORD-20241226-03949</t>
  </si>
  <si>
    <t>ORD-20250227-03950</t>
  </si>
  <si>
    <t>ORD-20250505-03951</t>
  </si>
  <si>
    <t>ORD-20240827-03952</t>
  </si>
  <si>
    <t>ORD-20250318-03953</t>
  </si>
  <si>
    <t>ORD-20240923-03954</t>
  </si>
  <si>
    <t>ORD-20250216-03955</t>
  </si>
  <si>
    <t>ORD-20241110-03956</t>
  </si>
  <si>
    <t>ORD-20240909-03957</t>
  </si>
  <si>
    <t>ORD-20250516-03958</t>
  </si>
  <si>
    <t>ORD-20250415-03959</t>
  </si>
  <si>
    <t>ORD-20250728-03960</t>
  </si>
  <si>
    <t>ORD-20250408-03961</t>
  </si>
  <si>
    <t>ORD-20240815-03962</t>
  </si>
  <si>
    <t>ORD-20250803-03963</t>
  </si>
  <si>
    <t>ORD-20250128-03964</t>
  </si>
  <si>
    <t>ORD-20240911-03965</t>
  </si>
  <si>
    <t>ORD-20250423-03966</t>
  </si>
  <si>
    <t>ORD-20241113-03967</t>
  </si>
  <si>
    <t>ORD-20250414-03968</t>
  </si>
  <si>
    <t>ORD-20240808-03969</t>
  </si>
  <si>
    <t>ORD-20250411-03970</t>
  </si>
  <si>
    <t>ORD-20250129-03971</t>
  </si>
  <si>
    <t>ORD-20241015-03972</t>
  </si>
  <si>
    <t>ORD-20241109-03973</t>
  </si>
  <si>
    <t>ORD-20250121-03974</t>
  </si>
  <si>
    <t>ORD-20250429-03975</t>
  </si>
  <si>
    <t>ORD-20240912-03976</t>
  </si>
  <si>
    <t>ORD-20250306-03977</t>
  </si>
  <si>
    <t>ORD-20241118-03978</t>
  </si>
  <si>
    <t>ORD-20250615-03979</t>
  </si>
  <si>
    <t>ORD-20241025-03980</t>
  </si>
  <si>
    <t>ORD-20241222-03981</t>
  </si>
  <si>
    <t>ORD-20240802-03982</t>
  </si>
  <si>
    <t>ORD-20250311-03983</t>
  </si>
  <si>
    <t>ORD-20250206-03984</t>
  </si>
  <si>
    <t>ORD-20250105-03985</t>
  </si>
  <si>
    <t>ORD-20250426-03986</t>
  </si>
  <si>
    <t>ORD-20240805-03987</t>
  </si>
  <si>
    <t>ORD-20250703-03988</t>
  </si>
  <si>
    <t>ORD-20250703-03989</t>
  </si>
  <si>
    <t>ORD-20250617-03990</t>
  </si>
  <si>
    <t>ORD-20250426-03991</t>
  </si>
  <si>
    <t>ORD-20241206-03992</t>
  </si>
  <si>
    <t>ORD-20240816-03993</t>
  </si>
  <si>
    <t>ORD-20250812-03994</t>
  </si>
  <si>
    <t>ORD-20241001-03995</t>
  </si>
  <si>
    <t>ORD-20241007-03996</t>
  </si>
  <si>
    <t>ORD-20250212-03997</t>
  </si>
  <si>
    <t>ORD-20250226-03998</t>
  </si>
  <si>
    <t>ORD-20240831-03999</t>
  </si>
  <si>
    <t>ORD-20250402-04000</t>
  </si>
  <si>
    <t>ORD-20250517-04001</t>
  </si>
  <si>
    <t>ORD-20241130-04002</t>
  </si>
  <si>
    <t>ORD-20250126-04003</t>
  </si>
  <si>
    <t>ORD-20241121-04004</t>
  </si>
  <si>
    <t>ORD-20250227-04005</t>
  </si>
  <si>
    <t>ORD-20250516-04006</t>
  </si>
  <si>
    <t>ORD-20241218-04007</t>
  </si>
  <si>
    <t>ORD-20250425-04008</t>
  </si>
  <si>
    <t>ORD-20250316-04009</t>
  </si>
  <si>
    <t>ORD-20241203-04010</t>
  </si>
  <si>
    <t>ORD-20250216-04011</t>
  </si>
  <si>
    <t>ORD-20250409-04012</t>
  </si>
  <si>
    <t>ORD-20241210-04013</t>
  </si>
  <si>
    <t>ORD-20250716-04014</t>
  </si>
  <si>
    <t>ORD-20250616-04015</t>
  </si>
  <si>
    <t>ORD-20240926-04016</t>
  </si>
  <si>
    <t>ORD-20250112-04017</t>
  </si>
  <si>
    <t>ORD-20240915-04018</t>
  </si>
  <si>
    <t>ORD-20250723-04019</t>
  </si>
  <si>
    <t>ORD-20250515-04020</t>
  </si>
  <si>
    <t>ORD-20250531-04021</t>
  </si>
  <si>
    <t>ORD-20240803-04022</t>
  </si>
  <si>
    <t>ORD-20250105-04023</t>
  </si>
  <si>
    <t>ORD-20240818-04024</t>
  </si>
  <si>
    <t>ORD-20250130-04025</t>
  </si>
  <si>
    <t>ORD-20250320-04026</t>
  </si>
  <si>
    <t>ORD-20241019-04027</t>
  </si>
  <si>
    <t>ORD-20250531-04028</t>
  </si>
  <si>
    <t>ORD-20241015-04029</t>
  </si>
  <si>
    <t>ORD-20250405-04030</t>
  </si>
  <si>
    <t>ORD-20250307-04031</t>
  </si>
  <si>
    <t>ORD-20250226-04032</t>
  </si>
  <si>
    <t>ORD-20250411-04033</t>
  </si>
  <si>
    <t>ORD-20250113-04034</t>
  </si>
  <si>
    <t>ORD-20250706-04035</t>
  </si>
  <si>
    <t>ORD-20241019-04036</t>
  </si>
  <si>
    <t>ORD-20241204-04037</t>
  </si>
  <si>
    <t>ORD-20250104-04038</t>
  </si>
  <si>
    <t>ORD-20241028-04039</t>
  </si>
  <si>
    <t>ORD-20241104-04040</t>
  </si>
  <si>
    <t>ORD-20241029-04041</t>
  </si>
  <si>
    <t>ORD-20250512-04042</t>
  </si>
  <si>
    <t>ORD-20240826-04043</t>
  </si>
  <si>
    <t>ORD-20250729-04044</t>
  </si>
  <si>
    <t>ORD-20241030-04045</t>
  </si>
  <si>
    <t>ORD-20250226-04046</t>
  </si>
  <si>
    <t>ORD-20250215-04047</t>
  </si>
  <si>
    <t>ORD-20241219-04048</t>
  </si>
  <si>
    <t>ORD-20241122-04049</t>
  </si>
  <si>
    <t>ORD-20250120-04050</t>
  </si>
  <si>
    <t>ORD-20241214-04051</t>
  </si>
  <si>
    <t>ORD-20250504-04052</t>
  </si>
  <si>
    <t>ORD-20240910-04053</t>
  </si>
  <si>
    <t>ORD-20250729-04054</t>
  </si>
  <si>
    <t>ORD-20250530-04055</t>
  </si>
  <si>
    <t>ORD-20240827-04056</t>
  </si>
  <si>
    <t>ORD-20241017-04057</t>
  </si>
  <si>
    <t>ORD-20240910-04058</t>
  </si>
  <si>
    <t>ORD-20240915-04059</t>
  </si>
  <si>
    <t>ORD-20250306-04060</t>
  </si>
  <si>
    <t>ORD-20250309-04061</t>
  </si>
  <si>
    <t>ORD-20250328-04062</t>
  </si>
  <si>
    <t>ORD-20250521-04063</t>
  </si>
  <si>
    <t>ORD-20250322-04064</t>
  </si>
  <si>
    <t>ORD-20241201-04065</t>
  </si>
  <si>
    <t>ORD-20250215-04066</t>
  </si>
  <si>
    <t>ORD-20250127-04067</t>
  </si>
  <si>
    <t>ORD-20250119-04068</t>
  </si>
  <si>
    <t>ORD-20241020-04069</t>
  </si>
  <si>
    <t>ORD-20250723-04070</t>
  </si>
  <si>
    <t>ORD-20250104-04071</t>
  </si>
  <si>
    <t>ORD-20241211-04072</t>
  </si>
  <si>
    <t>ORD-20241007-04073</t>
  </si>
  <si>
    <t>ORD-20250718-04074</t>
  </si>
  <si>
    <t>ORD-20250215-04075</t>
  </si>
  <si>
    <t>ORD-20241207-04076</t>
  </si>
  <si>
    <t>ORD-20240925-04077</t>
  </si>
  <si>
    <t>ORD-20250524-04078</t>
  </si>
  <si>
    <t>ORD-20250206-04079</t>
  </si>
  <si>
    <t>ORD-20240806-04080</t>
  </si>
  <si>
    <t>ORD-20241127-04081</t>
  </si>
  <si>
    <t>ORD-20250805-04082</t>
  </si>
  <si>
    <t>ORD-20250507-04083</t>
  </si>
  <si>
    <t>ORD-20241020-04084</t>
  </si>
  <si>
    <t>ORD-20250403-04085</t>
  </si>
  <si>
    <t>ORD-20240806-04086</t>
  </si>
  <si>
    <t>ORD-20250610-04087</t>
  </si>
  <si>
    <t>ORD-20250601-04088</t>
  </si>
  <si>
    <t>ORD-20250621-04089</t>
  </si>
  <si>
    <t>ORD-20250227-04090</t>
  </si>
  <si>
    <t>ORD-20250517-04091</t>
  </si>
  <si>
    <t>ORD-20250531-04092</t>
  </si>
  <si>
    <t>ORD-20250514-04093</t>
  </si>
  <si>
    <t>ORD-20250315-04094</t>
  </si>
  <si>
    <t>ORD-20240827-04095</t>
  </si>
  <si>
    <t>ORD-20250109-04096</t>
  </si>
  <si>
    <t>ORD-20250325-04097</t>
  </si>
  <si>
    <t>ORD-20241003-04098</t>
  </si>
  <si>
    <t>ORD-20250305-04099</t>
  </si>
  <si>
    <t>ORD-20250212-04100</t>
  </si>
  <si>
    <t>ORD-20250614-04101</t>
  </si>
  <si>
    <t>ORD-20250613-04102</t>
  </si>
  <si>
    <t>ORD-20240909-04103</t>
  </si>
  <si>
    <t>ORD-20240910-04104</t>
  </si>
  <si>
    <t>ORD-20240809-04105</t>
  </si>
  <si>
    <t>ORD-20250518-04106</t>
  </si>
  <si>
    <t>ORD-20240907-04107</t>
  </si>
  <si>
    <t>ORD-20250625-04108</t>
  </si>
  <si>
    <t>ORD-20241020-04109</t>
  </si>
  <si>
    <t>ORD-20240823-04110</t>
  </si>
  <si>
    <t>ORD-20250502-04111</t>
  </si>
  <si>
    <t>ORD-20250127-04112</t>
  </si>
  <si>
    <t>ORD-20250210-04113</t>
  </si>
  <si>
    <t>ORD-20250625-04114</t>
  </si>
  <si>
    <t>ORD-20241213-04115</t>
  </si>
  <si>
    <t>ORD-20240926-04116</t>
  </si>
  <si>
    <t>ORD-20250116-04117</t>
  </si>
  <si>
    <t>ORD-20250318-04118</t>
  </si>
  <si>
    <t>ORD-20241028-04119</t>
  </si>
  <si>
    <t>ORD-20250615-04120</t>
  </si>
  <si>
    <t>ORD-20250418-04121</t>
  </si>
  <si>
    <t>ORD-20250425-04122</t>
  </si>
  <si>
    <t>ORD-20250515-04123</t>
  </si>
  <si>
    <t>ORD-20250101-04124</t>
  </si>
  <si>
    <t>ORD-20241227-04125</t>
  </si>
  <si>
    <t>ORD-20250427-04126</t>
  </si>
  <si>
    <t>ORD-20250123-04127</t>
  </si>
  <si>
    <t>ORD-20250201-04128</t>
  </si>
  <si>
    <t>ORD-20250711-04129</t>
  </si>
  <si>
    <t>ORD-20241028-04130</t>
  </si>
  <si>
    <t>ORD-20250123-04131</t>
  </si>
  <si>
    <t>ORD-20250716-04132</t>
  </si>
  <si>
    <t>ORD-20250208-04133</t>
  </si>
  <si>
    <t>ORD-20240817-04134</t>
  </si>
  <si>
    <t>ORD-20241026-04135</t>
  </si>
  <si>
    <t>ORD-20250722-04136</t>
  </si>
  <si>
    <t>ORD-20241102-04137</t>
  </si>
  <si>
    <t>ORD-20241212-04138</t>
  </si>
  <si>
    <t>ORD-20250319-04139</t>
  </si>
  <si>
    <t>ORD-20240922-04140</t>
  </si>
  <si>
    <t>ORD-20240818-04141</t>
  </si>
  <si>
    <t>ORD-20241225-04142</t>
  </si>
  <si>
    <t>ORD-20241127-04143</t>
  </si>
  <si>
    <t>ORD-20250729-04144</t>
  </si>
  <si>
    <t>ORD-20250731-04145</t>
  </si>
  <si>
    <t>ORD-20240928-04146</t>
  </si>
  <si>
    <t>ORD-20241116-04147</t>
  </si>
  <si>
    <t>ORD-20250608-04148</t>
  </si>
  <si>
    <t>ORD-20240831-04149</t>
  </si>
  <si>
    <t>ORD-20250616-04150</t>
  </si>
  <si>
    <t>ORD-20241127-04151</t>
  </si>
  <si>
    <t>ORD-20241029-04152</t>
  </si>
  <si>
    <t>ORD-20250331-04153</t>
  </si>
  <si>
    <t>ORD-20250531-04154</t>
  </si>
  <si>
    <t>ORD-20250507-04155</t>
  </si>
  <si>
    <t>ORD-20241101-04156</t>
  </si>
  <si>
    <t>ORD-20250619-04157</t>
  </si>
  <si>
    <t>ORD-20241118-04158</t>
  </si>
  <si>
    <t>ORD-20241104-04159</t>
  </si>
  <si>
    <t>ORD-20250708-04160</t>
  </si>
  <si>
    <t>ORD-20250804-04161</t>
  </si>
  <si>
    <t>ORD-20240811-04162</t>
  </si>
  <si>
    <t>ORD-20241129-04163</t>
  </si>
  <si>
    <t>ORD-20241009-04164</t>
  </si>
  <si>
    <t>ORD-20250710-04165</t>
  </si>
  <si>
    <t>ORD-20241228-04166</t>
  </si>
  <si>
    <t>ORD-20240910-04167</t>
  </si>
  <si>
    <t>ORD-20250421-04168</t>
  </si>
  <si>
    <t>ORD-20250405-04169</t>
  </si>
  <si>
    <t>ORD-20250206-04170</t>
  </si>
  <si>
    <t>ORD-20241230-04171</t>
  </si>
  <si>
    <t>ORD-20250505-04172</t>
  </si>
  <si>
    <t>ORD-20250116-04173</t>
  </si>
  <si>
    <t>ORD-20250130-04174</t>
  </si>
  <si>
    <t>ORD-20241031-04175</t>
  </si>
  <si>
    <t>ORD-20250606-04176</t>
  </si>
  <si>
    <t>ORD-20250405-04177</t>
  </si>
  <si>
    <t>ORD-20250205-04178</t>
  </si>
  <si>
    <t>ORD-20250606-04179</t>
  </si>
  <si>
    <t>ORD-20250602-04180</t>
  </si>
  <si>
    <t>ORD-20240823-04181</t>
  </si>
  <si>
    <t>ORD-20250810-04182</t>
  </si>
  <si>
    <t>ORD-20250120-04183</t>
  </si>
  <si>
    <t>ORD-20241115-04184</t>
  </si>
  <si>
    <t>ORD-20250724-04185</t>
  </si>
  <si>
    <t>ORD-20240806-04186</t>
  </si>
  <si>
    <t>ORD-20241007-04187</t>
  </si>
  <si>
    <t>ORD-20241206-04188</t>
  </si>
  <si>
    <t>ORD-20250711-04189</t>
  </si>
  <si>
    <t>ORD-20250721-04190</t>
  </si>
  <si>
    <t>ORD-20250123-04191</t>
  </si>
  <si>
    <t>ORD-20250117-04192</t>
  </si>
  <si>
    <t>ORD-20250703-04193</t>
  </si>
  <si>
    <t>ORD-20241112-04194</t>
  </si>
  <si>
    <t>ORD-20240912-04195</t>
  </si>
  <si>
    <t>ORD-20240905-04196</t>
  </si>
  <si>
    <t>ORD-20241212-04197</t>
  </si>
  <si>
    <t>ORD-20250511-04198</t>
  </si>
  <si>
    <t>ORD-20241214-04199</t>
  </si>
  <si>
    <t>ORD-20250222-04200</t>
  </si>
  <si>
    <t>ORD-20241016-04201</t>
  </si>
  <si>
    <t>ORD-20250613-04202</t>
  </si>
  <si>
    <t>ORD-20241209-04203</t>
  </si>
  <si>
    <t>ORD-20250309-04204</t>
  </si>
  <si>
    <t>ORD-20240915-04205</t>
  </si>
  <si>
    <t>ORD-20250402-04206</t>
  </si>
  <si>
    <t>ORD-20250303-04207</t>
  </si>
  <si>
    <t>ORD-20250412-04208</t>
  </si>
  <si>
    <t>ORD-20250802-04209</t>
  </si>
  <si>
    <t>ORD-20250510-04210</t>
  </si>
  <si>
    <t>ORD-20250318-04211</t>
  </si>
  <si>
    <t>ORD-20250510-04212</t>
  </si>
  <si>
    <t>ORD-20250623-04213</t>
  </si>
  <si>
    <t>ORD-20250114-04214</t>
  </si>
  <si>
    <t>ORD-20250107-04215</t>
  </si>
  <si>
    <t>ORD-20241213-04216</t>
  </si>
  <si>
    <t>ORD-20241007-04217</t>
  </si>
  <si>
    <t>ORD-20250508-04218</t>
  </si>
  <si>
    <t>ORD-20250419-04219</t>
  </si>
  <si>
    <t>ORD-20250309-04220</t>
  </si>
  <si>
    <t>ORD-20250125-04221</t>
  </si>
  <si>
    <t>ORD-20250525-04222</t>
  </si>
  <si>
    <t>ORD-20250101-04223</t>
  </si>
  <si>
    <t>ORD-20250327-04224</t>
  </si>
  <si>
    <t>ORD-20250708-04225</t>
  </si>
  <si>
    <t>ORD-20250613-04226</t>
  </si>
  <si>
    <t>ORD-20250429-04227</t>
  </si>
  <si>
    <t>ORD-20241127-04228</t>
  </si>
  <si>
    <t>ORD-20250603-04229</t>
  </si>
  <si>
    <t>ORD-20241226-04230</t>
  </si>
  <si>
    <t>ORD-20240923-04231</t>
  </si>
  <si>
    <t>ORD-20240912-04232</t>
  </si>
  <si>
    <t>ORD-20250227-04233</t>
  </si>
  <si>
    <t>ORD-20250212-04234</t>
  </si>
  <si>
    <t>ORD-20250308-04235</t>
  </si>
  <si>
    <t>ORD-20250610-04236</t>
  </si>
  <si>
    <t>ORD-20250129-04237</t>
  </si>
  <si>
    <t>ORD-20250420-04238</t>
  </si>
  <si>
    <t>ORD-20250429-04239</t>
  </si>
  <si>
    <t>ORD-20241127-04240</t>
  </si>
  <si>
    <t>ORD-20250620-04241</t>
  </si>
  <si>
    <t>ORD-20241021-04242</t>
  </si>
  <si>
    <t>ORD-20250123-04243</t>
  </si>
  <si>
    <t>ORD-20241225-04244</t>
  </si>
  <si>
    <t>ORD-20250521-04245</t>
  </si>
  <si>
    <t>ORD-20250626-04246</t>
  </si>
  <si>
    <t>ORD-20250114-04247</t>
  </si>
  <si>
    <t>ORD-20240826-04248</t>
  </si>
  <si>
    <t>ORD-20250226-04249</t>
  </si>
  <si>
    <t>ORD-20250414-04250</t>
  </si>
  <si>
    <t>ORD-20240813-04251</t>
  </si>
  <si>
    <t>ORD-20241121-04252</t>
  </si>
  <si>
    <t>ORD-20250606-04253</t>
  </si>
  <si>
    <t>ORD-20250727-04254</t>
  </si>
  <si>
    <t>ORD-20240809-04255</t>
  </si>
  <si>
    <t>ORD-20241228-04256</t>
  </si>
  <si>
    <t>ORD-20241202-04257</t>
  </si>
  <si>
    <t>ORD-20240823-04258</t>
  </si>
  <si>
    <t>ORD-20241009-04259</t>
  </si>
  <si>
    <t>ORD-20250402-04260</t>
  </si>
  <si>
    <t>ORD-20241206-04261</t>
  </si>
  <si>
    <t>ORD-20250329-04262</t>
  </si>
  <si>
    <t>ORD-20241230-04263</t>
  </si>
  <si>
    <t>ORD-20240801-04264</t>
  </si>
  <si>
    <t>ORD-20240822-04265</t>
  </si>
  <si>
    <t>ORD-20250731-04266</t>
  </si>
  <si>
    <t>ORD-20250729-04267</t>
  </si>
  <si>
    <t>ORD-20241011-04268</t>
  </si>
  <si>
    <t>ORD-20241022-04269</t>
  </si>
  <si>
    <t>ORD-20250624-04270</t>
  </si>
  <si>
    <t>ORD-20250801-04271</t>
  </si>
  <si>
    <t>ORD-20250313-04272</t>
  </si>
  <si>
    <t>ORD-20250320-04273</t>
  </si>
  <si>
    <t>ORD-20250108-04274</t>
  </si>
  <si>
    <t>ORD-20241116-04275</t>
  </si>
  <si>
    <t>ORD-20240805-04276</t>
  </si>
  <si>
    <t>ORD-20250219-04277</t>
  </si>
  <si>
    <t>ORD-20250227-04278</t>
  </si>
  <si>
    <t>ORD-20241107-04279</t>
  </si>
  <si>
    <t>ORD-20250424-04280</t>
  </si>
  <si>
    <t>ORD-20241203-04281</t>
  </si>
  <si>
    <t>ORD-20250419-04282</t>
  </si>
  <si>
    <t>ORD-20241107-04283</t>
  </si>
  <si>
    <t>ORD-20240926-04284</t>
  </si>
  <si>
    <t>ORD-20240927-04285</t>
  </si>
  <si>
    <t>ORD-20250301-04286</t>
  </si>
  <si>
    <t>ORD-20250218-04287</t>
  </si>
  <si>
    <t>ORD-20250115-04288</t>
  </si>
  <si>
    <t>ORD-20250415-04289</t>
  </si>
  <si>
    <t>ORD-20250123-04290</t>
  </si>
  <si>
    <t>ORD-20240920-04291</t>
  </si>
  <si>
    <t>ORD-20250227-04292</t>
  </si>
  <si>
    <t>ORD-20250107-04293</t>
  </si>
  <si>
    <t>ORD-20241008-04294</t>
  </si>
  <si>
    <t>ORD-20250201-04295</t>
  </si>
  <si>
    <t>ORD-20250722-04296</t>
  </si>
  <si>
    <t>ORD-20240920-04297</t>
  </si>
  <si>
    <t>ORD-20250228-04298</t>
  </si>
  <si>
    <t>ORD-20241210-04299</t>
  </si>
  <si>
    <t>ORD-20240810-04300</t>
  </si>
  <si>
    <t>ORD-20241123-04301</t>
  </si>
  <si>
    <t>ORD-20241003-04302</t>
  </si>
  <si>
    <t>ORD-20250517-04303</t>
  </si>
  <si>
    <t>ORD-20250713-04304</t>
  </si>
  <si>
    <t>ORD-20250223-04305</t>
  </si>
  <si>
    <t>ORD-20241108-04306</t>
  </si>
  <si>
    <t>ORD-20250720-04307</t>
  </si>
  <si>
    <t>ORD-20250210-04308</t>
  </si>
  <si>
    <t>ORD-20250618-04309</t>
  </si>
  <si>
    <t>ORD-20240906-04310</t>
  </si>
  <si>
    <t>ORD-20241104-04311</t>
  </si>
  <si>
    <t>ORD-20241115-04312</t>
  </si>
  <si>
    <t>ORD-20240826-04313</t>
  </si>
  <si>
    <t>ORD-20250311-04314</t>
  </si>
  <si>
    <t>ORD-20250131-04315</t>
  </si>
  <si>
    <t>ORD-20241125-04316</t>
  </si>
  <si>
    <t>ORD-20241215-04317</t>
  </si>
  <si>
    <t>ORD-20250501-04318</t>
  </si>
  <si>
    <t>ORD-20250110-04319</t>
  </si>
  <si>
    <t>ORD-20250313-04320</t>
  </si>
  <si>
    <t>ORD-20250317-04321</t>
  </si>
  <si>
    <t>ORD-20250115-04322</t>
  </si>
  <si>
    <t>ORD-20250121-04323</t>
  </si>
  <si>
    <t>ORD-20240910-04324</t>
  </si>
  <si>
    <t>ORD-20240809-04325</t>
  </si>
  <si>
    <t>ORD-20241207-04326</t>
  </si>
  <si>
    <t>ORD-20250428-04327</t>
  </si>
  <si>
    <t>ORD-20250123-04328</t>
  </si>
  <si>
    <t>ORD-20241015-04329</t>
  </si>
  <si>
    <t>ORD-20240926-04330</t>
  </si>
  <si>
    <t>ORD-20240815-04331</t>
  </si>
  <si>
    <t>ORD-20250122-04332</t>
  </si>
  <si>
    <t>ORD-20250228-04333</t>
  </si>
  <si>
    <t>ORD-20250228-04334</t>
  </si>
  <si>
    <t>ORD-20250522-04335</t>
  </si>
  <si>
    <t>ORD-20240920-04336</t>
  </si>
  <si>
    <t>ORD-20241016-04337</t>
  </si>
  <si>
    <t>ORD-20241119-04338</t>
  </si>
  <si>
    <t>ORD-20241123-04339</t>
  </si>
  <si>
    <t>ORD-20250120-04340</t>
  </si>
  <si>
    <t>ORD-20250115-04341</t>
  </si>
  <si>
    <t>ORD-20250206-04342</t>
  </si>
  <si>
    <t>ORD-20250214-04343</t>
  </si>
  <si>
    <t>ORD-20250305-04344</t>
  </si>
  <si>
    <t>ORD-20241026-04345</t>
  </si>
  <si>
    <t>ORD-20250318-04346</t>
  </si>
  <si>
    <t>ORD-20250119-04347</t>
  </si>
  <si>
    <t>ORD-20250524-04348</t>
  </si>
  <si>
    <t>ORD-20250408-04349</t>
  </si>
  <si>
    <t>ORD-20250809-04350</t>
  </si>
  <si>
    <t>ORD-20250117-04351</t>
  </si>
  <si>
    <t>ORD-20240923-04352</t>
  </si>
  <si>
    <t>ORD-20250307-04353</t>
  </si>
  <si>
    <t>ORD-20241228-04354</t>
  </si>
  <si>
    <t>ORD-20250403-04355</t>
  </si>
  <si>
    <t>ORD-20241107-04356</t>
  </si>
  <si>
    <t>ORD-20250710-04357</t>
  </si>
  <si>
    <t>ORD-20250309-04358</t>
  </si>
  <si>
    <t>ORD-20250227-04359</t>
  </si>
  <si>
    <t>ORD-20240921-04360</t>
  </si>
  <si>
    <t>ORD-20241029-04361</t>
  </si>
  <si>
    <t>ORD-20241021-04362</t>
  </si>
  <si>
    <t>ORD-20250728-04363</t>
  </si>
  <si>
    <t>ORD-20241012-04364</t>
  </si>
  <si>
    <t>ORD-20250514-04365</t>
  </si>
  <si>
    <t>ORD-20250407-04366</t>
  </si>
  <si>
    <t>ORD-20250629-04367</t>
  </si>
  <si>
    <t>ORD-20250514-04368</t>
  </si>
  <si>
    <t>ORD-20250528-04369</t>
  </si>
  <si>
    <t>ORD-20250709-04370</t>
  </si>
  <si>
    <t>ORD-20241206-04371</t>
  </si>
  <si>
    <t>ORD-20250205-04372</t>
  </si>
  <si>
    <t>ORD-20250527-04373</t>
  </si>
  <si>
    <t>ORD-20250501-04374</t>
  </si>
  <si>
    <t>ORD-20250727-04375</t>
  </si>
  <si>
    <t>ORD-20241001-04376</t>
  </si>
  <si>
    <t>ORD-20250207-04377</t>
  </si>
  <si>
    <t>ORD-20250106-04378</t>
  </si>
  <si>
    <t>ORD-20250206-04379</t>
  </si>
  <si>
    <t>ORD-20250518-04380</t>
  </si>
  <si>
    <t>ORD-20250528-04381</t>
  </si>
  <si>
    <t>ORD-20250417-04382</t>
  </si>
  <si>
    <t>ORD-20241112-04383</t>
  </si>
  <si>
    <t>ORD-20241229-04384</t>
  </si>
  <si>
    <t>ORD-20250624-04385</t>
  </si>
  <si>
    <t>ORD-20250815-04386</t>
  </si>
  <si>
    <t>ORD-20241217-04387</t>
  </si>
  <si>
    <t>ORD-20250125-04388</t>
  </si>
  <si>
    <t>ORD-20241111-04389</t>
  </si>
  <si>
    <t>ORD-20241207-04390</t>
  </si>
  <si>
    <t>ORD-20250126-04391</t>
  </si>
  <si>
    <t>ORD-20250223-04392</t>
  </si>
  <si>
    <t>ORD-20250602-04393</t>
  </si>
  <si>
    <t>ORD-20240812-04394</t>
  </si>
  <si>
    <t>ORD-20240919-04395</t>
  </si>
  <si>
    <t>ORD-20241221-04396</t>
  </si>
  <si>
    <t>ORD-20250218-04397</t>
  </si>
  <si>
    <t>ORD-20241113-04398</t>
  </si>
  <si>
    <t>ORD-20240820-04399</t>
  </si>
  <si>
    <t>ORD-20241010-04400</t>
  </si>
  <si>
    <t>ORD-20250329-04401</t>
  </si>
  <si>
    <t>ORD-20250428-04402</t>
  </si>
  <si>
    <t>ORD-20241009-04403</t>
  </si>
  <si>
    <t>ORD-20250504-04404</t>
  </si>
  <si>
    <t>ORD-20250122-04405</t>
  </si>
  <si>
    <t>ORD-20250703-04406</t>
  </si>
  <si>
    <t>ORD-20250403-04407</t>
  </si>
  <si>
    <t>ORD-20250604-04408</t>
  </si>
  <si>
    <t>ORD-20250323-04409</t>
  </si>
  <si>
    <t>ORD-20250222-04410</t>
  </si>
  <si>
    <t>ORD-20250312-04411</t>
  </si>
  <si>
    <t>ORD-20250624-04412</t>
  </si>
  <si>
    <t>ORD-20250407-04413</t>
  </si>
  <si>
    <t>ORD-20241019-04414</t>
  </si>
  <si>
    <t>ORD-20250106-04415</t>
  </si>
  <si>
    <t>ORD-20241015-04416</t>
  </si>
  <si>
    <t>ORD-20250130-04417</t>
  </si>
  <si>
    <t>ORD-20241031-04418</t>
  </si>
  <si>
    <t>ORD-20241205-04419</t>
  </si>
  <si>
    <t>ORD-20250205-04420</t>
  </si>
  <si>
    <t>ORD-20240908-04421</t>
  </si>
  <si>
    <t>ORD-20250428-04422</t>
  </si>
  <si>
    <t>ORD-20240828-04423</t>
  </si>
  <si>
    <t>ORD-20241002-04424</t>
  </si>
  <si>
    <t>ORD-20250614-04425</t>
  </si>
  <si>
    <t>ORD-20250716-04426</t>
  </si>
  <si>
    <t>ORD-20250621-04427</t>
  </si>
  <si>
    <t>ORD-20250303-04428</t>
  </si>
  <si>
    <t>ORD-20240830-04429</t>
  </si>
  <si>
    <t>ORD-20250429-04430</t>
  </si>
  <si>
    <t>ORD-20240904-04431</t>
  </si>
  <si>
    <t>ORD-20250131-04432</t>
  </si>
  <si>
    <t>ORD-20250116-04433</t>
  </si>
  <si>
    <t>ORD-20250721-04434</t>
  </si>
  <si>
    <t>ORD-20240827-04435</t>
  </si>
  <si>
    <t>ORD-20241231-04436</t>
  </si>
  <si>
    <t>ORD-20250810-04437</t>
  </si>
  <si>
    <t>ORD-20250806-04438</t>
  </si>
  <si>
    <t>ORD-20250319-04439</t>
  </si>
  <si>
    <t>ORD-20240924-04440</t>
  </si>
  <si>
    <t>ORD-20250228-04441</t>
  </si>
  <si>
    <t>ORD-20241125-04442</t>
  </si>
  <si>
    <t>ORD-20250127-04443</t>
  </si>
  <si>
    <t>ORD-20240901-04444</t>
  </si>
  <si>
    <t>ORD-20241111-04445</t>
  </si>
  <si>
    <t>ORD-20250312-04446</t>
  </si>
  <si>
    <t>ORD-20250429-04447</t>
  </si>
  <si>
    <t>ORD-20250206-04448</t>
  </si>
  <si>
    <t>ORD-20241106-04449</t>
  </si>
  <si>
    <t>ORD-20250613-04450</t>
  </si>
  <si>
    <t>ORD-20241104-04451</t>
  </si>
  <si>
    <t>ORD-20250121-04452</t>
  </si>
  <si>
    <t>ORD-20250213-04453</t>
  </si>
  <si>
    <t>ORD-20250326-04454</t>
  </si>
  <si>
    <t>ORD-20250219-04455</t>
  </si>
  <si>
    <t>ORD-20241206-04456</t>
  </si>
  <si>
    <t>ORD-20250117-04457</t>
  </si>
  <si>
    <t>ORD-20250414-04458</t>
  </si>
  <si>
    <t>ORD-20241229-04459</t>
  </si>
  <si>
    <t>ORD-20250430-04460</t>
  </si>
  <si>
    <t>ORD-20241122-04461</t>
  </si>
  <si>
    <t>ORD-20250529-04462</t>
  </si>
  <si>
    <t>ORD-20250313-04463</t>
  </si>
  <si>
    <t>ORD-20250814-04464</t>
  </si>
  <si>
    <t>ORD-20250610-04465</t>
  </si>
  <si>
    <t>ORD-20241117-04466</t>
  </si>
  <si>
    <t>ORD-20250325-04467</t>
  </si>
  <si>
    <t>ORD-20240827-04468</t>
  </si>
  <si>
    <t>ORD-20250801-04469</t>
  </si>
  <si>
    <t>ORD-20250621-04470</t>
  </si>
  <si>
    <t>ORD-20241225-04471</t>
  </si>
  <si>
    <t>ORD-20250602-04472</t>
  </si>
  <si>
    <t>ORD-20250128-04473</t>
  </si>
  <si>
    <t>ORD-20241201-04474</t>
  </si>
  <si>
    <t>ORD-20250430-04475</t>
  </si>
  <si>
    <t>ORD-20250315-04476</t>
  </si>
  <si>
    <t>ORD-20250322-04477</t>
  </si>
  <si>
    <t>ORD-20241101-04478</t>
  </si>
  <si>
    <t>ORD-20250810-04479</t>
  </si>
  <si>
    <t>ORD-20250112-04480</t>
  </si>
  <si>
    <t>ORD-20250327-04481</t>
  </si>
  <si>
    <t>ORD-20241207-04482</t>
  </si>
  <si>
    <t>ORD-20240823-04483</t>
  </si>
  <si>
    <t>ORD-20250601-04484</t>
  </si>
  <si>
    <t>ORD-20250112-04485</t>
  </si>
  <si>
    <t>ORD-20250407-04486</t>
  </si>
  <si>
    <t>ORD-20250216-04487</t>
  </si>
  <si>
    <t>ORD-20240810-04488</t>
  </si>
  <si>
    <t>ORD-20241216-04489</t>
  </si>
  <si>
    <t>ORD-20241101-04490</t>
  </si>
  <si>
    <t>ORD-20250715-04491</t>
  </si>
  <si>
    <t>ORD-20241218-04492</t>
  </si>
  <si>
    <t>ORD-20241125-04493</t>
  </si>
  <si>
    <t>ORD-20241225-04494</t>
  </si>
  <si>
    <t>ORD-20240809-04495</t>
  </si>
  <si>
    <t>ORD-20250209-04496</t>
  </si>
  <si>
    <t>ORD-20241205-04497</t>
  </si>
  <si>
    <t>ORD-20250328-04498</t>
  </si>
  <si>
    <t>ORD-20241018-04499</t>
  </si>
  <si>
    <t>ORD-20250414-04500</t>
  </si>
  <si>
    <t>ORD-20250105-04501</t>
  </si>
  <si>
    <t>ORD-20250329-04502</t>
  </si>
  <si>
    <t>ORD-20240927-04503</t>
  </si>
  <si>
    <t>ORD-20240921-04504</t>
  </si>
  <si>
    <t>ORD-20240823-04505</t>
  </si>
  <si>
    <t>ORD-20250723-04506</t>
  </si>
  <si>
    <t>ORD-20250102-04507</t>
  </si>
  <si>
    <t>ORD-20250731-04508</t>
  </si>
  <si>
    <t>ORD-20250617-04509</t>
  </si>
  <si>
    <t>ORD-20250305-04510</t>
  </si>
  <si>
    <t>ORD-20240914-04511</t>
  </si>
  <si>
    <t>ORD-20250218-04512</t>
  </si>
  <si>
    <t>ORD-20241128-04513</t>
  </si>
  <si>
    <t>ORD-20240920-04514</t>
  </si>
  <si>
    <t>ORD-20241025-04515</t>
  </si>
  <si>
    <t>ORD-20241219-04516</t>
  </si>
  <si>
    <t>ORD-20250510-04517</t>
  </si>
  <si>
    <t>ORD-20241028-04518</t>
  </si>
  <si>
    <t>ORD-20250330-04519</t>
  </si>
  <si>
    <t>ORD-20241016-04520</t>
  </si>
  <si>
    <t>ORD-20250625-04521</t>
  </si>
  <si>
    <t>ORD-20250218-04522</t>
  </si>
  <si>
    <t>ORD-20250722-04523</t>
  </si>
  <si>
    <t>ORD-20250203-04524</t>
  </si>
  <si>
    <t>ORD-20250105-04525</t>
  </si>
  <si>
    <t>ORD-20250624-04526</t>
  </si>
  <si>
    <t>ORD-20250305-04527</t>
  </si>
  <si>
    <t>ORD-20250415-04528</t>
  </si>
  <si>
    <t>ORD-20250627-04529</t>
  </si>
  <si>
    <t>ORD-20250419-04530</t>
  </si>
  <si>
    <t>ORD-20240912-04531</t>
  </si>
  <si>
    <t>ORD-20250407-04532</t>
  </si>
  <si>
    <t>ORD-20240927-04533</t>
  </si>
  <si>
    <t>ORD-20250406-04534</t>
  </si>
  <si>
    <t>ORD-20250628-04535</t>
  </si>
  <si>
    <t>ORD-20241129-04536</t>
  </si>
  <si>
    <t>ORD-20240823-04537</t>
  </si>
  <si>
    <t>ORD-20250411-04538</t>
  </si>
  <si>
    <t>ORD-20241230-04539</t>
  </si>
  <si>
    <t>ORD-20250510-04540</t>
  </si>
  <si>
    <t>ORD-20241130-04541</t>
  </si>
  <si>
    <t>ORD-20250410-04542</t>
  </si>
  <si>
    <t>ORD-20250226-04543</t>
  </si>
  <si>
    <t>ORD-20250629-04544</t>
  </si>
  <si>
    <t>ORD-20250324-04545</t>
  </si>
  <si>
    <t>ORD-20250525-04546</t>
  </si>
  <si>
    <t>ORD-20250305-04547</t>
  </si>
  <si>
    <t>ORD-20250605-04548</t>
  </si>
  <si>
    <t>ORD-20241005-04549</t>
  </si>
  <si>
    <t>ORD-20241213-04550</t>
  </si>
  <si>
    <t>ORD-20240813-04551</t>
  </si>
  <si>
    <t>ORD-20250226-04552</t>
  </si>
  <si>
    <t>ORD-20250323-04553</t>
  </si>
  <si>
    <t>ORD-20250123-04554</t>
  </si>
  <si>
    <t>ORD-20250205-04555</t>
  </si>
  <si>
    <t>ORD-20250702-04556</t>
  </si>
  <si>
    <t>ORD-20240913-04557</t>
  </si>
  <si>
    <t>ORD-20250201-04558</t>
  </si>
  <si>
    <t>ORD-20250319-04559</t>
  </si>
  <si>
    <t>ORD-20250714-04560</t>
  </si>
  <si>
    <t>ORD-20241210-04561</t>
  </si>
  <si>
    <t>ORD-20250302-04562</t>
  </si>
  <si>
    <t>ORD-20250330-04563</t>
  </si>
  <si>
    <t>ORD-20241207-04564</t>
  </si>
  <si>
    <t>ORD-20241111-04565</t>
  </si>
  <si>
    <t>ORD-20250703-04566</t>
  </si>
  <si>
    <t>ORD-20241014-04567</t>
  </si>
  <si>
    <t>ORD-20250718-04568</t>
  </si>
  <si>
    <t>ORD-20250417-04569</t>
  </si>
  <si>
    <t>ORD-20241204-04570</t>
  </si>
  <si>
    <t>ORD-20250708-04571</t>
  </si>
  <si>
    <t>ORD-20241016-04572</t>
  </si>
  <si>
    <t>ORD-20250207-04573</t>
  </si>
  <si>
    <t>ORD-20250604-04574</t>
  </si>
  <si>
    <t>ORD-20250104-04575</t>
  </si>
  <si>
    <t>ORD-20240903-04576</t>
  </si>
  <si>
    <t>ORD-20250102-04577</t>
  </si>
  <si>
    <t>ORD-20250606-04578</t>
  </si>
  <si>
    <t>ORD-20241116-04579</t>
  </si>
  <si>
    <t>ORD-20241223-04580</t>
  </si>
  <si>
    <t>ORD-20240929-04581</t>
  </si>
  <si>
    <t>ORD-20250702-04582</t>
  </si>
  <si>
    <t>ORD-20250201-04583</t>
  </si>
  <si>
    <t>ORD-20250725-04584</t>
  </si>
  <si>
    <t>ORD-20250511-04585</t>
  </si>
  <si>
    <t>ORD-20240826-04586</t>
  </si>
  <si>
    <t>ORD-20250627-04587</t>
  </si>
  <si>
    <t>ORD-20240916-04588</t>
  </si>
  <si>
    <t>ORD-20240920-04589</t>
  </si>
  <si>
    <t>ORD-20250104-04590</t>
  </si>
  <si>
    <t>ORD-20250717-04591</t>
  </si>
  <si>
    <t>ORD-20250112-04592</t>
  </si>
  <si>
    <t>ORD-20250806-04593</t>
  </si>
  <si>
    <t>ORD-20241225-04594</t>
  </si>
  <si>
    <t>ORD-20240807-04595</t>
  </si>
  <si>
    <t>ORD-20250302-04596</t>
  </si>
  <si>
    <t>ORD-20250717-04597</t>
  </si>
  <si>
    <t>ORD-20250612-04598</t>
  </si>
  <si>
    <t>ORD-20250417-04599</t>
  </si>
  <si>
    <t>ORD-20250325-04600</t>
  </si>
  <si>
    <t>ORD-20250315-04601</t>
  </si>
  <si>
    <t>ORD-20250702-04602</t>
  </si>
  <si>
    <t>ORD-20241120-04603</t>
  </si>
  <si>
    <t>ORD-20241004-04604</t>
  </si>
  <si>
    <t>ORD-20240902-04605</t>
  </si>
  <si>
    <t>ORD-20250310-04606</t>
  </si>
  <si>
    <t>ORD-20250424-04607</t>
  </si>
  <si>
    <t>ORD-20241106-04608</t>
  </si>
  <si>
    <t>ORD-20241123-04609</t>
  </si>
  <si>
    <t>ORD-20250502-04610</t>
  </si>
  <si>
    <t>ORD-20241107-04611</t>
  </si>
  <si>
    <t>ORD-20250716-04612</t>
  </si>
  <si>
    <t>ORD-20241121-04613</t>
  </si>
  <si>
    <t>ORD-20241226-04614</t>
  </si>
  <si>
    <t>ORD-20241008-04615</t>
  </si>
  <si>
    <t>ORD-20240815-04616</t>
  </si>
  <si>
    <t>ORD-20240803-04617</t>
  </si>
  <si>
    <t>ORD-20250305-04618</t>
  </si>
  <si>
    <t>ORD-20250106-04619</t>
  </si>
  <si>
    <t>ORD-20250714-04620</t>
  </si>
  <si>
    <t>ORD-20250123-04621</t>
  </si>
  <si>
    <t>ORD-20250305-04622</t>
  </si>
  <si>
    <t>ORD-20250611-04623</t>
  </si>
  <si>
    <t>ORD-20250610-04624</t>
  </si>
  <si>
    <t>ORD-20250131-04625</t>
  </si>
  <si>
    <t>ORD-20241202-04626</t>
  </si>
  <si>
    <t>ORD-20250806-04627</t>
  </si>
  <si>
    <t>ORD-20250610-04628</t>
  </si>
  <si>
    <t>ORD-20250813-04629</t>
  </si>
  <si>
    <t>ORD-20240801-04630</t>
  </si>
  <si>
    <t>ORD-20250802-04631</t>
  </si>
  <si>
    <t>ORD-20250324-04632</t>
  </si>
  <si>
    <t>ORD-20250622-04633</t>
  </si>
  <si>
    <t>ORD-20241107-04634</t>
  </si>
  <si>
    <t>ORD-20250205-04635</t>
  </si>
  <si>
    <t>ORD-20240803-04636</t>
  </si>
  <si>
    <t>ORD-20241228-04637</t>
  </si>
  <si>
    <t>ORD-20241222-04638</t>
  </si>
  <si>
    <t>ORD-20250707-04639</t>
  </si>
  <si>
    <t>ORD-20250710-04640</t>
  </si>
  <si>
    <t>ORD-20250802-04641</t>
  </si>
  <si>
    <t>ORD-20250812-04642</t>
  </si>
  <si>
    <t>ORD-20241203-04643</t>
  </si>
  <si>
    <t>ORD-20250501-04644</t>
  </si>
  <si>
    <t>ORD-20250606-04645</t>
  </si>
  <si>
    <t>ORD-20250104-04646</t>
  </si>
  <si>
    <t>ORD-20240928-04647</t>
  </si>
  <si>
    <t>ORD-20250503-04648</t>
  </si>
  <si>
    <t>ORD-20241103-04649</t>
  </si>
  <si>
    <t>ORD-20250808-04650</t>
  </si>
  <si>
    <t>ORD-20250306-04651</t>
  </si>
  <si>
    <t>ORD-20241026-04652</t>
  </si>
  <si>
    <t>ORD-20250809-04653</t>
  </si>
  <si>
    <t>ORD-20241230-04654</t>
  </si>
  <si>
    <t>ORD-20250209-04655</t>
  </si>
  <si>
    <t>ORD-20241004-04656</t>
  </si>
  <si>
    <t>ORD-20240820-04657</t>
  </si>
  <si>
    <t>ORD-20250223-04658</t>
  </si>
  <si>
    <t>ORD-20240825-04659</t>
  </si>
  <si>
    <t>ORD-20250224-04660</t>
  </si>
  <si>
    <t>ORD-20250425-04661</t>
  </si>
  <si>
    <t>ORD-20240814-04662</t>
  </si>
  <si>
    <t>ORD-20241225-04663</t>
  </si>
  <si>
    <t>ORD-20240808-04664</t>
  </si>
  <si>
    <t>ORD-20250110-04665</t>
  </si>
  <si>
    <t>ORD-20240818-04666</t>
  </si>
  <si>
    <t>ORD-20240920-04667</t>
  </si>
  <si>
    <t>ORD-20240826-04668</t>
  </si>
  <si>
    <t>ORD-20250312-04669</t>
  </si>
  <si>
    <t>ORD-20240929-04670</t>
  </si>
  <si>
    <t>ORD-20241223-04671</t>
  </si>
  <si>
    <t>ORD-20250327-04672</t>
  </si>
  <si>
    <t>ORD-20241219-04673</t>
  </si>
  <si>
    <t>ORD-20250515-04674</t>
  </si>
  <si>
    <t>ORD-20250416-04675</t>
  </si>
  <si>
    <t>ORD-20250321-04676</t>
  </si>
  <si>
    <t>ORD-20250607-04677</t>
  </si>
  <si>
    <t>ORD-20250110-04678</t>
  </si>
  <si>
    <t>ORD-20250313-04679</t>
  </si>
  <si>
    <t>ORD-20241028-04680</t>
  </si>
  <si>
    <t>ORD-20250624-04681</t>
  </si>
  <si>
    <t>ORD-20250202-04682</t>
  </si>
  <si>
    <t>ORD-20250509-04683</t>
  </si>
  <si>
    <t>ORD-20250524-04684</t>
  </si>
  <si>
    <t>ORD-20250404-04685</t>
  </si>
  <si>
    <t>ORD-20241209-04686</t>
  </si>
  <si>
    <t>ORD-20250228-04687</t>
  </si>
  <si>
    <t>ORD-20250720-04688</t>
  </si>
  <si>
    <t>ORD-20250620-04689</t>
  </si>
  <si>
    <t>ORD-20241107-04690</t>
  </si>
  <si>
    <t>ORD-20240805-04691</t>
  </si>
  <si>
    <t>ORD-20250523-04692</t>
  </si>
  <si>
    <t>ORD-20250808-04693</t>
  </si>
  <si>
    <t>ORD-20240808-04694</t>
  </si>
  <si>
    <t>ORD-20241123-04695</t>
  </si>
  <si>
    <t>ORD-20241120-04696</t>
  </si>
  <si>
    <t>ORD-20250523-04697</t>
  </si>
  <si>
    <t>ORD-20250127-04698</t>
  </si>
  <si>
    <t>ORD-20240807-04699</t>
  </si>
  <si>
    <t>ORD-20240916-04700</t>
  </si>
  <si>
    <t>ORD-20250315-04701</t>
  </si>
  <si>
    <t>ORD-20250421-04702</t>
  </si>
  <si>
    <t>ORD-20250514-04703</t>
  </si>
  <si>
    <t>ORD-20250511-04704</t>
  </si>
  <si>
    <t>ORD-20250713-04705</t>
  </si>
  <si>
    <t>ORD-20250317-04706</t>
  </si>
  <si>
    <t>ORD-20241231-04707</t>
  </si>
  <si>
    <t>ORD-20250727-04708</t>
  </si>
  <si>
    <t>ORD-20241207-04709</t>
  </si>
  <si>
    <t>ORD-20250706-04710</t>
  </si>
  <si>
    <t>ORD-20250127-04711</t>
  </si>
  <si>
    <t>ORD-20240916-04712</t>
  </si>
  <si>
    <t>ORD-20240907-04713</t>
  </si>
  <si>
    <t>ORD-20241225-04714</t>
  </si>
  <si>
    <t>ORD-20241029-04715</t>
  </si>
  <si>
    <t>ORD-20250706-04716</t>
  </si>
  <si>
    <t>ORD-20250119-04717</t>
  </si>
  <si>
    <t>ORD-20250709-04718</t>
  </si>
  <si>
    <t>ORD-20250211-04719</t>
  </si>
  <si>
    <t>ORD-20250325-04720</t>
  </si>
  <si>
    <t>ORD-20241206-04721</t>
  </si>
  <si>
    <t>ORD-20250226-04722</t>
  </si>
  <si>
    <t>ORD-20250712-04723</t>
  </si>
  <si>
    <t>ORD-20250316-04724</t>
  </si>
  <si>
    <t>ORD-20250316-04725</t>
  </si>
  <si>
    <t>ORD-20240829-04726</t>
  </si>
  <si>
    <t>ORD-20240905-04727</t>
  </si>
  <si>
    <t>ORD-20250525-04728</t>
  </si>
  <si>
    <t>ORD-20250407-04729</t>
  </si>
  <si>
    <t>ORD-20240820-04730</t>
  </si>
  <si>
    <t>ORD-20241223-04731</t>
  </si>
  <si>
    <t>ORD-20240824-04732</t>
  </si>
  <si>
    <t>ORD-20250322-04733</t>
  </si>
  <si>
    <t>ORD-20240819-04734</t>
  </si>
  <si>
    <t>ORD-20241209-04735</t>
  </si>
  <si>
    <t>ORD-20250314-04736</t>
  </si>
  <si>
    <t>ORD-20241216-04737</t>
  </si>
  <si>
    <t>ORD-20250416-04738</t>
  </si>
  <si>
    <t>ORD-20250403-04739</t>
  </si>
  <si>
    <t>ORD-20240915-04740</t>
  </si>
  <si>
    <t>ORD-20240826-04741</t>
  </si>
  <si>
    <t>ORD-20241230-04742</t>
  </si>
  <si>
    <t>ORD-20241223-04743</t>
  </si>
  <si>
    <t>ORD-20240919-04744</t>
  </si>
  <si>
    <t>ORD-20250615-04745</t>
  </si>
  <si>
    <t>ORD-20250221-04746</t>
  </si>
  <si>
    <t>ORD-20250610-04747</t>
  </si>
  <si>
    <t>ORD-20250726-04748</t>
  </si>
  <si>
    <t>ORD-20250525-04749</t>
  </si>
  <si>
    <t>ORD-20250517-04750</t>
  </si>
  <si>
    <t>ORD-20250808-04751</t>
  </si>
  <si>
    <t>ORD-20250403-04752</t>
  </si>
  <si>
    <t>ORD-20241203-04753</t>
  </si>
  <si>
    <t>ORD-20250703-04754</t>
  </si>
  <si>
    <t>ORD-20250201-04755</t>
  </si>
  <si>
    <t>ORD-20240825-04756</t>
  </si>
  <si>
    <t>ORD-20250606-04757</t>
  </si>
  <si>
    <t>ORD-20240927-04758</t>
  </si>
  <si>
    <t>ORD-20250728-04759</t>
  </si>
  <si>
    <t>ORD-20240915-04760</t>
  </si>
  <si>
    <t>ORD-20250111-04761</t>
  </si>
  <si>
    <t>ORD-20240903-04762</t>
  </si>
  <si>
    <t>ORD-20240831-04763</t>
  </si>
  <si>
    <t>ORD-20241205-04764</t>
  </si>
  <si>
    <t>ORD-20250512-04765</t>
  </si>
  <si>
    <t>ORD-20250428-04766</t>
  </si>
  <si>
    <t>ORD-20250514-04767</t>
  </si>
  <si>
    <t>ORD-20250409-04768</t>
  </si>
  <si>
    <t>ORD-20250314-04769</t>
  </si>
  <si>
    <t>ORD-20250619-04770</t>
  </si>
  <si>
    <t>ORD-20241121-04771</t>
  </si>
  <si>
    <t>ORD-20241126-04772</t>
  </si>
  <si>
    <t>ORD-20240922-04773</t>
  </si>
  <si>
    <t>ORD-20250522-04774</t>
  </si>
  <si>
    <t>ORD-20250706-04775</t>
  </si>
  <si>
    <t>ORD-20240802-04776</t>
  </si>
  <si>
    <t>ORD-20250503-04777</t>
  </si>
  <si>
    <t>ORD-20250807-04778</t>
  </si>
  <si>
    <t>ORD-20250805-04779</t>
  </si>
  <si>
    <t>ORD-20241003-04780</t>
  </si>
  <si>
    <t>ORD-20250519-04781</t>
  </si>
  <si>
    <t>ORD-20240907-04782</t>
  </si>
  <si>
    <t>ORD-20240802-04783</t>
  </si>
  <si>
    <t>ORD-20250214-04784</t>
  </si>
  <si>
    <t>ORD-20250813-04785</t>
  </si>
  <si>
    <t>ORD-20241116-04786</t>
  </si>
  <si>
    <t>ORD-20250715-04787</t>
  </si>
  <si>
    <t>ORD-20250515-04788</t>
  </si>
  <si>
    <t>ORD-20250124-04789</t>
  </si>
  <si>
    <t>ORD-20250303-04790</t>
  </si>
  <si>
    <t>ORD-20250305-04791</t>
  </si>
  <si>
    <t>ORD-20250416-04792</t>
  </si>
  <si>
    <t>ORD-20241031-04793</t>
  </si>
  <si>
    <t>ORD-20250621-04794</t>
  </si>
  <si>
    <t>ORD-20241005-04795</t>
  </si>
  <si>
    <t>ORD-20250719-04796</t>
  </si>
  <si>
    <t>ORD-20250702-04797</t>
  </si>
  <si>
    <t>ORD-20250224-04798</t>
  </si>
  <si>
    <t>ORD-20250727-04799</t>
  </si>
  <si>
    <t>ORD-20250815-04800</t>
  </si>
  <si>
    <t>ORD-20250207-04801</t>
  </si>
  <si>
    <t>ORD-20240901-04802</t>
  </si>
  <si>
    <t>ORD-20250422-04803</t>
  </si>
  <si>
    <t>ORD-20250428-04804</t>
  </si>
  <si>
    <t>ORD-20241113-04805</t>
  </si>
  <si>
    <t>ORD-20250209-04806</t>
  </si>
  <si>
    <t>ORD-20250203-04807</t>
  </si>
  <si>
    <t>ORD-20250609-04808</t>
  </si>
  <si>
    <t>ORD-20241226-04809</t>
  </si>
  <si>
    <t>ORD-20250521-04810</t>
  </si>
  <si>
    <t>ORD-20250430-04811</t>
  </si>
  <si>
    <t>ORD-20241123-04812</t>
  </si>
  <si>
    <t>ORD-20250131-04813</t>
  </si>
  <si>
    <t>ORD-20250507-04814</t>
  </si>
  <si>
    <t>ORD-20250605-04815</t>
  </si>
  <si>
    <t>ORD-20250209-04816</t>
  </si>
  <si>
    <t>ORD-20250217-04818</t>
  </si>
  <si>
    <t>ORD-20240919-04819</t>
  </si>
  <si>
    <t>ORD-20250813-04820</t>
  </si>
  <si>
    <t>ORD-20241103-04821</t>
  </si>
  <si>
    <t>ORD-20241102-04822</t>
  </si>
  <si>
    <t>ORD-20250707-04823</t>
  </si>
  <si>
    <t>ORD-20250508-04824</t>
  </si>
  <si>
    <t>ORD-20250117-04825</t>
  </si>
  <si>
    <t>ORD-20250302-04826</t>
  </si>
  <si>
    <t>ORD-20250123-04827</t>
  </si>
  <si>
    <t>ORD-20250103-04828</t>
  </si>
  <si>
    <t>ORD-20250715-04829</t>
  </si>
  <si>
    <t>ORD-20250717-04830</t>
  </si>
  <si>
    <t>ORD-20240829-04831</t>
  </si>
  <si>
    <t>ORD-20240928-04832</t>
  </si>
  <si>
    <t>ORD-20240923-04833</t>
  </si>
  <si>
    <t>ORD-20250702-04834</t>
  </si>
  <si>
    <t>ORD-20250405-04835</t>
  </si>
  <si>
    <t>ORD-20241121-04836</t>
  </si>
  <si>
    <t>ORD-20250604-04837</t>
  </si>
  <si>
    <t>ORD-20250623-04838</t>
  </si>
  <si>
    <t>ORD-20250621-04839</t>
  </si>
  <si>
    <t>ORD-20241217-04840</t>
  </si>
  <si>
    <t>ORD-20250403-04841</t>
  </si>
  <si>
    <t>ORD-20250527-04842</t>
  </si>
  <si>
    <t>ORD-20241030-04843</t>
  </si>
  <si>
    <t>ORD-20240914-04844</t>
  </si>
  <si>
    <t>ORD-20250815-04845</t>
  </si>
  <si>
    <t>ORD-20241126-04846</t>
  </si>
  <si>
    <t>ORD-20241108-04847</t>
  </si>
  <si>
    <t>ORD-20240810-04848</t>
  </si>
  <si>
    <t>ORD-20240912-04849</t>
  </si>
  <si>
    <t>ORD-20250302-04850</t>
  </si>
  <si>
    <t>ORD-20250128-04851</t>
  </si>
  <si>
    <t>ORD-20250621-04852</t>
  </si>
  <si>
    <t>ORD-20250813-04853</t>
  </si>
  <si>
    <t>ORD-20250306-04855</t>
  </si>
  <si>
    <t>ORD-20241030-04856</t>
  </si>
  <si>
    <t>ORD-20241217-04857</t>
  </si>
  <si>
    <t>ORD-20250509-04858</t>
  </si>
  <si>
    <t>ORD-20250425-04859</t>
  </si>
  <si>
    <t>ORD-20250813-04860</t>
  </si>
  <si>
    <t>ORD-20250602-04861</t>
  </si>
  <si>
    <t>ORD-20240824-04862</t>
  </si>
  <si>
    <t>ORD-20241229-04863</t>
  </si>
  <si>
    <t>ORD-20250311-04864</t>
  </si>
  <si>
    <t>ORD-20240813-04865</t>
  </si>
  <si>
    <t>ORD-20241215-04866</t>
  </si>
  <si>
    <t>ORD-20250511-04867</t>
  </si>
  <si>
    <t>ORD-20250706-04868</t>
  </si>
  <si>
    <t>ORD-20250521-04869</t>
  </si>
  <si>
    <t>ORD-20240913-04870</t>
  </si>
  <si>
    <t>ORD-20241029-04872</t>
  </si>
  <si>
    <t>ORD-20250509-04873</t>
  </si>
  <si>
    <t>ORD-20250625-04874</t>
  </si>
  <si>
    <t>ORD-20250522-04875</t>
  </si>
  <si>
    <t>ORD-20250517-04876</t>
  </si>
  <si>
    <t>ORD-20241024-04877</t>
  </si>
  <si>
    <t>ORD-20250212-04878</t>
  </si>
  <si>
    <t>ORD-20240811-04879</t>
  </si>
  <si>
    <t>ORD-20250410-04880</t>
  </si>
  <si>
    <t>ORD-20240917-04881</t>
  </si>
  <si>
    <t>ORD-20250430-04882</t>
  </si>
  <si>
    <t>ORD-20250606-04883</t>
  </si>
  <si>
    <t>ORD-20250729-04884</t>
  </si>
  <si>
    <t>ORD-20250624-04885</t>
  </si>
  <si>
    <t>ORD-20240817-04886</t>
  </si>
  <si>
    <t>ORD-20250427-04887</t>
  </si>
  <si>
    <t>ORD-20250101-04888</t>
  </si>
  <si>
    <t>ORD-20250419-04889</t>
  </si>
  <si>
    <t>ORD-20241109-04890</t>
  </si>
  <si>
    <t>ORD-20250630-04891</t>
  </si>
  <si>
    <t>ORD-20250107-04892</t>
  </si>
  <si>
    <t>ORD-20250406-04893</t>
  </si>
  <si>
    <t>ORD-20250317-04894</t>
  </si>
  <si>
    <t>ORD-20241129-04895</t>
  </si>
  <si>
    <t>ORD-20240822-04896</t>
  </si>
  <si>
    <t>ORD-20241004-04897</t>
  </si>
  <si>
    <t>ORD-20250220-04898</t>
  </si>
  <si>
    <t>ORD-20250628-04899</t>
  </si>
  <si>
    <t>ORD-20241109-04900</t>
  </si>
  <si>
    <t>ORD-20240924-04901</t>
  </si>
  <si>
    <t>ORD-20250114-04902</t>
  </si>
  <si>
    <t>ORD-20250812-04903</t>
  </si>
  <si>
    <t>ORD-20250131-04904</t>
  </si>
  <si>
    <t>ORD-20250422-04905</t>
  </si>
  <si>
    <t>ORD-20250707-04906</t>
  </si>
  <si>
    <t>ORD-20250814-04907</t>
  </si>
  <si>
    <t>ORD-20250708-04908</t>
  </si>
  <si>
    <t>ORD-20250112-04909</t>
  </si>
  <si>
    <t>ORD-20250726-04910</t>
  </si>
  <si>
    <t>ORD-20241023-04911</t>
  </si>
  <si>
    <t>ORD-20250330-04912</t>
  </si>
  <si>
    <t>ORD-20250621-04913</t>
  </si>
  <si>
    <t>ORD-20250524-04914</t>
  </si>
  <si>
    <t>ORD-20241129-04915</t>
  </si>
  <si>
    <t>ORD-20250215-04916</t>
  </si>
  <si>
    <t>ORD-20250415-04917</t>
  </si>
  <si>
    <t>ORD-20241215-04918</t>
  </si>
  <si>
    <t>ORD-20250301-04919</t>
  </si>
  <si>
    <t>ORD-20250424-04920</t>
  </si>
  <si>
    <t>ORD-20250208-04921</t>
  </si>
  <si>
    <t>ORD-20250307-04922</t>
  </si>
  <si>
    <t>ORD-20241122-04924</t>
  </si>
  <si>
    <t>ORD-20250528-04925</t>
  </si>
  <si>
    <t>ORD-20250129-04926</t>
  </si>
  <si>
    <t>ORD-20241007-04927</t>
  </si>
  <si>
    <t>ORD-20250319-04928</t>
  </si>
  <si>
    <t>ORD-20250723-04929</t>
  </si>
  <si>
    <t>ORD-20250702-04930</t>
  </si>
  <si>
    <t>ORD-20250321-04931</t>
  </si>
  <si>
    <t>ORD-20241011-04932</t>
  </si>
  <si>
    <t>ORD-20250713-04933</t>
  </si>
  <si>
    <t>ORD-20250404-04934</t>
  </si>
  <si>
    <t>ORD-20250717-04935</t>
  </si>
  <si>
    <t>ORD-20241210-04936</t>
  </si>
  <si>
    <t>ORD-20250414-04937</t>
  </si>
  <si>
    <t>ORD-20250503-04938</t>
  </si>
  <si>
    <t>ORD-20241102-04939</t>
  </si>
  <si>
    <t>ORD-20241119-04940</t>
  </si>
  <si>
    <t>ORD-20250725-04941</t>
  </si>
  <si>
    <t>ORD-20250806-04942</t>
  </si>
  <si>
    <t>ORD-20250303-04943</t>
  </si>
  <si>
    <t>ORD-20250720-04944</t>
  </si>
  <si>
    <t>ORD-20250323-04945</t>
  </si>
  <si>
    <t>ORD-20250814-04946</t>
  </si>
  <si>
    <t>ORD-20241101-04947</t>
  </si>
  <si>
    <t>ORD-20241106-04948</t>
  </si>
  <si>
    <t>ORD-20250407-04950</t>
  </si>
  <si>
    <t>ORD-20241112-04951</t>
  </si>
  <si>
    <t>ORD-20250207-04952</t>
  </si>
  <si>
    <t>ORD-20250516-04953</t>
  </si>
  <si>
    <t>ORD-20241225-04954</t>
  </si>
  <si>
    <t>ORD-20240928-04955</t>
  </si>
  <si>
    <t>ORD-20241126-04956</t>
  </si>
  <si>
    <t>ORD-20250707-04957</t>
  </si>
  <si>
    <t>ORD-20250501-04958</t>
  </si>
  <si>
    <t>ORD-20250121-04959</t>
  </si>
  <si>
    <t>ORD-20241202-04960</t>
  </si>
  <si>
    <t>ORD-20250609-04961</t>
  </si>
  <si>
    <t>ORD-20240818-04962</t>
  </si>
  <si>
    <t>ORD-20250214-04963</t>
  </si>
  <si>
    <t>ORD-20250117-04965</t>
  </si>
  <si>
    <t>ORD-20250501-04966</t>
  </si>
  <si>
    <t>ORD-20241212-04967</t>
  </si>
  <si>
    <t>ORD-20240802-04968</t>
  </si>
  <si>
    <t>ORD-20250702-04969</t>
  </si>
  <si>
    <t>ORD-20241113-04970</t>
  </si>
  <si>
    <t>ORD-20250703-04971</t>
  </si>
  <si>
    <t>ORD-20240923-04972</t>
  </si>
  <si>
    <t>ORD-20250430-04973</t>
  </si>
  <si>
    <t>ORD-20250321-04974</t>
  </si>
  <si>
    <t>ORD-20250724-04975</t>
  </si>
  <si>
    <t>ORD-20241115-04977</t>
  </si>
  <si>
    <t>ORD-20241111-04978</t>
  </si>
  <si>
    <t>ORD-20250607-04979</t>
  </si>
  <si>
    <t>ORD-20250608-04980</t>
  </si>
  <si>
    <t>ORD-20250609-04981</t>
  </si>
  <si>
    <t>ORD-20250209-04982</t>
  </si>
  <si>
    <t>ORD-20250204-04983</t>
  </si>
  <si>
    <t>ORD-20241222-04984</t>
  </si>
  <si>
    <t>ORD-20250515-04985</t>
  </si>
  <si>
    <t>ORD-20250324-04986</t>
  </si>
  <si>
    <t>ORD-20241225-04987</t>
  </si>
  <si>
    <t>ORD-20241006-04988</t>
  </si>
  <si>
    <t>ORD-20250729-04989</t>
  </si>
  <si>
    <t>ORD-20250203-04990</t>
  </si>
  <si>
    <t>ORD-20250131-04991</t>
  </si>
  <si>
    <t>ORD-20241218-04992</t>
  </si>
  <si>
    <t>ORD-20240810-04993</t>
  </si>
  <si>
    <t>ORD-20250618-04994</t>
  </si>
  <si>
    <t>ORD-20241223-04995</t>
  </si>
  <si>
    <t>ORD-20250728-04996</t>
  </si>
  <si>
    <t>ORD-20241003-04997</t>
  </si>
  <si>
    <t>ORD-20240819-04998</t>
  </si>
  <si>
    <t>ORD-20250518-04999</t>
  </si>
  <si>
    <t>ORD-20250124-05000</t>
  </si>
  <si>
    <t>Sales</t>
  </si>
  <si>
    <t>Sum of Sales</t>
  </si>
  <si>
    <t>OrderMonth</t>
  </si>
  <si>
    <t>OrderHour</t>
  </si>
  <si>
    <t>Total Sales</t>
  </si>
  <si>
    <t>Average Order Value</t>
  </si>
  <si>
    <t>Total Orders</t>
  </si>
  <si>
    <t>Count of OrderID</t>
  </si>
  <si>
    <t>City Names</t>
  </si>
  <si>
    <t>OrderDateTime</t>
  </si>
  <si>
    <t>FirstOrderDateTime</t>
  </si>
  <si>
    <t>CutomerType</t>
  </si>
  <si>
    <t>New</t>
  </si>
  <si>
    <t>Returning</t>
  </si>
  <si>
    <t>Aug</t>
  </si>
  <si>
    <t>Sep</t>
  </si>
  <si>
    <t>Oct</t>
  </si>
  <si>
    <t>Nov</t>
  </si>
  <si>
    <t>Dec</t>
  </si>
  <si>
    <t>Jan</t>
  </si>
  <si>
    <t>Feb</t>
  </si>
  <si>
    <t>Mar</t>
  </si>
  <si>
    <t>Apr</t>
  </si>
  <si>
    <t>May</t>
  </si>
  <si>
    <t>Jun</t>
  </si>
  <si>
    <t>Jul</t>
  </si>
  <si>
    <t>New or Returning</t>
  </si>
  <si>
    <t>OnTimeFlag</t>
  </si>
  <si>
    <t>DeliveryDateTime</t>
  </si>
  <si>
    <t>ProductName</t>
  </si>
  <si>
    <t>SLADue</t>
  </si>
  <si>
    <t>Late</t>
  </si>
  <si>
    <t>On Time</t>
  </si>
  <si>
    <t>Time Flag</t>
  </si>
  <si>
    <t>Delivery Type</t>
  </si>
  <si>
    <t>Payment Method</t>
  </si>
  <si>
    <t>Months</t>
  </si>
  <si>
    <t>Product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</si>
</sst>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5C]#,##0"/>
    <numFmt numFmtId="166" formatCode="[$-F400]h:mm:ss\ AM/PM"/>
    <numFmt numFmtId="170" formatCode="dd\-mmm\-yyyy\ hh:mm"/>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6" fontId="0" fillId="0" borderId="0" xfId="0" applyNumberFormat="1"/>
    <xf numFmtId="170" fontId="0" fillId="0" borderId="0" xfId="0" applyNumberFormat="1"/>
    <xf numFmtId="10" fontId="0" fillId="0" borderId="0" xfId="0" applyNumberFormat="1"/>
    <xf numFmtId="0" fontId="0" fillId="33" borderId="0" xfId="0" applyFill="1"/>
    <xf numFmtId="0" fontId="0" fillId="33" borderId="10" xfId="0" applyFill="1" applyBorder="1"/>
    <xf numFmtId="0" fontId="0" fillId="33" borderId="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fill>
        <patternFill>
          <bgColor theme="2"/>
        </patternFill>
      </fill>
    </dxf>
    <dxf>
      <fill>
        <patternFill>
          <bgColor theme="6" tint="-0.24994659260841701"/>
        </patternFill>
      </fill>
    </dxf>
    <dxf>
      <fill>
        <patternFill>
          <bgColor theme="7" tint="0.59996337778862885"/>
        </patternFill>
      </fill>
    </dxf>
    <dxf>
      <fill>
        <patternFill>
          <bgColor theme="9" tint="0.39994506668294322"/>
        </patternFill>
      </fill>
    </dxf>
    <dxf>
      <fill>
        <patternFill>
          <bgColor theme="3"/>
        </patternFill>
      </fill>
    </dxf>
    <dxf>
      <fill>
        <patternFill>
          <bgColor theme="1" tint="0.499984740745262"/>
        </patternFill>
      </fill>
    </dxf>
    <dxf>
      <fill>
        <patternFill>
          <bgColor theme="2"/>
        </patternFill>
      </fill>
    </dxf>
    <dxf>
      <fill>
        <patternFill>
          <bgColor theme="8" tint="0.79998168889431442"/>
        </patternFill>
      </fill>
    </dxf>
    <dxf>
      <font>
        <b/>
        <color theme="1"/>
      </font>
      <border>
        <bottom style="thin">
          <color theme="4"/>
        </bottom>
        <vertical/>
        <horizontal/>
      </border>
    </dxf>
    <dxf>
      <fill>
        <patternFill>
          <bgColor rgb="FFE8E8E8"/>
        </patternFill>
      </fill>
    </dxf>
    <dxf>
      <numFmt numFmtId="170" formatCode="dd\-mmm\-yyyy\ hh:mm"/>
    </dxf>
    <dxf>
      <numFmt numFmtId="170" formatCode="dd\-mmm\-yyyy\ hh:mm"/>
    </dxf>
    <dxf>
      <numFmt numFmtId="170" formatCode="dd\-mmm\-yyyy\ hh:mm"/>
    </dxf>
    <dxf>
      <numFmt numFmtId="0" formatCode="General"/>
    </dxf>
    <dxf>
      <numFmt numFmtId="170" formatCode="dd\-mmm\-yyyy\ hh:mm"/>
    </dxf>
    <dxf>
      <numFmt numFmtId="170" formatCode="dd\-mmm\-yyyy\ hh:mm"/>
    </dxf>
    <dxf>
      <numFmt numFmtId="164" formatCode="[$$-45C]#,##0"/>
    </dxf>
    <dxf>
      <numFmt numFmtId="166" formatCode="[$-F400]h:mm:ss\ AM/PM"/>
    </dxf>
    <dxf>
      <numFmt numFmtId="19" formatCode="dd/mm/yyyy"/>
    </dxf>
    <dxf>
      <numFmt numFmtId="166" formatCode="[$-F400]h:mm:ss\ AM/PM"/>
    </dxf>
    <dxf>
      <numFmt numFmtId="166" formatCode="[$-F400]h:mm:ss\ AM/PM"/>
    </dxf>
    <dxf>
      <numFmt numFmtId="19" formatCode="dd/mm/yyyy"/>
    </dxf>
    <dxf>
      <numFmt numFmtId="19" formatCode="dd/mm/yyyy"/>
    </dxf>
    <dxf>
      <numFmt numFmtId="164" formatCode="[$$-45C]#,##0"/>
    </dxf>
  </dxfs>
  <tableStyles count="1" defaultTableStyle="TableStyleMedium2" defaultPivotStyle="PivotStyleLight16">
    <tableStyle name="my_slicer" pivot="0" table="0" count="18" xr9:uid="{AC12480C-BA20-4B4D-82CD-0E7C89FA99E4}">
      <tableStyleElement type="wholeTable" dxfId="9"/>
      <tableStyleElement type="headerRow" dxfId="8"/>
      <tableStyleElement type="totalRow" dxfId="7"/>
      <tableStyleElement type="firstColumn" dxfId="6"/>
      <tableStyleElement type="lastColumn" dxfId="0"/>
      <tableStyleElement type="secondColumnStripe" dxfId="5"/>
      <tableStyleElement type="firstHeaderCell" dxfId="4"/>
      <tableStyleElement type="lastHeaderCell" dxfId="3"/>
      <tableStyleElement type="firstTotalCell" dxfId="2"/>
      <tableStyleElement type="lastTotalCell" dxfId="1"/>
    </tableStyle>
  </tableStyles>
  <colors>
    <mruColors>
      <color rgb="FF6B7280"/>
      <color rgb="FF1F2937"/>
      <color rgb="FFE8E8E8"/>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_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[Pearl &amp; Palm Gifts.xlsx]PivotTable!MonthlyTrend</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1F2937"/>
                </a:solidFill>
                <a:latin typeface="Posterama" panose="020B0604020202020204" pitchFamily="34" charset="0"/>
                <a:cs typeface="Posterama" panose="020B0604020202020204" pitchFamily="34" charset="0"/>
              </a:rPr>
              <a:t>Monthly Sales Trend</a:t>
            </a:r>
            <a:endParaRPr lang="en-GB">
              <a:solidFill>
                <a:srgbClr val="1F2937"/>
              </a:solidFill>
              <a:latin typeface="Posterama" panose="020B0604020202020204" pitchFamily="34" charset="0"/>
              <a:cs typeface="Posterama"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Posterama" panose="020B0604020202020204" pitchFamily="34" charset="0"/>
                  <a:ea typeface="+mn-ea"/>
                  <a:cs typeface="Posterama" panose="020B0604020202020204"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2105263157894736E-2"/>
              <c:y val="-7.1428571428571466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Posterama" panose="020B0604020202020204" pitchFamily="34" charset="0"/>
                  <a:ea typeface="+mn-ea"/>
                  <a:cs typeface="Posterama" panose="020B0604020202020204"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5614035087719301E-2"/>
              <c:y val="0.1388888888888889"/>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Posterama" panose="020B0604020202020204" pitchFamily="34" charset="0"/>
                  <a:ea typeface="+mn-ea"/>
                  <a:cs typeface="Posterama" panose="020B0604020202020204"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385964912280705E-2"/>
              <c:y val="-0.12698412698412698"/>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Posterama" panose="020B0604020202020204" pitchFamily="34" charset="0"/>
                  <a:ea typeface="+mn-ea"/>
                  <a:cs typeface="Posterama" panose="020B0604020202020204"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9824561403508806E-2"/>
              <c:y val="0.11507936507936507"/>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Posterama" panose="020B0604020202020204" pitchFamily="34" charset="0"/>
                  <a:ea typeface="+mn-ea"/>
                  <a:cs typeface="Posterama" panose="020B0604020202020204"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6842105263157891E-2"/>
              <c:y val="-0.1388888888888889"/>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Posterama" panose="020B0604020202020204" pitchFamily="34" charset="0"/>
                  <a:ea typeface="+mn-ea"/>
                  <a:cs typeface="Posterama" panose="020B0604020202020204"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5087719298245681E-2"/>
              <c:y val="9.5238095238095163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Posterama" panose="020B0604020202020204" pitchFamily="34" charset="0"/>
                  <a:ea typeface="+mn-ea"/>
                  <a:cs typeface="Posterama" panose="020B0604020202020204"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36842105263158E-2"/>
              <c:y val="-0.10317460317460321"/>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Posterama" panose="020B0604020202020204" pitchFamily="34" charset="0"/>
                  <a:ea typeface="+mn-ea"/>
                  <a:cs typeface="Posterama" panose="020B0604020202020204"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736842105263158E-2"/>
              <c:y val="0.18650793650793651"/>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Posterama" panose="020B0604020202020204" pitchFamily="34" charset="0"/>
                  <a:ea typeface="+mn-ea"/>
                  <a:cs typeface="Posterama" panose="020B0604020202020204"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5087719298245612E-2"/>
              <c:y val="-0.13492063492063491"/>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Posterama" panose="020B0604020202020204" pitchFamily="34" charset="0"/>
                  <a:ea typeface="+mn-ea"/>
                  <a:cs typeface="Posterama" panose="020B0604020202020204"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1578947368421179E-2"/>
              <c:y val="0.10714285714285714"/>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Posterama" panose="020B0604020202020204" pitchFamily="34" charset="0"/>
                  <a:ea typeface="+mn-ea"/>
                  <a:cs typeface="Posterama" panose="020B0604020202020204"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6842105263157891E-2"/>
              <c:y val="-9.1269841269841265E-2"/>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Posterama" panose="020B0604020202020204" pitchFamily="34" charset="0"/>
                  <a:ea typeface="+mn-ea"/>
                  <a:cs typeface="Posterama" panose="020B0604020202020204"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456140350877193E-2"/>
              <c:y val="0.12301587301587301"/>
            </c:manualLayout>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Posterama" panose="020B0604020202020204" pitchFamily="34" charset="0"/>
                  <a:ea typeface="+mn-ea"/>
                  <a:cs typeface="Posterama" panose="020B0604020202020204"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PivotTable!$D$69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4.2105263157894736E-2"/>
                  <c:y val="-7.14285714285714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8F-F840-B468-7E7ACC4F05AE}"/>
                </c:ext>
              </c:extLst>
            </c:dLbl>
            <c:dLbl>
              <c:idx val="1"/>
              <c:layout>
                <c:manualLayout>
                  <c:x val="-4.5614035087719301E-2"/>
                  <c:y val="0.13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8F-F840-B468-7E7ACC4F05AE}"/>
                </c:ext>
              </c:extLst>
            </c:dLbl>
            <c:dLbl>
              <c:idx val="2"/>
              <c:layout>
                <c:manualLayout>
                  <c:x val="-4.385964912280705E-2"/>
                  <c:y val="-0.126984126984126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8F-F840-B468-7E7ACC4F05AE}"/>
                </c:ext>
              </c:extLst>
            </c:dLbl>
            <c:dLbl>
              <c:idx val="3"/>
              <c:layout>
                <c:manualLayout>
                  <c:x val="-2.9824561403508806E-2"/>
                  <c:y val="0.115079365079365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68F-F840-B468-7E7ACC4F05AE}"/>
                </c:ext>
              </c:extLst>
            </c:dLbl>
            <c:dLbl>
              <c:idx val="4"/>
              <c:layout>
                <c:manualLayout>
                  <c:x val="-3.6842105263157891E-2"/>
                  <c:y val="-0.13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68F-F840-B468-7E7ACC4F05AE}"/>
                </c:ext>
              </c:extLst>
            </c:dLbl>
            <c:dLbl>
              <c:idx val="5"/>
              <c:layout>
                <c:manualLayout>
                  <c:x val="-3.5087719298245681E-2"/>
                  <c:y val="9.52380952380951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68F-F840-B468-7E7ACC4F05AE}"/>
                </c:ext>
              </c:extLst>
            </c:dLbl>
            <c:dLbl>
              <c:idx val="6"/>
              <c:layout>
                <c:manualLayout>
                  <c:x val="-4.736842105263158E-2"/>
                  <c:y val="-0.103174603174603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68F-F840-B468-7E7ACC4F05AE}"/>
                </c:ext>
              </c:extLst>
            </c:dLbl>
            <c:dLbl>
              <c:idx val="7"/>
              <c:layout>
                <c:manualLayout>
                  <c:x val="-4.736842105263158E-2"/>
                  <c:y val="0.186507936507936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68F-F840-B468-7E7ACC4F05AE}"/>
                </c:ext>
              </c:extLst>
            </c:dLbl>
            <c:dLbl>
              <c:idx val="8"/>
              <c:layout>
                <c:manualLayout>
                  <c:x val="-3.5087719298245612E-2"/>
                  <c:y val="-0.134920634920634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68F-F840-B468-7E7ACC4F05AE}"/>
                </c:ext>
              </c:extLst>
            </c:dLbl>
            <c:dLbl>
              <c:idx val="9"/>
              <c:layout>
                <c:manualLayout>
                  <c:x val="-3.1578947368421179E-2"/>
                  <c:y val="0.107142857142857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68F-F840-B468-7E7ACC4F05AE}"/>
                </c:ext>
              </c:extLst>
            </c:dLbl>
            <c:dLbl>
              <c:idx val="10"/>
              <c:layout>
                <c:manualLayout>
                  <c:x val="-3.6842105263157891E-2"/>
                  <c:y val="-9.12698412698412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68F-F840-B468-7E7ACC4F05AE}"/>
                </c:ext>
              </c:extLst>
            </c:dLbl>
            <c:dLbl>
              <c:idx val="11"/>
              <c:layout>
                <c:manualLayout>
                  <c:x val="-2.456140350877193E-2"/>
                  <c:y val="0.123015873015873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68F-F840-B468-7E7ACC4F05AE}"/>
                </c:ext>
              </c:extLst>
            </c:dLbl>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Posterama" panose="020B0604020202020204" pitchFamily="34" charset="0"/>
                    <a:ea typeface="+mn-ea"/>
                    <a:cs typeface="Posterama" panose="020B0604020202020204" pitchFamily="34" charset="0"/>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PivotTable!$C$70:$C$81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PivotTable!$D$70:$D$81</c:f>
              <c:numCache>
                <c:formatCode>[$$-45C]#,##0</c:formatCode>
                <c:ptCount val="12"/>
                <c:pt idx="0">
                  <c:v>45360.270000000019</c:v>
                </c:pt>
                <c:pt idx="1">
                  <c:v>48814.680000000015</c:v>
                </c:pt>
                <c:pt idx="2">
                  <c:v>40246.029999999992</c:v>
                </c:pt>
                <c:pt idx="3">
                  <c:v>47678.020000000011</c:v>
                </c:pt>
                <c:pt idx="4">
                  <c:v>37993.209999999955</c:v>
                </c:pt>
                <c:pt idx="5">
                  <c:v>41114.259999999987</c:v>
                </c:pt>
                <c:pt idx="6">
                  <c:v>42159.14</c:v>
                </c:pt>
                <c:pt idx="7">
                  <c:v>54393.949999999983</c:v>
                </c:pt>
                <c:pt idx="8">
                  <c:v>33007.389999999985</c:v>
                </c:pt>
                <c:pt idx="9">
                  <c:v>37820.749999999985</c:v>
                </c:pt>
                <c:pt idx="10">
                  <c:v>43711.909999999953</c:v>
                </c:pt>
                <c:pt idx="11">
                  <c:v>41782.130000000005</c:v>
                </c:pt>
              </c:numCache>
            </c:numRef>
          </c:val>
          <c:smooth val="0"/>
          <c:extLst>
            <c:ext xmlns:c16="http://schemas.microsoft.com/office/drawing/2014/chart" uri="{C3380CC4-5D6E-409C-BE32-E72D297353CC}">
              <c16:uniqueId val="{00000000-868F-F840-B468-7E7ACC4F05AE}"/>
            </c:ext>
          </c:extLst>
        </c:ser>
        <c:dLbls>
          <c:showLegendKey val="0"/>
          <c:showVal val="0"/>
          <c:showCatName val="0"/>
          <c:showSerName val="0"/>
          <c:showPercent val="0"/>
          <c:showBubbleSize val="0"/>
        </c:dLbls>
        <c:marker val="1"/>
        <c:smooth val="0"/>
        <c:axId val="922184191"/>
        <c:axId val="922185903"/>
      </c:lineChart>
      <c:catAx>
        <c:axId val="922184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Posterama" panose="020B0604020202020204" pitchFamily="34" charset="0"/>
                <a:ea typeface="+mn-ea"/>
                <a:cs typeface="Posterama" panose="020B0604020202020204" pitchFamily="34" charset="0"/>
              </a:defRPr>
            </a:pPr>
            <a:endParaRPr lang="en-PK"/>
          </a:p>
        </c:txPr>
        <c:crossAx val="922185903"/>
        <c:crosses val="autoZero"/>
        <c:auto val="1"/>
        <c:lblAlgn val="ctr"/>
        <c:lblOffset val="100"/>
        <c:noMultiLvlLbl val="0"/>
      </c:catAx>
      <c:valAx>
        <c:axId val="922185903"/>
        <c:scaling>
          <c:orientation val="minMax"/>
        </c:scaling>
        <c:delete val="1"/>
        <c:axPos val="l"/>
        <c:numFmt formatCode="[$$-45C]#,##0" sourceLinked="1"/>
        <c:majorTickMark val="none"/>
        <c:minorTickMark val="none"/>
        <c:tickLblPos val="nextTo"/>
        <c:crossAx val="92218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[Pearl &amp; Palm Gifts.xlsx]PivotTable!SalesbyProducts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latin typeface="Posterama" panose="020B0604020202020204" pitchFamily="34" charset="0"/>
                <a:cs typeface="Posterama" panose="020B0604020202020204" pitchFamily="34" charset="0"/>
              </a:rPr>
              <a:t>Top 5 Products by</a:t>
            </a:r>
            <a:r>
              <a:rPr lang="en-GB" b="1" baseline="0">
                <a:solidFill>
                  <a:schemeClr val="tx1"/>
                </a:solidFill>
                <a:latin typeface="Posterama" panose="020B0604020202020204" pitchFamily="34" charset="0"/>
                <a:cs typeface="Posterama" panose="020B0604020202020204" pitchFamily="34" charset="0"/>
              </a:rPr>
              <a:t> </a:t>
            </a:r>
            <a:r>
              <a:rPr lang="en-GB" b="1">
                <a:solidFill>
                  <a:schemeClr val="tx1"/>
                </a:solidFill>
                <a:latin typeface="Posterama" panose="020B0604020202020204" pitchFamily="34" charset="0"/>
                <a:cs typeface="Posterama" panose="020B0604020202020204" pitchFamily="34" charset="0"/>
              </a:rPr>
              <a:t>Revenue</a:t>
            </a:r>
            <a:endParaRPr lang="en-GB">
              <a:solidFill>
                <a:schemeClr val="tx1"/>
              </a:solidFill>
              <a:latin typeface="Posterama" panose="020B0604020202020204" pitchFamily="34" charset="0"/>
              <a:cs typeface="Posterama"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rgbClr val="1F2937"/>
                  </a:solidFill>
                  <a:latin typeface="Posterama" panose="020B0604020202020204" pitchFamily="34" charset="0"/>
                  <a:ea typeface="+mn-ea"/>
                  <a:cs typeface="Posterama" panose="020B0604020202020204"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PivotTable!$D$84</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rgbClr val="1F2937"/>
                    </a:solidFill>
                    <a:latin typeface="Posterama" panose="020B0604020202020204" pitchFamily="34" charset="0"/>
                    <a:ea typeface="+mn-ea"/>
                    <a:cs typeface="Posterama" panose="020B0604020202020204" pitchFamily="34" charset="0"/>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PivotTable!$C$85:$C$89</c:f>
              <c:strCache>
                <c:ptCount val="5"/>
                <c:pt idx="0">
                  <c:v>Corporate Signature Hamper (Large)</c:v>
                </c:pt>
                <c:pt idx="1">
                  <c:v>Eid Mubarak Family Hamper</c:v>
                </c:pt>
                <c:pt idx="2">
                  <c:v>Luxury Chocolate Hamper</c:v>
                </c:pt>
                <c:pt idx="3">
                  <c:v>Premium Oud Perfume Set</c:v>
                </c:pt>
                <c:pt idx="4">
                  <c:v>Mixed Flowers Bouquet Deluxe</c:v>
                </c:pt>
              </c:strCache>
            </c:strRef>
          </c:cat>
          <c:val>
            <c:numRef>
              <c:f>PivotTable!$D$85:$D$89</c:f>
              <c:numCache>
                <c:formatCode>[$$-45C]#,##0</c:formatCode>
                <c:ptCount val="5"/>
                <c:pt idx="0">
                  <c:v>140243.08999999994</c:v>
                </c:pt>
                <c:pt idx="1">
                  <c:v>65780.62000000001</c:v>
                </c:pt>
                <c:pt idx="2">
                  <c:v>62932.060000000012</c:v>
                </c:pt>
                <c:pt idx="3">
                  <c:v>54593.060000000005</c:v>
                </c:pt>
                <c:pt idx="4">
                  <c:v>46172.04000000003</c:v>
                </c:pt>
              </c:numCache>
            </c:numRef>
          </c:val>
          <c:extLst>
            <c:ext xmlns:c16="http://schemas.microsoft.com/office/drawing/2014/chart" uri="{C3380CC4-5D6E-409C-BE32-E72D297353CC}">
              <c16:uniqueId val="{00000000-FDD0-FD48-9F8A-68100E9A4E92}"/>
            </c:ext>
          </c:extLst>
        </c:ser>
        <c:dLbls>
          <c:showLegendKey val="0"/>
          <c:showVal val="0"/>
          <c:showCatName val="0"/>
          <c:showSerName val="0"/>
          <c:showPercent val="0"/>
          <c:showBubbleSize val="0"/>
        </c:dLbls>
        <c:gapWidth val="100"/>
        <c:overlap val="-27"/>
        <c:axId val="909941231"/>
        <c:axId val="909934223"/>
      </c:barChart>
      <c:catAx>
        <c:axId val="909941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200">
                    <a:solidFill>
                      <a:srgbClr val="6B7280"/>
                    </a:solidFill>
                    <a:latin typeface="Posterama" panose="020B0604020202020204" pitchFamily="34" charset="0"/>
                    <a:cs typeface="Posterama" panose="020B0604020202020204" pitchFamily="34" charset="0"/>
                  </a:rPr>
                  <a:t>Product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2937"/>
                </a:solidFill>
                <a:latin typeface="Posterama" panose="020B0604020202020204" pitchFamily="34" charset="0"/>
                <a:ea typeface="+mn-ea"/>
                <a:cs typeface="Posterama" panose="020B0604020202020204" pitchFamily="34" charset="0"/>
              </a:defRPr>
            </a:pPr>
            <a:endParaRPr lang="en-PK"/>
          </a:p>
        </c:txPr>
        <c:crossAx val="909934223"/>
        <c:crosses val="autoZero"/>
        <c:auto val="1"/>
        <c:lblAlgn val="ctr"/>
        <c:lblOffset val="100"/>
        <c:noMultiLvlLbl val="0"/>
      </c:catAx>
      <c:valAx>
        <c:axId val="909934223"/>
        <c:scaling>
          <c:orientation val="minMax"/>
        </c:scaling>
        <c:delete val="1"/>
        <c:axPos val="l"/>
        <c:numFmt formatCode="[$$-45C]#,##0" sourceLinked="1"/>
        <c:majorTickMark val="none"/>
        <c:minorTickMark val="none"/>
        <c:tickLblPos val="nextTo"/>
        <c:crossAx val="90994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[Pearl &amp; Palm Gifts.xlsx]PivotTable!SalesByOccasion</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b="1">
                <a:solidFill>
                  <a:schemeClr val="tx1"/>
                </a:solidFill>
                <a:latin typeface="Posterama" panose="020B0604020202020204" pitchFamily="34" charset="0"/>
                <a:cs typeface="Posterama" panose="020B0604020202020204" pitchFamily="34" charset="0"/>
              </a:rPr>
              <a:t>Revenue by Occasion</a:t>
            </a:r>
            <a:endParaRPr lang="en-GB">
              <a:solidFill>
                <a:schemeClr val="tx1"/>
              </a:solidFill>
              <a:latin typeface="Posterama" panose="020B0604020202020204" pitchFamily="34" charset="0"/>
              <a:cs typeface="Posterama"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rgbClr val="1F2937"/>
                  </a:solidFill>
                  <a:latin typeface="Posterama" panose="020B0604020202020204" pitchFamily="34" charset="0"/>
                  <a:ea typeface="+mn-ea"/>
                  <a:cs typeface="Posterama" panose="020B0604020202020204"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manualLayout>
          <c:layoutTarget val="inner"/>
          <c:xMode val="edge"/>
          <c:yMode val="edge"/>
          <c:x val="4.1849862697798619E-2"/>
          <c:y val="0.17109756097560977"/>
          <c:w val="0.94960007889187259"/>
          <c:h val="0.60274790346328655"/>
        </c:manualLayout>
      </c:layout>
      <c:barChart>
        <c:barDir val="col"/>
        <c:grouping val="clustered"/>
        <c:varyColors val="0"/>
        <c:ser>
          <c:idx val="0"/>
          <c:order val="0"/>
          <c:tx>
            <c:strRef>
              <c:f>PivotTable!$D$11</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dPt>
          <c:dPt>
            <c:idx val="1"/>
            <c:invertIfNegative val="0"/>
            <c:bubble3D val="0"/>
            <c:spPr>
              <a:solidFill>
                <a:schemeClr val="accent1"/>
              </a:solidFill>
              <a:ln>
                <a:noFill/>
              </a:ln>
              <a:effectLst/>
            </c:spPr>
          </c:dPt>
          <c:dPt>
            <c:idx val="2"/>
            <c:invertIfNegative val="0"/>
            <c:bubble3D val="0"/>
            <c:spPr>
              <a:solidFill>
                <a:schemeClr val="accent1"/>
              </a:solidFill>
              <a:ln>
                <a:noFill/>
              </a:ln>
              <a:effectLst/>
            </c:spPr>
          </c:dPt>
          <c:dPt>
            <c:idx val="3"/>
            <c:invertIfNegative val="0"/>
            <c:bubble3D val="0"/>
            <c:spPr>
              <a:solidFill>
                <a:schemeClr val="accent1"/>
              </a:solidFill>
              <a:ln>
                <a:noFill/>
              </a:ln>
              <a:effectLst/>
            </c:spPr>
          </c:dPt>
          <c:dPt>
            <c:idx val="4"/>
            <c:invertIfNegative val="0"/>
            <c:bubble3D val="0"/>
            <c:spPr>
              <a:solidFill>
                <a:schemeClr val="accent1"/>
              </a:solidFill>
              <a:ln>
                <a:noFill/>
              </a:ln>
              <a:effectLst/>
            </c:spPr>
          </c:dPt>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rgbClr val="1F2937"/>
                    </a:solidFill>
                    <a:latin typeface="Posterama" panose="020B0604020202020204" pitchFamily="34" charset="0"/>
                    <a:ea typeface="+mn-ea"/>
                    <a:cs typeface="Posterama" panose="020B0604020202020204" pitchFamily="34" charset="0"/>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PivotTable!$C$12:$C$16</c:f>
              <c:strCache>
                <c:ptCount val="5"/>
                <c:pt idx="0">
                  <c:v>Corporate</c:v>
                </c:pt>
                <c:pt idx="1">
                  <c:v>Eid</c:v>
                </c:pt>
                <c:pt idx="2">
                  <c:v>Father's Day</c:v>
                </c:pt>
                <c:pt idx="3">
                  <c:v>Anniversary</c:v>
                </c:pt>
                <c:pt idx="4">
                  <c:v>Wedding</c:v>
                </c:pt>
              </c:strCache>
            </c:strRef>
          </c:cat>
          <c:val>
            <c:numRef>
              <c:f>PivotTable!$D$12:$D$16</c:f>
              <c:numCache>
                <c:formatCode>[$$-45C]#,##0</c:formatCode>
                <c:ptCount val="5"/>
                <c:pt idx="0">
                  <c:v>157217.63999999987</c:v>
                </c:pt>
                <c:pt idx="1">
                  <c:v>83800.009999999995</c:v>
                </c:pt>
                <c:pt idx="2">
                  <c:v>43912.639999999999</c:v>
                </c:pt>
                <c:pt idx="3">
                  <c:v>33748.039999999979</c:v>
                </c:pt>
                <c:pt idx="4">
                  <c:v>31672.289999999972</c:v>
                </c:pt>
              </c:numCache>
            </c:numRef>
          </c:val>
          <c:extLst>
            <c:ext xmlns:c16="http://schemas.microsoft.com/office/drawing/2014/chart" uri="{C3380CC4-5D6E-409C-BE32-E72D297353CC}">
              <c16:uniqueId val="{0000000D-C9D4-DE4E-A639-E54C979267B9}"/>
            </c:ext>
          </c:extLst>
        </c:ser>
        <c:dLbls>
          <c:showLegendKey val="0"/>
          <c:showVal val="0"/>
          <c:showCatName val="0"/>
          <c:showSerName val="0"/>
          <c:showPercent val="0"/>
          <c:showBubbleSize val="0"/>
        </c:dLbls>
        <c:gapWidth val="100"/>
        <c:axId val="1276501503"/>
        <c:axId val="147571360"/>
      </c:barChart>
      <c:valAx>
        <c:axId val="147571360"/>
        <c:scaling>
          <c:orientation val="minMax"/>
        </c:scaling>
        <c:delete val="1"/>
        <c:axPos val="l"/>
        <c:numFmt formatCode="[$$-45C]#,##0" sourceLinked="1"/>
        <c:majorTickMark val="out"/>
        <c:minorTickMark val="none"/>
        <c:tickLblPos val="nextTo"/>
        <c:crossAx val="1276501503"/>
        <c:crossBetween val="between"/>
      </c:valAx>
      <c:catAx>
        <c:axId val="1276501503"/>
        <c:scaling>
          <c:orientation val="minMax"/>
        </c:scaling>
        <c:delete val="0"/>
        <c:axPos val="b"/>
        <c:title>
          <c:tx>
            <c:rich>
              <a:bodyPr rot="0" spcFirstLastPara="1" vertOverflow="ellipsis" vert="horz" wrap="square" anchor="ctr" anchorCtr="1"/>
              <a:lstStyle/>
              <a:p>
                <a:pPr>
                  <a:defRPr sz="1000" b="0" i="0" u="none" strike="noStrike" kern="1200" baseline="0">
                    <a:solidFill>
                      <a:srgbClr val="6B7280"/>
                    </a:solidFill>
                    <a:latin typeface="+mn-lt"/>
                    <a:ea typeface="+mn-ea"/>
                    <a:cs typeface="+mn-cs"/>
                  </a:defRPr>
                </a:pPr>
                <a:r>
                  <a:rPr lang="en-GB" sz="1200" b="0">
                    <a:solidFill>
                      <a:srgbClr val="6B7280"/>
                    </a:solidFill>
                    <a:latin typeface="Posterama" panose="020B0604020202020204" pitchFamily="34" charset="0"/>
                    <a:cs typeface="Posterama" panose="020B0604020202020204" pitchFamily="34" charset="0"/>
                  </a:rPr>
                  <a:t>Occasion</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6B7280"/>
                  </a:solidFill>
                  <a:latin typeface="+mn-lt"/>
                  <a:ea typeface="+mn-ea"/>
                  <a:cs typeface="+mn-cs"/>
                </a:defRPr>
              </a:pPr>
              <a:endParaRPr lang="en-PK"/>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6B7280"/>
                </a:solidFill>
                <a:latin typeface="Posterama" panose="020B0604020202020204" pitchFamily="34" charset="0"/>
                <a:ea typeface="+mn-ea"/>
                <a:cs typeface="Posterama" panose="020B0604020202020204" pitchFamily="34" charset="0"/>
              </a:defRPr>
            </a:pPr>
            <a:endParaRPr lang="en-PK"/>
          </a:p>
        </c:txPr>
        <c:crossAx val="147571360"/>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[Pearl &amp; Palm Gifts.xlsx]PivotTable!ChannelBreakdown</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b="1">
                <a:solidFill>
                  <a:srgbClr val="1F2937"/>
                </a:solidFill>
                <a:latin typeface="Posterama" panose="020B0604020202020204" pitchFamily="34" charset="0"/>
                <a:cs typeface="Posterama" panose="020B0604020202020204" pitchFamily="34" charset="0"/>
              </a:rPr>
              <a:t>Revenue by Sales Channel</a:t>
            </a:r>
            <a:endParaRPr lang="en-GB">
              <a:solidFill>
                <a:srgbClr val="1F2937"/>
              </a:solidFill>
              <a:latin typeface="Posterama" panose="020B0604020202020204" pitchFamily="34" charset="0"/>
              <a:cs typeface="Posterama"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Posterama" panose="020B0604020202020204" pitchFamily="34" charset="0"/>
                  <a:ea typeface="+mn-ea"/>
                  <a:cs typeface="Posterama" panose="020B0604020202020204"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PivotTable!$D$42</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Posterama" panose="020B0604020202020204" pitchFamily="34" charset="0"/>
                    <a:ea typeface="+mn-ea"/>
                    <a:cs typeface="Posterama" panose="020B0604020202020204" pitchFamily="34" charset="0"/>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PivotTable!$C$43:$C$49</c:f>
              <c:strCache>
                <c:ptCount val="7"/>
                <c:pt idx="0">
                  <c:v>Website</c:v>
                </c:pt>
                <c:pt idx="1">
                  <c:v>WhatsApp</c:v>
                </c:pt>
                <c:pt idx="2">
                  <c:v>Instagram</c:v>
                </c:pt>
                <c:pt idx="3">
                  <c:v>Phone</c:v>
                </c:pt>
                <c:pt idx="4">
                  <c:v>Walk-in</c:v>
                </c:pt>
                <c:pt idx="5">
                  <c:v>Noon</c:v>
                </c:pt>
                <c:pt idx="6">
                  <c:v>Amazon.ae</c:v>
                </c:pt>
              </c:strCache>
            </c:strRef>
          </c:cat>
          <c:val>
            <c:numRef>
              <c:f>PivotTable!$D$43:$D$49</c:f>
              <c:numCache>
                <c:formatCode>[$$-45C]#,##0</c:formatCode>
                <c:ptCount val="7"/>
                <c:pt idx="0">
                  <c:v>165663.56000000006</c:v>
                </c:pt>
                <c:pt idx="1">
                  <c:v>151112.21</c:v>
                </c:pt>
                <c:pt idx="2">
                  <c:v>61317.000000000022</c:v>
                </c:pt>
                <c:pt idx="3">
                  <c:v>53073.950000000012</c:v>
                </c:pt>
                <c:pt idx="4">
                  <c:v>46519.910000000011</c:v>
                </c:pt>
                <c:pt idx="5">
                  <c:v>20553.87</c:v>
                </c:pt>
                <c:pt idx="6">
                  <c:v>15841.24</c:v>
                </c:pt>
              </c:numCache>
            </c:numRef>
          </c:val>
          <c:extLst>
            <c:ext xmlns:c16="http://schemas.microsoft.com/office/drawing/2014/chart" uri="{C3380CC4-5D6E-409C-BE32-E72D297353CC}">
              <c16:uniqueId val="{00000000-D596-FD4A-99CB-BFC1599641F8}"/>
            </c:ext>
          </c:extLst>
        </c:ser>
        <c:dLbls>
          <c:showLegendKey val="0"/>
          <c:showVal val="0"/>
          <c:showCatName val="0"/>
          <c:showSerName val="0"/>
          <c:showPercent val="0"/>
          <c:showBubbleSize val="0"/>
        </c:dLbls>
        <c:gapWidth val="80"/>
        <c:overlap val="-27"/>
        <c:axId val="1318253423"/>
        <c:axId val="1318255135"/>
      </c:barChart>
      <c:catAx>
        <c:axId val="1318253423"/>
        <c:scaling>
          <c:orientation val="minMax"/>
        </c:scaling>
        <c:delete val="0"/>
        <c:axPos val="b"/>
        <c:title>
          <c:tx>
            <c:rich>
              <a:bodyPr rot="0" spcFirstLastPara="1" vertOverflow="ellipsis" vert="horz" wrap="square" anchor="ctr" anchorCtr="1"/>
              <a:lstStyle/>
              <a:p>
                <a:pPr>
                  <a:defRPr sz="1000" b="0" i="0" u="none" strike="noStrike" kern="1200" baseline="0">
                    <a:solidFill>
                      <a:srgbClr val="6B7280"/>
                    </a:solidFill>
                    <a:latin typeface="+mn-lt"/>
                    <a:ea typeface="+mn-ea"/>
                    <a:cs typeface="+mn-cs"/>
                  </a:defRPr>
                </a:pPr>
                <a:r>
                  <a:rPr lang="en-GB" sz="1200">
                    <a:solidFill>
                      <a:srgbClr val="6B7280"/>
                    </a:solidFill>
                    <a:latin typeface="Posterama" panose="020B0604020202020204" pitchFamily="34" charset="0"/>
                    <a:cs typeface="Posterama" panose="020B0604020202020204" pitchFamily="34" charset="0"/>
                  </a:rPr>
                  <a:t>Sales Channel</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6B7280"/>
                  </a:solidFill>
                  <a:latin typeface="+mn-lt"/>
                  <a:ea typeface="+mn-ea"/>
                  <a:cs typeface="+mn-cs"/>
                </a:defRPr>
              </a:pPr>
              <a:endParaRPr lang="en-PK"/>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6B7280"/>
                </a:solidFill>
                <a:latin typeface="Posterama" panose="020B0604020202020204" pitchFamily="34" charset="0"/>
                <a:ea typeface="+mn-ea"/>
                <a:cs typeface="Posterama" panose="020B0604020202020204" pitchFamily="34" charset="0"/>
              </a:defRPr>
            </a:pPr>
            <a:endParaRPr lang="en-PK"/>
          </a:p>
        </c:txPr>
        <c:crossAx val="1318255135"/>
        <c:crosses val="autoZero"/>
        <c:auto val="1"/>
        <c:lblAlgn val="ctr"/>
        <c:lblOffset val="100"/>
        <c:noMultiLvlLbl val="0"/>
      </c:catAx>
      <c:valAx>
        <c:axId val="1318255135"/>
        <c:scaling>
          <c:orientation val="minMax"/>
        </c:scaling>
        <c:delete val="1"/>
        <c:axPos val="l"/>
        <c:numFmt formatCode="[$$-45C]#,##0" sourceLinked="1"/>
        <c:majorTickMark val="none"/>
        <c:minorTickMark val="none"/>
        <c:tickLblPos val="nextTo"/>
        <c:crossAx val="131825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[Pearl &amp; Palm Gifts.xlsx]PivotTable!OnTimeDelivery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rgbClr val="1F2937"/>
                </a:solidFill>
                <a:latin typeface="Posterama" panose="020B0604020202020204" pitchFamily="34" charset="0"/>
                <a:cs typeface="Posterama" panose="020B0604020202020204" pitchFamily="34" charset="0"/>
              </a:rPr>
              <a:t>On-Time Delivery Rate</a:t>
            </a:r>
            <a:endParaRPr lang="en-GB">
              <a:solidFill>
                <a:srgbClr val="1F2937"/>
              </a:solidFill>
              <a:latin typeface="Posterama" panose="020B0604020202020204" pitchFamily="34" charset="0"/>
              <a:cs typeface="Posterama"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1"/>
          </a:solidFill>
          <a:ln>
            <a:noFill/>
          </a:ln>
          <a:effectLst/>
        </c:spPr>
        <c:dLbl>
          <c:idx val="0"/>
          <c:layout>
            <c:manualLayout>
              <c:x val="-0.17063492063492067"/>
              <c:y val="8.888888888888898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2BD9E10-A88F-024C-A97A-0E9B5E6563D3}" type="CATEGORYNAME">
                  <a:rPr lang="en-US" sz="1200">
                    <a:solidFill>
                      <a:srgbClr val="6B7280"/>
                    </a:solidFill>
                    <a:latin typeface="Posterama" panose="020B0604020202020204" pitchFamily="34" charset="0"/>
                    <a:cs typeface="Posterama" panose="020B0604020202020204" pitchFamily="34" charset="0"/>
                  </a:rPr>
                  <a:pPr>
                    <a:defRPr/>
                  </a:pPr>
                  <a:t>[CATEGORY NAME]</a:t>
                </a:fld>
                <a:r>
                  <a:rPr lang="en-US" baseline="0"/>
                  <a:t> </a:t>
                </a:r>
              </a:p>
              <a:p>
                <a:pPr>
                  <a:defRPr/>
                </a:pPr>
                <a:fld id="{10A34D43-D392-464A-8A1D-5C85E58E4B1D}" type="VALUE">
                  <a:rPr lang="en-US" sz="1200" b="1" i="1" baseline="0">
                    <a:solidFill>
                      <a:srgbClr val="1F2937"/>
                    </a:solidFill>
                    <a:latin typeface="Posterama" panose="020B0604020202020204" pitchFamily="34" charset="0"/>
                    <a:cs typeface="Posterama" panose="020B0604020202020204" pitchFamily="34" charset="0"/>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dLbl>
          <c:idx val="0"/>
          <c:layout>
            <c:manualLayout>
              <c:x val="0.18165791776027995"/>
              <c:y val="-0.1222222222222222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B7EE403-2CBF-954A-9869-80F61D5C7ECD}" type="CATEGORYNAME">
                  <a:rPr lang="en-US" sz="1200">
                    <a:latin typeface="Posterama" panose="020B0604020202020204" pitchFamily="34" charset="0"/>
                    <a:cs typeface="Posterama" panose="020B0604020202020204" pitchFamily="34" charset="0"/>
                  </a:rPr>
                  <a:pPr>
                    <a:defRPr/>
                  </a:pPr>
                  <a:t>[CATEGORY NAME]</a:t>
                </a:fld>
                <a:r>
                  <a:rPr lang="en-US" baseline="0"/>
                  <a:t> </a:t>
                </a:r>
              </a:p>
              <a:p>
                <a:pPr>
                  <a:defRPr/>
                </a:pPr>
                <a:fld id="{104447CB-7E8D-AE44-A361-F1696B0AE9B6}" type="VALUE">
                  <a:rPr lang="en-US" sz="1200" b="1" i="1" baseline="0">
                    <a:solidFill>
                      <a:srgbClr val="1F2937"/>
                    </a:solidFill>
                    <a:latin typeface="Posterama" panose="020B0604020202020204" pitchFamily="34" charset="0"/>
                    <a:cs typeface="Posterama" panose="020B0604020202020204" pitchFamily="34" charset="0"/>
                  </a:rPr>
                  <a:pPr>
                    <a:defRPr/>
                  </a:pPr>
                  <a:t>[VALUE]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PivotTable!$D$52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299-5F41-A927-7C3EF7310594}"/>
              </c:ext>
            </c:extLst>
          </c:dPt>
          <c:dPt>
            <c:idx val="1"/>
            <c:bubble3D val="0"/>
            <c:spPr>
              <a:solidFill>
                <a:schemeClr val="accent2"/>
              </a:solidFill>
              <a:ln>
                <a:noFill/>
              </a:ln>
              <a:effectLst/>
            </c:spPr>
            <c:extLst>
              <c:ext xmlns:c16="http://schemas.microsoft.com/office/drawing/2014/chart" uri="{C3380CC4-5D6E-409C-BE32-E72D297353CC}">
                <c16:uniqueId val="{00000003-C299-5F41-A927-7C3EF7310594}"/>
              </c:ext>
            </c:extLst>
          </c:dPt>
          <c:dLbls>
            <c:dLbl>
              <c:idx val="0"/>
              <c:layout>
                <c:manualLayout>
                  <c:x val="-0.17063492063492067"/>
                  <c:y val="8.8888888888888989E-2"/>
                </c:manualLayout>
              </c:layout>
              <c:tx>
                <c:rich>
                  <a:bodyPr/>
                  <a:lstStyle/>
                  <a:p>
                    <a:fld id="{42BD9E10-A88F-024C-A97A-0E9B5E6563D3}" type="CATEGORYNAME">
                      <a:rPr lang="en-US" sz="1200">
                        <a:solidFill>
                          <a:srgbClr val="6B7280"/>
                        </a:solidFill>
                        <a:latin typeface="Posterama" panose="020B0604020202020204" pitchFamily="34" charset="0"/>
                        <a:cs typeface="Posterama" panose="020B0604020202020204" pitchFamily="34" charset="0"/>
                      </a:rPr>
                      <a:pPr/>
                      <a:t>[CATEGORY NAME]</a:t>
                    </a:fld>
                    <a:r>
                      <a:rPr lang="en-US" baseline="0"/>
                      <a:t> </a:t>
                    </a:r>
                  </a:p>
                  <a:p>
                    <a:fld id="{10A34D43-D392-464A-8A1D-5C85E58E4B1D}" type="VALUE">
                      <a:rPr lang="en-US" sz="1200" b="1" i="1" baseline="0">
                        <a:solidFill>
                          <a:srgbClr val="1F2937"/>
                        </a:solidFill>
                        <a:latin typeface="Posterama" panose="020B0604020202020204" pitchFamily="34" charset="0"/>
                        <a:cs typeface="Posterama" panose="020B0604020202020204" pitchFamily="34" charset="0"/>
                      </a:rPr>
                      <a:pPr/>
                      <a:t>[VALUE]</a:t>
                    </a:fld>
                    <a:endParaRPr lang="en-GB"/>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C299-5F41-A927-7C3EF7310594}"/>
                </c:ext>
              </c:extLst>
            </c:dLbl>
            <c:dLbl>
              <c:idx val="1"/>
              <c:layout>
                <c:manualLayout>
                  <c:x val="0.18165791776027995"/>
                  <c:y val="-0.12222222222222222"/>
                </c:manualLayout>
              </c:layout>
              <c:tx>
                <c:rich>
                  <a:bodyPr/>
                  <a:lstStyle/>
                  <a:p>
                    <a:fld id="{3B7EE403-2CBF-954A-9869-80F61D5C7ECD}" type="CATEGORYNAME">
                      <a:rPr lang="en-US" sz="1200">
                        <a:latin typeface="Posterama" panose="020B0604020202020204" pitchFamily="34" charset="0"/>
                        <a:cs typeface="Posterama" panose="020B0604020202020204" pitchFamily="34" charset="0"/>
                      </a:rPr>
                      <a:pPr/>
                      <a:t>[CATEGORY NAME]</a:t>
                    </a:fld>
                    <a:r>
                      <a:rPr lang="en-US" baseline="0"/>
                      <a:t> </a:t>
                    </a:r>
                  </a:p>
                  <a:p>
                    <a:fld id="{104447CB-7E8D-AE44-A361-F1696B0AE9B6}" type="VALUE">
                      <a:rPr lang="en-US" sz="1200" b="1" i="1" baseline="0">
                        <a:solidFill>
                          <a:srgbClr val="1F2937"/>
                        </a:solidFill>
                        <a:latin typeface="Posterama" panose="020B0604020202020204" pitchFamily="34" charset="0"/>
                        <a:cs typeface="Posterama" panose="020B0604020202020204" pitchFamily="34" charset="0"/>
                      </a:rPr>
                      <a:pPr/>
                      <a:t>[VALUE]</a:t>
                    </a:fld>
                    <a:endParaRPr lang="en-GB"/>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C299-5F41-A927-7C3EF73105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PivotTable!$C$53:$C$54</c:f>
              <c:strCache>
                <c:ptCount val="2"/>
                <c:pt idx="0">
                  <c:v>Late</c:v>
                </c:pt>
                <c:pt idx="1">
                  <c:v>On Time</c:v>
                </c:pt>
              </c:strCache>
            </c:strRef>
          </c:cat>
          <c:val>
            <c:numRef>
              <c:f>PivotTable!$D$53:$D$54</c:f>
              <c:numCache>
                <c:formatCode>0.00%</c:formatCode>
                <c:ptCount val="2"/>
                <c:pt idx="0">
                  <c:v>0.71500100140196277</c:v>
                </c:pt>
                <c:pt idx="1">
                  <c:v>0.28499899859803723</c:v>
                </c:pt>
              </c:numCache>
            </c:numRef>
          </c:val>
          <c:extLst>
            <c:ext xmlns:c16="http://schemas.microsoft.com/office/drawing/2014/chart" uri="{C3380CC4-5D6E-409C-BE32-E72D297353CC}">
              <c16:uniqueId val="{00000004-C299-5F41-A927-7C3EF7310594}"/>
            </c:ext>
          </c:extLst>
        </c:ser>
        <c:dLbls>
          <c:showLegendKey val="0"/>
          <c:showVal val="0"/>
          <c:showCatName val="0"/>
          <c:showSerName val="0"/>
          <c:showPercent val="0"/>
          <c:showBubbleSize val="0"/>
          <c:showLeaderLines val="1"/>
        </c:dLbls>
        <c:firstSliceAng val="10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[Pearl &amp; Palm Gifts.xlsx]PivotTable!DeliveryType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latin typeface="Posterama" panose="020B0604020202020204" pitchFamily="34" charset="0"/>
                <a:cs typeface="Posterama" panose="020B0604020202020204" pitchFamily="34" charset="0"/>
              </a:rPr>
              <a:t>Orders by Delivery Type</a:t>
            </a:r>
            <a:endParaRPr lang="en-GB">
              <a:solidFill>
                <a:schemeClr val="tx1"/>
              </a:solidFill>
              <a:latin typeface="Posterama" panose="020B0604020202020204" pitchFamily="34" charset="0"/>
              <a:cs typeface="Posterama"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Posterama" panose="020B0604020202020204" pitchFamily="34" charset="0"/>
                  <a:ea typeface="+mn-ea"/>
                  <a:cs typeface="Posterama" panose="020B0604020202020204"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307086614173228E-2"/>
          <c:y val="0.19692475940507437"/>
          <c:w val="0.91338582677165359"/>
          <c:h val="0.57769122609673795"/>
        </c:manualLayout>
      </c:layout>
      <c:barChart>
        <c:barDir val="col"/>
        <c:grouping val="clustered"/>
        <c:varyColors val="0"/>
        <c:ser>
          <c:idx val="0"/>
          <c:order val="0"/>
          <c:tx>
            <c:strRef>
              <c:f>PivotTable!$D$57</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Posterama" panose="020B0604020202020204" pitchFamily="34" charset="0"/>
                    <a:ea typeface="+mn-ea"/>
                    <a:cs typeface="Posterama" panose="020B0604020202020204" pitchFamily="34" charset="0"/>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PivotTable!$C$58:$C$60</c:f>
              <c:strCache>
                <c:ptCount val="3"/>
                <c:pt idx="0">
                  <c:v>Next-Day</c:v>
                </c:pt>
                <c:pt idx="1">
                  <c:v>Same-Day</c:v>
                </c:pt>
                <c:pt idx="2">
                  <c:v>Scheduled</c:v>
                </c:pt>
              </c:strCache>
            </c:strRef>
          </c:cat>
          <c:val>
            <c:numRef>
              <c:f>PivotTable!$D$58:$D$60</c:f>
              <c:numCache>
                <c:formatCode>General</c:formatCode>
                <c:ptCount val="3"/>
                <c:pt idx="0">
                  <c:v>2813</c:v>
                </c:pt>
                <c:pt idx="1">
                  <c:v>1423</c:v>
                </c:pt>
                <c:pt idx="2">
                  <c:v>757</c:v>
                </c:pt>
              </c:numCache>
            </c:numRef>
          </c:val>
          <c:extLst>
            <c:ext xmlns:c16="http://schemas.microsoft.com/office/drawing/2014/chart" uri="{C3380CC4-5D6E-409C-BE32-E72D297353CC}">
              <c16:uniqueId val="{00000000-AB05-D84C-B72F-8AF78B1BEF74}"/>
            </c:ext>
          </c:extLst>
        </c:ser>
        <c:dLbls>
          <c:showLegendKey val="0"/>
          <c:showVal val="0"/>
          <c:showCatName val="0"/>
          <c:showSerName val="0"/>
          <c:showPercent val="0"/>
          <c:showBubbleSize val="0"/>
        </c:dLbls>
        <c:gapWidth val="100"/>
        <c:overlap val="-27"/>
        <c:axId val="1001646047"/>
        <c:axId val="1001647759"/>
      </c:barChart>
      <c:catAx>
        <c:axId val="1001646047"/>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solidFill>
                      <a:srgbClr val="6B7280"/>
                    </a:solidFill>
                    <a:latin typeface="Posterama" panose="020B0604020202020204" pitchFamily="34" charset="0"/>
                    <a:cs typeface="Posterama" panose="020B0604020202020204" pitchFamily="34" charset="0"/>
                  </a:rPr>
                  <a:t>Delivery Type</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6B7280"/>
                </a:solidFill>
                <a:latin typeface="Posterama" panose="020B0604020202020204" pitchFamily="34" charset="0"/>
                <a:ea typeface="+mn-ea"/>
                <a:cs typeface="Posterama" panose="020B0604020202020204" pitchFamily="34" charset="0"/>
              </a:defRPr>
            </a:pPr>
            <a:endParaRPr lang="en-PK"/>
          </a:p>
        </c:txPr>
        <c:crossAx val="1001647759"/>
        <c:crosses val="autoZero"/>
        <c:auto val="1"/>
        <c:lblAlgn val="ctr"/>
        <c:lblOffset val="100"/>
        <c:noMultiLvlLbl val="0"/>
      </c:catAx>
      <c:valAx>
        <c:axId val="1001647759"/>
        <c:scaling>
          <c:orientation val="minMax"/>
        </c:scaling>
        <c:delete val="1"/>
        <c:axPos val="l"/>
        <c:numFmt formatCode="General" sourceLinked="1"/>
        <c:majorTickMark val="none"/>
        <c:minorTickMark val="none"/>
        <c:tickLblPos val="nextTo"/>
        <c:crossAx val="100164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[Pearl &amp; Palm Gifts.xlsx]PivotTable!RevenueByPaymentMethod</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b="1">
                <a:solidFill>
                  <a:srgbClr val="1F2937"/>
                </a:solidFill>
                <a:latin typeface="Posterama" panose="020B0604020202020204" pitchFamily="34" charset="0"/>
                <a:cs typeface="Posterama" panose="020B0604020202020204" pitchFamily="34" charset="0"/>
              </a:rPr>
              <a:t>Payment Method Share</a:t>
            </a:r>
            <a:endParaRPr lang="en-GB">
              <a:solidFill>
                <a:srgbClr val="1F2937"/>
              </a:solidFill>
              <a:latin typeface="Posterama" panose="020B0604020202020204" pitchFamily="34" charset="0"/>
              <a:cs typeface="Posterama" panose="020B0604020202020204" pitchFamily="34"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a:noFill/>
          </a:ln>
          <a:effectLst/>
        </c:spPr>
        <c:dLbl>
          <c:idx val="0"/>
          <c:layout>
            <c:manualLayout>
              <c:x val="-0.20238095238095238"/>
              <c:y val="1.33311461067366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1"/>
          </a:solidFill>
          <a:ln>
            <a:noFill/>
          </a:ln>
          <a:effectLst/>
        </c:spPr>
        <c:dLbl>
          <c:idx val="0"/>
          <c:layout>
            <c:manualLayout>
              <c:x val="0.22420666166729158"/>
              <c:y val="-0.12777777777777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15:layout>
                <c:manualLayout>
                  <c:w val="0.35085333083364578"/>
                  <c:h val="0.19975021872265966"/>
                </c:manualLayout>
              </c15:layout>
            </c:ext>
          </c:extLst>
        </c:dLbl>
      </c:pivotFmt>
      <c:pivotFmt>
        <c:idx val="8"/>
        <c:spPr>
          <a:solidFill>
            <a:schemeClr val="accent1"/>
          </a:solidFill>
          <a:ln>
            <a:noFill/>
          </a:ln>
          <a:effectLst/>
        </c:spPr>
        <c:dLbl>
          <c:idx val="0"/>
          <c:layout>
            <c:manualLayout>
              <c:x val="0.18849221972253469"/>
              <c:y val="0.161111548556430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15:layout>
                <c:manualLayout>
                  <c:w val="0.28744063242094736"/>
                  <c:h val="0.19975021872265966"/>
                </c:manualLayout>
              </c15:layout>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1"/>
          </a:solidFill>
          <a:ln>
            <a:noFill/>
          </a:ln>
          <a:effectLst/>
        </c:spPr>
        <c:dLbl>
          <c:idx val="0"/>
          <c:layout>
            <c:manualLayout>
              <c:x val="-0.20238095238095238"/>
              <c:y val="1.333114610673665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chemeClr val="accent1"/>
          </a:solidFill>
          <a:ln>
            <a:noFill/>
          </a:ln>
          <a:effectLst/>
        </c:spPr>
        <c:dLbl>
          <c:idx val="0"/>
          <c:layout>
            <c:manualLayout>
              <c:x val="0.22420666166729158"/>
              <c:y val="-0.1277777777777778"/>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659E6ECE-3786-B54A-AE8D-374BECA61BB2}" type="CATEGORYNAME">
                  <a:rPr lang="en-US" sz="1200">
                    <a:solidFill>
                      <a:srgbClr val="6B7280"/>
                    </a:solidFill>
                    <a:latin typeface="Posterama" panose="020B0604020202020204" pitchFamily="34" charset="0"/>
                    <a:cs typeface="Posterama" panose="020B0604020202020204" pitchFamily="34" charset="0"/>
                  </a:rPr>
                  <a:pPr>
                    <a:defRPr sz="1200" b="0" i="0" u="none" strike="noStrike" kern="1200" baseline="0">
                      <a:solidFill>
                        <a:schemeClr val="tx1">
                          <a:lumMod val="75000"/>
                          <a:lumOff val="25000"/>
                        </a:schemeClr>
                      </a:solidFill>
                      <a:latin typeface="+mn-lt"/>
                      <a:ea typeface="+mn-ea"/>
                      <a:cs typeface="+mn-cs"/>
                    </a:defRPr>
                  </a:pPr>
                  <a:t>[CATEGORY NAME]</a:t>
                </a:fld>
                <a:r>
                  <a:rPr lang="en-US" sz="1200" baseline="0"/>
                  <a:t> </a:t>
                </a:r>
                <a:fld id="{F3D3C16F-078C-5C4E-93A4-E735591C257D}" type="VALUE">
                  <a:rPr lang="en-US" sz="1200" b="1" i="1" baseline="0">
                    <a:latin typeface="Posterama" panose="020B0604020202020204" pitchFamily="34" charset="0"/>
                    <a:cs typeface="Posterama" panose="020B0604020202020204" pitchFamily="34" charset="0"/>
                  </a:rPr>
                  <a:pPr>
                    <a:defRPr sz="1200" b="0" i="0" u="none" strike="noStrike" kern="1200" baseline="0">
                      <a:solidFill>
                        <a:schemeClr val="tx1">
                          <a:lumMod val="75000"/>
                          <a:lumOff val="25000"/>
                        </a:schemeClr>
                      </a:solidFill>
                      <a:latin typeface="+mn-lt"/>
                      <a:ea typeface="+mn-ea"/>
                      <a:cs typeface="+mn-cs"/>
                    </a:defRPr>
                  </a:pPr>
                  <a:t>[VALUE]</a:t>
                </a:fld>
                <a:endParaRPr lang="en-US" sz="1200" baseline="0"/>
              </a:p>
            </c:rich>
          </c:tx>
          <c:spPr>
            <a:noFill/>
            <a:ln>
              <a:noFill/>
            </a:ln>
            <a:effectLst/>
          </c:spPr>
          <c:showLegendKey val="0"/>
          <c:showVal val="1"/>
          <c:showCatName val="1"/>
          <c:showSerName val="0"/>
          <c:showPercent val="0"/>
          <c:showBubbleSize val="0"/>
          <c:separator> </c:separator>
          <c:extLst>
            <c:ext xmlns:c15="http://schemas.microsoft.com/office/drawing/2012/chart" uri="{CE6537A1-D6FC-4f65-9D91-7224C49458BB}">
              <c15:layout>
                <c:manualLayout>
                  <c:w val="0.35085333083364578"/>
                  <c:h val="0.19975021872265966"/>
                </c:manualLayout>
              </c15:layout>
              <c15:dlblFieldTable/>
              <c15:showDataLabelsRange val="0"/>
            </c:ext>
          </c:extLst>
        </c:dLbl>
      </c:pivotFmt>
      <c:pivotFmt>
        <c:idx val="12"/>
        <c:spPr>
          <a:solidFill>
            <a:schemeClr val="accent1"/>
          </a:solidFill>
          <a:ln>
            <a:noFill/>
          </a:ln>
          <a:effectLst/>
        </c:spPr>
        <c:dLbl>
          <c:idx val="0"/>
          <c:layout>
            <c:manualLayout>
              <c:x val="0.18849221972253469"/>
              <c:y val="0.16111154855643045"/>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15:layout>
                <c:manualLayout>
                  <c:w val="0.28744063242094736"/>
                  <c:h val="0.19975021872265966"/>
                </c:manualLayout>
              </c15:layout>
            </c:ext>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4"/>
        <c:spPr>
          <a:solidFill>
            <a:schemeClr val="accent1"/>
          </a:solidFill>
          <a:ln>
            <a:noFill/>
          </a:ln>
          <a:effectLst/>
        </c:spPr>
        <c:dLbl>
          <c:idx val="0"/>
          <c:layout>
            <c:manualLayout>
              <c:x val="-0.20238095238095238"/>
              <c:y val="1.333114610673665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5"/>
        <c:spPr>
          <a:solidFill>
            <a:schemeClr val="accent1"/>
          </a:solidFill>
          <a:ln>
            <a:noFill/>
          </a:ln>
          <a:effectLst/>
        </c:spPr>
        <c:dLbl>
          <c:idx val="0"/>
          <c:layout>
            <c:manualLayout>
              <c:x val="0.22420666166729158"/>
              <c:y val="-0.1277777777777778"/>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659E6ECE-3786-B54A-AE8D-374BECA61BB2}" type="CATEGORYNAME">
                  <a:rPr lang="en-US" sz="1200">
                    <a:solidFill>
                      <a:srgbClr val="6B7280"/>
                    </a:solidFill>
                    <a:latin typeface="Posterama" panose="020B0604020202020204" pitchFamily="34" charset="0"/>
                    <a:cs typeface="Posterama" panose="020B0604020202020204" pitchFamily="34" charset="0"/>
                  </a:rPr>
                  <a:pPr>
                    <a:defRPr sz="1200" b="0" i="0" u="none" strike="noStrike" kern="1200" baseline="0">
                      <a:solidFill>
                        <a:schemeClr val="tx1">
                          <a:lumMod val="75000"/>
                          <a:lumOff val="25000"/>
                        </a:schemeClr>
                      </a:solidFill>
                      <a:latin typeface="+mn-lt"/>
                      <a:ea typeface="+mn-ea"/>
                      <a:cs typeface="+mn-cs"/>
                    </a:defRPr>
                  </a:pPr>
                  <a:t>[CATEGORY NAME]</a:t>
                </a:fld>
                <a:r>
                  <a:rPr lang="en-US" sz="1200" baseline="0"/>
                  <a:t> </a:t>
                </a:r>
                <a:fld id="{F3D3C16F-078C-5C4E-93A4-E735591C257D}" type="VALUE">
                  <a:rPr lang="en-US" sz="1200" b="1" i="1" baseline="0">
                    <a:latin typeface="Posterama" panose="020B0604020202020204" pitchFamily="34" charset="0"/>
                    <a:cs typeface="Posterama" panose="020B0604020202020204" pitchFamily="34" charset="0"/>
                  </a:rPr>
                  <a:pPr>
                    <a:defRPr sz="1200" b="0" i="0" u="none" strike="noStrike" kern="1200" baseline="0">
                      <a:solidFill>
                        <a:schemeClr val="tx1">
                          <a:lumMod val="75000"/>
                          <a:lumOff val="25000"/>
                        </a:schemeClr>
                      </a:solidFill>
                      <a:latin typeface="+mn-lt"/>
                      <a:ea typeface="+mn-ea"/>
                      <a:cs typeface="+mn-cs"/>
                    </a:defRPr>
                  </a:pPr>
                  <a:t>[VALUE]</a:t>
                </a:fld>
                <a:endParaRPr lang="en-US" sz="1200" baseline="0"/>
              </a:p>
            </c:rich>
          </c:tx>
          <c:spPr>
            <a:noFill/>
            <a:ln>
              <a:noFill/>
            </a:ln>
            <a:effectLst/>
          </c:spPr>
          <c:showLegendKey val="0"/>
          <c:showVal val="1"/>
          <c:showCatName val="1"/>
          <c:showSerName val="0"/>
          <c:showPercent val="0"/>
          <c:showBubbleSize val="0"/>
          <c:separator> </c:separator>
          <c:extLst>
            <c:ext xmlns:c15="http://schemas.microsoft.com/office/drawing/2012/chart" uri="{CE6537A1-D6FC-4f65-9D91-7224C49458BB}">
              <c15:layout>
                <c:manualLayout>
                  <c:w val="0.35085333083364578"/>
                  <c:h val="0.19975021872265966"/>
                </c:manualLayout>
              </c15:layout>
              <c15:dlblFieldTable/>
              <c15:showDataLabelsRange val="0"/>
            </c:ext>
          </c:extLst>
        </c:dLbl>
      </c:pivotFmt>
      <c:pivotFmt>
        <c:idx val="16"/>
        <c:spPr>
          <a:solidFill>
            <a:schemeClr val="accent1"/>
          </a:solidFill>
          <a:ln>
            <a:noFill/>
          </a:ln>
          <a:effectLst/>
        </c:spPr>
        <c:dLbl>
          <c:idx val="0"/>
          <c:layout>
            <c:manualLayout>
              <c:x val="0.18849221972253469"/>
              <c:y val="0.16111154855643045"/>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15:layout>
                <c:manualLayout>
                  <c:w val="0.28744063242094736"/>
                  <c:h val="0.19975021872265966"/>
                </c:manualLayout>
              </c15:layout>
            </c:ext>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8"/>
        <c:spPr>
          <a:solidFill>
            <a:schemeClr val="accent1"/>
          </a:solidFill>
          <a:ln>
            <a:noFill/>
          </a:ln>
          <a:effectLst/>
        </c:spPr>
        <c:dLbl>
          <c:idx val="0"/>
          <c:layout>
            <c:manualLayout>
              <c:x val="-0.20238095238095238"/>
              <c:y val="1.333114610673665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9"/>
        <c:spPr>
          <a:solidFill>
            <a:schemeClr val="accent1"/>
          </a:solidFill>
          <a:ln>
            <a:noFill/>
          </a:ln>
          <a:effectLst/>
        </c:spPr>
        <c:dLbl>
          <c:idx val="0"/>
          <c:layout>
            <c:manualLayout>
              <c:x val="0.22420666166729158"/>
              <c:y val="-0.1277777777777778"/>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659E6ECE-3786-B54A-AE8D-374BECA61BB2}" type="CATEGORYNAME">
                  <a:rPr lang="en-US" sz="1200">
                    <a:solidFill>
                      <a:srgbClr val="6B7280"/>
                    </a:solidFill>
                    <a:latin typeface="Posterama" panose="020B0604020202020204" pitchFamily="34" charset="0"/>
                    <a:cs typeface="Posterama" panose="020B0604020202020204" pitchFamily="34" charset="0"/>
                  </a:rPr>
                  <a:pPr>
                    <a:defRPr sz="1200" b="0" i="0" u="none" strike="noStrike" kern="1200" baseline="0">
                      <a:solidFill>
                        <a:schemeClr val="tx1">
                          <a:lumMod val="75000"/>
                          <a:lumOff val="25000"/>
                        </a:schemeClr>
                      </a:solidFill>
                      <a:latin typeface="+mn-lt"/>
                      <a:ea typeface="+mn-ea"/>
                      <a:cs typeface="+mn-cs"/>
                    </a:defRPr>
                  </a:pPr>
                  <a:t>[CATEGORY NAME]</a:t>
                </a:fld>
                <a:r>
                  <a:rPr lang="en-US" sz="1200" baseline="0"/>
                  <a:t> </a:t>
                </a:r>
                <a:fld id="{F3D3C16F-078C-5C4E-93A4-E735591C257D}" type="VALUE">
                  <a:rPr lang="en-US" sz="1200" b="1" i="1" baseline="0">
                    <a:latin typeface="Posterama" panose="020B0604020202020204" pitchFamily="34" charset="0"/>
                    <a:cs typeface="Posterama" panose="020B0604020202020204" pitchFamily="34" charset="0"/>
                  </a:rPr>
                  <a:pPr>
                    <a:defRPr sz="1200" b="0" i="0" u="none" strike="noStrike" kern="1200" baseline="0">
                      <a:solidFill>
                        <a:schemeClr val="tx1">
                          <a:lumMod val="75000"/>
                          <a:lumOff val="25000"/>
                        </a:schemeClr>
                      </a:solidFill>
                      <a:latin typeface="+mn-lt"/>
                      <a:ea typeface="+mn-ea"/>
                      <a:cs typeface="+mn-cs"/>
                    </a:defRPr>
                  </a:pPr>
                  <a:t>[VALUE]</a:t>
                </a:fld>
                <a:endParaRPr lang="en-US" sz="1200" baseline="0"/>
              </a:p>
            </c:rich>
          </c:tx>
          <c:spPr>
            <a:noFill/>
            <a:ln>
              <a:noFill/>
            </a:ln>
            <a:effectLst/>
          </c:spPr>
          <c:showLegendKey val="0"/>
          <c:showVal val="1"/>
          <c:showCatName val="1"/>
          <c:showSerName val="0"/>
          <c:showPercent val="0"/>
          <c:showBubbleSize val="0"/>
          <c:separator> </c:separator>
          <c:extLst>
            <c:ext xmlns:c15="http://schemas.microsoft.com/office/drawing/2012/chart" uri="{CE6537A1-D6FC-4f65-9D91-7224C49458BB}">
              <c15:layout>
                <c:manualLayout>
                  <c:w val="0.35085333083364578"/>
                  <c:h val="0.19975021872265966"/>
                </c:manualLayout>
              </c15:layout>
              <c15:dlblFieldTable/>
              <c15:showDataLabelsRange val="0"/>
            </c:ext>
          </c:extLst>
        </c:dLbl>
      </c:pivotFmt>
      <c:pivotFmt>
        <c:idx val="20"/>
        <c:spPr>
          <a:solidFill>
            <a:schemeClr val="accent1"/>
          </a:solidFill>
          <a:ln>
            <a:noFill/>
          </a:ln>
          <a:effectLst/>
        </c:spPr>
        <c:dLbl>
          <c:idx val="0"/>
          <c:layout>
            <c:manualLayout>
              <c:x val="0.18849221972253469"/>
              <c:y val="0.16111154855643045"/>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15:layout>
                <c:manualLayout>
                  <c:w val="0.28744063242094736"/>
                  <c:h val="0.19975021872265966"/>
                </c:manualLayout>
              </c15:layout>
            </c:ext>
          </c:extLst>
        </c:dLbl>
      </c:pivotFmt>
      <c:pivotFmt>
        <c:idx val="2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2"/>
        <c:spPr>
          <a:solidFill>
            <a:schemeClr val="accent1"/>
          </a:solidFill>
          <a:ln>
            <a:noFill/>
          </a:ln>
          <a:effectLst/>
        </c:spPr>
        <c:dLbl>
          <c:idx val="0"/>
          <c:layout>
            <c:manualLayout>
              <c:x val="-0.20238095238095238"/>
              <c:y val="1.3331146106736658E-2"/>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DD0B85D1-1AE9-6847-BC84-BE415025F8C8}" type="CATEGORYNAME">
                  <a:rPr lang="en-US">
                    <a:solidFill>
                      <a:srgbClr val="6B7280"/>
                    </a:solidFill>
                    <a:latin typeface="Posterama" panose="020B0604020202020204" pitchFamily="34" charset="0"/>
                    <a:cs typeface="Posterama" panose="020B0604020202020204" pitchFamily="34" charset="0"/>
                  </a:rPr>
                  <a:pPr>
                    <a:defRPr sz="1200" b="0" i="0" u="none" strike="noStrike" kern="1200" baseline="0">
                      <a:solidFill>
                        <a:schemeClr val="tx1">
                          <a:lumMod val="75000"/>
                          <a:lumOff val="25000"/>
                        </a:schemeClr>
                      </a:solidFill>
                      <a:latin typeface="+mn-lt"/>
                      <a:ea typeface="+mn-ea"/>
                      <a:cs typeface="+mn-cs"/>
                    </a:defRPr>
                  </a:pPr>
                  <a:t>[CATEGORY NAME]</a:t>
                </a:fld>
                <a:r>
                  <a:rPr lang="en-US" baseline="0"/>
                  <a:t> </a:t>
                </a:r>
                <a:fld id="{8B6D81AD-9B23-1948-9B7F-010644AF48B4}" type="VALUE">
                  <a:rPr lang="en-US" b="1" i="1" baseline="0">
                    <a:solidFill>
                      <a:srgbClr val="1F2937"/>
                    </a:solidFill>
                    <a:latin typeface="Posterama" panose="020B0604020202020204" pitchFamily="34" charset="0"/>
                    <a:cs typeface="Posterama" panose="020B0604020202020204" pitchFamily="34" charset="0"/>
                  </a:rPr>
                  <a:pPr>
                    <a:defRPr sz="12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Lst>
        </c:dLbl>
      </c:pivotFmt>
      <c:pivotFmt>
        <c:idx val="23"/>
        <c:spPr>
          <a:solidFill>
            <a:schemeClr val="accent2"/>
          </a:solidFill>
          <a:ln>
            <a:noFill/>
          </a:ln>
          <a:effectLst/>
        </c:spPr>
        <c:dLbl>
          <c:idx val="0"/>
          <c:layout>
            <c:manualLayout>
              <c:x val="0.22420666166729158"/>
              <c:y val="-0.1277777777777778"/>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659E6ECE-3786-B54A-AE8D-374BECA61BB2}" type="CATEGORYNAME">
                  <a:rPr lang="en-US" sz="1200">
                    <a:solidFill>
                      <a:srgbClr val="6B7280"/>
                    </a:solidFill>
                    <a:latin typeface="Posterama" panose="020B0604020202020204" pitchFamily="34" charset="0"/>
                    <a:cs typeface="Posterama" panose="020B0604020202020204" pitchFamily="34" charset="0"/>
                  </a:rPr>
                  <a:pPr>
                    <a:defRPr sz="1200" b="0" i="0" u="none" strike="noStrike" kern="1200" baseline="0">
                      <a:solidFill>
                        <a:schemeClr val="tx1">
                          <a:lumMod val="75000"/>
                          <a:lumOff val="25000"/>
                        </a:schemeClr>
                      </a:solidFill>
                      <a:latin typeface="+mn-lt"/>
                      <a:ea typeface="+mn-ea"/>
                      <a:cs typeface="+mn-cs"/>
                    </a:defRPr>
                  </a:pPr>
                  <a:t>[CATEGORY NAME]</a:t>
                </a:fld>
                <a:r>
                  <a:rPr lang="en-US" sz="1200" baseline="0"/>
                  <a:t> </a:t>
                </a:r>
                <a:fld id="{F3D3C16F-078C-5C4E-93A4-E735591C257D}" type="VALUE">
                  <a:rPr lang="en-US" sz="1200" b="1" i="1" baseline="0">
                    <a:solidFill>
                      <a:srgbClr val="1F2937"/>
                    </a:solidFill>
                    <a:latin typeface="Posterama" panose="020B0604020202020204" pitchFamily="34" charset="0"/>
                    <a:cs typeface="Posterama" panose="020B0604020202020204" pitchFamily="34" charset="0"/>
                  </a:rPr>
                  <a:pPr>
                    <a:defRPr sz="1200" b="0" i="0" u="none" strike="noStrike" kern="1200" baseline="0">
                      <a:solidFill>
                        <a:schemeClr val="tx1">
                          <a:lumMod val="75000"/>
                          <a:lumOff val="25000"/>
                        </a:schemeClr>
                      </a:solidFill>
                      <a:latin typeface="+mn-lt"/>
                      <a:ea typeface="+mn-ea"/>
                      <a:cs typeface="+mn-cs"/>
                    </a:defRPr>
                  </a:pPr>
                  <a:t>[VALUE]</a:t>
                </a:fld>
                <a:endParaRPr lang="en-US" sz="1200" baseline="0"/>
              </a:p>
            </c:rich>
          </c:tx>
          <c:spPr>
            <a:noFill/>
            <a:ln>
              <a:noFill/>
            </a:ln>
            <a:effectLst/>
          </c:spPr>
          <c:showLegendKey val="0"/>
          <c:showVal val="1"/>
          <c:showCatName val="1"/>
          <c:showSerName val="0"/>
          <c:showPercent val="0"/>
          <c:showBubbleSize val="0"/>
          <c:separator> </c:separator>
          <c:extLst>
            <c:ext xmlns:c15="http://schemas.microsoft.com/office/drawing/2012/chart" uri="{CE6537A1-D6FC-4f65-9D91-7224C49458BB}">
              <c15:layout>
                <c:manualLayout>
                  <c:w val="0.35085333083364578"/>
                  <c:h val="0.19975021872265966"/>
                </c:manualLayout>
              </c15:layout>
              <c15:dlblFieldTable/>
              <c15:showDataLabelsRange val="0"/>
            </c:ext>
          </c:extLst>
        </c:dLbl>
      </c:pivotFmt>
      <c:pivotFmt>
        <c:idx val="24"/>
        <c:spPr>
          <a:solidFill>
            <a:schemeClr val="accent3"/>
          </a:solidFill>
          <a:ln>
            <a:noFill/>
          </a:ln>
          <a:effectLst/>
        </c:spPr>
        <c:dLbl>
          <c:idx val="0"/>
          <c:layout>
            <c:manualLayout>
              <c:x val="0.18849221972253469"/>
              <c:y val="0.16111154855643045"/>
            </c:manualLayout>
          </c:layout>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9AB56DC3-7E02-B947-8348-FE768B28757B}" type="CATEGORYNAME">
                  <a:rPr lang="en-US">
                    <a:solidFill>
                      <a:srgbClr val="6B7280"/>
                    </a:solidFill>
                    <a:latin typeface="Posterama" panose="020B0604020202020204" pitchFamily="34" charset="0"/>
                    <a:cs typeface="Posterama" panose="020B0604020202020204" pitchFamily="34" charset="0"/>
                  </a:rPr>
                  <a:pPr>
                    <a:defRPr sz="1200" b="0" i="0" u="none" strike="noStrike" kern="1200" baseline="0">
                      <a:solidFill>
                        <a:schemeClr val="tx1">
                          <a:lumMod val="75000"/>
                          <a:lumOff val="25000"/>
                        </a:schemeClr>
                      </a:solidFill>
                      <a:latin typeface="+mn-lt"/>
                      <a:ea typeface="+mn-ea"/>
                      <a:cs typeface="+mn-cs"/>
                    </a:defRPr>
                  </a:pPr>
                  <a:t>[CATEGORY NAME]</a:t>
                </a:fld>
                <a:r>
                  <a:rPr lang="en-US" baseline="0"/>
                  <a:t> </a:t>
                </a:r>
                <a:fld id="{B4CB8D12-2171-CC42-9E14-15ABE7362F74}" type="VALUE">
                  <a:rPr lang="en-US" b="1" i="1" baseline="0">
                    <a:solidFill>
                      <a:srgbClr val="1F2937"/>
                    </a:solidFill>
                    <a:latin typeface="Posterama" panose="020B0604020202020204" pitchFamily="34" charset="0"/>
                    <a:cs typeface="Posterama" panose="020B0604020202020204" pitchFamily="34" charset="0"/>
                  </a:rPr>
                  <a:pPr>
                    <a:defRPr sz="1200" b="0" i="0" u="none" strike="noStrike" kern="1200" baseline="0">
                      <a:solidFill>
                        <a:schemeClr val="tx1">
                          <a:lumMod val="75000"/>
                          <a:lumOff val="25000"/>
                        </a:schemeClr>
                      </a:solidFill>
                      <a:latin typeface="+mn-lt"/>
                      <a:ea typeface="+mn-ea"/>
                      <a:cs typeface="+mn-cs"/>
                    </a:defRPr>
                  </a:pPr>
                  <a:t>[VALUE]</a:t>
                </a:fld>
                <a:endParaRPr lang="en-US" baseline="0"/>
              </a:p>
            </c:rich>
          </c:tx>
          <c:spPr>
            <a:noFill/>
            <a:ln>
              <a:noFill/>
            </a:ln>
            <a:effectLst/>
          </c:spPr>
          <c:showLegendKey val="0"/>
          <c:showVal val="1"/>
          <c:showCatName val="1"/>
          <c:showSerName val="0"/>
          <c:showPercent val="0"/>
          <c:showBubbleSize val="0"/>
          <c:separator> </c:separator>
          <c:extLst>
            <c:ext xmlns:c15="http://schemas.microsoft.com/office/drawing/2012/chart" uri="{CE6537A1-D6FC-4f65-9D91-7224C49458BB}">
              <c15:layout>
                <c:manualLayout>
                  <c:w val="0.28744063242094736"/>
                  <c:h val="0.19975021872265966"/>
                </c:manualLayout>
              </c15:layout>
              <c15:dlblFieldTable/>
              <c15:showDataLabelsRange val="0"/>
            </c:ext>
          </c:extLst>
        </c:dLbl>
      </c:pivotFmt>
    </c:pivotFmts>
    <c:plotArea>
      <c:layout/>
      <c:doughnutChart>
        <c:varyColors val="1"/>
        <c:ser>
          <c:idx val="0"/>
          <c:order val="0"/>
          <c:tx>
            <c:strRef>
              <c:f>PivotTable!$D$63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8-B736-AB4E-8270-F8D19B4CC074}"/>
              </c:ext>
            </c:extLst>
          </c:dPt>
          <c:dPt>
            <c:idx val="1"/>
            <c:bubble3D val="0"/>
            <c:spPr>
              <a:solidFill>
                <a:schemeClr val="accent2"/>
              </a:solidFill>
              <a:ln>
                <a:noFill/>
              </a:ln>
              <a:effectLst/>
            </c:spPr>
            <c:extLst>
              <c:ext xmlns:c16="http://schemas.microsoft.com/office/drawing/2014/chart" uri="{C3380CC4-5D6E-409C-BE32-E72D297353CC}">
                <c16:uniqueId val="{0000000A-B736-AB4E-8270-F8D19B4CC074}"/>
              </c:ext>
            </c:extLst>
          </c:dPt>
          <c:dPt>
            <c:idx val="2"/>
            <c:bubble3D val="0"/>
            <c:spPr>
              <a:solidFill>
                <a:schemeClr val="accent3"/>
              </a:solidFill>
              <a:ln>
                <a:noFill/>
              </a:ln>
              <a:effectLst/>
            </c:spPr>
            <c:extLst>
              <c:ext xmlns:c16="http://schemas.microsoft.com/office/drawing/2014/chart" uri="{C3380CC4-5D6E-409C-BE32-E72D297353CC}">
                <c16:uniqueId val="{0000000C-B736-AB4E-8270-F8D19B4CC074}"/>
              </c:ext>
            </c:extLst>
          </c:dPt>
          <c:dLbls>
            <c:dLbl>
              <c:idx val="0"/>
              <c:layout>
                <c:manualLayout>
                  <c:x val="-0.20238095238095238"/>
                  <c:y val="1.3331146106736658E-2"/>
                </c:manualLayout>
              </c:layout>
              <c:tx>
                <c:rich>
                  <a:bodyPr/>
                  <a:lstStyle/>
                  <a:p>
                    <a:fld id="{DD0B85D1-1AE9-6847-BC84-BE415025F8C8}" type="CATEGORYNAME">
                      <a:rPr lang="en-US">
                        <a:solidFill>
                          <a:srgbClr val="6B7280"/>
                        </a:solidFill>
                        <a:latin typeface="Posterama" panose="020B0604020202020204" pitchFamily="34" charset="0"/>
                        <a:cs typeface="Posterama" panose="020B0604020202020204" pitchFamily="34" charset="0"/>
                      </a:rPr>
                      <a:pPr/>
                      <a:t>[CATEGORY NAME]</a:t>
                    </a:fld>
                    <a:r>
                      <a:rPr lang="en-US" baseline="0"/>
                      <a:t> </a:t>
                    </a:r>
                    <a:fld id="{8B6D81AD-9B23-1948-9B7F-010644AF48B4}" type="VALUE">
                      <a:rPr lang="en-US" b="1" i="1" baseline="0">
                        <a:solidFill>
                          <a:srgbClr val="1F2937"/>
                        </a:solidFill>
                        <a:latin typeface="Posterama" panose="020B0604020202020204" pitchFamily="34" charset="0"/>
                        <a:cs typeface="Posterama" panose="020B0604020202020204" pitchFamily="34" charset="0"/>
                      </a:rPr>
                      <a:pPr/>
                      <a:t>[VALUE]</a:t>
                    </a:fld>
                    <a:endParaRPr lang="en-US" baseline="0"/>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8-B736-AB4E-8270-F8D19B4CC074}"/>
                </c:ext>
              </c:extLst>
            </c:dLbl>
            <c:dLbl>
              <c:idx val="1"/>
              <c:layout>
                <c:manualLayout>
                  <c:x val="0.22420666166729158"/>
                  <c:y val="-0.1277777777777778"/>
                </c:manualLayout>
              </c:layout>
              <c:tx>
                <c:rich>
                  <a:bodyPr/>
                  <a:lstStyle/>
                  <a:p>
                    <a:fld id="{659E6ECE-3786-B54A-AE8D-374BECA61BB2}" type="CATEGORYNAME">
                      <a:rPr lang="en-US" sz="1200">
                        <a:solidFill>
                          <a:srgbClr val="6B7280"/>
                        </a:solidFill>
                        <a:latin typeface="Posterama" panose="020B0604020202020204" pitchFamily="34" charset="0"/>
                        <a:cs typeface="Posterama" panose="020B0604020202020204" pitchFamily="34" charset="0"/>
                      </a:rPr>
                      <a:pPr/>
                      <a:t>[CATEGORY NAME]</a:t>
                    </a:fld>
                    <a:r>
                      <a:rPr lang="en-US" sz="1200" baseline="0"/>
                      <a:t> </a:t>
                    </a:r>
                    <a:fld id="{F3D3C16F-078C-5C4E-93A4-E735591C257D}" type="VALUE">
                      <a:rPr lang="en-US" sz="1200" b="1" i="1" baseline="0">
                        <a:solidFill>
                          <a:srgbClr val="1F2937"/>
                        </a:solidFill>
                        <a:latin typeface="Posterama" panose="020B0604020202020204" pitchFamily="34" charset="0"/>
                        <a:cs typeface="Posterama" panose="020B0604020202020204" pitchFamily="34" charset="0"/>
                      </a:rPr>
                      <a:pPr/>
                      <a:t>[VALUE]</a:t>
                    </a:fld>
                    <a:endParaRPr lang="en-US" sz="1200" baseline="0"/>
                  </a:p>
                </c:rich>
              </c:tx>
              <c:showLegendKey val="0"/>
              <c:showVal val="1"/>
              <c:showCatName val="1"/>
              <c:showSerName val="0"/>
              <c:showPercent val="0"/>
              <c:showBubbleSize val="0"/>
              <c:separator> </c:separator>
              <c:extLst>
                <c:ext xmlns:c15="http://schemas.microsoft.com/office/drawing/2012/chart" uri="{CE6537A1-D6FC-4f65-9D91-7224C49458BB}">
                  <c15:layout>
                    <c:manualLayout>
                      <c:w val="0.35085333083364578"/>
                      <c:h val="0.19975021872265966"/>
                    </c:manualLayout>
                  </c15:layout>
                  <c15:dlblFieldTable/>
                  <c15:showDataLabelsRange val="0"/>
                </c:ext>
                <c:ext xmlns:c16="http://schemas.microsoft.com/office/drawing/2014/chart" uri="{C3380CC4-5D6E-409C-BE32-E72D297353CC}">
                  <c16:uniqueId val="{0000000A-B736-AB4E-8270-F8D19B4CC074}"/>
                </c:ext>
              </c:extLst>
            </c:dLbl>
            <c:dLbl>
              <c:idx val="2"/>
              <c:layout>
                <c:manualLayout>
                  <c:x val="0.18849221972253469"/>
                  <c:y val="0.16111154855643045"/>
                </c:manualLayout>
              </c:layout>
              <c:tx>
                <c:rich>
                  <a:bodyPr/>
                  <a:lstStyle/>
                  <a:p>
                    <a:fld id="{9AB56DC3-7E02-B947-8348-FE768B28757B}" type="CATEGORYNAME">
                      <a:rPr lang="en-US">
                        <a:solidFill>
                          <a:srgbClr val="6B7280"/>
                        </a:solidFill>
                        <a:latin typeface="Posterama" panose="020B0604020202020204" pitchFamily="34" charset="0"/>
                        <a:cs typeface="Posterama" panose="020B0604020202020204" pitchFamily="34" charset="0"/>
                      </a:rPr>
                      <a:pPr/>
                      <a:t>[CATEGORY NAME]</a:t>
                    </a:fld>
                    <a:r>
                      <a:rPr lang="en-US" baseline="0"/>
                      <a:t> </a:t>
                    </a:r>
                    <a:fld id="{B4CB8D12-2171-CC42-9E14-15ABE7362F74}" type="VALUE">
                      <a:rPr lang="en-US" b="1" i="1" baseline="0">
                        <a:solidFill>
                          <a:srgbClr val="1F2937"/>
                        </a:solidFill>
                        <a:latin typeface="Posterama" panose="020B0604020202020204" pitchFamily="34" charset="0"/>
                        <a:cs typeface="Posterama" panose="020B0604020202020204" pitchFamily="34" charset="0"/>
                      </a:rPr>
                      <a:pPr/>
                      <a:t>[VALUE]</a:t>
                    </a:fld>
                    <a:endParaRPr lang="en-US" baseline="0"/>
                  </a:p>
                </c:rich>
              </c:tx>
              <c:showLegendKey val="0"/>
              <c:showVal val="1"/>
              <c:showCatName val="1"/>
              <c:showSerName val="0"/>
              <c:showPercent val="0"/>
              <c:showBubbleSize val="0"/>
              <c:separator> </c:separator>
              <c:extLst>
                <c:ext xmlns:c15="http://schemas.microsoft.com/office/drawing/2012/chart" uri="{CE6537A1-D6FC-4f65-9D91-7224C49458BB}">
                  <c15:layout>
                    <c:manualLayout>
                      <c:w val="0.28744063242094736"/>
                      <c:h val="0.19975021872265966"/>
                    </c:manualLayout>
                  </c15:layout>
                  <c15:dlblFieldTable/>
                  <c15:showDataLabelsRange val="0"/>
                </c:ext>
                <c:ext xmlns:c16="http://schemas.microsoft.com/office/drawing/2014/chart" uri="{C3380CC4-5D6E-409C-BE32-E72D297353CC}">
                  <c16:uniqueId val="{0000000C-B736-AB4E-8270-F8D19B4CC074}"/>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PivotTable!$C$64:$C$66</c:f>
              <c:strCache>
                <c:ptCount val="3"/>
                <c:pt idx="0">
                  <c:v>Card</c:v>
                </c:pt>
                <c:pt idx="1">
                  <c:v>Cash on Delivery</c:v>
                </c:pt>
                <c:pt idx="2">
                  <c:v>Online Wallet</c:v>
                </c:pt>
              </c:strCache>
            </c:strRef>
          </c:cat>
          <c:val>
            <c:numRef>
              <c:f>PivotTable!$D$64:$D$66</c:f>
              <c:numCache>
                <c:formatCode>0.00%</c:formatCode>
                <c:ptCount val="3"/>
                <c:pt idx="0">
                  <c:v>0.59457566028312914</c:v>
                </c:pt>
                <c:pt idx="1">
                  <c:v>0.27864212800088972</c:v>
                </c:pt>
                <c:pt idx="2">
                  <c:v>0.12678221171598122</c:v>
                </c:pt>
              </c:numCache>
            </c:numRef>
          </c:val>
          <c:extLst>
            <c:ext xmlns:c16="http://schemas.microsoft.com/office/drawing/2014/chart" uri="{C3380CC4-5D6E-409C-BE32-E72D297353CC}">
              <c16:uniqueId val="{0000000D-B736-AB4E-8270-F8D19B4CC074}"/>
            </c:ext>
          </c:extLst>
        </c:ser>
        <c:dLbls>
          <c:showLegendKey val="0"/>
          <c:showVal val="0"/>
          <c:showCatName val="0"/>
          <c:showSerName val="0"/>
          <c:showPercent val="0"/>
          <c:showBubbleSize val="0"/>
          <c:showLeaderLines val="1"/>
        </c:dLbls>
        <c:firstSliceAng val="130"/>
        <c:holeSize val="57"/>
      </c:doughnutChart>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203200</xdr:colOff>
      <xdr:row>6</xdr:row>
      <xdr:rowOff>190500</xdr:rowOff>
    </xdr:from>
    <xdr:to>
      <xdr:col>4</xdr:col>
      <xdr:colOff>317500</xdr:colOff>
      <xdr:row>13</xdr:row>
      <xdr:rowOff>114300</xdr:rowOff>
    </xdr:to>
    <xdr:sp macro="" textlink="PivotTable!A4">
      <xdr:nvSpPr>
        <xdr:cNvPr id="5" name="Rounded Rectangle 4">
          <a:extLst>
            <a:ext uri="{FF2B5EF4-FFF2-40B4-BE49-F238E27FC236}">
              <a16:creationId xmlns:a16="http://schemas.microsoft.com/office/drawing/2014/main" id="{E8CA84E8-79E9-8A2E-06B8-AE8B6D242334}"/>
            </a:ext>
          </a:extLst>
        </xdr:cNvPr>
        <xdr:cNvSpPr/>
      </xdr:nvSpPr>
      <xdr:spPr>
        <a:xfrm>
          <a:off x="203200" y="1409700"/>
          <a:ext cx="3416300" cy="1346200"/>
        </a:xfrm>
        <a:prstGeom prst="roundRect">
          <a:avLst>
            <a:gd name="adj" fmla="val 787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PK" sz="2400" b="1"/>
            <a:t>💰</a:t>
          </a:r>
          <a:r>
            <a:rPr lang="en-PK" sz="2400" b="0" baseline="0"/>
            <a:t> </a:t>
          </a:r>
          <a:r>
            <a:rPr lang="en-US" sz="2400" b="0" i="0" u="none" strike="noStrike">
              <a:solidFill>
                <a:srgbClr val="6B7280"/>
              </a:solidFill>
              <a:latin typeface="Posterama" panose="020B0604020202020204" pitchFamily="34" charset="0"/>
              <a:cs typeface="Posterama" panose="020B0604020202020204" pitchFamily="34" charset="0"/>
            </a:rPr>
            <a:t>Total Sales</a:t>
          </a:r>
        </a:p>
        <a:p>
          <a:pPr algn="ctr"/>
          <a:fld id="{5078A870-F41E-214F-9491-9868EB4DB34F}" type="TxLink">
            <a:rPr lang="en-US" sz="3200" b="1" i="1" u="none" strike="noStrike">
              <a:solidFill>
                <a:srgbClr val="1F2937"/>
              </a:solidFill>
              <a:latin typeface="Posterama" panose="020B0604020202020204" pitchFamily="34" charset="0"/>
              <a:cs typeface="Posterama" panose="020B0604020202020204" pitchFamily="34" charset="0"/>
            </a:rPr>
            <a:pPr algn="ctr"/>
            <a:t>$514,082</a:t>
          </a:fld>
          <a:endParaRPr lang="en-GB" sz="3200" b="1" i="1">
            <a:solidFill>
              <a:srgbClr val="1F2937"/>
            </a:solidFill>
            <a:latin typeface="Posterama" panose="020B0604020202020204" pitchFamily="34" charset="0"/>
            <a:cs typeface="Posterama" panose="020B0604020202020204" pitchFamily="34" charset="0"/>
          </a:endParaRPr>
        </a:p>
      </xdr:txBody>
    </xdr:sp>
    <xdr:clientData/>
  </xdr:twoCellAnchor>
  <xdr:twoCellAnchor>
    <xdr:from>
      <xdr:col>3</xdr:col>
      <xdr:colOff>787400</xdr:colOff>
      <xdr:row>7</xdr:row>
      <xdr:rowOff>12700</xdr:rowOff>
    </xdr:from>
    <xdr:to>
      <xdr:col>8</xdr:col>
      <xdr:colOff>139700</xdr:colOff>
      <xdr:row>13</xdr:row>
      <xdr:rowOff>139700</xdr:rowOff>
    </xdr:to>
    <xdr:sp macro="" textlink="PivotTable!A10">
      <xdr:nvSpPr>
        <xdr:cNvPr id="6" name="Rounded Rectangle 5">
          <a:extLst>
            <a:ext uri="{FF2B5EF4-FFF2-40B4-BE49-F238E27FC236}">
              <a16:creationId xmlns:a16="http://schemas.microsoft.com/office/drawing/2014/main" id="{3E5F660D-0CBA-EF5C-5645-6391B93548EB}"/>
            </a:ext>
          </a:extLst>
        </xdr:cNvPr>
        <xdr:cNvSpPr/>
      </xdr:nvSpPr>
      <xdr:spPr>
        <a:xfrm>
          <a:off x="3263900" y="1435100"/>
          <a:ext cx="3479800" cy="1346200"/>
        </a:xfrm>
        <a:prstGeom prst="roundRect">
          <a:avLst>
            <a:gd name="adj" fmla="val 787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PK" sz="2400" b="1"/>
            <a:t>🛒</a:t>
          </a:r>
          <a:r>
            <a:rPr lang="en-PK" sz="2400" b="0" baseline="0"/>
            <a:t> </a:t>
          </a:r>
          <a:r>
            <a:rPr lang="en-US" sz="2400" b="0" i="0" u="none" strike="noStrike">
              <a:solidFill>
                <a:srgbClr val="6B7280"/>
              </a:solidFill>
              <a:latin typeface="Posterama" panose="020B0604020202020204" pitchFamily="34" charset="0"/>
              <a:cs typeface="Posterama" panose="020B0604020202020204" pitchFamily="34" charset="0"/>
            </a:rPr>
            <a:t>Total Orders</a:t>
          </a:r>
        </a:p>
        <a:p>
          <a:pPr algn="ctr"/>
          <a:fld id="{8B071296-C6CF-1F45-9782-0FBB2509FD30}" type="TxLink">
            <a:rPr lang="en-US" sz="3200" b="1" i="1" u="none" strike="noStrike">
              <a:solidFill>
                <a:srgbClr val="1F2937"/>
              </a:solidFill>
              <a:latin typeface="Posterama" panose="020B0604020202020204" pitchFamily="34" charset="0"/>
              <a:cs typeface="Posterama" panose="020B0604020202020204" pitchFamily="34" charset="0"/>
            </a:rPr>
            <a:pPr algn="ctr"/>
            <a:t>4993</a:t>
          </a:fld>
          <a:endParaRPr lang="en-GB" sz="3200" b="1" i="1">
            <a:solidFill>
              <a:srgbClr val="1F2937"/>
            </a:solidFill>
            <a:latin typeface="Posterama" panose="020B0604020202020204" pitchFamily="34" charset="0"/>
            <a:cs typeface="Posterama" panose="020B0604020202020204" pitchFamily="34" charset="0"/>
          </a:endParaRPr>
        </a:p>
      </xdr:txBody>
    </xdr:sp>
    <xdr:clientData/>
  </xdr:twoCellAnchor>
  <xdr:twoCellAnchor>
    <xdr:from>
      <xdr:col>8</xdr:col>
      <xdr:colOff>279400</xdr:colOff>
      <xdr:row>7</xdr:row>
      <xdr:rowOff>25400</xdr:rowOff>
    </xdr:from>
    <xdr:to>
      <xdr:col>12</xdr:col>
      <xdr:colOff>647700</xdr:colOff>
      <xdr:row>13</xdr:row>
      <xdr:rowOff>152400</xdr:rowOff>
    </xdr:to>
    <xdr:sp macro="" textlink="PivotTable!A7">
      <xdr:nvSpPr>
        <xdr:cNvPr id="7" name="Rounded Rectangle 6">
          <a:extLst>
            <a:ext uri="{FF2B5EF4-FFF2-40B4-BE49-F238E27FC236}">
              <a16:creationId xmlns:a16="http://schemas.microsoft.com/office/drawing/2014/main" id="{60F61FCC-4348-438D-5630-367E97253F8E}"/>
            </a:ext>
          </a:extLst>
        </xdr:cNvPr>
        <xdr:cNvSpPr/>
      </xdr:nvSpPr>
      <xdr:spPr>
        <a:xfrm>
          <a:off x="6883400" y="1447800"/>
          <a:ext cx="3670300" cy="1346200"/>
        </a:xfrm>
        <a:prstGeom prst="roundRect">
          <a:avLst>
            <a:gd name="adj" fmla="val 787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PK" sz="2400" b="1"/>
            <a:t>📊</a:t>
          </a:r>
          <a:r>
            <a:rPr lang="en-PK" sz="2400" b="0" baseline="0"/>
            <a:t> </a:t>
          </a:r>
          <a:r>
            <a:rPr lang="en-US" sz="2400" b="0" i="0" u="none" strike="noStrike">
              <a:solidFill>
                <a:srgbClr val="6B7280"/>
              </a:solidFill>
              <a:latin typeface="Posterama" panose="020B0604020202020204" pitchFamily="34" charset="0"/>
              <a:cs typeface="Posterama" panose="020B0604020202020204" pitchFamily="34" charset="0"/>
            </a:rPr>
            <a:t>Average Order</a:t>
          </a:r>
          <a:r>
            <a:rPr lang="en-US" sz="2400" b="0" i="0" u="none" strike="noStrike" baseline="0">
              <a:solidFill>
                <a:srgbClr val="6B7280"/>
              </a:solidFill>
              <a:latin typeface="Posterama" panose="020B0604020202020204" pitchFamily="34" charset="0"/>
              <a:cs typeface="Posterama" panose="020B0604020202020204" pitchFamily="34" charset="0"/>
            </a:rPr>
            <a:t> Value</a:t>
          </a:r>
          <a:endParaRPr lang="en-US" sz="2400" b="0" i="0" u="none" strike="noStrike">
            <a:solidFill>
              <a:srgbClr val="6B7280"/>
            </a:solidFill>
            <a:latin typeface="Posterama" panose="020B0604020202020204" pitchFamily="34" charset="0"/>
            <a:cs typeface="Posterama" panose="020B0604020202020204" pitchFamily="34" charset="0"/>
          </a:endParaRPr>
        </a:p>
        <a:p>
          <a:pPr algn="ctr"/>
          <a:fld id="{C75CD45C-FCCA-C643-8090-857784AA76EA}" type="TxLink">
            <a:rPr lang="en-US" sz="3200" b="1" i="1" u="none" strike="noStrike">
              <a:solidFill>
                <a:srgbClr val="1F2937"/>
              </a:solidFill>
              <a:latin typeface="Posterama" panose="020B0604020202020204" pitchFamily="34" charset="0"/>
              <a:cs typeface="Posterama" panose="020B0604020202020204" pitchFamily="34" charset="0"/>
            </a:rPr>
            <a:pPr algn="ctr"/>
            <a:t>$103</a:t>
          </a:fld>
          <a:endParaRPr lang="en-GB" sz="3200" b="1" i="1">
            <a:solidFill>
              <a:srgbClr val="1F2937"/>
            </a:solidFill>
            <a:latin typeface="Posterama" panose="020B0604020202020204" pitchFamily="34" charset="0"/>
            <a:cs typeface="Posterama" panose="020B0604020202020204" pitchFamily="34" charset="0"/>
          </a:endParaRPr>
        </a:p>
      </xdr:txBody>
    </xdr:sp>
    <xdr:clientData/>
  </xdr:twoCellAnchor>
  <xdr:twoCellAnchor>
    <xdr:from>
      <xdr:col>2</xdr:col>
      <xdr:colOff>444500</xdr:colOff>
      <xdr:row>14</xdr:row>
      <xdr:rowOff>101600</xdr:rowOff>
    </xdr:from>
    <xdr:to>
      <xdr:col>11</xdr:col>
      <xdr:colOff>254000</xdr:colOff>
      <xdr:row>30</xdr:row>
      <xdr:rowOff>50800</xdr:rowOff>
    </xdr:to>
    <xdr:graphicFrame macro="">
      <xdr:nvGraphicFramePr>
        <xdr:cNvPr id="10" name="Chart 9">
          <a:extLst>
            <a:ext uri="{FF2B5EF4-FFF2-40B4-BE49-F238E27FC236}">
              <a16:creationId xmlns:a16="http://schemas.microsoft.com/office/drawing/2014/main" id="{FFC44B8A-380B-D44A-939F-5F0848860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330200</xdr:colOff>
      <xdr:row>14</xdr:row>
      <xdr:rowOff>88900</xdr:rowOff>
    </xdr:from>
    <xdr:to>
      <xdr:col>16</xdr:col>
      <xdr:colOff>736600</xdr:colOff>
      <xdr:row>30</xdr:row>
      <xdr:rowOff>38100</xdr:rowOff>
    </xdr:to>
    <xdr:graphicFrame macro="">
      <xdr:nvGraphicFramePr>
        <xdr:cNvPr id="11" name="Chart 10">
          <a:extLst>
            <a:ext uri="{FF2B5EF4-FFF2-40B4-BE49-F238E27FC236}">
              <a16:creationId xmlns:a16="http://schemas.microsoft.com/office/drawing/2014/main" id="{632C6907-66F8-C742-9FC9-0A5327264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317500</xdr:colOff>
      <xdr:row>30</xdr:row>
      <xdr:rowOff>127000</xdr:rowOff>
    </xdr:from>
    <xdr:to>
      <xdr:col>16</xdr:col>
      <xdr:colOff>736600</xdr:colOff>
      <xdr:row>46</xdr:row>
      <xdr:rowOff>63500</xdr:rowOff>
    </xdr:to>
    <xdr:graphicFrame macro="">
      <xdr:nvGraphicFramePr>
        <xdr:cNvPr id="12" name="Chart 11">
          <a:extLst>
            <a:ext uri="{FF2B5EF4-FFF2-40B4-BE49-F238E27FC236}">
              <a16:creationId xmlns:a16="http://schemas.microsoft.com/office/drawing/2014/main" id="{79858208-AD3D-4543-81F4-2AFC6475C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152400</xdr:colOff>
      <xdr:row>30</xdr:row>
      <xdr:rowOff>139700</xdr:rowOff>
    </xdr:from>
    <xdr:to>
      <xdr:col>11</xdr:col>
      <xdr:colOff>228600</xdr:colOff>
      <xdr:row>46</xdr:row>
      <xdr:rowOff>88900</xdr:rowOff>
    </xdr:to>
    <xdr:graphicFrame macro="">
      <xdr:nvGraphicFramePr>
        <xdr:cNvPr id="15" name="Chart 14">
          <a:extLst>
            <a:ext uri="{FF2B5EF4-FFF2-40B4-BE49-F238E27FC236}">
              <a16:creationId xmlns:a16="http://schemas.microsoft.com/office/drawing/2014/main" id="{13AD8F28-CD66-4341-BF28-F9B9DFC71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812800</xdr:colOff>
      <xdr:row>30</xdr:row>
      <xdr:rowOff>88900</xdr:rowOff>
    </xdr:from>
    <xdr:to>
      <xdr:col>21</xdr:col>
      <xdr:colOff>800100</xdr:colOff>
      <xdr:row>46</xdr:row>
      <xdr:rowOff>38100</xdr:rowOff>
    </xdr:to>
    <xdr:graphicFrame macro="">
      <xdr:nvGraphicFramePr>
        <xdr:cNvPr id="16" name="Chart 15">
          <a:extLst>
            <a:ext uri="{FF2B5EF4-FFF2-40B4-BE49-F238E27FC236}">
              <a16:creationId xmlns:a16="http://schemas.microsoft.com/office/drawing/2014/main" id="{D70CF6BD-867A-7A42-B7FD-DE12FC09B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482600</xdr:colOff>
      <xdr:row>1</xdr:row>
      <xdr:rowOff>25400</xdr:rowOff>
    </xdr:from>
    <xdr:to>
      <xdr:col>21</xdr:col>
      <xdr:colOff>495300</xdr:colOff>
      <xdr:row>6</xdr:row>
      <xdr:rowOff>88900</xdr:rowOff>
    </xdr:to>
    <mc:AlternateContent xmlns:mc="http://schemas.openxmlformats.org/markup-compatibility/2006">
      <mc:Choice xmlns:a14="http://schemas.microsoft.com/office/drawing/2010/main" Requires="a14">
        <xdr:graphicFrame macro="">
          <xdr:nvGraphicFramePr>
            <xdr:cNvPr id="23" name="Months">
              <a:extLst>
                <a:ext uri="{FF2B5EF4-FFF2-40B4-BE49-F238E27FC236}">
                  <a16:creationId xmlns:a16="http://schemas.microsoft.com/office/drawing/2014/main" id="{A272098C-BA90-444D-9674-ADAE3760A35C}"/>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11214100" y="228600"/>
              <a:ext cx="6616700" cy="1079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22</xdr:row>
      <xdr:rowOff>139700</xdr:rowOff>
    </xdr:from>
    <xdr:to>
      <xdr:col>2</xdr:col>
      <xdr:colOff>457200</xdr:colOff>
      <xdr:row>30</xdr:row>
      <xdr:rowOff>114300</xdr:rowOff>
    </xdr:to>
    <mc:AlternateContent xmlns:mc="http://schemas.openxmlformats.org/markup-compatibility/2006">
      <mc:Choice xmlns:a14="http://schemas.microsoft.com/office/drawing/2010/main" Requires="a14">
        <xdr:graphicFrame macro="">
          <xdr:nvGraphicFramePr>
            <xdr:cNvPr id="24" name="City">
              <a:extLst>
                <a:ext uri="{FF2B5EF4-FFF2-40B4-BE49-F238E27FC236}">
                  <a16:creationId xmlns:a16="http://schemas.microsoft.com/office/drawing/2014/main" id="{675E414B-5B30-3143-92EA-2841EA929A6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4300" y="4610100"/>
              <a:ext cx="1993900" cy="1600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17</xdr:row>
      <xdr:rowOff>152400</xdr:rowOff>
    </xdr:from>
    <xdr:to>
      <xdr:col>2</xdr:col>
      <xdr:colOff>444500</xdr:colOff>
      <xdr:row>22</xdr:row>
      <xdr:rowOff>139700</xdr:rowOff>
    </xdr:to>
    <mc:AlternateContent xmlns:mc="http://schemas.openxmlformats.org/markup-compatibility/2006">
      <mc:Choice xmlns:a14="http://schemas.microsoft.com/office/drawing/2010/main" Requires="a14">
        <xdr:graphicFrame macro="">
          <xdr:nvGraphicFramePr>
            <xdr:cNvPr id="25" name="Gender">
              <a:extLst>
                <a:ext uri="{FF2B5EF4-FFF2-40B4-BE49-F238E27FC236}">
                  <a16:creationId xmlns:a16="http://schemas.microsoft.com/office/drawing/2014/main" id="{F529DD44-C51B-B141-87AF-D7D3064EDA0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1600" y="3606800"/>
              <a:ext cx="1993900" cy="1003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12</xdr:row>
      <xdr:rowOff>182033</xdr:rowOff>
    </xdr:from>
    <xdr:to>
      <xdr:col>2</xdr:col>
      <xdr:colOff>419100</xdr:colOff>
      <xdr:row>17</xdr:row>
      <xdr:rowOff>190500</xdr:rowOff>
    </xdr:to>
    <mc:AlternateContent xmlns:mc="http://schemas.openxmlformats.org/markup-compatibility/2006">
      <mc:Choice xmlns:a14="http://schemas.microsoft.com/office/drawing/2010/main" Requires="a14">
        <xdr:graphicFrame macro="">
          <xdr:nvGraphicFramePr>
            <xdr:cNvPr id="27" name="Years">
              <a:extLst>
                <a:ext uri="{FF2B5EF4-FFF2-40B4-BE49-F238E27FC236}">
                  <a16:creationId xmlns:a16="http://schemas.microsoft.com/office/drawing/2014/main" id="{3AB036DD-4372-7B4D-9114-6C423DC32530}"/>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114300" y="2620433"/>
              <a:ext cx="1955800" cy="10244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0</xdr:row>
      <xdr:rowOff>127000</xdr:rowOff>
    </xdr:from>
    <xdr:to>
      <xdr:col>13</xdr:col>
      <xdr:colOff>482600</xdr:colOff>
      <xdr:row>6</xdr:row>
      <xdr:rowOff>190500</xdr:rowOff>
    </xdr:to>
    <xdr:sp macro="" textlink="">
      <xdr:nvSpPr>
        <xdr:cNvPr id="28" name="Rounded Rectangle 27">
          <a:extLst>
            <a:ext uri="{FF2B5EF4-FFF2-40B4-BE49-F238E27FC236}">
              <a16:creationId xmlns:a16="http://schemas.microsoft.com/office/drawing/2014/main" id="{03D9B9D1-CDC5-9032-9040-65769DE507A0}"/>
            </a:ext>
          </a:extLst>
        </xdr:cNvPr>
        <xdr:cNvSpPr/>
      </xdr:nvSpPr>
      <xdr:spPr>
        <a:xfrm>
          <a:off x="152400" y="127000"/>
          <a:ext cx="11061700" cy="12827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4000" b="1" i="0">
              <a:solidFill>
                <a:srgbClr val="1F2937"/>
              </a:solidFill>
              <a:latin typeface="Posterama" panose="020B0604020202020204" pitchFamily="34" charset="0"/>
              <a:cs typeface="Posterama" panose="020B0604020202020204" pitchFamily="34" charset="0"/>
            </a:rPr>
            <a:t>Pearl &amp; Palm Gifts</a:t>
          </a:r>
        </a:p>
      </xdr:txBody>
    </xdr:sp>
    <xdr:clientData/>
  </xdr:twoCellAnchor>
  <xdr:twoCellAnchor>
    <xdr:from>
      <xdr:col>0</xdr:col>
      <xdr:colOff>127000</xdr:colOff>
      <xdr:row>30</xdr:row>
      <xdr:rowOff>127000</xdr:rowOff>
    </xdr:from>
    <xdr:to>
      <xdr:col>4</xdr:col>
      <xdr:colOff>50800</xdr:colOff>
      <xdr:row>46</xdr:row>
      <xdr:rowOff>76200</xdr:rowOff>
    </xdr:to>
    <xdr:graphicFrame macro="">
      <xdr:nvGraphicFramePr>
        <xdr:cNvPr id="17" name="Chart 16">
          <a:extLst>
            <a:ext uri="{FF2B5EF4-FFF2-40B4-BE49-F238E27FC236}">
              <a16:creationId xmlns:a16="http://schemas.microsoft.com/office/drawing/2014/main" id="{DE6D291A-F940-124F-BD96-8BE16298F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774700</xdr:colOff>
      <xdr:row>9</xdr:row>
      <xdr:rowOff>165100</xdr:rowOff>
    </xdr:from>
    <xdr:to>
      <xdr:col>17</xdr:col>
      <xdr:colOff>76200</xdr:colOff>
      <xdr:row>12</xdr:row>
      <xdr:rowOff>177800</xdr:rowOff>
    </xdr:to>
    <xdr:sp macro="" textlink="PivotTable!D38">
      <xdr:nvSpPr>
        <xdr:cNvPr id="30" name="Rounded Rectangle 29">
          <a:extLst>
            <a:ext uri="{FF2B5EF4-FFF2-40B4-BE49-F238E27FC236}">
              <a16:creationId xmlns:a16="http://schemas.microsoft.com/office/drawing/2014/main" id="{5AA37978-3D9D-0FC9-2B8A-0C55E895BB01}"/>
            </a:ext>
          </a:extLst>
        </xdr:cNvPr>
        <xdr:cNvSpPr/>
      </xdr:nvSpPr>
      <xdr:spPr>
        <a:xfrm>
          <a:off x="10680700" y="1993900"/>
          <a:ext cx="3429000" cy="622300"/>
        </a:xfrm>
        <a:prstGeom prst="roundRect">
          <a:avLst>
            <a:gd name="adj" fmla="val 787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PK" sz="2400" b="1"/>
            <a:t>👩</a:t>
          </a:r>
          <a:r>
            <a:rPr lang="en-PK" sz="1200" b="1" baseline="0"/>
            <a:t> </a:t>
          </a:r>
          <a:r>
            <a:rPr lang="en-US" sz="2000" b="0" i="0" u="none" strike="noStrike">
              <a:solidFill>
                <a:srgbClr val="6B7280"/>
              </a:solidFill>
              <a:latin typeface="Posterama" panose="020B0604020202020204" pitchFamily="34" charset="0"/>
              <a:cs typeface="Posterama" panose="020B0604020202020204" pitchFamily="34" charset="0"/>
            </a:rPr>
            <a:t>Female Orders:</a:t>
          </a:r>
          <a:r>
            <a:rPr lang="en-US" sz="2000" b="1" i="0" u="none" strike="noStrike">
              <a:solidFill>
                <a:srgbClr val="000000"/>
              </a:solidFill>
              <a:latin typeface="Posterama" panose="020B0604020202020204" pitchFamily="34" charset="0"/>
              <a:cs typeface="Posterama" panose="020B0604020202020204" pitchFamily="34" charset="0"/>
            </a:rPr>
            <a:t> </a:t>
          </a:r>
          <a:fld id="{C110074A-6464-BB49-B34F-F75CA62CD16C}" type="TxLink">
            <a:rPr lang="en-US" sz="2000" b="1" i="1" u="none" strike="noStrike">
              <a:solidFill>
                <a:srgbClr val="000000"/>
              </a:solidFill>
              <a:latin typeface="Posterama" panose="020B0604020202020204" pitchFamily="34" charset="0"/>
              <a:cs typeface="Posterama" panose="020B0604020202020204" pitchFamily="34" charset="0"/>
            </a:rPr>
            <a:t>48.09%</a:t>
          </a:fld>
          <a:endParaRPr lang="en-US" sz="1200" b="1" i="1" u="none" strike="noStrike">
            <a:solidFill>
              <a:srgbClr val="000000"/>
            </a:solidFill>
            <a:latin typeface="Posterama" panose="020B0604020202020204" pitchFamily="34" charset="0"/>
            <a:cs typeface="Posterama" panose="020B0604020202020204" pitchFamily="34" charset="0"/>
          </a:endParaRPr>
        </a:p>
      </xdr:txBody>
    </xdr:sp>
    <xdr:clientData/>
  </xdr:twoCellAnchor>
  <xdr:twoCellAnchor>
    <xdr:from>
      <xdr:col>17</xdr:col>
      <xdr:colOff>38100</xdr:colOff>
      <xdr:row>7</xdr:row>
      <xdr:rowOff>88900</xdr:rowOff>
    </xdr:from>
    <xdr:to>
      <xdr:col>21</xdr:col>
      <xdr:colOff>330200</xdr:colOff>
      <xdr:row>10</xdr:row>
      <xdr:rowOff>101092</xdr:rowOff>
    </xdr:to>
    <xdr:sp macro="" textlink="PivotTable!D33">
      <xdr:nvSpPr>
        <xdr:cNvPr id="31" name="Rounded Rectangle 30">
          <a:extLst>
            <a:ext uri="{FF2B5EF4-FFF2-40B4-BE49-F238E27FC236}">
              <a16:creationId xmlns:a16="http://schemas.microsoft.com/office/drawing/2014/main" id="{8B1AAA63-6E9D-C921-7E5C-CCA159F03545}"/>
            </a:ext>
          </a:extLst>
        </xdr:cNvPr>
        <xdr:cNvSpPr/>
      </xdr:nvSpPr>
      <xdr:spPr>
        <a:xfrm>
          <a:off x="14071600" y="1511300"/>
          <a:ext cx="3594100" cy="621792"/>
        </a:xfrm>
        <a:prstGeom prst="roundRect">
          <a:avLst>
            <a:gd name="adj" fmla="val 787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PK" sz="2400"/>
            <a:t>🌱</a:t>
          </a:r>
          <a:r>
            <a:rPr lang="en-PK" sz="2000" baseline="0"/>
            <a:t> </a:t>
          </a:r>
          <a:r>
            <a:rPr lang="en-US" sz="2000" b="0" i="0" u="none" strike="noStrike">
              <a:solidFill>
                <a:srgbClr val="6B7280"/>
              </a:solidFill>
              <a:latin typeface="Posterama" panose="020B0604020202020204" pitchFamily="34" charset="0"/>
              <a:cs typeface="Posterama" panose="020B0604020202020204" pitchFamily="34" charset="0"/>
            </a:rPr>
            <a:t>New Customers:</a:t>
          </a:r>
          <a:r>
            <a:rPr lang="en-US" sz="2000" b="0" i="1" u="none" strike="noStrike">
              <a:solidFill>
                <a:srgbClr val="000000"/>
              </a:solidFill>
              <a:latin typeface="Posterama" panose="020B0604020202020204" pitchFamily="34" charset="0"/>
              <a:cs typeface="Posterama" panose="020B0604020202020204" pitchFamily="34" charset="0"/>
            </a:rPr>
            <a:t> </a:t>
          </a:r>
          <a:fld id="{2C165923-5E37-5645-A869-E7BC2097F779}" type="TxLink">
            <a:rPr lang="en-US" sz="2000" b="1" i="1" u="none" strike="noStrike">
              <a:solidFill>
                <a:srgbClr val="000000"/>
              </a:solidFill>
              <a:latin typeface="Posterama" panose="020B0604020202020204" pitchFamily="34" charset="0"/>
              <a:cs typeface="Posterama" panose="020B0604020202020204" pitchFamily="34" charset="0"/>
            </a:rPr>
            <a:t>8.21%</a:t>
          </a:fld>
          <a:endParaRPr lang="en-GB" sz="2000" b="1" i="1">
            <a:solidFill>
              <a:srgbClr val="1F2937"/>
            </a:solidFill>
            <a:latin typeface="Posterama" panose="020B0604020202020204" pitchFamily="34" charset="0"/>
            <a:cs typeface="Posterama" panose="020B0604020202020204" pitchFamily="34" charset="0"/>
          </a:endParaRPr>
        </a:p>
      </xdr:txBody>
    </xdr:sp>
    <xdr:clientData/>
  </xdr:twoCellAnchor>
  <xdr:twoCellAnchor>
    <xdr:from>
      <xdr:col>12</xdr:col>
      <xdr:colOff>736600</xdr:colOff>
      <xdr:row>7</xdr:row>
      <xdr:rowOff>88900</xdr:rowOff>
    </xdr:from>
    <xdr:to>
      <xdr:col>17</xdr:col>
      <xdr:colOff>38100</xdr:colOff>
      <xdr:row>10</xdr:row>
      <xdr:rowOff>101600</xdr:rowOff>
    </xdr:to>
    <xdr:sp macro="" textlink="PivotTable!D39">
      <xdr:nvSpPr>
        <xdr:cNvPr id="32" name="Rounded Rectangle 31">
          <a:extLst>
            <a:ext uri="{FF2B5EF4-FFF2-40B4-BE49-F238E27FC236}">
              <a16:creationId xmlns:a16="http://schemas.microsoft.com/office/drawing/2014/main" id="{BC5BC869-C675-6887-D2BB-D4FCF283A821}"/>
            </a:ext>
          </a:extLst>
        </xdr:cNvPr>
        <xdr:cNvSpPr/>
      </xdr:nvSpPr>
      <xdr:spPr>
        <a:xfrm>
          <a:off x="10642600" y="1511300"/>
          <a:ext cx="3429000" cy="622300"/>
        </a:xfrm>
        <a:prstGeom prst="roundRect">
          <a:avLst>
            <a:gd name="adj" fmla="val 787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PK" sz="2400">
              <a:solidFill>
                <a:srgbClr val="6B7280"/>
              </a:solidFill>
            </a:rPr>
            <a:t>👨</a:t>
          </a:r>
          <a:r>
            <a:rPr lang="en-PK" sz="2000" baseline="0">
              <a:solidFill>
                <a:srgbClr val="6B7280"/>
              </a:solidFill>
            </a:rPr>
            <a:t> </a:t>
          </a:r>
          <a:r>
            <a:rPr lang="en-US" sz="2000" b="0" i="0" u="none" strike="noStrike">
              <a:solidFill>
                <a:srgbClr val="6B7280"/>
              </a:solidFill>
              <a:latin typeface="Posterama" panose="020B0604020202020204" pitchFamily="34" charset="0"/>
              <a:cs typeface="Posterama" panose="020B0604020202020204" pitchFamily="34" charset="0"/>
            </a:rPr>
            <a:t>Male Orders:</a:t>
          </a:r>
          <a:r>
            <a:rPr lang="en-US" sz="1200" b="0" i="0" u="none" strike="noStrike">
              <a:solidFill>
                <a:srgbClr val="000000"/>
              </a:solidFill>
              <a:latin typeface="Aptos Narrow"/>
              <a:cs typeface="Posterama" panose="020B0604020202020204" pitchFamily="34" charset="0"/>
            </a:rPr>
            <a:t> </a:t>
          </a:r>
          <a:fld id="{577BBD01-C82E-CB46-9978-EB30FA3B2133}" type="TxLink">
            <a:rPr lang="en-US" sz="2000" b="1" i="1" u="none" strike="noStrike">
              <a:solidFill>
                <a:srgbClr val="000000"/>
              </a:solidFill>
              <a:latin typeface="Posterama" panose="020B0604020202020204" pitchFamily="34" charset="0"/>
              <a:cs typeface="Posterama" panose="020B0604020202020204" pitchFamily="34" charset="0"/>
            </a:rPr>
            <a:t>51.91%</a:t>
          </a:fld>
          <a:endParaRPr lang="en-US" sz="2000" b="1" i="1" u="none" strike="noStrike">
            <a:solidFill>
              <a:srgbClr val="000000"/>
            </a:solidFill>
            <a:latin typeface="Posterama" panose="020B0604020202020204" pitchFamily="34" charset="0"/>
            <a:cs typeface="Posterama" panose="020B0604020202020204" pitchFamily="34" charset="0"/>
          </a:endParaRPr>
        </a:p>
      </xdr:txBody>
    </xdr:sp>
    <xdr:clientData/>
  </xdr:twoCellAnchor>
  <xdr:twoCellAnchor>
    <xdr:from>
      <xdr:col>16</xdr:col>
      <xdr:colOff>609600</xdr:colOff>
      <xdr:row>10</xdr:row>
      <xdr:rowOff>12700</xdr:rowOff>
    </xdr:from>
    <xdr:to>
      <xdr:col>22</xdr:col>
      <xdr:colOff>177800</xdr:colOff>
      <xdr:row>13</xdr:row>
      <xdr:rowOff>24892</xdr:rowOff>
    </xdr:to>
    <xdr:sp macro="" textlink="PivotTable!D34">
      <xdr:nvSpPr>
        <xdr:cNvPr id="33" name="Rounded Rectangle 32">
          <a:extLst>
            <a:ext uri="{FF2B5EF4-FFF2-40B4-BE49-F238E27FC236}">
              <a16:creationId xmlns:a16="http://schemas.microsoft.com/office/drawing/2014/main" id="{7A5E7D24-1EC7-C9FB-A41D-C4B7CD1A99D3}"/>
            </a:ext>
          </a:extLst>
        </xdr:cNvPr>
        <xdr:cNvSpPr/>
      </xdr:nvSpPr>
      <xdr:spPr>
        <a:xfrm>
          <a:off x="13817600" y="2044700"/>
          <a:ext cx="4521200" cy="621792"/>
        </a:xfrm>
        <a:prstGeom prst="roundRect">
          <a:avLst>
            <a:gd name="adj" fmla="val 7876"/>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PK" sz="2000"/>
            <a:t>♻️</a:t>
          </a:r>
          <a:r>
            <a:rPr lang="en-PK" sz="2000" baseline="0"/>
            <a:t> </a:t>
          </a:r>
          <a:r>
            <a:rPr lang="en-US" sz="2000" b="0" i="0" u="none" strike="noStrike">
              <a:solidFill>
                <a:srgbClr val="6B7280"/>
              </a:solidFill>
              <a:latin typeface="Posterama" panose="020B0604020202020204" pitchFamily="34" charset="0"/>
              <a:cs typeface="Posterama" panose="020B0604020202020204" pitchFamily="34" charset="0"/>
            </a:rPr>
            <a:t>Returning</a:t>
          </a:r>
          <a:r>
            <a:rPr lang="en-US" sz="2000" b="0" i="0" u="none" strike="noStrike" baseline="0">
              <a:solidFill>
                <a:srgbClr val="6B7280"/>
              </a:solidFill>
              <a:latin typeface="Posterama" panose="020B0604020202020204" pitchFamily="34" charset="0"/>
              <a:cs typeface="Posterama" panose="020B0604020202020204" pitchFamily="34" charset="0"/>
            </a:rPr>
            <a:t> Customers:</a:t>
          </a:r>
          <a:r>
            <a:rPr lang="en-US" sz="1200" b="0" i="0" u="none" strike="noStrike" baseline="0">
              <a:solidFill>
                <a:srgbClr val="000000"/>
              </a:solidFill>
              <a:latin typeface="Aptos Narrow"/>
              <a:cs typeface="Posterama" panose="020B0604020202020204" pitchFamily="34" charset="0"/>
            </a:rPr>
            <a:t> </a:t>
          </a:r>
          <a:fld id="{F1AF5FC5-1BB7-1946-9D14-3C381570E611}" type="TxLink">
            <a:rPr lang="en-US" sz="2000" b="1" i="1" u="none" strike="noStrike">
              <a:solidFill>
                <a:srgbClr val="1F2937"/>
              </a:solidFill>
              <a:latin typeface="Posterama" panose="020B0604020202020204" pitchFamily="34" charset="0"/>
              <a:cs typeface="Posterama" panose="020B0604020202020204" pitchFamily="34" charset="0"/>
            </a:rPr>
            <a:t>91.79%</a:t>
          </a:fld>
          <a:endParaRPr lang="en-GB" sz="2000" b="1" i="1">
            <a:solidFill>
              <a:srgbClr val="1F2937"/>
            </a:solidFill>
            <a:latin typeface="Posterama" panose="020B0604020202020204" pitchFamily="34" charset="0"/>
            <a:cs typeface="Posterama" panose="020B0604020202020204" pitchFamily="34" charset="0"/>
          </a:endParaRPr>
        </a:p>
      </xdr:txBody>
    </xdr:sp>
    <xdr:clientData/>
  </xdr:twoCellAnchor>
  <xdr:twoCellAnchor>
    <xdr:from>
      <xdr:col>16</xdr:col>
      <xdr:colOff>812800</xdr:colOff>
      <xdr:row>14</xdr:row>
      <xdr:rowOff>50800</xdr:rowOff>
    </xdr:from>
    <xdr:to>
      <xdr:col>21</xdr:col>
      <xdr:colOff>800100</xdr:colOff>
      <xdr:row>30</xdr:row>
      <xdr:rowOff>0</xdr:rowOff>
    </xdr:to>
    <xdr:graphicFrame macro="">
      <xdr:nvGraphicFramePr>
        <xdr:cNvPr id="34" name="Chart 33">
          <a:extLst>
            <a:ext uri="{FF2B5EF4-FFF2-40B4-BE49-F238E27FC236}">
              <a16:creationId xmlns:a16="http://schemas.microsoft.com/office/drawing/2014/main" id="{0AF8138A-76ED-5525-0DF5-8C55486A9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885.80158958333" createdVersion="8" refreshedVersion="8" minRefreshableVersion="3" recordCount="4993" xr:uid="{2B41A31F-27F6-9147-A8A7-0275F50DAD8C}">
  <cacheSource type="worksheet">
    <worksheetSource name="data"/>
  </cacheSource>
  <cacheFields count="30">
    <cacheField name="OrderID" numFmtId="0">
      <sharedItems/>
    </cacheField>
    <cacheField name="StoreName" numFmtId="0">
      <sharedItems count="1">
        <s v="Pearl &amp; Palm Gifts"/>
      </sharedItems>
    </cacheField>
    <cacheField name="ProductID" numFmtId="0">
      <sharedItems/>
    </cacheField>
    <cacheField name="ProductName" numFmtId="0">
      <sharedItems count="18">
        <s v="Classic Teddy Bear (M)"/>
        <s v="Red Roses Bouquet (24 stems)"/>
        <s v="Gold-Plated Eternal Rose"/>
        <s v="Scented Candle Set (3 pcs)"/>
        <s v="Corporate Signature Hamper (Large)"/>
        <s v="Mixed Flowers Bouquet Deluxe"/>
        <s v="Premium Arabic Dates Gift Box"/>
        <s v="Graduation Theme Cake (2 kg)"/>
        <s v="Eid Mubarak Family Hamper"/>
        <s v="Baklava Assortment Box"/>
        <s v="Personalized Mug"/>
        <s v="Luxury Chocolate Hamper"/>
        <s v="Macarons Assortment (12 pcs)"/>
        <s v="Helium Balloons Bouquet (10 pcs)"/>
        <s v="Premium Oud Perfume Set"/>
        <s v="Personalized Cushion"/>
        <s v="New Baby Essentials Basket (Neutral)"/>
        <s v="Ferrero Rocher Box (24 pcs)"/>
      </sharedItems>
    </cacheField>
    <cacheField name="PriceUSD" numFmtId="164">
      <sharedItems containsSemiMixedTypes="0" containsString="0" containsNumber="1" minValue="9.73" maxValue="187.35"/>
    </cacheField>
    <cacheField name="Occasion" numFmtId="0">
      <sharedItems count="13">
        <s v="New Baby"/>
        <s v="Valentine's"/>
        <s v="Anniversary"/>
        <s v="Congratulations"/>
        <s v="Eid"/>
        <s v="Birthday"/>
        <s v="Mother's Day"/>
        <s v="Ramadan"/>
        <s v="Graduation"/>
        <s v="Corporate"/>
        <s v="Wedding"/>
        <s v="Get Well Soon"/>
        <s v="Father's Day"/>
      </sharedItems>
    </cacheField>
    <cacheField name="Quantity" numFmtId="0">
      <sharedItems containsSemiMixedTypes="0" containsString="0" containsNumber="1" containsInteger="1" minValue="1" maxValue="22"/>
    </cacheField>
    <cacheField name="OrderDate" numFmtId="14">
      <sharedItems containsSemiMixedTypes="0" containsNonDate="0" containsDate="1" containsString="0" minDate="2024-08-01T00:00:00" maxDate="2025-08-16T00:00:00" count="380">
        <d v="2025-04-06T00:00:00"/>
        <d v="2025-05-06T00:00:00"/>
        <d v="2025-03-23T00:00:00"/>
        <d v="2024-09-01T00:00:00"/>
        <d v="2025-01-27T00:00:00"/>
        <d v="2025-05-07T00:00:00"/>
        <d v="2025-02-15T00:00:00"/>
        <d v="2025-04-22T00:00:00"/>
        <d v="2025-04-01T00:00:00"/>
        <d v="2025-06-10T00:00:00"/>
        <d v="2025-08-10T00:00:00"/>
        <d v="2025-03-17T00:00:00"/>
        <d v="2025-07-30T00:00:00"/>
        <d v="2024-09-12T00:00:00"/>
        <d v="2024-09-06T00:00:00"/>
        <d v="2025-03-05T00:00:00"/>
        <d v="2024-08-23T00:00:00"/>
        <d v="2024-11-02T00:00:00"/>
        <d v="2024-10-01T00:00:00"/>
        <d v="2024-09-30T00:00:00"/>
        <d v="2024-11-11T00:00:00"/>
        <d v="2025-06-06T00:00:00"/>
        <d v="2025-07-09T00:00:00"/>
        <d v="2024-10-17T00:00:00"/>
        <d v="2025-02-25T00:00:00"/>
        <d v="2025-01-17T00:00:00"/>
        <d v="2024-11-24T00:00:00"/>
        <d v="2025-04-12T00:00:00"/>
        <d v="2024-10-27T00:00:00"/>
        <d v="2024-08-03T00:00:00"/>
        <d v="2025-03-06T00:00:00"/>
        <d v="2025-05-25T00:00:00"/>
        <d v="2024-08-26T00:00:00"/>
        <d v="2025-06-28T00:00:00"/>
        <d v="2025-02-24T00:00:00"/>
        <d v="2025-08-05T00:00:00"/>
        <d v="2024-09-29T00:00:00"/>
        <d v="2024-11-30T00:00:00"/>
        <d v="2024-08-17T00:00:00"/>
        <d v="2024-11-14T00:00:00"/>
        <d v="2025-03-26T00:00:00"/>
        <d v="2025-05-08T00:00:00"/>
        <d v="2025-02-23T00:00:00"/>
        <d v="2025-08-15T00:00:00"/>
        <d v="2025-08-03T00:00:00"/>
        <d v="2025-03-13T00:00:00"/>
        <d v="2025-01-14T00:00:00"/>
        <d v="2024-11-22T00:00:00"/>
        <d v="2024-11-12T00:00:00"/>
        <d v="2025-02-18T00:00:00"/>
        <d v="2025-01-03T00:00:00"/>
        <d v="2025-05-22T00:00:00"/>
        <d v="2025-07-25T00:00:00"/>
        <d v="2025-01-21T00:00:00"/>
        <d v="2024-12-27T00:00:00"/>
        <d v="2025-01-07T00:00:00"/>
        <d v="2025-02-27T00:00:00"/>
        <d v="2024-12-05T00:00:00"/>
        <d v="2024-10-30T00:00:00"/>
        <d v="2024-12-28T00:00:00"/>
        <d v="2025-05-29T00:00:00"/>
        <d v="2024-09-21T00:00:00"/>
        <d v="2024-11-23T00:00:00"/>
        <d v="2025-07-20T00:00:00"/>
        <d v="2024-09-08T00:00:00"/>
        <d v="2025-06-02T00:00:00"/>
        <d v="2024-09-20T00:00:00"/>
        <d v="2025-05-30T00:00:00"/>
        <d v="2024-09-14T00:00:00"/>
        <d v="2024-11-08T00:00:00"/>
        <d v="2025-01-12T00:00:00"/>
        <d v="2025-03-12T00:00:00"/>
        <d v="2024-09-03T00:00:00"/>
        <d v="2025-02-06T00:00:00"/>
        <d v="2024-10-07T00:00:00"/>
        <d v="2025-03-08T00:00:00"/>
        <d v="2025-03-24T00:00:00"/>
        <d v="2024-11-19T00:00:00"/>
        <d v="2024-11-29T00:00:00"/>
        <d v="2024-12-20T00:00:00"/>
        <d v="2025-03-21T00:00:00"/>
        <d v="2025-01-30T00:00:00"/>
        <d v="2025-01-02T00:00:00"/>
        <d v="2025-01-22T00:00:00"/>
        <d v="2025-06-05T00:00:00"/>
        <d v="2025-04-16T00:00:00"/>
        <d v="2024-08-07T00:00:00"/>
        <d v="2024-09-22T00:00:00"/>
        <d v="2025-07-02T00:00:00"/>
        <d v="2025-07-26T00:00:00"/>
        <d v="2025-01-20T00:00:00"/>
        <d v="2024-08-13T00:00:00"/>
        <d v="2025-04-27T00:00:00"/>
        <d v="2024-11-25T00:00:00"/>
        <d v="2025-03-11T00:00:00"/>
        <d v="2025-05-03T00:00:00"/>
        <d v="2024-11-21T00:00:00"/>
        <d v="2024-12-03T00:00:00"/>
        <d v="2025-01-04T00:00:00"/>
        <d v="2024-12-11T00:00:00"/>
        <d v="2024-09-24T00:00:00"/>
        <d v="2025-01-10T00:00:00"/>
        <d v="2025-03-30T00:00:00"/>
        <d v="2025-06-26T00:00:00"/>
        <d v="2025-04-08T00:00:00"/>
        <d v="2025-03-07T00:00:00"/>
        <d v="2024-11-20T00:00:00"/>
        <d v="2025-06-03T00:00:00"/>
        <d v="2024-10-12T00:00:00"/>
        <d v="2024-09-16T00:00:00"/>
        <d v="2025-04-19T00:00:00"/>
        <d v="2025-05-15T00:00:00"/>
        <d v="2024-11-26T00:00:00"/>
        <d v="2024-12-04T00:00:00"/>
        <d v="2025-05-24T00:00:00"/>
        <d v="2025-06-23T00:00:00"/>
        <d v="2025-02-05T00:00:00"/>
        <d v="2024-10-14T00:00:00"/>
        <d v="2025-06-30T00:00:00"/>
        <d v="2025-02-22T00:00:00"/>
        <d v="2025-05-05T00:00:00"/>
        <d v="2025-05-28T00:00:00"/>
        <d v="2024-09-10T00:00:00"/>
        <d v="2025-07-17T00:00:00"/>
        <d v="2024-12-19T00:00:00"/>
        <d v="2025-06-14T00:00:00"/>
        <d v="2025-06-01T00:00:00"/>
        <d v="2025-06-15T00:00:00"/>
        <d v="2025-04-21T00:00:00"/>
        <d v="2025-04-26T00:00:00"/>
        <d v="2025-01-13T00:00:00"/>
        <d v="2025-06-11T00:00:00"/>
        <d v="2024-12-16T00:00:00"/>
        <d v="2024-09-23T00:00:00"/>
        <d v="2025-05-31T00:00:00"/>
        <d v="2025-03-01T00:00:00"/>
        <d v="2025-05-04T00:00:00"/>
        <d v="2025-08-06T00:00:00"/>
        <d v="2025-01-09T00:00:00"/>
        <d v="2024-12-18T00:00:00"/>
        <d v="2025-07-15T00:00:00"/>
        <d v="2025-05-16T00:00:00"/>
        <d v="2025-05-13T00:00:00"/>
        <d v="2025-07-14T00:00:00"/>
        <d v="2025-01-11T00:00:00"/>
        <d v="2025-06-25T00:00:00"/>
        <d v="2024-09-28T00:00:00"/>
        <d v="2025-08-14T00:00:00"/>
        <d v="2024-09-11T00:00:00"/>
        <d v="2024-09-05T00:00:00"/>
        <d v="2025-06-09T00:00:00"/>
        <d v="2024-10-13T00:00:00"/>
        <d v="2024-08-12T00:00:00"/>
        <d v="2024-09-09T00:00:00"/>
        <d v="2024-12-07T00:00:00"/>
        <d v="2024-12-29T00:00:00"/>
        <d v="2024-08-09T00:00:00"/>
        <d v="2024-08-22T00:00:00"/>
        <d v="2025-02-28T00:00:00"/>
        <d v="2025-08-13T00:00:00"/>
        <d v="2024-08-27T00:00:00"/>
        <d v="2025-06-18T00:00:00"/>
        <d v="2025-04-05T00:00:00"/>
        <d v="2024-08-04T00:00:00"/>
        <d v="2025-03-16T00:00:00"/>
        <d v="2025-07-13T00:00:00"/>
        <d v="2025-03-15T00:00:00"/>
        <d v="2025-01-31T00:00:00"/>
        <d v="2025-02-20T00:00:00"/>
        <d v="2024-12-21T00:00:00"/>
        <d v="2025-02-01T00:00:00"/>
        <d v="2025-02-04T00:00:00"/>
        <d v="2024-08-20T00:00:00"/>
        <d v="2025-07-08T00:00:00"/>
        <d v="2025-08-02T00:00:00"/>
        <d v="2025-01-19T00:00:00"/>
        <d v="2025-02-14T00:00:00"/>
        <d v="2024-08-01T00:00:00"/>
        <d v="2025-06-22T00:00:00"/>
        <d v="2025-07-04T00:00:00"/>
        <d v="2025-03-03T00:00:00"/>
        <d v="2025-03-27T00:00:00"/>
        <d v="2025-01-06T00:00:00"/>
        <d v="2025-04-24T00:00:00"/>
        <d v="2024-10-22T00:00:00"/>
        <d v="2024-11-28T00:00:00"/>
        <d v="2025-03-09T00:00:00"/>
        <d v="2025-06-04T00:00:00"/>
        <d v="2024-10-29T00:00:00"/>
        <d v="2025-04-09T00:00:00"/>
        <d v="2024-10-11T00:00:00"/>
        <d v="2025-06-29T00:00:00"/>
        <d v="2024-12-30T00:00:00"/>
        <d v="2024-11-09T00:00:00"/>
        <d v="2025-07-29T00:00:00"/>
        <d v="2024-08-05T00:00:00"/>
        <d v="2025-01-23T00:00:00"/>
        <d v="2025-05-14T00:00:00"/>
        <d v="2025-03-02T00:00:00"/>
        <d v="2025-06-07T00:00:00"/>
        <d v="2024-11-06T00:00:00"/>
        <d v="2025-02-19T00:00:00"/>
        <d v="2025-02-07T00:00:00"/>
        <d v="2024-12-26T00:00:00"/>
        <d v="2025-04-13T00:00:00"/>
        <d v="2025-07-31T00:00:00"/>
        <d v="2024-10-15T00:00:00"/>
        <d v="2024-12-10T00:00:00"/>
        <d v="2024-10-26T00:00:00"/>
        <d v="2024-08-29T00:00:00"/>
        <d v="2025-04-29T00:00:00"/>
        <d v="2025-04-14T00:00:00"/>
        <d v="2025-06-12T00:00:00"/>
        <d v="2024-10-28T00:00:00"/>
        <d v="2024-08-18T00:00:00"/>
        <d v="2024-10-19T00:00:00"/>
        <d v="2024-11-04T00:00:00"/>
        <d v="2025-07-24T00:00:00"/>
        <d v="2025-04-02T00:00:00"/>
        <d v="2025-02-10T00:00:00"/>
        <d v="2025-06-21T00:00:00"/>
        <d v="2024-12-25T00:00:00"/>
        <d v="2025-02-21T00:00:00"/>
        <d v="2024-09-26T00:00:00"/>
        <d v="2025-03-20T00:00:00"/>
        <d v="2025-03-28T00:00:00"/>
        <d v="2024-10-21T00:00:00"/>
        <d v="2025-07-22T00:00:00"/>
        <d v="2025-07-01T00:00:00"/>
        <d v="2025-05-19T00:00:00"/>
        <d v="2024-08-21T00:00:00"/>
        <d v="2025-06-16T00:00:00"/>
        <d v="2024-10-05T00:00:00"/>
        <d v="2025-03-18T00:00:00"/>
        <d v="2024-08-10T00:00:00"/>
        <d v="2025-06-13T00:00:00"/>
        <d v="2025-08-08T00:00:00"/>
        <d v="2025-02-11T00:00:00"/>
        <d v="2024-09-19T00:00:00"/>
        <d v="2024-09-13T00:00:00"/>
        <d v="2024-10-24T00:00:00"/>
        <d v="2025-02-03T00:00:00"/>
        <d v="2025-06-19T00:00:00"/>
        <d v="2025-07-16T00:00:00"/>
        <d v="2024-08-14T00:00:00"/>
        <d v="2024-12-24T00:00:00"/>
        <d v="2024-10-08T00:00:00"/>
        <d v="2024-08-02T00:00:00"/>
        <d v="2024-10-16T00:00:00"/>
        <d v="2025-01-29T00:00:00"/>
        <d v="2025-01-26T00:00:00"/>
        <d v="2024-08-11T00:00:00"/>
        <d v="2025-06-27T00:00:00"/>
        <d v="2025-05-18T00:00:00"/>
        <d v="2024-09-17T00:00:00"/>
        <d v="2024-10-23T00:00:00"/>
        <d v="2025-02-08T00:00:00"/>
        <d v="2025-01-16T00:00:00"/>
        <d v="2025-01-18T00:00:00"/>
        <d v="2025-04-15T00:00:00"/>
        <d v="2025-05-01T00:00:00"/>
        <d v="2024-12-02T00:00:00"/>
        <d v="2024-10-06T00:00:00"/>
        <d v="2025-04-07T00:00:00"/>
        <d v="2025-02-26T00:00:00"/>
        <d v="2024-11-05T00:00:00"/>
        <d v="2024-10-10T00:00:00"/>
        <d v="2024-08-24T00:00:00"/>
        <d v="2024-11-13T00:00:00"/>
        <d v="2025-03-10T00:00:00"/>
        <d v="2024-08-31T00:00:00"/>
        <d v="2024-11-03T00:00:00"/>
        <d v="2025-04-03T00:00:00"/>
        <d v="2024-10-18T00:00:00"/>
        <d v="2025-01-01T00:00:00"/>
        <d v="2024-12-22T00:00:00"/>
        <d v="2024-08-16T00:00:00"/>
        <d v="2024-10-25T00:00:00"/>
        <d v="2025-04-28T00:00:00"/>
        <d v="2024-09-25T00:00:00"/>
        <d v="2024-10-04T00:00:00"/>
        <d v="2025-07-28T00:00:00"/>
        <d v="2025-03-19T00:00:00"/>
        <d v="2025-06-08T00:00:00"/>
        <d v="2024-12-14T00:00:00"/>
        <d v="2025-08-07T00:00:00"/>
        <d v="2025-03-22T00:00:00"/>
        <d v="2024-08-30T00:00:00"/>
        <d v="2025-02-17T00:00:00"/>
        <d v="2025-02-12T00:00:00"/>
        <d v="2025-08-12T00:00:00"/>
        <d v="2025-05-20T00:00:00"/>
        <d v="2024-10-09T00:00:00"/>
        <d v="2024-08-06T00:00:00"/>
        <d v="2025-05-23T00:00:00"/>
        <d v="2025-02-16T00:00:00"/>
        <d v="2025-06-20T00:00:00"/>
        <d v="2024-12-31T00:00:00"/>
        <d v="2025-03-31T00:00:00"/>
        <d v="2025-07-03T00:00:00"/>
        <d v="2025-01-25T00:00:00"/>
        <d v="2025-02-13T00:00:00"/>
        <d v="2025-07-10T00:00:00"/>
        <d v="2025-01-24T00:00:00"/>
        <d v="2025-07-23T00:00:00"/>
        <d v="2025-02-02T00:00:00"/>
        <d v="2025-04-18T00:00:00"/>
        <d v="2025-05-17T00:00:00"/>
        <d v="2024-12-08T00:00:00"/>
        <d v="2025-04-23T00:00:00"/>
        <d v="2024-12-09T00:00:00"/>
        <d v="2024-09-27T00:00:00"/>
        <d v="2024-10-03T00:00:00"/>
        <d v="2024-11-27T00:00:00"/>
        <d v="2024-11-17T00:00:00"/>
        <d v="2025-08-01T00:00:00"/>
        <d v="2025-05-21T00:00:00"/>
        <d v="2025-07-21T00:00:00"/>
        <d v="2025-05-12T00:00:00"/>
        <d v="2024-09-07T00:00:00"/>
        <d v="2024-11-18T00:00:00"/>
        <d v="2025-05-11T00:00:00"/>
        <d v="2024-11-15T00:00:00"/>
        <d v="2024-11-10T00:00:00"/>
        <d v="2024-12-06T00:00:00"/>
        <d v="2025-06-17T00:00:00"/>
        <d v="2024-08-08T00:00:00"/>
        <d v="2025-04-25T00:00:00"/>
        <d v="2025-04-11T00:00:00"/>
        <d v="2024-12-01T00:00:00"/>
        <d v="2025-04-17T00:00:00"/>
        <d v="2025-04-04T00:00:00"/>
        <d v="2025-07-05T00:00:00"/>
        <d v="2025-05-26T00:00:00"/>
        <d v="2025-01-08T00:00:00"/>
        <d v="2024-09-04T00:00:00"/>
        <d v="2024-12-23T00:00:00"/>
        <d v="2024-08-15T00:00:00"/>
        <d v="2025-01-28T00:00:00"/>
        <d v="2025-05-27T00:00:00"/>
        <d v="2024-10-31T00:00:00"/>
        <d v="2024-10-02T00:00:00"/>
        <d v="2024-12-15T00:00:00"/>
        <d v="2025-07-12T00:00:00"/>
        <d v="2025-07-07T00:00:00"/>
        <d v="2025-05-10T00:00:00"/>
        <d v="2025-06-24T00:00:00"/>
        <d v="2025-04-30T00:00:00"/>
        <d v="2025-04-10T00:00:00"/>
        <d v="2025-01-15T00:00:00"/>
        <d v="2025-07-27T00:00:00"/>
        <d v="2024-12-12T00:00:00"/>
        <d v="2025-02-09T00:00:00"/>
        <d v="2025-05-09T00:00:00"/>
        <d v="2025-07-18T00:00:00"/>
        <d v="2025-03-04T00:00:00"/>
        <d v="2024-11-01T00:00:00"/>
        <d v="2025-07-06T00:00:00"/>
        <d v="2024-08-19T00:00:00"/>
        <d v="2025-08-04T00:00:00"/>
        <d v="2024-08-28T00:00:00"/>
        <d v="2025-03-25T00:00:00"/>
        <d v="2025-07-19T00:00:00"/>
        <d v="2024-11-16T00:00:00"/>
        <d v="2024-12-13T00:00:00"/>
        <d v="2024-09-18T00:00:00"/>
        <d v="2024-10-20T00:00:00"/>
        <d v="2025-03-14T00:00:00"/>
        <d v="2025-07-11T00:00:00"/>
        <d v="2024-08-25T00:00:00"/>
        <d v="2025-01-05T00:00:00"/>
        <d v="2025-08-09T00:00:00"/>
        <d v="2025-08-11T00:00:00"/>
        <d v="2025-04-20T00:00:00"/>
        <d v="2024-12-17T00:00:00"/>
        <d v="2025-03-29T00:00:00"/>
        <d v="2025-05-02T00:00:00"/>
        <d v="2024-11-07T00:00:00"/>
        <d v="2024-09-15T00:00:00"/>
        <d v="2024-09-02T00:00:00"/>
      </sharedItems>
      <fieldGroup par="29"/>
    </cacheField>
    <cacheField name="OrderMonth" numFmtId="14">
      <sharedItems count="12">
        <s v="Apr"/>
        <s v="May"/>
        <s v="Mar"/>
        <s v="Sep"/>
        <s v="Jan"/>
        <s v="Feb"/>
        <s v="Jun"/>
        <s v="Aug"/>
        <s v="Jul"/>
        <s v="Nov"/>
        <s v="Oct"/>
        <s v="Dec"/>
      </sharedItems>
    </cacheField>
    <cacheField name="OrderTime" numFmtId="166">
      <sharedItems containsSemiMixedTypes="0" containsNonDate="0" containsDate="1" containsString="0" minDate="1899-12-30T09:00:00" maxDate="1899-12-30T21:59:00"/>
    </cacheField>
    <cacheField name="OrderHour" numFmtId="166">
      <sharedItems/>
    </cacheField>
    <cacheField name="DeliveryDate" numFmtId="14">
      <sharedItems containsSemiMixedTypes="0" containsNonDate="0" containsDate="1" containsString="0" minDate="2024-08-01T00:00:00" maxDate="2025-08-18T00:00:00"/>
    </cacheField>
    <cacheField name="DeliveryTime" numFmtId="166">
      <sharedItems containsSemiMixedTypes="0" containsNonDate="0" containsDate="1" containsString="0" minDate="1899-12-30T09:03:00" maxDate="1899-12-30T21:59:00"/>
    </cacheField>
    <cacheField name="Location" numFmtId="0">
      <sharedItems count="38">
        <s v="Downtown Dubai"/>
        <s v="Al Nahyan"/>
        <s v="Bur Dubai"/>
        <s v="Deira"/>
        <s v="Business Bay"/>
        <s v="Al Nahda"/>
        <s v="Al Barsha"/>
        <s v="JBR"/>
        <s v="Al Majaz"/>
        <s v="Rolla"/>
        <s v="Khalifa City"/>
        <s v="Dubai Marina"/>
        <s v="Al Bateen"/>
        <s v="Old Town"/>
        <s v="Corniche"/>
        <s v="University City"/>
        <s v="JLT"/>
        <s v="Al Khan"/>
        <s v="Al Reem Island"/>
        <s v="Mirdif"/>
        <s v="Mina Al Arab"/>
        <s v="Al Hamra Village"/>
        <s v="Al Jurf"/>
        <s v="Al Nuaimiya"/>
        <s v="Al Maryah Island"/>
        <s v="Al Muwaiji"/>
        <s v="Al Mushrif"/>
        <s v="Al Faseel"/>
        <s v="Al Ras"/>
        <s v="Industrial Area 10"/>
        <s v="Al Nakheel"/>
        <s v="Al Rashidiya"/>
        <s v="Town Center"/>
        <s v="Al Jimi"/>
        <s v="Al Makta"/>
        <s v="Ajman Downtown"/>
        <s v="Al Hili"/>
        <s v="Al Aqah"/>
      </sharedItems>
    </cacheField>
    <cacheField name="CustomerName" numFmtId="0">
      <sharedItems/>
    </cacheField>
    <cacheField name="City" numFmtId="0">
      <sharedItems count="8">
        <s v="Dubai"/>
        <s v="Abu Dhabi"/>
        <s v="Sharjah"/>
        <s v="Umm Al Quwain"/>
        <s v="Ras Al Khaimah"/>
        <s v="Ajman"/>
        <s v="Al Ain"/>
        <s v="Fujairah"/>
      </sharedItems>
    </cacheField>
    <cacheField name="Gender" numFmtId="0">
      <sharedItems count="2">
        <s v="Male"/>
        <s v="Female"/>
      </sharedItems>
    </cacheField>
    <cacheField name="Category" numFmtId="0">
      <sharedItems/>
    </cacheField>
    <cacheField name="DeliveryType" numFmtId="0">
      <sharedItems count="3">
        <s v="Next-Day"/>
        <s v="Same-Day"/>
        <s v="Scheduled"/>
      </sharedItems>
    </cacheField>
    <cacheField name="Channel" numFmtId="0">
      <sharedItems count="7">
        <s v="WhatsApp"/>
        <s v="Website"/>
        <s v="Walk-in"/>
        <s v="Instagram"/>
        <s v="Noon"/>
        <s v="Phone"/>
        <s v="Amazon.ae"/>
      </sharedItems>
    </cacheField>
    <cacheField name="PaymentMethod" numFmtId="0">
      <sharedItems count="3">
        <s v="Card"/>
        <s v="Cash on Delivery"/>
        <s v="Online Wallet"/>
      </sharedItems>
    </cacheField>
    <cacheField name="Sales" numFmtId="164">
      <sharedItems containsSemiMixedTypes="0" containsString="0" containsNumber="1" minValue="9.73" maxValue="3432.03"/>
    </cacheField>
    <cacheField name="OrderDateTime" numFmtId="170">
      <sharedItems containsSemiMixedTypes="0" containsNonDate="0" containsDate="1" containsString="0" minDate="2024-08-01T00:11:00" maxDate="2025-08-15T01:29:00"/>
    </cacheField>
    <cacheField name="FirstOrderDateTime" numFmtId="170">
      <sharedItems containsSemiMixedTypes="0" containsNonDate="0" containsDate="1" containsString="0" minDate="2024-08-01T00:11:00" maxDate="2025-05-07T00:25:00"/>
    </cacheField>
    <cacheField name="CutomerType" numFmtId="0">
      <sharedItems count="2">
        <s v="Returning"/>
        <s v="New"/>
      </sharedItems>
    </cacheField>
    <cacheField name="DeliveryDateTime" numFmtId="170">
      <sharedItems containsSemiMixedTypes="0" containsNonDate="0" containsDate="1" containsString="0" minDate="2024-08-01T16:18:00" maxDate="2025-08-17T20:34:00"/>
    </cacheField>
    <cacheField name="SLADue" numFmtId="170">
      <sharedItems containsSemiMixedTypes="0" containsNonDate="0" containsDate="1" containsString="0" minDate="2024-08-02T00:11:00" maxDate="2025-08-16T01:29:00"/>
    </cacheField>
    <cacheField name="OnTimeFlag" numFmtId="170">
      <sharedItems count="2">
        <s v="Late"/>
        <s v="On Time"/>
      </sharedItems>
    </cacheField>
    <cacheField name="Months (OrderDate)" numFmtId="0" databaseField="0">
      <fieldGroup base="7">
        <rangePr groupBy="months" startDate="2024-08-01T00:00:00" endDate="2025-08-16T00:00:00"/>
        <groupItems count="14">
          <s v="&lt;01/08/2024"/>
          <s v="Jan"/>
          <s v="Feb"/>
          <s v="Mar"/>
          <s v="Apr"/>
          <s v="May"/>
          <s v="Jun"/>
          <s v="Jul"/>
          <s v="Aug"/>
          <s v="Sep"/>
          <s v="Oct"/>
          <s v="Nov"/>
          <s v="Dec"/>
          <s v="&gt;16/08/2025"/>
        </groupItems>
      </fieldGroup>
    </cacheField>
    <cacheField name="Years (OrderDate)" numFmtId="0" databaseField="0">
      <fieldGroup base="7">
        <rangePr groupBy="years" startDate="2024-08-01T00:00:00" endDate="2025-08-16T00:00:00"/>
        <groupItems count="4">
          <s v="&lt;01/08/2024"/>
          <s v="2024"/>
          <s v="2025"/>
          <s v="&gt;16/08/2025"/>
        </groupItems>
      </fieldGroup>
    </cacheField>
  </cacheFields>
  <extLst>
    <ext xmlns:x14="http://schemas.microsoft.com/office/spreadsheetml/2009/9/main" uri="{725AE2AE-9491-48be-B2B4-4EB974FC3084}">
      <x14:pivotCacheDefinition pivotCacheId="500252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3">
  <r>
    <s v="ORD-20250406-00001"/>
    <x v="0"/>
    <s v="TOY-001"/>
    <x v="0"/>
    <n v="18.72"/>
    <x v="0"/>
    <n v="1"/>
    <x v="0"/>
    <x v="0"/>
    <d v="1899-12-30T10:47:00"/>
    <s v="10"/>
    <d v="2025-04-07T00:00:00"/>
    <d v="1899-12-30T10:47:00"/>
    <x v="0"/>
    <s v="Hassan Al Marri"/>
    <x v="0"/>
    <x v="0"/>
    <s v="Toys"/>
    <x v="0"/>
    <x v="0"/>
    <x v="0"/>
    <n v="18.72"/>
    <d v="2025-04-06T00:56:00"/>
    <d v="2024-08-27T00:25:00"/>
    <x v="0"/>
    <d v="2025-04-07T10:47:00"/>
    <d v="2025-04-07T00:56:00"/>
    <x v="0"/>
  </r>
  <r>
    <s v="ORD-20250506-00002"/>
    <x v="0"/>
    <s v="FLW-001"/>
    <x v="1"/>
    <n v="48.46"/>
    <x v="0"/>
    <n v="1"/>
    <x v="1"/>
    <x v="1"/>
    <d v="1899-12-30T17:34:00"/>
    <s v="17"/>
    <d v="2025-05-07T00:00:00"/>
    <d v="1899-12-30T18:21:00"/>
    <x v="1"/>
    <s v="Fatima Al Suwaidi"/>
    <x v="1"/>
    <x v="0"/>
    <s v="Flowers"/>
    <x v="0"/>
    <x v="1"/>
    <x v="1"/>
    <n v="48.46"/>
    <d v="2025-05-06T00:44:00"/>
    <d v="2024-10-30T00:22:00"/>
    <x v="0"/>
    <d v="2025-05-07T18:21:00"/>
    <d v="2025-05-07T00:44:00"/>
    <x v="0"/>
  </r>
  <r>
    <s v="ORD-20250323-00003"/>
    <x v="0"/>
    <s v="GFT-001"/>
    <x v="2"/>
    <n v="36.81"/>
    <x v="1"/>
    <n v="2"/>
    <x v="2"/>
    <x v="2"/>
    <d v="1899-12-30T10:02:00"/>
    <s v="10"/>
    <d v="2025-03-23T00:00:00"/>
    <d v="1899-12-30T17:02:00"/>
    <x v="2"/>
    <s v="Abdullah Al Suwaidi"/>
    <x v="0"/>
    <x v="0"/>
    <s v="Gifting"/>
    <x v="1"/>
    <x v="1"/>
    <x v="0"/>
    <n v="73.62"/>
    <d v="2025-03-23T00:56:00"/>
    <d v="2024-08-22T00:56:00"/>
    <x v="0"/>
    <d v="2025-03-23T17:02:00"/>
    <d v="2025-03-24T00:56:00"/>
    <x v="1"/>
  </r>
  <r>
    <s v="ORD-20240901-00004"/>
    <x v="0"/>
    <s v="HOM-001"/>
    <x v="3"/>
    <n v="33.659999999999997"/>
    <x v="2"/>
    <n v="1"/>
    <x v="3"/>
    <x v="3"/>
    <d v="1899-12-30T19:55:00"/>
    <s v="19"/>
    <d v="2024-09-02T00:00:00"/>
    <d v="1899-12-30T21:55:00"/>
    <x v="1"/>
    <s v="Ayesha Iqbal"/>
    <x v="1"/>
    <x v="1"/>
    <s v="Home Fragrance"/>
    <x v="0"/>
    <x v="0"/>
    <x v="0"/>
    <n v="33.659999999999997"/>
    <d v="2024-09-01T00:11:00"/>
    <d v="2024-09-01T00:11:00"/>
    <x v="1"/>
    <d v="2024-09-02T21:55:00"/>
    <d v="2024-09-02T00:11:00"/>
    <x v="0"/>
  </r>
  <r>
    <s v="ORD-20250127-00005"/>
    <x v="0"/>
    <s v="GFT-001"/>
    <x v="2"/>
    <n v="34.340000000000003"/>
    <x v="3"/>
    <n v="2"/>
    <x v="4"/>
    <x v="4"/>
    <d v="1899-12-30T12:59:00"/>
    <s v="12"/>
    <d v="2025-01-28T00:00:00"/>
    <d v="1899-12-30T13:59:00"/>
    <x v="3"/>
    <s v="Farhan Shaikh"/>
    <x v="0"/>
    <x v="0"/>
    <s v="Gifting"/>
    <x v="0"/>
    <x v="2"/>
    <x v="0"/>
    <n v="68.680000000000007"/>
    <d v="2025-01-27T00:22:00"/>
    <d v="2024-08-02T01:29:00"/>
    <x v="0"/>
    <d v="2025-01-28T13:59:00"/>
    <d v="2025-01-28T00:22:00"/>
    <x v="0"/>
  </r>
  <r>
    <s v="ORD-20250507-00006"/>
    <x v="0"/>
    <s v="CRP-001"/>
    <x v="4"/>
    <n v="168.95"/>
    <x v="4"/>
    <n v="3"/>
    <x v="5"/>
    <x v="1"/>
    <d v="1899-12-30T11:41:00"/>
    <s v="11"/>
    <d v="2025-05-07T00:00:00"/>
    <d v="1899-12-30T16:41:00"/>
    <x v="4"/>
    <s v="Imran Iqbal"/>
    <x v="0"/>
    <x v="0"/>
    <s v="Hamper"/>
    <x v="1"/>
    <x v="1"/>
    <x v="2"/>
    <n v="506.84999999999997"/>
    <d v="2025-05-07T00:56:00"/>
    <d v="2024-08-01T00:44:00"/>
    <x v="0"/>
    <d v="2025-05-07T16:41:00"/>
    <d v="2025-05-08T00:56:00"/>
    <x v="1"/>
  </r>
  <r>
    <s v="ORD-20250215-00007"/>
    <x v="0"/>
    <s v="FLW-002"/>
    <x v="5"/>
    <n v="58.38"/>
    <x v="5"/>
    <n v="1"/>
    <x v="6"/>
    <x v="5"/>
    <d v="1899-12-30T14:48:00"/>
    <s v="14"/>
    <d v="2025-02-15T00:00:00"/>
    <d v="1899-12-30T17:48:00"/>
    <x v="4"/>
    <s v="Meera Chaudhry"/>
    <x v="0"/>
    <x v="0"/>
    <s v="Flowers"/>
    <x v="1"/>
    <x v="0"/>
    <x v="2"/>
    <n v="58.38"/>
    <d v="2025-02-15T01:07:00"/>
    <d v="2024-08-17T01:07:00"/>
    <x v="0"/>
    <d v="2025-02-15T17:48:00"/>
    <d v="2025-02-16T01:07:00"/>
    <x v="1"/>
  </r>
  <r>
    <s v="ORD-20250422-00008"/>
    <x v="0"/>
    <s v="HOM-001"/>
    <x v="3"/>
    <n v="28.87"/>
    <x v="6"/>
    <n v="1"/>
    <x v="7"/>
    <x v="0"/>
    <d v="1899-12-30T18:43:00"/>
    <s v="18"/>
    <d v="2025-04-23T00:00:00"/>
    <d v="1899-12-30T21:43:00"/>
    <x v="5"/>
    <s v="Yousef Al Bateen"/>
    <x v="2"/>
    <x v="1"/>
    <s v="Home Fragrance"/>
    <x v="0"/>
    <x v="0"/>
    <x v="0"/>
    <n v="28.87"/>
    <d v="2025-04-22T00:11:00"/>
    <d v="2024-08-02T00:33:00"/>
    <x v="0"/>
    <d v="2025-04-23T21:43:00"/>
    <d v="2025-04-23T00:11:00"/>
    <x v="0"/>
  </r>
  <r>
    <s v="ORD-20250401-00009"/>
    <x v="0"/>
    <s v="DAT-001"/>
    <x v="6"/>
    <n v="31.77"/>
    <x v="7"/>
    <n v="3"/>
    <x v="8"/>
    <x v="0"/>
    <d v="1899-12-30T11:40:00"/>
    <s v="11"/>
    <d v="2025-04-02T00:00:00"/>
    <d v="1899-12-30T15:40:00"/>
    <x v="4"/>
    <s v="Bilal Khan"/>
    <x v="0"/>
    <x v="0"/>
    <s v="Dates &amp; Sweets"/>
    <x v="0"/>
    <x v="0"/>
    <x v="2"/>
    <n v="95.31"/>
    <d v="2025-04-01T00:11:00"/>
    <d v="2024-08-15T01:15:00"/>
    <x v="0"/>
    <d v="2025-04-02T15:40:00"/>
    <d v="2025-04-02T00:11:00"/>
    <x v="0"/>
  </r>
  <r>
    <s v="ORD-20250610-00010"/>
    <x v="0"/>
    <s v="CKE-001"/>
    <x v="7"/>
    <n v="52.96"/>
    <x v="8"/>
    <n v="2"/>
    <x v="9"/>
    <x v="6"/>
    <d v="1899-12-30T11:03:00"/>
    <s v="11"/>
    <d v="2025-06-11T00:00:00"/>
    <d v="1899-12-30T15:03:00"/>
    <x v="6"/>
    <s v="Reem Al Bateen"/>
    <x v="0"/>
    <x v="0"/>
    <s v="Cakes"/>
    <x v="0"/>
    <x v="0"/>
    <x v="1"/>
    <n v="105.92"/>
    <d v="2025-06-10T01:07:00"/>
    <d v="2024-08-10T00:56:00"/>
    <x v="0"/>
    <d v="2025-06-11T15:03:00"/>
    <d v="2025-06-11T01:07:00"/>
    <x v="0"/>
  </r>
  <r>
    <s v="ORD-20250810-00011"/>
    <x v="0"/>
    <s v="HMP-002"/>
    <x v="8"/>
    <n v="86.65"/>
    <x v="9"/>
    <n v="3"/>
    <x v="10"/>
    <x v="7"/>
    <d v="1899-12-30T09:34:00"/>
    <s v="9"/>
    <d v="2025-08-11T00:00:00"/>
    <d v="1899-12-30T11:34:00"/>
    <x v="7"/>
    <s v="Sara Kumar"/>
    <x v="0"/>
    <x v="0"/>
    <s v="Hamper"/>
    <x v="0"/>
    <x v="1"/>
    <x v="0"/>
    <n v="259.95000000000005"/>
    <d v="2025-08-10T00:11:00"/>
    <d v="2024-09-20T01:29:00"/>
    <x v="0"/>
    <d v="2025-08-11T11:34:00"/>
    <d v="2025-08-11T00:11:00"/>
    <x v="0"/>
  </r>
  <r>
    <s v="ORD-20250317-00012"/>
    <x v="0"/>
    <s v="CKE-001"/>
    <x v="7"/>
    <n v="46.58"/>
    <x v="8"/>
    <n v="2"/>
    <x v="11"/>
    <x v="2"/>
    <d v="1899-12-30T15:37:00"/>
    <s v="15"/>
    <d v="2025-03-18T00:00:00"/>
    <d v="1899-12-30T15:37:00"/>
    <x v="8"/>
    <s v="Omar Al Nuaimi"/>
    <x v="2"/>
    <x v="1"/>
    <s v="Cakes"/>
    <x v="0"/>
    <x v="1"/>
    <x v="0"/>
    <n v="93.16"/>
    <d v="2025-03-17T00:44:00"/>
    <d v="2024-08-03T00:22:00"/>
    <x v="0"/>
    <d v="2025-03-18T15:37:00"/>
    <d v="2025-03-18T00:44:00"/>
    <x v="0"/>
  </r>
  <r>
    <s v="ORD-20250730-00013"/>
    <x v="0"/>
    <s v="SWT-001"/>
    <x v="9"/>
    <n v="24.14"/>
    <x v="7"/>
    <n v="1"/>
    <x v="12"/>
    <x v="8"/>
    <d v="1899-12-30T20:36:00"/>
    <s v="20"/>
    <d v="2025-08-01T00:00:00"/>
    <d v="1899-12-30T17:22:00"/>
    <x v="9"/>
    <s v="Ali Ahmed"/>
    <x v="2"/>
    <x v="0"/>
    <s v="Dates &amp; Sweets"/>
    <x v="2"/>
    <x v="3"/>
    <x v="1"/>
    <n v="24.14"/>
    <d v="2025-07-30T00:33:00"/>
    <d v="2024-08-15T00:22:00"/>
    <x v="0"/>
    <d v="2025-08-01T17:22:00"/>
    <d v="2025-07-31T00:33:00"/>
    <x v="0"/>
  </r>
  <r>
    <s v="ORD-20240912-00014"/>
    <x v="0"/>
    <s v="DAT-001"/>
    <x v="6"/>
    <n v="27.7"/>
    <x v="7"/>
    <n v="1"/>
    <x v="13"/>
    <x v="3"/>
    <d v="1899-12-30T10:12:00"/>
    <s v="10"/>
    <d v="2024-09-13T00:00:00"/>
    <d v="1899-12-30T10:12:00"/>
    <x v="7"/>
    <s v="Hina Khan"/>
    <x v="0"/>
    <x v="1"/>
    <s v="Dates &amp; Sweets"/>
    <x v="0"/>
    <x v="0"/>
    <x v="0"/>
    <n v="27.7"/>
    <d v="2024-09-12T00:25:00"/>
    <d v="2024-08-13T00:33:00"/>
    <x v="0"/>
    <d v="2024-09-13T10:12:00"/>
    <d v="2024-09-13T00:25:00"/>
    <x v="0"/>
  </r>
  <r>
    <s v="ORD-20240906-00015"/>
    <x v="0"/>
    <s v="PER-001"/>
    <x v="10"/>
    <n v="11.03"/>
    <x v="8"/>
    <n v="1"/>
    <x v="14"/>
    <x v="3"/>
    <d v="1899-12-30T20:54:00"/>
    <s v="20"/>
    <d v="2024-09-07T00:00:00"/>
    <d v="1899-12-30T12:24:00"/>
    <x v="10"/>
    <s v="Meera Shaikh"/>
    <x v="1"/>
    <x v="0"/>
    <s v="Personalized"/>
    <x v="0"/>
    <x v="4"/>
    <x v="2"/>
    <n v="11.03"/>
    <d v="2024-09-06T00:33:00"/>
    <d v="2024-08-18T01:18:00"/>
    <x v="0"/>
    <d v="2024-09-07T12:24:00"/>
    <d v="2024-09-07T00:33:00"/>
    <x v="0"/>
  </r>
  <r>
    <s v="ORD-20250305-00016"/>
    <x v="0"/>
    <s v="HMP-001"/>
    <x v="11"/>
    <n v="76.89"/>
    <x v="10"/>
    <n v="1"/>
    <x v="15"/>
    <x v="2"/>
    <d v="1899-12-30T17:31:00"/>
    <s v="17"/>
    <d v="2025-03-06T00:00:00"/>
    <d v="1899-12-30T21:31:00"/>
    <x v="11"/>
    <s v="Ahmed Al Hosani"/>
    <x v="0"/>
    <x v="0"/>
    <s v="Hamper"/>
    <x v="0"/>
    <x v="2"/>
    <x v="0"/>
    <n v="76.89"/>
    <d v="2025-03-05T00:11:00"/>
    <d v="2024-08-13T00:44:00"/>
    <x v="0"/>
    <d v="2025-03-06T21:31:00"/>
    <d v="2025-03-06T00:11:00"/>
    <x v="0"/>
  </r>
  <r>
    <s v="ORD-20240823-00017"/>
    <x v="0"/>
    <s v="FLW-002"/>
    <x v="5"/>
    <n v="51"/>
    <x v="6"/>
    <n v="1"/>
    <x v="16"/>
    <x v="7"/>
    <d v="1899-12-30T21:05:00"/>
    <s v="21"/>
    <d v="2024-08-25T00:00:00"/>
    <d v="1899-12-30T20:02:00"/>
    <x v="12"/>
    <s v="Sara Patel"/>
    <x v="1"/>
    <x v="1"/>
    <s v="Flowers"/>
    <x v="2"/>
    <x v="1"/>
    <x v="1"/>
    <n v="51"/>
    <d v="2024-08-23T00:22:00"/>
    <d v="2024-08-11T01:07:00"/>
    <x v="0"/>
    <d v="2024-08-25T20:02:00"/>
    <d v="2024-08-24T00:22:00"/>
    <x v="0"/>
  </r>
  <r>
    <s v="ORD-20241102-00018"/>
    <x v="0"/>
    <s v="PAF-001"/>
    <x v="12"/>
    <n v="19.510000000000002"/>
    <x v="3"/>
    <n v="1"/>
    <x v="17"/>
    <x v="9"/>
    <d v="1899-12-30T10:08:00"/>
    <s v="10"/>
    <d v="2024-11-03T00:00:00"/>
    <d v="1899-12-30T10:08:00"/>
    <x v="1"/>
    <s v="Sana Patel"/>
    <x v="1"/>
    <x v="1"/>
    <s v="Bakery"/>
    <x v="0"/>
    <x v="2"/>
    <x v="0"/>
    <n v="19.510000000000002"/>
    <d v="2024-11-02T00:22:00"/>
    <d v="2024-09-05T01:18:00"/>
    <x v="0"/>
    <d v="2024-11-03T10:08:00"/>
    <d v="2024-11-03T00:22:00"/>
    <x v="0"/>
  </r>
  <r>
    <s v="ORD-20241001-00019"/>
    <x v="0"/>
    <s v="HMP-002"/>
    <x v="8"/>
    <n v="83.46"/>
    <x v="9"/>
    <n v="7"/>
    <x v="18"/>
    <x v="10"/>
    <d v="1899-12-30T13:34:00"/>
    <s v="13"/>
    <d v="2024-10-02T00:00:00"/>
    <d v="1899-12-30T17:34:00"/>
    <x v="13"/>
    <s v="Hamad Al Falasi"/>
    <x v="3"/>
    <x v="0"/>
    <s v="Hamper"/>
    <x v="0"/>
    <x v="2"/>
    <x v="1"/>
    <n v="584.21999999999991"/>
    <d v="2024-10-01T01:18:00"/>
    <d v="2024-09-01T00:11:00"/>
    <x v="0"/>
    <d v="2024-10-02T17:34:00"/>
    <d v="2024-10-02T01:18:00"/>
    <x v="0"/>
  </r>
  <r>
    <s v="ORD-20240930-00020"/>
    <x v="0"/>
    <s v="HMP-001"/>
    <x v="11"/>
    <n v="75.41"/>
    <x v="10"/>
    <n v="1"/>
    <x v="19"/>
    <x v="3"/>
    <d v="1899-12-30T10:38:00"/>
    <s v="10"/>
    <d v="2024-09-30T00:00:00"/>
    <d v="1899-12-30T13:38:00"/>
    <x v="7"/>
    <s v="Rohit Khan"/>
    <x v="0"/>
    <x v="0"/>
    <s v="Hamper"/>
    <x v="1"/>
    <x v="5"/>
    <x v="1"/>
    <n v="75.41"/>
    <d v="2024-09-30T00:56:00"/>
    <d v="2024-08-12T01:29:00"/>
    <x v="0"/>
    <d v="2024-09-30T13:38:00"/>
    <d v="2024-10-01T00:56:00"/>
    <x v="1"/>
  </r>
  <r>
    <s v="ORD-20241111-00021"/>
    <x v="0"/>
    <s v="HOM-001"/>
    <x v="3"/>
    <n v="26.58"/>
    <x v="11"/>
    <n v="1"/>
    <x v="20"/>
    <x v="9"/>
    <d v="1899-12-30T11:28:00"/>
    <s v="11"/>
    <d v="2024-11-12T00:00:00"/>
    <d v="1899-12-30T12:28:00"/>
    <x v="14"/>
    <s v="Sana Verma"/>
    <x v="1"/>
    <x v="0"/>
    <s v="Home Fragrance"/>
    <x v="0"/>
    <x v="1"/>
    <x v="2"/>
    <n v="26.58"/>
    <d v="2024-11-11T01:18:00"/>
    <d v="2024-09-10T01:07:00"/>
    <x v="0"/>
    <d v="2024-11-12T12:28:00"/>
    <d v="2024-11-12T01:18:00"/>
    <x v="0"/>
  </r>
  <r>
    <s v="ORD-20250606-00022"/>
    <x v="0"/>
    <s v="FLW-002"/>
    <x v="5"/>
    <n v="52.6"/>
    <x v="6"/>
    <n v="2"/>
    <x v="21"/>
    <x v="6"/>
    <d v="1899-12-30T20:02:00"/>
    <s v="20"/>
    <d v="2025-06-08T00:00:00"/>
    <d v="1899-12-30T19:56:00"/>
    <x v="12"/>
    <s v="Michael Taylor"/>
    <x v="1"/>
    <x v="1"/>
    <s v="Flowers"/>
    <x v="2"/>
    <x v="6"/>
    <x v="1"/>
    <n v="105.2"/>
    <d v="2025-06-06T00:22:00"/>
    <d v="2024-08-05T00:33:00"/>
    <x v="0"/>
    <d v="2025-06-08T19:56:00"/>
    <d v="2025-06-07T00:22:00"/>
    <x v="0"/>
  </r>
  <r>
    <s v="ORD-20250709-00023"/>
    <x v="0"/>
    <s v="HMP-001"/>
    <x v="11"/>
    <n v="68.09"/>
    <x v="9"/>
    <n v="3"/>
    <x v="22"/>
    <x v="8"/>
    <d v="1899-12-30T12:11:00"/>
    <s v="12"/>
    <d v="2025-07-10T00:00:00"/>
    <d v="1899-12-30T18:11:00"/>
    <x v="15"/>
    <s v="Khalid Al Suwaidi"/>
    <x v="2"/>
    <x v="0"/>
    <s v="Hamper"/>
    <x v="0"/>
    <x v="1"/>
    <x v="0"/>
    <n v="204.27"/>
    <d v="2025-07-09T01:29:00"/>
    <d v="2024-08-10T01:15:00"/>
    <x v="0"/>
    <d v="2025-07-10T18:11:00"/>
    <d v="2025-07-10T01:29:00"/>
    <x v="0"/>
  </r>
  <r>
    <s v="ORD-20241017-00024"/>
    <x v="0"/>
    <s v="TOY-001"/>
    <x v="0"/>
    <n v="18.54"/>
    <x v="0"/>
    <n v="2"/>
    <x v="23"/>
    <x v="10"/>
    <d v="1899-12-30T19:29:00"/>
    <s v="19"/>
    <d v="2024-10-18T00:00:00"/>
    <d v="1899-12-30T21:29:00"/>
    <x v="16"/>
    <s v="James Jones"/>
    <x v="0"/>
    <x v="1"/>
    <s v="Toys"/>
    <x v="0"/>
    <x v="0"/>
    <x v="2"/>
    <n v="37.08"/>
    <d v="2024-10-17T00:56:00"/>
    <d v="2024-10-17T00:56:00"/>
    <x v="1"/>
    <d v="2024-10-18T21:29:00"/>
    <d v="2024-10-18T00:56:00"/>
    <x v="0"/>
  </r>
  <r>
    <s v="ORD-20250225-00025"/>
    <x v="0"/>
    <s v="HOM-001"/>
    <x v="3"/>
    <n v="28.56"/>
    <x v="2"/>
    <n v="2"/>
    <x v="24"/>
    <x v="5"/>
    <d v="1899-12-30T11:01:00"/>
    <s v="11"/>
    <d v="2025-02-25T00:00:00"/>
    <d v="1899-12-30T16:01:00"/>
    <x v="7"/>
    <s v="Hamad Al Mazrouei"/>
    <x v="0"/>
    <x v="1"/>
    <s v="Home Fragrance"/>
    <x v="1"/>
    <x v="1"/>
    <x v="0"/>
    <n v="57.12"/>
    <d v="2025-02-25T01:18:00"/>
    <d v="2024-10-06T01:15:00"/>
    <x v="0"/>
    <d v="2025-02-25T16:01:00"/>
    <d v="2025-02-26T01:18:00"/>
    <x v="1"/>
  </r>
  <r>
    <s v="ORD-20250117-00026"/>
    <x v="0"/>
    <s v="FLW-002"/>
    <x v="5"/>
    <n v="53.72"/>
    <x v="1"/>
    <n v="2"/>
    <x v="25"/>
    <x v="4"/>
    <d v="1899-12-30T09:59:00"/>
    <s v="9"/>
    <d v="2025-01-19T00:00:00"/>
    <d v="1899-12-30T14:59:00"/>
    <x v="0"/>
    <s v="Priya Chaudhry"/>
    <x v="0"/>
    <x v="0"/>
    <s v="Flowers"/>
    <x v="2"/>
    <x v="0"/>
    <x v="0"/>
    <n v="107.44"/>
    <d v="2025-01-17T00:22:00"/>
    <d v="2024-10-07T00:25:00"/>
    <x v="0"/>
    <d v="2025-01-19T14:59:00"/>
    <d v="2025-01-18T00:22:00"/>
    <x v="0"/>
  </r>
  <r>
    <s v="ORD-20241124-00027"/>
    <x v="0"/>
    <s v="CRP-001"/>
    <x v="4"/>
    <n v="172.23"/>
    <x v="4"/>
    <n v="3"/>
    <x v="26"/>
    <x v="9"/>
    <d v="1899-12-30T15:12:00"/>
    <s v="15"/>
    <d v="2024-11-25T00:00:00"/>
    <d v="1899-12-30T17:12:00"/>
    <x v="10"/>
    <s v="Aijaz Shaikh"/>
    <x v="1"/>
    <x v="0"/>
    <s v="Hamper"/>
    <x v="0"/>
    <x v="0"/>
    <x v="0"/>
    <n v="516.68999999999994"/>
    <d v="2024-11-24T00:33:00"/>
    <d v="2024-09-01T00:56:00"/>
    <x v="0"/>
    <d v="2024-11-25T17:12:00"/>
    <d v="2024-11-25T00:33:00"/>
    <x v="0"/>
  </r>
  <r>
    <s v="ORD-20250412-00028"/>
    <x v="0"/>
    <s v="DAT-001"/>
    <x v="6"/>
    <n v="30.42"/>
    <x v="7"/>
    <n v="1"/>
    <x v="27"/>
    <x v="0"/>
    <d v="1899-12-30T11:28:00"/>
    <s v="11"/>
    <d v="2025-04-13T00:00:00"/>
    <d v="1899-12-30T16:28:00"/>
    <x v="1"/>
    <s v="Arjun Ahmed"/>
    <x v="1"/>
    <x v="1"/>
    <s v="Dates &amp; Sweets"/>
    <x v="0"/>
    <x v="5"/>
    <x v="1"/>
    <n v="30.42"/>
    <d v="2025-04-12T01:18:00"/>
    <d v="2024-09-05T00:56:00"/>
    <x v="0"/>
    <d v="2025-04-13T16:28:00"/>
    <d v="2025-04-13T01:18:00"/>
    <x v="0"/>
  </r>
  <r>
    <s v="ORD-20241027-00029"/>
    <x v="0"/>
    <s v="CKE-001"/>
    <x v="7"/>
    <n v="50.35"/>
    <x v="5"/>
    <n v="1"/>
    <x v="28"/>
    <x v="10"/>
    <d v="1899-12-30T19:09:00"/>
    <s v="19"/>
    <d v="2024-10-28T00:00:00"/>
    <d v="1899-12-30T19:09:00"/>
    <x v="13"/>
    <s v="Hassan Verma"/>
    <x v="3"/>
    <x v="0"/>
    <s v="Cakes"/>
    <x v="0"/>
    <x v="1"/>
    <x v="1"/>
    <n v="50.35"/>
    <d v="2024-10-27T01:07:00"/>
    <d v="2024-09-13T00:22:00"/>
    <x v="0"/>
    <d v="2024-10-28T19:09:00"/>
    <d v="2024-10-28T01:07:00"/>
    <x v="0"/>
  </r>
  <r>
    <s v="ORD-20240803-00030"/>
    <x v="0"/>
    <s v="FLW-001"/>
    <x v="1"/>
    <n v="52.22"/>
    <x v="1"/>
    <n v="1"/>
    <x v="29"/>
    <x v="7"/>
    <d v="1899-12-30T20:55:00"/>
    <s v="20"/>
    <d v="2024-08-05T00:00:00"/>
    <d v="1899-12-30T19:29:00"/>
    <x v="9"/>
    <s v="Hamad Al Nahyan"/>
    <x v="2"/>
    <x v="0"/>
    <s v="Flowers"/>
    <x v="2"/>
    <x v="0"/>
    <x v="0"/>
    <n v="52.22"/>
    <d v="2024-08-03T01:18:00"/>
    <d v="2024-08-03T01:18:00"/>
    <x v="1"/>
    <d v="2024-08-05T19:29:00"/>
    <d v="2024-08-04T01:18:00"/>
    <x v="0"/>
  </r>
  <r>
    <s v="ORD-20250306-00031"/>
    <x v="0"/>
    <s v="GFT-001"/>
    <x v="2"/>
    <n v="31.58"/>
    <x v="6"/>
    <n v="1"/>
    <x v="30"/>
    <x v="2"/>
    <d v="1899-12-30T16:48:00"/>
    <s v="16"/>
    <d v="2025-03-07T00:00:00"/>
    <d v="1899-12-30T20:48:00"/>
    <x v="17"/>
    <s v="Reem Al Nahyan"/>
    <x v="2"/>
    <x v="0"/>
    <s v="Gifting"/>
    <x v="0"/>
    <x v="1"/>
    <x v="1"/>
    <n v="31.58"/>
    <d v="2025-03-06T00:00:00"/>
    <d v="2024-08-10T00:11:00"/>
    <x v="0"/>
    <d v="2025-03-07T20:48:00"/>
    <d v="2025-03-07T00:00:00"/>
    <x v="0"/>
  </r>
  <r>
    <s v="ORD-20250525-00032"/>
    <x v="0"/>
    <s v="HOM-001"/>
    <x v="3"/>
    <n v="30.5"/>
    <x v="11"/>
    <n v="1"/>
    <x v="31"/>
    <x v="1"/>
    <d v="1899-12-30T18:31:00"/>
    <s v="18"/>
    <d v="2025-05-26T00:00:00"/>
    <d v="1899-12-30T20:31:00"/>
    <x v="7"/>
    <s v="Sana Hussain"/>
    <x v="0"/>
    <x v="0"/>
    <s v="Home Fragrance"/>
    <x v="0"/>
    <x v="3"/>
    <x v="1"/>
    <n v="30.5"/>
    <d v="2025-05-25T01:18:00"/>
    <d v="2024-08-27T00:56:00"/>
    <x v="0"/>
    <d v="2025-05-26T20:31:00"/>
    <d v="2025-05-26T01:18:00"/>
    <x v="0"/>
  </r>
  <r>
    <s v="ORD-20240826-00033"/>
    <x v="0"/>
    <s v="HOM-001"/>
    <x v="3"/>
    <n v="25.3"/>
    <x v="11"/>
    <n v="1"/>
    <x v="32"/>
    <x v="7"/>
    <d v="1899-12-30T12:21:00"/>
    <s v="12"/>
    <d v="2024-08-27T00:00:00"/>
    <d v="1899-12-30T17:21:00"/>
    <x v="2"/>
    <s v="Farhan Kumar"/>
    <x v="0"/>
    <x v="0"/>
    <s v="Home Fragrance"/>
    <x v="0"/>
    <x v="0"/>
    <x v="1"/>
    <n v="25.3"/>
    <d v="2024-08-26T00:33:00"/>
    <d v="2024-08-17T01:18:00"/>
    <x v="0"/>
    <d v="2024-08-27T17:21:00"/>
    <d v="2024-08-27T00:33:00"/>
    <x v="0"/>
  </r>
  <r>
    <s v="ORD-20250628-00034"/>
    <x v="0"/>
    <s v="TOY-001"/>
    <x v="0"/>
    <n v="16.09"/>
    <x v="0"/>
    <n v="1"/>
    <x v="33"/>
    <x v="6"/>
    <d v="1899-12-30T20:53:00"/>
    <s v="20"/>
    <d v="2025-06-29T00:00:00"/>
    <d v="1899-12-30T20:53:00"/>
    <x v="18"/>
    <s v="Farhan Hussain"/>
    <x v="1"/>
    <x v="1"/>
    <s v="Toys"/>
    <x v="0"/>
    <x v="2"/>
    <x v="2"/>
    <n v="16.09"/>
    <d v="2025-06-28T01:29:00"/>
    <d v="2024-10-13T01:15:00"/>
    <x v="0"/>
    <d v="2025-06-29T20:53:00"/>
    <d v="2025-06-29T01:29:00"/>
    <x v="0"/>
  </r>
  <r>
    <s v="ORD-20250224-00035"/>
    <x v="0"/>
    <s v="PAF-001"/>
    <x v="12"/>
    <n v="22.35"/>
    <x v="11"/>
    <n v="1"/>
    <x v="34"/>
    <x v="5"/>
    <d v="1899-12-30T11:25:00"/>
    <s v="11"/>
    <d v="2025-02-24T00:00:00"/>
    <d v="1899-12-30T14:25:00"/>
    <x v="2"/>
    <s v="Latifa Al Shamsi"/>
    <x v="0"/>
    <x v="0"/>
    <s v="Bakery"/>
    <x v="1"/>
    <x v="2"/>
    <x v="0"/>
    <n v="22.35"/>
    <d v="2025-02-24T00:44:00"/>
    <d v="2024-08-08T00:22:00"/>
    <x v="0"/>
    <d v="2025-02-24T14:25:00"/>
    <d v="2025-02-25T00:44:00"/>
    <x v="1"/>
  </r>
  <r>
    <s v="ORD-20250805-00036"/>
    <x v="0"/>
    <s v="TOY-001"/>
    <x v="0"/>
    <n v="19.059999999999999"/>
    <x v="1"/>
    <n v="1"/>
    <x v="35"/>
    <x v="7"/>
    <d v="1899-12-30T19:16:00"/>
    <s v="19"/>
    <d v="2025-08-06T00:00:00"/>
    <d v="1899-12-30T21:16:00"/>
    <x v="19"/>
    <s v="Ahmed Al Mansoori"/>
    <x v="0"/>
    <x v="1"/>
    <s v="Toys"/>
    <x v="0"/>
    <x v="1"/>
    <x v="0"/>
    <n v="19.059999999999999"/>
    <d v="2025-08-05T01:18:00"/>
    <d v="2024-08-05T00:11:00"/>
    <x v="0"/>
    <d v="2025-08-06T21:16:00"/>
    <d v="2025-08-06T01:18:00"/>
    <x v="0"/>
  </r>
  <r>
    <s v="ORD-20240929-00037"/>
    <x v="0"/>
    <s v="GFT-001"/>
    <x v="2"/>
    <n v="35.479999999999997"/>
    <x v="3"/>
    <n v="1"/>
    <x v="36"/>
    <x v="3"/>
    <d v="1899-12-30T10:30:00"/>
    <s v="10"/>
    <d v="2024-09-30T00:00:00"/>
    <d v="1899-12-30T11:30:00"/>
    <x v="20"/>
    <s v="Emma Brown"/>
    <x v="4"/>
    <x v="1"/>
    <s v="Gifting"/>
    <x v="0"/>
    <x v="1"/>
    <x v="0"/>
    <n v="35.479999999999997"/>
    <d v="2024-09-29T01:15:00"/>
    <d v="2024-08-22T00:11:00"/>
    <x v="0"/>
    <d v="2024-09-30T11:30:00"/>
    <d v="2024-09-30T01:15:00"/>
    <x v="0"/>
  </r>
  <r>
    <s v="ORD-20241130-00038"/>
    <x v="0"/>
    <s v="GFT-001"/>
    <x v="2"/>
    <n v="34.68"/>
    <x v="12"/>
    <n v="2"/>
    <x v="37"/>
    <x v="9"/>
    <d v="1899-12-30T15:58:00"/>
    <s v="15"/>
    <d v="2024-12-01T00:00:00"/>
    <d v="1899-12-30T20:58:00"/>
    <x v="21"/>
    <s v="Saeed Al Hosani"/>
    <x v="4"/>
    <x v="1"/>
    <s v="Gifting"/>
    <x v="0"/>
    <x v="5"/>
    <x v="0"/>
    <n v="69.36"/>
    <d v="2024-11-30T01:18:00"/>
    <d v="2024-08-11T01:18:00"/>
    <x v="0"/>
    <d v="2024-12-01T20:58:00"/>
    <d v="2024-12-01T01:18:00"/>
    <x v="0"/>
  </r>
  <r>
    <s v="ORD-20240817-00039"/>
    <x v="0"/>
    <s v="FLW-002"/>
    <x v="5"/>
    <n v="53.68"/>
    <x v="3"/>
    <n v="1"/>
    <x v="38"/>
    <x v="7"/>
    <d v="1899-12-30T12:27:00"/>
    <s v="12"/>
    <d v="2024-08-17T00:00:00"/>
    <d v="1899-12-30T18:27:00"/>
    <x v="18"/>
    <s v="Emily Brown"/>
    <x v="1"/>
    <x v="0"/>
    <s v="Flowers"/>
    <x v="1"/>
    <x v="3"/>
    <x v="2"/>
    <n v="53.68"/>
    <d v="2024-08-17T01:15:00"/>
    <d v="2024-08-17T01:15:00"/>
    <x v="1"/>
    <d v="2024-08-17T18:27:00"/>
    <d v="2024-08-18T01:15:00"/>
    <x v="1"/>
  </r>
  <r>
    <s v="ORD-20241114-00040"/>
    <x v="0"/>
    <s v="SWT-001"/>
    <x v="9"/>
    <n v="24.69"/>
    <x v="7"/>
    <n v="1"/>
    <x v="39"/>
    <x v="9"/>
    <d v="1899-12-30T16:58:00"/>
    <s v="16"/>
    <d v="2024-11-15T00:00:00"/>
    <d v="1899-12-30T18:58:00"/>
    <x v="1"/>
    <s v="Hassan Al Nuaimi"/>
    <x v="1"/>
    <x v="1"/>
    <s v="Dates &amp; Sweets"/>
    <x v="0"/>
    <x v="1"/>
    <x v="0"/>
    <n v="24.69"/>
    <d v="2024-11-14T00:44:00"/>
    <d v="2024-11-14T00:44:00"/>
    <x v="1"/>
    <d v="2024-11-15T18:58:00"/>
    <d v="2024-11-15T00:44:00"/>
    <x v="0"/>
  </r>
  <r>
    <s v="ORD-20250326-00041"/>
    <x v="0"/>
    <s v="BAL-001"/>
    <x v="13"/>
    <n v="23.56"/>
    <x v="5"/>
    <n v="1"/>
    <x v="40"/>
    <x v="2"/>
    <d v="1899-12-30T17:21:00"/>
    <s v="17"/>
    <d v="2025-03-27T00:00:00"/>
    <d v="1899-12-30T19:21:00"/>
    <x v="16"/>
    <s v="Yousef Al Bateen"/>
    <x v="0"/>
    <x v="0"/>
    <s v="Balloons"/>
    <x v="0"/>
    <x v="4"/>
    <x v="0"/>
    <n v="23.56"/>
    <d v="2025-03-26T01:07:00"/>
    <d v="2024-08-02T00:33:00"/>
    <x v="0"/>
    <d v="2025-03-27T19:21:00"/>
    <d v="2025-03-27T01:07:00"/>
    <x v="0"/>
  </r>
  <r>
    <s v="ORD-20250508-00042"/>
    <x v="0"/>
    <s v="HMP-002"/>
    <x v="8"/>
    <n v="92.19"/>
    <x v="9"/>
    <n v="3"/>
    <x v="41"/>
    <x v="1"/>
    <d v="1899-12-30T12:35:00"/>
    <s v="12"/>
    <d v="2025-05-09T00:00:00"/>
    <d v="1899-12-30T12:35:00"/>
    <x v="12"/>
    <s v="Maryam Al Marri"/>
    <x v="1"/>
    <x v="0"/>
    <s v="Hamper"/>
    <x v="0"/>
    <x v="0"/>
    <x v="0"/>
    <n v="276.57"/>
    <d v="2025-05-08T00:56:00"/>
    <d v="2024-09-02T00:33:00"/>
    <x v="0"/>
    <d v="2025-05-09T12:35:00"/>
    <d v="2025-05-09T00:56:00"/>
    <x v="0"/>
  </r>
  <r>
    <s v="ORD-20250223-00043"/>
    <x v="0"/>
    <s v="HOM-001"/>
    <x v="3"/>
    <n v="30.82"/>
    <x v="11"/>
    <n v="1"/>
    <x v="42"/>
    <x v="5"/>
    <d v="1899-12-30T12:47:00"/>
    <s v="12"/>
    <d v="2025-02-23T00:00:00"/>
    <d v="1899-12-30T16:47:00"/>
    <x v="5"/>
    <s v="Zain Shah"/>
    <x v="2"/>
    <x v="0"/>
    <s v="Home Fragrance"/>
    <x v="1"/>
    <x v="0"/>
    <x v="1"/>
    <n v="30.82"/>
    <d v="2025-02-23T01:29:00"/>
    <d v="2024-08-03T00:56:00"/>
    <x v="0"/>
    <d v="2025-02-23T16:47:00"/>
    <d v="2025-02-24T01:29:00"/>
    <x v="1"/>
  </r>
  <r>
    <s v="ORD-20250815-00044"/>
    <x v="0"/>
    <s v="CKE-001"/>
    <x v="7"/>
    <n v="47.24"/>
    <x v="8"/>
    <n v="1"/>
    <x v="43"/>
    <x v="7"/>
    <d v="1899-12-30T18:38:00"/>
    <s v="18"/>
    <d v="2025-08-16T00:00:00"/>
    <d v="1899-12-30T19:38:00"/>
    <x v="5"/>
    <s v="Sana Shaikh"/>
    <x v="2"/>
    <x v="0"/>
    <s v="Cakes"/>
    <x v="0"/>
    <x v="1"/>
    <x v="0"/>
    <n v="47.24"/>
    <d v="2025-08-15T01:29:00"/>
    <d v="2024-10-27T01:18:00"/>
    <x v="0"/>
    <d v="2025-08-16T19:38:00"/>
    <d v="2025-08-16T01:29:00"/>
    <x v="0"/>
  </r>
  <r>
    <s v="ORD-20250803-00045"/>
    <x v="0"/>
    <s v="CRP-001"/>
    <x v="4"/>
    <n v="145.38"/>
    <x v="9"/>
    <n v="4"/>
    <x v="44"/>
    <x v="7"/>
    <d v="1899-12-30T11:55:00"/>
    <s v="11"/>
    <d v="2025-08-03T00:00:00"/>
    <d v="1899-12-30T15:55:00"/>
    <x v="22"/>
    <s v="James Davis"/>
    <x v="5"/>
    <x v="0"/>
    <s v="Hamper"/>
    <x v="1"/>
    <x v="1"/>
    <x v="0"/>
    <n v="581.52"/>
    <d v="2025-08-03T01:18:00"/>
    <d v="2024-09-05T00:11:00"/>
    <x v="0"/>
    <d v="2025-08-03T15:55:00"/>
    <d v="2025-08-04T01:18:00"/>
    <x v="1"/>
  </r>
  <r>
    <s v="ORD-20250313-00046"/>
    <x v="0"/>
    <s v="HMP-001"/>
    <x v="11"/>
    <n v="70.94"/>
    <x v="10"/>
    <n v="1"/>
    <x v="45"/>
    <x v="2"/>
    <d v="1899-12-30T16:03:00"/>
    <s v="16"/>
    <d v="2025-03-14T00:00:00"/>
    <d v="1899-12-30T18:38:00"/>
    <x v="16"/>
    <s v="Sara Verma"/>
    <x v="0"/>
    <x v="0"/>
    <s v="Hamper"/>
    <x v="0"/>
    <x v="0"/>
    <x v="2"/>
    <n v="70.94"/>
    <d v="2025-03-13T01:15:00"/>
    <d v="2024-09-16T00:33:00"/>
    <x v="0"/>
    <d v="2025-03-14T18:38:00"/>
    <d v="2025-03-14T01:15:00"/>
    <x v="0"/>
  </r>
  <r>
    <s v="ORD-20250114-00047"/>
    <x v="0"/>
    <s v="PER-001"/>
    <x v="10"/>
    <n v="12.59"/>
    <x v="5"/>
    <n v="1"/>
    <x v="46"/>
    <x v="4"/>
    <d v="1899-12-30T11:39:00"/>
    <s v="11"/>
    <d v="2025-01-14T00:00:00"/>
    <d v="1899-12-30T14:39:00"/>
    <x v="16"/>
    <s v="Hassan Al Falasi"/>
    <x v="0"/>
    <x v="0"/>
    <s v="Personalized"/>
    <x v="1"/>
    <x v="0"/>
    <x v="1"/>
    <n v="12.59"/>
    <d v="2025-01-14T01:07:00"/>
    <d v="2024-08-23T00:22:00"/>
    <x v="0"/>
    <d v="2025-01-14T14:39:00"/>
    <d v="2025-01-15T01:07:00"/>
    <x v="1"/>
  </r>
  <r>
    <s v="ORD-20241122-00048"/>
    <x v="0"/>
    <s v="HMP-002"/>
    <x v="8"/>
    <n v="91.33"/>
    <x v="9"/>
    <n v="6"/>
    <x v="47"/>
    <x v="9"/>
    <d v="1899-12-30T11:18:00"/>
    <s v="11"/>
    <d v="2024-11-23T00:00:00"/>
    <d v="1899-12-30T17:18:00"/>
    <x v="23"/>
    <s v="Hassan Verma"/>
    <x v="5"/>
    <x v="0"/>
    <s v="Hamper"/>
    <x v="0"/>
    <x v="1"/>
    <x v="0"/>
    <n v="547.98"/>
    <d v="2024-11-22T00:33:00"/>
    <d v="2024-09-13T00:22:00"/>
    <x v="0"/>
    <d v="2024-11-23T17:18:00"/>
    <d v="2024-11-23T00:33:00"/>
    <x v="0"/>
  </r>
  <r>
    <s v="ORD-20241112-00049"/>
    <x v="0"/>
    <s v="BAL-001"/>
    <x v="13"/>
    <n v="23.32"/>
    <x v="5"/>
    <n v="2"/>
    <x v="48"/>
    <x v="9"/>
    <d v="1899-12-30T19:04:00"/>
    <s v="19"/>
    <d v="2024-11-13T00:00:00"/>
    <d v="1899-12-30T21:04:00"/>
    <x v="1"/>
    <s v="Saeed Al Mazrouei"/>
    <x v="1"/>
    <x v="1"/>
    <s v="Balloons"/>
    <x v="0"/>
    <x v="0"/>
    <x v="0"/>
    <n v="46.64"/>
    <d v="2024-11-12T00:44:00"/>
    <d v="2024-08-16T01:07:00"/>
    <x v="0"/>
    <d v="2024-11-13T21:04:00"/>
    <d v="2024-11-13T00:44:00"/>
    <x v="0"/>
  </r>
  <r>
    <s v="ORD-20240901-00050"/>
    <x v="0"/>
    <s v="SWT-001"/>
    <x v="9"/>
    <n v="27.31"/>
    <x v="4"/>
    <n v="2"/>
    <x v="3"/>
    <x v="3"/>
    <d v="1899-12-30T16:56:00"/>
    <s v="16"/>
    <d v="2024-09-02T00:00:00"/>
    <d v="1899-12-30T21:56:00"/>
    <x v="14"/>
    <s v="Aijaz Shaikh"/>
    <x v="1"/>
    <x v="1"/>
    <s v="Dates &amp; Sweets"/>
    <x v="0"/>
    <x v="5"/>
    <x v="0"/>
    <n v="54.62"/>
    <d v="2024-09-01T00:56:00"/>
    <d v="2024-09-01T00:56:00"/>
    <x v="1"/>
    <d v="2024-09-02T21:56:00"/>
    <d v="2024-09-02T00:56:00"/>
    <x v="0"/>
  </r>
  <r>
    <s v="ORD-20250218-00051"/>
    <x v="0"/>
    <s v="PER-001"/>
    <x v="10"/>
    <n v="12.32"/>
    <x v="8"/>
    <n v="1"/>
    <x v="49"/>
    <x v="5"/>
    <d v="1899-12-30T17:58:00"/>
    <s v="17"/>
    <d v="2025-02-19T00:00:00"/>
    <d v="1899-12-30T20:58:00"/>
    <x v="24"/>
    <s v="Zain Patel"/>
    <x v="1"/>
    <x v="0"/>
    <s v="Personalized"/>
    <x v="0"/>
    <x v="0"/>
    <x v="1"/>
    <n v="12.32"/>
    <d v="2025-02-18T00:11:00"/>
    <d v="2024-08-02T01:15:00"/>
    <x v="0"/>
    <d v="2025-02-19T20:58:00"/>
    <d v="2025-02-19T00:11:00"/>
    <x v="0"/>
  </r>
  <r>
    <s v="ORD-20250103-00052"/>
    <x v="0"/>
    <s v="FLW-002"/>
    <x v="5"/>
    <n v="59.29"/>
    <x v="5"/>
    <n v="1"/>
    <x v="50"/>
    <x v="4"/>
    <d v="1899-12-30T19:35:00"/>
    <s v="19"/>
    <d v="2025-01-05T00:00:00"/>
    <d v="1899-12-30T17:55:00"/>
    <x v="3"/>
    <s v="Daniel Davis"/>
    <x v="0"/>
    <x v="0"/>
    <s v="Flowers"/>
    <x v="2"/>
    <x v="1"/>
    <x v="0"/>
    <n v="59.29"/>
    <d v="2025-01-03T00:22:00"/>
    <d v="2024-08-28T00:44:00"/>
    <x v="0"/>
    <d v="2025-01-05T17:55:00"/>
    <d v="2025-01-04T00:22:00"/>
    <x v="0"/>
  </r>
  <r>
    <s v="ORD-20250522-00053"/>
    <x v="0"/>
    <s v="CRP-001"/>
    <x v="4"/>
    <n v="147.77000000000001"/>
    <x v="9"/>
    <n v="3"/>
    <x v="51"/>
    <x v="1"/>
    <d v="1899-12-30T14:28:00"/>
    <s v="14"/>
    <d v="2025-05-23T00:00:00"/>
    <d v="1899-12-30T14:28:00"/>
    <x v="4"/>
    <s v="Omar Al Falasi"/>
    <x v="0"/>
    <x v="0"/>
    <s v="Hamper"/>
    <x v="0"/>
    <x v="1"/>
    <x v="0"/>
    <n v="443.31000000000006"/>
    <d v="2025-05-22T01:18:00"/>
    <d v="2024-08-12T00:44:00"/>
    <x v="0"/>
    <d v="2025-05-23T14:28:00"/>
    <d v="2025-05-23T01:18:00"/>
    <x v="0"/>
  </r>
  <r>
    <s v="ORD-20241027-00054"/>
    <x v="0"/>
    <s v="FLW-002"/>
    <x v="5"/>
    <n v="50.13"/>
    <x v="2"/>
    <n v="1"/>
    <x v="28"/>
    <x v="10"/>
    <d v="1899-12-30T21:58:00"/>
    <s v="21"/>
    <d v="2024-10-29T00:00:00"/>
    <d v="1899-12-30T15:32:00"/>
    <x v="10"/>
    <s v="Bilal Kumar"/>
    <x v="1"/>
    <x v="0"/>
    <s v="Flowers"/>
    <x v="2"/>
    <x v="0"/>
    <x v="0"/>
    <n v="50.13"/>
    <d v="2024-10-27T01:18:00"/>
    <d v="2024-08-11T00:44:00"/>
    <x v="0"/>
    <d v="2024-10-29T15:32:00"/>
    <d v="2024-10-28T01:18:00"/>
    <x v="0"/>
  </r>
  <r>
    <s v="ORD-20250725-00055"/>
    <x v="0"/>
    <s v="FLW-002"/>
    <x v="5"/>
    <n v="49.74"/>
    <x v="6"/>
    <n v="2"/>
    <x v="52"/>
    <x v="8"/>
    <d v="1899-12-30T16:47:00"/>
    <s v="16"/>
    <d v="2025-07-26T00:00:00"/>
    <d v="1899-12-30T20:17:00"/>
    <x v="2"/>
    <s v="Saeed Al Hosani"/>
    <x v="0"/>
    <x v="1"/>
    <s v="Flowers"/>
    <x v="0"/>
    <x v="3"/>
    <x v="2"/>
    <n v="99.48"/>
    <d v="2025-07-25T00:56:00"/>
    <d v="2024-08-11T01:18:00"/>
    <x v="0"/>
    <d v="2025-07-26T20:17:00"/>
    <d v="2025-07-26T00:56:00"/>
    <x v="0"/>
  </r>
  <r>
    <s v="ORD-20250121-00056"/>
    <x v="0"/>
    <s v="FLW-001"/>
    <x v="1"/>
    <n v="52.19"/>
    <x v="0"/>
    <n v="1"/>
    <x v="53"/>
    <x v="4"/>
    <d v="1899-12-30T14:22:00"/>
    <s v="14"/>
    <d v="2025-01-22T00:00:00"/>
    <d v="1899-12-30T18:22:00"/>
    <x v="18"/>
    <s v="Imran Khan"/>
    <x v="1"/>
    <x v="0"/>
    <s v="Flowers"/>
    <x v="0"/>
    <x v="0"/>
    <x v="2"/>
    <n v="52.19"/>
    <d v="2025-01-21T00:11:00"/>
    <d v="2024-08-03T00:11:00"/>
    <x v="0"/>
    <d v="2025-01-22T18:22:00"/>
    <d v="2025-01-22T00:11:00"/>
    <x v="0"/>
  </r>
  <r>
    <s v="ORD-20241227-00057"/>
    <x v="0"/>
    <s v="FLW-002"/>
    <x v="5"/>
    <n v="60.97"/>
    <x v="1"/>
    <n v="2"/>
    <x v="54"/>
    <x v="11"/>
    <d v="1899-12-30T12:42:00"/>
    <s v="12"/>
    <d v="2024-12-28T00:00:00"/>
    <d v="1899-12-30T14:42:00"/>
    <x v="14"/>
    <s v="Meera Ahmed"/>
    <x v="1"/>
    <x v="1"/>
    <s v="Flowers"/>
    <x v="0"/>
    <x v="0"/>
    <x v="1"/>
    <n v="121.94"/>
    <d v="2024-12-27T01:07:00"/>
    <d v="2024-08-17T01:18:00"/>
    <x v="0"/>
    <d v="2024-12-28T14:42:00"/>
    <d v="2024-12-28T01:07:00"/>
    <x v="0"/>
  </r>
  <r>
    <s v="ORD-20250107-00058"/>
    <x v="0"/>
    <s v="BAL-001"/>
    <x v="13"/>
    <n v="24.86"/>
    <x v="5"/>
    <n v="5"/>
    <x v="55"/>
    <x v="4"/>
    <d v="1899-12-30T20:09:00"/>
    <s v="20"/>
    <d v="2025-01-09T00:00:00"/>
    <d v="1899-12-30T16:54:00"/>
    <x v="2"/>
    <s v="Farhan Patel"/>
    <x v="0"/>
    <x v="1"/>
    <s v="Balloons"/>
    <x v="2"/>
    <x v="2"/>
    <x v="0"/>
    <n v="124.3"/>
    <d v="2025-01-07T00:33:00"/>
    <d v="2024-08-31T01:25:00"/>
    <x v="0"/>
    <d v="2025-01-09T16:54:00"/>
    <d v="2025-01-08T00:33:00"/>
    <x v="0"/>
  </r>
  <r>
    <s v="ORD-20250227-00059"/>
    <x v="0"/>
    <s v="BAL-001"/>
    <x v="13"/>
    <n v="27.01"/>
    <x v="8"/>
    <n v="5"/>
    <x v="56"/>
    <x v="5"/>
    <d v="1899-12-30T09:04:00"/>
    <s v="9"/>
    <d v="2025-02-28T00:00:00"/>
    <d v="1899-12-30T15:04:00"/>
    <x v="13"/>
    <s v="Hina Kumar"/>
    <x v="3"/>
    <x v="0"/>
    <s v="Balloons"/>
    <x v="0"/>
    <x v="1"/>
    <x v="0"/>
    <n v="135.05000000000001"/>
    <d v="2025-02-27T01:18:00"/>
    <d v="2024-10-29T00:22:00"/>
    <x v="0"/>
    <d v="2025-02-28T15:04:00"/>
    <d v="2025-02-28T01:18:00"/>
    <x v="0"/>
  </r>
  <r>
    <s v="ORD-20241205-00060"/>
    <x v="0"/>
    <s v="FLW-001"/>
    <x v="1"/>
    <n v="50.42"/>
    <x v="0"/>
    <n v="1"/>
    <x v="57"/>
    <x v="11"/>
    <d v="1899-12-30T19:18:00"/>
    <s v="19"/>
    <d v="2024-12-07T00:00:00"/>
    <d v="1899-12-30T13:10:00"/>
    <x v="19"/>
    <s v="Farhan Iqbal"/>
    <x v="0"/>
    <x v="1"/>
    <s v="Flowers"/>
    <x v="2"/>
    <x v="0"/>
    <x v="1"/>
    <n v="50.42"/>
    <d v="2024-12-05T01:07:00"/>
    <d v="2024-08-05T00:56:00"/>
    <x v="0"/>
    <d v="2024-12-07T13:10:00"/>
    <d v="2024-12-06T01:07:00"/>
    <x v="0"/>
  </r>
  <r>
    <s v="ORD-20241030-00061"/>
    <x v="0"/>
    <s v="HMP-002"/>
    <x v="8"/>
    <n v="80.61"/>
    <x v="4"/>
    <n v="1"/>
    <x v="58"/>
    <x v="10"/>
    <d v="1899-12-30T13:16:00"/>
    <s v="13"/>
    <d v="2024-10-31T00:00:00"/>
    <d v="1899-12-30T13:16:00"/>
    <x v="25"/>
    <s v="Saeed Al Mazrouei"/>
    <x v="6"/>
    <x v="1"/>
    <s v="Hamper"/>
    <x v="0"/>
    <x v="0"/>
    <x v="0"/>
    <n v="80.61"/>
    <d v="2024-10-30T01:18:00"/>
    <d v="2024-08-16T01:07:00"/>
    <x v="0"/>
    <d v="2024-10-31T13:16:00"/>
    <d v="2024-10-31T01:18:00"/>
    <x v="0"/>
  </r>
  <r>
    <s v="ORD-20241228-00062"/>
    <x v="0"/>
    <s v="BAL-001"/>
    <x v="13"/>
    <n v="25.72"/>
    <x v="8"/>
    <n v="1"/>
    <x v="59"/>
    <x v="11"/>
    <d v="1899-12-30T19:06:00"/>
    <s v="19"/>
    <d v="2024-12-30T00:00:00"/>
    <d v="1899-12-30T17:17:00"/>
    <x v="12"/>
    <s v="Ali Iqbal"/>
    <x v="1"/>
    <x v="1"/>
    <s v="Balloons"/>
    <x v="2"/>
    <x v="5"/>
    <x v="2"/>
    <n v="25.72"/>
    <d v="2024-12-28T00:33:00"/>
    <d v="2024-08-20T00:44:00"/>
    <x v="0"/>
    <d v="2024-12-30T17:17:00"/>
    <d v="2024-12-29T00:33:00"/>
    <x v="0"/>
  </r>
  <r>
    <s v="ORD-20250529-00063"/>
    <x v="0"/>
    <s v="FLW-002"/>
    <x v="5"/>
    <n v="61.77"/>
    <x v="1"/>
    <n v="1"/>
    <x v="60"/>
    <x v="1"/>
    <d v="1899-12-30T19:38:00"/>
    <s v="19"/>
    <d v="2025-05-31T00:00:00"/>
    <d v="1899-12-30T13:40:00"/>
    <x v="26"/>
    <s v="Ali Shaikh"/>
    <x v="1"/>
    <x v="1"/>
    <s v="Flowers"/>
    <x v="2"/>
    <x v="1"/>
    <x v="0"/>
    <n v="61.77"/>
    <d v="2025-05-29T00:56:00"/>
    <d v="2024-09-12T00:44:00"/>
    <x v="0"/>
    <d v="2025-05-31T13:40:00"/>
    <d v="2025-05-30T00:56:00"/>
    <x v="0"/>
  </r>
  <r>
    <s v="ORD-20240921-00064"/>
    <x v="0"/>
    <s v="FLW-001"/>
    <x v="1"/>
    <n v="48.86"/>
    <x v="0"/>
    <n v="1"/>
    <x v="61"/>
    <x v="3"/>
    <d v="1899-12-30T09:18:00"/>
    <s v="9"/>
    <d v="2024-09-22T00:00:00"/>
    <d v="1899-12-30T11:18:00"/>
    <x v="4"/>
    <s v="Michael Williams"/>
    <x v="0"/>
    <x v="1"/>
    <s v="Flowers"/>
    <x v="0"/>
    <x v="4"/>
    <x v="2"/>
    <n v="48.86"/>
    <d v="2024-09-21T01:15:00"/>
    <d v="2024-08-11T00:11:00"/>
    <x v="0"/>
    <d v="2024-09-22T11:18:00"/>
    <d v="2024-09-22T01:15:00"/>
    <x v="0"/>
  </r>
  <r>
    <s v="ORD-20241123-00065"/>
    <x v="0"/>
    <s v="TOY-001"/>
    <x v="0"/>
    <n v="20.25"/>
    <x v="1"/>
    <n v="2"/>
    <x v="62"/>
    <x v="9"/>
    <d v="1899-12-30T18:21:00"/>
    <s v="18"/>
    <d v="2024-11-24T00:00:00"/>
    <d v="1899-12-30T19:21:00"/>
    <x v="27"/>
    <s v="Farhan Chaudhry"/>
    <x v="7"/>
    <x v="0"/>
    <s v="Toys"/>
    <x v="0"/>
    <x v="5"/>
    <x v="0"/>
    <n v="40.5"/>
    <d v="2024-11-23T00:33:00"/>
    <d v="2024-09-23T00:25:00"/>
    <x v="0"/>
    <d v="2024-11-24T19:21:00"/>
    <d v="2024-11-24T00:33:00"/>
    <x v="0"/>
  </r>
  <r>
    <s v="ORD-20250225-00066"/>
    <x v="0"/>
    <s v="GFT-001"/>
    <x v="2"/>
    <n v="27.66"/>
    <x v="3"/>
    <n v="1"/>
    <x v="24"/>
    <x v="5"/>
    <d v="1899-12-30T10:23:00"/>
    <s v="10"/>
    <d v="2025-02-26T00:00:00"/>
    <d v="1899-12-30T10:23:00"/>
    <x v="2"/>
    <s v="Arjun Iqbal"/>
    <x v="0"/>
    <x v="0"/>
    <s v="Gifting"/>
    <x v="0"/>
    <x v="1"/>
    <x v="1"/>
    <n v="27.66"/>
    <d v="2025-02-25T01:29:00"/>
    <d v="2024-08-01T00:44:00"/>
    <x v="0"/>
    <d v="2025-02-26T10:23:00"/>
    <d v="2025-02-26T01:29:00"/>
    <x v="0"/>
  </r>
  <r>
    <s v="ORD-20250720-00067"/>
    <x v="0"/>
    <s v="DAT-001"/>
    <x v="6"/>
    <n v="30.91"/>
    <x v="4"/>
    <n v="1"/>
    <x v="63"/>
    <x v="8"/>
    <d v="1899-12-30T17:41:00"/>
    <s v="17"/>
    <d v="2025-07-21T00:00:00"/>
    <d v="1899-12-30T20:41:00"/>
    <x v="11"/>
    <s v="Faisal Al Mazrouei"/>
    <x v="0"/>
    <x v="0"/>
    <s v="Dates &amp; Sweets"/>
    <x v="0"/>
    <x v="3"/>
    <x v="1"/>
    <n v="30.91"/>
    <d v="2025-07-20T00:56:00"/>
    <d v="2024-09-20T01:15:00"/>
    <x v="0"/>
    <d v="2025-07-21T20:41:00"/>
    <d v="2025-07-21T00:56:00"/>
    <x v="0"/>
  </r>
  <r>
    <s v="ORD-20250803-00068"/>
    <x v="0"/>
    <s v="CRP-001"/>
    <x v="4"/>
    <n v="146.41"/>
    <x v="9"/>
    <n v="3"/>
    <x v="44"/>
    <x v="7"/>
    <d v="1899-12-30T14:37:00"/>
    <s v="14"/>
    <d v="2025-08-04T00:00:00"/>
    <d v="1899-12-30T16:37:00"/>
    <x v="23"/>
    <s v="Aisha Al Marri"/>
    <x v="5"/>
    <x v="0"/>
    <s v="Hamper"/>
    <x v="0"/>
    <x v="4"/>
    <x v="1"/>
    <n v="439.23"/>
    <d v="2025-08-03T01:18:00"/>
    <d v="2024-08-12T00:44:00"/>
    <x v="0"/>
    <d v="2025-08-04T16:37:00"/>
    <d v="2025-08-04T01:18:00"/>
    <x v="0"/>
  </r>
  <r>
    <s v="ORD-20240908-00069"/>
    <x v="0"/>
    <s v="PAF-001"/>
    <x v="12"/>
    <n v="22.16"/>
    <x v="11"/>
    <n v="3"/>
    <x v="64"/>
    <x v="3"/>
    <d v="1899-12-30T20:23:00"/>
    <s v="20"/>
    <d v="2024-09-09T00:00:00"/>
    <d v="1899-12-30T20:23:00"/>
    <x v="2"/>
    <s v="Ayesha Shah"/>
    <x v="0"/>
    <x v="1"/>
    <s v="Bakery"/>
    <x v="0"/>
    <x v="0"/>
    <x v="0"/>
    <n v="66.48"/>
    <d v="2024-09-08T00:56:00"/>
    <d v="2024-09-08T00:56:00"/>
    <x v="1"/>
    <d v="2024-09-09T20:23:00"/>
    <d v="2024-09-09T00:56:00"/>
    <x v="0"/>
  </r>
  <r>
    <s v="ORD-20250602-00070"/>
    <x v="0"/>
    <s v="CRP-001"/>
    <x v="4"/>
    <n v="147.36000000000001"/>
    <x v="9"/>
    <n v="3"/>
    <x v="65"/>
    <x v="6"/>
    <d v="1899-12-30T11:08:00"/>
    <s v="11"/>
    <d v="2025-06-02T00:00:00"/>
    <d v="1899-12-30T15:08:00"/>
    <x v="19"/>
    <s v="Faisal Al Hosani"/>
    <x v="0"/>
    <x v="0"/>
    <s v="Hamper"/>
    <x v="1"/>
    <x v="2"/>
    <x v="0"/>
    <n v="442.08000000000004"/>
    <d v="2025-06-02T01:29:00"/>
    <d v="2024-08-02T00:44:00"/>
    <x v="0"/>
    <d v="2025-06-02T15:08:00"/>
    <d v="2025-06-03T01:29:00"/>
    <x v="1"/>
  </r>
  <r>
    <s v="ORD-20240920-00071"/>
    <x v="0"/>
    <s v="FLW-002"/>
    <x v="5"/>
    <n v="56.57"/>
    <x v="10"/>
    <n v="1"/>
    <x v="66"/>
    <x v="3"/>
    <d v="1899-12-30T14:51:00"/>
    <s v="14"/>
    <d v="2024-09-20T00:00:00"/>
    <d v="1899-12-30T19:51:00"/>
    <x v="3"/>
    <s v="Faisal Al Mazrouei"/>
    <x v="0"/>
    <x v="1"/>
    <s v="Flowers"/>
    <x v="1"/>
    <x v="5"/>
    <x v="0"/>
    <n v="56.57"/>
    <d v="2024-09-20T01:15:00"/>
    <d v="2024-09-20T01:15:00"/>
    <x v="1"/>
    <d v="2024-09-20T19:51:00"/>
    <d v="2024-09-21T01:15:00"/>
    <x v="1"/>
  </r>
  <r>
    <s v="ORD-20250530-00072"/>
    <x v="0"/>
    <s v="PRF-001"/>
    <x v="14"/>
    <n v="134.19"/>
    <x v="2"/>
    <n v="1"/>
    <x v="67"/>
    <x v="1"/>
    <d v="1899-12-30T12:37:00"/>
    <s v="12"/>
    <d v="2025-05-31T00:00:00"/>
    <d v="1899-12-30T17:37:00"/>
    <x v="21"/>
    <s v="Aijaz Khan"/>
    <x v="4"/>
    <x v="1"/>
    <s v="Perfume"/>
    <x v="0"/>
    <x v="2"/>
    <x v="0"/>
    <n v="134.19"/>
    <d v="2025-05-30T00:44:00"/>
    <d v="2024-08-06T01:18:00"/>
    <x v="0"/>
    <d v="2025-05-31T17:37:00"/>
    <d v="2025-05-31T00:44:00"/>
    <x v="0"/>
  </r>
  <r>
    <s v="ORD-20240912-00073"/>
    <x v="0"/>
    <s v="HMP-002"/>
    <x v="8"/>
    <n v="81.48"/>
    <x v="4"/>
    <n v="1"/>
    <x v="13"/>
    <x v="3"/>
    <d v="1899-12-30T14:58:00"/>
    <s v="14"/>
    <d v="2024-09-12T00:00:00"/>
    <d v="1899-12-30T21:58:00"/>
    <x v="4"/>
    <s v="Saeed Al Nahyan"/>
    <x v="0"/>
    <x v="0"/>
    <s v="Hamper"/>
    <x v="1"/>
    <x v="0"/>
    <x v="1"/>
    <n v="81.48"/>
    <d v="2024-09-12T00:11:00"/>
    <d v="2024-09-12T00:11:00"/>
    <x v="1"/>
    <d v="2024-09-12T21:58:00"/>
    <d v="2024-09-13T00:11:00"/>
    <x v="1"/>
  </r>
  <r>
    <s v="ORD-20240914-00074"/>
    <x v="0"/>
    <s v="GFT-001"/>
    <x v="2"/>
    <n v="32.74"/>
    <x v="6"/>
    <n v="1"/>
    <x v="68"/>
    <x v="3"/>
    <d v="1899-12-30T19:41:00"/>
    <s v="19"/>
    <d v="2024-09-15T00:00:00"/>
    <d v="1899-12-30T20:41:00"/>
    <x v="9"/>
    <s v="Farhan Verma"/>
    <x v="2"/>
    <x v="1"/>
    <s v="Gifting"/>
    <x v="0"/>
    <x v="1"/>
    <x v="0"/>
    <n v="32.74"/>
    <d v="2024-09-14T01:29:00"/>
    <d v="2024-08-18T01:07:00"/>
    <x v="0"/>
    <d v="2024-09-15T20:41:00"/>
    <d v="2024-09-15T01:29:00"/>
    <x v="0"/>
  </r>
  <r>
    <s v="ORD-20241108-00075"/>
    <x v="0"/>
    <s v="PAF-001"/>
    <x v="12"/>
    <n v="21.12"/>
    <x v="3"/>
    <n v="2"/>
    <x v="69"/>
    <x v="9"/>
    <d v="1899-12-30T12:09:00"/>
    <s v="12"/>
    <d v="2024-11-08T00:00:00"/>
    <d v="1899-12-30T17:09:00"/>
    <x v="0"/>
    <s v="Arjun Ahmed"/>
    <x v="0"/>
    <x v="0"/>
    <s v="Bakery"/>
    <x v="1"/>
    <x v="2"/>
    <x v="2"/>
    <n v="42.24"/>
    <d v="2024-11-08T00:25:00"/>
    <d v="2024-09-05T00:56:00"/>
    <x v="0"/>
    <d v="2024-11-08T17:09:00"/>
    <d v="2024-11-09T00:25:00"/>
    <x v="1"/>
  </r>
  <r>
    <s v="ORD-20250112-00076"/>
    <x v="0"/>
    <s v="BAL-001"/>
    <x v="13"/>
    <n v="26.83"/>
    <x v="5"/>
    <n v="5"/>
    <x v="70"/>
    <x v="4"/>
    <d v="1899-12-30T20:46:00"/>
    <s v="20"/>
    <d v="2025-01-14T00:00:00"/>
    <d v="1899-12-30T14:09:00"/>
    <x v="18"/>
    <s v="Hina Patel"/>
    <x v="1"/>
    <x v="1"/>
    <s v="Balloons"/>
    <x v="2"/>
    <x v="0"/>
    <x v="1"/>
    <n v="134.14999999999998"/>
    <d v="2025-01-12T01:18:00"/>
    <d v="2024-08-25T00:22:00"/>
    <x v="0"/>
    <d v="2025-01-14T14:09:00"/>
    <d v="2025-01-13T01:18:00"/>
    <x v="0"/>
  </r>
  <r>
    <s v="ORD-20250312-00077"/>
    <x v="0"/>
    <s v="GFT-001"/>
    <x v="2"/>
    <n v="35.92"/>
    <x v="1"/>
    <n v="2"/>
    <x v="71"/>
    <x v="2"/>
    <d v="1899-12-30T10:27:00"/>
    <s v="10"/>
    <d v="2025-03-13T00:00:00"/>
    <d v="1899-12-30T15:27:00"/>
    <x v="12"/>
    <s v="Khalid Al Nuaimi"/>
    <x v="1"/>
    <x v="1"/>
    <s v="Gifting"/>
    <x v="0"/>
    <x v="1"/>
    <x v="0"/>
    <n v="71.84"/>
    <d v="2025-03-12T01:07:00"/>
    <d v="2024-08-14T01:18:00"/>
    <x v="0"/>
    <d v="2025-03-13T15:27:00"/>
    <d v="2025-03-13T01:07:00"/>
    <x v="0"/>
  </r>
  <r>
    <s v="ORD-20240803-00078"/>
    <x v="0"/>
    <s v="HOM-001"/>
    <x v="3"/>
    <n v="28.73"/>
    <x v="11"/>
    <n v="1"/>
    <x v="29"/>
    <x v="7"/>
    <d v="1899-12-30T09:09:00"/>
    <s v="9"/>
    <d v="2024-08-03T00:00:00"/>
    <d v="1899-12-30T15:09:00"/>
    <x v="11"/>
    <s v="Aisha Al Nuaimi"/>
    <x v="0"/>
    <x v="1"/>
    <s v="Home Fragrance"/>
    <x v="1"/>
    <x v="5"/>
    <x v="0"/>
    <n v="28.73"/>
    <d v="2024-08-03T00:25:00"/>
    <d v="2024-08-03T00:25:00"/>
    <x v="1"/>
    <d v="2024-08-03T15:09:00"/>
    <d v="2024-08-04T00:25:00"/>
    <x v="1"/>
  </r>
  <r>
    <s v="ORD-20240903-00079"/>
    <x v="0"/>
    <s v="FLW-002"/>
    <x v="5"/>
    <n v="57.26"/>
    <x v="10"/>
    <n v="1"/>
    <x v="72"/>
    <x v="3"/>
    <d v="1899-12-30T20:09:00"/>
    <s v="20"/>
    <d v="2024-09-04T00:00:00"/>
    <d v="1899-12-30T19:38:00"/>
    <x v="18"/>
    <s v="Hamad Al Shamsi"/>
    <x v="1"/>
    <x v="0"/>
    <s v="Flowers"/>
    <x v="0"/>
    <x v="1"/>
    <x v="1"/>
    <n v="57.26"/>
    <d v="2024-09-03T00:33:00"/>
    <d v="2024-08-28T00:33:00"/>
    <x v="0"/>
    <d v="2024-09-04T19:38:00"/>
    <d v="2024-09-04T00:33:00"/>
    <x v="0"/>
  </r>
  <r>
    <s v="ORD-20250206-00080"/>
    <x v="0"/>
    <s v="PAF-001"/>
    <x v="12"/>
    <n v="22.17"/>
    <x v="5"/>
    <n v="2"/>
    <x v="73"/>
    <x v="5"/>
    <d v="1899-12-30T14:19:00"/>
    <s v="14"/>
    <d v="2025-02-06T00:00:00"/>
    <d v="1899-12-30T18:19:00"/>
    <x v="28"/>
    <s v="Priya Patel"/>
    <x v="3"/>
    <x v="0"/>
    <s v="Bakery"/>
    <x v="1"/>
    <x v="0"/>
    <x v="0"/>
    <n v="44.34"/>
    <d v="2025-02-06T01:18:00"/>
    <d v="2024-10-23T01:29:00"/>
    <x v="0"/>
    <d v="2025-02-06T18:19:00"/>
    <d v="2025-02-07T01:18:00"/>
    <x v="1"/>
  </r>
  <r>
    <s v="ORD-20240920-00081"/>
    <x v="0"/>
    <s v="HMP-001"/>
    <x v="11"/>
    <n v="80.81"/>
    <x v="10"/>
    <n v="2"/>
    <x v="66"/>
    <x v="3"/>
    <d v="1899-12-30T12:45:00"/>
    <s v="12"/>
    <d v="2024-09-20T00:00:00"/>
    <d v="1899-12-30T15:45:00"/>
    <x v="11"/>
    <s v="Farhan Verma"/>
    <x v="0"/>
    <x v="0"/>
    <s v="Hamper"/>
    <x v="1"/>
    <x v="0"/>
    <x v="2"/>
    <n v="161.62"/>
    <d v="2024-09-20T00:25:00"/>
    <d v="2024-08-18T01:07:00"/>
    <x v="0"/>
    <d v="2024-09-20T15:45:00"/>
    <d v="2024-09-21T00:25:00"/>
    <x v="1"/>
  </r>
  <r>
    <s v="ORD-20241007-00082"/>
    <x v="0"/>
    <s v="SWT-001"/>
    <x v="9"/>
    <n v="26.43"/>
    <x v="4"/>
    <n v="1"/>
    <x v="74"/>
    <x v="10"/>
    <d v="1899-12-30T19:39:00"/>
    <s v="19"/>
    <d v="2024-10-08T00:00:00"/>
    <d v="1899-12-30T18:33:00"/>
    <x v="0"/>
    <s v="Arjun Shah"/>
    <x v="0"/>
    <x v="0"/>
    <s v="Dates &amp; Sweets"/>
    <x v="0"/>
    <x v="1"/>
    <x v="0"/>
    <n v="26.43"/>
    <d v="2024-10-07T01:15:00"/>
    <d v="2024-08-09T01:29:00"/>
    <x v="0"/>
    <d v="2024-10-08T18:33:00"/>
    <d v="2024-10-08T01:15:00"/>
    <x v="0"/>
  </r>
  <r>
    <s v="ORD-20240914-00083"/>
    <x v="0"/>
    <s v="HOM-001"/>
    <x v="3"/>
    <n v="29.21"/>
    <x v="6"/>
    <n v="1"/>
    <x v="68"/>
    <x v="3"/>
    <d v="1899-12-30T14:12:00"/>
    <s v="14"/>
    <d v="2024-09-14T00:00:00"/>
    <d v="1899-12-30T18:12:00"/>
    <x v="4"/>
    <s v="Hassan Al Falasi"/>
    <x v="0"/>
    <x v="1"/>
    <s v="Home Fragrance"/>
    <x v="1"/>
    <x v="3"/>
    <x v="0"/>
    <n v="29.21"/>
    <d v="2024-09-14T01:07:00"/>
    <d v="2024-08-23T00:22:00"/>
    <x v="0"/>
    <d v="2024-09-14T18:12:00"/>
    <d v="2024-09-15T01:07:00"/>
    <x v="1"/>
  </r>
  <r>
    <s v="ORD-20250308-00084"/>
    <x v="0"/>
    <s v="GFT-001"/>
    <x v="2"/>
    <n v="33.9"/>
    <x v="3"/>
    <n v="1"/>
    <x v="75"/>
    <x v="2"/>
    <d v="1899-12-30T18:28:00"/>
    <s v="18"/>
    <d v="2025-03-09T00:00:00"/>
    <d v="1899-12-30T17:09:00"/>
    <x v="26"/>
    <s v="Priya Shaikh"/>
    <x v="1"/>
    <x v="1"/>
    <s v="Gifting"/>
    <x v="0"/>
    <x v="0"/>
    <x v="0"/>
    <n v="33.9"/>
    <d v="2025-03-08T00:44:00"/>
    <d v="2024-08-19T00:44:00"/>
    <x v="0"/>
    <d v="2025-03-09T17:09:00"/>
    <d v="2025-03-09T00:44:00"/>
    <x v="0"/>
  </r>
  <r>
    <s v="ORD-20250127-00085"/>
    <x v="0"/>
    <s v="PER-002"/>
    <x v="15"/>
    <n v="17.66"/>
    <x v="0"/>
    <n v="1"/>
    <x v="4"/>
    <x v="4"/>
    <d v="1899-12-30T13:03:00"/>
    <s v="13"/>
    <d v="2025-01-27T00:00:00"/>
    <d v="1899-12-30T19:03:00"/>
    <x v="0"/>
    <s v="John Davis"/>
    <x v="0"/>
    <x v="1"/>
    <s v="Personalized"/>
    <x v="1"/>
    <x v="0"/>
    <x v="0"/>
    <n v="17.66"/>
    <d v="2025-01-27T01:15:00"/>
    <d v="2024-09-07T01:29:00"/>
    <x v="0"/>
    <d v="2025-01-27T19:03:00"/>
    <d v="2025-01-28T01:15:00"/>
    <x v="1"/>
  </r>
  <r>
    <s v="ORD-20250324-00086"/>
    <x v="0"/>
    <s v="GFT-001"/>
    <x v="2"/>
    <n v="35.83"/>
    <x v="12"/>
    <n v="1"/>
    <x v="76"/>
    <x v="2"/>
    <d v="1899-12-30T13:09:00"/>
    <s v="13"/>
    <d v="2025-03-25T00:00:00"/>
    <d v="1899-12-30T13:09:00"/>
    <x v="3"/>
    <s v="Meera Chaudhry"/>
    <x v="0"/>
    <x v="1"/>
    <s v="Gifting"/>
    <x v="0"/>
    <x v="1"/>
    <x v="0"/>
    <n v="35.83"/>
    <d v="2025-03-24T01:07:00"/>
    <d v="2024-08-17T01:07:00"/>
    <x v="0"/>
    <d v="2025-03-25T13:09:00"/>
    <d v="2025-03-25T01:07:00"/>
    <x v="0"/>
  </r>
  <r>
    <s v="ORD-20241119-00087"/>
    <x v="0"/>
    <s v="BBY-001"/>
    <x v="16"/>
    <n v="66.36"/>
    <x v="0"/>
    <n v="1"/>
    <x v="77"/>
    <x v="9"/>
    <d v="1899-12-30T12:49:00"/>
    <s v="12"/>
    <d v="2024-11-19T00:00:00"/>
    <d v="1899-12-30T19:49:00"/>
    <x v="29"/>
    <s v="Faisal Al Shamsi"/>
    <x v="2"/>
    <x v="0"/>
    <s v="Baby"/>
    <x v="1"/>
    <x v="3"/>
    <x v="2"/>
    <n v="66.36"/>
    <d v="2024-11-19T01:18:00"/>
    <d v="2024-11-19T01:18:00"/>
    <x v="1"/>
    <d v="2024-11-19T19:49:00"/>
    <d v="2024-11-20T01:18:00"/>
    <x v="1"/>
  </r>
  <r>
    <s v="ORD-20241129-00088"/>
    <x v="0"/>
    <s v="FLW-002"/>
    <x v="5"/>
    <n v="55.02"/>
    <x v="3"/>
    <n v="1"/>
    <x v="78"/>
    <x v="9"/>
    <d v="1899-12-30T20:44:00"/>
    <s v="20"/>
    <d v="2024-11-30T00:00:00"/>
    <d v="1899-12-30T17:52:00"/>
    <x v="14"/>
    <s v="Sara Ahmed"/>
    <x v="1"/>
    <x v="1"/>
    <s v="Flowers"/>
    <x v="0"/>
    <x v="0"/>
    <x v="0"/>
    <n v="55.02"/>
    <d v="2024-11-29T01:29:00"/>
    <d v="2024-08-07T00:25:00"/>
    <x v="0"/>
    <d v="2024-11-30T17:52:00"/>
    <d v="2024-11-30T01:29:00"/>
    <x v="0"/>
  </r>
  <r>
    <s v="ORD-20241220-00089"/>
    <x v="0"/>
    <s v="FLW-001"/>
    <x v="1"/>
    <n v="48.08"/>
    <x v="0"/>
    <n v="1"/>
    <x v="79"/>
    <x v="11"/>
    <d v="1899-12-30T11:13:00"/>
    <s v="11"/>
    <d v="2024-12-20T00:00:00"/>
    <d v="1899-12-30T14:13:00"/>
    <x v="4"/>
    <s v="Sara Khan"/>
    <x v="0"/>
    <x v="1"/>
    <s v="Flowers"/>
    <x v="1"/>
    <x v="2"/>
    <x v="1"/>
    <n v="48.08"/>
    <d v="2024-12-20T00:11:00"/>
    <d v="2024-09-14T00:33:00"/>
    <x v="0"/>
    <d v="2024-12-20T14:13:00"/>
    <d v="2024-12-21T00:11:00"/>
    <x v="1"/>
  </r>
  <r>
    <s v="ORD-20250321-00090"/>
    <x v="0"/>
    <s v="PAF-001"/>
    <x v="12"/>
    <n v="19.510000000000002"/>
    <x v="8"/>
    <n v="3"/>
    <x v="80"/>
    <x v="2"/>
    <d v="1899-12-30T12:10:00"/>
    <s v="12"/>
    <d v="2025-03-22T00:00:00"/>
    <d v="1899-12-30T13:10:00"/>
    <x v="8"/>
    <s v="Meera Shah"/>
    <x v="2"/>
    <x v="1"/>
    <s v="Bakery"/>
    <x v="0"/>
    <x v="1"/>
    <x v="1"/>
    <n v="58.53"/>
    <d v="2025-03-21T00:44:00"/>
    <d v="2024-08-03T00:11:00"/>
    <x v="0"/>
    <d v="2025-03-22T13:10:00"/>
    <d v="2025-03-22T00:44:00"/>
    <x v="0"/>
  </r>
  <r>
    <s v="ORD-20250130-00091"/>
    <x v="0"/>
    <s v="FLW-001"/>
    <x v="1"/>
    <n v="47.35"/>
    <x v="0"/>
    <n v="3"/>
    <x v="81"/>
    <x v="4"/>
    <d v="1899-12-30T20:12:00"/>
    <s v="20"/>
    <d v="2025-02-01T00:00:00"/>
    <d v="1899-12-30T19:26:00"/>
    <x v="18"/>
    <s v="Sana Shaikh"/>
    <x v="1"/>
    <x v="0"/>
    <s v="Flowers"/>
    <x v="2"/>
    <x v="0"/>
    <x v="0"/>
    <n v="142.05000000000001"/>
    <d v="2025-01-30T01:07:00"/>
    <d v="2024-10-27T01:18:00"/>
    <x v="0"/>
    <d v="2025-02-01T19:26:00"/>
    <d v="2025-01-31T01:07:00"/>
    <x v="0"/>
  </r>
  <r>
    <s v="ORD-20250730-00092"/>
    <x v="0"/>
    <s v="DAT-001"/>
    <x v="6"/>
    <n v="28.2"/>
    <x v="7"/>
    <n v="2"/>
    <x v="12"/>
    <x v="8"/>
    <d v="1899-12-30T10:54:00"/>
    <s v="10"/>
    <d v="2025-07-31T00:00:00"/>
    <d v="1899-12-30T11:54:00"/>
    <x v="4"/>
    <s v="Omar Al Nahyan"/>
    <x v="0"/>
    <x v="1"/>
    <s v="Dates &amp; Sweets"/>
    <x v="0"/>
    <x v="4"/>
    <x v="0"/>
    <n v="56.4"/>
    <d v="2025-07-30T01:07:00"/>
    <d v="2024-08-01T01:29:00"/>
    <x v="0"/>
    <d v="2025-07-31T11:54:00"/>
    <d v="2025-07-31T01:07:00"/>
    <x v="0"/>
  </r>
  <r>
    <s v="ORD-20250102-00093"/>
    <x v="0"/>
    <s v="HMP-002"/>
    <x v="8"/>
    <n v="79.540000000000006"/>
    <x v="4"/>
    <n v="2"/>
    <x v="82"/>
    <x v="4"/>
    <d v="1899-12-30T14:15:00"/>
    <s v="14"/>
    <d v="2025-01-02T00:00:00"/>
    <d v="1899-12-30T19:15:00"/>
    <x v="11"/>
    <s v="Saeed Al Nahyan"/>
    <x v="0"/>
    <x v="1"/>
    <s v="Hamper"/>
    <x v="1"/>
    <x v="1"/>
    <x v="1"/>
    <n v="159.08000000000001"/>
    <d v="2025-01-02T01:15:00"/>
    <d v="2024-09-12T00:11:00"/>
    <x v="0"/>
    <d v="2025-01-02T19:15:00"/>
    <d v="2025-01-03T01:15:00"/>
    <x v="1"/>
  </r>
  <r>
    <s v="ORD-20250122-00094"/>
    <x v="0"/>
    <s v="HOM-001"/>
    <x v="3"/>
    <n v="29.61"/>
    <x v="2"/>
    <n v="1"/>
    <x v="83"/>
    <x v="4"/>
    <d v="1899-12-30T16:57:00"/>
    <s v="16"/>
    <d v="2025-01-23T00:00:00"/>
    <d v="1899-12-30T21:57:00"/>
    <x v="4"/>
    <s v="Priya Shah"/>
    <x v="0"/>
    <x v="0"/>
    <s v="Home Fragrance"/>
    <x v="0"/>
    <x v="1"/>
    <x v="0"/>
    <n v="29.61"/>
    <d v="2025-01-22T00:25:00"/>
    <d v="2024-08-23T01:29:00"/>
    <x v="0"/>
    <d v="2025-01-23T21:57:00"/>
    <d v="2025-01-23T00:25:00"/>
    <x v="0"/>
  </r>
  <r>
    <s v="ORD-20250605-00095"/>
    <x v="0"/>
    <s v="GFT-001"/>
    <x v="2"/>
    <n v="36.130000000000003"/>
    <x v="2"/>
    <n v="1"/>
    <x v="84"/>
    <x v="6"/>
    <d v="1899-12-30T16:04:00"/>
    <s v="16"/>
    <d v="2025-06-06T00:00:00"/>
    <d v="1899-12-30T20:04:00"/>
    <x v="14"/>
    <s v="Noor Al Mansoori"/>
    <x v="1"/>
    <x v="1"/>
    <s v="Gifting"/>
    <x v="0"/>
    <x v="1"/>
    <x v="0"/>
    <n v="36.130000000000003"/>
    <d v="2025-06-05T00:44:00"/>
    <d v="2024-08-04T00:44:00"/>
    <x v="0"/>
    <d v="2025-06-06T20:04:00"/>
    <d v="2025-06-06T00:44:00"/>
    <x v="0"/>
  </r>
  <r>
    <s v="ORD-20250416-00096"/>
    <x v="0"/>
    <s v="PRF-001"/>
    <x v="14"/>
    <n v="138.11000000000001"/>
    <x v="12"/>
    <n v="1"/>
    <x v="85"/>
    <x v="0"/>
    <d v="1899-12-30T17:33:00"/>
    <s v="17"/>
    <d v="2025-04-17T00:00:00"/>
    <d v="1899-12-30T21:33:00"/>
    <x v="30"/>
    <s v="Reem Al Mansoori"/>
    <x v="4"/>
    <x v="1"/>
    <s v="Perfume"/>
    <x v="0"/>
    <x v="6"/>
    <x v="0"/>
    <n v="138.11000000000001"/>
    <d v="2025-04-16T00:25:00"/>
    <d v="2024-08-09T01:07:00"/>
    <x v="0"/>
    <d v="2025-04-17T21:33:00"/>
    <d v="2025-04-17T00:25:00"/>
    <x v="0"/>
  </r>
  <r>
    <s v="ORD-20240807-00097"/>
    <x v="0"/>
    <s v="BBY-001"/>
    <x v="16"/>
    <n v="65.91"/>
    <x v="0"/>
    <n v="1"/>
    <x v="86"/>
    <x v="7"/>
    <d v="1899-12-30T12:04:00"/>
    <s v="12"/>
    <d v="2024-08-07T00:00:00"/>
    <d v="1899-12-30T17:04:00"/>
    <x v="29"/>
    <s v="Zain Kumar"/>
    <x v="2"/>
    <x v="1"/>
    <s v="Baby"/>
    <x v="1"/>
    <x v="0"/>
    <x v="0"/>
    <n v="65.91"/>
    <d v="2024-08-07T01:18:00"/>
    <d v="2024-08-07T01:18:00"/>
    <x v="1"/>
    <d v="2024-08-07T17:04:00"/>
    <d v="2024-08-08T01:18:00"/>
    <x v="1"/>
  </r>
  <r>
    <s v="ORD-20240922-00098"/>
    <x v="0"/>
    <s v="PRF-001"/>
    <x v="14"/>
    <n v="122.47"/>
    <x v="12"/>
    <n v="3"/>
    <x v="87"/>
    <x v="3"/>
    <d v="1899-12-30T11:49:00"/>
    <s v="11"/>
    <d v="2024-09-23T00:00:00"/>
    <d v="1899-12-30T13:49:00"/>
    <x v="11"/>
    <s v="Bilal Shaikh"/>
    <x v="0"/>
    <x v="0"/>
    <s v="Perfume"/>
    <x v="0"/>
    <x v="3"/>
    <x v="0"/>
    <n v="367.40999999999997"/>
    <d v="2024-09-22T00:11:00"/>
    <d v="2024-09-22T00:11:00"/>
    <x v="1"/>
    <d v="2024-09-23T13:49:00"/>
    <d v="2024-09-23T00:11:00"/>
    <x v="0"/>
  </r>
  <r>
    <s v="ORD-20250702-00099"/>
    <x v="0"/>
    <s v="PAF-001"/>
    <x v="12"/>
    <n v="21.87"/>
    <x v="3"/>
    <n v="2"/>
    <x v="88"/>
    <x v="8"/>
    <d v="1899-12-30T18:55:00"/>
    <s v="18"/>
    <d v="2025-07-03T00:00:00"/>
    <d v="1899-12-30T21:55:00"/>
    <x v="3"/>
    <s v="Farhan Patel"/>
    <x v="0"/>
    <x v="1"/>
    <s v="Bakery"/>
    <x v="0"/>
    <x v="0"/>
    <x v="0"/>
    <n v="43.74"/>
    <d v="2025-07-02T00:44:00"/>
    <d v="2024-08-31T01:25:00"/>
    <x v="0"/>
    <d v="2025-07-03T21:55:00"/>
    <d v="2025-07-03T00:44:00"/>
    <x v="0"/>
  </r>
  <r>
    <s v="ORD-20250726-00100"/>
    <x v="0"/>
    <s v="TOY-001"/>
    <x v="0"/>
    <n v="15.24"/>
    <x v="1"/>
    <n v="1"/>
    <x v="89"/>
    <x v="8"/>
    <d v="1899-12-30T19:17:00"/>
    <s v="19"/>
    <d v="2025-07-27T00:00:00"/>
    <d v="1899-12-30T21:17:00"/>
    <x v="5"/>
    <s v="Saeed Al Nuaimi"/>
    <x v="0"/>
    <x v="0"/>
    <s v="Toys"/>
    <x v="0"/>
    <x v="3"/>
    <x v="0"/>
    <n v="15.24"/>
    <d v="2025-07-26T00:22:00"/>
    <d v="2024-08-24T01:18:00"/>
    <x v="0"/>
    <d v="2025-07-27T21:17:00"/>
    <d v="2025-07-27T00:22:00"/>
    <x v="0"/>
  </r>
  <r>
    <s v="ORD-20250120-00101"/>
    <x v="0"/>
    <s v="HMP-001"/>
    <x v="11"/>
    <n v="75.36"/>
    <x v="9"/>
    <n v="3"/>
    <x v="90"/>
    <x v="4"/>
    <d v="1899-12-30T12:02:00"/>
    <s v="12"/>
    <d v="2025-01-21T00:00:00"/>
    <d v="1899-12-30T12:02:00"/>
    <x v="24"/>
    <s v="Maryam Al Shamsi"/>
    <x v="1"/>
    <x v="0"/>
    <s v="Hamper"/>
    <x v="0"/>
    <x v="5"/>
    <x v="0"/>
    <n v="226.07999999999998"/>
    <d v="2025-01-20T01:29:00"/>
    <d v="2024-09-13T00:56:00"/>
    <x v="0"/>
    <d v="2025-01-21T12:02:00"/>
    <d v="2025-01-21T01:29:00"/>
    <x v="0"/>
  </r>
  <r>
    <s v="ORD-20240813-00102"/>
    <x v="0"/>
    <s v="PAF-001"/>
    <x v="12"/>
    <n v="26.34"/>
    <x v="3"/>
    <n v="1"/>
    <x v="91"/>
    <x v="7"/>
    <d v="1899-12-30T11:38:00"/>
    <s v="11"/>
    <d v="2024-08-14T00:00:00"/>
    <d v="1899-12-30T13:38:00"/>
    <x v="0"/>
    <s v="Sana Kumar"/>
    <x v="0"/>
    <x v="1"/>
    <s v="Bakery"/>
    <x v="0"/>
    <x v="0"/>
    <x v="1"/>
    <n v="26.34"/>
    <d v="2024-08-13T00:22:00"/>
    <d v="2024-08-04T00:22:00"/>
    <x v="0"/>
    <d v="2024-08-14T13:38:00"/>
    <d v="2024-08-14T00:22:00"/>
    <x v="0"/>
  </r>
  <r>
    <s v="ORD-20250312-00103"/>
    <x v="0"/>
    <s v="SWT-001"/>
    <x v="9"/>
    <n v="28.95"/>
    <x v="4"/>
    <n v="1"/>
    <x v="71"/>
    <x v="2"/>
    <d v="1899-12-30T11:23:00"/>
    <s v="11"/>
    <d v="2025-03-12T00:00:00"/>
    <d v="1899-12-30T18:23:00"/>
    <x v="0"/>
    <s v="Rohit Shaikh"/>
    <x v="0"/>
    <x v="1"/>
    <s v="Dates &amp; Sweets"/>
    <x v="1"/>
    <x v="1"/>
    <x v="1"/>
    <n v="28.95"/>
    <d v="2025-03-12T00:56:00"/>
    <d v="2024-10-28T00:56:00"/>
    <x v="0"/>
    <d v="2025-03-12T18:23:00"/>
    <d v="2025-03-13T00:56:00"/>
    <x v="1"/>
  </r>
  <r>
    <s v="ORD-20250427-00104"/>
    <x v="0"/>
    <s v="PRF-001"/>
    <x v="14"/>
    <n v="122.89"/>
    <x v="10"/>
    <n v="2"/>
    <x v="92"/>
    <x v="0"/>
    <d v="1899-12-30T20:31:00"/>
    <s v="20"/>
    <d v="2025-04-29T00:00:00"/>
    <d v="1899-12-30T18:05:00"/>
    <x v="31"/>
    <s v="Sophia Jones"/>
    <x v="5"/>
    <x v="1"/>
    <s v="Perfume"/>
    <x v="2"/>
    <x v="0"/>
    <x v="0"/>
    <n v="245.78"/>
    <d v="2025-04-27T00:11:00"/>
    <d v="2024-08-03T00:25:00"/>
    <x v="0"/>
    <d v="2025-04-29T18:05:00"/>
    <d v="2025-04-28T00:11:00"/>
    <x v="0"/>
  </r>
  <r>
    <s v="ORD-20241125-00105"/>
    <x v="0"/>
    <s v="HMP-002"/>
    <x v="8"/>
    <n v="77.05"/>
    <x v="9"/>
    <n v="3"/>
    <x v="93"/>
    <x v="9"/>
    <d v="1899-12-30T19:45:00"/>
    <s v="19"/>
    <d v="2024-11-26T00:00:00"/>
    <d v="1899-12-30T20:45:00"/>
    <x v="1"/>
    <s v="Abdullah Al Falasi"/>
    <x v="1"/>
    <x v="0"/>
    <s v="Hamper"/>
    <x v="0"/>
    <x v="0"/>
    <x v="0"/>
    <n v="231.14999999999998"/>
    <d v="2024-11-25T01:07:00"/>
    <d v="2024-11-25T01:07:00"/>
    <x v="1"/>
    <d v="2024-11-26T20:45:00"/>
    <d v="2024-11-26T01:07:00"/>
    <x v="0"/>
  </r>
  <r>
    <s v="ORD-20250311-00106"/>
    <x v="0"/>
    <s v="PRF-001"/>
    <x v="14"/>
    <n v="130.97"/>
    <x v="12"/>
    <n v="1"/>
    <x v="94"/>
    <x v="2"/>
    <d v="1899-12-30T12:51:00"/>
    <s v="12"/>
    <d v="2025-03-11T00:00:00"/>
    <d v="1899-12-30T18:51:00"/>
    <x v="14"/>
    <s v="Ayesha Hussain"/>
    <x v="1"/>
    <x v="1"/>
    <s v="Perfume"/>
    <x v="1"/>
    <x v="3"/>
    <x v="0"/>
    <n v="130.97"/>
    <d v="2025-03-11T01:07:00"/>
    <d v="2024-09-19T01:29:00"/>
    <x v="0"/>
    <d v="2025-03-11T18:51:00"/>
    <d v="2025-03-12T01:07:00"/>
    <x v="1"/>
  </r>
  <r>
    <s v="ORD-20250422-00107"/>
    <x v="0"/>
    <s v="GFT-001"/>
    <x v="2"/>
    <n v="37.11"/>
    <x v="6"/>
    <n v="3"/>
    <x v="7"/>
    <x v="0"/>
    <d v="1899-12-30T14:08:00"/>
    <s v="14"/>
    <d v="2025-04-22T00:00:00"/>
    <d v="1899-12-30T21:08:00"/>
    <x v="10"/>
    <s v="Hamad Al Bateen"/>
    <x v="1"/>
    <x v="0"/>
    <s v="Gifting"/>
    <x v="1"/>
    <x v="1"/>
    <x v="0"/>
    <n v="111.33"/>
    <d v="2025-04-22T01:29:00"/>
    <d v="2024-08-09T00:11:00"/>
    <x v="0"/>
    <d v="2025-04-22T21:08:00"/>
    <d v="2025-04-23T01:29:00"/>
    <x v="1"/>
  </r>
  <r>
    <s v="ORD-20250503-00108"/>
    <x v="0"/>
    <s v="FLW-002"/>
    <x v="5"/>
    <n v="58.48"/>
    <x v="6"/>
    <n v="1"/>
    <x v="95"/>
    <x v="1"/>
    <d v="1899-12-30T10:33:00"/>
    <s v="10"/>
    <d v="2025-05-04T00:00:00"/>
    <d v="1899-12-30T14:33:00"/>
    <x v="19"/>
    <s v="Zain Iqbal"/>
    <x v="0"/>
    <x v="1"/>
    <s v="Flowers"/>
    <x v="0"/>
    <x v="1"/>
    <x v="1"/>
    <n v="58.48"/>
    <d v="2025-05-03T00:33:00"/>
    <d v="2024-08-26T01:29:00"/>
    <x v="0"/>
    <d v="2025-05-04T14:33:00"/>
    <d v="2025-05-04T00:33:00"/>
    <x v="0"/>
  </r>
  <r>
    <s v="ORD-20250508-00109"/>
    <x v="0"/>
    <s v="GFT-001"/>
    <x v="2"/>
    <n v="32.450000000000003"/>
    <x v="1"/>
    <n v="1"/>
    <x v="41"/>
    <x v="1"/>
    <d v="1899-12-30T20:21:00"/>
    <s v="20"/>
    <d v="2025-05-10T00:00:00"/>
    <d v="1899-12-30T20:16:00"/>
    <x v="11"/>
    <s v="Imran Iqbal"/>
    <x v="0"/>
    <x v="1"/>
    <s v="Gifting"/>
    <x v="2"/>
    <x v="0"/>
    <x v="1"/>
    <n v="32.450000000000003"/>
    <d v="2025-05-08T01:07:00"/>
    <d v="2024-08-01T00:44:00"/>
    <x v="0"/>
    <d v="2025-05-10T20:16:00"/>
    <d v="2025-05-09T01:07:00"/>
    <x v="0"/>
  </r>
  <r>
    <s v="ORD-20241121-00110"/>
    <x v="0"/>
    <s v="HMP-002"/>
    <x v="8"/>
    <n v="94.54"/>
    <x v="7"/>
    <n v="1"/>
    <x v="96"/>
    <x v="9"/>
    <d v="1899-12-30T17:19:00"/>
    <s v="17"/>
    <d v="2024-11-22T00:00:00"/>
    <d v="1899-12-30T17:19:00"/>
    <x v="6"/>
    <s v="Meera Shah"/>
    <x v="0"/>
    <x v="0"/>
    <s v="Hamper"/>
    <x v="0"/>
    <x v="1"/>
    <x v="2"/>
    <n v="94.54"/>
    <d v="2024-11-21T01:18:00"/>
    <d v="2024-08-03T00:11:00"/>
    <x v="0"/>
    <d v="2024-11-22T17:19:00"/>
    <d v="2024-11-22T01:18:00"/>
    <x v="0"/>
  </r>
  <r>
    <s v="ORD-20241203-00111"/>
    <x v="0"/>
    <s v="FLW-001"/>
    <x v="1"/>
    <n v="43.5"/>
    <x v="0"/>
    <n v="1"/>
    <x v="97"/>
    <x v="11"/>
    <d v="1899-12-30T18:55:00"/>
    <s v="18"/>
    <d v="2024-12-04T00:00:00"/>
    <d v="1899-12-30T18:55:00"/>
    <x v="3"/>
    <s v="Rohit Kumar"/>
    <x v="0"/>
    <x v="0"/>
    <s v="Flowers"/>
    <x v="0"/>
    <x v="1"/>
    <x v="0"/>
    <n v="43.5"/>
    <d v="2024-12-03T00:44:00"/>
    <d v="2024-08-09T01:07:00"/>
    <x v="0"/>
    <d v="2024-12-04T18:55:00"/>
    <d v="2024-12-04T00:44:00"/>
    <x v="0"/>
  </r>
  <r>
    <s v="ORD-20241228-00112"/>
    <x v="0"/>
    <s v="PAF-001"/>
    <x v="12"/>
    <n v="23.03"/>
    <x v="8"/>
    <n v="2"/>
    <x v="59"/>
    <x v="11"/>
    <d v="1899-12-30T20:26:00"/>
    <s v="20"/>
    <d v="2024-12-29T00:00:00"/>
    <d v="1899-12-30T21:26:00"/>
    <x v="17"/>
    <s v="Sara Kumar"/>
    <x v="2"/>
    <x v="0"/>
    <s v="Bakery"/>
    <x v="0"/>
    <x v="1"/>
    <x v="0"/>
    <n v="46.06"/>
    <d v="2024-12-28T01:29:00"/>
    <d v="2024-09-20T01:29:00"/>
    <x v="0"/>
    <d v="2024-12-29T21:26:00"/>
    <d v="2024-12-29T01:29:00"/>
    <x v="0"/>
  </r>
  <r>
    <s v="ORD-20250803-00113"/>
    <x v="0"/>
    <s v="PRF-001"/>
    <x v="14"/>
    <n v="141.03"/>
    <x v="12"/>
    <n v="1"/>
    <x v="44"/>
    <x v="7"/>
    <d v="1899-12-30T12:29:00"/>
    <s v="12"/>
    <d v="2025-08-03T00:00:00"/>
    <d v="1899-12-30T18:29:00"/>
    <x v="14"/>
    <s v="Hamad Al Mazrouei"/>
    <x v="1"/>
    <x v="0"/>
    <s v="Perfume"/>
    <x v="1"/>
    <x v="1"/>
    <x v="0"/>
    <n v="141.03"/>
    <d v="2025-08-03T01:29:00"/>
    <d v="2024-10-06T01:15:00"/>
    <x v="0"/>
    <d v="2025-08-03T18:29:00"/>
    <d v="2025-08-04T01:29:00"/>
    <x v="1"/>
  </r>
  <r>
    <s v="ORD-20250104-00114"/>
    <x v="0"/>
    <s v="TOY-001"/>
    <x v="0"/>
    <n v="16.57"/>
    <x v="5"/>
    <n v="2"/>
    <x v="98"/>
    <x v="4"/>
    <d v="1899-12-30T12:25:00"/>
    <s v="12"/>
    <d v="2025-01-04T00:00:00"/>
    <d v="1899-12-30T18:25:00"/>
    <x v="19"/>
    <s v="Hamad Al Falasi"/>
    <x v="0"/>
    <x v="1"/>
    <s v="Toys"/>
    <x v="1"/>
    <x v="0"/>
    <x v="1"/>
    <n v="33.14"/>
    <d v="2025-01-04T00:11:00"/>
    <d v="2024-09-01T00:11:00"/>
    <x v="0"/>
    <d v="2025-01-04T18:25:00"/>
    <d v="2025-01-05T00:11:00"/>
    <x v="1"/>
  </r>
  <r>
    <s v="ORD-20241211-00115"/>
    <x v="0"/>
    <s v="CRP-001"/>
    <x v="4"/>
    <n v="151.19999999999999"/>
    <x v="9"/>
    <n v="3"/>
    <x v="99"/>
    <x v="11"/>
    <d v="1899-12-30T15:23:00"/>
    <s v="15"/>
    <d v="2024-12-12T00:00:00"/>
    <d v="1899-12-30T15:23:00"/>
    <x v="24"/>
    <s v="Fatima Al Nahyan"/>
    <x v="1"/>
    <x v="0"/>
    <s v="Hamper"/>
    <x v="0"/>
    <x v="1"/>
    <x v="2"/>
    <n v="453.59999999999997"/>
    <d v="2024-12-11T00:22:00"/>
    <d v="2024-08-16T00:22:00"/>
    <x v="0"/>
    <d v="2024-12-12T15:23:00"/>
    <d v="2024-12-12T00:22:00"/>
    <x v="0"/>
  </r>
  <r>
    <s v="ORD-20240924-00116"/>
    <x v="0"/>
    <s v="FLW-001"/>
    <x v="1"/>
    <n v="47.03"/>
    <x v="0"/>
    <n v="2"/>
    <x v="100"/>
    <x v="3"/>
    <d v="1899-12-30T11:39:00"/>
    <s v="11"/>
    <d v="2024-09-24T00:00:00"/>
    <d v="1899-12-30T18:39:00"/>
    <x v="13"/>
    <s v="Priya Kumar"/>
    <x v="3"/>
    <x v="1"/>
    <s v="Flowers"/>
    <x v="1"/>
    <x v="0"/>
    <x v="1"/>
    <n v="94.06"/>
    <d v="2024-09-24T01:07:00"/>
    <d v="2024-09-12T00:44:00"/>
    <x v="0"/>
    <d v="2024-09-24T18:39:00"/>
    <d v="2024-09-25T01:07:00"/>
    <x v="1"/>
  </r>
  <r>
    <s v="ORD-20250110-00117"/>
    <x v="0"/>
    <s v="GFT-001"/>
    <x v="2"/>
    <n v="30.66"/>
    <x v="6"/>
    <n v="2"/>
    <x v="101"/>
    <x v="4"/>
    <d v="1899-12-30T15:50:00"/>
    <s v="15"/>
    <d v="2025-01-11T00:00:00"/>
    <d v="1899-12-30T20:50:00"/>
    <x v="26"/>
    <s v="Rakesh Khan"/>
    <x v="1"/>
    <x v="1"/>
    <s v="Gifting"/>
    <x v="0"/>
    <x v="1"/>
    <x v="1"/>
    <n v="61.32"/>
    <d v="2025-01-10T00:22:00"/>
    <d v="2024-08-02T01:18:00"/>
    <x v="0"/>
    <d v="2025-01-11T20:50:00"/>
    <d v="2025-01-11T00:22:00"/>
    <x v="0"/>
  </r>
  <r>
    <s v="ORD-20250330-00118"/>
    <x v="0"/>
    <s v="PRF-001"/>
    <x v="14"/>
    <n v="120.66"/>
    <x v="10"/>
    <n v="1"/>
    <x v="102"/>
    <x v="2"/>
    <d v="1899-12-30T18:24:00"/>
    <s v="18"/>
    <d v="2025-03-31T00:00:00"/>
    <d v="1899-12-30T21:24:00"/>
    <x v="0"/>
    <s v="Abdullah Al Mazrouei"/>
    <x v="0"/>
    <x v="0"/>
    <s v="Perfume"/>
    <x v="0"/>
    <x v="0"/>
    <x v="0"/>
    <n v="120.66"/>
    <d v="2025-03-30T01:07:00"/>
    <d v="2024-08-08T00:25:00"/>
    <x v="0"/>
    <d v="2025-03-31T21:24:00"/>
    <d v="2025-03-31T01:07:00"/>
    <x v="0"/>
  </r>
  <r>
    <s v="ORD-20250626-00119"/>
    <x v="0"/>
    <s v="GFT-001"/>
    <x v="2"/>
    <n v="32.03"/>
    <x v="3"/>
    <n v="3"/>
    <x v="103"/>
    <x v="6"/>
    <d v="1899-12-30T18:03:00"/>
    <s v="18"/>
    <d v="2025-06-28T00:00:00"/>
    <d v="1899-12-30T20:03:00"/>
    <x v="3"/>
    <s v="Arjun Chaudhry"/>
    <x v="0"/>
    <x v="0"/>
    <s v="Gifting"/>
    <x v="2"/>
    <x v="5"/>
    <x v="1"/>
    <n v="96.09"/>
    <d v="2025-06-26T00:33:00"/>
    <d v="2024-08-09T00:56:00"/>
    <x v="0"/>
    <d v="2025-06-28T20:03:00"/>
    <d v="2025-06-27T00:33:00"/>
    <x v="0"/>
  </r>
  <r>
    <s v="ORD-20250408-00120"/>
    <x v="0"/>
    <s v="FLW-001"/>
    <x v="1"/>
    <n v="50.86"/>
    <x v="11"/>
    <n v="3"/>
    <x v="104"/>
    <x v="0"/>
    <d v="1899-12-30T19:16:00"/>
    <s v="19"/>
    <d v="2025-04-09T00:00:00"/>
    <d v="1899-12-30T20:16:00"/>
    <x v="20"/>
    <s v="James Taylor"/>
    <x v="4"/>
    <x v="1"/>
    <s v="Flowers"/>
    <x v="0"/>
    <x v="0"/>
    <x v="0"/>
    <n v="152.57999999999998"/>
    <d v="2025-04-08T01:18:00"/>
    <d v="2024-08-08T01:15:00"/>
    <x v="0"/>
    <d v="2025-04-09T20:16:00"/>
    <d v="2025-04-09T01:18:00"/>
    <x v="0"/>
  </r>
  <r>
    <s v="ORD-20250307-00121"/>
    <x v="0"/>
    <s v="HMP-001"/>
    <x v="11"/>
    <n v="84.3"/>
    <x v="9"/>
    <n v="3"/>
    <x v="105"/>
    <x v="2"/>
    <d v="1899-12-30T21:50:00"/>
    <s v="21"/>
    <d v="2025-03-09T00:00:00"/>
    <d v="1899-12-30T16:49:00"/>
    <x v="19"/>
    <s v="Priya Khan"/>
    <x v="0"/>
    <x v="0"/>
    <s v="Hamper"/>
    <x v="2"/>
    <x v="3"/>
    <x v="0"/>
    <n v="252.89999999999998"/>
    <d v="2025-03-07T00:22:00"/>
    <d v="2024-10-05T00:44:00"/>
    <x v="0"/>
    <d v="2025-03-09T16:49:00"/>
    <d v="2025-03-08T00:22:00"/>
    <x v="0"/>
  </r>
  <r>
    <s v="ORD-20250120-00122"/>
    <x v="0"/>
    <s v="DAT-001"/>
    <x v="6"/>
    <n v="27.18"/>
    <x v="7"/>
    <n v="1"/>
    <x v="90"/>
    <x v="4"/>
    <d v="1899-12-30T17:47:00"/>
    <s v="17"/>
    <d v="2025-01-21T00:00:00"/>
    <d v="1899-12-30T18:47:00"/>
    <x v="5"/>
    <s v="Rakesh Shah"/>
    <x v="2"/>
    <x v="0"/>
    <s v="Dates &amp; Sweets"/>
    <x v="0"/>
    <x v="2"/>
    <x v="0"/>
    <n v="27.18"/>
    <d v="2025-01-20T00:22:00"/>
    <d v="2024-08-14T01:07:00"/>
    <x v="0"/>
    <d v="2025-01-21T18:47:00"/>
    <d v="2025-01-21T00:22:00"/>
    <x v="0"/>
  </r>
  <r>
    <s v="ORD-20241030-00123"/>
    <x v="0"/>
    <s v="FLW-001"/>
    <x v="1"/>
    <n v="47.74"/>
    <x v="0"/>
    <n v="1"/>
    <x v="58"/>
    <x v="10"/>
    <d v="1899-12-30T10:26:00"/>
    <s v="10"/>
    <d v="2024-10-30T00:00:00"/>
    <d v="1899-12-30T14:26:00"/>
    <x v="4"/>
    <s v="Emily Davis"/>
    <x v="0"/>
    <x v="1"/>
    <s v="Flowers"/>
    <x v="1"/>
    <x v="5"/>
    <x v="0"/>
    <n v="47.74"/>
    <d v="2024-10-30T00:22:00"/>
    <d v="2024-10-23T00:44:00"/>
    <x v="0"/>
    <d v="2024-10-30T14:26:00"/>
    <d v="2024-10-31T00:22:00"/>
    <x v="1"/>
  </r>
  <r>
    <s v="ORD-20241120-00124"/>
    <x v="0"/>
    <s v="HMP-002"/>
    <x v="8"/>
    <n v="76.63"/>
    <x v="9"/>
    <n v="5"/>
    <x v="106"/>
    <x v="9"/>
    <d v="1899-12-30T17:58:00"/>
    <s v="17"/>
    <d v="2024-11-21T00:00:00"/>
    <d v="1899-12-30T12:58:00"/>
    <x v="26"/>
    <s v="David Brown"/>
    <x v="1"/>
    <x v="1"/>
    <s v="Hamper"/>
    <x v="0"/>
    <x v="1"/>
    <x v="1"/>
    <n v="383.15"/>
    <d v="2024-11-20T00:11:00"/>
    <d v="2024-08-28T01:07:00"/>
    <x v="0"/>
    <d v="2024-11-21T12:58:00"/>
    <d v="2024-11-21T00:11:00"/>
    <x v="0"/>
  </r>
  <r>
    <s v="ORD-20250603-00125"/>
    <x v="0"/>
    <s v="HMP-001"/>
    <x v="11"/>
    <n v="82.84"/>
    <x v="9"/>
    <n v="3"/>
    <x v="107"/>
    <x v="6"/>
    <d v="1899-12-30T14:59:00"/>
    <s v="14"/>
    <d v="2025-06-04T00:00:00"/>
    <d v="1899-12-30T16:59:00"/>
    <x v="23"/>
    <s v="Reem Al Falasi"/>
    <x v="5"/>
    <x v="1"/>
    <s v="Hamper"/>
    <x v="0"/>
    <x v="0"/>
    <x v="0"/>
    <n v="248.52"/>
    <d v="2025-06-03T00:56:00"/>
    <d v="2024-08-27T00:44:00"/>
    <x v="0"/>
    <d v="2025-06-04T16:59:00"/>
    <d v="2025-06-04T00:56:00"/>
    <x v="0"/>
  </r>
  <r>
    <s v="ORD-20240914-00126"/>
    <x v="0"/>
    <s v="SWT-001"/>
    <x v="9"/>
    <n v="24.4"/>
    <x v="4"/>
    <n v="1"/>
    <x v="68"/>
    <x v="3"/>
    <d v="1899-12-30T11:46:00"/>
    <s v="11"/>
    <d v="2024-09-15T00:00:00"/>
    <d v="1899-12-30T15:46:00"/>
    <x v="8"/>
    <s v="Maryam Al Mazrouei"/>
    <x v="2"/>
    <x v="0"/>
    <s v="Dates &amp; Sweets"/>
    <x v="0"/>
    <x v="1"/>
    <x v="1"/>
    <n v="24.4"/>
    <d v="2024-09-14T01:18:00"/>
    <d v="2024-08-02T00:56:00"/>
    <x v="0"/>
    <d v="2024-09-15T15:46:00"/>
    <d v="2024-09-15T01:18:00"/>
    <x v="0"/>
  </r>
  <r>
    <s v="ORD-20241012-00127"/>
    <x v="0"/>
    <s v="TOY-001"/>
    <x v="0"/>
    <n v="18.27"/>
    <x v="0"/>
    <n v="1"/>
    <x v="108"/>
    <x v="10"/>
    <d v="1899-12-30T20:30:00"/>
    <s v="20"/>
    <d v="2024-10-14T00:00:00"/>
    <d v="1899-12-30T15:21:00"/>
    <x v="2"/>
    <s v="Aijaz Shaikh"/>
    <x v="0"/>
    <x v="1"/>
    <s v="Toys"/>
    <x v="2"/>
    <x v="3"/>
    <x v="0"/>
    <n v="18.27"/>
    <d v="2024-10-12T01:07:00"/>
    <d v="2024-09-01T00:56:00"/>
    <x v="0"/>
    <d v="2024-10-14T15:21:00"/>
    <d v="2024-10-13T01:07:00"/>
    <x v="0"/>
  </r>
  <r>
    <s v="ORD-20240916-00128"/>
    <x v="0"/>
    <s v="SWT-001"/>
    <x v="9"/>
    <n v="28.58"/>
    <x v="4"/>
    <n v="3"/>
    <x v="109"/>
    <x v="3"/>
    <d v="1899-12-30T13:10:00"/>
    <s v="13"/>
    <d v="2024-09-17T00:00:00"/>
    <d v="1899-12-30T14:10:00"/>
    <x v="29"/>
    <s v="Meera Iqbal"/>
    <x v="2"/>
    <x v="0"/>
    <s v="Dates &amp; Sweets"/>
    <x v="0"/>
    <x v="3"/>
    <x v="2"/>
    <n v="85.74"/>
    <d v="2024-09-16T00:11:00"/>
    <d v="2024-08-04T01:07:00"/>
    <x v="0"/>
    <d v="2024-09-17T14:10:00"/>
    <d v="2024-09-17T00:11:00"/>
    <x v="0"/>
  </r>
  <r>
    <s v="ORD-20250522-00129"/>
    <x v="0"/>
    <s v="FLW-002"/>
    <x v="5"/>
    <n v="58.44"/>
    <x v="1"/>
    <n v="1"/>
    <x v="51"/>
    <x v="1"/>
    <d v="1899-12-30T14:42:00"/>
    <s v="14"/>
    <d v="2025-05-24T00:00:00"/>
    <d v="1899-12-30T18:42:00"/>
    <x v="26"/>
    <s v="Hamad Al Mansoori"/>
    <x v="1"/>
    <x v="1"/>
    <s v="Flowers"/>
    <x v="2"/>
    <x v="2"/>
    <x v="0"/>
    <n v="58.44"/>
    <d v="2025-05-22T00:25:00"/>
    <d v="2024-08-10T00:56:00"/>
    <x v="0"/>
    <d v="2025-05-24T18:42:00"/>
    <d v="2025-05-23T00:25:00"/>
    <x v="0"/>
  </r>
  <r>
    <s v="ORD-20250225-00130"/>
    <x v="0"/>
    <s v="HOM-001"/>
    <x v="3"/>
    <n v="27.03"/>
    <x v="6"/>
    <n v="1"/>
    <x v="24"/>
    <x v="5"/>
    <d v="1899-12-30T11:20:00"/>
    <s v="11"/>
    <d v="2025-02-25T00:00:00"/>
    <d v="1899-12-30T18:20:00"/>
    <x v="16"/>
    <s v="Faisal Al Bateen"/>
    <x v="0"/>
    <x v="0"/>
    <s v="Home Fragrance"/>
    <x v="1"/>
    <x v="0"/>
    <x v="0"/>
    <n v="27.03"/>
    <d v="2025-02-25T00:22:00"/>
    <d v="2024-08-25T01:18:00"/>
    <x v="0"/>
    <d v="2025-02-25T18:20:00"/>
    <d v="2025-02-26T00:22:00"/>
    <x v="1"/>
  </r>
  <r>
    <s v="ORD-20250419-00131"/>
    <x v="0"/>
    <s v="BAL-001"/>
    <x v="13"/>
    <n v="22.36"/>
    <x v="5"/>
    <n v="1"/>
    <x v="110"/>
    <x v="0"/>
    <d v="1899-12-30T19:46:00"/>
    <s v="19"/>
    <d v="2025-04-20T00:00:00"/>
    <d v="1899-12-30T19:46:00"/>
    <x v="29"/>
    <s v="Ayesha Chaudhry"/>
    <x v="2"/>
    <x v="1"/>
    <s v="Balloons"/>
    <x v="0"/>
    <x v="4"/>
    <x v="0"/>
    <n v="22.36"/>
    <d v="2025-04-19T00:11:00"/>
    <d v="2024-09-22T01:15:00"/>
    <x v="0"/>
    <d v="2025-04-20T19:46:00"/>
    <d v="2025-04-20T00:11:00"/>
    <x v="0"/>
  </r>
  <r>
    <s v="ORD-20250730-00132"/>
    <x v="0"/>
    <s v="DAT-001"/>
    <x v="6"/>
    <n v="30.21"/>
    <x v="4"/>
    <n v="1"/>
    <x v="12"/>
    <x v="8"/>
    <d v="1899-12-30T13:18:00"/>
    <s v="13"/>
    <d v="2025-07-30T00:00:00"/>
    <d v="1899-12-30T19:18:00"/>
    <x v="29"/>
    <s v="David Miller"/>
    <x v="2"/>
    <x v="0"/>
    <s v="Dates &amp; Sweets"/>
    <x v="1"/>
    <x v="6"/>
    <x v="2"/>
    <n v="30.21"/>
    <d v="2025-07-30T01:07:00"/>
    <d v="2024-09-26T00:56:00"/>
    <x v="0"/>
    <d v="2025-07-30T19:18:00"/>
    <d v="2025-07-31T01:07:00"/>
    <x v="1"/>
  </r>
  <r>
    <s v="ORD-20240922-00133"/>
    <x v="0"/>
    <s v="GFT-001"/>
    <x v="2"/>
    <n v="35.83"/>
    <x v="2"/>
    <n v="1"/>
    <x v="87"/>
    <x v="3"/>
    <d v="1899-12-30T17:22:00"/>
    <s v="17"/>
    <d v="2024-09-23T00:00:00"/>
    <d v="1899-12-30T19:22:00"/>
    <x v="12"/>
    <s v="Imran Chaudhry"/>
    <x v="1"/>
    <x v="0"/>
    <s v="Gifting"/>
    <x v="0"/>
    <x v="1"/>
    <x v="0"/>
    <n v="35.83"/>
    <d v="2024-09-22T00:11:00"/>
    <d v="2024-08-16T00:22:00"/>
    <x v="0"/>
    <d v="2024-09-23T19:22:00"/>
    <d v="2024-09-23T00:11:00"/>
    <x v="0"/>
  </r>
  <r>
    <s v="ORD-20240930-00134"/>
    <x v="0"/>
    <s v="FLW-002"/>
    <x v="5"/>
    <n v="56.1"/>
    <x v="6"/>
    <n v="1"/>
    <x v="19"/>
    <x v="3"/>
    <d v="1899-12-30T11:59:00"/>
    <s v="11"/>
    <d v="2024-10-01T00:00:00"/>
    <d v="1899-12-30T11:59:00"/>
    <x v="2"/>
    <s v="Ahmed Al Nahyan"/>
    <x v="0"/>
    <x v="1"/>
    <s v="Flowers"/>
    <x v="0"/>
    <x v="3"/>
    <x v="0"/>
    <n v="56.1"/>
    <d v="2024-09-30T00:56:00"/>
    <d v="2024-09-12T00:56:00"/>
    <x v="0"/>
    <d v="2024-10-01T11:59:00"/>
    <d v="2024-10-01T00:56:00"/>
    <x v="0"/>
  </r>
  <r>
    <s v="ORD-20250515-00135"/>
    <x v="0"/>
    <s v="PAF-001"/>
    <x v="12"/>
    <n v="22.61"/>
    <x v="8"/>
    <n v="2"/>
    <x v="111"/>
    <x v="1"/>
    <d v="1899-12-30T09:28:00"/>
    <s v="9"/>
    <d v="2025-05-16T00:00:00"/>
    <d v="1899-12-30T10:28:00"/>
    <x v="8"/>
    <s v="Arjun Iqbal"/>
    <x v="2"/>
    <x v="1"/>
    <s v="Bakery"/>
    <x v="0"/>
    <x v="3"/>
    <x v="0"/>
    <n v="45.22"/>
    <d v="2025-05-15T00:44:00"/>
    <d v="2024-08-01T00:44:00"/>
    <x v="0"/>
    <d v="2025-05-16T10:28:00"/>
    <d v="2025-05-16T00:44:00"/>
    <x v="0"/>
  </r>
  <r>
    <s v="ORD-20241126-00136"/>
    <x v="0"/>
    <s v="SWT-001"/>
    <x v="9"/>
    <n v="26.48"/>
    <x v="7"/>
    <n v="1"/>
    <x v="112"/>
    <x v="9"/>
    <d v="1899-12-30T20:42:00"/>
    <s v="20"/>
    <d v="2024-11-28T00:00:00"/>
    <d v="1899-12-30T13:40:00"/>
    <x v="11"/>
    <s v="Ali Patel"/>
    <x v="0"/>
    <x v="1"/>
    <s v="Dates &amp; Sweets"/>
    <x v="2"/>
    <x v="3"/>
    <x v="1"/>
    <n v="26.48"/>
    <d v="2024-11-26T00:25:00"/>
    <d v="2024-08-29T00:56:00"/>
    <x v="0"/>
    <d v="2024-11-28T13:40:00"/>
    <d v="2024-11-27T00:25:00"/>
    <x v="0"/>
  </r>
  <r>
    <s v="ORD-20241203-00137"/>
    <x v="0"/>
    <s v="GFT-001"/>
    <x v="2"/>
    <n v="35.65"/>
    <x v="2"/>
    <n v="2"/>
    <x v="97"/>
    <x v="11"/>
    <d v="1899-12-30T17:26:00"/>
    <s v="17"/>
    <d v="2024-12-04T00:00:00"/>
    <d v="1899-12-30T15:19:00"/>
    <x v="19"/>
    <s v="Latifa Al Mansoori"/>
    <x v="0"/>
    <x v="1"/>
    <s v="Gifting"/>
    <x v="0"/>
    <x v="6"/>
    <x v="0"/>
    <n v="71.3"/>
    <d v="2024-12-03T01:29:00"/>
    <d v="2024-08-04T00:56:00"/>
    <x v="0"/>
    <d v="2024-12-04T15:19:00"/>
    <d v="2024-12-04T01:29:00"/>
    <x v="0"/>
  </r>
  <r>
    <s v="ORD-20240922-00138"/>
    <x v="0"/>
    <s v="FLW-002"/>
    <x v="5"/>
    <n v="56.29"/>
    <x v="10"/>
    <n v="1"/>
    <x v="87"/>
    <x v="3"/>
    <d v="1899-12-30T12:16:00"/>
    <s v="12"/>
    <d v="2024-09-23T00:00:00"/>
    <d v="1899-12-30T13:16:00"/>
    <x v="32"/>
    <s v="Ahmed Al Suwaidi"/>
    <x v="6"/>
    <x v="0"/>
    <s v="Flowers"/>
    <x v="0"/>
    <x v="5"/>
    <x v="1"/>
    <n v="56.29"/>
    <d v="2024-09-22T00:11:00"/>
    <d v="2024-09-22T00:11:00"/>
    <x v="1"/>
    <d v="2024-09-23T13:16:00"/>
    <d v="2024-09-23T00:11:00"/>
    <x v="0"/>
  </r>
  <r>
    <s v="ORD-20250306-00139"/>
    <x v="0"/>
    <s v="CHC-001"/>
    <x v="17"/>
    <n v="16.97"/>
    <x v="1"/>
    <n v="2"/>
    <x v="30"/>
    <x v="2"/>
    <d v="1899-12-30T10:13:00"/>
    <s v="10"/>
    <d v="2025-03-06T00:00:00"/>
    <d v="1899-12-30T13:13:00"/>
    <x v="11"/>
    <s v="Rakesh Iqbal"/>
    <x v="0"/>
    <x v="1"/>
    <s v="Chocolate"/>
    <x v="1"/>
    <x v="0"/>
    <x v="0"/>
    <n v="33.94"/>
    <d v="2025-03-06T00:44:00"/>
    <d v="2024-08-26T01:18:00"/>
    <x v="0"/>
    <d v="2025-03-06T13:13:00"/>
    <d v="2025-03-07T00:44:00"/>
    <x v="1"/>
  </r>
  <r>
    <s v="ORD-20241204-00140"/>
    <x v="0"/>
    <s v="HMP-002"/>
    <x v="8"/>
    <n v="97.69"/>
    <x v="7"/>
    <n v="1"/>
    <x v="113"/>
    <x v="11"/>
    <d v="1899-12-30T18:24:00"/>
    <s v="18"/>
    <d v="2024-12-05T00:00:00"/>
    <d v="1899-12-30T21:24:00"/>
    <x v="7"/>
    <s v="Bilal Patel"/>
    <x v="0"/>
    <x v="1"/>
    <s v="Hamper"/>
    <x v="0"/>
    <x v="0"/>
    <x v="0"/>
    <n v="97.69"/>
    <d v="2024-12-04T01:07:00"/>
    <d v="2024-08-09T01:18:00"/>
    <x v="0"/>
    <d v="2024-12-05T21:24:00"/>
    <d v="2024-12-05T01:07:00"/>
    <x v="0"/>
  </r>
  <r>
    <s v="ORD-20250307-00141"/>
    <x v="0"/>
    <s v="HMP-001"/>
    <x v="11"/>
    <n v="77.84"/>
    <x v="10"/>
    <n v="1"/>
    <x v="105"/>
    <x v="2"/>
    <d v="1899-12-30T20:47:00"/>
    <s v="20"/>
    <d v="2025-03-08T00:00:00"/>
    <d v="1899-12-30T16:09:00"/>
    <x v="26"/>
    <s v="Omar Al Nahyan"/>
    <x v="1"/>
    <x v="1"/>
    <s v="Hamper"/>
    <x v="0"/>
    <x v="4"/>
    <x v="0"/>
    <n v="77.84"/>
    <d v="2025-03-07T00:22:00"/>
    <d v="2024-08-01T01:29:00"/>
    <x v="0"/>
    <d v="2025-03-08T16:09:00"/>
    <d v="2025-03-08T00:22:00"/>
    <x v="0"/>
  </r>
  <r>
    <s v="ORD-20250524-00142"/>
    <x v="0"/>
    <s v="HOM-001"/>
    <x v="3"/>
    <n v="27.14"/>
    <x v="11"/>
    <n v="1"/>
    <x v="114"/>
    <x v="1"/>
    <d v="1899-12-30T19:46:00"/>
    <s v="19"/>
    <d v="2025-05-25T00:00:00"/>
    <d v="1899-12-30T20:46:00"/>
    <x v="12"/>
    <s v="Zain Chaudhry"/>
    <x v="1"/>
    <x v="1"/>
    <s v="Home Fragrance"/>
    <x v="0"/>
    <x v="4"/>
    <x v="0"/>
    <n v="27.14"/>
    <d v="2025-05-24T00:11:00"/>
    <d v="2024-08-28T00:25:00"/>
    <x v="0"/>
    <d v="2025-05-25T20:46:00"/>
    <d v="2025-05-25T00:11:00"/>
    <x v="0"/>
  </r>
  <r>
    <s v="ORD-20250623-00143"/>
    <x v="0"/>
    <s v="FLW-002"/>
    <x v="5"/>
    <n v="57.89"/>
    <x v="3"/>
    <n v="1"/>
    <x v="115"/>
    <x v="6"/>
    <d v="1899-12-30T19:52:00"/>
    <s v="19"/>
    <d v="2025-06-24T00:00:00"/>
    <d v="1899-12-30T20:52:00"/>
    <x v="16"/>
    <s v="Neha Khan"/>
    <x v="0"/>
    <x v="1"/>
    <s v="Flowers"/>
    <x v="0"/>
    <x v="3"/>
    <x v="1"/>
    <n v="57.89"/>
    <d v="2025-06-23T01:18:00"/>
    <d v="2024-08-04T00:56:00"/>
    <x v="0"/>
    <d v="2025-06-24T20:52:00"/>
    <d v="2025-06-24T01:18:00"/>
    <x v="0"/>
  </r>
  <r>
    <s v="ORD-20250205-00144"/>
    <x v="0"/>
    <s v="TOY-001"/>
    <x v="0"/>
    <n v="16.600000000000001"/>
    <x v="5"/>
    <n v="1"/>
    <x v="116"/>
    <x v="5"/>
    <d v="1899-12-30T17:01:00"/>
    <s v="17"/>
    <d v="2025-02-06T00:00:00"/>
    <d v="1899-12-30T19:01:00"/>
    <x v="11"/>
    <s v="Noor Al Falasi"/>
    <x v="0"/>
    <x v="0"/>
    <s v="Toys"/>
    <x v="0"/>
    <x v="1"/>
    <x v="0"/>
    <n v="16.600000000000001"/>
    <d v="2025-02-05T01:18:00"/>
    <d v="2024-08-31T00:22:00"/>
    <x v="0"/>
    <d v="2025-02-06T19:01:00"/>
    <d v="2025-02-06T01:18:00"/>
    <x v="0"/>
  </r>
  <r>
    <s v="ORD-20241014-00145"/>
    <x v="0"/>
    <s v="CHC-001"/>
    <x v="17"/>
    <n v="19.13"/>
    <x v="1"/>
    <n v="1"/>
    <x v="117"/>
    <x v="10"/>
    <d v="1899-12-30T16:16:00"/>
    <s v="16"/>
    <d v="2024-10-15T00:00:00"/>
    <d v="1899-12-30T19:16:00"/>
    <x v="8"/>
    <s v="Omar Al Nuaimi"/>
    <x v="2"/>
    <x v="1"/>
    <s v="Chocolate"/>
    <x v="0"/>
    <x v="2"/>
    <x v="1"/>
    <n v="19.13"/>
    <d v="2024-10-14T01:18:00"/>
    <d v="2024-08-03T00:22:00"/>
    <x v="0"/>
    <d v="2024-10-15T19:16:00"/>
    <d v="2024-10-15T01:18:00"/>
    <x v="0"/>
  </r>
  <r>
    <s v="ORD-20250630-00146"/>
    <x v="0"/>
    <s v="GFT-001"/>
    <x v="2"/>
    <n v="38.24"/>
    <x v="2"/>
    <n v="1"/>
    <x v="118"/>
    <x v="6"/>
    <d v="1899-12-30T17:02:00"/>
    <s v="17"/>
    <d v="2025-07-01T00:00:00"/>
    <d v="1899-12-30T17:02:00"/>
    <x v="6"/>
    <s v="Noor Al Shamsi"/>
    <x v="0"/>
    <x v="1"/>
    <s v="Gifting"/>
    <x v="0"/>
    <x v="2"/>
    <x v="0"/>
    <n v="38.24"/>
    <d v="2025-06-30T00:22:00"/>
    <d v="2024-08-03T01:29:00"/>
    <x v="0"/>
    <d v="2025-07-01T17:02:00"/>
    <d v="2025-07-01T00:22:00"/>
    <x v="0"/>
  </r>
  <r>
    <s v="ORD-20250222-00147"/>
    <x v="0"/>
    <s v="GFT-001"/>
    <x v="2"/>
    <n v="32.700000000000003"/>
    <x v="10"/>
    <n v="1"/>
    <x v="119"/>
    <x v="5"/>
    <d v="1899-12-30T20:14:00"/>
    <s v="20"/>
    <d v="2025-02-23T00:00:00"/>
    <d v="1899-12-30T20:36:00"/>
    <x v="0"/>
    <s v="Fatima Al Mansoori"/>
    <x v="0"/>
    <x v="1"/>
    <s v="Gifting"/>
    <x v="0"/>
    <x v="0"/>
    <x v="1"/>
    <n v="32.700000000000003"/>
    <d v="2025-02-22T00:56:00"/>
    <d v="2024-08-06T01:29:00"/>
    <x v="0"/>
    <d v="2025-02-23T20:36:00"/>
    <d v="2025-02-23T00:56:00"/>
    <x v="0"/>
  </r>
  <r>
    <s v="ORD-20250505-00148"/>
    <x v="0"/>
    <s v="PRF-001"/>
    <x v="14"/>
    <n v="129.25"/>
    <x v="2"/>
    <n v="1"/>
    <x v="120"/>
    <x v="1"/>
    <d v="1899-12-30T19:59:00"/>
    <s v="19"/>
    <d v="2025-05-06T00:00:00"/>
    <d v="1899-12-30T20:21:00"/>
    <x v="26"/>
    <s v="Ayesha Chaudhry"/>
    <x v="1"/>
    <x v="1"/>
    <s v="Perfume"/>
    <x v="0"/>
    <x v="0"/>
    <x v="0"/>
    <n v="129.25"/>
    <d v="2025-05-05T01:29:00"/>
    <d v="2024-09-22T01:15:00"/>
    <x v="0"/>
    <d v="2025-05-06T20:21:00"/>
    <d v="2025-05-06T01:29:00"/>
    <x v="0"/>
  </r>
  <r>
    <s v="ORD-20241030-00149"/>
    <x v="0"/>
    <s v="PAF-001"/>
    <x v="12"/>
    <n v="22.73"/>
    <x v="11"/>
    <n v="1"/>
    <x v="58"/>
    <x v="10"/>
    <d v="1899-12-30T19:21:00"/>
    <s v="19"/>
    <d v="2024-11-02T00:00:00"/>
    <d v="1899-12-30T18:31:00"/>
    <x v="20"/>
    <s v="Farhan Verma"/>
    <x v="4"/>
    <x v="0"/>
    <s v="Bakery"/>
    <x v="2"/>
    <x v="0"/>
    <x v="0"/>
    <n v="22.73"/>
    <d v="2024-10-30T00:25:00"/>
    <d v="2024-08-18T01:07:00"/>
    <x v="0"/>
    <d v="2024-11-02T18:31:00"/>
    <d v="2024-10-31T00:25:00"/>
    <x v="0"/>
  </r>
  <r>
    <s v="ORD-20250528-00150"/>
    <x v="0"/>
    <s v="CKE-001"/>
    <x v="7"/>
    <n v="58.62"/>
    <x v="8"/>
    <n v="1"/>
    <x v="121"/>
    <x v="1"/>
    <d v="1899-12-30T16:51:00"/>
    <s v="16"/>
    <d v="2025-05-29T00:00:00"/>
    <d v="1899-12-30T14:47:00"/>
    <x v="4"/>
    <s v="Hassan Al Mansoori"/>
    <x v="0"/>
    <x v="1"/>
    <s v="Cakes"/>
    <x v="0"/>
    <x v="0"/>
    <x v="1"/>
    <n v="58.62"/>
    <d v="2025-05-28T00:33:00"/>
    <d v="2024-08-05T01:29:00"/>
    <x v="0"/>
    <d v="2025-05-29T14:47:00"/>
    <d v="2025-05-29T00:33:00"/>
    <x v="0"/>
  </r>
  <r>
    <s v="ORD-20240910-00151"/>
    <x v="0"/>
    <s v="CRP-001"/>
    <x v="4"/>
    <n v="147.06"/>
    <x v="4"/>
    <n v="10"/>
    <x v="122"/>
    <x v="3"/>
    <d v="1899-12-30T11:11:00"/>
    <s v="11"/>
    <d v="2024-09-10T00:00:00"/>
    <d v="1899-12-30T18:11:00"/>
    <x v="0"/>
    <s v="Farhan Khan"/>
    <x v="0"/>
    <x v="0"/>
    <s v="Hamper"/>
    <x v="1"/>
    <x v="0"/>
    <x v="0"/>
    <n v="1470.6"/>
    <d v="2024-09-10T00:22:00"/>
    <d v="2024-08-09T00:25:00"/>
    <x v="0"/>
    <d v="2024-09-10T18:11:00"/>
    <d v="2024-09-11T00:22:00"/>
    <x v="1"/>
  </r>
  <r>
    <s v="ORD-20250717-00152"/>
    <x v="0"/>
    <s v="FLW-001"/>
    <x v="1"/>
    <n v="46.05"/>
    <x v="11"/>
    <n v="1"/>
    <x v="123"/>
    <x v="8"/>
    <d v="1899-12-30T15:15:00"/>
    <s v="15"/>
    <d v="2025-07-18T00:00:00"/>
    <d v="1899-12-30T17:15:00"/>
    <x v="10"/>
    <s v="Khalid Al Mazrouei"/>
    <x v="1"/>
    <x v="0"/>
    <s v="Flowers"/>
    <x v="0"/>
    <x v="1"/>
    <x v="1"/>
    <n v="46.05"/>
    <d v="2025-07-17T01:07:00"/>
    <d v="2024-08-15T00:11:00"/>
    <x v="0"/>
    <d v="2025-07-18T17:15:00"/>
    <d v="2025-07-18T01:07:00"/>
    <x v="0"/>
  </r>
  <r>
    <s v="ORD-20241219-00153"/>
    <x v="0"/>
    <s v="HMP-001"/>
    <x v="11"/>
    <n v="70.11"/>
    <x v="9"/>
    <n v="3"/>
    <x v="124"/>
    <x v="11"/>
    <d v="1899-12-30T10:15:00"/>
    <s v="10"/>
    <d v="2024-12-19T00:00:00"/>
    <d v="1899-12-30T13:15:00"/>
    <x v="10"/>
    <s v="Sophia Miller"/>
    <x v="1"/>
    <x v="1"/>
    <s v="Hamper"/>
    <x v="1"/>
    <x v="1"/>
    <x v="0"/>
    <n v="210.32999999999998"/>
    <d v="2024-12-19T00:33:00"/>
    <d v="2024-10-01T01:29:00"/>
    <x v="0"/>
    <d v="2024-12-19T13:15:00"/>
    <d v="2024-12-20T00:33:00"/>
    <x v="1"/>
  </r>
  <r>
    <s v="ORD-20250614-00154"/>
    <x v="0"/>
    <s v="PRF-001"/>
    <x v="14"/>
    <n v="119.26"/>
    <x v="12"/>
    <n v="1"/>
    <x v="125"/>
    <x v="6"/>
    <d v="1899-12-30T19:41:00"/>
    <s v="19"/>
    <d v="2025-06-15T00:00:00"/>
    <d v="1899-12-30T21:41:00"/>
    <x v="5"/>
    <s v="Fatima Al Nuaimi"/>
    <x v="0"/>
    <x v="1"/>
    <s v="Perfume"/>
    <x v="0"/>
    <x v="3"/>
    <x v="2"/>
    <n v="119.26"/>
    <d v="2025-06-14T01:29:00"/>
    <d v="2024-10-13T01:07:00"/>
    <x v="0"/>
    <d v="2025-06-15T21:41:00"/>
    <d v="2025-06-15T01:29:00"/>
    <x v="0"/>
  </r>
  <r>
    <s v="ORD-20250601-00155"/>
    <x v="0"/>
    <s v="PER-001"/>
    <x v="10"/>
    <n v="12.33"/>
    <x v="8"/>
    <n v="1"/>
    <x v="126"/>
    <x v="6"/>
    <d v="1899-12-30T10:24:00"/>
    <s v="10"/>
    <d v="2025-06-02T00:00:00"/>
    <d v="1899-12-30T11:24:00"/>
    <x v="5"/>
    <s v="Meera Shah"/>
    <x v="0"/>
    <x v="0"/>
    <s v="Personalized"/>
    <x v="0"/>
    <x v="1"/>
    <x v="1"/>
    <n v="12.33"/>
    <d v="2025-06-01T00:33:00"/>
    <d v="2024-08-03T00:11:00"/>
    <x v="0"/>
    <d v="2025-06-02T11:24:00"/>
    <d v="2025-06-02T00:33:00"/>
    <x v="0"/>
  </r>
  <r>
    <s v="ORD-20250615-00156"/>
    <x v="0"/>
    <s v="CRP-001"/>
    <x v="4"/>
    <n v="167.92"/>
    <x v="4"/>
    <n v="3"/>
    <x v="127"/>
    <x v="6"/>
    <d v="1899-12-30T19:50:00"/>
    <s v="19"/>
    <d v="2025-06-17T00:00:00"/>
    <d v="1899-12-30T13:45:00"/>
    <x v="7"/>
    <s v="Farhan Ahmed"/>
    <x v="0"/>
    <x v="0"/>
    <s v="Hamper"/>
    <x v="2"/>
    <x v="0"/>
    <x v="1"/>
    <n v="503.76"/>
    <d v="2025-06-15T01:29:00"/>
    <d v="2024-08-15T00:11:00"/>
    <x v="0"/>
    <d v="2025-06-17T13:45:00"/>
    <d v="2025-06-16T01:29:00"/>
    <x v="0"/>
  </r>
  <r>
    <s v="ORD-20250224-00157"/>
    <x v="0"/>
    <s v="HOM-001"/>
    <x v="3"/>
    <n v="30.03"/>
    <x v="6"/>
    <n v="2"/>
    <x v="34"/>
    <x v="5"/>
    <d v="1899-12-30T14:58:00"/>
    <s v="14"/>
    <d v="2025-02-25T00:00:00"/>
    <d v="1899-12-30T14:58:00"/>
    <x v="1"/>
    <s v="Neha Hussain"/>
    <x v="1"/>
    <x v="1"/>
    <s v="Home Fragrance"/>
    <x v="0"/>
    <x v="1"/>
    <x v="2"/>
    <n v="60.06"/>
    <d v="2025-02-24T00:11:00"/>
    <d v="2024-10-30T00:56:00"/>
    <x v="0"/>
    <d v="2025-02-25T14:58:00"/>
    <d v="2025-02-25T00:11:00"/>
    <x v="0"/>
  </r>
  <r>
    <s v="ORD-20250421-00158"/>
    <x v="0"/>
    <s v="FLW-001"/>
    <x v="1"/>
    <n v="54.7"/>
    <x v="0"/>
    <n v="2"/>
    <x v="128"/>
    <x v="0"/>
    <d v="1899-12-30T17:48:00"/>
    <s v="17"/>
    <d v="2025-04-22T00:00:00"/>
    <d v="1899-12-30T21:48:00"/>
    <x v="0"/>
    <s v="Rakesh Kumar"/>
    <x v="0"/>
    <x v="0"/>
    <s v="Flowers"/>
    <x v="0"/>
    <x v="0"/>
    <x v="1"/>
    <n v="109.4"/>
    <d v="2025-04-21T01:07:00"/>
    <d v="2024-11-26T01:29:00"/>
    <x v="0"/>
    <d v="2025-04-22T21:48:00"/>
    <d v="2025-04-22T01:07:00"/>
    <x v="0"/>
  </r>
  <r>
    <s v="ORD-20250426-00159"/>
    <x v="0"/>
    <s v="GFT-001"/>
    <x v="2"/>
    <n v="34.26"/>
    <x v="12"/>
    <n v="1"/>
    <x v="129"/>
    <x v="0"/>
    <d v="1899-12-30T14:22:00"/>
    <s v="14"/>
    <d v="2025-04-27T00:00:00"/>
    <d v="1899-12-30T19:22:00"/>
    <x v="2"/>
    <s v="Latifa Al Marri"/>
    <x v="0"/>
    <x v="1"/>
    <s v="Gifting"/>
    <x v="0"/>
    <x v="0"/>
    <x v="0"/>
    <n v="34.26"/>
    <d v="2025-04-26T00:11:00"/>
    <d v="2024-08-22T01:07:00"/>
    <x v="0"/>
    <d v="2025-04-27T19:22:00"/>
    <d v="2025-04-27T00:11:00"/>
    <x v="0"/>
  </r>
  <r>
    <s v="ORD-20250508-00160"/>
    <x v="0"/>
    <s v="FLW-002"/>
    <x v="5"/>
    <n v="66.97"/>
    <x v="5"/>
    <n v="1"/>
    <x v="41"/>
    <x v="1"/>
    <d v="1899-12-30T17:20:00"/>
    <s v="17"/>
    <d v="2025-05-09T00:00:00"/>
    <d v="1899-12-30T19:20:00"/>
    <x v="8"/>
    <s v="Zain Shah"/>
    <x v="2"/>
    <x v="0"/>
    <s v="Flowers"/>
    <x v="0"/>
    <x v="0"/>
    <x v="0"/>
    <n v="66.97"/>
    <d v="2025-05-08T00:22:00"/>
    <d v="2024-08-03T00:56:00"/>
    <x v="0"/>
    <d v="2025-05-09T19:20:00"/>
    <d v="2025-05-09T00:22:00"/>
    <x v="0"/>
  </r>
  <r>
    <s v="ORD-20250113-00161"/>
    <x v="0"/>
    <s v="FLW-002"/>
    <x v="5"/>
    <n v="57.75"/>
    <x v="1"/>
    <n v="1"/>
    <x v="130"/>
    <x v="4"/>
    <d v="1899-12-30T21:14:00"/>
    <s v="21"/>
    <d v="2025-01-15T00:00:00"/>
    <d v="1899-12-30T20:56:00"/>
    <x v="2"/>
    <s v="Farhan Khan"/>
    <x v="0"/>
    <x v="1"/>
    <s v="Flowers"/>
    <x v="2"/>
    <x v="1"/>
    <x v="1"/>
    <n v="57.75"/>
    <d v="2025-01-13T00:22:00"/>
    <d v="2024-08-09T00:25:00"/>
    <x v="0"/>
    <d v="2025-01-15T20:56:00"/>
    <d v="2025-01-14T00:22:00"/>
    <x v="0"/>
  </r>
  <r>
    <s v="ORD-20250611-00162"/>
    <x v="0"/>
    <s v="PRF-001"/>
    <x v="14"/>
    <n v="111.77"/>
    <x v="2"/>
    <n v="1"/>
    <x v="131"/>
    <x v="6"/>
    <d v="1899-12-30T19:36:00"/>
    <s v="19"/>
    <d v="2025-06-12T00:00:00"/>
    <d v="1899-12-30T21:36:00"/>
    <x v="16"/>
    <s v="Arjun Iqbal"/>
    <x v="0"/>
    <x v="0"/>
    <s v="Perfume"/>
    <x v="0"/>
    <x v="0"/>
    <x v="0"/>
    <n v="111.77"/>
    <d v="2025-06-11T01:07:00"/>
    <d v="2024-08-01T00:44:00"/>
    <x v="0"/>
    <d v="2025-06-12T21:36:00"/>
    <d v="2025-06-12T01:07:00"/>
    <x v="0"/>
  </r>
  <r>
    <s v="ORD-20241216-00163"/>
    <x v="0"/>
    <s v="HMP-001"/>
    <x v="11"/>
    <n v="68.569999999999993"/>
    <x v="10"/>
    <n v="1"/>
    <x v="132"/>
    <x v="11"/>
    <d v="1899-12-30T19:39:00"/>
    <s v="19"/>
    <d v="2024-12-17T00:00:00"/>
    <d v="1899-12-30T21:39:00"/>
    <x v="33"/>
    <s v="Khalid Al Shamsi"/>
    <x v="6"/>
    <x v="1"/>
    <s v="Hamper"/>
    <x v="0"/>
    <x v="0"/>
    <x v="0"/>
    <n v="68.569999999999993"/>
    <d v="2024-12-16T01:15:00"/>
    <d v="2024-08-20T00:56:00"/>
    <x v="0"/>
    <d v="2024-12-17T21:39:00"/>
    <d v="2024-12-17T01:15:00"/>
    <x v="0"/>
  </r>
  <r>
    <s v="ORD-20240923-00164"/>
    <x v="0"/>
    <s v="PRF-001"/>
    <x v="14"/>
    <n v="124.63"/>
    <x v="10"/>
    <n v="1"/>
    <x v="133"/>
    <x v="3"/>
    <d v="1899-12-30T15:27:00"/>
    <s v="15"/>
    <d v="2024-09-24T00:00:00"/>
    <d v="1899-12-30T16:27:00"/>
    <x v="24"/>
    <s v="Ali Patel"/>
    <x v="1"/>
    <x v="1"/>
    <s v="Perfume"/>
    <x v="0"/>
    <x v="0"/>
    <x v="0"/>
    <n v="124.63"/>
    <d v="2024-09-23T01:15:00"/>
    <d v="2024-08-29T00:56:00"/>
    <x v="0"/>
    <d v="2024-09-24T16:27:00"/>
    <d v="2024-09-24T01:15:00"/>
    <x v="0"/>
  </r>
  <r>
    <s v="ORD-20241228-00165"/>
    <x v="0"/>
    <s v="PAF-001"/>
    <x v="12"/>
    <n v="21.61"/>
    <x v="3"/>
    <n v="1"/>
    <x v="59"/>
    <x v="11"/>
    <d v="1899-12-30T21:32:00"/>
    <s v="21"/>
    <d v="2024-12-30T00:00:00"/>
    <d v="1899-12-30T18:10:00"/>
    <x v="24"/>
    <s v="Omar Al Nuaimi"/>
    <x v="1"/>
    <x v="0"/>
    <s v="Bakery"/>
    <x v="2"/>
    <x v="1"/>
    <x v="0"/>
    <n v="21.61"/>
    <d v="2024-12-28T00:22:00"/>
    <d v="2024-08-03T00:22:00"/>
    <x v="0"/>
    <d v="2024-12-30T18:10:00"/>
    <d v="2024-12-29T00:22:00"/>
    <x v="0"/>
  </r>
  <r>
    <s v="ORD-20250531-00166"/>
    <x v="0"/>
    <s v="HMP-001"/>
    <x v="11"/>
    <n v="77.84"/>
    <x v="9"/>
    <n v="5"/>
    <x v="134"/>
    <x v="1"/>
    <d v="1899-12-30T13:47:00"/>
    <s v="13"/>
    <d v="2025-05-31T00:00:00"/>
    <d v="1899-12-30T20:47:00"/>
    <x v="14"/>
    <s v="Neha Chaudhry"/>
    <x v="1"/>
    <x v="1"/>
    <s v="Hamper"/>
    <x v="1"/>
    <x v="1"/>
    <x v="1"/>
    <n v="389.20000000000005"/>
    <d v="2025-05-31T00:56:00"/>
    <d v="2024-08-27T01:29:00"/>
    <x v="0"/>
    <d v="2025-05-31T20:47:00"/>
    <d v="2025-06-01T00:56:00"/>
    <x v="1"/>
  </r>
  <r>
    <s v="ORD-20250301-00167"/>
    <x v="0"/>
    <s v="PRF-001"/>
    <x v="14"/>
    <n v="119.3"/>
    <x v="2"/>
    <n v="1"/>
    <x v="135"/>
    <x v="2"/>
    <d v="1899-12-30T10:27:00"/>
    <s v="10"/>
    <d v="2025-03-01T00:00:00"/>
    <d v="1899-12-30T13:27:00"/>
    <x v="11"/>
    <s v="Olivia Taylor"/>
    <x v="0"/>
    <x v="1"/>
    <s v="Perfume"/>
    <x v="1"/>
    <x v="0"/>
    <x v="0"/>
    <n v="119.3"/>
    <d v="2025-03-01T01:07:00"/>
    <d v="2024-08-06T00:22:00"/>
    <x v="0"/>
    <d v="2025-03-01T13:27:00"/>
    <d v="2025-03-02T01:07:00"/>
    <x v="1"/>
  </r>
  <r>
    <s v="ORD-20250504-00168"/>
    <x v="0"/>
    <s v="PRF-001"/>
    <x v="14"/>
    <n v="111.87"/>
    <x v="10"/>
    <n v="1"/>
    <x v="136"/>
    <x v="1"/>
    <d v="1899-12-30T16:27:00"/>
    <s v="16"/>
    <d v="2025-05-05T00:00:00"/>
    <d v="1899-12-30T20:27:00"/>
    <x v="9"/>
    <s v="Khalid Al Shamsi"/>
    <x v="2"/>
    <x v="1"/>
    <s v="Perfume"/>
    <x v="0"/>
    <x v="1"/>
    <x v="0"/>
    <n v="111.87"/>
    <d v="2025-05-04T01:07:00"/>
    <d v="2024-08-20T00:56:00"/>
    <x v="0"/>
    <d v="2025-05-05T20:27:00"/>
    <d v="2025-05-05T01:07:00"/>
    <x v="0"/>
  </r>
  <r>
    <s v="ORD-20250806-00169"/>
    <x v="0"/>
    <s v="FLW-002"/>
    <x v="5"/>
    <n v="48.33"/>
    <x v="3"/>
    <n v="1"/>
    <x v="137"/>
    <x v="7"/>
    <d v="1899-12-30T19:57:00"/>
    <s v="19"/>
    <d v="2025-08-08T00:00:00"/>
    <d v="1899-12-30T13:15:00"/>
    <x v="2"/>
    <s v="Omar Al Mazrouei"/>
    <x v="0"/>
    <x v="0"/>
    <s v="Flowers"/>
    <x v="2"/>
    <x v="0"/>
    <x v="0"/>
    <n v="48.33"/>
    <d v="2025-08-06T00:25:00"/>
    <d v="2024-09-09T00:11:00"/>
    <x v="0"/>
    <d v="2025-08-08T13:15:00"/>
    <d v="2025-08-07T00:25:00"/>
    <x v="0"/>
  </r>
  <r>
    <s v="ORD-20250109-00170"/>
    <x v="0"/>
    <s v="FLW-002"/>
    <x v="5"/>
    <n v="53.04"/>
    <x v="3"/>
    <n v="3"/>
    <x v="138"/>
    <x v="4"/>
    <d v="1899-12-30T12:04:00"/>
    <s v="12"/>
    <d v="2025-01-10T00:00:00"/>
    <d v="1899-12-30T15:04:00"/>
    <x v="7"/>
    <s v="Mohammed Al Suwaidi"/>
    <x v="0"/>
    <x v="1"/>
    <s v="Flowers"/>
    <x v="0"/>
    <x v="0"/>
    <x v="1"/>
    <n v="159.12"/>
    <d v="2025-01-09T01:18:00"/>
    <d v="2024-08-05T00:22:00"/>
    <x v="0"/>
    <d v="2025-01-10T15:04:00"/>
    <d v="2025-01-10T01:18:00"/>
    <x v="0"/>
  </r>
  <r>
    <s v="ORD-20241218-00171"/>
    <x v="0"/>
    <s v="DAT-001"/>
    <x v="6"/>
    <n v="30.99"/>
    <x v="7"/>
    <n v="2"/>
    <x v="139"/>
    <x v="11"/>
    <d v="1899-12-30T19:50:00"/>
    <s v="19"/>
    <d v="2024-12-19T00:00:00"/>
    <d v="1899-12-30T21:50:00"/>
    <x v="27"/>
    <s v="Faisal Al Hosani"/>
    <x v="7"/>
    <x v="1"/>
    <s v="Dates &amp; Sweets"/>
    <x v="0"/>
    <x v="5"/>
    <x v="2"/>
    <n v="61.98"/>
    <d v="2024-12-18T01:29:00"/>
    <d v="2024-08-02T00:44:00"/>
    <x v="0"/>
    <d v="2024-12-19T21:50:00"/>
    <d v="2024-12-19T01:29:00"/>
    <x v="0"/>
  </r>
  <r>
    <s v="ORD-20250524-00172"/>
    <x v="0"/>
    <s v="HOM-001"/>
    <x v="3"/>
    <n v="30.51"/>
    <x v="11"/>
    <n v="1"/>
    <x v="114"/>
    <x v="1"/>
    <d v="1899-12-30T10:06:00"/>
    <s v="10"/>
    <d v="2025-05-24T00:00:00"/>
    <d v="1899-12-30T16:06:00"/>
    <x v="4"/>
    <s v="Sana Shaikh"/>
    <x v="0"/>
    <x v="0"/>
    <s v="Home Fragrance"/>
    <x v="1"/>
    <x v="4"/>
    <x v="0"/>
    <n v="30.51"/>
    <d v="2025-05-24T00:33:00"/>
    <d v="2024-10-27T01:18:00"/>
    <x v="0"/>
    <d v="2025-05-24T16:06:00"/>
    <d v="2025-05-25T00:33:00"/>
    <x v="1"/>
  </r>
  <r>
    <s v="ORD-20250412-00173"/>
    <x v="0"/>
    <s v="DAT-001"/>
    <x v="6"/>
    <n v="27.42"/>
    <x v="4"/>
    <n v="1"/>
    <x v="27"/>
    <x v="0"/>
    <d v="1899-12-30T12:05:00"/>
    <s v="12"/>
    <d v="2025-04-13T00:00:00"/>
    <d v="1899-12-30T15:05:00"/>
    <x v="7"/>
    <s v="Aijaz Shah"/>
    <x v="0"/>
    <x v="0"/>
    <s v="Dates &amp; Sweets"/>
    <x v="0"/>
    <x v="1"/>
    <x v="0"/>
    <n v="27.42"/>
    <d v="2025-04-12T00:22:00"/>
    <d v="2024-09-21T01:07:00"/>
    <x v="0"/>
    <d v="2025-04-13T15:05:00"/>
    <d v="2025-04-13T00:22:00"/>
    <x v="0"/>
  </r>
  <r>
    <s v="ORD-20250422-00174"/>
    <x v="0"/>
    <s v="CRP-001"/>
    <x v="4"/>
    <n v="154.62"/>
    <x v="9"/>
    <n v="3"/>
    <x v="7"/>
    <x v="0"/>
    <d v="1899-12-30T13:00:00"/>
    <s v="13"/>
    <d v="2025-04-22T00:00:00"/>
    <d v="1899-12-30T17:00:00"/>
    <x v="34"/>
    <s v="Hamad Al Suwaidi"/>
    <x v="3"/>
    <x v="0"/>
    <s v="Hamper"/>
    <x v="1"/>
    <x v="2"/>
    <x v="0"/>
    <n v="463.86"/>
    <d v="2025-04-22T01:07:00"/>
    <d v="2024-08-21T00:33:00"/>
    <x v="0"/>
    <d v="2025-04-22T17:00:00"/>
    <d v="2025-04-23T01:07:00"/>
    <x v="1"/>
  </r>
  <r>
    <s v="ORD-20250528-00175"/>
    <x v="0"/>
    <s v="PRF-001"/>
    <x v="14"/>
    <n v="111.51"/>
    <x v="2"/>
    <n v="1"/>
    <x v="121"/>
    <x v="1"/>
    <d v="1899-12-30T19:55:00"/>
    <s v="19"/>
    <d v="2025-05-30T00:00:00"/>
    <d v="1899-12-30T13:28:00"/>
    <x v="5"/>
    <s v="Faisal Al Mazrouei"/>
    <x v="0"/>
    <x v="1"/>
    <s v="Perfume"/>
    <x v="2"/>
    <x v="0"/>
    <x v="0"/>
    <n v="111.51"/>
    <d v="2025-05-28T00:11:00"/>
    <d v="2024-09-20T01:15:00"/>
    <x v="0"/>
    <d v="2025-05-30T13:28:00"/>
    <d v="2025-05-29T00:11:00"/>
    <x v="0"/>
  </r>
  <r>
    <s v="ORD-20250715-00176"/>
    <x v="0"/>
    <s v="GFT-001"/>
    <x v="2"/>
    <n v="35.43"/>
    <x v="2"/>
    <n v="1"/>
    <x v="140"/>
    <x v="8"/>
    <d v="1899-12-30T10:48:00"/>
    <s v="10"/>
    <d v="2025-07-15T00:00:00"/>
    <d v="1899-12-30T15:48:00"/>
    <x v="2"/>
    <s v="Saeed Al Mansoori"/>
    <x v="0"/>
    <x v="1"/>
    <s v="Gifting"/>
    <x v="1"/>
    <x v="3"/>
    <x v="0"/>
    <n v="35.43"/>
    <d v="2025-07-15T00:45:00"/>
    <d v="2024-09-27T01:07:00"/>
    <x v="0"/>
    <d v="2025-07-15T15:48:00"/>
    <d v="2025-07-16T00:45:00"/>
    <x v="1"/>
  </r>
  <r>
    <s v="ORD-20250218-00177"/>
    <x v="0"/>
    <s v="HMP-001"/>
    <x v="11"/>
    <n v="68.14"/>
    <x v="9"/>
    <n v="3"/>
    <x v="49"/>
    <x v="5"/>
    <d v="1899-12-30T16:12:00"/>
    <s v="16"/>
    <d v="2025-02-20T00:00:00"/>
    <d v="1899-12-30T19:12:00"/>
    <x v="1"/>
    <s v="Reem Al Hosani"/>
    <x v="1"/>
    <x v="0"/>
    <s v="Hamper"/>
    <x v="2"/>
    <x v="2"/>
    <x v="0"/>
    <n v="204.42000000000002"/>
    <d v="2025-02-18T01:15:00"/>
    <d v="2024-10-10T01:18:00"/>
    <x v="0"/>
    <d v="2025-02-20T19:12:00"/>
    <d v="2025-02-19T01:15:00"/>
    <x v="0"/>
  </r>
  <r>
    <s v="ORD-20241219-00178"/>
    <x v="0"/>
    <s v="CRP-001"/>
    <x v="4"/>
    <n v="156.72999999999999"/>
    <x v="4"/>
    <n v="4"/>
    <x v="124"/>
    <x v="11"/>
    <d v="1899-12-30T21:08:00"/>
    <s v="21"/>
    <d v="2024-12-21T00:00:00"/>
    <d v="1899-12-30T12:01:00"/>
    <x v="4"/>
    <s v="Aijaz Shaikh"/>
    <x v="0"/>
    <x v="0"/>
    <s v="Hamper"/>
    <x v="2"/>
    <x v="4"/>
    <x v="2"/>
    <n v="626.91999999999996"/>
    <d v="2024-12-19T00:56:00"/>
    <d v="2024-09-01T00:56:00"/>
    <x v="0"/>
    <d v="2024-12-21T12:01:00"/>
    <d v="2024-12-20T00:56:00"/>
    <x v="0"/>
  </r>
  <r>
    <s v="ORD-20250102-00179"/>
    <x v="0"/>
    <s v="HMP-001"/>
    <x v="11"/>
    <n v="81.319999999999993"/>
    <x v="9"/>
    <n v="6"/>
    <x v="82"/>
    <x v="4"/>
    <d v="1899-12-30T14:40:00"/>
    <s v="14"/>
    <d v="2025-01-02T00:00:00"/>
    <d v="1899-12-30T21:40:00"/>
    <x v="2"/>
    <s v="Hassan Al Nuaimi"/>
    <x v="0"/>
    <x v="0"/>
    <s v="Hamper"/>
    <x v="1"/>
    <x v="4"/>
    <x v="2"/>
    <n v="487.91999999999996"/>
    <d v="2025-01-02T00:11:00"/>
    <d v="2024-11-14T00:44:00"/>
    <x v="0"/>
    <d v="2025-01-02T21:40:00"/>
    <d v="2025-01-03T00:11:00"/>
    <x v="1"/>
  </r>
  <r>
    <s v="ORD-20240930-00180"/>
    <x v="0"/>
    <s v="PAF-001"/>
    <x v="12"/>
    <n v="19.579999999999998"/>
    <x v="11"/>
    <n v="1"/>
    <x v="19"/>
    <x v="3"/>
    <d v="1899-12-30T14:25:00"/>
    <s v="14"/>
    <d v="2024-09-30T00:00:00"/>
    <d v="1899-12-30T18:25:00"/>
    <x v="14"/>
    <s v="Noor Al Suwaidi"/>
    <x v="1"/>
    <x v="0"/>
    <s v="Bakery"/>
    <x v="1"/>
    <x v="0"/>
    <x v="0"/>
    <n v="19.579999999999998"/>
    <d v="2024-09-30T00:44:00"/>
    <d v="2024-09-30T00:44:00"/>
    <x v="1"/>
    <d v="2024-09-30T18:25:00"/>
    <d v="2024-10-01T00:44:00"/>
    <x v="1"/>
  </r>
  <r>
    <s v="ORD-20250516-00181"/>
    <x v="0"/>
    <s v="PRF-001"/>
    <x v="14"/>
    <n v="111"/>
    <x v="2"/>
    <n v="1"/>
    <x v="141"/>
    <x v="1"/>
    <d v="1899-12-30T17:11:00"/>
    <s v="17"/>
    <d v="2025-05-17T00:00:00"/>
    <d v="1899-12-30T19:11:00"/>
    <x v="9"/>
    <s v="Rohit Hussain"/>
    <x v="2"/>
    <x v="0"/>
    <s v="Perfume"/>
    <x v="0"/>
    <x v="5"/>
    <x v="2"/>
    <n v="111"/>
    <d v="2025-05-16T00:22:00"/>
    <d v="2024-08-08T01:18:00"/>
    <x v="0"/>
    <d v="2025-05-17T19:11:00"/>
    <d v="2025-05-17T00:22:00"/>
    <x v="0"/>
  </r>
  <r>
    <s v="ORD-20250513-00182"/>
    <x v="0"/>
    <s v="HOM-001"/>
    <x v="3"/>
    <n v="31.24"/>
    <x v="6"/>
    <n v="1"/>
    <x v="142"/>
    <x v="1"/>
    <d v="1899-12-30T20:49:00"/>
    <s v="20"/>
    <d v="2025-05-14T00:00:00"/>
    <d v="1899-12-30T13:31:00"/>
    <x v="5"/>
    <s v="Reem Al Hosani"/>
    <x v="2"/>
    <x v="0"/>
    <s v="Home Fragrance"/>
    <x v="0"/>
    <x v="1"/>
    <x v="1"/>
    <n v="31.24"/>
    <d v="2025-05-13T00:11:00"/>
    <d v="2024-10-10T01:18:00"/>
    <x v="0"/>
    <d v="2025-05-14T13:31:00"/>
    <d v="2025-05-14T00:11:00"/>
    <x v="0"/>
  </r>
  <r>
    <s v="ORD-20250714-00183"/>
    <x v="0"/>
    <s v="FLW-002"/>
    <x v="5"/>
    <n v="57.26"/>
    <x v="2"/>
    <n v="1"/>
    <x v="143"/>
    <x v="8"/>
    <d v="1899-12-30T15:46:00"/>
    <s v="15"/>
    <d v="2025-07-15T00:00:00"/>
    <d v="1899-12-30T18:46:00"/>
    <x v="11"/>
    <s v="Michael Smith"/>
    <x v="0"/>
    <x v="1"/>
    <s v="Flowers"/>
    <x v="0"/>
    <x v="2"/>
    <x v="1"/>
    <n v="57.26"/>
    <d v="2025-07-14T00:44:00"/>
    <d v="2024-10-24T00:22:00"/>
    <x v="0"/>
    <d v="2025-07-15T18:46:00"/>
    <d v="2025-07-15T00:44:00"/>
    <x v="0"/>
  </r>
  <r>
    <s v="ORD-20250111-00184"/>
    <x v="0"/>
    <s v="SWT-001"/>
    <x v="9"/>
    <n v="29.15"/>
    <x v="4"/>
    <n v="1"/>
    <x v="144"/>
    <x v="4"/>
    <d v="1899-12-30T10:15:00"/>
    <s v="10"/>
    <d v="2025-01-11T00:00:00"/>
    <d v="1899-12-30T13:15:00"/>
    <x v="0"/>
    <s v="Ali Verma"/>
    <x v="0"/>
    <x v="0"/>
    <s v="Dates &amp; Sweets"/>
    <x v="1"/>
    <x v="0"/>
    <x v="0"/>
    <n v="29.15"/>
    <d v="2025-01-11T00:33:00"/>
    <d v="2024-08-18T00:44:00"/>
    <x v="0"/>
    <d v="2025-01-11T13:15:00"/>
    <d v="2025-01-12T00:33:00"/>
    <x v="1"/>
  </r>
  <r>
    <s v="ORD-20250625-00185"/>
    <x v="0"/>
    <s v="DAT-001"/>
    <x v="6"/>
    <n v="39.840000000000003"/>
    <x v="7"/>
    <n v="1"/>
    <x v="145"/>
    <x v="6"/>
    <d v="1899-12-30T11:05:00"/>
    <s v="11"/>
    <d v="2025-06-25T00:00:00"/>
    <d v="1899-12-30T18:05:00"/>
    <x v="7"/>
    <s v="Reem Al Marri"/>
    <x v="0"/>
    <x v="1"/>
    <s v="Dates &amp; Sweets"/>
    <x v="1"/>
    <x v="0"/>
    <x v="1"/>
    <n v="39.840000000000003"/>
    <d v="2025-06-25T00:56:00"/>
    <d v="2024-08-10T00:44:00"/>
    <x v="0"/>
    <d v="2025-06-25T18:05:00"/>
    <d v="2025-06-26T00:56:00"/>
    <x v="1"/>
  </r>
  <r>
    <s v="ORD-20240928-00186"/>
    <x v="0"/>
    <s v="TOY-001"/>
    <x v="0"/>
    <n v="18.82"/>
    <x v="5"/>
    <n v="2"/>
    <x v="146"/>
    <x v="3"/>
    <d v="1899-12-30T09:26:00"/>
    <s v="9"/>
    <d v="2024-09-29T00:00:00"/>
    <d v="1899-12-30T15:26:00"/>
    <x v="11"/>
    <s v="Abdullah Al Bateen"/>
    <x v="0"/>
    <x v="1"/>
    <s v="Toys"/>
    <x v="0"/>
    <x v="0"/>
    <x v="2"/>
    <n v="37.64"/>
    <d v="2024-09-28T00:56:00"/>
    <d v="2024-08-27T01:07:00"/>
    <x v="0"/>
    <d v="2024-09-29T15:26:00"/>
    <d v="2024-09-29T00:56:00"/>
    <x v="0"/>
  </r>
  <r>
    <s v="ORD-20250814-00187"/>
    <x v="0"/>
    <s v="CKE-001"/>
    <x v="7"/>
    <n v="60"/>
    <x v="8"/>
    <n v="1"/>
    <x v="147"/>
    <x v="7"/>
    <d v="1899-12-30T21:45:00"/>
    <s v="21"/>
    <d v="2025-08-15T00:00:00"/>
    <d v="1899-12-30T19:47:00"/>
    <x v="25"/>
    <s v="Faisal Al Mazrouei"/>
    <x v="6"/>
    <x v="0"/>
    <s v="Cakes"/>
    <x v="0"/>
    <x v="0"/>
    <x v="0"/>
    <n v="60"/>
    <d v="2025-08-14T00:25:00"/>
    <d v="2024-09-20T01:15:00"/>
    <x v="0"/>
    <d v="2025-08-15T19:47:00"/>
    <d v="2025-08-15T00:25:00"/>
    <x v="0"/>
  </r>
  <r>
    <s v="ORD-20250810-00188"/>
    <x v="0"/>
    <s v="BAL-001"/>
    <x v="13"/>
    <n v="26.91"/>
    <x v="8"/>
    <n v="2"/>
    <x v="10"/>
    <x v="7"/>
    <d v="1899-12-30T11:18:00"/>
    <s v="11"/>
    <d v="2025-08-11T00:00:00"/>
    <d v="1899-12-30T13:18:00"/>
    <x v="25"/>
    <s v="Hassan Al Marri"/>
    <x v="6"/>
    <x v="0"/>
    <s v="Balloons"/>
    <x v="0"/>
    <x v="5"/>
    <x v="0"/>
    <n v="53.82"/>
    <d v="2025-08-10T00:33:00"/>
    <d v="2024-08-27T00:25:00"/>
    <x v="0"/>
    <d v="2025-08-11T13:18:00"/>
    <d v="2025-08-11T00:33:00"/>
    <x v="0"/>
  </r>
  <r>
    <s v="ORD-20240911-00189"/>
    <x v="0"/>
    <s v="BBY-001"/>
    <x v="16"/>
    <n v="68.39"/>
    <x v="0"/>
    <n v="2"/>
    <x v="148"/>
    <x v="3"/>
    <d v="1899-12-30T11:29:00"/>
    <s v="11"/>
    <d v="2024-09-11T00:00:00"/>
    <d v="1899-12-30T16:29:00"/>
    <x v="1"/>
    <s v="Saeed Al Hosani"/>
    <x v="1"/>
    <x v="0"/>
    <s v="Baby"/>
    <x v="1"/>
    <x v="5"/>
    <x v="0"/>
    <n v="136.78"/>
    <d v="2024-09-11T00:22:00"/>
    <d v="2024-08-11T01:18:00"/>
    <x v="0"/>
    <d v="2024-09-11T16:29:00"/>
    <d v="2024-09-12T00:22:00"/>
    <x v="1"/>
  </r>
  <r>
    <s v="ORD-20240905-00190"/>
    <x v="0"/>
    <s v="HMP-002"/>
    <x v="8"/>
    <n v="82.86"/>
    <x v="4"/>
    <n v="1"/>
    <x v="149"/>
    <x v="3"/>
    <d v="1899-12-30T18:22:00"/>
    <s v="18"/>
    <d v="2024-09-06T00:00:00"/>
    <d v="1899-12-30T19:22:00"/>
    <x v="18"/>
    <s v="Meera Chaudhry"/>
    <x v="1"/>
    <x v="1"/>
    <s v="Hamper"/>
    <x v="0"/>
    <x v="1"/>
    <x v="0"/>
    <n v="82.86"/>
    <d v="2024-09-05T01:18:00"/>
    <d v="2024-08-17T01:07:00"/>
    <x v="0"/>
    <d v="2024-09-06T19:22:00"/>
    <d v="2024-09-06T01:18:00"/>
    <x v="0"/>
  </r>
  <r>
    <s v="ORD-20250609-00191"/>
    <x v="0"/>
    <s v="CKE-001"/>
    <x v="7"/>
    <n v="58.34"/>
    <x v="5"/>
    <n v="1"/>
    <x v="150"/>
    <x v="6"/>
    <d v="1899-12-30T19:07:00"/>
    <s v="19"/>
    <d v="2025-06-11T00:00:00"/>
    <d v="1899-12-30T12:37:00"/>
    <x v="2"/>
    <s v="Emma Smith"/>
    <x v="0"/>
    <x v="1"/>
    <s v="Cakes"/>
    <x v="2"/>
    <x v="1"/>
    <x v="1"/>
    <n v="58.34"/>
    <d v="2025-06-09T01:18:00"/>
    <d v="2025-01-13T00:22:00"/>
    <x v="0"/>
    <d v="2025-06-11T12:37:00"/>
    <d v="2025-06-10T01:18:00"/>
    <x v="0"/>
  </r>
  <r>
    <s v="ORD-20250611-00192"/>
    <x v="0"/>
    <s v="CHC-001"/>
    <x v="17"/>
    <n v="16.89"/>
    <x v="1"/>
    <n v="2"/>
    <x v="131"/>
    <x v="6"/>
    <d v="1899-12-30T11:57:00"/>
    <s v="11"/>
    <d v="2025-06-12T00:00:00"/>
    <d v="1899-12-30T14:57:00"/>
    <x v="6"/>
    <s v="Mohammed Al Mazrouei"/>
    <x v="0"/>
    <x v="1"/>
    <s v="Chocolate"/>
    <x v="0"/>
    <x v="1"/>
    <x v="0"/>
    <n v="33.78"/>
    <d v="2025-06-11T01:07:00"/>
    <d v="2024-08-08T00:11:00"/>
    <x v="0"/>
    <d v="2025-06-12T14:57:00"/>
    <d v="2025-06-12T01:07:00"/>
    <x v="0"/>
  </r>
  <r>
    <s v="ORD-20241013-00193"/>
    <x v="0"/>
    <s v="FLW-002"/>
    <x v="5"/>
    <n v="53.96"/>
    <x v="6"/>
    <n v="2"/>
    <x v="151"/>
    <x v="10"/>
    <d v="1899-12-30T11:28:00"/>
    <s v="11"/>
    <d v="2024-10-13T00:00:00"/>
    <d v="1899-12-30T17:28:00"/>
    <x v="26"/>
    <s v="Ayesha Shaikh"/>
    <x v="1"/>
    <x v="0"/>
    <s v="Flowers"/>
    <x v="1"/>
    <x v="0"/>
    <x v="1"/>
    <n v="107.92"/>
    <d v="2024-10-13T01:18:00"/>
    <d v="2024-09-06T00:11:00"/>
    <x v="0"/>
    <d v="2024-10-13T17:28:00"/>
    <d v="2024-10-14T01:18:00"/>
    <x v="1"/>
  </r>
  <r>
    <s v="ORD-20250606-00194"/>
    <x v="0"/>
    <s v="HMP-001"/>
    <x v="11"/>
    <n v="72.09"/>
    <x v="12"/>
    <n v="2"/>
    <x v="21"/>
    <x v="6"/>
    <d v="1899-12-30T14:40:00"/>
    <s v="14"/>
    <d v="2025-06-06T00:00:00"/>
    <d v="1899-12-30T21:40:00"/>
    <x v="15"/>
    <s v="Fatima Al Mazrouei"/>
    <x v="2"/>
    <x v="0"/>
    <s v="Hamper"/>
    <x v="1"/>
    <x v="1"/>
    <x v="1"/>
    <n v="144.18"/>
    <d v="2025-06-06T00:11:00"/>
    <d v="2024-08-03T00:44:00"/>
    <x v="0"/>
    <d v="2025-06-06T21:40:00"/>
    <d v="2025-06-07T00:11:00"/>
    <x v="1"/>
  </r>
  <r>
    <s v="ORD-20240812-00195"/>
    <x v="0"/>
    <s v="PER-001"/>
    <x v="10"/>
    <n v="12.08"/>
    <x v="8"/>
    <n v="3"/>
    <x v="152"/>
    <x v="7"/>
    <d v="1899-12-30T20:49:00"/>
    <s v="20"/>
    <d v="2024-08-13T00:00:00"/>
    <d v="1899-12-30T21:49:00"/>
    <x v="1"/>
    <s v="Omar Al Nuaimi"/>
    <x v="1"/>
    <x v="1"/>
    <s v="Personalized"/>
    <x v="0"/>
    <x v="5"/>
    <x v="1"/>
    <n v="36.24"/>
    <d v="2024-08-12T00:11:00"/>
    <d v="2024-08-03T00:22:00"/>
    <x v="0"/>
    <d v="2024-08-13T21:49:00"/>
    <d v="2024-08-13T00:11:00"/>
    <x v="0"/>
  </r>
  <r>
    <s v="ORD-20250525-00196"/>
    <x v="0"/>
    <s v="HOM-001"/>
    <x v="3"/>
    <n v="35.56"/>
    <x v="11"/>
    <n v="2"/>
    <x v="31"/>
    <x v="1"/>
    <d v="1899-12-30T21:14:00"/>
    <s v="21"/>
    <d v="2025-05-27T00:00:00"/>
    <d v="1899-12-30T16:51:00"/>
    <x v="4"/>
    <s v="Mohammed Al Shamsi"/>
    <x v="0"/>
    <x v="1"/>
    <s v="Home Fragrance"/>
    <x v="2"/>
    <x v="0"/>
    <x v="0"/>
    <n v="71.12"/>
    <d v="2025-05-25T00:22:00"/>
    <d v="2024-09-21T01:07:00"/>
    <x v="0"/>
    <d v="2025-05-27T16:51:00"/>
    <d v="2025-05-26T00:22:00"/>
    <x v="0"/>
  </r>
  <r>
    <s v="ORD-20241013-00197"/>
    <x v="0"/>
    <s v="HOM-001"/>
    <x v="3"/>
    <n v="25.52"/>
    <x v="6"/>
    <n v="1"/>
    <x v="151"/>
    <x v="10"/>
    <d v="1899-12-30T19:51:00"/>
    <s v="19"/>
    <d v="2024-10-14T00:00:00"/>
    <d v="1899-12-30T19:51:00"/>
    <x v="10"/>
    <s v="Aijaz Chaudhry"/>
    <x v="1"/>
    <x v="0"/>
    <s v="Home Fragrance"/>
    <x v="0"/>
    <x v="1"/>
    <x v="1"/>
    <n v="25.52"/>
    <d v="2024-10-13T00:33:00"/>
    <d v="2024-08-11T01:29:00"/>
    <x v="0"/>
    <d v="2024-10-14T19:51:00"/>
    <d v="2024-10-14T00:33:00"/>
    <x v="0"/>
  </r>
  <r>
    <s v="ORD-20250610-00198"/>
    <x v="0"/>
    <s v="HMP-001"/>
    <x v="11"/>
    <n v="79.12"/>
    <x v="10"/>
    <n v="1"/>
    <x v="9"/>
    <x v="6"/>
    <d v="1899-12-30T11:45:00"/>
    <s v="11"/>
    <d v="2025-06-11T00:00:00"/>
    <d v="1899-12-30T17:45:00"/>
    <x v="4"/>
    <s v="Neha Ahmed"/>
    <x v="0"/>
    <x v="0"/>
    <s v="Hamper"/>
    <x v="0"/>
    <x v="4"/>
    <x v="0"/>
    <n v="79.12"/>
    <d v="2025-06-10T00:33:00"/>
    <d v="2024-08-04T01:29:00"/>
    <x v="0"/>
    <d v="2025-06-11T17:45:00"/>
    <d v="2025-06-11T00:33:00"/>
    <x v="0"/>
  </r>
  <r>
    <s v="ORD-20240909-00199"/>
    <x v="0"/>
    <s v="PRF-001"/>
    <x v="14"/>
    <n v="104.52"/>
    <x v="2"/>
    <n v="1"/>
    <x v="153"/>
    <x v="3"/>
    <d v="1899-12-30T11:20:00"/>
    <s v="11"/>
    <d v="2024-09-10T00:00:00"/>
    <d v="1899-12-30T16:20:00"/>
    <x v="15"/>
    <s v="Neha Shah"/>
    <x v="2"/>
    <x v="1"/>
    <s v="Perfume"/>
    <x v="0"/>
    <x v="5"/>
    <x v="0"/>
    <n v="104.52"/>
    <d v="2024-09-09T00:22:00"/>
    <d v="2024-08-07T00:56:00"/>
    <x v="0"/>
    <d v="2024-09-10T16:20:00"/>
    <d v="2024-09-10T00:22:00"/>
    <x v="0"/>
  </r>
  <r>
    <s v="ORD-20250513-00200"/>
    <x v="0"/>
    <s v="FLW-002"/>
    <x v="5"/>
    <n v="52.92"/>
    <x v="10"/>
    <n v="1"/>
    <x v="142"/>
    <x v="1"/>
    <d v="1899-12-30T17:08:00"/>
    <s v="17"/>
    <d v="2025-05-14T00:00:00"/>
    <d v="1899-12-30T12:11:00"/>
    <x v="30"/>
    <s v="Isabella Taylor"/>
    <x v="4"/>
    <x v="1"/>
    <s v="Flowers"/>
    <x v="0"/>
    <x v="1"/>
    <x v="0"/>
    <n v="52.92"/>
    <d v="2025-05-13T01:29:00"/>
    <d v="2024-10-30T00:44:00"/>
    <x v="0"/>
    <d v="2025-05-14T12:11:00"/>
    <d v="2025-05-14T01:29:00"/>
    <x v="0"/>
  </r>
  <r>
    <s v="ORD-20241207-00201"/>
    <x v="0"/>
    <s v="PER-002"/>
    <x v="15"/>
    <n v="21.74"/>
    <x v="0"/>
    <n v="1"/>
    <x v="154"/>
    <x v="11"/>
    <d v="1899-12-30T18:15:00"/>
    <s v="18"/>
    <d v="2024-12-08T00:00:00"/>
    <d v="1899-12-30T17:28:00"/>
    <x v="0"/>
    <s v="Hassan Al Shamsi"/>
    <x v="0"/>
    <x v="0"/>
    <s v="Personalized"/>
    <x v="0"/>
    <x v="1"/>
    <x v="0"/>
    <n v="21.74"/>
    <d v="2024-12-07T01:07:00"/>
    <d v="2024-08-04T00:25:00"/>
    <x v="0"/>
    <d v="2024-12-08T17:28:00"/>
    <d v="2024-12-08T01:07:00"/>
    <x v="0"/>
  </r>
  <r>
    <s v="ORD-20241229-00202"/>
    <x v="0"/>
    <s v="GFT-001"/>
    <x v="2"/>
    <n v="35.18"/>
    <x v="12"/>
    <n v="2"/>
    <x v="155"/>
    <x v="11"/>
    <d v="1899-12-30T13:26:00"/>
    <s v="13"/>
    <d v="2024-12-29T00:00:00"/>
    <d v="1899-12-30T19:26:00"/>
    <x v="24"/>
    <s v="Rakesh Hussain"/>
    <x v="1"/>
    <x v="0"/>
    <s v="Gifting"/>
    <x v="1"/>
    <x v="5"/>
    <x v="0"/>
    <n v="70.36"/>
    <d v="2024-12-29T00:22:00"/>
    <d v="2024-08-30T01:07:00"/>
    <x v="0"/>
    <d v="2024-12-29T19:26:00"/>
    <d v="2024-12-30T00:22:00"/>
    <x v="1"/>
  </r>
  <r>
    <s v="ORD-20240809-00203"/>
    <x v="0"/>
    <s v="CKE-001"/>
    <x v="7"/>
    <n v="50.26"/>
    <x v="5"/>
    <n v="1"/>
    <x v="156"/>
    <x v="7"/>
    <d v="1899-12-30T11:06:00"/>
    <s v="11"/>
    <d v="2024-08-09T00:00:00"/>
    <d v="1899-12-30T14:06:00"/>
    <x v="35"/>
    <s v="Emily Smith"/>
    <x v="5"/>
    <x v="0"/>
    <s v="Cakes"/>
    <x v="1"/>
    <x v="3"/>
    <x v="1"/>
    <n v="50.26"/>
    <d v="2024-08-09T00:25:00"/>
    <d v="2024-08-01T00:11:00"/>
    <x v="0"/>
    <d v="2024-08-09T14:06:00"/>
    <d v="2024-08-10T00:25:00"/>
    <x v="1"/>
  </r>
  <r>
    <s v="ORD-20250117-00204"/>
    <x v="0"/>
    <s v="TOY-001"/>
    <x v="0"/>
    <n v="16.97"/>
    <x v="0"/>
    <n v="1"/>
    <x v="25"/>
    <x v="4"/>
    <d v="1899-12-30T11:06:00"/>
    <s v="11"/>
    <d v="2025-01-18T00:00:00"/>
    <d v="1899-12-30T13:06:00"/>
    <x v="19"/>
    <s v="Hamad Al Mansoori"/>
    <x v="0"/>
    <x v="0"/>
    <s v="Toys"/>
    <x v="0"/>
    <x v="0"/>
    <x v="0"/>
    <n v="16.97"/>
    <d v="2025-01-17T00:25:00"/>
    <d v="2024-08-10T00:56:00"/>
    <x v="0"/>
    <d v="2025-01-18T13:06:00"/>
    <d v="2025-01-18T00:25:00"/>
    <x v="0"/>
  </r>
  <r>
    <s v="ORD-20240822-00205"/>
    <x v="0"/>
    <s v="GFT-001"/>
    <x v="2"/>
    <n v="36.9"/>
    <x v="2"/>
    <n v="1"/>
    <x v="157"/>
    <x v="7"/>
    <d v="1899-12-30T12:27:00"/>
    <s v="12"/>
    <d v="2024-08-23T00:00:00"/>
    <d v="1899-12-30T12:27:00"/>
    <x v="11"/>
    <s v="Maryam Al Nahyan"/>
    <x v="0"/>
    <x v="0"/>
    <s v="Gifting"/>
    <x v="0"/>
    <x v="3"/>
    <x v="0"/>
    <n v="36.9"/>
    <d v="2024-08-22T01:15:00"/>
    <d v="2024-08-22T01:15:00"/>
    <x v="1"/>
    <d v="2024-08-23T12:27:00"/>
    <d v="2024-08-23T01:15:00"/>
    <x v="0"/>
  </r>
  <r>
    <s v="ORD-20250228-00206"/>
    <x v="0"/>
    <s v="HOM-001"/>
    <x v="3"/>
    <n v="28.25"/>
    <x v="6"/>
    <n v="2"/>
    <x v="158"/>
    <x v="5"/>
    <d v="1899-12-30T12:23:00"/>
    <s v="12"/>
    <d v="2025-02-28T00:00:00"/>
    <d v="1899-12-30T16:23:00"/>
    <x v="11"/>
    <s v="Sana Ahmed"/>
    <x v="0"/>
    <x v="0"/>
    <s v="Home Fragrance"/>
    <x v="1"/>
    <x v="0"/>
    <x v="0"/>
    <n v="56.5"/>
    <d v="2025-02-28T00:22:00"/>
    <d v="2024-09-01T00:44:00"/>
    <x v="0"/>
    <d v="2025-02-28T16:23:00"/>
    <d v="2025-03-01T00:22:00"/>
    <x v="1"/>
  </r>
  <r>
    <s v="ORD-20250813-00207"/>
    <x v="0"/>
    <s v="HOM-001"/>
    <x v="3"/>
    <n v="30.52"/>
    <x v="11"/>
    <n v="1"/>
    <x v="159"/>
    <x v="7"/>
    <d v="1899-12-30T18:14:00"/>
    <s v="18"/>
    <d v="2025-08-15T00:00:00"/>
    <d v="1899-12-30T15:30:00"/>
    <x v="15"/>
    <s v="Ahmed Al Bateen"/>
    <x v="2"/>
    <x v="1"/>
    <s v="Home Fragrance"/>
    <x v="2"/>
    <x v="0"/>
    <x v="0"/>
    <n v="30.52"/>
    <d v="2025-08-13T00:22:00"/>
    <d v="2024-08-06T00:56:00"/>
    <x v="0"/>
    <d v="2025-08-15T15:30:00"/>
    <d v="2025-08-14T00:22:00"/>
    <x v="0"/>
  </r>
  <r>
    <s v="ORD-20250330-00208"/>
    <x v="0"/>
    <s v="DAT-001"/>
    <x v="6"/>
    <n v="30.56"/>
    <x v="7"/>
    <n v="1"/>
    <x v="102"/>
    <x v="2"/>
    <d v="1899-12-30T11:48:00"/>
    <s v="11"/>
    <d v="2025-03-30T00:00:00"/>
    <d v="1899-12-30T17:48:00"/>
    <x v="27"/>
    <s v="Sana Iqbal"/>
    <x v="7"/>
    <x v="0"/>
    <s v="Dates &amp; Sweets"/>
    <x v="1"/>
    <x v="2"/>
    <x v="2"/>
    <n v="30.56"/>
    <d v="2025-03-30T01:07:00"/>
    <d v="2024-10-07T00:00:00"/>
    <x v="0"/>
    <d v="2025-03-30T17:48:00"/>
    <d v="2025-03-31T01:07:00"/>
    <x v="1"/>
  </r>
  <r>
    <s v="ORD-20240827-00209"/>
    <x v="0"/>
    <s v="SWT-001"/>
    <x v="9"/>
    <n v="26.54"/>
    <x v="4"/>
    <n v="1"/>
    <x v="160"/>
    <x v="7"/>
    <d v="1899-12-30T09:35:00"/>
    <s v="9"/>
    <d v="2024-08-29T00:00:00"/>
    <d v="1899-12-30T09:35:00"/>
    <x v="31"/>
    <s v="Hamad Al Suwaidi"/>
    <x v="5"/>
    <x v="1"/>
    <s v="Dates &amp; Sweets"/>
    <x v="2"/>
    <x v="1"/>
    <x v="0"/>
    <n v="26.54"/>
    <d v="2024-08-27T00:56:00"/>
    <d v="2024-08-21T00:33:00"/>
    <x v="0"/>
    <d v="2024-08-29T09:35:00"/>
    <d v="2024-08-28T00:56:00"/>
    <x v="0"/>
  </r>
  <r>
    <s v="ORD-20250225-00210"/>
    <x v="0"/>
    <s v="CRP-001"/>
    <x v="4"/>
    <n v="157.61000000000001"/>
    <x v="4"/>
    <n v="12"/>
    <x v="24"/>
    <x v="5"/>
    <d v="1899-12-30T20:56:00"/>
    <s v="20"/>
    <d v="2025-02-26T00:00:00"/>
    <d v="1899-12-30T20:56:00"/>
    <x v="26"/>
    <s v="Maryam Al Falasi"/>
    <x v="1"/>
    <x v="1"/>
    <s v="Hamper"/>
    <x v="0"/>
    <x v="3"/>
    <x v="0"/>
    <n v="1891.3200000000002"/>
    <d v="2025-02-25T00:22:00"/>
    <d v="2024-11-02T00:56:00"/>
    <x v="0"/>
    <d v="2025-02-26T20:56:00"/>
    <d v="2025-02-26T00:22:00"/>
    <x v="0"/>
  </r>
  <r>
    <s v="ORD-20250102-00211"/>
    <x v="0"/>
    <s v="FLW-002"/>
    <x v="5"/>
    <n v="46.09"/>
    <x v="3"/>
    <n v="1"/>
    <x v="82"/>
    <x v="4"/>
    <d v="1899-12-30T20:21:00"/>
    <s v="20"/>
    <d v="2025-01-04T00:00:00"/>
    <d v="1899-12-30T16:53:00"/>
    <x v="5"/>
    <s v="Hina Shah"/>
    <x v="2"/>
    <x v="0"/>
    <s v="Flowers"/>
    <x v="2"/>
    <x v="6"/>
    <x v="0"/>
    <n v="46.09"/>
    <d v="2025-01-02T01:07:00"/>
    <d v="2024-08-07T01:18:00"/>
    <x v="0"/>
    <d v="2025-01-04T16:53:00"/>
    <d v="2025-01-03T01:07:00"/>
    <x v="0"/>
  </r>
  <r>
    <s v="ORD-20250618-00212"/>
    <x v="0"/>
    <s v="HMP-002"/>
    <x v="8"/>
    <n v="90.58"/>
    <x v="4"/>
    <n v="2"/>
    <x v="161"/>
    <x v="6"/>
    <d v="1899-12-30T11:46:00"/>
    <s v="11"/>
    <d v="2025-06-18T00:00:00"/>
    <d v="1899-12-30T18:46:00"/>
    <x v="16"/>
    <s v="Sara Hussain"/>
    <x v="0"/>
    <x v="0"/>
    <s v="Hamper"/>
    <x v="1"/>
    <x v="3"/>
    <x v="0"/>
    <n v="181.16"/>
    <d v="2025-06-18T01:18:00"/>
    <d v="2024-08-07T00:11:00"/>
    <x v="0"/>
    <d v="2025-06-18T18:46:00"/>
    <d v="2025-06-19T01:18:00"/>
    <x v="1"/>
  </r>
  <r>
    <s v="ORD-20250531-00213"/>
    <x v="0"/>
    <s v="DAT-001"/>
    <x v="6"/>
    <n v="27.46"/>
    <x v="7"/>
    <n v="1"/>
    <x v="134"/>
    <x v="1"/>
    <d v="1899-12-30T19:56:00"/>
    <s v="19"/>
    <d v="2025-06-01T00:00:00"/>
    <d v="1899-12-30T20:56:00"/>
    <x v="16"/>
    <s v="Aisha Al Marri"/>
    <x v="0"/>
    <x v="0"/>
    <s v="Dates &amp; Sweets"/>
    <x v="0"/>
    <x v="5"/>
    <x v="0"/>
    <n v="27.46"/>
    <d v="2025-05-31T00:56:00"/>
    <d v="2024-08-12T00:44:00"/>
    <x v="0"/>
    <d v="2025-06-01T20:56:00"/>
    <d v="2025-06-01T00:56:00"/>
    <x v="0"/>
  </r>
  <r>
    <s v="ORD-20250405-00214"/>
    <x v="0"/>
    <s v="BAL-001"/>
    <x v="13"/>
    <n v="26.7"/>
    <x v="5"/>
    <n v="3"/>
    <x v="162"/>
    <x v="0"/>
    <d v="1899-12-30T20:43:00"/>
    <s v="20"/>
    <d v="2025-04-07T00:00:00"/>
    <d v="1899-12-30T18:37:00"/>
    <x v="24"/>
    <s v="Khalid Al Nuaimi"/>
    <x v="1"/>
    <x v="1"/>
    <s v="Balloons"/>
    <x v="2"/>
    <x v="3"/>
    <x v="0"/>
    <n v="80.099999999999994"/>
    <d v="2025-04-05T00:44:00"/>
    <d v="2024-08-14T01:18:00"/>
    <x v="0"/>
    <d v="2025-04-07T18:37:00"/>
    <d v="2025-04-06T00:44:00"/>
    <x v="0"/>
  </r>
  <r>
    <s v="ORD-20241229-00215"/>
    <x v="0"/>
    <s v="FLW-001"/>
    <x v="1"/>
    <n v="45.89"/>
    <x v="11"/>
    <n v="1"/>
    <x v="155"/>
    <x v="11"/>
    <d v="1899-12-30T10:54:00"/>
    <s v="10"/>
    <d v="2024-12-29T00:00:00"/>
    <d v="1899-12-30T16:54:00"/>
    <x v="35"/>
    <s v="Aijaz Kumar"/>
    <x v="5"/>
    <x v="1"/>
    <s v="Flowers"/>
    <x v="1"/>
    <x v="3"/>
    <x v="1"/>
    <n v="45.89"/>
    <d v="2024-12-29T01:07:00"/>
    <d v="2024-08-05T00:56:00"/>
    <x v="0"/>
    <d v="2024-12-29T16:54:00"/>
    <d v="2024-12-30T01:07:00"/>
    <x v="1"/>
  </r>
  <r>
    <s v="ORD-20240804-00216"/>
    <x v="0"/>
    <s v="CHC-001"/>
    <x v="17"/>
    <n v="17.829999999999998"/>
    <x v="1"/>
    <n v="2"/>
    <x v="163"/>
    <x v="7"/>
    <d v="1899-12-30T10:38:00"/>
    <s v="10"/>
    <d v="2024-08-04T00:00:00"/>
    <d v="1899-12-30T16:38:00"/>
    <x v="29"/>
    <s v="Hassan Kumar"/>
    <x v="2"/>
    <x v="0"/>
    <s v="Chocolate"/>
    <x v="1"/>
    <x v="0"/>
    <x v="1"/>
    <n v="35.659999999999997"/>
    <d v="2024-08-04T00:56:00"/>
    <d v="2024-08-04T00:56:00"/>
    <x v="1"/>
    <d v="2024-08-04T16:38:00"/>
    <d v="2024-08-05T00:56:00"/>
    <x v="1"/>
  </r>
  <r>
    <s v="ORD-20250316-00217"/>
    <x v="0"/>
    <s v="GFT-001"/>
    <x v="2"/>
    <n v="36.409999999999997"/>
    <x v="12"/>
    <n v="1"/>
    <x v="164"/>
    <x v="2"/>
    <d v="1899-12-30T10:32:00"/>
    <s v="10"/>
    <d v="2025-03-16T00:00:00"/>
    <d v="1899-12-30T13:32:00"/>
    <x v="26"/>
    <s v="Yousef Al Shamsi"/>
    <x v="1"/>
    <x v="1"/>
    <s v="Gifting"/>
    <x v="1"/>
    <x v="1"/>
    <x v="1"/>
    <n v="36.409999999999997"/>
    <d v="2025-03-16T01:29:00"/>
    <d v="2024-08-21T01:07:00"/>
    <x v="0"/>
    <d v="2025-03-16T13:32:00"/>
    <d v="2025-03-17T01:29:00"/>
    <x v="1"/>
  </r>
  <r>
    <s v="ORD-20250713-00218"/>
    <x v="0"/>
    <s v="PRF-001"/>
    <x v="14"/>
    <n v="128.31"/>
    <x v="2"/>
    <n v="1"/>
    <x v="165"/>
    <x v="8"/>
    <d v="1899-12-30T17:12:00"/>
    <s v="17"/>
    <d v="2025-07-14T00:00:00"/>
    <d v="1899-12-30T14:46:00"/>
    <x v="25"/>
    <s v="Priya Shaikh"/>
    <x v="6"/>
    <x v="1"/>
    <s v="Perfume"/>
    <x v="0"/>
    <x v="0"/>
    <x v="1"/>
    <n v="128.31"/>
    <d v="2025-07-13T01:07:00"/>
    <d v="2024-08-19T00:44:00"/>
    <x v="0"/>
    <d v="2025-07-14T14:46:00"/>
    <d v="2025-07-14T01:07:00"/>
    <x v="0"/>
  </r>
  <r>
    <s v="ORD-20250315-00219"/>
    <x v="0"/>
    <s v="CHC-001"/>
    <x v="17"/>
    <n v="16.27"/>
    <x v="1"/>
    <n v="3"/>
    <x v="166"/>
    <x v="2"/>
    <d v="1899-12-30T18:36:00"/>
    <s v="18"/>
    <d v="2025-03-16T00:00:00"/>
    <d v="1899-12-30T19:58:00"/>
    <x v="9"/>
    <s v="Saeed Al Falasi"/>
    <x v="2"/>
    <x v="1"/>
    <s v="Chocolate"/>
    <x v="0"/>
    <x v="2"/>
    <x v="0"/>
    <n v="48.81"/>
    <d v="2025-03-15T01:15:00"/>
    <d v="2024-10-12T00:44:00"/>
    <x v="0"/>
    <d v="2025-03-16T19:58:00"/>
    <d v="2025-03-16T01:15:00"/>
    <x v="0"/>
  </r>
  <r>
    <s v="ORD-20240908-00220"/>
    <x v="0"/>
    <s v="PAF-001"/>
    <x v="12"/>
    <n v="21.41"/>
    <x v="8"/>
    <n v="2"/>
    <x v="64"/>
    <x v="3"/>
    <d v="1899-12-30T13:47:00"/>
    <s v="13"/>
    <d v="2024-09-08T00:00:00"/>
    <d v="1899-12-30T17:47:00"/>
    <x v="20"/>
    <s v="Fatima Al Shamsi"/>
    <x v="4"/>
    <x v="0"/>
    <s v="Bakery"/>
    <x v="1"/>
    <x v="1"/>
    <x v="1"/>
    <n v="42.82"/>
    <d v="2024-09-08T00:56:00"/>
    <d v="2024-09-08T00:56:00"/>
    <x v="1"/>
    <d v="2024-09-08T17:47:00"/>
    <d v="2024-09-09T00:56:00"/>
    <x v="1"/>
  </r>
  <r>
    <s v="ORD-20250131-00221"/>
    <x v="0"/>
    <s v="PAF-001"/>
    <x v="12"/>
    <n v="21.16"/>
    <x v="11"/>
    <n v="1"/>
    <x v="167"/>
    <x v="4"/>
    <d v="1899-12-30T10:40:00"/>
    <s v="10"/>
    <d v="2025-02-01T00:00:00"/>
    <d v="1899-12-30T13:40:00"/>
    <x v="16"/>
    <s v="Sana Hussain"/>
    <x v="0"/>
    <x v="1"/>
    <s v="Bakery"/>
    <x v="0"/>
    <x v="0"/>
    <x v="2"/>
    <n v="21.16"/>
    <d v="2025-01-31T00:44:00"/>
    <d v="2024-08-27T00:56:00"/>
    <x v="0"/>
    <d v="2025-02-01T13:40:00"/>
    <d v="2025-02-01T00:44:00"/>
    <x v="0"/>
  </r>
  <r>
    <s v="ORD-20250714-00222"/>
    <x v="0"/>
    <s v="PRF-001"/>
    <x v="14"/>
    <n v="113.73"/>
    <x v="2"/>
    <n v="1"/>
    <x v="143"/>
    <x v="8"/>
    <d v="1899-12-30T20:29:00"/>
    <s v="20"/>
    <d v="2025-07-15T00:00:00"/>
    <d v="1899-12-30T21:29:00"/>
    <x v="15"/>
    <s v="Latifa Al Nuaimi"/>
    <x v="2"/>
    <x v="0"/>
    <s v="Perfume"/>
    <x v="0"/>
    <x v="5"/>
    <x v="0"/>
    <n v="113.73"/>
    <d v="2025-07-14T00:22:00"/>
    <d v="2024-12-31T01:18:00"/>
    <x v="0"/>
    <d v="2025-07-15T21:29:00"/>
    <d v="2025-07-15T00:22:00"/>
    <x v="0"/>
  </r>
  <r>
    <s v="ORD-20241001-00223"/>
    <x v="0"/>
    <s v="FLW-002"/>
    <x v="5"/>
    <n v="62.77"/>
    <x v="1"/>
    <n v="1"/>
    <x v="18"/>
    <x v="10"/>
    <d v="1899-12-30T14:48:00"/>
    <s v="14"/>
    <d v="2024-10-01T00:00:00"/>
    <d v="1899-12-30T20:48:00"/>
    <x v="12"/>
    <s v="Abdullah Al Shamsi"/>
    <x v="1"/>
    <x v="1"/>
    <s v="Flowers"/>
    <x v="1"/>
    <x v="2"/>
    <x v="1"/>
    <n v="62.77"/>
    <d v="2024-10-01T01:07:00"/>
    <d v="2024-08-23T00:56:00"/>
    <x v="0"/>
    <d v="2024-10-01T20:48:00"/>
    <d v="2024-10-02T01:07:00"/>
    <x v="1"/>
  </r>
  <r>
    <s v="ORD-20250223-00224"/>
    <x v="0"/>
    <s v="PER-001"/>
    <x v="10"/>
    <n v="12.39"/>
    <x v="5"/>
    <n v="1"/>
    <x v="42"/>
    <x v="5"/>
    <d v="1899-12-30T09:43:00"/>
    <s v="9"/>
    <d v="2025-02-23T00:00:00"/>
    <d v="1899-12-30T16:43:00"/>
    <x v="3"/>
    <s v="Ahmed Al Nuaimi"/>
    <x v="0"/>
    <x v="1"/>
    <s v="Personalized"/>
    <x v="1"/>
    <x v="0"/>
    <x v="0"/>
    <n v="12.39"/>
    <d v="2025-02-23T00:11:00"/>
    <d v="2024-09-19T00:56:00"/>
    <x v="0"/>
    <d v="2025-02-23T16:43:00"/>
    <d v="2025-02-24T00:11:00"/>
    <x v="1"/>
  </r>
  <r>
    <s v="ORD-20250220-00225"/>
    <x v="0"/>
    <s v="FLW-002"/>
    <x v="5"/>
    <n v="49.45"/>
    <x v="3"/>
    <n v="1"/>
    <x v="168"/>
    <x v="5"/>
    <d v="1899-12-30T11:56:00"/>
    <s v="11"/>
    <d v="2025-02-20T00:00:00"/>
    <d v="1899-12-30T17:56:00"/>
    <x v="6"/>
    <s v="Faisal Al Marri"/>
    <x v="0"/>
    <x v="1"/>
    <s v="Flowers"/>
    <x v="1"/>
    <x v="0"/>
    <x v="0"/>
    <n v="49.45"/>
    <d v="2025-02-20T00:22:00"/>
    <d v="2024-08-16T00:25:00"/>
    <x v="0"/>
    <d v="2025-02-20T17:56:00"/>
    <d v="2025-02-21T00:22:00"/>
    <x v="1"/>
  </r>
  <r>
    <s v="ORD-20241221-00226"/>
    <x v="0"/>
    <s v="PER-001"/>
    <x v="10"/>
    <n v="12.88"/>
    <x v="5"/>
    <n v="1"/>
    <x v="169"/>
    <x v="11"/>
    <d v="1899-12-30T18:50:00"/>
    <s v="18"/>
    <d v="2024-12-22T00:00:00"/>
    <d v="1899-12-30T12:42:00"/>
    <x v="19"/>
    <s v="Ali Ahmed"/>
    <x v="0"/>
    <x v="0"/>
    <s v="Personalized"/>
    <x v="0"/>
    <x v="0"/>
    <x v="0"/>
    <n v="12.88"/>
    <d v="2024-12-21T00:22:00"/>
    <d v="2024-08-15T00:22:00"/>
    <x v="0"/>
    <d v="2024-12-22T12:42:00"/>
    <d v="2024-12-22T00:22:00"/>
    <x v="0"/>
  </r>
  <r>
    <s v="ORD-20250201-00227"/>
    <x v="0"/>
    <s v="HMP-002"/>
    <x v="8"/>
    <n v="92.02"/>
    <x v="9"/>
    <n v="11"/>
    <x v="170"/>
    <x v="5"/>
    <d v="1899-12-30T17:13:00"/>
    <s v="17"/>
    <d v="2025-02-02T00:00:00"/>
    <d v="1899-12-30T20:17:00"/>
    <x v="2"/>
    <s v="Sana Verma"/>
    <x v="0"/>
    <x v="1"/>
    <s v="Hamper"/>
    <x v="0"/>
    <x v="1"/>
    <x v="1"/>
    <n v="1012.2199999999999"/>
    <d v="2025-02-01T00:11:00"/>
    <d v="2024-09-10T01:07:00"/>
    <x v="0"/>
    <d v="2025-02-02T20:17:00"/>
    <d v="2025-02-02T00:11:00"/>
    <x v="0"/>
  </r>
  <r>
    <s v="ORD-20240916-00228"/>
    <x v="0"/>
    <s v="PRF-001"/>
    <x v="14"/>
    <n v="105.41"/>
    <x v="2"/>
    <n v="1"/>
    <x v="109"/>
    <x v="3"/>
    <d v="1899-12-30T11:50:00"/>
    <s v="11"/>
    <d v="2024-09-16T00:00:00"/>
    <d v="1899-12-30T15:50:00"/>
    <x v="1"/>
    <s v="Zain Khan"/>
    <x v="1"/>
    <x v="1"/>
    <s v="Perfume"/>
    <x v="1"/>
    <x v="2"/>
    <x v="1"/>
    <n v="105.41"/>
    <d v="2024-09-16T00:56:00"/>
    <d v="2024-08-05T00:22:00"/>
    <x v="0"/>
    <d v="2024-09-16T15:50:00"/>
    <d v="2024-09-17T00:56:00"/>
    <x v="1"/>
  </r>
  <r>
    <s v="ORD-20250204-00229"/>
    <x v="0"/>
    <s v="FLW-002"/>
    <x v="5"/>
    <n v="52.87"/>
    <x v="5"/>
    <n v="1"/>
    <x v="171"/>
    <x v="5"/>
    <d v="1899-12-30T11:00:00"/>
    <s v="11"/>
    <d v="2025-02-04T00:00:00"/>
    <d v="1899-12-30T18:00:00"/>
    <x v="25"/>
    <s v="Rohit Shah"/>
    <x v="6"/>
    <x v="0"/>
    <s v="Flowers"/>
    <x v="1"/>
    <x v="6"/>
    <x v="0"/>
    <n v="52.87"/>
    <d v="2025-02-04T00:33:00"/>
    <d v="2024-08-02T00:33:00"/>
    <x v="0"/>
    <d v="2025-02-04T18:00:00"/>
    <d v="2025-02-05T00:33:00"/>
    <x v="1"/>
  </r>
  <r>
    <s v="ORD-20240820-00230"/>
    <x v="0"/>
    <s v="HOM-001"/>
    <x v="3"/>
    <n v="33.04"/>
    <x v="6"/>
    <n v="1"/>
    <x v="172"/>
    <x v="7"/>
    <d v="1899-12-30T10:11:00"/>
    <s v="10"/>
    <d v="2024-08-20T00:00:00"/>
    <d v="1899-12-30T13:11:00"/>
    <x v="3"/>
    <s v="Khalid Al Shamsi"/>
    <x v="0"/>
    <x v="0"/>
    <s v="Home Fragrance"/>
    <x v="1"/>
    <x v="0"/>
    <x v="1"/>
    <n v="33.04"/>
    <d v="2024-08-20T00:56:00"/>
    <d v="2024-08-20T00:56:00"/>
    <x v="1"/>
    <d v="2024-08-20T13:11:00"/>
    <d v="2024-08-21T00:56:00"/>
    <x v="1"/>
  </r>
  <r>
    <s v="ORD-20250708-00231"/>
    <x v="0"/>
    <s v="FLW-002"/>
    <x v="5"/>
    <n v="51.89"/>
    <x v="1"/>
    <n v="1"/>
    <x v="173"/>
    <x v="8"/>
    <d v="1899-12-30T18:23:00"/>
    <s v="18"/>
    <d v="2025-07-09T00:00:00"/>
    <d v="1899-12-30T21:23:00"/>
    <x v="2"/>
    <s v="Imran Hussain"/>
    <x v="0"/>
    <x v="0"/>
    <s v="Flowers"/>
    <x v="0"/>
    <x v="3"/>
    <x v="0"/>
    <n v="51.89"/>
    <d v="2025-07-08T00:22:00"/>
    <d v="2024-08-24T01:18:00"/>
    <x v="0"/>
    <d v="2025-07-09T21:23:00"/>
    <d v="2025-07-09T00:22:00"/>
    <x v="0"/>
  </r>
  <r>
    <s v="ORD-20250802-00232"/>
    <x v="0"/>
    <s v="CRP-001"/>
    <x v="4"/>
    <n v="159.30000000000001"/>
    <x v="4"/>
    <n v="4"/>
    <x v="174"/>
    <x v="7"/>
    <d v="1899-12-30T19:06:00"/>
    <s v="19"/>
    <d v="2025-08-03T00:00:00"/>
    <d v="1899-12-30T18:49:00"/>
    <x v="29"/>
    <s v="Mohammed Al Falasi"/>
    <x v="2"/>
    <x v="0"/>
    <s v="Hamper"/>
    <x v="0"/>
    <x v="0"/>
    <x v="2"/>
    <n v="637.20000000000005"/>
    <d v="2025-08-02T00:33:00"/>
    <d v="2024-11-19T00:25:00"/>
    <x v="0"/>
    <d v="2025-08-03T18:49:00"/>
    <d v="2025-08-03T00:33:00"/>
    <x v="0"/>
  </r>
  <r>
    <s v="ORD-20250119-00233"/>
    <x v="0"/>
    <s v="FLW-002"/>
    <x v="5"/>
    <n v="50.92"/>
    <x v="3"/>
    <n v="1"/>
    <x v="175"/>
    <x v="4"/>
    <d v="1899-12-30T10:16:00"/>
    <s v="10"/>
    <d v="2025-01-20T00:00:00"/>
    <d v="1899-12-30T15:16:00"/>
    <x v="29"/>
    <s v="Sophia Johnson"/>
    <x v="2"/>
    <x v="0"/>
    <s v="Flowers"/>
    <x v="0"/>
    <x v="3"/>
    <x v="0"/>
    <n v="50.92"/>
    <d v="2025-01-19T01:18:00"/>
    <d v="2024-08-30T01:15:00"/>
    <x v="0"/>
    <d v="2025-01-20T15:16:00"/>
    <d v="2025-01-20T01:18:00"/>
    <x v="0"/>
  </r>
  <r>
    <s v="ORD-20250416-00234"/>
    <x v="0"/>
    <s v="FLW-002"/>
    <x v="5"/>
    <n v="54.74"/>
    <x v="2"/>
    <n v="2"/>
    <x v="85"/>
    <x v="0"/>
    <d v="1899-12-30T17:24:00"/>
    <s v="17"/>
    <d v="2025-04-17T00:00:00"/>
    <d v="1899-12-30T20:24:00"/>
    <x v="4"/>
    <s v="Ayesha Kumar"/>
    <x v="0"/>
    <x v="0"/>
    <s v="Flowers"/>
    <x v="0"/>
    <x v="1"/>
    <x v="0"/>
    <n v="109.48"/>
    <d v="2025-04-16T00:25:00"/>
    <d v="2024-08-24T00:44:00"/>
    <x v="0"/>
    <d v="2025-04-17T20:24:00"/>
    <d v="2025-04-17T00:25:00"/>
    <x v="0"/>
  </r>
  <r>
    <s v="ORD-20250214-00235"/>
    <x v="0"/>
    <s v="DAT-001"/>
    <x v="6"/>
    <n v="21.48"/>
    <x v="4"/>
    <n v="1"/>
    <x v="176"/>
    <x v="5"/>
    <d v="1899-12-30T10:41:00"/>
    <s v="10"/>
    <d v="2025-02-14T00:00:00"/>
    <d v="1899-12-30T16:41:00"/>
    <x v="6"/>
    <s v="Reem Al Mansoori"/>
    <x v="0"/>
    <x v="0"/>
    <s v="Dates &amp; Sweets"/>
    <x v="1"/>
    <x v="0"/>
    <x v="0"/>
    <n v="21.48"/>
    <d v="2025-02-14T01:29:00"/>
    <d v="2024-08-09T01:07:00"/>
    <x v="0"/>
    <d v="2025-02-14T16:41:00"/>
    <d v="2025-02-15T01:29:00"/>
    <x v="1"/>
  </r>
  <r>
    <s v="ORD-20240801-00236"/>
    <x v="0"/>
    <s v="PAF-001"/>
    <x v="12"/>
    <n v="20.2"/>
    <x v="11"/>
    <n v="1"/>
    <x v="177"/>
    <x v="7"/>
    <d v="1899-12-30T19:50:00"/>
    <s v="19"/>
    <d v="2024-08-03T00:00:00"/>
    <d v="1899-12-30T18:21:00"/>
    <x v="26"/>
    <s v="Omar Al Nahyan"/>
    <x v="1"/>
    <x v="0"/>
    <s v="Bakery"/>
    <x v="2"/>
    <x v="5"/>
    <x v="1"/>
    <n v="20.2"/>
    <d v="2024-08-01T01:29:00"/>
    <d v="2024-08-01T01:29:00"/>
    <x v="1"/>
    <d v="2024-08-03T18:21:00"/>
    <d v="2024-08-02T01:29:00"/>
    <x v="0"/>
  </r>
  <r>
    <s v="ORD-20250506-00237"/>
    <x v="0"/>
    <s v="HMP-002"/>
    <x v="8"/>
    <n v="83.28"/>
    <x v="4"/>
    <n v="2"/>
    <x v="1"/>
    <x v="1"/>
    <d v="1899-12-30T17:45:00"/>
    <s v="17"/>
    <d v="2025-05-07T00:00:00"/>
    <d v="1899-12-30T19:45:00"/>
    <x v="9"/>
    <s v="James Jones"/>
    <x v="2"/>
    <x v="1"/>
    <s v="Hamper"/>
    <x v="0"/>
    <x v="1"/>
    <x v="0"/>
    <n v="166.56"/>
    <d v="2025-05-06T00:33:00"/>
    <d v="2024-10-17T00:56:00"/>
    <x v="0"/>
    <d v="2025-05-07T19:45:00"/>
    <d v="2025-05-07T00:33:00"/>
    <x v="0"/>
  </r>
  <r>
    <s v="ORD-20240924-00238"/>
    <x v="0"/>
    <s v="CRP-001"/>
    <x v="4"/>
    <n v="169.59"/>
    <x v="9"/>
    <n v="3"/>
    <x v="100"/>
    <x v="3"/>
    <d v="1899-12-30T19:47:00"/>
    <s v="19"/>
    <d v="2024-09-26T00:00:00"/>
    <d v="1899-12-30T17:13:00"/>
    <x v="16"/>
    <s v="Hassan Patel"/>
    <x v="0"/>
    <x v="0"/>
    <s v="Hamper"/>
    <x v="2"/>
    <x v="0"/>
    <x v="2"/>
    <n v="508.77"/>
    <d v="2024-09-24T00:56:00"/>
    <d v="2024-09-04T01:29:00"/>
    <x v="0"/>
    <d v="2024-09-26T17:13:00"/>
    <d v="2024-09-25T00:56:00"/>
    <x v="0"/>
  </r>
  <r>
    <s v="ORD-20250622-00239"/>
    <x v="0"/>
    <s v="HMP-001"/>
    <x v="11"/>
    <n v="72.36"/>
    <x v="9"/>
    <n v="3"/>
    <x v="178"/>
    <x v="6"/>
    <d v="1899-12-30T17:07:00"/>
    <s v="17"/>
    <d v="2025-06-24T00:00:00"/>
    <d v="1899-12-30T17:07:00"/>
    <x v="26"/>
    <s v="Ali Chaudhry"/>
    <x v="1"/>
    <x v="1"/>
    <s v="Hamper"/>
    <x v="2"/>
    <x v="5"/>
    <x v="0"/>
    <n v="217.07999999999998"/>
    <d v="2025-06-22T00:44:00"/>
    <d v="2024-08-07T00:11:00"/>
    <x v="0"/>
    <d v="2025-06-24T17:07:00"/>
    <d v="2025-06-23T00:44:00"/>
    <x v="0"/>
  </r>
  <r>
    <s v="ORD-20250214-00240"/>
    <x v="0"/>
    <s v="PRF-001"/>
    <x v="14"/>
    <n v="121.26"/>
    <x v="10"/>
    <n v="2"/>
    <x v="176"/>
    <x v="5"/>
    <d v="1899-12-30T18:58:00"/>
    <s v="18"/>
    <d v="2025-02-15T00:00:00"/>
    <d v="1899-12-30T17:32:00"/>
    <x v="9"/>
    <s v="Rakesh Shaikh"/>
    <x v="2"/>
    <x v="0"/>
    <s v="Perfume"/>
    <x v="0"/>
    <x v="0"/>
    <x v="0"/>
    <n v="242.52"/>
    <d v="2025-02-14T01:18:00"/>
    <d v="2024-08-09T01:15:00"/>
    <x v="0"/>
    <d v="2025-02-15T17:32:00"/>
    <d v="2025-02-15T01:18:00"/>
    <x v="0"/>
  </r>
  <r>
    <s v="ORD-20250609-00241"/>
    <x v="0"/>
    <s v="HMP-002"/>
    <x v="8"/>
    <n v="99.54"/>
    <x v="7"/>
    <n v="2"/>
    <x v="150"/>
    <x v="6"/>
    <d v="1899-12-30T11:26:00"/>
    <s v="11"/>
    <d v="2025-06-10T00:00:00"/>
    <d v="1899-12-30T16:26:00"/>
    <x v="1"/>
    <s v="Hassan Shah"/>
    <x v="1"/>
    <x v="0"/>
    <s v="Hamper"/>
    <x v="0"/>
    <x v="3"/>
    <x v="1"/>
    <n v="199.08"/>
    <d v="2025-06-09T01:29:00"/>
    <d v="2024-08-11T00:33:00"/>
    <x v="0"/>
    <d v="2025-06-10T16:26:00"/>
    <d v="2025-06-10T01:29:00"/>
    <x v="0"/>
  </r>
  <r>
    <s v="ORD-20250725-00242"/>
    <x v="0"/>
    <s v="FLW-002"/>
    <x v="5"/>
    <n v="48.68"/>
    <x v="3"/>
    <n v="1"/>
    <x v="52"/>
    <x v="8"/>
    <d v="1899-12-30T17:45:00"/>
    <s v="17"/>
    <d v="2025-07-26T00:00:00"/>
    <d v="1899-12-30T13:48:00"/>
    <x v="12"/>
    <s v="Imran Chaudhry"/>
    <x v="1"/>
    <x v="0"/>
    <s v="Flowers"/>
    <x v="0"/>
    <x v="2"/>
    <x v="1"/>
    <n v="48.68"/>
    <d v="2025-07-25T00:33:00"/>
    <d v="2024-08-16T00:22:00"/>
    <x v="0"/>
    <d v="2025-07-26T13:48:00"/>
    <d v="2025-07-26T00:33:00"/>
    <x v="0"/>
  </r>
  <r>
    <s v="ORD-20250220-00243"/>
    <x v="0"/>
    <s v="FLW-002"/>
    <x v="5"/>
    <n v="60.12"/>
    <x v="2"/>
    <n v="1"/>
    <x v="168"/>
    <x v="5"/>
    <d v="1899-12-30T10:24:00"/>
    <s v="10"/>
    <d v="2025-02-21T00:00:00"/>
    <d v="1899-12-30T16:24:00"/>
    <x v="4"/>
    <s v="Hassan Chaudhry"/>
    <x v="0"/>
    <x v="0"/>
    <s v="Flowers"/>
    <x v="0"/>
    <x v="5"/>
    <x v="0"/>
    <n v="60.12"/>
    <d v="2025-02-20T00:33:00"/>
    <d v="2024-08-17T00:56:00"/>
    <x v="0"/>
    <d v="2025-02-21T16:24:00"/>
    <d v="2025-02-21T00:33:00"/>
    <x v="0"/>
  </r>
  <r>
    <s v="ORD-20250704-00244"/>
    <x v="0"/>
    <s v="GFT-001"/>
    <x v="2"/>
    <n v="35.03"/>
    <x v="6"/>
    <n v="1"/>
    <x v="179"/>
    <x v="8"/>
    <d v="1899-12-30T17:35:00"/>
    <s v="17"/>
    <d v="2025-07-05T00:00:00"/>
    <d v="1899-12-30T16:44:00"/>
    <x v="24"/>
    <s v="David Miller"/>
    <x v="1"/>
    <x v="1"/>
    <s v="Gifting"/>
    <x v="0"/>
    <x v="6"/>
    <x v="0"/>
    <n v="35.03"/>
    <d v="2025-07-04T01:29:00"/>
    <d v="2024-09-26T00:56:00"/>
    <x v="0"/>
    <d v="2025-07-05T16:44:00"/>
    <d v="2025-07-05T01:29:00"/>
    <x v="0"/>
  </r>
  <r>
    <s v="ORD-20250303-00245"/>
    <x v="0"/>
    <s v="PER-001"/>
    <x v="10"/>
    <n v="11.06"/>
    <x v="8"/>
    <n v="1"/>
    <x v="180"/>
    <x v="2"/>
    <d v="1899-12-30T10:47:00"/>
    <s v="10"/>
    <d v="2025-03-04T00:00:00"/>
    <d v="1899-12-30T16:47:00"/>
    <x v="29"/>
    <s v="Hassan Shah"/>
    <x v="2"/>
    <x v="0"/>
    <s v="Personalized"/>
    <x v="0"/>
    <x v="1"/>
    <x v="1"/>
    <n v="11.06"/>
    <d v="2025-03-03T00:56:00"/>
    <d v="2024-08-11T00:33:00"/>
    <x v="0"/>
    <d v="2025-03-04T16:47:00"/>
    <d v="2025-03-04T00:56:00"/>
    <x v="0"/>
  </r>
  <r>
    <s v="ORD-20241012-00246"/>
    <x v="0"/>
    <s v="SWT-001"/>
    <x v="9"/>
    <n v="29.04"/>
    <x v="7"/>
    <n v="2"/>
    <x v="108"/>
    <x v="10"/>
    <d v="1899-12-30T21:47:00"/>
    <s v="21"/>
    <d v="2024-10-13T00:00:00"/>
    <d v="1899-12-30T14:37:00"/>
    <x v="7"/>
    <s v="Latifa Al Falasi"/>
    <x v="0"/>
    <x v="0"/>
    <s v="Dates &amp; Sweets"/>
    <x v="0"/>
    <x v="4"/>
    <x v="1"/>
    <n v="58.08"/>
    <d v="2024-10-12T01:29:00"/>
    <d v="2024-08-23T01:29:00"/>
    <x v="0"/>
    <d v="2024-10-13T14:37:00"/>
    <d v="2024-10-13T01:29:00"/>
    <x v="0"/>
  </r>
  <r>
    <s v="ORD-20250528-00247"/>
    <x v="0"/>
    <s v="CHC-001"/>
    <x v="17"/>
    <n v="18.29"/>
    <x v="1"/>
    <n v="2"/>
    <x v="121"/>
    <x v="1"/>
    <d v="1899-12-30T21:39:00"/>
    <s v="21"/>
    <d v="2025-05-29T00:00:00"/>
    <d v="1899-12-30T21:39:00"/>
    <x v="26"/>
    <s v="Omar Al Falasi"/>
    <x v="1"/>
    <x v="1"/>
    <s v="Chocolate"/>
    <x v="0"/>
    <x v="5"/>
    <x v="0"/>
    <n v="36.58"/>
    <d v="2025-05-28T00:33:00"/>
    <d v="2024-08-12T00:44:00"/>
    <x v="0"/>
    <d v="2025-05-29T21:39:00"/>
    <d v="2025-05-29T00:33:00"/>
    <x v="0"/>
  </r>
  <r>
    <s v="ORD-20250228-00248"/>
    <x v="0"/>
    <s v="TOY-001"/>
    <x v="0"/>
    <n v="17.14"/>
    <x v="0"/>
    <n v="1"/>
    <x v="158"/>
    <x v="5"/>
    <d v="1899-12-30T14:05:00"/>
    <s v="14"/>
    <d v="2025-02-28T00:00:00"/>
    <d v="1899-12-30T21:05:00"/>
    <x v="18"/>
    <s v="John Johnson"/>
    <x v="1"/>
    <x v="1"/>
    <s v="Toys"/>
    <x v="1"/>
    <x v="0"/>
    <x v="2"/>
    <n v="17.14"/>
    <d v="2025-02-28T00:56:00"/>
    <d v="2025-02-28T00:56:00"/>
    <x v="1"/>
    <d v="2025-02-28T21:05:00"/>
    <d v="2025-03-01T00:56:00"/>
    <x v="1"/>
  </r>
  <r>
    <s v="ORD-20250327-00249"/>
    <x v="0"/>
    <s v="HMP-001"/>
    <x v="11"/>
    <n v="75.42"/>
    <x v="12"/>
    <n v="1"/>
    <x v="181"/>
    <x v="2"/>
    <d v="1899-12-30T20:15:00"/>
    <s v="20"/>
    <d v="2025-03-29T00:00:00"/>
    <d v="1899-12-30T20:46:00"/>
    <x v="31"/>
    <s v="Sophia Davis"/>
    <x v="5"/>
    <x v="0"/>
    <s v="Hamper"/>
    <x v="2"/>
    <x v="1"/>
    <x v="1"/>
    <n v="75.42"/>
    <d v="2025-03-27T01:15:00"/>
    <d v="2024-11-23T00:33:00"/>
    <x v="0"/>
    <d v="2025-03-29T20:46:00"/>
    <d v="2025-03-28T01:15:00"/>
    <x v="0"/>
  </r>
  <r>
    <s v="ORD-20241203-00250"/>
    <x v="0"/>
    <s v="FLW-002"/>
    <x v="5"/>
    <n v="53.3"/>
    <x v="10"/>
    <n v="1"/>
    <x v="97"/>
    <x v="11"/>
    <d v="1899-12-30T14:06:00"/>
    <s v="14"/>
    <d v="2024-12-04T00:00:00"/>
    <d v="1899-12-30T20:06:00"/>
    <x v="10"/>
    <s v="Hassan Chaudhry"/>
    <x v="1"/>
    <x v="1"/>
    <s v="Flowers"/>
    <x v="0"/>
    <x v="2"/>
    <x v="1"/>
    <n v="53.3"/>
    <d v="2024-12-03T01:15:00"/>
    <d v="2024-08-17T00:56:00"/>
    <x v="0"/>
    <d v="2024-12-04T20:06:00"/>
    <d v="2024-12-04T01:15:00"/>
    <x v="0"/>
  </r>
  <r>
    <s v="ORD-20250117-00251"/>
    <x v="0"/>
    <s v="CRP-001"/>
    <x v="4"/>
    <n v="157.94999999999999"/>
    <x v="9"/>
    <n v="3"/>
    <x v="25"/>
    <x v="4"/>
    <d v="1899-12-30T17:04:00"/>
    <s v="17"/>
    <d v="2025-01-18T00:00:00"/>
    <d v="1899-12-30T17:04:00"/>
    <x v="3"/>
    <s v="Yousef Al Bateen"/>
    <x v="0"/>
    <x v="0"/>
    <s v="Hamper"/>
    <x v="0"/>
    <x v="5"/>
    <x v="2"/>
    <n v="473.84999999999997"/>
    <d v="2025-01-17T00:11:00"/>
    <d v="2024-08-02T00:33:00"/>
    <x v="0"/>
    <d v="2025-01-18T17:04:00"/>
    <d v="2025-01-18T00:11:00"/>
    <x v="0"/>
  </r>
  <r>
    <s v="ORD-20250106-00252"/>
    <x v="0"/>
    <s v="SWT-001"/>
    <x v="9"/>
    <n v="31.55"/>
    <x v="4"/>
    <n v="1"/>
    <x v="182"/>
    <x v="4"/>
    <d v="1899-12-30T12:40:00"/>
    <s v="12"/>
    <d v="2025-01-07T00:00:00"/>
    <d v="1899-12-30T16:40:00"/>
    <x v="0"/>
    <s v="Ali Ahmed"/>
    <x v="0"/>
    <x v="0"/>
    <s v="Dates &amp; Sweets"/>
    <x v="0"/>
    <x v="0"/>
    <x v="0"/>
    <n v="31.55"/>
    <d v="2025-01-06T01:18:00"/>
    <d v="2024-08-15T00:22:00"/>
    <x v="0"/>
    <d v="2025-01-07T16:40:00"/>
    <d v="2025-01-07T01:18:00"/>
    <x v="0"/>
  </r>
  <r>
    <s v="ORD-20250424-00253"/>
    <x v="0"/>
    <s v="PER-001"/>
    <x v="10"/>
    <n v="10.81"/>
    <x v="8"/>
    <n v="2"/>
    <x v="183"/>
    <x v="0"/>
    <d v="1899-12-30T11:05:00"/>
    <s v="11"/>
    <d v="2025-04-24T00:00:00"/>
    <d v="1899-12-30T15:05:00"/>
    <x v="11"/>
    <s v="Priya Hussain"/>
    <x v="0"/>
    <x v="0"/>
    <s v="Personalized"/>
    <x v="1"/>
    <x v="2"/>
    <x v="2"/>
    <n v="21.62"/>
    <d v="2025-04-24T00:56:00"/>
    <d v="2024-08-07T00:25:00"/>
    <x v="0"/>
    <d v="2025-04-24T15:05:00"/>
    <d v="2025-04-25T00:56:00"/>
    <x v="1"/>
  </r>
  <r>
    <s v="ORD-20250704-00254"/>
    <x v="0"/>
    <s v="PRF-001"/>
    <x v="14"/>
    <n v="140.47999999999999"/>
    <x v="12"/>
    <n v="1"/>
    <x v="179"/>
    <x v="8"/>
    <d v="1899-12-30T18:23:00"/>
    <s v="18"/>
    <d v="2025-07-05T00:00:00"/>
    <d v="1899-12-30T18:23:00"/>
    <x v="26"/>
    <s v="Ayesha Shaikh"/>
    <x v="1"/>
    <x v="0"/>
    <s v="Perfume"/>
    <x v="0"/>
    <x v="5"/>
    <x v="1"/>
    <n v="140.47999999999999"/>
    <d v="2025-07-04T00:22:00"/>
    <d v="2024-09-06T00:11:00"/>
    <x v="0"/>
    <d v="2025-07-05T18:23:00"/>
    <d v="2025-07-05T00:22:00"/>
    <x v="0"/>
  </r>
  <r>
    <s v="ORD-20241022-00255"/>
    <x v="0"/>
    <s v="FLW-002"/>
    <x v="5"/>
    <n v="46.41"/>
    <x v="6"/>
    <n v="1"/>
    <x v="184"/>
    <x v="10"/>
    <d v="1899-12-30T12:41:00"/>
    <s v="12"/>
    <d v="2024-10-22T00:00:00"/>
    <d v="1899-12-30T15:41:00"/>
    <x v="16"/>
    <s v="Ali Chaudhry"/>
    <x v="0"/>
    <x v="0"/>
    <s v="Flowers"/>
    <x v="1"/>
    <x v="0"/>
    <x v="0"/>
    <n v="46.41"/>
    <d v="2024-10-22T00:22:00"/>
    <d v="2024-08-07T00:11:00"/>
    <x v="0"/>
    <d v="2024-10-22T15:41:00"/>
    <d v="2024-10-23T00:22:00"/>
    <x v="1"/>
  </r>
  <r>
    <s v="ORD-20240827-00256"/>
    <x v="0"/>
    <s v="HMP-001"/>
    <x v="11"/>
    <n v="78.53"/>
    <x v="9"/>
    <n v="3"/>
    <x v="160"/>
    <x v="7"/>
    <d v="1899-12-30T10:12:00"/>
    <s v="10"/>
    <d v="2024-08-28T00:00:00"/>
    <d v="1899-12-30T10:12:00"/>
    <x v="20"/>
    <s v="Hassan Al Marri"/>
    <x v="4"/>
    <x v="0"/>
    <s v="Hamper"/>
    <x v="0"/>
    <x v="0"/>
    <x v="1"/>
    <n v="235.59"/>
    <d v="2024-08-27T00:25:00"/>
    <d v="2024-08-27T00:25:00"/>
    <x v="1"/>
    <d v="2024-08-28T10:12:00"/>
    <d v="2024-08-28T00:25:00"/>
    <x v="0"/>
  </r>
  <r>
    <s v="ORD-20241128-00257"/>
    <x v="0"/>
    <s v="HOM-001"/>
    <x v="3"/>
    <n v="30.67"/>
    <x v="11"/>
    <n v="1"/>
    <x v="185"/>
    <x v="9"/>
    <d v="1899-12-30T17:09:00"/>
    <s v="17"/>
    <d v="2024-11-29T00:00:00"/>
    <d v="1899-12-30T19:09:00"/>
    <x v="15"/>
    <s v="Noor Al Nuaimi"/>
    <x v="2"/>
    <x v="1"/>
    <s v="Home Fragrance"/>
    <x v="0"/>
    <x v="1"/>
    <x v="1"/>
    <n v="30.67"/>
    <d v="2024-11-28T00:33:00"/>
    <d v="2024-09-01T01:29:00"/>
    <x v="0"/>
    <d v="2024-11-29T19:09:00"/>
    <d v="2024-11-29T00:33:00"/>
    <x v="0"/>
  </r>
  <r>
    <s v="ORD-20250708-00258"/>
    <x v="0"/>
    <s v="PER-002"/>
    <x v="15"/>
    <n v="19"/>
    <x v="0"/>
    <n v="1"/>
    <x v="173"/>
    <x v="8"/>
    <d v="1899-12-30T13:28:00"/>
    <s v="13"/>
    <d v="2025-07-09T00:00:00"/>
    <d v="1899-12-30T19:28:00"/>
    <x v="14"/>
    <s v="Hassan Shaikh"/>
    <x v="1"/>
    <x v="1"/>
    <s v="Personalized"/>
    <x v="0"/>
    <x v="3"/>
    <x v="1"/>
    <n v="19"/>
    <d v="2025-07-08T00:11:00"/>
    <d v="2024-08-06T01:15:00"/>
    <x v="0"/>
    <d v="2025-07-09T19:28:00"/>
    <d v="2025-07-09T00:11:00"/>
    <x v="0"/>
  </r>
  <r>
    <s v="ORD-20250713-00259"/>
    <x v="0"/>
    <s v="GFT-001"/>
    <x v="2"/>
    <n v="34.42"/>
    <x v="3"/>
    <n v="1"/>
    <x v="165"/>
    <x v="8"/>
    <d v="1899-12-30T10:32:00"/>
    <s v="10"/>
    <d v="2025-07-14T00:00:00"/>
    <d v="1899-12-30T14:32:00"/>
    <x v="1"/>
    <s v="Bilal Hussain"/>
    <x v="1"/>
    <x v="0"/>
    <s v="Gifting"/>
    <x v="0"/>
    <x v="1"/>
    <x v="1"/>
    <n v="34.42"/>
    <d v="2025-07-13T01:29:00"/>
    <d v="2024-08-14T00:11:00"/>
    <x v="0"/>
    <d v="2025-07-14T14:32:00"/>
    <d v="2025-07-14T01:29:00"/>
    <x v="0"/>
  </r>
  <r>
    <s v="ORD-20250513-00260"/>
    <x v="0"/>
    <s v="HMP-002"/>
    <x v="8"/>
    <n v="81.650000000000006"/>
    <x v="4"/>
    <n v="2"/>
    <x v="142"/>
    <x v="1"/>
    <d v="1899-12-30T19:08:00"/>
    <s v="19"/>
    <d v="2025-05-14T00:00:00"/>
    <d v="1899-12-30T20:08:00"/>
    <x v="19"/>
    <s v="Zain Chaudhry"/>
    <x v="0"/>
    <x v="0"/>
    <s v="Hamper"/>
    <x v="0"/>
    <x v="1"/>
    <x v="0"/>
    <n v="163.30000000000001"/>
    <d v="2025-05-13T00:22:00"/>
    <d v="2024-08-28T00:25:00"/>
    <x v="0"/>
    <d v="2025-05-14T20:08:00"/>
    <d v="2025-05-14T00:22:00"/>
    <x v="0"/>
  </r>
  <r>
    <s v="ORD-20250309-00261"/>
    <x v="0"/>
    <s v="HMP-001"/>
    <x v="11"/>
    <n v="80.099999999999994"/>
    <x v="9"/>
    <n v="3"/>
    <x v="186"/>
    <x v="2"/>
    <d v="1899-12-30T17:09:00"/>
    <s v="17"/>
    <d v="2025-03-10T00:00:00"/>
    <d v="1899-12-30T20:09:00"/>
    <x v="21"/>
    <s v="Yousef Al Shamsi"/>
    <x v="4"/>
    <x v="0"/>
    <s v="Hamper"/>
    <x v="0"/>
    <x v="3"/>
    <x v="0"/>
    <n v="240.29999999999998"/>
    <d v="2025-03-09T00:33:00"/>
    <d v="2024-08-21T01:07:00"/>
    <x v="0"/>
    <d v="2025-03-10T20:09:00"/>
    <d v="2025-03-10T00:33:00"/>
    <x v="0"/>
  </r>
  <r>
    <s v="ORD-20250604-00262"/>
    <x v="0"/>
    <s v="FLW-002"/>
    <x v="5"/>
    <n v="56.57"/>
    <x v="6"/>
    <n v="2"/>
    <x v="187"/>
    <x v="6"/>
    <d v="1899-12-30T12:30:00"/>
    <s v="12"/>
    <d v="2025-06-05T00:00:00"/>
    <d v="1899-12-30T17:30:00"/>
    <x v="3"/>
    <s v="Rohit Iqbal"/>
    <x v="0"/>
    <x v="1"/>
    <s v="Flowers"/>
    <x v="0"/>
    <x v="1"/>
    <x v="1"/>
    <n v="113.14"/>
    <d v="2025-06-04T00:33:00"/>
    <d v="2024-08-15T01:15:00"/>
    <x v="0"/>
    <d v="2025-06-05T17:30:00"/>
    <d v="2025-06-05T00:33:00"/>
    <x v="0"/>
  </r>
  <r>
    <s v="ORD-20241221-00263"/>
    <x v="0"/>
    <s v="GFT-001"/>
    <x v="2"/>
    <n v="33.06"/>
    <x v="1"/>
    <n v="2"/>
    <x v="169"/>
    <x v="11"/>
    <d v="1899-12-30T15:57:00"/>
    <s v="15"/>
    <d v="2024-12-22T00:00:00"/>
    <d v="1899-12-30T17:57:00"/>
    <x v="16"/>
    <s v="Reem Al Hosani"/>
    <x v="0"/>
    <x v="0"/>
    <s v="Gifting"/>
    <x v="0"/>
    <x v="2"/>
    <x v="0"/>
    <n v="66.12"/>
    <d v="2024-12-21T00:33:00"/>
    <d v="2024-10-10T01:18:00"/>
    <x v="0"/>
    <d v="2024-12-22T17:57:00"/>
    <d v="2024-12-22T00:33:00"/>
    <x v="0"/>
  </r>
  <r>
    <s v="ORD-20241029-00264"/>
    <x v="0"/>
    <s v="PAF-001"/>
    <x v="12"/>
    <n v="23.58"/>
    <x v="8"/>
    <n v="1"/>
    <x v="188"/>
    <x v="10"/>
    <d v="1899-12-30T09:41:00"/>
    <s v="9"/>
    <d v="2024-10-30T00:00:00"/>
    <d v="1899-12-30T14:41:00"/>
    <x v="3"/>
    <s v="Hina Kumar"/>
    <x v="0"/>
    <x v="1"/>
    <s v="Bakery"/>
    <x v="0"/>
    <x v="0"/>
    <x v="1"/>
    <n v="23.58"/>
    <d v="2024-10-29T00:22:00"/>
    <d v="2024-10-29T00:22:00"/>
    <x v="1"/>
    <d v="2024-10-30T14:41:00"/>
    <d v="2024-10-30T00:22:00"/>
    <x v="0"/>
  </r>
  <r>
    <s v="ORD-20250409-00265"/>
    <x v="0"/>
    <s v="PAF-001"/>
    <x v="12"/>
    <n v="22.54"/>
    <x v="8"/>
    <n v="1"/>
    <x v="189"/>
    <x v="0"/>
    <d v="1899-12-30T19:01:00"/>
    <s v="19"/>
    <d v="2025-04-10T00:00:00"/>
    <d v="1899-12-30T12:57:00"/>
    <x v="10"/>
    <s v="Yousef Al Falasi"/>
    <x v="1"/>
    <x v="0"/>
    <s v="Bakery"/>
    <x v="0"/>
    <x v="0"/>
    <x v="2"/>
    <n v="22.54"/>
    <d v="2025-04-09T00:11:00"/>
    <d v="2024-11-09T00:44:00"/>
    <x v="0"/>
    <d v="2025-04-10T12:57:00"/>
    <d v="2025-04-10T00:11:00"/>
    <x v="0"/>
  </r>
  <r>
    <s v="ORD-20250406-00266"/>
    <x v="0"/>
    <s v="HMP-001"/>
    <x v="11"/>
    <n v="78.78"/>
    <x v="9"/>
    <n v="5"/>
    <x v="0"/>
    <x v="0"/>
    <d v="1899-12-30T10:46:00"/>
    <s v="10"/>
    <d v="2025-04-07T00:00:00"/>
    <d v="1899-12-30T16:46:00"/>
    <x v="21"/>
    <s v="Rakesh Verma"/>
    <x v="4"/>
    <x v="1"/>
    <s v="Hamper"/>
    <x v="0"/>
    <x v="5"/>
    <x v="1"/>
    <n v="393.9"/>
    <d v="2025-04-06T00:11:00"/>
    <d v="2024-08-07T01:29:00"/>
    <x v="0"/>
    <d v="2025-04-07T16:46:00"/>
    <d v="2025-04-07T00:11:00"/>
    <x v="0"/>
  </r>
  <r>
    <s v="ORD-20241011-00267"/>
    <x v="0"/>
    <s v="BAL-001"/>
    <x v="13"/>
    <n v="23.34"/>
    <x v="8"/>
    <n v="1"/>
    <x v="190"/>
    <x v="10"/>
    <d v="1899-12-30T16:32:00"/>
    <s v="16"/>
    <d v="2024-10-12T00:00:00"/>
    <d v="1899-12-30T19:32:00"/>
    <x v="33"/>
    <s v="Abdullah Al Bateen"/>
    <x v="6"/>
    <x v="1"/>
    <s v="Balloons"/>
    <x v="0"/>
    <x v="0"/>
    <x v="0"/>
    <n v="23.34"/>
    <d v="2024-10-11T01:29:00"/>
    <d v="2024-08-27T01:07:00"/>
    <x v="0"/>
    <d v="2024-10-12T19:32:00"/>
    <d v="2024-10-12T01:29:00"/>
    <x v="0"/>
  </r>
  <r>
    <s v="ORD-20240928-00268"/>
    <x v="0"/>
    <s v="HMP-002"/>
    <x v="8"/>
    <n v="81.19"/>
    <x v="7"/>
    <n v="1"/>
    <x v="146"/>
    <x v="3"/>
    <d v="1899-12-30T16:11:00"/>
    <s v="16"/>
    <d v="2024-09-29T00:00:00"/>
    <d v="1899-12-30T13:05:00"/>
    <x v="1"/>
    <s v="Mohammed Al Mazrouei"/>
    <x v="1"/>
    <x v="1"/>
    <s v="Hamper"/>
    <x v="0"/>
    <x v="0"/>
    <x v="0"/>
    <n v="81.19"/>
    <d v="2024-09-28T00:56:00"/>
    <d v="2024-08-08T00:11:00"/>
    <x v="0"/>
    <d v="2024-09-29T13:05:00"/>
    <d v="2024-09-29T00:56:00"/>
    <x v="0"/>
  </r>
  <r>
    <s v="ORD-20250223-00269"/>
    <x v="0"/>
    <s v="SWT-001"/>
    <x v="9"/>
    <n v="29.67"/>
    <x v="7"/>
    <n v="2"/>
    <x v="42"/>
    <x v="5"/>
    <d v="1899-12-30T13:51:00"/>
    <s v="13"/>
    <d v="2025-02-23T00:00:00"/>
    <d v="1899-12-30T19:51:00"/>
    <x v="5"/>
    <s v="Emma Williams"/>
    <x v="0"/>
    <x v="1"/>
    <s v="Dates &amp; Sweets"/>
    <x v="1"/>
    <x v="0"/>
    <x v="0"/>
    <n v="59.34"/>
    <d v="2025-02-23T00:33:00"/>
    <d v="2024-09-01T00:11:00"/>
    <x v="0"/>
    <d v="2025-02-23T19:51:00"/>
    <d v="2025-02-24T00:33:00"/>
    <x v="1"/>
  </r>
  <r>
    <s v="ORD-20240803-00270"/>
    <x v="0"/>
    <s v="TOY-001"/>
    <x v="0"/>
    <n v="18.88"/>
    <x v="5"/>
    <n v="1"/>
    <x v="29"/>
    <x v="7"/>
    <d v="1899-12-30T18:50:00"/>
    <s v="18"/>
    <d v="2024-08-04T00:00:00"/>
    <d v="1899-12-30T19:50:00"/>
    <x v="11"/>
    <s v="Aisha Al Suwaidi"/>
    <x v="0"/>
    <x v="0"/>
    <s v="Toys"/>
    <x v="0"/>
    <x v="3"/>
    <x v="0"/>
    <n v="18.88"/>
    <d v="2024-08-03T00:22:00"/>
    <d v="2024-08-03T00:22:00"/>
    <x v="1"/>
    <d v="2024-08-04T19:50:00"/>
    <d v="2024-08-04T00:22:00"/>
    <x v="0"/>
  </r>
  <r>
    <s v="ORD-20250629-00271"/>
    <x v="0"/>
    <s v="PER-002"/>
    <x v="15"/>
    <n v="19.97"/>
    <x v="0"/>
    <n v="1"/>
    <x v="191"/>
    <x v="6"/>
    <d v="1899-12-30T14:36:00"/>
    <s v="14"/>
    <d v="2025-06-29T00:00:00"/>
    <d v="1899-12-30T21:36:00"/>
    <x v="34"/>
    <s v="Reem Al Nuaimi"/>
    <x v="3"/>
    <x v="1"/>
    <s v="Personalized"/>
    <x v="1"/>
    <x v="0"/>
    <x v="1"/>
    <n v="19.97"/>
    <d v="2025-06-29T00:33:00"/>
    <d v="2024-10-15T00:11:00"/>
    <x v="0"/>
    <d v="2025-06-29T21:36:00"/>
    <d v="2025-06-30T00:33:00"/>
    <x v="1"/>
  </r>
  <r>
    <s v="ORD-20250102-00272"/>
    <x v="0"/>
    <s v="FLW-002"/>
    <x v="5"/>
    <n v="55.52"/>
    <x v="6"/>
    <n v="1"/>
    <x v="82"/>
    <x v="4"/>
    <d v="1899-12-30T18:54:00"/>
    <s v="18"/>
    <d v="2025-01-03T00:00:00"/>
    <d v="1899-12-30T19:54:00"/>
    <x v="15"/>
    <s v="Arjun Chaudhry"/>
    <x v="2"/>
    <x v="1"/>
    <s v="Flowers"/>
    <x v="0"/>
    <x v="3"/>
    <x v="0"/>
    <n v="55.52"/>
    <d v="2025-01-02T01:15:00"/>
    <d v="2024-08-09T00:56:00"/>
    <x v="0"/>
    <d v="2025-01-03T19:54:00"/>
    <d v="2025-01-03T01:15:00"/>
    <x v="0"/>
  </r>
  <r>
    <s v="ORD-20241230-00273"/>
    <x v="0"/>
    <s v="FLW-002"/>
    <x v="5"/>
    <n v="60.62"/>
    <x v="1"/>
    <n v="1"/>
    <x v="192"/>
    <x v="11"/>
    <d v="1899-12-30T21:00:00"/>
    <s v="21"/>
    <d v="2024-12-31T00:00:00"/>
    <d v="1899-12-30T21:00:00"/>
    <x v="26"/>
    <s v="Ahmed Al Mazrouei"/>
    <x v="1"/>
    <x v="1"/>
    <s v="Flowers"/>
    <x v="0"/>
    <x v="0"/>
    <x v="1"/>
    <n v="60.62"/>
    <d v="2024-12-30T01:15:00"/>
    <d v="2024-08-08T00:11:00"/>
    <x v="0"/>
    <d v="2024-12-31T21:00:00"/>
    <d v="2024-12-31T01:15:00"/>
    <x v="0"/>
  </r>
  <r>
    <s v="ORD-20241120-00274"/>
    <x v="0"/>
    <s v="CKE-001"/>
    <x v="7"/>
    <n v="52.4"/>
    <x v="5"/>
    <n v="1"/>
    <x v="106"/>
    <x v="9"/>
    <d v="1899-12-30T18:38:00"/>
    <s v="18"/>
    <d v="2024-11-22T00:00:00"/>
    <d v="1899-12-30T19:18:00"/>
    <x v="24"/>
    <s v="Sara Chaudhry"/>
    <x v="1"/>
    <x v="1"/>
    <s v="Cakes"/>
    <x v="2"/>
    <x v="0"/>
    <x v="1"/>
    <n v="52.4"/>
    <d v="2024-11-20T01:29:00"/>
    <d v="2024-09-21T00:33:00"/>
    <x v="0"/>
    <d v="2024-11-22T19:18:00"/>
    <d v="2024-11-21T01:29:00"/>
    <x v="0"/>
  </r>
  <r>
    <s v="ORD-20241219-00275"/>
    <x v="0"/>
    <s v="PRF-001"/>
    <x v="14"/>
    <n v="125.25"/>
    <x v="12"/>
    <n v="1"/>
    <x v="124"/>
    <x v="11"/>
    <d v="1899-12-30T10:00:00"/>
    <s v="10"/>
    <d v="2024-12-19T00:00:00"/>
    <d v="1899-12-30T17:00:00"/>
    <x v="34"/>
    <s v="Hassan Al Suwaidi"/>
    <x v="3"/>
    <x v="1"/>
    <s v="Perfume"/>
    <x v="1"/>
    <x v="3"/>
    <x v="0"/>
    <n v="125.25"/>
    <d v="2024-12-19T01:07:00"/>
    <d v="2024-08-15T00:22:00"/>
    <x v="0"/>
    <d v="2024-12-19T17:00:00"/>
    <d v="2024-12-20T01:07:00"/>
    <x v="1"/>
  </r>
  <r>
    <s v="ORD-20250315-00276"/>
    <x v="0"/>
    <s v="TOY-001"/>
    <x v="0"/>
    <n v="17.71"/>
    <x v="0"/>
    <n v="1"/>
    <x v="166"/>
    <x v="2"/>
    <d v="1899-12-30T12:52:00"/>
    <s v="12"/>
    <d v="2025-03-15T00:00:00"/>
    <d v="1899-12-30T18:52:00"/>
    <x v="24"/>
    <s v="Sara Shaikh"/>
    <x v="1"/>
    <x v="0"/>
    <s v="Toys"/>
    <x v="1"/>
    <x v="1"/>
    <x v="0"/>
    <n v="17.71"/>
    <d v="2025-03-15T00:11:00"/>
    <d v="2024-08-22T01:18:00"/>
    <x v="0"/>
    <d v="2025-03-15T18:52:00"/>
    <d v="2025-03-16T00:11:00"/>
    <x v="1"/>
  </r>
  <r>
    <s v="ORD-20241109-00277"/>
    <x v="0"/>
    <s v="CHC-001"/>
    <x v="17"/>
    <n v="17.690000000000001"/>
    <x v="1"/>
    <n v="1"/>
    <x v="193"/>
    <x v="9"/>
    <d v="1899-12-30T20:52:00"/>
    <s v="20"/>
    <d v="2024-11-11T00:00:00"/>
    <d v="1899-12-30T14:48:00"/>
    <x v="15"/>
    <s v="Meera Iqbal"/>
    <x v="2"/>
    <x v="1"/>
    <s v="Chocolate"/>
    <x v="2"/>
    <x v="0"/>
    <x v="0"/>
    <n v="17.690000000000001"/>
    <d v="2024-11-09T00:44:00"/>
    <d v="2024-08-04T01:07:00"/>
    <x v="0"/>
    <d v="2024-11-11T14:48:00"/>
    <d v="2024-11-10T00:44:00"/>
    <x v="0"/>
  </r>
  <r>
    <s v="ORD-20241227-00278"/>
    <x v="0"/>
    <s v="FLW-002"/>
    <x v="5"/>
    <n v="59.83"/>
    <x v="3"/>
    <n v="2"/>
    <x v="54"/>
    <x v="11"/>
    <d v="1899-12-30T16:14:00"/>
    <s v="16"/>
    <d v="2024-12-28T00:00:00"/>
    <d v="1899-12-30T21:14:00"/>
    <x v="15"/>
    <s v="Hassan Al Mazrouei"/>
    <x v="2"/>
    <x v="1"/>
    <s v="Flowers"/>
    <x v="0"/>
    <x v="5"/>
    <x v="0"/>
    <n v="119.66"/>
    <d v="2024-12-27T01:29:00"/>
    <d v="2024-08-10T01:18:00"/>
    <x v="0"/>
    <d v="2024-12-28T21:14:00"/>
    <d v="2024-12-28T01:29:00"/>
    <x v="0"/>
  </r>
  <r>
    <s v="ORD-20250729-00279"/>
    <x v="0"/>
    <s v="PER-002"/>
    <x v="15"/>
    <n v="21.32"/>
    <x v="0"/>
    <n v="2"/>
    <x v="194"/>
    <x v="8"/>
    <d v="1899-12-30T09:20:00"/>
    <s v="9"/>
    <d v="2025-07-29T00:00:00"/>
    <d v="1899-12-30T13:20:00"/>
    <x v="16"/>
    <s v="Abdullah Al Marri"/>
    <x v="0"/>
    <x v="1"/>
    <s v="Personalized"/>
    <x v="1"/>
    <x v="0"/>
    <x v="1"/>
    <n v="42.64"/>
    <d v="2025-07-29T01:29:00"/>
    <d v="2024-08-21T01:29:00"/>
    <x v="0"/>
    <d v="2025-07-29T13:20:00"/>
    <d v="2025-07-30T01:29:00"/>
    <x v="1"/>
  </r>
  <r>
    <s v="ORD-20240916-00280"/>
    <x v="0"/>
    <s v="GFT-001"/>
    <x v="2"/>
    <n v="37.28"/>
    <x v="12"/>
    <n v="2"/>
    <x v="109"/>
    <x v="3"/>
    <d v="1899-12-30T20:43:00"/>
    <s v="20"/>
    <d v="2024-09-18T00:00:00"/>
    <d v="1899-12-30T17:31:00"/>
    <x v="1"/>
    <s v="Rohit Kumar"/>
    <x v="1"/>
    <x v="0"/>
    <s v="Gifting"/>
    <x v="2"/>
    <x v="5"/>
    <x v="0"/>
    <n v="74.56"/>
    <d v="2024-09-16T00:44:00"/>
    <d v="2024-08-09T01:07:00"/>
    <x v="0"/>
    <d v="2024-09-18T17:31:00"/>
    <d v="2024-09-17T00:44:00"/>
    <x v="0"/>
  </r>
  <r>
    <s v="ORD-20250102-00281"/>
    <x v="0"/>
    <s v="GFT-001"/>
    <x v="2"/>
    <n v="38.659999999999997"/>
    <x v="2"/>
    <n v="1"/>
    <x v="82"/>
    <x v="4"/>
    <d v="1899-12-30T10:36:00"/>
    <s v="10"/>
    <d v="2025-01-02T00:00:00"/>
    <d v="1899-12-30T14:36:00"/>
    <x v="26"/>
    <s v="Latifa Al Shamsi"/>
    <x v="1"/>
    <x v="1"/>
    <s v="Gifting"/>
    <x v="1"/>
    <x v="1"/>
    <x v="0"/>
    <n v="38.659999999999997"/>
    <d v="2025-01-02T01:07:00"/>
    <d v="2024-08-08T00:22:00"/>
    <x v="0"/>
    <d v="2025-01-02T14:36:00"/>
    <d v="2025-01-03T01:07:00"/>
    <x v="1"/>
  </r>
  <r>
    <s v="ORD-20250315-00282"/>
    <x v="0"/>
    <s v="HOM-001"/>
    <x v="3"/>
    <n v="30.05"/>
    <x v="11"/>
    <n v="1"/>
    <x v="166"/>
    <x v="2"/>
    <d v="1899-12-30T10:23:00"/>
    <s v="10"/>
    <d v="2025-03-15T00:00:00"/>
    <d v="1899-12-30T17:23:00"/>
    <x v="7"/>
    <s v="Noor Al Marri"/>
    <x v="0"/>
    <x v="0"/>
    <s v="Home Fragrance"/>
    <x v="1"/>
    <x v="5"/>
    <x v="0"/>
    <n v="30.05"/>
    <d v="2025-03-15T01:29:00"/>
    <d v="2024-08-07T01:07:00"/>
    <x v="0"/>
    <d v="2025-03-15T17:23:00"/>
    <d v="2025-03-16T01:29:00"/>
    <x v="1"/>
  </r>
  <r>
    <s v="ORD-20250103-00283"/>
    <x v="0"/>
    <s v="PAF-001"/>
    <x v="12"/>
    <n v="23.2"/>
    <x v="11"/>
    <n v="1"/>
    <x v="50"/>
    <x v="4"/>
    <d v="1899-12-30T11:11:00"/>
    <s v="11"/>
    <d v="2025-01-03T00:00:00"/>
    <d v="1899-12-30T15:11:00"/>
    <x v="1"/>
    <s v="Hassan Hussain"/>
    <x v="1"/>
    <x v="1"/>
    <s v="Bakery"/>
    <x v="1"/>
    <x v="3"/>
    <x v="0"/>
    <n v="23.2"/>
    <d v="2025-01-03T00:22:00"/>
    <d v="2024-08-02T01:15:00"/>
    <x v="0"/>
    <d v="2025-01-03T15:11:00"/>
    <d v="2025-01-04T00:22:00"/>
    <x v="1"/>
  </r>
  <r>
    <s v="ORD-20240805-00284"/>
    <x v="0"/>
    <s v="HOM-001"/>
    <x v="3"/>
    <n v="29.26"/>
    <x v="2"/>
    <n v="1"/>
    <x v="195"/>
    <x v="7"/>
    <d v="1899-12-30T09:31:00"/>
    <s v="9"/>
    <d v="2024-08-06T00:00:00"/>
    <d v="1899-12-30T09:31:00"/>
    <x v="5"/>
    <s v="Ali Shah"/>
    <x v="2"/>
    <x v="1"/>
    <s v="Home Fragrance"/>
    <x v="0"/>
    <x v="0"/>
    <x v="1"/>
    <n v="29.26"/>
    <d v="2024-08-05T01:18:00"/>
    <d v="2024-08-05T01:18:00"/>
    <x v="1"/>
    <d v="2024-08-06T09:31:00"/>
    <d v="2024-08-06T01:18:00"/>
    <x v="0"/>
  </r>
  <r>
    <s v="ORD-20250123-00285"/>
    <x v="0"/>
    <s v="PER-002"/>
    <x v="15"/>
    <n v="20.52"/>
    <x v="0"/>
    <n v="1"/>
    <x v="196"/>
    <x v="4"/>
    <d v="1899-12-30T18:16:00"/>
    <s v="18"/>
    <d v="2025-01-25T00:00:00"/>
    <d v="1899-12-30T20:12:00"/>
    <x v="2"/>
    <s v="Zain Shaikh"/>
    <x v="0"/>
    <x v="0"/>
    <s v="Personalized"/>
    <x v="2"/>
    <x v="3"/>
    <x v="0"/>
    <n v="20.52"/>
    <d v="2025-01-23T00:11:00"/>
    <d v="2024-09-23T00:25:00"/>
    <x v="0"/>
    <d v="2025-01-25T20:12:00"/>
    <d v="2025-01-24T00:11:00"/>
    <x v="0"/>
  </r>
  <r>
    <s v="ORD-20250514-00286"/>
    <x v="0"/>
    <s v="PER-002"/>
    <x v="15"/>
    <n v="19.79"/>
    <x v="0"/>
    <n v="1"/>
    <x v="197"/>
    <x v="1"/>
    <d v="1899-12-30T13:05:00"/>
    <s v="13"/>
    <d v="2025-05-15T00:00:00"/>
    <d v="1899-12-30T16:05:00"/>
    <x v="10"/>
    <s v="Ayesha Ahmed"/>
    <x v="1"/>
    <x v="0"/>
    <s v="Personalized"/>
    <x v="0"/>
    <x v="1"/>
    <x v="0"/>
    <n v="19.79"/>
    <d v="2025-05-14T01:29:00"/>
    <d v="2024-09-05T01:15:00"/>
    <x v="0"/>
    <d v="2025-05-15T16:05:00"/>
    <d v="2025-05-15T01:29:00"/>
    <x v="0"/>
  </r>
  <r>
    <s v="ORD-20241122-00287"/>
    <x v="0"/>
    <s v="PAF-001"/>
    <x v="12"/>
    <n v="22.17"/>
    <x v="3"/>
    <n v="1"/>
    <x v="47"/>
    <x v="9"/>
    <d v="1899-12-30T18:38:00"/>
    <s v="18"/>
    <d v="2024-11-23T00:00:00"/>
    <d v="1899-12-30T19:26:00"/>
    <x v="22"/>
    <s v="Sana Shah"/>
    <x v="5"/>
    <x v="1"/>
    <s v="Bakery"/>
    <x v="0"/>
    <x v="4"/>
    <x v="1"/>
    <n v="22.17"/>
    <d v="2024-11-22T01:29:00"/>
    <d v="2024-08-11T01:29:00"/>
    <x v="0"/>
    <d v="2024-11-23T19:26:00"/>
    <d v="2024-11-23T01:29:00"/>
    <x v="0"/>
  </r>
  <r>
    <s v="ORD-20240901-00288"/>
    <x v="0"/>
    <s v="FLW-002"/>
    <x v="5"/>
    <n v="57.62"/>
    <x v="2"/>
    <n v="1"/>
    <x v="3"/>
    <x v="3"/>
    <d v="1899-12-30T09:25:00"/>
    <s v="9"/>
    <d v="2024-09-01T00:00:00"/>
    <d v="1899-12-30T15:25:00"/>
    <x v="20"/>
    <s v="Emma Williams"/>
    <x v="4"/>
    <x v="1"/>
    <s v="Flowers"/>
    <x v="1"/>
    <x v="1"/>
    <x v="2"/>
    <n v="57.62"/>
    <d v="2024-09-01T00:11:00"/>
    <d v="2024-09-01T00:11:00"/>
    <x v="1"/>
    <d v="2024-09-01T15:25:00"/>
    <d v="2024-09-02T00:11:00"/>
    <x v="1"/>
  </r>
  <r>
    <s v="ORD-20241230-00289"/>
    <x v="0"/>
    <s v="HMP-001"/>
    <x v="11"/>
    <n v="87.55"/>
    <x v="9"/>
    <n v="3"/>
    <x v="192"/>
    <x v="11"/>
    <d v="1899-12-30T11:15:00"/>
    <s v="11"/>
    <d v="2024-12-30T00:00:00"/>
    <d v="1899-12-30T14:15:00"/>
    <x v="10"/>
    <s v="Arjun Kumar"/>
    <x v="1"/>
    <x v="0"/>
    <s v="Hamper"/>
    <x v="1"/>
    <x v="2"/>
    <x v="2"/>
    <n v="262.64999999999998"/>
    <d v="2024-12-30T01:15:00"/>
    <d v="2024-08-03T00:56:00"/>
    <x v="0"/>
    <d v="2024-12-30T14:15:00"/>
    <d v="2024-12-31T01:15:00"/>
    <x v="1"/>
  </r>
  <r>
    <s v="ORD-20250302-00290"/>
    <x v="0"/>
    <s v="HMP-002"/>
    <x v="8"/>
    <n v="82.07"/>
    <x v="7"/>
    <n v="1"/>
    <x v="198"/>
    <x v="2"/>
    <d v="1899-12-30T13:44:00"/>
    <s v="13"/>
    <d v="2025-03-03T00:00:00"/>
    <d v="1899-12-30T16:44:00"/>
    <x v="12"/>
    <s v="Priya Patel"/>
    <x v="1"/>
    <x v="0"/>
    <s v="Hamper"/>
    <x v="0"/>
    <x v="1"/>
    <x v="0"/>
    <n v="82.07"/>
    <d v="2025-03-02T00:22:00"/>
    <d v="2024-10-23T01:29:00"/>
    <x v="0"/>
    <d v="2025-03-03T16:44:00"/>
    <d v="2025-03-03T00:22:00"/>
    <x v="0"/>
  </r>
  <r>
    <s v="ORD-20241128-00291"/>
    <x v="0"/>
    <s v="FLW-002"/>
    <x v="5"/>
    <n v="49.66"/>
    <x v="10"/>
    <n v="1"/>
    <x v="185"/>
    <x v="9"/>
    <d v="1899-12-30T12:16:00"/>
    <s v="12"/>
    <d v="2024-11-28T00:00:00"/>
    <d v="1899-12-30T15:16:00"/>
    <x v="4"/>
    <s v="Bilal Shaikh"/>
    <x v="0"/>
    <x v="0"/>
    <s v="Flowers"/>
    <x v="1"/>
    <x v="0"/>
    <x v="0"/>
    <n v="49.66"/>
    <d v="2024-11-28T00:11:00"/>
    <d v="2024-09-22T00:11:00"/>
    <x v="0"/>
    <d v="2024-11-28T15:16:00"/>
    <d v="2024-11-29T00:11:00"/>
    <x v="1"/>
  </r>
  <r>
    <s v="ORD-20241030-00292"/>
    <x v="0"/>
    <s v="FLW-001"/>
    <x v="1"/>
    <n v="53.54"/>
    <x v="0"/>
    <n v="1"/>
    <x v="58"/>
    <x v="10"/>
    <d v="1899-12-30T19:35:00"/>
    <s v="19"/>
    <d v="2024-10-31T00:00:00"/>
    <d v="1899-12-30T20:35:00"/>
    <x v="31"/>
    <s v="Farhan Shah"/>
    <x v="5"/>
    <x v="0"/>
    <s v="Flowers"/>
    <x v="0"/>
    <x v="0"/>
    <x v="0"/>
    <n v="53.54"/>
    <d v="2024-10-30T00:22:00"/>
    <d v="2024-08-09T00:22:00"/>
    <x v="0"/>
    <d v="2024-10-31T20:35:00"/>
    <d v="2024-10-31T00:22:00"/>
    <x v="0"/>
  </r>
  <r>
    <s v="ORD-20250525-00293"/>
    <x v="0"/>
    <s v="CHC-001"/>
    <x v="17"/>
    <n v="19.14"/>
    <x v="1"/>
    <n v="1"/>
    <x v="31"/>
    <x v="1"/>
    <d v="1899-12-30T19:39:00"/>
    <s v="19"/>
    <d v="2025-05-26T00:00:00"/>
    <d v="1899-12-30T15:54:00"/>
    <x v="19"/>
    <s v="Hamad Al Nahyan"/>
    <x v="0"/>
    <x v="1"/>
    <s v="Chocolate"/>
    <x v="0"/>
    <x v="1"/>
    <x v="1"/>
    <n v="19.14"/>
    <d v="2025-05-25T01:15:00"/>
    <d v="2024-08-03T01:18:00"/>
    <x v="0"/>
    <d v="2025-05-26T15:54:00"/>
    <d v="2025-05-26T01:15:00"/>
    <x v="0"/>
  </r>
  <r>
    <s v="ORD-20241013-00294"/>
    <x v="0"/>
    <s v="TOY-001"/>
    <x v="0"/>
    <n v="18.899999999999999"/>
    <x v="5"/>
    <n v="2"/>
    <x v="151"/>
    <x v="10"/>
    <d v="1899-12-30T11:09:00"/>
    <s v="11"/>
    <d v="2024-10-13T00:00:00"/>
    <d v="1899-12-30T17:09:00"/>
    <x v="0"/>
    <s v="Faisal Al Mansoori"/>
    <x v="0"/>
    <x v="0"/>
    <s v="Toys"/>
    <x v="1"/>
    <x v="0"/>
    <x v="0"/>
    <n v="37.799999999999997"/>
    <d v="2024-10-13T00:33:00"/>
    <d v="2024-08-20T00:11:00"/>
    <x v="0"/>
    <d v="2024-10-13T17:09:00"/>
    <d v="2024-10-14T00:33:00"/>
    <x v="1"/>
  </r>
  <r>
    <s v="ORD-20250607-00295"/>
    <x v="0"/>
    <s v="HMP-002"/>
    <x v="8"/>
    <n v="93.74"/>
    <x v="4"/>
    <n v="1"/>
    <x v="199"/>
    <x v="6"/>
    <d v="1899-12-30T14:23:00"/>
    <s v="14"/>
    <d v="2025-06-08T00:00:00"/>
    <d v="1899-12-30T14:23:00"/>
    <x v="4"/>
    <s v="Yousef Al Mazrouei"/>
    <x v="0"/>
    <x v="1"/>
    <s v="Hamper"/>
    <x v="0"/>
    <x v="1"/>
    <x v="1"/>
    <n v="93.74"/>
    <d v="2025-06-07T00:56:00"/>
    <d v="2024-08-18T00:56:00"/>
    <x v="0"/>
    <d v="2025-06-08T14:23:00"/>
    <d v="2025-06-08T00:56:00"/>
    <x v="0"/>
  </r>
  <r>
    <s v="ORD-20241106-00296"/>
    <x v="0"/>
    <s v="CKE-001"/>
    <x v="7"/>
    <n v="54.95"/>
    <x v="8"/>
    <n v="1"/>
    <x v="200"/>
    <x v="9"/>
    <d v="1899-12-30T12:28:00"/>
    <s v="12"/>
    <d v="2024-11-07T00:00:00"/>
    <d v="1899-12-30T15:28:00"/>
    <x v="0"/>
    <s v="Sophia Brown"/>
    <x v="0"/>
    <x v="1"/>
    <s v="Cakes"/>
    <x v="0"/>
    <x v="1"/>
    <x v="2"/>
    <n v="54.95"/>
    <d v="2024-11-06T00:44:00"/>
    <d v="2024-11-06T00:44:00"/>
    <x v="1"/>
    <d v="2024-11-07T15:28:00"/>
    <d v="2024-11-07T00:44:00"/>
    <x v="0"/>
  </r>
  <r>
    <s v="ORD-20250219-00297"/>
    <x v="0"/>
    <s v="FLW-002"/>
    <x v="5"/>
    <n v="51.05"/>
    <x v="3"/>
    <n v="1"/>
    <x v="201"/>
    <x v="5"/>
    <d v="1899-12-30T10:30:00"/>
    <s v="10"/>
    <d v="2025-02-19T00:00:00"/>
    <d v="1899-12-30T16:30:00"/>
    <x v="11"/>
    <s v="Yousef Al Hosani"/>
    <x v="0"/>
    <x v="0"/>
    <s v="Flowers"/>
    <x v="1"/>
    <x v="5"/>
    <x v="0"/>
    <n v="51.05"/>
    <d v="2025-02-19T01:15:00"/>
    <d v="2024-08-07T00:44:00"/>
    <x v="0"/>
    <d v="2025-02-19T16:30:00"/>
    <d v="2025-02-20T01:15:00"/>
    <x v="1"/>
  </r>
  <r>
    <s v="ORD-20240817-00298"/>
    <x v="0"/>
    <s v="HMP-002"/>
    <x v="8"/>
    <n v="85.52"/>
    <x v="7"/>
    <n v="1"/>
    <x v="38"/>
    <x v="7"/>
    <d v="1899-12-30T15:44:00"/>
    <s v="15"/>
    <d v="2024-08-18T00:00:00"/>
    <d v="1899-12-30T18:44:00"/>
    <x v="0"/>
    <s v="Ali Khan"/>
    <x v="0"/>
    <x v="0"/>
    <s v="Hamper"/>
    <x v="0"/>
    <x v="1"/>
    <x v="0"/>
    <n v="85.52"/>
    <d v="2024-08-17T00:56:00"/>
    <d v="2024-08-17T00:56:00"/>
    <x v="1"/>
    <d v="2024-08-18T18:44:00"/>
    <d v="2024-08-18T00:56:00"/>
    <x v="0"/>
  </r>
  <r>
    <s v="ORD-20240912-00299"/>
    <x v="0"/>
    <s v="PER-002"/>
    <x v="15"/>
    <n v="18.920000000000002"/>
    <x v="0"/>
    <n v="1"/>
    <x v="13"/>
    <x v="3"/>
    <d v="1899-12-30T11:14:00"/>
    <s v="11"/>
    <d v="2024-09-12T00:00:00"/>
    <d v="1899-12-30T17:14:00"/>
    <x v="15"/>
    <s v="Ahmed Al Nahyan"/>
    <x v="2"/>
    <x v="1"/>
    <s v="Personalized"/>
    <x v="1"/>
    <x v="0"/>
    <x v="0"/>
    <n v="18.920000000000002"/>
    <d v="2024-09-12T00:56:00"/>
    <d v="2024-09-12T00:56:00"/>
    <x v="1"/>
    <d v="2024-09-12T17:14:00"/>
    <d v="2024-09-13T00:56:00"/>
    <x v="1"/>
  </r>
  <r>
    <s v="ORD-20250207-00300"/>
    <x v="0"/>
    <s v="HOM-001"/>
    <x v="3"/>
    <n v="32.340000000000003"/>
    <x v="11"/>
    <n v="1"/>
    <x v="202"/>
    <x v="5"/>
    <d v="1899-12-30T09:11:00"/>
    <s v="9"/>
    <d v="2025-02-08T00:00:00"/>
    <d v="1899-12-30T09:11:00"/>
    <x v="5"/>
    <s v="Rohit Chaudhry"/>
    <x v="2"/>
    <x v="0"/>
    <s v="Home Fragrance"/>
    <x v="0"/>
    <x v="1"/>
    <x v="1"/>
    <n v="32.340000000000003"/>
    <d v="2025-02-07T01:29:00"/>
    <d v="2024-10-25T00:11:00"/>
    <x v="0"/>
    <d v="2025-02-08T09:11:00"/>
    <d v="2025-02-08T01:29:00"/>
    <x v="0"/>
  </r>
  <r>
    <s v="ORD-20241226-00301"/>
    <x v="0"/>
    <s v="BAL-001"/>
    <x v="13"/>
    <n v="24.71"/>
    <x v="5"/>
    <n v="5"/>
    <x v="203"/>
    <x v="11"/>
    <d v="1899-12-30T18:56:00"/>
    <s v="18"/>
    <d v="2024-12-27T00:00:00"/>
    <d v="1899-12-30T18:56:00"/>
    <x v="9"/>
    <s v="David Taylor"/>
    <x v="2"/>
    <x v="1"/>
    <s v="Balloons"/>
    <x v="0"/>
    <x v="0"/>
    <x v="0"/>
    <n v="123.55000000000001"/>
    <d v="2024-12-26T01:29:00"/>
    <d v="2024-12-20T00:22:00"/>
    <x v="0"/>
    <d v="2024-12-27T18:56:00"/>
    <d v="2024-12-27T01:29:00"/>
    <x v="0"/>
  </r>
  <r>
    <s v="ORD-20250327-00302"/>
    <x v="0"/>
    <s v="FLW-001"/>
    <x v="1"/>
    <n v="45.76"/>
    <x v="11"/>
    <n v="2"/>
    <x v="181"/>
    <x v="2"/>
    <d v="1899-12-30T11:26:00"/>
    <s v="11"/>
    <d v="2025-03-28T00:00:00"/>
    <d v="1899-12-30T12:26:00"/>
    <x v="0"/>
    <s v="Reem Al Marri"/>
    <x v="0"/>
    <x v="0"/>
    <s v="Flowers"/>
    <x v="0"/>
    <x v="0"/>
    <x v="1"/>
    <n v="91.52"/>
    <d v="2025-03-27T01:29:00"/>
    <d v="2024-08-10T00:44:00"/>
    <x v="0"/>
    <d v="2025-03-28T12:26:00"/>
    <d v="2025-03-28T01:29:00"/>
    <x v="0"/>
  </r>
  <r>
    <s v="ORD-20250413-00303"/>
    <x v="0"/>
    <s v="PAF-001"/>
    <x v="12"/>
    <n v="21.43"/>
    <x v="3"/>
    <n v="1"/>
    <x v="204"/>
    <x v="0"/>
    <d v="1899-12-30T14:39:00"/>
    <s v="14"/>
    <d v="2025-04-13T00:00:00"/>
    <d v="1899-12-30T18:39:00"/>
    <x v="16"/>
    <s v="Emma Davis"/>
    <x v="0"/>
    <x v="1"/>
    <s v="Bakery"/>
    <x v="1"/>
    <x v="1"/>
    <x v="0"/>
    <n v="21.43"/>
    <d v="2025-04-13T01:07:00"/>
    <d v="2024-08-02T00:22:00"/>
    <x v="0"/>
    <d v="2025-04-13T18:39:00"/>
    <d v="2025-04-14T01:07:00"/>
    <x v="1"/>
  </r>
  <r>
    <s v="ORD-20250731-00304"/>
    <x v="0"/>
    <s v="BBY-001"/>
    <x v="16"/>
    <n v="67.150000000000006"/>
    <x v="0"/>
    <n v="1"/>
    <x v="205"/>
    <x v="8"/>
    <d v="1899-12-30T20:52:00"/>
    <s v="20"/>
    <d v="2025-08-02T00:00:00"/>
    <d v="1899-12-30T12:53:00"/>
    <x v="5"/>
    <s v="Daniel Johnson"/>
    <x v="2"/>
    <x v="0"/>
    <s v="Baby"/>
    <x v="2"/>
    <x v="1"/>
    <x v="0"/>
    <n v="67.150000000000006"/>
    <d v="2025-07-31T00:44:00"/>
    <d v="2024-10-24T00:22:00"/>
    <x v="0"/>
    <d v="2025-08-02T12:53:00"/>
    <d v="2025-08-01T00:44:00"/>
    <x v="0"/>
  </r>
  <r>
    <s v="ORD-20241015-00305"/>
    <x v="0"/>
    <s v="FLW-001"/>
    <x v="1"/>
    <n v="46.79"/>
    <x v="11"/>
    <n v="1"/>
    <x v="206"/>
    <x v="10"/>
    <d v="1899-12-30T14:15:00"/>
    <s v="14"/>
    <d v="2024-10-15T00:00:00"/>
    <d v="1899-12-30T21:15:00"/>
    <x v="26"/>
    <s v="Imran Ahmed"/>
    <x v="1"/>
    <x v="0"/>
    <s v="Flowers"/>
    <x v="1"/>
    <x v="1"/>
    <x v="0"/>
    <n v="46.79"/>
    <d v="2024-10-15T01:15:00"/>
    <d v="2024-08-03T00:56:00"/>
    <x v="0"/>
    <d v="2024-10-15T21:15:00"/>
    <d v="2024-10-16T01:15:00"/>
    <x v="1"/>
  </r>
  <r>
    <s v="ORD-20241210-00306"/>
    <x v="0"/>
    <s v="GFT-001"/>
    <x v="2"/>
    <n v="32.700000000000003"/>
    <x v="12"/>
    <n v="2"/>
    <x v="207"/>
    <x v="11"/>
    <d v="1899-12-30T17:34:00"/>
    <s v="17"/>
    <d v="2024-12-11T00:00:00"/>
    <d v="1899-12-30T19:34:00"/>
    <x v="20"/>
    <s v="Imran Patel"/>
    <x v="4"/>
    <x v="1"/>
    <s v="Gifting"/>
    <x v="0"/>
    <x v="0"/>
    <x v="0"/>
    <n v="65.400000000000006"/>
    <d v="2024-12-10T00:44:00"/>
    <d v="2024-08-04T00:56:00"/>
    <x v="0"/>
    <d v="2024-12-11T19:34:00"/>
    <d v="2024-12-11T00:44:00"/>
    <x v="0"/>
  </r>
  <r>
    <s v="ORD-20250525-00307"/>
    <x v="0"/>
    <s v="PER-001"/>
    <x v="10"/>
    <n v="12.23"/>
    <x v="8"/>
    <n v="4"/>
    <x v="31"/>
    <x v="1"/>
    <d v="1899-12-30T15:47:00"/>
    <s v="15"/>
    <d v="2025-05-26T00:00:00"/>
    <d v="1899-12-30T15:47:00"/>
    <x v="2"/>
    <s v="Sara Hussain"/>
    <x v="0"/>
    <x v="1"/>
    <s v="Personalized"/>
    <x v="0"/>
    <x v="1"/>
    <x v="0"/>
    <n v="48.92"/>
    <d v="2025-05-25T01:29:00"/>
    <d v="2024-08-07T00:11:00"/>
    <x v="0"/>
    <d v="2025-05-26T15:47:00"/>
    <d v="2025-05-26T01:29:00"/>
    <x v="0"/>
  </r>
  <r>
    <s v="ORD-20241026-00308"/>
    <x v="0"/>
    <s v="PER-001"/>
    <x v="10"/>
    <n v="12.24"/>
    <x v="5"/>
    <n v="1"/>
    <x v="208"/>
    <x v="10"/>
    <d v="1899-12-30T09:20:00"/>
    <s v="9"/>
    <d v="2024-10-26T00:00:00"/>
    <d v="1899-12-30T16:20:00"/>
    <x v="17"/>
    <s v="Aisha Al Falasi"/>
    <x v="2"/>
    <x v="0"/>
    <s v="Personalized"/>
    <x v="1"/>
    <x v="0"/>
    <x v="1"/>
    <n v="12.24"/>
    <d v="2024-10-26T01:29:00"/>
    <d v="2024-08-19T00:11:00"/>
    <x v="0"/>
    <d v="2024-10-26T16:20:00"/>
    <d v="2024-10-27T01:29:00"/>
    <x v="1"/>
  </r>
  <r>
    <s v="ORD-20241030-00309"/>
    <x v="0"/>
    <s v="GFT-001"/>
    <x v="2"/>
    <n v="33.58"/>
    <x v="2"/>
    <n v="1"/>
    <x v="58"/>
    <x v="10"/>
    <d v="1899-12-30T10:19:00"/>
    <s v="10"/>
    <d v="2024-10-31T00:00:00"/>
    <d v="1899-12-30T16:19:00"/>
    <x v="10"/>
    <s v="Hina Iqbal"/>
    <x v="1"/>
    <x v="1"/>
    <s v="Gifting"/>
    <x v="0"/>
    <x v="1"/>
    <x v="1"/>
    <n v="33.58"/>
    <d v="2024-10-30T00:11:00"/>
    <d v="2024-09-01T01:15:00"/>
    <x v="0"/>
    <d v="2024-10-31T16:19:00"/>
    <d v="2024-10-31T00:11:00"/>
    <x v="0"/>
  </r>
  <r>
    <s v="ORD-20241227-00310"/>
    <x v="0"/>
    <s v="HOM-001"/>
    <x v="3"/>
    <n v="28.87"/>
    <x v="6"/>
    <n v="2"/>
    <x v="54"/>
    <x v="11"/>
    <d v="1899-12-30T09:03:00"/>
    <s v="9"/>
    <d v="2024-12-28T00:00:00"/>
    <d v="1899-12-30T15:03:00"/>
    <x v="2"/>
    <s v="Aijaz Verma"/>
    <x v="0"/>
    <x v="0"/>
    <s v="Home Fragrance"/>
    <x v="0"/>
    <x v="0"/>
    <x v="0"/>
    <n v="57.74"/>
    <d v="2024-12-27T00:33:00"/>
    <d v="2024-08-16T00:22:00"/>
    <x v="0"/>
    <d v="2024-12-28T15:03:00"/>
    <d v="2024-12-28T00:33:00"/>
    <x v="0"/>
  </r>
  <r>
    <s v="ORD-20250308-00311"/>
    <x v="0"/>
    <s v="FLW-002"/>
    <x v="5"/>
    <n v="56.02"/>
    <x v="3"/>
    <n v="1"/>
    <x v="75"/>
    <x v="2"/>
    <d v="1899-12-30T11:32:00"/>
    <s v="11"/>
    <d v="2025-03-09T00:00:00"/>
    <d v="1899-12-30T12:32:00"/>
    <x v="2"/>
    <s v="Sana Hussain"/>
    <x v="0"/>
    <x v="0"/>
    <s v="Flowers"/>
    <x v="0"/>
    <x v="0"/>
    <x v="1"/>
    <n v="56.02"/>
    <d v="2025-03-08T00:56:00"/>
    <d v="2024-08-27T00:56:00"/>
    <x v="0"/>
    <d v="2025-03-09T12:32:00"/>
    <d v="2025-03-09T00:56:00"/>
    <x v="0"/>
  </r>
  <r>
    <s v="ORD-20250302-00312"/>
    <x v="0"/>
    <s v="CRP-001"/>
    <x v="4"/>
    <n v="139.77000000000001"/>
    <x v="4"/>
    <n v="3"/>
    <x v="198"/>
    <x v="2"/>
    <d v="1899-12-30T12:05:00"/>
    <s v="12"/>
    <d v="2025-03-02T00:00:00"/>
    <d v="1899-12-30T16:05:00"/>
    <x v="9"/>
    <s v="Hassan Chaudhry"/>
    <x v="2"/>
    <x v="1"/>
    <s v="Hamper"/>
    <x v="1"/>
    <x v="3"/>
    <x v="0"/>
    <n v="419.31000000000006"/>
    <d v="2025-03-02T00:22:00"/>
    <d v="2024-08-17T00:56:00"/>
    <x v="0"/>
    <d v="2025-03-02T16:05:00"/>
    <d v="2025-03-03T00:22:00"/>
    <x v="1"/>
  </r>
  <r>
    <s v="ORD-20240829-00313"/>
    <x v="0"/>
    <s v="BBY-001"/>
    <x v="16"/>
    <n v="61.26"/>
    <x v="0"/>
    <n v="1"/>
    <x v="209"/>
    <x v="7"/>
    <d v="1899-12-30T10:27:00"/>
    <s v="10"/>
    <d v="2024-08-29T00:00:00"/>
    <d v="1899-12-30T15:27:00"/>
    <x v="2"/>
    <s v="Priya Hussain"/>
    <x v="0"/>
    <x v="1"/>
    <s v="Baby"/>
    <x v="1"/>
    <x v="0"/>
    <x v="2"/>
    <n v="61.26"/>
    <d v="2024-08-29T01:07:00"/>
    <d v="2024-08-07T00:25:00"/>
    <x v="0"/>
    <d v="2024-08-29T15:27:00"/>
    <d v="2024-08-30T01:07:00"/>
    <x v="1"/>
  </r>
  <r>
    <s v="ORD-20250120-00314"/>
    <x v="0"/>
    <s v="CKE-001"/>
    <x v="7"/>
    <n v="54.06"/>
    <x v="5"/>
    <n v="2"/>
    <x v="90"/>
    <x v="4"/>
    <d v="1899-12-30T16:28:00"/>
    <s v="16"/>
    <d v="2025-01-21T00:00:00"/>
    <d v="1899-12-30T21:28:00"/>
    <x v="3"/>
    <s v="Ahmed Al Marri"/>
    <x v="0"/>
    <x v="1"/>
    <s v="Cakes"/>
    <x v="0"/>
    <x v="4"/>
    <x v="2"/>
    <n v="108.12"/>
    <d v="2025-01-20T00:11:00"/>
    <d v="2024-09-15T00:56:00"/>
    <x v="0"/>
    <d v="2025-01-21T21:28:00"/>
    <d v="2025-01-21T00:11:00"/>
    <x v="0"/>
  </r>
  <r>
    <s v="ORD-20250615-00315"/>
    <x v="0"/>
    <s v="CRP-001"/>
    <x v="4"/>
    <n v="167.7"/>
    <x v="9"/>
    <n v="4"/>
    <x v="127"/>
    <x v="6"/>
    <d v="1899-12-30T11:21:00"/>
    <s v="11"/>
    <d v="2025-06-15T00:00:00"/>
    <d v="1899-12-30T18:21:00"/>
    <x v="6"/>
    <s v="Yousef Al Bateen"/>
    <x v="0"/>
    <x v="0"/>
    <s v="Hamper"/>
    <x v="1"/>
    <x v="3"/>
    <x v="0"/>
    <n v="670.8"/>
    <d v="2025-06-15T01:07:00"/>
    <d v="2024-08-02T00:33:00"/>
    <x v="0"/>
    <d v="2025-06-15T18:21:00"/>
    <d v="2025-06-16T01:07:00"/>
    <x v="1"/>
  </r>
  <r>
    <s v="ORD-20250429-00316"/>
    <x v="0"/>
    <s v="PAF-001"/>
    <x v="12"/>
    <n v="23.51"/>
    <x v="11"/>
    <n v="1"/>
    <x v="210"/>
    <x v="0"/>
    <d v="1899-12-30T17:24:00"/>
    <s v="17"/>
    <d v="2025-04-30T00:00:00"/>
    <d v="1899-12-30T19:24:00"/>
    <x v="18"/>
    <s v="Rohit Khan"/>
    <x v="1"/>
    <x v="0"/>
    <s v="Bakery"/>
    <x v="0"/>
    <x v="4"/>
    <x v="0"/>
    <n v="23.51"/>
    <d v="2025-04-29T00:25:00"/>
    <d v="2024-08-12T01:29:00"/>
    <x v="0"/>
    <d v="2025-04-30T19:24:00"/>
    <d v="2025-04-30T00:25:00"/>
    <x v="0"/>
  </r>
  <r>
    <s v="ORD-20250414-00317"/>
    <x v="0"/>
    <s v="HOM-001"/>
    <x v="3"/>
    <n v="29.62"/>
    <x v="6"/>
    <n v="1"/>
    <x v="211"/>
    <x v="0"/>
    <d v="1899-12-30T10:54:00"/>
    <s v="10"/>
    <d v="2025-04-15T00:00:00"/>
    <d v="1899-12-30T13:54:00"/>
    <x v="23"/>
    <s v="Hamad Al Shamsi"/>
    <x v="5"/>
    <x v="0"/>
    <s v="Home Fragrance"/>
    <x v="0"/>
    <x v="0"/>
    <x v="0"/>
    <n v="29.62"/>
    <d v="2025-04-14T01:07:00"/>
    <d v="2024-08-28T00:33:00"/>
    <x v="0"/>
    <d v="2025-04-15T13:54:00"/>
    <d v="2025-04-15T01:07:00"/>
    <x v="0"/>
  </r>
  <r>
    <s v="ORD-20241017-00318"/>
    <x v="0"/>
    <s v="PAF-001"/>
    <x v="12"/>
    <n v="21.97"/>
    <x v="11"/>
    <n v="1"/>
    <x v="23"/>
    <x v="10"/>
    <d v="1899-12-30T14:29:00"/>
    <s v="14"/>
    <d v="2024-10-17T00:00:00"/>
    <d v="1899-12-30T18:29:00"/>
    <x v="16"/>
    <s v="Neha Shaikh"/>
    <x v="0"/>
    <x v="0"/>
    <s v="Bakery"/>
    <x v="1"/>
    <x v="6"/>
    <x v="0"/>
    <n v="21.97"/>
    <d v="2024-10-17T00:22:00"/>
    <d v="2024-08-31T00:33:00"/>
    <x v="0"/>
    <d v="2024-10-17T18:29:00"/>
    <d v="2024-10-18T00:22:00"/>
    <x v="1"/>
  </r>
  <r>
    <s v="ORD-20250612-00319"/>
    <x v="0"/>
    <s v="FLW-002"/>
    <x v="5"/>
    <n v="50.59"/>
    <x v="6"/>
    <n v="1"/>
    <x v="212"/>
    <x v="6"/>
    <d v="1899-12-30T11:16:00"/>
    <s v="11"/>
    <d v="2025-06-12T00:00:00"/>
    <d v="1899-12-30T17:16:00"/>
    <x v="20"/>
    <s v="Maryam Al Bateen"/>
    <x v="4"/>
    <x v="1"/>
    <s v="Flowers"/>
    <x v="1"/>
    <x v="0"/>
    <x v="1"/>
    <n v="50.59"/>
    <d v="2025-06-12T00:44:00"/>
    <d v="2024-08-27T01:18:00"/>
    <x v="0"/>
    <d v="2025-06-12T17:16:00"/>
    <d v="2025-06-13T00:44:00"/>
    <x v="1"/>
  </r>
  <r>
    <s v="ORD-20241028-00320"/>
    <x v="0"/>
    <s v="HOM-001"/>
    <x v="3"/>
    <n v="29.96"/>
    <x v="2"/>
    <n v="1"/>
    <x v="213"/>
    <x v="10"/>
    <d v="1899-12-30T12:36:00"/>
    <s v="12"/>
    <d v="2024-10-28T00:00:00"/>
    <d v="1899-12-30T16:36:00"/>
    <x v="32"/>
    <s v="Hassan Hussain"/>
    <x v="6"/>
    <x v="0"/>
    <s v="Home Fragrance"/>
    <x v="1"/>
    <x v="3"/>
    <x v="0"/>
    <n v="29.96"/>
    <d v="2024-10-28T00:25:00"/>
    <d v="2024-08-02T01:15:00"/>
    <x v="0"/>
    <d v="2024-10-28T16:36:00"/>
    <d v="2024-10-29T00:25:00"/>
    <x v="1"/>
  </r>
  <r>
    <s v="ORD-20240922-00321"/>
    <x v="0"/>
    <s v="PRF-001"/>
    <x v="14"/>
    <n v="117.23"/>
    <x v="12"/>
    <n v="1"/>
    <x v="87"/>
    <x v="3"/>
    <d v="1899-12-30T13:58:00"/>
    <s v="13"/>
    <d v="2024-09-23T00:00:00"/>
    <d v="1899-12-30T14:58:00"/>
    <x v="26"/>
    <s v="Aijaz Patel"/>
    <x v="1"/>
    <x v="1"/>
    <s v="Perfume"/>
    <x v="0"/>
    <x v="0"/>
    <x v="0"/>
    <n v="117.23"/>
    <d v="2024-09-22T00:44:00"/>
    <d v="2024-08-31T01:15:00"/>
    <x v="0"/>
    <d v="2024-09-23T14:58:00"/>
    <d v="2024-09-23T00:44:00"/>
    <x v="0"/>
  </r>
  <r>
    <s v="ORD-20250120-00322"/>
    <x v="0"/>
    <s v="GFT-001"/>
    <x v="2"/>
    <n v="35.9"/>
    <x v="6"/>
    <n v="1"/>
    <x v="90"/>
    <x v="4"/>
    <d v="1899-12-30T18:52:00"/>
    <s v="18"/>
    <d v="2025-01-21T00:00:00"/>
    <d v="1899-12-30T19:52:00"/>
    <x v="16"/>
    <s v="Isabella Williams"/>
    <x v="0"/>
    <x v="1"/>
    <s v="Gifting"/>
    <x v="0"/>
    <x v="0"/>
    <x v="1"/>
    <n v="35.9"/>
    <d v="2025-01-20T00:11:00"/>
    <d v="2024-12-03T01:29:00"/>
    <x v="0"/>
    <d v="2025-01-21T19:52:00"/>
    <d v="2025-01-21T00:11:00"/>
    <x v="0"/>
  </r>
  <r>
    <s v="ORD-20241030-00323"/>
    <x v="0"/>
    <s v="GFT-001"/>
    <x v="2"/>
    <n v="32.68"/>
    <x v="2"/>
    <n v="2"/>
    <x v="58"/>
    <x v="10"/>
    <d v="1899-12-30T17:22:00"/>
    <s v="17"/>
    <d v="2024-10-31T00:00:00"/>
    <d v="1899-12-30T17:11:00"/>
    <x v="5"/>
    <s v="Sana Hussain"/>
    <x v="0"/>
    <x v="0"/>
    <s v="Gifting"/>
    <x v="0"/>
    <x v="1"/>
    <x v="1"/>
    <n v="65.36"/>
    <d v="2024-10-30T00:11:00"/>
    <d v="2024-08-27T00:56:00"/>
    <x v="0"/>
    <d v="2024-10-31T17:11:00"/>
    <d v="2024-10-31T00:11:00"/>
    <x v="0"/>
  </r>
  <r>
    <s v="ORD-20240807-00324"/>
    <x v="0"/>
    <s v="PRF-001"/>
    <x v="14"/>
    <n v="124.99"/>
    <x v="10"/>
    <n v="1"/>
    <x v="86"/>
    <x v="7"/>
    <d v="1899-12-30T20:26:00"/>
    <s v="20"/>
    <d v="2024-08-08T00:00:00"/>
    <d v="1899-12-30T19:44:00"/>
    <x v="8"/>
    <s v="Rakesh Verma"/>
    <x v="2"/>
    <x v="0"/>
    <s v="Perfume"/>
    <x v="0"/>
    <x v="1"/>
    <x v="1"/>
    <n v="124.99"/>
    <d v="2024-08-07T01:29:00"/>
    <d v="2024-08-07T01:29:00"/>
    <x v="1"/>
    <d v="2024-08-08T19:44:00"/>
    <d v="2024-08-08T01:29:00"/>
    <x v="0"/>
  </r>
  <r>
    <s v="ORD-20241227-00325"/>
    <x v="0"/>
    <s v="PAF-001"/>
    <x v="12"/>
    <n v="24.7"/>
    <x v="11"/>
    <n v="1"/>
    <x v="54"/>
    <x v="11"/>
    <d v="1899-12-30T18:25:00"/>
    <s v="18"/>
    <d v="2024-12-28T00:00:00"/>
    <d v="1899-12-30T12:33:00"/>
    <x v="26"/>
    <s v="Ali Shah"/>
    <x v="1"/>
    <x v="0"/>
    <s v="Bakery"/>
    <x v="0"/>
    <x v="0"/>
    <x v="1"/>
    <n v="24.7"/>
    <d v="2024-12-27T00:11:00"/>
    <d v="2024-08-05T01:18:00"/>
    <x v="0"/>
    <d v="2024-12-28T12:33:00"/>
    <d v="2024-12-28T00:11:00"/>
    <x v="0"/>
  </r>
  <r>
    <s v="ORD-20250305-00326"/>
    <x v="0"/>
    <s v="FLW-001"/>
    <x v="1"/>
    <n v="48.57"/>
    <x v="11"/>
    <n v="1"/>
    <x v="15"/>
    <x v="2"/>
    <d v="1899-12-30T12:48:00"/>
    <s v="12"/>
    <d v="2025-03-05T00:00:00"/>
    <d v="1899-12-30T17:48:00"/>
    <x v="6"/>
    <s v="Ali Chaudhry"/>
    <x v="0"/>
    <x v="1"/>
    <s v="Flowers"/>
    <x v="1"/>
    <x v="0"/>
    <x v="1"/>
    <n v="48.57"/>
    <d v="2025-03-05T00:33:00"/>
    <d v="2024-08-07T00:11:00"/>
    <x v="0"/>
    <d v="2025-03-05T17:48:00"/>
    <d v="2025-03-06T00:33:00"/>
    <x v="1"/>
  </r>
  <r>
    <s v="ORD-20240905-00327"/>
    <x v="0"/>
    <s v="PRF-001"/>
    <x v="14"/>
    <n v="123.86"/>
    <x v="10"/>
    <n v="1"/>
    <x v="149"/>
    <x v="3"/>
    <d v="1899-12-30T18:07:00"/>
    <s v="18"/>
    <d v="2024-09-06T00:00:00"/>
    <d v="1899-12-30T19:07:00"/>
    <x v="3"/>
    <s v="Hassan Kumar"/>
    <x v="0"/>
    <x v="0"/>
    <s v="Perfume"/>
    <x v="0"/>
    <x v="1"/>
    <x v="1"/>
    <n v="123.86"/>
    <d v="2024-09-05T00:11:00"/>
    <d v="2024-08-04T00:56:00"/>
    <x v="0"/>
    <d v="2024-09-06T19:07:00"/>
    <d v="2024-09-06T00:11:00"/>
    <x v="0"/>
  </r>
  <r>
    <s v="ORD-20250504-00328"/>
    <x v="0"/>
    <s v="CRP-001"/>
    <x v="4"/>
    <n v="145.19"/>
    <x v="9"/>
    <n v="5"/>
    <x v="136"/>
    <x v="1"/>
    <d v="1899-12-30T19:45:00"/>
    <s v="19"/>
    <d v="2025-05-05T00:00:00"/>
    <d v="1899-12-30T19:45:00"/>
    <x v="6"/>
    <s v="Farhan Chaudhry"/>
    <x v="0"/>
    <x v="1"/>
    <s v="Hamper"/>
    <x v="0"/>
    <x v="1"/>
    <x v="0"/>
    <n v="725.95"/>
    <d v="2025-05-04T01:07:00"/>
    <d v="2024-09-23T00:25:00"/>
    <x v="0"/>
    <d v="2025-05-05T19:45:00"/>
    <d v="2025-05-05T01:07:00"/>
    <x v="0"/>
  </r>
  <r>
    <s v="ORD-20240818-00329"/>
    <x v="0"/>
    <s v="TOY-001"/>
    <x v="0"/>
    <n v="18.32"/>
    <x v="0"/>
    <n v="1"/>
    <x v="214"/>
    <x v="7"/>
    <d v="1899-12-30T18:58:00"/>
    <s v="18"/>
    <d v="2024-08-19T00:00:00"/>
    <d v="1899-12-30T12:26:00"/>
    <x v="4"/>
    <s v="Meera Shaikh"/>
    <x v="0"/>
    <x v="1"/>
    <s v="Toys"/>
    <x v="0"/>
    <x v="1"/>
    <x v="0"/>
    <n v="18.32"/>
    <d v="2024-08-18T01:18:00"/>
    <d v="2024-08-18T01:18:00"/>
    <x v="1"/>
    <d v="2024-08-19T12:26:00"/>
    <d v="2024-08-19T01:18:00"/>
    <x v="0"/>
  </r>
  <r>
    <s v="ORD-20241019-00330"/>
    <x v="0"/>
    <s v="PER-001"/>
    <x v="10"/>
    <n v="12.01"/>
    <x v="8"/>
    <n v="1"/>
    <x v="215"/>
    <x v="10"/>
    <d v="1899-12-30T09:48:00"/>
    <s v="9"/>
    <d v="2024-10-19T00:00:00"/>
    <d v="1899-12-30T15:48:00"/>
    <x v="24"/>
    <s v="Bilal Kumar"/>
    <x v="1"/>
    <x v="0"/>
    <s v="Personalized"/>
    <x v="1"/>
    <x v="1"/>
    <x v="1"/>
    <n v="12.01"/>
    <d v="2024-10-19T00:33:00"/>
    <d v="2024-08-11T00:44:00"/>
    <x v="0"/>
    <d v="2024-10-19T15:48:00"/>
    <d v="2024-10-20T00:33:00"/>
    <x v="1"/>
  </r>
  <r>
    <s v="ORD-20241104-00331"/>
    <x v="0"/>
    <s v="GFT-001"/>
    <x v="2"/>
    <n v="35.270000000000003"/>
    <x v="3"/>
    <n v="1"/>
    <x v="216"/>
    <x v="9"/>
    <d v="1899-12-30T20:17:00"/>
    <s v="20"/>
    <d v="2024-11-05T00:00:00"/>
    <d v="1899-12-30T21:17:00"/>
    <x v="9"/>
    <s v="Faisal Al Mansoori"/>
    <x v="2"/>
    <x v="1"/>
    <s v="Gifting"/>
    <x v="0"/>
    <x v="5"/>
    <x v="0"/>
    <n v="35.270000000000003"/>
    <d v="2024-11-04T01:29:00"/>
    <d v="2024-08-20T00:11:00"/>
    <x v="0"/>
    <d v="2024-11-05T21:17:00"/>
    <d v="2024-11-05T01:29:00"/>
    <x v="0"/>
  </r>
  <r>
    <s v="ORD-20250724-00332"/>
    <x v="0"/>
    <s v="DAT-001"/>
    <x v="6"/>
    <n v="27.21"/>
    <x v="4"/>
    <n v="1"/>
    <x v="217"/>
    <x v="8"/>
    <d v="1899-12-30T09:06:00"/>
    <s v="9"/>
    <d v="2025-07-25T00:00:00"/>
    <d v="1899-12-30T13:06:00"/>
    <x v="7"/>
    <s v="Meera Iqbal"/>
    <x v="0"/>
    <x v="0"/>
    <s v="Dates &amp; Sweets"/>
    <x v="0"/>
    <x v="1"/>
    <x v="1"/>
    <n v="27.21"/>
    <d v="2025-07-24T01:07:00"/>
    <d v="2024-08-04T01:07:00"/>
    <x v="0"/>
    <d v="2025-07-25T13:06:00"/>
    <d v="2025-07-25T01:07:00"/>
    <x v="0"/>
  </r>
  <r>
    <s v="ORD-20241204-00333"/>
    <x v="0"/>
    <s v="TOY-001"/>
    <x v="0"/>
    <n v="18.04"/>
    <x v="1"/>
    <n v="1"/>
    <x v="113"/>
    <x v="11"/>
    <d v="1899-12-30T12:24:00"/>
    <s v="12"/>
    <d v="2024-12-04T00:00:00"/>
    <d v="1899-12-30T17:24:00"/>
    <x v="23"/>
    <s v="Hassan Shah"/>
    <x v="5"/>
    <x v="1"/>
    <s v="Toys"/>
    <x v="1"/>
    <x v="1"/>
    <x v="1"/>
    <n v="18.04"/>
    <d v="2024-12-04T01:07:00"/>
    <d v="2024-08-11T00:33:00"/>
    <x v="0"/>
    <d v="2024-12-04T17:24:00"/>
    <d v="2024-12-05T01:07:00"/>
    <x v="1"/>
  </r>
  <r>
    <s v="ORD-20250402-00334"/>
    <x v="0"/>
    <s v="HMP-002"/>
    <x v="8"/>
    <n v="92.81"/>
    <x v="7"/>
    <n v="1"/>
    <x v="218"/>
    <x v="0"/>
    <d v="1899-12-30T14:05:00"/>
    <s v="14"/>
    <d v="2025-04-04T00:00:00"/>
    <d v="1899-12-30T16:05:00"/>
    <x v="1"/>
    <s v="Sophia Brown"/>
    <x v="1"/>
    <x v="1"/>
    <s v="Hamper"/>
    <x v="2"/>
    <x v="0"/>
    <x v="1"/>
    <n v="92.81"/>
    <d v="2025-04-02T00:56:00"/>
    <d v="2024-11-06T00:44:00"/>
    <x v="0"/>
    <d v="2025-04-04T16:05:00"/>
    <d v="2025-04-03T00:56:00"/>
    <x v="0"/>
  </r>
  <r>
    <s v="ORD-20250210-00335"/>
    <x v="0"/>
    <s v="FLW-002"/>
    <x v="5"/>
    <n v="66.3"/>
    <x v="1"/>
    <n v="2"/>
    <x v="219"/>
    <x v="5"/>
    <d v="1899-12-30T14:11:00"/>
    <s v="14"/>
    <d v="2025-02-10T00:00:00"/>
    <d v="1899-12-30T17:11:00"/>
    <x v="9"/>
    <s v="Noor Al Mazrouei"/>
    <x v="2"/>
    <x v="0"/>
    <s v="Flowers"/>
    <x v="1"/>
    <x v="0"/>
    <x v="1"/>
    <n v="132.6"/>
    <d v="2025-02-10T00:22:00"/>
    <d v="2024-08-18T01:07:00"/>
    <x v="0"/>
    <d v="2025-02-10T17:11:00"/>
    <d v="2025-02-11T00:22:00"/>
    <x v="1"/>
  </r>
  <r>
    <s v="ORD-20241022-00336"/>
    <x v="0"/>
    <s v="PAF-001"/>
    <x v="12"/>
    <n v="23.69"/>
    <x v="3"/>
    <n v="1"/>
    <x v="184"/>
    <x v="10"/>
    <d v="1899-12-30T09:12:00"/>
    <s v="9"/>
    <d v="2024-10-22T00:00:00"/>
    <d v="1899-12-30T12:12:00"/>
    <x v="5"/>
    <s v="Maryam Al Hosani"/>
    <x v="2"/>
    <x v="1"/>
    <s v="Bakery"/>
    <x v="1"/>
    <x v="1"/>
    <x v="0"/>
    <n v="23.69"/>
    <d v="2024-10-22T00:33:00"/>
    <d v="2024-08-28T01:07:00"/>
    <x v="0"/>
    <d v="2024-10-22T12:12:00"/>
    <d v="2024-10-23T00:33:00"/>
    <x v="1"/>
  </r>
  <r>
    <s v="ORD-20241207-00337"/>
    <x v="0"/>
    <s v="PAF-001"/>
    <x v="12"/>
    <n v="25.79"/>
    <x v="3"/>
    <n v="1"/>
    <x v="154"/>
    <x v="11"/>
    <d v="1899-12-30T19:59:00"/>
    <s v="19"/>
    <d v="2024-12-08T00:00:00"/>
    <d v="1899-12-30T20:59:00"/>
    <x v="29"/>
    <s v="Arjun Kumar"/>
    <x v="2"/>
    <x v="1"/>
    <s v="Bakery"/>
    <x v="0"/>
    <x v="0"/>
    <x v="1"/>
    <n v="25.79"/>
    <d v="2024-12-07T01:29:00"/>
    <d v="2024-08-03T00:56:00"/>
    <x v="0"/>
    <d v="2024-12-08T20:59:00"/>
    <d v="2024-12-08T01:29:00"/>
    <x v="0"/>
  </r>
  <r>
    <s v="ORD-20250621-00338"/>
    <x v="0"/>
    <s v="HMP-001"/>
    <x v="11"/>
    <n v="80.23"/>
    <x v="9"/>
    <n v="3"/>
    <x v="220"/>
    <x v="6"/>
    <d v="1899-12-30T14:36:00"/>
    <s v="14"/>
    <d v="2025-06-22T00:00:00"/>
    <d v="1899-12-30T20:36:00"/>
    <x v="14"/>
    <s v="Sophia Johnson"/>
    <x v="1"/>
    <x v="1"/>
    <s v="Hamper"/>
    <x v="0"/>
    <x v="1"/>
    <x v="0"/>
    <n v="240.69"/>
    <d v="2025-06-21T00:33:00"/>
    <d v="2024-08-30T01:15:00"/>
    <x v="0"/>
    <d v="2025-06-22T20:36:00"/>
    <d v="2025-06-22T00:33:00"/>
    <x v="0"/>
  </r>
  <r>
    <s v="ORD-20241225-00339"/>
    <x v="0"/>
    <s v="GFT-001"/>
    <x v="2"/>
    <n v="35.51"/>
    <x v="10"/>
    <n v="1"/>
    <x v="221"/>
    <x v="11"/>
    <d v="1899-12-30T16:53:00"/>
    <s v="16"/>
    <d v="2024-12-27T00:00:00"/>
    <d v="1899-12-30T21:53:00"/>
    <x v="0"/>
    <s v="Bilal Shah"/>
    <x v="0"/>
    <x v="0"/>
    <s v="Gifting"/>
    <x v="2"/>
    <x v="5"/>
    <x v="0"/>
    <n v="35.51"/>
    <d v="2024-12-25T00:22:00"/>
    <d v="2024-09-19T01:18:00"/>
    <x v="0"/>
    <d v="2024-12-27T21:53:00"/>
    <d v="2024-12-26T00:22:00"/>
    <x v="0"/>
  </r>
  <r>
    <s v="ORD-20250221-00340"/>
    <x v="0"/>
    <s v="BBY-001"/>
    <x v="16"/>
    <n v="76.39"/>
    <x v="0"/>
    <n v="3"/>
    <x v="222"/>
    <x v="5"/>
    <d v="1899-12-30T11:07:00"/>
    <s v="11"/>
    <d v="2025-02-21T00:00:00"/>
    <d v="1899-12-30T17:07:00"/>
    <x v="8"/>
    <s v="Fatima Al Nahyan"/>
    <x v="2"/>
    <x v="1"/>
    <s v="Baby"/>
    <x v="1"/>
    <x v="0"/>
    <x v="1"/>
    <n v="229.17000000000002"/>
    <d v="2025-02-21T00:44:00"/>
    <d v="2024-08-16T00:22:00"/>
    <x v="0"/>
    <d v="2025-02-21T17:07:00"/>
    <d v="2025-02-22T00:44:00"/>
    <x v="1"/>
  </r>
  <r>
    <s v="ORD-20240926-00341"/>
    <x v="0"/>
    <s v="GFT-001"/>
    <x v="2"/>
    <n v="32.74"/>
    <x v="1"/>
    <n v="1"/>
    <x v="223"/>
    <x v="3"/>
    <d v="1899-12-30T18:06:00"/>
    <s v="18"/>
    <d v="2024-09-27T00:00:00"/>
    <d v="1899-12-30T18:06:00"/>
    <x v="10"/>
    <s v="Sara Ahmed"/>
    <x v="1"/>
    <x v="0"/>
    <s v="Gifting"/>
    <x v="0"/>
    <x v="4"/>
    <x v="1"/>
    <n v="32.74"/>
    <d v="2024-09-26T01:07:00"/>
    <d v="2024-08-07T00:25:00"/>
    <x v="0"/>
    <d v="2024-09-27T18:06:00"/>
    <d v="2024-09-27T01:07:00"/>
    <x v="0"/>
  </r>
  <r>
    <s v="ORD-20250320-00342"/>
    <x v="0"/>
    <s v="DAT-001"/>
    <x v="6"/>
    <n v="28.4"/>
    <x v="7"/>
    <n v="2"/>
    <x v="224"/>
    <x v="2"/>
    <d v="1899-12-30T20:21:00"/>
    <s v="20"/>
    <d v="2025-03-22T00:00:00"/>
    <d v="1899-12-30T15:40:00"/>
    <x v="7"/>
    <s v="Abdullah Al Nuaimi"/>
    <x v="0"/>
    <x v="0"/>
    <s v="Dates &amp; Sweets"/>
    <x v="2"/>
    <x v="1"/>
    <x v="0"/>
    <n v="56.8"/>
    <d v="2025-03-20T01:07:00"/>
    <d v="2024-08-15T00:22:00"/>
    <x v="0"/>
    <d v="2025-03-22T15:40:00"/>
    <d v="2025-03-21T01:07:00"/>
    <x v="0"/>
  </r>
  <r>
    <s v="ORD-20240916-00343"/>
    <x v="0"/>
    <s v="CKE-001"/>
    <x v="7"/>
    <n v="52.36"/>
    <x v="8"/>
    <n v="1"/>
    <x v="109"/>
    <x v="3"/>
    <d v="1899-12-30T10:10:00"/>
    <s v="10"/>
    <d v="2024-09-16T00:00:00"/>
    <d v="1899-12-30T15:10:00"/>
    <x v="30"/>
    <s v="Saeed Al Hosani"/>
    <x v="4"/>
    <x v="0"/>
    <s v="Cakes"/>
    <x v="1"/>
    <x v="1"/>
    <x v="1"/>
    <n v="52.36"/>
    <d v="2024-09-16T00:11:00"/>
    <d v="2024-08-11T01:18:00"/>
    <x v="0"/>
    <d v="2024-09-16T15:10:00"/>
    <d v="2024-09-17T00:11:00"/>
    <x v="1"/>
  </r>
  <r>
    <s v="ORD-20241210-00344"/>
    <x v="0"/>
    <s v="GFT-001"/>
    <x v="2"/>
    <n v="29.05"/>
    <x v="2"/>
    <n v="1"/>
    <x v="207"/>
    <x v="11"/>
    <d v="1899-12-30T14:03:00"/>
    <s v="14"/>
    <d v="2024-12-10T00:00:00"/>
    <d v="1899-12-30T20:03:00"/>
    <x v="33"/>
    <s v="Meera Iqbal"/>
    <x v="6"/>
    <x v="0"/>
    <s v="Gifting"/>
    <x v="1"/>
    <x v="1"/>
    <x v="0"/>
    <n v="29.05"/>
    <d v="2024-12-10T01:07:00"/>
    <d v="2024-08-04T01:07:00"/>
    <x v="0"/>
    <d v="2024-12-10T20:03:00"/>
    <d v="2024-12-11T01:07:00"/>
    <x v="1"/>
  </r>
  <r>
    <s v="ORD-20250522-00345"/>
    <x v="0"/>
    <s v="GFT-001"/>
    <x v="2"/>
    <n v="33.53"/>
    <x v="2"/>
    <n v="1"/>
    <x v="51"/>
    <x v="1"/>
    <d v="1899-12-30T17:34:00"/>
    <s v="17"/>
    <d v="2025-05-23T00:00:00"/>
    <d v="1899-12-30T19:06:00"/>
    <x v="14"/>
    <s v="Meera Kumar"/>
    <x v="1"/>
    <x v="0"/>
    <s v="Gifting"/>
    <x v="0"/>
    <x v="1"/>
    <x v="2"/>
    <n v="33.53"/>
    <d v="2025-05-22T00:44:00"/>
    <d v="2024-08-31T01:15:00"/>
    <x v="0"/>
    <d v="2025-05-23T19:06:00"/>
    <d v="2025-05-23T00:44:00"/>
    <x v="0"/>
  </r>
  <r>
    <s v="ORD-20250328-00346"/>
    <x v="0"/>
    <s v="SWT-001"/>
    <x v="9"/>
    <n v="27.61"/>
    <x v="4"/>
    <n v="1"/>
    <x v="225"/>
    <x v="2"/>
    <d v="1899-12-30T10:23:00"/>
    <s v="10"/>
    <d v="2025-03-28T00:00:00"/>
    <d v="1899-12-30T16:23:00"/>
    <x v="5"/>
    <s v="Zain Shaikh"/>
    <x v="2"/>
    <x v="1"/>
    <s v="Dates &amp; Sweets"/>
    <x v="1"/>
    <x v="0"/>
    <x v="0"/>
    <n v="27.61"/>
    <d v="2025-03-28T01:29:00"/>
    <d v="2024-09-23T00:25:00"/>
    <x v="0"/>
    <d v="2025-03-28T16:23:00"/>
    <d v="2025-03-29T01:29:00"/>
    <x v="1"/>
  </r>
  <r>
    <s v="ORD-20240910-00347"/>
    <x v="0"/>
    <s v="CHC-001"/>
    <x v="17"/>
    <n v="18.22"/>
    <x v="1"/>
    <n v="1"/>
    <x v="122"/>
    <x v="3"/>
    <d v="1899-12-30T12:45:00"/>
    <s v="12"/>
    <d v="2024-09-10T00:00:00"/>
    <d v="1899-12-30T18:45:00"/>
    <x v="14"/>
    <s v="Omar Al Bateen"/>
    <x v="1"/>
    <x v="0"/>
    <s v="Chocolate"/>
    <x v="1"/>
    <x v="0"/>
    <x v="0"/>
    <n v="18.22"/>
    <d v="2024-09-10T00:25:00"/>
    <d v="2024-09-02T01:18:00"/>
    <x v="0"/>
    <d v="2024-09-10T18:45:00"/>
    <d v="2024-09-11T00:25:00"/>
    <x v="1"/>
  </r>
  <r>
    <s v="ORD-20241021-00348"/>
    <x v="0"/>
    <s v="CRP-001"/>
    <x v="4"/>
    <n v="172.51"/>
    <x v="4"/>
    <n v="4"/>
    <x v="226"/>
    <x v="10"/>
    <d v="1899-12-30T19:37:00"/>
    <s v="19"/>
    <d v="2024-10-22T00:00:00"/>
    <d v="1899-12-30T20:37:00"/>
    <x v="18"/>
    <s v="Hassan Al Hosani"/>
    <x v="1"/>
    <x v="1"/>
    <s v="Hamper"/>
    <x v="0"/>
    <x v="1"/>
    <x v="1"/>
    <n v="690.04"/>
    <d v="2024-10-21T00:11:00"/>
    <d v="2024-08-08T01:07:00"/>
    <x v="0"/>
    <d v="2024-10-22T20:37:00"/>
    <d v="2024-10-22T00:11:00"/>
    <x v="0"/>
  </r>
  <r>
    <s v="ORD-20241205-00349"/>
    <x v="0"/>
    <s v="SWT-001"/>
    <x v="9"/>
    <n v="30.13"/>
    <x v="4"/>
    <n v="2"/>
    <x v="57"/>
    <x v="11"/>
    <d v="1899-12-30T15:52:00"/>
    <s v="15"/>
    <d v="2024-12-06T00:00:00"/>
    <d v="1899-12-30T20:52:00"/>
    <x v="21"/>
    <s v="Farhan Patel"/>
    <x v="4"/>
    <x v="0"/>
    <s v="Dates &amp; Sweets"/>
    <x v="0"/>
    <x v="3"/>
    <x v="0"/>
    <n v="60.26"/>
    <d v="2024-12-05T00:11:00"/>
    <d v="2024-08-31T01:25:00"/>
    <x v="0"/>
    <d v="2024-12-06T20:52:00"/>
    <d v="2024-12-06T00:11:00"/>
    <x v="0"/>
  </r>
  <r>
    <s v="ORD-20250614-00350"/>
    <x v="0"/>
    <s v="HMP-001"/>
    <x v="11"/>
    <n v="71.540000000000006"/>
    <x v="12"/>
    <n v="1"/>
    <x v="125"/>
    <x v="6"/>
    <d v="1899-12-30T11:37:00"/>
    <s v="11"/>
    <d v="2025-06-14T00:00:00"/>
    <d v="1899-12-30T16:37:00"/>
    <x v="9"/>
    <s v="Hassan Shah"/>
    <x v="2"/>
    <x v="1"/>
    <s v="Hamper"/>
    <x v="1"/>
    <x v="1"/>
    <x v="0"/>
    <n v="71.540000000000006"/>
    <d v="2025-06-14T01:18:00"/>
    <d v="2024-08-11T00:33:00"/>
    <x v="0"/>
    <d v="2025-06-14T16:37:00"/>
    <d v="2025-06-15T01:18:00"/>
    <x v="1"/>
  </r>
  <r>
    <s v="ORD-20250722-00351"/>
    <x v="0"/>
    <s v="GFT-001"/>
    <x v="2"/>
    <n v="32.479999999999997"/>
    <x v="12"/>
    <n v="1"/>
    <x v="227"/>
    <x v="8"/>
    <d v="1899-12-30T17:58:00"/>
    <s v="17"/>
    <d v="2025-07-24T00:00:00"/>
    <d v="1899-12-30T14:54:00"/>
    <x v="5"/>
    <s v="Ahmed Al Mansoori"/>
    <x v="2"/>
    <x v="1"/>
    <s v="Gifting"/>
    <x v="2"/>
    <x v="5"/>
    <x v="0"/>
    <n v="32.479999999999997"/>
    <d v="2025-07-22T00:11:00"/>
    <d v="2024-08-05T00:11:00"/>
    <x v="0"/>
    <d v="2025-07-24T14:54:00"/>
    <d v="2025-07-23T00:11:00"/>
    <x v="0"/>
  </r>
  <r>
    <s v="ORD-20250701-00352"/>
    <x v="0"/>
    <s v="PER-001"/>
    <x v="10"/>
    <n v="12.47"/>
    <x v="8"/>
    <n v="1"/>
    <x v="228"/>
    <x v="8"/>
    <d v="1899-12-30T11:01:00"/>
    <s v="11"/>
    <d v="2025-07-01T00:00:00"/>
    <d v="1899-12-30T18:01:00"/>
    <x v="12"/>
    <s v="Faisal Al Marri"/>
    <x v="1"/>
    <x v="1"/>
    <s v="Personalized"/>
    <x v="1"/>
    <x v="2"/>
    <x v="0"/>
    <n v="12.47"/>
    <d v="2025-07-01T01:18:00"/>
    <d v="2024-08-16T00:25:00"/>
    <x v="0"/>
    <d v="2025-07-01T18:01:00"/>
    <d v="2025-07-02T01:18:00"/>
    <x v="1"/>
  </r>
  <r>
    <s v="ORD-20250110-00353"/>
    <x v="0"/>
    <s v="FLW-002"/>
    <x v="5"/>
    <n v="49.19"/>
    <x v="3"/>
    <n v="1"/>
    <x v="101"/>
    <x v="4"/>
    <d v="1899-12-30T11:55:00"/>
    <s v="11"/>
    <d v="2025-01-11T00:00:00"/>
    <d v="1899-12-30T16:55:00"/>
    <x v="11"/>
    <s v="Emma Brown"/>
    <x v="0"/>
    <x v="1"/>
    <s v="Flowers"/>
    <x v="0"/>
    <x v="0"/>
    <x v="0"/>
    <n v="49.19"/>
    <d v="2025-01-10T01:18:00"/>
    <d v="2024-08-22T00:11:00"/>
    <x v="0"/>
    <d v="2025-01-11T16:55:00"/>
    <d v="2025-01-11T01:18:00"/>
    <x v="0"/>
  </r>
  <r>
    <s v="ORD-20250603-00354"/>
    <x v="0"/>
    <s v="DAT-001"/>
    <x v="6"/>
    <n v="34.909999999999997"/>
    <x v="4"/>
    <n v="1"/>
    <x v="107"/>
    <x v="6"/>
    <d v="1899-12-30T17:59:00"/>
    <s v="17"/>
    <d v="2025-06-04T00:00:00"/>
    <d v="1899-12-30T20:59:00"/>
    <x v="24"/>
    <s v="Noor Al Hosani"/>
    <x v="1"/>
    <x v="0"/>
    <s v="Dates &amp; Sweets"/>
    <x v="0"/>
    <x v="0"/>
    <x v="1"/>
    <n v="34.909999999999997"/>
    <d v="2025-06-03T00:56:00"/>
    <d v="2024-08-30T00:33:00"/>
    <x v="0"/>
    <d v="2025-06-04T20:59:00"/>
    <d v="2025-06-04T00:56:00"/>
    <x v="0"/>
  </r>
  <r>
    <s v="ORD-20250504-00355"/>
    <x v="0"/>
    <s v="GFT-001"/>
    <x v="2"/>
    <n v="38.299999999999997"/>
    <x v="6"/>
    <n v="1"/>
    <x v="136"/>
    <x v="1"/>
    <d v="1899-12-30T14:26:00"/>
    <s v="14"/>
    <d v="2025-05-05T00:00:00"/>
    <d v="1899-12-30T14:26:00"/>
    <x v="11"/>
    <s v="Emma Brown"/>
    <x v="0"/>
    <x v="1"/>
    <s v="Gifting"/>
    <x v="0"/>
    <x v="0"/>
    <x v="1"/>
    <n v="38.299999999999997"/>
    <d v="2025-05-04T01:29:00"/>
    <d v="2024-08-22T00:11:00"/>
    <x v="0"/>
    <d v="2025-05-05T14:26:00"/>
    <d v="2025-05-05T01:29:00"/>
    <x v="0"/>
  </r>
  <r>
    <s v="ORD-20250519-00356"/>
    <x v="0"/>
    <s v="HMP-002"/>
    <x v="8"/>
    <n v="81.81"/>
    <x v="7"/>
    <n v="1"/>
    <x v="229"/>
    <x v="1"/>
    <d v="1899-12-30T18:29:00"/>
    <s v="18"/>
    <d v="2025-05-20T00:00:00"/>
    <d v="1899-12-30T13:43:00"/>
    <x v="23"/>
    <s v="Priya Iqbal"/>
    <x v="5"/>
    <x v="0"/>
    <s v="Hamper"/>
    <x v="0"/>
    <x v="0"/>
    <x v="1"/>
    <n v="81.81"/>
    <d v="2025-05-19T01:29:00"/>
    <d v="2024-08-03T01:15:00"/>
    <x v="0"/>
    <d v="2025-05-20T13:43:00"/>
    <d v="2025-05-20T01:29:00"/>
    <x v="0"/>
  </r>
  <r>
    <s v="ORD-20250130-00357"/>
    <x v="0"/>
    <s v="HMP-002"/>
    <x v="8"/>
    <n v="73.349999999999994"/>
    <x v="7"/>
    <n v="1"/>
    <x v="81"/>
    <x v="4"/>
    <d v="1899-12-30T13:57:00"/>
    <s v="13"/>
    <d v="2025-02-01T00:00:00"/>
    <d v="1899-12-30T14:57:00"/>
    <x v="3"/>
    <s v="James Williams"/>
    <x v="0"/>
    <x v="0"/>
    <s v="Hamper"/>
    <x v="2"/>
    <x v="0"/>
    <x v="0"/>
    <n v="73.349999999999994"/>
    <d v="2025-01-30T00:25:00"/>
    <d v="2024-08-05T00:56:00"/>
    <x v="0"/>
    <d v="2025-02-01T14:57:00"/>
    <d v="2025-01-31T00:25:00"/>
    <x v="0"/>
  </r>
  <r>
    <s v="ORD-20240821-00358"/>
    <x v="0"/>
    <s v="GFT-001"/>
    <x v="2"/>
    <n v="38.79"/>
    <x v="1"/>
    <n v="1"/>
    <x v="230"/>
    <x v="7"/>
    <d v="1899-12-30T17:18:00"/>
    <s v="17"/>
    <d v="2024-08-22T00:00:00"/>
    <d v="1899-12-30T21:18:00"/>
    <x v="6"/>
    <s v="Rohit Hussain"/>
    <x v="0"/>
    <x v="1"/>
    <s v="Gifting"/>
    <x v="0"/>
    <x v="1"/>
    <x v="0"/>
    <n v="38.79"/>
    <d v="2024-08-21T00:33:00"/>
    <d v="2024-08-08T01:18:00"/>
    <x v="0"/>
    <d v="2024-08-22T21:18:00"/>
    <d v="2024-08-22T00:33:00"/>
    <x v="0"/>
  </r>
  <r>
    <s v="ORD-20250516-00359"/>
    <x v="0"/>
    <s v="GFT-001"/>
    <x v="2"/>
    <n v="34.68"/>
    <x v="6"/>
    <n v="1"/>
    <x v="141"/>
    <x v="1"/>
    <d v="1899-12-30T10:11:00"/>
    <s v="10"/>
    <d v="2025-05-16T00:00:00"/>
    <d v="1899-12-30T14:11:00"/>
    <x v="6"/>
    <s v="Ali Patel"/>
    <x v="0"/>
    <x v="1"/>
    <s v="Gifting"/>
    <x v="1"/>
    <x v="6"/>
    <x v="1"/>
    <n v="34.68"/>
    <d v="2025-05-16T00:56:00"/>
    <d v="2024-08-29T00:56:00"/>
    <x v="0"/>
    <d v="2025-05-16T14:11:00"/>
    <d v="2025-05-17T00:56:00"/>
    <x v="1"/>
  </r>
  <r>
    <s v="ORD-20250616-00360"/>
    <x v="0"/>
    <s v="TOY-001"/>
    <x v="0"/>
    <n v="19.78"/>
    <x v="1"/>
    <n v="1"/>
    <x v="231"/>
    <x v="6"/>
    <d v="1899-12-30T11:31:00"/>
    <s v="11"/>
    <d v="2025-06-17T00:00:00"/>
    <d v="1899-12-30T12:31:00"/>
    <x v="9"/>
    <s v="Neha Khan"/>
    <x v="2"/>
    <x v="1"/>
    <s v="Toys"/>
    <x v="0"/>
    <x v="5"/>
    <x v="0"/>
    <n v="19.78"/>
    <d v="2025-06-16T00:11:00"/>
    <d v="2024-08-04T00:56:00"/>
    <x v="0"/>
    <d v="2025-06-17T12:31:00"/>
    <d v="2025-06-17T00:11:00"/>
    <x v="0"/>
  </r>
  <r>
    <s v="ORD-20241005-00361"/>
    <x v="0"/>
    <s v="PAF-001"/>
    <x v="12"/>
    <n v="19.190000000000001"/>
    <x v="8"/>
    <n v="1"/>
    <x v="232"/>
    <x v="10"/>
    <d v="1899-12-30T13:30:00"/>
    <s v="13"/>
    <d v="2024-10-05T00:00:00"/>
    <d v="1899-12-30T19:30:00"/>
    <x v="2"/>
    <s v="Emily Miller"/>
    <x v="0"/>
    <x v="1"/>
    <s v="Bakery"/>
    <x v="1"/>
    <x v="6"/>
    <x v="1"/>
    <n v="19.190000000000001"/>
    <d v="2024-10-05T00:25:00"/>
    <d v="2024-08-05T00:44:00"/>
    <x v="0"/>
    <d v="2024-10-05T19:30:00"/>
    <d v="2024-10-06T00:25:00"/>
    <x v="1"/>
  </r>
  <r>
    <s v="ORD-20240817-00362"/>
    <x v="0"/>
    <s v="PAF-001"/>
    <x v="12"/>
    <n v="20.95"/>
    <x v="3"/>
    <n v="1"/>
    <x v="38"/>
    <x v="7"/>
    <d v="1899-12-30T10:34:00"/>
    <s v="10"/>
    <d v="2024-08-19T00:00:00"/>
    <d v="1899-12-30T16:34:00"/>
    <x v="12"/>
    <s v="Farhan Kumar"/>
    <x v="1"/>
    <x v="1"/>
    <s v="Bakery"/>
    <x v="2"/>
    <x v="5"/>
    <x v="1"/>
    <n v="20.95"/>
    <d v="2024-08-17T01:18:00"/>
    <d v="2024-08-17T01:18:00"/>
    <x v="1"/>
    <d v="2024-08-19T16:34:00"/>
    <d v="2024-08-18T01:18:00"/>
    <x v="0"/>
  </r>
  <r>
    <s v="ORD-20250318-00363"/>
    <x v="0"/>
    <s v="DAT-001"/>
    <x v="6"/>
    <n v="30.46"/>
    <x v="4"/>
    <n v="1"/>
    <x v="233"/>
    <x v="2"/>
    <d v="1899-12-30T18:33:00"/>
    <s v="18"/>
    <d v="2025-03-20T00:00:00"/>
    <d v="1899-12-30T12:00:00"/>
    <x v="11"/>
    <s v="Meera Patel"/>
    <x v="0"/>
    <x v="0"/>
    <s v="Dates &amp; Sweets"/>
    <x v="2"/>
    <x v="1"/>
    <x v="0"/>
    <n v="30.46"/>
    <d v="2025-03-18T01:07:00"/>
    <d v="2024-08-03T00:22:00"/>
    <x v="0"/>
    <d v="2025-03-20T12:00:00"/>
    <d v="2025-03-19T01:07:00"/>
    <x v="0"/>
  </r>
  <r>
    <s v="ORD-20240810-00364"/>
    <x v="0"/>
    <s v="HMP-001"/>
    <x v="11"/>
    <n v="75.28"/>
    <x v="12"/>
    <n v="2"/>
    <x v="234"/>
    <x v="7"/>
    <d v="1899-12-30T16:03:00"/>
    <s v="16"/>
    <d v="2024-08-11T00:00:00"/>
    <d v="1899-12-30T16:03:00"/>
    <x v="36"/>
    <s v="Khalid Al Suwaidi"/>
    <x v="6"/>
    <x v="1"/>
    <s v="Hamper"/>
    <x v="0"/>
    <x v="1"/>
    <x v="0"/>
    <n v="150.56"/>
    <d v="2024-08-10T01:15:00"/>
    <d v="2024-08-10T01:15:00"/>
    <x v="1"/>
    <d v="2024-08-11T16:03:00"/>
    <d v="2024-08-11T01:15:00"/>
    <x v="0"/>
  </r>
  <r>
    <s v="ORD-20250730-00365"/>
    <x v="0"/>
    <s v="HOM-001"/>
    <x v="3"/>
    <n v="28.92"/>
    <x v="6"/>
    <n v="2"/>
    <x v="12"/>
    <x v="8"/>
    <d v="1899-12-30T09:29:00"/>
    <s v="9"/>
    <d v="2025-07-30T00:00:00"/>
    <d v="1899-12-30T13:29:00"/>
    <x v="29"/>
    <s v="Ahmed Al Mazrouei"/>
    <x v="2"/>
    <x v="0"/>
    <s v="Home Fragrance"/>
    <x v="1"/>
    <x v="6"/>
    <x v="0"/>
    <n v="57.84"/>
    <d v="2025-07-30T01:29:00"/>
    <d v="2024-08-08T00:11:00"/>
    <x v="0"/>
    <d v="2025-07-30T13:29:00"/>
    <d v="2025-07-31T01:29:00"/>
    <x v="1"/>
  </r>
  <r>
    <s v="ORD-20250613-00366"/>
    <x v="0"/>
    <s v="PRF-001"/>
    <x v="14"/>
    <n v="125.98"/>
    <x v="2"/>
    <n v="2"/>
    <x v="235"/>
    <x v="6"/>
    <d v="1899-12-30T10:28:00"/>
    <s v="10"/>
    <d v="2025-06-13T00:00:00"/>
    <d v="1899-12-30T17:28:00"/>
    <x v="10"/>
    <s v="Hamad Al Nahyan"/>
    <x v="1"/>
    <x v="1"/>
    <s v="Perfume"/>
    <x v="1"/>
    <x v="1"/>
    <x v="0"/>
    <n v="251.96"/>
    <d v="2025-06-13T00:11:00"/>
    <d v="2024-08-03T01:18:00"/>
    <x v="0"/>
    <d v="2025-06-13T17:28:00"/>
    <d v="2025-06-14T00:11:00"/>
    <x v="1"/>
  </r>
  <r>
    <s v="ORD-20250311-00367"/>
    <x v="0"/>
    <s v="SWT-001"/>
    <x v="9"/>
    <n v="26.89"/>
    <x v="7"/>
    <n v="1"/>
    <x v="94"/>
    <x v="2"/>
    <d v="1899-12-30T18:49:00"/>
    <s v="18"/>
    <d v="2025-03-13T00:00:00"/>
    <d v="1899-12-30T19:49:00"/>
    <x v="11"/>
    <s v="Isabella Smith"/>
    <x v="0"/>
    <x v="0"/>
    <s v="Dates &amp; Sweets"/>
    <x v="2"/>
    <x v="4"/>
    <x v="0"/>
    <n v="26.89"/>
    <d v="2025-03-11T01:18:00"/>
    <d v="2024-10-13T00:22:00"/>
    <x v="0"/>
    <d v="2025-03-13T19:49:00"/>
    <d v="2025-03-12T01:18:00"/>
    <x v="0"/>
  </r>
  <r>
    <s v="ORD-20250117-00368"/>
    <x v="0"/>
    <s v="FLW-001"/>
    <x v="1"/>
    <n v="48.44"/>
    <x v="1"/>
    <n v="1"/>
    <x v="25"/>
    <x v="4"/>
    <d v="1899-12-30T12:46:00"/>
    <s v="12"/>
    <d v="2025-01-18T00:00:00"/>
    <d v="1899-12-30T18:46:00"/>
    <x v="14"/>
    <s v="Neha Patel"/>
    <x v="1"/>
    <x v="1"/>
    <s v="Flowers"/>
    <x v="0"/>
    <x v="0"/>
    <x v="1"/>
    <n v="48.44"/>
    <d v="2025-01-17T00:44:00"/>
    <d v="2024-08-17T01:29:00"/>
    <x v="0"/>
    <d v="2025-01-18T18:46:00"/>
    <d v="2025-01-18T00:44:00"/>
    <x v="0"/>
  </r>
  <r>
    <s v="ORD-20250808-00369"/>
    <x v="0"/>
    <s v="SWT-001"/>
    <x v="9"/>
    <n v="28.27"/>
    <x v="7"/>
    <n v="1"/>
    <x v="236"/>
    <x v="7"/>
    <d v="1899-12-30T17:23:00"/>
    <s v="17"/>
    <d v="2025-08-09T00:00:00"/>
    <d v="1899-12-30T19:23:00"/>
    <x v="6"/>
    <s v="Ahmed Al Mazrouei"/>
    <x v="0"/>
    <x v="1"/>
    <s v="Dates &amp; Sweets"/>
    <x v="0"/>
    <x v="1"/>
    <x v="0"/>
    <n v="28.27"/>
    <d v="2025-08-08T00:56:00"/>
    <d v="2024-08-08T00:11:00"/>
    <x v="0"/>
    <d v="2025-08-09T19:23:00"/>
    <d v="2025-08-09T00:56:00"/>
    <x v="0"/>
  </r>
  <r>
    <s v="ORD-20240911-00370"/>
    <x v="0"/>
    <s v="HMP-002"/>
    <x v="8"/>
    <n v="88.5"/>
    <x v="7"/>
    <n v="1"/>
    <x v="148"/>
    <x v="3"/>
    <d v="1899-12-30T16:22:00"/>
    <s v="16"/>
    <d v="2024-09-12T00:00:00"/>
    <d v="1899-12-30T17:22:00"/>
    <x v="16"/>
    <s v="Olivia Davis"/>
    <x v="0"/>
    <x v="0"/>
    <s v="Hamper"/>
    <x v="0"/>
    <x v="5"/>
    <x v="1"/>
    <n v="88.5"/>
    <d v="2024-09-11T00:44:00"/>
    <d v="2024-09-11T00:44:00"/>
    <x v="1"/>
    <d v="2024-09-12T17:22:00"/>
    <d v="2024-09-12T00:44:00"/>
    <x v="0"/>
  </r>
  <r>
    <s v="ORD-20250211-00371"/>
    <x v="0"/>
    <s v="FLW-001"/>
    <x v="1"/>
    <n v="55.93"/>
    <x v="1"/>
    <n v="1"/>
    <x v="237"/>
    <x v="5"/>
    <d v="1899-12-30T14:53:00"/>
    <s v="14"/>
    <d v="2025-02-12T00:00:00"/>
    <d v="1899-12-30T17:53:00"/>
    <x v="11"/>
    <s v="Sara Kumar"/>
    <x v="0"/>
    <x v="1"/>
    <s v="Flowers"/>
    <x v="0"/>
    <x v="2"/>
    <x v="0"/>
    <n v="55.93"/>
    <d v="2025-02-11T01:29:00"/>
    <d v="2024-09-20T01:29:00"/>
    <x v="0"/>
    <d v="2025-02-12T17:53:00"/>
    <d v="2025-02-12T01:29:00"/>
    <x v="0"/>
  </r>
  <r>
    <s v="ORD-20250516-00372"/>
    <x v="0"/>
    <s v="PRF-001"/>
    <x v="14"/>
    <n v="109.2"/>
    <x v="2"/>
    <n v="1"/>
    <x v="141"/>
    <x v="1"/>
    <d v="1899-12-30T15:59:00"/>
    <s v="15"/>
    <d v="2025-05-17T00:00:00"/>
    <d v="1899-12-30T19:59:00"/>
    <x v="14"/>
    <s v="Sana Khan"/>
    <x v="1"/>
    <x v="0"/>
    <s v="Perfume"/>
    <x v="0"/>
    <x v="1"/>
    <x v="0"/>
    <n v="109.2"/>
    <d v="2025-05-16T00:22:00"/>
    <d v="2024-08-01T01:07:00"/>
    <x v="0"/>
    <d v="2025-05-17T19:59:00"/>
    <d v="2025-05-17T00:22:00"/>
    <x v="0"/>
  </r>
  <r>
    <s v="ORD-20250605-00373"/>
    <x v="0"/>
    <s v="FLW-002"/>
    <x v="5"/>
    <n v="48.25"/>
    <x v="10"/>
    <n v="1"/>
    <x v="84"/>
    <x v="6"/>
    <d v="1899-12-30T10:39:00"/>
    <s v="10"/>
    <d v="2025-06-05T00:00:00"/>
    <d v="1899-12-30T17:39:00"/>
    <x v="8"/>
    <s v="Imran Patel"/>
    <x v="2"/>
    <x v="1"/>
    <s v="Flowers"/>
    <x v="1"/>
    <x v="6"/>
    <x v="1"/>
    <n v="48.25"/>
    <d v="2025-06-05T01:15:00"/>
    <d v="2024-08-04T00:56:00"/>
    <x v="0"/>
    <d v="2025-06-05T17:39:00"/>
    <d v="2025-06-06T01:15:00"/>
    <x v="1"/>
  </r>
  <r>
    <s v="ORD-20241205-00374"/>
    <x v="0"/>
    <s v="FLW-001"/>
    <x v="1"/>
    <n v="54.01"/>
    <x v="11"/>
    <n v="1"/>
    <x v="57"/>
    <x v="11"/>
    <d v="1899-12-30T10:43:00"/>
    <s v="10"/>
    <d v="2024-12-05T00:00:00"/>
    <d v="1899-12-30T15:43:00"/>
    <x v="16"/>
    <s v="Noor Al Falasi"/>
    <x v="0"/>
    <x v="1"/>
    <s v="Flowers"/>
    <x v="1"/>
    <x v="0"/>
    <x v="0"/>
    <n v="54.01"/>
    <d v="2024-12-05T01:18:00"/>
    <d v="2024-08-31T00:22:00"/>
    <x v="0"/>
    <d v="2024-12-05T15:43:00"/>
    <d v="2024-12-06T01:18:00"/>
    <x v="1"/>
  </r>
  <r>
    <s v="ORD-20250726-00375"/>
    <x v="0"/>
    <s v="GFT-001"/>
    <x v="2"/>
    <n v="35.93"/>
    <x v="2"/>
    <n v="3"/>
    <x v="89"/>
    <x v="8"/>
    <d v="1899-12-30T15:08:00"/>
    <s v="15"/>
    <d v="2025-07-27T00:00:00"/>
    <d v="1899-12-30T16:08:00"/>
    <x v="8"/>
    <s v="Priya Verma"/>
    <x v="2"/>
    <x v="1"/>
    <s v="Gifting"/>
    <x v="0"/>
    <x v="5"/>
    <x v="0"/>
    <n v="107.78999999999999"/>
    <d v="2025-07-26T00:56:00"/>
    <d v="2024-09-19T00:44:00"/>
    <x v="0"/>
    <d v="2025-07-27T16:08:00"/>
    <d v="2025-07-27T00:56:00"/>
    <x v="0"/>
  </r>
  <r>
    <s v="ORD-20240919-00376"/>
    <x v="0"/>
    <s v="PER-001"/>
    <x v="10"/>
    <n v="11.28"/>
    <x v="8"/>
    <n v="1"/>
    <x v="238"/>
    <x v="3"/>
    <d v="1899-12-30T09:40:00"/>
    <s v="9"/>
    <d v="2024-09-19T00:00:00"/>
    <d v="1899-12-30T13:40:00"/>
    <x v="4"/>
    <s v="Ayesha Shaikh"/>
    <x v="0"/>
    <x v="0"/>
    <s v="Personalized"/>
    <x v="1"/>
    <x v="1"/>
    <x v="0"/>
    <n v="11.28"/>
    <d v="2024-09-19T01:18:00"/>
    <d v="2024-09-06T00:11:00"/>
    <x v="0"/>
    <d v="2024-09-19T13:40:00"/>
    <d v="2024-09-20T01:18:00"/>
    <x v="1"/>
  </r>
  <r>
    <s v="ORD-20240916-00377"/>
    <x v="0"/>
    <s v="GFT-001"/>
    <x v="2"/>
    <n v="39.340000000000003"/>
    <x v="3"/>
    <n v="1"/>
    <x v="109"/>
    <x v="3"/>
    <d v="1899-12-30T20:06:00"/>
    <s v="20"/>
    <d v="2024-09-18T00:00:00"/>
    <d v="1899-12-30T14:17:00"/>
    <x v="24"/>
    <s v="Faisal Al Nahyan"/>
    <x v="1"/>
    <x v="0"/>
    <s v="Gifting"/>
    <x v="2"/>
    <x v="1"/>
    <x v="2"/>
    <n v="39.340000000000003"/>
    <d v="2024-09-16T01:15:00"/>
    <d v="2024-09-16T01:15:00"/>
    <x v="1"/>
    <d v="2024-09-18T14:17:00"/>
    <d v="2024-09-17T01:15:00"/>
    <x v="0"/>
  </r>
  <r>
    <s v="ORD-20240822-00378"/>
    <x v="0"/>
    <s v="HMP-001"/>
    <x v="11"/>
    <n v="75.69"/>
    <x v="10"/>
    <n v="1"/>
    <x v="157"/>
    <x v="7"/>
    <d v="1899-12-30T17:18:00"/>
    <s v="17"/>
    <d v="2024-08-23T00:00:00"/>
    <d v="1899-12-30T12:59:00"/>
    <x v="6"/>
    <s v="Mohammed Al Nahyan"/>
    <x v="0"/>
    <x v="0"/>
    <s v="Hamper"/>
    <x v="0"/>
    <x v="1"/>
    <x v="0"/>
    <n v="75.69"/>
    <d v="2024-08-22T00:33:00"/>
    <d v="2024-08-20T00:11:00"/>
    <x v="0"/>
    <d v="2024-08-23T12:59:00"/>
    <d v="2024-08-23T00:33:00"/>
    <x v="0"/>
  </r>
  <r>
    <s v="ORD-20250121-00379"/>
    <x v="0"/>
    <s v="SWT-001"/>
    <x v="9"/>
    <n v="30.64"/>
    <x v="4"/>
    <n v="1"/>
    <x v="53"/>
    <x v="4"/>
    <d v="1899-12-30T16:20:00"/>
    <s v="16"/>
    <d v="2025-01-22T00:00:00"/>
    <d v="1899-12-30T16:20:00"/>
    <x v="0"/>
    <s v="Hassan Verma"/>
    <x v="0"/>
    <x v="1"/>
    <s v="Dates &amp; Sweets"/>
    <x v="0"/>
    <x v="1"/>
    <x v="1"/>
    <n v="30.64"/>
    <d v="2025-01-21T00:56:00"/>
    <d v="2024-09-13T00:22:00"/>
    <x v="0"/>
    <d v="2025-01-22T16:20:00"/>
    <d v="2025-01-22T00:56:00"/>
    <x v="0"/>
  </r>
  <r>
    <s v="ORD-20240822-00380"/>
    <x v="0"/>
    <s v="GFT-001"/>
    <x v="2"/>
    <n v="35.19"/>
    <x v="10"/>
    <n v="1"/>
    <x v="157"/>
    <x v="7"/>
    <d v="1899-12-30T20:09:00"/>
    <s v="20"/>
    <d v="2024-08-24T00:00:00"/>
    <d v="1899-12-30T14:40:00"/>
    <x v="3"/>
    <s v="Fatima Al Falasi"/>
    <x v="0"/>
    <x v="0"/>
    <s v="Gifting"/>
    <x v="2"/>
    <x v="0"/>
    <x v="0"/>
    <n v="35.19"/>
    <d v="2024-08-22T00:33:00"/>
    <d v="2024-08-22T00:33:00"/>
    <x v="1"/>
    <d v="2024-08-24T14:40:00"/>
    <d v="2024-08-23T00:33:00"/>
    <x v="0"/>
  </r>
  <r>
    <s v="ORD-20240913-00381"/>
    <x v="0"/>
    <s v="SWT-001"/>
    <x v="9"/>
    <n v="32.619999999999997"/>
    <x v="4"/>
    <n v="1"/>
    <x v="239"/>
    <x v="3"/>
    <d v="1899-12-30T19:29:00"/>
    <s v="19"/>
    <d v="2024-09-15T00:00:00"/>
    <d v="1899-12-30T20:57:00"/>
    <x v="7"/>
    <s v="Olivia Johnson"/>
    <x v="0"/>
    <x v="0"/>
    <s v="Dates &amp; Sweets"/>
    <x v="2"/>
    <x v="0"/>
    <x v="2"/>
    <n v="32.619999999999997"/>
    <d v="2024-09-13T00:56:00"/>
    <d v="2024-09-13T00:56:00"/>
    <x v="1"/>
    <d v="2024-09-15T20:57:00"/>
    <d v="2024-09-14T00:56:00"/>
    <x v="0"/>
  </r>
  <r>
    <s v="ORD-20241024-00382"/>
    <x v="0"/>
    <s v="DAT-001"/>
    <x v="6"/>
    <n v="33.07"/>
    <x v="7"/>
    <n v="1"/>
    <x v="240"/>
    <x v="10"/>
    <d v="1899-12-30T16:53:00"/>
    <s v="16"/>
    <d v="2024-10-26T00:00:00"/>
    <d v="1899-12-30T20:53:00"/>
    <x v="29"/>
    <s v="Michael Smith"/>
    <x v="2"/>
    <x v="0"/>
    <s v="Dates &amp; Sweets"/>
    <x v="2"/>
    <x v="1"/>
    <x v="2"/>
    <n v="33.07"/>
    <d v="2024-10-24T00:22:00"/>
    <d v="2024-10-24T00:22:00"/>
    <x v="1"/>
    <d v="2024-10-26T20:53:00"/>
    <d v="2024-10-25T00:22:00"/>
    <x v="0"/>
  </r>
  <r>
    <s v="ORD-20250513-00383"/>
    <x v="0"/>
    <s v="FLW-001"/>
    <x v="1"/>
    <n v="48.02"/>
    <x v="0"/>
    <n v="1"/>
    <x v="142"/>
    <x v="1"/>
    <d v="1899-12-30T18:02:00"/>
    <s v="18"/>
    <d v="2025-05-14T00:00:00"/>
    <d v="1899-12-30T18:02:00"/>
    <x v="1"/>
    <s v="Mohammed Al Mazrouei"/>
    <x v="1"/>
    <x v="1"/>
    <s v="Flowers"/>
    <x v="0"/>
    <x v="1"/>
    <x v="0"/>
    <n v="48.02"/>
    <d v="2025-05-13T01:29:00"/>
    <d v="2024-08-08T00:11:00"/>
    <x v="0"/>
    <d v="2025-05-14T18:02:00"/>
    <d v="2025-05-14T01:29:00"/>
    <x v="0"/>
  </r>
  <r>
    <s v="ORD-20250409-00384"/>
    <x v="0"/>
    <s v="SWT-001"/>
    <x v="9"/>
    <n v="31.69"/>
    <x v="7"/>
    <n v="1"/>
    <x v="189"/>
    <x v="0"/>
    <d v="1899-12-30T21:01:00"/>
    <s v="21"/>
    <d v="2025-04-11T00:00:00"/>
    <d v="1899-12-30T18:49:00"/>
    <x v="6"/>
    <s v="Zain Patel"/>
    <x v="0"/>
    <x v="1"/>
    <s v="Dates &amp; Sweets"/>
    <x v="2"/>
    <x v="3"/>
    <x v="0"/>
    <n v="31.69"/>
    <d v="2025-04-09T00:44:00"/>
    <d v="2024-08-02T01:15:00"/>
    <x v="0"/>
    <d v="2025-04-11T18:49:00"/>
    <d v="2025-04-10T00:44:00"/>
    <x v="0"/>
  </r>
  <r>
    <s v="ORD-20250401-00385"/>
    <x v="0"/>
    <s v="GFT-001"/>
    <x v="2"/>
    <n v="36.81"/>
    <x v="3"/>
    <n v="1"/>
    <x v="8"/>
    <x v="0"/>
    <d v="1899-12-30T09:57:00"/>
    <s v="9"/>
    <d v="2025-04-02T00:00:00"/>
    <d v="1899-12-30T13:57:00"/>
    <x v="2"/>
    <s v="Ayesha Iqbal"/>
    <x v="0"/>
    <x v="1"/>
    <s v="Gifting"/>
    <x v="0"/>
    <x v="3"/>
    <x v="0"/>
    <n v="36.81"/>
    <d v="2025-04-01T00:33:00"/>
    <d v="2024-09-01T00:11:00"/>
    <x v="0"/>
    <d v="2025-04-02T13:57:00"/>
    <d v="2025-04-02T00:33:00"/>
    <x v="0"/>
  </r>
  <r>
    <s v="ORD-20250803-00386"/>
    <x v="0"/>
    <s v="FLW-002"/>
    <x v="5"/>
    <n v="61.02"/>
    <x v="6"/>
    <n v="1"/>
    <x v="44"/>
    <x v="7"/>
    <d v="1899-12-30T20:23:00"/>
    <s v="20"/>
    <d v="2025-08-04T00:00:00"/>
    <d v="1899-12-30T17:11:00"/>
    <x v="6"/>
    <s v="Hassan Hussain"/>
    <x v="0"/>
    <x v="1"/>
    <s v="Flowers"/>
    <x v="0"/>
    <x v="1"/>
    <x v="0"/>
    <n v="61.02"/>
    <d v="2025-08-03T00:56:00"/>
    <d v="2024-08-02T01:15:00"/>
    <x v="0"/>
    <d v="2025-08-04T17:11:00"/>
    <d v="2025-08-04T00:56:00"/>
    <x v="0"/>
  </r>
  <r>
    <s v="ORD-20250203-00387"/>
    <x v="0"/>
    <s v="PAF-001"/>
    <x v="12"/>
    <n v="20.3"/>
    <x v="11"/>
    <n v="1"/>
    <x v="241"/>
    <x v="5"/>
    <d v="1899-12-30T18:48:00"/>
    <s v="18"/>
    <d v="2025-02-04T00:00:00"/>
    <d v="1899-12-30T20:48:00"/>
    <x v="16"/>
    <s v="Ali Ahmed"/>
    <x v="0"/>
    <x v="0"/>
    <s v="Bakery"/>
    <x v="0"/>
    <x v="0"/>
    <x v="0"/>
    <n v="20.3"/>
    <d v="2025-02-03T00:33:00"/>
    <d v="2024-08-15T00:22:00"/>
    <x v="0"/>
    <d v="2025-02-04T20:48:00"/>
    <d v="2025-02-04T00:33:00"/>
    <x v="0"/>
  </r>
  <r>
    <s v="ORD-20250619-00388"/>
    <x v="0"/>
    <s v="HMP-002"/>
    <x v="8"/>
    <n v="94.15"/>
    <x v="7"/>
    <n v="2"/>
    <x v="242"/>
    <x v="6"/>
    <d v="1899-12-30T10:45:00"/>
    <s v="10"/>
    <d v="2025-06-20T00:00:00"/>
    <d v="1899-12-30T15:45:00"/>
    <x v="25"/>
    <s v="Emma Taylor"/>
    <x v="6"/>
    <x v="1"/>
    <s v="Hamper"/>
    <x v="0"/>
    <x v="0"/>
    <x v="0"/>
    <n v="188.3"/>
    <d v="2025-06-19T01:07:00"/>
    <d v="2024-10-05T00:56:00"/>
    <x v="0"/>
    <d v="2025-06-20T15:45:00"/>
    <d v="2025-06-20T01:07:00"/>
    <x v="0"/>
  </r>
  <r>
    <s v="ORD-20250716-00389"/>
    <x v="0"/>
    <s v="HOM-001"/>
    <x v="3"/>
    <n v="32.54"/>
    <x v="2"/>
    <n v="3"/>
    <x v="243"/>
    <x v="8"/>
    <d v="1899-12-30T09:04:00"/>
    <s v="9"/>
    <d v="2025-07-17T00:00:00"/>
    <d v="1899-12-30T13:04:00"/>
    <x v="4"/>
    <s v="Noor Al Bateen"/>
    <x v="0"/>
    <x v="1"/>
    <s v="Home Fragrance"/>
    <x v="0"/>
    <x v="0"/>
    <x v="0"/>
    <n v="97.62"/>
    <d v="2025-07-16T01:18:00"/>
    <d v="2024-08-11T01:07:00"/>
    <x v="0"/>
    <d v="2025-07-17T13:04:00"/>
    <d v="2025-07-17T01:18:00"/>
    <x v="0"/>
  </r>
  <r>
    <s v="ORD-20250514-00390"/>
    <x v="0"/>
    <s v="FLW-002"/>
    <x v="5"/>
    <n v="47.26"/>
    <x v="10"/>
    <n v="1"/>
    <x v="197"/>
    <x v="1"/>
    <d v="1899-12-30T17:18:00"/>
    <s v="17"/>
    <d v="2025-05-15T00:00:00"/>
    <d v="1899-12-30T21:18:00"/>
    <x v="35"/>
    <s v="Arjun Patel"/>
    <x v="5"/>
    <x v="0"/>
    <s v="Flowers"/>
    <x v="0"/>
    <x v="3"/>
    <x v="0"/>
    <n v="47.26"/>
    <d v="2025-05-14T00:33:00"/>
    <d v="2024-09-08T00:33:00"/>
    <x v="0"/>
    <d v="2025-05-15T21:18:00"/>
    <d v="2025-05-15T00:33:00"/>
    <x v="0"/>
  </r>
  <r>
    <s v="ORD-20250302-00391"/>
    <x v="0"/>
    <s v="SWT-001"/>
    <x v="9"/>
    <n v="26.62"/>
    <x v="7"/>
    <n v="2"/>
    <x v="198"/>
    <x v="2"/>
    <d v="1899-12-30T13:19:00"/>
    <s v="13"/>
    <d v="2025-03-02T00:00:00"/>
    <d v="1899-12-30T18:19:00"/>
    <x v="7"/>
    <s v="Aisha Al Nuaimi"/>
    <x v="0"/>
    <x v="0"/>
    <s v="Dates &amp; Sweets"/>
    <x v="1"/>
    <x v="1"/>
    <x v="2"/>
    <n v="53.24"/>
    <d v="2025-03-02T00:11:00"/>
    <d v="2024-08-03T00:25:00"/>
    <x v="0"/>
    <d v="2025-03-02T18:19:00"/>
    <d v="2025-03-03T00:11:00"/>
    <x v="1"/>
  </r>
  <r>
    <s v="ORD-20250504-00392"/>
    <x v="0"/>
    <s v="HMP-001"/>
    <x v="11"/>
    <n v="62.76"/>
    <x v="12"/>
    <n v="1"/>
    <x v="136"/>
    <x v="1"/>
    <d v="1899-12-30T14:11:00"/>
    <s v="14"/>
    <d v="2025-05-04T00:00:00"/>
    <d v="1899-12-30T17:11:00"/>
    <x v="29"/>
    <s v="Faisal Al Nahyan"/>
    <x v="2"/>
    <x v="0"/>
    <s v="Hamper"/>
    <x v="1"/>
    <x v="1"/>
    <x v="0"/>
    <n v="62.76"/>
    <d v="2025-05-04T00:22:00"/>
    <d v="2024-09-16T01:15:00"/>
    <x v="0"/>
    <d v="2025-05-04T17:11:00"/>
    <d v="2025-05-05T00:22:00"/>
    <x v="1"/>
  </r>
  <r>
    <s v="ORD-20240814-00393"/>
    <x v="0"/>
    <s v="GFT-001"/>
    <x v="2"/>
    <n v="34.25"/>
    <x v="2"/>
    <n v="3"/>
    <x v="244"/>
    <x v="7"/>
    <d v="1899-12-30T17:22:00"/>
    <s v="17"/>
    <d v="2024-08-15T00:00:00"/>
    <d v="1899-12-30T17:22:00"/>
    <x v="10"/>
    <s v="Bilal Hussain"/>
    <x v="1"/>
    <x v="1"/>
    <s v="Gifting"/>
    <x v="0"/>
    <x v="4"/>
    <x v="0"/>
    <n v="102.75"/>
    <d v="2024-08-14T00:11:00"/>
    <d v="2024-08-14T00:11:00"/>
    <x v="1"/>
    <d v="2024-08-15T17:22:00"/>
    <d v="2024-08-15T00:11:00"/>
    <x v="0"/>
  </r>
  <r>
    <s v="ORD-20250813-00394"/>
    <x v="0"/>
    <s v="PER-002"/>
    <x v="15"/>
    <n v="21.15"/>
    <x v="0"/>
    <n v="3"/>
    <x v="159"/>
    <x v="7"/>
    <d v="1899-12-30T18:32:00"/>
    <s v="18"/>
    <d v="2025-08-15T00:00:00"/>
    <d v="1899-12-30T20:46:00"/>
    <x v="18"/>
    <s v="Hina Kumar"/>
    <x v="1"/>
    <x v="1"/>
    <s v="Personalized"/>
    <x v="2"/>
    <x v="1"/>
    <x v="0"/>
    <n v="63.449999999999996"/>
    <d v="2025-08-13T00:22:00"/>
    <d v="2024-10-29T00:22:00"/>
    <x v="0"/>
    <d v="2025-08-15T20:46:00"/>
    <d v="2025-08-14T00:22:00"/>
    <x v="0"/>
  </r>
  <r>
    <s v="ORD-20241129-00395"/>
    <x v="0"/>
    <s v="TOY-001"/>
    <x v="0"/>
    <n v="20.16"/>
    <x v="1"/>
    <n v="1"/>
    <x v="78"/>
    <x v="9"/>
    <d v="1899-12-30T11:39:00"/>
    <s v="11"/>
    <d v="2024-11-30T00:00:00"/>
    <d v="1899-12-30T15:39:00"/>
    <x v="3"/>
    <s v="Rohit Shah"/>
    <x v="0"/>
    <x v="0"/>
    <s v="Toys"/>
    <x v="0"/>
    <x v="0"/>
    <x v="0"/>
    <n v="20.16"/>
    <d v="2024-11-29T01:07:00"/>
    <d v="2024-08-02T00:33:00"/>
    <x v="0"/>
    <d v="2024-11-30T15:39:00"/>
    <d v="2024-11-30T01:07:00"/>
    <x v="0"/>
  </r>
  <r>
    <s v="ORD-20250419-00396"/>
    <x v="0"/>
    <s v="CRP-001"/>
    <x v="4"/>
    <n v="178.02"/>
    <x v="4"/>
    <n v="3"/>
    <x v="110"/>
    <x v="0"/>
    <d v="1899-12-30T21:32:00"/>
    <s v="21"/>
    <d v="2025-04-20T00:00:00"/>
    <d v="1899-12-30T21:32:00"/>
    <x v="5"/>
    <s v="Sophia Miller"/>
    <x v="0"/>
    <x v="0"/>
    <s v="Hamper"/>
    <x v="0"/>
    <x v="2"/>
    <x v="0"/>
    <n v="534.06000000000006"/>
    <d v="2025-04-19T00:22:00"/>
    <d v="2024-10-01T01:29:00"/>
    <x v="0"/>
    <d v="2025-04-20T21:32:00"/>
    <d v="2025-04-20T00:22:00"/>
    <x v="0"/>
  </r>
  <r>
    <s v="ORD-20241224-00397"/>
    <x v="0"/>
    <s v="FLW-001"/>
    <x v="1"/>
    <n v="43.59"/>
    <x v="0"/>
    <n v="4"/>
    <x v="245"/>
    <x v="11"/>
    <d v="1899-12-30T10:22:00"/>
    <s v="10"/>
    <d v="2024-12-25T00:00:00"/>
    <d v="1899-12-30T15:22:00"/>
    <x v="23"/>
    <s v="Priya Hussain"/>
    <x v="5"/>
    <x v="1"/>
    <s v="Flowers"/>
    <x v="0"/>
    <x v="6"/>
    <x v="0"/>
    <n v="174.36"/>
    <d v="2024-12-24T00:44:00"/>
    <d v="2024-08-07T00:25:00"/>
    <x v="0"/>
    <d v="2024-12-25T15:22:00"/>
    <d v="2024-12-25T00:44:00"/>
    <x v="0"/>
  </r>
  <r>
    <s v="ORD-20250715-00398"/>
    <x v="0"/>
    <s v="FLW-001"/>
    <x v="1"/>
    <n v="42.32"/>
    <x v="11"/>
    <n v="1"/>
    <x v="140"/>
    <x v="8"/>
    <d v="1899-12-30T12:53:00"/>
    <s v="12"/>
    <d v="2025-07-16T00:00:00"/>
    <d v="1899-12-30T14:53:00"/>
    <x v="7"/>
    <s v="David Johnson"/>
    <x v="0"/>
    <x v="0"/>
    <s v="Flowers"/>
    <x v="0"/>
    <x v="3"/>
    <x v="0"/>
    <n v="42.32"/>
    <d v="2025-07-15T00:56:00"/>
    <d v="2024-08-19T00:33:00"/>
    <x v="0"/>
    <d v="2025-07-16T14:53:00"/>
    <d v="2025-07-16T00:56:00"/>
    <x v="0"/>
  </r>
  <r>
    <s v="ORD-20241008-00399"/>
    <x v="0"/>
    <s v="FLW-001"/>
    <x v="1"/>
    <n v="48.78"/>
    <x v="11"/>
    <n v="1"/>
    <x v="246"/>
    <x v="10"/>
    <d v="1899-12-30T15:45:00"/>
    <s v="15"/>
    <d v="2024-10-09T00:00:00"/>
    <d v="1899-12-30T18:45:00"/>
    <x v="2"/>
    <s v="Priya Kumar"/>
    <x v="0"/>
    <x v="1"/>
    <s v="Flowers"/>
    <x v="0"/>
    <x v="0"/>
    <x v="0"/>
    <n v="48.78"/>
    <d v="2024-10-08T00:25:00"/>
    <d v="2024-09-12T00:44:00"/>
    <x v="0"/>
    <d v="2024-10-09T18:45:00"/>
    <d v="2024-10-09T00:25:00"/>
    <x v="0"/>
  </r>
  <r>
    <s v="ORD-20240802-00400"/>
    <x v="0"/>
    <s v="HMP-001"/>
    <x v="11"/>
    <n v="77.3"/>
    <x v="12"/>
    <n v="1"/>
    <x v="247"/>
    <x v="7"/>
    <d v="1899-12-30T11:19:00"/>
    <s v="11"/>
    <d v="2024-08-02T00:00:00"/>
    <d v="1899-12-30T15:19:00"/>
    <x v="12"/>
    <s v="Rakesh Khan"/>
    <x v="1"/>
    <x v="0"/>
    <s v="Hamper"/>
    <x v="1"/>
    <x v="1"/>
    <x v="2"/>
    <n v="77.3"/>
    <d v="2024-08-02T01:18:00"/>
    <d v="2024-08-02T01:18:00"/>
    <x v="1"/>
    <d v="2024-08-02T15:19:00"/>
    <d v="2024-08-03T01:18:00"/>
    <x v="1"/>
  </r>
  <r>
    <s v="ORD-20240827-00401"/>
    <x v="0"/>
    <s v="PAF-001"/>
    <x v="12"/>
    <n v="21.94"/>
    <x v="11"/>
    <n v="3"/>
    <x v="160"/>
    <x v="7"/>
    <d v="1899-12-30T16:23:00"/>
    <s v="16"/>
    <d v="2024-08-28T00:00:00"/>
    <d v="1899-12-30T19:23:00"/>
    <x v="7"/>
    <s v="Neha Chaudhry"/>
    <x v="0"/>
    <x v="1"/>
    <s v="Bakery"/>
    <x v="0"/>
    <x v="1"/>
    <x v="0"/>
    <n v="65.820000000000007"/>
    <d v="2024-08-27T01:29:00"/>
    <d v="2024-08-27T01:29:00"/>
    <x v="1"/>
    <d v="2024-08-28T19:23:00"/>
    <d v="2024-08-28T01:29:00"/>
    <x v="0"/>
  </r>
  <r>
    <s v="ORD-20250315-00402"/>
    <x v="0"/>
    <s v="HMP-002"/>
    <x v="8"/>
    <n v="74.489999999999995"/>
    <x v="7"/>
    <n v="1"/>
    <x v="166"/>
    <x v="2"/>
    <d v="1899-12-30T11:20:00"/>
    <s v="11"/>
    <d v="2025-03-15T00:00:00"/>
    <d v="1899-12-30T16:20:00"/>
    <x v="4"/>
    <s v="Hassan Al Bateen"/>
    <x v="0"/>
    <x v="0"/>
    <s v="Hamper"/>
    <x v="1"/>
    <x v="3"/>
    <x v="1"/>
    <n v="74.489999999999995"/>
    <d v="2025-03-15T00:22:00"/>
    <d v="2024-10-07T01:18:00"/>
    <x v="0"/>
    <d v="2025-03-15T16:20:00"/>
    <d v="2025-03-16T00:22:00"/>
    <x v="1"/>
  </r>
  <r>
    <s v="ORD-20250321-00403"/>
    <x v="0"/>
    <s v="SWT-001"/>
    <x v="9"/>
    <n v="29.19"/>
    <x v="4"/>
    <n v="1"/>
    <x v="80"/>
    <x v="2"/>
    <d v="1899-12-30T18:34:00"/>
    <s v="18"/>
    <d v="2025-03-22T00:00:00"/>
    <d v="1899-12-30T20:34:00"/>
    <x v="29"/>
    <s v="Hina Chaudhry"/>
    <x v="2"/>
    <x v="1"/>
    <s v="Dates &amp; Sweets"/>
    <x v="0"/>
    <x v="5"/>
    <x v="0"/>
    <n v="29.19"/>
    <d v="2025-03-21T00:11:00"/>
    <d v="2024-11-25T00:56:00"/>
    <x v="0"/>
    <d v="2025-03-22T20:34:00"/>
    <d v="2025-03-22T00:11:00"/>
    <x v="0"/>
  </r>
  <r>
    <s v="ORD-20250218-00404"/>
    <x v="0"/>
    <s v="SWT-001"/>
    <x v="9"/>
    <n v="25.08"/>
    <x v="7"/>
    <n v="2"/>
    <x v="49"/>
    <x v="5"/>
    <d v="1899-12-30T11:49:00"/>
    <s v="11"/>
    <d v="2025-02-18T00:00:00"/>
    <d v="1899-12-30T15:49:00"/>
    <x v="36"/>
    <s v="Sara Chaudhry"/>
    <x v="6"/>
    <x v="1"/>
    <s v="Dates &amp; Sweets"/>
    <x v="1"/>
    <x v="3"/>
    <x v="1"/>
    <n v="50.16"/>
    <d v="2025-02-18T00:11:00"/>
    <d v="2024-09-21T00:33:00"/>
    <x v="0"/>
    <d v="2025-02-18T15:49:00"/>
    <d v="2025-02-19T00:11:00"/>
    <x v="1"/>
  </r>
  <r>
    <s v="ORD-20250110-00405"/>
    <x v="0"/>
    <s v="PRF-001"/>
    <x v="14"/>
    <n v="126.43"/>
    <x v="2"/>
    <n v="2"/>
    <x v="101"/>
    <x v="4"/>
    <d v="1899-12-30T13:04:00"/>
    <s v="13"/>
    <d v="2025-01-11T00:00:00"/>
    <d v="1899-12-30T14:04:00"/>
    <x v="25"/>
    <s v="Sara Patel"/>
    <x v="6"/>
    <x v="0"/>
    <s v="Perfume"/>
    <x v="0"/>
    <x v="1"/>
    <x v="1"/>
    <n v="252.86"/>
    <d v="2025-01-10T00:44:00"/>
    <d v="2024-08-11T01:07:00"/>
    <x v="0"/>
    <d v="2025-01-11T14:04:00"/>
    <d v="2025-01-11T00:44:00"/>
    <x v="0"/>
  </r>
  <r>
    <s v="ORD-20240916-00406"/>
    <x v="0"/>
    <s v="HMP-002"/>
    <x v="8"/>
    <n v="78.61"/>
    <x v="9"/>
    <n v="4"/>
    <x v="109"/>
    <x v="3"/>
    <d v="1899-12-30T10:54:00"/>
    <s v="10"/>
    <d v="2024-09-17T00:00:00"/>
    <d v="1899-12-30T13:54:00"/>
    <x v="4"/>
    <s v="Hina Ahmed"/>
    <x v="0"/>
    <x v="0"/>
    <s v="Hamper"/>
    <x v="0"/>
    <x v="0"/>
    <x v="0"/>
    <n v="314.44"/>
    <d v="2024-09-16T01:07:00"/>
    <d v="2024-08-26T00:33:00"/>
    <x v="0"/>
    <d v="2024-09-17T13:54:00"/>
    <d v="2024-09-17T01:07:00"/>
    <x v="0"/>
  </r>
  <r>
    <s v="ORD-20241016-00407"/>
    <x v="0"/>
    <s v="GFT-001"/>
    <x v="2"/>
    <n v="33.56"/>
    <x v="3"/>
    <n v="2"/>
    <x v="248"/>
    <x v="10"/>
    <d v="1899-12-30T10:50:00"/>
    <s v="10"/>
    <d v="2024-10-16T00:00:00"/>
    <d v="1899-12-30T13:50:00"/>
    <x v="0"/>
    <s v="Hassan Iqbal"/>
    <x v="0"/>
    <x v="1"/>
    <s v="Gifting"/>
    <x v="1"/>
    <x v="1"/>
    <x v="0"/>
    <n v="67.12"/>
    <d v="2024-10-16T01:29:00"/>
    <d v="2024-08-05T00:22:00"/>
    <x v="0"/>
    <d v="2024-10-16T13:50:00"/>
    <d v="2024-10-17T01:29:00"/>
    <x v="1"/>
  </r>
  <r>
    <s v="ORD-20240905-00408"/>
    <x v="0"/>
    <s v="HMP-001"/>
    <x v="11"/>
    <n v="68.64"/>
    <x v="12"/>
    <n v="1"/>
    <x v="149"/>
    <x v="3"/>
    <d v="1899-12-30T11:47:00"/>
    <s v="11"/>
    <d v="2024-09-06T00:00:00"/>
    <d v="1899-12-30T15:47:00"/>
    <x v="4"/>
    <s v="Mohammed Al Bateen"/>
    <x v="0"/>
    <x v="0"/>
    <s v="Hamper"/>
    <x v="0"/>
    <x v="1"/>
    <x v="0"/>
    <n v="68.64"/>
    <d v="2024-09-05T00:22:00"/>
    <d v="2024-09-05T00:22:00"/>
    <x v="1"/>
    <d v="2024-09-06T15:47:00"/>
    <d v="2024-09-06T00:22:00"/>
    <x v="0"/>
  </r>
  <r>
    <s v="ORD-20250717-00409"/>
    <x v="0"/>
    <s v="PRF-001"/>
    <x v="14"/>
    <n v="119.4"/>
    <x v="12"/>
    <n v="1"/>
    <x v="123"/>
    <x v="8"/>
    <d v="1899-12-30T18:00:00"/>
    <s v="18"/>
    <d v="2025-07-18T00:00:00"/>
    <d v="1899-12-30T14:28:00"/>
    <x v="25"/>
    <s v="Aisha Al Mazrouei"/>
    <x v="6"/>
    <x v="0"/>
    <s v="Perfume"/>
    <x v="0"/>
    <x v="0"/>
    <x v="0"/>
    <n v="119.4"/>
    <d v="2025-07-17T01:15:00"/>
    <d v="2024-08-04T00:44:00"/>
    <x v="0"/>
    <d v="2025-07-18T14:28:00"/>
    <d v="2025-07-18T01:15:00"/>
    <x v="0"/>
  </r>
  <r>
    <s v="ORD-20250524-00410"/>
    <x v="0"/>
    <s v="DAT-001"/>
    <x v="6"/>
    <n v="31.22"/>
    <x v="4"/>
    <n v="1"/>
    <x v="114"/>
    <x v="1"/>
    <d v="1899-12-30T20:07:00"/>
    <s v="20"/>
    <d v="2025-05-26T00:00:00"/>
    <d v="1899-12-30T11:05:00"/>
    <x v="18"/>
    <s v="Saeed Al Nahyan"/>
    <x v="1"/>
    <x v="1"/>
    <s v="Dates &amp; Sweets"/>
    <x v="2"/>
    <x v="1"/>
    <x v="2"/>
    <n v="31.22"/>
    <d v="2025-05-24T00:44:00"/>
    <d v="2024-09-12T00:11:00"/>
    <x v="0"/>
    <d v="2025-05-26T11:05:00"/>
    <d v="2025-05-25T00:44:00"/>
    <x v="0"/>
  </r>
  <r>
    <s v="ORD-20250120-00411"/>
    <x v="0"/>
    <s v="PER-001"/>
    <x v="10"/>
    <n v="11.05"/>
    <x v="8"/>
    <n v="1"/>
    <x v="90"/>
    <x v="4"/>
    <d v="1899-12-30T10:26:00"/>
    <s v="10"/>
    <d v="2025-01-22T00:00:00"/>
    <d v="1899-12-30T11:26:00"/>
    <x v="0"/>
    <s v="Hina Verma"/>
    <x v="0"/>
    <x v="0"/>
    <s v="Personalized"/>
    <x v="2"/>
    <x v="3"/>
    <x v="0"/>
    <n v="11.05"/>
    <d v="2025-01-20T00:22:00"/>
    <d v="2024-09-24T00:33:00"/>
    <x v="0"/>
    <d v="2025-01-22T11:26:00"/>
    <d v="2025-01-21T00:22:00"/>
    <x v="0"/>
  </r>
  <r>
    <s v="ORD-20240926-00412"/>
    <x v="0"/>
    <s v="FLW-001"/>
    <x v="1"/>
    <n v="50.98"/>
    <x v="11"/>
    <n v="1"/>
    <x v="223"/>
    <x v="3"/>
    <d v="1899-12-30T12:44:00"/>
    <s v="12"/>
    <d v="2024-09-27T00:00:00"/>
    <d v="1899-12-30T14:44:00"/>
    <x v="9"/>
    <s v="Farhan Ahmed"/>
    <x v="2"/>
    <x v="0"/>
    <s v="Flowers"/>
    <x v="0"/>
    <x v="0"/>
    <x v="0"/>
    <n v="50.98"/>
    <d v="2024-09-26T00:56:00"/>
    <d v="2024-08-15T00:11:00"/>
    <x v="0"/>
    <d v="2024-09-27T14:44:00"/>
    <d v="2024-09-27T00:56:00"/>
    <x v="0"/>
  </r>
  <r>
    <s v="ORD-20250525-00413"/>
    <x v="0"/>
    <s v="PAF-001"/>
    <x v="12"/>
    <n v="21.07"/>
    <x v="11"/>
    <n v="1"/>
    <x v="31"/>
    <x v="1"/>
    <d v="1899-12-30T18:37:00"/>
    <s v="18"/>
    <d v="2025-05-26T00:00:00"/>
    <d v="1899-12-30T18:31:00"/>
    <x v="20"/>
    <s v="Latifa Al Suwaidi"/>
    <x v="4"/>
    <x v="0"/>
    <s v="Bakery"/>
    <x v="0"/>
    <x v="0"/>
    <x v="0"/>
    <n v="21.07"/>
    <d v="2025-05-25T00:44:00"/>
    <d v="2024-10-05T00:44:00"/>
    <x v="0"/>
    <d v="2025-05-26T18:31:00"/>
    <d v="2025-05-26T00:44:00"/>
    <x v="0"/>
  </r>
  <r>
    <s v="ORD-20250802-00414"/>
    <x v="0"/>
    <s v="CRP-001"/>
    <x v="4"/>
    <n v="148.72"/>
    <x v="9"/>
    <n v="3"/>
    <x v="174"/>
    <x v="7"/>
    <d v="1899-12-30T11:06:00"/>
    <s v="11"/>
    <d v="2025-08-04T00:00:00"/>
    <d v="1899-12-30T12:06:00"/>
    <x v="14"/>
    <s v="Hamad Al Suwaidi"/>
    <x v="1"/>
    <x v="1"/>
    <s v="Hamper"/>
    <x v="2"/>
    <x v="0"/>
    <x v="0"/>
    <n v="446.15999999999997"/>
    <d v="2025-08-02T00:25:00"/>
    <d v="2024-08-21T00:33:00"/>
    <x v="0"/>
    <d v="2025-08-04T12:06:00"/>
    <d v="2025-08-03T00:25:00"/>
    <x v="0"/>
  </r>
  <r>
    <s v="ORD-20250129-00415"/>
    <x v="0"/>
    <s v="HMP-002"/>
    <x v="8"/>
    <n v="77.959999999999994"/>
    <x v="7"/>
    <n v="3"/>
    <x v="249"/>
    <x v="4"/>
    <d v="1899-12-30T09:42:00"/>
    <s v="9"/>
    <d v="2025-01-29T00:00:00"/>
    <d v="1899-12-30T12:42:00"/>
    <x v="3"/>
    <s v="Noor Al Suwaidi"/>
    <x v="0"/>
    <x v="0"/>
    <s v="Hamper"/>
    <x v="1"/>
    <x v="1"/>
    <x v="0"/>
    <n v="233.88"/>
    <d v="2025-01-29T01:07:00"/>
    <d v="2024-09-30T00:44:00"/>
    <x v="0"/>
    <d v="2025-01-29T12:42:00"/>
    <d v="2025-01-30T01:07:00"/>
    <x v="1"/>
  </r>
  <r>
    <s v="ORD-20250126-00416"/>
    <x v="0"/>
    <s v="HOM-001"/>
    <x v="3"/>
    <n v="28.67"/>
    <x v="11"/>
    <n v="1"/>
    <x v="250"/>
    <x v="4"/>
    <d v="1899-12-30T09:11:00"/>
    <s v="9"/>
    <d v="2025-01-26T00:00:00"/>
    <d v="1899-12-30T15:11:00"/>
    <x v="35"/>
    <s v="Reem Al Bateen"/>
    <x v="5"/>
    <x v="1"/>
    <s v="Home Fragrance"/>
    <x v="1"/>
    <x v="0"/>
    <x v="0"/>
    <n v="28.67"/>
    <d v="2025-01-26T01:29:00"/>
    <d v="2024-08-10T00:56:00"/>
    <x v="0"/>
    <d v="2025-01-26T15:11:00"/>
    <d v="2025-01-27T01:29:00"/>
    <x v="1"/>
  </r>
  <r>
    <s v="ORD-20250629-00417"/>
    <x v="0"/>
    <s v="FLW-001"/>
    <x v="1"/>
    <n v="44.3"/>
    <x v="0"/>
    <n v="1"/>
    <x v="191"/>
    <x v="6"/>
    <d v="1899-12-30T11:03:00"/>
    <s v="11"/>
    <d v="2025-06-29T00:00:00"/>
    <d v="1899-12-30T16:03:00"/>
    <x v="24"/>
    <s v="Ahmed Al Falasi"/>
    <x v="1"/>
    <x v="1"/>
    <s v="Flowers"/>
    <x v="1"/>
    <x v="0"/>
    <x v="1"/>
    <n v="44.3"/>
    <d v="2025-06-29T01:07:00"/>
    <d v="2024-08-23T00:33:00"/>
    <x v="0"/>
    <d v="2025-06-29T16:03:00"/>
    <d v="2025-06-30T01:07:00"/>
    <x v="1"/>
  </r>
  <r>
    <s v="ORD-20240811-00418"/>
    <x v="0"/>
    <s v="BBY-001"/>
    <x v="16"/>
    <n v="75.22"/>
    <x v="0"/>
    <n v="1"/>
    <x v="251"/>
    <x v="7"/>
    <d v="1899-12-30T18:40:00"/>
    <s v="18"/>
    <d v="2024-08-12T00:00:00"/>
    <d v="1899-12-30T18:40:00"/>
    <x v="3"/>
    <s v="Saeed Al Hosani"/>
    <x v="0"/>
    <x v="0"/>
    <s v="Baby"/>
    <x v="0"/>
    <x v="3"/>
    <x v="2"/>
    <n v="75.22"/>
    <d v="2024-08-11T01:18:00"/>
    <d v="2024-08-11T01:18:00"/>
    <x v="1"/>
    <d v="2024-08-12T18:40:00"/>
    <d v="2024-08-12T01:18:00"/>
    <x v="0"/>
  </r>
  <r>
    <s v="ORD-20240914-00419"/>
    <x v="0"/>
    <s v="DAT-001"/>
    <x v="6"/>
    <n v="29.08"/>
    <x v="7"/>
    <n v="1"/>
    <x v="68"/>
    <x v="3"/>
    <d v="1899-12-30T11:01:00"/>
    <s v="11"/>
    <d v="2024-09-14T00:00:00"/>
    <d v="1899-12-30T17:01:00"/>
    <x v="1"/>
    <s v="Aijaz Patel"/>
    <x v="1"/>
    <x v="0"/>
    <s v="Dates &amp; Sweets"/>
    <x v="1"/>
    <x v="0"/>
    <x v="0"/>
    <n v="29.08"/>
    <d v="2024-09-14T01:18:00"/>
    <d v="2024-08-31T01:15:00"/>
    <x v="0"/>
    <d v="2024-09-14T17:01:00"/>
    <d v="2024-09-15T01:18:00"/>
    <x v="1"/>
  </r>
  <r>
    <s v="ORD-20250611-00420"/>
    <x v="0"/>
    <s v="HOM-001"/>
    <x v="3"/>
    <n v="28.32"/>
    <x v="11"/>
    <n v="1"/>
    <x v="131"/>
    <x v="6"/>
    <d v="1899-12-30T13:44:00"/>
    <s v="13"/>
    <d v="2025-06-11T00:00:00"/>
    <d v="1899-12-30T20:44:00"/>
    <x v="1"/>
    <s v="Olivia Davis"/>
    <x v="1"/>
    <x v="1"/>
    <s v="Home Fragrance"/>
    <x v="1"/>
    <x v="6"/>
    <x v="0"/>
    <n v="28.32"/>
    <d v="2025-06-11T00:22:00"/>
    <d v="2024-09-11T00:44:00"/>
    <x v="0"/>
    <d v="2025-06-11T20:44:00"/>
    <d v="2025-06-12T00:22:00"/>
    <x v="1"/>
  </r>
  <r>
    <s v="ORD-20250627-00421"/>
    <x v="0"/>
    <s v="BAL-001"/>
    <x v="13"/>
    <n v="25.43"/>
    <x v="8"/>
    <n v="5"/>
    <x v="252"/>
    <x v="6"/>
    <d v="1899-12-30T14:18:00"/>
    <s v="14"/>
    <d v="2025-06-28T00:00:00"/>
    <d v="1899-12-30T14:18:00"/>
    <x v="34"/>
    <s v="Hina Iqbal"/>
    <x v="3"/>
    <x v="0"/>
    <s v="Balloons"/>
    <x v="0"/>
    <x v="1"/>
    <x v="1"/>
    <n v="127.15"/>
    <d v="2025-06-27T00:33:00"/>
    <d v="2024-09-01T01:15:00"/>
    <x v="0"/>
    <d v="2025-06-28T14:18:00"/>
    <d v="2025-06-28T00:33:00"/>
    <x v="0"/>
  </r>
  <r>
    <s v="ORD-20250201-00422"/>
    <x v="0"/>
    <s v="CHC-001"/>
    <x v="17"/>
    <n v="17.84"/>
    <x v="1"/>
    <n v="1"/>
    <x v="170"/>
    <x v="5"/>
    <d v="1899-12-30T13:22:00"/>
    <s v="13"/>
    <d v="2025-02-01T00:00:00"/>
    <d v="1899-12-30T17:22:00"/>
    <x v="18"/>
    <s v="Latifa Al Bateen"/>
    <x v="1"/>
    <x v="0"/>
    <s v="Chocolate"/>
    <x v="1"/>
    <x v="1"/>
    <x v="1"/>
    <n v="17.84"/>
    <d v="2025-02-01T00:44:00"/>
    <d v="2024-09-06T00:33:00"/>
    <x v="0"/>
    <d v="2025-02-01T17:22:00"/>
    <d v="2025-02-02T00:44:00"/>
    <x v="1"/>
  </r>
  <r>
    <s v="ORD-20250702-00423"/>
    <x v="0"/>
    <s v="GFT-001"/>
    <x v="2"/>
    <n v="34.380000000000003"/>
    <x v="10"/>
    <n v="3"/>
    <x v="88"/>
    <x v="8"/>
    <d v="1899-12-30T09:31:00"/>
    <s v="9"/>
    <d v="2025-07-03T00:00:00"/>
    <d v="1899-12-30T12:31:00"/>
    <x v="19"/>
    <s v="Ali Chaudhry"/>
    <x v="0"/>
    <x v="0"/>
    <s v="Gifting"/>
    <x v="0"/>
    <x v="0"/>
    <x v="0"/>
    <n v="103.14000000000001"/>
    <d v="2025-07-02T01:18:00"/>
    <d v="2024-08-07T00:11:00"/>
    <x v="0"/>
    <d v="2025-07-03T12:31:00"/>
    <d v="2025-07-03T01:18:00"/>
    <x v="0"/>
  </r>
  <r>
    <s v="ORD-20250518-00424"/>
    <x v="0"/>
    <s v="TOY-001"/>
    <x v="0"/>
    <n v="18.88"/>
    <x v="1"/>
    <n v="2"/>
    <x v="253"/>
    <x v="1"/>
    <d v="1899-12-30T17:19:00"/>
    <s v="17"/>
    <d v="2025-05-19T00:00:00"/>
    <d v="1899-12-30T18:17:00"/>
    <x v="0"/>
    <s v="Rohit Iqbal"/>
    <x v="0"/>
    <x v="0"/>
    <s v="Toys"/>
    <x v="0"/>
    <x v="1"/>
    <x v="0"/>
    <n v="37.76"/>
    <d v="2025-05-18T01:18:00"/>
    <d v="2024-08-15T01:15:00"/>
    <x v="0"/>
    <d v="2025-05-19T18:17:00"/>
    <d v="2025-05-19T01:18:00"/>
    <x v="0"/>
  </r>
  <r>
    <s v="ORD-20240812-00425"/>
    <x v="0"/>
    <s v="FLW-001"/>
    <x v="1"/>
    <n v="51.97"/>
    <x v="0"/>
    <n v="1"/>
    <x v="152"/>
    <x v="7"/>
    <d v="1899-12-30T10:52:00"/>
    <s v="10"/>
    <d v="2024-08-13T00:00:00"/>
    <d v="1899-12-30T11:52:00"/>
    <x v="24"/>
    <s v="Yousef Al Nuaimi"/>
    <x v="1"/>
    <x v="1"/>
    <s v="Flowers"/>
    <x v="0"/>
    <x v="1"/>
    <x v="1"/>
    <n v="51.97"/>
    <d v="2024-08-12T01:18:00"/>
    <d v="2024-08-08T01:18:00"/>
    <x v="0"/>
    <d v="2024-08-13T11:52:00"/>
    <d v="2024-08-13T01:18:00"/>
    <x v="0"/>
  </r>
  <r>
    <s v="ORD-20250810-00426"/>
    <x v="0"/>
    <s v="FLW-002"/>
    <x v="5"/>
    <n v="52.67"/>
    <x v="5"/>
    <n v="1"/>
    <x v="10"/>
    <x v="7"/>
    <d v="1899-12-30T18:50:00"/>
    <s v="18"/>
    <d v="2025-08-12T00:00:00"/>
    <d v="1899-12-30T20:50:00"/>
    <x v="7"/>
    <s v="Farhan Hussain"/>
    <x v="0"/>
    <x v="0"/>
    <s v="Flowers"/>
    <x v="2"/>
    <x v="0"/>
    <x v="0"/>
    <n v="52.67"/>
    <d v="2025-08-10T00:22:00"/>
    <d v="2024-10-13T01:15:00"/>
    <x v="0"/>
    <d v="2025-08-12T20:50:00"/>
    <d v="2025-08-11T00:22:00"/>
    <x v="0"/>
  </r>
  <r>
    <s v="ORD-20240917-00427"/>
    <x v="0"/>
    <s v="PAF-001"/>
    <x v="12"/>
    <n v="20.99"/>
    <x v="11"/>
    <n v="1"/>
    <x v="254"/>
    <x v="3"/>
    <d v="1899-12-30T14:53:00"/>
    <s v="14"/>
    <d v="2024-09-17T00:00:00"/>
    <d v="1899-12-30T19:53:00"/>
    <x v="0"/>
    <s v="Farhan Shah"/>
    <x v="0"/>
    <x v="1"/>
    <s v="Bakery"/>
    <x v="1"/>
    <x v="1"/>
    <x v="0"/>
    <n v="20.99"/>
    <d v="2024-09-17T01:29:00"/>
    <d v="2024-08-09T00:22:00"/>
    <x v="0"/>
    <d v="2024-09-17T19:53:00"/>
    <d v="2024-09-18T01:29:00"/>
    <x v="1"/>
  </r>
  <r>
    <s v="ORD-20241023-00428"/>
    <x v="0"/>
    <s v="HMP-002"/>
    <x v="8"/>
    <n v="83.13"/>
    <x v="4"/>
    <n v="1"/>
    <x v="255"/>
    <x v="10"/>
    <d v="1899-12-30T20:28:00"/>
    <s v="20"/>
    <d v="2024-10-24T00:00:00"/>
    <d v="1899-12-30T20:28:00"/>
    <x v="18"/>
    <s v="Rakesh Shaikh"/>
    <x v="1"/>
    <x v="1"/>
    <s v="Hamper"/>
    <x v="0"/>
    <x v="4"/>
    <x v="0"/>
    <n v="83.13"/>
    <d v="2024-10-23T01:18:00"/>
    <d v="2024-08-09T01:15:00"/>
    <x v="0"/>
    <d v="2024-10-24T20:28:00"/>
    <d v="2024-10-24T01:18:00"/>
    <x v="0"/>
  </r>
  <r>
    <s v="ORD-20250506-00429"/>
    <x v="0"/>
    <s v="TOY-001"/>
    <x v="0"/>
    <n v="14.69"/>
    <x v="5"/>
    <n v="1"/>
    <x v="1"/>
    <x v="1"/>
    <d v="1899-12-30T12:19:00"/>
    <s v="12"/>
    <d v="2025-05-07T00:00:00"/>
    <d v="1899-12-30T13:19:00"/>
    <x v="11"/>
    <s v="Aisha Al Suwaidi"/>
    <x v="0"/>
    <x v="1"/>
    <s v="Toys"/>
    <x v="0"/>
    <x v="1"/>
    <x v="0"/>
    <n v="14.69"/>
    <d v="2025-05-06T00:44:00"/>
    <d v="2024-08-03T00:22:00"/>
    <x v="0"/>
    <d v="2025-05-07T13:19:00"/>
    <d v="2025-05-07T00:44:00"/>
    <x v="0"/>
  </r>
  <r>
    <s v="ORD-20240804-00430"/>
    <x v="0"/>
    <s v="GFT-001"/>
    <x v="2"/>
    <n v="30.76"/>
    <x v="12"/>
    <n v="1"/>
    <x v="163"/>
    <x v="7"/>
    <d v="1899-12-30T20:25:00"/>
    <s v="20"/>
    <d v="2024-08-06T00:00:00"/>
    <d v="1899-12-30T13:58:00"/>
    <x v="16"/>
    <s v="Noor Al Mansoori"/>
    <x v="0"/>
    <x v="0"/>
    <s v="Gifting"/>
    <x v="2"/>
    <x v="1"/>
    <x v="1"/>
    <n v="30.76"/>
    <d v="2024-08-04T00:44:00"/>
    <d v="2024-08-04T00:44:00"/>
    <x v="1"/>
    <d v="2024-08-06T13:58:00"/>
    <d v="2024-08-05T00:44:00"/>
    <x v="0"/>
  </r>
  <r>
    <s v="ORD-20250208-00431"/>
    <x v="0"/>
    <s v="GFT-001"/>
    <x v="2"/>
    <n v="38.83"/>
    <x v="12"/>
    <n v="1"/>
    <x v="256"/>
    <x v="5"/>
    <d v="1899-12-30T13:26:00"/>
    <s v="13"/>
    <d v="2025-02-09T00:00:00"/>
    <d v="1899-12-30T17:26:00"/>
    <x v="8"/>
    <s v="Arjun Kumar"/>
    <x v="2"/>
    <x v="1"/>
    <s v="Gifting"/>
    <x v="0"/>
    <x v="5"/>
    <x v="1"/>
    <n v="38.83"/>
    <d v="2025-02-08T00:22:00"/>
    <d v="2024-08-03T00:56:00"/>
    <x v="0"/>
    <d v="2025-02-09T17:26:00"/>
    <d v="2025-02-09T00:22:00"/>
    <x v="0"/>
  </r>
  <r>
    <s v="ORD-20241011-00432"/>
    <x v="0"/>
    <s v="FLW-002"/>
    <x v="5"/>
    <n v="62.24"/>
    <x v="3"/>
    <n v="1"/>
    <x v="190"/>
    <x v="10"/>
    <d v="1899-12-30T16:50:00"/>
    <s v="16"/>
    <d v="2024-10-12T00:00:00"/>
    <d v="1899-12-30T16:50:00"/>
    <x v="7"/>
    <s v="Faisal Al Hosani"/>
    <x v="0"/>
    <x v="1"/>
    <s v="Flowers"/>
    <x v="0"/>
    <x v="5"/>
    <x v="0"/>
    <n v="62.24"/>
    <d v="2024-10-11T01:29:00"/>
    <d v="2024-08-02T00:44:00"/>
    <x v="0"/>
    <d v="2024-10-12T16:50:00"/>
    <d v="2024-10-12T01:29:00"/>
    <x v="0"/>
  </r>
  <r>
    <s v="ORD-20250203-00433"/>
    <x v="0"/>
    <s v="BAL-001"/>
    <x v="13"/>
    <n v="24.5"/>
    <x v="8"/>
    <n v="2"/>
    <x v="241"/>
    <x v="5"/>
    <d v="1899-12-30T20:08:00"/>
    <s v="20"/>
    <d v="2025-02-04T00:00:00"/>
    <d v="1899-12-30T14:25:00"/>
    <x v="9"/>
    <s v="Isabella Taylor"/>
    <x v="2"/>
    <x v="0"/>
    <s v="Balloons"/>
    <x v="0"/>
    <x v="1"/>
    <x v="0"/>
    <n v="49"/>
    <d v="2025-02-03T01:29:00"/>
    <d v="2024-10-30T00:44:00"/>
    <x v="0"/>
    <d v="2025-02-04T14:25:00"/>
    <d v="2025-02-04T01:29:00"/>
    <x v="0"/>
  </r>
  <r>
    <s v="ORD-20250327-00434"/>
    <x v="0"/>
    <s v="GFT-001"/>
    <x v="2"/>
    <n v="36.61"/>
    <x v="2"/>
    <n v="1"/>
    <x v="181"/>
    <x v="2"/>
    <d v="1899-12-30T16:58:00"/>
    <s v="16"/>
    <d v="2025-03-28T00:00:00"/>
    <d v="1899-12-30T20:58:00"/>
    <x v="4"/>
    <s v="Hassan Al Shamsi"/>
    <x v="0"/>
    <x v="0"/>
    <s v="Gifting"/>
    <x v="0"/>
    <x v="0"/>
    <x v="0"/>
    <n v="36.61"/>
    <d v="2025-03-27T00:44:00"/>
    <d v="2024-08-04T00:25:00"/>
    <x v="0"/>
    <d v="2025-03-28T20:58:00"/>
    <d v="2025-03-28T00:44:00"/>
    <x v="0"/>
  </r>
  <r>
    <s v="ORD-20250221-00435"/>
    <x v="0"/>
    <s v="HMP-001"/>
    <x v="11"/>
    <n v="76.87"/>
    <x v="12"/>
    <n v="1"/>
    <x v="222"/>
    <x v="5"/>
    <d v="1899-12-30T13:58:00"/>
    <s v="13"/>
    <d v="2025-02-21T00:00:00"/>
    <d v="1899-12-30T18:58:00"/>
    <x v="10"/>
    <s v="Sana Verma"/>
    <x v="1"/>
    <x v="1"/>
    <s v="Hamper"/>
    <x v="1"/>
    <x v="0"/>
    <x v="2"/>
    <n v="76.87"/>
    <d v="2025-02-21T00:44:00"/>
    <d v="2024-09-10T01:07:00"/>
    <x v="0"/>
    <d v="2025-02-21T18:58:00"/>
    <d v="2025-02-22T00:44:00"/>
    <x v="1"/>
  </r>
  <r>
    <s v="ORD-20241119-00436"/>
    <x v="0"/>
    <s v="CRP-001"/>
    <x v="4"/>
    <n v="163.43"/>
    <x v="4"/>
    <n v="21"/>
    <x v="77"/>
    <x v="9"/>
    <d v="1899-12-30T18:12:00"/>
    <s v="18"/>
    <d v="2024-11-20T00:00:00"/>
    <d v="1899-12-30T20:12:00"/>
    <x v="8"/>
    <s v="Latifa Al Marri"/>
    <x v="2"/>
    <x v="0"/>
    <s v="Hamper"/>
    <x v="0"/>
    <x v="3"/>
    <x v="0"/>
    <n v="3432.03"/>
    <d v="2024-11-19T00:33:00"/>
    <d v="2024-08-22T01:07:00"/>
    <x v="0"/>
    <d v="2024-11-20T20:12:00"/>
    <d v="2024-11-20T00:33:00"/>
    <x v="0"/>
  </r>
  <r>
    <s v="ORD-20240805-00437"/>
    <x v="0"/>
    <s v="FLW-001"/>
    <x v="1"/>
    <n v="48.5"/>
    <x v="0"/>
    <n v="1"/>
    <x v="195"/>
    <x v="7"/>
    <d v="1899-12-30T13:55:00"/>
    <s v="13"/>
    <d v="2024-08-05T00:00:00"/>
    <d v="1899-12-30T20:55:00"/>
    <x v="12"/>
    <s v="Ahmed Al Mansoori"/>
    <x v="1"/>
    <x v="0"/>
    <s v="Flowers"/>
    <x v="1"/>
    <x v="1"/>
    <x v="2"/>
    <n v="48.5"/>
    <d v="2024-08-05T00:11:00"/>
    <d v="2024-08-05T00:11:00"/>
    <x v="1"/>
    <d v="2024-08-05T20:55:00"/>
    <d v="2024-08-06T00:11:00"/>
    <x v="1"/>
  </r>
  <r>
    <s v="ORD-20250324-00438"/>
    <x v="0"/>
    <s v="GFT-001"/>
    <x v="2"/>
    <n v="32.32"/>
    <x v="3"/>
    <n v="3"/>
    <x v="76"/>
    <x v="2"/>
    <d v="1899-12-30T21:51:00"/>
    <s v="21"/>
    <d v="2025-03-26T00:00:00"/>
    <d v="1899-12-30T17:19:00"/>
    <x v="8"/>
    <s v="Sana Chaudhry"/>
    <x v="2"/>
    <x v="0"/>
    <s v="Gifting"/>
    <x v="2"/>
    <x v="1"/>
    <x v="0"/>
    <n v="96.960000000000008"/>
    <d v="2025-03-24T01:07:00"/>
    <d v="2024-08-27T01:29:00"/>
    <x v="0"/>
    <d v="2025-03-26T17:19:00"/>
    <d v="2025-03-25T01:07:00"/>
    <x v="0"/>
  </r>
  <r>
    <s v="ORD-20250208-00439"/>
    <x v="0"/>
    <s v="DAT-001"/>
    <x v="6"/>
    <n v="25.27"/>
    <x v="7"/>
    <n v="1"/>
    <x v="256"/>
    <x v="5"/>
    <d v="1899-12-30T20:56:00"/>
    <s v="20"/>
    <d v="2025-02-09T00:00:00"/>
    <d v="1899-12-30T13:20:00"/>
    <x v="19"/>
    <s v="Yousef Al Shamsi"/>
    <x v="0"/>
    <x v="1"/>
    <s v="Dates &amp; Sweets"/>
    <x v="0"/>
    <x v="1"/>
    <x v="2"/>
    <n v="25.27"/>
    <d v="2025-02-08T00:22:00"/>
    <d v="2024-08-21T01:07:00"/>
    <x v="0"/>
    <d v="2025-02-09T13:20:00"/>
    <d v="2025-02-09T00:22:00"/>
    <x v="0"/>
  </r>
  <r>
    <s v="ORD-20250327-00440"/>
    <x v="0"/>
    <s v="PER-002"/>
    <x v="15"/>
    <n v="20.329999999999998"/>
    <x v="0"/>
    <n v="2"/>
    <x v="181"/>
    <x v="2"/>
    <d v="1899-12-30T19:59:00"/>
    <s v="19"/>
    <d v="2025-03-28T00:00:00"/>
    <d v="1899-12-30T14:35:00"/>
    <x v="4"/>
    <s v="Meera Khan"/>
    <x v="0"/>
    <x v="0"/>
    <s v="Personalized"/>
    <x v="0"/>
    <x v="1"/>
    <x v="0"/>
    <n v="40.659999999999997"/>
    <d v="2025-03-27T01:29:00"/>
    <d v="2024-08-10T00:44:00"/>
    <x v="0"/>
    <d v="2025-03-28T14:35:00"/>
    <d v="2025-03-28T01:29:00"/>
    <x v="0"/>
  </r>
  <r>
    <s v="ORD-20250131-00441"/>
    <x v="0"/>
    <s v="DAT-001"/>
    <x v="6"/>
    <n v="27.25"/>
    <x v="7"/>
    <n v="1"/>
    <x v="167"/>
    <x v="4"/>
    <d v="1899-12-30T10:45:00"/>
    <s v="10"/>
    <d v="2025-01-31T00:00:00"/>
    <d v="1899-12-30T17:45:00"/>
    <x v="34"/>
    <s v="Sana Ahmed"/>
    <x v="3"/>
    <x v="0"/>
    <s v="Dates &amp; Sweets"/>
    <x v="1"/>
    <x v="1"/>
    <x v="0"/>
    <n v="27.25"/>
    <d v="2025-01-31T01:07:00"/>
    <d v="2024-09-01T00:44:00"/>
    <x v="0"/>
    <d v="2025-01-31T17:45:00"/>
    <d v="2025-02-01T01:07:00"/>
    <x v="1"/>
  </r>
  <r>
    <s v="ORD-20250621-00442"/>
    <x v="0"/>
    <s v="GFT-001"/>
    <x v="2"/>
    <n v="31.02"/>
    <x v="1"/>
    <n v="2"/>
    <x v="220"/>
    <x v="6"/>
    <d v="1899-12-30T11:32:00"/>
    <s v="11"/>
    <d v="2025-06-22T00:00:00"/>
    <d v="1899-12-30T15:32:00"/>
    <x v="36"/>
    <s v="Hassan Al Marri"/>
    <x v="6"/>
    <x v="1"/>
    <s v="Gifting"/>
    <x v="0"/>
    <x v="3"/>
    <x v="2"/>
    <n v="62.04"/>
    <d v="2025-06-21T00:56:00"/>
    <d v="2024-08-27T00:25:00"/>
    <x v="0"/>
    <d v="2025-06-22T15:32:00"/>
    <d v="2025-06-22T00:56:00"/>
    <x v="0"/>
  </r>
  <r>
    <s v="ORD-20240811-00443"/>
    <x v="0"/>
    <s v="HOM-001"/>
    <x v="3"/>
    <n v="28.45"/>
    <x v="2"/>
    <n v="1"/>
    <x v="251"/>
    <x v="7"/>
    <d v="1899-12-30T11:43:00"/>
    <s v="11"/>
    <d v="2024-08-11T00:00:00"/>
    <d v="1899-12-30T14:43:00"/>
    <x v="14"/>
    <s v="Bilal Kumar"/>
    <x v="1"/>
    <x v="1"/>
    <s v="Home Fragrance"/>
    <x v="1"/>
    <x v="1"/>
    <x v="1"/>
    <n v="28.45"/>
    <d v="2024-08-11T00:44:00"/>
    <d v="2024-08-11T00:44:00"/>
    <x v="1"/>
    <d v="2024-08-11T14:43:00"/>
    <d v="2024-08-12T00:44:00"/>
    <x v="1"/>
  </r>
  <r>
    <s v="ORD-20241207-00444"/>
    <x v="0"/>
    <s v="PAF-001"/>
    <x v="12"/>
    <n v="20.100000000000001"/>
    <x v="3"/>
    <n v="1"/>
    <x v="154"/>
    <x v="11"/>
    <d v="1899-12-30T20:41:00"/>
    <s v="20"/>
    <d v="2024-12-09T00:00:00"/>
    <d v="1899-12-30T11:51:00"/>
    <x v="5"/>
    <s v="Ahmed Al Suwaidi"/>
    <x v="0"/>
    <x v="1"/>
    <s v="Bakery"/>
    <x v="2"/>
    <x v="0"/>
    <x v="0"/>
    <n v="20.100000000000001"/>
    <d v="2024-12-07T00:56:00"/>
    <d v="2024-09-22T00:11:00"/>
    <x v="0"/>
    <d v="2024-12-09T11:51:00"/>
    <d v="2024-12-08T00:56:00"/>
    <x v="0"/>
  </r>
  <r>
    <s v="ORD-20241108-00445"/>
    <x v="0"/>
    <s v="FLW-002"/>
    <x v="5"/>
    <n v="62.42"/>
    <x v="6"/>
    <n v="1"/>
    <x v="69"/>
    <x v="9"/>
    <d v="1899-12-30T09:49:00"/>
    <s v="9"/>
    <d v="2024-11-09T00:00:00"/>
    <d v="1899-12-30T11:49:00"/>
    <x v="16"/>
    <s v="Michael Johnson"/>
    <x v="0"/>
    <x v="0"/>
    <s v="Flowers"/>
    <x v="0"/>
    <x v="5"/>
    <x v="1"/>
    <n v="62.42"/>
    <d v="2024-11-08T01:18:00"/>
    <d v="2024-08-19T00:33:00"/>
    <x v="0"/>
    <d v="2024-11-09T11:49:00"/>
    <d v="2024-11-09T01:18:00"/>
    <x v="0"/>
  </r>
  <r>
    <s v="ORD-20250725-00446"/>
    <x v="0"/>
    <s v="HOM-001"/>
    <x v="3"/>
    <n v="32.119999999999997"/>
    <x v="11"/>
    <n v="2"/>
    <x v="52"/>
    <x v="8"/>
    <d v="1899-12-30T11:43:00"/>
    <s v="11"/>
    <d v="2025-07-25T00:00:00"/>
    <d v="1899-12-30T17:43:00"/>
    <x v="1"/>
    <s v="Imran Ahmed"/>
    <x v="1"/>
    <x v="1"/>
    <s v="Home Fragrance"/>
    <x v="1"/>
    <x v="5"/>
    <x v="1"/>
    <n v="64.239999999999995"/>
    <d v="2025-07-25T00:44:00"/>
    <d v="2024-08-03T00:56:00"/>
    <x v="0"/>
    <d v="2025-07-25T17:43:00"/>
    <d v="2025-07-26T00:44:00"/>
    <x v="1"/>
  </r>
  <r>
    <s v="ORD-20250116-00447"/>
    <x v="0"/>
    <s v="BAL-001"/>
    <x v="13"/>
    <n v="24.98"/>
    <x v="5"/>
    <n v="5"/>
    <x v="257"/>
    <x v="4"/>
    <d v="1899-12-30T16:05:00"/>
    <s v="16"/>
    <d v="2025-01-17T00:00:00"/>
    <d v="1899-12-30T21:05:00"/>
    <x v="37"/>
    <s v="Reem Al Bateen"/>
    <x v="7"/>
    <x v="1"/>
    <s v="Balloons"/>
    <x v="0"/>
    <x v="0"/>
    <x v="0"/>
    <n v="124.9"/>
    <d v="2025-01-16T01:29:00"/>
    <d v="2024-08-10T00:56:00"/>
    <x v="0"/>
    <d v="2025-01-17T21:05:00"/>
    <d v="2025-01-17T01:29:00"/>
    <x v="0"/>
  </r>
  <r>
    <s v="ORD-20250118-00448"/>
    <x v="0"/>
    <s v="DAT-001"/>
    <x v="6"/>
    <n v="32.43"/>
    <x v="7"/>
    <n v="1"/>
    <x v="258"/>
    <x v="4"/>
    <d v="1899-12-30T09:51:00"/>
    <s v="9"/>
    <d v="2025-01-20T00:00:00"/>
    <d v="1899-12-30T11:51:00"/>
    <x v="13"/>
    <s v="Ali Chaudhry"/>
    <x v="3"/>
    <x v="0"/>
    <s v="Dates &amp; Sweets"/>
    <x v="2"/>
    <x v="0"/>
    <x v="0"/>
    <n v="32.43"/>
    <d v="2025-01-18T01:07:00"/>
    <d v="2024-08-07T00:11:00"/>
    <x v="0"/>
    <d v="2025-01-20T11:51:00"/>
    <d v="2025-01-19T01:07:00"/>
    <x v="0"/>
  </r>
  <r>
    <s v="ORD-20250415-00449"/>
    <x v="0"/>
    <s v="BAL-001"/>
    <x v="13"/>
    <n v="25.15"/>
    <x v="8"/>
    <n v="5"/>
    <x v="259"/>
    <x v="0"/>
    <d v="1899-12-30T18:52:00"/>
    <s v="18"/>
    <d v="2025-04-16T00:00:00"/>
    <d v="1899-12-30T18:52:00"/>
    <x v="1"/>
    <s v="Zain Hussain"/>
    <x v="1"/>
    <x v="1"/>
    <s v="Balloons"/>
    <x v="0"/>
    <x v="1"/>
    <x v="0"/>
    <n v="125.75"/>
    <d v="2025-04-15T00:11:00"/>
    <d v="2024-08-05T00:22:00"/>
    <x v="0"/>
    <d v="2025-04-16T18:52:00"/>
    <d v="2025-04-16T00:11:00"/>
    <x v="0"/>
  </r>
  <r>
    <s v="ORD-20250501-00450"/>
    <x v="0"/>
    <s v="HMP-002"/>
    <x v="8"/>
    <n v="95.36"/>
    <x v="9"/>
    <n v="3"/>
    <x v="260"/>
    <x v="1"/>
    <d v="1899-12-30T11:37:00"/>
    <s v="11"/>
    <d v="2025-05-02T00:00:00"/>
    <d v="1899-12-30T17:37:00"/>
    <x v="7"/>
    <s v="Khalid Al Suwaidi"/>
    <x v="0"/>
    <x v="1"/>
    <s v="Hamper"/>
    <x v="0"/>
    <x v="0"/>
    <x v="2"/>
    <n v="286.08"/>
    <d v="2025-05-01T01:18:00"/>
    <d v="2024-08-10T01:15:00"/>
    <x v="0"/>
    <d v="2025-05-02T17:37:00"/>
    <d v="2025-05-02T01:18:00"/>
    <x v="0"/>
  </r>
  <r>
    <s v="ORD-20240911-00451"/>
    <x v="0"/>
    <s v="FLW-002"/>
    <x v="5"/>
    <n v="57.37"/>
    <x v="5"/>
    <n v="2"/>
    <x v="148"/>
    <x v="3"/>
    <d v="1899-12-30T13:01:00"/>
    <s v="13"/>
    <d v="2024-09-11T00:00:00"/>
    <d v="1899-12-30T20:01:00"/>
    <x v="6"/>
    <s v="Aisha Al Mazrouei"/>
    <x v="0"/>
    <x v="1"/>
    <s v="Flowers"/>
    <x v="1"/>
    <x v="1"/>
    <x v="0"/>
    <n v="114.74"/>
    <d v="2024-09-11T00:11:00"/>
    <d v="2024-08-04T00:44:00"/>
    <x v="0"/>
    <d v="2024-09-11T20:01:00"/>
    <d v="2024-09-12T00:11:00"/>
    <x v="1"/>
  </r>
  <r>
    <s v="ORD-20241014-00452"/>
    <x v="0"/>
    <s v="CRP-001"/>
    <x v="4"/>
    <n v="147.72"/>
    <x v="9"/>
    <n v="3"/>
    <x v="117"/>
    <x v="10"/>
    <d v="1899-12-30T10:01:00"/>
    <s v="10"/>
    <d v="2024-10-14T00:00:00"/>
    <d v="1899-12-30T14:01:00"/>
    <x v="35"/>
    <s v="Hassan Ahmed"/>
    <x v="5"/>
    <x v="0"/>
    <s v="Hamper"/>
    <x v="1"/>
    <x v="0"/>
    <x v="0"/>
    <n v="443.15999999999997"/>
    <d v="2024-10-14T00:11:00"/>
    <d v="2024-09-16T01:29:00"/>
    <x v="0"/>
    <d v="2024-10-14T14:01:00"/>
    <d v="2024-10-15T00:11:00"/>
    <x v="1"/>
  </r>
  <r>
    <s v="ORD-20240809-00453"/>
    <x v="0"/>
    <s v="GFT-001"/>
    <x v="2"/>
    <n v="32.549999999999997"/>
    <x v="2"/>
    <n v="1"/>
    <x v="156"/>
    <x v="7"/>
    <d v="1899-12-30T10:57:00"/>
    <s v="10"/>
    <d v="2024-08-09T00:00:00"/>
    <d v="1899-12-30T14:57:00"/>
    <x v="32"/>
    <s v="Farhan Khan"/>
    <x v="7"/>
    <x v="0"/>
    <s v="Gifting"/>
    <x v="1"/>
    <x v="1"/>
    <x v="1"/>
    <n v="32.549999999999997"/>
    <d v="2024-08-09T00:25:00"/>
    <d v="2024-08-09T00:25:00"/>
    <x v="1"/>
    <d v="2024-08-09T14:57:00"/>
    <d v="2024-08-10T00:25:00"/>
    <x v="1"/>
  </r>
  <r>
    <s v="ORD-20250116-00454"/>
    <x v="0"/>
    <s v="HMP-002"/>
    <x v="8"/>
    <n v="75.599999999999994"/>
    <x v="7"/>
    <n v="2"/>
    <x v="257"/>
    <x v="4"/>
    <d v="1899-12-30T20:54:00"/>
    <s v="20"/>
    <d v="2025-01-18T00:00:00"/>
    <d v="1899-12-30T20:37:00"/>
    <x v="26"/>
    <s v="Emily Taylor"/>
    <x v="1"/>
    <x v="1"/>
    <s v="Hamper"/>
    <x v="2"/>
    <x v="0"/>
    <x v="0"/>
    <n v="151.19999999999999"/>
    <d v="2025-01-16T00:33:00"/>
    <d v="2025-01-16T00:33:00"/>
    <x v="1"/>
    <d v="2025-01-18T20:37:00"/>
    <d v="2025-01-17T00:33:00"/>
    <x v="0"/>
  </r>
  <r>
    <s v="ORD-20241202-00455"/>
    <x v="0"/>
    <s v="HOM-001"/>
    <x v="3"/>
    <n v="32.22"/>
    <x v="6"/>
    <n v="1"/>
    <x v="261"/>
    <x v="11"/>
    <d v="1899-12-30T15:17:00"/>
    <s v="15"/>
    <d v="2024-12-03T00:00:00"/>
    <d v="1899-12-30T20:17:00"/>
    <x v="23"/>
    <s v="Aijaz Hussain"/>
    <x v="5"/>
    <x v="0"/>
    <s v="Home Fragrance"/>
    <x v="0"/>
    <x v="1"/>
    <x v="0"/>
    <n v="32.22"/>
    <d v="2024-12-02T00:56:00"/>
    <d v="2024-08-19T00:33:00"/>
    <x v="0"/>
    <d v="2024-12-03T20:17:00"/>
    <d v="2024-12-03T00:56:00"/>
    <x v="0"/>
  </r>
  <r>
    <s v="ORD-20241030-00456"/>
    <x v="0"/>
    <s v="HOM-001"/>
    <x v="3"/>
    <n v="34.58"/>
    <x v="6"/>
    <n v="3"/>
    <x v="58"/>
    <x v="10"/>
    <d v="1899-12-30T14:37:00"/>
    <s v="14"/>
    <d v="2024-10-30T00:00:00"/>
    <d v="1899-12-30T20:37:00"/>
    <x v="25"/>
    <s v="Neha Kumar"/>
    <x v="6"/>
    <x v="1"/>
    <s v="Home Fragrance"/>
    <x v="1"/>
    <x v="2"/>
    <x v="1"/>
    <n v="103.74"/>
    <d v="2024-10-30T01:18:00"/>
    <d v="2024-08-12T00:44:00"/>
    <x v="0"/>
    <d v="2024-10-30T20:37:00"/>
    <d v="2024-10-31T01:18:00"/>
    <x v="1"/>
  </r>
  <r>
    <s v="ORD-20241119-00457"/>
    <x v="0"/>
    <s v="FLW-002"/>
    <x v="5"/>
    <n v="48.85"/>
    <x v="3"/>
    <n v="2"/>
    <x v="77"/>
    <x v="9"/>
    <d v="1899-12-30T17:05:00"/>
    <s v="17"/>
    <d v="2024-11-20T00:00:00"/>
    <d v="1899-12-30T17:05:00"/>
    <x v="4"/>
    <s v="Emily Williams"/>
    <x v="0"/>
    <x v="0"/>
    <s v="Flowers"/>
    <x v="0"/>
    <x v="0"/>
    <x v="2"/>
    <n v="97.7"/>
    <d v="2024-11-19T00:56:00"/>
    <d v="2024-08-27T01:29:00"/>
    <x v="0"/>
    <d v="2024-11-20T17:05:00"/>
    <d v="2024-11-20T00:56:00"/>
    <x v="0"/>
  </r>
  <r>
    <s v="ORD-20241218-00458"/>
    <x v="0"/>
    <s v="FLW-002"/>
    <x v="5"/>
    <n v="57.48"/>
    <x v="3"/>
    <n v="1"/>
    <x v="139"/>
    <x v="11"/>
    <d v="1899-12-30T20:22:00"/>
    <s v="20"/>
    <d v="2024-12-19T00:00:00"/>
    <d v="1899-12-30T20:22:00"/>
    <x v="17"/>
    <s v="Omar Al Suwaidi"/>
    <x v="2"/>
    <x v="1"/>
    <s v="Flowers"/>
    <x v="0"/>
    <x v="0"/>
    <x v="2"/>
    <n v="57.48"/>
    <d v="2024-12-18T00:11:00"/>
    <d v="2024-08-19T00:11:00"/>
    <x v="0"/>
    <d v="2024-12-19T20:22:00"/>
    <d v="2024-12-19T00:11:00"/>
    <x v="0"/>
  </r>
  <r>
    <s v="ORD-20250602-00459"/>
    <x v="0"/>
    <s v="HMP-002"/>
    <x v="8"/>
    <n v="81.69"/>
    <x v="9"/>
    <n v="3"/>
    <x v="65"/>
    <x v="6"/>
    <d v="1899-12-30T12:02:00"/>
    <s v="12"/>
    <d v="2025-06-03T00:00:00"/>
    <d v="1899-12-30T17:02:00"/>
    <x v="4"/>
    <s v="Latifa Al Nahyan"/>
    <x v="0"/>
    <x v="1"/>
    <s v="Hamper"/>
    <x v="0"/>
    <x v="5"/>
    <x v="2"/>
    <n v="245.07"/>
    <d v="2025-06-02T01:29:00"/>
    <d v="2024-11-16T00:33:00"/>
    <x v="0"/>
    <d v="2025-06-03T17:02:00"/>
    <d v="2025-06-03T01:29:00"/>
    <x v="0"/>
  </r>
  <r>
    <s v="ORD-20250531-00460"/>
    <x v="0"/>
    <s v="FLW-002"/>
    <x v="5"/>
    <n v="52.39"/>
    <x v="6"/>
    <n v="1"/>
    <x v="134"/>
    <x v="1"/>
    <d v="1899-12-30T16:50:00"/>
    <s v="16"/>
    <d v="2025-06-01T00:00:00"/>
    <d v="1899-12-30T17:50:00"/>
    <x v="8"/>
    <s v="Neha Hussain"/>
    <x v="2"/>
    <x v="1"/>
    <s v="Flowers"/>
    <x v="0"/>
    <x v="3"/>
    <x v="1"/>
    <n v="52.39"/>
    <d v="2025-05-31T01:29:00"/>
    <d v="2024-10-30T00:56:00"/>
    <x v="0"/>
    <d v="2025-06-01T17:50:00"/>
    <d v="2025-06-01T01:29:00"/>
    <x v="0"/>
  </r>
  <r>
    <s v="ORD-20250210-00461"/>
    <x v="0"/>
    <s v="HOM-001"/>
    <x v="3"/>
    <n v="27.93"/>
    <x v="2"/>
    <n v="1"/>
    <x v="219"/>
    <x v="5"/>
    <d v="1899-12-30T18:06:00"/>
    <s v="18"/>
    <d v="2025-02-11T00:00:00"/>
    <d v="1899-12-30T19:06:00"/>
    <x v="4"/>
    <s v="Aijaz Shah"/>
    <x v="0"/>
    <x v="1"/>
    <s v="Home Fragrance"/>
    <x v="0"/>
    <x v="0"/>
    <x v="0"/>
    <n v="27.93"/>
    <d v="2025-02-10T01:07:00"/>
    <d v="2024-09-21T01:07:00"/>
    <x v="0"/>
    <d v="2025-02-11T19:06:00"/>
    <d v="2025-02-11T01:07:00"/>
    <x v="0"/>
  </r>
  <r>
    <s v="ORD-20241006-00462"/>
    <x v="0"/>
    <s v="HMP-001"/>
    <x v="11"/>
    <n v="70.010000000000005"/>
    <x v="9"/>
    <n v="3"/>
    <x v="262"/>
    <x v="10"/>
    <d v="1899-12-30T09:23:00"/>
    <s v="9"/>
    <d v="2024-10-07T00:00:00"/>
    <d v="1899-12-30T12:23:00"/>
    <x v="16"/>
    <s v="Sana Verma"/>
    <x v="0"/>
    <x v="0"/>
    <s v="Hamper"/>
    <x v="0"/>
    <x v="0"/>
    <x v="0"/>
    <n v="210.03000000000003"/>
    <d v="2024-10-06T00:22:00"/>
    <d v="2024-09-10T01:07:00"/>
    <x v="0"/>
    <d v="2024-10-07T12:23:00"/>
    <d v="2024-10-07T00:22:00"/>
    <x v="0"/>
  </r>
  <r>
    <s v="ORD-20250628-00463"/>
    <x v="0"/>
    <s v="BBY-001"/>
    <x v="16"/>
    <n v="66.41"/>
    <x v="0"/>
    <n v="1"/>
    <x v="33"/>
    <x v="6"/>
    <d v="1899-12-30T14:43:00"/>
    <s v="14"/>
    <d v="2025-06-28T00:00:00"/>
    <d v="1899-12-30T17:43:00"/>
    <x v="11"/>
    <s v="Khalid Al Mazrouei"/>
    <x v="0"/>
    <x v="0"/>
    <s v="Baby"/>
    <x v="1"/>
    <x v="5"/>
    <x v="1"/>
    <n v="66.41"/>
    <d v="2025-06-28T00:44:00"/>
    <d v="2024-08-15T00:11:00"/>
    <x v="0"/>
    <d v="2025-06-28T17:43:00"/>
    <d v="2025-06-29T00:44:00"/>
    <x v="1"/>
  </r>
  <r>
    <s v="ORD-20250407-00464"/>
    <x v="0"/>
    <s v="PER-001"/>
    <x v="10"/>
    <n v="11.95"/>
    <x v="5"/>
    <n v="2"/>
    <x v="263"/>
    <x v="0"/>
    <d v="1899-12-30T11:36:00"/>
    <s v="11"/>
    <d v="2025-04-09T00:00:00"/>
    <d v="1899-12-30T14:36:00"/>
    <x v="13"/>
    <s v="Priya Patel"/>
    <x v="3"/>
    <x v="1"/>
    <s v="Personalized"/>
    <x v="2"/>
    <x v="1"/>
    <x v="0"/>
    <n v="23.9"/>
    <d v="2025-04-07T00:33:00"/>
    <d v="2024-10-23T01:29:00"/>
    <x v="0"/>
    <d v="2025-04-09T14:36:00"/>
    <d v="2025-04-08T00:33:00"/>
    <x v="0"/>
  </r>
  <r>
    <s v="ORD-20250222-00465"/>
    <x v="0"/>
    <s v="HMP-001"/>
    <x v="11"/>
    <n v="69.55"/>
    <x v="9"/>
    <n v="3"/>
    <x v="119"/>
    <x v="5"/>
    <d v="1899-12-30T16:09:00"/>
    <s v="16"/>
    <d v="2025-02-23T00:00:00"/>
    <d v="1899-12-30T20:09:00"/>
    <x v="26"/>
    <s v="Neha Verma"/>
    <x v="1"/>
    <x v="1"/>
    <s v="Hamper"/>
    <x v="0"/>
    <x v="2"/>
    <x v="0"/>
    <n v="208.64999999999998"/>
    <d v="2025-02-22T01:07:00"/>
    <d v="2024-08-26T00:11:00"/>
    <x v="0"/>
    <d v="2025-02-23T20:09:00"/>
    <d v="2025-02-23T01:07:00"/>
    <x v="0"/>
  </r>
  <r>
    <s v="ORD-20250226-00466"/>
    <x v="0"/>
    <s v="CRP-001"/>
    <x v="4"/>
    <n v="159.06"/>
    <x v="9"/>
    <n v="3"/>
    <x v="264"/>
    <x v="5"/>
    <d v="1899-12-30T11:46:00"/>
    <s v="11"/>
    <d v="2025-02-26T00:00:00"/>
    <d v="1899-12-30T18:46:00"/>
    <x v="26"/>
    <s v="Fatima Al Falasi"/>
    <x v="1"/>
    <x v="0"/>
    <s v="Hamper"/>
    <x v="1"/>
    <x v="2"/>
    <x v="0"/>
    <n v="477.18"/>
    <d v="2025-02-26T01:18:00"/>
    <d v="2024-08-22T00:33:00"/>
    <x v="0"/>
    <d v="2025-02-26T18:46:00"/>
    <d v="2025-02-27T01:18:00"/>
    <x v="1"/>
  </r>
  <r>
    <s v="ORD-20241109-00467"/>
    <x v="0"/>
    <s v="PER-001"/>
    <x v="10"/>
    <n v="12.48"/>
    <x v="8"/>
    <n v="1"/>
    <x v="193"/>
    <x v="9"/>
    <d v="1899-12-30T10:49:00"/>
    <s v="10"/>
    <d v="2024-11-10T00:00:00"/>
    <d v="1899-12-30T12:49:00"/>
    <x v="28"/>
    <s v="Ahmed Al Suwaidi"/>
    <x v="3"/>
    <x v="0"/>
    <s v="Personalized"/>
    <x v="0"/>
    <x v="0"/>
    <x v="0"/>
    <n v="12.48"/>
    <d v="2024-11-09T00:44:00"/>
    <d v="2024-09-22T00:11:00"/>
    <x v="0"/>
    <d v="2024-11-10T12:49:00"/>
    <d v="2024-11-10T00:44:00"/>
    <x v="0"/>
  </r>
  <r>
    <s v="ORD-20241211-00468"/>
    <x v="0"/>
    <s v="HMP-002"/>
    <x v="8"/>
    <n v="85.68"/>
    <x v="9"/>
    <n v="3"/>
    <x v="99"/>
    <x v="11"/>
    <d v="1899-12-30T20:51:00"/>
    <s v="20"/>
    <d v="2024-12-13T00:00:00"/>
    <d v="1899-12-30T20:14:00"/>
    <x v="12"/>
    <s v="Saeed Al Hosani"/>
    <x v="1"/>
    <x v="1"/>
    <s v="Hamper"/>
    <x v="2"/>
    <x v="3"/>
    <x v="0"/>
    <n v="257.04000000000002"/>
    <d v="2024-12-11T01:15:00"/>
    <d v="2024-08-11T01:18:00"/>
    <x v="0"/>
    <d v="2024-12-13T20:14:00"/>
    <d v="2024-12-12T01:15:00"/>
    <x v="0"/>
  </r>
  <r>
    <s v="ORD-20241105-00469"/>
    <x v="0"/>
    <s v="HOM-001"/>
    <x v="3"/>
    <n v="31.8"/>
    <x v="11"/>
    <n v="1"/>
    <x v="265"/>
    <x v="9"/>
    <d v="1899-12-30T10:33:00"/>
    <s v="10"/>
    <d v="2024-11-06T00:00:00"/>
    <d v="1899-12-30T10:33:00"/>
    <x v="10"/>
    <s v="Sana Kumar"/>
    <x v="1"/>
    <x v="0"/>
    <s v="Home Fragrance"/>
    <x v="0"/>
    <x v="1"/>
    <x v="1"/>
    <n v="31.8"/>
    <d v="2024-11-05T00:33:00"/>
    <d v="2024-08-04T00:22:00"/>
    <x v="0"/>
    <d v="2024-11-06T10:33:00"/>
    <d v="2024-11-06T00:33:00"/>
    <x v="0"/>
  </r>
  <r>
    <s v="ORD-20250104-00470"/>
    <x v="0"/>
    <s v="CHC-001"/>
    <x v="17"/>
    <n v="15.6"/>
    <x v="1"/>
    <n v="1"/>
    <x v="98"/>
    <x v="4"/>
    <d v="1899-12-30T15:33:00"/>
    <s v="15"/>
    <d v="2025-01-05T00:00:00"/>
    <d v="1899-12-30T18:33:00"/>
    <x v="12"/>
    <s v="David Brown"/>
    <x v="1"/>
    <x v="0"/>
    <s v="Chocolate"/>
    <x v="0"/>
    <x v="1"/>
    <x v="1"/>
    <n v="15.6"/>
    <d v="2025-01-04T01:07:00"/>
    <d v="2024-08-28T01:07:00"/>
    <x v="0"/>
    <d v="2025-01-05T18:33:00"/>
    <d v="2025-01-05T01:07:00"/>
    <x v="0"/>
  </r>
  <r>
    <s v="ORD-20240920-00471"/>
    <x v="0"/>
    <s v="FLW-002"/>
    <x v="5"/>
    <n v="57.39"/>
    <x v="6"/>
    <n v="1"/>
    <x v="66"/>
    <x v="3"/>
    <d v="1899-12-30T20:32:00"/>
    <s v="20"/>
    <d v="2024-09-22T00:00:00"/>
    <d v="1899-12-30T13:35:00"/>
    <x v="15"/>
    <s v="Isabella Miller"/>
    <x v="2"/>
    <x v="0"/>
    <s v="Flowers"/>
    <x v="2"/>
    <x v="0"/>
    <x v="0"/>
    <n v="57.39"/>
    <d v="2024-09-20T00:56:00"/>
    <d v="2024-09-09T01:18:00"/>
    <x v="0"/>
    <d v="2024-09-22T13:35:00"/>
    <d v="2024-09-21T00:56:00"/>
    <x v="0"/>
  </r>
  <r>
    <s v="ORD-20250220-00472"/>
    <x v="0"/>
    <s v="BAL-001"/>
    <x v="13"/>
    <n v="23.67"/>
    <x v="8"/>
    <n v="2"/>
    <x v="168"/>
    <x v="5"/>
    <d v="1899-12-30T11:23:00"/>
    <s v="11"/>
    <d v="2025-02-20T00:00:00"/>
    <d v="1899-12-30T18:23:00"/>
    <x v="6"/>
    <s v="Saeed Al Nuaimi"/>
    <x v="0"/>
    <x v="0"/>
    <s v="Balloons"/>
    <x v="1"/>
    <x v="5"/>
    <x v="0"/>
    <n v="47.34"/>
    <d v="2025-02-20T00:56:00"/>
    <d v="2024-08-24T01:18:00"/>
    <x v="0"/>
    <d v="2025-02-20T18:23:00"/>
    <d v="2025-02-21T00:56:00"/>
    <x v="1"/>
  </r>
  <r>
    <s v="ORD-20240917-00473"/>
    <x v="0"/>
    <s v="HOM-001"/>
    <x v="3"/>
    <n v="31.37"/>
    <x v="6"/>
    <n v="2"/>
    <x v="254"/>
    <x v="3"/>
    <d v="1899-12-30T15:04:00"/>
    <s v="15"/>
    <d v="2024-09-18T00:00:00"/>
    <d v="1899-12-30T17:04:00"/>
    <x v="18"/>
    <s v="Sana Hussain"/>
    <x v="1"/>
    <x v="0"/>
    <s v="Home Fragrance"/>
    <x v="0"/>
    <x v="0"/>
    <x v="0"/>
    <n v="62.74"/>
    <d v="2024-09-17T01:18:00"/>
    <d v="2024-08-27T00:56:00"/>
    <x v="0"/>
    <d v="2024-09-18T17:04:00"/>
    <d v="2024-09-18T01:18:00"/>
    <x v="0"/>
  </r>
  <r>
    <s v="ORD-20250122-00474"/>
    <x v="0"/>
    <s v="FLW-001"/>
    <x v="1"/>
    <n v="46.01"/>
    <x v="0"/>
    <n v="2"/>
    <x v="83"/>
    <x v="4"/>
    <d v="1899-12-30T11:46:00"/>
    <s v="11"/>
    <d v="2025-01-22T00:00:00"/>
    <d v="1899-12-30T17:46:00"/>
    <x v="2"/>
    <s v="Zain Khan"/>
    <x v="0"/>
    <x v="1"/>
    <s v="Flowers"/>
    <x v="1"/>
    <x v="5"/>
    <x v="1"/>
    <n v="92.02"/>
    <d v="2025-01-22T01:18:00"/>
    <d v="2024-08-05T00:22:00"/>
    <x v="0"/>
    <d v="2025-01-22T17:46:00"/>
    <d v="2025-01-23T01:18:00"/>
    <x v="1"/>
  </r>
  <r>
    <s v="ORD-20250307-00475"/>
    <x v="0"/>
    <s v="DAT-001"/>
    <x v="6"/>
    <n v="26.05"/>
    <x v="7"/>
    <n v="3"/>
    <x v="105"/>
    <x v="2"/>
    <d v="1899-12-30T17:41:00"/>
    <s v="17"/>
    <d v="2025-03-08T00:00:00"/>
    <d v="1899-12-30T17:41:00"/>
    <x v="30"/>
    <s v="Bilal Chaudhry"/>
    <x v="4"/>
    <x v="1"/>
    <s v="Dates &amp; Sweets"/>
    <x v="0"/>
    <x v="1"/>
    <x v="2"/>
    <n v="78.150000000000006"/>
    <d v="2025-03-07T00:56:00"/>
    <d v="2024-08-06T00:56:00"/>
    <x v="0"/>
    <d v="2025-03-08T17:41:00"/>
    <d v="2025-03-08T00:56:00"/>
    <x v="0"/>
  </r>
  <r>
    <s v="ORD-20241010-00476"/>
    <x v="0"/>
    <s v="FLW-002"/>
    <x v="5"/>
    <n v="47.84"/>
    <x v="1"/>
    <n v="1"/>
    <x v="266"/>
    <x v="10"/>
    <d v="1899-12-30T21:17:00"/>
    <s v="21"/>
    <d v="2024-10-12T00:00:00"/>
    <d v="1899-12-30T19:38:00"/>
    <x v="17"/>
    <s v="Bilal Khan"/>
    <x v="2"/>
    <x v="0"/>
    <s v="Flowers"/>
    <x v="2"/>
    <x v="1"/>
    <x v="0"/>
    <n v="47.84"/>
    <d v="2024-10-10T00:56:00"/>
    <d v="2024-08-15T01:15:00"/>
    <x v="0"/>
    <d v="2024-10-12T19:38:00"/>
    <d v="2024-10-11T00:56:00"/>
    <x v="0"/>
  </r>
  <r>
    <s v="ORD-20250222-00477"/>
    <x v="0"/>
    <s v="FLW-002"/>
    <x v="5"/>
    <n v="55.21"/>
    <x v="2"/>
    <n v="1"/>
    <x v="119"/>
    <x v="5"/>
    <d v="1899-12-30T11:16:00"/>
    <s v="11"/>
    <d v="2025-02-22T00:00:00"/>
    <d v="1899-12-30T14:16:00"/>
    <x v="18"/>
    <s v="Michael Smith"/>
    <x v="1"/>
    <x v="1"/>
    <s v="Flowers"/>
    <x v="1"/>
    <x v="1"/>
    <x v="0"/>
    <n v="55.21"/>
    <d v="2025-02-22T00:44:00"/>
    <d v="2024-10-24T00:22:00"/>
    <x v="0"/>
    <d v="2025-02-22T14:16:00"/>
    <d v="2025-02-23T00:44:00"/>
    <x v="1"/>
  </r>
  <r>
    <s v="ORD-20240824-00478"/>
    <x v="0"/>
    <s v="FLW-001"/>
    <x v="1"/>
    <n v="50.02"/>
    <x v="0"/>
    <n v="1"/>
    <x v="267"/>
    <x v="7"/>
    <d v="1899-12-30T11:06:00"/>
    <s v="11"/>
    <d v="2024-08-25T00:00:00"/>
    <d v="1899-12-30T11:06:00"/>
    <x v="32"/>
    <s v="Omar Al Nahyan"/>
    <x v="6"/>
    <x v="0"/>
    <s v="Flowers"/>
    <x v="0"/>
    <x v="0"/>
    <x v="2"/>
    <n v="50.02"/>
    <d v="2024-08-24T00:25:00"/>
    <d v="2024-08-01T01:29:00"/>
    <x v="0"/>
    <d v="2024-08-25T11:06:00"/>
    <d v="2024-08-25T00:25:00"/>
    <x v="0"/>
  </r>
  <r>
    <s v="ORD-20241113-00479"/>
    <x v="0"/>
    <s v="FLW-001"/>
    <x v="1"/>
    <n v="45.46"/>
    <x v="11"/>
    <n v="1"/>
    <x v="268"/>
    <x v="9"/>
    <d v="1899-12-30T11:29:00"/>
    <s v="11"/>
    <d v="2024-11-14T00:00:00"/>
    <d v="1899-12-30T11:29:00"/>
    <x v="24"/>
    <s v="Emma Taylor"/>
    <x v="1"/>
    <x v="1"/>
    <s v="Flowers"/>
    <x v="0"/>
    <x v="3"/>
    <x v="0"/>
    <n v="45.46"/>
    <d v="2024-11-13T00:22:00"/>
    <d v="2024-10-05T00:56:00"/>
    <x v="0"/>
    <d v="2024-11-14T11:29:00"/>
    <d v="2024-11-14T00:22:00"/>
    <x v="0"/>
  </r>
  <r>
    <s v="ORD-20250310-00480"/>
    <x v="0"/>
    <s v="GFT-001"/>
    <x v="2"/>
    <n v="36.79"/>
    <x v="1"/>
    <n v="1"/>
    <x v="269"/>
    <x v="2"/>
    <d v="1899-12-30T12:05:00"/>
    <s v="12"/>
    <d v="2025-03-11T00:00:00"/>
    <d v="1899-12-30T18:05:00"/>
    <x v="4"/>
    <s v="Daniel Davis"/>
    <x v="0"/>
    <x v="0"/>
    <s v="Gifting"/>
    <x v="0"/>
    <x v="5"/>
    <x v="2"/>
    <n v="36.79"/>
    <d v="2025-03-10T00:22:00"/>
    <d v="2024-08-28T00:44:00"/>
    <x v="0"/>
    <d v="2025-03-11T18:05:00"/>
    <d v="2025-03-11T00:22:00"/>
    <x v="0"/>
  </r>
  <r>
    <s v="ORD-20250330-00481"/>
    <x v="0"/>
    <s v="PAF-001"/>
    <x v="12"/>
    <n v="19.079999999999998"/>
    <x v="5"/>
    <n v="2"/>
    <x v="102"/>
    <x v="2"/>
    <d v="1899-12-30T11:10:00"/>
    <s v="11"/>
    <d v="2025-03-30T00:00:00"/>
    <d v="1899-12-30T16:10:00"/>
    <x v="7"/>
    <s v="Saeed Al Mansoori"/>
    <x v="0"/>
    <x v="0"/>
    <s v="Bakery"/>
    <x v="1"/>
    <x v="0"/>
    <x v="0"/>
    <n v="38.159999999999997"/>
    <d v="2025-03-30T01:18:00"/>
    <d v="2024-09-27T01:07:00"/>
    <x v="0"/>
    <d v="2025-03-30T16:10:00"/>
    <d v="2025-03-31T01:18:00"/>
    <x v="1"/>
  </r>
  <r>
    <s v="ORD-20240905-00482"/>
    <x v="0"/>
    <s v="GFT-001"/>
    <x v="2"/>
    <n v="34.81"/>
    <x v="1"/>
    <n v="2"/>
    <x v="149"/>
    <x v="3"/>
    <d v="1899-12-30T12:07:00"/>
    <s v="12"/>
    <d v="2024-09-05T00:00:00"/>
    <d v="1899-12-30T17:07:00"/>
    <x v="34"/>
    <s v="James Davis"/>
    <x v="3"/>
    <x v="0"/>
    <s v="Gifting"/>
    <x v="1"/>
    <x v="3"/>
    <x v="0"/>
    <n v="69.62"/>
    <d v="2024-09-05T00:11:00"/>
    <d v="2024-09-05T00:11:00"/>
    <x v="1"/>
    <d v="2024-09-05T17:07:00"/>
    <d v="2024-09-06T00:11:00"/>
    <x v="1"/>
  </r>
  <r>
    <s v="ORD-20241022-00483"/>
    <x v="0"/>
    <s v="TOY-001"/>
    <x v="0"/>
    <n v="16.260000000000002"/>
    <x v="0"/>
    <n v="1"/>
    <x v="184"/>
    <x v="10"/>
    <d v="1899-12-30T13:38:00"/>
    <s v="13"/>
    <d v="2024-10-22T00:00:00"/>
    <d v="1899-12-30T16:38:00"/>
    <x v="14"/>
    <s v="Bilal Verma"/>
    <x v="1"/>
    <x v="1"/>
    <s v="Toys"/>
    <x v="1"/>
    <x v="5"/>
    <x v="1"/>
    <n v="16.260000000000002"/>
    <d v="2024-10-22T00:56:00"/>
    <d v="2024-08-13T00:44:00"/>
    <x v="0"/>
    <d v="2024-10-22T16:38:00"/>
    <d v="2024-10-23T00:56:00"/>
    <x v="1"/>
  </r>
  <r>
    <s v="ORD-20240831-00484"/>
    <x v="0"/>
    <s v="TOY-001"/>
    <x v="0"/>
    <n v="17.059999999999999"/>
    <x v="1"/>
    <n v="1"/>
    <x v="270"/>
    <x v="7"/>
    <d v="1899-12-30T14:57:00"/>
    <s v="14"/>
    <d v="2024-09-02T00:00:00"/>
    <d v="1899-12-30T17:57:00"/>
    <x v="18"/>
    <s v="Aijaz Ahmed"/>
    <x v="1"/>
    <x v="0"/>
    <s v="Toys"/>
    <x v="2"/>
    <x v="4"/>
    <x v="0"/>
    <n v="17.059999999999999"/>
    <d v="2024-08-31T01:07:00"/>
    <d v="2024-08-29T01:18:00"/>
    <x v="0"/>
    <d v="2024-09-02T17:57:00"/>
    <d v="2024-09-01T01:07:00"/>
    <x v="0"/>
  </r>
  <r>
    <s v="ORD-20241026-00485"/>
    <x v="0"/>
    <s v="BAL-001"/>
    <x v="13"/>
    <n v="25.09"/>
    <x v="8"/>
    <n v="2"/>
    <x v="208"/>
    <x v="10"/>
    <d v="1899-12-30T18:48:00"/>
    <s v="18"/>
    <d v="2024-10-28T00:00:00"/>
    <d v="1899-12-30T14:14:00"/>
    <x v="5"/>
    <s v="John Williams"/>
    <x v="0"/>
    <x v="0"/>
    <s v="Balloons"/>
    <x v="2"/>
    <x v="3"/>
    <x v="1"/>
    <n v="50.18"/>
    <d v="2024-10-26T00:33:00"/>
    <d v="2024-10-26T00:33:00"/>
    <x v="1"/>
    <d v="2024-10-28T14:14:00"/>
    <d v="2024-10-27T00:33:00"/>
    <x v="0"/>
  </r>
  <r>
    <s v="ORD-20240804-00486"/>
    <x v="0"/>
    <s v="FLW-002"/>
    <x v="5"/>
    <n v="51.21"/>
    <x v="3"/>
    <n v="1"/>
    <x v="163"/>
    <x v="7"/>
    <d v="1899-12-30T09:52:00"/>
    <s v="9"/>
    <d v="2024-08-04T00:00:00"/>
    <d v="1899-12-30T16:52:00"/>
    <x v="31"/>
    <s v="Zain Ahmed"/>
    <x v="5"/>
    <x v="1"/>
    <s v="Flowers"/>
    <x v="1"/>
    <x v="5"/>
    <x v="0"/>
    <n v="51.21"/>
    <d v="2024-08-04T00:11:00"/>
    <d v="2024-08-04T00:11:00"/>
    <x v="1"/>
    <d v="2024-08-04T16:52:00"/>
    <d v="2024-08-05T00:11:00"/>
    <x v="1"/>
  </r>
  <r>
    <s v="ORD-20250729-00487"/>
    <x v="0"/>
    <s v="GFT-001"/>
    <x v="2"/>
    <n v="33.92"/>
    <x v="6"/>
    <n v="4"/>
    <x v="194"/>
    <x v="8"/>
    <d v="1899-12-30T15:14:00"/>
    <s v="15"/>
    <d v="2025-07-30T00:00:00"/>
    <d v="1899-12-30T15:14:00"/>
    <x v="9"/>
    <s v="Rohit Chaudhry"/>
    <x v="2"/>
    <x v="1"/>
    <s v="Gifting"/>
    <x v="0"/>
    <x v="1"/>
    <x v="0"/>
    <n v="135.68"/>
    <d v="2025-07-29T00:22:00"/>
    <d v="2024-10-25T00:11:00"/>
    <x v="0"/>
    <d v="2025-07-30T15:14:00"/>
    <d v="2025-07-30T00:22:00"/>
    <x v="0"/>
  </r>
  <r>
    <s v="ORD-20250419-00488"/>
    <x v="0"/>
    <s v="HOM-001"/>
    <x v="3"/>
    <n v="32.42"/>
    <x v="6"/>
    <n v="1"/>
    <x v="110"/>
    <x v="0"/>
    <d v="1899-12-30T21:03:00"/>
    <s v="21"/>
    <d v="2025-04-21T00:00:00"/>
    <d v="1899-12-30T19:29:00"/>
    <x v="2"/>
    <s v="Ali Shah"/>
    <x v="0"/>
    <x v="0"/>
    <s v="Home Fragrance"/>
    <x v="2"/>
    <x v="2"/>
    <x v="0"/>
    <n v="32.42"/>
    <d v="2025-04-19T00:33:00"/>
    <d v="2024-08-05T01:18:00"/>
    <x v="0"/>
    <d v="2025-04-21T19:29:00"/>
    <d v="2025-04-20T00:33:00"/>
    <x v="0"/>
  </r>
  <r>
    <s v="ORD-20241202-00489"/>
    <x v="0"/>
    <s v="BBY-001"/>
    <x v="16"/>
    <n v="62"/>
    <x v="0"/>
    <n v="1"/>
    <x v="261"/>
    <x v="11"/>
    <d v="1899-12-30T09:12:00"/>
    <s v="9"/>
    <d v="2024-12-03T00:00:00"/>
    <d v="1899-12-30T10:12:00"/>
    <x v="28"/>
    <s v="Hassan Al Suwaidi"/>
    <x v="3"/>
    <x v="0"/>
    <s v="Baby"/>
    <x v="0"/>
    <x v="0"/>
    <x v="0"/>
    <n v="62"/>
    <d v="2024-12-02T00:33:00"/>
    <d v="2024-08-15T00:22:00"/>
    <x v="0"/>
    <d v="2024-12-03T10:12:00"/>
    <d v="2024-12-03T00:33:00"/>
    <x v="0"/>
  </r>
  <r>
    <s v="ORD-20250606-00490"/>
    <x v="0"/>
    <s v="FLW-002"/>
    <x v="5"/>
    <n v="58.68"/>
    <x v="1"/>
    <n v="2"/>
    <x v="21"/>
    <x v="6"/>
    <d v="1899-12-30T16:21:00"/>
    <s v="16"/>
    <d v="2025-06-08T00:00:00"/>
    <d v="1899-12-30T20:21:00"/>
    <x v="16"/>
    <s v="Isabella Davis"/>
    <x v="0"/>
    <x v="1"/>
    <s v="Flowers"/>
    <x v="2"/>
    <x v="3"/>
    <x v="0"/>
    <n v="117.36"/>
    <d v="2025-06-06T00:25:00"/>
    <d v="2024-08-29T01:18:00"/>
    <x v="0"/>
    <d v="2025-06-08T20:21:00"/>
    <d v="2025-06-07T00:25:00"/>
    <x v="0"/>
  </r>
  <r>
    <s v="ORD-20240903-00491"/>
    <x v="0"/>
    <s v="BAL-001"/>
    <x v="13"/>
    <n v="22.74"/>
    <x v="5"/>
    <n v="10"/>
    <x v="72"/>
    <x v="3"/>
    <d v="1899-12-30T20:58:00"/>
    <s v="20"/>
    <d v="2024-09-04T00:00:00"/>
    <d v="1899-12-30T20:58:00"/>
    <x v="33"/>
    <s v="Priya Iqbal"/>
    <x v="6"/>
    <x v="1"/>
    <s v="Balloons"/>
    <x v="0"/>
    <x v="1"/>
    <x v="1"/>
    <n v="227.39999999999998"/>
    <d v="2024-09-03T00:11:00"/>
    <d v="2024-08-03T01:15:00"/>
    <x v="0"/>
    <d v="2024-09-04T20:58:00"/>
    <d v="2024-09-04T00:11:00"/>
    <x v="0"/>
  </r>
  <r>
    <s v="ORD-20250306-00492"/>
    <x v="0"/>
    <s v="HMP-002"/>
    <x v="8"/>
    <n v="93.03"/>
    <x v="4"/>
    <n v="1"/>
    <x v="30"/>
    <x v="2"/>
    <d v="1899-12-30T10:54:00"/>
    <s v="10"/>
    <d v="2025-03-06T00:00:00"/>
    <d v="1899-12-30T17:54:00"/>
    <x v="24"/>
    <s v="Noor Al Hosani"/>
    <x v="1"/>
    <x v="1"/>
    <s v="Hamper"/>
    <x v="1"/>
    <x v="1"/>
    <x v="2"/>
    <n v="93.03"/>
    <d v="2025-03-06T01:07:00"/>
    <d v="2024-08-30T00:33:00"/>
    <x v="0"/>
    <d v="2025-03-06T17:54:00"/>
    <d v="2025-03-07T01:07:00"/>
    <x v="1"/>
  </r>
  <r>
    <s v="ORD-20250601-00493"/>
    <x v="0"/>
    <s v="TOY-001"/>
    <x v="0"/>
    <n v="20.079999999999998"/>
    <x v="0"/>
    <n v="3"/>
    <x v="126"/>
    <x v="6"/>
    <d v="1899-12-30T11:33:00"/>
    <s v="11"/>
    <d v="2025-06-01T00:00:00"/>
    <d v="1899-12-30T15:33:00"/>
    <x v="11"/>
    <s v="Yousef Al Shamsi"/>
    <x v="0"/>
    <x v="0"/>
    <s v="Toys"/>
    <x v="1"/>
    <x v="3"/>
    <x v="0"/>
    <n v="60.239999999999995"/>
    <d v="2025-06-01T00:25:00"/>
    <d v="2024-08-21T01:07:00"/>
    <x v="0"/>
    <d v="2025-06-01T15:33:00"/>
    <d v="2025-06-02T00:25:00"/>
    <x v="1"/>
  </r>
  <r>
    <s v="ORD-20241103-00494"/>
    <x v="0"/>
    <s v="BAL-001"/>
    <x v="13"/>
    <n v="20.059999999999999"/>
    <x v="5"/>
    <n v="3"/>
    <x v="271"/>
    <x v="9"/>
    <d v="1899-12-30T11:02:00"/>
    <s v="11"/>
    <d v="2024-11-05T00:00:00"/>
    <d v="1899-12-30T15:02:00"/>
    <x v="26"/>
    <s v="Sana Kumar"/>
    <x v="1"/>
    <x v="0"/>
    <s v="Balloons"/>
    <x v="2"/>
    <x v="0"/>
    <x v="0"/>
    <n v="60.179999999999993"/>
    <d v="2024-11-03T00:22:00"/>
    <d v="2024-08-04T00:22:00"/>
    <x v="0"/>
    <d v="2024-11-05T15:02:00"/>
    <d v="2024-11-04T00:22:00"/>
    <x v="0"/>
  </r>
  <r>
    <s v="ORD-20240804-00495"/>
    <x v="0"/>
    <s v="FLW-002"/>
    <x v="5"/>
    <n v="51.49"/>
    <x v="3"/>
    <n v="1"/>
    <x v="163"/>
    <x v="7"/>
    <d v="1899-12-30T14:42:00"/>
    <s v="14"/>
    <d v="2024-08-04T00:00:00"/>
    <d v="1899-12-30T18:42:00"/>
    <x v="19"/>
    <s v="Hassan Al Shamsi"/>
    <x v="0"/>
    <x v="0"/>
    <s v="Flowers"/>
    <x v="1"/>
    <x v="0"/>
    <x v="1"/>
    <n v="51.49"/>
    <d v="2024-08-04T00:25:00"/>
    <d v="2024-08-04T00:25:00"/>
    <x v="1"/>
    <d v="2024-08-04T18:42:00"/>
    <d v="2024-08-05T00:25:00"/>
    <x v="1"/>
  </r>
  <r>
    <s v="ORD-20250129-00496"/>
    <x v="0"/>
    <s v="GFT-001"/>
    <x v="2"/>
    <n v="36.619999999999997"/>
    <x v="6"/>
    <n v="1"/>
    <x v="249"/>
    <x v="4"/>
    <d v="1899-12-30T16:21:00"/>
    <s v="16"/>
    <d v="2025-01-30T00:00:00"/>
    <d v="1899-12-30T18:21:00"/>
    <x v="37"/>
    <s v="Ali Kumar"/>
    <x v="7"/>
    <x v="0"/>
    <s v="Gifting"/>
    <x v="0"/>
    <x v="1"/>
    <x v="0"/>
    <n v="36.619999999999997"/>
    <d v="2025-01-29T00:25:00"/>
    <d v="2024-08-30T01:18:00"/>
    <x v="0"/>
    <d v="2025-01-30T18:21:00"/>
    <d v="2025-01-30T00:25:00"/>
    <x v="0"/>
  </r>
  <r>
    <s v="ORD-20241029-00497"/>
    <x v="0"/>
    <s v="BAL-001"/>
    <x v="13"/>
    <n v="24.59"/>
    <x v="8"/>
    <n v="1"/>
    <x v="188"/>
    <x v="10"/>
    <d v="1899-12-30T13:13:00"/>
    <s v="13"/>
    <d v="2024-10-29T00:00:00"/>
    <d v="1899-12-30T16:13:00"/>
    <x v="15"/>
    <s v="Aisha Al Mansoori"/>
    <x v="2"/>
    <x v="1"/>
    <s v="Balloons"/>
    <x v="1"/>
    <x v="1"/>
    <x v="0"/>
    <n v="24.59"/>
    <d v="2024-10-29T00:44:00"/>
    <d v="2024-08-06T00:33:00"/>
    <x v="0"/>
    <d v="2024-10-29T16:13:00"/>
    <d v="2024-10-30T00:44:00"/>
    <x v="1"/>
  </r>
  <r>
    <s v="ORD-20250403-00498"/>
    <x v="0"/>
    <s v="HMP-002"/>
    <x v="8"/>
    <n v="91.9"/>
    <x v="4"/>
    <n v="1"/>
    <x v="272"/>
    <x v="0"/>
    <d v="1899-12-30T15:48:00"/>
    <s v="15"/>
    <d v="2025-04-04T00:00:00"/>
    <d v="1899-12-30T17:48:00"/>
    <x v="7"/>
    <s v="Omar Al Falasi"/>
    <x v="0"/>
    <x v="0"/>
    <s v="Hamper"/>
    <x v="0"/>
    <x v="1"/>
    <x v="0"/>
    <n v="91.9"/>
    <d v="2025-04-03T00:33:00"/>
    <d v="2024-08-12T00:44:00"/>
    <x v="0"/>
    <d v="2025-04-04T17:48:00"/>
    <d v="2025-04-04T00:33:00"/>
    <x v="0"/>
  </r>
  <r>
    <s v="ORD-20240909-00499"/>
    <x v="0"/>
    <s v="FLW-002"/>
    <x v="5"/>
    <n v="52.34"/>
    <x v="2"/>
    <n v="1"/>
    <x v="153"/>
    <x v="3"/>
    <d v="1899-12-30T10:43:00"/>
    <s v="10"/>
    <d v="2024-09-09T00:00:00"/>
    <d v="1899-12-30T15:43:00"/>
    <x v="16"/>
    <s v="Isabella Miller"/>
    <x v="0"/>
    <x v="1"/>
    <s v="Flowers"/>
    <x v="1"/>
    <x v="1"/>
    <x v="0"/>
    <n v="52.34"/>
    <d v="2024-09-09T01:18:00"/>
    <d v="2024-09-09T01:18:00"/>
    <x v="1"/>
    <d v="2024-09-09T15:43:00"/>
    <d v="2024-09-10T01:18:00"/>
    <x v="1"/>
  </r>
  <r>
    <s v="ORD-20250726-00500"/>
    <x v="0"/>
    <s v="GFT-001"/>
    <x v="2"/>
    <n v="35.24"/>
    <x v="10"/>
    <n v="3"/>
    <x v="89"/>
    <x v="8"/>
    <d v="1899-12-30T11:12:00"/>
    <s v="11"/>
    <d v="2025-07-27T00:00:00"/>
    <d v="1899-12-30T12:12:00"/>
    <x v="5"/>
    <s v="Hassan Chaudhry"/>
    <x v="2"/>
    <x v="0"/>
    <s v="Gifting"/>
    <x v="0"/>
    <x v="1"/>
    <x v="0"/>
    <n v="105.72"/>
    <d v="2025-07-26T01:07:00"/>
    <d v="2024-08-17T00:56:00"/>
    <x v="0"/>
    <d v="2025-07-27T12:12:00"/>
    <d v="2025-07-27T01:07:00"/>
    <x v="0"/>
  </r>
  <r>
    <s v="ORD-20250402-00501"/>
    <x v="0"/>
    <s v="GFT-001"/>
    <x v="2"/>
    <n v="34.56"/>
    <x v="2"/>
    <n v="1"/>
    <x v="218"/>
    <x v="0"/>
    <d v="1899-12-30T19:55:00"/>
    <s v="19"/>
    <d v="2025-04-04T00:00:00"/>
    <d v="1899-12-30T20:04:00"/>
    <x v="0"/>
    <s v="Aisha Al Nahyan"/>
    <x v="0"/>
    <x v="0"/>
    <s v="Gifting"/>
    <x v="2"/>
    <x v="1"/>
    <x v="1"/>
    <n v="34.56"/>
    <d v="2025-04-02T00:11:00"/>
    <d v="2024-08-11T00:44:00"/>
    <x v="0"/>
    <d v="2025-04-04T20:04:00"/>
    <d v="2025-04-03T00:11:00"/>
    <x v="0"/>
  </r>
  <r>
    <s v="ORD-20250221-00502"/>
    <x v="0"/>
    <s v="GFT-001"/>
    <x v="2"/>
    <n v="38.270000000000003"/>
    <x v="12"/>
    <n v="1"/>
    <x v="222"/>
    <x v="5"/>
    <d v="1899-12-30T17:45:00"/>
    <s v="17"/>
    <d v="2025-02-22T00:00:00"/>
    <d v="1899-12-30T12:13:00"/>
    <x v="2"/>
    <s v="Omar Al Mazrouei"/>
    <x v="0"/>
    <x v="0"/>
    <s v="Gifting"/>
    <x v="0"/>
    <x v="0"/>
    <x v="0"/>
    <n v="38.270000000000003"/>
    <d v="2025-02-21T00:33:00"/>
    <d v="2024-09-09T00:11:00"/>
    <x v="0"/>
    <d v="2025-02-22T12:13:00"/>
    <d v="2025-02-22T00:33:00"/>
    <x v="0"/>
  </r>
  <r>
    <s v="ORD-20241001-00503"/>
    <x v="0"/>
    <s v="CKE-001"/>
    <x v="7"/>
    <n v="56.12"/>
    <x v="8"/>
    <n v="1"/>
    <x v="18"/>
    <x v="10"/>
    <d v="1899-12-30T21:23:00"/>
    <s v="21"/>
    <d v="2024-10-03T00:00:00"/>
    <d v="1899-12-30T16:14:00"/>
    <x v="0"/>
    <s v="Arjun Verma"/>
    <x v="0"/>
    <x v="0"/>
    <s v="Cakes"/>
    <x v="2"/>
    <x v="0"/>
    <x v="0"/>
    <n v="56.12"/>
    <d v="2024-10-01T00:22:00"/>
    <d v="2024-08-29T01:07:00"/>
    <x v="0"/>
    <d v="2024-10-03T16:14:00"/>
    <d v="2024-10-02T00:22:00"/>
    <x v="0"/>
  </r>
  <r>
    <s v="ORD-20250210-00504"/>
    <x v="0"/>
    <s v="PAF-001"/>
    <x v="12"/>
    <n v="22.59"/>
    <x v="5"/>
    <n v="1"/>
    <x v="219"/>
    <x v="5"/>
    <d v="1899-12-30T11:24:00"/>
    <s v="11"/>
    <d v="2025-02-10T00:00:00"/>
    <d v="1899-12-30T18:24:00"/>
    <x v="0"/>
    <s v="Rohit Shah"/>
    <x v="0"/>
    <x v="0"/>
    <s v="Bakery"/>
    <x v="1"/>
    <x v="1"/>
    <x v="0"/>
    <n v="22.59"/>
    <d v="2025-02-10T01:15:00"/>
    <d v="2024-08-02T00:33:00"/>
    <x v="0"/>
    <d v="2025-02-10T18:24:00"/>
    <d v="2025-02-11T01:15:00"/>
    <x v="1"/>
  </r>
  <r>
    <s v="ORD-20241018-00505"/>
    <x v="0"/>
    <s v="PER-002"/>
    <x v="15"/>
    <n v="19.34"/>
    <x v="0"/>
    <n v="4"/>
    <x v="273"/>
    <x v="10"/>
    <d v="1899-12-30T11:43:00"/>
    <s v="11"/>
    <d v="2024-10-18T00:00:00"/>
    <d v="1899-12-30T18:43:00"/>
    <x v="29"/>
    <s v="Daniel Williams"/>
    <x v="2"/>
    <x v="0"/>
    <s v="Personalized"/>
    <x v="1"/>
    <x v="1"/>
    <x v="1"/>
    <n v="77.36"/>
    <d v="2024-10-18T00:44:00"/>
    <d v="2024-08-12T00:00:00"/>
    <x v="0"/>
    <d v="2024-10-18T18:43:00"/>
    <d v="2024-10-19T00:44:00"/>
    <x v="1"/>
  </r>
  <r>
    <s v="ORD-20250601-00506"/>
    <x v="0"/>
    <s v="FLW-001"/>
    <x v="1"/>
    <n v="47.09"/>
    <x v="1"/>
    <n v="2"/>
    <x v="126"/>
    <x v="6"/>
    <d v="1899-12-30T21:25:00"/>
    <s v="21"/>
    <d v="2025-06-03T00:00:00"/>
    <d v="1899-12-30T15:46:00"/>
    <x v="26"/>
    <s v="Sara Iqbal"/>
    <x v="1"/>
    <x v="1"/>
    <s v="Flowers"/>
    <x v="2"/>
    <x v="5"/>
    <x v="1"/>
    <n v="94.18"/>
    <d v="2025-06-01T00:11:00"/>
    <d v="2024-08-04T01:18:00"/>
    <x v="0"/>
    <d v="2025-06-03T15:46:00"/>
    <d v="2025-06-02T00:11:00"/>
    <x v="0"/>
  </r>
  <r>
    <s v="ORD-20250127-00507"/>
    <x v="0"/>
    <s v="TOY-001"/>
    <x v="0"/>
    <n v="17.38"/>
    <x v="0"/>
    <n v="1"/>
    <x v="4"/>
    <x v="4"/>
    <d v="1899-12-30T11:05:00"/>
    <s v="11"/>
    <d v="2025-01-27T00:00:00"/>
    <d v="1899-12-30T18:05:00"/>
    <x v="2"/>
    <s v="Faisal Al Nuaimi"/>
    <x v="0"/>
    <x v="1"/>
    <s v="Toys"/>
    <x v="1"/>
    <x v="1"/>
    <x v="1"/>
    <n v="17.38"/>
    <d v="2025-01-27T00:56:00"/>
    <d v="2024-08-13T00:22:00"/>
    <x v="0"/>
    <d v="2025-01-27T18:05:00"/>
    <d v="2025-01-28T00:56:00"/>
    <x v="1"/>
  </r>
  <r>
    <s v="ORD-20250621-00508"/>
    <x v="0"/>
    <s v="FLW-001"/>
    <x v="1"/>
    <n v="50.55"/>
    <x v="0"/>
    <n v="1"/>
    <x v="220"/>
    <x v="6"/>
    <d v="1899-12-30T12:14:00"/>
    <s v="12"/>
    <d v="2025-06-21T00:00:00"/>
    <d v="1899-12-30T15:14:00"/>
    <x v="29"/>
    <s v="Faisal Al Falasi"/>
    <x v="2"/>
    <x v="1"/>
    <s v="Flowers"/>
    <x v="1"/>
    <x v="6"/>
    <x v="0"/>
    <n v="50.55"/>
    <d v="2025-06-21T00:22:00"/>
    <d v="2024-08-02T00:33:00"/>
    <x v="0"/>
    <d v="2025-06-21T15:14:00"/>
    <d v="2025-06-22T00:22:00"/>
    <x v="1"/>
  </r>
  <r>
    <s v="ORD-20250607-00509"/>
    <x v="0"/>
    <s v="SWT-001"/>
    <x v="9"/>
    <n v="28.41"/>
    <x v="7"/>
    <n v="1"/>
    <x v="199"/>
    <x v="6"/>
    <d v="1899-12-30T16:38:00"/>
    <s v="16"/>
    <d v="2025-06-09T00:00:00"/>
    <d v="1899-12-30T17:38:00"/>
    <x v="28"/>
    <s v="Latifa Al Nuaimi"/>
    <x v="3"/>
    <x v="0"/>
    <s v="Dates &amp; Sweets"/>
    <x v="2"/>
    <x v="1"/>
    <x v="0"/>
    <n v="28.41"/>
    <d v="2025-06-07T00:56:00"/>
    <d v="2024-12-31T01:18:00"/>
    <x v="0"/>
    <d v="2025-06-09T17:38:00"/>
    <d v="2025-06-08T00:56:00"/>
    <x v="0"/>
  </r>
  <r>
    <s v="ORD-20240813-00510"/>
    <x v="0"/>
    <s v="DAT-001"/>
    <x v="6"/>
    <n v="29.67"/>
    <x v="7"/>
    <n v="1"/>
    <x v="91"/>
    <x v="7"/>
    <d v="1899-12-30T19:38:00"/>
    <s v="19"/>
    <d v="2024-08-14T00:00:00"/>
    <d v="1899-12-30T20:38:00"/>
    <x v="2"/>
    <s v="Meera Khan"/>
    <x v="0"/>
    <x v="0"/>
    <s v="Dates &amp; Sweets"/>
    <x v="0"/>
    <x v="1"/>
    <x v="0"/>
    <n v="29.67"/>
    <d v="2024-08-13T00:56:00"/>
    <d v="2024-08-10T00:44:00"/>
    <x v="0"/>
    <d v="2024-08-14T20:38:00"/>
    <d v="2024-08-14T00:56:00"/>
    <x v="0"/>
  </r>
  <r>
    <s v="ORD-20250720-00511"/>
    <x v="0"/>
    <s v="PRF-001"/>
    <x v="14"/>
    <n v="139.91999999999999"/>
    <x v="12"/>
    <n v="1"/>
    <x v="63"/>
    <x v="8"/>
    <d v="1899-12-30T12:10:00"/>
    <s v="12"/>
    <d v="2025-07-20T00:00:00"/>
    <d v="1899-12-30T16:10:00"/>
    <x v="24"/>
    <s v="Noor Al Nahyan"/>
    <x v="1"/>
    <x v="0"/>
    <s v="Perfume"/>
    <x v="1"/>
    <x v="0"/>
    <x v="0"/>
    <n v="139.91999999999999"/>
    <d v="2025-07-20T00:44:00"/>
    <d v="2024-09-14T01:18:00"/>
    <x v="0"/>
    <d v="2025-07-20T16:10:00"/>
    <d v="2025-07-21T00:44:00"/>
    <x v="1"/>
  </r>
  <r>
    <s v="ORD-20241019-00512"/>
    <x v="0"/>
    <s v="DAT-001"/>
    <x v="6"/>
    <n v="31.02"/>
    <x v="4"/>
    <n v="2"/>
    <x v="215"/>
    <x v="10"/>
    <d v="1899-12-30T14:43:00"/>
    <s v="14"/>
    <d v="2024-10-20T00:00:00"/>
    <d v="1899-12-30T18:43:00"/>
    <x v="4"/>
    <s v="Bilal Kumar"/>
    <x v="0"/>
    <x v="0"/>
    <s v="Dates &amp; Sweets"/>
    <x v="0"/>
    <x v="1"/>
    <x v="0"/>
    <n v="62.04"/>
    <d v="2024-10-19T00:44:00"/>
    <d v="2024-08-11T00:44:00"/>
    <x v="0"/>
    <d v="2024-10-20T18:43:00"/>
    <d v="2024-10-20T00:44:00"/>
    <x v="0"/>
  </r>
  <r>
    <s v="ORD-20250409-00513"/>
    <x v="0"/>
    <s v="SWT-001"/>
    <x v="9"/>
    <n v="28.63"/>
    <x v="4"/>
    <n v="2"/>
    <x v="189"/>
    <x v="0"/>
    <d v="1899-12-30T20:29:00"/>
    <s v="20"/>
    <d v="2025-04-10T00:00:00"/>
    <d v="1899-12-30T21:29:00"/>
    <x v="4"/>
    <s v="Meera Verma"/>
    <x v="0"/>
    <x v="1"/>
    <s v="Dates &amp; Sweets"/>
    <x v="0"/>
    <x v="1"/>
    <x v="0"/>
    <n v="57.26"/>
    <d v="2025-04-09T00:22:00"/>
    <d v="2024-09-03T01:18:00"/>
    <x v="0"/>
    <d v="2025-04-10T21:29:00"/>
    <d v="2025-04-10T00:22:00"/>
    <x v="0"/>
  </r>
  <r>
    <s v="ORD-20250101-00514"/>
    <x v="0"/>
    <s v="PAF-001"/>
    <x v="12"/>
    <n v="24.11"/>
    <x v="8"/>
    <n v="1"/>
    <x v="274"/>
    <x v="4"/>
    <d v="1899-12-30T17:02:00"/>
    <s v="17"/>
    <d v="2025-01-02T00:00:00"/>
    <d v="1899-12-30T17:02:00"/>
    <x v="19"/>
    <s v="Hassan Kumar"/>
    <x v="0"/>
    <x v="0"/>
    <s v="Bakery"/>
    <x v="0"/>
    <x v="5"/>
    <x v="0"/>
    <n v="24.11"/>
    <d v="2025-01-01T00:22:00"/>
    <d v="2024-08-04T00:56:00"/>
    <x v="0"/>
    <d v="2025-01-02T17:02:00"/>
    <d v="2025-01-02T00:22:00"/>
    <x v="0"/>
  </r>
  <r>
    <s v="ORD-20241222-00515"/>
    <x v="0"/>
    <s v="SWT-001"/>
    <x v="9"/>
    <n v="27.09"/>
    <x v="7"/>
    <n v="1"/>
    <x v="275"/>
    <x v="11"/>
    <d v="1899-12-30T09:06:00"/>
    <s v="9"/>
    <d v="2024-12-22T00:00:00"/>
    <d v="1899-12-30T15:06:00"/>
    <x v="4"/>
    <s v="Meera Verma"/>
    <x v="0"/>
    <x v="0"/>
    <s v="Dates &amp; Sweets"/>
    <x v="1"/>
    <x v="0"/>
    <x v="0"/>
    <n v="27.09"/>
    <d v="2024-12-22T01:07:00"/>
    <d v="2024-09-03T01:18:00"/>
    <x v="0"/>
    <d v="2024-12-22T15:06:00"/>
    <d v="2024-12-23T01:07:00"/>
    <x v="1"/>
  </r>
  <r>
    <s v="ORD-20240816-00516"/>
    <x v="0"/>
    <s v="CRP-001"/>
    <x v="4"/>
    <n v="137.9"/>
    <x v="9"/>
    <n v="3"/>
    <x v="276"/>
    <x v="7"/>
    <d v="1899-12-30T09:07:00"/>
    <s v="9"/>
    <d v="2024-08-16T00:00:00"/>
    <d v="1899-12-30T16:07:00"/>
    <x v="6"/>
    <s v="Meera Hussain"/>
    <x v="0"/>
    <x v="0"/>
    <s v="Hamper"/>
    <x v="1"/>
    <x v="1"/>
    <x v="0"/>
    <n v="413.70000000000005"/>
    <d v="2024-08-16T00:11:00"/>
    <d v="2024-08-05T01:29:00"/>
    <x v="0"/>
    <d v="2024-08-16T16:07:00"/>
    <d v="2024-08-17T00:11:00"/>
    <x v="1"/>
  </r>
  <r>
    <s v="ORD-20250623-00517"/>
    <x v="0"/>
    <s v="FLW-002"/>
    <x v="5"/>
    <n v="46.77"/>
    <x v="10"/>
    <n v="1"/>
    <x v="115"/>
    <x v="6"/>
    <d v="1899-12-30T10:06:00"/>
    <s v="10"/>
    <d v="2025-06-24T00:00:00"/>
    <d v="1899-12-30T10:06:00"/>
    <x v="24"/>
    <s v="Aisha Al Falasi"/>
    <x v="1"/>
    <x v="0"/>
    <s v="Flowers"/>
    <x v="0"/>
    <x v="1"/>
    <x v="1"/>
    <n v="46.77"/>
    <d v="2025-06-23T00:33:00"/>
    <d v="2024-08-19T00:11:00"/>
    <x v="0"/>
    <d v="2025-06-24T10:06:00"/>
    <d v="2025-06-24T00:33:00"/>
    <x v="0"/>
  </r>
  <r>
    <s v="ORD-20241024-00518"/>
    <x v="0"/>
    <s v="GFT-001"/>
    <x v="2"/>
    <n v="34.020000000000003"/>
    <x v="1"/>
    <n v="1"/>
    <x v="240"/>
    <x v="10"/>
    <d v="1899-12-30T13:03:00"/>
    <s v="13"/>
    <d v="2024-10-24T00:00:00"/>
    <d v="1899-12-30T18:03:00"/>
    <x v="12"/>
    <s v="Ali Verma"/>
    <x v="1"/>
    <x v="1"/>
    <s v="Gifting"/>
    <x v="1"/>
    <x v="4"/>
    <x v="0"/>
    <n v="34.020000000000003"/>
    <d v="2024-10-24T01:15:00"/>
    <d v="2024-08-18T00:44:00"/>
    <x v="0"/>
    <d v="2024-10-24T18:03:00"/>
    <d v="2024-10-25T01:15:00"/>
    <x v="1"/>
  </r>
  <r>
    <s v="ORD-20241102-00519"/>
    <x v="0"/>
    <s v="HMP-002"/>
    <x v="8"/>
    <n v="85.13"/>
    <x v="4"/>
    <n v="2"/>
    <x v="17"/>
    <x v="9"/>
    <d v="1899-12-30T09:01:00"/>
    <s v="9"/>
    <d v="2024-11-02T00:00:00"/>
    <d v="1899-12-30T12:01:00"/>
    <x v="16"/>
    <s v="Zain Hussain"/>
    <x v="0"/>
    <x v="0"/>
    <s v="Hamper"/>
    <x v="1"/>
    <x v="0"/>
    <x v="1"/>
    <n v="170.26"/>
    <d v="2024-11-02T00:44:00"/>
    <d v="2024-08-05T00:22:00"/>
    <x v="0"/>
    <d v="2024-11-02T12:01:00"/>
    <d v="2024-11-03T00:44:00"/>
    <x v="1"/>
  </r>
  <r>
    <s v="ORD-20241204-00520"/>
    <x v="0"/>
    <s v="GFT-001"/>
    <x v="2"/>
    <n v="39.69"/>
    <x v="3"/>
    <n v="1"/>
    <x v="113"/>
    <x v="11"/>
    <d v="1899-12-30T15:12:00"/>
    <s v="15"/>
    <d v="2024-12-05T00:00:00"/>
    <d v="1899-12-30T16:12:00"/>
    <x v="2"/>
    <s v="Mohammed Al Mazrouei"/>
    <x v="0"/>
    <x v="1"/>
    <s v="Gifting"/>
    <x v="0"/>
    <x v="1"/>
    <x v="0"/>
    <n v="39.69"/>
    <d v="2024-12-04T00:33:00"/>
    <d v="2024-08-08T00:11:00"/>
    <x v="0"/>
    <d v="2024-12-05T16:12:00"/>
    <d v="2024-12-05T00:33:00"/>
    <x v="0"/>
  </r>
  <r>
    <s v="ORD-20241025-00521"/>
    <x v="0"/>
    <s v="BAL-001"/>
    <x v="13"/>
    <n v="25.65"/>
    <x v="8"/>
    <n v="1"/>
    <x v="277"/>
    <x v="10"/>
    <d v="1899-12-30T11:52:00"/>
    <s v="11"/>
    <d v="2024-10-26T00:00:00"/>
    <d v="1899-12-30T14:52:00"/>
    <x v="16"/>
    <s v="Zain Shaikh"/>
    <x v="0"/>
    <x v="1"/>
    <s v="Balloons"/>
    <x v="0"/>
    <x v="0"/>
    <x v="2"/>
    <n v="25.65"/>
    <d v="2024-10-25T00:44:00"/>
    <d v="2024-09-23T00:25:00"/>
    <x v="0"/>
    <d v="2024-10-26T14:52:00"/>
    <d v="2024-10-26T00:44:00"/>
    <x v="0"/>
  </r>
  <r>
    <s v="ORD-20250428-00522"/>
    <x v="0"/>
    <s v="HMP-001"/>
    <x v="11"/>
    <n v="73.69"/>
    <x v="12"/>
    <n v="3"/>
    <x v="278"/>
    <x v="0"/>
    <d v="1899-12-30T12:59:00"/>
    <s v="12"/>
    <d v="2025-04-29T00:00:00"/>
    <d v="1899-12-30T14:59:00"/>
    <x v="4"/>
    <s v="Ayesha Patel"/>
    <x v="0"/>
    <x v="0"/>
    <s v="Hamper"/>
    <x v="0"/>
    <x v="2"/>
    <x v="0"/>
    <n v="221.07"/>
    <d v="2025-04-28T00:22:00"/>
    <d v="2024-08-01T00:11:00"/>
    <x v="0"/>
    <d v="2025-04-29T14:59:00"/>
    <d v="2025-04-29T00:22:00"/>
    <x v="0"/>
  </r>
  <r>
    <s v="ORD-20250215-00523"/>
    <x v="0"/>
    <s v="GFT-001"/>
    <x v="2"/>
    <n v="37.32"/>
    <x v="3"/>
    <n v="1"/>
    <x v="6"/>
    <x v="5"/>
    <d v="1899-12-30T17:14:00"/>
    <s v="17"/>
    <d v="2025-02-16T00:00:00"/>
    <d v="1899-12-30T13:19:00"/>
    <x v="28"/>
    <s v="Rakesh Iqbal"/>
    <x v="3"/>
    <x v="0"/>
    <s v="Gifting"/>
    <x v="0"/>
    <x v="1"/>
    <x v="0"/>
    <n v="37.32"/>
    <d v="2025-02-15T00:56:00"/>
    <d v="2024-08-26T01:18:00"/>
    <x v="0"/>
    <d v="2025-02-16T13:19:00"/>
    <d v="2025-02-16T00:56:00"/>
    <x v="0"/>
  </r>
  <r>
    <s v="ORD-20241018-00524"/>
    <x v="0"/>
    <s v="FLW-002"/>
    <x v="5"/>
    <n v="45.27"/>
    <x v="3"/>
    <n v="1"/>
    <x v="273"/>
    <x v="10"/>
    <d v="1899-12-30T11:13:00"/>
    <s v="11"/>
    <d v="2024-10-18T00:00:00"/>
    <d v="1899-12-30T16:13:00"/>
    <x v="25"/>
    <s v="Ali Chaudhry"/>
    <x v="6"/>
    <x v="1"/>
    <s v="Flowers"/>
    <x v="1"/>
    <x v="0"/>
    <x v="1"/>
    <n v="45.27"/>
    <d v="2024-10-18T00:11:00"/>
    <d v="2024-08-07T00:11:00"/>
    <x v="0"/>
    <d v="2024-10-18T16:13:00"/>
    <d v="2024-10-19T00:11:00"/>
    <x v="1"/>
  </r>
  <r>
    <s v="ORD-20250519-00525"/>
    <x v="0"/>
    <s v="HMP-001"/>
    <x v="11"/>
    <n v="79.63"/>
    <x v="9"/>
    <n v="3"/>
    <x v="229"/>
    <x v="1"/>
    <d v="1899-12-30T11:54:00"/>
    <s v="11"/>
    <d v="2025-05-20T00:00:00"/>
    <d v="1899-12-30T12:54:00"/>
    <x v="19"/>
    <s v="Rakesh Iqbal"/>
    <x v="0"/>
    <x v="1"/>
    <s v="Hamper"/>
    <x v="0"/>
    <x v="0"/>
    <x v="0"/>
    <n v="238.89"/>
    <d v="2025-05-19T00:33:00"/>
    <d v="2024-08-26T01:18:00"/>
    <x v="0"/>
    <d v="2025-05-20T12:54:00"/>
    <d v="2025-05-20T00:33:00"/>
    <x v="0"/>
  </r>
  <r>
    <s v="ORD-20250402-00526"/>
    <x v="0"/>
    <s v="DAT-001"/>
    <x v="6"/>
    <n v="26.85"/>
    <x v="7"/>
    <n v="2"/>
    <x v="218"/>
    <x v="0"/>
    <d v="1899-12-30T09:55:00"/>
    <s v="9"/>
    <d v="2025-04-02T00:00:00"/>
    <d v="1899-12-30T16:55:00"/>
    <x v="4"/>
    <s v="Olivia Johnson"/>
    <x v="0"/>
    <x v="0"/>
    <s v="Dates &amp; Sweets"/>
    <x v="1"/>
    <x v="0"/>
    <x v="0"/>
    <n v="53.7"/>
    <d v="2025-04-02T00:44:00"/>
    <d v="2024-09-13T00:56:00"/>
    <x v="0"/>
    <d v="2025-04-02T16:55:00"/>
    <d v="2025-04-03T00:44:00"/>
    <x v="1"/>
  </r>
  <r>
    <s v="ORD-20241017-00527"/>
    <x v="0"/>
    <s v="HOM-001"/>
    <x v="3"/>
    <n v="32.75"/>
    <x v="11"/>
    <n v="1"/>
    <x v="23"/>
    <x v="10"/>
    <d v="1899-12-30T10:11:00"/>
    <s v="10"/>
    <d v="2024-10-18T00:00:00"/>
    <d v="1899-12-30T13:11:00"/>
    <x v="6"/>
    <s v="David Miller"/>
    <x v="0"/>
    <x v="0"/>
    <s v="Home Fragrance"/>
    <x v="0"/>
    <x v="0"/>
    <x v="0"/>
    <n v="32.75"/>
    <d v="2024-10-17T00:56:00"/>
    <d v="2024-09-26T00:56:00"/>
    <x v="0"/>
    <d v="2024-10-18T13:11:00"/>
    <d v="2024-10-18T00:56:00"/>
    <x v="0"/>
  </r>
  <r>
    <s v="ORD-20250513-00528"/>
    <x v="0"/>
    <s v="TOY-001"/>
    <x v="0"/>
    <n v="18.489999999999998"/>
    <x v="1"/>
    <n v="1"/>
    <x v="142"/>
    <x v="1"/>
    <d v="1899-12-30T13:09:00"/>
    <s v="13"/>
    <d v="2025-05-13T00:00:00"/>
    <d v="1899-12-30T18:09:00"/>
    <x v="2"/>
    <s v="Khalid Al Nuaimi"/>
    <x v="0"/>
    <x v="0"/>
    <s v="Toys"/>
    <x v="1"/>
    <x v="1"/>
    <x v="0"/>
    <n v="18.489999999999998"/>
    <d v="2025-05-13T01:07:00"/>
    <d v="2024-08-14T01:18:00"/>
    <x v="0"/>
    <d v="2025-05-13T18:09:00"/>
    <d v="2025-05-14T01:07:00"/>
    <x v="1"/>
  </r>
  <r>
    <s v="ORD-20250307-00529"/>
    <x v="0"/>
    <s v="CRP-001"/>
    <x v="4"/>
    <n v="165.47"/>
    <x v="4"/>
    <n v="3"/>
    <x v="105"/>
    <x v="2"/>
    <d v="1899-12-30T16:04:00"/>
    <s v="16"/>
    <d v="2025-03-08T00:00:00"/>
    <d v="1899-12-30T20:46:00"/>
    <x v="16"/>
    <s v="Bilal Verma"/>
    <x v="0"/>
    <x v="1"/>
    <s v="Hamper"/>
    <x v="0"/>
    <x v="4"/>
    <x v="2"/>
    <n v="496.40999999999997"/>
    <d v="2025-03-07T00:44:00"/>
    <d v="2024-08-13T00:44:00"/>
    <x v="0"/>
    <d v="2025-03-08T20:46:00"/>
    <d v="2025-03-08T00:44:00"/>
    <x v="0"/>
  </r>
  <r>
    <s v="ORD-20241224-00530"/>
    <x v="0"/>
    <s v="GFT-001"/>
    <x v="2"/>
    <n v="41.36"/>
    <x v="3"/>
    <n v="1"/>
    <x v="245"/>
    <x v="11"/>
    <d v="1899-12-30T12:19:00"/>
    <s v="12"/>
    <d v="2024-12-25T00:00:00"/>
    <d v="1899-12-30T13:19:00"/>
    <x v="11"/>
    <s v="Rohit Patel"/>
    <x v="0"/>
    <x v="0"/>
    <s v="Gifting"/>
    <x v="0"/>
    <x v="0"/>
    <x v="1"/>
    <n v="41.36"/>
    <d v="2024-12-24T00:44:00"/>
    <d v="2024-08-23T00:22:00"/>
    <x v="0"/>
    <d v="2024-12-25T13:19:00"/>
    <d v="2024-12-25T00:44:00"/>
    <x v="0"/>
  </r>
  <r>
    <s v="ORD-20250428-00531"/>
    <x v="0"/>
    <s v="HMP-001"/>
    <x v="11"/>
    <n v="76.09"/>
    <x v="12"/>
    <n v="1"/>
    <x v="278"/>
    <x v="0"/>
    <d v="1899-12-30T11:24:00"/>
    <s v="11"/>
    <d v="2025-04-29T00:00:00"/>
    <d v="1899-12-30T16:24:00"/>
    <x v="6"/>
    <s v="Faisal Al Nuaimi"/>
    <x v="0"/>
    <x v="1"/>
    <s v="Hamper"/>
    <x v="0"/>
    <x v="4"/>
    <x v="0"/>
    <n v="76.09"/>
    <d v="2025-04-28T01:15:00"/>
    <d v="2024-08-13T00:22:00"/>
    <x v="0"/>
    <d v="2025-04-29T16:24:00"/>
    <d v="2025-04-29T01:15:00"/>
    <x v="0"/>
  </r>
  <r>
    <s v="ORD-20241105-00532"/>
    <x v="0"/>
    <s v="FLW-001"/>
    <x v="1"/>
    <n v="49.97"/>
    <x v="1"/>
    <n v="1"/>
    <x v="265"/>
    <x v="9"/>
    <d v="1899-12-30T16:42:00"/>
    <s v="16"/>
    <d v="2024-11-06T00:00:00"/>
    <d v="1899-12-30T19:42:00"/>
    <x v="0"/>
    <s v="Ayesha Chaudhry"/>
    <x v="0"/>
    <x v="1"/>
    <s v="Flowers"/>
    <x v="0"/>
    <x v="2"/>
    <x v="0"/>
    <n v="49.97"/>
    <d v="2024-11-05T00:33:00"/>
    <d v="2024-09-22T01:15:00"/>
    <x v="0"/>
    <d v="2024-11-06T19:42:00"/>
    <d v="2024-11-06T00:33:00"/>
    <x v="0"/>
  </r>
  <r>
    <s v="ORD-20250114-00533"/>
    <x v="0"/>
    <s v="HMP-002"/>
    <x v="8"/>
    <n v="81.88"/>
    <x v="7"/>
    <n v="2"/>
    <x v="46"/>
    <x v="4"/>
    <d v="1899-12-30T10:19:00"/>
    <s v="10"/>
    <d v="2025-01-15T00:00:00"/>
    <d v="1899-12-30T16:19:00"/>
    <x v="24"/>
    <s v="Ayesha Ahmed"/>
    <x v="1"/>
    <x v="1"/>
    <s v="Hamper"/>
    <x v="0"/>
    <x v="5"/>
    <x v="0"/>
    <n v="163.76"/>
    <d v="2025-01-14T00:11:00"/>
    <d v="2024-09-05T01:15:00"/>
    <x v="0"/>
    <d v="2025-01-15T16:19:00"/>
    <d v="2025-01-15T00:11:00"/>
    <x v="0"/>
  </r>
  <r>
    <s v="ORD-20240925-00534"/>
    <x v="0"/>
    <s v="GFT-001"/>
    <x v="2"/>
    <n v="32.619999999999997"/>
    <x v="12"/>
    <n v="2"/>
    <x v="279"/>
    <x v="3"/>
    <d v="1899-12-30T10:13:00"/>
    <s v="10"/>
    <d v="2024-09-25T00:00:00"/>
    <d v="1899-12-30T13:13:00"/>
    <x v="8"/>
    <s v="Imran Shaikh"/>
    <x v="2"/>
    <x v="1"/>
    <s v="Gifting"/>
    <x v="1"/>
    <x v="1"/>
    <x v="0"/>
    <n v="65.239999999999995"/>
    <d v="2024-09-25T00:44:00"/>
    <d v="2024-09-25T00:44:00"/>
    <x v="1"/>
    <d v="2024-09-25T13:13:00"/>
    <d v="2024-09-26T00:44:00"/>
    <x v="1"/>
  </r>
  <r>
    <s v="ORD-20250501-00535"/>
    <x v="0"/>
    <s v="FLW-002"/>
    <x v="5"/>
    <n v="58.65"/>
    <x v="10"/>
    <n v="2"/>
    <x v="260"/>
    <x v="1"/>
    <d v="1899-12-30T11:31:00"/>
    <s v="11"/>
    <d v="2025-05-01T00:00:00"/>
    <d v="1899-12-30T15:31:00"/>
    <x v="1"/>
    <s v="Noor Al Nahyan"/>
    <x v="1"/>
    <x v="1"/>
    <s v="Flowers"/>
    <x v="1"/>
    <x v="3"/>
    <x v="2"/>
    <n v="117.3"/>
    <d v="2025-05-01T00:11:00"/>
    <d v="2024-09-14T01:18:00"/>
    <x v="0"/>
    <d v="2025-05-01T15:31:00"/>
    <d v="2025-05-02T00:11:00"/>
    <x v="1"/>
  </r>
  <r>
    <s v="ORD-20241004-00536"/>
    <x v="0"/>
    <s v="PER-002"/>
    <x v="15"/>
    <n v="18.63"/>
    <x v="0"/>
    <n v="1"/>
    <x v="280"/>
    <x v="10"/>
    <d v="1899-12-30T09:05:00"/>
    <s v="9"/>
    <d v="2024-10-04T00:00:00"/>
    <d v="1899-12-30T12:05:00"/>
    <x v="11"/>
    <s v="Mohammed Al Hosani"/>
    <x v="0"/>
    <x v="1"/>
    <s v="Personalized"/>
    <x v="1"/>
    <x v="1"/>
    <x v="0"/>
    <n v="18.63"/>
    <d v="2024-10-04T00:22:00"/>
    <d v="2024-08-22T01:15:00"/>
    <x v="0"/>
    <d v="2024-10-04T12:05:00"/>
    <d v="2024-10-05T00:22:00"/>
    <x v="1"/>
  </r>
  <r>
    <s v="ORD-20250604-00537"/>
    <x v="0"/>
    <s v="SWT-001"/>
    <x v="9"/>
    <n v="29.57"/>
    <x v="4"/>
    <n v="1"/>
    <x v="187"/>
    <x v="6"/>
    <d v="1899-12-30T09:38:00"/>
    <s v="9"/>
    <d v="2025-06-05T00:00:00"/>
    <d v="1899-12-30T11:38:00"/>
    <x v="20"/>
    <s v="Arjun Shah"/>
    <x v="4"/>
    <x v="1"/>
    <s v="Dates &amp; Sweets"/>
    <x v="0"/>
    <x v="3"/>
    <x v="0"/>
    <n v="29.57"/>
    <d v="2025-06-04T01:29:00"/>
    <d v="2024-08-09T01:29:00"/>
    <x v="0"/>
    <d v="2025-06-05T11:38:00"/>
    <d v="2025-06-05T01:29:00"/>
    <x v="0"/>
  </r>
  <r>
    <s v="ORD-20240823-00538"/>
    <x v="0"/>
    <s v="BBY-001"/>
    <x v="16"/>
    <n v="62.52"/>
    <x v="0"/>
    <n v="1"/>
    <x v="16"/>
    <x v="7"/>
    <d v="1899-12-30T20:55:00"/>
    <s v="20"/>
    <d v="2024-08-24T00:00:00"/>
    <d v="1899-12-30T21:55:00"/>
    <x v="2"/>
    <s v="Yousef Al Marri"/>
    <x v="0"/>
    <x v="0"/>
    <s v="Baby"/>
    <x v="0"/>
    <x v="0"/>
    <x v="1"/>
    <n v="62.52"/>
    <d v="2024-08-23T01:18:00"/>
    <d v="2024-08-18T00:33:00"/>
    <x v="0"/>
    <d v="2024-08-24T21:55:00"/>
    <d v="2024-08-24T01:18:00"/>
    <x v="0"/>
  </r>
  <r>
    <s v="ORD-20250201-00539"/>
    <x v="0"/>
    <s v="HMP-001"/>
    <x v="11"/>
    <n v="77.87"/>
    <x v="10"/>
    <n v="1"/>
    <x v="170"/>
    <x v="5"/>
    <d v="1899-12-30T14:42:00"/>
    <s v="14"/>
    <d v="2025-02-03T00:00:00"/>
    <d v="1899-12-30T19:42:00"/>
    <x v="3"/>
    <s v="Farhan Iqbal"/>
    <x v="0"/>
    <x v="1"/>
    <s v="Hamper"/>
    <x v="2"/>
    <x v="0"/>
    <x v="2"/>
    <n v="77.87"/>
    <d v="2025-02-01T00:25:00"/>
    <d v="2024-08-05T00:56:00"/>
    <x v="0"/>
    <d v="2025-02-03T19:42:00"/>
    <d v="2025-02-02T00:25:00"/>
    <x v="0"/>
  </r>
  <r>
    <s v="ORD-20250802-00540"/>
    <x v="0"/>
    <s v="FLW-002"/>
    <x v="5"/>
    <n v="56.47"/>
    <x v="6"/>
    <n v="1"/>
    <x v="174"/>
    <x v="7"/>
    <d v="1899-12-30T20:42:00"/>
    <s v="20"/>
    <d v="2025-08-04T00:00:00"/>
    <d v="1899-12-30T13:55:00"/>
    <x v="5"/>
    <s v="Sara Khan"/>
    <x v="2"/>
    <x v="0"/>
    <s v="Flowers"/>
    <x v="2"/>
    <x v="5"/>
    <x v="0"/>
    <n v="56.47"/>
    <d v="2025-08-02T00:25:00"/>
    <d v="2024-09-14T00:33:00"/>
    <x v="0"/>
    <d v="2025-08-04T13:55:00"/>
    <d v="2025-08-03T00:25:00"/>
    <x v="0"/>
  </r>
  <r>
    <s v="ORD-20250419-00541"/>
    <x v="0"/>
    <s v="SWT-001"/>
    <x v="9"/>
    <n v="31.84"/>
    <x v="7"/>
    <n v="1"/>
    <x v="110"/>
    <x v="0"/>
    <d v="1899-12-30T21:55:00"/>
    <s v="21"/>
    <d v="2025-04-20T00:00:00"/>
    <d v="1899-12-30T15:13:00"/>
    <x v="20"/>
    <s v="Emma Johnson"/>
    <x v="4"/>
    <x v="0"/>
    <s v="Dates &amp; Sweets"/>
    <x v="0"/>
    <x v="3"/>
    <x v="0"/>
    <n v="31.84"/>
    <d v="2025-04-19T00:44:00"/>
    <d v="2024-09-09T01:29:00"/>
    <x v="0"/>
    <d v="2025-04-20T15:13:00"/>
    <d v="2025-04-20T00:44:00"/>
    <x v="0"/>
  </r>
  <r>
    <s v="ORD-20250728-00542"/>
    <x v="0"/>
    <s v="CRP-001"/>
    <x v="4"/>
    <n v="146.76"/>
    <x v="9"/>
    <n v="3"/>
    <x v="281"/>
    <x v="8"/>
    <d v="1899-12-30T11:24:00"/>
    <s v="11"/>
    <d v="2025-07-29T00:00:00"/>
    <d v="1899-12-30T11:24:00"/>
    <x v="29"/>
    <s v="Bilal Ahmed"/>
    <x v="2"/>
    <x v="1"/>
    <s v="Hamper"/>
    <x v="0"/>
    <x v="1"/>
    <x v="0"/>
    <n v="440.28"/>
    <d v="2025-07-28T01:15:00"/>
    <d v="2024-08-13T00:56:00"/>
    <x v="0"/>
    <d v="2025-07-29T11:24:00"/>
    <d v="2025-07-29T01:15:00"/>
    <x v="0"/>
  </r>
  <r>
    <s v="ORD-20250313-00543"/>
    <x v="0"/>
    <s v="HOM-001"/>
    <x v="3"/>
    <n v="27.65"/>
    <x v="2"/>
    <n v="1"/>
    <x v="45"/>
    <x v="2"/>
    <d v="1899-12-30T18:38:00"/>
    <s v="18"/>
    <d v="2025-03-15T00:00:00"/>
    <d v="1899-12-30T19:54:00"/>
    <x v="2"/>
    <s v="Yousef Al Suwaidi"/>
    <x v="0"/>
    <x v="0"/>
    <s v="Home Fragrance"/>
    <x v="2"/>
    <x v="1"/>
    <x v="0"/>
    <n v="27.65"/>
    <d v="2025-03-13T01:29:00"/>
    <d v="2024-09-22T00:33:00"/>
    <x v="0"/>
    <d v="2025-03-15T19:54:00"/>
    <d v="2025-03-14T01:29:00"/>
    <x v="0"/>
  </r>
  <r>
    <s v="ORD-20250319-00544"/>
    <x v="0"/>
    <s v="GFT-001"/>
    <x v="2"/>
    <n v="33.76"/>
    <x v="6"/>
    <n v="1"/>
    <x v="282"/>
    <x v="2"/>
    <d v="1899-12-30T21:47:00"/>
    <s v="21"/>
    <d v="2025-03-20T00:00:00"/>
    <d v="1899-12-30T12:37:00"/>
    <x v="3"/>
    <s v="Imran Patel"/>
    <x v="0"/>
    <x v="1"/>
    <s v="Gifting"/>
    <x v="0"/>
    <x v="5"/>
    <x v="2"/>
    <n v="33.76"/>
    <d v="2025-03-19T01:29:00"/>
    <d v="2024-08-04T00:56:00"/>
    <x v="0"/>
    <d v="2025-03-20T12:37:00"/>
    <d v="2025-03-20T01:29:00"/>
    <x v="0"/>
  </r>
  <r>
    <s v="ORD-20240919-00545"/>
    <x v="0"/>
    <s v="FLW-001"/>
    <x v="1"/>
    <n v="50.48"/>
    <x v="11"/>
    <n v="2"/>
    <x v="238"/>
    <x v="3"/>
    <d v="1899-12-30T14:38:00"/>
    <s v="14"/>
    <d v="2024-09-20T00:00:00"/>
    <d v="1899-12-30T16:38:00"/>
    <x v="19"/>
    <s v="Meera Hussain"/>
    <x v="0"/>
    <x v="1"/>
    <s v="Flowers"/>
    <x v="0"/>
    <x v="1"/>
    <x v="1"/>
    <n v="100.96"/>
    <d v="2024-09-19T00:22:00"/>
    <d v="2024-08-05T01:29:00"/>
    <x v="0"/>
    <d v="2024-09-20T16:38:00"/>
    <d v="2024-09-20T00:22:00"/>
    <x v="0"/>
  </r>
  <r>
    <s v="ORD-20250608-00546"/>
    <x v="0"/>
    <s v="SWT-001"/>
    <x v="9"/>
    <n v="31.18"/>
    <x v="7"/>
    <n v="1"/>
    <x v="283"/>
    <x v="6"/>
    <d v="1899-12-30T19:02:00"/>
    <s v="19"/>
    <d v="2025-06-10T00:00:00"/>
    <d v="1899-12-30T20:30:00"/>
    <x v="12"/>
    <s v="Saeed Al Mazrouei"/>
    <x v="1"/>
    <x v="0"/>
    <s v="Dates &amp; Sweets"/>
    <x v="2"/>
    <x v="5"/>
    <x v="0"/>
    <n v="31.18"/>
    <d v="2025-06-08T00:56:00"/>
    <d v="2024-08-16T01:07:00"/>
    <x v="0"/>
    <d v="2025-06-10T20:30:00"/>
    <d v="2025-06-09T00:56:00"/>
    <x v="0"/>
  </r>
  <r>
    <s v="ORD-20250506-00547"/>
    <x v="0"/>
    <s v="PRF-001"/>
    <x v="14"/>
    <n v="111.15"/>
    <x v="12"/>
    <n v="1"/>
    <x v="1"/>
    <x v="1"/>
    <d v="1899-12-30T09:46:00"/>
    <s v="9"/>
    <d v="2025-05-07T00:00:00"/>
    <d v="1899-12-30T14:46:00"/>
    <x v="8"/>
    <s v="Michael Smith"/>
    <x v="2"/>
    <x v="1"/>
    <s v="Perfume"/>
    <x v="0"/>
    <x v="1"/>
    <x v="1"/>
    <n v="111.15"/>
    <d v="2025-05-06T00:44:00"/>
    <d v="2024-10-24T00:22:00"/>
    <x v="0"/>
    <d v="2025-05-07T14:46:00"/>
    <d v="2025-05-07T00:44:00"/>
    <x v="0"/>
  </r>
  <r>
    <s v="ORD-20241214-00548"/>
    <x v="0"/>
    <s v="PER-001"/>
    <x v="10"/>
    <n v="12.83"/>
    <x v="5"/>
    <n v="1"/>
    <x v="284"/>
    <x v="11"/>
    <d v="1899-12-30T18:25:00"/>
    <s v="18"/>
    <d v="2024-12-15T00:00:00"/>
    <d v="1899-12-30T18:06:00"/>
    <x v="16"/>
    <s v="Ali Shaikh"/>
    <x v="0"/>
    <x v="0"/>
    <s v="Personalized"/>
    <x v="0"/>
    <x v="1"/>
    <x v="0"/>
    <n v="12.83"/>
    <d v="2024-12-14T00:11:00"/>
    <d v="2024-09-12T00:44:00"/>
    <x v="0"/>
    <d v="2024-12-15T18:06:00"/>
    <d v="2024-12-15T00:11:00"/>
    <x v="0"/>
  </r>
  <r>
    <s v="ORD-20250428-00549"/>
    <x v="0"/>
    <s v="PRF-001"/>
    <x v="14"/>
    <n v="133.01"/>
    <x v="2"/>
    <n v="1"/>
    <x v="278"/>
    <x v="0"/>
    <d v="1899-12-30T13:57:00"/>
    <s v="13"/>
    <d v="2025-04-28T00:00:00"/>
    <d v="1899-12-30T20:57:00"/>
    <x v="9"/>
    <s v="Sana Verma"/>
    <x v="2"/>
    <x v="1"/>
    <s v="Perfume"/>
    <x v="1"/>
    <x v="0"/>
    <x v="1"/>
    <n v="133.01"/>
    <d v="2025-04-28T00:25:00"/>
    <d v="2024-09-10T01:07:00"/>
    <x v="0"/>
    <d v="2025-04-28T20:57:00"/>
    <d v="2025-04-29T00:25:00"/>
    <x v="1"/>
  </r>
  <r>
    <s v="ORD-20250726-00550"/>
    <x v="0"/>
    <s v="PRF-001"/>
    <x v="14"/>
    <n v="123.97"/>
    <x v="12"/>
    <n v="1"/>
    <x v="89"/>
    <x v="8"/>
    <d v="1899-12-30T10:22:00"/>
    <s v="10"/>
    <d v="2025-07-28T00:00:00"/>
    <d v="1899-12-30T11:22:00"/>
    <x v="21"/>
    <s v="Ali Ahmed"/>
    <x v="4"/>
    <x v="0"/>
    <s v="Perfume"/>
    <x v="2"/>
    <x v="0"/>
    <x v="1"/>
    <n v="123.97"/>
    <d v="2025-07-26T00:44:00"/>
    <d v="2024-08-15T00:22:00"/>
    <x v="0"/>
    <d v="2025-07-28T11:22:00"/>
    <d v="2025-07-27T00:44:00"/>
    <x v="0"/>
  </r>
  <r>
    <s v="ORD-20250807-00551"/>
    <x v="0"/>
    <s v="BBY-001"/>
    <x v="16"/>
    <n v="74.760000000000005"/>
    <x v="0"/>
    <n v="1"/>
    <x v="285"/>
    <x v="7"/>
    <d v="1899-12-30T09:47:00"/>
    <s v="9"/>
    <d v="2025-08-08T00:00:00"/>
    <d v="1899-12-30T12:47:00"/>
    <x v="29"/>
    <s v="Hassan Al Suwaidi"/>
    <x v="2"/>
    <x v="0"/>
    <s v="Baby"/>
    <x v="0"/>
    <x v="3"/>
    <x v="0"/>
    <n v="74.760000000000005"/>
    <d v="2025-08-07T01:29:00"/>
    <d v="2024-08-15T00:22:00"/>
    <x v="0"/>
    <d v="2025-08-08T12:47:00"/>
    <d v="2025-08-08T01:29:00"/>
    <x v="0"/>
  </r>
  <r>
    <s v="ORD-20240810-00552"/>
    <x v="0"/>
    <s v="HMP-002"/>
    <x v="8"/>
    <n v="79.739999999999995"/>
    <x v="7"/>
    <n v="4"/>
    <x v="234"/>
    <x v="7"/>
    <d v="1899-12-30T15:36:00"/>
    <s v="15"/>
    <d v="2024-08-11T00:00:00"/>
    <d v="1899-12-30T18:36:00"/>
    <x v="17"/>
    <s v="Priya Iqbal"/>
    <x v="2"/>
    <x v="0"/>
    <s v="Hamper"/>
    <x v="0"/>
    <x v="1"/>
    <x v="1"/>
    <n v="318.95999999999998"/>
    <d v="2024-08-10T01:05:00"/>
    <d v="2024-08-03T01:15:00"/>
    <x v="0"/>
    <d v="2024-08-11T18:36:00"/>
    <d v="2024-08-11T01:05:00"/>
    <x v="0"/>
  </r>
  <r>
    <s v="ORD-20250702-00553"/>
    <x v="0"/>
    <s v="HMP-002"/>
    <x v="8"/>
    <n v="76.540000000000006"/>
    <x v="4"/>
    <n v="1"/>
    <x v="88"/>
    <x v="8"/>
    <d v="1899-12-30T19:11:00"/>
    <s v="19"/>
    <d v="2025-07-03T00:00:00"/>
    <d v="1899-12-30T19:04:00"/>
    <x v="19"/>
    <s v="Hina Shah"/>
    <x v="0"/>
    <x v="1"/>
    <s v="Hamper"/>
    <x v="0"/>
    <x v="2"/>
    <x v="0"/>
    <n v="76.540000000000006"/>
    <d v="2025-07-02T00:56:00"/>
    <d v="2024-08-07T01:18:00"/>
    <x v="0"/>
    <d v="2025-07-03T19:04:00"/>
    <d v="2025-07-03T00:56:00"/>
    <x v="0"/>
  </r>
  <r>
    <s v="ORD-20250322-00554"/>
    <x v="0"/>
    <s v="PAF-001"/>
    <x v="12"/>
    <n v="18.87"/>
    <x v="3"/>
    <n v="1"/>
    <x v="286"/>
    <x v="2"/>
    <d v="1899-12-30T17:00:00"/>
    <s v="17"/>
    <d v="2025-03-23T00:00:00"/>
    <d v="1899-12-30T14:05:00"/>
    <x v="4"/>
    <s v="Ali Ahmed"/>
    <x v="0"/>
    <x v="1"/>
    <s v="Bakery"/>
    <x v="0"/>
    <x v="0"/>
    <x v="0"/>
    <n v="18.87"/>
    <d v="2025-03-22T00:33:00"/>
    <d v="2024-08-15T00:22:00"/>
    <x v="0"/>
    <d v="2025-03-23T14:05:00"/>
    <d v="2025-03-23T00:33:00"/>
    <x v="0"/>
  </r>
  <r>
    <s v="ORD-20250228-00555"/>
    <x v="0"/>
    <s v="BAL-001"/>
    <x v="13"/>
    <n v="27.99"/>
    <x v="5"/>
    <n v="3"/>
    <x v="158"/>
    <x v="5"/>
    <d v="1899-12-30T09:42:00"/>
    <s v="9"/>
    <d v="2025-02-28T00:00:00"/>
    <d v="1899-12-30T13:42:00"/>
    <x v="19"/>
    <s v="Arjun Chaudhry"/>
    <x v="0"/>
    <x v="1"/>
    <s v="Balloons"/>
    <x v="1"/>
    <x v="6"/>
    <x v="1"/>
    <n v="83.97"/>
    <d v="2025-02-28T01:07:00"/>
    <d v="2024-08-09T00:56:00"/>
    <x v="0"/>
    <d v="2025-02-28T13:42:00"/>
    <d v="2025-03-01T01:07:00"/>
    <x v="1"/>
  </r>
  <r>
    <s v="ORD-20250215-00556"/>
    <x v="0"/>
    <s v="FLW-001"/>
    <x v="1"/>
    <n v="55.69"/>
    <x v="1"/>
    <n v="3"/>
    <x v="6"/>
    <x v="5"/>
    <d v="1899-12-30T09:06:00"/>
    <s v="9"/>
    <d v="2025-02-16T00:00:00"/>
    <d v="1899-12-30T10:06:00"/>
    <x v="16"/>
    <s v="Hassan Iqbal"/>
    <x v="0"/>
    <x v="0"/>
    <s v="Flowers"/>
    <x v="0"/>
    <x v="1"/>
    <x v="1"/>
    <n v="167.07"/>
    <d v="2025-02-15T01:07:00"/>
    <d v="2024-08-05T00:22:00"/>
    <x v="0"/>
    <d v="2025-02-16T10:06:00"/>
    <d v="2025-02-16T01:07:00"/>
    <x v="0"/>
  </r>
  <r>
    <s v="ORD-20240830-00557"/>
    <x v="0"/>
    <s v="TOY-001"/>
    <x v="0"/>
    <n v="17.920000000000002"/>
    <x v="0"/>
    <n v="1"/>
    <x v="287"/>
    <x v="7"/>
    <d v="1899-12-30T15:16:00"/>
    <s v="15"/>
    <d v="2024-08-31T00:00:00"/>
    <d v="1899-12-30T19:16:00"/>
    <x v="0"/>
    <s v="Rohit Shah"/>
    <x v="0"/>
    <x v="1"/>
    <s v="Toys"/>
    <x v="0"/>
    <x v="0"/>
    <x v="1"/>
    <n v="17.920000000000002"/>
    <d v="2024-08-30T00:11:00"/>
    <d v="2024-08-02T00:33:00"/>
    <x v="0"/>
    <d v="2024-08-31T19:16:00"/>
    <d v="2024-08-31T00:11:00"/>
    <x v="0"/>
  </r>
  <r>
    <s v="ORD-20250215-00558"/>
    <x v="0"/>
    <s v="CHC-001"/>
    <x v="17"/>
    <n v="19.88"/>
    <x v="1"/>
    <n v="1"/>
    <x v="6"/>
    <x v="5"/>
    <d v="1899-12-30T16:26:00"/>
    <s v="16"/>
    <d v="2025-02-16T00:00:00"/>
    <d v="1899-12-30T20:26:00"/>
    <x v="34"/>
    <s v="Hamad Al Bateen"/>
    <x v="3"/>
    <x v="0"/>
    <s v="Chocolate"/>
    <x v="0"/>
    <x v="1"/>
    <x v="0"/>
    <n v="19.88"/>
    <d v="2025-02-15T00:22:00"/>
    <d v="2024-08-09T00:11:00"/>
    <x v="0"/>
    <d v="2025-02-16T20:26:00"/>
    <d v="2025-02-16T00:22:00"/>
    <x v="0"/>
  </r>
  <r>
    <s v="ORD-20250720-00559"/>
    <x v="0"/>
    <s v="PRF-001"/>
    <x v="14"/>
    <n v="109.2"/>
    <x v="2"/>
    <n v="3"/>
    <x v="63"/>
    <x v="8"/>
    <d v="1899-12-30T11:17:00"/>
    <s v="11"/>
    <d v="2025-07-21T00:00:00"/>
    <d v="1899-12-30T14:17:00"/>
    <x v="0"/>
    <s v="Hina Hussain"/>
    <x v="0"/>
    <x v="1"/>
    <s v="Perfume"/>
    <x v="0"/>
    <x v="2"/>
    <x v="1"/>
    <n v="327.60000000000002"/>
    <d v="2025-07-20T01:29:00"/>
    <d v="2024-08-16T00:25:00"/>
    <x v="0"/>
    <d v="2025-07-21T14:17:00"/>
    <d v="2025-07-21T01:29:00"/>
    <x v="0"/>
  </r>
  <r>
    <s v="ORD-20250610-00560"/>
    <x v="0"/>
    <s v="PER-002"/>
    <x v="15"/>
    <n v="23.91"/>
    <x v="0"/>
    <n v="3"/>
    <x v="9"/>
    <x v="6"/>
    <d v="1899-12-30T14:33:00"/>
    <s v="14"/>
    <d v="2025-06-10T00:00:00"/>
    <d v="1899-12-30T19:33:00"/>
    <x v="26"/>
    <s v="Aisha Al Bateen"/>
    <x v="1"/>
    <x v="1"/>
    <s v="Personalized"/>
    <x v="1"/>
    <x v="2"/>
    <x v="0"/>
    <n v="71.73"/>
    <d v="2025-06-10T00:25:00"/>
    <d v="2024-08-24T01:29:00"/>
    <x v="0"/>
    <d v="2025-06-10T19:33:00"/>
    <d v="2025-06-11T00:25:00"/>
    <x v="1"/>
  </r>
  <r>
    <s v="ORD-20250319-00561"/>
    <x v="0"/>
    <s v="FLW-002"/>
    <x v="5"/>
    <n v="55.57"/>
    <x v="1"/>
    <n v="3"/>
    <x v="282"/>
    <x v="2"/>
    <d v="1899-12-30T11:00:00"/>
    <s v="11"/>
    <d v="2025-03-20T00:00:00"/>
    <d v="1899-12-30T11:00:00"/>
    <x v="10"/>
    <s v="Neha Shah"/>
    <x v="1"/>
    <x v="1"/>
    <s v="Flowers"/>
    <x v="0"/>
    <x v="0"/>
    <x v="0"/>
    <n v="166.71"/>
    <d v="2025-03-19T00:33:00"/>
    <d v="2024-08-07T00:56:00"/>
    <x v="0"/>
    <d v="2025-03-20T11:00:00"/>
    <d v="2025-03-20T00:33:00"/>
    <x v="0"/>
  </r>
  <r>
    <s v="ORD-20250118-00562"/>
    <x v="0"/>
    <s v="SWT-001"/>
    <x v="9"/>
    <n v="28.25"/>
    <x v="7"/>
    <n v="1"/>
    <x v="258"/>
    <x v="4"/>
    <d v="1899-12-30T20:51:00"/>
    <s v="20"/>
    <d v="2025-01-20T00:00:00"/>
    <d v="1899-12-30T14:19:00"/>
    <x v="2"/>
    <s v="Saeed Al Mazrouei"/>
    <x v="0"/>
    <x v="1"/>
    <s v="Dates &amp; Sweets"/>
    <x v="2"/>
    <x v="2"/>
    <x v="1"/>
    <n v="28.25"/>
    <d v="2025-01-18T01:15:00"/>
    <d v="2024-08-16T01:07:00"/>
    <x v="0"/>
    <d v="2025-01-20T14:19:00"/>
    <d v="2025-01-19T01:15:00"/>
    <x v="0"/>
  </r>
  <r>
    <s v="ORD-20240831-00563"/>
    <x v="0"/>
    <s v="FLW-002"/>
    <x v="5"/>
    <n v="58.19"/>
    <x v="10"/>
    <n v="2"/>
    <x v="270"/>
    <x v="7"/>
    <d v="1899-12-30T18:05:00"/>
    <s v="18"/>
    <d v="2024-09-01T00:00:00"/>
    <d v="1899-12-30T21:05:00"/>
    <x v="7"/>
    <s v="Noor Al Bateen"/>
    <x v="0"/>
    <x v="1"/>
    <s v="Flowers"/>
    <x v="0"/>
    <x v="1"/>
    <x v="0"/>
    <n v="116.38"/>
    <d v="2024-08-31T00:22:00"/>
    <d v="2024-08-11T01:07:00"/>
    <x v="0"/>
    <d v="2024-09-01T21:05:00"/>
    <d v="2024-09-01T00:22:00"/>
    <x v="0"/>
  </r>
  <r>
    <s v="ORD-20250424-00564"/>
    <x v="0"/>
    <s v="DAT-001"/>
    <x v="6"/>
    <n v="31.62"/>
    <x v="7"/>
    <n v="1"/>
    <x v="183"/>
    <x v="0"/>
    <d v="1899-12-30T21:56:00"/>
    <s v="21"/>
    <d v="2025-04-26T00:00:00"/>
    <d v="1899-12-30T11:45:00"/>
    <x v="5"/>
    <s v="Neha Shah"/>
    <x v="0"/>
    <x v="1"/>
    <s v="Dates &amp; Sweets"/>
    <x v="2"/>
    <x v="3"/>
    <x v="2"/>
    <n v="31.62"/>
    <d v="2025-04-24T01:29:00"/>
    <d v="2024-08-07T00:56:00"/>
    <x v="0"/>
    <d v="2025-04-26T11:45:00"/>
    <d v="2025-04-25T01:29:00"/>
    <x v="0"/>
  </r>
  <r>
    <s v="ORD-20250709-00565"/>
    <x v="0"/>
    <s v="PAF-001"/>
    <x v="12"/>
    <n v="22.39"/>
    <x v="11"/>
    <n v="1"/>
    <x v="22"/>
    <x v="8"/>
    <d v="1899-12-30T21:43:00"/>
    <s v="21"/>
    <d v="2025-07-11T00:00:00"/>
    <d v="1899-12-30T19:57:00"/>
    <x v="4"/>
    <s v="Faisal Al Bateen"/>
    <x v="0"/>
    <x v="0"/>
    <s v="Bakery"/>
    <x v="2"/>
    <x v="1"/>
    <x v="0"/>
    <n v="22.39"/>
    <d v="2025-07-09T00:11:00"/>
    <d v="2024-08-25T01:18:00"/>
    <x v="0"/>
    <d v="2025-07-11T19:57:00"/>
    <d v="2025-07-10T00:11:00"/>
    <x v="0"/>
  </r>
  <r>
    <s v="ORD-20241006-00566"/>
    <x v="0"/>
    <s v="TOY-001"/>
    <x v="0"/>
    <n v="16.86"/>
    <x v="0"/>
    <n v="1"/>
    <x v="262"/>
    <x v="10"/>
    <d v="1899-12-30T12:07:00"/>
    <s v="12"/>
    <d v="2024-10-06T00:00:00"/>
    <d v="1899-12-30T17:07:00"/>
    <x v="8"/>
    <s v="Farhan Shah"/>
    <x v="2"/>
    <x v="1"/>
    <s v="Toys"/>
    <x v="1"/>
    <x v="4"/>
    <x v="2"/>
    <n v="16.86"/>
    <d v="2024-10-06T00:11:00"/>
    <d v="2024-08-09T00:22:00"/>
    <x v="0"/>
    <d v="2024-10-06T17:07:00"/>
    <d v="2024-10-07T00:11:00"/>
    <x v="1"/>
  </r>
  <r>
    <s v="ORD-20250217-00567"/>
    <x v="0"/>
    <s v="HMP-001"/>
    <x v="11"/>
    <n v="77.83"/>
    <x v="12"/>
    <n v="1"/>
    <x v="288"/>
    <x v="5"/>
    <d v="1899-12-30T19:02:00"/>
    <s v="19"/>
    <d v="2025-02-18T00:00:00"/>
    <d v="1899-12-30T19:21:00"/>
    <x v="23"/>
    <s v="Aisha Al Falasi"/>
    <x v="5"/>
    <x v="0"/>
    <s v="Hamper"/>
    <x v="0"/>
    <x v="1"/>
    <x v="0"/>
    <n v="77.83"/>
    <d v="2025-02-17T00:56:00"/>
    <d v="2024-08-19T00:11:00"/>
    <x v="0"/>
    <d v="2025-02-18T19:21:00"/>
    <d v="2025-02-18T00:56:00"/>
    <x v="0"/>
  </r>
  <r>
    <s v="ORD-20241017-00568"/>
    <x v="0"/>
    <s v="HOM-001"/>
    <x v="3"/>
    <n v="34.520000000000003"/>
    <x v="6"/>
    <n v="1"/>
    <x v="23"/>
    <x v="10"/>
    <d v="1899-12-30T09:32:00"/>
    <s v="9"/>
    <d v="2024-10-18T00:00:00"/>
    <d v="1899-12-30T11:32:00"/>
    <x v="6"/>
    <s v="Saeed Al Shamsi"/>
    <x v="0"/>
    <x v="0"/>
    <s v="Home Fragrance"/>
    <x v="0"/>
    <x v="1"/>
    <x v="1"/>
    <n v="34.520000000000003"/>
    <d v="2024-10-17T00:22:00"/>
    <d v="2024-09-30T01:29:00"/>
    <x v="0"/>
    <d v="2024-10-18T11:32:00"/>
    <d v="2024-10-18T00:22:00"/>
    <x v="0"/>
  </r>
  <r>
    <s v="ORD-20240912-00569"/>
    <x v="0"/>
    <s v="FLW-002"/>
    <x v="5"/>
    <n v="60.92"/>
    <x v="1"/>
    <n v="1"/>
    <x v="13"/>
    <x v="3"/>
    <d v="1899-12-30T21:42:00"/>
    <s v="21"/>
    <d v="2024-09-14T00:00:00"/>
    <d v="1899-12-30T14:07:00"/>
    <x v="2"/>
    <s v="Maryam Al Mazrouei"/>
    <x v="0"/>
    <x v="1"/>
    <s v="Flowers"/>
    <x v="2"/>
    <x v="2"/>
    <x v="0"/>
    <n v="60.92"/>
    <d v="2024-09-12T01:07:00"/>
    <d v="2024-08-02T00:56:00"/>
    <x v="0"/>
    <d v="2024-09-14T14:07:00"/>
    <d v="2024-09-13T01:07:00"/>
    <x v="0"/>
  </r>
  <r>
    <s v="ORD-20241017-00570"/>
    <x v="0"/>
    <s v="PRF-001"/>
    <x v="14"/>
    <n v="135.29"/>
    <x v="12"/>
    <n v="2"/>
    <x v="23"/>
    <x v="10"/>
    <d v="1899-12-30T21:42:00"/>
    <s v="21"/>
    <d v="2024-10-19T00:00:00"/>
    <d v="1899-12-30T13:20:00"/>
    <x v="19"/>
    <s v="Farhan Chaudhry"/>
    <x v="0"/>
    <x v="1"/>
    <s v="Perfume"/>
    <x v="2"/>
    <x v="5"/>
    <x v="1"/>
    <n v="270.58"/>
    <d v="2024-10-17T01:07:00"/>
    <d v="2024-09-23T00:25:00"/>
    <x v="0"/>
    <d v="2024-10-19T13:20:00"/>
    <d v="2024-10-18T01:07:00"/>
    <x v="0"/>
  </r>
  <r>
    <s v="ORD-20240921-00571"/>
    <x v="0"/>
    <s v="FLW-002"/>
    <x v="5"/>
    <n v="52.75"/>
    <x v="1"/>
    <n v="1"/>
    <x v="61"/>
    <x v="3"/>
    <d v="1899-12-30T10:06:00"/>
    <s v="10"/>
    <d v="2024-09-22T00:00:00"/>
    <d v="1899-12-30T10:06:00"/>
    <x v="19"/>
    <s v="Mohammed Al Mazrouei"/>
    <x v="0"/>
    <x v="0"/>
    <s v="Flowers"/>
    <x v="0"/>
    <x v="1"/>
    <x v="0"/>
    <n v="52.75"/>
    <d v="2024-09-21T00:33:00"/>
    <d v="2024-08-08T00:11:00"/>
    <x v="0"/>
    <d v="2024-09-22T10:06:00"/>
    <d v="2024-09-22T00:33:00"/>
    <x v="0"/>
  </r>
  <r>
    <s v="ORD-20250114-00572"/>
    <x v="0"/>
    <s v="CRP-001"/>
    <x v="4"/>
    <n v="148.49"/>
    <x v="9"/>
    <n v="3"/>
    <x v="46"/>
    <x v="4"/>
    <d v="1899-12-30T10:09:00"/>
    <s v="10"/>
    <d v="2025-01-15T00:00:00"/>
    <d v="1899-12-30T15:09:00"/>
    <x v="0"/>
    <s v="Hassan Kumar"/>
    <x v="0"/>
    <x v="1"/>
    <s v="Hamper"/>
    <x v="0"/>
    <x v="5"/>
    <x v="1"/>
    <n v="445.47"/>
    <d v="2025-01-14T01:07:00"/>
    <d v="2024-08-04T00:56:00"/>
    <x v="0"/>
    <d v="2025-01-15T15:09:00"/>
    <d v="2025-01-15T01:07:00"/>
    <x v="0"/>
  </r>
  <r>
    <s v="ORD-20250212-00573"/>
    <x v="0"/>
    <s v="HMP-001"/>
    <x v="11"/>
    <n v="75.33"/>
    <x v="12"/>
    <n v="1"/>
    <x v="289"/>
    <x v="5"/>
    <d v="1899-12-30T16:12:00"/>
    <s v="16"/>
    <d v="2025-02-13T00:00:00"/>
    <d v="1899-12-30T17:12:00"/>
    <x v="10"/>
    <s v="Abdullah Al Falasi"/>
    <x v="1"/>
    <x v="0"/>
    <s v="Hamper"/>
    <x v="0"/>
    <x v="0"/>
    <x v="0"/>
    <n v="75.33"/>
    <d v="2025-02-12T01:15:00"/>
    <d v="2024-11-25T01:07:00"/>
    <x v="0"/>
    <d v="2025-02-13T17:12:00"/>
    <d v="2025-02-13T01:15:00"/>
    <x v="0"/>
  </r>
  <r>
    <s v="ORD-20240821-00574"/>
    <x v="0"/>
    <s v="PAF-001"/>
    <x v="12"/>
    <n v="23.93"/>
    <x v="8"/>
    <n v="1"/>
    <x v="230"/>
    <x v="7"/>
    <d v="1899-12-30T12:33:00"/>
    <s v="12"/>
    <d v="2024-08-21T00:00:00"/>
    <d v="1899-12-30T15:33:00"/>
    <x v="2"/>
    <s v="Yousef Al Shamsi"/>
    <x v="0"/>
    <x v="1"/>
    <s v="Bakery"/>
    <x v="1"/>
    <x v="1"/>
    <x v="2"/>
    <n v="23.93"/>
    <d v="2024-08-21T01:07:00"/>
    <d v="2024-08-21T01:07:00"/>
    <x v="1"/>
    <d v="2024-08-21T15:33:00"/>
    <d v="2024-08-22T01:07:00"/>
    <x v="1"/>
  </r>
  <r>
    <s v="ORD-20241010-00575"/>
    <x v="0"/>
    <s v="PAF-001"/>
    <x v="12"/>
    <n v="19.02"/>
    <x v="3"/>
    <n v="1"/>
    <x v="266"/>
    <x v="10"/>
    <d v="1899-12-30T09:03:00"/>
    <s v="9"/>
    <d v="2024-10-11T00:00:00"/>
    <d v="1899-12-30T12:03:00"/>
    <x v="6"/>
    <s v="Sophia Jones"/>
    <x v="0"/>
    <x v="0"/>
    <s v="Bakery"/>
    <x v="0"/>
    <x v="1"/>
    <x v="0"/>
    <n v="19.02"/>
    <d v="2024-10-10T00:33:00"/>
    <d v="2024-08-03T00:25:00"/>
    <x v="0"/>
    <d v="2024-10-11T12:03:00"/>
    <d v="2024-10-11T00:33:00"/>
    <x v="0"/>
  </r>
  <r>
    <s v="ORD-20250303-00576"/>
    <x v="0"/>
    <s v="SWT-001"/>
    <x v="9"/>
    <n v="33"/>
    <x v="4"/>
    <n v="1"/>
    <x v="180"/>
    <x v="2"/>
    <d v="1899-12-30T18:08:00"/>
    <s v="18"/>
    <d v="2025-03-04T00:00:00"/>
    <d v="1899-12-30T20:08:00"/>
    <x v="17"/>
    <s v="Maryam Al Suwaidi"/>
    <x v="2"/>
    <x v="1"/>
    <s v="Dates &amp; Sweets"/>
    <x v="0"/>
    <x v="1"/>
    <x v="1"/>
    <n v="33"/>
    <d v="2025-03-03T00:56:00"/>
    <d v="2024-09-27T00:33:00"/>
    <x v="0"/>
    <d v="2025-03-04T20:08:00"/>
    <d v="2025-03-04T00:56:00"/>
    <x v="0"/>
  </r>
  <r>
    <s v="ORD-20240917-00577"/>
    <x v="0"/>
    <s v="FLW-002"/>
    <x v="5"/>
    <n v="54.3"/>
    <x v="6"/>
    <n v="1"/>
    <x v="254"/>
    <x v="3"/>
    <d v="1899-12-30T09:58:00"/>
    <s v="9"/>
    <d v="2024-09-17T00:00:00"/>
    <d v="1899-12-30T14:58:00"/>
    <x v="6"/>
    <s v="Hassan Chaudhry"/>
    <x v="0"/>
    <x v="1"/>
    <s v="Flowers"/>
    <x v="1"/>
    <x v="1"/>
    <x v="0"/>
    <n v="54.3"/>
    <d v="2024-09-17T01:18:00"/>
    <d v="2024-08-17T00:56:00"/>
    <x v="0"/>
    <d v="2024-09-17T14:58:00"/>
    <d v="2024-09-18T01:18:00"/>
    <x v="1"/>
  </r>
  <r>
    <s v="ORD-20250303-00578"/>
    <x v="0"/>
    <s v="GFT-001"/>
    <x v="2"/>
    <n v="33.799999999999997"/>
    <x v="6"/>
    <n v="1"/>
    <x v="180"/>
    <x v="2"/>
    <d v="1899-12-30T18:57:00"/>
    <s v="18"/>
    <d v="2025-03-04T00:00:00"/>
    <d v="1899-12-30T13:58:00"/>
    <x v="32"/>
    <s v="Sara Chaudhry"/>
    <x v="7"/>
    <x v="1"/>
    <s v="Gifting"/>
    <x v="0"/>
    <x v="1"/>
    <x v="0"/>
    <n v="33.799999999999997"/>
    <d v="2025-03-03T00:33:00"/>
    <d v="2024-09-21T00:33:00"/>
    <x v="0"/>
    <d v="2025-03-04T13:58:00"/>
    <d v="2025-03-04T00:33:00"/>
    <x v="0"/>
  </r>
  <r>
    <s v="ORD-20250812-00579"/>
    <x v="0"/>
    <s v="PRF-001"/>
    <x v="14"/>
    <n v="110.28"/>
    <x v="12"/>
    <n v="1"/>
    <x v="290"/>
    <x v="7"/>
    <d v="1899-12-30T11:02:00"/>
    <s v="11"/>
    <d v="2025-08-13T00:00:00"/>
    <d v="1899-12-30T14:02:00"/>
    <x v="29"/>
    <s v="Ayesha Hussain"/>
    <x v="2"/>
    <x v="0"/>
    <s v="Perfume"/>
    <x v="0"/>
    <x v="0"/>
    <x v="0"/>
    <n v="110.28"/>
    <d v="2025-08-12T00:22:00"/>
    <d v="2024-09-19T01:29:00"/>
    <x v="0"/>
    <d v="2025-08-13T14:02:00"/>
    <d v="2025-08-13T00:22:00"/>
    <x v="0"/>
  </r>
  <r>
    <s v="ORD-20241230-00580"/>
    <x v="0"/>
    <s v="FLW-002"/>
    <x v="5"/>
    <n v="47.72"/>
    <x v="10"/>
    <n v="1"/>
    <x v="192"/>
    <x v="11"/>
    <d v="1899-12-30T12:17:00"/>
    <s v="12"/>
    <d v="2024-12-30T00:00:00"/>
    <d v="1899-12-30T19:17:00"/>
    <x v="16"/>
    <s v="Sara Shaikh"/>
    <x v="0"/>
    <x v="0"/>
    <s v="Flowers"/>
    <x v="1"/>
    <x v="1"/>
    <x v="1"/>
    <n v="47.72"/>
    <d v="2024-12-30T00:56:00"/>
    <d v="2024-08-22T01:18:00"/>
    <x v="0"/>
    <d v="2024-12-30T19:17:00"/>
    <d v="2024-12-31T00:56:00"/>
    <x v="1"/>
  </r>
  <r>
    <s v="ORD-20250303-00581"/>
    <x v="0"/>
    <s v="CKE-001"/>
    <x v="7"/>
    <n v="58.62"/>
    <x v="5"/>
    <n v="1"/>
    <x v="180"/>
    <x v="2"/>
    <d v="1899-12-30T10:14:00"/>
    <s v="10"/>
    <d v="2025-03-03T00:00:00"/>
    <d v="1899-12-30T13:14:00"/>
    <x v="4"/>
    <s v="Abdullah Al Bateen"/>
    <x v="0"/>
    <x v="0"/>
    <s v="Cakes"/>
    <x v="1"/>
    <x v="3"/>
    <x v="1"/>
    <n v="58.62"/>
    <d v="2025-03-03T01:29:00"/>
    <d v="2024-08-27T01:07:00"/>
    <x v="0"/>
    <d v="2025-03-03T13:14:00"/>
    <d v="2025-03-04T01:29:00"/>
    <x v="1"/>
  </r>
  <r>
    <s v="ORD-20250813-00582"/>
    <x v="0"/>
    <s v="HMP-001"/>
    <x v="11"/>
    <n v="75.44"/>
    <x v="12"/>
    <n v="4"/>
    <x v="159"/>
    <x v="7"/>
    <d v="1899-12-30T12:05:00"/>
    <s v="12"/>
    <d v="2025-08-14T00:00:00"/>
    <d v="1899-12-30T14:05:00"/>
    <x v="4"/>
    <s v="Aijaz Patel"/>
    <x v="0"/>
    <x v="0"/>
    <s v="Hamper"/>
    <x v="0"/>
    <x v="6"/>
    <x v="0"/>
    <n v="301.76"/>
    <d v="2025-08-13T00:22:00"/>
    <d v="2024-08-31T01:15:00"/>
    <x v="0"/>
    <d v="2025-08-14T14:05:00"/>
    <d v="2025-08-14T00:22:00"/>
    <x v="0"/>
  </r>
  <r>
    <s v="ORD-20250813-00583"/>
    <x v="0"/>
    <s v="HMP-001"/>
    <x v="11"/>
    <n v="67.260000000000005"/>
    <x v="12"/>
    <n v="1"/>
    <x v="159"/>
    <x v="7"/>
    <d v="1899-12-30T10:42:00"/>
    <s v="10"/>
    <d v="2025-08-14T00:00:00"/>
    <d v="1899-12-30T14:42:00"/>
    <x v="2"/>
    <s v="Rakesh Patel"/>
    <x v="0"/>
    <x v="0"/>
    <s v="Hamper"/>
    <x v="0"/>
    <x v="0"/>
    <x v="1"/>
    <n v="67.260000000000005"/>
    <d v="2025-08-13T00:33:00"/>
    <d v="2024-09-12T00:33:00"/>
    <x v="0"/>
    <d v="2025-08-14T14:42:00"/>
    <d v="2025-08-14T00:33:00"/>
    <x v="0"/>
  </r>
  <r>
    <s v="ORD-20250520-00584"/>
    <x v="0"/>
    <s v="PER-001"/>
    <x v="10"/>
    <n v="10.76"/>
    <x v="8"/>
    <n v="2"/>
    <x v="291"/>
    <x v="1"/>
    <d v="1899-12-30T12:28:00"/>
    <s v="12"/>
    <d v="2025-05-20T00:00:00"/>
    <d v="1899-12-30T16:28:00"/>
    <x v="6"/>
    <s v="Reem Al Falasi"/>
    <x v="0"/>
    <x v="1"/>
    <s v="Personalized"/>
    <x v="1"/>
    <x v="1"/>
    <x v="0"/>
    <n v="21.52"/>
    <d v="2025-05-20T00:44:00"/>
    <d v="2024-08-27T00:44:00"/>
    <x v="0"/>
    <d v="2025-05-20T16:28:00"/>
    <d v="2025-05-21T00:44:00"/>
    <x v="1"/>
  </r>
  <r>
    <s v="ORD-20241009-00585"/>
    <x v="0"/>
    <s v="FLW-001"/>
    <x v="1"/>
    <n v="47.68"/>
    <x v="11"/>
    <n v="2"/>
    <x v="292"/>
    <x v="10"/>
    <d v="1899-12-30T19:43:00"/>
    <s v="19"/>
    <d v="2024-10-11T00:00:00"/>
    <d v="1899-12-30T17:06:00"/>
    <x v="2"/>
    <s v="Mohammed Al Hosani"/>
    <x v="0"/>
    <x v="0"/>
    <s v="Flowers"/>
    <x v="2"/>
    <x v="0"/>
    <x v="0"/>
    <n v="95.36"/>
    <d v="2024-10-09T01:18:00"/>
    <d v="2024-08-22T01:15:00"/>
    <x v="0"/>
    <d v="2024-10-11T17:06:00"/>
    <d v="2024-10-10T01:18:00"/>
    <x v="0"/>
  </r>
  <r>
    <s v="ORD-20240806-00586"/>
    <x v="0"/>
    <s v="PRF-001"/>
    <x v="14"/>
    <n v="136.02000000000001"/>
    <x v="12"/>
    <n v="3"/>
    <x v="293"/>
    <x v="7"/>
    <d v="1899-12-30T18:41:00"/>
    <s v="18"/>
    <d v="2024-08-07T00:00:00"/>
    <d v="1899-12-30T12:50:00"/>
    <x v="0"/>
    <s v="Emma Jones"/>
    <x v="0"/>
    <x v="1"/>
    <s v="Perfume"/>
    <x v="0"/>
    <x v="1"/>
    <x v="0"/>
    <n v="408.06000000000006"/>
    <d v="2024-08-06T00:22:00"/>
    <d v="2024-08-06T00:22:00"/>
    <x v="1"/>
    <d v="2024-08-07T12:50:00"/>
    <d v="2024-08-07T00:22:00"/>
    <x v="0"/>
  </r>
  <r>
    <s v="ORD-20250523-00587"/>
    <x v="0"/>
    <s v="CHC-001"/>
    <x v="17"/>
    <n v="17.63"/>
    <x v="1"/>
    <n v="1"/>
    <x v="294"/>
    <x v="1"/>
    <d v="1899-12-30T15:28:00"/>
    <s v="15"/>
    <d v="2025-05-24T00:00:00"/>
    <d v="1899-12-30T19:28:00"/>
    <x v="4"/>
    <s v="Hina Khan"/>
    <x v="0"/>
    <x v="1"/>
    <s v="Chocolate"/>
    <x v="0"/>
    <x v="1"/>
    <x v="0"/>
    <n v="17.63"/>
    <d v="2025-05-23T00:44:00"/>
    <d v="2024-08-13T00:33:00"/>
    <x v="0"/>
    <d v="2025-05-24T19:28:00"/>
    <d v="2025-05-24T00:44:00"/>
    <x v="0"/>
  </r>
  <r>
    <s v="ORD-20250216-00588"/>
    <x v="0"/>
    <s v="PRF-001"/>
    <x v="14"/>
    <n v="105.57"/>
    <x v="2"/>
    <n v="3"/>
    <x v="295"/>
    <x v="5"/>
    <d v="1899-12-30T20:26:00"/>
    <s v="20"/>
    <d v="2025-02-17T00:00:00"/>
    <d v="1899-12-30T16:14:00"/>
    <x v="2"/>
    <s v="Hina Kumar"/>
    <x v="0"/>
    <x v="0"/>
    <s v="Perfume"/>
    <x v="0"/>
    <x v="1"/>
    <x v="0"/>
    <n v="316.70999999999998"/>
    <d v="2025-02-16T01:29:00"/>
    <d v="2024-10-29T00:22:00"/>
    <x v="0"/>
    <d v="2025-02-17T16:14:00"/>
    <d v="2025-02-17T01:29:00"/>
    <x v="0"/>
  </r>
  <r>
    <s v="ORD-20250807-00589"/>
    <x v="0"/>
    <s v="FLW-002"/>
    <x v="5"/>
    <n v="53.92"/>
    <x v="3"/>
    <n v="1"/>
    <x v="285"/>
    <x v="7"/>
    <d v="1899-12-30T11:04:00"/>
    <s v="11"/>
    <d v="2025-08-08T00:00:00"/>
    <d v="1899-12-30T14:04:00"/>
    <x v="0"/>
    <s v="Imran Hussain"/>
    <x v="0"/>
    <x v="1"/>
    <s v="Flowers"/>
    <x v="0"/>
    <x v="3"/>
    <x v="1"/>
    <n v="53.92"/>
    <d v="2025-08-07T00:11:00"/>
    <d v="2024-08-24T01:18:00"/>
    <x v="0"/>
    <d v="2025-08-08T14:04:00"/>
    <d v="2025-08-08T00:11:00"/>
    <x v="0"/>
  </r>
  <r>
    <s v="ORD-20241120-00590"/>
    <x v="0"/>
    <s v="PER-001"/>
    <x v="10"/>
    <n v="11.74"/>
    <x v="8"/>
    <n v="2"/>
    <x v="106"/>
    <x v="9"/>
    <d v="1899-12-30T12:06:00"/>
    <s v="12"/>
    <d v="2024-11-21T00:00:00"/>
    <d v="1899-12-30T12:06:00"/>
    <x v="18"/>
    <s v="Sana Hussain"/>
    <x v="1"/>
    <x v="0"/>
    <s v="Personalized"/>
    <x v="0"/>
    <x v="0"/>
    <x v="1"/>
    <n v="23.48"/>
    <d v="2024-11-20T01:07:00"/>
    <d v="2024-08-27T00:56:00"/>
    <x v="0"/>
    <d v="2024-11-21T12:06:00"/>
    <d v="2024-11-21T01:07:00"/>
    <x v="0"/>
  </r>
  <r>
    <s v="ORD-20250602-00591"/>
    <x v="0"/>
    <s v="GFT-001"/>
    <x v="2"/>
    <n v="27.45"/>
    <x v="2"/>
    <n v="2"/>
    <x v="65"/>
    <x v="6"/>
    <d v="1899-12-30T20:52:00"/>
    <s v="20"/>
    <d v="2025-06-03T00:00:00"/>
    <d v="1899-12-30T14:11:00"/>
    <x v="20"/>
    <s v="Reem Al Mazrouei"/>
    <x v="4"/>
    <x v="0"/>
    <s v="Gifting"/>
    <x v="0"/>
    <x v="6"/>
    <x v="1"/>
    <n v="54.9"/>
    <d v="2025-06-02T00:44:00"/>
    <d v="2024-08-03T00:22:00"/>
    <x v="0"/>
    <d v="2025-06-03T14:11:00"/>
    <d v="2025-06-03T00:44:00"/>
    <x v="0"/>
  </r>
  <r>
    <s v="ORD-20250405-00592"/>
    <x v="0"/>
    <s v="PRF-001"/>
    <x v="14"/>
    <n v="119.48"/>
    <x v="12"/>
    <n v="1"/>
    <x v="162"/>
    <x v="0"/>
    <d v="1899-12-30T11:51:00"/>
    <s v="11"/>
    <d v="2025-04-05T00:00:00"/>
    <d v="1899-12-30T18:51:00"/>
    <x v="19"/>
    <s v="Hassan Al Hosani"/>
    <x v="0"/>
    <x v="1"/>
    <s v="Perfume"/>
    <x v="1"/>
    <x v="0"/>
    <x v="1"/>
    <n v="119.48"/>
    <d v="2025-04-05T01:15:00"/>
    <d v="2024-08-08T01:07:00"/>
    <x v="0"/>
    <d v="2025-04-05T18:51:00"/>
    <d v="2025-04-06T01:15:00"/>
    <x v="1"/>
  </r>
  <r>
    <s v="ORD-20250612-00593"/>
    <x v="0"/>
    <s v="HOM-001"/>
    <x v="3"/>
    <n v="29.45"/>
    <x v="2"/>
    <n v="3"/>
    <x v="212"/>
    <x v="6"/>
    <d v="1899-12-30T18:44:00"/>
    <s v="18"/>
    <d v="2025-06-13T00:00:00"/>
    <d v="1899-12-30T21:44:00"/>
    <x v="11"/>
    <s v="John Jones"/>
    <x v="0"/>
    <x v="0"/>
    <s v="Home Fragrance"/>
    <x v="0"/>
    <x v="2"/>
    <x v="1"/>
    <n v="88.35"/>
    <d v="2025-06-12T00:56:00"/>
    <d v="2024-08-03T01:07:00"/>
    <x v="0"/>
    <d v="2025-06-13T21:44:00"/>
    <d v="2025-06-13T00:56:00"/>
    <x v="0"/>
  </r>
  <r>
    <s v="ORD-20240924-00594"/>
    <x v="0"/>
    <s v="GFT-001"/>
    <x v="2"/>
    <n v="36.950000000000003"/>
    <x v="1"/>
    <n v="2"/>
    <x v="100"/>
    <x v="3"/>
    <d v="1899-12-30T11:09:00"/>
    <s v="11"/>
    <d v="2024-09-25T00:00:00"/>
    <d v="1899-12-30T11:09:00"/>
    <x v="32"/>
    <s v="Faisal Al Mazrouei"/>
    <x v="7"/>
    <x v="1"/>
    <s v="Gifting"/>
    <x v="0"/>
    <x v="3"/>
    <x v="0"/>
    <n v="73.900000000000006"/>
    <d v="2024-09-24T00:33:00"/>
    <d v="2024-09-20T01:15:00"/>
    <x v="0"/>
    <d v="2024-09-25T11:09:00"/>
    <d v="2024-09-25T00:33:00"/>
    <x v="0"/>
  </r>
  <r>
    <s v="ORD-20240822-00595"/>
    <x v="0"/>
    <s v="HOM-001"/>
    <x v="3"/>
    <n v="34.44"/>
    <x v="11"/>
    <n v="1"/>
    <x v="157"/>
    <x v="7"/>
    <d v="1899-12-30T17:42:00"/>
    <s v="17"/>
    <d v="2024-08-23T00:00:00"/>
    <d v="1899-12-30T19:42:00"/>
    <x v="9"/>
    <s v="Mohammed Al Hosani"/>
    <x v="2"/>
    <x v="1"/>
    <s v="Home Fragrance"/>
    <x v="0"/>
    <x v="0"/>
    <x v="1"/>
    <n v="34.44"/>
    <d v="2024-08-22T01:15:00"/>
    <d v="2024-08-22T01:15:00"/>
    <x v="1"/>
    <d v="2024-08-23T19:42:00"/>
    <d v="2024-08-23T01:15:00"/>
    <x v="0"/>
  </r>
  <r>
    <s v="ORD-20250130-00596"/>
    <x v="0"/>
    <s v="SWT-001"/>
    <x v="9"/>
    <n v="30.52"/>
    <x v="7"/>
    <n v="1"/>
    <x v="81"/>
    <x v="4"/>
    <d v="1899-12-30T18:47:00"/>
    <s v="18"/>
    <d v="2025-02-01T00:00:00"/>
    <d v="1899-12-30T11:18:00"/>
    <x v="12"/>
    <s v="Ahmed Al Hosani"/>
    <x v="1"/>
    <x v="1"/>
    <s v="Dates &amp; Sweets"/>
    <x v="2"/>
    <x v="0"/>
    <x v="0"/>
    <n v="30.52"/>
    <d v="2025-01-30T01:29:00"/>
    <d v="2024-08-13T00:44:00"/>
    <x v="0"/>
    <d v="2025-02-01T11:18:00"/>
    <d v="2025-01-31T01:29:00"/>
    <x v="0"/>
  </r>
  <r>
    <s v="ORD-20250620-00597"/>
    <x v="0"/>
    <s v="SWT-001"/>
    <x v="9"/>
    <n v="28.77"/>
    <x v="4"/>
    <n v="1"/>
    <x v="296"/>
    <x v="6"/>
    <d v="1899-12-30T13:56:00"/>
    <s v="13"/>
    <d v="2025-06-20T00:00:00"/>
    <d v="1899-12-30T17:56:00"/>
    <x v="32"/>
    <s v="Maryam Al Falasi"/>
    <x v="6"/>
    <x v="1"/>
    <s v="Dates &amp; Sweets"/>
    <x v="1"/>
    <x v="0"/>
    <x v="0"/>
    <n v="28.77"/>
    <d v="2025-06-20T00:56:00"/>
    <d v="2024-11-02T00:56:00"/>
    <x v="0"/>
    <d v="2025-06-20T17:56:00"/>
    <d v="2025-06-21T00:56:00"/>
    <x v="1"/>
  </r>
  <r>
    <s v="ORD-20241231-00598"/>
    <x v="0"/>
    <s v="HMP-001"/>
    <x v="11"/>
    <n v="68.36"/>
    <x v="12"/>
    <n v="2"/>
    <x v="297"/>
    <x v="11"/>
    <d v="1899-12-30T09:47:00"/>
    <s v="9"/>
    <d v="2025-01-01T00:00:00"/>
    <d v="1899-12-30T12:47:00"/>
    <x v="31"/>
    <s v="Aisha Al Mazrouei"/>
    <x v="5"/>
    <x v="0"/>
    <s v="Hamper"/>
    <x v="0"/>
    <x v="1"/>
    <x v="0"/>
    <n v="136.72"/>
    <d v="2024-12-31T01:29:00"/>
    <d v="2024-08-04T00:44:00"/>
    <x v="0"/>
    <d v="2025-01-01T12:47:00"/>
    <d v="2025-01-01T01:29:00"/>
    <x v="0"/>
  </r>
  <r>
    <s v="ORD-20250323-00599"/>
    <x v="0"/>
    <s v="BAL-001"/>
    <x v="13"/>
    <n v="30.15"/>
    <x v="5"/>
    <n v="1"/>
    <x v="2"/>
    <x v="2"/>
    <d v="1899-12-30T18:21:00"/>
    <s v="18"/>
    <d v="2025-03-24T00:00:00"/>
    <d v="1899-12-30T12:48:00"/>
    <x v="0"/>
    <s v="Abdullah Al Mansoori"/>
    <x v="0"/>
    <x v="0"/>
    <s v="Balloons"/>
    <x v="0"/>
    <x v="1"/>
    <x v="0"/>
    <n v="30.15"/>
    <d v="2025-03-23T00:33:00"/>
    <d v="2024-09-22T00:25:00"/>
    <x v="0"/>
    <d v="2025-03-24T12:48:00"/>
    <d v="2025-03-24T00:33:00"/>
    <x v="0"/>
  </r>
  <r>
    <s v="ORD-20240818-00600"/>
    <x v="0"/>
    <s v="DAT-001"/>
    <x v="6"/>
    <n v="29.14"/>
    <x v="7"/>
    <n v="2"/>
    <x v="214"/>
    <x v="7"/>
    <d v="1899-12-30T15:50:00"/>
    <s v="15"/>
    <d v="2024-08-19T00:00:00"/>
    <d v="1899-12-30T17:50:00"/>
    <x v="7"/>
    <s v="Daniel Taylor"/>
    <x v="0"/>
    <x v="0"/>
    <s v="Dates &amp; Sweets"/>
    <x v="0"/>
    <x v="0"/>
    <x v="0"/>
    <n v="58.28"/>
    <d v="2024-08-18T00:22:00"/>
    <d v="2024-08-18T00:22:00"/>
    <x v="1"/>
    <d v="2024-08-19T17:50:00"/>
    <d v="2024-08-19T00:22:00"/>
    <x v="0"/>
  </r>
  <r>
    <s v="ORD-20240920-00601"/>
    <x v="0"/>
    <s v="BBY-001"/>
    <x v="16"/>
    <n v="65.069999999999993"/>
    <x v="0"/>
    <n v="2"/>
    <x v="66"/>
    <x v="3"/>
    <d v="1899-12-30T17:06:00"/>
    <s v="17"/>
    <d v="2024-09-21T00:00:00"/>
    <d v="1899-12-30T21:06:00"/>
    <x v="1"/>
    <s v="Ali Shaikh"/>
    <x v="1"/>
    <x v="0"/>
    <s v="Baby"/>
    <x v="0"/>
    <x v="3"/>
    <x v="0"/>
    <n v="130.13999999999999"/>
    <d v="2024-09-20T00:25:00"/>
    <d v="2024-09-12T00:44:00"/>
    <x v="0"/>
    <d v="2024-09-21T21:06:00"/>
    <d v="2024-09-21T00:25:00"/>
    <x v="0"/>
  </r>
  <r>
    <s v="ORD-20250401-00602"/>
    <x v="0"/>
    <s v="PAF-001"/>
    <x v="12"/>
    <n v="21.96"/>
    <x v="8"/>
    <n v="1"/>
    <x v="8"/>
    <x v="0"/>
    <d v="1899-12-30T10:45:00"/>
    <s v="10"/>
    <d v="2025-04-02T00:00:00"/>
    <d v="1899-12-30T14:45:00"/>
    <x v="29"/>
    <s v="Sara Patel"/>
    <x v="2"/>
    <x v="0"/>
    <s v="Bakery"/>
    <x v="0"/>
    <x v="1"/>
    <x v="0"/>
    <n v="21.96"/>
    <d v="2025-04-01T01:07:00"/>
    <d v="2024-08-11T01:07:00"/>
    <x v="0"/>
    <d v="2025-04-02T14:45:00"/>
    <d v="2025-04-02T01:07:00"/>
    <x v="0"/>
  </r>
  <r>
    <s v="ORD-20250331-00603"/>
    <x v="0"/>
    <s v="PER-001"/>
    <x v="10"/>
    <n v="12.19"/>
    <x v="5"/>
    <n v="1"/>
    <x v="298"/>
    <x v="2"/>
    <d v="1899-12-30T19:27:00"/>
    <s v="19"/>
    <d v="2025-04-01T00:00:00"/>
    <d v="1899-12-30T13:09:00"/>
    <x v="15"/>
    <s v="Emma Smith"/>
    <x v="2"/>
    <x v="0"/>
    <s v="Personalized"/>
    <x v="0"/>
    <x v="2"/>
    <x v="0"/>
    <n v="12.19"/>
    <d v="2025-03-31T01:07:00"/>
    <d v="2025-01-13T00:22:00"/>
    <x v="0"/>
    <d v="2025-04-01T13:09:00"/>
    <d v="2025-04-01T01:07:00"/>
    <x v="0"/>
  </r>
  <r>
    <s v="ORD-20250812-00604"/>
    <x v="0"/>
    <s v="FLW-002"/>
    <x v="5"/>
    <n v="54.36"/>
    <x v="2"/>
    <n v="1"/>
    <x v="290"/>
    <x v="7"/>
    <d v="1899-12-30T19:57:00"/>
    <s v="19"/>
    <d v="2025-08-14T00:00:00"/>
    <d v="1899-12-30T17:22:00"/>
    <x v="10"/>
    <s v="Latifa Al Nuaimi"/>
    <x v="1"/>
    <x v="1"/>
    <s v="Flowers"/>
    <x v="2"/>
    <x v="6"/>
    <x v="1"/>
    <n v="54.36"/>
    <d v="2025-08-12T00:25:00"/>
    <d v="2024-12-31T01:18:00"/>
    <x v="0"/>
    <d v="2025-08-14T17:22:00"/>
    <d v="2025-08-13T00:25:00"/>
    <x v="0"/>
  </r>
  <r>
    <s v="ORD-20250120-00605"/>
    <x v="0"/>
    <s v="HMP-001"/>
    <x v="11"/>
    <n v="71.56"/>
    <x v="12"/>
    <n v="1"/>
    <x v="90"/>
    <x v="4"/>
    <d v="1899-12-30T17:08:00"/>
    <s v="17"/>
    <d v="2025-01-21T00:00:00"/>
    <d v="1899-12-30T20:08:00"/>
    <x v="18"/>
    <s v="Arjun Patel"/>
    <x v="1"/>
    <x v="0"/>
    <s v="Hamper"/>
    <x v="0"/>
    <x v="0"/>
    <x v="0"/>
    <n v="71.56"/>
    <d v="2025-01-20T01:29:00"/>
    <d v="2024-09-08T00:33:00"/>
    <x v="0"/>
    <d v="2025-01-21T20:08:00"/>
    <d v="2025-01-21T01:29:00"/>
    <x v="0"/>
  </r>
  <r>
    <s v="ORD-20250708-00606"/>
    <x v="0"/>
    <s v="PER-001"/>
    <x v="10"/>
    <n v="11.48"/>
    <x v="5"/>
    <n v="2"/>
    <x v="173"/>
    <x v="8"/>
    <d v="1899-12-30T20:43:00"/>
    <s v="20"/>
    <d v="2025-07-10T00:00:00"/>
    <d v="1899-12-30T11:09:00"/>
    <x v="16"/>
    <s v="Khalid Al Hosani"/>
    <x v="0"/>
    <x v="0"/>
    <s v="Personalized"/>
    <x v="2"/>
    <x v="1"/>
    <x v="0"/>
    <n v="22.96"/>
    <d v="2025-07-08T00:44:00"/>
    <d v="2024-08-26T00:33:00"/>
    <x v="0"/>
    <d v="2025-07-10T11:09:00"/>
    <d v="2025-07-09T00:44:00"/>
    <x v="0"/>
  </r>
  <r>
    <s v="ORD-20250127-00607"/>
    <x v="0"/>
    <s v="HMP-002"/>
    <x v="8"/>
    <n v="84.78"/>
    <x v="7"/>
    <n v="1"/>
    <x v="4"/>
    <x v="4"/>
    <d v="1899-12-30T17:22:00"/>
    <s v="17"/>
    <d v="2025-01-28T00:00:00"/>
    <d v="1899-12-30T17:22:00"/>
    <x v="1"/>
    <s v="Maryam Al Mazrouei"/>
    <x v="1"/>
    <x v="0"/>
    <s v="Hamper"/>
    <x v="0"/>
    <x v="1"/>
    <x v="0"/>
    <n v="84.78"/>
    <d v="2025-01-27T00:11:00"/>
    <d v="2024-08-02T00:56:00"/>
    <x v="0"/>
    <d v="2025-01-28T17:22:00"/>
    <d v="2025-01-28T00:11:00"/>
    <x v="0"/>
  </r>
  <r>
    <s v="ORD-20250324-00608"/>
    <x v="0"/>
    <s v="FLW-002"/>
    <x v="5"/>
    <n v="52.61"/>
    <x v="6"/>
    <n v="1"/>
    <x v="76"/>
    <x v="2"/>
    <d v="1899-12-30T13:44:00"/>
    <s v="13"/>
    <d v="2025-03-25T00:00:00"/>
    <d v="1899-12-30T14:44:00"/>
    <x v="11"/>
    <s v="Ahmed Al Hosani"/>
    <x v="0"/>
    <x v="1"/>
    <s v="Flowers"/>
    <x v="0"/>
    <x v="1"/>
    <x v="1"/>
    <n v="52.61"/>
    <d v="2025-03-24T00:22:00"/>
    <d v="2024-08-13T00:44:00"/>
    <x v="0"/>
    <d v="2025-03-25T14:44:00"/>
    <d v="2025-03-25T00:22:00"/>
    <x v="0"/>
  </r>
  <r>
    <s v="ORD-20250604-00609"/>
    <x v="0"/>
    <s v="PAF-001"/>
    <x v="12"/>
    <n v="20.75"/>
    <x v="8"/>
    <n v="1"/>
    <x v="187"/>
    <x v="6"/>
    <d v="1899-12-30T13:30:00"/>
    <s v="13"/>
    <d v="2025-06-05T00:00:00"/>
    <d v="1899-12-30T13:30:00"/>
    <x v="31"/>
    <s v="Hassan Al Nuaimi"/>
    <x v="5"/>
    <x v="1"/>
    <s v="Bakery"/>
    <x v="0"/>
    <x v="0"/>
    <x v="0"/>
    <n v="20.75"/>
    <d v="2025-06-04T00:25:00"/>
    <d v="2024-11-14T00:44:00"/>
    <x v="0"/>
    <d v="2025-06-05T13:30:00"/>
    <d v="2025-06-05T00:25:00"/>
    <x v="0"/>
  </r>
  <r>
    <s v="ORD-20241023-00610"/>
    <x v="0"/>
    <s v="FLW-002"/>
    <x v="5"/>
    <n v="55.47"/>
    <x v="10"/>
    <n v="1"/>
    <x v="255"/>
    <x v="10"/>
    <d v="1899-12-30T17:16:00"/>
    <s v="17"/>
    <d v="2024-10-24T00:00:00"/>
    <d v="1899-12-30T16:10:00"/>
    <x v="2"/>
    <s v="Emily Davis"/>
    <x v="0"/>
    <x v="1"/>
    <s v="Flowers"/>
    <x v="0"/>
    <x v="5"/>
    <x v="2"/>
    <n v="55.47"/>
    <d v="2024-10-23T00:44:00"/>
    <d v="2024-10-23T00:44:00"/>
    <x v="1"/>
    <d v="2024-10-24T16:10:00"/>
    <d v="2024-10-24T00:44:00"/>
    <x v="0"/>
  </r>
  <r>
    <s v="ORD-20250118-00611"/>
    <x v="0"/>
    <s v="FLW-001"/>
    <x v="1"/>
    <n v="48"/>
    <x v="11"/>
    <n v="1"/>
    <x v="258"/>
    <x v="4"/>
    <d v="1899-12-30T12:44:00"/>
    <s v="12"/>
    <d v="2025-01-19T00:00:00"/>
    <d v="1899-12-30T16:44:00"/>
    <x v="26"/>
    <s v="Fatima Al Mansoori"/>
    <x v="1"/>
    <x v="0"/>
    <s v="Flowers"/>
    <x v="0"/>
    <x v="0"/>
    <x v="0"/>
    <n v="48"/>
    <d v="2025-01-18T00:56:00"/>
    <d v="2024-08-06T01:29:00"/>
    <x v="0"/>
    <d v="2025-01-19T16:44:00"/>
    <d v="2025-01-19T00:56:00"/>
    <x v="0"/>
  </r>
  <r>
    <s v="ORD-20250703-00612"/>
    <x v="0"/>
    <s v="GFT-001"/>
    <x v="2"/>
    <n v="39.21"/>
    <x v="12"/>
    <n v="1"/>
    <x v="299"/>
    <x v="8"/>
    <d v="1899-12-30T11:50:00"/>
    <s v="11"/>
    <d v="2025-07-04T00:00:00"/>
    <d v="1899-12-30T16:50:00"/>
    <x v="11"/>
    <s v="Emma Smith"/>
    <x v="0"/>
    <x v="0"/>
    <s v="Gifting"/>
    <x v="0"/>
    <x v="6"/>
    <x v="0"/>
    <n v="39.21"/>
    <d v="2025-07-03T00:56:00"/>
    <d v="2025-01-13T00:22:00"/>
    <x v="0"/>
    <d v="2025-07-04T16:50:00"/>
    <d v="2025-07-04T00:56:00"/>
    <x v="0"/>
  </r>
  <r>
    <s v="ORD-20250301-00613"/>
    <x v="0"/>
    <s v="SWT-001"/>
    <x v="9"/>
    <n v="23.16"/>
    <x v="4"/>
    <n v="2"/>
    <x v="135"/>
    <x v="2"/>
    <d v="1899-12-30T18:38:00"/>
    <s v="18"/>
    <d v="2025-03-02T00:00:00"/>
    <d v="1899-12-30T20:38:00"/>
    <x v="16"/>
    <s v="Saeed Al Bateen"/>
    <x v="0"/>
    <x v="1"/>
    <s v="Dates &amp; Sweets"/>
    <x v="0"/>
    <x v="1"/>
    <x v="0"/>
    <n v="46.32"/>
    <d v="2025-03-01T01:29:00"/>
    <d v="2024-10-26T00:56:00"/>
    <x v="0"/>
    <d v="2025-03-02T20:38:00"/>
    <d v="2025-03-02T01:29:00"/>
    <x v="0"/>
  </r>
  <r>
    <s v="ORD-20250125-00614"/>
    <x v="0"/>
    <s v="FLW-001"/>
    <x v="1"/>
    <n v="53.28"/>
    <x v="0"/>
    <n v="1"/>
    <x v="300"/>
    <x v="4"/>
    <d v="1899-12-30T12:22:00"/>
    <s v="12"/>
    <d v="2025-01-26T00:00:00"/>
    <d v="1899-12-30T15:22:00"/>
    <x v="1"/>
    <s v="Khalid Al Bateen"/>
    <x v="1"/>
    <x v="0"/>
    <s v="Flowers"/>
    <x v="0"/>
    <x v="1"/>
    <x v="1"/>
    <n v="53.28"/>
    <d v="2025-01-25T01:18:00"/>
    <d v="2024-08-02T00:22:00"/>
    <x v="0"/>
    <d v="2025-01-26T15:22:00"/>
    <d v="2025-01-26T01:18:00"/>
    <x v="0"/>
  </r>
  <r>
    <s v="ORD-20250422-00615"/>
    <x v="0"/>
    <s v="CRP-001"/>
    <x v="4"/>
    <n v="125.12"/>
    <x v="9"/>
    <n v="7"/>
    <x v="7"/>
    <x v="0"/>
    <d v="1899-12-30T13:18:00"/>
    <s v="13"/>
    <d v="2025-04-22T00:00:00"/>
    <d v="1899-12-30T19:18:00"/>
    <x v="28"/>
    <s v="Hamad Al Nahyan"/>
    <x v="3"/>
    <x v="0"/>
    <s v="Hamper"/>
    <x v="1"/>
    <x v="5"/>
    <x v="1"/>
    <n v="875.84"/>
    <d v="2025-04-22T01:07:00"/>
    <d v="2024-08-03T01:18:00"/>
    <x v="0"/>
    <d v="2025-04-22T19:18:00"/>
    <d v="2025-04-23T01:07:00"/>
    <x v="1"/>
  </r>
  <r>
    <s v="ORD-20250628-00616"/>
    <x v="0"/>
    <s v="HMP-002"/>
    <x v="8"/>
    <n v="82.47"/>
    <x v="9"/>
    <n v="3"/>
    <x v="33"/>
    <x v="6"/>
    <d v="1899-12-30T13:14:00"/>
    <s v="13"/>
    <d v="2025-06-30T00:00:00"/>
    <d v="1899-12-30T19:14:00"/>
    <x v="16"/>
    <s v="David Miller"/>
    <x v="0"/>
    <x v="0"/>
    <s v="Hamper"/>
    <x v="2"/>
    <x v="0"/>
    <x v="0"/>
    <n v="247.41"/>
    <d v="2025-06-28T01:29:00"/>
    <d v="2024-09-26T00:56:00"/>
    <x v="0"/>
    <d v="2025-06-30T19:14:00"/>
    <d v="2025-06-29T01:29:00"/>
    <x v="0"/>
  </r>
  <r>
    <s v="ORD-20241119-00617"/>
    <x v="0"/>
    <s v="PER-001"/>
    <x v="10"/>
    <n v="10.65"/>
    <x v="8"/>
    <n v="1"/>
    <x v="77"/>
    <x v="9"/>
    <d v="1899-12-30T10:42:00"/>
    <s v="10"/>
    <d v="2024-11-20T00:00:00"/>
    <d v="1899-12-30T10:42:00"/>
    <x v="14"/>
    <s v="Fatima Al Shamsi"/>
    <x v="1"/>
    <x v="0"/>
    <s v="Personalized"/>
    <x v="0"/>
    <x v="0"/>
    <x v="0"/>
    <n v="10.65"/>
    <d v="2024-11-19T00:33:00"/>
    <d v="2024-09-08T00:56:00"/>
    <x v="0"/>
    <d v="2024-11-20T10:42:00"/>
    <d v="2024-11-20T00:33:00"/>
    <x v="0"/>
  </r>
  <r>
    <s v="ORD-20250305-00618"/>
    <x v="0"/>
    <s v="HOM-001"/>
    <x v="3"/>
    <n v="28.13"/>
    <x v="11"/>
    <n v="1"/>
    <x v="15"/>
    <x v="2"/>
    <d v="1899-12-30T20:12:00"/>
    <s v="20"/>
    <d v="2025-03-07T00:00:00"/>
    <d v="1899-12-30T17:46:00"/>
    <x v="17"/>
    <s v="Daniel Brown"/>
    <x v="2"/>
    <x v="0"/>
    <s v="Home Fragrance"/>
    <x v="2"/>
    <x v="1"/>
    <x v="1"/>
    <n v="28.13"/>
    <d v="2025-03-05T01:07:00"/>
    <d v="2024-09-16T00:11:00"/>
    <x v="0"/>
    <d v="2025-03-07T17:46:00"/>
    <d v="2025-03-06T01:07:00"/>
    <x v="0"/>
  </r>
  <r>
    <s v="ORD-20250213-00619"/>
    <x v="0"/>
    <s v="CHC-001"/>
    <x v="17"/>
    <n v="17.71"/>
    <x v="1"/>
    <n v="1"/>
    <x v="301"/>
    <x v="5"/>
    <d v="1899-12-30T10:36:00"/>
    <s v="10"/>
    <d v="2025-02-14T00:00:00"/>
    <d v="1899-12-30T10:36:00"/>
    <x v="9"/>
    <s v="Sana Khan"/>
    <x v="2"/>
    <x v="1"/>
    <s v="Chocolate"/>
    <x v="0"/>
    <x v="0"/>
    <x v="2"/>
    <n v="17.71"/>
    <d v="2025-02-13T01:07:00"/>
    <d v="2024-08-01T01:07:00"/>
    <x v="0"/>
    <d v="2025-02-14T10:36:00"/>
    <d v="2025-02-14T01:07:00"/>
    <x v="0"/>
  </r>
  <r>
    <s v="ORD-20250311-00620"/>
    <x v="0"/>
    <s v="HMP-001"/>
    <x v="11"/>
    <n v="80.61"/>
    <x v="9"/>
    <n v="9"/>
    <x v="94"/>
    <x v="2"/>
    <d v="1899-12-30T12:47:00"/>
    <s v="12"/>
    <d v="2025-03-11T00:00:00"/>
    <d v="1899-12-30T16:47:00"/>
    <x v="1"/>
    <s v="Omar Al Mazrouei"/>
    <x v="1"/>
    <x v="1"/>
    <s v="Hamper"/>
    <x v="1"/>
    <x v="3"/>
    <x v="0"/>
    <n v="725.49"/>
    <d v="2025-03-11T01:29:00"/>
    <d v="2024-09-09T00:11:00"/>
    <x v="0"/>
    <d v="2025-03-11T16:47:00"/>
    <d v="2025-03-12T01:29:00"/>
    <x v="1"/>
  </r>
  <r>
    <s v="ORD-20250730-00621"/>
    <x v="0"/>
    <s v="GFT-001"/>
    <x v="2"/>
    <n v="38.56"/>
    <x v="3"/>
    <n v="1"/>
    <x v="12"/>
    <x v="8"/>
    <d v="1899-12-30T11:01:00"/>
    <s v="11"/>
    <d v="2025-07-30T00:00:00"/>
    <d v="1899-12-30T14:01:00"/>
    <x v="23"/>
    <s v="Khalid Al Suwaidi"/>
    <x v="5"/>
    <x v="0"/>
    <s v="Gifting"/>
    <x v="1"/>
    <x v="2"/>
    <x v="2"/>
    <n v="38.56"/>
    <d v="2025-07-30T01:18:00"/>
    <d v="2024-08-10T01:15:00"/>
    <x v="0"/>
    <d v="2025-07-30T14:01:00"/>
    <d v="2025-07-31T01:18:00"/>
    <x v="1"/>
  </r>
  <r>
    <s v="ORD-20241021-00622"/>
    <x v="0"/>
    <s v="TOY-001"/>
    <x v="0"/>
    <n v="19.04"/>
    <x v="1"/>
    <n v="1"/>
    <x v="226"/>
    <x v="10"/>
    <d v="1899-12-30T12:31:00"/>
    <s v="12"/>
    <d v="2024-10-21T00:00:00"/>
    <d v="1899-12-30T17:31:00"/>
    <x v="0"/>
    <s v="Zain Hussain"/>
    <x v="0"/>
    <x v="0"/>
    <s v="Toys"/>
    <x v="1"/>
    <x v="2"/>
    <x v="1"/>
    <n v="19.04"/>
    <d v="2024-10-21T01:18:00"/>
    <d v="2024-08-05T00:22:00"/>
    <x v="0"/>
    <d v="2024-10-21T17:31:00"/>
    <d v="2024-10-22T01:18:00"/>
    <x v="1"/>
  </r>
  <r>
    <s v="ORD-20250403-00623"/>
    <x v="0"/>
    <s v="HOM-001"/>
    <x v="3"/>
    <n v="27.29"/>
    <x v="2"/>
    <n v="1"/>
    <x v="272"/>
    <x v="0"/>
    <d v="1899-12-30T16:02:00"/>
    <s v="16"/>
    <d v="2025-04-04T00:00:00"/>
    <d v="1899-12-30T17:02:00"/>
    <x v="34"/>
    <s v="Hamad Al Marri"/>
    <x v="3"/>
    <x v="1"/>
    <s v="Home Fragrance"/>
    <x v="0"/>
    <x v="0"/>
    <x v="0"/>
    <n v="27.29"/>
    <d v="2025-04-03T00:56:00"/>
    <d v="2024-08-18T00:33:00"/>
    <x v="0"/>
    <d v="2025-04-04T17:02:00"/>
    <d v="2025-04-04T00:56:00"/>
    <x v="0"/>
  </r>
  <r>
    <s v="ORD-20250523-00624"/>
    <x v="0"/>
    <s v="TOY-001"/>
    <x v="0"/>
    <n v="17.239999999999998"/>
    <x v="0"/>
    <n v="1"/>
    <x v="294"/>
    <x v="1"/>
    <d v="1899-12-30T11:55:00"/>
    <s v="11"/>
    <d v="2025-05-24T00:00:00"/>
    <d v="1899-12-30T12:55:00"/>
    <x v="4"/>
    <s v="Ayesha Patel"/>
    <x v="0"/>
    <x v="1"/>
    <s v="Toys"/>
    <x v="0"/>
    <x v="3"/>
    <x v="0"/>
    <n v="17.239999999999998"/>
    <d v="2025-05-23T01:18:00"/>
    <d v="2024-08-01T00:11:00"/>
    <x v="0"/>
    <d v="2025-05-24T12:55:00"/>
    <d v="2025-05-24T01:18:00"/>
    <x v="0"/>
  </r>
  <r>
    <s v="ORD-20250611-00625"/>
    <x v="0"/>
    <s v="PRF-001"/>
    <x v="14"/>
    <n v="124.7"/>
    <x v="12"/>
    <n v="3"/>
    <x v="131"/>
    <x v="6"/>
    <d v="1899-12-30T14:32:00"/>
    <s v="14"/>
    <d v="2025-06-12T00:00:00"/>
    <d v="1899-12-30T16:32:00"/>
    <x v="16"/>
    <s v="Saeed Al Falasi"/>
    <x v="0"/>
    <x v="1"/>
    <s v="Perfume"/>
    <x v="0"/>
    <x v="4"/>
    <x v="0"/>
    <n v="374.1"/>
    <d v="2025-06-11T00:56:00"/>
    <d v="2024-10-12T00:44:00"/>
    <x v="0"/>
    <d v="2025-06-12T16:32:00"/>
    <d v="2025-06-12T00:56:00"/>
    <x v="0"/>
  </r>
  <r>
    <s v="ORD-20250710-00626"/>
    <x v="0"/>
    <s v="HMP-001"/>
    <x v="11"/>
    <n v="79.28"/>
    <x v="9"/>
    <n v="3"/>
    <x v="302"/>
    <x v="8"/>
    <d v="1899-12-30T13:38:00"/>
    <s v="13"/>
    <d v="2025-07-10T00:00:00"/>
    <d v="1899-12-30T18:38:00"/>
    <x v="26"/>
    <s v="Hassan Al Nahyan"/>
    <x v="1"/>
    <x v="0"/>
    <s v="Hamper"/>
    <x v="1"/>
    <x v="1"/>
    <x v="0"/>
    <n v="237.84"/>
    <d v="2025-07-10T00:56:00"/>
    <d v="2024-08-07T00:22:00"/>
    <x v="0"/>
    <d v="2025-07-10T18:38:00"/>
    <d v="2025-07-11T00:56:00"/>
    <x v="1"/>
  </r>
  <r>
    <s v="ORD-20250317-00627"/>
    <x v="0"/>
    <s v="GFT-001"/>
    <x v="2"/>
    <n v="34.33"/>
    <x v="1"/>
    <n v="2"/>
    <x v="11"/>
    <x v="2"/>
    <d v="1899-12-30T12:38:00"/>
    <s v="12"/>
    <d v="2025-03-18T00:00:00"/>
    <d v="1899-12-30T15:38:00"/>
    <x v="11"/>
    <s v="Hassan Al Marri"/>
    <x v="0"/>
    <x v="1"/>
    <s v="Gifting"/>
    <x v="0"/>
    <x v="0"/>
    <x v="1"/>
    <n v="68.66"/>
    <d v="2025-03-17T01:29:00"/>
    <d v="2024-08-27T00:25:00"/>
    <x v="0"/>
    <d v="2025-03-18T15:38:00"/>
    <d v="2025-03-18T01:29:00"/>
    <x v="0"/>
  </r>
  <r>
    <s v="ORD-20240917-00628"/>
    <x v="0"/>
    <s v="BAL-001"/>
    <x v="13"/>
    <n v="24.25"/>
    <x v="5"/>
    <n v="1"/>
    <x v="254"/>
    <x v="3"/>
    <d v="1899-12-30T09:44:00"/>
    <s v="9"/>
    <d v="2024-09-18T00:00:00"/>
    <d v="1899-12-30T13:44:00"/>
    <x v="5"/>
    <s v="Abdullah Al Bateen"/>
    <x v="0"/>
    <x v="0"/>
    <s v="Balloons"/>
    <x v="0"/>
    <x v="0"/>
    <x v="1"/>
    <n v="24.25"/>
    <d v="2024-09-17T00:56:00"/>
    <d v="2024-08-27T01:07:00"/>
    <x v="0"/>
    <d v="2024-09-18T13:44:00"/>
    <d v="2024-09-18T00:56:00"/>
    <x v="0"/>
  </r>
  <r>
    <s v="ORD-20250803-00629"/>
    <x v="0"/>
    <s v="GFT-001"/>
    <x v="2"/>
    <n v="36.99"/>
    <x v="3"/>
    <n v="1"/>
    <x v="44"/>
    <x v="7"/>
    <d v="1899-12-30T20:55:00"/>
    <s v="20"/>
    <d v="2025-08-04T00:00:00"/>
    <d v="1899-12-30T17:52:00"/>
    <x v="25"/>
    <s v="Reem Al Nahyan"/>
    <x v="6"/>
    <x v="0"/>
    <s v="Gifting"/>
    <x v="0"/>
    <x v="1"/>
    <x v="0"/>
    <n v="36.99"/>
    <d v="2025-08-03T01:18:00"/>
    <d v="2024-08-10T00:11:00"/>
    <x v="0"/>
    <d v="2025-08-04T17:52:00"/>
    <d v="2025-08-04T01:18:00"/>
    <x v="0"/>
  </r>
  <r>
    <s v="ORD-20250124-00630"/>
    <x v="0"/>
    <s v="FLW-001"/>
    <x v="1"/>
    <n v="50.74"/>
    <x v="11"/>
    <n v="4"/>
    <x v="303"/>
    <x v="4"/>
    <d v="1899-12-30T09:20:00"/>
    <s v="9"/>
    <d v="2025-01-25T00:00:00"/>
    <d v="1899-12-30T13:20:00"/>
    <x v="18"/>
    <s v="James Brown"/>
    <x v="1"/>
    <x v="1"/>
    <s v="Flowers"/>
    <x v="0"/>
    <x v="0"/>
    <x v="2"/>
    <n v="202.96"/>
    <d v="2025-01-24T01:29:00"/>
    <d v="2024-08-11T01:15:00"/>
    <x v="0"/>
    <d v="2025-01-25T13:20:00"/>
    <d v="2025-01-25T01:29:00"/>
    <x v="0"/>
  </r>
  <r>
    <s v="ORD-20250723-00631"/>
    <x v="0"/>
    <s v="FLW-002"/>
    <x v="5"/>
    <n v="53.41"/>
    <x v="3"/>
    <n v="1"/>
    <x v="304"/>
    <x v="8"/>
    <d v="1899-12-30T14:21:00"/>
    <s v="14"/>
    <d v="2025-07-24T00:00:00"/>
    <d v="1899-12-30T16:21:00"/>
    <x v="1"/>
    <s v="Hassan Al Bateen"/>
    <x v="1"/>
    <x v="1"/>
    <s v="Flowers"/>
    <x v="0"/>
    <x v="0"/>
    <x v="0"/>
    <n v="53.41"/>
    <d v="2025-07-23T01:07:00"/>
    <d v="2024-10-07T01:18:00"/>
    <x v="0"/>
    <d v="2025-07-24T16:21:00"/>
    <d v="2025-07-24T01:07:00"/>
    <x v="0"/>
  </r>
  <r>
    <s v="ORD-20241125-00632"/>
    <x v="0"/>
    <s v="HMP-002"/>
    <x v="8"/>
    <n v="92.88"/>
    <x v="7"/>
    <n v="1"/>
    <x v="93"/>
    <x v="9"/>
    <d v="1899-12-30T17:29:00"/>
    <s v="17"/>
    <d v="2024-11-26T00:00:00"/>
    <d v="1899-12-30T21:29:00"/>
    <x v="27"/>
    <s v="Mohammed Al Falasi"/>
    <x v="7"/>
    <x v="0"/>
    <s v="Hamper"/>
    <x v="0"/>
    <x v="1"/>
    <x v="1"/>
    <n v="92.88"/>
    <d v="2024-11-25T00:22:00"/>
    <d v="2024-11-19T00:25:00"/>
    <x v="0"/>
    <d v="2024-11-26T21:29:00"/>
    <d v="2024-11-26T00:22:00"/>
    <x v="0"/>
  </r>
  <r>
    <s v="ORD-20250117-00633"/>
    <x v="0"/>
    <s v="HMP-001"/>
    <x v="11"/>
    <n v="68.510000000000005"/>
    <x v="10"/>
    <n v="2"/>
    <x v="25"/>
    <x v="4"/>
    <d v="1899-12-30T10:05:00"/>
    <s v="10"/>
    <d v="2025-01-18T00:00:00"/>
    <d v="1899-12-30T12:05:00"/>
    <x v="17"/>
    <s v="Ahmed Al Nuaimi"/>
    <x v="2"/>
    <x v="0"/>
    <s v="Hamper"/>
    <x v="0"/>
    <x v="1"/>
    <x v="1"/>
    <n v="137.02000000000001"/>
    <d v="2025-01-17T01:29:00"/>
    <d v="2024-09-19T00:56:00"/>
    <x v="0"/>
    <d v="2025-01-18T12:05:00"/>
    <d v="2025-01-18T01:29:00"/>
    <x v="0"/>
  </r>
  <r>
    <s v="ORD-20250612-00634"/>
    <x v="0"/>
    <s v="PRF-001"/>
    <x v="14"/>
    <n v="125.91"/>
    <x v="10"/>
    <n v="1"/>
    <x v="212"/>
    <x v="6"/>
    <d v="1899-12-30T12:44:00"/>
    <s v="12"/>
    <d v="2025-06-13T00:00:00"/>
    <d v="1899-12-30T18:44:00"/>
    <x v="14"/>
    <s v="Imran Kumar"/>
    <x v="1"/>
    <x v="1"/>
    <s v="Perfume"/>
    <x v="0"/>
    <x v="0"/>
    <x v="0"/>
    <n v="125.91"/>
    <d v="2025-06-12T00:56:00"/>
    <d v="2024-09-05T01:07:00"/>
    <x v="0"/>
    <d v="2025-06-13T18:44:00"/>
    <d v="2025-06-13T00:56:00"/>
    <x v="0"/>
  </r>
  <r>
    <s v="ORD-20250202-00635"/>
    <x v="0"/>
    <s v="FLW-001"/>
    <x v="1"/>
    <n v="51.32"/>
    <x v="0"/>
    <n v="1"/>
    <x v="305"/>
    <x v="5"/>
    <d v="1899-12-30T17:17:00"/>
    <s v="17"/>
    <d v="2025-02-03T00:00:00"/>
    <d v="1899-12-30T13:22:00"/>
    <x v="7"/>
    <s v="Hassan Ahmed"/>
    <x v="0"/>
    <x v="0"/>
    <s v="Flowers"/>
    <x v="0"/>
    <x v="0"/>
    <x v="0"/>
    <n v="51.32"/>
    <d v="2025-02-02T01:29:00"/>
    <d v="2024-09-16T01:29:00"/>
    <x v="0"/>
    <d v="2025-02-03T13:22:00"/>
    <d v="2025-02-03T01:29:00"/>
    <x v="0"/>
  </r>
  <r>
    <s v="ORD-20250418-00636"/>
    <x v="0"/>
    <s v="CRP-001"/>
    <x v="4"/>
    <n v="161.61000000000001"/>
    <x v="4"/>
    <n v="3"/>
    <x v="306"/>
    <x v="0"/>
    <d v="1899-12-30T10:52:00"/>
    <s v="10"/>
    <d v="2025-04-19T00:00:00"/>
    <d v="1899-12-30T14:52:00"/>
    <x v="16"/>
    <s v="Priya Kumar"/>
    <x v="0"/>
    <x v="1"/>
    <s v="Hamper"/>
    <x v="0"/>
    <x v="2"/>
    <x v="0"/>
    <n v="484.83000000000004"/>
    <d v="2025-04-18T01:18:00"/>
    <d v="2024-09-12T00:44:00"/>
    <x v="0"/>
    <d v="2025-04-19T14:52:00"/>
    <d v="2025-04-19T01:18:00"/>
    <x v="0"/>
  </r>
  <r>
    <s v="ORD-20240920-00637"/>
    <x v="0"/>
    <s v="CRP-001"/>
    <x v="4"/>
    <n v="161.09"/>
    <x v="4"/>
    <n v="3"/>
    <x v="66"/>
    <x v="3"/>
    <d v="1899-12-30T10:23:00"/>
    <s v="10"/>
    <d v="2024-09-20T00:00:00"/>
    <d v="1899-12-30T15:23:00"/>
    <x v="35"/>
    <s v="Priya Iqbal"/>
    <x v="5"/>
    <x v="1"/>
    <s v="Hamper"/>
    <x v="1"/>
    <x v="1"/>
    <x v="2"/>
    <n v="483.27"/>
    <d v="2024-09-20T01:29:00"/>
    <d v="2024-08-03T01:15:00"/>
    <x v="0"/>
    <d v="2024-09-20T15:23:00"/>
    <d v="2024-09-21T01:29:00"/>
    <x v="1"/>
  </r>
  <r>
    <s v="ORD-20250517-00638"/>
    <x v="0"/>
    <s v="FLW-002"/>
    <x v="5"/>
    <n v="54.19"/>
    <x v="6"/>
    <n v="1"/>
    <x v="307"/>
    <x v="1"/>
    <d v="1899-12-30T10:01:00"/>
    <s v="10"/>
    <d v="2025-05-17T00:00:00"/>
    <d v="1899-12-30T15:01:00"/>
    <x v="6"/>
    <s v="Neha Verma"/>
    <x v="0"/>
    <x v="0"/>
    <s v="Flowers"/>
    <x v="1"/>
    <x v="0"/>
    <x v="0"/>
    <n v="54.19"/>
    <d v="2025-05-17T00:11:00"/>
    <d v="2024-08-26T00:11:00"/>
    <x v="0"/>
    <d v="2025-05-17T15:01:00"/>
    <d v="2025-05-18T00:11:00"/>
    <x v="1"/>
  </r>
  <r>
    <s v="ORD-20241208-00639"/>
    <x v="0"/>
    <s v="BBY-001"/>
    <x v="16"/>
    <n v="62.28"/>
    <x v="0"/>
    <n v="1"/>
    <x v="308"/>
    <x v="11"/>
    <d v="1899-12-30T10:17:00"/>
    <s v="10"/>
    <d v="2024-12-09T00:00:00"/>
    <d v="1899-12-30T13:17:00"/>
    <x v="12"/>
    <s v="Reem Al Bateen"/>
    <x v="1"/>
    <x v="0"/>
    <s v="Baby"/>
    <x v="0"/>
    <x v="3"/>
    <x v="1"/>
    <n v="62.28"/>
    <d v="2024-12-08T00:22:00"/>
    <d v="2024-08-10T00:56:00"/>
    <x v="0"/>
    <d v="2024-12-09T13:17:00"/>
    <d v="2024-12-09T00:22:00"/>
    <x v="0"/>
  </r>
  <r>
    <s v="ORD-20250808-00640"/>
    <x v="0"/>
    <s v="FLW-002"/>
    <x v="5"/>
    <n v="59.62"/>
    <x v="5"/>
    <n v="2"/>
    <x v="236"/>
    <x v="7"/>
    <d v="1899-12-30T10:07:00"/>
    <s v="10"/>
    <d v="2025-08-08T00:00:00"/>
    <d v="1899-12-30T14:07:00"/>
    <x v="10"/>
    <s v="Farhan Verma"/>
    <x v="1"/>
    <x v="0"/>
    <s v="Flowers"/>
    <x v="1"/>
    <x v="1"/>
    <x v="1"/>
    <n v="119.24"/>
    <d v="2025-08-08T01:18:00"/>
    <d v="2024-08-18T01:07:00"/>
    <x v="0"/>
    <d v="2025-08-08T14:07:00"/>
    <d v="2025-08-09T01:18:00"/>
    <x v="1"/>
  </r>
  <r>
    <s v="ORD-20250426-00641"/>
    <x v="0"/>
    <s v="PRF-001"/>
    <x v="14"/>
    <n v="113.24"/>
    <x v="10"/>
    <n v="1"/>
    <x v="129"/>
    <x v="0"/>
    <d v="1899-12-30T10:13:00"/>
    <s v="10"/>
    <d v="2025-04-26T00:00:00"/>
    <d v="1899-12-30T13:13:00"/>
    <x v="7"/>
    <s v="Bilal Shaikh"/>
    <x v="0"/>
    <x v="1"/>
    <s v="Perfume"/>
    <x v="1"/>
    <x v="3"/>
    <x v="0"/>
    <n v="113.24"/>
    <d v="2025-04-26T00:44:00"/>
    <d v="2024-09-22T00:11:00"/>
    <x v="0"/>
    <d v="2025-04-26T13:13:00"/>
    <d v="2025-04-27T00:44:00"/>
    <x v="1"/>
  </r>
  <r>
    <s v="ORD-20250423-00642"/>
    <x v="0"/>
    <s v="FLW-001"/>
    <x v="1"/>
    <n v="43.48"/>
    <x v="0"/>
    <n v="1"/>
    <x v="309"/>
    <x v="0"/>
    <d v="1899-12-30T09:11:00"/>
    <s v="9"/>
    <d v="2025-04-23T00:00:00"/>
    <d v="1899-12-30T12:11:00"/>
    <x v="11"/>
    <s v="Hassan Al Falasi"/>
    <x v="0"/>
    <x v="1"/>
    <s v="Flowers"/>
    <x v="1"/>
    <x v="2"/>
    <x v="1"/>
    <n v="43.48"/>
    <d v="2025-04-23T01:29:00"/>
    <d v="2024-08-23T00:22:00"/>
    <x v="0"/>
    <d v="2025-04-23T12:11:00"/>
    <d v="2025-04-24T01:29:00"/>
    <x v="1"/>
  </r>
  <r>
    <s v="ORD-20250812-00643"/>
    <x v="0"/>
    <s v="DAT-001"/>
    <x v="6"/>
    <n v="25.39"/>
    <x v="7"/>
    <n v="2"/>
    <x v="290"/>
    <x v="7"/>
    <d v="1899-12-30T13:00:00"/>
    <s v="13"/>
    <d v="2025-08-12T00:00:00"/>
    <d v="1899-12-30T18:00:00"/>
    <x v="14"/>
    <s v="Zain Hussain"/>
    <x v="1"/>
    <x v="1"/>
    <s v="Dates &amp; Sweets"/>
    <x v="1"/>
    <x v="1"/>
    <x v="1"/>
    <n v="50.78"/>
    <d v="2025-08-12T01:07:00"/>
    <d v="2024-08-05T00:22:00"/>
    <x v="0"/>
    <d v="2025-08-12T18:00:00"/>
    <d v="2025-08-13T01:07:00"/>
    <x v="1"/>
  </r>
  <r>
    <s v="ORD-20241209-00644"/>
    <x v="0"/>
    <s v="PER-002"/>
    <x v="15"/>
    <n v="20.97"/>
    <x v="0"/>
    <n v="1"/>
    <x v="310"/>
    <x v="11"/>
    <d v="1899-12-30T13:47:00"/>
    <s v="13"/>
    <d v="2024-12-09T00:00:00"/>
    <d v="1899-12-30T18:47:00"/>
    <x v="18"/>
    <s v="Reem Al Suwaidi"/>
    <x v="1"/>
    <x v="0"/>
    <s v="Personalized"/>
    <x v="1"/>
    <x v="0"/>
    <x v="1"/>
    <n v="20.97"/>
    <d v="2024-12-09T00:56:00"/>
    <d v="2024-11-10T00:11:00"/>
    <x v="0"/>
    <d v="2024-12-09T18:47:00"/>
    <d v="2024-12-10T00:56:00"/>
    <x v="1"/>
  </r>
  <r>
    <s v="ORD-20240927-00645"/>
    <x v="0"/>
    <s v="PRF-001"/>
    <x v="14"/>
    <n v="107.71"/>
    <x v="10"/>
    <n v="1"/>
    <x v="311"/>
    <x v="3"/>
    <d v="1899-12-30T20:54:00"/>
    <s v="20"/>
    <d v="2024-09-29T00:00:00"/>
    <d v="1899-12-30T17:23:00"/>
    <x v="11"/>
    <s v="Maryam Al Suwaidi"/>
    <x v="0"/>
    <x v="1"/>
    <s v="Perfume"/>
    <x v="2"/>
    <x v="2"/>
    <x v="1"/>
    <n v="107.71"/>
    <d v="2024-09-27T00:33:00"/>
    <d v="2024-09-27T00:33:00"/>
    <x v="1"/>
    <d v="2024-09-29T17:23:00"/>
    <d v="2024-09-28T00:33:00"/>
    <x v="0"/>
  </r>
  <r>
    <s v="ORD-20250716-00646"/>
    <x v="0"/>
    <s v="SWT-001"/>
    <x v="9"/>
    <n v="31.93"/>
    <x v="7"/>
    <n v="1"/>
    <x v="243"/>
    <x v="8"/>
    <d v="1899-12-30T20:56:00"/>
    <s v="20"/>
    <d v="2025-07-18T00:00:00"/>
    <d v="1899-12-30T16:12:00"/>
    <x v="32"/>
    <s v="Arjun Iqbal"/>
    <x v="6"/>
    <x v="0"/>
    <s v="Dates &amp; Sweets"/>
    <x v="2"/>
    <x v="5"/>
    <x v="0"/>
    <n v="31.93"/>
    <d v="2025-07-16T00:22:00"/>
    <d v="2024-08-01T00:44:00"/>
    <x v="0"/>
    <d v="2025-07-18T16:12:00"/>
    <d v="2025-07-17T00:22:00"/>
    <x v="0"/>
  </r>
  <r>
    <s v="ORD-20250605-00647"/>
    <x v="0"/>
    <s v="FLW-002"/>
    <x v="5"/>
    <n v="45.84"/>
    <x v="2"/>
    <n v="3"/>
    <x v="84"/>
    <x v="6"/>
    <d v="1899-12-30T19:18:00"/>
    <s v="19"/>
    <d v="2025-06-07T00:00:00"/>
    <d v="1899-12-30T13:33:00"/>
    <x v="12"/>
    <s v="Zain Shaikh"/>
    <x v="1"/>
    <x v="0"/>
    <s v="Flowers"/>
    <x v="2"/>
    <x v="1"/>
    <x v="0"/>
    <n v="137.52000000000001"/>
    <d v="2025-06-05T01:07:00"/>
    <d v="2024-09-23T00:25:00"/>
    <x v="0"/>
    <d v="2025-06-07T13:33:00"/>
    <d v="2025-06-06T01:07:00"/>
    <x v="0"/>
  </r>
  <r>
    <s v="ORD-20250124-00648"/>
    <x v="0"/>
    <s v="FLW-001"/>
    <x v="1"/>
    <n v="55.65"/>
    <x v="1"/>
    <n v="1"/>
    <x v="303"/>
    <x v="4"/>
    <d v="1899-12-30T09:18:00"/>
    <s v="9"/>
    <d v="2025-01-24T00:00:00"/>
    <d v="1899-12-30T12:18:00"/>
    <x v="7"/>
    <s v="Saeed Al Bateen"/>
    <x v="0"/>
    <x v="1"/>
    <s v="Flowers"/>
    <x v="1"/>
    <x v="5"/>
    <x v="0"/>
    <n v="55.65"/>
    <d v="2025-01-24T01:15:00"/>
    <d v="2024-10-26T00:56:00"/>
    <x v="0"/>
    <d v="2025-01-24T12:18:00"/>
    <d v="2025-01-25T01:15:00"/>
    <x v="1"/>
  </r>
  <r>
    <s v="ORD-20240903-00649"/>
    <x v="0"/>
    <s v="PRF-001"/>
    <x v="14"/>
    <n v="122.03"/>
    <x v="12"/>
    <n v="1"/>
    <x v="72"/>
    <x v="3"/>
    <d v="1899-12-30T18:09:00"/>
    <s v="18"/>
    <d v="2024-09-04T00:00:00"/>
    <d v="1899-12-30T18:09:00"/>
    <x v="0"/>
    <s v="Maryam Al Mazrouei"/>
    <x v="0"/>
    <x v="0"/>
    <s v="Perfume"/>
    <x v="0"/>
    <x v="2"/>
    <x v="2"/>
    <n v="122.03"/>
    <d v="2024-09-03T00:25:00"/>
    <d v="2024-08-02T00:56:00"/>
    <x v="0"/>
    <d v="2024-09-04T18:09:00"/>
    <d v="2024-09-04T00:25:00"/>
    <x v="0"/>
  </r>
  <r>
    <s v="ORD-20250724-00650"/>
    <x v="0"/>
    <s v="GFT-001"/>
    <x v="2"/>
    <n v="34.729999999999997"/>
    <x v="10"/>
    <n v="1"/>
    <x v="217"/>
    <x v="8"/>
    <d v="1899-12-30T11:19:00"/>
    <s v="11"/>
    <d v="2025-07-24T00:00:00"/>
    <d v="1899-12-30T15:19:00"/>
    <x v="18"/>
    <s v="Hassan Shaikh"/>
    <x v="1"/>
    <x v="0"/>
    <s v="Gifting"/>
    <x v="1"/>
    <x v="1"/>
    <x v="2"/>
    <n v="34.729999999999997"/>
    <d v="2025-07-24T01:18:00"/>
    <d v="2024-08-06T01:15:00"/>
    <x v="0"/>
    <d v="2025-07-24T15:19:00"/>
    <d v="2025-07-25T01:18:00"/>
    <x v="1"/>
  </r>
  <r>
    <s v="ORD-20250127-00651"/>
    <x v="0"/>
    <s v="TOY-001"/>
    <x v="0"/>
    <n v="17.22"/>
    <x v="1"/>
    <n v="1"/>
    <x v="4"/>
    <x v="4"/>
    <d v="1899-12-30T15:24:00"/>
    <s v="15"/>
    <d v="2025-01-28T00:00:00"/>
    <d v="1899-12-30T17:24:00"/>
    <x v="19"/>
    <s v="Neha Kumar"/>
    <x v="0"/>
    <x v="0"/>
    <s v="Toys"/>
    <x v="0"/>
    <x v="0"/>
    <x v="2"/>
    <n v="17.22"/>
    <d v="2025-01-27T01:07:00"/>
    <d v="2024-08-12T00:44:00"/>
    <x v="0"/>
    <d v="2025-01-28T17:24:00"/>
    <d v="2025-01-28T01:07:00"/>
    <x v="0"/>
  </r>
  <r>
    <s v="ORD-20250127-00652"/>
    <x v="0"/>
    <s v="PAF-001"/>
    <x v="12"/>
    <n v="22.7"/>
    <x v="5"/>
    <n v="1"/>
    <x v="4"/>
    <x v="4"/>
    <d v="1899-12-30T11:35:00"/>
    <s v="11"/>
    <d v="2025-01-27T00:00:00"/>
    <d v="1899-12-30T15:35:00"/>
    <x v="4"/>
    <s v="Saeed Al Mansoori"/>
    <x v="0"/>
    <x v="1"/>
    <s v="Bakery"/>
    <x v="1"/>
    <x v="0"/>
    <x v="0"/>
    <n v="22.7"/>
    <d v="2025-01-27T01:29:00"/>
    <d v="2024-09-27T01:07:00"/>
    <x v="0"/>
    <d v="2025-01-27T15:35:00"/>
    <d v="2025-01-28T01:29:00"/>
    <x v="1"/>
  </r>
  <r>
    <s v="ORD-20240803-00653"/>
    <x v="0"/>
    <s v="HOM-001"/>
    <x v="3"/>
    <n v="29.91"/>
    <x v="6"/>
    <n v="1"/>
    <x v="29"/>
    <x v="7"/>
    <d v="1899-12-30T13:48:00"/>
    <s v="13"/>
    <d v="2024-08-04T00:00:00"/>
    <d v="1899-12-30T18:48:00"/>
    <x v="8"/>
    <s v="Priya Iqbal"/>
    <x v="2"/>
    <x v="0"/>
    <s v="Home Fragrance"/>
    <x v="0"/>
    <x v="1"/>
    <x v="0"/>
    <n v="29.91"/>
    <d v="2024-08-03T01:15:00"/>
    <d v="2024-08-03T01:15:00"/>
    <x v="1"/>
    <d v="2024-08-04T18:48:00"/>
    <d v="2024-08-04T01:15:00"/>
    <x v="0"/>
  </r>
  <r>
    <s v="ORD-20250515-00654"/>
    <x v="0"/>
    <s v="CRP-001"/>
    <x v="4"/>
    <n v="151.37"/>
    <x v="9"/>
    <n v="6"/>
    <x v="111"/>
    <x v="1"/>
    <d v="1899-12-30T15:32:00"/>
    <s v="15"/>
    <d v="2025-05-16T00:00:00"/>
    <d v="1899-12-30T20:32:00"/>
    <x v="17"/>
    <s v="Michael Taylor"/>
    <x v="2"/>
    <x v="1"/>
    <s v="Hamper"/>
    <x v="0"/>
    <x v="3"/>
    <x v="0"/>
    <n v="908.22"/>
    <d v="2025-05-15T00:22:00"/>
    <d v="2024-08-05T00:33:00"/>
    <x v="0"/>
    <d v="2025-05-16T20:32:00"/>
    <d v="2025-05-16T00:22:00"/>
    <x v="0"/>
  </r>
  <r>
    <s v="ORD-20250402-00655"/>
    <x v="0"/>
    <s v="PAF-001"/>
    <x v="12"/>
    <n v="22.26"/>
    <x v="5"/>
    <n v="2"/>
    <x v="218"/>
    <x v="0"/>
    <d v="1899-12-30T11:59:00"/>
    <s v="11"/>
    <d v="2025-04-02T00:00:00"/>
    <d v="1899-12-30T18:59:00"/>
    <x v="10"/>
    <s v="Rakesh Shah"/>
    <x v="1"/>
    <x v="0"/>
    <s v="Bakery"/>
    <x v="1"/>
    <x v="1"/>
    <x v="0"/>
    <n v="44.52"/>
    <d v="2025-04-02T00:56:00"/>
    <d v="2024-08-14T01:07:00"/>
    <x v="0"/>
    <d v="2025-04-02T18:59:00"/>
    <d v="2025-04-03T00:56:00"/>
    <x v="1"/>
  </r>
  <r>
    <s v="ORD-20241231-00656"/>
    <x v="0"/>
    <s v="PER-001"/>
    <x v="10"/>
    <n v="11.65"/>
    <x v="8"/>
    <n v="1"/>
    <x v="297"/>
    <x v="11"/>
    <d v="1899-12-30T10:07:00"/>
    <s v="10"/>
    <d v="2024-12-31T00:00:00"/>
    <d v="1899-12-30T17:07:00"/>
    <x v="28"/>
    <s v="Hina Verma"/>
    <x v="3"/>
    <x v="0"/>
    <s v="Personalized"/>
    <x v="1"/>
    <x v="1"/>
    <x v="0"/>
    <n v="11.65"/>
    <d v="2024-12-31T01:18:00"/>
    <d v="2024-09-24T00:33:00"/>
    <x v="0"/>
    <d v="2024-12-31T17:07:00"/>
    <d v="2025-01-01T01:18:00"/>
    <x v="1"/>
  </r>
  <r>
    <s v="ORD-20250517-00657"/>
    <x v="0"/>
    <s v="HMP-002"/>
    <x v="8"/>
    <n v="84.61"/>
    <x v="7"/>
    <n v="1"/>
    <x v="307"/>
    <x v="1"/>
    <d v="1899-12-30T17:10:00"/>
    <s v="17"/>
    <d v="2025-05-18T00:00:00"/>
    <d v="1899-12-30T19:10:00"/>
    <x v="24"/>
    <s v="Emily Jones"/>
    <x v="1"/>
    <x v="1"/>
    <s v="Hamper"/>
    <x v="0"/>
    <x v="0"/>
    <x v="1"/>
    <n v="84.61"/>
    <d v="2025-05-17T01:18:00"/>
    <d v="2024-12-13T00:33:00"/>
    <x v="0"/>
    <d v="2025-05-18T19:10:00"/>
    <d v="2025-05-18T01:18:00"/>
    <x v="0"/>
  </r>
  <r>
    <s v="ORD-20240912-00658"/>
    <x v="0"/>
    <s v="HMP-002"/>
    <x v="8"/>
    <n v="87.09"/>
    <x v="4"/>
    <n v="1"/>
    <x v="13"/>
    <x v="3"/>
    <d v="1899-12-30T13:52:00"/>
    <s v="13"/>
    <d v="2024-09-12T00:00:00"/>
    <d v="1899-12-30T18:52:00"/>
    <x v="0"/>
    <s v="Meera Khan"/>
    <x v="0"/>
    <x v="1"/>
    <s v="Hamper"/>
    <x v="1"/>
    <x v="0"/>
    <x v="0"/>
    <n v="87.09"/>
    <d v="2024-09-12T01:18:00"/>
    <d v="2024-08-10T00:44:00"/>
    <x v="0"/>
    <d v="2024-09-12T18:52:00"/>
    <d v="2024-09-13T01:18:00"/>
    <x v="1"/>
  </r>
  <r>
    <s v="ORD-20250710-00659"/>
    <x v="0"/>
    <s v="CKE-001"/>
    <x v="7"/>
    <n v="47.48"/>
    <x v="5"/>
    <n v="1"/>
    <x v="302"/>
    <x v="8"/>
    <d v="1899-12-30T18:17:00"/>
    <s v="18"/>
    <d v="2025-07-11T00:00:00"/>
    <d v="1899-12-30T20:24:00"/>
    <x v="19"/>
    <s v="Faisal Al Shamsi"/>
    <x v="0"/>
    <x v="1"/>
    <s v="Cakes"/>
    <x v="0"/>
    <x v="0"/>
    <x v="0"/>
    <n v="47.48"/>
    <d v="2025-07-10T00:56:00"/>
    <d v="2024-11-19T01:18:00"/>
    <x v="0"/>
    <d v="2025-07-11T20:24:00"/>
    <d v="2025-07-11T00:56:00"/>
    <x v="0"/>
  </r>
  <r>
    <s v="ORD-20250630-00660"/>
    <x v="0"/>
    <s v="HMP-002"/>
    <x v="8"/>
    <n v="90.05"/>
    <x v="9"/>
    <n v="3"/>
    <x v="118"/>
    <x v="6"/>
    <d v="1899-12-30T19:17:00"/>
    <s v="19"/>
    <d v="2025-07-02T00:00:00"/>
    <d v="1899-12-30T18:24:00"/>
    <x v="2"/>
    <s v="Isabella Brown"/>
    <x v="0"/>
    <x v="1"/>
    <s v="Hamper"/>
    <x v="2"/>
    <x v="4"/>
    <x v="1"/>
    <n v="270.14999999999998"/>
    <d v="2025-06-30T00:22:00"/>
    <d v="2024-08-12T01:18:00"/>
    <x v="0"/>
    <d v="2025-07-02T18:24:00"/>
    <d v="2025-07-01T00:22:00"/>
    <x v="0"/>
  </r>
  <r>
    <s v="ORD-20250221-00661"/>
    <x v="0"/>
    <s v="PER-002"/>
    <x v="15"/>
    <n v="20.27"/>
    <x v="0"/>
    <n v="1"/>
    <x v="222"/>
    <x v="5"/>
    <d v="1899-12-30T10:44:00"/>
    <s v="10"/>
    <d v="2025-02-21T00:00:00"/>
    <d v="1899-12-30T14:44:00"/>
    <x v="1"/>
    <s v="Bilal Kumar"/>
    <x v="1"/>
    <x v="0"/>
    <s v="Personalized"/>
    <x v="1"/>
    <x v="1"/>
    <x v="1"/>
    <n v="20.27"/>
    <d v="2025-02-21T00:22:00"/>
    <d v="2024-08-11T00:44:00"/>
    <x v="0"/>
    <d v="2025-02-21T14:44:00"/>
    <d v="2025-02-22T00:22:00"/>
    <x v="1"/>
  </r>
  <r>
    <s v="ORD-20250723-00662"/>
    <x v="0"/>
    <s v="PRF-001"/>
    <x v="14"/>
    <n v="118.23"/>
    <x v="2"/>
    <n v="3"/>
    <x v="304"/>
    <x v="8"/>
    <d v="1899-12-30T18:15:00"/>
    <s v="18"/>
    <d v="2025-07-24T00:00:00"/>
    <d v="1899-12-30T21:15:00"/>
    <x v="15"/>
    <s v="Yousef Al Suwaidi"/>
    <x v="2"/>
    <x v="0"/>
    <s v="Perfume"/>
    <x v="0"/>
    <x v="5"/>
    <x v="0"/>
    <n v="354.69"/>
    <d v="2025-07-23T01:07:00"/>
    <d v="2024-09-22T00:33:00"/>
    <x v="0"/>
    <d v="2025-07-24T21:15:00"/>
    <d v="2025-07-24T01:07:00"/>
    <x v="0"/>
  </r>
  <r>
    <s v="ORD-20241224-00663"/>
    <x v="0"/>
    <s v="CKE-001"/>
    <x v="7"/>
    <n v="55.08"/>
    <x v="5"/>
    <n v="1"/>
    <x v="245"/>
    <x v="11"/>
    <d v="1899-12-30T16:53:00"/>
    <s v="16"/>
    <d v="2024-12-25T00:00:00"/>
    <d v="1899-12-30T21:53:00"/>
    <x v="6"/>
    <s v="Yousef Al Nahyan"/>
    <x v="0"/>
    <x v="0"/>
    <s v="Cakes"/>
    <x v="0"/>
    <x v="1"/>
    <x v="0"/>
    <n v="55.08"/>
    <d v="2024-12-24T00:22:00"/>
    <d v="2024-08-01T01:25:00"/>
    <x v="0"/>
    <d v="2024-12-25T21:53:00"/>
    <d v="2024-12-25T00:22:00"/>
    <x v="0"/>
  </r>
  <r>
    <s v="ORD-20241003-00664"/>
    <x v="0"/>
    <s v="FLW-002"/>
    <x v="5"/>
    <n v="56.53"/>
    <x v="1"/>
    <n v="1"/>
    <x v="312"/>
    <x v="10"/>
    <d v="1899-12-30T13:33:00"/>
    <s v="13"/>
    <d v="2024-10-04T00:00:00"/>
    <d v="1899-12-30T14:33:00"/>
    <x v="11"/>
    <s v="Mohammed Al Shamsi"/>
    <x v="0"/>
    <x v="1"/>
    <s v="Flowers"/>
    <x v="0"/>
    <x v="0"/>
    <x v="2"/>
    <n v="56.53"/>
    <d v="2024-10-03T00:33:00"/>
    <d v="2024-09-21T01:07:00"/>
    <x v="0"/>
    <d v="2024-10-04T14:33:00"/>
    <d v="2024-10-04T00:33:00"/>
    <x v="0"/>
  </r>
  <r>
    <s v="ORD-20241211-00665"/>
    <x v="0"/>
    <s v="HMP-001"/>
    <x v="11"/>
    <n v="71.760000000000005"/>
    <x v="12"/>
    <n v="1"/>
    <x v="99"/>
    <x v="11"/>
    <d v="1899-12-30T09:46:00"/>
    <s v="9"/>
    <d v="2024-12-11T00:00:00"/>
    <d v="1899-12-30T15:46:00"/>
    <x v="24"/>
    <s v="Faisal Al Suwaidi"/>
    <x v="1"/>
    <x v="0"/>
    <s v="Hamper"/>
    <x v="1"/>
    <x v="3"/>
    <x v="2"/>
    <n v="71.760000000000005"/>
    <d v="2024-12-11T00:44:00"/>
    <d v="2024-08-13T00:11:00"/>
    <x v="0"/>
    <d v="2024-12-11T15:46:00"/>
    <d v="2024-12-12T00:44:00"/>
    <x v="1"/>
  </r>
  <r>
    <s v="ORD-20250310-00666"/>
    <x v="0"/>
    <s v="DAT-001"/>
    <x v="6"/>
    <n v="28.55"/>
    <x v="7"/>
    <n v="1"/>
    <x v="269"/>
    <x v="2"/>
    <d v="1899-12-30T09:50:00"/>
    <s v="9"/>
    <d v="2025-03-10T00:00:00"/>
    <d v="1899-12-30T12:50:00"/>
    <x v="16"/>
    <s v="James Miller"/>
    <x v="0"/>
    <x v="1"/>
    <s v="Dates &amp; Sweets"/>
    <x v="1"/>
    <x v="1"/>
    <x v="2"/>
    <n v="28.55"/>
    <d v="2025-03-10T00:22:00"/>
    <d v="2024-09-15T00:33:00"/>
    <x v="0"/>
    <d v="2025-03-10T12:50:00"/>
    <d v="2025-03-11T00:22:00"/>
    <x v="1"/>
  </r>
  <r>
    <s v="ORD-20250812-00667"/>
    <x v="0"/>
    <s v="PAF-001"/>
    <x v="12"/>
    <n v="22.34"/>
    <x v="11"/>
    <n v="1"/>
    <x v="290"/>
    <x v="7"/>
    <d v="1899-12-30T11:34:00"/>
    <s v="11"/>
    <d v="2025-08-13T00:00:00"/>
    <d v="1899-12-30T15:34:00"/>
    <x v="30"/>
    <s v="Reem Al Nuaimi"/>
    <x v="4"/>
    <x v="1"/>
    <s v="Bakery"/>
    <x v="0"/>
    <x v="1"/>
    <x v="0"/>
    <n v="22.34"/>
    <d v="2025-08-12T00:44:00"/>
    <d v="2024-10-15T00:11:00"/>
    <x v="0"/>
    <d v="2025-08-13T15:34:00"/>
    <d v="2025-08-13T00:44:00"/>
    <x v="0"/>
  </r>
  <r>
    <s v="ORD-20241018-00668"/>
    <x v="0"/>
    <s v="CKE-001"/>
    <x v="7"/>
    <n v="50.7"/>
    <x v="5"/>
    <n v="1"/>
    <x v="273"/>
    <x v="10"/>
    <d v="1899-12-30T11:48:00"/>
    <s v="11"/>
    <d v="2024-10-19T00:00:00"/>
    <d v="1899-12-30T11:48:00"/>
    <x v="12"/>
    <s v="Ahmed Al Shamsi"/>
    <x v="1"/>
    <x v="1"/>
    <s v="Cakes"/>
    <x v="0"/>
    <x v="4"/>
    <x v="1"/>
    <n v="50.7"/>
    <d v="2024-10-18T01:07:00"/>
    <d v="2024-08-09T01:18:00"/>
    <x v="0"/>
    <d v="2024-10-19T11:48:00"/>
    <d v="2024-10-19T01:07:00"/>
    <x v="0"/>
  </r>
  <r>
    <s v="ORD-20250327-00669"/>
    <x v="0"/>
    <s v="DAT-001"/>
    <x v="6"/>
    <n v="31.44"/>
    <x v="7"/>
    <n v="1"/>
    <x v="181"/>
    <x v="2"/>
    <d v="1899-12-30T20:56:00"/>
    <s v="20"/>
    <d v="2025-03-28T00:00:00"/>
    <d v="1899-12-30T20:14:00"/>
    <x v="11"/>
    <s v="Priya Shah"/>
    <x v="0"/>
    <x v="0"/>
    <s v="Dates &amp; Sweets"/>
    <x v="0"/>
    <x v="1"/>
    <x v="1"/>
    <n v="31.44"/>
    <d v="2025-03-27T00:22:00"/>
    <d v="2024-08-23T01:29:00"/>
    <x v="0"/>
    <d v="2025-03-28T20:14:00"/>
    <d v="2025-03-28T00:22:00"/>
    <x v="0"/>
  </r>
  <r>
    <s v="ORD-20250612-00670"/>
    <x v="0"/>
    <s v="FLW-001"/>
    <x v="1"/>
    <n v="42.33"/>
    <x v="1"/>
    <n v="1"/>
    <x v="212"/>
    <x v="6"/>
    <d v="1899-12-30T09:38:00"/>
    <s v="9"/>
    <d v="2025-06-12T00:00:00"/>
    <d v="1899-12-30T13:38:00"/>
    <x v="14"/>
    <s v="Sana Ahmed"/>
    <x v="1"/>
    <x v="0"/>
    <s v="Flowers"/>
    <x v="1"/>
    <x v="2"/>
    <x v="2"/>
    <n v="42.33"/>
    <d v="2025-06-12T01:29:00"/>
    <d v="2024-09-01T00:44:00"/>
    <x v="0"/>
    <d v="2025-06-12T13:38:00"/>
    <d v="2025-06-13T01:29:00"/>
    <x v="1"/>
  </r>
  <r>
    <s v="ORD-20241222-00671"/>
    <x v="0"/>
    <s v="HMP-002"/>
    <x v="8"/>
    <n v="92"/>
    <x v="4"/>
    <n v="1"/>
    <x v="275"/>
    <x v="11"/>
    <d v="1899-12-30T12:21:00"/>
    <s v="12"/>
    <d v="2024-12-22T00:00:00"/>
    <d v="1899-12-30T19:21:00"/>
    <x v="0"/>
    <s v="John Taylor"/>
    <x v="0"/>
    <x v="1"/>
    <s v="Hamper"/>
    <x v="1"/>
    <x v="1"/>
    <x v="0"/>
    <n v="92"/>
    <d v="2024-12-22T00:33:00"/>
    <d v="2024-12-22T00:33:00"/>
    <x v="1"/>
    <d v="2024-12-22T19:21:00"/>
    <d v="2024-12-23T00:33:00"/>
    <x v="1"/>
  </r>
  <r>
    <s v="ORD-20241010-00672"/>
    <x v="0"/>
    <s v="TOY-001"/>
    <x v="0"/>
    <n v="18.68"/>
    <x v="0"/>
    <n v="1"/>
    <x v="266"/>
    <x v="10"/>
    <d v="1899-12-30T11:20:00"/>
    <s v="11"/>
    <d v="2024-10-10T00:00:00"/>
    <d v="1899-12-30T14:20:00"/>
    <x v="28"/>
    <s v="Abdullah Al Nahyan"/>
    <x v="3"/>
    <x v="1"/>
    <s v="Toys"/>
    <x v="1"/>
    <x v="5"/>
    <x v="2"/>
    <n v="18.68"/>
    <d v="2024-10-10T00:22:00"/>
    <d v="2024-08-19T00:25:00"/>
    <x v="0"/>
    <d v="2024-10-10T14:20:00"/>
    <d v="2024-10-11T00:22:00"/>
    <x v="1"/>
  </r>
  <r>
    <s v="ORD-20250630-00673"/>
    <x v="0"/>
    <s v="BAL-001"/>
    <x v="13"/>
    <n v="25.51"/>
    <x v="8"/>
    <n v="5"/>
    <x v="118"/>
    <x v="6"/>
    <d v="1899-12-30T10:45:00"/>
    <s v="10"/>
    <d v="2025-07-02T00:00:00"/>
    <d v="1899-12-30T12:45:00"/>
    <x v="5"/>
    <s v="Hina Khan"/>
    <x v="2"/>
    <x v="0"/>
    <s v="Balloons"/>
    <x v="2"/>
    <x v="0"/>
    <x v="2"/>
    <n v="127.55000000000001"/>
    <d v="2025-06-30T01:07:00"/>
    <d v="2024-08-13T00:33:00"/>
    <x v="0"/>
    <d v="2025-07-02T12:45:00"/>
    <d v="2025-07-01T01:07:00"/>
    <x v="0"/>
  </r>
  <r>
    <s v="ORD-20250206-00674"/>
    <x v="0"/>
    <s v="GFT-001"/>
    <x v="2"/>
    <n v="37.75"/>
    <x v="6"/>
    <n v="1"/>
    <x v="73"/>
    <x v="5"/>
    <d v="1899-12-30T11:13:00"/>
    <s v="11"/>
    <d v="2025-02-06T00:00:00"/>
    <d v="1899-12-30T15:13:00"/>
    <x v="19"/>
    <s v="Latifa Al Nahyan"/>
    <x v="0"/>
    <x v="1"/>
    <s v="Gifting"/>
    <x v="1"/>
    <x v="1"/>
    <x v="1"/>
    <n v="37.75"/>
    <d v="2025-02-06T00:11:00"/>
    <d v="2024-11-16T00:33:00"/>
    <x v="0"/>
    <d v="2025-02-06T15:13:00"/>
    <d v="2025-02-07T00:11:00"/>
    <x v="1"/>
  </r>
  <r>
    <s v="ORD-20241114-00675"/>
    <x v="0"/>
    <s v="CKE-001"/>
    <x v="7"/>
    <n v="62.33"/>
    <x v="8"/>
    <n v="1"/>
    <x v="39"/>
    <x v="9"/>
    <d v="1899-12-30T11:24:00"/>
    <s v="11"/>
    <d v="2024-11-14T00:00:00"/>
    <d v="1899-12-30T17:24:00"/>
    <x v="5"/>
    <s v="Abdullah Al Mazrouei"/>
    <x v="0"/>
    <x v="0"/>
    <s v="Cakes"/>
    <x v="1"/>
    <x v="0"/>
    <x v="0"/>
    <n v="62.33"/>
    <d v="2024-11-14T01:15:00"/>
    <d v="2024-08-08T00:25:00"/>
    <x v="0"/>
    <d v="2024-11-14T17:24:00"/>
    <d v="2024-11-15T01:15:00"/>
    <x v="1"/>
  </r>
  <r>
    <s v="ORD-20241127-00676"/>
    <x v="0"/>
    <s v="BBY-001"/>
    <x v="16"/>
    <n v="70.27"/>
    <x v="0"/>
    <n v="1"/>
    <x v="313"/>
    <x v="9"/>
    <d v="1899-12-30T11:48:00"/>
    <s v="11"/>
    <d v="2024-11-28T00:00:00"/>
    <d v="1899-12-30T15:48:00"/>
    <x v="32"/>
    <s v="Noor Al Mazrouei"/>
    <x v="6"/>
    <x v="1"/>
    <s v="Baby"/>
    <x v="0"/>
    <x v="4"/>
    <x v="1"/>
    <n v="70.27"/>
    <d v="2024-11-27T01:07:00"/>
    <d v="2024-08-18T01:07:00"/>
    <x v="0"/>
    <d v="2024-11-28T15:48:00"/>
    <d v="2024-11-28T01:07:00"/>
    <x v="0"/>
  </r>
  <r>
    <s v="ORD-20250610-00677"/>
    <x v="0"/>
    <s v="HMP-001"/>
    <x v="11"/>
    <n v="63.95"/>
    <x v="12"/>
    <n v="2"/>
    <x v="9"/>
    <x v="6"/>
    <d v="1899-12-30T10:24:00"/>
    <s v="10"/>
    <d v="2025-06-10T00:00:00"/>
    <d v="1899-12-30T17:24:00"/>
    <x v="19"/>
    <s v="Maryam Al Nahyan"/>
    <x v="0"/>
    <x v="1"/>
    <s v="Hamper"/>
    <x v="1"/>
    <x v="4"/>
    <x v="0"/>
    <n v="127.9"/>
    <d v="2025-06-10T00:33:00"/>
    <d v="2024-08-22T01:15:00"/>
    <x v="0"/>
    <d v="2025-06-10T17:24:00"/>
    <d v="2025-06-11T00:33:00"/>
    <x v="1"/>
  </r>
  <r>
    <s v="ORD-20240807-00678"/>
    <x v="0"/>
    <s v="PRF-001"/>
    <x v="14"/>
    <n v="107.72"/>
    <x v="12"/>
    <n v="1"/>
    <x v="86"/>
    <x v="7"/>
    <d v="1899-12-30T11:43:00"/>
    <s v="11"/>
    <d v="2024-08-07T00:00:00"/>
    <d v="1899-12-30T14:43:00"/>
    <x v="13"/>
    <s v="Yousef Al Hosani"/>
    <x v="3"/>
    <x v="0"/>
    <s v="Perfume"/>
    <x v="1"/>
    <x v="1"/>
    <x v="1"/>
    <n v="107.72"/>
    <d v="2024-08-07T00:44:00"/>
    <d v="2024-08-07T00:44:00"/>
    <x v="1"/>
    <d v="2024-08-07T14:43:00"/>
    <d v="2024-08-08T00:44:00"/>
    <x v="1"/>
  </r>
  <r>
    <s v="ORD-20250622-00679"/>
    <x v="0"/>
    <s v="HMP-002"/>
    <x v="8"/>
    <n v="84.79"/>
    <x v="4"/>
    <n v="1"/>
    <x v="178"/>
    <x v="6"/>
    <d v="1899-12-30T10:11:00"/>
    <s v="10"/>
    <d v="2025-06-22T00:00:00"/>
    <d v="1899-12-30T17:11:00"/>
    <x v="6"/>
    <s v="Hassan Al Nuaimi"/>
    <x v="0"/>
    <x v="1"/>
    <s v="Hamper"/>
    <x v="1"/>
    <x v="0"/>
    <x v="2"/>
    <n v="84.79"/>
    <d v="2025-06-22T00:56:00"/>
    <d v="2024-11-14T00:44:00"/>
    <x v="0"/>
    <d v="2025-06-22T17:11:00"/>
    <d v="2025-06-23T00:56:00"/>
    <x v="1"/>
  </r>
  <r>
    <s v="ORD-20250119-00680"/>
    <x v="0"/>
    <s v="CHC-001"/>
    <x v="17"/>
    <n v="18.04"/>
    <x v="1"/>
    <n v="1"/>
    <x v="175"/>
    <x v="4"/>
    <d v="1899-12-30T09:49:00"/>
    <s v="9"/>
    <d v="2025-01-19T00:00:00"/>
    <d v="1899-12-30T16:49:00"/>
    <x v="35"/>
    <s v="Ahmed Al Falasi"/>
    <x v="5"/>
    <x v="1"/>
    <s v="Chocolate"/>
    <x v="1"/>
    <x v="2"/>
    <x v="0"/>
    <n v="18.04"/>
    <d v="2025-01-19T01:18:00"/>
    <d v="2024-08-23T00:33:00"/>
    <x v="0"/>
    <d v="2025-01-19T16:49:00"/>
    <d v="2025-01-20T01:18:00"/>
    <x v="1"/>
  </r>
  <r>
    <s v="ORD-20240817-00681"/>
    <x v="0"/>
    <s v="PER-001"/>
    <x v="10"/>
    <n v="12.5"/>
    <x v="5"/>
    <n v="2"/>
    <x v="38"/>
    <x v="7"/>
    <d v="1899-12-30T15:14:00"/>
    <s v="15"/>
    <d v="2024-08-18T00:00:00"/>
    <d v="1899-12-30T21:14:00"/>
    <x v="34"/>
    <s v="Ahmed Al Hosani"/>
    <x v="3"/>
    <x v="0"/>
    <s v="Personalized"/>
    <x v="0"/>
    <x v="1"/>
    <x v="0"/>
    <n v="25"/>
    <d v="2024-08-17T00:22:00"/>
    <d v="2024-08-13T00:44:00"/>
    <x v="0"/>
    <d v="2024-08-18T21:14:00"/>
    <d v="2024-08-18T00:22:00"/>
    <x v="0"/>
  </r>
  <r>
    <s v="ORD-20240914-00682"/>
    <x v="0"/>
    <s v="HMP-001"/>
    <x v="11"/>
    <n v="70.650000000000006"/>
    <x v="10"/>
    <n v="1"/>
    <x v="68"/>
    <x v="3"/>
    <d v="1899-12-30T14:15:00"/>
    <s v="14"/>
    <d v="2024-09-15T00:00:00"/>
    <d v="1899-12-30T16:15:00"/>
    <x v="29"/>
    <s v="Aisha Al Shamsi"/>
    <x v="2"/>
    <x v="1"/>
    <s v="Hamper"/>
    <x v="0"/>
    <x v="2"/>
    <x v="0"/>
    <n v="70.650000000000006"/>
    <d v="2024-09-14T01:15:00"/>
    <d v="2024-08-27T01:15:00"/>
    <x v="0"/>
    <d v="2024-09-15T16:15:00"/>
    <d v="2024-09-15T01:15:00"/>
    <x v="0"/>
  </r>
  <r>
    <s v="ORD-20250802-00683"/>
    <x v="0"/>
    <s v="BAL-001"/>
    <x v="13"/>
    <n v="25.37"/>
    <x v="5"/>
    <n v="1"/>
    <x v="174"/>
    <x v="7"/>
    <d v="1899-12-30T20:39:00"/>
    <s v="20"/>
    <d v="2025-08-04T00:00:00"/>
    <d v="1899-12-30T14:51:00"/>
    <x v="4"/>
    <s v="Sara Iqbal"/>
    <x v="0"/>
    <x v="1"/>
    <s v="Balloons"/>
    <x v="2"/>
    <x v="4"/>
    <x v="0"/>
    <n v="25.37"/>
    <d v="2025-08-02T01:07:00"/>
    <d v="2024-08-04T01:18:00"/>
    <x v="0"/>
    <d v="2025-08-04T14:51:00"/>
    <d v="2025-08-03T01:07:00"/>
    <x v="0"/>
  </r>
  <r>
    <s v="ORD-20250315-00684"/>
    <x v="0"/>
    <s v="FLW-002"/>
    <x v="5"/>
    <n v="51.68"/>
    <x v="10"/>
    <n v="1"/>
    <x v="166"/>
    <x v="2"/>
    <d v="1899-12-30T11:46:00"/>
    <s v="11"/>
    <d v="2025-03-16T00:00:00"/>
    <d v="1899-12-30T16:46:00"/>
    <x v="21"/>
    <s v="Hina Chaudhry"/>
    <x v="4"/>
    <x v="1"/>
    <s v="Flowers"/>
    <x v="0"/>
    <x v="0"/>
    <x v="1"/>
    <n v="51.68"/>
    <d v="2025-03-15T01:18:00"/>
    <d v="2024-11-25T00:56:00"/>
    <x v="0"/>
    <d v="2025-03-16T16:46:00"/>
    <d v="2025-03-16T01:18:00"/>
    <x v="0"/>
  </r>
  <r>
    <s v="ORD-20250219-00685"/>
    <x v="0"/>
    <s v="HMP-001"/>
    <x v="11"/>
    <n v="71.33"/>
    <x v="10"/>
    <n v="1"/>
    <x v="201"/>
    <x v="5"/>
    <d v="1899-12-30T13:17:00"/>
    <s v="13"/>
    <d v="2025-02-20T00:00:00"/>
    <d v="1899-12-30T15:17:00"/>
    <x v="32"/>
    <s v="Hamad Al Marri"/>
    <x v="6"/>
    <x v="0"/>
    <s v="Hamper"/>
    <x v="0"/>
    <x v="4"/>
    <x v="0"/>
    <n v="71.33"/>
    <d v="2025-02-19T00:22:00"/>
    <d v="2024-08-18T00:33:00"/>
    <x v="0"/>
    <d v="2025-02-20T15:17:00"/>
    <d v="2025-02-20T00:22:00"/>
    <x v="0"/>
  </r>
  <r>
    <s v="ORD-20240901-00686"/>
    <x v="0"/>
    <s v="BAL-001"/>
    <x v="13"/>
    <n v="22.19"/>
    <x v="5"/>
    <n v="3"/>
    <x v="3"/>
    <x v="3"/>
    <d v="1899-12-30T12:32:00"/>
    <s v="12"/>
    <d v="2024-09-02T00:00:00"/>
    <d v="1899-12-30T13:32:00"/>
    <x v="26"/>
    <s v="Sana Chaudhry"/>
    <x v="1"/>
    <x v="0"/>
    <s v="Balloons"/>
    <x v="0"/>
    <x v="2"/>
    <x v="1"/>
    <n v="66.570000000000007"/>
    <d v="2024-09-01T00:22:00"/>
    <d v="2024-08-27T01:29:00"/>
    <x v="0"/>
    <d v="2024-09-02T13:32:00"/>
    <d v="2024-09-02T00:22:00"/>
    <x v="0"/>
  </r>
  <r>
    <s v="ORD-20250416-00687"/>
    <x v="0"/>
    <s v="CHC-001"/>
    <x v="17"/>
    <n v="16.670000000000002"/>
    <x v="1"/>
    <n v="1"/>
    <x v="85"/>
    <x v="0"/>
    <d v="1899-12-30T11:16:00"/>
    <s v="11"/>
    <d v="2025-04-16T00:00:00"/>
    <d v="1899-12-30T15:16:00"/>
    <x v="0"/>
    <s v="Hassan Hussain"/>
    <x v="0"/>
    <x v="1"/>
    <s v="Chocolate"/>
    <x v="1"/>
    <x v="1"/>
    <x v="0"/>
    <n v="16.670000000000002"/>
    <d v="2025-04-16T00:44:00"/>
    <d v="2024-08-02T01:15:00"/>
    <x v="0"/>
    <d v="2025-04-16T15:16:00"/>
    <d v="2025-04-17T00:44:00"/>
    <x v="1"/>
  </r>
  <r>
    <s v="ORD-20241111-00688"/>
    <x v="0"/>
    <s v="HMP-001"/>
    <x v="11"/>
    <n v="66.89"/>
    <x v="12"/>
    <n v="1"/>
    <x v="20"/>
    <x v="9"/>
    <d v="1899-12-30T18:45:00"/>
    <s v="18"/>
    <d v="2024-11-12T00:00:00"/>
    <d v="1899-12-30T18:45:00"/>
    <x v="11"/>
    <s v="Michael Miller"/>
    <x v="0"/>
    <x v="1"/>
    <s v="Hamper"/>
    <x v="0"/>
    <x v="0"/>
    <x v="0"/>
    <n v="66.89"/>
    <d v="2024-11-11T00:25:00"/>
    <d v="2024-10-07T01:29:00"/>
    <x v="0"/>
    <d v="2024-11-12T18:45:00"/>
    <d v="2024-11-12T00:25:00"/>
    <x v="0"/>
  </r>
  <r>
    <s v="ORD-20250305-00689"/>
    <x v="0"/>
    <s v="HOM-001"/>
    <x v="3"/>
    <n v="27.66"/>
    <x v="2"/>
    <n v="2"/>
    <x v="15"/>
    <x v="2"/>
    <d v="1899-12-30T10:18:00"/>
    <s v="10"/>
    <d v="2025-03-06T00:00:00"/>
    <d v="1899-12-30T10:18:00"/>
    <x v="26"/>
    <s v="Latifa Al Mazrouei"/>
    <x v="1"/>
    <x v="1"/>
    <s v="Home Fragrance"/>
    <x v="0"/>
    <x v="5"/>
    <x v="0"/>
    <n v="55.32"/>
    <d v="2025-03-05T01:07:00"/>
    <d v="2024-08-14T00:22:00"/>
    <x v="0"/>
    <d v="2025-03-06T10:18:00"/>
    <d v="2025-03-06T01:07:00"/>
    <x v="0"/>
  </r>
  <r>
    <s v="ORD-20250522-00690"/>
    <x v="0"/>
    <s v="HMP-002"/>
    <x v="8"/>
    <n v="78.540000000000006"/>
    <x v="9"/>
    <n v="6"/>
    <x v="51"/>
    <x v="1"/>
    <d v="1899-12-30T13:08:00"/>
    <s v="13"/>
    <d v="2025-05-23T00:00:00"/>
    <d v="1899-12-30T17:08:00"/>
    <x v="17"/>
    <s v="Meera Verma"/>
    <x v="2"/>
    <x v="0"/>
    <s v="Hamper"/>
    <x v="0"/>
    <x v="1"/>
    <x v="1"/>
    <n v="471.24"/>
    <d v="2025-05-22T00:22:00"/>
    <d v="2024-09-03T01:18:00"/>
    <x v="0"/>
    <d v="2025-05-23T17:08:00"/>
    <d v="2025-05-23T00:22:00"/>
    <x v="0"/>
  </r>
  <r>
    <s v="ORD-20241117-00691"/>
    <x v="0"/>
    <s v="PER-001"/>
    <x v="10"/>
    <n v="14.53"/>
    <x v="8"/>
    <n v="2"/>
    <x v="314"/>
    <x v="9"/>
    <d v="1899-12-30T21:06:00"/>
    <s v="21"/>
    <d v="2024-11-19T00:00:00"/>
    <d v="1899-12-30T20:32:00"/>
    <x v="5"/>
    <s v="Arjun Verma"/>
    <x v="0"/>
    <x v="0"/>
    <s v="Personalized"/>
    <x v="2"/>
    <x v="1"/>
    <x v="0"/>
    <n v="29.06"/>
    <d v="2024-11-17T01:07:00"/>
    <d v="2024-08-29T01:07:00"/>
    <x v="0"/>
    <d v="2024-11-19T20:32:00"/>
    <d v="2024-11-18T01:07:00"/>
    <x v="0"/>
  </r>
  <r>
    <s v="ORD-20250613-00692"/>
    <x v="0"/>
    <s v="PRF-001"/>
    <x v="14"/>
    <n v="124.74"/>
    <x v="12"/>
    <n v="1"/>
    <x v="235"/>
    <x v="6"/>
    <d v="1899-12-30T21:56:00"/>
    <s v="21"/>
    <d v="2025-06-15T00:00:00"/>
    <d v="1899-12-30T16:06:00"/>
    <x v="7"/>
    <s v="Saeed Al Nuaimi"/>
    <x v="0"/>
    <x v="0"/>
    <s v="Perfume"/>
    <x v="2"/>
    <x v="1"/>
    <x v="0"/>
    <n v="124.74"/>
    <d v="2025-06-13T01:29:00"/>
    <d v="2024-08-24T01:18:00"/>
    <x v="0"/>
    <d v="2025-06-15T16:06:00"/>
    <d v="2025-06-14T01:29:00"/>
    <x v="0"/>
  </r>
  <r>
    <s v="ORD-20250801-00693"/>
    <x v="0"/>
    <s v="CRP-001"/>
    <x v="4"/>
    <n v="139.69999999999999"/>
    <x v="9"/>
    <n v="3"/>
    <x v="315"/>
    <x v="7"/>
    <d v="1899-12-30T20:38:00"/>
    <s v="20"/>
    <d v="2025-08-03T00:00:00"/>
    <d v="1899-12-30T19:48:00"/>
    <x v="10"/>
    <s v="Ahmed Al Bateen"/>
    <x v="1"/>
    <x v="1"/>
    <s v="Hamper"/>
    <x v="2"/>
    <x v="1"/>
    <x v="0"/>
    <n v="419.09999999999997"/>
    <d v="2025-08-01T00:22:00"/>
    <d v="2024-08-06T00:56:00"/>
    <x v="0"/>
    <d v="2025-08-03T19:48:00"/>
    <d v="2025-08-02T00:22:00"/>
    <x v="0"/>
  </r>
  <r>
    <s v="ORD-20250616-00694"/>
    <x v="0"/>
    <s v="PER-001"/>
    <x v="10"/>
    <n v="12.67"/>
    <x v="8"/>
    <n v="1"/>
    <x v="231"/>
    <x v="6"/>
    <d v="1899-12-30T11:13:00"/>
    <s v="11"/>
    <d v="2025-06-16T00:00:00"/>
    <d v="1899-12-30T14:13:00"/>
    <x v="17"/>
    <s v="Emma Davis"/>
    <x v="2"/>
    <x v="1"/>
    <s v="Personalized"/>
    <x v="1"/>
    <x v="0"/>
    <x v="0"/>
    <n v="12.67"/>
    <d v="2025-06-16T00:11:00"/>
    <d v="2024-08-02T00:22:00"/>
    <x v="0"/>
    <d v="2025-06-16T14:13:00"/>
    <d v="2025-06-17T00:11:00"/>
    <x v="1"/>
  </r>
  <r>
    <s v="ORD-20240923-00695"/>
    <x v="0"/>
    <s v="PAF-001"/>
    <x v="12"/>
    <n v="20.99"/>
    <x v="3"/>
    <n v="1"/>
    <x v="133"/>
    <x v="3"/>
    <d v="1899-12-30T21:46:00"/>
    <s v="21"/>
    <d v="2024-09-25T00:00:00"/>
    <d v="1899-12-30T12:20:00"/>
    <x v="29"/>
    <s v="Latifa Al Bateen"/>
    <x v="2"/>
    <x v="1"/>
    <s v="Bakery"/>
    <x v="2"/>
    <x v="1"/>
    <x v="1"/>
    <n v="20.99"/>
    <d v="2024-09-23T00:44:00"/>
    <d v="2024-09-06T00:33:00"/>
    <x v="0"/>
    <d v="2024-09-25T12:20:00"/>
    <d v="2024-09-24T00:44:00"/>
    <x v="0"/>
  </r>
  <r>
    <s v="ORD-20250713-00696"/>
    <x v="0"/>
    <s v="HOM-001"/>
    <x v="3"/>
    <n v="30.29"/>
    <x v="2"/>
    <n v="1"/>
    <x v="165"/>
    <x v="8"/>
    <d v="1899-12-30T20:27:00"/>
    <s v="20"/>
    <d v="2025-07-15T00:00:00"/>
    <d v="1899-12-30T11:40:00"/>
    <x v="19"/>
    <s v="Maryam Al Marri"/>
    <x v="0"/>
    <x v="1"/>
    <s v="Home Fragrance"/>
    <x v="2"/>
    <x v="1"/>
    <x v="0"/>
    <n v="30.29"/>
    <d v="2025-07-13T00:33:00"/>
    <d v="2024-09-02T00:33:00"/>
    <x v="0"/>
    <d v="2025-07-15T11:40:00"/>
    <d v="2025-07-14T00:33:00"/>
    <x v="0"/>
  </r>
  <r>
    <s v="ORD-20250613-00697"/>
    <x v="0"/>
    <s v="PAF-001"/>
    <x v="12"/>
    <n v="26.51"/>
    <x v="8"/>
    <n v="1"/>
    <x v="235"/>
    <x v="6"/>
    <d v="1899-12-30T09:31:00"/>
    <s v="9"/>
    <d v="2025-06-14T00:00:00"/>
    <d v="1899-12-30T09:31:00"/>
    <x v="14"/>
    <s v="Hassan Hussain"/>
    <x v="1"/>
    <x v="0"/>
    <s v="Bakery"/>
    <x v="0"/>
    <x v="3"/>
    <x v="1"/>
    <n v="26.51"/>
    <d v="2025-06-13T01:18:00"/>
    <d v="2024-08-02T01:15:00"/>
    <x v="0"/>
    <d v="2025-06-14T09:31:00"/>
    <d v="2025-06-14T01:18:00"/>
    <x v="0"/>
  </r>
  <r>
    <s v="ORD-20250403-00698"/>
    <x v="0"/>
    <s v="DAT-001"/>
    <x v="6"/>
    <n v="30.22"/>
    <x v="4"/>
    <n v="1"/>
    <x v="272"/>
    <x v="0"/>
    <d v="1899-12-30T15:40:00"/>
    <s v="15"/>
    <d v="2025-04-05T00:00:00"/>
    <d v="1899-12-30T21:40:00"/>
    <x v="35"/>
    <s v="Bilal Shaikh"/>
    <x v="5"/>
    <x v="0"/>
    <s v="Dates &amp; Sweets"/>
    <x v="2"/>
    <x v="1"/>
    <x v="2"/>
    <n v="30.22"/>
    <d v="2025-04-03T01:18:00"/>
    <d v="2024-09-22T00:11:00"/>
    <x v="0"/>
    <d v="2025-04-05T21:40:00"/>
    <d v="2025-04-04T01:18:00"/>
    <x v="0"/>
  </r>
  <r>
    <s v="ORD-20250521-00699"/>
    <x v="0"/>
    <s v="GFT-001"/>
    <x v="2"/>
    <n v="38.22"/>
    <x v="12"/>
    <n v="3"/>
    <x v="316"/>
    <x v="1"/>
    <d v="1899-12-30T18:26:00"/>
    <s v="18"/>
    <d v="2025-05-22T00:00:00"/>
    <d v="1899-12-30T21:26:00"/>
    <x v="2"/>
    <s v="Neha Verma"/>
    <x v="0"/>
    <x v="1"/>
    <s v="Gifting"/>
    <x v="0"/>
    <x v="5"/>
    <x v="0"/>
    <n v="114.66"/>
    <d v="2025-05-21T00:56:00"/>
    <d v="2024-08-26T00:11:00"/>
    <x v="0"/>
    <d v="2025-05-22T21:26:00"/>
    <d v="2025-05-22T00:56:00"/>
    <x v="0"/>
  </r>
  <r>
    <s v="ORD-20250609-00700"/>
    <x v="0"/>
    <s v="DAT-001"/>
    <x v="6"/>
    <n v="28.74"/>
    <x v="4"/>
    <n v="1"/>
    <x v="150"/>
    <x v="6"/>
    <d v="1899-12-30T20:38:00"/>
    <s v="20"/>
    <d v="2025-06-11T00:00:00"/>
    <d v="1899-12-30T17:03:00"/>
    <x v="7"/>
    <s v="Fatima Al Mazrouei"/>
    <x v="0"/>
    <x v="0"/>
    <s v="Dates &amp; Sweets"/>
    <x v="2"/>
    <x v="0"/>
    <x v="0"/>
    <n v="28.74"/>
    <d v="2025-06-09T00:22:00"/>
    <d v="2024-08-03T00:44:00"/>
    <x v="0"/>
    <d v="2025-06-11T17:03:00"/>
    <d v="2025-06-10T00:22:00"/>
    <x v="0"/>
  </r>
  <r>
    <s v="ORD-20250721-00701"/>
    <x v="0"/>
    <s v="HMP-001"/>
    <x v="11"/>
    <n v="85.62"/>
    <x v="9"/>
    <n v="3"/>
    <x v="317"/>
    <x v="8"/>
    <d v="1899-12-30T10:31:00"/>
    <s v="10"/>
    <d v="2025-07-21T00:00:00"/>
    <d v="1899-12-30T17:31:00"/>
    <x v="14"/>
    <s v="Hassan Ahmed"/>
    <x v="1"/>
    <x v="1"/>
    <s v="Hamper"/>
    <x v="1"/>
    <x v="0"/>
    <x v="0"/>
    <n v="256.86"/>
    <d v="2025-07-21T00:44:00"/>
    <d v="2024-09-16T01:29:00"/>
    <x v="0"/>
    <d v="2025-07-21T17:31:00"/>
    <d v="2025-07-22T00:44:00"/>
    <x v="1"/>
  </r>
  <r>
    <s v="ORD-20250324-00702"/>
    <x v="0"/>
    <s v="PAF-001"/>
    <x v="12"/>
    <n v="20.9"/>
    <x v="5"/>
    <n v="1"/>
    <x v="76"/>
    <x v="2"/>
    <d v="1899-12-30T14:46:00"/>
    <s v="14"/>
    <d v="2025-03-25T00:00:00"/>
    <d v="1899-12-30T19:46:00"/>
    <x v="3"/>
    <s v="Abdullah Al Falasi"/>
    <x v="0"/>
    <x v="1"/>
    <s v="Bakery"/>
    <x v="0"/>
    <x v="0"/>
    <x v="1"/>
    <n v="20.9"/>
    <d v="2025-03-24T01:18:00"/>
    <d v="2024-11-25T01:07:00"/>
    <x v="0"/>
    <d v="2025-03-25T19:46:00"/>
    <d v="2025-03-25T01:18:00"/>
    <x v="0"/>
  </r>
  <r>
    <s v="ORD-20241122-00703"/>
    <x v="0"/>
    <s v="FLW-001"/>
    <x v="1"/>
    <n v="56.1"/>
    <x v="0"/>
    <n v="2"/>
    <x v="47"/>
    <x v="9"/>
    <d v="1899-12-30T19:58:00"/>
    <s v="19"/>
    <d v="2024-11-23T00:00:00"/>
    <d v="1899-12-30T19:58:00"/>
    <x v="16"/>
    <s v="Sara Verma"/>
    <x v="0"/>
    <x v="1"/>
    <s v="Flowers"/>
    <x v="0"/>
    <x v="1"/>
    <x v="0"/>
    <n v="112.2"/>
    <d v="2024-11-22T00:44:00"/>
    <d v="2024-09-16T00:33:00"/>
    <x v="0"/>
    <d v="2024-11-23T19:58:00"/>
    <d v="2024-11-23T00:44:00"/>
    <x v="0"/>
  </r>
  <r>
    <s v="ORD-20240810-00704"/>
    <x v="0"/>
    <s v="FLW-002"/>
    <x v="5"/>
    <n v="58.11"/>
    <x v="3"/>
    <n v="1"/>
    <x v="234"/>
    <x v="7"/>
    <d v="1899-12-30T10:49:00"/>
    <s v="10"/>
    <d v="2024-08-10T00:00:00"/>
    <d v="1899-12-30T16:49:00"/>
    <x v="0"/>
    <s v="Rohit Ahmed"/>
    <x v="0"/>
    <x v="0"/>
    <s v="Flowers"/>
    <x v="1"/>
    <x v="0"/>
    <x v="1"/>
    <n v="58.11"/>
    <d v="2024-08-10T00:44:00"/>
    <d v="2024-08-10T00:44:00"/>
    <x v="1"/>
    <d v="2024-08-10T16:49:00"/>
    <d v="2024-08-11T00:44:00"/>
    <x v="1"/>
  </r>
  <r>
    <s v="ORD-20250512-00705"/>
    <x v="0"/>
    <s v="HMP-002"/>
    <x v="8"/>
    <n v="89.3"/>
    <x v="9"/>
    <n v="3"/>
    <x v="318"/>
    <x v="1"/>
    <d v="1899-12-30T12:00:00"/>
    <s v="12"/>
    <d v="2025-05-12T00:00:00"/>
    <d v="1899-12-30T18:00:00"/>
    <x v="10"/>
    <s v="Saeed Al Shamsi"/>
    <x v="1"/>
    <x v="0"/>
    <s v="Hamper"/>
    <x v="1"/>
    <x v="5"/>
    <x v="0"/>
    <n v="267.89999999999998"/>
    <d v="2025-05-12T00:00:00"/>
    <d v="2024-09-30T01:29:00"/>
    <x v="0"/>
    <d v="2025-05-12T18:00:00"/>
    <d v="2025-05-13T00:00:00"/>
    <x v="1"/>
  </r>
  <r>
    <s v="ORD-20250126-00706"/>
    <x v="0"/>
    <s v="HMP-001"/>
    <x v="11"/>
    <n v="80.84"/>
    <x v="12"/>
    <n v="1"/>
    <x v="250"/>
    <x v="4"/>
    <d v="1899-12-30T09:16:00"/>
    <s v="9"/>
    <d v="2025-01-26T00:00:00"/>
    <d v="1899-12-30T15:16:00"/>
    <x v="18"/>
    <s v="Sara Shah"/>
    <x v="1"/>
    <x v="0"/>
    <s v="Hamper"/>
    <x v="1"/>
    <x v="6"/>
    <x v="1"/>
    <n v="80.84"/>
    <d v="2025-01-26T00:11:00"/>
    <d v="2024-08-06T00:44:00"/>
    <x v="0"/>
    <d v="2025-01-26T15:16:00"/>
    <d v="2025-01-27T00:11:00"/>
    <x v="1"/>
  </r>
  <r>
    <s v="ORD-20250805-00707"/>
    <x v="0"/>
    <s v="HMP-001"/>
    <x v="11"/>
    <n v="65.58"/>
    <x v="9"/>
    <n v="4"/>
    <x v="35"/>
    <x v="7"/>
    <d v="1899-12-30T12:34:00"/>
    <s v="12"/>
    <d v="2025-08-05T00:00:00"/>
    <d v="1899-12-30T17:34:00"/>
    <x v="11"/>
    <s v="Hina Shaikh"/>
    <x v="0"/>
    <x v="0"/>
    <s v="Hamper"/>
    <x v="1"/>
    <x v="5"/>
    <x v="2"/>
    <n v="262.32"/>
    <d v="2025-08-05T00:11:00"/>
    <d v="2024-08-02T00:56:00"/>
    <x v="0"/>
    <d v="2025-08-05T17:34:00"/>
    <d v="2025-08-06T00:11:00"/>
    <x v="1"/>
  </r>
  <r>
    <s v="ORD-20240907-00708"/>
    <x v="0"/>
    <s v="HOM-001"/>
    <x v="3"/>
    <n v="28.25"/>
    <x v="6"/>
    <n v="2"/>
    <x v="319"/>
    <x v="3"/>
    <d v="1899-12-30T15:13:00"/>
    <s v="15"/>
    <d v="2024-09-08T00:00:00"/>
    <d v="1899-12-30T19:13:00"/>
    <x v="14"/>
    <s v="Rakesh Khan"/>
    <x v="1"/>
    <x v="1"/>
    <s v="Home Fragrance"/>
    <x v="0"/>
    <x v="1"/>
    <x v="0"/>
    <n v="56.5"/>
    <d v="2024-09-07T01:18:00"/>
    <d v="2024-08-02T01:18:00"/>
    <x v="0"/>
    <d v="2024-09-08T19:13:00"/>
    <d v="2024-09-08T01:18:00"/>
    <x v="0"/>
  </r>
  <r>
    <s v="ORD-20241210-00709"/>
    <x v="0"/>
    <s v="FLW-001"/>
    <x v="1"/>
    <n v="48.03"/>
    <x v="0"/>
    <n v="1"/>
    <x v="207"/>
    <x v="11"/>
    <d v="1899-12-30T19:02:00"/>
    <s v="19"/>
    <d v="2024-12-12T00:00:00"/>
    <d v="1899-12-30T19:50:00"/>
    <x v="22"/>
    <s v="Rakesh Patel"/>
    <x v="5"/>
    <x v="0"/>
    <s v="Flowers"/>
    <x v="2"/>
    <x v="0"/>
    <x v="0"/>
    <n v="48.03"/>
    <d v="2024-12-10T00:56:00"/>
    <d v="2024-09-12T00:33:00"/>
    <x v="0"/>
    <d v="2024-12-12T19:50:00"/>
    <d v="2024-12-11T00:56:00"/>
    <x v="0"/>
  </r>
  <r>
    <s v="ORD-20250515-00710"/>
    <x v="0"/>
    <s v="HOM-001"/>
    <x v="3"/>
    <n v="29.82"/>
    <x v="6"/>
    <n v="1"/>
    <x v="111"/>
    <x v="1"/>
    <d v="1899-12-30T21:05:00"/>
    <s v="21"/>
    <d v="2025-05-16T00:00:00"/>
    <d v="1899-12-30T21:05:00"/>
    <x v="15"/>
    <s v="Zain Shah"/>
    <x v="2"/>
    <x v="0"/>
    <s v="Home Fragrance"/>
    <x v="0"/>
    <x v="6"/>
    <x v="0"/>
    <n v="29.82"/>
    <d v="2025-05-15T00:22:00"/>
    <d v="2024-08-03T00:56:00"/>
    <x v="0"/>
    <d v="2025-05-16T21:05:00"/>
    <d v="2025-05-16T00:22:00"/>
    <x v="0"/>
  </r>
  <r>
    <s v="ORD-20250113-00711"/>
    <x v="0"/>
    <s v="TOY-001"/>
    <x v="0"/>
    <n v="18.89"/>
    <x v="1"/>
    <n v="1"/>
    <x v="130"/>
    <x v="4"/>
    <d v="1899-12-30T14:40:00"/>
    <s v="14"/>
    <d v="2025-01-13T00:00:00"/>
    <d v="1899-12-30T17:40:00"/>
    <x v="19"/>
    <s v="Yousef Al Bateen"/>
    <x v="0"/>
    <x v="0"/>
    <s v="Toys"/>
    <x v="1"/>
    <x v="2"/>
    <x v="0"/>
    <n v="18.89"/>
    <d v="2025-01-13T00:11:00"/>
    <d v="2024-08-02T00:33:00"/>
    <x v="0"/>
    <d v="2025-01-13T17:40:00"/>
    <d v="2025-01-14T00:11:00"/>
    <x v="1"/>
  </r>
  <r>
    <s v="ORD-20241004-00712"/>
    <x v="0"/>
    <s v="GFT-001"/>
    <x v="2"/>
    <n v="35.5"/>
    <x v="3"/>
    <n v="1"/>
    <x v="280"/>
    <x v="10"/>
    <d v="1899-12-30T11:33:00"/>
    <s v="11"/>
    <d v="2024-10-04T00:00:00"/>
    <d v="1899-12-30T17:33:00"/>
    <x v="20"/>
    <s v="Faisal Al Falasi"/>
    <x v="4"/>
    <x v="1"/>
    <s v="Gifting"/>
    <x v="1"/>
    <x v="5"/>
    <x v="0"/>
    <n v="35.5"/>
    <d v="2024-10-04T00:25:00"/>
    <d v="2024-08-02T00:33:00"/>
    <x v="0"/>
    <d v="2024-10-04T17:33:00"/>
    <d v="2024-10-05T00:25:00"/>
    <x v="1"/>
  </r>
  <r>
    <s v="ORD-20250110-00713"/>
    <x v="0"/>
    <s v="FLW-002"/>
    <x v="5"/>
    <n v="49.12"/>
    <x v="5"/>
    <n v="1"/>
    <x v="101"/>
    <x v="4"/>
    <d v="1899-12-30T09:30:00"/>
    <s v="9"/>
    <d v="2025-01-10T00:00:00"/>
    <d v="1899-12-30T15:30:00"/>
    <x v="16"/>
    <s v="Latifa Al Hosani"/>
    <x v="0"/>
    <x v="0"/>
    <s v="Flowers"/>
    <x v="1"/>
    <x v="0"/>
    <x v="0"/>
    <n v="49.12"/>
    <d v="2025-01-10T00:33:00"/>
    <d v="2024-08-05T00:22:00"/>
    <x v="0"/>
    <d v="2025-01-10T15:30:00"/>
    <d v="2025-01-11T00:33:00"/>
    <x v="1"/>
  </r>
  <r>
    <s v="ORD-20241028-00714"/>
    <x v="0"/>
    <s v="GFT-001"/>
    <x v="2"/>
    <n v="36.06"/>
    <x v="12"/>
    <n v="2"/>
    <x v="213"/>
    <x v="10"/>
    <d v="1899-12-30T12:00:00"/>
    <s v="12"/>
    <d v="2024-10-28T00:00:00"/>
    <d v="1899-12-30T19:00:00"/>
    <x v="2"/>
    <s v="Daniel Taylor"/>
    <x v="0"/>
    <x v="0"/>
    <s v="Gifting"/>
    <x v="1"/>
    <x v="1"/>
    <x v="1"/>
    <n v="72.12"/>
    <d v="2024-10-28T00:00:00"/>
    <d v="2024-08-18T00:22:00"/>
    <x v="0"/>
    <d v="2024-10-28T19:00:00"/>
    <d v="2024-10-29T00:00:00"/>
    <x v="1"/>
  </r>
  <r>
    <s v="ORD-20241118-00715"/>
    <x v="0"/>
    <s v="GFT-001"/>
    <x v="2"/>
    <n v="36.71"/>
    <x v="2"/>
    <n v="2"/>
    <x v="320"/>
    <x v="9"/>
    <d v="1899-12-30T09:36:00"/>
    <s v="9"/>
    <d v="2024-11-19T00:00:00"/>
    <d v="1899-12-30T14:36:00"/>
    <x v="5"/>
    <s v="Bilal Shah"/>
    <x v="0"/>
    <x v="0"/>
    <s v="Gifting"/>
    <x v="0"/>
    <x v="5"/>
    <x v="2"/>
    <n v="73.42"/>
    <d v="2024-11-18T00:00:00"/>
    <d v="2024-09-19T01:18:00"/>
    <x v="0"/>
    <d v="2024-11-19T14:36:00"/>
    <d v="2024-11-19T00:00:00"/>
    <x v="0"/>
  </r>
  <r>
    <s v="ORD-20240905-00716"/>
    <x v="0"/>
    <s v="PRF-001"/>
    <x v="14"/>
    <n v="125.37"/>
    <x v="2"/>
    <n v="1"/>
    <x v="149"/>
    <x v="3"/>
    <d v="1899-12-30T20:39:00"/>
    <s v="20"/>
    <d v="2024-09-06T00:00:00"/>
    <d v="1899-12-30T20:39:00"/>
    <x v="14"/>
    <s v="Imran Kumar"/>
    <x v="1"/>
    <x v="0"/>
    <s v="Perfume"/>
    <x v="0"/>
    <x v="0"/>
    <x v="0"/>
    <n v="125.37"/>
    <d v="2024-09-05T01:07:00"/>
    <d v="2024-09-05T01:07:00"/>
    <x v="1"/>
    <d v="2024-09-06T20:39:00"/>
    <d v="2024-09-06T01:07:00"/>
    <x v="0"/>
  </r>
  <r>
    <s v="ORD-20250306-00717"/>
    <x v="0"/>
    <s v="CRP-001"/>
    <x v="4"/>
    <n v="168.01"/>
    <x v="4"/>
    <n v="6"/>
    <x v="30"/>
    <x v="2"/>
    <d v="1899-12-30T12:49:00"/>
    <s v="12"/>
    <d v="2025-03-06T00:00:00"/>
    <d v="1899-12-30T19:49:00"/>
    <x v="19"/>
    <s v="Zain Shaikh"/>
    <x v="0"/>
    <x v="1"/>
    <s v="Hamper"/>
    <x v="1"/>
    <x v="5"/>
    <x v="0"/>
    <n v="1008.06"/>
    <d v="2025-03-06T01:18:00"/>
    <d v="2024-09-23T00:25:00"/>
    <x v="0"/>
    <d v="2025-03-06T19:49:00"/>
    <d v="2025-03-07T01:18:00"/>
    <x v="1"/>
  </r>
  <r>
    <s v="ORD-20250207-00718"/>
    <x v="0"/>
    <s v="GFT-001"/>
    <x v="2"/>
    <n v="36.29"/>
    <x v="3"/>
    <n v="1"/>
    <x v="202"/>
    <x v="5"/>
    <d v="1899-12-30T17:16:00"/>
    <s v="17"/>
    <d v="2025-02-08T00:00:00"/>
    <d v="1899-12-30T17:54:00"/>
    <x v="32"/>
    <s v="Imran Shah"/>
    <x v="6"/>
    <x v="1"/>
    <s v="Gifting"/>
    <x v="0"/>
    <x v="2"/>
    <x v="2"/>
    <n v="36.29"/>
    <d v="2025-02-07T00:44:00"/>
    <d v="2024-08-10T00:11:00"/>
    <x v="0"/>
    <d v="2025-02-08T17:54:00"/>
    <d v="2025-02-08T00:44:00"/>
    <x v="0"/>
  </r>
  <r>
    <s v="ORD-20241014-00719"/>
    <x v="0"/>
    <s v="PRF-001"/>
    <x v="14"/>
    <n v="119.33"/>
    <x v="12"/>
    <n v="1"/>
    <x v="117"/>
    <x v="10"/>
    <d v="1899-12-30T12:11:00"/>
    <s v="12"/>
    <d v="2024-10-14T00:00:00"/>
    <d v="1899-12-30T17:11:00"/>
    <x v="3"/>
    <s v="James Smith"/>
    <x v="0"/>
    <x v="1"/>
    <s v="Perfume"/>
    <x v="1"/>
    <x v="1"/>
    <x v="0"/>
    <n v="119.33"/>
    <d v="2024-10-14T01:29:00"/>
    <d v="2024-10-14T01:29:00"/>
    <x v="1"/>
    <d v="2024-10-14T17:11:00"/>
    <d v="2024-10-15T01:29:00"/>
    <x v="1"/>
  </r>
  <r>
    <s v="ORD-20250203-00720"/>
    <x v="0"/>
    <s v="HMP-001"/>
    <x v="11"/>
    <n v="77.58"/>
    <x v="9"/>
    <n v="3"/>
    <x v="241"/>
    <x v="5"/>
    <d v="1899-12-30T12:44:00"/>
    <s v="12"/>
    <d v="2025-02-04T00:00:00"/>
    <d v="1899-12-30T15:44:00"/>
    <x v="26"/>
    <s v="Emily Davis"/>
    <x v="1"/>
    <x v="0"/>
    <s v="Hamper"/>
    <x v="0"/>
    <x v="5"/>
    <x v="1"/>
    <n v="232.74"/>
    <d v="2025-02-03T00:56:00"/>
    <d v="2024-10-23T00:44:00"/>
    <x v="0"/>
    <d v="2025-02-04T15:44:00"/>
    <d v="2025-02-04T00:56:00"/>
    <x v="0"/>
  </r>
  <r>
    <s v="ORD-20250301-00721"/>
    <x v="0"/>
    <s v="DAT-001"/>
    <x v="6"/>
    <n v="30.96"/>
    <x v="4"/>
    <n v="1"/>
    <x v="135"/>
    <x v="2"/>
    <d v="1899-12-30T19:02:00"/>
    <s v="19"/>
    <d v="2025-03-04T00:00:00"/>
    <d v="1899-12-30T12:03:00"/>
    <x v="9"/>
    <s v="Arjun Ahmed"/>
    <x v="2"/>
    <x v="1"/>
    <s v="Dates &amp; Sweets"/>
    <x v="2"/>
    <x v="1"/>
    <x v="1"/>
    <n v="30.96"/>
    <d v="2025-03-01T00:56:00"/>
    <d v="2024-09-05T00:56:00"/>
    <x v="0"/>
    <d v="2025-03-04T12:03:00"/>
    <d v="2025-03-02T00:56:00"/>
    <x v="0"/>
  </r>
  <r>
    <s v="ORD-20250412-00722"/>
    <x v="0"/>
    <s v="SWT-001"/>
    <x v="9"/>
    <n v="30.04"/>
    <x v="4"/>
    <n v="1"/>
    <x v="27"/>
    <x v="0"/>
    <d v="1899-12-30T16:01:00"/>
    <s v="16"/>
    <d v="2025-04-14T00:00:00"/>
    <d v="1899-12-30T20:01:00"/>
    <x v="36"/>
    <s v="Imran Khan"/>
    <x v="6"/>
    <x v="0"/>
    <s v="Dates &amp; Sweets"/>
    <x v="2"/>
    <x v="5"/>
    <x v="0"/>
    <n v="30.04"/>
    <d v="2025-04-12T00:11:00"/>
    <d v="2024-08-03T00:11:00"/>
    <x v="0"/>
    <d v="2025-04-14T20:01:00"/>
    <d v="2025-04-13T00:11:00"/>
    <x v="0"/>
  </r>
  <r>
    <s v="ORD-20250511-00723"/>
    <x v="0"/>
    <s v="SWT-001"/>
    <x v="9"/>
    <n v="25.14"/>
    <x v="4"/>
    <n v="1"/>
    <x v="321"/>
    <x v="1"/>
    <d v="1899-12-30T10:11:00"/>
    <s v="10"/>
    <d v="2025-05-11T00:00:00"/>
    <d v="1899-12-30T13:11:00"/>
    <x v="12"/>
    <s v="Hina Patel"/>
    <x v="1"/>
    <x v="0"/>
    <s v="Dates &amp; Sweets"/>
    <x v="1"/>
    <x v="5"/>
    <x v="0"/>
    <n v="25.14"/>
    <d v="2025-05-11T00:56:00"/>
    <d v="2024-08-25T00:22:00"/>
    <x v="0"/>
    <d v="2025-05-11T13:11:00"/>
    <d v="2025-05-12T00:56:00"/>
    <x v="1"/>
  </r>
  <r>
    <s v="ORD-20250728-00724"/>
    <x v="0"/>
    <s v="FLW-002"/>
    <x v="5"/>
    <n v="50.24"/>
    <x v="6"/>
    <n v="2"/>
    <x v="281"/>
    <x v="8"/>
    <d v="1899-12-30T13:07:00"/>
    <s v="13"/>
    <d v="2025-07-29T00:00:00"/>
    <d v="1899-12-30T13:07:00"/>
    <x v="9"/>
    <s v="Hassan Patel"/>
    <x v="2"/>
    <x v="0"/>
    <s v="Flowers"/>
    <x v="0"/>
    <x v="2"/>
    <x v="2"/>
    <n v="100.48"/>
    <d v="2025-07-28T01:18:00"/>
    <d v="2024-09-04T01:29:00"/>
    <x v="0"/>
    <d v="2025-07-29T13:07:00"/>
    <d v="2025-07-29T01:18:00"/>
    <x v="0"/>
  </r>
  <r>
    <s v="ORD-20241128-00725"/>
    <x v="0"/>
    <s v="PRF-001"/>
    <x v="14"/>
    <n v="130.11000000000001"/>
    <x v="12"/>
    <n v="1"/>
    <x v="185"/>
    <x v="9"/>
    <d v="1899-12-30T19:41:00"/>
    <s v="19"/>
    <d v="2024-11-29T00:00:00"/>
    <d v="1899-12-30T19:41:00"/>
    <x v="29"/>
    <s v="Yousef Al Falasi"/>
    <x v="2"/>
    <x v="1"/>
    <s v="Perfume"/>
    <x v="0"/>
    <x v="0"/>
    <x v="1"/>
    <n v="130.11000000000001"/>
    <d v="2024-11-28T01:29:00"/>
    <d v="2024-11-09T00:44:00"/>
    <x v="0"/>
    <d v="2024-11-29T19:41:00"/>
    <d v="2024-11-29T01:29:00"/>
    <x v="0"/>
  </r>
  <r>
    <s v="ORD-20241115-00726"/>
    <x v="0"/>
    <s v="GFT-001"/>
    <x v="2"/>
    <n v="34.89"/>
    <x v="12"/>
    <n v="2"/>
    <x v="322"/>
    <x v="9"/>
    <d v="1899-12-30T20:11:00"/>
    <s v="20"/>
    <d v="2024-11-16T00:00:00"/>
    <d v="1899-12-30T17:22:00"/>
    <x v="5"/>
    <s v="Zain Khan"/>
    <x v="2"/>
    <x v="1"/>
    <s v="Gifting"/>
    <x v="0"/>
    <x v="0"/>
    <x v="0"/>
    <n v="69.78"/>
    <d v="2024-11-15T00:22:00"/>
    <d v="2024-08-05T00:22:00"/>
    <x v="0"/>
    <d v="2024-11-16T17:22:00"/>
    <d v="2024-11-16T00:22:00"/>
    <x v="0"/>
  </r>
  <r>
    <s v="ORD-20250310-00727"/>
    <x v="0"/>
    <s v="HMP-002"/>
    <x v="8"/>
    <n v="94.12"/>
    <x v="7"/>
    <n v="1"/>
    <x v="269"/>
    <x v="2"/>
    <d v="1899-12-30T09:44:00"/>
    <s v="9"/>
    <d v="2025-03-11T00:00:00"/>
    <d v="1899-12-30T13:44:00"/>
    <x v="5"/>
    <s v="Rohit Ahmed"/>
    <x v="2"/>
    <x v="0"/>
    <s v="Hamper"/>
    <x v="0"/>
    <x v="1"/>
    <x v="0"/>
    <n v="94.12"/>
    <d v="2025-03-10T00:56:00"/>
    <d v="2024-08-10T00:44:00"/>
    <x v="0"/>
    <d v="2025-03-11T13:44:00"/>
    <d v="2025-03-11T00:56:00"/>
    <x v="0"/>
  </r>
  <r>
    <s v="ORD-20241110-00728"/>
    <x v="0"/>
    <s v="HMP-002"/>
    <x v="8"/>
    <n v="85.19"/>
    <x v="7"/>
    <n v="1"/>
    <x v="323"/>
    <x v="9"/>
    <d v="1899-12-30T11:07:00"/>
    <s v="11"/>
    <d v="2024-11-10T00:00:00"/>
    <d v="1899-12-30T18:07:00"/>
    <x v="4"/>
    <s v="Ali Patel"/>
    <x v="0"/>
    <x v="1"/>
    <s v="Hamper"/>
    <x v="1"/>
    <x v="3"/>
    <x v="2"/>
    <n v="85.19"/>
    <d v="2024-11-10T00:44:00"/>
    <d v="2024-08-29T00:56:00"/>
    <x v="0"/>
    <d v="2024-11-10T18:07:00"/>
    <d v="2024-11-11T00:44:00"/>
    <x v="1"/>
  </r>
  <r>
    <s v="ORD-20240804-00729"/>
    <x v="0"/>
    <s v="BBY-001"/>
    <x v="16"/>
    <n v="65.150000000000006"/>
    <x v="0"/>
    <n v="2"/>
    <x v="163"/>
    <x v="7"/>
    <d v="1899-12-30T11:30:00"/>
    <s v="11"/>
    <d v="2024-08-04T00:00:00"/>
    <d v="1899-12-30T15:30:00"/>
    <x v="3"/>
    <s v="Meera Iqbal"/>
    <x v="0"/>
    <x v="1"/>
    <s v="Baby"/>
    <x v="1"/>
    <x v="0"/>
    <x v="0"/>
    <n v="130.30000000000001"/>
    <d v="2024-08-04T01:07:00"/>
    <d v="2024-08-04T01:07:00"/>
    <x v="1"/>
    <d v="2024-08-04T15:30:00"/>
    <d v="2024-08-05T01:07:00"/>
    <x v="1"/>
  </r>
  <r>
    <s v="ORD-20250621-00730"/>
    <x v="0"/>
    <s v="PER-002"/>
    <x v="15"/>
    <n v="21.5"/>
    <x v="0"/>
    <n v="2"/>
    <x v="220"/>
    <x v="6"/>
    <d v="1899-12-30T10:46:00"/>
    <s v="10"/>
    <d v="2025-06-22T00:00:00"/>
    <d v="1899-12-30T11:46:00"/>
    <x v="24"/>
    <s v="Daniel Johnson"/>
    <x v="1"/>
    <x v="0"/>
    <s v="Personalized"/>
    <x v="0"/>
    <x v="5"/>
    <x v="2"/>
    <n v="43"/>
    <d v="2025-06-21T00:11:00"/>
    <d v="2024-10-24T00:22:00"/>
    <x v="0"/>
    <d v="2025-06-22T11:46:00"/>
    <d v="2025-06-22T00:11:00"/>
    <x v="0"/>
  </r>
  <r>
    <s v="ORD-20250104-00731"/>
    <x v="0"/>
    <s v="SWT-001"/>
    <x v="9"/>
    <n v="26.84"/>
    <x v="7"/>
    <n v="1"/>
    <x v="98"/>
    <x v="4"/>
    <d v="1899-12-30T16:10:00"/>
    <s v="16"/>
    <d v="2025-01-05T00:00:00"/>
    <d v="1899-12-30T17:10:00"/>
    <x v="35"/>
    <s v="Ali Ahmed"/>
    <x v="5"/>
    <x v="0"/>
    <s v="Dates &amp; Sweets"/>
    <x v="0"/>
    <x v="5"/>
    <x v="1"/>
    <n v="26.84"/>
    <d v="2025-01-04T00:11:00"/>
    <d v="2024-08-15T00:22:00"/>
    <x v="0"/>
    <d v="2025-01-05T17:10:00"/>
    <d v="2025-01-05T00:11:00"/>
    <x v="0"/>
  </r>
  <r>
    <s v="ORD-20250126-00732"/>
    <x v="0"/>
    <s v="CKE-001"/>
    <x v="7"/>
    <n v="55.42"/>
    <x v="5"/>
    <n v="2"/>
    <x v="250"/>
    <x v="4"/>
    <d v="1899-12-30T12:29:00"/>
    <s v="12"/>
    <d v="2025-01-26T00:00:00"/>
    <d v="1899-12-30T16:29:00"/>
    <x v="4"/>
    <s v="Rakesh Hussain"/>
    <x v="0"/>
    <x v="1"/>
    <s v="Cakes"/>
    <x v="1"/>
    <x v="2"/>
    <x v="0"/>
    <n v="110.84"/>
    <d v="2025-01-26T01:29:00"/>
    <d v="2024-08-30T01:07:00"/>
    <x v="0"/>
    <d v="2025-01-26T16:29:00"/>
    <d v="2025-01-27T01:29:00"/>
    <x v="1"/>
  </r>
  <r>
    <s v="ORD-20250202-00733"/>
    <x v="0"/>
    <s v="HMP-002"/>
    <x v="8"/>
    <n v="81.86"/>
    <x v="7"/>
    <n v="1"/>
    <x v="305"/>
    <x v="5"/>
    <d v="1899-12-30T11:06:00"/>
    <s v="11"/>
    <d v="2025-02-04T00:00:00"/>
    <d v="1899-12-30T16:06:00"/>
    <x v="16"/>
    <s v="David Brown"/>
    <x v="0"/>
    <x v="0"/>
    <s v="Hamper"/>
    <x v="2"/>
    <x v="4"/>
    <x v="0"/>
    <n v="81.86"/>
    <d v="2025-02-02T00:25:00"/>
    <d v="2024-08-28T01:07:00"/>
    <x v="0"/>
    <d v="2025-02-04T16:06:00"/>
    <d v="2025-02-03T00:25:00"/>
    <x v="0"/>
  </r>
  <r>
    <s v="ORD-20241206-00734"/>
    <x v="0"/>
    <s v="PAF-001"/>
    <x v="12"/>
    <n v="21.24"/>
    <x v="3"/>
    <n v="2"/>
    <x v="324"/>
    <x v="11"/>
    <d v="1899-12-30T20:52:00"/>
    <s v="20"/>
    <d v="2024-12-07T00:00:00"/>
    <d v="1899-12-30T12:14:00"/>
    <x v="26"/>
    <s v="Omar Al Shamsi"/>
    <x v="1"/>
    <x v="0"/>
    <s v="Bakery"/>
    <x v="0"/>
    <x v="0"/>
    <x v="0"/>
    <n v="42.48"/>
    <d v="2024-12-06T00:44:00"/>
    <d v="2024-08-11T00:33:00"/>
    <x v="0"/>
    <d v="2024-12-07T12:14:00"/>
    <d v="2024-12-07T00:44:00"/>
    <x v="0"/>
  </r>
  <r>
    <s v="ORD-20250322-00735"/>
    <x v="0"/>
    <s v="PRF-001"/>
    <x v="14"/>
    <n v="117.03"/>
    <x v="2"/>
    <n v="1"/>
    <x v="286"/>
    <x v="2"/>
    <d v="1899-12-30T18:58:00"/>
    <s v="18"/>
    <d v="2025-03-23T00:00:00"/>
    <d v="1899-12-30T20:58:00"/>
    <x v="16"/>
    <s v="Khalid Al Mazrouei"/>
    <x v="0"/>
    <x v="0"/>
    <s v="Perfume"/>
    <x v="0"/>
    <x v="1"/>
    <x v="1"/>
    <n v="117.03"/>
    <d v="2025-03-22T01:18:00"/>
    <d v="2024-08-15T00:11:00"/>
    <x v="0"/>
    <d v="2025-03-23T20:58:00"/>
    <d v="2025-03-23T01:18:00"/>
    <x v="0"/>
  </r>
  <r>
    <s v="ORD-20250204-00736"/>
    <x v="0"/>
    <s v="GFT-001"/>
    <x v="2"/>
    <n v="35.619999999999997"/>
    <x v="10"/>
    <n v="1"/>
    <x v="171"/>
    <x v="5"/>
    <d v="1899-12-30T09:26:00"/>
    <s v="9"/>
    <d v="2025-02-05T00:00:00"/>
    <d v="1899-12-30T11:26:00"/>
    <x v="1"/>
    <s v="Maryam Al Mansoori"/>
    <x v="1"/>
    <x v="0"/>
    <s v="Gifting"/>
    <x v="0"/>
    <x v="1"/>
    <x v="0"/>
    <n v="35.619999999999997"/>
    <d v="2025-02-04T00:56:00"/>
    <d v="2024-09-28T00:44:00"/>
    <x v="0"/>
    <d v="2025-02-05T11:26:00"/>
    <d v="2025-02-05T00:56:00"/>
    <x v="0"/>
  </r>
  <r>
    <s v="ORD-20250424-00737"/>
    <x v="0"/>
    <s v="GFT-001"/>
    <x v="2"/>
    <n v="33.659999999999997"/>
    <x v="3"/>
    <n v="1"/>
    <x v="183"/>
    <x v="0"/>
    <d v="1899-12-30T13:31:00"/>
    <s v="13"/>
    <d v="2025-04-24T00:00:00"/>
    <d v="1899-12-30T16:31:00"/>
    <x v="11"/>
    <s v="Meera Chaudhry"/>
    <x v="0"/>
    <x v="0"/>
    <s v="Gifting"/>
    <x v="1"/>
    <x v="0"/>
    <x v="0"/>
    <n v="33.659999999999997"/>
    <d v="2025-04-24T00:44:00"/>
    <d v="2024-08-17T01:07:00"/>
    <x v="0"/>
    <d v="2025-04-24T16:31:00"/>
    <d v="2025-04-25T00:44:00"/>
    <x v="1"/>
  </r>
  <r>
    <s v="ORD-20250225-00738"/>
    <x v="0"/>
    <s v="TOY-001"/>
    <x v="0"/>
    <n v="19.809999999999999"/>
    <x v="1"/>
    <n v="1"/>
    <x v="24"/>
    <x v="5"/>
    <d v="1899-12-30T20:07:00"/>
    <s v="20"/>
    <d v="2025-02-26T00:00:00"/>
    <d v="1899-12-30T16:12:00"/>
    <x v="24"/>
    <s v="Meera Verma"/>
    <x v="1"/>
    <x v="0"/>
    <s v="Toys"/>
    <x v="0"/>
    <x v="1"/>
    <x v="0"/>
    <n v="19.809999999999999"/>
    <d v="2025-02-25T00:44:00"/>
    <d v="2024-09-03T01:18:00"/>
    <x v="0"/>
    <d v="2025-02-26T16:12:00"/>
    <d v="2025-02-26T00:44:00"/>
    <x v="0"/>
  </r>
  <r>
    <s v="ORD-20250207-00739"/>
    <x v="0"/>
    <s v="GFT-001"/>
    <x v="2"/>
    <n v="32.5"/>
    <x v="6"/>
    <n v="1"/>
    <x v="202"/>
    <x v="5"/>
    <d v="1899-12-30T13:03:00"/>
    <s v="13"/>
    <d v="2025-02-07T00:00:00"/>
    <d v="1899-12-30T16:03:00"/>
    <x v="2"/>
    <s v="Aisha Al Mazrouei"/>
    <x v="0"/>
    <x v="0"/>
    <s v="Gifting"/>
    <x v="1"/>
    <x v="1"/>
    <x v="1"/>
    <n v="32.5"/>
    <d v="2025-02-07T01:15:00"/>
    <d v="2024-08-04T00:44:00"/>
    <x v="0"/>
    <d v="2025-02-07T16:03:00"/>
    <d v="2025-02-08T01:15:00"/>
    <x v="1"/>
  </r>
  <r>
    <s v="ORD-20250320-00740"/>
    <x v="0"/>
    <s v="PER-001"/>
    <x v="10"/>
    <n v="11.82"/>
    <x v="5"/>
    <n v="1"/>
    <x v="224"/>
    <x v="2"/>
    <d v="1899-12-30T10:46:00"/>
    <s v="10"/>
    <d v="2025-03-20T00:00:00"/>
    <d v="1899-12-30T14:46:00"/>
    <x v="4"/>
    <s v="Rohit Patel"/>
    <x v="0"/>
    <x v="1"/>
    <s v="Personalized"/>
    <x v="1"/>
    <x v="3"/>
    <x v="0"/>
    <n v="11.82"/>
    <d v="2025-03-20T00:11:00"/>
    <d v="2024-08-23T00:22:00"/>
    <x v="0"/>
    <d v="2025-03-20T14:46:00"/>
    <d v="2025-03-21T00:11:00"/>
    <x v="1"/>
  </r>
  <r>
    <s v="ORD-20250617-00741"/>
    <x v="0"/>
    <s v="GFT-001"/>
    <x v="2"/>
    <n v="33.770000000000003"/>
    <x v="1"/>
    <n v="1"/>
    <x v="325"/>
    <x v="6"/>
    <d v="1899-12-30T20:59:00"/>
    <s v="20"/>
    <d v="2025-06-18T00:00:00"/>
    <d v="1899-12-30T12:09:00"/>
    <x v="14"/>
    <s v="Hina Verma"/>
    <x v="1"/>
    <x v="0"/>
    <s v="Gifting"/>
    <x v="0"/>
    <x v="3"/>
    <x v="0"/>
    <n v="33.770000000000003"/>
    <d v="2025-06-17T00:56:00"/>
    <d v="2024-09-24T00:33:00"/>
    <x v="0"/>
    <d v="2025-06-18T12:09:00"/>
    <d v="2025-06-18T00:56:00"/>
    <x v="0"/>
  </r>
  <r>
    <s v="ORD-20250405-00742"/>
    <x v="0"/>
    <s v="DAT-001"/>
    <x v="6"/>
    <n v="33.97"/>
    <x v="4"/>
    <n v="3"/>
    <x v="162"/>
    <x v="0"/>
    <d v="1899-12-30T18:27:00"/>
    <s v="18"/>
    <d v="2025-04-06T00:00:00"/>
    <d v="1899-12-30T13:53:00"/>
    <x v="20"/>
    <s v="Olivia Williams"/>
    <x v="4"/>
    <x v="1"/>
    <s v="Dates &amp; Sweets"/>
    <x v="0"/>
    <x v="0"/>
    <x v="0"/>
    <n v="101.91"/>
    <d v="2025-04-05T01:15:00"/>
    <d v="2024-12-09T01:07:00"/>
    <x v="0"/>
    <d v="2025-04-06T13:53:00"/>
    <d v="2025-04-06T01:15:00"/>
    <x v="0"/>
  </r>
  <r>
    <s v="ORD-20250605-00743"/>
    <x v="0"/>
    <s v="TOY-001"/>
    <x v="0"/>
    <n v="18.28"/>
    <x v="5"/>
    <n v="1"/>
    <x v="84"/>
    <x v="6"/>
    <d v="1899-12-30T10:51:00"/>
    <s v="10"/>
    <d v="2025-06-06T00:00:00"/>
    <d v="1899-12-30T12:51:00"/>
    <x v="1"/>
    <s v="Maryam Al Falasi"/>
    <x v="1"/>
    <x v="1"/>
    <s v="Toys"/>
    <x v="0"/>
    <x v="1"/>
    <x v="0"/>
    <n v="18.28"/>
    <d v="2025-06-05T00:33:00"/>
    <d v="2024-11-02T00:56:00"/>
    <x v="0"/>
    <d v="2025-06-06T12:51:00"/>
    <d v="2025-06-06T00:33:00"/>
    <x v="0"/>
  </r>
  <r>
    <s v="ORD-20240808-00744"/>
    <x v="0"/>
    <s v="HOM-001"/>
    <x v="3"/>
    <n v="32.479999999999997"/>
    <x v="2"/>
    <n v="1"/>
    <x v="326"/>
    <x v="7"/>
    <d v="1899-12-30T18:42:00"/>
    <s v="18"/>
    <d v="2024-08-09T00:00:00"/>
    <d v="1899-12-30T19:42:00"/>
    <x v="1"/>
    <s v="Hassan Al Hosani"/>
    <x v="1"/>
    <x v="0"/>
    <s v="Home Fragrance"/>
    <x v="0"/>
    <x v="3"/>
    <x v="1"/>
    <n v="32.479999999999997"/>
    <d v="2024-08-08T01:07:00"/>
    <d v="2024-08-08T01:07:00"/>
    <x v="1"/>
    <d v="2024-08-09T19:42:00"/>
    <d v="2024-08-09T01:07:00"/>
    <x v="0"/>
  </r>
  <r>
    <s v="ORD-20250317-00745"/>
    <x v="0"/>
    <s v="CRP-001"/>
    <x v="4"/>
    <n v="160.86000000000001"/>
    <x v="4"/>
    <n v="3"/>
    <x v="11"/>
    <x v="2"/>
    <d v="1899-12-30T13:38:00"/>
    <s v="13"/>
    <d v="2025-03-17T00:00:00"/>
    <d v="1899-12-30T18:38:00"/>
    <x v="26"/>
    <s v="Sana Kumar"/>
    <x v="1"/>
    <x v="1"/>
    <s v="Hamper"/>
    <x v="1"/>
    <x v="0"/>
    <x v="0"/>
    <n v="482.58000000000004"/>
    <d v="2025-03-17T00:56:00"/>
    <d v="2024-08-04T00:22:00"/>
    <x v="0"/>
    <d v="2025-03-17T18:38:00"/>
    <d v="2025-03-18T00:56:00"/>
    <x v="1"/>
  </r>
  <r>
    <s v="ORD-20241006-00746"/>
    <x v="0"/>
    <s v="HMP-002"/>
    <x v="8"/>
    <n v="91.05"/>
    <x v="4"/>
    <n v="1"/>
    <x v="262"/>
    <x v="10"/>
    <d v="1899-12-30T17:16:00"/>
    <s v="17"/>
    <d v="2024-10-08T00:00:00"/>
    <d v="1899-12-30T19:16:00"/>
    <x v="26"/>
    <s v="Latifa Al Mansoori"/>
    <x v="1"/>
    <x v="0"/>
    <s v="Hamper"/>
    <x v="2"/>
    <x v="0"/>
    <x v="1"/>
    <n v="91.05"/>
    <d v="2024-10-06T00:44:00"/>
    <d v="2024-08-04T00:56:00"/>
    <x v="0"/>
    <d v="2024-10-08T19:16:00"/>
    <d v="2024-10-07T00:44:00"/>
    <x v="0"/>
  </r>
  <r>
    <s v="ORD-20250308-00747"/>
    <x v="0"/>
    <s v="BAL-001"/>
    <x v="13"/>
    <n v="25.16"/>
    <x v="5"/>
    <n v="3"/>
    <x v="75"/>
    <x v="2"/>
    <d v="1899-12-30T13:48:00"/>
    <s v="13"/>
    <d v="2025-03-09T00:00:00"/>
    <d v="1899-12-30T16:48:00"/>
    <x v="24"/>
    <s v="Emma Johnson"/>
    <x v="1"/>
    <x v="0"/>
    <s v="Balloons"/>
    <x v="0"/>
    <x v="1"/>
    <x v="0"/>
    <n v="75.48"/>
    <d v="2025-03-08T01:15:00"/>
    <d v="2024-09-09T01:29:00"/>
    <x v="0"/>
    <d v="2025-03-09T16:48:00"/>
    <d v="2025-03-09T01:15:00"/>
    <x v="0"/>
  </r>
  <r>
    <s v="ORD-20241121-00748"/>
    <x v="0"/>
    <s v="HMP-002"/>
    <x v="8"/>
    <n v="81.48"/>
    <x v="9"/>
    <n v="6"/>
    <x v="96"/>
    <x v="9"/>
    <d v="1899-12-30T09:10:00"/>
    <s v="9"/>
    <d v="2024-11-22T00:00:00"/>
    <d v="1899-12-30T12:10:00"/>
    <x v="37"/>
    <s v="James Jones"/>
    <x v="7"/>
    <x v="1"/>
    <s v="Hamper"/>
    <x v="0"/>
    <x v="3"/>
    <x v="1"/>
    <n v="488.88"/>
    <d v="2024-11-21T00:44:00"/>
    <d v="2024-10-17T00:56:00"/>
    <x v="0"/>
    <d v="2024-11-22T12:10:00"/>
    <d v="2024-11-22T00:44:00"/>
    <x v="0"/>
  </r>
  <r>
    <s v="ORD-20250425-00749"/>
    <x v="0"/>
    <s v="GFT-001"/>
    <x v="2"/>
    <n v="38.950000000000003"/>
    <x v="3"/>
    <n v="1"/>
    <x v="327"/>
    <x v="0"/>
    <d v="1899-12-30T21:48:00"/>
    <s v="21"/>
    <d v="2025-04-27T00:00:00"/>
    <d v="1899-12-30T18:48:00"/>
    <x v="24"/>
    <s v="Meera Hussain"/>
    <x v="1"/>
    <x v="1"/>
    <s v="Gifting"/>
    <x v="2"/>
    <x v="1"/>
    <x v="0"/>
    <n v="38.950000000000003"/>
    <d v="2025-04-25T00:33:00"/>
    <d v="2024-08-05T01:29:00"/>
    <x v="0"/>
    <d v="2025-04-27T18:48:00"/>
    <d v="2025-04-26T00:33:00"/>
    <x v="0"/>
  </r>
  <r>
    <s v="ORD-20250224-00750"/>
    <x v="0"/>
    <s v="DAT-001"/>
    <x v="6"/>
    <n v="34.33"/>
    <x v="7"/>
    <n v="1"/>
    <x v="34"/>
    <x v="5"/>
    <d v="1899-12-30T19:48:00"/>
    <s v="19"/>
    <d v="2025-02-26T00:00:00"/>
    <d v="1899-12-30T17:26:00"/>
    <x v="14"/>
    <s v="Rakesh Hussain"/>
    <x v="1"/>
    <x v="1"/>
    <s v="Dates &amp; Sweets"/>
    <x v="2"/>
    <x v="0"/>
    <x v="0"/>
    <n v="34.33"/>
    <d v="2025-02-24T00:25:00"/>
    <d v="2024-08-30T01:07:00"/>
    <x v="0"/>
    <d v="2025-02-26T17:26:00"/>
    <d v="2025-02-25T00:25:00"/>
    <x v="0"/>
  </r>
  <r>
    <s v="ORD-20250310-00751"/>
    <x v="0"/>
    <s v="DAT-001"/>
    <x v="6"/>
    <n v="29.57"/>
    <x v="4"/>
    <n v="1"/>
    <x v="269"/>
    <x v="2"/>
    <d v="1899-12-30T18:01:00"/>
    <s v="18"/>
    <d v="2025-03-11T00:00:00"/>
    <d v="1899-12-30T20:01:00"/>
    <x v="6"/>
    <s v="Farhan Chaudhry"/>
    <x v="0"/>
    <x v="0"/>
    <s v="Dates &amp; Sweets"/>
    <x v="0"/>
    <x v="1"/>
    <x v="2"/>
    <n v="29.57"/>
    <d v="2025-03-10T00:44:00"/>
    <d v="2024-09-23T00:25:00"/>
    <x v="0"/>
    <d v="2025-03-11T20:01:00"/>
    <d v="2025-03-11T00:44:00"/>
    <x v="0"/>
  </r>
  <r>
    <s v="ORD-20250126-00752"/>
    <x v="0"/>
    <s v="PER-001"/>
    <x v="10"/>
    <n v="11.57"/>
    <x v="8"/>
    <n v="1"/>
    <x v="250"/>
    <x v="4"/>
    <d v="1899-12-30T12:55:00"/>
    <s v="12"/>
    <d v="2025-01-26T00:00:00"/>
    <d v="1899-12-30T15:55:00"/>
    <x v="21"/>
    <s v="Rakesh Iqbal"/>
    <x v="4"/>
    <x v="0"/>
    <s v="Personalized"/>
    <x v="1"/>
    <x v="1"/>
    <x v="0"/>
    <n v="11.57"/>
    <d v="2025-01-26T00:44:00"/>
    <d v="2024-08-26T01:18:00"/>
    <x v="0"/>
    <d v="2025-01-26T15:55:00"/>
    <d v="2025-01-27T00:44:00"/>
    <x v="1"/>
  </r>
  <r>
    <s v="ORD-20250127-00753"/>
    <x v="0"/>
    <s v="CHC-001"/>
    <x v="17"/>
    <n v="20.09"/>
    <x v="1"/>
    <n v="1"/>
    <x v="4"/>
    <x v="4"/>
    <d v="1899-12-30T14:07:00"/>
    <s v="14"/>
    <d v="2025-01-28T00:00:00"/>
    <d v="1899-12-30T14:07:00"/>
    <x v="35"/>
    <s v="Noor Al Bateen"/>
    <x v="5"/>
    <x v="1"/>
    <s v="Chocolate"/>
    <x v="0"/>
    <x v="2"/>
    <x v="0"/>
    <n v="20.09"/>
    <d v="2025-01-27T00:44:00"/>
    <d v="2024-08-11T01:07:00"/>
    <x v="0"/>
    <d v="2025-01-28T14:07:00"/>
    <d v="2025-01-28T00:44:00"/>
    <x v="0"/>
  </r>
  <r>
    <s v="ORD-20250110-00754"/>
    <x v="0"/>
    <s v="CRP-001"/>
    <x v="4"/>
    <n v="143.72999999999999"/>
    <x v="9"/>
    <n v="8"/>
    <x v="101"/>
    <x v="4"/>
    <d v="1899-12-30T21:56:00"/>
    <s v="21"/>
    <d v="2025-01-12T00:00:00"/>
    <d v="1899-12-30T11:28:00"/>
    <x v="17"/>
    <s v="Ali Shaikh"/>
    <x v="2"/>
    <x v="1"/>
    <s v="Hamper"/>
    <x v="2"/>
    <x v="5"/>
    <x v="1"/>
    <n v="1149.8399999999999"/>
    <d v="2025-01-10T01:29:00"/>
    <d v="2024-09-12T00:44:00"/>
    <x v="0"/>
    <d v="2025-01-12T11:28:00"/>
    <d v="2025-01-11T01:29:00"/>
    <x v="0"/>
  </r>
  <r>
    <s v="ORD-20240816-00755"/>
    <x v="0"/>
    <s v="HMP-001"/>
    <x v="11"/>
    <n v="72.48"/>
    <x v="12"/>
    <n v="2"/>
    <x v="276"/>
    <x v="7"/>
    <d v="1899-12-30T12:45:00"/>
    <s v="12"/>
    <d v="2024-08-16T00:00:00"/>
    <d v="1899-12-30T17:45:00"/>
    <x v="24"/>
    <s v="Hina Hussain"/>
    <x v="1"/>
    <x v="0"/>
    <s v="Hamper"/>
    <x v="1"/>
    <x v="3"/>
    <x v="0"/>
    <n v="144.96"/>
    <d v="2024-08-16T00:25:00"/>
    <d v="2024-08-16T00:25:00"/>
    <x v="1"/>
    <d v="2024-08-16T17:45:00"/>
    <d v="2024-08-17T00:25:00"/>
    <x v="1"/>
  </r>
  <r>
    <s v="ORD-20241103-00756"/>
    <x v="0"/>
    <s v="BAL-001"/>
    <x v="13"/>
    <n v="24.44"/>
    <x v="8"/>
    <n v="1"/>
    <x v="271"/>
    <x v="9"/>
    <d v="1899-12-30T19:13:00"/>
    <s v="19"/>
    <d v="2024-11-05T00:00:00"/>
    <d v="1899-12-30T18:48:00"/>
    <x v="14"/>
    <s v="Arjun Shaikh"/>
    <x v="1"/>
    <x v="1"/>
    <s v="Balloons"/>
    <x v="2"/>
    <x v="1"/>
    <x v="0"/>
    <n v="24.44"/>
    <d v="2024-11-03T00:44:00"/>
    <d v="2024-08-04T00:25:00"/>
    <x v="0"/>
    <d v="2024-11-05T18:48:00"/>
    <d v="2024-11-04T00:44:00"/>
    <x v="0"/>
  </r>
  <r>
    <s v="ORD-20241109-00757"/>
    <x v="0"/>
    <s v="CKE-001"/>
    <x v="7"/>
    <n v="49.08"/>
    <x v="5"/>
    <n v="1"/>
    <x v="193"/>
    <x v="9"/>
    <d v="1899-12-30T15:38:00"/>
    <s v="15"/>
    <d v="2024-11-10T00:00:00"/>
    <d v="1899-12-30T17:38:00"/>
    <x v="7"/>
    <s v="Priya Hussain"/>
    <x v="0"/>
    <x v="1"/>
    <s v="Cakes"/>
    <x v="0"/>
    <x v="1"/>
    <x v="1"/>
    <n v="49.08"/>
    <d v="2024-11-09T01:29:00"/>
    <d v="2024-08-07T00:25:00"/>
    <x v="0"/>
    <d v="2024-11-10T17:38:00"/>
    <d v="2024-11-10T01:29:00"/>
    <x v="0"/>
  </r>
  <r>
    <s v="ORD-20250419-00758"/>
    <x v="0"/>
    <s v="FLW-002"/>
    <x v="5"/>
    <n v="50.96"/>
    <x v="1"/>
    <n v="1"/>
    <x v="110"/>
    <x v="0"/>
    <d v="1899-12-30T11:47:00"/>
    <s v="11"/>
    <d v="2025-04-19T00:00:00"/>
    <d v="1899-12-30T15:47:00"/>
    <x v="7"/>
    <s v="Mohammed Al Nuaimi"/>
    <x v="0"/>
    <x v="0"/>
    <s v="Flowers"/>
    <x v="1"/>
    <x v="0"/>
    <x v="2"/>
    <n v="50.96"/>
    <d v="2025-04-19T00:22:00"/>
    <d v="2024-08-19T01:15:00"/>
    <x v="0"/>
    <d v="2025-04-19T15:47:00"/>
    <d v="2025-04-20T00:22:00"/>
    <x v="1"/>
  </r>
  <r>
    <s v="ORD-20250218-00759"/>
    <x v="0"/>
    <s v="HOM-001"/>
    <x v="3"/>
    <n v="27.59"/>
    <x v="6"/>
    <n v="2"/>
    <x v="49"/>
    <x v="5"/>
    <d v="1899-12-30T12:39:00"/>
    <s v="12"/>
    <d v="2025-02-20T00:00:00"/>
    <d v="1899-12-30T15:39:00"/>
    <x v="26"/>
    <s v="Zain Chaudhry"/>
    <x v="1"/>
    <x v="0"/>
    <s v="Home Fragrance"/>
    <x v="2"/>
    <x v="0"/>
    <x v="0"/>
    <n v="55.18"/>
    <d v="2025-02-18T00:33:00"/>
    <d v="2024-08-28T00:25:00"/>
    <x v="0"/>
    <d v="2025-02-20T15:39:00"/>
    <d v="2025-02-19T00:33:00"/>
    <x v="0"/>
  </r>
  <r>
    <s v="ORD-20250418-00760"/>
    <x v="0"/>
    <s v="PRF-001"/>
    <x v="14"/>
    <n v="112.63"/>
    <x v="10"/>
    <n v="1"/>
    <x v="306"/>
    <x v="0"/>
    <d v="1899-12-30T21:21:00"/>
    <s v="21"/>
    <d v="2025-04-20T00:00:00"/>
    <d v="1899-12-30T12:41:00"/>
    <x v="7"/>
    <s v="Aijaz Chaudhry"/>
    <x v="0"/>
    <x v="1"/>
    <s v="Perfume"/>
    <x v="2"/>
    <x v="5"/>
    <x v="0"/>
    <n v="112.63"/>
    <d v="2025-04-18T00:33:00"/>
    <d v="2024-08-11T01:29:00"/>
    <x v="0"/>
    <d v="2025-04-20T12:41:00"/>
    <d v="2025-04-19T00:33:00"/>
    <x v="0"/>
  </r>
  <r>
    <s v="ORD-20240814-00761"/>
    <x v="0"/>
    <s v="HMP-001"/>
    <x v="11"/>
    <n v="74.790000000000006"/>
    <x v="12"/>
    <n v="1"/>
    <x v="244"/>
    <x v="7"/>
    <d v="1899-12-30T12:06:00"/>
    <s v="12"/>
    <d v="2024-08-15T00:00:00"/>
    <d v="1899-12-30T18:06:00"/>
    <x v="19"/>
    <s v="Rakesh Shah"/>
    <x v="0"/>
    <x v="0"/>
    <s v="Hamper"/>
    <x v="0"/>
    <x v="3"/>
    <x v="1"/>
    <n v="74.790000000000006"/>
    <d v="2024-08-14T01:07:00"/>
    <d v="2024-08-14T01:07:00"/>
    <x v="1"/>
    <d v="2024-08-15T18:06:00"/>
    <d v="2024-08-15T01:07:00"/>
    <x v="0"/>
  </r>
  <r>
    <s v="ORD-20250411-00762"/>
    <x v="0"/>
    <s v="PAF-001"/>
    <x v="12"/>
    <n v="22.41"/>
    <x v="3"/>
    <n v="1"/>
    <x v="328"/>
    <x v="0"/>
    <d v="1899-12-30T19:14:00"/>
    <s v="19"/>
    <d v="2025-04-12T00:00:00"/>
    <d v="1899-12-30T21:14:00"/>
    <x v="5"/>
    <s v="Hassan Al Falasi"/>
    <x v="0"/>
    <x v="1"/>
    <s v="Bakery"/>
    <x v="0"/>
    <x v="1"/>
    <x v="0"/>
    <n v="22.41"/>
    <d v="2025-04-11T01:29:00"/>
    <d v="2024-08-23T00:22:00"/>
    <x v="0"/>
    <d v="2025-04-12T21:14:00"/>
    <d v="2025-04-12T01:29:00"/>
    <x v="0"/>
  </r>
  <r>
    <s v="ORD-20250316-00763"/>
    <x v="0"/>
    <s v="HMP-002"/>
    <x v="8"/>
    <n v="100.32"/>
    <x v="7"/>
    <n v="1"/>
    <x v="164"/>
    <x v="2"/>
    <d v="1899-12-30T18:30:00"/>
    <s v="18"/>
    <d v="2025-03-17T00:00:00"/>
    <d v="1899-12-30T13:12:00"/>
    <x v="23"/>
    <s v="Bilal Shah"/>
    <x v="5"/>
    <x v="0"/>
    <s v="Hamper"/>
    <x v="0"/>
    <x v="0"/>
    <x v="1"/>
    <n v="100.32"/>
    <d v="2025-03-16T00:33:00"/>
    <d v="2024-09-19T01:18:00"/>
    <x v="0"/>
    <d v="2025-03-17T13:12:00"/>
    <d v="2025-03-17T00:33:00"/>
    <x v="0"/>
  </r>
  <r>
    <s v="ORD-20241125-00764"/>
    <x v="0"/>
    <s v="HMP-002"/>
    <x v="8"/>
    <n v="78.209999999999994"/>
    <x v="4"/>
    <n v="1"/>
    <x v="93"/>
    <x v="9"/>
    <d v="1899-12-30T15:37:00"/>
    <s v="15"/>
    <d v="2024-11-26T00:00:00"/>
    <d v="1899-12-30T16:37:00"/>
    <x v="15"/>
    <s v="Meera Khan"/>
    <x v="2"/>
    <x v="0"/>
    <s v="Hamper"/>
    <x v="0"/>
    <x v="0"/>
    <x v="0"/>
    <n v="78.209999999999994"/>
    <d v="2024-11-25T00:44:00"/>
    <d v="2024-08-10T00:44:00"/>
    <x v="0"/>
    <d v="2024-11-26T16:37:00"/>
    <d v="2024-11-26T00:44:00"/>
    <x v="0"/>
  </r>
  <r>
    <s v="ORD-20250403-00765"/>
    <x v="0"/>
    <s v="SWT-001"/>
    <x v="9"/>
    <n v="31.72"/>
    <x v="7"/>
    <n v="1"/>
    <x v="272"/>
    <x v="0"/>
    <d v="1899-12-30T09:32:00"/>
    <s v="9"/>
    <d v="2025-04-03T00:00:00"/>
    <d v="1899-12-30T14:32:00"/>
    <x v="20"/>
    <s v="Priya Kumar"/>
    <x v="4"/>
    <x v="0"/>
    <s v="Dates &amp; Sweets"/>
    <x v="1"/>
    <x v="5"/>
    <x v="0"/>
    <n v="31.72"/>
    <d v="2025-04-03T00:22:00"/>
    <d v="2024-09-12T00:44:00"/>
    <x v="0"/>
    <d v="2025-04-03T14:32:00"/>
    <d v="2025-04-04T00:22:00"/>
    <x v="1"/>
  </r>
  <r>
    <s v="ORD-20240803-00766"/>
    <x v="0"/>
    <s v="DAT-001"/>
    <x v="6"/>
    <n v="28.5"/>
    <x v="7"/>
    <n v="1"/>
    <x v="29"/>
    <x v="7"/>
    <d v="1899-12-30T11:32:00"/>
    <s v="11"/>
    <d v="2024-08-03T00:00:00"/>
    <d v="1899-12-30T17:32:00"/>
    <x v="2"/>
    <s v="Zain Shah"/>
    <x v="0"/>
    <x v="1"/>
    <s v="Dates &amp; Sweets"/>
    <x v="1"/>
    <x v="5"/>
    <x v="0"/>
    <n v="28.5"/>
    <d v="2024-08-03T00:56:00"/>
    <d v="2024-08-03T00:56:00"/>
    <x v="1"/>
    <d v="2024-08-03T17:32:00"/>
    <d v="2024-08-04T00:56:00"/>
    <x v="1"/>
  </r>
  <r>
    <s v="ORD-20250212-00767"/>
    <x v="0"/>
    <s v="FLW-002"/>
    <x v="5"/>
    <n v="54.78"/>
    <x v="3"/>
    <n v="1"/>
    <x v="289"/>
    <x v="5"/>
    <d v="1899-12-30T11:49:00"/>
    <s v="11"/>
    <d v="2025-02-13T00:00:00"/>
    <d v="1899-12-30T13:49:00"/>
    <x v="26"/>
    <s v="Zain Hussain"/>
    <x v="1"/>
    <x v="1"/>
    <s v="Flowers"/>
    <x v="0"/>
    <x v="1"/>
    <x v="2"/>
    <n v="54.78"/>
    <d v="2025-02-12T00:11:00"/>
    <d v="2024-08-05T00:22:00"/>
    <x v="0"/>
    <d v="2025-02-13T13:49:00"/>
    <d v="2025-02-13T00:11:00"/>
    <x v="0"/>
  </r>
  <r>
    <s v="ORD-20250201-00768"/>
    <x v="0"/>
    <s v="SWT-001"/>
    <x v="9"/>
    <n v="29.51"/>
    <x v="4"/>
    <n v="1"/>
    <x v="170"/>
    <x v="5"/>
    <d v="1899-12-30T17:50:00"/>
    <s v="17"/>
    <d v="2025-02-02T00:00:00"/>
    <d v="1899-12-30T16:23:00"/>
    <x v="7"/>
    <s v="Aisha Al Shamsi"/>
    <x v="0"/>
    <x v="0"/>
    <s v="Dates &amp; Sweets"/>
    <x v="0"/>
    <x v="0"/>
    <x v="0"/>
    <n v="29.51"/>
    <d v="2025-02-01T00:56:00"/>
    <d v="2024-08-27T01:15:00"/>
    <x v="0"/>
    <d v="2025-02-02T16:23:00"/>
    <d v="2025-02-02T00:56:00"/>
    <x v="0"/>
  </r>
  <r>
    <s v="ORD-20250110-00769"/>
    <x v="0"/>
    <s v="PAF-001"/>
    <x v="12"/>
    <n v="20.02"/>
    <x v="5"/>
    <n v="1"/>
    <x v="101"/>
    <x v="4"/>
    <d v="1899-12-30T09:25:00"/>
    <s v="9"/>
    <d v="2025-01-11T00:00:00"/>
    <d v="1899-12-30T15:25:00"/>
    <x v="4"/>
    <s v="Yousef Al Nuaimi"/>
    <x v="0"/>
    <x v="1"/>
    <s v="Bakery"/>
    <x v="0"/>
    <x v="1"/>
    <x v="0"/>
    <n v="20.02"/>
    <d v="2025-01-10T00:11:00"/>
    <d v="2024-08-08T01:18:00"/>
    <x v="0"/>
    <d v="2025-01-11T15:25:00"/>
    <d v="2025-01-11T00:11:00"/>
    <x v="0"/>
  </r>
  <r>
    <s v="ORD-20241227-00770"/>
    <x v="0"/>
    <s v="CRP-001"/>
    <x v="4"/>
    <n v="152"/>
    <x v="9"/>
    <n v="4"/>
    <x v="54"/>
    <x v="11"/>
    <d v="1899-12-30T11:35:00"/>
    <s v="11"/>
    <d v="2024-12-28T00:00:00"/>
    <d v="1899-12-30T12:35:00"/>
    <x v="24"/>
    <s v="Reem Al Hosani"/>
    <x v="1"/>
    <x v="0"/>
    <s v="Hamper"/>
    <x v="0"/>
    <x v="6"/>
    <x v="0"/>
    <n v="608"/>
    <d v="2024-12-27T01:29:00"/>
    <d v="2024-10-10T01:18:00"/>
    <x v="0"/>
    <d v="2024-12-28T12:35:00"/>
    <d v="2024-12-28T01:29:00"/>
    <x v="0"/>
  </r>
  <r>
    <s v="ORD-20250414-00771"/>
    <x v="0"/>
    <s v="FLW-002"/>
    <x v="5"/>
    <n v="57.17"/>
    <x v="3"/>
    <n v="1"/>
    <x v="211"/>
    <x v="0"/>
    <d v="1899-12-30T12:58:00"/>
    <s v="12"/>
    <d v="2025-04-14T00:00:00"/>
    <d v="1899-12-30T15:58:00"/>
    <x v="5"/>
    <s v="Aisha Al Nahyan"/>
    <x v="0"/>
    <x v="1"/>
    <s v="Flowers"/>
    <x v="1"/>
    <x v="1"/>
    <x v="0"/>
    <n v="57.17"/>
    <d v="2025-04-14T01:18:00"/>
    <d v="2024-08-11T00:44:00"/>
    <x v="0"/>
    <d v="2025-04-14T15:58:00"/>
    <d v="2025-04-15T01:18:00"/>
    <x v="1"/>
  </r>
  <r>
    <s v="ORD-20250519-00772"/>
    <x v="0"/>
    <s v="CRP-001"/>
    <x v="4"/>
    <n v="179.46"/>
    <x v="9"/>
    <n v="3"/>
    <x v="229"/>
    <x v="1"/>
    <d v="1899-12-30T09:49:00"/>
    <s v="9"/>
    <d v="2025-05-19T00:00:00"/>
    <d v="1899-12-30T15:49:00"/>
    <x v="22"/>
    <s v="Yousef Al Bateen"/>
    <x v="5"/>
    <x v="1"/>
    <s v="Hamper"/>
    <x v="1"/>
    <x v="1"/>
    <x v="0"/>
    <n v="538.38"/>
    <d v="2025-05-19T01:18:00"/>
    <d v="2024-08-02T00:33:00"/>
    <x v="0"/>
    <d v="2025-05-19T15:49:00"/>
    <d v="2025-05-20T01:18:00"/>
    <x v="1"/>
  </r>
  <r>
    <s v="ORD-20250528-00773"/>
    <x v="0"/>
    <s v="CHC-001"/>
    <x v="17"/>
    <n v="17.079999999999998"/>
    <x v="1"/>
    <n v="1"/>
    <x v="121"/>
    <x v="1"/>
    <d v="1899-12-30T18:55:00"/>
    <s v="18"/>
    <d v="2025-05-29T00:00:00"/>
    <d v="1899-12-30T19:55:00"/>
    <x v="20"/>
    <s v="Aisha Al Shamsi"/>
    <x v="4"/>
    <x v="0"/>
    <s v="Chocolate"/>
    <x v="0"/>
    <x v="6"/>
    <x v="0"/>
    <n v="17.079999999999998"/>
    <d v="2025-05-28T00:44:00"/>
    <d v="2024-08-27T01:15:00"/>
    <x v="0"/>
    <d v="2025-05-29T19:55:00"/>
    <d v="2025-05-29T00:44:00"/>
    <x v="0"/>
  </r>
  <r>
    <s v="ORD-20250323-00774"/>
    <x v="0"/>
    <s v="GFT-001"/>
    <x v="2"/>
    <n v="33.51"/>
    <x v="10"/>
    <n v="3"/>
    <x v="2"/>
    <x v="2"/>
    <d v="1899-12-30T18:01:00"/>
    <s v="18"/>
    <d v="2025-03-25T00:00:00"/>
    <d v="1899-12-30T19:03:00"/>
    <x v="6"/>
    <s v="Aijaz Iqbal"/>
    <x v="0"/>
    <x v="0"/>
    <s v="Gifting"/>
    <x v="2"/>
    <x v="1"/>
    <x v="0"/>
    <n v="100.53"/>
    <d v="2025-03-23T00:44:00"/>
    <d v="2024-08-04T01:18:00"/>
    <x v="0"/>
    <d v="2025-03-25T19:03:00"/>
    <d v="2025-03-24T00:44:00"/>
    <x v="0"/>
  </r>
  <r>
    <s v="ORD-20250607-00775"/>
    <x v="0"/>
    <s v="SWT-001"/>
    <x v="9"/>
    <n v="27.93"/>
    <x v="4"/>
    <n v="2"/>
    <x v="199"/>
    <x v="6"/>
    <d v="1899-12-30T11:34:00"/>
    <s v="11"/>
    <d v="2025-06-07T00:00:00"/>
    <d v="1899-12-30T18:34:00"/>
    <x v="12"/>
    <s v="Sara Ahmed"/>
    <x v="1"/>
    <x v="1"/>
    <s v="Dates &amp; Sweets"/>
    <x v="1"/>
    <x v="0"/>
    <x v="1"/>
    <n v="55.86"/>
    <d v="2025-06-07T00:44:00"/>
    <d v="2024-08-07T00:25:00"/>
    <x v="0"/>
    <d v="2025-06-07T18:34:00"/>
    <d v="2025-06-08T00:44:00"/>
    <x v="1"/>
  </r>
  <r>
    <s v="ORD-20241014-00776"/>
    <x v="0"/>
    <s v="PAF-001"/>
    <x v="12"/>
    <n v="21.02"/>
    <x v="3"/>
    <n v="1"/>
    <x v="117"/>
    <x v="10"/>
    <d v="1899-12-30T18:49:00"/>
    <s v="18"/>
    <d v="2024-10-15T00:00:00"/>
    <d v="1899-12-30T20:49:00"/>
    <x v="12"/>
    <s v="Arjun Kumar"/>
    <x v="1"/>
    <x v="1"/>
    <s v="Bakery"/>
    <x v="0"/>
    <x v="3"/>
    <x v="1"/>
    <n v="21.02"/>
    <d v="2024-10-14T01:18:00"/>
    <d v="2024-08-03T00:56:00"/>
    <x v="0"/>
    <d v="2024-10-15T20:49:00"/>
    <d v="2024-10-15T01:18:00"/>
    <x v="0"/>
  </r>
  <r>
    <s v="ORD-20250116-00777"/>
    <x v="0"/>
    <s v="FLW-001"/>
    <x v="1"/>
    <n v="46.5"/>
    <x v="11"/>
    <n v="1"/>
    <x v="257"/>
    <x v="4"/>
    <d v="1899-12-30T20:25:00"/>
    <s v="20"/>
    <d v="2025-01-17T00:00:00"/>
    <d v="1899-12-30T21:25:00"/>
    <x v="24"/>
    <s v="Omar Al Hosani"/>
    <x v="1"/>
    <x v="1"/>
    <s v="Flowers"/>
    <x v="0"/>
    <x v="1"/>
    <x v="0"/>
    <n v="46.5"/>
    <d v="2025-01-16T00:44:00"/>
    <d v="2025-01-16T00:44:00"/>
    <x v="1"/>
    <d v="2025-01-17T21:25:00"/>
    <d v="2025-01-17T00:44:00"/>
    <x v="0"/>
  </r>
  <r>
    <s v="ORD-20250416-00778"/>
    <x v="0"/>
    <s v="HOM-001"/>
    <x v="3"/>
    <n v="32.85"/>
    <x v="11"/>
    <n v="1"/>
    <x v="85"/>
    <x v="0"/>
    <d v="1899-12-30T09:52:00"/>
    <s v="9"/>
    <d v="2025-04-16T00:00:00"/>
    <d v="1899-12-30T14:52:00"/>
    <x v="36"/>
    <s v="Ahmed Al Falasi"/>
    <x v="6"/>
    <x v="1"/>
    <s v="Home Fragrance"/>
    <x v="1"/>
    <x v="4"/>
    <x v="0"/>
    <n v="32.85"/>
    <d v="2025-04-16T00:11:00"/>
    <d v="2024-08-23T00:33:00"/>
    <x v="0"/>
    <d v="2025-04-16T14:52:00"/>
    <d v="2025-04-17T00:11:00"/>
    <x v="1"/>
  </r>
  <r>
    <s v="ORD-20241201-00779"/>
    <x v="0"/>
    <s v="HMP-001"/>
    <x v="11"/>
    <n v="83.52"/>
    <x v="10"/>
    <n v="2"/>
    <x v="329"/>
    <x v="11"/>
    <d v="1899-12-30T20:42:00"/>
    <s v="20"/>
    <d v="2024-12-02T00:00:00"/>
    <d v="1899-12-30T21:42:00"/>
    <x v="7"/>
    <s v="Latifa Al Suwaidi"/>
    <x v="0"/>
    <x v="1"/>
    <s v="Hamper"/>
    <x v="0"/>
    <x v="0"/>
    <x v="0"/>
    <n v="167.04"/>
    <d v="2024-12-01T00:25:00"/>
    <d v="2024-10-05T00:44:00"/>
    <x v="0"/>
    <d v="2024-12-02T21:42:00"/>
    <d v="2024-12-02T00:25:00"/>
    <x v="0"/>
  </r>
  <r>
    <s v="ORD-20250517-00780"/>
    <x v="0"/>
    <s v="FLW-001"/>
    <x v="1"/>
    <n v="46.76"/>
    <x v="0"/>
    <n v="3"/>
    <x v="307"/>
    <x v="1"/>
    <d v="1899-12-30T19:13:00"/>
    <s v="19"/>
    <d v="2025-05-18T00:00:00"/>
    <d v="1899-12-30T13:05:00"/>
    <x v="16"/>
    <s v="Sara Ahmed"/>
    <x v="0"/>
    <x v="0"/>
    <s v="Flowers"/>
    <x v="0"/>
    <x v="1"/>
    <x v="2"/>
    <n v="140.28"/>
    <d v="2025-05-17T00:44:00"/>
    <d v="2024-08-07T00:25:00"/>
    <x v="0"/>
    <d v="2025-05-18T13:05:00"/>
    <d v="2025-05-18T00:44:00"/>
    <x v="0"/>
  </r>
  <r>
    <s v="ORD-20250516-00781"/>
    <x v="0"/>
    <s v="GFT-001"/>
    <x v="2"/>
    <n v="32.67"/>
    <x v="12"/>
    <n v="1"/>
    <x v="141"/>
    <x v="1"/>
    <d v="1899-12-30T16:47:00"/>
    <s v="16"/>
    <d v="2025-05-17T00:00:00"/>
    <d v="1899-12-30T18:47:00"/>
    <x v="0"/>
    <s v="Meera Khan"/>
    <x v="0"/>
    <x v="0"/>
    <s v="Gifting"/>
    <x v="0"/>
    <x v="5"/>
    <x v="0"/>
    <n v="32.67"/>
    <d v="2025-05-16T00:56:00"/>
    <d v="2024-08-10T00:44:00"/>
    <x v="0"/>
    <d v="2025-05-17T18:47:00"/>
    <d v="2025-05-17T00:56:00"/>
    <x v="0"/>
  </r>
  <r>
    <s v="ORD-20250630-00782"/>
    <x v="0"/>
    <s v="PRF-001"/>
    <x v="14"/>
    <n v="124.53"/>
    <x v="12"/>
    <n v="1"/>
    <x v="118"/>
    <x v="6"/>
    <d v="1899-12-30T10:23:00"/>
    <s v="10"/>
    <d v="2025-07-01T00:00:00"/>
    <d v="1899-12-30T15:23:00"/>
    <x v="7"/>
    <s v="Reem Al Mansoori"/>
    <x v="0"/>
    <x v="1"/>
    <s v="Perfume"/>
    <x v="0"/>
    <x v="1"/>
    <x v="1"/>
    <n v="124.53"/>
    <d v="2025-06-30T01:29:00"/>
    <d v="2024-08-09T01:07:00"/>
    <x v="0"/>
    <d v="2025-07-01T15:23:00"/>
    <d v="2025-07-01T01:29:00"/>
    <x v="0"/>
  </r>
  <r>
    <s v="ORD-20241204-00783"/>
    <x v="0"/>
    <s v="CKE-001"/>
    <x v="7"/>
    <n v="52.57"/>
    <x v="8"/>
    <n v="1"/>
    <x v="113"/>
    <x v="11"/>
    <d v="1899-12-30T09:54:00"/>
    <s v="9"/>
    <d v="2024-12-04T00:00:00"/>
    <d v="1899-12-30T12:54:00"/>
    <x v="4"/>
    <s v="Priya Patel"/>
    <x v="0"/>
    <x v="1"/>
    <s v="Cakes"/>
    <x v="1"/>
    <x v="5"/>
    <x v="0"/>
    <n v="52.57"/>
    <d v="2024-12-04T00:25:00"/>
    <d v="2024-10-23T01:29:00"/>
    <x v="0"/>
    <d v="2024-12-04T12:54:00"/>
    <d v="2024-12-05T00:25:00"/>
    <x v="1"/>
  </r>
  <r>
    <s v="ORD-20241008-00784"/>
    <x v="0"/>
    <s v="HMP-002"/>
    <x v="8"/>
    <n v="86.38"/>
    <x v="9"/>
    <n v="4"/>
    <x v="246"/>
    <x v="10"/>
    <d v="1899-12-30T21:09:00"/>
    <s v="21"/>
    <d v="2024-10-09T00:00:00"/>
    <d v="1899-12-30T21:09:00"/>
    <x v="0"/>
    <s v="Priya Verma"/>
    <x v="0"/>
    <x v="1"/>
    <s v="Hamper"/>
    <x v="0"/>
    <x v="2"/>
    <x v="0"/>
    <n v="345.52"/>
    <d v="2024-10-08T00:25:00"/>
    <d v="2024-09-19T00:44:00"/>
    <x v="0"/>
    <d v="2024-10-09T21:09:00"/>
    <d v="2024-10-09T00:25:00"/>
    <x v="0"/>
  </r>
  <r>
    <s v="ORD-20241204-00785"/>
    <x v="0"/>
    <s v="FLW-001"/>
    <x v="1"/>
    <n v="43.06"/>
    <x v="0"/>
    <n v="2"/>
    <x v="113"/>
    <x v="11"/>
    <d v="1899-12-30T11:01:00"/>
    <s v="11"/>
    <d v="2024-12-04T00:00:00"/>
    <d v="1899-12-30T18:01:00"/>
    <x v="4"/>
    <s v="Hamad Al Mansoori"/>
    <x v="0"/>
    <x v="0"/>
    <s v="Flowers"/>
    <x v="1"/>
    <x v="1"/>
    <x v="0"/>
    <n v="86.12"/>
    <d v="2024-12-04T01:18:00"/>
    <d v="2024-08-10T00:56:00"/>
    <x v="0"/>
    <d v="2024-12-04T18:01:00"/>
    <d v="2024-12-05T01:18:00"/>
    <x v="1"/>
  </r>
  <r>
    <s v="ORD-20240827-00786"/>
    <x v="0"/>
    <s v="SWT-001"/>
    <x v="9"/>
    <n v="31.47"/>
    <x v="7"/>
    <n v="1"/>
    <x v="160"/>
    <x v="7"/>
    <d v="1899-12-30T10:30:00"/>
    <s v="10"/>
    <d v="2024-08-28T00:00:00"/>
    <d v="1899-12-30T15:30:00"/>
    <x v="31"/>
    <s v="Rohit Hussain"/>
    <x v="5"/>
    <x v="0"/>
    <s v="Dates &amp; Sweets"/>
    <x v="0"/>
    <x v="0"/>
    <x v="2"/>
    <n v="31.47"/>
    <d v="2024-08-27T01:15:00"/>
    <d v="2024-08-08T01:18:00"/>
    <x v="0"/>
    <d v="2024-08-28T15:30:00"/>
    <d v="2024-08-28T01:15:00"/>
    <x v="0"/>
  </r>
  <r>
    <s v="ORD-20250417-00787"/>
    <x v="0"/>
    <s v="HMP-002"/>
    <x v="8"/>
    <n v="102.07"/>
    <x v="7"/>
    <n v="1"/>
    <x v="330"/>
    <x v="0"/>
    <d v="1899-12-30T18:30:00"/>
    <s v="18"/>
    <d v="2025-04-19T00:00:00"/>
    <d v="1899-12-30T13:14:00"/>
    <x v="16"/>
    <s v="Farhan Shaikh"/>
    <x v="0"/>
    <x v="1"/>
    <s v="Hamper"/>
    <x v="2"/>
    <x v="1"/>
    <x v="0"/>
    <n v="102.07"/>
    <d v="2025-04-17T00:33:00"/>
    <d v="2024-08-02T01:29:00"/>
    <x v="0"/>
    <d v="2025-04-19T13:14:00"/>
    <d v="2025-04-18T00:33:00"/>
    <x v="0"/>
  </r>
  <r>
    <s v="ORD-20241012-00788"/>
    <x v="0"/>
    <s v="FLW-001"/>
    <x v="1"/>
    <n v="46.6"/>
    <x v="0"/>
    <n v="2"/>
    <x v="108"/>
    <x v="10"/>
    <d v="1899-12-30T18:19:00"/>
    <s v="18"/>
    <d v="2024-10-13T00:00:00"/>
    <d v="1899-12-30T20:19:00"/>
    <x v="26"/>
    <s v="Noor Al Shamsi"/>
    <x v="1"/>
    <x v="1"/>
    <s v="Flowers"/>
    <x v="0"/>
    <x v="0"/>
    <x v="2"/>
    <n v="93.2"/>
    <d v="2024-10-12T00:44:00"/>
    <d v="2024-08-03T01:29:00"/>
    <x v="0"/>
    <d v="2024-10-13T20:19:00"/>
    <d v="2024-10-13T00:44:00"/>
    <x v="0"/>
  </r>
  <r>
    <s v="ORD-20240814-00789"/>
    <x v="0"/>
    <s v="HMP-002"/>
    <x v="8"/>
    <n v="82.36"/>
    <x v="4"/>
    <n v="2"/>
    <x v="244"/>
    <x v="7"/>
    <d v="1899-12-30T18:51:00"/>
    <s v="18"/>
    <d v="2024-08-15T00:00:00"/>
    <d v="1899-12-30T12:53:00"/>
    <x v="9"/>
    <s v="Fatima Al Mansoori"/>
    <x v="2"/>
    <x v="1"/>
    <s v="Hamper"/>
    <x v="0"/>
    <x v="0"/>
    <x v="0"/>
    <n v="164.72"/>
    <d v="2024-08-14T01:07:00"/>
    <d v="2024-08-06T01:29:00"/>
    <x v="0"/>
    <d v="2024-08-15T12:53:00"/>
    <d v="2024-08-15T01:07:00"/>
    <x v="0"/>
  </r>
  <r>
    <s v="ORD-20250402-00790"/>
    <x v="0"/>
    <s v="DAT-001"/>
    <x v="6"/>
    <n v="31.15"/>
    <x v="4"/>
    <n v="2"/>
    <x v="218"/>
    <x v="0"/>
    <d v="1899-12-30T20:36:00"/>
    <s v="20"/>
    <d v="2025-04-03T00:00:00"/>
    <d v="1899-12-30T20:36:00"/>
    <x v="18"/>
    <s v="Sara Patel"/>
    <x v="1"/>
    <x v="0"/>
    <s v="Dates &amp; Sweets"/>
    <x v="0"/>
    <x v="2"/>
    <x v="0"/>
    <n v="62.3"/>
    <d v="2025-04-02T00:33:00"/>
    <d v="2024-08-11T01:07:00"/>
    <x v="0"/>
    <d v="2025-04-03T20:36:00"/>
    <d v="2025-04-03T00:33:00"/>
    <x v="0"/>
  </r>
  <r>
    <s v="ORD-20250610-00791"/>
    <x v="0"/>
    <s v="HMP-002"/>
    <x v="8"/>
    <n v="91.64"/>
    <x v="7"/>
    <n v="1"/>
    <x v="9"/>
    <x v="6"/>
    <d v="1899-12-30T20:49:00"/>
    <s v="20"/>
    <d v="2025-06-11T00:00:00"/>
    <d v="1899-12-30T13:50:00"/>
    <x v="3"/>
    <s v="Sana Ahmed"/>
    <x v="0"/>
    <x v="0"/>
    <s v="Hamper"/>
    <x v="0"/>
    <x v="0"/>
    <x v="0"/>
    <n v="91.64"/>
    <d v="2025-06-10T00:11:00"/>
    <d v="2024-09-01T00:44:00"/>
    <x v="0"/>
    <d v="2025-06-11T13:50:00"/>
    <d v="2025-06-11T00:11:00"/>
    <x v="0"/>
  </r>
  <r>
    <s v="ORD-20250303-00792"/>
    <x v="0"/>
    <s v="HOM-001"/>
    <x v="3"/>
    <n v="31.58"/>
    <x v="6"/>
    <n v="2"/>
    <x v="180"/>
    <x v="2"/>
    <d v="1899-12-30T18:08:00"/>
    <s v="18"/>
    <d v="2025-03-04T00:00:00"/>
    <d v="1899-12-30T21:08:00"/>
    <x v="26"/>
    <s v="Sara Shah"/>
    <x v="1"/>
    <x v="0"/>
    <s v="Home Fragrance"/>
    <x v="0"/>
    <x v="3"/>
    <x v="1"/>
    <n v="63.16"/>
    <d v="2025-03-03T00:56:00"/>
    <d v="2024-08-06T00:44:00"/>
    <x v="0"/>
    <d v="2025-03-04T21:08:00"/>
    <d v="2025-03-04T00:56:00"/>
    <x v="0"/>
  </r>
  <r>
    <s v="ORD-20241017-00793"/>
    <x v="0"/>
    <s v="DAT-001"/>
    <x v="6"/>
    <n v="33.659999999999997"/>
    <x v="7"/>
    <n v="1"/>
    <x v="23"/>
    <x v="10"/>
    <d v="1899-12-30T18:22:00"/>
    <s v="18"/>
    <d v="2024-10-19T00:00:00"/>
    <d v="1899-12-30T19:23:00"/>
    <x v="26"/>
    <s v="Sara Hussain"/>
    <x v="1"/>
    <x v="0"/>
    <s v="Dates &amp; Sweets"/>
    <x v="2"/>
    <x v="1"/>
    <x v="0"/>
    <n v="33.659999999999997"/>
    <d v="2024-10-17T01:18:00"/>
    <d v="2024-08-07T00:11:00"/>
    <x v="0"/>
    <d v="2024-10-19T19:23:00"/>
    <d v="2024-10-18T01:18:00"/>
    <x v="0"/>
  </r>
  <r>
    <s v="ORD-20250404-00794"/>
    <x v="0"/>
    <s v="FLW-002"/>
    <x v="5"/>
    <n v="54.22"/>
    <x v="1"/>
    <n v="1"/>
    <x v="331"/>
    <x v="0"/>
    <d v="1899-12-30T19:14:00"/>
    <s v="19"/>
    <d v="2025-04-05T00:00:00"/>
    <d v="1899-12-30T20:14:00"/>
    <x v="26"/>
    <s v="David Williams"/>
    <x v="1"/>
    <x v="0"/>
    <s v="Flowers"/>
    <x v="0"/>
    <x v="0"/>
    <x v="0"/>
    <n v="54.22"/>
    <d v="2025-04-04T01:29:00"/>
    <d v="2024-12-09T00:11:00"/>
    <x v="0"/>
    <d v="2025-04-05T20:14:00"/>
    <d v="2025-04-05T01:29:00"/>
    <x v="0"/>
  </r>
  <r>
    <s v="ORD-20250202-00795"/>
    <x v="0"/>
    <s v="HMP-001"/>
    <x v="11"/>
    <n v="66.72"/>
    <x v="9"/>
    <n v="3"/>
    <x v="305"/>
    <x v="5"/>
    <d v="1899-12-30T13:08:00"/>
    <s v="13"/>
    <d v="2025-02-03T00:00:00"/>
    <d v="1899-12-30T14:08:00"/>
    <x v="7"/>
    <s v="Isabella Johnson"/>
    <x v="0"/>
    <x v="0"/>
    <s v="Hamper"/>
    <x v="0"/>
    <x v="0"/>
    <x v="0"/>
    <n v="200.16"/>
    <d v="2025-02-02T00:22:00"/>
    <d v="2024-08-08T00:11:00"/>
    <x v="0"/>
    <d v="2025-02-03T14:08:00"/>
    <d v="2025-02-03T00:22:00"/>
    <x v="0"/>
  </r>
  <r>
    <s v="ORD-20250616-00796"/>
    <x v="0"/>
    <s v="PRF-001"/>
    <x v="14"/>
    <n v="112.98"/>
    <x v="12"/>
    <n v="1"/>
    <x v="231"/>
    <x v="6"/>
    <d v="1899-12-30T11:51:00"/>
    <s v="11"/>
    <d v="2025-06-16T00:00:00"/>
    <d v="1899-12-30T15:51:00"/>
    <x v="4"/>
    <s v="Omar Al Nuaimi"/>
    <x v="0"/>
    <x v="0"/>
    <s v="Perfume"/>
    <x v="1"/>
    <x v="0"/>
    <x v="1"/>
    <n v="112.98"/>
    <d v="2025-06-16T01:15:00"/>
    <d v="2024-08-03T00:22:00"/>
    <x v="0"/>
    <d v="2025-06-16T15:51:00"/>
    <d v="2025-06-17T01:15:00"/>
    <x v="1"/>
  </r>
  <r>
    <s v="ORD-20250316-00797"/>
    <x v="0"/>
    <s v="PAF-001"/>
    <x v="12"/>
    <n v="21.94"/>
    <x v="8"/>
    <n v="1"/>
    <x v="164"/>
    <x v="2"/>
    <d v="1899-12-30T21:09:00"/>
    <s v="21"/>
    <d v="2025-03-18T00:00:00"/>
    <d v="1899-12-30T12:33:00"/>
    <x v="1"/>
    <s v="Reem Al Marri"/>
    <x v="1"/>
    <x v="1"/>
    <s v="Bakery"/>
    <x v="2"/>
    <x v="1"/>
    <x v="0"/>
    <n v="21.94"/>
    <d v="2025-03-16T00:25:00"/>
    <d v="2024-08-10T00:44:00"/>
    <x v="0"/>
    <d v="2025-03-18T12:33:00"/>
    <d v="2025-03-17T00:25:00"/>
    <x v="0"/>
  </r>
  <r>
    <s v="ORD-20250516-00798"/>
    <x v="0"/>
    <s v="PER-001"/>
    <x v="10"/>
    <n v="13.72"/>
    <x v="5"/>
    <n v="1"/>
    <x v="141"/>
    <x v="1"/>
    <d v="1899-12-30T16:09:00"/>
    <s v="16"/>
    <d v="2025-05-17T00:00:00"/>
    <d v="1899-12-30T16:07:00"/>
    <x v="7"/>
    <s v="Zain Kumar"/>
    <x v="0"/>
    <x v="1"/>
    <s v="Personalized"/>
    <x v="0"/>
    <x v="1"/>
    <x v="0"/>
    <n v="13.72"/>
    <d v="2025-05-16T01:07:00"/>
    <d v="2024-08-07T01:18:00"/>
    <x v="0"/>
    <d v="2025-05-17T16:07:00"/>
    <d v="2025-05-17T01:07:00"/>
    <x v="0"/>
  </r>
  <r>
    <s v="ORD-20250512-00799"/>
    <x v="0"/>
    <s v="FLW-002"/>
    <x v="5"/>
    <n v="52.72"/>
    <x v="6"/>
    <n v="1"/>
    <x v="318"/>
    <x v="1"/>
    <d v="1899-12-30T16:38:00"/>
    <s v="16"/>
    <d v="2025-05-13T00:00:00"/>
    <d v="1899-12-30T19:38:00"/>
    <x v="31"/>
    <s v="Rohit Shaikh"/>
    <x v="5"/>
    <x v="1"/>
    <s v="Flowers"/>
    <x v="0"/>
    <x v="3"/>
    <x v="0"/>
    <n v="52.72"/>
    <d v="2025-05-12T00:56:00"/>
    <d v="2024-10-28T00:56:00"/>
    <x v="0"/>
    <d v="2025-05-13T19:38:00"/>
    <d v="2025-05-13T00:56:00"/>
    <x v="0"/>
  </r>
  <r>
    <s v="ORD-20250417-00800"/>
    <x v="0"/>
    <s v="FLW-002"/>
    <x v="5"/>
    <n v="55.98"/>
    <x v="2"/>
    <n v="1"/>
    <x v="330"/>
    <x v="0"/>
    <d v="1899-12-30T19:22:00"/>
    <s v="19"/>
    <d v="2025-04-18T00:00:00"/>
    <d v="1899-12-30T15:37:00"/>
    <x v="15"/>
    <s v="Reem Al Bateen"/>
    <x v="2"/>
    <x v="1"/>
    <s v="Flowers"/>
    <x v="0"/>
    <x v="0"/>
    <x v="1"/>
    <n v="55.98"/>
    <d v="2025-04-17T00:44:00"/>
    <d v="2024-08-10T00:56:00"/>
    <x v="0"/>
    <d v="2025-04-18T15:37:00"/>
    <d v="2025-04-18T00:44:00"/>
    <x v="0"/>
  </r>
  <r>
    <s v="ORD-20250705-00801"/>
    <x v="0"/>
    <s v="FLW-002"/>
    <x v="5"/>
    <n v="54.93"/>
    <x v="5"/>
    <n v="1"/>
    <x v="332"/>
    <x v="8"/>
    <d v="1899-12-30T20:24:00"/>
    <s v="20"/>
    <d v="2025-07-06T00:00:00"/>
    <d v="1899-12-30T20:24:00"/>
    <x v="1"/>
    <s v="Omar Al Shamsi"/>
    <x v="1"/>
    <x v="1"/>
    <s v="Flowers"/>
    <x v="0"/>
    <x v="3"/>
    <x v="1"/>
    <n v="54.93"/>
    <d v="2025-07-05T01:25:00"/>
    <d v="2024-08-11T00:33:00"/>
    <x v="0"/>
    <d v="2025-07-06T20:24:00"/>
    <d v="2025-07-06T01:25:00"/>
    <x v="0"/>
  </r>
  <r>
    <s v="ORD-20250613-00802"/>
    <x v="0"/>
    <s v="PER-001"/>
    <x v="10"/>
    <n v="13.14"/>
    <x v="5"/>
    <n v="2"/>
    <x v="235"/>
    <x v="6"/>
    <d v="1899-12-30T12:47:00"/>
    <s v="12"/>
    <d v="2025-06-13T00:00:00"/>
    <d v="1899-12-30T18:47:00"/>
    <x v="15"/>
    <s v="Imran Khan"/>
    <x v="2"/>
    <x v="0"/>
    <s v="Personalized"/>
    <x v="1"/>
    <x v="1"/>
    <x v="1"/>
    <n v="26.28"/>
    <d v="2025-06-13T01:29:00"/>
    <d v="2024-08-03T00:11:00"/>
    <x v="0"/>
    <d v="2025-06-13T18:47:00"/>
    <d v="2025-06-14T01:29:00"/>
    <x v="1"/>
  </r>
  <r>
    <s v="ORD-20241207-00803"/>
    <x v="0"/>
    <s v="HMP-002"/>
    <x v="8"/>
    <n v="102.18"/>
    <x v="4"/>
    <n v="3"/>
    <x v="154"/>
    <x v="11"/>
    <d v="1899-12-30T10:58:00"/>
    <s v="10"/>
    <d v="2024-12-08T00:00:00"/>
    <d v="1899-12-30T12:58:00"/>
    <x v="5"/>
    <s v="Latifa Al Mansoori"/>
    <x v="2"/>
    <x v="0"/>
    <s v="Hamper"/>
    <x v="0"/>
    <x v="3"/>
    <x v="1"/>
    <n v="306.54000000000002"/>
    <d v="2024-12-07T00:44:00"/>
    <d v="2024-08-04T00:56:00"/>
    <x v="0"/>
    <d v="2024-12-08T12:58:00"/>
    <d v="2024-12-08T00:44:00"/>
    <x v="0"/>
  </r>
  <r>
    <s v="ORD-20250526-00804"/>
    <x v="0"/>
    <s v="HMP-002"/>
    <x v="8"/>
    <n v="81.39"/>
    <x v="7"/>
    <n v="2"/>
    <x v="333"/>
    <x v="1"/>
    <d v="1899-12-30T19:13:00"/>
    <s v="19"/>
    <d v="2025-05-27T00:00:00"/>
    <d v="1899-12-30T21:13:00"/>
    <x v="12"/>
    <s v="Reem Al Suwaidi"/>
    <x v="1"/>
    <x v="0"/>
    <s v="Hamper"/>
    <x v="0"/>
    <x v="0"/>
    <x v="1"/>
    <n v="162.78"/>
    <d v="2025-05-26T00:44:00"/>
    <d v="2024-11-10T00:11:00"/>
    <x v="0"/>
    <d v="2025-05-27T21:13:00"/>
    <d v="2025-05-27T00:44:00"/>
    <x v="0"/>
  </r>
  <r>
    <s v="ORD-20250622-00805"/>
    <x v="0"/>
    <s v="FLW-001"/>
    <x v="1"/>
    <n v="47.08"/>
    <x v="1"/>
    <n v="1"/>
    <x v="178"/>
    <x v="6"/>
    <d v="1899-12-30T21:20:00"/>
    <s v="21"/>
    <d v="2025-06-23T00:00:00"/>
    <d v="1899-12-30T19:40:00"/>
    <x v="33"/>
    <s v="Yousef Al Nahyan"/>
    <x v="6"/>
    <x v="0"/>
    <s v="Flowers"/>
    <x v="0"/>
    <x v="5"/>
    <x v="2"/>
    <n v="47.08"/>
    <d v="2025-06-22T01:29:00"/>
    <d v="2024-08-01T01:25:00"/>
    <x v="0"/>
    <d v="2025-06-23T19:40:00"/>
    <d v="2025-06-23T01:29:00"/>
    <x v="0"/>
  </r>
  <r>
    <s v="ORD-20250521-00806"/>
    <x v="0"/>
    <s v="CKE-001"/>
    <x v="7"/>
    <n v="59.59"/>
    <x v="8"/>
    <n v="1"/>
    <x v="316"/>
    <x v="1"/>
    <d v="1899-12-30T11:10:00"/>
    <s v="11"/>
    <d v="2025-05-23T00:00:00"/>
    <d v="1899-12-30T17:10:00"/>
    <x v="7"/>
    <s v="Hassan Al Marri"/>
    <x v="0"/>
    <x v="0"/>
    <s v="Cakes"/>
    <x v="2"/>
    <x v="3"/>
    <x v="2"/>
    <n v="59.59"/>
    <d v="2025-05-21T01:18:00"/>
    <d v="2024-08-27T00:25:00"/>
    <x v="0"/>
    <d v="2025-05-23T17:10:00"/>
    <d v="2025-05-22T01:18:00"/>
    <x v="0"/>
  </r>
  <r>
    <s v="ORD-20250415-00807"/>
    <x v="0"/>
    <s v="HMP-001"/>
    <x v="11"/>
    <n v="79.09"/>
    <x v="10"/>
    <n v="1"/>
    <x v="259"/>
    <x v="0"/>
    <d v="1899-12-30T12:16:00"/>
    <s v="12"/>
    <d v="2025-04-15T00:00:00"/>
    <d v="1899-12-30T17:16:00"/>
    <x v="24"/>
    <s v="Sophia Taylor"/>
    <x v="1"/>
    <x v="0"/>
    <s v="Hamper"/>
    <x v="1"/>
    <x v="1"/>
    <x v="0"/>
    <n v="79.09"/>
    <d v="2025-04-15T00:11:00"/>
    <d v="2024-08-09T00:33:00"/>
    <x v="0"/>
    <d v="2025-04-15T17:16:00"/>
    <d v="2025-04-16T00:11:00"/>
    <x v="1"/>
  </r>
  <r>
    <s v="ORD-20250417-00808"/>
    <x v="0"/>
    <s v="HMP-002"/>
    <x v="8"/>
    <n v="102.44"/>
    <x v="7"/>
    <n v="1"/>
    <x v="330"/>
    <x v="0"/>
    <d v="1899-12-30T21:01:00"/>
    <s v="21"/>
    <d v="2025-04-18T00:00:00"/>
    <d v="1899-12-30T12:18:00"/>
    <x v="28"/>
    <s v="Reem Al Nahyan"/>
    <x v="3"/>
    <x v="0"/>
    <s v="Hamper"/>
    <x v="0"/>
    <x v="0"/>
    <x v="0"/>
    <n v="102.44"/>
    <d v="2025-04-17T00:44:00"/>
    <d v="2024-08-10T00:11:00"/>
    <x v="0"/>
    <d v="2025-04-18T12:18:00"/>
    <d v="2025-04-18T00:44:00"/>
    <x v="0"/>
  </r>
  <r>
    <s v="ORD-20250108-00809"/>
    <x v="0"/>
    <s v="PAF-001"/>
    <x v="12"/>
    <n v="23.03"/>
    <x v="11"/>
    <n v="2"/>
    <x v="334"/>
    <x v="4"/>
    <d v="1899-12-30T09:33:00"/>
    <s v="9"/>
    <d v="2025-01-09T00:00:00"/>
    <d v="1899-12-30T11:33:00"/>
    <x v="24"/>
    <s v="Aisha Al Shamsi"/>
    <x v="1"/>
    <x v="1"/>
    <s v="Bakery"/>
    <x v="0"/>
    <x v="4"/>
    <x v="0"/>
    <n v="46.06"/>
    <d v="2025-01-08T01:07:00"/>
    <d v="2024-08-27T01:15:00"/>
    <x v="0"/>
    <d v="2025-01-09T11:33:00"/>
    <d v="2025-01-09T01:07:00"/>
    <x v="0"/>
  </r>
  <r>
    <s v="ORD-20241218-00810"/>
    <x v="0"/>
    <s v="PRF-001"/>
    <x v="14"/>
    <n v="116.55"/>
    <x v="2"/>
    <n v="4"/>
    <x v="139"/>
    <x v="11"/>
    <d v="1899-12-30T09:44:00"/>
    <s v="9"/>
    <d v="2024-12-19T00:00:00"/>
    <d v="1899-12-30T15:44:00"/>
    <x v="17"/>
    <s v="Arjun Ahmed"/>
    <x v="2"/>
    <x v="1"/>
    <s v="Perfume"/>
    <x v="0"/>
    <x v="0"/>
    <x v="1"/>
    <n v="466.2"/>
    <d v="2024-12-18T00:56:00"/>
    <d v="2024-09-05T00:56:00"/>
    <x v="0"/>
    <d v="2024-12-19T15:44:00"/>
    <d v="2024-12-19T00:56:00"/>
    <x v="0"/>
  </r>
  <r>
    <s v="ORD-20250507-00811"/>
    <x v="0"/>
    <s v="FLW-002"/>
    <x v="5"/>
    <n v="57.6"/>
    <x v="1"/>
    <n v="1"/>
    <x v="5"/>
    <x v="1"/>
    <d v="1899-12-30T17:35:00"/>
    <s v="17"/>
    <d v="2025-05-08T00:00:00"/>
    <d v="1899-12-30T20:35:00"/>
    <x v="26"/>
    <s v="Imran Ahmed"/>
    <x v="1"/>
    <x v="1"/>
    <s v="Flowers"/>
    <x v="0"/>
    <x v="1"/>
    <x v="0"/>
    <n v="57.6"/>
    <d v="2025-05-07T01:29:00"/>
    <d v="2024-08-03T00:56:00"/>
    <x v="0"/>
    <d v="2025-05-08T20:35:00"/>
    <d v="2025-05-08T01:29:00"/>
    <x v="0"/>
  </r>
  <r>
    <s v="ORD-20250306-00812"/>
    <x v="0"/>
    <s v="DAT-001"/>
    <x v="6"/>
    <n v="33.15"/>
    <x v="4"/>
    <n v="1"/>
    <x v="30"/>
    <x v="2"/>
    <d v="1899-12-30T17:57:00"/>
    <s v="17"/>
    <d v="2025-03-07T00:00:00"/>
    <d v="1899-12-30T16:36:00"/>
    <x v="3"/>
    <s v="Aijaz Iqbal"/>
    <x v="0"/>
    <x v="0"/>
    <s v="Dates &amp; Sweets"/>
    <x v="0"/>
    <x v="3"/>
    <x v="2"/>
    <n v="33.15"/>
    <d v="2025-03-06T01:07:00"/>
    <d v="2024-08-04T01:18:00"/>
    <x v="0"/>
    <d v="2025-03-07T16:36:00"/>
    <d v="2025-03-07T01:07:00"/>
    <x v="0"/>
  </r>
  <r>
    <s v="ORD-20250102-00813"/>
    <x v="0"/>
    <s v="PER-002"/>
    <x v="15"/>
    <n v="21.31"/>
    <x v="0"/>
    <n v="1"/>
    <x v="82"/>
    <x v="4"/>
    <d v="1899-12-30T09:28:00"/>
    <s v="9"/>
    <d v="2025-01-02T00:00:00"/>
    <d v="1899-12-30T15:28:00"/>
    <x v="5"/>
    <s v="Arjun Khan"/>
    <x v="0"/>
    <x v="1"/>
    <s v="Personalized"/>
    <x v="1"/>
    <x v="1"/>
    <x v="1"/>
    <n v="21.31"/>
    <d v="2025-01-02T00:44:00"/>
    <d v="2024-08-08T00:11:00"/>
    <x v="0"/>
    <d v="2025-01-02T15:28:00"/>
    <d v="2025-01-03T00:44:00"/>
    <x v="1"/>
  </r>
  <r>
    <s v="ORD-20250317-00814"/>
    <x v="0"/>
    <s v="PAF-001"/>
    <x v="12"/>
    <n v="22.89"/>
    <x v="11"/>
    <n v="2"/>
    <x v="11"/>
    <x v="2"/>
    <d v="1899-12-30T10:04:00"/>
    <s v="10"/>
    <d v="2025-03-17T00:00:00"/>
    <d v="1899-12-30T17:04:00"/>
    <x v="4"/>
    <s v="Michael Smith"/>
    <x v="0"/>
    <x v="1"/>
    <s v="Bakery"/>
    <x v="1"/>
    <x v="0"/>
    <x v="0"/>
    <n v="45.78"/>
    <d v="2025-03-17T00:44:00"/>
    <d v="2024-10-24T00:22:00"/>
    <x v="0"/>
    <d v="2025-03-17T17:04:00"/>
    <d v="2025-03-18T00:44:00"/>
    <x v="1"/>
  </r>
  <r>
    <s v="ORD-20240904-00815"/>
    <x v="0"/>
    <s v="PAF-001"/>
    <x v="12"/>
    <n v="23.88"/>
    <x v="11"/>
    <n v="1"/>
    <x v="335"/>
    <x v="3"/>
    <d v="1899-12-30T10:25:00"/>
    <s v="10"/>
    <d v="2024-09-04T00:00:00"/>
    <d v="1899-12-30T15:25:00"/>
    <x v="2"/>
    <s v="Khalid Al Mazrouei"/>
    <x v="0"/>
    <x v="1"/>
    <s v="Bakery"/>
    <x v="1"/>
    <x v="0"/>
    <x v="0"/>
    <n v="23.88"/>
    <d v="2024-09-04T01:18:00"/>
    <d v="2024-08-15T00:11:00"/>
    <x v="0"/>
    <d v="2024-09-04T15:25:00"/>
    <d v="2024-09-05T01:18:00"/>
    <x v="1"/>
  </r>
  <r>
    <s v="ORD-20250104-00816"/>
    <x v="0"/>
    <s v="HMP-001"/>
    <x v="11"/>
    <n v="82.02"/>
    <x v="12"/>
    <n v="2"/>
    <x v="98"/>
    <x v="4"/>
    <d v="1899-12-30T09:22:00"/>
    <s v="9"/>
    <d v="2025-01-04T00:00:00"/>
    <d v="1899-12-30T12:22:00"/>
    <x v="6"/>
    <s v="Ahmed Al Shamsi"/>
    <x v="0"/>
    <x v="0"/>
    <s v="Hamper"/>
    <x v="1"/>
    <x v="1"/>
    <x v="2"/>
    <n v="164.04"/>
    <d v="2025-01-04T01:18:00"/>
    <d v="2024-08-09T01:18:00"/>
    <x v="0"/>
    <d v="2025-01-04T12:22:00"/>
    <d v="2025-01-05T01:18:00"/>
    <x v="1"/>
  </r>
  <r>
    <s v="ORD-20240806-00817"/>
    <x v="0"/>
    <s v="BAL-001"/>
    <x v="13"/>
    <n v="27.76"/>
    <x v="8"/>
    <n v="3"/>
    <x v="293"/>
    <x v="7"/>
    <d v="1899-12-30T09:24:00"/>
    <s v="9"/>
    <d v="2024-08-07T00:00:00"/>
    <d v="1899-12-30T10:24:00"/>
    <x v="35"/>
    <s v="Aisha Al Suwaidi"/>
    <x v="5"/>
    <x v="1"/>
    <s v="Balloons"/>
    <x v="0"/>
    <x v="2"/>
    <x v="1"/>
    <n v="83.28"/>
    <d v="2024-08-06T01:07:00"/>
    <d v="2024-08-03T00:22:00"/>
    <x v="0"/>
    <d v="2024-08-07T10:24:00"/>
    <d v="2024-08-07T01:07:00"/>
    <x v="0"/>
  </r>
  <r>
    <s v="ORD-20250312-00818"/>
    <x v="0"/>
    <s v="FLW-002"/>
    <x v="5"/>
    <n v="57.85"/>
    <x v="3"/>
    <n v="3"/>
    <x v="71"/>
    <x v="2"/>
    <d v="1899-12-30T09:28:00"/>
    <s v="9"/>
    <d v="2025-03-12T00:00:00"/>
    <d v="1899-12-30T12:28:00"/>
    <x v="1"/>
    <s v="Hina Shaikh"/>
    <x v="1"/>
    <x v="1"/>
    <s v="Flowers"/>
    <x v="1"/>
    <x v="1"/>
    <x v="1"/>
    <n v="173.55"/>
    <d v="2025-03-12T00:44:00"/>
    <d v="2024-08-02T00:56:00"/>
    <x v="0"/>
    <d v="2025-03-12T12:28:00"/>
    <d v="2025-03-13T00:44:00"/>
    <x v="1"/>
  </r>
  <r>
    <s v="ORD-20250318-00819"/>
    <x v="0"/>
    <s v="PRF-001"/>
    <x v="14"/>
    <n v="118.4"/>
    <x v="2"/>
    <n v="1"/>
    <x v="233"/>
    <x v="2"/>
    <d v="1899-12-30T14:57:00"/>
    <s v="14"/>
    <d v="2025-03-20T00:00:00"/>
    <d v="1899-12-30T20:57:00"/>
    <x v="26"/>
    <s v="Hassan Al Shamsi"/>
    <x v="1"/>
    <x v="0"/>
    <s v="Perfume"/>
    <x v="2"/>
    <x v="1"/>
    <x v="2"/>
    <n v="118.4"/>
    <d v="2025-03-18T01:07:00"/>
    <d v="2024-08-04T00:25:00"/>
    <x v="0"/>
    <d v="2025-03-20T20:57:00"/>
    <d v="2025-03-19T01:07:00"/>
    <x v="0"/>
  </r>
  <r>
    <s v="ORD-20250207-00820"/>
    <x v="0"/>
    <s v="FLW-002"/>
    <x v="5"/>
    <n v="55.65"/>
    <x v="5"/>
    <n v="2"/>
    <x v="202"/>
    <x v="5"/>
    <d v="1899-12-30T09:25:00"/>
    <s v="9"/>
    <d v="2025-02-08T00:00:00"/>
    <d v="1899-12-30T14:25:00"/>
    <x v="25"/>
    <s v="Sara Ahmed"/>
    <x v="6"/>
    <x v="1"/>
    <s v="Flowers"/>
    <x v="0"/>
    <x v="1"/>
    <x v="0"/>
    <n v="111.3"/>
    <d v="2025-02-07T00:11:00"/>
    <d v="2024-08-07T00:25:00"/>
    <x v="0"/>
    <d v="2025-02-08T14:25:00"/>
    <d v="2025-02-08T00:11:00"/>
    <x v="0"/>
  </r>
  <r>
    <s v="ORD-20250312-00821"/>
    <x v="0"/>
    <s v="DAT-001"/>
    <x v="6"/>
    <n v="33.39"/>
    <x v="4"/>
    <n v="1"/>
    <x v="71"/>
    <x v="2"/>
    <d v="1899-12-30T17:33:00"/>
    <s v="17"/>
    <d v="2025-03-13T00:00:00"/>
    <d v="1899-12-30T18:33:00"/>
    <x v="4"/>
    <s v="Farhan Verma"/>
    <x v="0"/>
    <x v="0"/>
    <s v="Dates &amp; Sweets"/>
    <x v="0"/>
    <x v="0"/>
    <x v="0"/>
    <n v="33.39"/>
    <d v="2025-03-12T00:25:00"/>
    <d v="2024-08-18T01:07:00"/>
    <x v="0"/>
    <d v="2025-03-13T18:33:00"/>
    <d v="2025-03-13T00:25:00"/>
    <x v="0"/>
  </r>
  <r>
    <s v="ORD-20241204-00822"/>
    <x v="0"/>
    <s v="CRP-001"/>
    <x v="4"/>
    <n v="154.41999999999999"/>
    <x v="4"/>
    <n v="3"/>
    <x v="113"/>
    <x v="11"/>
    <d v="1899-12-30T15:39:00"/>
    <s v="15"/>
    <d v="2024-12-05T00:00:00"/>
    <d v="1899-12-30T20:39:00"/>
    <x v="34"/>
    <s v="Ahmed Al Marri"/>
    <x v="3"/>
    <x v="1"/>
    <s v="Hamper"/>
    <x v="0"/>
    <x v="1"/>
    <x v="1"/>
    <n v="463.26"/>
    <d v="2024-12-04T00:33:00"/>
    <d v="2024-09-15T00:56:00"/>
    <x v="0"/>
    <d v="2024-12-05T20:39:00"/>
    <d v="2024-12-05T00:33:00"/>
    <x v="0"/>
  </r>
  <r>
    <s v="ORD-20250717-00823"/>
    <x v="0"/>
    <s v="GFT-001"/>
    <x v="2"/>
    <n v="33.9"/>
    <x v="3"/>
    <n v="1"/>
    <x v="123"/>
    <x v="8"/>
    <d v="1899-12-30T15:11:00"/>
    <s v="15"/>
    <d v="2025-07-18T00:00:00"/>
    <d v="1899-12-30T17:11:00"/>
    <x v="11"/>
    <s v="Ahmed Al Mazrouei"/>
    <x v="0"/>
    <x v="1"/>
    <s v="Gifting"/>
    <x v="0"/>
    <x v="0"/>
    <x v="0"/>
    <n v="33.9"/>
    <d v="2025-07-17T01:29:00"/>
    <d v="2024-08-08T00:11:00"/>
    <x v="0"/>
    <d v="2025-07-18T17:11:00"/>
    <d v="2025-07-18T01:29:00"/>
    <x v="0"/>
  </r>
  <r>
    <s v="ORD-20241223-00824"/>
    <x v="0"/>
    <s v="FLW-002"/>
    <x v="5"/>
    <n v="55.13"/>
    <x v="6"/>
    <n v="1"/>
    <x v="336"/>
    <x v="11"/>
    <d v="1899-12-30T17:02:00"/>
    <s v="17"/>
    <d v="2024-12-24T00:00:00"/>
    <d v="1899-12-30T15:31:00"/>
    <x v="10"/>
    <s v="Aijaz Khan"/>
    <x v="1"/>
    <x v="1"/>
    <s v="Flowers"/>
    <x v="0"/>
    <x v="1"/>
    <x v="1"/>
    <n v="55.13"/>
    <d v="2024-12-23T00:22:00"/>
    <d v="2024-08-06T01:18:00"/>
    <x v="0"/>
    <d v="2024-12-24T15:31:00"/>
    <d v="2024-12-24T00:22:00"/>
    <x v="0"/>
  </r>
  <r>
    <s v="ORD-20250726-00825"/>
    <x v="0"/>
    <s v="BAL-001"/>
    <x v="13"/>
    <n v="27.56"/>
    <x v="8"/>
    <n v="1"/>
    <x v="89"/>
    <x v="8"/>
    <d v="1899-12-30T11:57:00"/>
    <s v="11"/>
    <d v="2025-07-26T00:00:00"/>
    <d v="1899-12-30T17:57:00"/>
    <x v="34"/>
    <s v="Omar Al Hosani"/>
    <x v="3"/>
    <x v="1"/>
    <s v="Balloons"/>
    <x v="1"/>
    <x v="2"/>
    <x v="0"/>
    <n v="27.56"/>
    <d v="2025-07-26T01:07:00"/>
    <d v="2025-01-16T00:44:00"/>
    <x v="0"/>
    <d v="2025-07-26T17:57:00"/>
    <d v="2025-07-27T01:07:00"/>
    <x v="1"/>
  </r>
  <r>
    <s v="ORD-20250310-00826"/>
    <x v="0"/>
    <s v="FLW-001"/>
    <x v="1"/>
    <n v="49.75"/>
    <x v="11"/>
    <n v="1"/>
    <x v="269"/>
    <x v="2"/>
    <d v="1899-12-30T18:57:00"/>
    <s v="18"/>
    <d v="2025-03-11T00:00:00"/>
    <d v="1899-12-30T20:57:00"/>
    <x v="30"/>
    <s v="Noor Al Mazrouei"/>
    <x v="4"/>
    <x v="0"/>
    <s v="Flowers"/>
    <x v="0"/>
    <x v="2"/>
    <x v="1"/>
    <n v="49.75"/>
    <d v="2025-03-10T00:33:00"/>
    <d v="2024-08-18T01:07:00"/>
    <x v="0"/>
    <d v="2025-03-11T20:57:00"/>
    <d v="2025-03-11T00:33:00"/>
    <x v="0"/>
  </r>
  <r>
    <s v="ORD-20250206-00827"/>
    <x v="0"/>
    <s v="PAF-001"/>
    <x v="12"/>
    <n v="22.08"/>
    <x v="3"/>
    <n v="1"/>
    <x v="73"/>
    <x v="5"/>
    <d v="1899-12-30T10:00:00"/>
    <s v="10"/>
    <d v="2025-02-07T00:00:00"/>
    <d v="1899-12-30T10:00:00"/>
    <x v="6"/>
    <s v="Reem Al Suwaidi"/>
    <x v="0"/>
    <x v="0"/>
    <s v="Bakery"/>
    <x v="0"/>
    <x v="1"/>
    <x v="2"/>
    <n v="22.08"/>
    <d v="2025-02-06T01:07:00"/>
    <d v="2024-11-10T00:11:00"/>
    <x v="0"/>
    <d v="2025-02-07T10:00:00"/>
    <d v="2025-02-07T01:07:00"/>
    <x v="0"/>
  </r>
  <r>
    <s v="ORD-20241108-00828"/>
    <x v="0"/>
    <s v="GFT-001"/>
    <x v="2"/>
    <n v="31.19"/>
    <x v="12"/>
    <n v="2"/>
    <x v="69"/>
    <x v="9"/>
    <d v="1899-12-30T21:45:00"/>
    <s v="21"/>
    <d v="2024-11-10T00:00:00"/>
    <d v="1899-12-30T15:06:00"/>
    <x v="7"/>
    <s v="Abdullah Al Suwaidi"/>
    <x v="0"/>
    <x v="1"/>
    <s v="Gifting"/>
    <x v="2"/>
    <x v="0"/>
    <x v="0"/>
    <n v="62.38"/>
    <d v="2024-11-08T00:25:00"/>
    <d v="2024-08-22T00:56:00"/>
    <x v="0"/>
    <d v="2024-11-10T15:06:00"/>
    <d v="2024-11-09T00:25:00"/>
    <x v="0"/>
  </r>
  <r>
    <s v="ORD-20240815-00829"/>
    <x v="0"/>
    <s v="FLW-002"/>
    <x v="5"/>
    <n v="58.28"/>
    <x v="2"/>
    <n v="1"/>
    <x v="337"/>
    <x v="7"/>
    <d v="1899-12-30T13:06:00"/>
    <s v="13"/>
    <d v="2024-08-16T00:00:00"/>
    <d v="1899-12-30T13:06:00"/>
    <x v="9"/>
    <s v="Meera Hussain"/>
    <x v="2"/>
    <x v="0"/>
    <s v="Flowers"/>
    <x v="0"/>
    <x v="5"/>
    <x v="1"/>
    <n v="58.28"/>
    <d v="2024-08-15T00:33:00"/>
    <d v="2024-08-05T01:29:00"/>
    <x v="0"/>
    <d v="2024-08-16T13:06:00"/>
    <d v="2024-08-16T00:33:00"/>
    <x v="0"/>
  </r>
  <r>
    <s v="ORD-20250212-00830"/>
    <x v="0"/>
    <s v="CHC-001"/>
    <x v="17"/>
    <n v="20.440000000000001"/>
    <x v="1"/>
    <n v="3"/>
    <x v="289"/>
    <x v="5"/>
    <d v="1899-12-30T18:12:00"/>
    <s v="18"/>
    <d v="2025-02-13T00:00:00"/>
    <d v="1899-12-30T20:12:00"/>
    <x v="11"/>
    <s v="Abdullah Al Mansoori"/>
    <x v="0"/>
    <x v="0"/>
    <s v="Chocolate"/>
    <x v="0"/>
    <x v="1"/>
    <x v="0"/>
    <n v="61.320000000000007"/>
    <d v="2025-02-12T00:33:00"/>
    <d v="2024-09-22T00:25:00"/>
    <x v="0"/>
    <d v="2025-02-13T20:12:00"/>
    <d v="2025-02-13T00:33:00"/>
    <x v="0"/>
  </r>
  <r>
    <s v="ORD-20240826-00831"/>
    <x v="0"/>
    <s v="GFT-001"/>
    <x v="2"/>
    <n v="41.06"/>
    <x v="10"/>
    <n v="1"/>
    <x v="32"/>
    <x v="7"/>
    <d v="1899-12-30T10:40:00"/>
    <s v="10"/>
    <d v="2024-08-26T00:00:00"/>
    <d v="1899-12-30T17:40:00"/>
    <x v="6"/>
    <s v="Fatima Al Mansoori"/>
    <x v="0"/>
    <x v="0"/>
    <s v="Gifting"/>
    <x v="1"/>
    <x v="1"/>
    <x v="0"/>
    <n v="41.06"/>
    <d v="2024-08-26T00:44:00"/>
    <d v="2024-08-06T01:29:00"/>
    <x v="0"/>
    <d v="2024-08-26T17:40:00"/>
    <d v="2024-08-27T00:44:00"/>
    <x v="1"/>
  </r>
  <r>
    <s v="ORD-20240808-00832"/>
    <x v="0"/>
    <s v="HMP-001"/>
    <x v="11"/>
    <n v="76.31"/>
    <x v="9"/>
    <n v="3"/>
    <x v="326"/>
    <x v="7"/>
    <d v="1899-12-30T16:10:00"/>
    <s v="16"/>
    <d v="2024-08-09T00:00:00"/>
    <d v="1899-12-30T19:10:00"/>
    <x v="4"/>
    <s v="Ahmed Al Mazrouei"/>
    <x v="0"/>
    <x v="1"/>
    <s v="Hamper"/>
    <x v="0"/>
    <x v="1"/>
    <x v="0"/>
    <n v="228.93"/>
    <d v="2024-08-08T00:11:00"/>
    <d v="2024-08-08T00:11:00"/>
    <x v="1"/>
    <d v="2024-08-09T19:10:00"/>
    <d v="2024-08-09T00:11:00"/>
    <x v="0"/>
  </r>
  <r>
    <s v="ORD-20250402-00833"/>
    <x v="0"/>
    <s v="GFT-001"/>
    <x v="2"/>
    <n v="35.700000000000003"/>
    <x v="2"/>
    <n v="1"/>
    <x v="218"/>
    <x v="0"/>
    <d v="1899-12-30T09:34:00"/>
    <s v="9"/>
    <d v="2025-04-03T00:00:00"/>
    <d v="1899-12-30T12:34:00"/>
    <x v="30"/>
    <s v="Bilal Iqbal"/>
    <x v="4"/>
    <x v="0"/>
    <s v="Gifting"/>
    <x v="0"/>
    <x v="6"/>
    <x v="1"/>
    <n v="35.700000000000003"/>
    <d v="2025-04-02T00:11:00"/>
    <d v="2024-09-16T00:11:00"/>
    <x v="0"/>
    <d v="2025-04-03T12:34:00"/>
    <d v="2025-04-03T00:11:00"/>
    <x v="0"/>
  </r>
  <r>
    <s v="ORD-20250203-00834"/>
    <x v="0"/>
    <s v="SWT-001"/>
    <x v="9"/>
    <n v="31.53"/>
    <x v="4"/>
    <n v="3"/>
    <x v="241"/>
    <x v="5"/>
    <d v="1899-12-30T20:09:00"/>
    <s v="20"/>
    <d v="2025-02-04T00:00:00"/>
    <d v="1899-12-30T21:09:00"/>
    <x v="7"/>
    <s v="Yousef Al Falasi"/>
    <x v="0"/>
    <x v="0"/>
    <s v="Dates &amp; Sweets"/>
    <x v="0"/>
    <x v="1"/>
    <x v="1"/>
    <n v="94.59"/>
    <d v="2025-02-03T00:33:00"/>
    <d v="2024-11-09T00:44:00"/>
    <x v="0"/>
    <d v="2025-02-04T21:09:00"/>
    <d v="2025-02-04T00:33:00"/>
    <x v="0"/>
  </r>
  <r>
    <s v="ORD-20240926-00835"/>
    <x v="0"/>
    <s v="HMP-002"/>
    <x v="8"/>
    <n v="86.9"/>
    <x v="9"/>
    <n v="3"/>
    <x v="223"/>
    <x v="3"/>
    <d v="1899-12-30T09:26:00"/>
    <s v="9"/>
    <d v="2024-09-27T00:00:00"/>
    <d v="1899-12-30T10:26:00"/>
    <x v="31"/>
    <s v="David Miller"/>
    <x v="5"/>
    <x v="0"/>
    <s v="Hamper"/>
    <x v="0"/>
    <x v="0"/>
    <x v="2"/>
    <n v="260.70000000000005"/>
    <d v="2024-09-26T00:56:00"/>
    <d v="2024-09-26T00:56:00"/>
    <x v="1"/>
    <d v="2024-09-27T10:26:00"/>
    <d v="2024-09-27T00:56:00"/>
    <x v="0"/>
  </r>
  <r>
    <s v="ORD-20250128-00836"/>
    <x v="0"/>
    <s v="FLW-002"/>
    <x v="5"/>
    <n v="57.67"/>
    <x v="3"/>
    <n v="1"/>
    <x v="338"/>
    <x v="4"/>
    <d v="1899-12-30T12:20:00"/>
    <s v="12"/>
    <d v="2025-01-29T00:00:00"/>
    <d v="1899-12-30T16:20:00"/>
    <x v="9"/>
    <s v="Neha Kumar"/>
    <x v="2"/>
    <x v="1"/>
    <s v="Flowers"/>
    <x v="0"/>
    <x v="5"/>
    <x v="0"/>
    <n v="57.67"/>
    <d v="2025-01-28T01:29:00"/>
    <d v="2024-08-12T00:44:00"/>
    <x v="0"/>
    <d v="2025-01-29T16:20:00"/>
    <d v="2025-01-29T01:29:00"/>
    <x v="0"/>
  </r>
  <r>
    <s v="ORD-20250408-00837"/>
    <x v="0"/>
    <s v="FLW-002"/>
    <x v="5"/>
    <n v="55.82"/>
    <x v="10"/>
    <n v="2"/>
    <x v="104"/>
    <x v="0"/>
    <d v="1899-12-30T11:25:00"/>
    <s v="11"/>
    <d v="2025-04-09T00:00:00"/>
    <d v="1899-12-30T17:25:00"/>
    <x v="24"/>
    <s v="Hassan Shah"/>
    <x v="1"/>
    <x v="0"/>
    <s v="Flowers"/>
    <x v="0"/>
    <x v="2"/>
    <x v="1"/>
    <n v="111.64"/>
    <d v="2025-04-08T00:44:00"/>
    <d v="2024-08-11T00:33:00"/>
    <x v="0"/>
    <d v="2025-04-09T17:25:00"/>
    <d v="2025-04-09T00:44:00"/>
    <x v="0"/>
  </r>
  <r>
    <s v="ORD-20250731-00838"/>
    <x v="0"/>
    <s v="PRF-001"/>
    <x v="14"/>
    <n v="115.71"/>
    <x v="12"/>
    <n v="2"/>
    <x v="205"/>
    <x v="8"/>
    <d v="1899-12-30T14:11:00"/>
    <s v="14"/>
    <d v="2025-07-31T00:00:00"/>
    <d v="1899-12-30T21:11:00"/>
    <x v="15"/>
    <s v="Hassan Hussain"/>
    <x v="2"/>
    <x v="0"/>
    <s v="Perfume"/>
    <x v="1"/>
    <x v="0"/>
    <x v="2"/>
    <n v="231.42"/>
    <d v="2025-07-31T00:22:00"/>
    <d v="2024-08-02T01:15:00"/>
    <x v="0"/>
    <d v="2025-07-31T21:11:00"/>
    <d v="2025-08-01T00:22:00"/>
    <x v="1"/>
  </r>
  <r>
    <s v="ORD-20240921-00839"/>
    <x v="0"/>
    <s v="BBY-001"/>
    <x v="16"/>
    <n v="66.010000000000005"/>
    <x v="0"/>
    <n v="1"/>
    <x v="61"/>
    <x v="3"/>
    <d v="1899-12-30T18:31:00"/>
    <s v="18"/>
    <d v="2024-09-22T00:00:00"/>
    <d v="1899-12-30T18:31:00"/>
    <x v="1"/>
    <s v="Ali Patel"/>
    <x v="1"/>
    <x v="1"/>
    <s v="Baby"/>
    <x v="0"/>
    <x v="1"/>
    <x v="2"/>
    <n v="66.010000000000005"/>
    <d v="2024-09-21T01:18:00"/>
    <d v="2024-08-29T00:56:00"/>
    <x v="0"/>
    <d v="2024-09-22T18:31:00"/>
    <d v="2024-09-22T01:18:00"/>
    <x v="0"/>
  </r>
  <r>
    <s v="ORD-20241019-00840"/>
    <x v="0"/>
    <s v="CKE-001"/>
    <x v="7"/>
    <n v="59.72"/>
    <x v="8"/>
    <n v="1"/>
    <x v="215"/>
    <x v="10"/>
    <d v="1899-12-30T18:13:00"/>
    <s v="18"/>
    <d v="2024-10-21T00:00:00"/>
    <d v="1899-12-30T18:30:00"/>
    <x v="3"/>
    <s v="Saeed Al Suwaidi"/>
    <x v="0"/>
    <x v="1"/>
    <s v="Cakes"/>
    <x v="2"/>
    <x v="1"/>
    <x v="2"/>
    <n v="59.72"/>
    <d v="2024-10-19T01:18:00"/>
    <d v="2024-10-18T00:44:00"/>
    <x v="0"/>
    <d v="2024-10-21T18:30:00"/>
    <d v="2024-10-20T01:18:00"/>
    <x v="0"/>
  </r>
  <r>
    <s v="ORD-20241003-00841"/>
    <x v="0"/>
    <s v="HOM-001"/>
    <x v="3"/>
    <n v="27.54"/>
    <x v="6"/>
    <n v="1"/>
    <x v="312"/>
    <x v="10"/>
    <d v="1899-12-30T12:34:00"/>
    <s v="12"/>
    <d v="2024-10-04T00:00:00"/>
    <d v="1899-12-30T14:34:00"/>
    <x v="19"/>
    <s v="Emma Brown"/>
    <x v="0"/>
    <x v="1"/>
    <s v="Home Fragrance"/>
    <x v="0"/>
    <x v="1"/>
    <x v="0"/>
    <n v="27.54"/>
    <d v="2024-10-03T00:11:00"/>
    <d v="2024-08-22T00:11:00"/>
    <x v="0"/>
    <d v="2024-10-04T14:34:00"/>
    <d v="2024-10-04T00:11:00"/>
    <x v="0"/>
  </r>
  <r>
    <s v="ORD-20250709-00842"/>
    <x v="0"/>
    <s v="DAT-001"/>
    <x v="6"/>
    <n v="29.31"/>
    <x v="7"/>
    <n v="1"/>
    <x v="22"/>
    <x v="8"/>
    <d v="1899-12-30T12:24:00"/>
    <s v="12"/>
    <d v="2025-07-09T00:00:00"/>
    <d v="1899-12-30T19:24:00"/>
    <x v="1"/>
    <s v="Bilal Iqbal"/>
    <x v="1"/>
    <x v="0"/>
    <s v="Dates &amp; Sweets"/>
    <x v="1"/>
    <x v="1"/>
    <x v="0"/>
    <n v="29.31"/>
    <d v="2025-07-09T01:07:00"/>
    <d v="2024-09-16T00:11:00"/>
    <x v="0"/>
    <d v="2025-07-09T19:24:00"/>
    <d v="2025-07-10T01:07:00"/>
    <x v="1"/>
  </r>
  <r>
    <s v="ORD-20241223-00843"/>
    <x v="0"/>
    <s v="GFT-001"/>
    <x v="2"/>
    <n v="33.04"/>
    <x v="3"/>
    <n v="1"/>
    <x v="336"/>
    <x v="11"/>
    <d v="1899-12-30T09:08:00"/>
    <s v="9"/>
    <d v="2024-12-24T00:00:00"/>
    <d v="1899-12-30T14:08:00"/>
    <x v="4"/>
    <s v="Priya Ahmed"/>
    <x v="0"/>
    <x v="0"/>
    <s v="Gifting"/>
    <x v="0"/>
    <x v="6"/>
    <x v="0"/>
    <n v="33.04"/>
    <d v="2024-12-23T00:56:00"/>
    <d v="2024-09-14T01:18:00"/>
    <x v="0"/>
    <d v="2024-12-24T14:08:00"/>
    <d v="2024-12-24T00:56:00"/>
    <x v="0"/>
  </r>
  <r>
    <s v="ORD-20250330-00844"/>
    <x v="0"/>
    <s v="GFT-001"/>
    <x v="2"/>
    <n v="38.35"/>
    <x v="12"/>
    <n v="1"/>
    <x v="102"/>
    <x v="2"/>
    <d v="1899-12-30T20:26:00"/>
    <s v="20"/>
    <d v="2025-04-01T00:00:00"/>
    <d v="1899-12-30T11:31:00"/>
    <x v="35"/>
    <s v="Omar Al Nuaimi"/>
    <x v="5"/>
    <x v="0"/>
    <s v="Gifting"/>
    <x v="2"/>
    <x v="6"/>
    <x v="0"/>
    <n v="38.35"/>
    <d v="2025-03-30T01:29:00"/>
    <d v="2024-08-03T00:22:00"/>
    <x v="0"/>
    <d v="2025-04-01T11:31:00"/>
    <d v="2025-03-31T01:29:00"/>
    <x v="0"/>
  </r>
  <r>
    <s v="ORD-20241115-00845"/>
    <x v="0"/>
    <s v="GFT-001"/>
    <x v="2"/>
    <n v="30.74"/>
    <x v="3"/>
    <n v="2"/>
    <x v="322"/>
    <x v="9"/>
    <d v="1899-12-30T18:48:00"/>
    <s v="18"/>
    <d v="2024-11-17T00:00:00"/>
    <d v="1899-12-30T20:00:00"/>
    <x v="19"/>
    <s v="Maryam Al Marri"/>
    <x v="0"/>
    <x v="1"/>
    <s v="Gifting"/>
    <x v="2"/>
    <x v="0"/>
    <x v="0"/>
    <n v="61.48"/>
    <d v="2024-11-15T00:33:00"/>
    <d v="2024-09-02T00:33:00"/>
    <x v="0"/>
    <d v="2024-11-17T20:00:00"/>
    <d v="2024-11-16T00:33:00"/>
    <x v="0"/>
  </r>
  <r>
    <s v="ORD-20250419-00846"/>
    <x v="0"/>
    <s v="FLW-001"/>
    <x v="1"/>
    <n v="46.81"/>
    <x v="0"/>
    <n v="1"/>
    <x v="110"/>
    <x v="0"/>
    <d v="1899-12-30T10:24:00"/>
    <s v="10"/>
    <d v="2025-04-19T00:00:00"/>
    <d v="1899-12-30T15:24:00"/>
    <x v="3"/>
    <s v="Rohit Ahmed"/>
    <x v="0"/>
    <x v="1"/>
    <s v="Flowers"/>
    <x v="1"/>
    <x v="2"/>
    <x v="0"/>
    <n v="46.81"/>
    <d v="2025-04-19T00:33:00"/>
    <d v="2024-08-10T00:44:00"/>
    <x v="0"/>
    <d v="2025-04-19T15:24:00"/>
    <d v="2025-04-20T00:33:00"/>
    <x v="1"/>
  </r>
  <r>
    <s v="ORD-20250417-00847"/>
    <x v="0"/>
    <s v="DAT-001"/>
    <x v="6"/>
    <n v="31.37"/>
    <x v="7"/>
    <n v="1"/>
    <x v="330"/>
    <x v="0"/>
    <d v="1899-12-30T20:55:00"/>
    <s v="20"/>
    <d v="2025-04-18T00:00:00"/>
    <d v="1899-12-30T20:55:00"/>
    <x v="4"/>
    <s v="Hassan Al Falasi"/>
    <x v="0"/>
    <x v="1"/>
    <s v="Dates &amp; Sweets"/>
    <x v="0"/>
    <x v="1"/>
    <x v="0"/>
    <n v="31.37"/>
    <d v="2025-04-17T01:18:00"/>
    <d v="2024-08-23T00:22:00"/>
    <x v="0"/>
    <d v="2025-04-18T20:55:00"/>
    <d v="2025-04-18T01:18:00"/>
    <x v="0"/>
  </r>
  <r>
    <s v="ORD-20240830-00848"/>
    <x v="0"/>
    <s v="HMP-001"/>
    <x v="11"/>
    <n v="74.61"/>
    <x v="9"/>
    <n v="8"/>
    <x v="287"/>
    <x v="7"/>
    <d v="1899-12-30T09:00:00"/>
    <s v="9"/>
    <d v="2024-08-31T00:00:00"/>
    <d v="1899-12-30T15:00:00"/>
    <x v="23"/>
    <s v="Sophia Johnson"/>
    <x v="5"/>
    <x v="1"/>
    <s v="Hamper"/>
    <x v="0"/>
    <x v="1"/>
    <x v="0"/>
    <n v="596.88"/>
    <d v="2024-08-30T01:15:00"/>
    <d v="2024-08-30T01:15:00"/>
    <x v="1"/>
    <d v="2024-08-31T15:00:00"/>
    <d v="2024-08-31T01:15:00"/>
    <x v="0"/>
  </r>
  <r>
    <s v="ORD-20250723-00849"/>
    <x v="0"/>
    <s v="FLW-002"/>
    <x v="5"/>
    <n v="52.56"/>
    <x v="10"/>
    <n v="1"/>
    <x v="304"/>
    <x v="8"/>
    <d v="1899-12-30T18:05:00"/>
    <s v="18"/>
    <d v="2025-07-24T00:00:00"/>
    <d v="1899-12-30T13:24:00"/>
    <x v="16"/>
    <s v="Bilal Shah"/>
    <x v="0"/>
    <x v="1"/>
    <s v="Flowers"/>
    <x v="0"/>
    <x v="0"/>
    <x v="1"/>
    <n v="52.56"/>
    <d v="2025-07-23T00:22:00"/>
    <d v="2024-09-19T01:18:00"/>
    <x v="0"/>
    <d v="2025-07-24T13:24:00"/>
    <d v="2025-07-24T00:22:00"/>
    <x v="0"/>
  </r>
  <r>
    <s v="ORD-20250130-00850"/>
    <x v="0"/>
    <s v="FLW-001"/>
    <x v="1"/>
    <n v="56.37"/>
    <x v="11"/>
    <n v="1"/>
    <x v="81"/>
    <x v="4"/>
    <d v="1899-12-30T11:43:00"/>
    <s v="11"/>
    <d v="2025-01-30T00:00:00"/>
    <d v="1899-12-30T15:43:00"/>
    <x v="19"/>
    <s v="Hassan Ahmed"/>
    <x v="0"/>
    <x v="1"/>
    <s v="Flowers"/>
    <x v="1"/>
    <x v="1"/>
    <x v="0"/>
    <n v="56.37"/>
    <d v="2025-01-30T00:44:00"/>
    <d v="2024-09-16T01:29:00"/>
    <x v="0"/>
    <d v="2025-01-30T15:43:00"/>
    <d v="2025-01-31T00:44:00"/>
    <x v="1"/>
  </r>
  <r>
    <s v="ORD-20241204-00851"/>
    <x v="0"/>
    <s v="HMP-001"/>
    <x v="11"/>
    <n v="66.31"/>
    <x v="10"/>
    <n v="1"/>
    <x v="113"/>
    <x v="11"/>
    <d v="1899-12-30T18:14:00"/>
    <s v="18"/>
    <d v="2024-12-05T00:00:00"/>
    <d v="1899-12-30T19:14:00"/>
    <x v="26"/>
    <s v="Rakesh Chaudhry"/>
    <x v="1"/>
    <x v="0"/>
    <s v="Hamper"/>
    <x v="0"/>
    <x v="2"/>
    <x v="1"/>
    <n v="66.31"/>
    <d v="2024-12-04T00:22:00"/>
    <d v="2024-11-17T00:56:00"/>
    <x v="0"/>
    <d v="2024-12-05T19:14:00"/>
    <d v="2024-12-05T00:22:00"/>
    <x v="0"/>
  </r>
  <r>
    <s v="ORD-20241118-00852"/>
    <x v="0"/>
    <s v="PAF-001"/>
    <x v="12"/>
    <n v="18.13"/>
    <x v="5"/>
    <n v="1"/>
    <x v="320"/>
    <x v="9"/>
    <d v="1899-12-30T18:04:00"/>
    <s v="18"/>
    <d v="2024-11-20T00:00:00"/>
    <d v="1899-12-30T17:05:00"/>
    <x v="11"/>
    <s v="Meera Khan"/>
    <x v="0"/>
    <x v="1"/>
    <s v="Bakery"/>
    <x v="2"/>
    <x v="3"/>
    <x v="0"/>
    <n v="18.13"/>
    <d v="2024-11-18T01:18:00"/>
    <d v="2024-08-10T00:44:00"/>
    <x v="0"/>
    <d v="2024-11-20T17:05:00"/>
    <d v="2024-11-19T01:18:00"/>
    <x v="0"/>
  </r>
  <r>
    <s v="ORD-20250527-00853"/>
    <x v="0"/>
    <s v="GFT-001"/>
    <x v="2"/>
    <n v="36.229999999999997"/>
    <x v="3"/>
    <n v="1"/>
    <x v="339"/>
    <x v="1"/>
    <d v="1899-12-30T20:23:00"/>
    <s v="20"/>
    <d v="2025-05-29T00:00:00"/>
    <d v="1899-12-30T16:28:00"/>
    <x v="14"/>
    <s v="Neha Kumar"/>
    <x v="1"/>
    <x v="0"/>
    <s v="Gifting"/>
    <x v="2"/>
    <x v="0"/>
    <x v="0"/>
    <n v="36.229999999999997"/>
    <d v="2025-05-27T00:56:00"/>
    <d v="2024-08-12T00:44:00"/>
    <x v="0"/>
    <d v="2025-05-29T16:28:00"/>
    <d v="2025-05-28T00:56:00"/>
    <x v="0"/>
  </r>
  <r>
    <s v="ORD-20250517-00854"/>
    <x v="0"/>
    <s v="HMP-001"/>
    <x v="11"/>
    <n v="71.989999999999995"/>
    <x v="10"/>
    <n v="1"/>
    <x v="307"/>
    <x v="1"/>
    <d v="1899-12-30T09:37:00"/>
    <s v="9"/>
    <d v="2025-05-18T00:00:00"/>
    <d v="1899-12-30T12:37:00"/>
    <x v="6"/>
    <s v="Meera Hussain"/>
    <x v="0"/>
    <x v="0"/>
    <s v="Hamper"/>
    <x v="0"/>
    <x v="5"/>
    <x v="0"/>
    <n v="71.989999999999995"/>
    <d v="2025-05-17T00:44:00"/>
    <d v="2024-08-05T01:29:00"/>
    <x v="0"/>
    <d v="2025-05-18T12:37:00"/>
    <d v="2025-05-18T00:44:00"/>
    <x v="0"/>
  </r>
  <r>
    <s v="ORD-20240810-00855"/>
    <x v="0"/>
    <s v="TOY-001"/>
    <x v="0"/>
    <n v="16.53"/>
    <x v="0"/>
    <n v="1"/>
    <x v="234"/>
    <x v="7"/>
    <d v="1899-12-30T20:50:00"/>
    <s v="20"/>
    <d v="2024-08-12T00:00:00"/>
    <d v="1899-12-30T13:09:00"/>
    <x v="11"/>
    <s v="Hamad Al Mansoori"/>
    <x v="0"/>
    <x v="0"/>
    <s v="Toys"/>
    <x v="2"/>
    <x v="1"/>
    <x v="0"/>
    <n v="16.53"/>
    <d v="2024-08-10T00:56:00"/>
    <d v="2024-08-10T00:56:00"/>
    <x v="1"/>
    <d v="2024-08-12T13:09:00"/>
    <d v="2024-08-11T00:56:00"/>
    <x v="0"/>
  </r>
  <r>
    <s v="ORD-20240809-00856"/>
    <x v="0"/>
    <s v="BAL-001"/>
    <x v="13"/>
    <n v="26.42"/>
    <x v="8"/>
    <n v="10"/>
    <x v="156"/>
    <x v="7"/>
    <d v="1899-12-30T14:10:00"/>
    <s v="14"/>
    <d v="2024-08-09T00:00:00"/>
    <d v="1899-12-30T20:10:00"/>
    <x v="6"/>
    <s v="Ahmed Al Shamsi"/>
    <x v="0"/>
    <x v="1"/>
    <s v="Balloons"/>
    <x v="1"/>
    <x v="1"/>
    <x v="0"/>
    <n v="264.20000000000005"/>
    <d v="2024-08-09T01:18:00"/>
    <d v="2024-08-09T01:18:00"/>
    <x v="1"/>
    <d v="2024-08-09T20:10:00"/>
    <d v="2024-08-10T01:18:00"/>
    <x v="1"/>
  </r>
  <r>
    <s v="ORD-20250202-00857"/>
    <x v="0"/>
    <s v="PER-001"/>
    <x v="10"/>
    <n v="12.23"/>
    <x v="8"/>
    <n v="1"/>
    <x v="305"/>
    <x v="5"/>
    <d v="1899-12-30T16:09:00"/>
    <s v="16"/>
    <d v="2025-02-03T00:00:00"/>
    <d v="1899-12-30T18:09:00"/>
    <x v="15"/>
    <s v="Saeed Al Hosani"/>
    <x v="2"/>
    <x v="0"/>
    <s v="Personalized"/>
    <x v="0"/>
    <x v="1"/>
    <x v="0"/>
    <n v="12.23"/>
    <d v="2025-02-02T01:07:00"/>
    <d v="2024-08-11T01:18:00"/>
    <x v="0"/>
    <d v="2025-02-03T18:09:00"/>
    <d v="2025-02-03T01:07:00"/>
    <x v="0"/>
  </r>
  <r>
    <s v="ORD-20241118-00858"/>
    <x v="0"/>
    <s v="FLW-002"/>
    <x v="5"/>
    <n v="52.52"/>
    <x v="1"/>
    <n v="1"/>
    <x v="320"/>
    <x v="9"/>
    <d v="1899-12-30T12:23:00"/>
    <s v="12"/>
    <d v="2024-11-18T00:00:00"/>
    <d v="1899-12-30T18:23:00"/>
    <x v="6"/>
    <s v="Olivia Jones"/>
    <x v="0"/>
    <x v="1"/>
    <s v="Flowers"/>
    <x v="1"/>
    <x v="2"/>
    <x v="0"/>
    <n v="52.52"/>
    <d v="2024-11-18T00:22:00"/>
    <d v="2024-11-18T00:22:00"/>
    <x v="1"/>
    <d v="2024-11-18T18:23:00"/>
    <d v="2024-11-19T00:22:00"/>
    <x v="1"/>
  </r>
  <r>
    <s v="ORD-20241118-00859"/>
    <x v="0"/>
    <s v="FLW-002"/>
    <x v="5"/>
    <n v="49.37"/>
    <x v="1"/>
    <n v="3"/>
    <x v="320"/>
    <x v="9"/>
    <d v="1899-12-30T15:36:00"/>
    <s v="15"/>
    <d v="2024-11-19T00:00:00"/>
    <d v="1899-12-30T19:36:00"/>
    <x v="32"/>
    <s v="Omar Al Marri"/>
    <x v="6"/>
    <x v="0"/>
    <s v="Flowers"/>
    <x v="0"/>
    <x v="0"/>
    <x v="0"/>
    <n v="148.10999999999999"/>
    <d v="2024-11-18T01:05:00"/>
    <d v="2024-10-02T00:44:00"/>
    <x v="0"/>
    <d v="2024-11-19T19:36:00"/>
    <d v="2024-11-19T01:05:00"/>
    <x v="0"/>
  </r>
  <r>
    <s v="ORD-20250215-00860"/>
    <x v="0"/>
    <s v="GFT-001"/>
    <x v="2"/>
    <n v="40.44"/>
    <x v="1"/>
    <n v="1"/>
    <x v="6"/>
    <x v="5"/>
    <d v="1899-12-30T20:24:00"/>
    <s v="20"/>
    <d v="2025-02-17T00:00:00"/>
    <d v="1899-12-30T15:04:00"/>
    <x v="19"/>
    <s v="Rohit Hussain"/>
    <x v="0"/>
    <x v="0"/>
    <s v="Gifting"/>
    <x v="2"/>
    <x v="5"/>
    <x v="0"/>
    <n v="40.44"/>
    <d v="2025-02-15T01:25:00"/>
    <d v="2024-08-08T01:18:00"/>
    <x v="0"/>
    <d v="2025-02-17T15:04:00"/>
    <d v="2025-02-16T01:25:00"/>
    <x v="0"/>
  </r>
  <r>
    <s v="ORD-20241027-00861"/>
    <x v="0"/>
    <s v="FLW-001"/>
    <x v="1"/>
    <n v="51.55"/>
    <x v="0"/>
    <n v="1"/>
    <x v="28"/>
    <x v="10"/>
    <d v="1899-12-30T16:20:00"/>
    <s v="16"/>
    <d v="2024-10-28T00:00:00"/>
    <d v="1899-12-30T18:20:00"/>
    <x v="1"/>
    <s v="Abdullah Al Marri"/>
    <x v="1"/>
    <x v="1"/>
    <s v="Flowers"/>
    <x v="0"/>
    <x v="0"/>
    <x v="0"/>
    <n v="51.55"/>
    <d v="2024-10-27T00:56:00"/>
    <d v="2024-08-21T01:29:00"/>
    <x v="0"/>
    <d v="2024-10-28T18:20:00"/>
    <d v="2024-10-28T00:56:00"/>
    <x v="0"/>
  </r>
  <r>
    <s v="ORD-20250513-00862"/>
    <x v="0"/>
    <s v="HMP-001"/>
    <x v="11"/>
    <n v="74.400000000000006"/>
    <x v="10"/>
    <n v="1"/>
    <x v="142"/>
    <x v="1"/>
    <d v="1899-12-30T11:56:00"/>
    <s v="11"/>
    <d v="2025-05-14T00:00:00"/>
    <d v="1899-12-30T11:56:00"/>
    <x v="2"/>
    <s v="Saeed Al Mansoori"/>
    <x v="0"/>
    <x v="0"/>
    <s v="Hamper"/>
    <x v="0"/>
    <x v="3"/>
    <x v="0"/>
    <n v="74.400000000000006"/>
    <d v="2025-05-13T00:22:00"/>
    <d v="2024-09-27T01:07:00"/>
    <x v="0"/>
    <d v="2025-05-14T11:56:00"/>
    <d v="2025-05-14T00:22:00"/>
    <x v="0"/>
  </r>
  <r>
    <s v="ORD-20241222-00863"/>
    <x v="0"/>
    <s v="GFT-001"/>
    <x v="2"/>
    <n v="40.17"/>
    <x v="12"/>
    <n v="1"/>
    <x v="275"/>
    <x v="11"/>
    <d v="1899-12-30T13:58:00"/>
    <s v="13"/>
    <d v="2024-12-22T00:00:00"/>
    <d v="1899-12-30T18:58:00"/>
    <x v="26"/>
    <s v="Yousef Al Marri"/>
    <x v="1"/>
    <x v="1"/>
    <s v="Gifting"/>
    <x v="1"/>
    <x v="0"/>
    <x v="0"/>
    <n v="40.17"/>
    <d v="2024-12-22T00:44:00"/>
    <d v="2024-08-18T00:33:00"/>
    <x v="0"/>
    <d v="2024-12-22T18:58:00"/>
    <d v="2024-12-23T00:44:00"/>
    <x v="1"/>
  </r>
  <r>
    <s v="ORD-20240920-00864"/>
    <x v="0"/>
    <s v="HOM-001"/>
    <x v="3"/>
    <n v="27.43"/>
    <x v="2"/>
    <n v="1"/>
    <x v="66"/>
    <x v="3"/>
    <d v="1899-12-30T11:01:00"/>
    <s v="11"/>
    <d v="2024-09-21T00:00:00"/>
    <d v="1899-12-30T14:01:00"/>
    <x v="18"/>
    <s v="Arjun Verma"/>
    <x v="1"/>
    <x v="0"/>
    <s v="Home Fragrance"/>
    <x v="0"/>
    <x v="0"/>
    <x v="1"/>
    <n v="27.43"/>
    <d v="2024-09-20T01:18:00"/>
    <d v="2024-08-29T01:07:00"/>
    <x v="0"/>
    <d v="2024-09-21T14:01:00"/>
    <d v="2024-09-21T01:18:00"/>
    <x v="0"/>
  </r>
  <r>
    <s v="ORD-20250408-00865"/>
    <x v="0"/>
    <s v="CRP-001"/>
    <x v="4"/>
    <n v="141.69999999999999"/>
    <x v="9"/>
    <n v="3"/>
    <x v="104"/>
    <x v="0"/>
    <d v="1899-12-30T11:36:00"/>
    <s v="11"/>
    <d v="2025-04-09T00:00:00"/>
    <d v="1899-12-30T14:36:00"/>
    <x v="23"/>
    <s v="Hassan Al Falasi"/>
    <x v="5"/>
    <x v="0"/>
    <s v="Hamper"/>
    <x v="0"/>
    <x v="0"/>
    <x v="2"/>
    <n v="425.09999999999997"/>
    <d v="2025-04-08T00:33:00"/>
    <d v="2024-08-23T00:22:00"/>
    <x v="0"/>
    <d v="2025-04-09T14:36:00"/>
    <d v="2025-04-09T00:33:00"/>
    <x v="0"/>
  </r>
  <r>
    <s v="ORD-20241031-00866"/>
    <x v="0"/>
    <s v="GFT-001"/>
    <x v="2"/>
    <n v="34.869999999999997"/>
    <x v="12"/>
    <n v="1"/>
    <x v="340"/>
    <x v="10"/>
    <d v="1899-12-30T10:23:00"/>
    <s v="10"/>
    <d v="2024-10-31T00:00:00"/>
    <d v="1899-12-30T17:23:00"/>
    <x v="3"/>
    <s v="Farhan Hussain"/>
    <x v="0"/>
    <x v="1"/>
    <s v="Gifting"/>
    <x v="1"/>
    <x v="1"/>
    <x v="0"/>
    <n v="34.869999999999997"/>
    <d v="2024-10-31T01:29:00"/>
    <d v="2024-10-13T01:15:00"/>
    <x v="0"/>
    <d v="2024-10-31T17:23:00"/>
    <d v="2024-11-01T01:29:00"/>
    <x v="1"/>
  </r>
  <r>
    <s v="ORD-20241002-00867"/>
    <x v="0"/>
    <s v="FLW-002"/>
    <x v="5"/>
    <n v="56.07"/>
    <x v="6"/>
    <n v="1"/>
    <x v="341"/>
    <x v="10"/>
    <d v="1899-12-30T10:58:00"/>
    <s v="10"/>
    <d v="2024-10-03T00:00:00"/>
    <d v="1899-12-30T15:58:00"/>
    <x v="19"/>
    <s v="Omar Al Marri"/>
    <x v="0"/>
    <x v="1"/>
    <s v="Flowers"/>
    <x v="0"/>
    <x v="4"/>
    <x v="0"/>
    <n v="56.07"/>
    <d v="2024-10-02T00:44:00"/>
    <d v="2024-10-02T00:44:00"/>
    <x v="1"/>
    <d v="2024-10-03T15:58:00"/>
    <d v="2024-10-03T00:44:00"/>
    <x v="0"/>
  </r>
  <r>
    <s v="ORD-20241203-00868"/>
    <x v="0"/>
    <s v="PAF-001"/>
    <x v="12"/>
    <n v="21.58"/>
    <x v="3"/>
    <n v="1"/>
    <x v="97"/>
    <x v="11"/>
    <d v="1899-12-30T11:48:00"/>
    <s v="11"/>
    <d v="2024-12-04T00:00:00"/>
    <d v="1899-12-30T16:48:00"/>
    <x v="7"/>
    <s v="Abdullah Al Hosani"/>
    <x v="0"/>
    <x v="0"/>
    <s v="Bakery"/>
    <x v="0"/>
    <x v="1"/>
    <x v="0"/>
    <n v="21.58"/>
    <d v="2024-12-03T01:07:00"/>
    <d v="2024-08-21T00:11:00"/>
    <x v="0"/>
    <d v="2024-12-04T16:48:00"/>
    <d v="2024-12-04T01:07:00"/>
    <x v="0"/>
  </r>
  <r>
    <s v="ORD-20241215-00869"/>
    <x v="0"/>
    <s v="GFT-001"/>
    <x v="2"/>
    <n v="35.99"/>
    <x v="6"/>
    <n v="1"/>
    <x v="342"/>
    <x v="11"/>
    <d v="1899-12-30T17:37:00"/>
    <s v="17"/>
    <d v="2024-12-16T00:00:00"/>
    <d v="1899-12-30T18:37:00"/>
    <x v="36"/>
    <s v="Isabella Williams"/>
    <x v="6"/>
    <x v="0"/>
    <s v="Gifting"/>
    <x v="0"/>
    <x v="0"/>
    <x v="0"/>
    <n v="35.99"/>
    <d v="2024-12-15T01:18:00"/>
    <d v="2024-12-03T01:29:00"/>
    <x v="0"/>
    <d v="2024-12-16T18:37:00"/>
    <d v="2024-12-16T01:18:00"/>
    <x v="0"/>
  </r>
  <r>
    <s v="ORD-20250621-00870"/>
    <x v="0"/>
    <s v="PAF-001"/>
    <x v="12"/>
    <n v="19.8"/>
    <x v="8"/>
    <n v="1"/>
    <x v="220"/>
    <x v="6"/>
    <d v="1899-12-30T09:38:00"/>
    <s v="9"/>
    <d v="2025-06-22T00:00:00"/>
    <d v="1899-12-30T12:38:00"/>
    <x v="7"/>
    <s v="Sara Verma"/>
    <x v="0"/>
    <x v="0"/>
    <s v="Bakery"/>
    <x v="0"/>
    <x v="1"/>
    <x v="0"/>
    <n v="19.8"/>
    <d v="2025-06-21T01:29:00"/>
    <d v="2024-09-16T00:33:00"/>
    <x v="0"/>
    <d v="2025-06-22T12:38:00"/>
    <d v="2025-06-22T01:29:00"/>
    <x v="0"/>
  </r>
  <r>
    <s v="ORD-20240911-00871"/>
    <x v="0"/>
    <s v="HMP-001"/>
    <x v="11"/>
    <n v="83.66"/>
    <x v="10"/>
    <n v="1"/>
    <x v="148"/>
    <x v="3"/>
    <d v="1899-12-30T18:55:00"/>
    <s v="18"/>
    <d v="2024-09-12T00:00:00"/>
    <d v="1899-12-30T16:23:00"/>
    <x v="29"/>
    <s v="Rakesh Iqbal"/>
    <x v="2"/>
    <x v="1"/>
    <s v="Hamper"/>
    <x v="0"/>
    <x v="2"/>
    <x v="0"/>
    <n v="83.66"/>
    <d v="2024-09-11T00:44:00"/>
    <d v="2024-08-26T01:18:00"/>
    <x v="0"/>
    <d v="2024-09-12T16:23:00"/>
    <d v="2024-09-12T00:44:00"/>
    <x v="0"/>
  </r>
  <r>
    <s v="ORD-20240810-00872"/>
    <x v="0"/>
    <s v="CHC-001"/>
    <x v="17"/>
    <n v="17.88"/>
    <x v="1"/>
    <n v="1"/>
    <x v="234"/>
    <x v="7"/>
    <d v="1899-12-30T11:13:00"/>
    <s v="11"/>
    <d v="2024-08-10T00:00:00"/>
    <d v="1899-12-30T17:13:00"/>
    <x v="2"/>
    <s v="Reem Al Nahyan"/>
    <x v="0"/>
    <x v="1"/>
    <s v="Chocolate"/>
    <x v="1"/>
    <x v="1"/>
    <x v="2"/>
    <n v="17.88"/>
    <d v="2024-08-10T00:11:00"/>
    <d v="2024-08-10T00:11:00"/>
    <x v="1"/>
    <d v="2024-08-10T17:13:00"/>
    <d v="2024-08-11T00:11:00"/>
    <x v="1"/>
  </r>
  <r>
    <s v="ORD-20250630-00873"/>
    <x v="0"/>
    <s v="FLW-001"/>
    <x v="1"/>
    <n v="53.38"/>
    <x v="11"/>
    <n v="2"/>
    <x v="118"/>
    <x v="6"/>
    <d v="1899-12-30T21:04:00"/>
    <s v="21"/>
    <d v="2025-07-01T00:00:00"/>
    <d v="1899-12-30T19:24:00"/>
    <x v="23"/>
    <s v="Emma Smith"/>
    <x v="5"/>
    <x v="0"/>
    <s v="Flowers"/>
    <x v="0"/>
    <x v="3"/>
    <x v="2"/>
    <n v="106.76"/>
    <d v="2025-06-30T01:18:00"/>
    <d v="2025-01-13T00:22:00"/>
    <x v="0"/>
    <d v="2025-07-01T19:24:00"/>
    <d v="2025-07-01T01:18:00"/>
    <x v="0"/>
  </r>
  <r>
    <s v="ORD-20250516-00874"/>
    <x v="0"/>
    <s v="CKE-001"/>
    <x v="7"/>
    <n v="56.51"/>
    <x v="8"/>
    <n v="3"/>
    <x v="141"/>
    <x v="1"/>
    <d v="1899-12-30T20:04:00"/>
    <s v="20"/>
    <d v="2025-05-17T00:00:00"/>
    <d v="1899-12-30T19:59:00"/>
    <x v="11"/>
    <s v="Olivia Johnson"/>
    <x v="0"/>
    <x v="1"/>
    <s v="Cakes"/>
    <x v="0"/>
    <x v="5"/>
    <x v="1"/>
    <n v="169.53"/>
    <d v="2025-05-16T00:11:00"/>
    <d v="2024-09-13T00:56:00"/>
    <x v="0"/>
    <d v="2025-05-17T19:59:00"/>
    <d v="2025-05-17T00:11:00"/>
    <x v="0"/>
  </r>
  <r>
    <s v="ORD-20240813-00875"/>
    <x v="0"/>
    <s v="DAT-001"/>
    <x v="6"/>
    <n v="30.06"/>
    <x v="7"/>
    <n v="1"/>
    <x v="91"/>
    <x v="7"/>
    <d v="1899-12-30T20:59:00"/>
    <s v="20"/>
    <d v="2024-08-15T00:00:00"/>
    <d v="1899-12-30T19:17:00"/>
    <x v="16"/>
    <s v="Bilal Ahmed"/>
    <x v="0"/>
    <x v="1"/>
    <s v="Dates &amp; Sweets"/>
    <x v="2"/>
    <x v="1"/>
    <x v="0"/>
    <n v="30.06"/>
    <d v="2024-08-13T00:56:00"/>
    <d v="2024-08-13T00:56:00"/>
    <x v="1"/>
    <d v="2024-08-15T19:17:00"/>
    <d v="2024-08-14T00:56:00"/>
    <x v="0"/>
  </r>
  <r>
    <s v="ORD-20250421-00876"/>
    <x v="0"/>
    <s v="SWT-001"/>
    <x v="9"/>
    <n v="30.74"/>
    <x v="7"/>
    <n v="3"/>
    <x v="128"/>
    <x v="0"/>
    <d v="1899-12-30T12:02:00"/>
    <s v="12"/>
    <d v="2025-04-21T00:00:00"/>
    <d v="1899-12-30T15:02:00"/>
    <x v="11"/>
    <s v="Priya Kumar"/>
    <x v="0"/>
    <x v="0"/>
    <s v="Dates &amp; Sweets"/>
    <x v="1"/>
    <x v="1"/>
    <x v="1"/>
    <n v="92.22"/>
    <d v="2025-04-21T01:29:00"/>
    <d v="2024-09-12T00:44:00"/>
    <x v="0"/>
    <d v="2025-04-21T15:02:00"/>
    <d v="2025-04-22T01:29:00"/>
    <x v="1"/>
  </r>
  <r>
    <s v="ORD-20250810-00877"/>
    <x v="0"/>
    <s v="FLW-002"/>
    <x v="5"/>
    <n v="56.97"/>
    <x v="3"/>
    <n v="1"/>
    <x v="10"/>
    <x v="7"/>
    <d v="1899-12-30T20:15:00"/>
    <s v="20"/>
    <d v="2025-08-13T00:00:00"/>
    <d v="1899-12-30T18:50:00"/>
    <x v="28"/>
    <s v="Ali Shaikh"/>
    <x v="3"/>
    <x v="0"/>
    <s v="Flowers"/>
    <x v="2"/>
    <x v="0"/>
    <x v="0"/>
    <n v="56.97"/>
    <d v="2025-08-10T01:15:00"/>
    <d v="2024-09-12T00:44:00"/>
    <x v="0"/>
    <d v="2025-08-13T18:50:00"/>
    <d v="2025-08-11T01:15:00"/>
    <x v="0"/>
  </r>
  <r>
    <s v="ORD-20250131-00878"/>
    <x v="0"/>
    <s v="PAF-001"/>
    <x v="12"/>
    <n v="23.13"/>
    <x v="3"/>
    <n v="1"/>
    <x v="167"/>
    <x v="4"/>
    <d v="1899-12-30T14:23:00"/>
    <s v="14"/>
    <d v="2025-02-01T00:00:00"/>
    <d v="1899-12-30T16:23:00"/>
    <x v="17"/>
    <s v="Neha Kumar"/>
    <x v="2"/>
    <x v="1"/>
    <s v="Bakery"/>
    <x v="0"/>
    <x v="5"/>
    <x v="0"/>
    <n v="23.13"/>
    <d v="2025-01-31T00:56:00"/>
    <d v="2024-08-12T00:44:00"/>
    <x v="0"/>
    <d v="2025-02-01T16:23:00"/>
    <d v="2025-02-01T00:56:00"/>
    <x v="0"/>
  </r>
  <r>
    <s v="ORD-20250419-00879"/>
    <x v="0"/>
    <s v="PAF-001"/>
    <x v="12"/>
    <n v="24.34"/>
    <x v="3"/>
    <n v="2"/>
    <x v="110"/>
    <x v="0"/>
    <d v="1899-12-30T18:31:00"/>
    <s v="18"/>
    <d v="2025-04-20T00:00:00"/>
    <d v="1899-12-30T20:31:00"/>
    <x v="2"/>
    <s v="Aisha Al Nahyan"/>
    <x v="0"/>
    <x v="0"/>
    <s v="Bakery"/>
    <x v="0"/>
    <x v="0"/>
    <x v="1"/>
    <n v="48.68"/>
    <d v="2025-04-19T01:18:00"/>
    <d v="2024-08-11T00:44:00"/>
    <x v="0"/>
    <d v="2025-04-20T20:31:00"/>
    <d v="2025-04-20T01:18:00"/>
    <x v="0"/>
  </r>
  <r>
    <s v="ORD-20250712-00880"/>
    <x v="0"/>
    <s v="GFT-001"/>
    <x v="2"/>
    <n v="35.549999999999997"/>
    <x v="6"/>
    <n v="2"/>
    <x v="343"/>
    <x v="8"/>
    <d v="1899-12-30T09:32:00"/>
    <s v="9"/>
    <d v="2025-07-13T00:00:00"/>
    <d v="1899-12-30T10:32:00"/>
    <x v="3"/>
    <s v="Hassan Verma"/>
    <x v="0"/>
    <x v="0"/>
    <s v="Gifting"/>
    <x v="0"/>
    <x v="0"/>
    <x v="0"/>
    <n v="71.099999999999994"/>
    <d v="2025-07-12T00:22:00"/>
    <d v="2024-09-13T00:22:00"/>
    <x v="0"/>
    <d v="2025-07-13T10:32:00"/>
    <d v="2025-07-13T00:22:00"/>
    <x v="0"/>
  </r>
  <r>
    <s v="ORD-20250212-00881"/>
    <x v="0"/>
    <s v="FLW-002"/>
    <x v="5"/>
    <n v="58.12"/>
    <x v="2"/>
    <n v="1"/>
    <x v="289"/>
    <x v="5"/>
    <d v="1899-12-30T14:33:00"/>
    <s v="14"/>
    <d v="2025-02-12T00:00:00"/>
    <d v="1899-12-30T18:33:00"/>
    <x v="19"/>
    <s v="Bilal Ahmed"/>
    <x v="0"/>
    <x v="0"/>
    <s v="Flowers"/>
    <x v="1"/>
    <x v="5"/>
    <x v="0"/>
    <n v="58.12"/>
    <d v="2025-02-12T00:25:00"/>
    <d v="2024-08-13T00:56:00"/>
    <x v="0"/>
    <d v="2025-02-12T18:33:00"/>
    <d v="2025-02-13T00:25:00"/>
    <x v="1"/>
  </r>
  <r>
    <s v="ORD-20250731-00882"/>
    <x v="0"/>
    <s v="FLW-002"/>
    <x v="5"/>
    <n v="54.61"/>
    <x v="1"/>
    <n v="1"/>
    <x v="205"/>
    <x v="8"/>
    <d v="1899-12-30T12:42:00"/>
    <s v="12"/>
    <d v="2025-08-01T00:00:00"/>
    <d v="1899-12-30T12:42:00"/>
    <x v="12"/>
    <s v="Sana Shah"/>
    <x v="1"/>
    <x v="1"/>
    <s v="Flowers"/>
    <x v="0"/>
    <x v="2"/>
    <x v="2"/>
    <n v="54.61"/>
    <d v="2025-07-31T01:07:00"/>
    <d v="2024-08-11T01:29:00"/>
    <x v="0"/>
    <d v="2025-08-01T12:42:00"/>
    <d v="2025-08-01T01:07:00"/>
    <x v="0"/>
  </r>
  <r>
    <s v="ORD-20250608-00883"/>
    <x v="0"/>
    <s v="GFT-001"/>
    <x v="2"/>
    <n v="39.03"/>
    <x v="6"/>
    <n v="1"/>
    <x v="283"/>
    <x v="6"/>
    <d v="1899-12-30T10:09:00"/>
    <s v="10"/>
    <d v="2025-06-08T00:00:00"/>
    <d v="1899-12-30T14:09:00"/>
    <x v="21"/>
    <s v="Abdullah Al Mansoori"/>
    <x v="4"/>
    <x v="0"/>
    <s v="Gifting"/>
    <x v="1"/>
    <x v="1"/>
    <x v="0"/>
    <n v="39.03"/>
    <d v="2025-06-08T01:07:00"/>
    <d v="2024-09-22T00:25:00"/>
    <x v="0"/>
    <d v="2025-06-08T14:09:00"/>
    <d v="2025-06-09T01:07:00"/>
    <x v="1"/>
  </r>
  <r>
    <s v="ORD-20250618-00884"/>
    <x v="0"/>
    <s v="GFT-001"/>
    <x v="2"/>
    <n v="33.11"/>
    <x v="2"/>
    <n v="1"/>
    <x v="161"/>
    <x v="6"/>
    <d v="1899-12-30T18:04:00"/>
    <s v="18"/>
    <d v="2025-06-19T00:00:00"/>
    <d v="1899-12-30T16:21:00"/>
    <x v="20"/>
    <s v="Noor Al Hosani"/>
    <x v="4"/>
    <x v="1"/>
    <s v="Gifting"/>
    <x v="0"/>
    <x v="0"/>
    <x v="1"/>
    <n v="33.11"/>
    <d v="2025-06-18T01:18:00"/>
    <d v="2024-08-30T00:33:00"/>
    <x v="0"/>
    <d v="2025-06-19T16:21:00"/>
    <d v="2025-06-19T01:18:00"/>
    <x v="0"/>
  </r>
  <r>
    <s v="ORD-20240817-00885"/>
    <x v="0"/>
    <s v="SWT-001"/>
    <x v="9"/>
    <n v="32.03"/>
    <x v="7"/>
    <n v="2"/>
    <x v="38"/>
    <x v="7"/>
    <d v="1899-12-30T17:02:00"/>
    <s v="17"/>
    <d v="2024-08-18T00:00:00"/>
    <d v="1899-12-30T21:02:00"/>
    <x v="6"/>
    <s v="Neha Kumar"/>
    <x v="0"/>
    <x v="1"/>
    <s v="Dates &amp; Sweets"/>
    <x v="0"/>
    <x v="0"/>
    <x v="2"/>
    <n v="64.06"/>
    <d v="2024-08-17T00:22:00"/>
    <d v="2024-08-12T00:44:00"/>
    <x v="0"/>
    <d v="2024-08-18T21:02:00"/>
    <d v="2024-08-18T00:22:00"/>
    <x v="0"/>
  </r>
  <r>
    <s v="ORD-20250523-00886"/>
    <x v="0"/>
    <s v="CKE-001"/>
    <x v="7"/>
    <n v="54.82"/>
    <x v="8"/>
    <n v="1"/>
    <x v="294"/>
    <x v="1"/>
    <d v="1899-12-30T20:30:00"/>
    <s v="20"/>
    <d v="2025-05-25T00:00:00"/>
    <d v="1899-12-30T16:15:00"/>
    <x v="0"/>
    <s v="Arjun Shaikh"/>
    <x v="0"/>
    <x v="1"/>
    <s v="Cakes"/>
    <x v="2"/>
    <x v="3"/>
    <x v="0"/>
    <n v="54.82"/>
    <d v="2025-05-23T01:07:00"/>
    <d v="2024-08-04T00:25:00"/>
    <x v="0"/>
    <d v="2025-05-25T16:15:00"/>
    <d v="2025-05-24T01:07:00"/>
    <x v="0"/>
  </r>
  <r>
    <s v="ORD-20250327-00887"/>
    <x v="0"/>
    <s v="GFT-001"/>
    <x v="2"/>
    <n v="30.99"/>
    <x v="3"/>
    <n v="1"/>
    <x v="181"/>
    <x v="2"/>
    <d v="1899-12-30T12:00:00"/>
    <s v="12"/>
    <d v="2025-03-28T00:00:00"/>
    <d v="1899-12-30T15:00:00"/>
    <x v="23"/>
    <s v="Ali Shaikh"/>
    <x v="5"/>
    <x v="1"/>
    <s v="Gifting"/>
    <x v="0"/>
    <x v="3"/>
    <x v="0"/>
    <n v="30.99"/>
    <d v="2025-03-27T00:00:00"/>
    <d v="2024-09-12T00:44:00"/>
    <x v="0"/>
    <d v="2025-03-28T15:00:00"/>
    <d v="2025-03-28T00:00:00"/>
    <x v="0"/>
  </r>
  <r>
    <s v="ORD-20250717-00888"/>
    <x v="0"/>
    <s v="HMP-001"/>
    <x v="11"/>
    <n v="75.77"/>
    <x v="10"/>
    <n v="1"/>
    <x v="123"/>
    <x v="8"/>
    <d v="1899-12-30T13:54:00"/>
    <s v="13"/>
    <d v="2025-07-17T00:00:00"/>
    <d v="1899-12-30T16:54:00"/>
    <x v="24"/>
    <s v="Aijaz Verma"/>
    <x v="1"/>
    <x v="1"/>
    <s v="Hamper"/>
    <x v="1"/>
    <x v="5"/>
    <x v="2"/>
    <n v="75.77"/>
    <d v="2025-07-17T01:07:00"/>
    <d v="2024-08-16T00:22:00"/>
    <x v="0"/>
    <d v="2025-07-17T16:54:00"/>
    <d v="2025-07-18T01:07:00"/>
    <x v="1"/>
  </r>
  <r>
    <s v="ORD-20250528-00889"/>
    <x v="0"/>
    <s v="HMP-001"/>
    <x v="11"/>
    <n v="70.91"/>
    <x v="10"/>
    <n v="1"/>
    <x v="121"/>
    <x v="1"/>
    <d v="1899-12-30T12:19:00"/>
    <s v="12"/>
    <d v="2025-05-28T00:00:00"/>
    <d v="1899-12-30T15:19:00"/>
    <x v="31"/>
    <s v="Mohammed Al Nahyan"/>
    <x v="5"/>
    <x v="0"/>
    <s v="Hamper"/>
    <x v="1"/>
    <x v="5"/>
    <x v="0"/>
    <n v="70.91"/>
    <d v="2025-05-28T00:44:00"/>
    <d v="2024-08-20T00:11:00"/>
    <x v="0"/>
    <d v="2025-05-28T15:19:00"/>
    <d v="2025-05-29T00:44:00"/>
    <x v="1"/>
  </r>
  <r>
    <s v="ORD-20250503-00890"/>
    <x v="0"/>
    <s v="BBY-001"/>
    <x v="16"/>
    <n v="69.37"/>
    <x v="0"/>
    <n v="1"/>
    <x v="95"/>
    <x v="1"/>
    <d v="1899-12-30T14:44:00"/>
    <s v="14"/>
    <d v="2025-05-03T00:00:00"/>
    <d v="1899-12-30T20:44:00"/>
    <x v="11"/>
    <s v="Aisha Al Nahyan"/>
    <x v="0"/>
    <x v="0"/>
    <s v="Baby"/>
    <x v="1"/>
    <x v="2"/>
    <x v="2"/>
    <n v="69.37"/>
    <d v="2025-05-03T01:29:00"/>
    <d v="2024-08-11T00:44:00"/>
    <x v="0"/>
    <d v="2025-05-03T20:44:00"/>
    <d v="2025-05-04T01:29:00"/>
    <x v="1"/>
  </r>
  <r>
    <s v="ORD-20250707-00891"/>
    <x v="0"/>
    <s v="PRF-001"/>
    <x v="14"/>
    <n v="113.73"/>
    <x v="10"/>
    <n v="1"/>
    <x v="344"/>
    <x v="8"/>
    <d v="1899-12-30T11:01:00"/>
    <s v="11"/>
    <d v="2025-07-07T00:00:00"/>
    <d v="1899-12-30T18:01:00"/>
    <x v="24"/>
    <s v="Khalid Al Hosani"/>
    <x v="1"/>
    <x v="0"/>
    <s v="Perfume"/>
    <x v="1"/>
    <x v="0"/>
    <x v="0"/>
    <n v="113.73"/>
    <d v="2025-07-07T01:18:00"/>
    <d v="2024-08-26T00:33:00"/>
    <x v="0"/>
    <d v="2025-07-07T18:01:00"/>
    <d v="2025-07-08T01:18:00"/>
    <x v="1"/>
  </r>
  <r>
    <s v="ORD-20240927-00892"/>
    <x v="0"/>
    <s v="CRP-001"/>
    <x v="4"/>
    <n v="127.33"/>
    <x v="9"/>
    <n v="3"/>
    <x v="311"/>
    <x v="3"/>
    <d v="1899-12-30T11:47:00"/>
    <s v="11"/>
    <d v="2024-09-27T00:00:00"/>
    <d v="1899-12-30T16:47:00"/>
    <x v="19"/>
    <s v="Aijaz Shaikh"/>
    <x v="0"/>
    <x v="1"/>
    <s v="Hamper"/>
    <x v="1"/>
    <x v="1"/>
    <x v="2"/>
    <n v="381.99"/>
    <d v="2024-09-27T00:22:00"/>
    <d v="2024-09-01T00:56:00"/>
    <x v="0"/>
    <d v="2024-09-27T16:47:00"/>
    <d v="2024-09-28T00:22:00"/>
    <x v="1"/>
  </r>
  <r>
    <s v="ORD-20250701-00893"/>
    <x v="0"/>
    <s v="GFT-001"/>
    <x v="2"/>
    <n v="33.729999999999997"/>
    <x v="10"/>
    <n v="2"/>
    <x v="228"/>
    <x v="8"/>
    <d v="1899-12-30T13:13:00"/>
    <s v="13"/>
    <d v="2025-07-01T00:00:00"/>
    <d v="1899-12-30T20:13:00"/>
    <x v="10"/>
    <s v="Faisal Al Bateen"/>
    <x v="1"/>
    <x v="0"/>
    <s v="Gifting"/>
    <x v="1"/>
    <x v="5"/>
    <x v="0"/>
    <n v="67.459999999999994"/>
    <d v="2025-07-01T00:44:00"/>
    <d v="2024-08-25T01:18:00"/>
    <x v="0"/>
    <d v="2025-07-01T20:13:00"/>
    <d v="2025-07-02T00:44:00"/>
    <x v="1"/>
  </r>
  <r>
    <s v="ORD-20240829-00894"/>
    <x v="0"/>
    <s v="PAF-001"/>
    <x v="12"/>
    <n v="17.73"/>
    <x v="3"/>
    <n v="1"/>
    <x v="209"/>
    <x v="7"/>
    <d v="1899-12-30T15:15:00"/>
    <s v="15"/>
    <d v="2024-08-30T00:00:00"/>
    <d v="1899-12-30T18:15:00"/>
    <x v="5"/>
    <s v="Arjun Verma"/>
    <x v="2"/>
    <x v="0"/>
    <s v="Bakery"/>
    <x v="0"/>
    <x v="3"/>
    <x v="2"/>
    <n v="17.73"/>
    <d v="2024-08-29T01:07:00"/>
    <d v="2024-08-29T01:07:00"/>
    <x v="1"/>
    <d v="2024-08-30T18:15:00"/>
    <d v="2024-08-30T01:07:00"/>
    <x v="0"/>
  </r>
  <r>
    <s v="ORD-20241231-00895"/>
    <x v="0"/>
    <s v="GFT-001"/>
    <x v="2"/>
    <n v="30.57"/>
    <x v="6"/>
    <n v="1"/>
    <x v="297"/>
    <x v="11"/>
    <d v="1899-12-30T13:53:00"/>
    <s v="13"/>
    <d v="2025-01-01T00:00:00"/>
    <d v="1899-12-30T16:53:00"/>
    <x v="25"/>
    <s v="Zain Shah"/>
    <x v="6"/>
    <x v="1"/>
    <s v="Gifting"/>
    <x v="0"/>
    <x v="1"/>
    <x v="1"/>
    <n v="30.57"/>
    <d v="2024-12-31T00:22:00"/>
    <d v="2024-08-03T00:56:00"/>
    <x v="0"/>
    <d v="2025-01-01T16:53:00"/>
    <d v="2025-01-01T00:22:00"/>
    <x v="0"/>
  </r>
  <r>
    <s v="ORD-20250116-00896"/>
    <x v="0"/>
    <s v="FLW-002"/>
    <x v="5"/>
    <n v="58.35"/>
    <x v="5"/>
    <n v="1"/>
    <x v="257"/>
    <x v="4"/>
    <d v="1899-12-30T16:26:00"/>
    <s v="16"/>
    <d v="2025-01-17T00:00:00"/>
    <d v="1899-12-30T16:26:00"/>
    <x v="9"/>
    <s v="Latifa Al Shamsi"/>
    <x v="2"/>
    <x v="0"/>
    <s v="Flowers"/>
    <x v="0"/>
    <x v="0"/>
    <x v="0"/>
    <n v="58.35"/>
    <d v="2025-01-16T00:22:00"/>
    <d v="2024-08-08T00:22:00"/>
    <x v="0"/>
    <d v="2025-01-17T16:26:00"/>
    <d v="2025-01-17T00:22:00"/>
    <x v="0"/>
  </r>
  <r>
    <s v="ORD-20241129-00897"/>
    <x v="0"/>
    <s v="SWT-001"/>
    <x v="9"/>
    <n v="29.76"/>
    <x v="7"/>
    <n v="1"/>
    <x v="78"/>
    <x v="9"/>
    <d v="1899-12-30T19:30:00"/>
    <s v="19"/>
    <d v="2024-11-30T00:00:00"/>
    <d v="1899-12-30T14:30:00"/>
    <x v="29"/>
    <s v="Arjun Chaudhry"/>
    <x v="2"/>
    <x v="0"/>
    <s v="Dates &amp; Sweets"/>
    <x v="0"/>
    <x v="3"/>
    <x v="0"/>
    <n v="29.76"/>
    <d v="2024-11-29T00:25:00"/>
    <d v="2024-08-09T00:56:00"/>
    <x v="0"/>
    <d v="2024-11-30T14:30:00"/>
    <d v="2024-11-30T00:25:00"/>
    <x v="0"/>
  </r>
  <r>
    <s v="ORD-20241113-00898"/>
    <x v="0"/>
    <s v="PAF-001"/>
    <x v="12"/>
    <n v="22.75"/>
    <x v="8"/>
    <n v="1"/>
    <x v="268"/>
    <x v="9"/>
    <d v="1899-12-30T21:55:00"/>
    <s v="21"/>
    <d v="2024-11-15T00:00:00"/>
    <d v="1899-12-30T15:52:00"/>
    <x v="3"/>
    <s v="Rohit Shaikh"/>
    <x v="0"/>
    <x v="1"/>
    <s v="Bakery"/>
    <x v="2"/>
    <x v="3"/>
    <x v="0"/>
    <n v="22.75"/>
    <d v="2024-11-13T00:44:00"/>
    <d v="2024-10-28T00:56:00"/>
    <x v="0"/>
    <d v="2024-11-15T15:52:00"/>
    <d v="2024-11-14T00:44:00"/>
    <x v="0"/>
  </r>
  <r>
    <s v="ORD-20250327-00899"/>
    <x v="0"/>
    <s v="HMP-002"/>
    <x v="8"/>
    <n v="84.68"/>
    <x v="9"/>
    <n v="3"/>
    <x v="181"/>
    <x v="2"/>
    <d v="1899-12-30T20:08:00"/>
    <s v="20"/>
    <d v="2025-03-29T00:00:00"/>
    <d v="1899-12-30T16:13:00"/>
    <x v="3"/>
    <s v="Sara Hussain"/>
    <x v="0"/>
    <x v="0"/>
    <s v="Hamper"/>
    <x v="2"/>
    <x v="3"/>
    <x v="0"/>
    <n v="254.04000000000002"/>
    <d v="2025-03-27T01:29:00"/>
    <d v="2024-08-07T00:11:00"/>
    <x v="0"/>
    <d v="2025-03-29T16:13:00"/>
    <d v="2025-03-28T01:29:00"/>
    <x v="0"/>
  </r>
  <r>
    <s v="ORD-20241105-00900"/>
    <x v="0"/>
    <s v="PAF-001"/>
    <x v="12"/>
    <n v="21.99"/>
    <x v="3"/>
    <n v="3"/>
    <x v="265"/>
    <x v="9"/>
    <d v="1899-12-30T09:50:00"/>
    <s v="9"/>
    <d v="2024-11-05T00:00:00"/>
    <d v="1899-12-30T14:50:00"/>
    <x v="6"/>
    <s v="Arjun Hussain"/>
    <x v="0"/>
    <x v="0"/>
    <s v="Bakery"/>
    <x v="1"/>
    <x v="1"/>
    <x v="0"/>
    <n v="65.97"/>
    <d v="2024-11-05T00:22:00"/>
    <d v="2024-11-05T00:22:00"/>
    <x v="1"/>
    <d v="2024-11-05T14:50:00"/>
    <d v="2024-11-06T00:22:00"/>
    <x v="1"/>
  </r>
  <r>
    <s v="ORD-20241225-00901"/>
    <x v="0"/>
    <s v="CKE-001"/>
    <x v="7"/>
    <n v="49.9"/>
    <x v="5"/>
    <n v="1"/>
    <x v="221"/>
    <x v="11"/>
    <d v="1899-12-30T19:25:00"/>
    <s v="19"/>
    <d v="2024-12-27T00:00:00"/>
    <d v="1899-12-30T18:12:00"/>
    <x v="5"/>
    <s v="Emily Johnson"/>
    <x v="2"/>
    <x v="0"/>
    <s v="Cakes"/>
    <x v="2"/>
    <x v="0"/>
    <x v="0"/>
    <n v="49.9"/>
    <d v="2024-12-25T01:18:00"/>
    <d v="2024-11-22T00:44:00"/>
    <x v="0"/>
    <d v="2024-12-27T18:12:00"/>
    <d v="2024-12-26T01:18:00"/>
    <x v="0"/>
  </r>
  <r>
    <s v="ORD-20241010-00902"/>
    <x v="0"/>
    <s v="FLW-001"/>
    <x v="1"/>
    <n v="54.89"/>
    <x v="1"/>
    <n v="1"/>
    <x v="266"/>
    <x v="10"/>
    <d v="1899-12-30T10:48:00"/>
    <s v="10"/>
    <d v="2024-10-10T00:00:00"/>
    <d v="1899-12-30T15:48:00"/>
    <x v="0"/>
    <s v="Noor Al Marri"/>
    <x v="0"/>
    <x v="0"/>
    <s v="Flowers"/>
    <x v="1"/>
    <x v="3"/>
    <x v="0"/>
    <n v="54.89"/>
    <d v="2024-10-10T00:45:00"/>
    <d v="2024-08-07T01:07:00"/>
    <x v="0"/>
    <d v="2024-10-10T15:48:00"/>
    <d v="2024-10-11T00:45:00"/>
    <x v="1"/>
  </r>
  <r>
    <s v="ORD-20240913-00903"/>
    <x v="0"/>
    <s v="HMP-001"/>
    <x v="11"/>
    <n v="73.67"/>
    <x v="9"/>
    <n v="5"/>
    <x v="239"/>
    <x v="3"/>
    <d v="1899-12-30T11:39:00"/>
    <s v="11"/>
    <d v="2024-09-14T00:00:00"/>
    <d v="1899-12-30T17:39:00"/>
    <x v="16"/>
    <s v="Aisha Al Marri"/>
    <x v="0"/>
    <x v="0"/>
    <s v="Hamper"/>
    <x v="0"/>
    <x v="0"/>
    <x v="0"/>
    <n v="368.35"/>
    <d v="2024-09-13T01:07:00"/>
    <d v="2024-08-12T00:44:00"/>
    <x v="0"/>
    <d v="2024-09-14T17:39:00"/>
    <d v="2024-09-14T01:07:00"/>
    <x v="0"/>
  </r>
  <r>
    <s v="ORD-20241025-00904"/>
    <x v="0"/>
    <s v="BBY-001"/>
    <x v="16"/>
    <n v="65.14"/>
    <x v="0"/>
    <n v="2"/>
    <x v="277"/>
    <x v="10"/>
    <d v="1899-12-30T09:52:00"/>
    <s v="9"/>
    <d v="2024-10-26T00:00:00"/>
    <d v="1899-12-30T11:52:00"/>
    <x v="21"/>
    <s v="Omar Al Mazrouei"/>
    <x v="4"/>
    <x v="0"/>
    <s v="Baby"/>
    <x v="0"/>
    <x v="0"/>
    <x v="0"/>
    <n v="130.28"/>
    <d v="2024-10-25T00:11:00"/>
    <d v="2024-09-09T00:11:00"/>
    <x v="0"/>
    <d v="2024-10-26T11:52:00"/>
    <d v="2024-10-26T00:11:00"/>
    <x v="0"/>
  </r>
  <r>
    <s v="ORD-20241007-00905"/>
    <x v="0"/>
    <s v="PRF-001"/>
    <x v="14"/>
    <n v="122"/>
    <x v="2"/>
    <n v="1"/>
    <x v="74"/>
    <x v="10"/>
    <d v="1899-12-30T20:17:00"/>
    <s v="20"/>
    <d v="2024-10-09T00:00:00"/>
    <d v="1899-12-30T17:28:00"/>
    <x v="24"/>
    <s v="Hassan Al Mazrouei"/>
    <x v="1"/>
    <x v="1"/>
    <s v="Perfume"/>
    <x v="2"/>
    <x v="0"/>
    <x v="1"/>
    <n v="122"/>
    <d v="2024-10-07T01:29:00"/>
    <d v="2024-08-10T01:18:00"/>
    <x v="0"/>
    <d v="2024-10-09T17:28:00"/>
    <d v="2024-10-08T01:29:00"/>
    <x v="0"/>
  </r>
  <r>
    <s v="ORD-20241228-00906"/>
    <x v="0"/>
    <s v="PER-002"/>
    <x v="15"/>
    <n v="16.73"/>
    <x v="0"/>
    <n v="1"/>
    <x v="59"/>
    <x v="11"/>
    <d v="1899-12-30T19:48:00"/>
    <s v="19"/>
    <d v="2024-12-29T00:00:00"/>
    <d v="1899-12-30T17:20:00"/>
    <x v="6"/>
    <s v="Farhan Kumar"/>
    <x v="0"/>
    <x v="1"/>
    <s v="Personalized"/>
    <x v="0"/>
    <x v="0"/>
    <x v="1"/>
    <n v="16.73"/>
    <d v="2024-12-28T00:25:00"/>
    <d v="2024-08-17T01:18:00"/>
    <x v="0"/>
    <d v="2024-12-29T17:20:00"/>
    <d v="2024-12-29T00:25:00"/>
    <x v="0"/>
  </r>
  <r>
    <s v="ORD-20250322-00907"/>
    <x v="0"/>
    <s v="SWT-001"/>
    <x v="9"/>
    <n v="28.82"/>
    <x v="7"/>
    <n v="1"/>
    <x v="286"/>
    <x v="2"/>
    <d v="1899-12-30T19:43:00"/>
    <s v="19"/>
    <d v="2025-03-23T00:00:00"/>
    <d v="1899-12-30T21:43:00"/>
    <x v="3"/>
    <s v="Omar Al Mazrouei"/>
    <x v="0"/>
    <x v="1"/>
    <s v="Dates &amp; Sweets"/>
    <x v="0"/>
    <x v="0"/>
    <x v="0"/>
    <n v="28.82"/>
    <d v="2025-03-22T01:18:00"/>
    <d v="2024-09-09T00:11:00"/>
    <x v="0"/>
    <d v="2025-03-23T21:43:00"/>
    <d v="2025-03-23T01:18:00"/>
    <x v="0"/>
  </r>
  <r>
    <s v="ORD-20250730-00908"/>
    <x v="0"/>
    <s v="HMP-001"/>
    <x v="11"/>
    <n v="68.989999999999995"/>
    <x v="9"/>
    <n v="3"/>
    <x v="12"/>
    <x v="8"/>
    <d v="1899-12-30T15:41:00"/>
    <s v="15"/>
    <d v="2025-07-31T00:00:00"/>
    <d v="1899-12-30T17:41:00"/>
    <x v="8"/>
    <s v="Mohammed Al Nahyan"/>
    <x v="2"/>
    <x v="0"/>
    <s v="Hamper"/>
    <x v="0"/>
    <x v="0"/>
    <x v="0"/>
    <n v="206.96999999999997"/>
    <d v="2025-07-30T00:22:00"/>
    <d v="2024-08-20T00:11:00"/>
    <x v="0"/>
    <d v="2025-07-31T17:41:00"/>
    <d v="2025-07-31T00:22:00"/>
    <x v="0"/>
  </r>
  <r>
    <s v="ORD-20250118-00909"/>
    <x v="0"/>
    <s v="BAL-001"/>
    <x v="13"/>
    <n v="24.44"/>
    <x v="8"/>
    <n v="3"/>
    <x v="258"/>
    <x v="4"/>
    <d v="1899-12-30T10:14:00"/>
    <s v="10"/>
    <d v="2025-01-18T00:00:00"/>
    <d v="1899-12-30T17:14:00"/>
    <x v="10"/>
    <s v="Hassan Khan"/>
    <x v="1"/>
    <x v="1"/>
    <s v="Balloons"/>
    <x v="1"/>
    <x v="0"/>
    <x v="1"/>
    <n v="73.320000000000007"/>
    <d v="2025-01-18T01:29:00"/>
    <d v="2024-09-03T00:56:00"/>
    <x v="0"/>
    <d v="2025-01-18T17:14:00"/>
    <d v="2025-01-19T01:29:00"/>
    <x v="1"/>
  </r>
  <r>
    <s v="ORD-20240905-00910"/>
    <x v="0"/>
    <s v="FLW-002"/>
    <x v="5"/>
    <n v="62.91"/>
    <x v="2"/>
    <n v="2"/>
    <x v="149"/>
    <x v="3"/>
    <d v="1899-12-30T18:10:00"/>
    <s v="18"/>
    <d v="2024-09-07T00:00:00"/>
    <d v="1899-12-30T19:10:00"/>
    <x v="19"/>
    <s v="Khalid Al Marri"/>
    <x v="0"/>
    <x v="0"/>
    <s v="Flowers"/>
    <x v="2"/>
    <x v="1"/>
    <x v="0"/>
    <n v="125.82"/>
    <d v="2024-09-05T00:44:00"/>
    <d v="2024-09-05T00:44:00"/>
    <x v="1"/>
    <d v="2024-09-07T19:10:00"/>
    <d v="2024-09-06T00:44:00"/>
    <x v="0"/>
  </r>
  <r>
    <s v="ORD-20250705-00911"/>
    <x v="0"/>
    <s v="PAF-001"/>
    <x v="12"/>
    <n v="23.13"/>
    <x v="11"/>
    <n v="1"/>
    <x v="332"/>
    <x v="8"/>
    <d v="1899-12-30T10:03:00"/>
    <s v="10"/>
    <d v="2025-07-05T00:00:00"/>
    <d v="1899-12-30T14:03:00"/>
    <x v="19"/>
    <s v="Hassan Iqbal"/>
    <x v="0"/>
    <x v="1"/>
    <s v="Bakery"/>
    <x v="1"/>
    <x v="1"/>
    <x v="0"/>
    <n v="23.13"/>
    <d v="2025-07-05T01:15:00"/>
    <d v="2024-08-05T00:22:00"/>
    <x v="0"/>
    <d v="2025-07-05T14:03:00"/>
    <d v="2025-07-06T01:15:00"/>
    <x v="1"/>
  </r>
  <r>
    <s v="ORD-20250614-00912"/>
    <x v="0"/>
    <s v="GFT-001"/>
    <x v="2"/>
    <n v="33.4"/>
    <x v="10"/>
    <n v="1"/>
    <x v="125"/>
    <x v="6"/>
    <d v="1899-12-30T18:34:00"/>
    <s v="18"/>
    <d v="2025-06-15T00:00:00"/>
    <d v="1899-12-30T19:34:00"/>
    <x v="18"/>
    <s v="Mohammed Al Shamsi"/>
    <x v="1"/>
    <x v="1"/>
    <s v="Gifting"/>
    <x v="0"/>
    <x v="5"/>
    <x v="0"/>
    <n v="33.4"/>
    <d v="2025-06-14T00:11:00"/>
    <d v="2024-09-21T01:07:00"/>
    <x v="0"/>
    <d v="2025-06-15T19:34:00"/>
    <d v="2025-06-15T00:11:00"/>
    <x v="0"/>
  </r>
  <r>
    <s v="ORD-20240809-00913"/>
    <x v="0"/>
    <s v="CKE-001"/>
    <x v="7"/>
    <n v="57.52"/>
    <x v="5"/>
    <n v="2"/>
    <x v="156"/>
    <x v="7"/>
    <d v="1899-12-30T14:57:00"/>
    <s v="14"/>
    <d v="2024-08-09T00:00:00"/>
    <d v="1899-12-30T21:57:00"/>
    <x v="6"/>
    <s v="Rohit Kumar"/>
    <x v="0"/>
    <x v="0"/>
    <s v="Cakes"/>
    <x v="1"/>
    <x v="1"/>
    <x v="0"/>
    <n v="115.04"/>
    <d v="2024-08-09T01:07:00"/>
    <d v="2024-08-09T01:07:00"/>
    <x v="1"/>
    <d v="2024-08-09T21:57:00"/>
    <d v="2024-08-10T01:07:00"/>
    <x v="1"/>
  </r>
  <r>
    <s v="ORD-20241105-00914"/>
    <x v="0"/>
    <s v="CRP-001"/>
    <x v="4"/>
    <n v="161.1"/>
    <x v="9"/>
    <n v="7"/>
    <x v="265"/>
    <x v="9"/>
    <d v="1899-12-30T11:38:00"/>
    <s v="11"/>
    <d v="2024-11-05T00:00:00"/>
    <d v="1899-12-30T17:38:00"/>
    <x v="28"/>
    <s v="Farhan Chaudhry"/>
    <x v="3"/>
    <x v="1"/>
    <s v="Hamper"/>
    <x v="1"/>
    <x v="0"/>
    <x v="0"/>
    <n v="1127.7"/>
    <d v="2024-11-05T00:22:00"/>
    <d v="2024-09-23T00:25:00"/>
    <x v="0"/>
    <d v="2024-11-05T17:38:00"/>
    <d v="2024-11-06T00:22:00"/>
    <x v="1"/>
  </r>
  <r>
    <s v="ORD-20250810-00915"/>
    <x v="0"/>
    <s v="FLW-001"/>
    <x v="1"/>
    <n v="49.23"/>
    <x v="0"/>
    <n v="2"/>
    <x v="10"/>
    <x v="7"/>
    <d v="1899-12-30T17:33:00"/>
    <s v="17"/>
    <d v="2025-08-12T00:00:00"/>
    <d v="1899-12-30T18:33:00"/>
    <x v="17"/>
    <s v="Aisha Al Nuaimi"/>
    <x v="2"/>
    <x v="0"/>
    <s v="Flowers"/>
    <x v="2"/>
    <x v="2"/>
    <x v="0"/>
    <n v="98.46"/>
    <d v="2025-08-10T00:25:00"/>
    <d v="2024-08-03T00:25:00"/>
    <x v="0"/>
    <d v="2025-08-12T18:33:00"/>
    <d v="2025-08-11T00:25:00"/>
    <x v="0"/>
  </r>
  <r>
    <s v="ORD-20241125-00916"/>
    <x v="0"/>
    <s v="DAT-001"/>
    <x v="6"/>
    <n v="27.5"/>
    <x v="7"/>
    <n v="1"/>
    <x v="93"/>
    <x v="9"/>
    <d v="1899-12-30T12:20:00"/>
    <s v="12"/>
    <d v="2024-11-25T00:00:00"/>
    <d v="1899-12-30T16:20:00"/>
    <x v="4"/>
    <s v="Omar Al Falasi"/>
    <x v="0"/>
    <x v="0"/>
    <s v="Dates &amp; Sweets"/>
    <x v="1"/>
    <x v="1"/>
    <x v="0"/>
    <n v="27.5"/>
    <d v="2024-11-25T01:29:00"/>
    <d v="2024-08-12T00:44:00"/>
    <x v="0"/>
    <d v="2024-11-25T16:20:00"/>
    <d v="2024-11-26T01:29:00"/>
    <x v="1"/>
  </r>
  <r>
    <s v="ORD-20250206-00917"/>
    <x v="0"/>
    <s v="DAT-001"/>
    <x v="6"/>
    <n v="30.62"/>
    <x v="7"/>
    <n v="3"/>
    <x v="73"/>
    <x v="5"/>
    <d v="1899-12-30T12:45:00"/>
    <s v="12"/>
    <d v="2025-02-07T00:00:00"/>
    <d v="1899-12-30T17:45:00"/>
    <x v="24"/>
    <s v="Ahmed Al Shamsi"/>
    <x v="1"/>
    <x v="0"/>
    <s v="Dates &amp; Sweets"/>
    <x v="0"/>
    <x v="0"/>
    <x v="1"/>
    <n v="91.86"/>
    <d v="2025-02-06T00:25:00"/>
    <d v="2024-08-09T01:18:00"/>
    <x v="0"/>
    <d v="2025-02-07T17:45:00"/>
    <d v="2025-02-07T00:25:00"/>
    <x v="0"/>
  </r>
  <r>
    <s v="ORD-20250116-00918"/>
    <x v="0"/>
    <s v="FLW-001"/>
    <x v="1"/>
    <n v="50.54"/>
    <x v="0"/>
    <n v="3"/>
    <x v="257"/>
    <x v="4"/>
    <d v="1899-12-30T09:18:00"/>
    <s v="9"/>
    <d v="2025-01-16T00:00:00"/>
    <d v="1899-12-30T14:18:00"/>
    <x v="6"/>
    <s v="Hamad Al Falasi"/>
    <x v="0"/>
    <x v="1"/>
    <s v="Flowers"/>
    <x v="1"/>
    <x v="0"/>
    <x v="0"/>
    <n v="151.62"/>
    <d v="2025-01-16T01:15:00"/>
    <d v="2024-09-01T00:11:00"/>
    <x v="0"/>
    <d v="2025-01-16T14:18:00"/>
    <d v="2025-01-17T01:15:00"/>
    <x v="1"/>
  </r>
  <r>
    <s v="ORD-20250215-00919"/>
    <x v="0"/>
    <s v="CRP-001"/>
    <x v="4"/>
    <n v="157.62"/>
    <x v="4"/>
    <n v="5"/>
    <x v="6"/>
    <x v="5"/>
    <d v="1899-12-30T10:33:00"/>
    <s v="10"/>
    <d v="2025-02-16T00:00:00"/>
    <d v="1899-12-30T12:33:00"/>
    <x v="5"/>
    <s v="Hamad Al Nahyan"/>
    <x v="0"/>
    <x v="1"/>
    <s v="Hamper"/>
    <x v="0"/>
    <x v="0"/>
    <x v="0"/>
    <n v="788.1"/>
    <d v="2025-02-15T00:33:00"/>
    <d v="2024-08-03T01:18:00"/>
    <x v="0"/>
    <d v="2025-02-16T12:33:00"/>
    <d v="2025-02-16T00:33:00"/>
    <x v="0"/>
  </r>
  <r>
    <s v="ORD-20250417-00920"/>
    <x v="0"/>
    <s v="HMP-002"/>
    <x v="8"/>
    <n v="81.36"/>
    <x v="9"/>
    <n v="6"/>
    <x v="330"/>
    <x v="0"/>
    <d v="1899-12-30T18:46:00"/>
    <s v="18"/>
    <d v="2025-04-18T00:00:00"/>
    <d v="1899-12-30T19:46:00"/>
    <x v="4"/>
    <s v="Rohit Hussain"/>
    <x v="0"/>
    <x v="0"/>
    <s v="Hamper"/>
    <x v="0"/>
    <x v="2"/>
    <x v="0"/>
    <n v="488.15999999999997"/>
    <d v="2025-04-17T00:44:00"/>
    <d v="2024-08-08T01:18:00"/>
    <x v="0"/>
    <d v="2025-04-18T19:46:00"/>
    <d v="2025-04-18T00:44:00"/>
    <x v="0"/>
  </r>
  <r>
    <s v="ORD-20241228-00921"/>
    <x v="0"/>
    <s v="BAL-001"/>
    <x v="13"/>
    <n v="27.63"/>
    <x v="5"/>
    <n v="10"/>
    <x v="59"/>
    <x v="11"/>
    <d v="1899-12-30T11:14:00"/>
    <s v="11"/>
    <d v="2024-12-28T00:00:00"/>
    <d v="1899-12-30T17:14:00"/>
    <x v="4"/>
    <s v="Sana Verma"/>
    <x v="0"/>
    <x v="1"/>
    <s v="Balloons"/>
    <x v="1"/>
    <x v="1"/>
    <x v="2"/>
    <n v="276.3"/>
    <d v="2024-12-28T00:56:00"/>
    <d v="2024-09-10T01:07:00"/>
    <x v="0"/>
    <d v="2024-12-28T17:14:00"/>
    <d v="2024-12-29T00:56:00"/>
    <x v="1"/>
  </r>
  <r>
    <s v="ORD-20240801-00922"/>
    <x v="0"/>
    <s v="HOM-001"/>
    <x v="3"/>
    <n v="30.47"/>
    <x v="6"/>
    <n v="1"/>
    <x v="177"/>
    <x v="7"/>
    <d v="1899-12-30T21:10:00"/>
    <s v="21"/>
    <d v="2024-08-02T00:00:00"/>
    <d v="1899-12-30T19:07:00"/>
    <x v="8"/>
    <s v="Arjun Iqbal"/>
    <x v="2"/>
    <x v="1"/>
    <s v="Home Fragrance"/>
    <x v="0"/>
    <x v="0"/>
    <x v="0"/>
    <n v="30.47"/>
    <d v="2024-08-01T00:44:00"/>
    <d v="2024-08-01T00:44:00"/>
    <x v="1"/>
    <d v="2024-08-02T19:07:00"/>
    <d v="2024-08-02T00:44:00"/>
    <x v="0"/>
  </r>
  <r>
    <s v="ORD-20250807-00923"/>
    <x v="0"/>
    <s v="PAF-001"/>
    <x v="12"/>
    <n v="25.65"/>
    <x v="11"/>
    <n v="1"/>
    <x v="285"/>
    <x v="7"/>
    <d v="1899-12-30T10:35:00"/>
    <s v="10"/>
    <d v="2025-08-08T00:00:00"/>
    <d v="1899-12-30T16:35:00"/>
    <x v="3"/>
    <s v="Rohit Iqbal"/>
    <x v="0"/>
    <x v="1"/>
    <s v="Bakery"/>
    <x v="0"/>
    <x v="1"/>
    <x v="1"/>
    <n v="25.65"/>
    <d v="2025-08-07T00:22:00"/>
    <d v="2024-08-15T01:15:00"/>
    <x v="0"/>
    <d v="2025-08-08T16:35:00"/>
    <d v="2025-08-08T00:22:00"/>
    <x v="0"/>
  </r>
  <r>
    <s v="ORD-20250116-00924"/>
    <x v="0"/>
    <s v="GFT-001"/>
    <x v="2"/>
    <n v="33.07"/>
    <x v="12"/>
    <n v="2"/>
    <x v="257"/>
    <x v="4"/>
    <d v="1899-12-30T13:21:00"/>
    <s v="13"/>
    <d v="2025-01-18T00:00:00"/>
    <d v="1899-12-30T19:21:00"/>
    <x v="12"/>
    <s v="Faisal Al Bateen"/>
    <x v="1"/>
    <x v="0"/>
    <s v="Gifting"/>
    <x v="2"/>
    <x v="5"/>
    <x v="2"/>
    <n v="66.14"/>
    <d v="2025-01-16T00:25:00"/>
    <d v="2024-08-25T01:18:00"/>
    <x v="0"/>
    <d v="2025-01-18T19:21:00"/>
    <d v="2025-01-17T00:25:00"/>
    <x v="0"/>
  </r>
  <r>
    <s v="ORD-20241105-00925"/>
    <x v="0"/>
    <s v="HMP-001"/>
    <x v="11"/>
    <n v="85.42"/>
    <x v="12"/>
    <n v="1"/>
    <x v="265"/>
    <x v="9"/>
    <d v="1899-12-30T13:09:00"/>
    <s v="13"/>
    <d v="2024-11-05T00:00:00"/>
    <d v="1899-12-30T20:09:00"/>
    <x v="18"/>
    <s v="Khalid Al Hosani"/>
    <x v="1"/>
    <x v="0"/>
    <s v="Hamper"/>
    <x v="1"/>
    <x v="4"/>
    <x v="0"/>
    <n v="85.42"/>
    <d v="2024-11-05T01:07:00"/>
    <d v="2024-08-26T00:33:00"/>
    <x v="0"/>
    <d v="2024-11-05T20:09:00"/>
    <d v="2024-11-06T01:07:00"/>
    <x v="1"/>
  </r>
  <r>
    <s v="ORD-20241201-00926"/>
    <x v="0"/>
    <s v="CRP-001"/>
    <x v="4"/>
    <n v="142.18"/>
    <x v="4"/>
    <n v="3"/>
    <x v="329"/>
    <x v="11"/>
    <d v="1899-12-30T20:03:00"/>
    <s v="20"/>
    <d v="2024-12-02T00:00:00"/>
    <d v="1899-12-30T13:19:00"/>
    <x v="6"/>
    <s v="Reem Al Mazrouei"/>
    <x v="0"/>
    <x v="1"/>
    <s v="Hamper"/>
    <x v="0"/>
    <x v="0"/>
    <x v="1"/>
    <n v="426.54"/>
    <d v="2024-12-01T01:07:00"/>
    <d v="2024-08-03T00:22:00"/>
    <x v="0"/>
    <d v="2024-12-02T13:19:00"/>
    <d v="2024-12-02T01:07:00"/>
    <x v="0"/>
  </r>
  <r>
    <s v="ORD-20241120-00927"/>
    <x v="0"/>
    <s v="PRF-001"/>
    <x v="14"/>
    <n v="115.35"/>
    <x v="10"/>
    <n v="1"/>
    <x v="106"/>
    <x v="9"/>
    <d v="1899-12-30T10:51:00"/>
    <s v="10"/>
    <d v="2024-11-20T00:00:00"/>
    <d v="1899-12-30T13:51:00"/>
    <x v="26"/>
    <s v="Sana Chaudhry"/>
    <x v="1"/>
    <x v="0"/>
    <s v="Perfume"/>
    <x v="1"/>
    <x v="2"/>
    <x v="2"/>
    <n v="115.35"/>
    <d v="2024-11-20T00:33:00"/>
    <d v="2024-08-27T01:29:00"/>
    <x v="0"/>
    <d v="2024-11-20T13:51:00"/>
    <d v="2024-11-21T00:33:00"/>
    <x v="1"/>
  </r>
  <r>
    <s v="ORD-20250605-00928"/>
    <x v="0"/>
    <s v="FLW-002"/>
    <x v="5"/>
    <n v="53.59"/>
    <x v="10"/>
    <n v="4"/>
    <x v="84"/>
    <x v="6"/>
    <d v="1899-12-30T19:41:00"/>
    <s v="19"/>
    <d v="2025-06-06T00:00:00"/>
    <d v="1899-12-30T21:41:00"/>
    <x v="4"/>
    <s v="Aisha Al Hosani"/>
    <x v="0"/>
    <x v="0"/>
    <s v="Flowers"/>
    <x v="0"/>
    <x v="1"/>
    <x v="0"/>
    <n v="214.36"/>
    <d v="2025-06-05T01:29:00"/>
    <d v="2024-09-18T01:15:00"/>
    <x v="0"/>
    <d v="2025-06-06T21:41:00"/>
    <d v="2025-06-06T01:29:00"/>
    <x v="0"/>
  </r>
  <r>
    <s v="ORD-20240909-00929"/>
    <x v="0"/>
    <s v="FLW-002"/>
    <x v="5"/>
    <n v="56.87"/>
    <x v="2"/>
    <n v="4"/>
    <x v="153"/>
    <x v="3"/>
    <d v="1899-12-30T09:37:00"/>
    <s v="9"/>
    <d v="2024-09-11T00:00:00"/>
    <d v="1899-12-30T15:37:00"/>
    <x v="1"/>
    <s v="Saeed Al Hosani"/>
    <x v="1"/>
    <x v="1"/>
    <s v="Flowers"/>
    <x v="2"/>
    <x v="1"/>
    <x v="1"/>
    <n v="227.48"/>
    <d v="2024-09-09T00:44:00"/>
    <d v="2024-08-11T01:18:00"/>
    <x v="0"/>
    <d v="2024-09-11T15:37:00"/>
    <d v="2024-09-10T00:44:00"/>
    <x v="0"/>
  </r>
  <r>
    <s v="ORD-20240924-00930"/>
    <x v="0"/>
    <s v="FLW-002"/>
    <x v="5"/>
    <n v="57.3"/>
    <x v="6"/>
    <n v="1"/>
    <x v="100"/>
    <x v="3"/>
    <d v="1899-12-30T11:38:00"/>
    <s v="11"/>
    <d v="2024-09-24T00:00:00"/>
    <d v="1899-12-30T15:38:00"/>
    <x v="12"/>
    <s v="Fatima Al Falasi"/>
    <x v="1"/>
    <x v="1"/>
    <s v="Flowers"/>
    <x v="1"/>
    <x v="5"/>
    <x v="0"/>
    <n v="57.3"/>
    <d v="2024-09-24T00:22:00"/>
    <d v="2024-08-22T00:33:00"/>
    <x v="0"/>
    <d v="2024-09-24T15:38:00"/>
    <d v="2024-09-25T00:22:00"/>
    <x v="1"/>
  </r>
  <r>
    <s v="ORD-20250215-00931"/>
    <x v="0"/>
    <s v="TOY-001"/>
    <x v="0"/>
    <n v="18.55"/>
    <x v="1"/>
    <n v="1"/>
    <x v="6"/>
    <x v="5"/>
    <d v="1899-12-30T11:41:00"/>
    <s v="11"/>
    <d v="2025-02-16T00:00:00"/>
    <d v="1899-12-30T16:41:00"/>
    <x v="16"/>
    <s v="Faisal Al Falasi"/>
    <x v="0"/>
    <x v="0"/>
    <s v="Toys"/>
    <x v="0"/>
    <x v="1"/>
    <x v="2"/>
    <n v="18.55"/>
    <d v="2025-02-15T00:56:00"/>
    <d v="2024-08-02T00:33:00"/>
    <x v="0"/>
    <d v="2025-02-16T16:41:00"/>
    <d v="2025-02-16T00:56:00"/>
    <x v="0"/>
  </r>
  <r>
    <s v="ORD-20240927-00932"/>
    <x v="0"/>
    <s v="FLW-002"/>
    <x v="5"/>
    <n v="54.89"/>
    <x v="2"/>
    <n v="1"/>
    <x v="311"/>
    <x v="3"/>
    <d v="1899-12-30T10:28:00"/>
    <s v="10"/>
    <d v="2024-09-27T00:00:00"/>
    <d v="1899-12-30T16:28:00"/>
    <x v="3"/>
    <s v="Saeed Al Marri"/>
    <x v="0"/>
    <x v="1"/>
    <s v="Flowers"/>
    <x v="1"/>
    <x v="3"/>
    <x v="0"/>
    <n v="54.89"/>
    <d v="2024-09-27T00:11:00"/>
    <d v="2024-08-06T00:56:00"/>
    <x v="0"/>
    <d v="2024-09-27T16:28:00"/>
    <d v="2024-09-28T00:11:00"/>
    <x v="1"/>
  </r>
  <r>
    <s v="ORD-20241231-00933"/>
    <x v="0"/>
    <s v="BAL-001"/>
    <x v="13"/>
    <n v="29.28"/>
    <x v="5"/>
    <n v="5"/>
    <x v="297"/>
    <x v="11"/>
    <d v="1899-12-30T09:04:00"/>
    <s v="9"/>
    <d v="2025-01-01T00:00:00"/>
    <d v="1899-12-30T15:04:00"/>
    <x v="6"/>
    <s v="Meera Hussain"/>
    <x v="0"/>
    <x v="1"/>
    <s v="Balloons"/>
    <x v="0"/>
    <x v="5"/>
    <x v="1"/>
    <n v="146.4"/>
    <d v="2024-12-31T01:18:00"/>
    <d v="2024-08-05T01:29:00"/>
    <x v="0"/>
    <d v="2025-01-01T15:04:00"/>
    <d v="2025-01-01T01:18:00"/>
    <x v="0"/>
  </r>
  <r>
    <s v="ORD-20250414-00934"/>
    <x v="0"/>
    <s v="HMP-002"/>
    <x v="8"/>
    <n v="87.97"/>
    <x v="9"/>
    <n v="9"/>
    <x v="211"/>
    <x v="0"/>
    <d v="1899-12-30T11:58:00"/>
    <s v="11"/>
    <d v="2025-04-14T00:00:00"/>
    <d v="1899-12-30T16:58:00"/>
    <x v="4"/>
    <s v="Faisal Al Marri"/>
    <x v="0"/>
    <x v="0"/>
    <s v="Hamper"/>
    <x v="1"/>
    <x v="0"/>
    <x v="0"/>
    <n v="791.73"/>
    <d v="2025-04-14T00:11:00"/>
    <d v="2024-08-16T00:25:00"/>
    <x v="0"/>
    <d v="2025-04-14T16:58:00"/>
    <d v="2025-04-15T00:11:00"/>
    <x v="1"/>
  </r>
  <r>
    <s v="ORD-20241018-00935"/>
    <x v="0"/>
    <s v="FLW-002"/>
    <x v="5"/>
    <n v="55.17"/>
    <x v="5"/>
    <n v="1"/>
    <x v="273"/>
    <x v="10"/>
    <d v="1899-12-30T18:26:00"/>
    <s v="18"/>
    <d v="2024-10-19T00:00:00"/>
    <d v="1899-12-30T17:21:00"/>
    <x v="12"/>
    <s v="Sara Shah"/>
    <x v="1"/>
    <x v="0"/>
    <s v="Flowers"/>
    <x v="0"/>
    <x v="1"/>
    <x v="1"/>
    <n v="55.17"/>
    <d v="2024-10-18T00:56:00"/>
    <d v="2024-08-06T00:44:00"/>
    <x v="0"/>
    <d v="2024-10-19T17:21:00"/>
    <d v="2024-10-19T00:56:00"/>
    <x v="0"/>
  </r>
  <r>
    <s v="ORD-20250514-00936"/>
    <x v="0"/>
    <s v="HMP-002"/>
    <x v="8"/>
    <n v="85.82"/>
    <x v="7"/>
    <n v="3"/>
    <x v="197"/>
    <x v="1"/>
    <d v="1899-12-30T18:17:00"/>
    <s v="18"/>
    <d v="2025-05-15T00:00:00"/>
    <d v="1899-12-30T21:17:00"/>
    <x v="13"/>
    <s v="Priya Chaudhry"/>
    <x v="3"/>
    <x v="1"/>
    <s v="Hamper"/>
    <x v="0"/>
    <x v="0"/>
    <x v="0"/>
    <n v="257.45999999999998"/>
    <d v="2025-05-14T00:56:00"/>
    <d v="2024-10-07T00:25:00"/>
    <x v="0"/>
    <d v="2025-05-15T21:17:00"/>
    <d v="2025-05-15T00:56:00"/>
    <x v="0"/>
  </r>
  <r>
    <s v="ORD-20240808-00937"/>
    <x v="0"/>
    <s v="PRF-001"/>
    <x v="14"/>
    <n v="125.89"/>
    <x v="12"/>
    <n v="2"/>
    <x v="326"/>
    <x v="7"/>
    <d v="1899-12-30T12:40:00"/>
    <s v="12"/>
    <d v="2024-08-09T00:00:00"/>
    <d v="1899-12-30T14:40:00"/>
    <x v="24"/>
    <s v="Yousef Al Nuaimi"/>
    <x v="1"/>
    <x v="1"/>
    <s v="Perfume"/>
    <x v="0"/>
    <x v="2"/>
    <x v="1"/>
    <n v="251.78"/>
    <d v="2024-08-08T01:18:00"/>
    <d v="2024-08-08T01:18:00"/>
    <x v="1"/>
    <d v="2024-08-09T14:40:00"/>
    <d v="2024-08-09T01:18:00"/>
    <x v="0"/>
  </r>
  <r>
    <s v="ORD-20250417-00938"/>
    <x v="0"/>
    <s v="HMP-002"/>
    <x v="8"/>
    <n v="81.95"/>
    <x v="4"/>
    <n v="1"/>
    <x v="330"/>
    <x v="0"/>
    <d v="1899-12-30T20:16:00"/>
    <s v="20"/>
    <d v="2025-04-19T00:00:00"/>
    <d v="1899-12-30T18:15:00"/>
    <x v="14"/>
    <s v="Ayesha Shaikh"/>
    <x v="1"/>
    <x v="1"/>
    <s v="Hamper"/>
    <x v="2"/>
    <x v="2"/>
    <x v="2"/>
    <n v="81.95"/>
    <d v="2025-04-17T00:44:00"/>
    <d v="2024-09-06T00:11:00"/>
    <x v="0"/>
    <d v="2025-04-19T18:15:00"/>
    <d v="2025-04-18T00:44:00"/>
    <x v="0"/>
  </r>
  <r>
    <s v="ORD-20240807-00939"/>
    <x v="0"/>
    <s v="CHC-001"/>
    <x v="17"/>
    <n v="17.63"/>
    <x v="1"/>
    <n v="1"/>
    <x v="86"/>
    <x v="7"/>
    <d v="1899-12-30T14:46:00"/>
    <s v="14"/>
    <d v="2024-08-08T00:00:00"/>
    <d v="1899-12-30T15:46:00"/>
    <x v="29"/>
    <s v="Hina Shah"/>
    <x v="2"/>
    <x v="1"/>
    <s v="Chocolate"/>
    <x v="0"/>
    <x v="0"/>
    <x v="1"/>
    <n v="17.63"/>
    <d v="2024-08-07T01:18:00"/>
    <d v="2024-08-07T01:18:00"/>
    <x v="1"/>
    <d v="2024-08-08T15:46:00"/>
    <d v="2024-08-08T01:18:00"/>
    <x v="0"/>
  </r>
  <r>
    <s v="ORD-20241009-00940"/>
    <x v="0"/>
    <s v="PAF-001"/>
    <x v="12"/>
    <n v="19.059999999999999"/>
    <x v="5"/>
    <n v="1"/>
    <x v="292"/>
    <x v="10"/>
    <d v="1899-12-30T14:12:00"/>
    <s v="14"/>
    <d v="2024-10-09T00:00:00"/>
    <d v="1899-12-30T19:12:00"/>
    <x v="16"/>
    <s v="Yousef Al Mazrouei"/>
    <x v="0"/>
    <x v="0"/>
    <s v="Bakery"/>
    <x v="1"/>
    <x v="0"/>
    <x v="1"/>
    <n v="19.059999999999999"/>
    <d v="2024-10-09T01:07:00"/>
    <d v="2024-08-18T00:56:00"/>
    <x v="0"/>
    <d v="2024-10-09T19:12:00"/>
    <d v="2024-10-10T01:07:00"/>
    <x v="1"/>
  </r>
  <r>
    <s v="ORD-20241219-00941"/>
    <x v="0"/>
    <s v="CKE-001"/>
    <x v="7"/>
    <n v="56.76"/>
    <x v="8"/>
    <n v="1"/>
    <x v="124"/>
    <x v="11"/>
    <d v="1899-12-30T10:59:00"/>
    <s v="10"/>
    <d v="2024-12-20T00:00:00"/>
    <d v="1899-12-30T11:59:00"/>
    <x v="4"/>
    <s v="Rohit Hussain"/>
    <x v="0"/>
    <x v="0"/>
    <s v="Cakes"/>
    <x v="0"/>
    <x v="0"/>
    <x v="0"/>
    <n v="56.76"/>
    <d v="2024-12-19T01:29:00"/>
    <d v="2024-08-08T01:18:00"/>
    <x v="0"/>
    <d v="2024-12-20T11:59:00"/>
    <d v="2024-12-20T01:29:00"/>
    <x v="0"/>
  </r>
  <r>
    <s v="ORD-20250525-00942"/>
    <x v="0"/>
    <s v="HMP-002"/>
    <x v="8"/>
    <n v="89.4"/>
    <x v="4"/>
    <n v="1"/>
    <x v="31"/>
    <x v="1"/>
    <d v="1899-12-30T19:34:00"/>
    <s v="19"/>
    <d v="2025-05-26T00:00:00"/>
    <d v="1899-12-30T19:34:00"/>
    <x v="26"/>
    <s v="Khalid Al Mazrouei"/>
    <x v="1"/>
    <x v="1"/>
    <s v="Hamper"/>
    <x v="0"/>
    <x v="0"/>
    <x v="0"/>
    <n v="89.4"/>
    <d v="2025-05-25T01:18:00"/>
    <d v="2024-08-15T00:11:00"/>
    <x v="0"/>
    <d v="2025-05-26T19:34:00"/>
    <d v="2025-05-26T01:18:00"/>
    <x v="0"/>
  </r>
  <r>
    <s v="ORD-20240808-00943"/>
    <x v="0"/>
    <s v="FLW-001"/>
    <x v="1"/>
    <n v="47.11"/>
    <x v="1"/>
    <n v="1"/>
    <x v="326"/>
    <x v="7"/>
    <d v="1899-12-30T20:39:00"/>
    <s v="20"/>
    <d v="2024-08-09T00:00:00"/>
    <d v="1899-12-30T21:39:00"/>
    <x v="28"/>
    <s v="Hassan Kumar"/>
    <x v="3"/>
    <x v="1"/>
    <s v="Flowers"/>
    <x v="0"/>
    <x v="5"/>
    <x v="0"/>
    <n v="47.11"/>
    <d v="2024-08-08T01:07:00"/>
    <d v="2024-08-04T00:56:00"/>
    <x v="0"/>
    <d v="2024-08-09T21:39:00"/>
    <d v="2024-08-09T01:07:00"/>
    <x v="0"/>
  </r>
  <r>
    <s v="ORD-20241211-00944"/>
    <x v="0"/>
    <s v="CRP-001"/>
    <x v="4"/>
    <n v="135.29"/>
    <x v="9"/>
    <n v="8"/>
    <x v="99"/>
    <x v="11"/>
    <d v="1899-12-30T19:50:00"/>
    <s v="19"/>
    <d v="2024-12-12T00:00:00"/>
    <d v="1899-12-30T20:50:00"/>
    <x v="15"/>
    <s v="Bilal Iqbal"/>
    <x v="2"/>
    <x v="1"/>
    <s v="Hamper"/>
    <x v="0"/>
    <x v="1"/>
    <x v="2"/>
    <n v="1082.32"/>
    <d v="2024-12-11T01:29:00"/>
    <d v="2024-09-16T00:11:00"/>
    <x v="0"/>
    <d v="2024-12-12T20:50:00"/>
    <d v="2024-12-12T01:29:00"/>
    <x v="0"/>
  </r>
  <r>
    <s v="ORD-20241028-00945"/>
    <x v="0"/>
    <s v="HOM-001"/>
    <x v="3"/>
    <n v="26.49"/>
    <x v="6"/>
    <n v="2"/>
    <x v="213"/>
    <x v="10"/>
    <d v="1899-12-30T19:59:00"/>
    <s v="19"/>
    <d v="2024-10-30T00:00:00"/>
    <d v="1899-12-30T16:12:00"/>
    <x v="24"/>
    <s v="Abdullah Al Mansoori"/>
    <x v="1"/>
    <x v="1"/>
    <s v="Home Fragrance"/>
    <x v="2"/>
    <x v="1"/>
    <x v="1"/>
    <n v="52.98"/>
    <d v="2024-10-28T01:29:00"/>
    <d v="2024-09-22T00:25:00"/>
    <x v="0"/>
    <d v="2024-10-30T16:12:00"/>
    <d v="2024-10-29T01:29:00"/>
    <x v="0"/>
  </r>
  <r>
    <s v="ORD-20241224-00946"/>
    <x v="0"/>
    <s v="CRP-001"/>
    <x v="4"/>
    <n v="162.57"/>
    <x v="9"/>
    <n v="3"/>
    <x v="245"/>
    <x v="11"/>
    <d v="1899-12-30T17:26:00"/>
    <s v="17"/>
    <d v="2024-12-25T00:00:00"/>
    <d v="1899-12-30T13:38:00"/>
    <x v="32"/>
    <s v="Hina Iqbal"/>
    <x v="7"/>
    <x v="0"/>
    <s v="Hamper"/>
    <x v="0"/>
    <x v="0"/>
    <x v="2"/>
    <n v="487.71"/>
    <d v="2024-12-24T01:29:00"/>
    <d v="2024-09-01T01:15:00"/>
    <x v="0"/>
    <d v="2024-12-25T13:38:00"/>
    <d v="2024-12-25T01:29:00"/>
    <x v="0"/>
  </r>
  <r>
    <s v="ORD-20250510-00947"/>
    <x v="0"/>
    <s v="FLW-001"/>
    <x v="1"/>
    <n v="55.6"/>
    <x v="11"/>
    <n v="1"/>
    <x v="345"/>
    <x v="1"/>
    <d v="1899-12-30T18:07:00"/>
    <s v="18"/>
    <d v="2025-05-11T00:00:00"/>
    <d v="1899-12-30T20:07:00"/>
    <x v="29"/>
    <s v="Ali Ahmed"/>
    <x v="2"/>
    <x v="0"/>
    <s v="Flowers"/>
    <x v="0"/>
    <x v="1"/>
    <x v="2"/>
    <n v="55.6"/>
    <d v="2025-05-10T00:11:00"/>
    <d v="2024-08-15T00:22:00"/>
    <x v="0"/>
    <d v="2025-05-11T20:07:00"/>
    <d v="2025-05-11T00:11:00"/>
    <x v="0"/>
  </r>
  <r>
    <s v="ORD-20240923-00948"/>
    <x v="0"/>
    <s v="TOY-001"/>
    <x v="0"/>
    <n v="17.34"/>
    <x v="0"/>
    <n v="1"/>
    <x v="133"/>
    <x v="3"/>
    <d v="1899-12-30T17:52:00"/>
    <s v="17"/>
    <d v="2024-09-25T00:00:00"/>
    <d v="1899-12-30T17:52:00"/>
    <x v="2"/>
    <s v="Imran Khan"/>
    <x v="0"/>
    <x v="0"/>
    <s v="Toys"/>
    <x v="2"/>
    <x v="1"/>
    <x v="0"/>
    <n v="17.34"/>
    <d v="2024-09-23T00:44:00"/>
    <d v="2024-08-03T00:11:00"/>
    <x v="0"/>
    <d v="2024-09-25T17:52:00"/>
    <d v="2024-09-24T00:44:00"/>
    <x v="0"/>
  </r>
  <r>
    <s v="ORD-20240906-00949"/>
    <x v="0"/>
    <s v="HMP-002"/>
    <x v="8"/>
    <n v="92.34"/>
    <x v="7"/>
    <n v="2"/>
    <x v="14"/>
    <x v="3"/>
    <d v="1899-12-30T20:59:00"/>
    <s v="20"/>
    <d v="2024-09-07T00:00:00"/>
    <d v="1899-12-30T17:20:00"/>
    <x v="22"/>
    <s v="Abdullah Al Hosani"/>
    <x v="5"/>
    <x v="1"/>
    <s v="Hamper"/>
    <x v="0"/>
    <x v="1"/>
    <x v="0"/>
    <n v="184.68"/>
    <d v="2024-09-06T00:56:00"/>
    <d v="2024-08-21T00:11:00"/>
    <x v="0"/>
    <d v="2024-09-07T17:20:00"/>
    <d v="2024-09-07T00:56:00"/>
    <x v="0"/>
  </r>
  <r>
    <s v="ORD-20250624-00950"/>
    <x v="0"/>
    <s v="DAT-001"/>
    <x v="6"/>
    <n v="30.36"/>
    <x v="7"/>
    <n v="2"/>
    <x v="346"/>
    <x v="6"/>
    <d v="1899-12-30T18:48:00"/>
    <s v="18"/>
    <d v="2025-06-26T00:00:00"/>
    <d v="1899-12-30T16:06:00"/>
    <x v="17"/>
    <s v="Ali Shaikh"/>
    <x v="2"/>
    <x v="1"/>
    <s v="Dates &amp; Sweets"/>
    <x v="2"/>
    <x v="0"/>
    <x v="1"/>
    <n v="60.72"/>
    <d v="2025-06-24T00:33:00"/>
    <d v="2024-09-12T00:44:00"/>
    <x v="0"/>
    <d v="2025-06-26T16:06:00"/>
    <d v="2025-06-25T00:33:00"/>
    <x v="0"/>
  </r>
  <r>
    <s v="ORD-20241113-00951"/>
    <x v="0"/>
    <s v="TOY-001"/>
    <x v="0"/>
    <n v="17.75"/>
    <x v="5"/>
    <n v="1"/>
    <x v="268"/>
    <x v="9"/>
    <d v="1899-12-30T18:08:00"/>
    <s v="18"/>
    <d v="2024-11-15T00:00:00"/>
    <d v="1899-12-30T16:25:00"/>
    <x v="6"/>
    <s v="Omar Al Suwaidi"/>
    <x v="0"/>
    <x v="0"/>
    <s v="Toys"/>
    <x v="2"/>
    <x v="1"/>
    <x v="2"/>
    <n v="17.75"/>
    <d v="2024-11-13T00:56:00"/>
    <d v="2024-08-19T00:11:00"/>
    <x v="0"/>
    <d v="2024-11-15T16:25:00"/>
    <d v="2024-11-14T00:56:00"/>
    <x v="0"/>
  </r>
  <r>
    <s v="ORD-20250430-00952"/>
    <x v="0"/>
    <s v="TOY-001"/>
    <x v="0"/>
    <n v="19.27"/>
    <x v="1"/>
    <n v="4"/>
    <x v="347"/>
    <x v="0"/>
    <d v="1899-12-30T20:40:00"/>
    <s v="20"/>
    <d v="2025-05-02T00:00:00"/>
    <d v="1899-12-30T19:15:00"/>
    <x v="4"/>
    <s v="Yousef Al Hosani"/>
    <x v="0"/>
    <x v="1"/>
    <s v="Toys"/>
    <x v="2"/>
    <x v="5"/>
    <x v="0"/>
    <n v="77.08"/>
    <d v="2025-04-30T00:11:00"/>
    <d v="2024-08-07T00:44:00"/>
    <x v="0"/>
    <d v="2025-05-02T19:15:00"/>
    <d v="2025-05-01T00:11:00"/>
    <x v="0"/>
  </r>
  <r>
    <s v="ORD-20250302-00953"/>
    <x v="0"/>
    <s v="PER-001"/>
    <x v="10"/>
    <n v="12.63"/>
    <x v="8"/>
    <n v="1"/>
    <x v="198"/>
    <x v="2"/>
    <d v="1899-12-30T10:27:00"/>
    <s v="10"/>
    <d v="2025-03-02T00:00:00"/>
    <d v="1899-12-30T17:27:00"/>
    <x v="19"/>
    <s v="Rohit Shah"/>
    <x v="0"/>
    <x v="1"/>
    <s v="Personalized"/>
    <x v="1"/>
    <x v="2"/>
    <x v="1"/>
    <n v="12.63"/>
    <d v="2025-03-02T01:07:00"/>
    <d v="2024-08-02T00:33:00"/>
    <x v="0"/>
    <d v="2025-03-02T17:27:00"/>
    <d v="2025-03-03T01:07:00"/>
    <x v="1"/>
  </r>
  <r>
    <s v="ORD-20241108-00954"/>
    <x v="0"/>
    <s v="FLW-002"/>
    <x v="5"/>
    <n v="48.06"/>
    <x v="5"/>
    <n v="1"/>
    <x v="69"/>
    <x v="9"/>
    <d v="1899-12-30T17:31:00"/>
    <s v="17"/>
    <d v="2024-11-09T00:00:00"/>
    <d v="1899-12-30T14:36:00"/>
    <x v="16"/>
    <s v="Hina Shah"/>
    <x v="0"/>
    <x v="0"/>
    <s v="Flowers"/>
    <x v="0"/>
    <x v="1"/>
    <x v="2"/>
    <n v="48.06"/>
    <d v="2024-11-08T00:11:00"/>
    <d v="2024-08-07T01:18:00"/>
    <x v="0"/>
    <d v="2024-11-09T14:36:00"/>
    <d v="2024-11-09T00:11:00"/>
    <x v="0"/>
  </r>
  <r>
    <s v="ORD-20250517-00955"/>
    <x v="0"/>
    <s v="FLW-002"/>
    <x v="5"/>
    <n v="61.5"/>
    <x v="3"/>
    <n v="1"/>
    <x v="307"/>
    <x v="1"/>
    <d v="1899-12-30T10:04:00"/>
    <s v="10"/>
    <d v="2025-05-18T00:00:00"/>
    <d v="1899-12-30T15:04:00"/>
    <x v="32"/>
    <s v="Imran Ahmed"/>
    <x v="7"/>
    <x v="0"/>
    <s v="Flowers"/>
    <x v="0"/>
    <x v="0"/>
    <x v="0"/>
    <n v="61.5"/>
    <d v="2025-05-17T00:44:00"/>
    <d v="2024-08-03T00:56:00"/>
    <x v="0"/>
    <d v="2025-05-18T15:04:00"/>
    <d v="2025-05-18T00:44:00"/>
    <x v="0"/>
  </r>
  <r>
    <s v="ORD-20250410-00956"/>
    <x v="0"/>
    <s v="CRP-001"/>
    <x v="4"/>
    <n v="149.62"/>
    <x v="4"/>
    <n v="7"/>
    <x v="348"/>
    <x v="0"/>
    <d v="1899-12-30T19:55:00"/>
    <s v="19"/>
    <d v="2025-04-11T00:00:00"/>
    <d v="1899-12-30T15:54:00"/>
    <x v="19"/>
    <s v="Hassan Verma"/>
    <x v="0"/>
    <x v="0"/>
    <s v="Hamper"/>
    <x v="0"/>
    <x v="2"/>
    <x v="1"/>
    <n v="1047.3400000000001"/>
    <d v="2025-04-10T00:11:00"/>
    <d v="2024-09-13T00:22:00"/>
    <x v="0"/>
    <d v="2025-04-11T15:54:00"/>
    <d v="2025-04-11T00:11:00"/>
    <x v="0"/>
  </r>
  <r>
    <s v="ORD-20250415-00957"/>
    <x v="0"/>
    <s v="GFT-001"/>
    <x v="2"/>
    <n v="36.11"/>
    <x v="12"/>
    <n v="2"/>
    <x v="259"/>
    <x v="0"/>
    <d v="1899-12-30T10:31:00"/>
    <s v="10"/>
    <d v="2025-04-15T00:00:00"/>
    <d v="1899-12-30T13:31:00"/>
    <x v="11"/>
    <s v="Hassan Verma"/>
    <x v="0"/>
    <x v="0"/>
    <s v="Gifting"/>
    <x v="1"/>
    <x v="1"/>
    <x v="0"/>
    <n v="72.22"/>
    <d v="2025-04-15T00:44:00"/>
    <d v="2024-09-13T00:22:00"/>
    <x v="0"/>
    <d v="2025-04-15T13:31:00"/>
    <d v="2025-04-16T00:44:00"/>
    <x v="1"/>
  </r>
  <r>
    <s v="ORD-20241009-00958"/>
    <x v="0"/>
    <s v="HMP-002"/>
    <x v="8"/>
    <n v="88.36"/>
    <x v="7"/>
    <n v="1"/>
    <x v="292"/>
    <x v="10"/>
    <d v="1899-12-30T13:00:00"/>
    <s v="13"/>
    <d v="2024-10-10T00:00:00"/>
    <d v="1899-12-30T16:00:00"/>
    <x v="6"/>
    <s v="Bilal Verma"/>
    <x v="0"/>
    <x v="0"/>
    <s v="Hamper"/>
    <x v="0"/>
    <x v="0"/>
    <x v="0"/>
    <n v="88.36"/>
    <d v="2024-10-09T01:07:00"/>
    <d v="2024-08-13T00:44:00"/>
    <x v="0"/>
    <d v="2024-10-10T16:00:00"/>
    <d v="2024-10-10T01:07:00"/>
    <x v="0"/>
  </r>
  <r>
    <s v="ORD-20240922-00959"/>
    <x v="0"/>
    <s v="PAF-001"/>
    <x v="12"/>
    <n v="22.46"/>
    <x v="3"/>
    <n v="1"/>
    <x v="87"/>
    <x v="3"/>
    <d v="1899-12-30T10:15:00"/>
    <s v="10"/>
    <d v="2024-09-23T00:00:00"/>
    <d v="1899-12-30T10:15:00"/>
    <x v="19"/>
    <s v="Yousef Al Suwaidi"/>
    <x v="0"/>
    <x v="0"/>
    <s v="Bakery"/>
    <x v="0"/>
    <x v="3"/>
    <x v="1"/>
    <n v="22.46"/>
    <d v="2024-09-22T00:33:00"/>
    <d v="2024-09-22T00:33:00"/>
    <x v="1"/>
    <d v="2024-09-23T10:15:00"/>
    <d v="2024-09-23T00:33:00"/>
    <x v="0"/>
  </r>
  <r>
    <s v="ORD-20250518-00960"/>
    <x v="0"/>
    <s v="DAT-001"/>
    <x v="6"/>
    <n v="27.72"/>
    <x v="7"/>
    <n v="2"/>
    <x v="253"/>
    <x v="1"/>
    <d v="1899-12-30T12:04:00"/>
    <s v="12"/>
    <d v="2025-05-18T00:00:00"/>
    <d v="1899-12-30T19:04:00"/>
    <x v="7"/>
    <s v="Sara Hussain"/>
    <x v="0"/>
    <x v="1"/>
    <s v="Dates &amp; Sweets"/>
    <x v="1"/>
    <x v="6"/>
    <x v="0"/>
    <n v="55.44"/>
    <d v="2025-05-18T01:18:00"/>
    <d v="2024-08-07T00:11:00"/>
    <x v="0"/>
    <d v="2025-05-18T19:04:00"/>
    <d v="2025-05-19T01:18:00"/>
    <x v="1"/>
  </r>
  <r>
    <s v="ORD-20250808-00961"/>
    <x v="0"/>
    <s v="GFT-001"/>
    <x v="2"/>
    <n v="33.119999999999997"/>
    <x v="3"/>
    <n v="2"/>
    <x v="236"/>
    <x v="7"/>
    <d v="1899-12-30T10:49:00"/>
    <s v="10"/>
    <d v="2025-08-08T00:00:00"/>
    <d v="1899-12-30T13:49:00"/>
    <x v="3"/>
    <s v="Imran Shaikh"/>
    <x v="0"/>
    <x v="1"/>
    <s v="Gifting"/>
    <x v="1"/>
    <x v="1"/>
    <x v="0"/>
    <n v="66.239999999999995"/>
    <d v="2025-08-08T00:44:00"/>
    <d v="2024-09-25T00:44:00"/>
    <x v="0"/>
    <d v="2025-08-08T13:49:00"/>
    <d v="2025-08-09T00:44:00"/>
    <x v="1"/>
  </r>
  <r>
    <s v="ORD-20250104-00962"/>
    <x v="0"/>
    <s v="HOM-001"/>
    <x v="3"/>
    <n v="29.94"/>
    <x v="11"/>
    <n v="1"/>
    <x v="98"/>
    <x v="4"/>
    <d v="1899-12-30T17:38:00"/>
    <s v="17"/>
    <d v="2025-01-05T00:00:00"/>
    <d v="1899-12-30T18:38:00"/>
    <x v="6"/>
    <s v="Neha Kumar"/>
    <x v="0"/>
    <x v="1"/>
    <s v="Home Fragrance"/>
    <x v="0"/>
    <x v="0"/>
    <x v="0"/>
    <n v="29.94"/>
    <d v="2025-01-04T00:22:00"/>
    <d v="2024-08-12T00:44:00"/>
    <x v="0"/>
    <d v="2025-01-05T18:38:00"/>
    <d v="2025-01-05T00:22:00"/>
    <x v="0"/>
  </r>
  <r>
    <s v="ORD-20250115-00963"/>
    <x v="0"/>
    <s v="FLW-002"/>
    <x v="5"/>
    <n v="60.16"/>
    <x v="3"/>
    <n v="1"/>
    <x v="349"/>
    <x v="4"/>
    <d v="1899-12-30T21:01:00"/>
    <s v="21"/>
    <d v="2025-01-17T00:00:00"/>
    <d v="1899-12-30T11:13:00"/>
    <x v="10"/>
    <s v="Ayesha Ahmed"/>
    <x v="1"/>
    <x v="1"/>
    <s v="Flowers"/>
    <x v="2"/>
    <x v="6"/>
    <x v="0"/>
    <n v="60.16"/>
    <d v="2025-01-15T00:44:00"/>
    <d v="2024-09-05T01:15:00"/>
    <x v="0"/>
    <d v="2025-01-17T11:13:00"/>
    <d v="2025-01-16T00:44:00"/>
    <x v="0"/>
  </r>
  <r>
    <s v="ORD-20240923-00964"/>
    <x v="0"/>
    <s v="FLW-002"/>
    <x v="5"/>
    <n v="57.39"/>
    <x v="10"/>
    <n v="1"/>
    <x v="133"/>
    <x v="3"/>
    <d v="1899-12-30T10:13:00"/>
    <s v="10"/>
    <d v="2024-09-24T00:00:00"/>
    <d v="1899-12-30T15:13:00"/>
    <x v="11"/>
    <s v="Hassan Ahmed"/>
    <x v="0"/>
    <x v="0"/>
    <s v="Flowers"/>
    <x v="0"/>
    <x v="1"/>
    <x v="0"/>
    <n v="57.39"/>
    <d v="2024-09-23T00:44:00"/>
    <d v="2024-09-16T01:29:00"/>
    <x v="0"/>
    <d v="2024-09-24T15:13:00"/>
    <d v="2024-09-24T00:44:00"/>
    <x v="0"/>
  </r>
  <r>
    <s v="ORD-20250610-00965"/>
    <x v="0"/>
    <s v="DAT-001"/>
    <x v="6"/>
    <n v="29.55"/>
    <x v="4"/>
    <n v="2"/>
    <x v="9"/>
    <x v="6"/>
    <d v="1899-12-30T10:38:00"/>
    <s v="10"/>
    <d v="2025-06-11T00:00:00"/>
    <d v="1899-12-30T15:38:00"/>
    <x v="7"/>
    <s v="Emily Taylor"/>
    <x v="0"/>
    <x v="1"/>
    <s v="Dates &amp; Sweets"/>
    <x v="0"/>
    <x v="2"/>
    <x v="0"/>
    <n v="59.1"/>
    <d v="2025-06-10T00:56:00"/>
    <d v="2025-01-16T00:33:00"/>
    <x v="0"/>
    <d v="2025-06-11T15:38:00"/>
    <d v="2025-06-11T00:56:00"/>
    <x v="0"/>
  </r>
  <r>
    <s v="ORD-20250212-00966"/>
    <x v="0"/>
    <s v="CRP-001"/>
    <x v="4"/>
    <n v="115.82"/>
    <x v="9"/>
    <n v="5"/>
    <x v="289"/>
    <x v="5"/>
    <d v="1899-12-30T15:59:00"/>
    <s v="15"/>
    <d v="2025-02-13T00:00:00"/>
    <d v="1899-12-30T15:59:00"/>
    <x v="3"/>
    <s v="Aijaz Shaikh"/>
    <x v="0"/>
    <x v="0"/>
    <s v="Hamper"/>
    <x v="0"/>
    <x v="5"/>
    <x v="0"/>
    <n v="579.09999999999991"/>
    <d v="2025-02-12T00:22:00"/>
    <d v="2024-09-01T00:56:00"/>
    <x v="0"/>
    <d v="2025-02-13T15:59:00"/>
    <d v="2025-02-13T00:22:00"/>
    <x v="0"/>
  </r>
  <r>
    <s v="ORD-20240818-00967"/>
    <x v="0"/>
    <s v="FLW-002"/>
    <x v="5"/>
    <n v="60.05"/>
    <x v="1"/>
    <n v="1"/>
    <x v="214"/>
    <x v="7"/>
    <d v="1899-12-30T18:12:00"/>
    <s v="18"/>
    <d v="2024-08-19T00:00:00"/>
    <d v="1899-12-30T21:12:00"/>
    <x v="6"/>
    <s v="Hamad Al Marri"/>
    <x v="0"/>
    <x v="0"/>
    <s v="Flowers"/>
    <x v="0"/>
    <x v="5"/>
    <x v="1"/>
    <n v="60.05"/>
    <d v="2024-08-18T00:33:00"/>
    <d v="2024-08-18T00:33:00"/>
    <x v="1"/>
    <d v="2024-08-19T21:12:00"/>
    <d v="2024-08-19T00:33:00"/>
    <x v="0"/>
  </r>
  <r>
    <s v="ORD-20250621-00968"/>
    <x v="0"/>
    <s v="FLW-002"/>
    <x v="5"/>
    <n v="47.35"/>
    <x v="3"/>
    <n v="1"/>
    <x v="220"/>
    <x v="6"/>
    <d v="1899-12-30T17:09:00"/>
    <s v="17"/>
    <d v="2025-06-22T00:00:00"/>
    <d v="1899-12-30T17:09:00"/>
    <x v="14"/>
    <s v="Imran Ahmed"/>
    <x v="1"/>
    <x v="0"/>
    <s v="Flowers"/>
    <x v="0"/>
    <x v="1"/>
    <x v="0"/>
    <n v="47.35"/>
    <d v="2025-06-21T00:33:00"/>
    <d v="2024-08-03T00:56:00"/>
    <x v="0"/>
    <d v="2025-06-22T17:09:00"/>
    <d v="2025-06-22T00:33:00"/>
    <x v="0"/>
  </r>
  <r>
    <s v="ORD-20250109-00969"/>
    <x v="0"/>
    <s v="CRP-001"/>
    <x v="4"/>
    <n v="136.56"/>
    <x v="9"/>
    <n v="3"/>
    <x v="138"/>
    <x v="4"/>
    <d v="1899-12-30T10:14:00"/>
    <s v="10"/>
    <d v="2025-01-10T00:00:00"/>
    <d v="1899-12-30T14:14:00"/>
    <x v="19"/>
    <s v="Isabella Jones"/>
    <x v="0"/>
    <x v="1"/>
    <s v="Hamper"/>
    <x v="0"/>
    <x v="1"/>
    <x v="2"/>
    <n v="409.68"/>
    <d v="2025-01-09T01:29:00"/>
    <d v="2024-10-10T00:25:00"/>
    <x v="0"/>
    <d v="2025-01-10T14:14:00"/>
    <d v="2025-01-10T01:29:00"/>
    <x v="0"/>
  </r>
  <r>
    <s v="ORD-20250224-00970"/>
    <x v="0"/>
    <s v="GFT-001"/>
    <x v="2"/>
    <n v="31.37"/>
    <x v="12"/>
    <n v="1"/>
    <x v="34"/>
    <x v="5"/>
    <d v="1899-12-30T17:13:00"/>
    <s v="17"/>
    <d v="2025-02-25T00:00:00"/>
    <d v="1899-12-30T19:13:00"/>
    <x v="6"/>
    <s v="John Taylor"/>
    <x v="0"/>
    <x v="0"/>
    <s v="Gifting"/>
    <x v="0"/>
    <x v="0"/>
    <x v="0"/>
    <n v="31.37"/>
    <d v="2025-02-24T00:11:00"/>
    <d v="2024-12-22T00:33:00"/>
    <x v="0"/>
    <d v="2025-02-25T19:13:00"/>
    <d v="2025-02-25T00:11:00"/>
    <x v="0"/>
  </r>
  <r>
    <s v="ORD-20250727-00971"/>
    <x v="0"/>
    <s v="PRF-001"/>
    <x v="14"/>
    <n v="131.13999999999999"/>
    <x v="2"/>
    <n v="1"/>
    <x v="350"/>
    <x v="8"/>
    <d v="1899-12-30T10:37:00"/>
    <s v="10"/>
    <d v="2025-07-27T00:00:00"/>
    <d v="1899-12-30T13:37:00"/>
    <x v="36"/>
    <s v="Faisal Al Mansoori"/>
    <x v="6"/>
    <x v="0"/>
    <s v="Perfume"/>
    <x v="1"/>
    <x v="0"/>
    <x v="0"/>
    <n v="131.13999999999999"/>
    <d v="2025-07-27T00:11:00"/>
    <d v="2024-08-20T00:11:00"/>
    <x v="0"/>
    <d v="2025-07-27T13:37:00"/>
    <d v="2025-07-28T00:11:00"/>
    <x v="1"/>
  </r>
  <r>
    <s v="ORD-20240919-00972"/>
    <x v="0"/>
    <s v="HMP-002"/>
    <x v="8"/>
    <n v="81.819999999999993"/>
    <x v="7"/>
    <n v="1"/>
    <x v="238"/>
    <x v="3"/>
    <d v="1899-12-30T10:03:00"/>
    <s v="10"/>
    <d v="2024-09-19T00:00:00"/>
    <d v="1899-12-30T15:03:00"/>
    <x v="14"/>
    <s v="Yousef Al Shamsi"/>
    <x v="1"/>
    <x v="1"/>
    <s v="Hamper"/>
    <x v="1"/>
    <x v="5"/>
    <x v="0"/>
    <n v="81.819999999999993"/>
    <d v="2024-09-19T01:15:00"/>
    <d v="2024-08-21T01:07:00"/>
    <x v="0"/>
    <d v="2024-09-19T15:03:00"/>
    <d v="2024-09-20T01:15:00"/>
    <x v="1"/>
  </r>
  <r>
    <s v="ORD-20250207-00973"/>
    <x v="0"/>
    <s v="PRF-001"/>
    <x v="14"/>
    <n v="123.33"/>
    <x v="2"/>
    <n v="1"/>
    <x v="202"/>
    <x v="5"/>
    <d v="1899-12-30T19:13:00"/>
    <s v="19"/>
    <d v="2025-02-08T00:00:00"/>
    <d v="1899-12-30T19:04:00"/>
    <x v="8"/>
    <s v="Ayesha Patel"/>
    <x v="2"/>
    <x v="0"/>
    <s v="Perfume"/>
    <x v="0"/>
    <x v="3"/>
    <x v="2"/>
    <n v="123.33"/>
    <d v="2025-02-07T00:44:00"/>
    <d v="2024-08-01T00:11:00"/>
    <x v="0"/>
    <d v="2025-02-08T19:04:00"/>
    <d v="2025-02-08T00:44:00"/>
    <x v="0"/>
  </r>
  <r>
    <s v="ORD-20241210-00974"/>
    <x v="0"/>
    <s v="FLW-002"/>
    <x v="5"/>
    <n v="54.79"/>
    <x v="5"/>
    <n v="1"/>
    <x v="207"/>
    <x v="11"/>
    <d v="1899-12-30T11:48:00"/>
    <s v="11"/>
    <d v="2024-12-11T00:00:00"/>
    <d v="1899-12-30T11:48:00"/>
    <x v="29"/>
    <s v="Hassan Al Suwaidi"/>
    <x v="2"/>
    <x v="1"/>
    <s v="Flowers"/>
    <x v="0"/>
    <x v="0"/>
    <x v="1"/>
    <n v="54.79"/>
    <d v="2024-12-10T01:07:00"/>
    <d v="2024-08-15T00:22:00"/>
    <x v="0"/>
    <d v="2024-12-11T11:48:00"/>
    <d v="2024-12-11T01:07:00"/>
    <x v="0"/>
  </r>
  <r>
    <s v="ORD-20250118-00975"/>
    <x v="0"/>
    <s v="FLW-002"/>
    <x v="5"/>
    <n v="57.1"/>
    <x v="3"/>
    <n v="1"/>
    <x v="258"/>
    <x v="4"/>
    <d v="1899-12-30T18:34:00"/>
    <s v="18"/>
    <d v="2025-01-19T00:00:00"/>
    <d v="1899-12-30T20:34:00"/>
    <x v="29"/>
    <s v="Sara Shaikh"/>
    <x v="2"/>
    <x v="1"/>
    <s v="Flowers"/>
    <x v="0"/>
    <x v="1"/>
    <x v="0"/>
    <n v="57.1"/>
    <d v="2025-01-18T00:11:00"/>
    <d v="2024-08-22T01:18:00"/>
    <x v="0"/>
    <d v="2025-01-19T20:34:00"/>
    <d v="2025-01-19T00:11:00"/>
    <x v="0"/>
  </r>
  <r>
    <s v="ORD-20250613-00976"/>
    <x v="0"/>
    <s v="HOM-001"/>
    <x v="3"/>
    <n v="30.18"/>
    <x v="11"/>
    <n v="1"/>
    <x v="235"/>
    <x v="6"/>
    <d v="1899-12-30T11:42:00"/>
    <s v="11"/>
    <d v="2025-06-13T00:00:00"/>
    <d v="1899-12-30T16:42:00"/>
    <x v="19"/>
    <s v="Arjun Verma"/>
    <x v="0"/>
    <x v="0"/>
    <s v="Home Fragrance"/>
    <x v="1"/>
    <x v="0"/>
    <x v="0"/>
    <n v="30.18"/>
    <d v="2025-06-13T01:15:00"/>
    <d v="2024-08-29T01:07:00"/>
    <x v="0"/>
    <d v="2025-06-13T16:42:00"/>
    <d v="2025-06-14T01:15:00"/>
    <x v="1"/>
  </r>
  <r>
    <s v="ORD-20240818-00977"/>
    <x v="0"/>
    <s v="FLW-002"/>
    <x v="5"/>
    <n v="49.35"/>
    <x v="3"/>
    <n v="1"/>
    <x v="214"/>
    <x v="7"/>
    <d v="1899-12-30T16:00:00"/>
    <s v="16"/>
    <d v="2024-08-19T00:00:00"/>
    <d v="1899-12-30T21:00:00"/>
    <x v="3"/>
    <s v="Farhan Verma"/>
    <x v="0"/>
    <x v="1"/>
    <s v="Flowers"/>
    <x v="0"/>
    <x v="1"/>
    <x v="0"/>
    <n v="49.35"/>
    <d v="2024-08-18T01:07:00"/>
    <d v="2024-08-18T01:07:00"/>
    <x v="1"/>
    <d v="2024-08-19T21:00:00"/>
    <d v="2024-08-19T01:07:00"/>
    <x v="0"/>
  </r>
  <r>
    <s v="ORD-20241114-00978"/>
    <x v="0"/>
    <s v="BBY-001"/>
    <x v="16"/>
    <n v="70.180000000000007"/>
    <x v="0"/>
    <n v="1"/>
    <x v="39"/>
    <x v="9"/>
    <d v="1899-12-30T14:20:00"/>
    <s v="14"/>
    <d v="2024-11-14T00:00:00"/>
    <d v="1899-12-30T17:20:00"/>
    <x v="4"/>
    <s v="Reem Al Mansoori"/>
    <x v="0"/>
    <x v="0"/>
    <s v="Baby"/>
    <x v="1"/>
    <x v="1"/>
    <x v="1"/>
    <n v="70.180000000000007"/>
    <d v="2024-11-14T00:22:00"/>
    <d v="2024-08-09T01:07:00"/>
    <x v="0"/>
    <d v="2024-11-14T17:20:00"/>
    <d v="2024-11-15T00:22:00"/>
    <x v="1"/>
  </r>
  <r>
    <s v="ORD-20250327-00979"/>
    <x v="0"/>
    <s v="HMP-002"/>
    <x v="8"/>
    <n v="85.72"/>
    <x v="4"/>
    <n v="1"/>
    <x v="181"/>
    <x v="2"/>
    <d v="1899-12-30T15:39:00"/>
    <s v="15"/>
    <d v="2025-03-28T00:00:00"/>
    <d v="1899-12-30T16:39:00"/>
    <x v="29"/>
    <s v="Ahmed Al Suwaidi"/>
    <x v="2"/>
    <x v="1"/>
    <s v="Hamper"/>
    <x v="0"/>
    <x v="1"/>
    <x v="0"/>
    <n v="85.72"/>
    <d v="2025-03-27T00:33:00"/>
    <d v="2024-09-22T00:11:00"/>
    <x v="0"/>
    <d v="2025-03-28T16:39:00"/>
    <d v="2025-03-28T00:33:00"/>
    <x v="0"/>
  </r>
  <r>
    <s v="ORD-20250713-00980"/>
    <x v="0"/>
    <s v="HMP-001"/>
    <x v="11"/>
    <n v="72.430000000000007"/>
    <x v="9"/>
    <n v="3"/>
    <x v="165"/>
    <x v="8"/>
    <d v="1899-12-30T15:33:00"/>
    <s v="15"/>
    <d v="2025-07-14T00:00:00"/>
    <d v="1899-12-30T19:33:00"/>
    <x v="18"/>
    <s v="Emily Taylor"/>
    <x v="1"/>
    <x v="0"/>
    <s v="Hamper"/>
    <x v="0"/>
    <x v="0"/>
    <x v="1"/>
    <n v="217.29000000000002"/>
    <d v="2025-07-13T01:07:00"/>
    <d v="2025-01-16T00:33:00"/>
    <x v="0"/>
    <d v="2025-07-14T19:33:00"/>
    <d v="2025-07-14T01:07:00"/>
    <x v="0"/>
  </r>
  <r>
    <s v="ORD-20250222-00981"/>
    <x v="0"/>
    <s v="PAF-001"/>
    <x v="12"/>
    <n v="24.64"/>
    <x v="8"/>
    <n v="1"/>
    <x v="119"/>
    <x v="5"/>
    <d v="1899-12-30T17:25:00"/>
    <s v="17"/>
    <d v="2025-02-23T00:00:00"/>
    <d v="1899-12-30T21:25:00"/>
    <x v="10"/>
    <s v="Sara Iqbal"/>
    <x v="1"/>
    <x v="1"/>
    <s v="Bakery"/>
    <x v="0"/>
    <x v="3"/>
    <x v="0"/>
    <n v="24.64"/>
    <d v="2025-02-22T00:44:00"/>
    <d v="2024-08-04T01:18:00"/>
    <x v="0"/>
    <d v="2025-02-23T21:25:00"/>
    <d v="2025-02-23T00:44:00"/>
    <x v="0"/>
  </r>
  <r>
    <s v="ORD-20241124-00982"/>
    <x v="0"/>
    <s v="GFT-001"/>
    <x v="2"/>
    <n v="37.380000000000003"/>
    <x v="6"/>
    <n v="1"/>
    <x v="26"/>
    <x v="9"/>
    <d v="1899-12-30T11:15:00"/>
    <s v="11"/>
    <d v="2024-11-24T00:00:00"/>
    <d v="1899-12-30T16:15:00"/>
    <x v="19"/>
    <s v="Farhan Shaikh"/>
    <x v="0"/>
    <x v="1"/>
    <s v="Gifting"/>
    <x v="1"/>
    <x v="3"/>
    <x v="0"/>
    <n v="37.380000000000003"/>
    <d v="2024-11-24T01:15:00"/>
    <d v="2024-08-02T01:29:00"/>
    <x v="0"/>
    <d v="2024-11-24T16:15:00"/>
    <d v="2024-11-25T01:15:00"/>
    <x v="1"/>
  </r>
  <r>
    <s v="ORD-20250803-00983"/>
    <x v="0"/>
    <s v="CKE-001"/>
    <x v="7"/>
    <n v="53.47"/>
    <x v="8"/>
    <n v="1"/>
    <x v="44"/>
    <x v="7"/>
    <d v="1899-12-30T18:48:00"/>
    <s v="18"/>
    <d v="2025-08-04T00:00:00"/>
    <d v="1899-12-30T20:48:00"/>
    <x v="16"/>
    <s v="Priya Shah"/>
    <x v="0"/>
    <x v="1"/>
    <s v="Cakes"/>
    <x v="0"/>
    <x v="2"/>
    <x v="0"/>
    <n v="53.47"/>
    <d v="2025-08-03T00:33:00"/>
    <d v="2024-08-23T01:29:00"/>
    <x v="0"/>
    <d v="2025-08-04T20:48:00"/>
    <d v="2025-08-04T00:33:00"/>
    <x v="0"/>
  </r>
  <r>
    <s v="ORD-20240903-00984"/>
    <x v="0"/>
    <s v="SWT-001"/>
    <x v="9"/>
    <n v="27.22"/>
    <x v="4"/>
    <n v="1"/>
    <x v="72"/>
    <x v="3"/>
    <d v="1899-12-30T13:19:00"/>
    <s v="13"/>
    <d v="2024-09-04T00:00:00"/>
    <d v="1899-12-30T15:19:00"/>
    <x v="23"/>
    <s v="Sara Hussain"/>
    <x v="5"/>
    <x v="1"/>
    <s v="Dates &amp; Sweets"/>
    <x v="0"/>
    <x v="1"/>
    <x v="1"/>
    <n v="27.22"/>
    <d v="2024-09-03T00:11:00"/>
    <d v="2024-08-07T00:11:00"/>
    <x v="0"/>
    <d v="2024-09-04T15:19:00"/>
    <d v="2024-09-04T00:11:00"/>
    <x v="0"/>
  </r>
  <r>
    <s v="ORD-20240922-00985"/>
    <x v="0"/>
    <s v="HMP-002"/>
    <x v="8"/>
    <n v="99.12"/>
    <x v="9"/>
    <n v="3"/>
    <x v="87"/>
    <x v="3"/>
    <d v="1899-12-30T13:53:00"/>
    <s v="13"/>
    <d v="2024-09-23T00:00:00"/>
    <d v="1899-12-30T19:53:00"/>
    <x v="14"/>
    <s v="Abdullah Al Marri"/>
    <x v="1"/>
    <x v="0"/>
    <s v="Hamper"/>
    <x v="0"/>
    <x v="5"/>
    <x v="0"/>
    <n v="297.36"/>
    <d v="2024-09-22T00:22:00"/>
    <d v="2024-08-21T01:29:00"/>
    <x v="0"/>
    <d v="2024-09-23T19:53:00"/>
    <d v="2024-09-23T00:22:00"/>
    <x v="0"/>
  </r>
  <r>
    <s v="ORD-20250619-00986"/>
    <x v="0"/>
    <s v="BBY-001"/>
    <x v="16"/>
    <n v="66.989999999999995"/>
    <x v="0"/>
    <n v="1"/>
    <x v="242"/>
    <x v="6"/>
    <d v="1899-12-30T14:37:00"/>
    <s v="14"/>
    <d v="2025-06-20T00:00:00"/>
    <d v="1899-12-30T14:37:00"/>
    <x v="16"/>
    <s v="Sara Kumar"/>
    <x v="0"/>
    <x v="1"/>
    <s v="Baby"/>
    <x v="0"/>
    <x v="5"/>
    <x v="0"/>
    <n v="66.989999999999995"/>
    <d v="2025-06-19T01:18:00"/>
    <d v="2024-09-20T01:29:00"/>
    <x v="0"/>
    <d v="2025-06-20T14:37:00"/>
    <d v="2025-06-20T01:18:00"/>
    <x v="0"/>
  </r>
  <r>
    <s v="ORD-20250324-00987"/>
    <x v="0"/>
    <s v="GFT-001"/>
    <x v="2"/>
    <n v="36.200000000000003"/>
    <x v="3"/>
    <n v="1"/>
    <x v="76"/>
    <x v="2"/>
    <d v="1899-12-30T20:15:00"/>
    <s v="20"/>
    <d v="2025-03-25T00:00:00"/>
    <d v="1899-12-30T17:14:00"/>
    <x v="24"/>
    <s v="Ali Ahmed"/>
    <x v="1"/>
    <x v="1"/>
    <s v="Gifting"/>
    <x v="0"/>
    <x v="2"/>
    <x v="1"/>
    <n v="36.200000000000003"/>
    <d v="2025-03-24T01:15:00"/>
    <d v="2024-08-15T00:22:00"/>
    <x v="0"/>
    <d v="2025-03-25T17:14:00"/>
    <d v="2025-03-25T01:15:00"/>
    <x v="0"/>
  </r>
  <r>
    <s v="ORD-20250213-00988"/>
    <x v="0"/>
    <s v="PRF-001"/>
    <x v="14"/>
    <n v="129.88999999999999"/>
    <x v="12"/>
    <n v="3"/>
    <x v="301"/>
    <x v="5"/>
    <d v="1899-12-30T14:20:00"/>
    <s v="14"/>
    <d v="2025-02-14T00:00:00"/>
    <d v="1899-12-30T14:20:00"/>
    <x v="26"/>
    <s v="Mohammed Al Mansoori"/>
    <x v="1"/>
    <x v="1"/>
    <s v="Perfume"/>
    <x v="0"/>
    <x v="1"/>
    <x v="0"/>
    <n v="389.66999999999996"/>
    <d v="2025-02-13T00:22:00"/>
    <d v="2024-08-13T00:33:00"/>
    <x v="0"/>
    <d v="2025-02-14T14:20:00"/>
    <d v="2025-02-14T00:22:00"/>
    <x v="0"/>
  </r>
  <r>
    <s v="ORD-20250302-00989"/>
    <x v="0"/>
    <s v="DAT-001"/>
    <x v="6"/>
    <n v="31.03"/>
    <x v="7"/>
    <n v="1"/>
    <x v="198"/>
    <x v="2"/>
    <d v="1899-12-30T11:38:00"/>
    <s v="11"/>
    <d v="2025-03-03T00:00:00"/>
    <d v="1899-12-30T14:38:00"/>
    <x v="2"/>
    <s v="Hamad Al Mazrouei"/>
    <x v="0"/>
    <x v="1"/>
    <s v="Dates &amp; Sweets"/>
    <x v="0"/>
    <x v="2"/>
    <x v="1"/>
    <n v="31.03"/>
    <d v="2025-03-02T00:22:00"/>
    <d v="2024-10-06T01:15:00"/>
    <x v="0"/>
    <d v="2025-03-03T14:38:00"/>
    <d v="2025-03-03T00:22:00"/>
    <x v="0"/>
  </r>
  <r>
    <s v="ORD-20241231-00990"/>
    <x v="0"/>
    <s v="BBY-001"/>
    <x v="16"/>
    <n v="63.65"/>
    <x v="0"/>
    <n v="1"/>
    <x v="297"/>
    <x v="11"/>
    <d v="1899-12-30T12:50:00"/>
    <s v="12"/>
    <d v="2024-12-31T00:00:00"/>
    <d v="1899-12-30T19:50:00"/>
    <x v="5"/>
    <s v="Hina Chaudhry"/>
    <x v="0"/>
    <x v="0"/>
    <s v="Baby"/>
    <x v="1"/>
    <x v="1"/>
    <x v="0"/>
    <n v="63.65"/>
    <d v="2024-12-31T00:22:00"/>
    <d v="2024-11-25T00:56:00"/>
    <x v="0"/>
    <d v="2024-12-31T19:50:00"/>
    <d v="2025-01-01T00:22:00"/>
    <x v="1"/>
  </r>
  <r>
    <s v="ORD-20241212-00991"/>
    <x v="0"/>
    <s v="GFT-001"/>
    <x v="2"/>
    <n v="34.450000000000003"/>
    <x v="2"/>
    <n v="1"/>
    <x v="351"/>
    <x v="11"/>
    <d v="1899-12-30T19:37:00"/>
    <s v="19"/>
    <d v="2024-12-13T00:00:00"/>
    <d v="1899-12-30T19:37:00"/>
    <x v="4"/>
    <s v="Fatima Al Mazrouei"/>
    <x v="0"/>
    <x v="0"/>
    <s v="Gifting"/>
    <x v="0"/>
    <x v="1"/>
    <x v="0"/>
    <n v="34.450000000000003"/>
    <d v="2024-12-12T00:11:00"/>
    <d v="2024-08-03T00:44:00"/>
    <x v="0"/>
    <d v="2024-12-13T19:37:00"/>
    <d v="2024-12-13T00:11:00"/>
    <x v="0"/>
  </r>
  <r>
    <s v="ORD-20250518-00992"/>
    <x v="0"/>
    <s v="GFT-001"/>
    <x v="2"/>
    <n v="34.799999999999997"/>
    <x v="2"/>
    <n v="2"/>
    <x v="253"/>
    <x v="1"/>
    <d v="1899-12-30T19:18:00"/>
    <s v="19"/>
    <d v="2025-05-20T00:00:00"/>
    <d v="1899-12-30T11:49:00"/>
    <x v="21"/>
    <s v="Maryam Al Mazrouei"/>
    <x v="4"/>
    <x v="0"/>
    <s v="Gifting"/>
    <x v="2"/>
    <x v="5"/>
    <x v="0"/>
    <n v="69.599999999999994"/>
    <d v="2025-05-18T01:07:00"/>
    <d v="2024-08-02T00:56:00"/>
    <x v="0"/>
    <d v="2025-05-20T11:49:00"/>
    <d v="2025-05-19T01:07:00"/>
    <x v="0"/>
  </r>
  <r>
    <s v="ORD-20250427-00993"/>
    <x v="0"/>
    <s v="FLW-002"/>
    <x v="5"/>
    <n v="54.84"/>
    <x v="2"/>
    <n v="1"/>
    <x v="92"/>
    <x v="0"/>
    <d v="1899-12-30T10:47:00"/>
    <s v="10"/>
    <d v="2025-04-28T00:00:00"/>
    <d v="1899-12-30T12:47:00"/>
    <x v="21"/>
    <s v="Ayesha Khan"/>
    <x v="4"/>
    <x v="0"/>
    <s v="Flowers"/>
    <x v="0"/>
    <x v="3"/>
    <x v="0"/>
    <n v="54.84"/>
    <d v="2025-04-27T00:56:00"/>
    <d v="2024-10-23T00:22:00"/>
    <x v="0"/>
    <d v="2025-04-28T12:47:00"/>
    <d v="2025-04-28T00:56:00"/>
    <x v="0"/>
  </r>
  <r>
    <s v="ORD-20250801-00994"/>
    <x v="0"/>
    <s v="PRF-001"/>
    <x v="14"/>
    <n v="126.99"/>
    <x v="12"/>
    <n v="1"/>
    <x v="315"/>
    <x v="7"/>
    <d v="1899-12-30T18:06:00"/>
    <s v="18"/>
    <d v="2025-08-03T00:00:00"/>
    <d v="1899-12-30T17:32:00"/>
    <x v="3"/>
    <s v="Hina Kumar"/>
    <x v="0"/>
    <x v="1"/>
    <s v="Perfume"/>
    <x v="2"/>
    <x v="0"/>
    <x v="1"/>
    <n v="126.99"/>
    <d v="2025-08-01T01:07:00"/>
    <d v="2024-10-29T00:22:00"/>
    <x v="0"/>
    <d v="2025-08-03T17:32:00"/>
    <d v="2025-08-02T01:07:00"/>
    <x v="0"/>
  </r>
  <r>
    <s v="ORD-20250408-00995"/>
    <x v="0"/>
    <s v="BAL-001"/>
    <x v="13"/>
    <n v="25.1"/>
    <x v="8"/>
    <n v="10"/>
    <x v="104"/>
    <x v="0"/>
    <d v="1899-12-30T20:39:00"/>
    <s v="20"/>
    <d v="2025-04-09T00:00:00"/>
    <d v="1899-12-30T20:00:00"/>
    <x v="11"/>
    <s v="Meera Shah"/>
    <x v="0"/>
    <x v="0"/>
    <s v="Balloons"/>
    <x v="0"/>
    <x v="1"/>
    <x v="2"/>
    <n v="251"/>
    <d v="2025-04-08T01:07:00"/>
    <d v="2024-08-03T00:11:00"/>
    <x v="0"/>
    <d v="2025-04-09T20:00:00"/>
    <d v="2025-04-09T01:07:00"/>
    <x v="0"/>
  </r>
  <r>
    <s v="ORD-20250721-00996"/>
    <x v="0"/>
    <s v="SWT-001"/>
    <x v="9"/>
    <n v="29.64"/>
    <x v="7"/>
    <n v="2"/>
    <x v="317"/>
    <x v="8"/>
    <d v="1899-12-30T15:57:00"/>
    <s v="15"/>
    <d v="2025-07-22T00:00:00"/>
    <d v="1899-12-30T19:57:00"/>
    <x v="16"/>
    <s v="Aisha Al Nahyan"/>
    <x v="0"/>
    <x v="1"/>
    <s v="Dates &amp; Sweets"/>
    <x v="0"/>
    <x v="1"/>
    <x v="1"/>
    <n v="59.28"/>
    <d v="2025-07-21T00:33:00"/>
    <d v="2024-08-11T00:44:00"/>
    <x v="0"/>
    <d v="2025-07-22T19:57:00"/>
    <d v="2025-07-22T00:33:00"/>
    <x v="0"/>
  </r>
  <r>
    <s v="ORD-20250214-00997"/>
    <x v="0"/>
    <s v="CRP-001"/>
    <x v="4"/>
    <n v="150.94"/>
    <x v="9"/>
    <n v="3"/>
    <x v="176"/>
    <x v="5"/>
    <d v="1899-12-30T12:36:00"/>
    <s v="12"/>
    <d v="2025-02-15T00:00:00"/>
    <d v="1899-12-30T17:36:00"/>
    <x v="5"/>
    <s v="James Brown"/>
    <x v="2"/>
    <x v="0"/>
    <s v="Hamper"/>
    <x v="0"/>
    <x v="0"/>
    <x v="0"/>
    <n v="452.82"/>
    <d v="2025-02-14T00:25:00"/>
    <d v="2024-08-11T01:15:00"/>
    <x v="0"/>
    <d v="2025-02-15T17:36:00"/>
    <d v="2025-02-15T00:25:00"/>
    <x v="0"/>
  </r>
  <r>
    <s v="ORD-20250802-00998"/>
    <x v="0"/>
    <s v="PAF-001"/>
    <x v="12"/>
    <n v="18.48"/>
    <x v="3"/>
    <n v="1"/>
    <x v="174"/>
    <x v="7"/>
    <d v="1899-12-30T16:49:00"/>
    <s v="16"/>
    <d v="2025-08-03T00:00:00"/>
    <d v="1899-12-30T21:49:00"/>
    <x v="22"/>
    <s v="Meera Ahmed"/>
    <x v="5"/>
    <x v="1"/>
    <s v="Bakery"/>
    <x v="0"/>
    <x v="1"/>
    <x v="0"/>
    <n v="18.48"/>
    <d v="2025-08-02T00:44:00"/>
    <d v="2024-08-17T01:18:00"/>
    <x v="0"/>
    <d v="2025-08-03T21:49:00"/>
    <d v="2025-08-03T00:44:00"/>
    <x v="0"/>
  </r>
  <r>
    <s v="ORD-20241221-00999"/>
    <x v="0"/>
    <s v="PRF-001"/>
    <x v="14"/>
    <n v="128.80000000000001"/>
    <x v="12"/>
    <n v="2"/>
    <x v="169"/>
    <x v="11"/>
    <d v="1899-12-30T15:40:00"/>
    <s v="15"/>
    <d v="2024-12-22T00:00:00"/>
    <d v="1899-12-30T15:40:00"/>
    <x v="5"/>
    <s v="Hassan Hussain"/>
    <x v="0"/>
    <x v="1"/>
    <s v="Perfume"/>
    <x v="0"/>
    <x v="1"/>
    <x v="1"/>
    <n v="257.60000000000002"/>
    <d v="2024-12-21T01:18:00"/>
    <d v="2024-08-02T01:15:00"/>
    <x v="0"/>
    <d v="2024-12-22T15:40:00"/>
    <d v="2024-12-22T01:18:00"/>
    <x v="0"/>
  </r>
  <r>
    <s v="ORD-20250610-01000"/>
    <x v="0"/>
    <s v="HMP-001"/>
    <x v="11"/>
    <n v="80.989999999999995"/>
    <x v="9"/>
    <n v="4"/>
    <x v="9"/>
    <x v="6"/>
    <d v="1899-12-30T19:18:00"/>
    <s v="19"/>
    <d v="2025-06-11T00:00:00"/>
    <d v="1899-12-30T12:35:00"/>
    <x v="19"/>
    <s v="Farhan Ahmed"/>
    <x v="0"/>
    <x v="0"/>
    <s v="Hamper"/>
    <x v="0"/>
    <x v="0"/>
    <x v="2"/>
    <n v="323.95999999999998"/>
    <d v="2025-06-10T01:07:00"/>
    <d v="2024-08-15T00:11:00"/>
    <x v="0"/>
    <d v="2025-06-11T12:35:00"/>
    <d v="2025-06-11T01:07:00"/>
    <x v="0"/>
  </r>
  <r>
    <s v="ORD-20250407-01001"/>
    <x v="0"/>
    <s v="PAF-001"/>
    <x v="12"/>
    <n v="16.899999999999999"/>
    <x v="8"/>
    <n v="1"/>
    <x v="263"/>
    <x v="0"/>
    <d v="1899-12-30T13:47:00"/>
    <s v="13"/>
    <d v="2025-04-08T00:00:00"/>
    <d v="1899-12-30T15:47:00"/>
    <x v="10"/>
    <s v="Sara Hussain"/>
    <x v="1"/>
    <x v="1"/>
    <s v="Bakery"/>
    <x v="0"/>
    <x v="0"/>
    <x v="0"/>
    <n v="16.899999999999999"/>
    <d v="2025-04-07T00:56:00"/>
    <d v="2024-08-07T00:11:00"/>
    <x v="0"/>
    <d v="2025-04-08T15:47:00"/>
    <d v="2025-04-08T00:56:00"/>
    <x v="0"/>
  </r>
  <r>
    <s v="ORD-20250615-01002"/>
    <x v="0"/>
    <s v="BAL-001"/>
    <x v="13"/>
    <n v="29.18"/>
    <x v="5"/>
    <n v="5"/>
    <x v="127"/>
    <x v="6"/>
    <d v="1899-12-30T20:52:00"/>
    <s v="20"/>
    <d v="2025-06-16T00:00:00"/>
    <d v="1899-12-30T21:52:00"/>
    <x v="37"/>
    <s v="Imran Patel"/>
    <x v="7"/>
    <x v="0"/>
    <s v="Balloons"/>
    <x v="0"/>
    <x v="5"/>
    <x v="1"/>
    <n v="145.9"/>
    <d v="2025-06-15T00:44:00"/>
    <d v="2024-08-04T00:56:00"/>
    <x v="0"/>
    <d v="2025-06-16T21:52:00"/>
    <d v="2025-06-16T00:44:00"/>
    <x v="0"/>
  </r>
  <r>
    <s v="ORD-20250106-01003"/>
    <x v="0"/>
    <s v="FLW-001"/>
    <x v="1"/>
    <n v="48.45"/>
    <x v="11"/>
    <n v="1"/>
    <x v="182"/>
    <x v="4"/>
    <d v="1899-12-30T15:22:00"/>
    <s v="15"/>
    <d v="2025-01-07T00:00:00"/>
    <d v="1899-12-30T19:22:00"/>
    <x v="7"/>
    <s v="Noor Al Suwaidi"/>
    <x v="0"/>
    <x v="1"/>
    <s v="Flowers"/>
    <x v="0"/>
    <x v="1"/>
    <x v="0"/>
    <n v="48.45"/>
    <d v="2025-01-06T01:18:00"/>
    <d v="2024-09-30T00:44:00"/>
    <x v="0"/>
    <d v="2025-01-07T19:22:00"/>
    <d v="2025-01-07T01:18:00"/>
    <x v="0"/>
  </r>
  <r>
    <s v="ORD-20250611-01004"/>
    <x v="0"/>
    <s v="FLW-002"/>
    <x v="5"/>
    <n v="59.88"/>
    <x v="1"/>
    <n v="1"/>
    <x v="131"/>
    <x v="6"/>
    <d v="1899-12-30T13:43:00"/>
    <s v="13"/>
    <d v="2025-06-11T00:00:00"/>
    <d v="1899-12-30T16:43:00"/>
    <x v="17"/>
    <s v="Yousef Al Mazrouei"/>
    <x v="2"/>
    <x v="1"/>
    <s v="Flowers"/>
    <x v="1"/>
    <x v="1"/>
    <x v="1"/>
    <n v="59.88"/>
    <d v="2025-06-11T01:18:00"/>
    <d v="2024-08-18T00:56:00"/>
    <x v="0"/>
    <d v="2025-06-11T16:43:00"/>
    <d v="2025-06-12T01:18:00"/>
    <x v="1"/>
  </r>
  <r>
    <s v="ORD-20241130-01005"/>
    <x v="0"/>
    <s v="FLW-002"/>
    <x v="5"/>
    <n v="50.42"/>
    <x v="3"/>
    <n v="1"/>
    <x v="37"/>
    <x v="9"/>
    <d v="1899-12-30T19:17:00"/>
    <s v="19"/>
    <d v="2024-12-01T00:00:00"/>
    <d v="1899-12-30T20:17:00"/>
    <x v="35"/>
    <s v="Sara Verma"/>
    <x v="5"/>
    <x v="1"/>
    <s v="Flowers"/>
    <x v="0"/>
    <x v="2"/>
    <x v="0"/>
    <n v="50.42"/>
    <d v="2024-11-30T00:22:00"/>
    <d v="2024-09-16T00:33:00"/>
    <x v="0"/>
    <d v="2024-12-01T20:17:00"/>
    <d v="2024-12-01T00:22:00"/>
    <x v="0"/>
  </r>
  <r>
    <s v="ORD-20240822-01006"/>
    <x v="0"/>
    <s v="DAT-001"/>
    <x v="6"/>
    <n v="30.42"/>
    <x v="4"/>
    <n v="1"/>
    <x v="157"/>
    <x v="7"/>
    <d v="1899-12-30T10:48:00"/>
    <s v="10"/>
    <d v="2024-08-22T00:00:00"/>
    <d v="1899-12-30T13:48:00"/>
    <x v="16"/>
    <s v="Ahmed Al Hosani"/>
    <x v="0"/>
    <x v="1"/>
    <s v="Dates &amp; Sweets"/>
    <x v="1"/>
    <x v="1"/>
    <x v="1"/>
    <n v="30.42"/>
    <d v="2024-08-22T00:45:00"/>
    <d v="2024-08-13T00:44:00"/>
    <x v="0"/>
    <d v="2024-08-22T13:48:00"/>
    <d v="2024-08-23T00:45:00"/>
    <x v="1"/>
  </r>
  <r>
    <s v="ORD-20240829-01007"/>
    <x v="0"/>
    <s v="PAF-001"/>
    <x v="12"/>
    <n v="20.149999999999999"/>
    <x v="5"/>
    <n v="1"/>
    <x v="209"/>
    <x v="7"/>
    <d v="1899-12-30T19:20:00"/>
    <s v="19"/>
    <d v="2024-08-31T00:00:00"/>
    <d v="1899-12-30T20:28:00"/>
    <x v="29"/>
    <s v="Ali Patel"/>
    <x v="2"/>
    <x v="0"/>
    <s v="Bakery"/>
    <x v="2"/>
    <x v="1"/>
    <x v="0"/>
    <n v="20.149999999999999"/>
    <d v="2024-08-29T00:56:00"/>
    <d v="2024-08-29T00:56:00"/>
    <x v="1"/>
    <d v="2024-08-31T20:28:00"/>
    <d v="2024-08-30T00:56:00"/>
    <x v="0"/>
  </r>
  <r>
    <s v="ORD-20250209-01008"/>
    <x v="0"/>
    <s v="PAF-001"/>
    <x v="12"/>
    <n v="20.9"/>
    <x v="8"/>
    <n v="1"/>
    <x v="352"/>
    <x v="5"/>
    <d v="1899-12-30T13:38:00"/>
    <s v="13"/>
    <d v="2025-02-11T00:00:00"/>
    <d v="1899-12-30T18:38:00"/>
    <x v="6"/>
    <s v="Mohammed Al Bateen"/>
    <x v="0"/>
    <x v="1"/>
    <s v="Bakery"/>
    <x v="2"/>
    <x v="5"/>
    <x v="0"/>
    <n v="20.9"/>
    <d v="2025-02-09T00:56:00"/>
    <d v="2024-09-05T00:22:00"/>
    <x v="0"/>
    <d v="2025-02-11T18:38:00"/>
    <d v="2025-02-10T00:56:00"/>
    <x v="0"/>
  </r>
  <r>
    <s v="ORD-20250401-01009"/>
    <x v="0"/>
    <s v="HMP-002"/>
    <x v="8"/>
    <n v="102.92"/>
    <x v="4"/>
    <n v="2"/>
    <x v="8"/>
    <x v="0"/>
    <d v="1899-12-30T19:59:00"/>
    <s v="19"/>
    <d v="2025-04-02T00:00:00"/>
    <d v="1899-12-30T13:49:00"/>
    <x v="13"/>
    <s v="Yousef Al Suwaidi"/>
    <x v="3"/>
    <x v="1"/>
    <s v="Hamper"/>
    <x v="0"/>
    <x v="1"/>
    <x v="0"/>
    <n v="205.84"/>
    <d v="2025-04-01T01:29:00"/>
    <d v="2024-09-22T00:33:00"/>
    <x v="0"/>
    <d v="2025-04-02T13:49:00"/>
    <d v="2025-04-02T01:29:00"/>
    <x v="0"/>
  </r>
  <r>
    <s v="ORD-20240905-01010"/>
    <x v="0"/>
    <s v="TOY-001"/>
    <x v="0"/>
    <n v="17.73"/>
    <x v="0"/>
    <n v="1"/>
    <x v="149"/>
    <x v="3"/>
    <d v="1899-12-30T21:59:00"/>
    <s v="21"/>
    <d v="2024-09-07T00:00:00"/>
    <d v="1899-12-30T12:29:00"/>
    <x v="2"/>
    <s v="Zain Ahmed"/>
    <x v="0"/>
    <x v="0"/>
    <s v="Toys"/>
    <x v="2"/>
    <x v="1"/>
    <x v="0"/>
    <n v="17.73"/>
    <d v="2024-09-05T00:22:00"/>
    <d v="2024-08-04T00:11:00"/>
    <x v="0"/>
    <d v="2024-09-07T12:29:00"/>
    <d v="2024-09-06T00:22:00"/>
    <x v="0"/>
  </r>
  <r>
    <s v="ORD-20241025-01011"/>
    <x v="0"/>
    <s v="CHC-001"/>
    <x v="17"/>
    <n v="18.309999999999999"/>
    <x v="1"/>
    <n v="1"/>
    <x v="277"/>
    <x v="10"/>
    <d v="1899-12-30T18:15:00"/>
    <s v="18"/>
    <d v="2024-10-26T00:00:00"/>
    <d v="1899-12-30T20:15:00"/>
    <x v="6"/>
    <s v="Latifa Al Suwaidi"/>
    <x v="0"/>
    <x v="1"/>
    <s v="Chocolate"/>
    <x v="0"/>
    <x v="0"/>
    <x v="0"/>
    <n v="18.309999999999999"/>
    <d v="2024-10-25T01:07:00"/>
    <d v="2024-10-05T00:44:00"/>
    <x v="0"/>
    <d v="2024-10-26T20:15:00"/>
    <d v="2024-10-26T01:07:00"/>
    <x v="0"/>
  </r>
  <r>
    <s v="ORD-20250319-01012"/>
    <x v="0"/>
    <s v="HOM-001"/>
    <x v="3"/>
    <n v="32.090000000000003"/>
    <x v="6"/>
    <n v="1"/>
    <x v="282"/>
    <x v="2"/>
    <d v="1899-12-30T10:10:00"/>
    <s v="10"/>
    <d v="2025-03-19T00:00:00"/>
    <d v="1899-12-30T13:10:00"/>
    <x v="2"/>
    <s v="Ahmed Al Marri"/>
    <x v="0"/>
    <x v="0"/>
    <s v="Home Fragrance"/>
    <x v="1"/>
    <x v="3"/>
    <x v="1"/>
    <n v="32.090000000000003"/>
    <d v="2025-03-19T00:11:00"/>
    <d v="2024-09-15T00:56:00"/>
    <x v="0"/>
    <d v="2025-03-19T13:10:00"/>
    <d v="2025-03-20T00:11:00"/>
    <x v="1"/>
  </r>
  <r>
    <s v="ORD-20250103-01013"/>
    <x v="0"/>
    <s v="GFT-001"/>
    <x v="2"/>
    <n v="36.39"/>
    <x v="12"/>
    <n v="1"/>
    <x v="50"/>
    <x v="4"/>
    <d v="1899-12-30T13:06:00"/>
    <s v="13"/>
    <d v="2025-01-03T00:00:00"/>
    <d v="1899-12-30T17:06:00"/>
    <x v="15"/>
    <s v="Ayesha Kumar"/>
    <x v="2"/>
    <x v="1"/>
    <s v="Gifting"/>
    <x v="1"/>
    <x v="0"/>
    <x v="1"/>
    <n v="36.39"/>
    <d v="2025-01-03T00:33:00"/>
    <d v="2024-08-24T00:44:00"/>
    <x v="0"/>
    <d v="2025-01-03T17:06:00"/>
    <d v="2025-01-04T00:33:00"/>
    <x v="1"/>
  </r>
  <r>
    <s v="ORD-20240910-01014"/>
    <x v="0"/>
    <s v="SWT-001"/>
    <x v="9"/>
    <n v="28.34"/>
    <x v="7"/>
    <n v="2"/>
    <x v="122"/>
    <x v="3"/>
    <d v="1899-12-30T16:16:00"/>
    <s v="16"/>
    <d v="2024-09-11T00:00:00"/>
    <d v="1899-12-30T19:50:00"/>
    <x v="19"/>
    <s v="Rakesh Verma"/>
    <x v="0"/>
    <x v="1"/>
    <s v="Dates &amp; Sweets"/>
    <x v="0"/>
    <x v="1"/>
    <x v="1"/>
    <n v="56.68"/>
    <d v="2024-09-10T01:18:00"/>
    <d v="2024-08-07T01:29:00"/>
    <x v="0"/>
    <d v="2024-09-11T19:50:00"/>
    <d v="2024-09-11T01:18:00"/>
    <x v="0"/>
  </r>
  <r>
    <s v="ORD-20241103-01015"/>
    <x v="0"/>
    <s v="HMP-002"/>
    <x v="8"/>
    <n v="87.48"/>
    <x v="7"/>
    <n v="2"/>
    <x v="271"/>
    <x v="9"/>
    <d v="1899-12-30T20:54:00"/>
    <s v="20"/>
    <d v="2024-11-04T00:00:00"/>
    <d v="1899-12-30T15:36:00"/>
    <x v="18"/>
    <s v="John Davis"/>
    <x v="1"/>
    <x v="1"/>
    <s v="Hamper"/>
    <x v="0"/>
    <x v="0"/>
    <x v="1"/>
    <n v="174.96"/>
    <d v="2024-11-03T00:33:00"/>
    <d v="2024-09-07T01:29:00"/>
    <x v="0"/>
    <d v="2024-11-04T15:36:00"/>
    <d v="2024-11-04T00:33:00"/>
    <x v="0"/>
  </r>
  <r>
    <s v="ORD-20250114-01016"/>
    <x v="0"/>
    <s v="GFT-001"/>
    <x v="2"/>
    <n v="41.73"/>
    <x v="12"/>
    <n v="3"/>
    <x v="46"/>
    <x v="4"/>
    <d v="1899-12-30T12:59:00"/>
    <s v="12"/>
    <d v="2025-01-15T00:00:00"/>
    <d v="1899-12-30T13:59:00"/>
    <x v="14"/>
    <s v="Sana Khan"/>
    <x v="1"/>
    <x v="0"/>
    <s v="Gifting"/>
    <x v="0"/>
    <x v="1"/>
    <x v="0"/>
    <n v="125.19"/>
    <d v="2025-01-14T00:22:00"/>
    <d v="2024-08-01T01:07:00"/>
    <x v="0"/>
    <d v="2025-01-15T13:59:00"/>
    <d v="2025-01-15T00:22:00"/>
    <x v="0"/>
  </r>
  <r>
    <s v="ORD-20240903-01017"/>
    <x v="0"/>
    <s v="HMP-001"/>
    <x v="11"/>
    <n v="74.650000000000006"/>
    <x v="10"/>
    <n v="1"/>
    <x v="72"/>
    <x v="3"/>
    <d v="1899-12-30T17:10:00"/>
    <s v="17"/>
    <d v="2024-09-04T00:00:00"/>
    <d v="1899-12-30T20:10:00"/>
    <x v="4"/>
    <s v="Aijaz Patel"/>
    <x v="0"/>
    <x v="1"/>
    <s v="Hamper"/>
    <x v="0"/>
    <x v="0"/>
    <x v="0"/>
    <n v="74.650000000000006"/>
    <d v="2024-09-03T01:18:00"/>
    <d v="2024-08-31T01:15:00"/>
    <x v="0"/>
    <d v="2024-09-04T20:10:00"/>
    <d v="2024-09-04T01:18:00"/>
    <x v="0"/>
  </r>
  <r>
    <s v="ORD-20241112-01018"/>
    <x v="0"/>
    <s v="HMP-002"/>
    <x v="8"/>
    <n v="92.14"/>
    <x v="9"/>
    <n v="3"/>
    <x v="48"/>
    <x v="9"/>
    <d v="1899-12-30T12:09:00"/>
    <s v="12"/>
    <d v="2024-11-12T00:00:00"/>
    <d v="1899-12-30T17:09:00"/>
    <x v="10"/>
    <s v="Meera Iqbal"/>
    <x v="1"/>
    <x v="1"/>
    <s v="Hamper"/>
    <x v="1"/>
    <x v="0"/>
    <x v="0"/>
    <n v="276.42"/>
    <d v="2024-11-12T00:25:00"/>
    <d v="2024-08-04T01:07:00"/>
    <x v="0"/>
    <d v="2024-11-12T17:09:00"/>
    <d v="2024-11-13T00:25:00"/>
    <x v="1"/>
  </r>
  <r>
    <s v="ORD-20250423-01019"/>
    <x v="0"/>
    <s v="GFT-001"/>
    <x v="2"/>
    <n v="38.1"/>
    <x v="3"/>
    <n v="2"/>
    <x v="309"/>
    <x v="0"/>
    <d v="1899-12-30T10:27:00"/>
    <s v="10"/>
    <d v="2025-04-24T00:00:00"/>
    <d v="1899-12-30T10:27:00"/>
    <x v="19"/>
    <s v="Rakesh Chaudhry"/>
    <x v="0"/>
    <x v="0"/>
    <s v="Gifting"/>
    <x v="0"/>
    <x v="3"/>
    <x v="1"/>
    <n v="76.2"/>
    <d v="2025-04-23T01:07:00"/>
    <d v="2024-11-17T00:56:00"/>
    <x v="0"/>
    <d v="2025-04-24T10:27:00"/>
    <d v="2025-04-24T01:07:00"/>
    <x v="0"/>
  </r>
  <r>
    <s v="ORD-20241106-01020"/>
    <x v="0"/>
    <s v="PAF-001"/>
    <x v="12"/>
    <n v="24.09"/>
    <x v="3"/>
    <n v="1"/>
    <x v="200"/>
    <x v="9"/>
    <d v="1899-12-30T14:18:00"/>
    <s v="14"/>
    <d v="2024-11-07T00:00:00"/>
    <d v="1899-12-30T18:18:00"/>
    <x v="22"/>
    <s v="Priya Patel"/>
    <x v="5"/>
    <x v="0"/>
    <s v="Bakery"/>
    <x v="0"/>
    <x v="0"/>
    <x v="0"/>
    <n v="24.09"/>
    <d v="2024-11-06T00:33:00"/>
    <d v="2024-10-23T01:29:00"/>
    <x v="0"/>
    <d v="2024-11-07T18:18:00"/>
    <d v="2024-11-07T00:33:00"/>
    <x v="0"/>
  </r>
  <r>
    <s v="ORD-20250612-01021"/>
    <x v="0"/>
    <s v="PAF-001"/>
    <x v="12"/>
    <n v="23.12"/>
    <x v="3"/>
    <n v="1"/>
    <x v="212"/>
    <x v="6"/>
    <d v="1899-12-30T18:02:00"/>
    <s v="18"/>
    <d v="2025-06-13T00:00:00"/>
    <d v="1899-12-30T18:28:00"/>
    <x v="4"/>
    <s v="Khalid Al Mansoori"/>
    <x v="0"/>
    <x v="1"/>
    <s v="Bakery"/>
    <x v="0"/>
    <x v="0"/>
    <x v="0"/>
    <n v="23.12"/>
    <d v="2025-06-12T01:29:00"/>
    <d v="2024-08-03T00:11:00"/>
    <x v="0"/>
    <d v="2025-06-13T18:28:00"/>
    <d v="2025-06-13T01:29:00"/>
    <x v="0"/>
  </r>
  <r>
    <s v="ORD-20240831-01022"/>
    <x v="0"/>
    <s v="HMP-002"/>
    <x v="8"/>
    <n v="96.11"/>
    <x v="9"/>
    <n v="3"/>
    <x v="270"/>
    <x v="7"/>
    <d v="1899-12-30T21:04:00"/>
    <s v="21"/>
    <d v="2024-09-02T00:00:00"/>
    <d v="1899-12-30T17:34:00"/>
    <x v="32"/>
    <s v="Noor Al Bateen"/>
    <x v="7"/>
    <x v="0"/>
    <s v="Hamper"/>
    <x v="2"/>
    <x v="2"/>
    <x v="1"/>
    <n v="288.33"/>
    <d v="2024-08-31T01:18:00"/>
    <d v="2024-08-11T01:07:00"/>
    <x v="0"/>
    <d v="2024-09-02T17:34:00"/>
    <d v="2024-09-01T01:18:00"/>
    <x v="0"/>
  </r>
  <r>
    <s v="ORD-20240920-01023"/>
    <x v="0"/>
    <s v="FLW-002"/>
    <x v="5"/>
    <n v="49.96"/>
    <x v="10"/>
    <n v="1"/>
    <x v="66"/>
    <x v="3"/>
    <d v="1899-12-30T11:36:00"/>
    <s v="11"/>
    <d v="2024-09-20T00:00:00"/>
    <d v="1899-12-30T17:36:00"/>
    <x v="17"/>
    <s v="Rakesh Patel"/>
    <x v="2"/>
    <x v="0"/>
    <s v="Flowers"/>
    <x v="1"/>
    <x v="1"/>
    <x v="0"/>
    <n v="49.96"/>
    <d v="2024-09-20T00:33:00"/>
    <d v="2024-09-12T00:33:00"/>
    <x v="0"/>
    <d v="2024-09-20T17:36:00"/>
    <d v="2024-09-21T00:33:00"/>
    <x v="1"/>
  </r>
  <r>
    <s v="ORD-20250714-01024"/>
    <x v="0"/>
    <s v="GFT-001"/>
    <x v="2"/>
    <n v="35.85"/>
    <x v="12"/>
    <n v="1"/>
    <x v="143"/>
    <x v="8"/>
    <d v="1899-12-30T20:48:00"/>
    <s v="20"/>
    <d v="2025-07-16T00:00:00"/>
    <d v="1899-12-30T11:01:00"/>
    <x v="5"/>
    <s v="Khalid Al Shamsi"/>
    <x v="2"/>
    <x v="1"/>
    <s v="Gifting"/>
    <x v="2"/>
    <x v="1"/>
    <x v="0"/>
    <n v="35.85"/>
    <d v="2025-07-14T01:07:00"/>
    <d v="2024-08-20T00:56:00"/>
    <x v="0"/>
    <d v="2025-07-16T11:01:00"/>
    <d v="2025-07-15T01:07:00"/>
    <x v="0"/>
  </r>
  <r>
    <s v="ORD-20250220-01025"/>
    <x v="0"/>
    <s v="DAT-001"/>
    <x v="6"/>
    <n v="27.25"/>
    <x v="4"/>
    <n v="3"/>
    <x v="168"/>
    <x v="5"/>
    <d v="1899-12-30T12:37:00"/>
    <s v="12"/>
    <d v="2025-02-21T00:00:00"/>
    <d v="1899-12-30T17:37:00"/>
    <x v="5"/>
    <s v="Rohit Verma"/>
    <x v="0"/>
    <x v="1"/>
    <s v="Dates &amp; Sweets"/>
    <x v="0"/>
    <x v="1"/>
    <x v="2"/>
    <n v="81.75"/>
    <d v="2025-02-20T00:44:00"/>
    <d v="2024-08-26T00:56:00"/>
    <x v="0"/>
    <d v="2025-02-21T17:37:00"/>
    <d v="2025-02-21T00:44:00"/>
    <x v="0"/>
  </r>
  <r>
    <s v="ORD-20250301-01026"/>
    <x v="0"/>
    <s v="DAT-001"/>
    <x v="6"/>
    <n v="30.29"/>
    <x v="7"/>
    <n v="1"/>
    <x v="135"/>
    <x v="2"/>
    <d v="1899-12-30T21:59:00"/>
    <s v="21"/>
    <d v="2025-03-03T00:00:00"/>
    <d v="1899-12-30T16:11:00"/>
    <x v="4"/>
    <s v="Reem Al Falasi"/>
    <x v="0"/>
    <x v="1"/>
    <s v="Dates &amp; Sweets"/>
    <x v="2"/>
    <x v="0"/>
    <x v="0"/>
    <n v="30.29"/>
    <d v="2025-03-01T00:22:00"/>
    <d v="2024-08-27T00:44:00"/>
    <x v="0"/>
    <d v="2025-03-03T16:11:00"/>
    <d v="2025-03-02T00:22:00"/>
    <x v="0"/>
  </r>
  <r>
    <s v="ORD-20250312-01027"/>
    <x v="0"/>
    <s v="PAF-001"/>
    <x v="12"/>
    <n v="22.58"/>
    <x v="8"/>
    <n v="2"/>
    <x v="71"/>
    <x v="2"/>
    <d v="1899-12-30T09:37:00"/>
    <s v="9"/>
    <d v="2025-03-12T00:00:00"/>
    <d v="1899-12-30T13:37:00"/>
    <x v="5"/>
    <s v="Emma Miller"/>
    <x v="0"/>
    <x v="0"/>
    <s v="Bakery"/>
    <x v="1"/>
    <x v="1"/>
    <x v="1"/>
    <n v="45.16"/>
    <d v="2025-03-12T00:44:00"/>
    <d v="2024-08-06T00:11:00"/>
    <x v="0"/>
    <d v="2025-03-12T13:37:00"/>
    <d v="2025-03-13T00:44:00"/>
    <x v="1"/>
  </r>
  <r>
    <s v="ORD-20250218-01028"/>
    <x v="0"/>
    <s v="HMP-001"/>
    <x v="11"/>
    <n v="76.930000000000007"/>
    <x v="12"/>
    <n v="2"/>
    <x v="49"/>
    <x v="5"/>
    <d v="1899-12-30T10:24:00"/>
    <s v="10"/>
    <d v="2025-02-18T00:00:00"/>
    <d v="1899-12-30T15:24:00"/>
    <x v="5"/>
    <s v="Abdullah Al Nuaimi"/>
    <x v="0"/>
    <x v="1"/>
    <s v="Hamper"/>
    <x v="1"/>
    <x v="1"/>
    <x v="1"/>
    <n v="153.86000000000001"/>
    <d v="2025-02-18T00:33:00"/>
    <d v="2024-08-15T00:22:00"/>
    <x v="0"/>
    <d v="2025-02-18T15:24:00"/>
    <d v="2025-02-19T00:33:00"/>
    <x v="1"/>
  </r>
  <r>
    <s v="ORD-20250216-01029"/>
    <x v="0"/>
    <s v="FLW-002"/>
    <x v="5"/>
    <n v="56.86"/>
    <x v="6"/>
    <n v="1"/>
    <x v="295"/>
    <x v="5"/>
    <d v="1899-12-30T19:04:00"/>
    <s v="19"/>
    <d v="2025-02-17T00:00:00"/>
    <d v="1899-12-30T20:04:00"/>
    <x v="25"/>
    <s v="Rakesh Shaikh"/>
    <x v="6"/>
    <x v="1"/>
    <s v="Flowers"/>
    <x v="0"/>
    <x v="1"/>
    <x v="0"/>
    <n v="56.86"/>
    <d v="2025-02-16T00:44:00"/>
    <d v="2024-08-09T01:15:00"/>
    <x v="0"/>
    <d v="2025-02-17T20:04:00"/>
    <d v="2025-02-17T00:44:00"/>
    <x v="0"/>
  </r>
  <r>
    <s v="ORD-20250101-01030"/>
    <x v="0"/>
    <s v="CKE-001"/>
    <x v="7"/>
    <n v="62.1"/>
    <x v="8"/>
    <n v="1"/>
    <x v="274"/>
    <x v="4"/>
    <d v="1899-12-30T11:20:00"/>
    <s v="11"/>
    <d v="2025-01-01T00:00:00"/>
    <d v="1899-12-30T15:20:00"/>
    <x v="3"/>
    <s v="Imran Kumar"/>
    <x v="0"/>
    <x v="1"/>
    <s v="Cakes"/>
    <x v="1"/>
    <x v="4"/>
    <x v="0"/>
    <n v="62.1"/>
    <d v="2025-01-01T00:22:00"/>
    <d v="2024-09-05T01:07:00"/>
    <x v="0"/>
    <d v="2025-01-01T15:20:00"/>
    <d v="2025-01-02T00:22:00"/>
    <x v="1"/>
  </r>
  <r>
    <s v="ORD-20250607-01031"/>
    <x v="0"/>
    <s v="CKE-001"/>
    <x v="7"/>
    <n v="57"/>
    <x v="8"/>
    <n v="3"/>
    <x v="199"/>
    <x v="6"/>
    <d v="1899-12-30T13:54:00"/>
    <s v="13"/>
    <d v="2025-06-08T00:00:00"/>
    <d v="1899-12-30T15:54:00"/>
    <x v="20"/>
    <s v="Ali Patel"/>
    <x v="4"/>
    <x v="0"/>
    <s v="Cakes"/>
    <x v="0"/>
    <x v="0"/>
    <x v="0"/>
    <n v="171"/>
    <d v="2025-06-07T01:07:00"/>
    <d v="2024-08-29T00:56:00"/>
    <x v="0"/>
    <d v="2025-06-08T15:54:00"/>
    <d v="2025-06-08T01:07:00"/>
    <x v="0"/>
  </r>
  <r>
    <s v="ORD-20240917-01032"/>
    <x v="0"/>
    <s v="DAT-001"/>
    <x v="6"/>
    <n v="28.43"/>
    <x v="7"/>
    <n v="1"/>
    <x v="254"/>
    <x v="3"/>
    <d v="1899-12-30T17:33:00"/>
    <s v="17"/>
    <d v="2024-09-18T00:00:00"/>
    <d v="1899-12-30T20:33:00"/>
    <x v="1"/>
    <s v="Omar Al Bateen"/>
    <x v="1"/>
    <x v="1"/>
    <s v="Dates &amp; Sweets"/>
    <x v="0"/>
    <x v="2"/>
    <x v="0"/>
    <n v="28.43"/>
    <d v="2024-09-17T00:25:00"/>
    <d v="2024-09-02T01:18:00"/>
    <x v="0"/>
    <d v="2024-09-18T20:33:00"/>
    <d v="2024-09-18T00:25:00"/>
    <x v="0"/>
  </r>
  <r>
    <s v="ORD-20241003-01033"/>
    <x v="0"/>
    <s v="FLW-001"/>
    <x v="1"/>
    <n v="52.78"/>
    <x v="0"/>
    <n v="1"/>
    <x v="312"/>
    <x v="10"/>
    <d v="1899-12-30T20:59:00"/>
    <s v="20"/>
    <d v="2024-10-06T00:00:00"/>
    <d v="1899-12-30T18:34:00"/>
    <x v="3"/>
    <s v="Khalid Al Falasi"/>
    <x v="0"/>
    <x v="0"/>
    <s v="Flowers"/>
    <x v="2"/>
    <x v="1"/>
    <x v="0"/>
    <n v="52.78"/>
    <d v="2024-10-03T00:56:00"/>
    <d v="2024-08-12T00:44:00"/>
    <x v="0"/>
    <d v="2024-10-06T18:34:00"/>
    <d v="2024-10-04T00:56:00"/>
    <x v="0"/>
  </r>
  <r>
    <s v="ORD-20250516-01034"/>
    <x v="0"/>
    <s v="SWT-001"/>
    <x v="9"/>
    <n v="30.66"/>
    <x v="7"/>
    <n v="1"/>
    <x v="141"/>
    <x v="1"/>
    <d v="1899-12-30T20:17:00"/>
    <s v="20"/>
    <d v="2025-05-17T00:00:00"/>
    <d v="1899-12-30T16:11:00"/>
    <x v="15"/>
    <s v="Hamad Al Suwaidi"/>
    <x v="2"/>
    <x v="1"/>
    <s v="Dates &amp; Sweets"/>
    <x v="0"/>
    <x v="0"/>
    <x v="0"/>
    <n v="30.66"/>
    <d v="2025-05-16T01:29:00"/>
    <d v="2024-08-21T00:33:00"/>
    <x v="0"/>
    <d v="2025-05-17T16:11:00"/>
    <d v="2025-05-17T01:29:00"/>
    <x v="0"/>
  </r>
  <r>
    <s v="ORD-20240923-01035"/>
    <x v="0"/>
    <s v="FLW-002"/>
    <x v="5"/>
    <n v="49.6"/>
    <x v="6"/>
    <n v="3"/>
    <x v="133"/>
    <x v="3"/>
    <d v="1899-12-30T21:00:00"/>
    <s v="21"/>
    <d v="2024-09-24T00:00:00"/>
    <d v="1899-12-30T15:04:00"/>
    <x v="7"/>
    <s v="Hamad Al Shamsi"/>
    <x v="0"/>
    <x v="1"/>
    <s v="Flowers"/>
    <x v="0"/>
    <x v="1"/>
    <x v="0"/>
    <n v="148.80000000000001"/>
    <d v="2024-09-23T01:15:00"/>
    <d v="2024-08-28T00:33:00"/>
    <x v="0"/>
    <d v="2024-09-24T15:04:00"/>
    <d v="2024-09-24T01:15:00"/>
    <x v="0"/>
  </r>
  <r>
    <s v="ORD-20241211-01036"/>
    <x v="0"/>
    <s v="GFT-001"/>
    <x v="2"/>
    <n v="36.67"/>
    <x v="10"/>
    <n v="2"/>
    <x v="99"/>
    <x v="11"/>
    <d v="1899-12-30T13:33:00"/>
    <s v="13"/>
    <d v="2024-12-11T00:00:00"/>
    <d v="1899-12-30T18:33:00"/>
    <x v="10"/>
    <s v="Farhan Verma"/>
    <x v="1"/>
    <x v="1"/>
    <s v="Gifting"/>
    <x v="1"/>
    <x v="6"/>
    <x v="0"/>
    <n v="73.34"/>
    <d v="2024-12-11T00:33:00"/>
    <d v="2024-08-18T01:07:00"/>
    <x v="0"/>
    <d v="2024-12-11T18:33:00"/>
    <d v="2024-12-12T00:33:00"/>
    <x v="1"/>
  </r>
  <r>
    <s v="ORD-20250211-01037"/>
    <x v="0"/>
    <s v="PRF-001"/>
    <x v="14"/>
    <n v="126.73"/>
    <x v="12"/>
    <n v="2"/>
    <x v="237"/>
    <x v="5"/>
    <d v="1899-12-30T21:44:00"/>
    <s v="21"/>
    <d v="2025-02-12T00:00:00"/>
    <d v="1899-12-30T18:09:00"/>
    <x v="6"/>
    <s v="Khalid Al Shamsi"/>
    <x v="0"/>
    <x v="0"/>
    <s v="Perfume"/>
    <x v="0"/>
    <x v="4"/>
    <x v="0"/>
    <n v="253.46"/>
    <d v="2025-02-11T00:56:00"/>
    <d v="2024-08-20T00:56:00"/>
    <x v="0"/>
    <d v="2025-02-12T18:09:00"/>
    <d v="2025-02-12T00:56:00"/>
    <x v="0"/>
  </r>
  <r>
    <s v="ORD-20241025-01038"/>
    <x v="0"/>
    <s v="CRP-001"/>
    <x v="4"/>
    <n v="166.51"/>
    <x v="9"/>
    <n v="3"/>
    <x v="277"/>
    <x v="10"/>
    <d v="1899-12-30T19:11:00"/>
    <s v="19"/>
    <d v="2024-10-26T00:00:00"/>
    <d v="1899-12-30T20:11:00"/>
    <x v="9"/>
    <s v="Faisal Al Mansoori"/>
    <x v="2"/>
    <x v="1"/>
    <s v="Hamper"/>
    <x v="0"/>
    <x v="3"/>
    <x v="0"/>
    <n v="499.53"/>
    <d v="2024-10-25T00:56:00"/>
    <d v="2024-08-20T00:11:00"/>
    <x v="0"/>
    <d v="2024-10-26T20:11:00"/>
    <d v="2024-10-26T00:56:00"/>
    <x v="0"/>
  </r>
  <r>
    <s v="ORD-20250515-01039"/>
    <x v="0"/>
    <s v="SWT-001"/>
    <x v="9"/>
    <n v="27.66"/>
    <x v="7"/>
    <n v="1"/>
    <x v="111"/>
    <x v="1"/>
    <d v="1899-12-30T09:05:00"/>
    <s v="9"/>
    <d v="2025-05-15T00:00:00"/>
    <d v="1899-12-30T14:05:00"/>
    <x v="4"/>
    <s v="Reem Al Mazrouei"/>
    <x v="0"/>
    <x v="0"/>
    <s v="Dates &amp; Sweets"/>
    <x v="1"/>
    <x v="1"/>
    <x v="0"/>
    <n v="27.66"/>
    <d v="2025-05-15T00:22:00"/>
    <d v="2024-08-03T00:22:00"/>
    <x v="0"/>
    <d v="2025-05-15T14:05:00"/>
    <d v="2025-05-16T00:22:00"/>
    <x v="1"/>
  </r>
  <r>
    <s v="ORD-20250602-01040"/>
    <x v="0"/>
    <s v="SWT-001"/>
    <x v="9"/>
    <n v="29.7"/>
    <x v="4"/>
    <n v="1"/>
    <x v="65"/>
    <x v="6"/>
    <d v="1899-12-30T09:22:00"/>
    <s v="9"/>
    <d v="2025-06-02T00:00:00"/>
    <d v="1899-12-30T13:22:00"/>
    <x v="3"/>
    <s v="Ali Patel"/>
    <x v="0"/>
    <x v="0"/>
    <s v="Dates &amp; Sweets"/>
    <x v="1"/>
    <x v="1"/>
    <x v="1"/>
    <n v="29.7"/>
    <d v="2025-06-02T01:18:00"/>
    <d v="2024-08-29T00:56:00"/>
    <x v="0"/>
    <d v="2025-06-02T13:22:00"/>
    <d v="2025-06-03T01:18:00"/>
    <x v="1"/>
  </r>
  <r>
    <s v="ORD-20250629-01041"/>
    <x v="0"/>
    <s v="TOY-001"/>
    <x v="0"/>
    <n v="17.75"/>
    <x v="0"/>
    <n v="1"/>
    <x v="191"/>
    <x v="6"/>
    <d v="1899-12-30T17:29:00"/>
    <s v="17"/>
    <d v="2025-06-30T00:00:00"/>
    <d v="1899-12-30T14:45:00"/>
    <x v="15"/>
    <s v="Reem Al Falasi"/>
    <x v="2"/>
    <x v="0"/>
    <s v="Toys"/>
    <x v="0"/>
    <x v="3"/>
    <x v="0"/>
    <n v="17.75"/>
    <d v="2025-06-29T00:22:00"/>
    <d v="2024-08-27T00:44:00"/>
    <x v="0"/>
    <d v="2025-06-30T14:45:00"/>
    <d v="2025-06-30T00:22:00"/>
    <x v="0"/>
  </r>
  <r>
    <s v="ORD-20250603-01042"/>
    <x v="0"/>
    <s v="GFT-001"/>
    <x v="2"/>
    <n v="35.04"/>
    <x v="6"/>
    <n v="1"/>
    <x v="107"/>
    <x v="6"/>
    <d v="1899-12-30T18:13:00"/>
    <s v="18"/>
    <d v="2025-06-05T00:00:00"/>
    <d v="1899-12-30T19:13:00"/>
    <x v="10"/>
    <s v="Hassan Verma"/>
    <x v="1"/>
    <x v="1"/>
    <s v="Gifting"/>
    <x v="2"/>
    <x v="4"/>
    <x v="1"/>
    <n v="35.04"/>
    <d v="2025-06-03T01:18:00"/>
    <d v="2024-09-13T00:22:00"/>
    <x v="0"/>
    <d v="2025-06-05T19:13:00"/>
    <d v="2025-06-04T01:18:00"/>
    <x v="0"/>
  </r>
  <r>
    <s v="ORD-20250607-01043"/>
    <x v="0"/>
    <s v="HMP-002"/>
    <x v="8"/>
    <n v="81.42"/>
    <x v="7"/>
    <n v="1"/>
    <x v="199"/>
    <x v="6"/>
    <d v="1899-12-30T11:54:00"/>
    <s v="11"/>
    <d v="2025-06-07T00:00:00"/>
    <d v="1899-12-30T15:54:00"/>
    <x v="19"/>
    <s v="Omar Al Hosani"/>
    <x v="0"/>
    <x v="1"/>
    <s v="Hamper"/>
    <x v="1"/>
    <x v="0"/>
    <x v="0"/>
    <n v="81.42"/>
    <d v="2025-06-07T00:33:00"/>
    <d v="2025-01-16T00:44:00"/>
    <x v="0"/>
    <d v="2025-06-07T15:54:00"/>
    <d v="2025-06-08T00:33:00"/>
    <x v="1"/>
  </r>
  <r>
    <s v="ORD-20250801-01044"/>
    <x v="0"/>
    <s v="GFT-001"/>
    <x v="2"/>
    <n v="30.97"/>
    <x v="2"/>
    <n v="1"/>
    <x v="315"/>
    <x v="7"/>
    <d v="1899-12-30T11:26:00"/>
    <s v="11"/>
    <d v="2025-08-02T00:00:00"/>
    <d v="1899-12-30T13:26:00"/>
    <x v="15"/>
    <s v="Fatima Al Nuaimi"/>
    <x v="2"/>
    <x v="1"/>
    <s v="Gifting"/>
    <x v="0"/>
    <x v="0"/>
    <x v="2"/>
    <n v="30.97"/>
    <d v="2025-08-01T01:29:00"/>
    <d v="2024-10-13T01:07:00"/>
    <x v="0"/>
    <d v="2025-08-02T13:26:00"/>
    <d v="2025-08-02T01:29:00"/>
    <x v="0"/>
  </r>
  <r>
    <s v="ORD-20250210-01045"/>
    <x v="0"/>
    <s v="GFT-001"/>
    <x v="2"/>
    <n v="39.46"/>
    <x v="2"/>
    <n v="1"/>
    <x v="219"/>
    <x v="5"/>
    <d v="1899-12-30T16:46:00"/>
    <s v="16"/>
    <d v="2025-02-11T00:00:00"/>
    <d v="1899-12-30T20:46:00"/>
    <x v="1"/>
    <s v="Ahmed Al Shamsi"/>
    <x v="1"/>
    <x v="0"/>
    <s v="Gifting"/>
    <x v="0"/>
    <x v="2"/>
    <x v="0"/>
    <n v="39.46"/>
    <d v="2025-02-10T00:11:00"/>
    <d v="2024-08-09T01:18:00"/>
    <x v="0"/>
    <d v="2025-02-11T20:46:00"/>
    <d v="2025-02-11T00:11:00"/>
    <x v="0"/>
  </r>
  <r>
    <s v="ORD-20250222-01046"/>
    <x v="0"/>
    <s v="GFT-001"/>
    <x v="2"/>
    <n v="32.630000000000003"/>
    <x v="2"/>
    <n v="1"/>
    <x v="119"/>
    <x v="5"/>
    <d v="1899-12-30T20:46:00"/>
    <s v="20"/>
    <d v="2025-02-24T00:00:00"/>
    <d v="1899-12-30T19:15:00"/>
    <x v="5"/>
    <s v="Hamad Al Falasi"/>
    <x v="2"/>
    <x v="1"/>
    <s v="Gifting"/>
    <x v="2"/>
    <x v="0"/>
    <x v="1"/>
    <n v="32.630000000000003"/>
    <d v="2025-02-22T01:18:00"/>
    <d v="2024-09-01T00:11:00"/>
    <x v="0"/>
    <d v="2025-02-24T19:15:00"/>
    <d v="2025-02-23T01:18:00"/>
    <x v="0"/>
  </r>
  <r>
    <s v="ORD-20250702-01047"/>
    <x v="0"/>
    <s v="FLW-002"/>
    <x v="5"/>
    <n v="50.64"/>
    <x v="10"/>
    <n v="2"/>
    <x v="88"/>
    <x v="8"/>
    <d v="1899-12-30T10:12:00"/>
    <s v="10"/>
    <d v="2025-07-03T00:00:00"/>
    <d v="1899-12-30T15:12:00"/>
    <x v="19"/>
    <s v="Sara Iqbal"/>
    <x v="0"/>
    <x v="0"/>
    <s v="Flowers"/>
    <x v="0"/>
    <x v="3"/>
    <x v="1"/>
    <n v="101.28"/>
    <d v="2025-07-02T00:25:00"/>
    <d v="2024-08-04T01:18:00"/>
    <x v="0"/>
    <d v="2025-07-03T15:12:00"/>
    <d v="2025-07-03T00:25:00"/>
    <x v="0"/>
  </r>
  <r>
    <s v="ORD-20250508-01048"/>
    <x v="0"/>
    <s v="PAF-001"/>
    <x v="12"/>
    <n v="18.21"/>
    <x v="3"/>
    <n v="2"/>
    <x v="41"/>
    <x v="1"/>
    <d v="1899-12-30T18:23:00"/>
    <s v="18"/>
    <d v="2025-05-09T00:00:00"/>
    <d v="1899-12-30T18:23:00"/>
    <x v="19"/>
    <s v="John Taylor"/>
    <x v="0"/>
    <x v="0"/>
    <s v="Bakery"/>
    <x v="0"/>
    <x v="6"/>
    <x v="0"/>
    <n v="36.42"/>
    <d v="2025-05-08T00:22:00"/>
    <d v="2024-12-22T00:33:00"/>
    <x v="0"/>
    <d v="2025-05-09T18:23:00"/>
    <d v="2025-05-09T00:22:00"/>
    <x v="0"/>
  </r>
  <r>
    <s v="ORD-20241230-01049"/>
    <x v="0"/>
    <s v="PAF-001"/>
    <x v="12"/>
    <n v="20.88"/>
    <x v="11"/>
    <n v="2"/>
    <x v="192"/>
    <x v="11"/>
    <d v="1899-12-30T17:52:00"/>
    <s v="17"/>
    <d v="2024-12-31T00:00:00"/>
    <d v="1899-12-30T14:13:00"/>
    <x v="6"/>
    <s v="Ayesha Khan"/>
    <x v="0"/>
    <x v="1"/>
    <s v="Bakery"/>
    <x v="0"/>
    <x v="3"/>
    <x v="0"/>
    <n v="41.76"/>
    <d v="2024-12-30T00:44:00"/>
    <d v="2024-10-23T00:22:00"/>
    <x v="0"/>
    <d v="2024-12-31T14:13:00"/>
    <d v="2024-12-31T00:44:00"/>
    <x v="0"/>
  </r>
  <r>
    <s v="ORD-20250727-01050"/>
    <x v="0"/>
    <s v="HMP-002"/>
    <x v="8"/>
    <n v="96.17"/>
    <x v="9"/>
    <n v="3"/>
    <x v="350"/>
    <x v="8"/>
    <d v="1899-12-30T18:37:00"/>
    <s v="18"/>
    <d v="2025-07-28T00:00:00"/>
    <d v="1899-12-30T20:37:00"/>
    <x v="7"/>
    <s v="Sara Shah"/>
    <x v="0"/>
    <x v="0"/>
    <s v="Hamper"/>
    <x v="0"/>
    <x v="5"/>
    <x v="2"/>
    <n v="288.51"/>
    <d v="2025-07-27T00:44:00"/>
    <d v="2024-08-06T00:44:00"/>
    <x v="0"/>
    <d v="2025-07-28T20:37:00"/>
    <d v="2025-07-28T00:44:00"/>
    <x v="0"/>
  </r>
  <r>
    <s v="ORD-20250313-01051"/>
    <x v="0"/>
    <s v="GFT-001"/>
    <x v="2"/>
    <n v="37.83"/>
    <x v="2"/>
    <n v="2"/>
    <x v="45"/>
    <x v="2"/>
    <d v="1899-12-30T12:30:00"/>
    <s v="12"/>
    <d v="2025-03-13T00:00:00"/>
    <d v="1899-12-30T16:30:00"/>
    <x v="0"/>
    <s v="Khalid Al Suwaidi"/>
    <x v="0"/>
    <x v="1"/>
    <s v="Gifting"/>
    <x v="1"/>
    <x v="4"/>
    <x v="2"/>
    <n v="75.66"/>
    <d v="2025-03-13T00:33:00"/>
    <d v="2024-08-10T01:15:00"/>
    <x v="0"/>
    <d v="2025-03-13T16:30:00"/>
    <d v="2025-03-14T00:33:00"/>
    <x v="1"/>
  </r>
  <r>
    <s v="ORD-20250107-01052"/>
    <x v="0"/>
    <s v="FLW-002"/>
    <x v="5"/>
    <n v="51.97"/>
    <x v="2"/>
    <n v="1"/>
    <x v="55"/>
    <x v="4"/>
    <d v="1899-12-30T13:42:00"/>
    <s v="13"/>
    <d v="2025-01-07T00:00:00"/>
    <d v="1899-12-30T19:42:00"/>
    <x v="12"/>
    <s v="Khalid Al Mansoori"/>
    <x v="1"/>
    <x v="0"/>
    <s v="Flowers"/>
    <x v="1"/>
    <x v="3"/>
    <x v="0"/>
    <n v="51.97"/>
    <d v="2025-01-07T00:33:00"/>
    <d v="2024-08-03T00:11:00"/>
    <x v="0"/>
    <d v="2025-01-07T19:42:00"/>
    <d v="2025-01-08T00:33:00"/>
    <x v="1"/>
  </r>
  <r>
    <s v="ORD-20250509-01053"/>
    <x v="0"/>
    <s v="HOM-001"/>
    <x v="3"/>
    <n v="35.409999999999997"/>
    <x v="6"/>
    <n v="1"/>
    <x v="353"/>
    <x v="1"/>
    <d v="1899-12-30T12:47:00"/>
    <s v="12"/>
    <d v="2025-05-10T00:00:00"/>
    <d v="1899-12-30T12:47:00"/>
    <x v="21"/>
    <s v="Maryam Al Shamsi"/>
    <x v="4"/>
    <x v="0"/>
    <s v="Home Fragrance"/>
    <x v="0"/>
    <x v="1"/>
    <x v="0"/>
    <n v="35.409999999999997"/>
    <d v="2025-05-09T01:29:00"/>
    <d v="2024-09-13T00:56:00"/>
    <x v="0"/>
    <d v="2025-05-10T12:47:00"/>
    <d v="2025-05-10T01:29:00"/>
    <x v="0"/>
  </r>
  <r>
    <s v="ORD-20250411-01054"/>
    <x v="0"/>
    <s v="BBY-001"/>
    <x v="16"/>
    <n v="70.11"/>
    <x v="0"/>
    <n v="1"/>
    <x v="328"/>
    <x v="0"/>
    <d v="1899-12-30T20:51:00"/>
    <s v="20"/>
    <d v="2025-04-12T00:00:00"/>
    <d v="1899-12-30T20:51:00"/>
    <x v="7"/>
    <s v="Farhan Chaudhry"/>
    <x v="0"/>
    <x v="0"/>
    <s v="Baby"/>
    <x v="0"/>
    <x v="1"/>
    <x v="0"/>
    <n v="70.11"/>
    <d v="2025-04-11T01:15:00"/>
    <d v="2024-09-23T00:25:00"/>
    <x v="0"/>
    <d v="2025-04-12T20:51:00"/>
    <d v="2025-04-12T01:15:00"/>
    <x v="0"/>
  </r>
  <r>
    <s v="ORD-20250416-01055"/>
    <x v="0"/>
    <s v="HOM-001"/>
    <x v="3"/>
    <n v="29.22"/>
    <x v="2"/>
    <n v="4"/>
    <x v="85"/>
    <x v="0"/>
    <d v="1899-12-30T11:08:00"/>
    <s v="11"/>
    <d v="2025-04-16T00:00:00"/>
    <d v="1899-12-30T16:08:00"/>
    <x v="11"/>
    <s v="Maryam Al Suwaidi"/>
    <x v="0"/>
    <x v="1"/>
    <s v="Home Fragrance"/>
    <x v="1"/>
    <x v="3"/>
    <x v="0"/>
    <n v="116.88"/>
    <d v="2025-04-16T01:29:00"/>
    <d v="2024-09-27T00:33:00"/>
    <x v="0"/>
    <d v="2025-04-16T16:08:00"/>
    <d v="2025-04-17T01:29:00"/>
    <x v="1"/>
  </r>
  <r>
    <s v="ORD-20250728-01056"/>
    <x v="0"/>
    <s v="HOM-001"/>
    <x v="3"/>
    <n v="24"/>
    <x v="11"/>
    <n v="1"/>
    <x v="281"/>
    <x v="8"/>
    <d v="1899-12-30T09:42:00"/>
    <s v="9"/>
    <d v="2025-07-28T00:00:00"/>
    <d v="1899-12-30T12:42:00"/>
    <x v="5"/>
    <s v="Sana Shaikh"/>
    <x v="0"/>
    <x v="0"/>
    <s v="Home Fragrance"/>
    <x v="1"/>
    <x v="4"/>
    <x v="0"/>
    <n v="24"/>
    <d v="2025-07-28T01:07:00"/>
    <d v="2024-10-27T01:18:00"/>
    <x v="0"/>
    <d v="2025-07-28T12:42:00"/>
    <d v="2025-07-29T01:07:00"/>
    <x v="1"/>
  </r>
  <r>
    <s v="ORD-20250226-01057"/>
    <x v="0"/>
    <s v="CRP-001"/>
    <x v="4"/>
    <n v="133.33000000000001"/>
    <x v="9"/>
    <n v="13"/>
    <x v="264"/>
    <x v="5"/>
    <d v="1899-12-30T12:19:00"/>
    <s v="12"/>
    <d v="2025-02-26T00:00:00"/>
    <d v="1899-12-30T16:19:00"/>
    <x v="11"/>
    <s v="Reem Al Mansoori"/>
    <x v="0"/>
    <x v="0"/>
    <s v="Hamper"/>
    <x v="1"/>
    <x v="0"/>
    <x v="0"/>
    <n v="1733.2900000000002"/>
    <d v="2025-02-26T00:44:00"/>
    <d v="2024-08-09T01:07:00"/>
    <x v="0"/>
    <d v="2025-02-26T16:19:00"/>
    <d v="2025-02-27T00:44:00"/>
    <x v="1"/>
  </r>
  <r>
    <s v="ORD-20241030-01058"/>
    <x v="0"/>
    <s v="TOY-001"/>
    <x v="0"/>
    <n v="15.63"/>
    <x v="5"/>
    <n v="1"/>
    <x v="58"/>
    <x v="10"/>
    <d v="1899-12-30T15:17:00"/>
    <s v="15"/>
    <d v="2024-10-31T00:00:00"/>
    <d v="1899-12-30T15:17:00"/>
    <x v="24"/>
    <s v="Aijaz Verma"/>
    <x v="1"/>
    <x v="0"/>
    <s v="Toys"/>
    <x v="0"/>
    <x v="1"/>
    <x v="0"/>
    <n v="15.63"/>
    <d v="2024-10-30T00:56:00"/>
    <d v="2024-08-16T00:22:00"/>
    <x v="0"/>
    <d v="2024-10-31T15:17:00"/>
    <d v="2024-10-31T00:56:00"/>
    <x v="0"/>
  </r>
  <r>
    <s v="ORD-20250410-01059"/>
    <x v="0"/>
    <s v="SWT-001"/>
    <x v="9"/>
    <n v="31.81"/>
    <x v="4"/>
    <n v="1"/>
    <x v="348"/>
    <x v="0"/>
    <d v="1899-12-30T21:06:00"/>
    <s v="21"/>
    <d v="2025-04-12T00:00:00"/>
    <d v="1899-12-30T11:14:00"/>
    <x v="21"/>
    <s v="Ali Shah"/>
    <x v="4"/>
    <x v="0"/>
    <s v="Dates &amp; Sweets"/>
    <x v="2"/>
    <x v="1"/>
    <x v="0"/>
    <n v="31.81"/>
    <d v="2025-04-10T01:07:00"/>
    <d v="2024-08-05T01:18:00"/>
    <x v="0"/>
    <d v="2025-04-12T11:14:00"/>
    <d v="2025-04-11T01:07:00"/>
    <x v="0"/>
  </r>
  <r>
    <s v="ORD-20250718-01060"/>
    <x v="0"/>
    <s v="PAF-001"/>
    <x v="12"/>
    <n v="26.29"/>
    <x v="11"/>
    <n v="1"/>
    <x v="354"/>
    <x v="8"/>
    <d v="1899-12-30T12:31:00"/>
    <s v="12"/>
    <d v="2025-07-19T00:00:00"/>
    <d v="1899-12-30T14:31:00"/>
    <x v="24"/>
    <s v="Neha Patel"/>
    <x v="1"/>
    <x v="0"/>
    <s v="Bakery"/>
    <x v="0"/>
    <x v="2"/>
    <x v="2"/>
    <n v="26.29"/>
    <d v="2025-07-18T01:18:00"/>
    <d v="2024-08-17T01:29:00"/>
    <x v="0"/>
    <d v="2025-07-19T14:31:00"/>
    <d v="2025-07-19T01:18:00"/>
    <x v="0"/>
  </r>
  <r>
    <s v="ORD-20241106-01061"/>
    <x v="0"/>
    <s v="HOM-001"/>
    <x v="3"/>
    <n v="33.32"/>
    <x v="2"/>
    <n v="2"/>
    <x v="200"/>
    <x v="9"/>
    <d v="1899-12-30T13:06:00"/>
    <s v="13"/>
    <d v="2024-11-06T00:00:00"/>
    <d v="1899-12-30T16:06:00"/>
    <x v="14"/>
    <s v="Ali Shah"/>
    <x v="1"/>
    <x v="0"/>
    <s v="Home Fragrance"/>
    <x v="1"/>
    <x v="2"/>
    <x v="1"/>
    <n v="66.64"/>
    <d v="2024-11-06T00:33:00"/>
    <d v="2024-08-05T01:18:00"/>
    <x v="0"/>
    <d v="2024-11-06T16:06:00"/>
    <d v="2024-11-07T00:33:00"/>
    <x v="1"/>
  </r>
  <r>
    <s v="ORD-20250304-01062"/>
    <x v="0"/>
    <s v="HMP-002"/>
    <x v="8"/>
    <n v="93.28"/>
    <x v="4"/>
    <n v="1"/>
    <x v="355"/>
    <x v="2"/>
    <d v="1899-12-30T10:28:00"/>
    <s v="10"/>
    <d v="2025-03-04T00:00:00"/>
    <d v="1899-12-30T17:28:00"/>
    <x v="24"/>
    <s v="Neha Kumar"/>
    <x v="1"/>
    <x v="0"/>
    <s v="Hamper"/>
    <x v="1"/>
    <x v="0"/>
    <x v="2"/>
    <n v="93.28"/>
    <d v="2025-03-04T00:11:00"/>
    <d v="2024-08-12T00:44:00"/>
    <x v="0"/>
    <d v="2025-03-04T17:28:00"/>
    <d v="2025-03-05T00:11:00"/>
    <x v="1"/>
  </r>
  <r>
    <s v="ORD-20240912-01063"/>
    <x v="0"/>
    <s v="FLW-002"/>
    <x v="5"/>
    <n v="57.62"/>
    <x v="5"/>
    <n v="1"/>
    <x v="13"/>
    <x v="3"/>
    <d v="1899-12-30T20:45:00"/>
    <s v="20"/>
    <d v="2024-09-13T00:00:00"/>
    <d v="1899-12-30T20:45:00"/>
    <x v="11"/>
    <s v="Rakesh Patel"/>
    <x v="0"/>
    <x v="0"/>
    <s v="Flowers"/>
    <x v="0"/>
    <x v="1"/>
    <x v="2"/>
    <n v="57.62"/>
    <d v="2024-09-12T00:33:00"/>
    <d v="2024-09-12T00:33:00"/>
    <x v="1"/>
    <d v="2024-09-13T20:45:00"/>
    <d v="2024-09-13T00:33:00"/>
    <x v="0"/>
  </r>
  <r>
    <s v="ORD-20241219-01064"/>
    <x v="0"/>
    <s v="DAT-001"/>
    <x v="6"/>
    <n v="30.98"/>
    <x v="7"/>
    <n v="1"/>
    <x v="124"/>
    <x v="11"/>
    <d v="1899-12-30T20:17:00"/>
    <s v="20"/>
    <d v="2024-12-20T00:00:00"/>
    <d v="1899-12-30T21:17:00"/>
    <x v="9"/>
    <s v="Zain Patel"/>
    <x v="2"/>
    <x v="1"/>
    <s v="Dates &amp; Sweets"/>
    <x v="0"/>
    <x v="0"/>
    <x v="0"/>
    <n v="30.98"/>
    <d v="2024-12-19T01:29:00"/>
    <d v="2024-08-02T01:15:00"/>
    <x v="0"/>
    <d v="2024-12-20T21:17:00"/>
    <d v="2024-12-20T01:29:00"/>
    <x v="0"/>
  </r>
  <r>
    <s v="ORD-20250113-01065"/>
    <x v="0"/>
    <s v="CKE-001"/>
    <x v="7"/>
    <n v="58.34"/>
    <x v="8"/>
    <n v="4"/>
    <x v="130"/>
    <x v="4"/>
    <d v="1899-12-30T17:38:00"/>
    <s v="17"/>
    <d v="2025-01-14T00:00:00"/>
    <d v="1899-12-30T18:38:00"/>
    <x v="19"/>
    <s v="Hassan Iqbal"/>
    <x v="0"/>
    <x v="0"/>
    <s v="Cakes"/>
    <x v="0"/>
    <x v="5"/>
    <x v="2"/>
    <n v="233.36"/>
    <d v="2025-01-13T00:22:00"/>
    <d v="2024-08-05T00:22:00"/>
    <x v="0"/>
    <d v="2025-01-14T18:38:00"/>
    <d v="2025-01-14T00:22:00"/>
    <x v="0"/>
  </r>
  <r>
    <s v="ORD-20250119-01066"/>
    <x v="0"/>
    <s v="CRP-001"/>
    <x v="4"/>
    <n v="151.25"/>
    <x v="4"/>
    <n v="3"/>
    <x v="175"/>
    <x v="4"/>
    <d v="1899-12-30T20:53:00"/>
    <s v="20"/>
    <d v="2025-01-21T00:00:00"/>
    <d v="1899-12-30T12:33:00"/>
    <x v="4"/>
    <s v="Faisal Al Nahyan"/>
    <x v="0"/>
    <x v="0"/>
    <s v="Hamper"/>
    <x v="2"/>
    <x v="1"/>
    <x v="0"/>
    <n v="453.75"/>
    <d v="2025-01-19T01:29:00"/>
    <d v="2024-09-16T01:15:00"/>
    <x v="0"/>
    <d v="2025-01-21T12:33:00"/>
    <d v="2025-01-20T01:29:00"/>
    <x v="0"/>
  </r>
  <r>
    <s v="ORD-20250109-01067"/>
    <x v="0"/>
    <s v="HMP-001"/>
    <x v="11"/>
    <n v="74.62"/>
    <x v="12"/>
    <n v="1"/>
    <x v="138"/>
    <x v="4"/>
    <d v="1899-12-30T13:19:00"/>
    <s v="13"/>
    <d v="2025-01-09T00:00:00"/>
    <d v="1899-12-30T19:19:00"/>
    <x v="1"/>
    <s v="Hina Shaikh"/>
    <x v="1"/>
    <x v="0"/>
    <s v="Hamper"/>
    <x v="1"/>
    <x v="5"/>
    <x v="0"/>
    <n v="74.62"/>
    <d v="2025-01-09T00:11:00"/>
    <d v="2024-08-02T00:56:00"/>
    <x v="0"/>
    <d v="2025-01-09T19:19:00"/>
    <d v="2025-01-10T00:11:00"/>
    <x v="1"/>
  </r>
  <r>
    <s v="ORD-20241101-01068"/>
    <x v="0"/>
    <s v="PER-001"/>
    <x v="10"/>
    <n v="11.28"/>
    <x v="5"/>
    <n v="1"/>
    <x v="356"/>
    <x v="9"/>
    <d v="1899-12-30T14:35:00"/>
    <s v="14"/>
    <d v="2024-11-01T00:00:00"/>
    <d v="1899-12-30T17:35:00"/>
    <x v="12"/>
    <s v="Ayesha Patel"/>
    <x v="1"/>
    <x v="1"/>
    <s v="Personalized"/>
    <x v="1"/>
    <x v="1"/>
    <x v="1"/>
    <n v="11.28"/>
    <d v="2024-11-01T01:29:00"/>
    <d v="2024-08-01T00:11:00"/>
    <x v="0"/>
    <d v="2024-11-01T17:35:00"/>
    <d v="2024-11-02T01:29:00"/>
    <x v="1"/>
  </r>
  <r>
    <s v="ORD-20250212-01069"/>
    <x v="0"/>
    <s v="FLW-001"/>
    <x v="1"/>
    <n v="47.9"/>
    <x v="0"/>
    <n v="1"/>
    <x v="289"/>
    <x v="5"/>
    <d v="1899-12-30T09:37:00"/>
    <s v="9"/>
    <d v="2025-02-12T00:00:00"/>
    <d v="1899-12-30T15:37:00"/>
    <x v="25"/>
    <s v="Hassan Kumar"/>
    <x v="6"/>
    <x v="1"/>
    <s v="Flowers"/>
    <x v="1"/>
    <x v="3"/>
    <x v="1"/>
    <n v="47.9"/>
    <d v="2025-02-12T00:44:00"/>
    <d v="2024-08-04T00:56:00"/>
    <x v="0"/>
    <d v="2025-02-12T15:37:00"/>
    <d v="2025-02-13T00:44:00"/>
    <x v="1"/>
  </r>
  <r>
    <s v="ORD-20241227-01070"/>
    <x v="0"/>
    <s v="PER-001"/>
    <x v="10"/>
    <n v="10.37"/>
    <x v="8"/>
    <n v="1"/>
    <x v="54"/>
    <x v="11"/>
    <d v="1899-12-30T16:47:00"/>
    <s v="16"/>
    <d v="2024-12-28T00:00:00"/>
    <d v="1899-12-30T19:47:00"/>
    <x v="33"/>
    <s v="Reem Al Hosani"/>
    <x v="6"/>
    <x v="0"/>
    <s v="Personalized"/>
    <x v="0"/>
    <x v="1"/>
    <x v="0"/>
    <n v="10.37"/>
    <d v="2024-12-27T00:56:00"/>
    <d v="2024-10-10T01:18:00"/>
    <x v="0"/>
    <d v="2024-12-28T19:47:00"/>
    <d v="2024-12-28T00:56:00"/>
    <x v="0"/>
  </r>
  <r>
    <s v="ORD-20241204-01071"/>
    <x v="0"/>
    <s v="HMP-002"/>
    <x v="8"/>
    <n v="78.28"/>
    <x v="9"/>
    <n v="3"/>
    <x v="113"/>
    <x v="11"/>
    <d v="1899-12-30T13:13:00"/>
    <s v="13"/>
    <d v="2024-12-04T00:00:00"/>
    <d v="1899-12-30T16:13:00"/>
    <x v="26"/>
    <s v="Emily Smith"/>
    <x v="1"/>
    <x v="0"/>
    <s v="Hamper"/>
    <x v="1"/>
    <x v="5"/>
    <x v="0"/>
    <n v="234.84"/>
    <d v="2024-12-04T00:44:00"/>
    <d v="2024-08-01T00:11:00"/>
    <x v="0"/>
    <d v="2024-12-04T16:13:00"/>
    <d v="2024-12-05T00:44:00"/>
    <x v="1"/>
  </r>
  <r>
    <s v="ORD-20250710-01072"/>
    <x v="0"/>
    <s v="PRF-001"/>
    <x v="14"/>
    <n v="109.41"/>
    <x v="2"/>
    <n v="1"/>
    <x v="302"/>
    <x v="8"/>
    <d v="1899-12-30T13:42:00"/>
    <s v="13"/>
    <d v="2025-07-11T00:00:00"/>
    <d v="1899-12-30T19:42:00"/>
    <x v="26"/>
    <s v="Ahmed Al Falasi"/>
    <x v="1"/>
    <x v="1"/>
    <s v="Perfume"/>
    <x v="0"/>
    <x v="3"/>
    <x v="1"/>
    <n v="109.41"/>
    <d v="2025-07-10T00:33:00"/>
    <d v="2024-08-23T00:33:00"/>
    <x v="0"/>
    <d v="2025-07-11T19:42:00"/>
    <d v="2025-07-11T00:33:00"/>
    <x v="0"/>
  </r>
  <r>
    <s v="ORD-20250414-01073"/>
    <x v="0"/>
    <s v="GFT-001"/>
    <x v="2"/>
    <n v="35.5"/>
    <x v="1"/>
    <n v="1"/>
    <x v="211"/>
    <x v="0"/>
    <d v="1899-12-30T16:06:00"/>
    <s v="16"/>
    <d v="2025-04-15T00:00:00"/>
    <d v="1899-12-30T21:06:00"/>
    <x v="21"/>
    <s v="Sara Iqbal"/>
    <x v="4"/>
    <x v="0"/>
    <s v="Gifting"/>
    <x v="0"/>
    <x v="6"/>
    <x v="1"/>
    <n v="35.5"/>
    <d v="2025-04-14T00:33:00"/>
    <d v="2024-08-04T01:18:00"/>
    <x v="0"/>
    <d v="2025-04-15T21:06:00"/>
    <d v="2025-04-15T00:33:00"/>
    <x v="0"/>
  </r>
  <r>
    <s v="ORD-20250717-01074"/>
    <x v="0"/>
    <s v="GFT-001"/>
    <x v="2"/>
    <n v="38.9"/>
    <x v="2"/>
    <n v="3"/>
    <x v="123"/>
    <x v="8"/>
    <d v="1899-12-30T11:07:00"/>
    <s v="11"/>
    <d v="2025-07-17T00:00:00"/>
    <d v="1899-12-30T18:07:00"/>
    <x v="37"/>
    <s v="Daniel Smith"/>
    <x v="7"/>
    <x v="1"/>
    <s v="Gifting"/>
    <x v="1"/>
    <x v="2"/>
    <x v="2"/>
    <n v="116.69999999999999"/>
    <d v="2025-07-17T00:44:00"/>
    <d v="2024-08-19T01:18:00"/>
    <x v="0"/>
    <d v="2025-07-17T18:07:00"/>
    <d v="2025-07-18T00:44:00"/>
    <x v="1"/>
  </r>
  <r>
    <s v="ORD-20250727-01075"/>
    <x v="0"/>
    <s v="PAF-001"/>
    <x v="12"/>
    <n v="23.62"/>
    <x v="8"/>
    <n v="1"/>
    <x v="350"/>
    <x v="8"/>
    <d v="1899-12-30T12:16:00"/>
    <s v="12"/>
    <d v="2025-07-28T00:00:00"/>
    <d v="1899-12-30T14:16:00"/>
    <x v="0"/>
    <s v="Rakesh Iqbal"/>
    <x v="0"/>
    <x v="1"/>
    <s v="Bakery"/>
    <x v="0"/>
    <x v="6"/>
    <x v="0"/>
    <n v="23.62"/>
    <d v="2025-07-27T00:11:00"/>
    <d v="2024-08-26T01:18:00"/>
    <x v="0"/>
    <d v="2025-07-28T14:16:00"/>
    <d v="2025-07-28T00:11:00"/>
    <x v="0"/>
  </r>
  <r>
    <s v="ORD-20250729-01076"/>
    <x v="0"/>
    <s v="FLW-002"/>
    <x v="5"/>
    <n v="48.09"/>
    <x v="5"/>
    <n v="2"/>
    <x v="194"/>
    <x v="8"/>
    <d v="1899-12-30T10:11:00"/>
    <s v="10"/>
    <d v="2025-07-29T00:00:00"/>
    <d v="1899-12-30T13:11:00"/>
    <x v="11"/>
    <s v="Abdullah Al Mazrouei"/>
    <x v="0"/>
    <x v="1"/>
    <s v="Flowers"/>
    <x v="1"/>
    <x v="1"/>
    <x v="0"/>
    <n v="96.18"/>
    <d v="2025-07-29T00:56:00"/>
    <d v="2024-08-08T00:25:00"/>
    <x v="0"/>
    <d v="2025-07-29T13:11:00"/>
    <d v="2025-07-30T00:56:00"/>
    <x v="1"/>
  </r>
  <r>
    <s v="ORD-20250525-01077"/>
    <x v="0"/>
    <s v="HMP-001"/>
    <x v="11"/>
    <n v="69.06"/>
    <x v="12"/>
    <n v="1"/>
    <x v="31"/>
    <x v="1"/>
    <d v="1899-12-30T17:05:00"/>
    <s v="17"/>
    <d v="2025-05-26T00:00:00"/>
    <d v="1899-12-30T21:05:00"/>
    <x v="32"/>
    <s v="Sara Hussain"/>
    <x v="6"/>
    <x v="0"/>
    <s v="Hamper"/>
    <x v="0"/>
    <x v="5"/>
    <x v="0"/>
    <n v="69.06"/>
    <d v="2025-05-25T00:56:00"/>
    <d v="2024-08-07T00:11:00"/>
    <x v="0"/>
    <d v="2025-05-26T21:05:00"/>
    <d v="2025-05-26T00:56:00"/>
    <x v="0"/>
  </r>
  <r>
    <s v="ORD-20250418-01078"/>
    <x v="0"/>
    <s v="FLW-002"/>
    <x v="5"/>
    <n v="59.14"/>
    <x v="3"/>
    <n v="3"/>
    <x v="306"/>
    <x v="0"/>
    <d v="1899-12-30T20:30:00"/>
    <s v="20"/>
    <d v="2025-04-20T00:00:00"/>
    <d v="1899-12-30T12:16:00"/>
    <x v="5"/>
    <s v="Noor Al Suwaidi"/>
    <x v="0"/>
    <x v="0"/>
    <s v="Flowers"/>
    <x v="2"/>
    <x v="1"/>
    <x v="2"/>
    <n v="177.42000000000002"/>
    <d v="2025-04-18T01:07:00"/>
    <d v="2024-09-30T00:44:00"/>
    <x v="0"/>
    <d v="2025-04-20T12:16:00"/>
    <d v="2025-04-19T01:07:00"/>
    <x v="0"/>
  </r>
  <r>
    <s v="ORD-20250407-01079"/>
    <x v="0"/>
    <s v="TOY-001"/>
    <x v="0"/>
    <n v="16.59"/>
    <x v="0"/>
    <n v="1"/>
    <x v="263"/>
    <x v="0"/>
    <d v="1899-12-30T10:31:00"/>
    <s v="10"/>
    <d v="2025-04-08T00:00:00"/>
    <d v="1899-12-30T13:31:00"/>
    <x v="2"/>
    <s v="Farhan Hussain"/>
    <x v="0"/>
    <x v="0"/>
    <s v="Toys"/>
    <x v="0"/>
    <x v="1"/>
    <x v="1"/>
    <n v="16.59"/>
    <d v="2025-04-07T00:44:00"/>
    <d v="2024-10-13T01:15:00"/>
    <x v="0"/>
    <d v="2025-04-08T13:31:00"/>
    <d v="2025-04-08T00:44:00"/>
    <x v="0"/>
  </r>
  <r>
    <s v="ORD-20250112-01080"/>
    <x v="0"/>
    <s v="TOY-001"/>
    <x v="0"/>
    <n v="17.68"/>
    <x v="1"/>
    <n v="1"/>
    <x v="70"/>
    <x v="4"/>
    <d v="1899-12-30T17:18:00"/>
    <s v="17"/>
    <d v="2025-01-13T00:00:00"/>
    <d v="1899-12-30T21:18:00"/>
    <x v="16"/>
    <s v="Saeed Al Falasi"/>
    <x v="0"/>
    <x v="0"/>
    <s v="Toys"/>
    <x v="0"/>
    <x v="1"/>
    <x v="0"/>
    <n v="17.68"/>
    <d v="2025-01-12T00:33:00"/>
    <d v="2024-10-12T00:44:00"/>
    <x v="0"/>
    <d v="2025-01-13T21:18:00"/>
    <d v="2025-01-13T00:33:00"/>
    <x v="0"/>
  </r>
  <r>
    <s v="ORD-20240910-01081"/>
    <x v="0"/>
    <s v="GFT-001"/>
    <x v="2"/>
    <n v="36.54"/>
    <x v="12"/>
    <n v="1"/>
    <x v="122"/>
    <x v="3"/>
    <d v="1899-12-30T12:10:00"/>
    <s v="12"/>
    <d v="2024-09-10T00:00:00"/>
    <d v="1899-12-30T19:10:00"/>
    <x v="10"/>
    <s v="Omar Al Nuaimi"/>
    <x v="1"/>
    <x v="1"/>
    <s v="Gifting"/>
    <x v="1"/>
    <x v="0"/>
    <x v="0"/>
    <n v="36.54"/>
    <d v="2024-09-10T00:44:00"/>
    <d v="2024-08-03T00:22:00"/>
    <x v="0"/>
    <d v="2024-09-10T19:10:00"/>
    <d v="2024-09-11T00:44:00"/>
    <x v="1"/>
  </r>
  <r>
    <s v="ORD-20250327-01082"/>
    <x v="0"/>
    <s v="HMP-001"/>
    <x v="11"/>
    <n v="69.19"/>
    <x v="10"/>
    <n v="1"/>
    <x v="181"/>
    <x v="2"/>
    <d v="1899-12-30T09:27:00"/>
    <s v="9"/>
    <d v="2025-03-29T00:00:00"/>
    <d v="1899-12-30T13:27:00"/>
    <x v="4"/>
    <s v="Ayesha Ahmed"/>
    <x v="0"/>
    <x v="0"/>
    <s v="Hamper"/>
    <x v="2"/>
    <x v="1"/>
    <x v="1"/>
    <n v="69.19"/>
    <d v="2025-03-27T01:15:00"/>
    <d v="2024-09-05T01:15:00"/>
    <x v="0"/>
    <d v="2025-03-29T13:27:00"/>
    <d v="2025-03-28T01:15:00"/>
    <x v="0"/>
  </r>
  <r>
    <s v="ORD-20250317-01083"/>
    <x v="0"/>
    <s v="PAF-001"/>
    <x v="12"/>
    <n v="22.19"/>
    <x v="8"/>
    <n v="1"/>
    <x v="11"/>
    <x v="2"/>
    <d v="1899-12-30T20:46:00"/>
    <s v="20"/>
    <d v="2025-03-18T00:00:00"/>
    <d v="1899-12-30T20:46:00"/>
    <x v="28"/>
    <s v="Imran Khan"/>
    <x v="3"/>
    <x v="0"/>
    <s v="Bakery"/>
    <x v="0"/>
    <x v="6"/>
    <x v="0"/>
    <n v="22.19"/>
    <d v="2025-03-17T01:18:00"/>
    <d v="2024-08-03T00:11:00"/>
    <x v="0"/>
    <d v="2025-03-18T20:46:00"/>
    <d v="2025-03-18T01:18:00"/>
    <x v="0"/>
  </r>
  <r>
    <s v="ORD-20241108-01084"/>
    <x v="0"/>
    <s v="HOM-001"/>
    <x v="3"/>
    <n v="26.8"/>
    <x v="2"/>
    <n v="2"/>
    <x v="69"/>
    <x v="9"/>
    <d v="1899-12-30T11:32:00"/>
    <s v="11"/>
    <d v="2024-11-08T00:00:00"/>
    <d v="1899-12-30T16:32:00"/>
    <x v="29"/>
    <s v="Rohit Ahmed"/>
    <x v="2"/>
    <x v="1"/>
    <s v="Home Fragrance"/>
    <x v="1"/>
    <x v="0"/>
    <x v="1"/>
    <n v="53.6"/>
    <d v="2024-11-08T00:56:00"/>
    <d v="2024-08-10T00:44:00"/>
    <x v="0"/>
    <d v="2024-11-08T16:32:00"/>
    <d v="2024-11-09T00:56:00"/>
    <x v="1"/>
  </r>
  <r>
    <s v="ORD-20250706-01085"/>
    <x v="0"/>
    <s v="PER-001"/>
    <x v="10"/>
    <n v="11.42"/>
    <x v="8"/>
    <n v="1"/>
    <x v="357"/>
    <x v="8"/>
    <d v="1899-12-30T09:18:00"/>
    <s v="9"/>
    <d v="2025-07-07T00:00:00"/>
    <d v="1899-12-30T14:18:00"/>
    <x v="0"/>
    <s v="Rohit Iqbal"/>
    <x v="0"/>
    <x v="1"/>
    <s v="Personalized"/>
    <x v="0"/>
    <x v="5"/>
    <x v="1"/>
    <n v="11.42"/>
    <d v="2025-07-06T01:15:00"/>
    <d v="2024-08-15T01:15:00"/>
    <x v="0"/>
    <d v="2025-07-07T14:18:00"/>
    <d v="2025-07-07T01:15:00"/>
    <x v="0"/>
  </r>
  <r>
    <s v="ORD-20250301-01086"/>
    <x v="0"/>
    <s v="HMP-001"/>
    <x v="11"/>
    <n v="65.44"/>
    <x v="9"/>
    <n v="4"/>
    <x v="135"/>
    <x v="2"/>
    <d v="1899-12-30T14:58:00"/>
    <s v="14"/>
    <d v="2025-03-01T00:00:00"/>
    <d v="1899-12-30T20:58:00"/>
    <x v="26"/>
    <s v="Hamad Al Marri"/>
    <x v="1"/>
    <x v="1"/>
    <s v="Hamper"/>
    <x v="1"/>
    <x v="3"/>
    <x v="2"/>
    <n v="261.76"/>
    <d v="2025-03-01T00:11:00"/>
    <d v="2024-08-18T00:33:00"/>
    <x v="0"/>
    <d v="2025-03-01T20:58:00"/>
    <d v="2025-03-02T00:11:00"/>
    <x v="1"/>
  </r>
  <r>
    <s v="ORD-20250401-01087"/>
    <x v="0"/>
    <s v="HMP-002"/>
    <x v="8"/>
    <n v="92.39"/>
    <x v="7"/>
    <n v="1"/>
    <x v="8"/>
    <x v="0"/>
    <d v="1899-12-30T12:16:00"/>
    <s v="12"/>
    <d v="2025-04-01T00:00:00"/>
    <d v="1899-12-30T19:16:00"/>
    <x v="26"/>
    <s v="Meera Shaikh"/>
    <x v="1"/>
    <x v="1"/>
    <s v="Hamper"/>
    <x v="1"/>
    <x v="0"/>
    <x v="0"/>
    <n v="92.39"/>
    <d v="2025-04-01T00:11:00"/>
    <d v="2024-08-18T01:18:00"/>
    <x v="0"/>
    <d v="2025-04-01T19:16:00"/>
    <d v="2025-04-02T00:11:00"/>
    <x v="1"/>
  </r>
  <r>
    <s v="ORD-20250713-01088"/>
    <x v="0"/>
    <s v="PER-002"/>
    <x v="15"/>
    <n v="19.97"/>
    <x v="0"/>
    <n v="1"/>
    <x v="165"/>
    <x v="8"/>
    <d v="1899-12-30T20:20:00"/>
    <s v="20"/>
    <d v="2025-07-14T00:00:00"/>
    <d v="1899-12-30T20:20:00"/>
    <x v="37"/>
    <s v="Zain Khan"/>
    <x v="7"/>
    <x v="1"/>
    <s v="Personalized"/>
    <x v="0"/>
    <x v="5"/>
    <x v="2"/>
    <n v="19.97"/>
    <d v="2025-07-13T00:22:00"/>
    <d v="2024-08-05T00:22:00"/>
    <x v="0"/>
    <d v="2025-07-14T20:20:00"/>
    <d v="2025-07-14T00:22:00"/>
    <x v="0"/>
  </r>
  <r>
    <s v="ORD-20241105-01089"/>
    <x v="0"/>
    <s v="FLW-002"/>
    <x v="5"/>
    <n v="57.43"/>
    <x v="6"/>
    <n v="1"/>
    <x v="265"/>
    <x v="9"/>
    <d v="1899-12-30T17:24:00"/>
    <s v="17"/>
    <d v="2024-11-06T00:00:00"/>
    <d v="1899-12-30T20:24:00"/>
    <x v="0"/>
    <s v="Maryam Al Marri"/>
    <x v="0"/>
    <x v="0"/>
    <s v="Flowers"/>
    <x v="0"/>
    <x v="1"/>
    <x v="2"/>
    <n v="57.43"/>
    <d v="2024-11-05T00:25:00"/>
    <d v="2024-09-02T00:33:00"/>
    <x v="0"/>
    <d v="2024-11-06T20:24:00"/>
    <d v="2024-11-06T00:25:00"/>
    <x v="0"/>
  </r>
  <r>
    <s v="ORD-20250409-01090"/>
    <x v="0"/>
    <s v="SWT-001"/>
    <x v="9"/>
    <n v="29.93"/>
    <x v="7"/>
    <n v="1"/>
    <x v="189"/>
    <x v="0"/>
    <d v="1899-12-30T11:32:00"/>
    <s v="11"/>
    <d v="2025-04-09T00:00:00"/>
    <d v="1899-12-30T14:32:00"/>
    <x v="11"/>
    <s v="Priya Hussain"/>
    <x v="0"/>
    <x v="0"/>
    <s v="Dates &amp; Sweets"/>
    <x v="1"/>
    <x v="6"/>
    <x v="0"/>
    <n v="29.93"/>
    <d v="2025-04-09T00:56:00"/>
    <d v="2024-08-07T00:25:00"/>
    <x v="0"/>
    <d v="2025-04-09T14:32:00"/>
    <d v="2025-04-10T00:56:00"/>
    <x v="1"/>
  </r>
  <r>
    <s v="ORD-20240819-01091"/>
    <x v="0"/>
    <s v="HMP-001"/>
    <x v="11"/>
    <n v="83.18"/>
    <x v="12"/>
    <n v="2"/>
    <x v="358"/>
    <x v="7"/>
    <d v="1899-12-30T11:24:00"/>
    <s v="11"/>
    <d v="2024-08-19T00:00:00"/>
    <d v="1899-12-30T16:24:00"/>
    <x v="31"/>
    <s v="Mohammed Al Nuaimi"/>
    <x v="5"/>
    <x v="0"/>
    <s v="Hamper"/>
    <x v="1"/>
    <x v="2"/>
    <x v="0"/>
    <n v="166.36"/>
    <d v="2024-08-19T01:15:00"/>
    <d v="2024-08-19T01:15:00"/>
    <x v="1"/>
    <d v="2024-08-19T16:24:00"/>
    <d v="2024-08-20T01:15:00"/>
    <x v="1"/>
  </r>
  <r>
    <s v="ORD-20250120-01092"/>
    <x v="0"/>
    <s v="PAF-001"/>
    <x v="12"/>
    <n v="22.22"/>
    <x v="5"/>
    <n v="2"/>
    <x v="90"/>
    <x v="4"/>
    <d v="1899-12-30T11:57:00"/>
    <s v="11"/>
    <d v="2025-01-21T00:00:00"/>
    <d v="1899-12-30T12:57:00"/>
    <x v="5"/>
    <s v="Aijaz Verma"/>
    <x v="2"/>
    <x v="0"/>
    <s v="Bakery"/>
    <x v="0"/>
    <x v="2"/>
    <x v="0"/>
    <n v="44.44"/>
    <d v="2025-01-20T01:07:00"/>
    <d v="2024-08-16T00:22:00"/>
    <x v="0"/>
    <d v="2025-01-21T12:57:00"/>
    <d v="2025-01-21T01:07:00"/>
    <x v="0"/>
  </r>
  <r>
    <s v="ORD-20250607-01093"/>
    <x v="0"/>
    <s v="HMP-002"/>
    <x v="8"/>
    <n v="85.83"/>
    <x v="9"/>
    <n v="3"/>
    <x v="199"/>
    <x v="6"/>
    <d v="1899-12-30T12:24:00"/>
    <s v="12"/>
    <d v="2025-06-07T00:00:00"/>
    <d v="1899-12-30T15:24:00"/>
    <x v="2"/>
    <s v="Fatima Al Hosani"/>
    <x v="0"/>
    <x v="1"/>
    <s v="Hamper"/>
    <x v="1"/>
    <x v="1"/>
    <x v="0"/>
    <n v="257.49"/>
    <d v="2025-06-07T01:07:00"/>
    <d v="2024-08-14T00:33:00"/>
    <x v="0"/>
    <d v="2025-06-07T15:24:00"/>
    <d v="2025-06-08T01:07:00"/>
    <x v="1"/>
  </r>
  <r>
    <s v="ORD-20250428-01094"/>
    <x v="0"/>
    <s v="PRF-001"/>
    <x v="14"/>
    <n v="125.22"/>
    <x v="10"/>
    <n v="3"/>
    <x v="278"/>
    <x v="0"/>
    <d v="1899-12-30T21:27:00"/>
    <s v="21"/>
    <d v="2025-04-30T00:00:00"/>
    <d v="1899-12-30T18:27:00"/>
    <x v="4"/>
    <s v="Bilal Shaikh"/>
    <x v="0"/>
    <x v="0"/>
    <s v="Perfume"/>
    <x v="2"/>
    <x v="5"/>
    <x v="1"/>
    <n v="375.65999999999997"/>
    <d v="2025-04-28T01:15:00"/>
    <d v="2024-09-22T00:11:00"/>
    <x v="0"/>
    <d v="2025-04-30T18:27:00"/>
    <d v="2025-04-29T01:15:00"/>
    <x v="0"/>
  </r>
  <r>
    <s v="ORD-20241230-01095"/>
    <x v="0"/>
    <s v="FLW-002"/>
    <x v="5"/>
    <n v="55.21"/>
    <x v="10"/>
    <n v="1"/>
    <x v="192"/>
    <x v="11"/>
    <d v="1899-12-30T11:05:00"/>
    <s v="11"/>
    <d v="2024-12-30T00:00:00"/>
    <d v="1899-12-30T18:05:00"/>
    <x v="19"/>
    <s v="John Smith"/>
    <x v="0"/>
    <x v="0"/>
    <s v="Flowers"/>
    <x v="1"/>
    <x v="0"/>
    <x v="2"/>
    <n v="55.21"/>
    <d v="2024-12-30T00:56:00"/>
    <d v="2024-12-27T01:15:00"/>
    <x v="0"/>
    <d v="2024-12-30T18:05:00"/>
    <d v="2024-12-31T00:56:00"/>
    <x v="1"/>
  </r>
  <r>
    <s v="ORD-20250204-01096"/>
    <x v="0"/>
    <s v="FLW-002"/>
    <x v="5"/>
    <n v="55.18"/>
    <x v="2"/>
    <n v="2"/>
    <x v="171"/>
    <x v="5"/>
    <d v="1899-12-30T18:35:00"/>
    <s v="18"/>
    <d v="2025-02-06T00:00:00"/>
    <d v="1899-12-30T11:59:00"/>
    <x v="5"/>
    <s v="Imran Shaikh"/>
    <x v="0"/>
    <x v="1"/>
    <s v="Flowers"/>
    <x v="2"/>
    <x v="3"/>
    <x v="0"/>
    <n v="110.36"/>
    <d v="2025-02-04T00:56:00"/>
    <d v="2024-09-25T00:44:00"/>
    <x v="0"/>
    <d v="2025-02-06T11:59:00"/>
    <d v="2025-02-05T00:56:00"/>
    <x v="0"/>
  </r>
  <r>
    <s v="ORD-20240927-01097"/>
    <x v="0"/>
    <s v="PRF-001"/>
    <x v="14"/>
    <n v="113.26"/>
    <x v="10"/>
    <n v="1"/>
    <x v="311"/>
    <x v="3"/>
    <d v="1899-12-30T18:58:00"/>
    <s v="18"/>
    <d v="2024-09-28T00:00:00"/>
    <d v="1899-12-30T21:58:00"/>
    <x v="10"/>
    <s v="Farhan Chaudhry"/>
    <x v="1"/>
    <x v="0"/>
    <s v="Perfume"/>
    <x v="0"/>
    <x v="0"/>
    <x v="2"/>
    <n v="113.26"/>
    <d v="2024-09-27T01:18:00"/>
    <d v="2024-09-23T00:25:00"/>
    <x v="0"/>
    <d v="2024-09-28T21:58:00"/>
    <d v="2024-09-28T01:18:00"/>
    <x v="0"/>
  </r>
  <r>
    <s v="ORD-20250405-01098"/>
    <x v="0"/>
    <s v="PRF-001"/>
    <x v="14"/>
    <n v="113.64"/>
    <x v="12"/>
    <n v="1"/>
    <x v="162"/>
    <x v="0"/>
    <d v="1899-12-30T11:16:00"/>
    <s v="11"/>
    <d v="2025-04-06T00:00:00"/>
    <d v="1899-12-30T12:16:00"/>
    <x v="0"/>
    <s v="Neha Shaikh"/>
    <x v="0"/>
    <x v="0"/>
    <s v="Perfume"/>
    <x v="0"/>
    <x v="3"/>
    <x v="0"/>
    <n v="113.64"/>
    <d v="2025-04-05T00:44:00"/>
    <d v="2024-08-31T00:33:00"/>
    <x v="0"/>
    <d v="2025-04-06T12:16:00"/>
    <d v="2025-04-06T00:44:00"/>
    <x v="0"/>
  </r>
  <r>
    <s v="ORD-20241128-01099"/>
    <x v="0"/>
    <s v="PAF-001"/>
    <x v="12"/>
    <n v="19.53"/>
    <x v="3"/>
    <n v="1"/>
    <x v="185"/>
    <x v="9"/>
    <d v="1899-12-30T17:18:00"/>
    <s v="17"/>
    <d v="2024-11-29T00:00:00"/>
    <d v="1899-12-30T17:18:00"/>
    <x v="9"/>
    <s v="Michael Davis"/>
    <x v="2"/>
    <x v="0"/>
    <s v="Bakery"/>
    <x v="0"/>
    <x v="0"/>
    <x v="1"/>
    <n v="19.53"/>
    <d v="2024-11-28T00:33:00"/>
    <d v="2024-08-25T00:11:00"/>
    <x v="0"/>
    <d v="2024-11-29T17:18:00"/>
    <d v="2024-11-29T00:33:00"/>
    <x v="0"/>
  </r>
  <r>
    <s v="ORD-20250512-01100"/>
    <x v="0"/>
    <s v="HMP-001"/>
    <x v="11"/>
    <n v="85.5"/>
    <x v="12"/>
    <n v="1"/>
    <x v="318"/>
    <x v="1"/>
    <d v="1899-12-30T20:43:00"/>
    <s v="20"/>
    <d v="2025-05-14T00:00:00"/>
    <d v="1899-12-30T17:48:00"/>
    <x v="8"/>
    <s v="Zain Kumar"/>
    <x v="2"/>
    <x v="0"/>
    <s v="Hamper"/>
    <x v="2"/>
    <x v="1"/>
    <x v="1"/>
    <n v="85.5"/>
    <d v="2025-05-12T00:44:00"/>
    <d v="2024-08-07T01:18:00"/>
    <x v="0"/>
    <d v="2025-05-14T17:48:00"/>
    <d v="2025-05-13T00:44:00"/>
    <x v="0"/>
  </r>
  <r>
    <s v="ORD-20250226-01101"/>
    <x v="0"/>
    <s v="TOY-001"/>
    <x v="0"/>
    <n v="16.21"/>
    <x v="1"/>
    <n v="1"/>
    <x v="264"/>
    <x v="5"/>
    <d v="1899-12-30T12:10:00"/>
    <s v="12"/>
    <d v="2025-02-26T00:00:00"/>
    <d v="1899-12-30T15:10:00"/>
    <x v="11"/>
    <s v="Omar Al Mansoori"/>
    <x v="0"/>
    <x v="0"/>
    <s v="Toys"/>
    <x v="1"/>
    <x v="3"/>
    <x v="0"/>
    <n v="16.21"/>
    <d v="2025-02-26T00:44:00"/>
    <d v="2024-12-30T00:22:00"/>
    <x v="0"/>
    <d v="2025-02-26T15:10:00"/>
    <d v="2025-02-27T00:44:00"/>
    <x v="1"/>
  </r>
  <r>
    <s v="ORD-20241229-01102"/>
    <x v="0"/>
    <s v="GFT-001"/>
    <x v="2"/>
    <n v="33.06"/>
    <x v="12"/>
    <n v="1"/>
    <x v="155"/>
    <x v="11"/>
    <d v="1899-12-30T16:50:00"/>
    <s v="16"/>
    <d v="2024-12-30T00:00:00"/>
    <d v="1899-12-30T18:50:00"/>
    <x v="17"/>
    <s v="Omar Al Nuaimi"/>
    <x v="2"/>
    <x v="0"/>
    <s v="Gifting"/>
    <x v="0"/>
    <x v="2"/>
    <x v="2"/>
    <n v="33.06"/>
    <d v="2024-12-29T01:29:00"/>
    <d v="2024-08-03T00:22:00"/>
    <x v="0"/>
    <d v="2024-12-30T18:50:00"/>
    <d v="2024-12-30T01:29:00"/>
    <x v="0"/>
  </r>
  <r>
    <s v="ORD-20250603-01103"/>
    <x v="0"/>
    <s v="CRP-001"/>
    <x v="4"/>
    <n v="168.78"/>
    <x v="4"/>
    <n v="3"/>
    <x v="107"/>
    <x v="6"/>
    <d v="1899-12-30T16:06:00"/>
    <s v="16"/>
    <d v="2025-06-04T00:00:00"/>
    <d v="1899-12-30T16:06:00"/>
    <x v="19"/>
    <s v="Neha Hussain"/>
    <x v="0"/>
    <x v="0"/>
    <s v="Hamper"/>
    <x v="0"/>
    <x v="1"/>
    <x v="1"/>
    <n v="506.34000000000003"/>
    <d v="2025-06-03T00:33:00"/>
    <d v="2024-10-30T00:56:00"/>
    <x v="0"/>
    <d v="2025-06-04T16:06:00"/>
    <d v="2025-06-04T00:33:00"/>
    <x v="0"/>
  </r>
  <r>
    <s v="ORD-20241218-01104"/>
    <x v="0"/>
    <s v="TOY-001"/>
    <x v="0"/>
    <n v="17.579999999999998"/>
    <x v="5"/>
    <n v="1"/>
    <x v="139"/>
    <x v="11"/>
    <d v="1899-12-30T10:27:00"/>
    <s v="10"/>
    <d v="2024-12-20T00:00:00"/>
    <d v="1899-12-30T14:27:00"/>
    <x v="19"/>
    <s v="Hina Khan"/>
    <x v="0"/>
    <x v="1"/>
    <s v="Toys"/>
    <x v="2"/>
    <x v="3"/>
    <x v="2"/>
    <n v="17.579999999999998"/>
    <d v="2024-12-18T01:07:00"/>
    <d v="2024-08-13T00:33:00"/>
    <x v="0"/>
    <d v="2024-12-20T14:27:00"/>
    <d v="2024-12-19T01:07:00"/>
    <x v="0"/>
  </r>
  <r>
    <s v="ORD-20250510-01105"/>
    <x v="0"/>
    <s v="FLW-002"/>
    <x v="5"/>
    <n v="60.49"/>
    <x v="3"/>
    <n v="1"/>
    <x v="345"/>
    <x v="1"/>
    <d v="1899-12-30T17:15:00"/>
    <s v="17"/>
    <d v="2025-05-12T00:00:00"/>
    <d v="1899-12-30T20:47:00"/>
    <x v="6"/>
    <s v="Imran Iqbal"/>
    <x v="0"/>
    <x v="1"/>
    <s v="Flowers"/>
    <x v="2"/>
    <x v="5"/>
    <x v="2"/>
    <n v="60.49"/>
    <d v="2025-05-10T01:15:00"/>
    <d v="2024-08-01T00:44:00"/>
    <x v="0"/>
    <d v="2025-05-12T20:47:00"/>
    <d v="2025-05-11T01:15:00"/>
    <x v="0"/>
  </r>
  <r>
    <s v="ORD-20250525-01106"/>
    <x v="0"/>
    <s v="BAL-001"/>
    <x v="13"/>
    <n v="23.65"/>
    <x v="8"/>
    <n v="1"/>
    <x v="31"/>
    <x v="1"/>
    <d v="1899-12-30T17:03:00"/>
    <s v="17"/>
    <d v="2025-05-26T00:00:00"/>
    <d v="1899-12-30T20:03:00"/>
    <x v="12"/>
    <s v="Latifa Al Falasi"/>
    <x v="1"/>
    <x v="0"/>
    <s v="Balloons"/>
    <x v="0"/>
    <x v="1"/>
    <x v="1"/>
    <n v="23.65"/>
    <d v="2025-05-25T01:07:00"/>
    <d v="2024-08-23T01:29:00"/>
    <x v="0"/>
    <d v="2025-05-26T20:03:00"/>
    <d v="2025-05-26T01:07:00"/>
    <x v="0"/>
  </r>
  <r>
    <s v="ORD-20250702-01107"/>
    <x v="0"/>
    <s v="HOM-001"/>
    <x v="3"/>
    <n v="30.67"/>
    <x v="11"/>
    <n v="2"/>
    <x v="88"/>
    <x v="8"/>
    <d v="1899-12-30T18:38:00"/>
    <s v="18"/>
    <d v="2025-07-03T00:00:00"/>
    <d v="1899-12-30T19:38:00"/>
    <x v="9"/>
    <s v="Meera Hussain"/>
    <x v="2"/>
    <x v="1"/>
    <s v="Home Fragrance"/>
    <x v="0"/>
    <x v="1"/>
    <x v="1"/>
    <n v="61.34"/>
    <d v="2025-07-02T01:29:00"/>
    <d v="2024-08-05T01:29:00"/>
    <x v="0"/>
    <d v="2025-07-03T19:38:00"/>
    <d v="2025-07-03T01:29:00"/>
    <x v="0"/>
  </r>
  <r>
    <s v="ORD-20240928-01108"/>
    <x v="0"/>
    <s v="PAF-001"/>
    <x v="12"/>
    <n v="20.53"/>
    <x v="3"/>
    <n v="1"/>
    <x v="146"/>
    <x v="3"/>
    <d v="1899-12-30T20:41:00"/>
    <s v="20"/>
    <d v="2024-09-30T00:00:00"/>
    <d v="1899-12-30T19:59:00"/>
    <x v="4"/>
    <s v="Hassan Hussain"/>
    <x v="0"/>
    <x v="0"/>
    <s v="Bakery"/>
    <x v="2"/>
    <x v="1"/>
    <x v="0"/>
    <n v="20.53"/>
    <d v="2024-09-28T00:56:00"/>
    <d v="2024-08-02T01:15:00"/>
    <x v="0"/>
    <d v="2024-09-30T19:59:00"/>
    <d v="2024-09-29T00:56:00"/>
    <x v="0"/>
  </r>
  <r>
    <s v="ORD-20241012-01109"/>
    <x v="0"/>
    <s v="FLW-002"/>
    <x v="5"/>
    <n v="64.44"/>
    <x v="5"/>
    <n v="3"/>
    <x v="108"/>
    <x v="10"/>
    <d v="1899-12-30T10:56:00"/>
    <s v="10"/>
    <d v="2024-10-12T00:00:00"/>
    <d v="1899-12-30T13:56:00"/>
    <x v="15"/>
    <s v="Bilal Verma"/>
    <x v="2"/>
    <x v="0"/>
    <s v="Flowers"/>
    <x v="1"/>
    <x v="0"/>
    <x v="1"/>
    <n v="193.32"/>
    <d v="2024-10-12T00:56:00"/>
    <d v="2024-08-13T00:44:00"/>
    <x v="0"/>
    <d v="2024-10-12T13:56:00"/>
    <d v="2024-10-13T00:56:00"/>
    <x v="1"/>
  </r>
  <r>
    <s v="ORD-20241013-01110"/>
    <x v="0"/>
    <s v="FLW-002"/>
    <x v="5"/>
    <n v="49.77"/>
    <x v="2"/>
    <n v="1"/>
    <x v="151"/>
    <x v="10"/>
    <d v="1899-12-30T12:50:00"/>
    <s v="12"/>
    <d v="2024-10-15T00:00:00"/>
    <d v="1899-12-30T17:50:00"/>
    <x v="36"/>
    <s v="Isabella Smith"/>
    <x v="6"/>
    <x v="1"/>
    <s v="Flowers"/>
    <x v="2"/>
    <x v="1"/>
    <x v="1"/>
    <n v="49.77"/>
    <d v="2024-10-13T00:22:00"/>
    <d v="2024-10-13T00:22:00"/>
    <x v="1"/>
    <d v="2024-10-15T17:50:00"/>
    <d v="2024-10-14T00:22:00"/>
    <x v="0"/>
  </r>
  <r>
    <s v="ORD-20250526-01111"/>
    <x v="0"/>
    <s v="HOM-001"/>
    <x v="3"/>
    <n v="30.74"/>
    <x v="2"/>
    <n v="1"/>
    <x v="333"/>
    <x v="1"/>
    <d v="1899-12-30T19:41:00"/>
    <s v="19"/>
    <d v="2025-05-28T00:00:00"/>
    <d v="1899-12-30T12:02:00"/>
    <x v="5"/>
    <s v="Aijaz Kumar"/>
    <x v="0"/>
    <x v="1"/>
    <s v="Home Fragrance"/>
    <x v="2"/>
    <x v="0"/>
    <x v="0"/>
    <n v="30.74"/>
    <d v="2025-05-26T01:29:00"/>
    <d v="2024-08-05T00:56:00"/>
    <x v="0"/>
    <d v="2025-05-28T12:02:00"/>
    <d v="2025-05-27T01:29:00"/>
    <x v="0"/>
  </r>
  <r>
    <s v="ORD-20241223-01112"/>
    <x v="0"/>
    <s v="HMP-001"/>
    <x v="11"/>
    <n v="78.8"/>
    <x v="12"/>
    <n v="1"/>
    <x v="336"/>
    <x v="11"/>
    <d v="1899-12-30T19:17:00"/>
    <s v="19"/>
    <d v="2024-12-24T00:00:00"/>
    <d v="1899-12-30T21:17:00"/>
    <x v="24"/>
    <s v="Imran Verma"/>
    <x v="1"/>
    <x v="1"/>
    <s v="Hamper"/>
    <x v="0"/>
    <x v="3"/>
    <x v="0"/>
    <n v="78.8"/>
    <d v="2024-12-23T00:22:00"/>
    <d v="2024-08-24T01:07:00"/>
    <x v="0"/>
    <d v="2024-12-24T21:17:00"/>
    <d v="2024-12-24T00:22:00"/>
    <x v="0"/>
  </r>
  <r>
    <s v="ORD-20240906-01113"/>
    <x v="0"/>
    <s v="PAF-001"/>
    <x v="12"/>
    <n v="22.73"/>
    <x v="3"/>
    <n v="4"/>
    <x v="14"/>
    <x v="3"/>
    <d v="1899-12-30T09:57:00"/>
    <s v="9"/>
    <d v="2024-09-07T00:00:00"/>
    <d v="1899-12-30T10:57:00"/>
    <x v="0"/>
    <s v="Latifa Al Bateen"/>
    <x v="0"/>
    <x v="0"/>
    <s v="Bakery"/>
    <x v="0"/>
    <x v="0"/>
    <x v="1"/>
    <n v="90.92"/>
    <d v="2024-09-06T00:33:00"/>
    <d v="2024-09-06T00:33:00"/>
    <x v="1"/>
    <d v="2024-09-07T10:57:00"/>
    <d v="2024-09-07T00:33:00"/>
    <x v="0"/>
  </r>
  <r>
    <s v="ORD-20250723-01114"/>
    <x v="0"/>
    <s v="FLW-002"/>
    <x v="5"/>
    <n v="54.18"/>
    <x v="3"/>
    <n v="2"/>
    <x v="304"/>
    <x v="8"/>
    <d v="1899-12-30T16:49:00"/>
    <s v="16"/>
    <d v="2025-07-24T00:00:00"/>
    <d v="1899-12-30T20:49:00"/>
    <x v="14"/>
    <s v="Hassan Shaikh"/>
    <x v="1"/>
    <x v="1"/>
    <s v="Flowers"/>
    <x v="0"/>
    <x v="0"/>
    <x v="1"/>
    <n v="108.36"/>
    <d v="2025-07-23T00:44:00"/>
    <d v="2024-08-06T01:15:00"/>
    <x v="0"/>
    <d v="2025-07-24T20:49:00"/>
    <d v="2025-07-24T00:44:00"/>
    <x v="0"/>
  </r>
  <r>
    <s v="ORD-20250308-01115"/>
    <x v="0"/>
    <s v="CRP-001"/>
    <x v="4"/>
    <n v="158.05000000000001"/>
    <x v="4"/>
    <n v="3"/>
    <x v="75"/>
    <x v="2"/>
    <d v="1899-12-30T16:10:00"/>
    <s v="16"/>
    <d v="2025-03-09T00:00:00"/>
    <d v="1899-12-30T19:10:00"/>
    <x v="17"/>
    <s v="Sara Iqbal"/>
    <x v="2"/>
    <x v="0"/>
    <s v="Hamper"/>
    <x v="0"/>
    <x v="0"/>
    <x v="1"/>
    <n v="474.15000000000003"/>
    <d v="2025-03-08T00:11:00"/>
    <d v="2024-08-04T01:18:00"/>
    <x v="0"/>
    <d v="2025-03-09T19:10:00"/>
    <d v="2025-03-09T00:11:00"/>
    <x v="0"/>
  </r>
  <r>
    <s v="ORD-20250407-01116"/>
    <x v="0"/>
    <s v="FLW-002"/>
    <x v="5"/>
    <n v="54.35"/>
    <x v="2"/>
    <n v="1"/>
    <x v="263"/>
    <x v="0"/>
    <d v="1899-12-30T13:39:00"/>
    <s v="13"/>
    <d v="2025-04-07T00:00:00"/>
    <d v="1899-12-30T16:39:00"/>
    <x v="5"/>
    <s v="Aijaz Iqbal"/>
    <x v="0"/>
    <x v="0"/>
    <s v="Flowers"/>
    <x v="1"/>
    <x v="1"/>
    <x v="0"/>
    <n v="54.35"/>
    <d v="2025-04-07T01:15:00"/>
    <d v="2024-08-04T01:18:00"/>
    <x v="0"/>
    <d v="2025-04-07T16:39:00"/>
    <d v="2025-04-08T01:15:00"/>
    <x v="1"/>
  </r>
  <r>
    <s v="ORD-20250115-01117"/>
    <x v="0"/>
    <s v="GFT-001"/>
    <x v="2"/>
    <n v="37.700000000000003"/>
    <x v="12"/>
    <n v="2"/>
    <x v="349"/>
    <x v="4"/>
    <d v="1899-12-30T20:48:00"/>
    <s v="20"/>
    <d v="2025-01-16T00:00:00"/>
    <d v="1899-12-30T13:35:00"/>
    <x v="35"/>
    <s v="Neha Hussain"/>
    <x v="5"/>
    <x v="1"/>
    <s v="Gifting"/>
    <x v="0"/>
    <x v="5"/>
    <x v="0"/>
    <n v="75.400000000000006"/>
    <d v="2025-01-15T01:07:00"/>
    <d v="2024-10-30T00:56:00"/>
    <x v="0"/>
    <d v="2025-01-16T13:35:00"/>
    <d v="2025-01-16T01:07:00"/>
    <x v="0"/>
  </r>
  <r>
    <s v="ORD-20250215-01118"/>
    <x v="0"/>
    <s v="HOM-001"/>
    <x v="3"/>
    <n v="35.31"/>
    <x v="11"/>
    <n v="1"/>
    <x v="6"/>
    <x v="5"/>
    <d v="1899-12-30T11:07:00"/>
    <s v="11"/>
    <d v="2025-02-15T00:00:00"/>
    <d v="1899-12-30T16:07:00"/>
    <x v="0"/>
    <s v="Hassan Al Suwaidi"/>
    <x v="0"/>
    <x v="1"/>
    <s v="Home Fragrance"/>
    <x v="1"/>
    <x v="5"/>
    <x v="1"/>
    <n v="35.31"/>
    <d v="2025-02-15T00:44:00"/>
    <d v="2024-08-15T00:22:00"/>
    <x v="0"/>
    <d v="2025-02-15T16:07:00"/>
    <d v="2025-02-16T00:44:00"/>
    <x v="1"/>
  </r>
  <r>
    <s v="ORD-20240926-01119"/>
    <x v="0"/>
    <s v="HMP-001"/>
    <x v="11"/>
    <n v="66.78"/>
    <x v="9"/>
    <n v="3"/>
    <x v="223"/>
    <x v="3"/>
    <d v="1899-12-30T11:38:00"/>
    <s v="11"/>
    <d v="2024-09-26T00:00:00"/>
    <d v="1899-12-30T18:38:00"/>
    <x v="20"/>
    <s v="Sophia Johnson"/>
    <x v="4"/>
    <x v="0"/>
    <s v="Hamper"/>
    <x v="1"/>
    <x v="5"/>
    <x v="2"/>
    <n v="200.34"/>
    <d v="2024-09-26T00:22:00"/>
    <d v="2024-08-30T01:15:00"/>
    <x v="0"/>
    <d v="2024-09-26T18:38:00"/>
    <d v="2024-09-27T00:22:00"/>
    <x v="1"/>
  </r>
  <r>
    <s v="ORD-20250722-01120"/>
    <x v="0"/>
    <s v="HMP-001"/>
    <x v="11"/>
    <n v="90.48"/>
    <x v="9"/>
    <n v="3"/>
    <x v="227"/>
    <x v="8"/>
    <d v="1899-12-30T20:46:00"/>
    <s v="20"/>
    <d v="2025-07-23T00:00:00"/>
    <d v="1899-12-30T16:23:00"/>
    <x v="33"/>
    <s v="Ali Patel"/>
    <x v="6"/>
    <x v="0"/>
    <s v="Hamper"/>
    <x v="0"/>
    <x v="0"/>
    <x v="0"/>
    <n v="271.44"/>
    <d v="2025-07-22T01:18:00"/>
    <d v="2024-08-29T00:56:00"/>
    <x v="0"/>
    <d v="2025-07-23T16:23:00"/>
    <d v="2025-07-23T01:18:00"/>
    <x v="0"/>
  </r>
  <r>
    <s v="ORD-20250313-01121"/>
    <x v="0"/>
    <s v="TOY-001"/>
    <x v="0"/>
    <n v="16.84"/>
    <x v="1"/>
    <n v="1"/>
    <x v="45"/>
    <x v="2"/>
    <d v="1899-12-30T11:54:00"/>
    <s v="11"/>
    <d v="2025-03-14T00:00:00"/>
    <d v="1899-12-30T11:54:00"/>
    <x v="29"/>
    <s v="Fatima Al Mazrouei"/>
    <x v="2"/>
    <x v="0"/>
    <s v="Toys"/>
    <x v="0"/>
    <x v="1"/>
    <x v="0"/>
    <n v="16.84"/>
    <d v="2025-03-13T00:33:00"/>
    <d v="2024-08-03T00:44:00"/>
    <x v="0"/>
    <d v="2025-03-14T11:54:00"/>
    <d v="2025-03-14T00:33:00"/>
    <x v="0"/>
  </r>
  <r>
    <s v="ORD-20250618-01122"/>
    <x v="0"/>
    <s v="PRF-001"/>
    <x v="14"/>
    <n v="135.74"/>
    <x v="12"/>
    <n v="1"/>
    <x v="161"/>
    <x v="6"/>
    <d v="1899-12-30T11:54:00"/>
    <s v="11"/>
    <d v="2025-06-19T00:00:00"/>
    <d v="1899-12-30T17:54:00"/>
    <x v="26"/>
    <s v="Reem Al Bateen"/>
    <x v="1"/>
    <x v="1"/>
    <s v="Perfume"/>
    <x v="0"/>
    <x v="2"/>
    <x v="0"/>
    <n v="135.74"/>
    <d v="2025-06-18T00:33:00"/>
    <d v="2024-08-10T00:56:00"/>
    <x v="0"/>
    <d v="2025-06-19T17:54:00"/>
    <d v="2025-06-19T00:33:00"/>
    <x v="0"/>
  </r>
  <r>
    <s v="ORD-20241002-01123"/>
    <x v="0"/>
    <s v="HMP-002"/>
    <x v="8"/>
    <n v="96.41"/>
    <x v="4"/>
    <n v="3"/>
    <x v="341"/>
    <x v="10"/>
    <d v="1899-12-30T17:45:00"/>
    <s v="17"/>
    <d v="2024-10-03T00:00:00"/>
    <d v="1899-12-30T21:45:00"/>
    <x v="2"/>
    <s v="Neha Khan"/>
    <x v="0"/>
    <x v="0"/>
    <s v="Hamper"/>
    <x v="0"/>
    <x v="1"/>
    <x v="0"/>
    <n v="289.23"/>
    <d v="2024-10-02T00:33:00"/>
    <d v="2024-08-04T00:56:00"/>
    <x v="0"/>
    <d v="2024-10-03T21:45:00"/>
    <d v="2024-10-03T00:33:00"/>
    <x v="0"/>
  </r>
  <r>
    <s v="ORD-20250307-01124"/>
    <x v="0"/>
    <s v="PRF-001"/>
    <x v="14"/>
    <n v="114.69"/>
    <x v="12"/>
    <n v="1"/>
    <x v="105"/>
    <x v="2"/>
    <d v="1899-12-30T17:48:00"/>
    <s v="17"/>
    <d v="2025-03-09T00:00:00"/>
    <d v="1899-12-30T13:52:00"/>
    <x v="3"/>
    <s v="Noor Al Suwaidi"/>
    <x v="0"/>
    <x v="1"/>
    <s v="Perfume"/>
    <x v="2"/>
    <x v="1"/>
    <x v="0"/>
    <n v="114.69"/>
    <d v="2025-03-07T01:07:00"/>
    <d v="2024-09-30T00:44:00"/>
    <x v="0"/>
    <d v="2025-03-09T13:52:00"/>
    <d v="2025-03-08T01:07:00"/>
    <x v="0"/>
  </r>
  <r>
    <s v="ORD-20250804-01125"/>
    <x v="0"/>
    <s v="DAT-001"/>
    <x v="6"/>
    <n v="30.32"/>
    <x v="4"/>
    <n v="1"/>
    <x v="359"/>
    <x v="7"/>
    <d v="1899-12-30T19:50:00"/>
    <s v="19"/>
    <d v="2025-08-06T00:00:00"/>
    <d v="1899-12-30T17:37:00"/>
    <x v="11"/>
    <s v="Reem Al Nuaimi"/>
    <x v="0"/>
    <x v="1"/>
    <s v="Dates &amp; Sweets"/>
    <x v="2"/>
    <x v="5"/>
    <x v="1"/>
    <n v="30.32"/>
    <d v="2025-08-04T01:29:00"/>
    <d v="2024-10-15T00:11:00"/>
    <x v="0"/>
    <d v="2025-08-06T17:37:00"/>
    <d v="2025-08-05T01:29:00"/>
    <x v="0"/>
  </r>
  <r>
    <s v="ORD-20250708-01126"/>
    <x v="0"/>
    <s v="PER-002"/>
    <x v="15"/>
    <n v="22.61"/>
    <x v="0"/>
    <n v="1"/>
    <x v="173"/>
    <x v="8"/>
    <d v="1899-12-30T14:50:00"/>
    <s v="14"/>
    <d v="2025-07-08T00:00:00"/>
    <d v="1899-12-30T21:50:00"/>
    <x v="9"/>
    <s v="Hassan Verma"/>
    <x v="2"/>
    <x v="0"/>
    <s v="Personalized"/>
    <x v="1"/>
    <x v="0"/>
    <x v="0"/>
    <n v="22.61"/>
    <d v="2025-07-08T00:56:00"/>
    <d v="2024-09-13T00:22:00"/>
    <x v="0"/>
    <d v="2025-07-08T21:50:00"/>
    <d v="2025-07-09T00:56:00"/>
    <x v="1"/>
  </r>
  <r>
    <s v="ORD-20250131-01127"/>
    <x v="0"/>
    <s v="FLW-001"/>
    <x v="1"/>
    <n v="47.51"/>
    <x v="1"/>
    <n v="3"/>
    <x v="167"/>
    <x v="4"/>
    <d v="1899-12-30T18:26:00"/>
    <s v="18"/>
    <d v="2025-02-01T00:00:00"/>
    <d v="1899-12-30T19:26:00"/>
    <x v="30"/>
    <s v="Saeed Al Bateen"/>
    <x v="4"/>
    <x v="0"/>
    <s v="Flowers"/>
    <x v="0"/>
    <x v="2"/>
    <x v="1"/>
    <n v="142.53"/>
    <d v="2025-01-31T00:56:00"/>
    <d v="2024-10-26T00:56:00"/>
    <x v="0"/>
    <d v="2025-02-01T19:26:00"/>
    <d v="2025-02-01T00:56:00"/>
    <x v="0"/>
  </r>
  <r>
    <s v="ORD-20240828-01128"/>
    <x v="0"/>
    <s v="BAL-001"/>
    <x v="13"/>
    <n v="24.59"/>
    <x v="5"/>
    <n v="1"/>
    <x v="360"/>
    <x v="7"/>
    <d v="1899-12-30T09:21:00"/>
    <s v="9"/>
    <d v="2024-08-28T00:00:00"/>
    <d v="1899-12-30T13:21:00"/>
    <x v="29"/>
    <s v="Priya Shah"/>
    <x v="2"/>
    <x v="1"/>
    <s v="Balloons"/>
    <x v="1"/>
    <x v="5"/>
    <x v="1"/>
    <n v="24.59"/>
    <d v="2024-08-28T00:33:00"/>
    <d v="2024-08-23T01:29:00"/>
    <x v="0"/>
    <d v="2024-08-28T13:21:00"/>
    <d v="2024-08-29T00:33:00"/>
    <x v="1"/>
  </r>
  <r>
    <s v="ORD-20250118-01129"/>
    <x v="0"/>
    <s v="FLW-002"/>
    <x v="5"/>
    <n v="52.44"/>
    <x v="6"/>
    <n v="3"/>
    <x v="258"/>
    <x v="4"/>
    <d v="1899-12-30T10:48:00"/>
    <s v="10"/>
    <d v="2025-01-18T00:00:00"/>
    <d v="1899-12-30T15:48:00"/>
    <x v="4"/>
    <s v="Imran Kumar"/>
    <x v="0"/>
    <x v="0"/>
    <s v="Flowers"/>
    <x v="1"/>
    <x v="0"/>
    <x v="2"/>
    <n v="157.32"/>
    <d v="2025-01-18T00:45:00"/>
    <d v="2024-09-05T01:07:00"/>
    <x v="0"/>
    <d v="2025-01-18T15:48:00"/>
    <d v="2025-01-19T00:45:00"/>
    <x v="1"/>
  </r>
  <r>
    <s v="ORD-20241106-01130"/>
    <x v="0"/>
    <s v="FLW-001"/>
    <x v="1"/>
    <n v="45.02"/>
    <x v="11"/>
    <n v="1"/>
    <x v="200"/>
    <x v="9"/>
    <d v="1899-12-30T20:59:00"/>
    <s v="20"/>
    <d v="2024-11-07T00:00:00"/>
    <d v="1899-12-30T21:59:00"/>
    <x v="10"/>
    <s v="James Miller"/>
    <x v="1"/>
    <x v="1"/>
    <s v="Flowers"/>
    <x v="0"/>
    <x v="0"/>
    <x v="0"/>
    <n v="45.02"/>
    <d v="2024-11-06T00:56:00"/>
    <d v="2024-09-15T00:33:00"/>
    <x v="0"/>
    <d v="2024-11-07T21:59:00"/>
    <d v="2024-11-07T00:56:00"/>
    <x v="0"/>
  </r>
  <r>
    <s v="ORD-20240821-01131"/>
    <x v="0"/>
    <s v="HMP-001"/>
    <x v="11"/>
    <n v="71.099999999999994"/>
    <x v="12"/>
    <n v="1"/>
    <x v="230"/>
    <x v="7"/>
    <d v="1899-12-30T13:28:00"/>
    <s v="13"/>
    <d v="2024-08-21T00:00:00"/>
    <d v="1899-12-30T16:28:00"/>
    <x v="3"/>
    <s v="Abdullah Al Hosani"/>
    <x v="0"/>
    <x v="0"/>
    <s v="Hamper"/>
    <x v="1"/>
    <x v="5"/>
    <x v="1"/>
    <n v="71.099999999999994"/>
    <d v="2024-08-21T00:11:00"/>
    <d v="2024-08-21T00:11:00"/>
    <x v="1"/>
    <d v="2024-08-21T16:28:00"/>
    <d v="2024-08-22T00:11:00"/>
    <x v="1"/>
  </r>
  <r>
    <s v="ORD-20250227-01132"/>
    <x v="0"/>
    <s v="CRP-001"/>
    <x v="4"/>
    <n v="150.41"/>
    <x v="9"/>
    <n v="3"/>
    <x v="56"/>
    <x v="5"/>
    <d v="1899-12-30T21:57:00"/>
    <s v="21"/>
    <d v="2025-03-01T00:00:00"/>
    <d v="1899-12-30T20:06:00"/>
    <x v="7"/>
    <s v="Hina Ahmed"/>
    <x v="0"/>
    <x v="1"/>
    <s v="Hamper"/>
    <x v="2"/>
    <x v="0"/>
    <x v="0"/>
    <n v="451.23"/>
    <d v="2025-02-27T00:33:00"/>
    <d v="2024-08-26T00:33:00"/>
    <x v="0"/>
    <d v="2025-03-01T20:06:00"/>
    <d v="2025-02-28T00:33:00"/>
    <x v="0"/>
  </r>
  <r>
    <s v="ORD-20241230-01133"/>
    <x v="0"/>
    <s v="BAL-001"/>
    <x v="13"/>
    <n v="23.46"/>
    <x v="5"/>
    <n v="5"/>
    <x v="192"/>
    <x v="11"/>
    <d v="1899-12-30T10:43:00"/>
    <s v="10"/>
    <d v="2024-12-31T00:00:00"/>
    <d v="1899-12-30T15:43:00"/>
    <x v="29"/>
    <s v="Mohammed Al Mazrouei"/>
    <x v="2"/>
    <x v="1"/>
    <s v="Balloons"/>
    <x v="0"/>
    <x v="0"/>
    <x v="0"/>
    <n v="117.30000000000001"/>
    <d v="2024-12-30T01:18:00"/>
    <d v="2024-08-08T00:11:00"/>
    <x v="0"/>
    <d v="2024-12-31T15:43:00"/>
    <d v="2024-12-31T01:18:00"/>
    <x v="0"/>
  </r>
  <r>
    <s v="ORD-20250614-01134"/>
    <x v="0"/>
    <s v="CRP-001"/>
    <x v="4"/>
    <n v="131.33000000000001"/>
    <x v="9"/>
    <n v="3"/>
    <x v="125"/>
    <x v="6"/>
    <d v="1899-12-30T20:17:00"/>
    <s v="20"/>
    <d v="2025-06-15T00:00:00"/>
    <d v="1899-12-30T21:17:00"/>
    <x v="14"/>
    <s v="Arjun Iqbal"/>
    <x v="1"/>
    <x v="0"/>
    <s v="Hamper"/>
    <x v="0"/>
    <x v="6"/>
    <x v="0"/>
    <n v="393.99"/>
    <d v="2025-06-14T01:29:00"/>
    <d v="2024-08-01T00:44:00"/>
    <x v="0"/>
    <d v="2025-06-15T21:17:00"/>
    <d v="2025-06-15T01:29:00"/>
    <x v="0"/>
  </r>
  <r>
    <s v="ORD-20250701-01135"/>
    <x v="0"/>
    <s v="CRP-001"/>
    <x v="4"/>
    <n v="160"/>
    <x v="9"/>
    <n v="4"/>
    <x v="228"/>
    <x v="8"/>
    <d v="1899-12-30T12:51:00"/>
    <s v="12"/>
    <d v="2025-07-02T00:00:00"/>
    <d v="1899-12-30T13:51:00"/>
    <x v="0"/>
    <s v="Sophia Williams"/>
    <x v="0"/>
    <x v="0"/>
    <s v="Hamper"/>
    <x v="0"/>
    <x v="2"/>
    <x v="0"/>
    <n v="640"/>
    <d v="2025-07-01T01:07:00"/>
    <d v="2025-03-09T00:11:00"/>
    <x v="0"/>
    <d v="2025-07-02T13:51:00"/>
    <d v="2025-07-02T01:07:00"/>
    <x v="0"/>
  </r>
  <r>
    <s v="ORD-20250118-01136"/>
    <x v="0"/>
    <s v="SWT-001"/>
    <x v="9"/>
    <n v="23.53"/>
    <x v="7"/>
    <n v="1"/>
    <x v="258"/>
    <x v="4"/>
    <d v="1899-12-30T11:53:00"/>
    <s v="11"/>
    <d v="2025-01-18T00:00:00"/>
    <d v="1899-12-30T16:53:00"/>
    <x v="9"/>
    <s v="Neha Khan"/>
    <x v="2"/>
    <x v="1"/>
    <s v="Dates &amp; Sweets"/>
    <x v="1"/>
    <x v="3"/>
    <x v="1"/>
    <n v="23.53"/>
    <d v="2025-01-18T01:29:00"/>
    <d v="2024-08-04T00:56:00"/>
    <x v="0"/>
    <d v="2025-01-18T16:53:00"/>
    <d v="2025-01-19T01:29:00"/>
    <x v="1"/>
  </r>
  <r>
    <s v="ORD-20240820-01137"/>
    <x v="0"/>
    <s v="PAF-001"/>
    <x v="12"/>
    <n v="22.66"/>
    <x v="8"/>
    <n v="1"/>
    <x v="172"/>
    <x v="7"/>
    <d v="1899-12-30T09:25:00"/>
    <s v="9"/>
    <d v="2024-08-21T00:00:00"/>
    <d v="1899-12-30T13:25:00"/>
    <x v="37"/>
    <s v="Faisal Al Mansoori"/>
    <x v="7"/>
    <x v="1"/>
    <s v="Bakery"/>
    <x v="0"/>
    <x v="0"/>
    <x v="0"/>
    <n v="22.66"/>
    <d v="2024-08-20T00:11:00"/>
    <d v="2024-08-20T00:11:00"/>
    <x v="1"/>
    <d v="2024-08-21T13:25:00"/>
    <d v="2024-08-21T00:11:00"/>
    <x v="0"/>
  </r>
  <r>
    <s v="ORD-20250429-01138"/>
    <x v="0"/>
    <s v="TOY-001"/>
    <x v="0"/>
    <n v="19.77"/>
    <x v="5"/>
    <n v="1"/>
    <x v="210"/>
    <x v="0"/>
    <d v="1899-12-30T20:18:00"/>
    <s v="20"/>
    <d v="2025-05-02T00:00:00"/>
    <d v="1899-12-30T20:57:00"/>
    <x v="5"/>
    <s v="Neha Shah"/>
    <x v="0"/>
    <x v="1"/>
    <s v="Toys"/>
    <x v="2"/>
    <x v="3"/>
    <x v="0"/>
    <n v="19.77"/>
    <d v="2025-04-29T00:33:00"/>
    <d v="2024-08-07T00:56:00"/>
    <x v="0"/>
    <d v="2025-05-02T20:57:00"/>
    <d v="2025-04-30T00:33:00"/>
    <x v="0"/>
  </r>
  <r>
    <s v="ORD-20240819-01139"/>
    <x v="0"/>
    <s v="PAF-001"/>
    <x v="12"/>
    <n v="19.87"/>
    <x v="5"/>
    <n v="1"/>
    <x v="358"/>
    <x v="7"/>
    <d v="1899-12-30T12:04:00"/>
    <s v="12"/>
    <d v="2024-08-20T00:00:00"/>
    <d v="1899-12-30T15:04:00"/>
    <x v="37"/>
    <s v="Daniel Smith"/>
    <x v="7"/>
    <x v="0"/>
    <s v="Bakery"/>
    <x v="0"/>
    <x v="0"/>
    <x v="0"/>
    <n v="19.87"/>
    <d v="2024-08-19T01:18:00"/>
    <d v="2024-08-19T01:18:00"/>
    <x v="1"/>
    <d v="2024-08-20T15:04:00"/>
    <d v="2024-08-20T01:18:00"/>
    <x v="0"/>
  </r>
  <r>
    <s v="ORD-20241111-01140"/>
    <x v="0"/>
    <s v="HOM-001"/>
    <x v="3"/>
    <n v="34.01"/>
    <x v="6"/>
    <n v="1"/>
    <x v="20"/>
    <x v="9"/>
    <d v="1899-12-30T09:44:00"/>
    <s v="9"/>
    <d v="2024-11-12T00:00:00"/>
    <d v="1899-12-30T10:44:00"/>
    <x v="12"/>
    <s v="Priya Shaikh"/>
    <x v="1"/>
    <x v="1"/>
    <s v="Home Fragrance"/>
    <x v="0"/>
    <x v="6"/>
    <x v="0"/>
    <n v="34.01"/>
    <d v="2024-11-11T00:56:00"/>
    <d v="2024-08-19T00:44:00"/>
    <x v="0"/>
    <d v="2024-11-12T10:44:00"/>
    <d v="2024-11-12T00:56:00"/>
    <x v="0"/>
  </r>
  <r>
    <s v="ORD-20241027-01141"/>
    <x v="0"/>
    <s v="SWT-001"/>
    <x v="9"/>
    <n v="28.94"/>
    <x v="7"/>
    <n v="1"/>
    <x v="28"/>
    <x v="10"/>
    <d v="1899-12-30T10:25:00"/>
    <s v="10"/>
    <d v="2024-10-27T00:00:00"/>
    <d v="1899-12-30T14:25:00"/>
    <x v="9"/>
    <s v="Ayesha Kumar"/>
    <x v="2"/>
    <x v="0"/>
    <s v="Dates &amp; Sweets"/>
    <x v="1"/>
    <x v="0"/>
    <x v="0"/>
    <n v="28.94"/>
    <d v="2024-10-27T01:18:00"/>
    <d v="2024-08-24T00:44:00"/>
    <x v="0"/>
    <d v="2024-10-27T14:25:00"/>
    <d v="2024-10-28T01:18:00"/>
    <x v="1"/>
  </r>
  <r>
    <s v="ORD-20250716-01142"/>
    <x v="0"/>
    <s v="HOM-001"/>
    <x v="3"/>
    <n v="28.31"/>
    <x v="2"/>
    <n v="1"/>
    <x v="243"/>
    <x v="8"/>
    <d v="1899-12-30T12:18:00"/>
    <s v="12"/>
    <d v="2025-07-17T00:00:00"/>
    <d v="1899-12-30T16:18:00"/>
    <x v="11"/>
    <s v="Omar Al Nuaimi"/>
    <x v="0"/>
    <x v="0"/>
    <s v="Home Fragrance"/>
    <x v="0"/>
    <x v="1"/>
    <x v="0"/>
    <n v="28.31"/>
    <d v="2025-07-16T00:25:00"/>
    <d v="2024-08-03T00:22:00"/>
    <x v="0"/>
    <d v="2025-07-17T16:18:00"/>
    <d v="2025-07-17T00:25:00"/>
    <x v="0"/>
  </r>
  <r>
    <s v="ORD-20250603-01143"/>
    <x v="0"/>
    <s v="HOM-001"/>
    <x v="3"/>
    <n v="29.87"/>
    <x v="11"/>
    <n v="1"/>
    <x v="107"/>
    <x v="6"/>
    <d v="1899-12-30T11:02:00"/>
    <s v="11"/>
    <d v="2025-06-03T00:00:00"/>
    <d v="1899-12-30T18:02:00"/>
    <x v="8"/>
    <s v="Rohit Shah"/>
    <x v="2"/>
    <x v="0"/>
    <s v="Home Fragrance"/>
    <x v="1"/>
    <x v="2"/>
    <x v="0"/>
    <n v="29.87"/>
    <d v="2025-06-03T00:22:00"/>
    <d v="2024-08-02T00:33:00"/>
    <x v="0"/>
    <d v="2025-06-03T18:02:00"/>
    <d v="2025-06-04T00:22:00"/>
    <x v="1"/>
  </r>
  <r>
    <s v="ORD-20241228-01144"/>
    <x v="0"/>
    <s v="GFT-001"/>
    <x v="2"/>
    <n v="36.56"/>
    <x v="1"/>
    <n v="2"/>
    <x v="59"/>
    <x v="11"/>
    <d v="1899-12-30T12:14:00"/>
    <s v="12"/>
    <d v="2024-12-30T00:00:00"/>
    <d v="1899-12-30T14:14:00"/>
    <x v="32"/>
    <s v="Daniel Davis"/>
    <x v="6"/>
    <x v="0"/>
    <s v="Gifting"/>
    <x v="2"/>
    <x v="0"/>
    <x v="0"/>
    <n v="73.12"/>
    <d v="2024-12-28T00:22:00"/>
    <d v="2024-08-28T00:44:00"/>
    <x v="0"/>
    <d v="2024-12-30T14:14:00"/>
    <d v="2024-12-29T00:22:00"/>
    <x v="0"/>
  </r>
  <r>
    <s v="ORD-20241006-01145"/>
    <x v="0"/>
    <s v="CHC-001"/>
    <x v="17"/>
    <n v="18.11"/>
    <x v="1"/>
    <n v="1"/>
    <x v="262"/>
    <x v="10"/>
    <d v="1899-12-30T16:37:00"/>
    <s v="16"/>
    <d v="2024-10-07T00:00:00"/>
    <d v="1899-12-30T15:26:00"/>
    <x v="11"/>
    <s v="Aijaz Hussain"/>
    <x v="0"/>
    <x v="0"/>
    <s v="Chocolate"/>
    <x v="0"/>
    <x v="0"/>
    <x v="0"/>
    <n v="18.11"/>
    <d v="2024-10-06T00:11:00"/>
    <d v="2024-08-19T00:33:00"/>
    <x v="0"/>
    <d v="2024-10-07T15:26:00"/>
    <d v="2024-10-07T00:11:00"/>
    <x v="0"/>
  </r>
  <r>
    <s v="ORD-20241108-01146"/>
    <x v="0"/>
    <s v="GFT-001"/>
    <x v="2"/>
    <n v="36.51"/>
    <x v="6"/>
    <n v="1"/>
    <x v="69"/>
    <x v="9"/>
    <d v="1899-12-30T13:29:00"/>
    <s v="13"/>
    <d v="2024-11-10T00:00:00"/>
    <d v="1899-12-30T19:29:00"/>
    <x v="14"/>
    <s v="Aijaz Hussain"/>
    <x v="1"/>
    <x v="0"/>
    <s v="Gifting"/>
    <x v="2"/>
    <x v="3"/>
    <x v="0"/>
    <n v="36.51"/>
    <d v="2024-11-08T00:56:00"/>
    <d v="2024-08-19T00:33:00"/>
    <x v="0"/>
    <d v="2024-11-10T19:29:00"/>
    <d v="2024-11-09T00:56:00"/>
    <x v="0"/>
  </r>
  <r>
    <s v="ORD-20250409-01147"/>
    <x v="0"/>
    <s v="FLW-002"/>
    <x v="5"/>
    <n v="50.95"/>
    <x v="3"/>
    <n v="1"/>
    <x v="189"/>
    <x v="0"/>
    <d v="1899-12-30T19:46:00"/>
    <s v="19"/>
    <d v="2025-04-10T00:00:00"/>
    <d v="1899-12-30T19:46:00"/>
    <x v="19"/>
    <s v="Hamad Al Mazrouei"/>
    <x v="0"/>
    <x v="0"/>
    <s v="Flowers"/>
    <x v="0"/>
    <x v="1"/>
    <x v="0"/>
    <n v="50.95"/>
    <d v="2025-04-09T00:11:00"/>
    <d v="2024-10-06T01:15:00"/>
    <x v="0"/>
    <d v="2025-04-10T19:46:00"/>
    <d v="2025-04-10T00:11:00"/>
    <x v="0"/>
  </r>
  <r>
    <s v="ORD-20250225-01148"/>
    <x v="0"/>
    <s v="PAF-001"/>
    <x v="12"/>
    <n v="22.3"/>
    <x v="11"/>
    <n v="1"/>
    <x v="24"/>
    <x v="5"/>
    <d v="1899-12-30T12:35:00"/>
    <s v="12"/>
    <d v="2025-02-25T00:00:00"/>
    <d v="1899-12-30T18:35:00"/>
    <x v="18"/>
    <s v="Farhan Chaudhry"/>
    <x v="1"/>
    <x v="0"/>
    <s v="Bakery"/>
    <x v="1"/>
    <x v="3"/>
    <x v="1"/>
    <n v="22.3"/>
    <d v="2025-02-25T00:56:00"/>
    <d v="2024-09-23T00:25:00"/>
    <x v="0"/>
    <d v="2025-02-25T18:35:00"/>
    <d v="2025-02-26T00:56:00"/>
    <x v="1"/>
  </r>
  <r>
    <s v="ORD-20250528-01149"/>
    <x v="0"/>
    <s v="DAT-001"/>
    <x v="6"/>
    <n v="25.72"/>
    <x v="4"/>
    <n v="1"/>
    <x v="121"/>
    <x v="1"/>
    <d v="1899-12-30T11:15:00"/>
    <s v="11"/>
    <d v="2025-05-28T00:00:00"/>
    <d v="1899-12-30T18:15:00"/>
    <x v="2"/>
    <s v="Yousef Al Shamsi"/>
    <x v="0"/>
    <x v="1"/>
    <s v="Dates &amp; Sweets"/>
    <x v="1"/>
    <x v="1"/>
    <x v="0"/>
    <n v="25.72"/>
    <d v="2025-05-28T01:15:00"/>
    <d v="2024-08-21T01:07:00"/>
    <x v="0"/>
    <d v="2025-05-28T18:15:00"/>
    <d v="2025-05-29T01:15:00"/>
    <x v="1"/>
  </r>
  <r>
    <s v="ORD-20240907-01150"/>
    <x v="0"/>
    <s v="GFT-001"/>
    <x v="2"/>
    <n v="34.69"/>
    <x v="10"/>
    <n v="1"/>
    <x v="319"/>
    <x v="3"/>
    <d v="1899-12-30T21:08:00"/>
    <s v="21"/>
    <d v="2024-09-08T00:00:00"/>
    <d v="1899-12-30T16:34:00"/>
    <x v="11"/>
    <s v="Olivia Brown"/>
    <x v="0"/>
    <x v="1"/>
    <s v="Gifting"/>
    <x v="0"/>
    <x v="1"/>
    <x v="0"/>
    <n v="34.69"/>
    <d v="2024-09-07T00:56:00"/>
    <d v="2024-09-07T00:56:00"/>
    <x v="1"/>
    <d v="2024-09-08T16:34:00"/>
    <d v="2024-09-08T00:56:00"/>
    <x v="0"/>
  </r>
  <r>
    <s v="ORD-20241117-01151"/>
    <x v="0"/>
    <s v="GFT-001"/>
    <x v="2"/>
    <n v="32.47"/>
    <x v="3"/>
    <n v="1"/>
    <x v="314"/>
    <x v="9"/>
    <d v="1899-12-30T11:17:00"/>
    <s v="11"/>
    <d v="2024-11-17T00:00:00"/>
    <d v="1899-12-30T16:17:00"/>
    <x v="19"/>
    <s v="Aijaz Hussain"/>
    <x v="0"/>
    <x v="1"/>
    <s v="Gifting"/>
    <x v="1"/>
    <x v="3"/>
    <x v="0"/>
    <n v="32.47"/>
    <d v="2024-11-17T01:29:00"/>
    <d v="2024-08-19T00:33:00"/>
    <x v="0"/>
    <d v="2024-11-17T16:17:00"/>
    <d v="2024-11-18T01:29:00"/>
    <x v="1"/>
  </r>
  <r>
    <s v="ORD-20250404-01152"/>
    <x v="0"/>
    <s v="TOY-001"/>
    <x v="0"/>
    <n v="16.940000000000001"/>
    <x v="0"/>
    <n v="2"/>
    <x v="331"/>
    <x v="0"/>
    <d v="1899-12-30T09:03:00"/>
    <s v="9"/>
    <d v="2025-04-04T00:00:00"/>
    <d v="1899-12-30T14:03:00"/>
    <x v="4"/>
    <s v="Hamad Al Marri"/>
    <x v="0"/>
    <x v="0"/>
    <s v="Toys"/>
    <x v="1"/>
    <x v="1"/>
    <x v="2"/>
    <n v="33.880000000000003"/>
    <d v="2025-04-04T00:33:00"/>
    <d v="2024-08-18T00:33:00"/>
    <x v="0"/>
    <d v="2025-04-04T14:03:00"/>
    <d v="2025-04-05T00:33:00"/>
    <x v="1"/>
  </r>
  <r>
    <s v="ORD-20250523-01153"/>
    <x v="0"/>
    <s v="BBY-001"/>
    <x v="16"/>
    <n v="71.430000000000007"/>
    <x v="0"/>
    <n v="1"/>
    <x v="294"/>
    <x v="1"/>
    <d v="1899-12-30T11:05:00"/>
    <s v="11"/>
    <d v="2025-05-24T00:00:00"/>
    <d v="1899-12-30T17:05:00"/>
    <x v="2"/>
    <s v="Rakesh Kumar"/>
    <x v="0"/>
    <x v="0"/>
    <s v="Baby"/>
    <x v="0"/>
    <x v="0"/>
    <x v="2"/>
    <n v="71.430000000000007"/>
    <d v="2025-05-23T00:56:00"/>
    <d v="2024-11-26T01:29:00"/>
    <x v="0"/>
    <d v="2025-05-24T17:05:00"/>
    <d v="2025-05-24T00:56:00"/>
    <x v="0"/>
  </r>
  <r>
    <s v="ORD-20240907-01154"/>
    <x v="0"/>
    <s v="FLW-002"/>
    <x v="5"/>
    <n v="59.8"/>
    <x v="2"/>
    <n v="1"/>
    <x v="319"/>
    <x v="3"/>
    <d v="1899-12-30T16:14:00"/>
    <s v="16"/>
    <d v="2024-09-08T00:00:00"/>
    <d v="1899-12-30T20:14:00"/>
    <x v="12"/>
    <s v="Ayesha Kumar"/>
    <x v="1"/>
    <x v="0"/>
    <s v="Flowers"/>
    <x v="0"/>
    <x v="2"/>
    <x v="0"/>
    <n v="59.8"/>
    <d v="2024-09-07T01:29:00"/>
    <d v="2024-08-24T00:44:00"/>
    <x v="0"/>
    <d v="2024-09-08T20:14:00"/>
    <d v="2024-09-08T01:29:00"/>
    <x v="0"/>
  </r>
  <r>
    <s v="ORD-20250803-01155"/>
    <x v="0"/>
    <s v="PRF-001"/>
    <x v="14"/>
    <n v="125.85"/>
    <x v="12"/>
    <n v="1"/>
    <x v="44"/>
    <x v="7"/>
    <d v="1899-12-30T11:47:00"/>
    <s v="11"/>
    <d v="2025-08-04T00:00:00"/>
    <d v="1899-12-30T16:47:00"/>
    <x v="11"/>
    <s v="Maryam Al Mazrouei"/>
    <x v="0"/>
    <x v="0"/>
    <s v="Perfume"/>
    <x v="0"/>
    <x v="0"/>
    <x v="1"/>
    <n v="125.85"/>
    <d v="2025-08-03T00:22:00"/>
    <d v="2024-08-02T00:56:00"/>
    <x v="0"/>
    <d v="2025-08-04T16:47:00"/>
    <d v="2025-08-04T00:22:00"/>
    <x v="0"/>
  </r>
  <r>
    <s v="ORD-20241019-01156"/>
    <x v="0"/>
    <s v="HMP-002"/>
    <x v="8"/>
    <n v="77.569999999999993"/>
    <x v="7"/>
    <n v="3"/>
    <x v="215"/>
    <x v="10"/>
    <d v="1899-12-30T21:26:00"/>
    <s v="21"/>
    <d v="2024-10-20T00:00:00"/>
    <d v="1899-12-30T18:53:00"/>
    <x v="2"/>
    <s v="Ahmed Al Mazrouei"/>
    <x v="0"/>
    <x v="0"/>
    <s v="Hamper"/>
    <x v="0"/>
    <x v="0"/>
    <x v="0"/>
    <n v="232.70999999999998"/>
    <d v="2024-10-19T00:56:00"/>
    <d v="2024-08-08T00:11:00"/>
    <x v="0"/>
    <d v="2024-10-20T18:53:00"/>
    <d v="2024-10-20T00:56:00"/>
    <x v="0"/>
  </r>
  <r>
    <s v="ORD-20250310-01157"/>
    <x v="0"/>
    <s v="HMP-002"/>
    <x v="8"/>
    <n v="86.99"/>
    <x v="4"/>
    <n v="1"/>
    <x v="269"/>
    <x v="2"/>
    <d v="1899-12-30T14:25:00"/>
    <s v="14"/>
    <d v="2025-03-11T00:00:00"/>
    <d v="1899-12-30T16:25:00"/>
    <x v="7"/>
    <s v="Imran Verma"/>
    <x v="0"/>
    <x v="1"/>
    <s v="Hamper"/>
    <x v="0"/>
    <x v="3"/>
    <x v="1"/>
    <n v="86.99"/>
    <d v="2025-03-10T00:44:00"/>
    <d v="2024-08-24T01:07:00"/>
    <x v="0"/>
    <d v="2025-03-11T16:25:00"/>
    <d v="2025-03-11T00:44:00"/>
    <x v="0"/>
  </r>
  <r>
    <s v="ORD-20241013-01158"/>
    <x v="0"/>
    <s v="HMP-002"/>
    <x v="8"/>
    <n v="93.25"/>
    <x v="4"/>
    <n v="1"/>
    <x v="151"/>
    <x v="10"/>
    <d v="1899-12-30T18:36:00"/>
    <s v="18"/>
    <d v="2024-10-14T00:00:00"/>
    <d v="1899-12-30T21:36:00"/>
    <x v="5"/>
    <s v="Farhan Hussain"/>
    <x v="0"/>
    <x v="0"/>
    <s v="Hamper"/>
    <x v="0"/>
    <x v="5"/>
    <x v="0"/>
    <n v="93.25"/>
    <d v="2024-10-13T01:15:00"/>
    <d v="2024-10-13T01:15:00"/>
    <x v="1"/>
    <d v="2024-10-14T21:36:00"/>
    <d v="2024-10-14T01:15:00"/>
    <x v="0"/>
  </r>
  <r>
    <s v="ORD-20250812-01159"/>
    <x v="0"/>
    <s v="FLW-002"/>
    <x v="5"/>
    <n v="55.62"/>
    <x v="1"/>
    <n v="1"/>
    <x v="290"/>
    <x v="7"/>
    <d v="1899-12-30T11:13:00"/>
    <s v="11"/>
    <d v="2025-08-14T00:00:00"/>
    <d v="1899-12-30T13:13:00"/>
    <x v="32"/>
    <s v="Ahmed Al Bateen"/>
    <x v="6"/>
    <x v="1"/>
    <s v="Flowers"/>
    <x v="2"/>
    <x v="4"/>
    <x v="1"/>
    <n v="55.62"/>
    <d v="2025-08-12T00:11:00"/>
    <d v="2024-08-06T00:56:00"/>
    <x v="0"/>
    <d v="2025-08-14T13:13:00"/>
    <d v="2025-08-13T00:11:00"/>
    <x v="0"/>
  </r>
  <r>
    <s v="ORD-20250425-01160"/>
    <x v="0"/>
    <s v="PAF-001"/>
    <x v="12"/>
    <n v="26.08"/>
    <x v="3"/>
    <n v="1"/>
    <x v="327"/>
    <x v="0"/>
    <d v="1899-12-30T16:47:00"/>
    <s v="16"/>
    <d v="2025-04-26T00:00:00"/>
    <d v="1899-12-30T13:42:00"/>
    <x v="16"/>
    <s v="Rohit Shah"/>
    <x v="0"/>
    <x v="0"/>
    <s v="Bakery"/>
    <x v="0"/>
    <x v="1"/>
    <x v="0"/>
    <n v="26.08"/>
    <d v="2025-04-25T00:56:00"/>
    <d v="2024-08-02T00:33:00"/>
    <x v="0"/>
    <d v="2025-04-26T13:42:00"/>
    <d v="2025-04-26T00:56:00"/>
    <x v="0"/>
  </r>
  <r>
    <s v="ORD-20240922-01161"/>
    <x v="0"/>
    <s v="PRF-001"/>
    <x v="14"/>
    <n v="123.78"/>
    <x v="12"/>
    <n v="1"/>
    <x v="87"/>
    <x v="3"/>
    <d v="1899-12-30T18:18:00"/>
    <s v="18"/>
    <d v="2024-09-23T00:00:00"/>
    <d v="1899-12-30T19:18:00"/>
    <x v="23"/>
    <s v="Abdullah Al Mansoori"/>
    <x v="5"/>
    <x v="1"/>
    <s v="Perfume"/>
    <x v="0"/>
    <x v="1"/>
    <x v="0"/>
    <n v="123.78"/>
    <d v="2024-09-22T00:25:00"/>
    <d v="2024-09-22T00:25:00"/>
    <x v="1"/>
    <d v="2024-09-23T19:18:00"/>
    <d v="2024-09-23T00:25:00"/>
    <x v="0"/>
  </r>
  <r>
    <s v="ORD-20250621-01162"/>
    <x v="0"/>
    <s v="SWT-001"/>
    <x v="9"/>
    <n v="29.85"/>
    <x v="7"/>
    <n v="3"/>
    <x v="220"/>
    <x v="6"/>
    <d v="1899-12-30T12:42:00"/>
    <s v="12"/>
    <d v="2025-06-21T00:00:00"/>
    <d v="1899-12-30T18:42:00"/>
    <x v="7"/>
    <s v="Rohit Kumar"/>
    <x v="0"/>
    <x v="0"/>
    <s v="Dates &amp; Sweets"/>
    <x v="1"/>
    <x v="0"/>
    <x v="1"/>
    <n v="89.550000000000011"/>
    <d v="2025-06-21T01:07:00"/>
    <d v="2024-08-09T01:07:00"/>
    <x v="0"/>
    <d v="2025-06-21T18:42:00"/>
    <d v="2025-06-22T01:07:00"/>
    <x v="1"/>
  </r>
  <r>
    <s v="ORD-20250714-01163"/>
    <x v="0"/>
    <s v="HMP-002"/>
    <x v="8"/>
    <n v="85.91"/>
    <x v="9"/>
    <n v="3"/>
    <x v="143"/>
    <x v="8"/>
    <d v="1899-12-30T18:17:00"/>
    <s v="18"/>
    <d v="2025-07-15T00:00:00"/>
    <d v="1899-12-30T19:17:00"/>
    <x v="16"/>
    <s v="Bilal Shaikh"/>
    <x v="0"/>
    <x v="0"/>
    <s v="Hamper"/>
    <x v="0"/>
    <x v="4"/>
    <x v="1"/>
    <n v="257.73"/>
    <d v="2025-07-14T00:56:00"/>
    <d v="2024-09-22T00:11:00"/>
    <x v="0"/>
    <d v="2025-07-15T19:17:00"/>
    <d v="2025-07-15T00:56:00"/>
    <x v="0"/>
  </r>
  <r>
    <s v="ORD-20250212-01164"/>
    <x v="0"/>
    <s v="CKE-001"/>
    <x v="7"/>
    <n v="54.33"/>
    <x v="5"/>
    <n v="1"/>
    <x v="289"/>
    <x v="5"/>
    <d v="1899-12-30T12:51:00"/>
    <s v="12"/>
    <d v="2025-02-12T00:00:00"/>
    <d v="1899-12-30T17:51:00"/>
    <x v="36"/>
    <s v="Aijaz Iqbal"/>
    <x v="6"/>
    <x v="0"/>
    <s v="Cakes"/>
    <x v="1"/>
    <x v="5"/>
    <x v="1"/>
    <n v="54.33"/>
    <d v="2025-02-12T01:07:00"/>
    <d v="2024-08-04T01:18:00"/>
    <x v="0"/>
    <d v="2025-02-12T17:51:00"/>
    <d v="2025-02-13T01:07:00"/>
    <x v="1"/>
  </r>
  <r>
    <s v="ORD-20250801-01165"/>
    <x v="0"/>
    <s v="FLW-002"/>
    <x v="5"/>
    <n v="58.12"/>
    <x v="1"/>
    <n v="1"/>
    <x v="315"/>
    <x v="7"/>
    <d v="1899-12-30T11:05:00"/>
    <s v="11"/>
    <d v="2025-08-02T00:00:00"/>
    <d v="1899-12-30T13:05:00"/>
    <x v="17"/>
    <s v="Latifa Al Falasi"/>
    <x v="2"/>
    <x v="0"/>
    <s v="Flowers"/>
    <x v="0"/>
    <x v="4"/>
    <x v="0"/>
    <n v="58.12"/>
    <d v="2025-08-01T00:56:00"/>
    <d v="2024-08-23T01:29:00"/>
    <x v="0"/>
    <d v="2025-08-02T13:05:00"/>
    <d v="2025-08-02T00:56:00"/>
    <x v="0"/>
  </r>
  <r>
    <s v="ORD-20250705-01166"/>
    <x v="0"/>
    <s v="CKE-001"/>
    <x v="7"/>
    <n v="59.21"/>
    <x v="8"/>
    <n v="4"/>
    <x v="332"/>
    <x v="8"/>
    <d v="1899-12-30T20:08:00"/>
    <s v="20"/>
    <d v="2025-07-07T00:00:00"/>
    <d v="1899-12-30T15:03:00"/>
    <x v="2"/>
    <s v="Daniel Taylor"/>
    <x v="0"/>
    <x v="0"/>
    <s v="Cakes"/>
    <x v="2"/>
    <x v="2"/>
    <x v="2"/>
    <n v="236.84"/>
    <d v="2025-07-05T01:29:00"/>
    <d v="2024-08-18T00:22:00"/>
    <x v="0"/>
    <d v="2025-07-07T15:03:00"/>
    <d v="2025-07-06T01:29:00"/>
    <x v="0"/>
  </r>
  <r>
    <s v="ORD-20250614-01167"/>
    <x v="0"/>
    <s v="PER-002"/>
    <x v="15"/>
    <n v="18.739999999999998"/>
    <x v="0"/>
    <n v="1"/>
    <x v="125"/>
    <x v="6"/>
    <d v="1899-12-30T10:49:00"/>
    <s v="10"/>
    <d v="2025-06-14T00:00:00"/>
    <d v="1899-12-30T16:49:00"/>
    <x v="11"/>
    <s v="John Smith"/>
    <x v="0"/>
    <x v="1"/>
    <s v="Personalized"/>
    <x v="1"/>
    <x v="3"/>
    <x v="0"/>
    <n v="18.739999999999998"/>
    <d v="2025-06-14T00:44:00"/>
    <d v="2024-12-27T01:15:00"/>
    <x v="0"/>
    <d v="2025-06-14T16:49:00"/>
    <d v="2025-06-15T00:44:00"/>
    <x v="1"/>
  </r>
  <r>
    <s v="ORD-20250801-01168"/>
    <x v="0"/>
    <s v="FLW-002"/>
    <x v="5"/>
    <n v="49.14"/>
    <x v="6"/>
    <n v="3"/>
    <x v="315"/>
    <x v="7"/>
    <d v="1899-12-30T14:22:00"/>
    <s v="14"/>
    <d v="2025-08-01T00:00:00"/>
    <d v="1899-12-30T17:22:00"/>
    <x v="21"/>
    <s v="Arjun Hussain"/>
    <x v="4"/>
    <x v="0"/>
    <s v="Flowers"/>
    <x v="1"/>
    <x v="5"/>
    <x v="1"/>
    <n v="147.42000000000002"/>
    <d v="2025-08-01T00:11:00"/>
    <d v="2024-11-05T00:22:00"/>
    <x v="0"/>
    <d v="2025-08-01T17:22:00"/>
    <d v="2025-08-02T00:11:00"/>
    <x v="1"/>
  </r>
  <r>
    <s v="ORD-20250515-01169"/>
    <x v="0"/>
    <s v="GFT-001"/>
    <x v="2"/>
    <n v="29.86"/>
    <x v="6"/>
    <n v="1"/>
    <x v="111"/>
    <x v="1"/>
    <d v="1899-12-30T20:27:00"/>
    <s v="20"/>
    <d v="2025-05-17T00:00:00"/>
    <d v="1899-12-30T18:03:00"/>
    <x v="5"/>
    <s v="Khalid Al Mansoori"/>
    <x v="2"/>
    <x v="1"/>
    <s v="Gifting"/>
    <x v="2"/>
    <x v="0"/>
    <x v="0"/>
    <n v="29.86"/>
    <d v="2025-05-15T00:33:00"/>
    <d v="2024-08-03T00:11:00"/>
    <x v="0"/>
    <d v="2025-05-17T18:03:00"/>
    <d v="2025-05-16T00:33:00"/>
    <x v="0"/>
  </r>
  <r>
    <s v="ORD-20250516-01170"/>
    <x v="0"/>
    <s v="HOM-001"/>
    <x v="3"/>
    <n v="31.22"/>
    <x v="6"/>
    <n v="1"/>
    <x v="141"/>
    <x v="1"/>
    <d v="1899-12-30T19:14:00"/>
    <s v="19"/>
    <d v="2025-05-18T00:00:00"/>
    <d v="1899-12-30T16:26:00"/>
    <x v="26"/>
    <s v="Hina Shaikh"/>
    <x v="1"/>
    <x v="1"/>
    <s v="Home Fragrance"/>
    <x v="2"/>
    <x v="3"/>
    <x v="0"/>
    <n v="31.22"/>
    <d v="2025-05-16T01:29:00"/>
    <d v="2024-08-02T00:56:00"/>
    <x v="0"/>
    <d v="2025-05-18T16:26:00"/>
    <d v="2025-05-17T01:29:00"/>
    <x v="0"/>
  </r>
  <r>
    <s v="ORD-20250524-01171"/>
    <x v="0"/>
    <s v="TOY-001"/>
    <x v="0"/>
    <n v="16.41"/>
    <x v="1"/>
    <n v="1"/>
    <x v="114"/>
    <x v="1"/>
    <d v="1899-12-30T16:22:00"/>
    <s v="16"/>
    <d v="2025-05-25T00:00:00"/>
    <d v="1899-12-30T18:22:00"/>
    <x v="21"/>
    <s v="Ali Khan"/>
    <x v="4"/>
    <x v="0"/>
    <s v="Toys"/>
    <x v="0"/>
    <x v="1"/>
    <x v="1"/>
    <n v="16.41"/>
    <d v="2025-05-24T00:44:00"/>
    <d v="2024-08-17T00:56:00"/>
    <x v="0"/>
    <d v="2025-05-25T18:22:00"/>
    <d v="2025-05-25T00:44:00"/>
    <x v="0"/>
  </r>
  <r>
    <s v="ORD-20241009-01172"/>
    <x v="0"/>
    <s v="PER-002"/>
    <x v="15"/>
    <n v="16.559999999999999"/>
    <x v="0"/>
    <n v="3"/>
    <x v="292"/>
    <x v="10"/>
    <d v="1899-12-30T18:04:00"/>
    <s v="18"/>
    <d v="2024-10-10T00:00:00"/>
    <d v="1899-12-30T16:14:00"/>
    <x v="1"/>
    <s v="Hina Shah"/>
    <x v="1"/>
    <x v="1"/>
    <s v="Personalized"/>
    <x v="0"/>
    <x v="0"/>
    <x v="1"/>
    <n v="49.679999999999993"/>
    <d v="2024-10-09T01:18:00"/>
    <d v="2024-08-07T01:18:00"/>
    <x v="0"/>
    <d v="2024-10-10T16:14:00"/>
    <d v="2024-10-10T01:18:00"/>
    <x v="0"/>
  </r>
  <r>
    <s v="ORD-20240904-01173"/>
    <x v="0"/>
    <s v="FLW-002"/>
    <x v="5"/>
    <n v="56.71"/>
    <x v="6"/>
    <n v="1"/>
    <x v="335"/>
    <x v="3"/>
    <d v="1899-12-30T14:10:00"/>
    <s v="14"/>
    <d v="2024-09-04T00:00:00"/>
    <d v="1899-12-30T18:10:00"/>
    <x v="2"/>
    <s v="Mohammed Al Hosani"/>
    <x v="0"/>
    <x v="1"/>
    <s v="Flowers"/>
    <x v="1"/>
    <x v="0"/>
    <x v="1"/>
    <n v="56.71"/>
    <d v="2024-09-04T01:18:00"/>
    <d v="2024-08-22T01:15:00"/>
    <x v="0"/>
    <d v="2024-09-04T18:10:00"/>
    <d v="2024-09-05T01:18:00"/>
    <x v="1"/>
  </r>
  <r>
    <s v="ORD-20250205-01174"/>
    <x v="0"/>
    <s v="HOM-001"/>
    <x v="3"/>
    <n v="35.979999999999997"/>
    <x v="2"/>
    <n v="1"/>
    <x v="116"/>
    <x v="5"/>
    <d v="1899-12-30T19:22:00"/>
    <s v="19"/>
    <d v="2025-02-07T00:00:00"/>
    <d v="1899-12-30T14:58:00"/>
    <x v="32"/>
    <s v="Latifa Al Marri"/>
    <x v="7"/>
    <x v="1"/>
    <s v="Home Fragrance"/>
    <x v="2"/>
    <x v="1"/>
    <x v="0"/>
    <n v="35.979999999999997"/>
    <d v="2025-02-05T00:44:00"/>
    <d v="2024-08-22T01:07:00"/>
    <x v="0"/>
    <d v="2025-02-07T14:58:00"/>
    <d v="2025-02-06T00:44:00"/>
    <x v="0"/>
  </r>
  <r>
    <s v="ORD-20250325-01175"/>
    <x v="0"/>
    <s v="CRP-001"/>
    <x v="4"/>
    <n v="168.06"/>
    <x v="4"/>
    <n v="3"/>
    <x v="361"/>
    <x v="2"/>
    <d v="1899-12-30T09:18:00"/>
    <s v="9"/>
    <d v="2025-03-25T00:00:00"/>
    <d v="1899-12-30T13:18:00"/>
    <x v="9"/>
    <s v="Ayesha Chaudhry"/>
    <x v="2"/>
    <x v="0"/>
    <s v="Hamper"/>
    <x v="1"/>
    <x v="1"/>
    <x v="0"/>
    <n v="504.18"/>
    <d v="2025-03-25T01:15:00"/>
    <d v="2024-09-22T01:15:00"/>
    <x v="0"/>
    <d v="2025-03-25T13:18:00"/>
    <d v="2025-03-26T01:15:00"/>
    <x v="1"/>
  </r>
  <r>
    <s v="ORD-20250719-01176"/>
    <x v="0"/>
    <s v="CKE-001"/>
    <x v="7"/>
    <n v="55.36"/>
    <x v="5"/>
    <n v="2"/>
    <x v="362"/>
    <x v="8"/>
    <d v="1899-12-30T10:29:00"/>
    <s v="10"/>
    <d v="2025-07-19T00:00:00"/>
    <d v="1899-12-30T17:29:00"/>
    <x v="6"/>
    <s v="Hassan Verma"/>
    <x v="0"/>
    <x v="0"/>
    <s v="Cakes"/>
    <x v="1"/>
    <x v="1"/>
    <x v="0"/>
    <n v="110.72"/>
    <d v="2025-07-19T00:56:00"/>
    <d v="2024-09-13T00:22:00"/>
    <x v="0"/>
    <d v="2025-07-19T17:29:00"/>
    <d v="2025-07-20T00:56:00"/>
    <x v="1"/>
  </r>
  <r>
    <s v="ORD-20250102-01177"/>
    <x v="0"/>
    <s v="GFT-001"/>
    <x v="2"/>
    <n v="34.72"/>
    <x v="1"/>
    <n v="1"/>
    <x v="82"/>
    <x v="4"/>
    <d v="1899-12-30T10:41:00"/>
    <s v="10"/>
    <d v="2025-01-03T00:00:00"/>
    <d v="1899-12-30T11:41:00"/>
    <x v="19"/>
    <s v="Emily Miller"/>
    <x v="0"/>
    <x v="1"/>
    <s v="Gifting"/>
    <x v="0"/>
    <x v="5"/>
    <x v="0"/>
    <n v="34.72"/>
    <d v="2025-01-02T01:29:00"/>
    <d v="2024-08-05T00:44:00"/>
    <x v="0"/>
    <d v="2025-01-03T11:41:00"/>
    <d v="2025-01-03T01:29:00"/>
    <x v="0"/>
  </r>
  <r>
    <s v="ORD-20241109-01178"/>
    <x v="0"/>
    <s v="GFT-001"/>
    <x v="2"/>
    <n v="37.57"/>
    <x v="10"/>
    <n v="4"/>
    <x v="193"/>
    <x v="9"/>
    <d v="1899-12-30T18:30:00"/>
    <s v="18"/>
    <d v="2024-11-10T00:00:00"/>
    <d v="1899-12-30T19:30:00"/>
    <x v="9"/>
    <s v="Michael Brown"/>
    <x v="2"/>
    <x v="1"/>
    <s v="Gifting"/>
    <x v="0"/>
    <x v="0"/>
    <x v="1"/>
    <n v="150.28"/>
    <d v="2024-11-09T00:33:00"/>
    <d v="2024-09-15T00:11:00"/>
    <x v="0"/>
    <d v="2024-11-10T19:30:00"/>
    <d v="2024-11-10T00:33:00"/>
    <x v="0"/>
  </r>
  <r>
    <s v="ORD-20250521-01179"/>
    <x v="0"/>
    <s v="GFT-001"/>
    <x v="2"/>
    <n v="34.19"/>
    <x v="12"/>
    <n v="2"/>
    <x v="316"/>
    <x v="1"/>
    <d v="1899-12-30T16:16:00"/>
    <s v="16"/>
    <d v="2025-05-22T00:00:00"/>
    <d v="1899-12-30T21:16:00"/>
    <x v="12"/>
    <s v="Michael Brown"/>
    <x v="1"/>
    <x v="1"/>
    <s v="Gifting"/>
    <x v="0"/>
    <x v="0"/>
    <x v="0"/>
    <n v="68.38"/>
    <d v="2025-05-21T01:18:00"/>
    <d v="2024-09-15T00:11:00"/>
    <x v="0"/>
    <d v="2025-05-22T21:16:00"/>
    <d v="2025-05-22T01:18:00"/>
    <x v="0"/>
  </r>
  <r>
    <s v="ORD-20241011-01180"/>
    <x v="0"/>
    <s v="GFT-001"/>
    <x v="2"/>
    <n v="35.75"/>
    <x v="12"/>
    <n v="2"/>
    <x v="190"/>
    <x v="10"/>
    <d v="1899-12-30T19:39:00"/>
    <s v="19"/>
    <d v="2024-10-13T00:00:00"/>
    <d v="1899-12-30T18:55:00"/>
    <x v="11"/>
    <s v="Hamad Al Bateen"/>
    <x v="0"/>
    <x v="0"/>
    <s v="Gifting"/>
    <x v="2"/>
    <x v="0"/>
    <x v="1"/>
    <n v="71.5"/>
    <d v="2024-10-11T01:15:00"/>
    <d v="2024-08-09T00:11:00"/>
    <x v="0"/>
    <d v="2024-10-13T18:55:00"/>
    <d v="2024-10-12T01:15:00"/>
    <x v="0"/>
  </r>
  <r>
    <s v="ORD-20241116-01181"/>
    <x v="0"/>
    <s v="PER-001"/>
    <x v="10"/>
    <n v="12.31"/>
    <x v="5"/>
    <n v="1"/>
    <x v="363"/>
    <x v="9"/>
    <d v="1899-12-30T10:15:00"/>
    <s v="10"/>
    <d v="2024-11-18T00:00:00"/>
    <d v="1899-12-30T11:15:00"/>
    <x v="19"/>
    <s v="Rakesh Verma"/>
    <x v="0"/>
    <x v="0"/>
    <s v="Personalized"/>
    <x v="2"/>
    <x v="3"/>
    <x v="0"/>
    <n v="12.31"/>
    <d v="2024-11-16T00:33:00"/>
    <d v="2024-08-07T01:29:00"/>
    <x v="0"/>
    <d v="2024-11-18T11:15:00"/>
    <d v="2024-11-17T00:33:00"/>
    <x v="0"/>
  </r>
  <r>
    <s v="ORD-20241120-01182"/>
    <x v="0"/>
    <s v="PAF-001"/>
    <x v="12"/>
    <n v="20.82"/>
    <x v="11"/>
    <n v="2"/>
    <x v="106"/>
    <x v="9"/>
    <d v="1899-12-30T17:14:00"/>
    <s v="17"/>
    <d v="2024-11-21T00:00:00"/>
    <d v="1899-12-30T19:14:00"/>
    <x v="18"/>
    <s v="Ali Patel"/>
    <x v="1"/>
    <x v="0"/>
    <s v="Bakery"/>
    <x v="0"/>
    <x v="0"/>
    <x v="1"/>
    <n v="41.64"/>
    <d v="2024-11-20T00:56:00"/>
    <d v="2024-08-29T00:56:00"/>
    <x v="0"/>
    <d v="2024-11-21T19:14:00"/>
    <d v="2024-11-21T00:56:00"/>
    <x v="0"/>
  </r>
  <r>
    <s v="ORD-20250731-01183"/>
    <x v="0"/>
    <s v="FLW-001"/>
    <x v="1"/>
    <n v="52.89"/>
    <x v="0"/>
    <n v="2"/>
    <x v="205"/>
    <x v="8"/>
    <d v="1899-12-30T16:04:00"/>
    <s v="16"/>
    <d v="2025-08-01T00:00:00"/>
    <d v="1899-12-30T20:04:00"/>
    <x v="32"/>
    <s v="Arjun Verma"/>
    <x v="7"/>
    <x v="0"/>
    <s v="Flowers"/>
    <x v="0"/>
    <x v="0"/>
    <x v="1"/>
    <n v="105.78"/>
    <d v="2025-07-31T00:44:00"/>
    <d v="2024-08-29T01:07:00"/>
    <x v="0"/>
    <d v="2025-08-01T20:04:00"/>
    <d v="2025-08-01T00:44:00"/>
    <x v="0"/>
  </r>
  <r>
    <s v="ORD-20250313-01184"/>
    <x v="0"/>
    <s v="HMP-001"/>
    <x v="11"/>
    <n v="73.95"/>
    <x v="12"/>
    <n v="1"/>
    <x v="45"/>
    <x v="2"/>
    <d v="1899-12-30T18:37:00"/>
    <s v="18"/>
    <d v="2025-03-15T00:00:00"/>
    <d v="1899-12-30T13:03:00"/>
    <x v="19"/>
    <s v="Faisal Al Mansoori"/>
    <x v="0"/>
    <x v="0"/>
    <s v="Hamper"/>
    <x v="2"/>
    <x v="0"/>
    <x v="0"/>
    <n v="73.95"/>
    <d v="2025-03-13T00:44:00"/>
    <d v="2024-08-20T00:11:00"/>
    <x v="0"/>
    <d v="2025-03-15T13:03:00"/>
    <d v="2025-03-14T00:44:00"/>
    <x v="0"/>
  </r>
  <r>
    <s v="ORD-20240807-01185"/>
    <x v="0"/>
    <s v="FLW-002"/>
    <x v="5"/>
    <n v="51.67"/>
    <x v="3"/>
    <n v="1"/>
    <x v="86"/>
    <x v="7"/>
    <d v="1899-12-30T09:55:00"/>
    <s v="9"/>
    <d v="2024-08-07T00:00:00"/>
    <d v="1899-12-30T13:55:00"/>
    <x v="0"/>
    <s v="Imran Iqbal"/>
    <x v="0"/>
    <x v="0"/>
    <s v="Flowers"/>
    <x v="1"/>
    <x v="0"/>
    <x v="1"/>
    <n v="51.67"/>
    <d v="2024-08-07T00:44:00"/>
    <d v="2024-08-01T00:44:00"/>
    <x v="0"/>
    <d v="2024-08-07T13:55:00"/>
    <d v="2024-08-08T00:44:00"/>
    <x v="1"/>
  </r>
  <r>
    <s v="ORD-20250106-01186"/>
    <x v="0"/>
    <s v="DAT-001"/>
    <x v="6"/>
    <n v="30.24"/>
    <x v="7"/>
    <n v="1"/>
    <x v="182"/>
    <x v="4"/>
    <d v="1899-12-30T09:33:00"/>
    <s v="9"/>
    <d v="2025-01-07T00:00:00"/>
    <d v="1899-12-30T15:33:00"/>
    <x v="6"/>
    <s v="Farhan Khan"/>
    <x v="0"/>
    <x v="0"/>
    <s v="Dates &amp; Sweets"/>
    <x v="0"/>
    <x v="1"/>
    <x v="0"/>
    <n v="30.24"/>
    <d v="2025-01-06T01:07:00"/>
    <d v="2024-08-09T00:25:00"/>
    <x v="0"/>
    <d v="2025-01-07T15:33:00"/>
    <d v="2025-01-07T01:07:00"/>
    <x v="0"/>
  </r>
  <r>
    <s v="ORD-20250223-01187"/>
    <x v="0"/>
    <s v="PAF-001"/>
    <x v="12"/>
    <n v="20.420000000000002"/>
    <x v="3"/>
    <n v="1"/>
    <x v="42"/>
    <x v="5"/>
    <d v="1899-12-30T14:30:00"/>
    <s v="14"/>
    <d v="2025-02-25T00:00:00"/>
    <d v="1899-12-30T15:30:00"/>
    <x v="16"/>
    <s v="Maryam Al Shamsi"/>
    <x v="0"/>
    <x v="0"/>
    <s v="Bakery"/>
    <x v="2"/>
    <x v="1"/>
    <x v="0"/>
    <n v="20.420000000000002"/>
    <d v="2025-02-23T01:07:00"/>
    <d v="2024-09-13T00:56:00"/>
    <x v="0"/>
    <d v="2025-02-25T15:30:00"/>
    <d v="2025-02-24T01:07:00"/>
    <x v="0"/>
  </r>
  <r>
    <s v="ORD-20250509-01188"/>
    <x v="0"/>
    <s v="PAF-001"/>
    <x v="12"/>
    <n v="22.05"/>
    <x v="8"/>
    <n v="2"/>
    <x v="353"/>
    <x v="1"/>
    <d v="1899-12-30T19:40:00"/>
    <s v="19"/>
    <d v="2025-05-10T00:00:00"/>
    <d v="1899-12-30T13:22:00"/>
    <x v="11"/>
    <s v="Bilal Verma"/>
    <x v="0"/>
    <x v="0"/>
    <s v="Bakery"/>
    <x v="0"/>
    <x v="1"/>
    <x v="1"/>
    <n v="44.1"/>
    <d v="2025-05-09T00:44:00"/>
    <d v="2024-08-13T00:44:00"/>
    <x v="0"/>
    <d v="2025-05-10T13:22:00"/>
    <d v="2025-05-10T00:44:00"/>
    <x v="0"/>
  </r>
  <r>
    <s v="ORD-20250607-01189"/>
    <x v="0"/>
    <s v="FLW-002"/>
    <x v="5"/>
    <n v="54.96"/>
    <x v="5"/>
    <n v="2"/>
    <x v="199"/>
    <x v="6"/>
    <d v="1899-12-30T20:30:00"/>
    <s v="20"/>
    <d v="2025-06-09T00:00:00"/>
    <d v="1899-12-30T20:42:00"/>
    <x v="2"/>
    <s v="Priya Iqbal"/>
    <x v="0"/>
    <x v="0"/>
    <s v="Flowers"/>
    <x v="2"/>
    <x v="0"/>
    <x v="0"/>
    <n v="109.92"/>
    <d v="2025-06-07T01:07:00"/>
    <d v="2024-08-03T01:15:00"/>
    <x v="0"/>
    <d v="2025-06-09T20:42:00"/>
    <d v="2025-06-08T01:07:00"/>
    <x v="0"/>
  </r>
  <r>
    <s v="ORD-20250801-01190"/>
    <x v="0"/>
    <s v="HMP-001"/>
    <x v="11"/>
    <n v="81.52"/>
    <x v="10"/>
    <n v="1"/>
    <x v="315"/>
    <x v="7"/>
    <d v="1899-12-30T09:52:00"/>
    <s v="9"/>
    <d v="2025-08-01T00:00:00"/>
    <d v="1899-12-30T12:52:00"/>
    <x v="11"/>
    <s v="Omar Al Nahyan"/>
    <x v="0"/>
    <x v="0"/>
    <s v="Hamper"/>
    <x v="1"/>
    <x v="0"/>
    <x v="0"/>
    <n v="81.52"/>
    <d v="2025-08-01T00:11:00"/>
    <d v="2024-08-01T01:29:00"/>
    <x v="0"/>
    <d v="2025-08-01T12:52:00"/>
    <d v="2025-08-02T00:11:00"/>
    <x v="1"/>
  </r>
  <r>
    <s v="ORD-20241115-01191"/>
    <x v="0"/>
    <s v="GFT-001"/>
    <x v="2"/>
    <n v="36.33"/>
    <x v="10"/>
    <n v="1"/>
    <x v="322"/>
    <x v="9"/>
    <d v="1899-12-30T15:39:00"/>
    <s v="15"/>
    <d v="2024-11-17T00:00:00"/>
    <d v="1899-12-30T16:39:00"/>
    <x v="0"/>
    <s v="Fatima Al Marri"/>
    <x v="0"/>
    <x v="0"/>
    <s v="Gifting"/>
    <x v="2"/>
    <x v="0"/>
    <x v="0"/>
    <n v="36.33"/>
    <d v="2024-11-15T00:33:00"/>
    <d v="2024-08-03T00:33:00"/>
    <x v="0"/>
    <d v="2024-11-17T16:39:00"/>
    <d v="2024-11-16T00:33:00"/>
    <x v="0"/>
  </r>
  <r>
    <s v="ORD-20240804-01192"/>
    <x v="0"/>
    <s v="PRF-001"/>
    <x v="14"/>
    <n v="119.76"/>
    <x v="2"/>
    <n v="2"/>
    <x v="163"/>
    <x v="7"/>
    <d v="1899-12-30T09:22:00"/>
    <s v="9"/>
    <d v="2024-08-04T00:00:00"/>
    <d v="1899-12-30T12:22:00"/>
    <x v="12"/>
    <s v="Sara Iqbal"/>
    <x v="1"/>
    <x v="1"/>
    <s v="Perfume"/>
    <x v="1"/>
    <x v="2"/>
    <x v="1"/>
    <n v="239.52"/>
    <d v="2024-08-04T01:18:00"/>
    <d v="2024-08-04T01:18:00"/>
    <x v="1"/>
    <d v="2024-08-04T12:22:00"/>
    <d v="2024-08-05T01:18:00"/>
    <x v="1"/>
  </r>
  <r>
    <s v="ORD-20250326-01193"/>
    <x v="0"/>
    <s v="FLW-001"/>
    <x v="1"/>
    <n v="52.21"/>
    <x v="0"/>
    <n v="2"/>
    <x v="40"/>
    <x v="2"/>
    <d v="1899-12-30T12:59:00"/>
    <s v="12"/>
    <d v="2025-03-27T00:00:00"/>
    <d v="1899-12-30T14:59:00"/>
    <x v="3"/>
    <s v="Yousef Al Suwaidi"/>
    <x v="0"/>
    <x v="1"/>
    <s v="Flowers"/>
    <x v="0"/>
    <x v="1"/>
    <x v="0"/>
    <n v="104.42"/>
    <d v="2025-03-26T00:22:00"/>
    <d v="2024-09-22T00:33:00"/>
    <x v="0"/>
    <d v="2025-03-27T14:59:00"/>
    <d v="2025-03-27T00:22:00"/>
    <x v="0"/>
  </r>
  <r>
    <s v="ORD-20250310-01194"/>
    <x v="0"/>
    <s v="PAF-001"/>
    <x v="12"/>
    <n v="24.45"/>
    <x v="8"/>
    <n v="1"/>
    <x v="269"/>
    <x v="2"/>
    <d v="1899-12-30T20:37:00"/>
    <s v="20"/>
    <d v="2025-03-11T00:00:00"/>
    <d v="1899-12-30T16:14:00"/>
    <x v="5"/>
    <s v="Noor Al Nuaimi"/>
    <x v="2"/>
    <x v="0"/>
    <s v="Bakery"/>
    <x v="0"/>
    <x v="5"/>
    <x v="1"/>
    <n v="24.45"/>
    <d v="2025-03-10T01:18:00"/>
    <d v="2024-09-01T01:29:00"/>
    <x v="0"/>
    <d v="2025-03-11T16:14:00"/>
    <d v="2025-03-11T01:18:00"/>
    <x v="0"/>
  </r>
  <r>
    <s v="ORD-20250430-01195"/>
    <x v="0"/>
    <s v="HMP-001"/>
    <x v="11"/>
    <n v="78.349999999999994"/>
    <x v="10"/>
    <n v="2"/>
    <x v="347"/>
    <x v="0"/>
    <d v="1899-12-30T15:09:00"/>
    <s v="15"/>
    <d v="2025-05-01T00:00:00"/>
    <d v="1899-12-30T18:09:00"/>
    <x v="10"/>
    <s v="Yousef Al Suwaidi"/>
    <x v="1"/>
    <x v="0"/>
    <s v="Hamper"/>
    <x v="0"/>
    <x v="1"/>
    <x v="0"/>
    <n v="156.69999999999999"/>
    <d v="2025-04-30T00:25:00"/>
    <d v="2024-09-22T00:33:00"/>
    <x v="0"/>
    <d v="2025-05-01T18:09:00"/>
    <d v="2025-05-01T00:25:00"/>
    <x v="0"/>
  </r>
  <r>
    <s v="ORD-20250714-01196"/>
    <x v="0"/>
    <s v="PRF-001"/>
    <x v="14"/>
    <n v="120.1"/>
    <x v="2"/>
    <n v="1"/>
    <x v="143"/>
    <x v="8"/>
    <d v="1899-12-30T18:28:00"/>
    <s v="18"/>
    <d v="2025-07-15T00:00:00"/>
    <d v="1899-12-30T21:28:00"/>
    <x v="6"/>
    <s v="Sara Patel"/>
    <x v="0"/>
    <x v="0"/>
    <s v="Perfume"/>
    <x v="0"/>
    <x v="3"/>
    <x v="1"/>
    <n v="120.1"/>
    <d v="2025-07-14T00:44:00"/>
    <d v="2024-08-11T01:07:00"/>
    <x v="0"/>
    <d v="2025-07-15T21:28:00"/>
    <d v="2025-07-15T00:44:00"/>
    <x v="0"/>
  </r>
  <r>
    <s v="ORD-20241223-01197"/>
    <x v="0"/>
    <s v="FLW-001"/>
    <x v="1"/>
    <n v="43.86"/>
    <x v="11"/>
    <n v="2"/>
    <x v="336"/>
    <x v="11"/>
    <d v="1899-12-30T11:51:00"/>
    <s v="11"/>
    <d v="2024-12-23T00:00:00"/>
    <d v="1899-12-30T17:51:00"/>
    <x v="11"/>
    <s v="Hassan Al Falasi"/>
    <x v="0"/>
    <x v="1"/>
    <s v="Flowers"/>
    <x v="1"/>
    <x v="1"/>
    <x v="0"/>
    <n v="87.72"/>
    <d v="2024-12-23T01:15:00"/>
    <d v="2024-08-23T00:22:00"/>
    <x v="0"/>
    <d v="2024-12-23T17:51:00"/>
    <d v="2024-12-24T01:15:00"/>
    <x v="1"/>
  </r>
  <r>
    <s v="ORD-20240812-01198"/>
    <x v="0"/>
    <s v="FLW-002"/>
    <x v="5"/>
    <n v="50.31"/>
    <x v="6"/>
    <n v="2"/>
    <x v="152"/>
    <x v="7"/>
    <d v="1899-12-30T11:47:00"/>
    <s v="11"/>
    <d v="2024-08-13T00:00:00"/>
    <d v="1899-12-30T13:47:00"/>
    <x v="0"/>
    <s v="Sara Iqbal"/>
    <x v="0"/>
    <x v="0"/>
    <s v="Flowers"/>
    <x v="0"/>
    <x v="1"/>
    <x v="0"/>
    <n v="100.62"/>
    <d v="2024-08-12T00:22:00"/>
    <d v="2024-08-04T01:18:00"/>
    <x v="0"/>
    <d v="2024-08-13T13:47:00"/>
    <d v="2024-08-13T00:22:00"/>
    <x v="0"/>
  </r>
  <r>
    <s v="ORD-20250421-01199"/>
    <x v="0"/>
    <s v="HOM-001"/>
    <x v="3"/>
    <n v="29.27"/>
    <x v="11"/>
    <n v="1"/>
    <x v="128"/>
    <x v="0"/>
    <d v="1899-12-30T19:00:00"/>
    <s v="19"/>
    <d v="2025-04-22T00:00:00"/>
    <d v="1899-12-30T21:00:00"/>
    <x v="27"/>
    <s v="Hassan Shaikh"/>
    <x v="7"/>
    <x v="1"/>
    <s v="Home Fragrance"/>
    <x v="0"/>
    <x v="0"/>
    <x v="0"/>
    <n v="29.27"/>
    <d v="2025-04-21T01:07:00"/>
    <d v="2024-08-06T01:15:00"/>
    <x v="0"/>
    <d v="2025-04-22T21:00:00"/>
    <d v="2025-04-22T01:07:00"/>
    <x v="0"/>
  </r>
  <r>
    <s v="ORD-20240829-01200"/>
    <x v="0"/>
    <s v="FLW-001"/>
    <x v="1"/>
    <n v="46.61"/>
    <x v="11"/>
    <n v="3"/>
    <x v="209"/>
    <x v="7"/>
    <d v="1899-12-30T10:34:00"/>
    <s v="10"/>
    <d v="2024-08-31T00:00:00"/>
    <d v="1899-12-30T11:34:00"/>
    <x v="22"/>
    <s v="Ali Shah"/>
    <x v="5"/>
    <x v="0"/>
    <s v="Flowers"/>
    <x v="2"/>
    <x v="0"/>
    <x v="0"/>
    <n v="139.82999999999998"/>
    <d v="2024-08-29T01:18:00"/>
    <d v="2024-08-05T01:18:00"/>
    <x v="0"/>
    <d v="2024-08-31T11:34:00"/>
    <d v="2024-08-30T01:18:00"/>
    <x v="0"/>
  </r>
  <r>
    <s v="ORD-20250106-01201"/>
    <x v="0"/>
    <s v="CKE-001"/>
    <x v="7"/>
    <n v="54.18"/>
    <x v="5"/>
    <n v="2"/>
    <x v="182"/>
    <x v="4"/>
    <d v="1899-12-30T09:06:00"/>
    <s v="9"/>
    <d v="2025-01-06T00:00:00"/>
    <d v="1899-12-30T15:06:00"/>
    <x v="12"/>
    <s v="Aijaz Khan"/>
    <x v="1"/>
    <x v="1"/>
    <s v="Cakes"/>
    <x v="1"/>
    <x v="2"/>
    <x v="2"/>
    <n v="108.36"/>
    <d v="2025-01-06T01:07:00"/>
    <d v="2024-08-06T01:18:00"/>
    <x v="0"/>
    <d v="2025-01-06T15:06:00"/>
    <d v="2025-01-07T01:07:00"/>
    <x v="1"/>
  </r>
  <r>
    <s v="ORD-20241201-01202"/>
    <x v="0"/>
    <s v="HOM-001"/>
    <x v="3"/>
    <n v="30.14"/>
    <x v="2"/>
    <n v="1"/>
    <x v="329"/>
    <x v="11"/>
    <d v="1899-12-30T18:57:00"/>
    <s v="18"/>
    <d v="2024-12-03T00:00:00"/>
    <d v="1899-12-30T12:41:00"/>
    <x v="5"/>
    <s v="Priya Ahmed"/>
    <x v="0"/>
    <x v="0"/>
    <s v="Home Fragrance"/>
    <x v="2"/>
    <x v="1"/>
    <x v="0"/>
    <n v="30.14"/>
    <d v="2024-12-01T00:33:00"/>
    <d v="2024-09-14T01:18:00"/>
    <x v="0"/>
    <d v="2024-12-03T12:41:00"/>
    <d v="2024-12-02T00:33:00"/>
    <x v="0"/>
  </r>
  <r>
    <s v="ORD-20241021-01203"/>
    <x v="0"/>
    <s v="HMP-001"/>
    <x v="11"/>
    <n v="78.180000000000007"/>
    <x v="10"/>
    <n v="1"/>
    <x v="226"/>
    <x v="10"/>
    <d v="1899-12-30T19:03:00"/>
    <s v="19"/>
    <d v="2024-10-22T00:00:00"/>
    <d v="1899-12-30T16:27:00"/>
    <x v="21"/>
    <s v="Fatima Al Falasi"/>
    <x v="4"/>
    <x v="0"/>
    <s v="Hamper"/>
    <x v="0"/>
    <x v="1"/>
    <x v="2"/>
    <n v="78.180000000000007"/>
    <d v="2024-10-21T01:15:00"/>
    <d v="2024-08-22T00:33:00"/>
    <x v="0"/>
    <d v="2024-10-22T16:27:00"/>
    <d v="2024-10-22T01:15:00"/>
    <x v="0"/>
  </r>
  <r>
    <s v="ORD-20250331-01204"/>
    <x v="0"/>
    <s v="PRF-001"/>
    <x v="14"/>
    <n v="119.32"/>
    <x v="10"/>
    <n v="1"/>
    <x v="298"/>
    <x v="2"/>
    <d v="1899-12-30T19:00:00"/>
    <s v="19"/>
    <d v="2025-04-01T00:00:00"/>
    <d v="1899-12-30T19:00:00"/>
    <x v="5"/>
    <s v="Yousef Al Mazrouei"/>
    <x v="0"/>
    <x v="0"/>
    <s v="Perfume"/>
    <x v="0"/>
    <x v="1"/>
    <x v="1"/>
    <n v="119.32"/>
    <d v="2025-03-31T01:07:00"/>
    <d v="2024-08-18T00:56:00"/>
    <x v="0"/>
    <d v="2025-04-01T19:00:00"/>
    <d v="2025-04-01T01:07:00"/>
    <x v="0"/>
  </r>
  <r>
    <s v="ORD-20250418-01205"/>
    <x v="0"/>
    <s v="HMP-002"/>
    <x v="8"/>
    <n v="92.72"/>
    <x v="4"/>
    <n v="2"/>
    <x v="306"/>
    <x v="0"/>
    <d v="1899-12-30T20:50:00"/>
    <s v="20"/>
    <d v="2025-04-19T00:00:00"/>
    <d v="1899-12-30T17:48:00"/>
    <x v="2"/>
    <s v="Ahmed Al Falasi"/>
    <x v="0"/>
    <x v="0"/>
    <s v="Hamper"/>
    <x v="0"/>
    <x v="0"/>
    <x v="0"/>
    <n v="185.44"/>
    <d v="2025-04-18T00:56:00"/>
    <d v="2024-08-23T00:33:00"/>
    <x v="0"/>
    <d v="2025-04-19T17:48:00"/>
    <d v="2025-04-19T00:56:00"/>
    <x v="0"/>
  </r>
  <r>
    <s v="ORD-20250802-01206"/>
    <x v="0"/>
    <s v="BAL-001"/>
    <x v="13"/>
    <n v="25.13"/>
    <x v="8"/>
    <n v="1"/>
    <x v="174"/>
    <x v="7"/>
    <d v="1899-12-30T20:58:00"/>
    <s v="20"/>
    <d v="2025-08-03T00:00:00"/>
    <d v="1899-12-30T21:58:00"/>
    <x v="9"/>
    <s v="Sana Khan"/>
    <x v="2"/>
    <x v="0"/>
    <s v="Balloons"/>
    <x v="0"/>
    <x v="1"/>
    <x v="0"/>
    <n v="25.13"/>
    <d v="2025-08-02T00:11:00"/>
    <d v="2024-08-01T01:07:00"/>
    <x v="0"/>
    <d v="2025-08-03T21:58:00"/>
    <d v="2025-08-03T00:11:00"/>
    <x v="0"/>
  </r>
  <r>
    <s v="ORD-20250813-01207"/>
    <x v="0"/>
    <s v="CRP-001"/>
    <x v="4"/>
    <n v="138.72999999999999"/>
    <x v="9"/>
    <n v="3"/>
    <x v="159"/>
    <x v="7"/>
    <d v="1899-12-30T19:51:00"/>
    <s v="19"/>
    <d v="2025-08-14T00:00:00"/>
    <d v="1899-12-30T21:51:00"/>
    <x v="4"/>
    <s v="Aisha Al Mansoori"/>
    <x v="0"/>
    <x v="0"/>
    <s v="Hamper"/>
    <x v="0"/>
    <x v="2"/>
    <x v="0"/>
    <n v="416.18999999999994"/>
    <d v="2025-08-13T00:33:00"/>
    <d v="2024-08-06T00:33:00"/>
    <x v="0"/>
    <d v="2025-08-14T21:51:00"/>
    <d v="2025-08-14T00:33:00"/>
    <x v="0"/>
  </r>
  <r>
    <s v="ORD-20250620-01208"/>
    <x v="0"/>
    <s v="HMP-002"/>
    <x v="8"/>
    <n v="88.22"/>
    <x v="4"/>
    <n v="2"/>
    <x v="296"/>
    <x v="6"/>
    <d v="1899-12-30T10:56:00"/>
    <s v="10"/>
    <d v="2025-06-21T00:00:00"/>
    <d v="1899-12-30T12:56:00"/>
    <x v="15"/>
    <s v="Zain Shaikh"/>
    <x v="2"/>
    <x v="0"/>
    <s v="Hamper"/>
    <x v="0"/>
    <x v="0"/>
    <x v="0"/>
    <n v="176.44"/>
    <d v="2025-06-20T00:56:00"/>
    <d v="2024-09-23T00:25:00"/>
    <x v="0"/>
    <d v="2025-06-21T12:56:00"/>
    <d v="2025-06-21T00:56:00"/>
    <x v="0"/>
  </r>
  <r>
    <s v="ORD-20250225-01209"/>
    <x v="0"/>
    <s v="GFT-001"/>
    <x v="2"/>
    <n v="31.61"/>
    <x v="10"/>
    <n v="1"/>
    <x v="24"/>
    <x v="5"/>
    <d v="1899-12-30T20:28:00"/>
    <s v="20"/>
    <d v="2025-02-26T00:00:00"/>
    <d v="1899-12-30T20:28:00"/>
    <x v="18"/>
    <s v="Ahmed Al Hosani"/>
    <x v="1"/>
    <x v="1"/>
    <s v="Gifting"/>
    <x v="0"/>
    <x v="0"/>
    <x v="0"/>
    <n v="31.61"/>
    <d v="2025-02-25T01:18:00"/>
    <d v="2024-08-13T00:44:00"/>
    <x v="0"/>
    <d v="2025-02-26T20:28:00"/>
    <d v="2025-02-26T01:18:00"/>
    <x v="0"/>
  </r>
  <r>
    <s v="ORD-20250224-01210"/>
    <x v="0"/>
    <s v="GFT-001"/>
    <x v="2"/>
    <n v="36.68"/>
    <x v="6"/>
    <n v="1"/>
    <x v="34"/>
    <x v="5"/>
    <d v="1899-12-30T11:16:00"/>
    <s v="11"/>
    <d v="2025-02-25T00:00:00"/>
    <d v="1899-12-30T14:16:00"/>
    <x v="9"/>
    <s v="Michael Johnson"/>
    <x v="2"/>
    <x v="0"/>
    <s v="Gifting"/>
    <x v="0"/>
    <x v="1"/>
    <x v="0"/>
    <n v="36.68"/>
    <d v="2025-02-24T00:44:00"/>
    <d v="2024-08-19T00:33:00"/>
    <x v="0"/>
    <d v="2025-02-25T14:16:00"/>
    <d v="2025-02-25T00:44:00"/>
    <x v="0"/>
  </r>
  <r>
    <s v="ORD-20250223-01211"/>
    <x v="0"/>
    <s v="PER-001"/>
    <x v="10"/>
    <n v="13.47"/>
    <x v="5"/>
    <n v="1"/>
    <x v="42"/>
    <x v="5"/>
    <d v="1899-12-30T13:32:00"/>
    <s v="13"/>
    <d v="2025-02-24T00:00:00"/>
    <d v="1899-12-30T17:32:00"/>
    <x v="19"/>
    <s v="Emma Davis"/>
    <x v="0"/>
    <x v="1"/>
    <s v="Personalized"/>
    <x v="0"/>
    <x v="2"/>
    <x v="0"/>
    <n v="13.47"/>
    <d v="2025-02-23T01:29:00"/>
    <d v="2024-08-02T00:22:00"/>
    <x v="0"/>
    <d v="2025-02-24T17:32:00"/>
    <d v="2025-02-24T01:29:00"/>
    <x v="0"/>
  </r>
  <r>
    <s v="ORD-20250427-01212"/>
    <x v="0"/>
    <s v="HMP-001"/>
    <x v="11"/>
    <n v="82.31"/>
    <x v="12"/>
    <n v="1"/>
    <x v="92"/>
    <x v="0"/>
    <d v="1899-12-30T09:40:00"/>
    <s v="9"/>
    <d v="2025-04-28T00:00:00"/>
    <d v="1899-12-30T11:40:00"/>
    <x v="0"/>
    <s v="Fatima Al Suwaidi"/>
    <x v="0"/>
    <x v="0"/>
    <s v="Hamper"/>
    <x v="0"/>
    <x v="1"/>
    <x v="0"/>
    <n v="82.31"/>
    <d v="2025-04-27T01:18:00"/>
    <d v="2024-10-30T00:22:00"/>
    <x v="0"/>
    <d v="2025-04-28T11:40:00"/>
    <d v="2025-04-28T01:18:00"/>
    <x v="0"/>
  </r>
  <r>
    <s v="ORD-20250208-01213"/>
    <x v="0"/>
    <s v="PAF-001"/>
    <x v="12"/>
    <n v="21.62"/>
    <x v="8"/>
    <n v="1"/>
    <x v="256"/>
    <x v="5"/>
    <d v="1899-12-30T21:47:00"/>
    <s v="21"/>
    <d v="2025-02-09T00:00:00"/>
    <d v="1899-12-30T16:09:00"/>
    <x v="10"/>
    <s v="Maryam Al Shamsi"/>
    <x v="1"/>
    <x v="1"/>
    <s v="Bakery"/>
    <x v="0"/>
    <x v="1"/>
    <x v="2"/>
    <n v="21.62"/>
    <d v="2025-02-08T01:29:00"/>
    <d v="2024-09-13T00:56:00"/>
    <x v="0"/>
    <d v="2025-02-09T16:09:00"/>
    <d v="2025-02-09T01:29:00"/>
    <x v="0"/>
  </r>
  <r>
    <s v="ORD-20241227-01214"/>
    <x v="0"/>
    <s v="GFT-001"/>
    <x v="2"/>
    <n v="39.17"/>
    <x v="6"/>
    <n v="1"/>
    <x v="54"/>
    <x v="11"/>
    <d v="1899-12-30T19:12:00"/>
    <s v="19"/>
    <d v="2024-12-28T00:00:00"/>
    <d v="1899-12-30T20:12:00"/>
    <x v="29"/>
    <s v="Saeed Al Nahyan"/>
    <x v="2"/>
    <x v="1"/>
    <s v="Gifting"/>
    <x v="0"/>
    <x v="5"/>
    <x v="0"/>
    <n v="39.17"/>
    <d v="2024-12-27T00:00:00"/>
    <d v="2024-09-12T00:11:00"/>
    <x v="0"/>
    <d v="2024-12-28T20:12:00"/>
    <d v="2024-12-28T00:00:00"/>
    <x v="0"/>
  </r>
  <r>
    <s v="ORD-20250623-01215"/>
    <x v="0"/>
    <s v="HOM-001"/>
    <x v="3"/>
    <n v="30.36"/>
    <x v="11"/>
    <n v="1"/>
    <x v="115"/>
    <x v="6"/>
    <d v="1899-12-30T14:32:00"/>
    <s v="14"/>
    <d v="2025-06-23T00:00:00"/>
    <d v="1899-12-30T19:32:00"/>
    <x v="6"/>
    <s v="Aisha Al Suwaidi"/>
    <x v="0"/>
    <x v="1"/>
    <s v="Home Fragrance"/>
    <x v="1"/>
    <x v="2"/>
    <x v="0"/>
    <n v="30.36"/>
    <d v="2025-06-23T00:56:00"/>
    <d v="2024-08-03T00:22:00"/>
    <x v="0"/>
    <d v="2025-06-23T19:32:00"/>
    <d v="2025-06-24T00:56:00"/>
    <x v="1"/>
  </r>
  <r>
    <s v="ORD-20250423-01216"/>
    <x v="0"/>
    <s v="FLW-002"/>
    <x v="5"/>
    <n v="53.52"/>
    <x v="3"/>
    <n v="1"/>
    <x v="309"/>
    <x v="0"/>
    <d v="1899-12-30T13:16:00"/>
    <s v="13"/>
    <d v="2025-04-24T00:00:00"/>
    <d v="1899-12-30T18:16:00"/>
    <x v="16"/>
    <s v="Khalid Al Nahyan"/>
    <x v="0"/>
    <x v="1"/>
    <s v="Flowers"/>
    <x v="0"/>
    <x v="0"/>
    <x v="1"/>
    <n v="53.52"/>
    <d v="2025-04-23T01:18:00"/>
    <d v="2024-08-20T01:07:00"/>
    <x v="0"/>
    <d v="2025-04-24T18:16:00"/>
    <d v="2025-04-24T01:18:00"/>
    <x v="0"/>
  </r>
  <r>
    <s v="ORD-20241002-01217"/>
    <x v="0"/>
    <s v="GFT-001"/>
    <x v="2"/>
    <n v="33.28"/>
    <x v="2"/>
    <n v="1"/>
    <x v="341"/>
    <x v="10"/>
    <d v="1899-12-30T20:36:00"/>
    <s v="20"/>
    <d v="2024-10-03T00:00:00"/>
    <d v="1899-12-30T20:36:00"/>
    <x v="2"/>
    <s v="Aijaz Patel"/>
    <x v="0"/>
    <x v="1"/>
    <s v="Gifting"/>
    <x v="0"/>
    <x v="4"/>
    <x v="0"/>
    <n v="33.28"/>
    <d v="2024-10-02T00:33:00"/>
    <d v="2024-08-31T01:15:00"/>
    <x v="0"/>
    <d v="2024-10-03T20:36:00"/>
    <d v="2024-10-03T00:33:00"/>
    <x v="0"/>
  </r>
  <r>
    <s v="ORD-20241120-01218"/>
    <x v="0"/>
    <s v="GFT-001"/>
    <x v="2"/>
    <n v="34.15"/>
    <x v="12"/>
    <n v="1"/>
    <x v="106"/>
    <x v="9"/>
    <d v="1899-12-30T10:20:00"/>
    <s v="10"/>
    <d v="2024-11-20T00:00:00"/>
    <d v="1899-12-30T17:20:00"/>
    <x v="4"/>
    <s v="Meera Hussain"/>
    <x v="0"/>
    <x v="1"/>
    <s v="Gifting"/>
    <x v="1"/>
    <x v="1"/>
    <x v="1"/>
    <n v="34.15"/>
    <d v="2024-11-20T00:56:00"/>
    <d v="2024-08-05T01:29:00"/>
    <x v="0"/>
    <d v="2024-11-20T17:20:00"/>
    <d v="2024-11-21T00:56:00"/>
    <x v="1"/>
  </r>
  <r>
    <s v="ORD-20241124-01219"/>
    <x v="0"/>
    <s v="PAF-001"/>
    <x v="12"/>
    <n v="21.32"/>
    <x v="5"/>
    <n v="1"/>
    <x v="26"/>
    <x v="9"/>
    <d v="1899-12-30T17:11:00"/>
    <s v="17"/>
    <d v="2024-11-25T00:00:00"/>
    <d v="1899-12-30T17:11:00"/>
    <x v="7"/>
    <s v="Hina Shah"/>
    <x v="0"/>
    <x v="0"/>
    <s v="Bakery"/>
    <x v="0"/>
    <x v="1"/>
    <x v="1"/>
    <n v="21.32"/>
    <d v="2024-11-24T00:22:00"/>
    <d v="2024-08-07T01:18:00"/>
    <x v="0"/>
    <d v="2024-11-25T17:11:00"/>
    <d v="2024-11-25T00:22:00"/>
    <x v="0"/>
  </r>
  <r>
    <s v="ORD-20250523-01220"/>
    <x v="0"/>
    <s v="PAF-001"/>
    <x v="12"/>
    <n v="22.3"/>
    <x v="8"/>
    <n v="2"/>
    <x v="294"/>
    <x v="1"/>
    <d v="1899-12-30T19:02:00"/>
    <s v="19"/>
    <d v="2025-05-25T00:00:00"/>
    <d v="1899-12-30T12:11:00"/>
    <x v="9"/>
    <s v="Khalid Al Suwaidi"/>
    <x v="2"/>
    <x v="0"/>
    <s v="Bakery"/>
    <x v="2"/>
    <x v="1"/>
    <x v="1"/>
    <n v="44.6"/>
    <d v="2025-05-23T00:56:00"/>
    <d v="2024-08-10T01:15:00"/>
    <x v="0"/>
    <d v="2025-05-25T12:11:00"/>
    <d v="2025-05-24T00:56:00"/>
    <x v="0"/>
  </r>
  <r>
    <s v="ORD-20250710-01221"/>
    <x v="0"/>
    <s v="SWT-001"/>
    <x v="9"/>
    <n v="28.36"/>
    <x v="7"/>
    <n v="1"/>
    <x v="302"/>
    <x v="8"/>
    <d v="1899-12-30T10:23:00"/>
    <s v="10"/>
    <d v="2025-07-10T00:00:00"/>
    <d v="1899-12-30T13:23:00"/>
    <x v="26"/>
    <s v="Sara Patel"/>
    <x v="1"/>
    <x v="0"/>
    <s v="Dates &amp; Sweets"/>
    <x v="1"/>
    <x v="0"/>
    <x v="0"/>
    <n v="28.36"/>
    <d v="2025-07-10T01:29:00"/>
    <d v="2024-08-11T01:07:00"/>
    <x v="0"/>
    <d v="2025-07-10T13:23:00"/>
    <d v="2025-07-11T01:29:00"/>
    <x v="1"/>
  </r>
  <r>
    <s v="ORD-20241128-01222"/>
    <x v="0"/>
    <s v="FLW-001"/>
    <x v="1"/>
    <n v="49.01"/>
    <x v="1"/>
    <n v="1"/>
    <x v="185"/>
    <x v="9"/>
    <d v="1899-12-30T18:53:00"/>
    <s v="18"/>
    <d v="2024-11-29T00:00:00"/>
    <d v="1899-12-30T19:28:00"/>
    <x v="2"/>
    <s v="Arjun Chaudhry"/>
    <x v="0"/>
    <x v="0"/>
    <s v="Flowers"/>
    <x v="0"/>
    <x v="3"/>
    <x v="0"/>
    <n v="49.01"/>
    <d v="2024-11-28T00:56:00"/>
    <d v="2024-08-09T00:56:00"/>
    <x v="0"/>
    <d v="2024-11-29T19:28:00"/>
    <d v="2024-11-29T00:56:00"/>
    <x v="0"/>
  </r>
  <r>
    <s v="ORD-20250104-01223"/>
    <x v="0"/>
    <s v="SWT-001"/>
    <x v="9"/>
    <n v="28.98"/>
    <x v="4"/>
    <n v="1"/>
    <x v="98"/>
    <x v="4"/>
    <d v="1899-12-30T11:55:00"/>
    <s v="11"/>
    <d v="2025-01-05T00:00:00"/>
    <d v="1899-12-30T12:55:00"/>
    <x v="8"/>
    <s v="Faisal Al Mazrouei"/>
    <x v="2"/>
    <x v="1"/>
    <s v="Dates &amp; Sweets"/>
    <x v="0"/>
    <x v="1"/>
    <x v="0"/>
    <n v="28.98"/>
    <d v="2025-01-04T01:18:00"/>
    <d v="2024-09-20T01:15:00"/>
    <x v="0"/>
    <d v="2025-01-05T12:55:00"/>
    <d v="2025-01-05T01:18:00"/>
    <x v="0"/>
  </r>
  <r>
    <s v="ORD-20240808-01224"/>
    <x v="0"/>
    <s v="CKE-001"/>
    <x v="7"/>
    <n v="60.24"/>
    <x v="5"/>
    <n v="2"/>
    <x v="326"/>
    <x v="7"/>
    <d v="1899-12-30T11:04:00"/>
    <s v="11"/>
    <d v="2024-08-09T00:00:00"/>
    <d v="1899-12-30T13:04:00"/>
    <x v="26"/>
    <s v="Isabella Johnson"/>
    <x v="1"/>
    <x v="0"/>
    <s v="Cakes"/>
    <x v="0"/>
    <x v="2"/>
    <x v="0"/>
    <n v="120.48"/>
    <d v="2024-08-08T00:11:00"/>
    <d v="2024-08-08T00:11:00"/>
    <x v="1"/>
    <d v="2024-08-09T13:04:00"/>
    <d v="2024-08-09T00:11:00"/>
    <x v="0"/>
  </r>
  <r>
    <s v="ORD-20250617-01225"/>
    <x v="0"/>
    <s v="GFT-001"/>
    <x v="2"/>
    <n v="37.659999999999997"/>
    <x v="3"/>
    <n v="1"/>
    <x v="325"/>
    <x v="6"/>
    <d v="1899-12-30T18:37:00"/>
    <s v="18"/>
    <d v="2025-06-18T00:00:00"/>
    <d v="1899-12-30T19:37:00"/>
    <x v="19"/>
    <s v="Mohammed Al Mansoori"/>
    <x v="0"/>
    <x v="0"/>
    <s v="Gifting"/>
    <x v="0"/>
    <x v="0"/>
    <x v="0"/>
    <n v="37.659999999999997"/>
    <d v="2025-06-17T00:44:00"/>
    <d v="2024-08-13T00:33:00"/>
    <x v="0"/>
    <d v="2025-06-18T19:37:00"/>
    <d v="2025-06-18T00:44:00"/>
    <x v="0"/>
  </r>
  <r>
    <s v="ORD-20250514-01226"/>
    <x v="0"/>
    <s v="FLW-002"/>
    <x v="5"/>
    <n v="48.47"/>
    <x v="3"/>
    <n v="1"/>
    <x v="197"/>
    <x v="1"/>
    <d v="1899-12-30T17:10:00"/>
    <s v="17"/>
    <d v="2025-05-15T00:00:00"/>
    <d v="1899-12-30T21:10:00"/>
    <x v="16"/>
    <s v="Hassan Ahmed"/>
    <x v="0"/>
    <x v="0"/>
    <s v="Flowers"/>
    <x v="0"/>
    <x v="3"/>
    <x v="0"/>
    <n v="48.47"/>
    <d v="2025-05-14T01:18:00"/>
    <d v="2024-09-16T01:29:00"/>
    <x v="0"/>
    <d v="2025-05-15T21:10:00"/>
    <d v="2025-05-15T01:18:00"/>
    <x v="0"/>
  </r>
  <r>
    <s v="ORD-20241010-01227"/>
    <x v="0"/>
    <s v="DAT-001"/>
    <x v="6"/>
    <n v="23.07"/>
    <x v="7"/>
    <n v="2"/>
    <x v="266"/>
    <x v="10"/>
    <d v="1899-12-30T10:56:00"/>
    <s v="10"/>
    <d v="2024-10-10T00:00:00"/>
    <d v="1899-12-30T16:56:00"/>
    <x v="14"/>
    <s v="Ali Khan"/>
    <x v="1"/>
    <x v="0"/>
    <s v="Dates &amp; Sweets"/>
    <x v="1"/>
    <x v="0"/>
    <x v="0"/>
    <n v="46.14"/>
    <d v="2024-10-10T00:56:00"/>
    <d v="2024-08-17T00:56:00"/>
    <x v="0"/>
    <d v="2024-10-10T16:56:00"/>
    <d v="2024-10-11T00:56:00"/>
    <x v="1"/>
  </r>
  <r>
    <s v="ORD-20250616-01228"/>
    <x v="0"/>
    <s v="PRF-001"/>
    <x v="14"/>
    <n v="128.97"/>
    <x v="12"/>
    <n v="2"/>
    <x v="231"/>
    <x v="6"/>
    <d v="1899-12-30T13:27:00"/>
    <s v="13"/>
    <d v="2025-06-17T00:00:00"/>
    <d v="1899-12-30T17:27:00"/>
    <x v="19"/>
    <s v="Hassan Shah"/>
    <x v="0"/>
    <x v="1"/>
    <s v="Perfume"/>
    <x v="0"/>
    <x v="0"/>
    <x v="1"/>
    <n v="257.94"/>
    <d v="2025-06-16T01:07:00"/>
    <d v="2024-08-11T00:33:00"/>
    <x v="0"/>
    <d v="2025-06-17T17:27:00"/>
    <d v="2025-06-17T01:07:00"/>
    <x v="0"/>
  </r>
  <r>
    <s v="ORD-20250213-01229"/>
    <x v="0"/>
    <s v="GFT-001"/>
    <x v="2"/>
    <n v="33.67"/>
    <x v="1"/>
    <n v="1"/>
    <x v="301"/>
    <x v="5"/>
    <d v="1899-12-30T11:07:00"/>
    <s v="11"/>
    <d v="2025-02-13T00:00:00"/>
    <d v="1899-12-30T15:07:00"/>
    <x v="25"/>
    <s v="Hamad Al Mansoori"/>
    <x v="6"/>
    <x v="1"/>
    <s v="Gifting"/>
    <x v="1"/>
    <x v="1"/>
    <x v="1"/>
    <n v="33.67"/>
    <d v="2025-02-13T00:44:00"/>
    <d v="2024-08-10T00:56:00"/>
    <x v="0"/>
    <d v="2025-02-13T15:07:00"/>
    <d v="2025-02-14T00:44:00"/>
    <x v="1"/>
  </r>
  <r>
    <s v="ORD-20250604-01230"/>
    <x v="0"/>
    <s v="PAF-001"/>
    <x v="12"/>
    <n v="21.6"/>
    <x v="8"/>
    <n v="1"/>
    <x v="187"/>
    <x v="6"/>
    <d v="1899-12-30T11:57:00"/>
    <s v="11"/>
    <d v="2025-06-05T00:00:00"/>
    <d v="1899-12-30T12:57:00"/>
    <x v="19"/>
    <s v="Hassan Al Bateen"/>
    <x v="0"/>
    <x v="0"/>
    <s v="Bakery"/>
    <x v="0"/>
    <x v="3"/>
    <x v="1"/>
    <n v="21.6"/>
    <d v="2025-06-04T01:07:00"/>
    <d v="2024-10-07T01:18:00"/>
    <x v="0"/>
    <d v="2025-06-05T12:57:00"/>
    <d v="2025-06-05T01:07:00"/>
    <x v="0"/>
  </r>
  <r>
    <s v="ORD-20250801-01231"/>
    <x v="0"/>
    <s v="GFT-001"/>
    <x v="2"/>
    <n v="31.72"/>
    <x v="12"/>
    <n v="2"/>
    <x v="315"/>
    <x v="7"/>
    <d v="1899-12-30T17:25:00"/>
    <s v="17"/>
    <d v="2025-08-02T00:00:00"/>
    <d v="1899-12-30T20:25:00"/>
    <x v="14"/>
    <s v="Zain Khan"/>
    <x v="1"/>
    <x v="1"/>
    <s v="Gifting"/>
    <x v="0"/>
    <x v="4"/>
    <x v="0"/>
    <n v="63.44"/>
    <d v="2025-08-01T00:44:00"/>
    <d v="2024-08-05T00:22:00"/>
    <x v="0"/>
    <d v="2025-08-02T20:25:00"/>
    <d v="2025-08-02T00:44:00"/>
    <x v="0"/>
  </r>
  <r>
    <s v="ORD-20250629-01232"/>
    <x v="0"/>
    <s v="CKE-001"/>
    <x v="7"/>
    <n v="47.07"/>
    <x v="8"/>
    <n v="1"/>
    <x v="191"/>
    <x v="6"/>
    <d v="1899-12-30T17:17:00"/>
    <s v="17"/>
    <d v="2025-06-30T00:00:00"/>
    <d v="1899-12-30T20:17:00"/>
    <x v="24"/>
    <s v="Emma Jones"/>
    <x v="1"/>
    <x v="1"/>
    <s v="Cakes"/>
    <x v="0"/>
    <x v="0"/>
    <x v="1"/>
    <n v="47.07"/>
    <d v="2025-06-29T01:29:00"/>
    <d v="2024-08-06T00:22:00"/>
    <x v="0"/>
    <d v="2025-06-30T20:17:00"/>
    <d v="2025-06-30T01:29:00"/>
    <x v="0"/>
  </r>
  <r>
    <s v="ORD-20250408-01233"/>
    <x v="0"/>
    <s v="FLW-001"/>
    <x v="1"/>
    <n v="51.12"/>
    <x v="0"/>
    <n v="1"/>
    <x v="104"/>
    <x v="0"/>
    <d v="1899-12-30T10:44:00"/>
    <s v="10"/>
    <d v="2025-04-09T00:00:00"/>
    <d v="1899-12-30T15:44:00"/>
    <x v="11"/>
    <s v="Maryam Al Bateen"/>
    <x v="0"/>
    <x v="0"/>
    <s v="Flowers"/>
    <x v="0"/>
    <x v="1"/>
    <x v="2"/>
    <n v="51.12"/>
    <d v="2025-04-08T00:22:00"/>
    <d v="2024-08-27T01:18:00"/>
    <x v="0"/>
    <d v="2025-04-09T15:44:00"/>
    <d v="2025-04-09T00:22:00"/>
    <x v="0"/>
  </r>
  <r>
    <s v="ORD-20250312-01234"/>
    <x v="0"/>
    <s v="DAT-001"/>
    <x v="6"/>
    <n v="32.299999999999997"/>
    <x v="4"/>
    <n v="1"/>
    <x v="71"/>
    <x v="2"/>
    <d v="1899-12-30T19:08:00"/>
    <s v="19"/>
    <d v="2025-03-13T00:00:00"/>
    <d v="1899-12-30T20:08:00"/>
    <x v="19"/>
    <s v="Yousef Al Mazrouei"/>
    <x v="0"/>
    <x v="1"/>
    <s v="Dates &amp; Sweets"/>
    <x v="0"/>
    <x v="1"/>
    <x v="0"/>
    <n v="32.299999999999997"/>
    <d v="2025-03-12T00:22:00"/>
    <d v="2024-08-18T00:56:00"/>
    <x v="0"/>
    <d v="2025-03-13T20:08:00"/>
    <d v="2025-03-13T00:22:00"/>
    <x v="0"/>
  </r>
  <r>
    <s v="ORD-20241125-01235"/>
    <x v="0"/>
    <s v="FLW-002"/>
    <x v="5"/>
    <n v="52.46"/>
    <x v="6"/>
    <n v="1"/>
    <x v="93"/>
    <x v="9"/>
    <d v="1899-12-30T20:37:00"/>
    <s v="20"/>
    <d v="2024-11-27T00:00:00"/>
    <d v="1899-12-30T17:27:00"/>
    <x v="6"/>
    <s v="Emma Davis"/>
    <x v="0"/>
    <x v="1"/>
    <s v="Flowers"/>
    <x v="2"/>
    <x v="0"/>
    <x v="0"/>
    <n v="52.46"/>
    <d v="2024-11-25T01:18:00"/>
    <d v="2024-08-02T00:22:00"/>
    <x v="0"/>
    <d v="2024-11-27T17:27:00"/>
    <d v="2024-11-26T01:18:00"/>
    <x v="0"/>
  </r>
  <r>
    <s v="ORD-20240802-01236"/>
    <x v="0"/>
    <s v="CRP-001"/>
    <x v="4"/>
    <n v="143.44999999999999"/>
    <x v="4"/>
    <n v="3"/>
    <x v="247"/>
    <x v="7"/>
    <d v="1899-12-30T15:38:00"/>
    <s v="15"/>
    <d v="2024-08-03T00:00:00"/>
    <d v="1899-12-30T21:38:00"/>
    <x v="3"/>
    <s v="Farhan Shaikh"/>
    <x v="0"/>
    <x v="0"/>
    <s v="Hamper"/>
    <x v="0"/>
    <x v="0"/>
    <x v="1"/>
    <n v="430.34999999999997"/>
    <d v="2024-08-02T01:29:00"/>
    <d v="2024-08-02T01:29:00"/>
    <x v="1"/>
    <d v="2024-08-03T21:38:00"/>
    <d v="2024-08-03T01:29:00"/>
    <x v="0"/>
  </r>
  <r>
    <s v="ORD-20250608-01237"/>
    <x v="0"/>
    <s v="GFT-001"/>
    <x v="2"/>
    <n v="36.1"/>
    <x v="2"/>
    <n v="1"/>
    <x v="283"/>
    <x v="6"/>
    <d v="1899-12-30T14:19:00"/>
    <s v="14"/>
    <d v="2025-06-09T00:00:00"/>
    <d v="1899-12-30T15:19:00"/>
    <x v="6"/>
    <s v="Hina Verma"/>
    <x v="0"/>
    <x v="0"/>
    <s v="Gifting"/>
    <x v="0"/>
    <x v="0"/>
    <x v="0"/>
    <n v="36.1"/>
    <d v="2025-06-08T01:18:00"/>
    <d v="2024-09-24T00:33:00"/>
    <x v="0"/>
    <d v="2025-06-09T15:19:00"/>
    <d v="2025-06-09T01:18:00"/>
    <x v="0"/>
  </r>
  <r>
    <s v="ORD-20241122-01238"/>
    <x v="0"/>
    <s v="PAF-001"/>
    <x v="12"/>
    <n v="19.399999999999999"/>
    <x v="11"/>
    <n v="1"/>
    <x v="47"/>
    <x v="9"/>
    <d v="1899-12-30T11:50:00"/>
    <s v="11"/>
    <d v="2024-11-22T00:00:00"/>
    <d v="1899-12-30T15:50:00"/>
    <x v="1"/>
    <s v="Ali Hussain"/>
    <x v="1"/>
    <x v="0"/>
    <s v="Bakery"/>
    <x v="1"/>
    <x v="6"/>
    <x v="0"/>
    <n v="19.399999999999999"/>
    <d v="2024-11-22T00:56:00"/>
    <d v="2024-08-07T01:29:00"/>
    <x v="0"/>
    <d v="2024-11-22T15:50:00"/>
    <d v="2024-11-23T00:56:00"/>
    <x v="1"/>
  </r>
  <r>
    <s v="ORD-20250103-01239"/>
    <x v="0"/>
    <s v="FLW-002"/>
    <x v="5"/>
    <n v="55.81"/>
    <x v="6"/>
    <n v="1"/>
    <x v="50"/>
    <x v="4"/>
    <d v="1899-12-30T11:38:00"/>
    <s v="11"/>
    <d v="2025-01-04T00:00:00"/>
    <d v="1899-12-30T13:38:00"/>
    <x v="9"/>
    <s v="Aijaz Chaudhry"/>
    <x v="2"/>
    <x v="1"/>
    <s v="Flowers"/>
    <x v="0"/>
    <x v="0"/>
    <x v="0"/>
    <n v="55.81"/>
    <d v="2025-01-03T00:22:00"/>
    <d v="2024-08-11T01:29:00"/>
    <x v="0"/>
    <d v="2025-01-04T13:38:00"/>
    <d v="2025-01-04T00:22:00"/>
    <x v="0"/>
  </r>
  <r>
    <s v="ORD-20250416-01240"/>
    <x v="0"/>
    <s v="HMP-002"/>
    <x v="8"/>
    <n v="89.14"/>
    <x v="7"/>
    <n v="2"/>
    <x v="85"/>
    <x v="0"/>
    <d v="1899-12-30T19:21:00"/>
    <s v="19"/>
    <d v="2025-04-17T00:00:00"/>
    <d v="1899-12-30T19:16:00"/>
    <x v="17"/>
    <s v="Hina Chaudhry"/>
    <x v="2"/>
    <x v="0"/>
    <s v="Hamper"/>
    <x v="0"/>
    <x v="6"/>
    <x v="0"/>
    <n v="178.28"/>
    <d v="2025-04-16T00:25:00"/>
    <d v="2024-11-25T00:56:00"/>
    <x v="0"/>
    <d v="2025-04-17T19:16:00"/>
    <d v="2025-04-17T00:25:00"/>
    <x v="0"/>
  </r>
  <r>
    <s v="ORD-20240928-01241"/>
    <x v="0"/>
    <s v="FLW-001"/>
    <x v="1"/>
    <n v="51.27"/>
    <x v="1"/>
    <n v="1"/>
    <x v="146"/>
    <x v="3"/>
    <d v="1899-12-30T20:28:00"/>
    <s v="20"/>
    <d v="2024-09-29T00:00:00"/>
    <d v="1899-12-30T18:48:00"/>
    <x v="16"/>
    <s v="Aisha Al Marri"/>
    <x v="0"/>
    <x v="0"/>
    <s v="Flowers"/>
    <x v="0"/>
    <x v="6"/>
    <x v="0"/>
    <n v="51.27"/>
    <d v="2024-09-28T01:18:00"/>
    <d v="2024-08-12T00:44:00"/>
    <x v="0"/>
    <d v="2024-09-29T18:48:00"/>
    <d v="2024-09-29T01:18:00"/>
    <x v="0"/>
  </r>
  <r>
    <s v="ORD-20241123-01242"/>
    <x v="0"/>
    <s v="CRP-001"/>
    <x v="4"/>
    <n v="138.32"/>
    <x v="9"/>
    <n v="3"/>
    <x v="62"/>
    <x v="9"/>
    <d v="1899-12-30T10:16:00"/>
    <s v="10"/>
    <d v="2024-11-24T00:00:00"/>
    <d v="1899-12-30T12:16:00"/>
    <x v="17"/>
    <s v="Ali Chaudhry"/>
    <x v="2"/>
    <x v="1"/>
    <s v="Hamper"/>
    <x v="0"/>
    <x v="2"/>
    <x v="2"/>
    <n v="414.96"/>
    <d v="2024-11-23T01:18:00"/>
    <d v="2024-08-07T00:11:00"/>
    <x v="0"/>
    <d v="2024-11-24T12:16:00"/>
    <d v="2024-11-24T01:18:00"/>
    <x v="0"/>
  </r>
  <r>
    <s v="ORD-20250412-01243"/>
    <x v="0"/>
    <s v="FLW-002"/>
    <x v="5"/>
    <n v="60.26"/>
    <x v="10"/>
    <n v="1"/>
    <x v="27"/>
    <x v="0"/>
    <d v="1899-12-30T10:30:00"/>
    <s v="10"/>
    <d v="2025-04-13T00:00:00"/>
    <d v="1899-12-30T10:30:00"/>
    <x v="16"/>
    <s v="Saeed Al Nuaimi"/>
    <x v="0"/>
    <x v="1"/>
    <s v="Flowers"/>
    <x v="0"/>
    <x v="1"/>
    <x v="1"/>
    <n v="60.26"/>
    <d v="2025-04-12T01:15:00"/>
    <d v="2024-08-24T01:18:00"/>
    <x v="0"/>
    <d v="2025-04-13T10:30:00"/>
    <d v="2025-04-13T01:15:00"/>
    <x v="0"/>
  </r>
  <r>
    <s v="ORD-20250731-01244"/>
    <x v="0"/>
    <s v="BAL-001"/>
    <x v="13"/>
    <n v="24.68"/>
    <x v="8"/>
    <n v="1"/>
    <x v="205"/>
    <x v="8"/>
    <d v="1899-12-30T09:30:00"/>
    <s v="9"/>
    <d v="2025-08-02T00:00:00"/>
    <d v="1899-12-30T10:30:00"/>
    <x v="30"/>
    <s v="David Brown"/>
    <x v="4"/>
    <x v="1"/>
    <s v="Balloons"/>
    <x v="2"/>
    <x v="1"/>
    <x v="0"/>
    <n v="24.68"/>
    <d v="2025-07-31T00:33:00"/>
    <d v="2024-08-28T01:07:00"/>
    <x v="0"/>
    <d v="2025-08-02T10:30:00"/>
    <d v="2025-08-01T00:33:00"/>
    <x v="0"/>
  </r>
  <r>
    <s v="ORD-20241213-01245"/>
    <x v="0"/>
    <s v="FLW-002"/>
    <x v="5"/>
    <n v="54.88"/>
    <x v="6"/>
    <n v="3"/>
    <x v="364"/>
    <x v="11"/>
    <d v="1899-12-30T16:27:00"/>
    <s v="16"/>
    <d v="2024-12-14T00:00:00"/>
    <d v="1899-12-30T17:27:00"/>
    <x v="2"/>
    <s v="Mohammed Al Shamsi"/>
    <x v="0"/>
    <x v="0"/>
    <s v="Flowers"/>
    <x v="0"/>
    <x v="4"/>
    <x v="1"/>
    <n v="164.64000000000001"/>
    <d v="2024-12-13T01:07:00"/>
    <d v="2024-09-21T01:07:00"/>
    <x v="0"/>
    <d v="2024-12-14T17:27:00"/>
    <d v="2024-12-14T01:07:00"/>
    <x v="0"/>
  </r>
  <r>
    <s v="ORD-20241123-01246"/>
    <x v="0"/>
    <s v="BAL-001"/>
    <x v="13"/>
    <n v="23.13"/>
    <x v="8"/>
    <n v="1"/>
    <x v="62"/>
    <x v="9"/>
    <d v="1899-12-30T13:01:00"/>
    <s v="13"/>
    <d v="2024-11-23T00:00:00"/>
    <d v="1899-12-30T18:01:00"/>
    <x v="24"/>
    <s v="Imran Patel"/>
    <x v="1"/>
    <x v="0"/>
    <s v="Balloons"/>
    <x v="1"/>
    <x v="2"/>
    <x v="1"/>
    <n v="23.13"/>
    <d v="2024-11-23T00:11:00"/>
    <d v="2024-08-04T00:56:00"/>
    <x v="0"/>
    <d v="2024-11-23T18:01:00"/>
    <d v="2024-11-24T00:11:00"/>
    <x v="1"/>
  </r>
  <r>
    <s v="ORD-20250224-01247"/>
    <x v="0"/>
    <s v="DAT-001"/>
    <x v="6"/>
    <n v="27.97"/>
    <x v="7"/>
    <n v="1"/>
    <x v="34"/>
    <x v="5"/>
    <d v="1899-12-30T10:00:00"/>
    <s v="10"/>
    <d v="2025-02-24T00:00:00"/>
    <d v="1899-12-30T13:00:00"/>
    <x v="32"/>
    <s v="Ali Khan"/>
    <x v="7"/>
    <x v="1"/>
    <s v="Dates &amp; Sweets"/>
    <x v="1"/>
    <x v="0"/>
    <x v="1"/>
    <n v="27.97"/>
    <d v="2025-02-24T01:07:00"/>
    <d v="2024-08-17T00:56:00"/>
    <x v="0"/>
    <d v="2025-02-24T13:00:00"/>
    <d v="2025-02-25T01:07:00"/>
    <x v="1"/>
  </r>
  <r>
    <s v="ORD-20250803-01248"/>
    <x v="0"/>
    <s v="PER-001"/>
    <x v="10"/>
    <n v="11.15"/>
    <x v="5"/>
    <n v="1"/>
    <x v="44"/>
    <x v="7"/>
    <d v="1899-12-30T10:55:00"/>
    <s v="10"/>
    <d v="2025-08-05T00:00:00"/>
    <d v="1899-12-30T13:55:00"/>
    <x v="9"/>
    <s v="Rakesh Iqbal"/>
    <x v="2"/>
    <x v="0"/>
    <s v="Personalized"/>
    <x v="2"/>
    <x v="1"/>
    <x v="1"/>
    <n v="11.15"/>
    <d v="2025-08-03T00:11:00"/>
    <d v="2024-08-26T01:18:00"/>
    <x v="0"/>
    <d v="2025-08-05T13:55:00"/>
    <d v="2025-08-04T00:11:00"/>
    <x v="0"/>
  </r>
  <r>
    <s v="ORD-20250304-01249"/>
    <x v="0"/>
    <s v="SWT-001"/>
    <x v="9"/>
    <n v="28.99"/>
    <x v="7"/>
    <n v="1"/>
    <x v="355"/>
    <x v="2"/>
    <d v="1899-12-30T11:11:00"/>
    <s v="11"/>
    <d v="2025-03-05T00:00:00"/>
    <d v="1899-12-30T11:11:00"/>
    <x v="3"/>
    <s v="Sophia Davis"/>
    <x v="0"/>
    <x v="0"/>
    <s v="Dates &amp; Sweets"/>
    <x v="0"/>
    <x v="1"/>
    <x v="0"/>
    <n v="28.99"/>
    <d v="2025-03-04T00:22:00"/>
    <d v="2024-11-23T00:33:00"/>
    <x v="0"/>
    <d v="2025-03-05T11:11:00"/>
    <d v="2025-03-05T00:22:00"/>
    <x v="0"/>
  </r>
  <r>
    <s v="ORD-20241209-01250"/>
    <x v="0"/>
    <s v="FLW-002"/>
    <x v="5"/>
    <n v="62.53"/>
    <x v="6"/>
    <n v="1"/>
    <x v="310"/>
    <x v="11"/>
    <d v="1899-12-30T20:33:00"/>
    <s v="20"/>
    <d v="2024-12-10T00:00:00"/>
    <d v="1899-12-30T19:19:00"/>
    <x v="5"/>
    <s v="Aisha Al Marri"/>
    <x v="0"/>
    <x v="0"/>
    <s v="Flowers"/>
    <x v="0"/>
    <x v="1"/>
    <x v="0"/>
    <n v="62.53"/>
    <d v="2024-12-09T00:25:00"/>
    <d v="2024-08-12T00:44:00"/>
    <x v="0"/>
    <d v="2024-12-10T19:19:00"/>
    <d v="2024-12-10T00:25:00"/>
    <x v="0"/>
  </r>
  <r>
    <s v="ORD-20250222-01251"/>
    <x v="0"/>
    <s v="CRP-001"/>
    <x v="4"/>
    <n v="130.63999999999999"/>
    <x v="9"/>
    <n v="3"/>
    <x v="119"/>
    <x v="5"/>
    <d v="1899-12-30T18:54:00"/>
    <s v="18"/>
    <d v="2025-02-23T00:00:00"/>
    <d v="1899-12-30T16:44:00"/>
    <x v="15"/>
    <s v="Meera Shah"/>
    <x v="2"/>
    <x v="0"/>
    <s v="Hamper"/>
    <x v="0"/>
    <x v="2"/>
    <x v="1"/>
    <n v="391.91999999999996"/>
    <d v="2025-02-22T01:15:00"/>
    <d v="2024-08-03T00:11:00"/>
    <x v="0"/>
    <d v="2025-02-23T16:44:00"/>
    <d v="2025-02-23T01:15:00"/>
    <x v="0"/>
  </r>
  <r>
    <s v="ORD-20240815-01252"/>
    <x v="0"/>
    <s v="DAT-001"/>
    <x v="6"/>
    <n v="32.409999999999997"/>
    <x v="7"/>
    <n v="1"/>
    <x v="337"/>
    <x v="7"/>
    <d v="1899-12-30T11:31:00"/>
    <s v="11"/>
    <d v="2024-08-15T00:00:00"/>
    <d v="1899-12-30T14:31:00"/>
    <x v="0"/>
    <s v="Khalid Al Mazrouei"/>
    <x v="0"/>
    <x v="1"/>
    <s v="Dates &amp; Sweets"/>
    <x v="1"/>
    <x v="0"/>
    <x v="0"/>
    <n v="32.409999999999997"/>
    <d v="2024-08-15T00:11:00"/>
    <d v="2024-08-15T00:11:00"/>
    <x v="1"/>
    <d v="2024-08-15T14:31:00"/>
    <d v="2024-08-16T00:11:00"/>
    <x v="1"/>
  </r>
  <r>
    <s v="ORD-20250712-01253"/>
    <x v="0"/>
    <s v="HOM-001"/>
    <x v="3"/>
    <n v="29.5"/>
    <x v="11"/>
    <n v="2"/>
    <x v="343"/>
    <x v="8"/>
    <d v="1899-12-30T09:58:00"/>
    <s v="9"/>
    <d v="2025-07-12T00:00:00"/>
    <d v="1899-12-30T14:58:00"/>
    <x v="15"/>
    <s v="Arjun Ahmed"/>
    <x v="2"/>
    <x v="0"/>
    <s v="Home Fragrance"/>
    <x v="1"/>
    <x v="1"/>
    <x v="1"/>
    <n v="59"/>
    <d v="2025-07-12T01:18:00"/>
    <d v="2024-09-05T00:56:00"/>
    <x v="0"/>
    <d v="2025-07-12T14:58:00"/>
    <d v="2025-07-13T01:18:00"/>
    <x v="1"/>
  </r>
  <r>
    <s v="ORD-20250107-01254"/>
    <x v="0"/>
    <s v="HMP-001"/>
    <x v="11"/>
    <n v="70.989999999999995"/>
    <x v="10"/>
    <n v="1"/>
    <x v="55"/>
    <x v="4"/>
    <d v="1899-12-30T11:42:00"/>
    <s v="11"/>
    <d v="2025-01-08T00:00:00"/>
    <d v="1899-12-30T11:42:00"/>
    <x v="15"/>
    <s v="Hina Patel"/>
    <x v="2"/>
    <x v="0"/>
    <s v="Hamper"/>
    <x v="0"/>
    <x v="0"/>
    <x v="0"/>
    <n v="70.989999999999995"/>
    <d v="2025-01-07T01:15:00"/>
    <d v="2024-08-25T00:22:00"/>
    <x v="0"/>
    <d v="2025-01-08T11:42:00"/>
    <d v="2025-01-08T01:15:00"/>
    <x v="0"/>
  </r>
  <r>
    <s v="ORD-20250704-01255"/>
    <x v="0"/>
    <s v="HMP-001"/>
    <x v="11"/>
    <n v="71.37"/>
    <x v="9"/>
    <n v="6"/>
    <x v="179"/>
    <x v="8"/>
    <d v="1899-12-30T12:05:00"/>
    <s v="12"/>
    <d v="2025-07-04T00:00:00"/>
    <d v="1899-12-30T15:05:00"/>
    <x v="9"/>
    <s v="Olivia Taylor"/>
    <x v="2"/>
    <x v="1"/>
    <s v="Hamper"/>
    <x v="1"/>
    <x v="1"/>
    <x v="1"/>
    <n v="428.22"/>
    <d v="2025-07-04T00:22:00"/>
    <d v="2024-08-06T00:22:00"/>
    <x v="0"/>
    <d v="2025-07-04T15:05:00"/>
    <d v="2025-07-05T00:22:00"/>
    <x v="1"/>
  </r>
  <r>
    <s v="ORD-20241109-01256"/>
    <x v="0"/>
    <s v="CHC-001"/>
    <x v="17"/>
    <n v="20.63"/>
    <x v="1"/>
    <n v="2"/>
    <x v="193"/>
    <x v="9"/>
    <d v="1899-12-30T20:40:00"/>
    <s v="20"/>
    <d v="2024-11-11T00:00:00"/>
    <d v="1899-12-30T20:37:00"/>
    <x v="32"/>
    <s v="Hina Khan"/>
    <x v="7"/>
    <x v="1"/>
    <s v="Chocolate"/>
    <x v="2"/>
    <x v="0"/>
    <x v="0"/>
    <n v="41.26"/>
    <d v="2024-11-09T00:11:00"/>
    <d v="2024-08-13T00:33:00"/>
    <x v="0"/>
    <d v="2024-11-11T20:37:00"/>
    <d v="2024-11-10T00:11:00"/>
    <x v="0"/>
  </r>
  <r>
    <s v="ORD-20250313-01257"/>
    <x v="0"/>
    <s v="BAL-001"/>
    <x v="13"/>
    <n v="26.36"/>
    <x v="8"/>
    <n v="1"/>
    <x v="45"/>
    <x v="2"/>
    <d v="1899-12-30T10:57:00"/>
    <s v="10"/>
    <d v="2025-03-13T00:00:00"/>
    <d v="1899-12-30T17:57:00"/>
    <x v="0"/>
    <s v="Michael Williams"/>
    <x v="0"/>
    <x v="0"/>
    <s v="Balloons"/>
    <x v="1"/>
    <x v="3"/>
    <x v="0"/>
    <n v="26.36"/>
    <d v="2025-03-13T00:25:00"/>
    <d v="2024-08-11T00:11:00"/>
    <x v="0"/>
    <d v="2025-03-13T17:57:00"/>
    <d v="2025-03-14T00:25:00"/>
    <x v="1"/>
  </r>
  <r>
    <s v="ORD-20250218-01258"/>
    <x v="0"/>
    <s v="HMP-001"/>
    <x v="11"/>
    <n v="72.069999999999993"/>
    <x v="12"/>
    <n v="3"/>
    <x v="49"/>
    <x v="5"/>
    <d v="1899-12-30T11:48:00"/>
    <s v="11"/>
    <d v="2025-02-18T00:00:00"/>
    <d v="1899-12-30T18:48:00"/>
    <x v="24"/>
    <s v="Reem Al Shamsi"/>
    <x v="1"/>
    <x v="1"/>
    <s v="Hamper"/>
    <x v="1"/>
    <x v="0"/>
    <x v="1"/>
    <n v="216.20999999999998"/>
    <d v="2025-02-18T01:07:00"/>
    <d v="2024-08-27T00:44:00"/>
    <x v="0"/>
    <d v="2025-02-18T18:48:00"/>
    <d v="2025-02-19T01:07:00"/>
    <x v="1"/>
  </r>
  <r>
    <s v="ORD-20240919-01259"/>
    <x v="0"/>
    <s v="FLW-002"/>
    <x v="5"/>
    <n v="64.489999999999995"/>
    <x v="2"/>
    <n v="1"/>
    <x v="238"/>
    <x v="3"/>
    <d v="1899-12-30T21:47:00"/>
    <s v="21"/>
    <d v="2024-09-21T00:00:00"/>
    <d v="1899-12-30T18:46:00"/>
    <x v="0"/>
    <s v="Ayesha Hussain"/>
    <x v="0"/>
    <x v="0"/>
    <s v="Flowers"/>
    <x v="2"/>
    <x v="0"/>
    <x v="1"/>
    <n v="64.489999999999995"/>
    <d v="2024-09-19T01:29:00"/>
    <d v="2024-09-19T01:29:00"/>
    <x v="1"/>
    <d v="2024-09-21T18:46:00"/>
    <d v="2024-09-20T01:29:00"/>
    <x v="0"/>
  </r>
  <r>
    <s v="ORD-20250719-01260"/>
    <x v="0"/>
    <s v="FLW-002"/>
    <x v="5"/>
    <n v="52.33"/>
    <x v="2"/>
    <n v="1"/>
    <x v="362"/>
    <x v="8"/>
    <d v="1899-12-30T19:57:00"/>
    <s v="19"/>
    <d v="2025-07-22T00:00:00"/>
    <d v="1899-12-30T12:50:00"/>
    <x v="32"/>
    <s v="David Davis"/>
    <x v="6"/>
    <x v="1"/>
    <s v="Flowers"/>
    <x v="2"/>
    <x v="1"/>
    <x v="2"/>
    <n v="52.33"/>
    <d v="2025-07-19T00:25:00"/>
    <d v="2024-09-20T00:22:00"/>
    <x v="0"/>
    <d v="2025-07-22T12:50:00"/>
    <d v="2025-07-20T00:25:00"/>
    <x v="0"/>
  </r>
  <r>
    <s v="ORD-20250220-01261"/>
    <x v="0"/>
    <s v="HMP-002"/>
    <x v="8"/>
    <n v="87.04"/>
    <x v="9"/>
    <n v="5"/>
    <x v="168"/>
    <x v="5"/>
    <d v="1899-12-30T10:11:00"/>
    <s v="10"/>
    <d v="2025-02-21T00:00:00"/>
    <d v="1899-12-30T16:11:00"/>
    <x v="19"/>
    <s v="Ayesha Iqbal"/>
    <x v="0"/>
    <x v="0"/>
    <s v="Hamper"/>
    <x v="0"/>
    <x v="6"/>
    <x v="0"/>
    <n v="435.20000000000005"/>
    <d v="2025-02-20T00:56:00"/>
    <d v="2024-09-01T00:11:00"/>
    <x v="0"/>
    <d v="2025-02-21T16:11:00"/>
    <d v="2025-02-21T00:56:00"/>
    <x v="0"/>
  </r>
  <r>
    <s v="ORD-20250226-01262"/>
    <x v="0"/>
    <s v="BBY-001"/>
    <x v="16"/>
    <n v="71.77"/>
    <x v="0"/>
    <n v="3"/>
    <x v="264"/>
    <x v="5"/>
    <d v="1899-12-30T09:58:00"/>
    <s v="9"/>
    <d v="2025-02-27T00:00:00"/>
    <d v="1899-12-30T15:58:00"/>
    <x v="23"/>
    <s v="Zain Ahmed"/>
    <x v="5"/>
    <x v="0"/>
    <s v="Baby"/>
    <x v="0"/>
    <x v="0"/>
    <x v="0"/>
    <n v="215.31"/>
    <d v="2025-02-26T01:18:00"/>
    <d v="2024-08-04T00:11:00"/>
    <x v="0"/>
    <d v="2025-02-27T15:58:00"/>
    <d v="2025-02-27T01:18:00"/>
    <x v="0"/>
  </r>
  <r>
    <s v="ORD-20240927-01263"/>
    <x v="0"/>
    <s v="HMP-001"/>
    <x v="11"/>
    <n v="84.37"/>
    <x v="12"/>
    <n v="1"/>
    <x v="311"/>
    <x v="3"/>
    <d v="1899-12-30T15:27:00"/>
    <s v="15"/>
    <d v="2024-09-28T00:00:00"/>
    <d v="1899-12-30T21:27:00"/>
    <x v="3"/>
    <s v="Aijaz Kumar"/>
    <x v="0"/>
    <x v="1"/>
    <s v="Hamper"/>
    <x v="0"/>
    <x v="1"/>
    <x v="1"/>
    <n v="84.37"/>
    <d v="2024-09-27T01:15:00"/>
    <d v="2024-08-05T00:56:00"/>
    <x v="0"/>
    <d v="2024-09-28T21:27:00"/>
    <d v="2024-09-28T01:15:00"/>
    <x v="0"/>
  </r>
  <r>
    <s v="ORD-20241203-01264"/>
    <x v="0"/>
    <s v="HMP-002"/>
    <x v="8"/>
    <n v="85.22"/>
    <x v="4"/>
    <n v="3"/>
    <x v="97"/>
    <x v="11"/>
    <d v="1899-12-30T09:43:00"/>
    <s v="9"/>
    <d v="2024-12-03T00:00:00"/>
    <d v="1899-12-30T13:43:00"/>
    <x v="16"/>
    <s v="Bilal Shaikh"/>
    <x v="0"/>
    <x v="0"/>
    <s v="Hamper"/>
    <x v="1"/>
    <x v="2"/>
    <x v="0"/>
    <n v="255.66"/>
    <d v="2024-12-03T00:11:00"/>
    <d v="2024-09-22T00:11:00"/>
    <x v="0"/>
    <d v="2024-12-03T13:43:00"/>
    <d v="2024-12-04T00:11:00"/>
    <x v="1"/>
  </r>
  <r>
    <s v="ORD-20241103-01265"/>
    <x v="0"/>
    <s v="PAF-001"/>
    <x v="12"/>
    <n v="20.67"/>
    <x v="11"/>
    <n v="2"/>
    <x v="271"/>
    <x v="9"/>
    <d v="1899-12-30T18:02:00"/>
    <s v="18"/>
    <d v="2024-11-04T00:00:00"/>
    <d v="1899-12-30T18:02:00"/>
    <x v="1"/>
    <s v="Ali Shaikh"/>
    <x v="1"/>
    <x v="0"/>
    <s v="Bakery"/>
    <x v="0"/>
    <x v="2"/>
    <x v="0"/>
    <n v="41.34"/>
    <d v="2024-11-03T01:29:00"/>
    <d v="2024-09-12T00:44:00"/>
    <x v="0"/>
    <d v="2024-11-04T18:02:00"/>
    <d v="2024-11-04T01:29:00"/>
    <x v="0"/>
  </r>
  <r>
    <s v="ORD-20250505-01266"/>
    <x v="0"/>
    <s v="BAL-001"/>
    <x v="13"/>
    <n v="25.92"/>
    <x v="5"/>
    <n v="1"/>
    <x v="120"/>
    <x v="1"/>
    <d v="1899-12-30T13:25:00"/>
    <s v="13"/>
    <d v="2025-05-05T00:00:00"/>
    <d v="1899-12-30T19:25:00"/>
    <x v="30"/>
    <s v="Emma Taylor"/>
    <x v="4"/>
    <x v="1"/>
    <s v="Balloons"/>
    <x v="1"/>
    <x v="0"/>
    <x v="1"/>
    <n v="25.92"/>
    <d v="2025-05-05T01:18:00"/>
    <d v="2024-10-05T00:56:00"/>
    <x v="0"/>
    <d v="2025-05-05T19:25:00"/>
    <d v="2025-05-06T01:18:00"/>
    <x v="1"/>
  </r>
  <r>
    <s v="ORD-20250310-01267"/>
    <x v="0"/>
    <s v="CKE-001"/>
    <x v="7"/>
    <n v="52.02"/>
    <x v="8"/>
    <n v="1"/>
    <x v="269"/>
    <x v="2"/>
    <d v="1899-12-30T10:22:00"/>
    <s v="10"/>
    <d v="2025-03-10T00:00:00"/>
    <d v="1899-12-30T16:22:00"/>
    <x v="29"/>
    <s v="Priya Kumar"/>
    <x v="2"/>
    <x v="1"/>
    <s v="Cakes"/>
    <x v="1"/>
    <x v="1"/>
    <x v="0"/>
    <n v="52.02"/>
    <d v="2025-03-10T00:44:00"/>
    <d v="2024-09-12T00:44:00"/>
    <x v="0"/>
    <d v="2025-03-10T16:22:00"/>
    <d v="2025-03-11T00:44:00"/>
    <x v="1"/>
  </r>
  <r>
    <s v="ORD-20241229-01268"/>
    <x v="0"/>
    <s v="PAF-001"/>
    <x v="12"/>
    <n v="25.54"/>
    <x v="11"/>
    <n v="1"/>
    <x v="155"/>
    <x v="11"/>
    <d v="1899-12-30T19:15:00"/>
    <s v="19"/>
    <d v="2024-12-30T00:00:00"/>
    <d v="1899-12-30T19:15:00"/>
    <x v="3"/>
    <s v="Maryam Al Hosani"/>
    <x v="0"/>
    <x v="0"/>
    <s v="Bakery"/>
    <x v="0"/>
    <x v="1"/>
    <x v="0"/>
    <n v="25.54"/>
    <d v="2024-12-29T00:33:00"/>
    <d v="2024-08-28T01:07:00"/>
    <x v="0"/>
    <d v="2024-12-30T19:15:00"/>
    <d v="2024-12-30T00:33:00"/>
    <x v="0"/>
  </r>
  <r>
    <s v="ORD-20241102-01269"/>
    <x v="0"/>
    <s v="DAT-001"/>
    <x v="6"/>
    <n v="29.32"/>
    <x v="4"/>
    <n v="3"/>
    <x v="17"/>
    <x v="9"/>
    <d v="1899-12-30T13:11:00"/>
    <s v="13"/>
    <d v="2024-11-02T00:00:00"/>
    <d v="1899-12-30T18:11:00"/>
    <x v="24"/>
    <s v="Hassan Al Mazrouei"/>
    <x v="1"/>
    <x v="1"/>
    <s v="Dates &amp; Sweets"/>
    <x v="1"/>
    <x v="1"/>
    <x v="1"/>
    <n v="87.960000000000008"/>
    <d v="2024-11-02T00:56:00"/>
    <d v="2024-08-10T01:18:00"/>
    <x v="0"/>
    <d v="2024-11-02T18:11:00"/>
    <d v="2024-11-03T00:56:00"/>
    <x v="1"/>
  </r>
  <r>
    <s v="ORD-20250423-01270"/>
    <x v="0"/>
    <s v="GFT-001"/>
    <x v="2"/>
    <n v="33.979999999999997"/>
    <x v="6"/>
    <n v="1"/>
    <x v="309"/>
    <x v="0"/>
    <d v="1899-12-30T12:02:00"/>
    <s v="12"/>
    <d v="2025-04-24T00:00:00"/>
    <d v="1899-12-30T14:02:00"/>
    <x v="34"/>
    <s v="Priya Verma"/>
    <x v="3"/>
    <x v="1"/>
    <s v="Gifting"/>
    <x v="0"/>
    <x v="1"/>
    <x v="0"/>
    <n v="33.979999999999997"/>
    <d v="2025-04-23T01:29:00"/>
    <d v="2024-09-19T00:44:00"/>
    <x v="0"/>
    <d v="2025-04-24T14:02:00"/>
    <d v="2025-04-24T01:29:00"/>
    <x v="0"/>
  </r>
  <r>
    <s v="ORD-20240918-01271"/>
    <x v="0"/>
    <s v="FLW-001"/>
    <x v="1"/>
    <n v="49.72"/>
    <x v="11"/>
    <n v="1"/>
    <x v="365"/>
    <x v="3"/>
    <d v="1899-12-30T09:42:00"/>
    <s v="9"/>
    <d v="2024-09-18T00:00:00"/>
    <d v="1899-12-30T15:42:00"/>
    <x v="16"/>
    <s v="Hamad Al Nuaimi"/>
    <x v="0"/>
    <x v="1"/>
    <s v="Flowers"/>
    <x v="1"/>
    <x v="3"/>
    <x v="0"/>
    <n v="49.72"/>
    <d v="2024-09-18T01:07:00"/>
    <d v="2024-08-09T00:56:00"/>
    <x v="0"/>
    <d v="2024-09-18T15:42:00"/>
    <d v="2024-09-19T01:07:00"/>
    <x v="1"/>
  </r>
  <r>
    <s v="ORD-20250222-01272"/>
    <x v="0"/>
    <s v="FLW-001"/>
    <x v="1"/>
    <n v="43.72"/>
    <x v="11"/>
    <n v="1"/>
    <x v="119"/>
    <x v="5"/>
    <d v="1899-12-30T18:14:00"/>
    <s v="18"/>
    <d v="2025-02-23T00:00:00"/>
    <d v="1899-12-30T18:14:00"/>
    <x v="25"/>
    <s v="Aijaz Iqbal"/>
    <x v="6"/>
    <x v="0"/>
    <s v="Flowers"/>
    <x v="0"/>
    <x v="0"/>
    <x v="1"/>
    <n v="43.72"/>
    <d v="2025-02-22T00:22:00"/>
    <d v="2024-08-04T01:18:00"/>
    <x v="0"/>
    <d v="2025-02-23T18:14:00"/>
    <d v="2025-02-23T00:22:00"/>
    <x v="0"/>
  </r>
  <r>
    <s v="ORD-20241117-01273"/>
    <x v="0"/>
    <s v="SWT-001"/>
    <x v="9"/>
    <n v="25.82"/>
    <x v="4"/>
    <n v="2"/>
    <x v="314"/>
    <x v="9"/>
    <d v="1899-12-30T21:32:00"/>
    <s v="21"/>
    <d v="2024-11-19T00:00:00"/>
    <d v="1899-12-30T14:53:00"/>
    <x v="22"/>
    <s v="Latifa Al Falasi"/>
    <x v="5"/>
    <x v="1"/>
    <s v="Dates &amp; Sweets"/>
    <x v="2"/>
    <x v="1"/>
    <x v="0"/>
    <n v="51.64"/>
    <d v="2024-11-17T00:22:00"/>
    <d v="2024-08-23T01:29:00"/>
    <x v="0"/>
    <d v="2024-11-19T14:53:00"/>
    <d v="2024-11-18T00:22:00"/>
    <x v="0"/>
  </r>
  <r>
    <s v="ORD-20241016-01274"/>
    <x v="0"/>
    <s v="GFT-001"/>
    <x v="2"/>
    <n v="38.36"/>
    <x v="1"/>
    <n v="1"/>
    <x v="248"/>
    <x v="10"/>
    <d v="1899-12-30T10:27:00"/>
    <s v="10"/>
    <d v="2024-10-17T00:00:00"/>
    <d v="1899-12-30T16:27:00"/>
    <x v="28"/>
    <s v="Ali Shah"/>
    <x v="3"/>
    <x v="0"/>
    <s v="Gifting"/>
    <x v="0"/>
    <x v="1"/>
    <x v="0"/>
    <n v="38.36"/>
    <d v="2024-10-16T01:07:00"/>
    <d v="2024-08-05T01:18:00"/>
    <x v="0"/>
    <d v="2024-10-17T16:27:00"/>
    <d v="2024-10-17T01:07:00"/>
    <x v="0"/>
  </r>
  <r>
    <s v="ORD-20250220-01275"/>
    <x v="0"/>
    <s v="HMP-002"/>
    <x v="8"/>
    <n v="80.53"/>
    <x v="7"/>
    <n v="1"/>
    <x v="168"/>
    <x v="5"/>
    <d v="1899-12-30T20:32:00"/>
    <s v="20"/>
    <d v="2025-02-22T00:00:00"/>
    <d v="1899-12-30T14:46:00"/>
    <x v="12"/>
    <s v="Bilal Kumar"/>
    <x v="1"/>
    <x v="0"/>
    <s v="Hamper"/>
    <x v="2"/>
    <x v="1"/>
    <x v="0"/>
    <n v="80.53"/>
    <d v="2025-02-20T00:56:00"/>
    <d v="2024-08-11T00:44:00"/>
    <x v="0"/>
    <d v="2025-02-22T14:46:00"/>
    <d v="2025-02-21T00:56:00"/>
    <x v="0"/>
  </r>
  <r>
    <s v="ORD-20240804-01276"/>
    <x v="0"/>
    <s v="HOM-001"/>
    <x v="3"/>
    <n v="27.49"/>
    <x v="6"/>
    <n v="1"/>
    <x v="163"/>
    <x v="7"/>
    <d v="1899-12-30T16:39:00"/>
    <s v="16"/>
    <d v="2024-08-05T00:00:00"/>
    <d v="1899-12-30T17:39:00"/>
    <x v="2"/>
    <s v="Khalid Al Mansoori"/>
    <x v="0"/>
    <x v="1"/>
    <s v="Home Fragrance"/>
    <x v="0"/>
    <x v="1"/>
    <x v="1"/>
    <n v="27.49"/>
    <d v="2024-08-04T01:15:00"/>
    <d v="2024-08-03T00:11:00"/>
    <x v="0"/>
    <d v="2024-08-05T17:39:00"/>
    <d v="2024-08-05T01:15:00"/>
    <x v="0"/>
  </r>
  <r>
    <s v="ORD-20250702-01277"/>
    <x v="0"/>
    <s v="FLW-002"/>
    <x v="5"/>
    <n v="57.36"/>
    <x v="2"/>
    <n v="1"/>
    <x v="88"/>
    <x v="8"/>
    <d v="1899-12-30T20:57:00"/>
    <s v="20"/>
    <d v="2025-07-03T00:00:00"/>
    <d v="1899-12-30T21:57:00"/>
    <x v="5"/>
    <s v="Ayesha Khan"/>
    <x v="2"/>
    <x v="0"/>
    <s v="Flowers"/>
    <x v="0"/>
    <x v="3"/>
    <x v="1"/>
    <n v="57.36"/>
    <d v="2025-07-02T01:07:00"/>
    <d v="2024-10-23T00:22:00"/>
    <x v="0"/>
    <d v="2025-07-03T21:57:00"/>
    <d v="2025-07-03T01:07:00"/>
    <x v="0"/>
  </r>
  <r>
    <s v="ORD-20250623-01278"/>
    <x v="0"/>
    <s v="DAT-001"/>
    <x v="6"/>
    <n v="33.340000000000003"/>
    <x v="7"/>
    <n v="1"/>
    <x v="115"/>
    <x v="6"/>
    <d v="1899-12-30T17:06:00"/>
    <s v="17"/>
    <d v="2025-06-24T00:00:00"/>
    <d v="1899-12-30T13:03:00"/>
    <x v="16"/>
    <s v="Priya Ahmed"/>
    <x v="0"/>
    <x v="1"/>
    <s v="Dates &amp; Sweets"/>
    <x v="0"/>
    <x v="4"/>
    <x v="0"/>
    <n v="33.340000000000003"/>
    <d v="2025-06-23T00:25:00"/>
    <d v="2024-09-14T01:18:00"/>
    <x v="0"/>
    <d v="2025-06-24T13:03:00"/>
    <d v="2025-06-24T00:25:00"/>
    <x v="0"/>
  </r>
  <r>
    <s v="ORD-20241116-01279"/>
    <x v="0"/>
    <s v="PER-001"/>
    <x v="10"/>
    <n v="12.69"/>
    <x v="5"/>
    <n v="2"/>
    <x v="363"/>
    <x v="9"/>
    <d v="1899-12-30T14:29:00"/>
    <s v="14"/>
    <d v="2024-11-16T00:00:00"/>
    <d v="1899-12-30T19:29:00"/>
    <x v="15"/>
    <s v="Hassan Hussain"/>
    <x v="2"/>
    <x v="0"/>
    <s v="Personalized"/>
    <x v="1"/>
    <x v="1"/>
    <x v="0"/>
    <n v="25.38"/>
    <d v="2024-11-16T00:22:00"/>
    <d v="2024-08-02T01:15:00"/>
    <x v="0"/>
    <d v="2024-11-16T19:29:00"/>
    <d v="2024-11-17T00:22:00"/>
    <x v="1"/>
  </r>
  <r>
    <s v="ORD-20241125-01280"/>
    <x v="0"/>
    <s v="BAL-001"/>
    <x v="13"/>
    <n v="26.99"/>
    <x v="8"/>
    <n v="1"/>
    <x v="93"/>
    <x v="9"/>
    <d v="1899-12-30T19:11:00"/>
    <s v="19"/>
    <d v="2024-11-26T00:00:00"/>
    <d v="1899-12-30T20:11:00"/>
    <x v="29"/>
    <s v="Hina Chaudhry"/>
    <x v="2"/>
    <x v="1"/>
    <s v="Balloons"/>
    <x v="0"/>
    <x v="1"/>
    <x v="0"/>
    <n v="26.99"/>
    <d v="2024-11-25T00:56:00"/>
    <d v="2024-11-25T00:56:00"/>
    <x v="1"/>
    <d v="2024-11-26T20:11:00"/>
    <d v="2024-11-26T00:56:00"/>
    <x v="0"/>
  </r>
  <r>
    <s v="ORD-20241227-01281"/>
    <x v="0"/>
    <s v="FLW-002"/>
    <x v="5"/>
    <n v="51.67"/>
    <x v="3"/>
    <n v="1"/>
    <x v="54"/>
    <x v="11"/>
    <d v="1899-12-30T14:06:00"/>
    <s v="14"/>
    <d v="2024-12-27T00:00:00"/>
    <d v="1899-12-30T18:06:00"/>
    <x v="11"/>
    <s v="John Smith"/>
    <x v="0"/>
    <x v="1"/>
    <s v="Flowers"/>
    <x v="1"/>
    <x v="5"/>
    <x v="0"/>
    <n v="51.67"/>
    <d v="2024-12-27T01:15:00"/>
    <d v="2024-12-27T01:15:00"/>
    <x v="1"/>
    <d v="2024-12-27T18:06:00"/>
    <d v="2024-12-28T01:15:00"/>
    <x v="1"/>
  </r>
  <r>
    <s v="ORD-20250714-01282"/>
    <x v="0"/>
    <s v="HOM-001"/>
    <x v="3"/>
    <n v="26.59"/>
    <x v="2"/>
    <n v="1"/>
    <x v="143"/>
    <x v="8"/>
    <d v="1899-12-30T19:46:00"/>
    <s v="19"/>
    <d v="2025-07-15T00:00:00"/>
    <d v="1899-12-30T19:46:00"/>
    <x v="19"/>
    <s v="Arjun Khan"/>
    <x v="0"/>
    <x v="0"/>
    <s v="Home Fragrance"/>
    <x v="0"/>
    <x v="0"/>
    <x v="0"/>
    <n v="26.59"/>
    <d v="2025-07-14T00:11:00"/>
    <d v="2024-08-08T00:11:00"/>
    <x v="0"/>
    <d v="2025-07-15T19:46:00"/>
    <d v="2025-07-15T00:11:00"/>
    <x v="0"/>
  </r>
  <r>
    <s v="ORD-20250807-01283"/>
    <x v="0"/>
    <s v="PAF-001"/>
    <x v="12"/>
    <n v="24.64"/>
    <x v="5"/>
    <n v="1"/>
    <x v="285"/>
    <x v="7"/>
    <d v="1899-12-30T19:00:00"/>
    <s v="19"/>
    <d v="2025-08-09T00:00:00"/>
    <d v="1899-12-30T11:41:00"/>
    <x v="6"/>
    <s v="Hamad Al Marri"/>
    <x v="0"/>
    <x v="1"/>
    <s v="Bakery"/>
    <x v="2"/>
    <x v="0"/>
    <x v="0"/>
    <n v="24.64"/>
    <d v="2025-08-07T01:07:00"/>
    <d v="2024-08-18T00:33:00"/>
    <x v="0"/>
    <d v="2025-08-09T11:41:00"/>
    <d v="2025-08-08T01:07:00"/>
    <x v="0"/>
  </r>
  <r>
    <s v="ORD-20250215-01284"/>
    <x v="0"/>
    <s v="TOY-001"/>
    <x v="0"/>
    <n v="18.940000000000001"/>
    <x v="1"/>
    <n v="2"/>
    <x v="6"/>
    <x v="5"/>
    <d v="1899-12-30T13:04:00"/>
    <s v="13"/>
    <d v="2025-02-16T00:00:00"/>
    <d v="1899-12-30T15:04:00"/>
    <x v="0"/>
    <s v="Rohit Verma"/>
    <x v="0"/>
    <x v="1"/>
    <s v="Toys"/>
    <x v="0"/>
    <x v="6"/>
    <x v="0"/>
    <n v="37.880000000000003"/>
    <d v="2025-02-15T00:44:00"/>
    <d v="2024-08-26T00:56:00"/>
    <x v="0"/>
    <d v="2025-02-16T15:04:00"/>
    <d v="2025-02-16T00:44:00"/>
    <x v="0"/>
  </r>
  <r>
    <s v="ORD-20241005-01285"/>
    <x v="0"/>
    <s v="DAT-001"/>
    <x v="6"/>
    <n v="28.42"/>
    <x v="7"/>
    <n v="4"/>
    <x v="232"/>
    <x v="10"/>
    <d v="1899-12-30T15:04:00"/>
    <s v="15"/>
    <d v="2024-10-06T00:00:00"/>
    <d v="1899-12-30T15:04:00"/>
    <x v="18"/>
    <s v="Omar Al Nuaimi"/>
    <x v="1"/>
    <x v="0"/>
    <s v="Dates &amp; Sweets"/>
    <x v="0"/>
    <x v="5"/>
    <x v="2"/>
    <n v="113.68"/>
    <d v="2024-10-05T01:18:00"/>
    <d v="2024-08-03T00:22:00"/>
    <x v="0"/>
    <d v="2024-10-06T15:04:00"/>
    <d v="2024-10-06T01:18:00"/>
    <x v="0"/>
  </r>
  <r>
    <s v="ORD-20241011-01286"/>
    <x v="0"/>
    <s v="FLW-002"/>
    <x v="5"/>
    <n v="60.84"/>
    <x v="3"/>
    <n v="1"/>
    <x v="190"/>
    <x v="10"/>
    <d v="1899-12-30T12:05:00"/>
    <s v="12"/>
    <d v="2024-10-11T00:00:00"/>
    <d v="1899-12-30T15:05:00"/>
    <x v="4"/>
    <s v="Aijaz Iqbal"/>
    <x v="0"/>
    <x v="0"/>
    <s v="Flowers"/>
    <x v="1"/>
    <x v="5"/>
    <x v="0"/>
    <n v="60.84"/>
    <d v="2024-10-11T00:22:00"/>
    <d v="2024-08-04T01:18:00"/>
    <x v="0"/>
    <d v="2024-10-11T15:05:00"/>
    <d v="2024-10-12T00:22:00"/>
    <x v="1"/>
  </r>
  <r>
    <s v="ORD-20250624-01287"/>
    <x v="0"/>
    <s v="BBY-001"/>
    <x v="16"/>
    <n v="67.89"/>
    <x v="0"/>
    <n v="1"/>
    <x v="346"/>
    <x v="6"/>
    <d v="1899-12-30T13:11:00"/>
    <s v="13"/>
    <d v="2025-06-25T00:00:00"/>
    <d v="1899-12-30T15:11:00"/>
    <x v="4"/>
    <s v="Emily Miller"/>
    <x v="0"/>
    <x v="0"/>
    <s v="Baby"/>
    <x v="0"/>
    <x v="0"/>
    <x v="1"/>
    <n v="67.89"/>
    <d v="2025-06-24T00:56:00"/>
    <d v="2024-08-05T00:44:00"/>
    <x v="0"/>
    <d v="2025-06-25T15:11:00"/>
    <d v="2025-06-25T00:56:00"/>
    <x v="0"/>
  </r>
  <r>
    <s v="ORD-20250508-01288"/>
    <x v="0"/>
    <s v="HOM-001"/>
    <x v="3"/>
    <n v="31.09"/>
    <x v="2"/>
    <n v="1"/>
    <x v="41"/>
    <x v="1"/>
    <d v="1899-12-30T15:43:00"/>
    <s v="15"/>
    <d v="2025-05-09T00:00:00"/>
    <d v="1899-12-30T17:43:00"/>
    <x v="5"/>
    <s v="Hamad Al Suwaidi"/>
    <x v="2"/>
    <x v="1"/>
    <s v="Home Fragrance"/>
    <x v="0"/>
    <x v="1"/>
    <x v="2"/>
    <n v="31.09"/>
    <d v="2025-05-08T00:11:00"/>
    <d v="2024-08-21T00:33:00"/>
    <x v="0"/>
    <d v="2025-05-09T17:43:00"/>
    <d v="2025-05-09T00:11:00"/>
    <x v="0"/>
  </r>
  <r>
    <s v="ORD-20250225-01289"/>
    <x v="0"/>
    <s v="GFT-001"/>
    <x v="2"/>
    <n v="41.06"/>
    <x v="2"/>
    <n v="1"/>
    <x v="24"/>
    <x v="5"/>
    <d v="1899-12-30T15:53:00"/>
    <s v="15"/>
    <d v="2025-02-27T00:00:00"/>
    <d v="1899-12-30T17:53:00"/>
    <x v="24"/>
    <s v="Sara Verma"/>
    <x v="1"/>
    <x v="0"/>
    <s v="Gifting"/>
    <x v="2"/>
    <x v="0"/>
    <x v="2"/>
    <n v="41.06"/>
    <d v="2025-02-25T00:56:00"/>
    <d v="2024-09-16T00:33:00"/>
    <x v="0"/>
    <d v="2025-02-27T17:53:00"/>
    <d v="2025-02-26T00:56:00"/>
    <x v="0"/>
  </r>
  <r>
    <s v="ORD-20250719-01290"/>
    <x v="0"/>
    <s v="PER-001"/>
    <x v="10"/>
    <n v="11.38"/>
    <x v="8"/>
    <n v="3"/>
    <x v="362"/>
    <x v="8"/>
    <d v="1899-12-30T09:33:00"/>
    <s v="9"/>
    <d v="2025-07-19T00:00:00"/>
    <d v="1899-12-30T16:33:00"/>
    <x v="19"/>
    <s v="Emma Smith"/>
    <x v="0"/>
    <x v="0"/>
    <s v="Personalized"/>
    <x v="1"/>
    <x v="0"/>
    <x v="0"/>
    <n v="34.14"/>
    <d v="2025-07-19T01:07:00"/>
    <d v="2025-01-13T00:22:00"/>
    <x v="0"/>
    <d v="2025-07-19T16:33:00"/>
    <d v="2025-07-20T01:07:00"/>
    <x v="1"/>
  </r>
  <r>
    <s v="ORD-20240903-01291"/>
    <x v="0"/>
    <s v="TOY-001"/>
    <x v="0"/>
    <n v="19.34"/>
    <x v="5"/>
    <n v="1"/>
    <x v="72"/>
    <x v="3"/>
    <d v="1899-12-30T13:02:00"/>
    <s v="13"/>
    <d v="2024-09-04T00:00:00"/>
    <d v="1899-12-30T14:02:00"/>
    <x v="17"/>
    <s v="Michael Taylor"/>
    <x v="2"/>
    <x v="1"/>
    <s v="Toys"/>
    <x v="0"/>
    <x v="6"/>
    <x v="0"/>
    <n v="19.34"/>
    <d v="2024-09-03T00:56:00"/>
    <d v="2024-08-05T00:33:00"/>
    <x v="0"/>
    <d v="2024-09-04T14:02:00"/>
    <d v="2024-09-04T00:56:00"/>
    <x v="0"/>
  </r>
  <r>
    <s v="ORD-20241113-01292"/>
    <x v="0"/>
    <s v="HMP-002"/>
    <x v="8"/>
    <n v="85.39"/>
    <x v="4"/>
    <n v="1"/>
    <x v="268"/>
    <x v="9"/>
    <d v="1899-12-30T14:17:00"/>
    <s v="14"/>
    <d v="2024-11-14T00:00:00"/>
    <d v="1899-12-30T17:17:00"/>
    <x v="14"/>
    <s v="Sana Khan"/>
    <x v="1"/>
    <x v="0"/>
    <s v="Hamper"/>
    <x v="0"/>
    <x v="6"/>
    <x v="0"/>
    <n v="85.39"/>
    <d v="2024-11-13T01:29:00"/>
    <d v="2024-08-01T01:07:00"/>
    <x v="0"/>
    <d v="2024-11-14T17:17:00"/>
    <d v="2024-11-14T01:29:00"/>
    <x v="0"/>
  </r>
  <r>
    <s v="ORD-20250510-01293"/>
    <x v="0"/>
    <s v="FLW-002"/>
    <x v="5"/>
    <n v="56.18"/>
    <x v="10"/>
    <n v="1"/>
    <x v="345"/>
    <x v="1"/>
    <d v="1899-12-30T14:47:00"/>
    <s v="14"/>
    <d v="2025-05-10T00:00:00"/>
    <d v="1899-12-30T18:47:00"/>
    <x v="3"/>
    <s v="Maryam Al Marri"/>
    <x v="0"/>
    <x v="1"/>
    <s v="Flowers"/>
    <x v="1"/>
    <x v="5"/>
    <x v="2"/>
    <n v="56.18"/>
    <d v="2025-05-10T00:22:00"/>
    <d v="2024-09-02T00:33:00"/>
    <x v="0"/>
    <d v="2025-05-10T18:47:00"/>
    <d v="2025-05-11T00:22:00"/>
    <x v="1"/>
  </r>
  <r>
    <s v="ORD-20250124-01294"/>
    <x v="0"/>
    <s v="FLW-001"/>
    <x v="1"/>
    <n v="54.99"/>
    <x v="11"/>
    <n v="1"/>
    <x v="303"/>
    <x v="4"/>
    <d v="1899-12-30T10:07:00"/>
    <s v="10"/>
    <d v="2025-01-24T00:00:00"/>
    <d v="1899-12-30T13:07:00"/>
    <x v="26"/>
    <s v="Mohammed Al Mansoori"/>
    <x v="1"/>
    <x v="1"/>
    <s v="Flowers"/>
    <x v="1"/>
    <x v="2"/>
    <x v="0"/>
    <n v="54.99"/>
    <d v="2025-01-24T01:18:00"/>
    <d v="2024-08-13T00:33:00"/>
    <x v="0"/>
    <d v="2025-01-24T13:07:00"/>
    <d v="2025-01-25T01:18:00"/>
    <x v="1"/>
  </r>
  <r>
    <s v="ORD-20250309-01295"/>
    <x v="0"/>
    <s v="PRF-001"/>
    <x v="14"/>
    <n v="124.88"/>
    <x v="10"/>
    <n v="2"/>
    <x v="186"/>
    <x v="2"/>
    <d v="1899-12-30T18:40:00"/>
    <s v="18"/>
    <d v="2025-03-10T00:00:00"/>
    <d v="1899-12-30T21:40:00"/>
    <x v="6"/>
    <s v="Meera Iqbal"/>
    <x v="0"/>
    <x v="0"/>
    <s v="Perfume"/>
    <x v="0"/>
    <x v="1"/>
    <x v="1"/>
    <n v="249.76"/>
    <d v="2025-03-09T01:18:00"/>
    <d v="2024-08-04T01:07:00"/>
    <x v="0"/>
    <d v="2025-03-10T21:40:00"/>
    <d v="2025-03-10T01:18:00"/>
    <x v="0"/>
  </r>
  <r>
    <s v="ORD-20241210-01296"/>
    <x v="0"/>
    <s v="HMP-001"/>
    <x v="11"/>
    <n v="78.23"/>
    <x v="12"/>
    <n v="3"/>
    <x v="207"/>
    <x v="11"/>
    <d v="1899-12-30T11:53:00"/>
    <s v="11"/>
    <d v="2024-12-10T00:00:00"/>
    <d v="1899-12-30T14:53:00"/>
    <x v="7"/>
    <s v="Sara Shaikh"/>
    <x v="0"/>
    <x v="1"/>
    <s v="Hamper"/>
    <x v="1"/>
    <x v="1"/>
    <x v="0"/>
    <n v="234.69"/>
    <d v="2024-12-10T01:29:00"/>
    <d v="2024-08-22T01:18:00"/>
    <x v="0"/>
    <d v="2024-12-10T14:53:00"/>
    <d v="2024-12-11T01:29:00"/>
    <x v="1"/>
  </r>
  <r>
    <s v="ORD-20240907-01297"/>
    <x v="0"/>
    <s v="PRF-001"/>
    <x v="14"/>
    <n v="130.30000000000001"/>
    <x v="12"/>
    <n v="1"/>
    <x v="319"/>
    <x v="3"/>
    <d v="1899-12-30T18:15:00"/>
    <s v="18"/>
    <d v="2024-09-08T00:00:00"/>
    <d v="1899-12-30T20:41:00"/>
    <x v="33"/>
    <s v="Faisal Al Hosani"/>
    <x v="6"/>
    <x v="1"/>
    <s v="Perfume"/>
    <x v="0"/>
    <x v="1"/>
    <x v="2"/>
    <n v="130.30000000000001"/>
    <d v="2024-09-07T01:07:00"/>
    <d v="2024-08-02T00:44:00"/>
    <x v="0"/>
    <d v="2024-09-08T20:41:00"/>
    <d v="2024-09-08T01:07:00"/>
    <x v="0"/>
  </r>
  <r>
    <s v="ORD-20241013-01298"/>
    <x v="0"/>
    <s v="FLW-002"/>
    <x v="5"/>
    <n v="53.39"/>
    <x v="6"/>
    <n v="1"/>
    <x v="151"/>
    <x v="10"/>
    <d v="1899-12-30T16:51:00"/>
    <s v="16"/>
    <d v="2024-10-14T00:00:00"/>
    <d v="1899-12-30T17:51:00"/>
    <x v="16"/>
    <s v="Meera Patel"/>
    <x v="0"/>
    <x v="0"/>
    <s v="Flowers"/>
    <x v="0"/>
    <x v="0"/>
    <x v="1"/>
    <n v="53.39"/>
    <d v="2024-10-13T00:33:00"/>
    <d v="2024-08-03T00:22:00"/>
    <x v="0"/>
    <d v="2024-10-14T17:51:00"/>
    <d v="2024-10-14T00:33:00"/>
    <x v="0"/>
  </r>
  <r>
    <s v="ORD-20241119-01299"/>
    <x v="0"/>
    <s v="PER-001"/>
    <x v="10"/>
    <n v="11.19"/>
    <x v="8"/>
    <n v="1"/>
    <x v="77"/>
    <x v="9"/>
    <d v="1899-12-30T15:45:00"/>
    <s v="15"/>
    <d v="2024-11-20T00:00:00"/>
    <d v="1899-12-30T15:45:00"/>
    <x v="4"/>
    <s v="Mohammed Al Falasi"/>
    <x v="0"/>
    <x v="1"/>
    <s v="Personalized"/>
    <x v="0"/>
    <x v="0"/>
    <x v="0"/>
    <n v="11.19"/>
    <d v="2024-11-19T00:25:00"/>
    <d v="2024-11-19T00:25:00"/>
    <x v="1"/>
    <d v="2024-11-20T15:45:00"/>
    <d v="2024-11-20T00:25:00"/>
    <x v="0"/>
  </r>
  <r>
    <s v="ORD-20250214-01300"/>
    <x v="0"/>
    <s v="GFT-001"/>
    <x v="2"/>
    <n v="34.64"/>
    <x v="1"/>
    <n v="1"/>
    <x v="176"/>
    <x v="5"/>
    <d v="1899-12-30T11:08:00"/>
    <s v="11"/>
    <d v="2025-02-15T00:00:00"/>
    <d v="1899-12-30T12:08:00"/>
    <x v="7"/>
    <s v="Hassan Al Nahyan"/>
    <x v="0"/>
    <x v="0"/>
    <s v="Gifting"/>
    <x v="0"/>
    <x v="1"/>
    <x v="0"/>
    <n v="34.64"/>
    <d v="2025-02-14T01:29:00"/>
    <d v="2024-08-07T00:22:00"/>
    <x v="0"/>
    <d v="2025-02-15T12:08:00"/>
    <d v="2025-02-15T01:29:00"/>
    <x v="0"/>
  </r>
  <r>
    <s v="ORD-20241028-01301"/>
    <x v="0"/>
    <s v="FLW-002"/>
    <x v="5"/>
    <n v="46.35"/>
    <x v="3"/>
    <n v="1"/>
    <x v="213"/>
    <x v="10"/>
    <d v="1899-12-30T19:22:00"/>
    <s v="19"/>
    <d v="2024-10-29T00:00:00"/>
    <d v="1899-12-30T12:00:00"/>
    <x v="4"/>
    <s v="Hamad Al Bateen"/>
    <x v="0"/>
    <x v="1"/>
    <s v="Flowers"/>
    <x v="0"/>
    <x v="0"/>
    <x v="0"/>
    <n v="46.35"/>
    <d v="2024-10-28T00:44:00"/>
    <d v="2024-08-09T00:11:00"/>
    <x v="0"/>
    <d v="2024-10-29T12:00:00"/>
    <d v="2024-10-29T00:44:00"/>
    <x v="0"/>
  </r>
  <r>
    <s v="ORD-20250302-01302"/>
    <x v="0"/>
    <s v="HMP-001"/>
    <x v="11"/>
    <n v="87.34"/>
    <x v="12"/>
    <n v="1"/>
    <x v="198"/>
    <x v="2"/>
    <d v="1899-12-30T10:26:00"/>
    <s v="10"/>
    <d v="2025-03-02T00:00:00"/>
    <d v="1899-12-30T16:26:00"/>
    <x v="3"/>
    <s v="Latifa Al Hosani"/>
    <x v="0"/>
    <x v="0"/>
    <s v="Hamper"/>
    <x v="1"/>
    <x v="1"/>
    <x v="0"/>
    <n v="87.34"/>
    <d v="2025-03-02T00:22:00"/>
    <d v="2024-08-05T00:22:00"/>
    <x v="0"/>
    <d v="2025-03-02T16:26:00"/>
    <d v="2025-03-03T00:22:00"/>
    <x v="1"/>
  </r>
  <r>
    <s v="ORD-20240810-01303"/>
    <x v="0"/>
    <s v="PAF-001"/>
    <x v="12"/>
    <n v="20.059999999999999"/>
    <x v="11"/>
    <n v="3"/>
    <x v="234"/>
    <x v="7"/>
    <d v="1899-12-30T10:08:00"/>
    <s v="10"/>
    <d v="2024-08-11T00:00:00"/>
    <d v="1899-12-30T15:08:00"/>
    <x v="0"/>
    <s v="Faisal Al Hosani"/>
    <x v="0"/>
    <x v="1"/>
    <s v="Bakery"/>
    <x v="0"/>
    <x v="4"/>
    <x v="0"/>
    <n v="60.179999999999993"/>
    <d v="2024-08-10T00:22:00"/>
    <d v="2024-08-02T00:44:00"/>
    <x v="0"/>
    <d v="2024-08-11T15:08:00"/>
    <d v="2024-08-11T00:22:00"/>
    <x v="0"/>
  </r>
  <r>
    <s v="ORD-20241215-01304"/>
    <x v="0"/>
    <s v="PAF-001"/>
    <x v="12"/>
    <n v="21.61"/>
    <x v="3"/>
    <n v="1"/>
    <x v="342"/>
    <x v="11"/>
    <d v="1899-12-30T09:01:00"/>
    <s v="9"/>
    <d v="2024-12-15T00:00:00"/>
    <d v="1899-12-30T15:01:00"/>
    <x v="30"/>
    <s v="Yousef Al Nuaimi"/>
    <x v="4"/>
    <x v="0"/>
    <s v="Bakery"/>
    <x v="1"/>
    <x v="1"/>
    <x v="2"/>
    <n v="21.61"/>
    <d v="2024-12-15T00:44:00"/>
    <d v="2024-08-08T01:18:00"/>
    <x v="0"/>
    <d v="2024-12-15T15:01:00"/>
    <d v="2024-12-16T00:44:00"/>
    <x v="1"/>
  </r>
  <r>
    <s v="ORD-20250412-01305"/>
    <x v="0"/>
    <s v="GFT-001"/>
    <x v="2"/>
    <n v="34.22"/>
    <x v="12"/>
    <n v="1"/>
    <x v="27"/>
    <x v="0"/>
    <d v="1899-12-30T09:09:00"/>
    <s v="9"/>
    <d v="2025-04-13T00:00:00"/>
    <d v="1899-12-30T09:09:00"/>
    <x v="13"/>
    <s v="Omar Al Mansoori"/>
    <x v="3"/>
    <x v="0"/>
    <s v="Gifting"/>
    <x v="0"/>
    <x v="3"/>
    <x v="1"/>
    <n v="34.22"/>
    <d v="2025-04-12T00:25:00"/>
    <d v="2024-12-30T00:22:00"/>
    <x v="0"/>
    <d v="2025-04-13T09:09:00"/>
    <d v="2025-04-13T00:25:00"/>
    <x v="0"/>
  </r>
  <r>
    <s v="ORD-20241019-01306"/>
    <x v="0"/>
    <s v="DAT-001"/>
    <x v="6"/>
    <n v="29.71"/>
    <x v="7"/>
    <n v="4"/>
    <x v="215"/>
    <x v="10"/>
    <d v="1899-12-30T21:19:00"/>
    <s v="21"/>
    <d v="2024-10-21T00:00:00"/>
    <d v="1899-12-30T12:31:00"/>
    <x v="3"/>
    <s v="Zain Patel"/>
    <x v="0"/>
    <x v="1"/>
    <s v="Dates &amp; Sweets"/>
    <x v="2"/>
    <x v="5"/>
    <x v="0"/>
    <n v="118.84"/>
    <d v="2024-10-19T00:44:00"/>
    <d v="2024-08-02T01:15:00"/>
    <x v="0"/>
    <d v="2024-10-21T12:31:00"/>
    <d v="2024-10-20T00:44:00"/>
    <x v="0"/>
  </r>
  <r>
    <s v="ORD-20250126-01307"/>
    <x v="0"/>
    <s v="HMP-002"/>
    <x v="8"/>
    <n v="90.55"/>
    <x v="4"/>
    <n v="1"/>
    <x v="250"/>
    <x v="4"/>
    <d v="1899-12-30T17:11:00"/>
    <s v="17"/>
    <d v="2025-01-27T00:00:00"/>
    <d v="1899-12-30T18:59:00"/>
    <x v="1"/>
    <s v="Farhan Hussain"/>
    <x v="1"/>
    <x v="1"/>
    <s v="Hamper"/>
    <x v="0"/>
    <x v="1"/>
    <x v="0"/>
    <n v="90.55"/>
    <d v="2025-01-26T00:22:00"/>
    <d v="2024-10-13T01:15:00"/>
    <x v="0"/>
    <d v="2025-01-27T18:59:00"/>
    <d v="2025-01-27T00:22:00"/>
    <x v="0"/>
  </r>
  <r>
    <s v="ORD-20250727-01308"/>
    <x v="0"/>
    <s v="HOM-001"/>
    <x v="3"/>
    <n v="32.07"/>
    <x v="6"/>
    <n v="1"/>
    <x v="350"/>
    <x v="8"/>
    <d v="1899-12-30T16:28:00"/>
    <s v="16"/>
    <d v="2025-07-28T00:00:00"/>
    <d v="1899-12-30T16:50:00"/>
    <x v="31"/>
    <s v="Ayesha Hussain"/>
    <x v="5"/>
    <x v="1"/>
    <s v="Home Fragrance"/>
    <x v="0"/>
    <x v="3"/>
    <x v="0"/>
    <n v="32.07"/>
    <d v="2025-07-27T00:11:00"/>
    <d v="2024-09-19T01:29:00"/>
    <x v="0"/>
    <d v="2025-07-28T16:50:00"/>
    <d v="2025-07-28T00:11:00"/>
    <x v="0"/>
  </r>
  <r>
    <s v="ORD-20240815-01309"/>
    <x v="0"/>
    <s v="HOM-001"/>
    <x v="3"/>
    <n v="28.6"/>
    <x v="2"/>
    <n v="1"/>
    <x v="337"/>
    <x v="7"/>
    <d v="1899-12-30T12:59:00"/>
    <s v="12"/>
    <d v="2024-08-16T00:00:00"/>
    <d v="1899-12-30T13:59:00"/>
    <x v="24"/>
    <s v="Abdullah Al Nuaimi"/>
    <x v="1"/>
    <x v="0"/>
    <s v="Home Fragrance"/>
    <x v="0"/>
    <x v="3"/>
    <x v="2"/>
    <n v="28.6"/>
    <d v="2024-08-15T00:22:00"/>
    <d v="2024-08-15T00:22:00"/>
    <x v="1"/>
    <d v="2024-08-16T13:59:00"/>
    <d v="2024-08-16T00:22:00"/>
    <x v="0"/>
  </r>
  <r>
    <s v="ORD-20250521-01310"/>
    <x v="0"/>
    <s v="PRF-001"/>
    <x v="14"/>
    <n v="118.4"/>
    <x v="12"/>
    <n v="1"/>
    <x v="316"/>
    <x v="1"/>
    <d v="1899-12-30T12:09:00"/>
    <s v="12"/>
    <d v="2025-05-22T00:00:00"/>
    <d v="1899-12-30T18:09:00"/>
    <x v="2"/>
    <s v="Khalid Al Mansoori"/>
    <x v="0"/>
    <x v="1"/>
    <s v="Perfume"/>
    <x v="0"/>
    <x v="3"/>
    <x v="0"/>
    <n v="118.4"/>
    <d v="2025-05-21T00:25:00"/>
    <d v="2024-08-03T00:11:00"/>
    <x v="0"/>
    <d v="2025-05-22T18:09:00"/>
    <d v="2025-05-22T00:25:00"/>
    <x v="0"/>
  </r>
  <r>
    <s v="ORD-20241119-01311"/>
    <x v="0"/>
    <s v="CRP-001"/>
    <x v="4"/>
    <n v="147.02000000000001"/>
    <x v="9"/>
    <n v="3"/>
    <x v="77"/>
    <x v="9"/>
    <d v="1899-12-30T17:05:00"/>
    <s v="17"/>
    <d v="2024-11-20T00:00:00"/>
    <d v="1899-12-30T18:05:00"/>
    <x v="26"/>
    <s v="Ayesha Chaudhry"/>
    <x v="1"/>
    <x v="0"/>
    <s v="Hamper"/>
    <x v="0"/>
    <x v="1"/>
    <x v="1"/>
    <n v="441.06000000000006"/>
    <d v="2024-11-19T00:56:00"/>
    <d v="2024-09-22T01:15:00"/>
    <x v="0"/>
    <d v="2024-11-20T18:05:00"/>
    <d v="2024-11-20T00:56:00"/>
    <x v="0"/>
  </r>
  <r>
    <s v="ORD-20250114-01312"/>
    <x v="0"/>
    <s v="PER-002"/>
    <x v="15"/>
    <n v="22.57"/>
    <x v="0"/>
    <n v="1"/>
    <x v="46"/>
    <x v="4"/>
    <d v="1899-12-30T10:14:00"/>
    <s v="10"/>
    <d v="2025-01-14T00:00:00"/>
    <d v="1899-12-30T13:14:00"/>
    <x v="1"/>
    <s v="Noor Al Bateen"/>
    <x v="1"/>
    <x v="0"/>
    <s v="Personalized"/>
    <x v="1"/>
    <x v="0"/>
    <x v="0"/>
    <n v="22.57"/>
    <d v="2025-01-14T01:29:00"/>
    <d v="2024-08-11T01:07:00"/>
    <x v="0"/>
    <d v="2025-01-14T13:14:00"/>
    <d v="2025-01-15T01:29:00"/>
    <x v="1"/>
  </r>
  <r>
    <s v="ORD-20250529-01313"/>
    <x v="0"/>
    <s v="FLW-002"/>
    <x v="5"/>
    <n v="57.16"/>
    <x v="2"/>
    <n v="1"/>
    <x v="60"/>
    <x v="1"/>
    <d v="1899-12-30T10:54:00"/>
    <s v="10"/>
    <d v="2025-05-30T00:00:00"/>
    <d v="1899-12-30T12:54:00"/>
    <x v="28"/>
    <s v="Rohit Ahmed"/>
    <x v="3"/>
    <x v="1"/>
    <s v="Flowers"/>
    <x v="0"/>
    <x v="1"/>
    <x v="2"/>
    <n v="57.16"/>
    <d v="2025-05-29T01:07:00"/>
    <d v="2024-08-10T00:44:00"/>
    <x v="0"/>
    <d v="2025-05-30T12:54:00"/>
    <d v="2025-05-30T01:07:00"/>
    <x v="0"/>
  </r>
  <r>
    <s v="ORD-20240916-01314"/>
    <x v="0"/>
    <s v="FLW-001"/>
    <x v="1"/>
    <n v="51.88"/>
    <x v="0"/>
    <n v="1"/>
    <x v="109"/>
    <x v="3"/>
    <d v="1899-12-30T18:03:00"/>
    <s v="18"/>
    <d v="2024-09-17T00:00:00"/>
    <d v="1899-12-30T18:03:00"/>
    <x v="16"/>
    <s v="Sara Verma"/>
    <x v="0"/>
    <x v="0"/>
    <s v="Flowers"/>
    <x v="0"/>
    <x v="1"/>
    <x v="0"/>
    <n v="51.88"/>
    <d v="2024-09-16T00:33:00"/>
    <d v="2024-09-16T00:33:00"/>
    <x v="1"/>
    <d v="2024-09-17T18:03:00"/>
    <d v="2024-09-17T00:33:00"/>
    <x v="0"/>
  </r>
  <r>
    <s v="ORD-20250429-01315"/>
    <x v="0"/>
    <s v="HMP-002"/>
    <x v="8"/>
    <n v="93.98"/>
    <x v="4"/>
    <n v="3"/>
    <x v="210"/>
    <x v="0"/>
    <d v="1899-12-30T09:38:00"/>
    <s v="9"/>
    <d v="2025-04-29T00:00:00"/>
    <d v="1899-12-30T14:38:00"/>
    <x v="7"/>
    <s v="Hina Shah"/>
    <x v="0"/>
    <x v="0"/>
    <s v="Hamper"/>
    <x v="1"/>
    <x v="3"/>
    <x v="1"/>
    <n v="281.94"/>
    <d v="2025-04-29T01:29:00"/>
    <d v="2024-08-07T01:18:00"/>
    <x v="0"/>
    <d v="2025-04-29T14:38:00"/>
    <d v="2025-04-30T01:29:00"/>
    <x v="1"/>
  </r>
  <r>
    <s v="ORD-20250318-01316"/>
    <x v="0"/>
    <s v="HMP-001"/>
    <x v="11"/>
    <n v="76.09"/>
    <x v="9"/>
    <n v="6"/>
    <x v="233"/>
    <x v="2"/>
    <d v="1899-12-30T19:48:00"/>
    <s v="19"/>
    <d v="2025-03-20T00:00:00"/>
    <d v="1899-12-30T16:43:00"/>
    <x v="0"/>
    <s v="Ali Chaudhry"/>
    <x v="0"/>
    <x v="0"/>
    <s v="Hamper"/>
    <x v="2"/>
    <x v="0"/>
    <x v="0"/>
    <n v="456.54"/>
    <d v="2025-03-18T00:25:00"/>
    <d v="2024-08-07T00:11:00"/>
    <x v="0"/>
    <d v="2025-03-20T16:43:00"/>
    <d v="2025-03-19T00:25:00"/>
    <x v="0"/>
  </r>
  <r>
    <s v="ORD-20250405-01317"/>
    <x v="0"/>
    <s v="SWT-001"/>
    <x v="9"/>
    <n v="26.35"/>
    <x v="4"/>
    <n v="1"/>
    <x v="162"/>
    <x v="0"/>
    <d v="1899-12-30T13:33:00"/>
    <s v="13"/>
    <d v="2025-04-06T00:00:00"/>
    <d v="1899-12-30T15:33:00"/>
    <x v="33"/>
    <s v="Hina Khan"/>
    <x v="6"/>
    <x v="0"/>
    <s v="Dates &amp; Sweets"/>
    <x v="0"/>
    <x v="1"/>
    <x v="0"/>
    <n v="26.35"/>
    <d v="2025-04-05T00:33:00"/>
    <d v="2024-08-13T00:33:00"/>
    <x v="0"/>
    <d v="2025-04-06T15:33:00"/>
    <d v="2025-04-06T00:33:00"/>
    <x v="0"/>
  </r>
  <r>
    <s v="ORD-20250704-01318"/>
    <x v="0"/>
    <s v="HMP-001"/>
    <x v="11"/>
    <n v="71.09"/>
    <x v="9"/>
    <n v="4"/>
    <x v="179"/>
    <x v="8"/>
    <d v="1899-12-30T19:33:00"/>
    <s v="19"/>
    <d v="2025-07-05T00:00:00"/>
    <d v="1899-12-30T19:33:00"/>
    <x v="6"/>
    <s v="Meera Ahmed"/>
    <x v="0"/>
    <x v="1"/>
    <s v="Hamper"/>
    <x v="0"/>
    <x v="1"/>
    <x v="0"/>
    <n v="284.36"/>
    <d v="2025-07-04T00:33:00"/>
    <d v="2024-08-17T01:18:00"/>
    <x v="0"/>
    <d v="2025-07-05T19:33:00"/>
    <d v="2025-07-05T00:33:00"/>
    <x v="0"/>
  </r>
  <r>
    <s v="ORD-20250426-01319"/>
    <x v="0"/>
    <s v="FLW-002"/>
    <x v="5"/>
    <n v="52.67"/>
    <x v="3"/>
    <n v="1"/>
    <x v="129"/>
    <x v="0"/>
    <d v="1899-12-30T14:49:00"/>
    <s v="14"/>
    <d v="2025-04-27T00:00:00"/>
    <d v="1899-12-30T18:49:00"/>
    <x v="16"/>
    <s v="Reem Al Nahyan"/>
    <x v="0"/>
    <x v="1"/>
    <s v="Flowers"/>
    <x v="0"/>
    <x v="0"/>
    <x v="0"/>
    <n v="52.67"/>
    <d v="2025-04-26T00:11:00"/>
    <d v="2024-08-10T00:11:00"/>
    <x v="0"/>
    <d v="2025-04-27T18:49:00"/>
    <d v="2025-04-27T00:11:00"/>
    <x v="0"/>
  </r>
  <r>
    <s v="ORD-20250622-01320"/>
    <x v="0"/>
    <s v="GFT-001"/>
    <x v="2"/>
    <n v="36.64"/>
    <x v="6"/>
    <n v="1"/>
    <x v="178"/>
    <x v="6"/>
    <d v="1899-12-30T10:28:00"/>
    <s v="10"/>
    <d v="2025-06-22T00:00:00"/>
    <d v="1899-12-30T13:28:00"/>
    <x v="23"/>
    <s v="Neha Patel"/>
    <x v="5"/>
    <x v="0"/>
    <s v="Gifting"/>
    <x v="1"/>
    <x v="6"/>
    <x v="0"/>
    <n v="36.64"/>
    <d v="2025-06-22T00:11:00"/>
    <d v="2024-08-17T01:29:00"/>
    <x v="0"/>
    <d v="2025-06-22T13:28:00"/>
    <d v="2025-06-23T00:11:00"/>
    <x v="1"/>
  </r>
  <r>
    <s v="ORD-20241006-01321"/>
    <x v="0"/>
    <s v="FLW-002"/>
    <x v="5"/>
    <n v="60.45"/>
    <x v="6"/>
    <n v="3"/>
    <x v="262"/>
    <x v="10"/>
    <d v="1899-12-30T17:42:00"/>
    <s v="17"/>
    <d v="2024-10-07T00:00:00"/>
    <d v="1899-12-30T20:42:00"/>
    <x v="9"/>
    <s v="Hamad Al Mazrouei"/>
    <x v="2"/>
    <x v="1"/>
    <s v="Flowers"/>
    <x v="0"/>
    <x v="5"/>
    <x v="0"/>
    <n v="181.35000000000002"/>
    <d v="2024-10-06T01:15:00"/>
    <d v="2024-10-06T01:15:00"/>
    <x v="1"/>
    <d v="2024-10-07T20:42:00"/>
    <d v="2024-10-07T01:15:00"/>
    <x v="0"/>
  </r>
  <r>
    <s v="ORD-20250418-01322"/>
    <x v="0"/>
    <s v="FLW-001"/>
    <x v="1"/>
    <n v="49.08"/>
    <x v="0"/>
    <n v="1"/>
    <x v="306"/>
    <x v="0"/>
    <d v="1899-12-30T18:35:00"/>
    <s v="18"/>
    <d v="2025-04-20T00:00:00"/>
    <d v="1899-12-30T18:43:00"/>
    <x v="6"/>
    <s v="Hamad Al Marri"/>
    <x v="0"/>
    <x v="1"/>
    <s v="Flowers"/>
    <x v="2"/>
    <x v="6"/>
    <x v="2"/>
    <n v="49.08"/>
    <d v="2025-04-18T00:56:00"/>
    <d v="2024-08-18T00:33:00"/>
    <x v="0"/>
    <d v="2025-04-20T18:43:00"/>
    <d v="2025-04-19T00:56:00"/>
    <x v="0"/>
  </r>
  <r>
    <s v="ORD-20250429-01323"/>
    <x v="0"/>
    <s v="PRF-001"/>
    <x v="14"/>
    <n v="122.96"/>
    <x v="12"/>
    <n v="2"/>
    <x v="210"/>
    <x v="0"/>
    <d v="1899-12-30T18:56:00"/>
    <s v="18"/>
    <d v="2025-04-30T00:00:00"/>
    <d v="1899-12-30T20:56:00"/>
    <x v="0"/>
    <s v="Mohammed Al Nahyan"/>
    <x v="0"/>
    <x v="1"/>
    <s v="Perfume"/>
    <x v="0"/>
    <x v="1"/>
    <x v="0"/>
    <n v="245.92"/>
    <d v="2025-04-29T01:29:00"/>
    <d v="2024-08-20T00:11:00"/>
    <x v="0"/>
    <d v="2025-04-30T20:56:00"/>
    <d v="2025-04-30T01:29:00"/>
    <x v="0"/>
  </r>
  <r>
    <s v="ORD-20250801-01324"/>
    <x v="0"/>
    <s v="SWT-001"/>
    <x v="9"/>
    <n v="31.81"/>
    <x v="7"/>
    <n v="1"/>
    <x v="315"/>
    <x v="7"/>
    <d v="1899-12-30T21:41:00"/>
    <s v="21"/>
    <d v="2025-08-02T00:00:00"/>
    <d v="1899-12-30T13:39:00"/>
    <x v="36"/>
    <s v="Faisal Al Nuaimi"/>
    <x v="6"/>
    <x v="1"/>
    <s v="Dates &amp; Sweets"/>
    <x v="0"/>
    <x v="1"/>
    <x v="0"/>
    <n v="31.81"/>
    <d v="2025-08-01T00:22:00"/>
    <d v="2024-08-13T00:22:00"/>
    <x v="0"/>
    <d v="2025-08-02T13:39:00"/>
    <d v="2025-08-02T00:22:00"/>
    <x v="0"/>
  </r>
  <r>
    <s v="ORD-20240810-01325"/>
    <x v="0"/>
    <s v="GFT-001"/>
    <x v="2"/>
    <n v="35.67"/>
    <x v="2"/>
    <n v="1"/>
    <x v="234"/>
    <x v="7"/>
    <d v="1899-12-30T09:58:00"/>
    <s v="9"/>
    <d v="2024-08-10T00:00:00"/>
    <d v="1899-12-30T13:58:00"/>
    <x v="1"/>
    <s v="Hassan Al Mazrouei"/>
    <x v="1"/>
    <x v="0"/>
    <s v="Gifting"/>
    <x v="1"/>
    <x v="0"/>
    <x v="1"/>
    <n v="35.67"/>
    <d v="2024-08-10T01:18:00"/>
    <d v="2024-08-10T01:18:00"/>
    <x v="1"/>
    <d v="2024-08-10T13:58:00"/>
    <d v="2024-08-11T01:18:00"/>
    <x v="1"/>
  </r>
  <r>
    <s v="ORD-20250302-01326"/>
    <x v="0"/>
    <s v="TOY-001"/>
    <x v="0"/>
    <n v="21.75"/>
    <x v="0"/>
    <n v="1"/>
    <x v="198"/>
    <x v="2"/>
    <d v="1899-12-30T21:44:00"/>
    <s v="21"/>
    <d v="2025-03-04T00:00:00"/>
    <d v="1899-12-30T12:05:00"/>
    <x v="5"/>
    <s v="Hamad Al Nuaimi"/>
    <x v="0"/>
    <x v="1"/>
    <s v="Toys"/>
    <x v="2"/>
    <x v="0"/>
    <x v="1"/>
    <n v="21.75"/>
    <d v="2025-03-02T00:56:00"/>
    <d v="2024-08-09T00:56:00"/>
    <x v="0"/>
    <d v="2025-03-04T12:05:00"/>
    <d v="2025-03-03T00:56:00"/>
    <x v="0"/>
  </r>
  <r>
    <s v="ORD-20240930-01327"/>
    <x v="0"/>
    <s v="TOY-001"/>
    <x v="0"/>
    <n v="18.809999999999999"/>
    <x v="1"/>
    <n v="1"/>
    <x v="19"/>
    <x v="3"/>
    <d v="1899-12-30T14:52:00"/>
    <s v="14"/>
    <d v="2024-09-30T00:00:00"/>
    <d v="1899-12-30T19:52:00"/>
    <x v="23"/>
    <s v="Hina Hussain"/>
    <x v="5"/>
    <x v="1"/>
    <s v="Toys"/>
    <x v="1"/>
    <x v="1"/>
    <x v="0"/>
    <n v="18.809999999999999"/>
    <d v="2024-09-30T00:44:00"/>
    <d v="2024-08-16T00:25:00"/>
    <x v="0"/>
    <d v="2024-09-30T19:52:00"/>
    <d v="2024-10-01T00:44:00"/>
    <x v="1"/>
  </r>
  <r>
    <s v="ORD-20250208-01328"/>
    <x v="0"/>
    <s v="HOM-001"/>
    <x v="3"/>
    <n v="25.77"/>
    <x v="2"/>
    <n v="1"/>
    <x v="256"/>
    <x v="5"/>
    <d v="1899-12-30T11:06:00"/>
    <s v="11"/>
    <d v="2025-02-08T00:00:00"/>
    <d v="1899-12-30T16:06:00"/>
    <x v="15"/>
    <s v="Ali Iqbal"/>
    <x v="2"/>
    <x v="0"/>
    <s v="Home Fragrance"/>
    <x v="1"/>
    <x v="1"/>
    <x v="0"/>
    <n v="25.77"/>
    <d v="2025-02-08T00:25:00"/>
    <d v="2024-08-20T00:44:00"/>
    <x v="0"/>
    <d v="2025-02-08T16:06:00"/>
    <d v="2025-02-09T00:25:00"/>
    <x v="1"/>
  </r>
  <r>
    <s v="ORD-20240929-01329"/>
    <x v="0"/>
    <s v="SWT-001"/>
    <x v="9"/>
    <n v="29.69"/>
    <x v="4"/>
    <n v="1"/>
    <x v="36"/>
    <x v="3"/>
    <d v="1899-12-30T11:18:00"/>
    <s v="11"/>
    <d v="2024-09-29T00:00:00"/>
    <d v="1899-12-30T14:18:00"/>
    <x v="15"/>
    <s v="Aijaz Kumar"/>
    <x v="2"/>
    <x v="0"/>
    <s v="Dates &amp; Sweets"/>
    <x v="1"/>
    <x v="5"/>
    <x v="0"/>
    <n v="29.69"/>
    <d v="2024-09-29T00:33:00"/>
    <d v="2024-08-05T00:56:00"/>
    <x v="0"/>
    <d v="2024-09-29T14:18:00"/>
    <d v="2024-09-30T00:33:00"/>
    <x v="1"/>
  </r>
  <r>
    <s v="ORD-20241219-01330"/>
    <x v="0"/>
    <s v="HMP-001"/>
    <x v="11"/>
    <n v="82.74"/>
    <x v="9"/>
    <n v="4"/>
    <x v="124"/>
    <x v="11"/>
    <d v="1899-12-30T12:16:00"/>
    <s v="12"/>
    <d v="2024-12-19T00:00:00"/>
    <d v="1899-12-30T15:16:00"/>
    <x v="12"/>
    <s v="Reem Al Shamsi"/>
    <x v="1"/>
    <x v="0"/>
    <s v="Hamper"/>
    <x v="1"/>
    <x v="1"/>
    <x v="0"/>
    <n v="330.96"/>
    <d v="2024-12-19T00:11:00"/>
    <d v="2024-08-27T00:44:00"/>
    <x v="0"/>
    <d v="2024-12-19T15:16:00"/>
    <d v="2024-12-20T00:11:00"/>
    <x v="1"/>
  </r>
  <r>
    <s v="ORD-20241012-01331"/>
    <x v="0"/>
    <s v="CHC-001"/>
    <x v="17"/>
    <n v="18.97"/>
    <x v="1"/>
    <n v="1"/>
    <x v="108"/>
    <x v="10"/>
    <d v="1899-12-30T20:18:00"/>
    <s v="20"/>
    <d v="2024-10-14T00:00:00"/>
    <d v="1899-12-30T13:24:00"/>
    <x v="18"/>
    <s v="Arjun Shaikh"/>
    <x v="1"/>
    <x v="1"/>
    <s v="Chocolate"/>
    <x v="2"/>
    <x v="0"/>
    <x v="0"/>
    <n v="18.97"/>
    <d v="2024-10-12T00:33:00"/>
    <d v="2024-08-04T00:25:00"/>
    <x v="0"/>
    <d v="2024-10-14T13:24:00"/>
    <d v="2024-10-13T00:33:00"/>
    <x v="0"/>
  </r>
  <r>
    <s v="ORD-20240927-01332"/>
    <x v="0"/>
    <s v="HOM-001"/>
    <x v="3"/>
    <n v="29.67"/>
    <x v="11"/>
    <n v="1"/>
    <x v="311"/>
    <x v="3"/>
    <d v="1899-12-30T20:11:00"/>
    <s v="20"/>
    <d v="2024-09-28T00:00:00"/>
    <d v="1899-12-30T14:00:00"/>
    <x v="34"/>
    <s v="Hassan Hussain"/>
    <x v="3"/>
    <x v="0"/>
    <s v="Home Fragrance"/>
    <x v="0"/>
    <x v="1"/>
    <x v="1"/>
    <n v="29.67"/>
    <d v="2024-09-27T00:22:00"/>
    <d v="2024-08-02T01:15:00"/>
    <x v="0"/>
    <d v="2024-09-28T14:00:00"/>
    <d v="2024-09-28T00:22:00"/>
    <x v="0"/>
  </r>
  <r>
    <s v="ORD-20241020-01333"/>
    <x v="0"/>
    <s v="HMP-001"/>
    <x v="11"/>
    <n v="73.75"/>
    <x v="9"/>
    <n v="3"/>
    <x v="366"/>
    <x v="10"/>
    <d v="1899-12-30T21:13:00"/>
    <s v="21"/>
    <d v="2024-10-22T00:00:00"/>
    <d v="1899-12-30T13:13:00"/>
    <x v="12"/>
    <s v="Imran Chaudhry"/>
    <x v="1"/>
    <x v="1"/>
    <s v="Hamper"/>
    <x v="2"/>
    <x v="0"/>
    <x v="0"/>
    <n v="221.25"/>
    <d v="2024-10-20T01:18:00"/>
    <d v="2024-08-16T00:22:00"/>
    <x v="0"/>
    <d v="2024-10-22T13:13:00"/>
    <d v="2024-10-21T01:18:00"/>
    <x v="0"/>
  </r>
  <r>
    <s v="ORD-20250419-01334"/>
    <x v="0"/>
    <s v="PER-001"/>
    <x v="10"/>
    <n v="11.18"/>
    <x v="8"/>
    <n v="1"/>
    <x v="110"/>
    <x v="0"/>
    <d v="1899-12-30T17:51:00"/>
    <s v="17"/>
    <d v="2025-04-20T00:00:00"/>
    <d v="1899-12-30T17:49:00"/>
    <x v="10"/>
    <s v="Mohammed Al Shamsi"/>
    <x v="1"/>
    <x v="1"/>
    <s v="Personalized"/>
    <x v="0"/>
    <x v="3"/>
    <x v="2"/>
    <n v="11.18"/>
    <d v="2025-04-19T01:15:00"/>
    <d v="2024-09-21T01:07:00"/>
    <x v="0"/>
    <d v="2025-04-20T17:49:00"/>
    <d v="2025-04-20T01:15:00"/>
    <x v="0"/>
  </r>
  <r>
    <s v="ORD-20250323-01335"/>
    <x v="0"/>
    <s v="PER-001"/>
    <x v="10"/>
    <n v="11.44"/>
    <x v="8"/>
    <n v="1"/>
    <x v="2"/>
    <x v="2"/>
    <d v="1899-12-30T18:30:00"/>
    <s v="18"/>
    <d v="2025-03-24T00:00:00"/>
    <d v="1899-12-30T21:30:00"/>
    <x v="5"/>
    <s v="Mohammed Al Shamsi"/>
    <x v="2"/>
    <x v="0"/>
    <s v="Personalized"/>
    <x v="0"/>
    <x v="3"/>
    <x v="0"/>
    <n v="11.44"/>
    <d v="2025-03-23T00:33:00"/>
    <d v="2024-09-21T01:07:00"/>
    <x v="0"/>
    <d v="2025-03-24T21:30:00"/>
    <d v="2025-03-24T00:33:00"/>
    <x v="0"/>
  </r>
  <r>
    <s v="ORD-20250123-01336"/>
    <x v="0"/>
    <s v="SWT-001"/>
    <x v="9"/>
    <n v="29.32"/>
    <x v="7"/>
    <n v="1"/>
    <x v="196"/>
    <x v="4"/>
    <d v="1899-12-30T11:30:00"/>
    <s v="11"/>
    <d v="2025-01-23T00:00:00"/>
    <d v="1899-12-30T14:30:00"/>
    <x v="18"/>
    <s v="Rakesh Chaudhry"/>
    <x v="1"/>
    <x v="0"/>
    <s v="Dates &amp; Sweets"/>
    <x v="1"/>
    <x v="2"/>
    <x v="0"/>
    <n v="29.32"/>
    <d v="2025-01-23T01:07:00"/>
    <d v="2024-11-17T00:56:00"/>
    <x v="0"/>
    <d v="2025-01-23T14:30:00"/>
    <d v="2025-01-24T01:07:00"/>
    <x v="1"/>
  </r>
  <r>
    <s v="ORD-20250701-01337"/>
    <x v="0"/>
    <s v="PRF-001"/>
    <x v="14"/>
    <n v="136.03"/>
    <x v="2"/>
    <n v="1"/>
    <x v="228"/>
    <x v="8"/>
    <d v="1899-12-30T12:53:00"/>
    <s v="12"/>
    <d v="2025-07-02T00:00:00"/>
    <d v="1899-12-30T15:53:00"/>
    <x v="4"/>
    <s v="Meera Patel"/>
    <x v="0"/>
    <x v="1"/>
    <s v="Perfume"/>
    <x v="0"/>
    <x v="0"/>
    <x v="1"/>
    <n v="136.03"/>
    <d v="2025-07-01T00:56:00"/>
    <d v="2024-08-03T00:22:00"/>
    <x v="0"/>
    <d v="2025-07-02T15:53:00"/>
    <d v="2025-07-02T00:56:00"/>
    <x v="0"/>
  </r>
  <r>
    <s v="ORD-20250812-01338"/>
    <x v="0"/>
    <s v="HMP-001"/>
    <x v="11"/>
    <n v="77.37"/>
    <x v="10"/>
    <n v="1"/>
    <x v="290"/>
    <x v="7"/>
    <d v="1899-12-30T14:27:00"/>
    <s v="14"/>
    <d v="2025-08-12T00:00:00"/>
    <d v="1899-12-30T21:27:00"/>
    <x v="19"/>
    <s v="Ali Patel"/>
    <x v="0"/>
    <x v="0"/>
    <s v="Hamper"/>
    <x v="1"/>
    <x v="1"/>
    <x v="0"/>
    <n v="77.37"/>
    <d v="2025-08-12T00:33:00"/>
    <d v="2024-08-29T00:56:00"/>
    <x v="0"/>
    <d v="2025-08-12T21:27:00"/>
    <d v="2025-08-13T00:33:00"/>
    <x v="1"/>
  </r>
  <r>
    <s v="ORD-20250314-01339"/>
    <x v="0"/>
    <s v="FLW-002"/>
    <x v="5"/>
    <n v="49.74"/>
    <x v="1"/>
    <n v="2"/>
    <x v="367"/>
    <x v="2"/>
    <d v="1899-12-30T09:37:00"/>
    <s v="9"/>
    <d v="2025-03-15T00:00:00"/>
    <d v="1899-12-30T13:37:00"/>
    <x v="4"/>
    <s v="Yousef Al Falasi"/>
    <x v="0"/>
    <x v="1"/>
    <s v="Flowers"/>
    <x v="0"/>
    <x v="1"/>
    <x v="1"/>
    <n v="99.48"/>
    <d v="2025-03-14T00:44:00"/>
    <d v="2024-11-09T00:44:00"/>
    <x v="0"/>
    <d v="2025-03-15T13:37:00"/>
    <d v="2025-03-15T00:44:00"/>
    <x v="0"/>
  </r>
  <r>
    <s v="ORD-20240824-01340"/>
    <x v="0"/>
    <s v="HOM-001"/>
    <x v="3"/>
    <n v="31.07"/>
    <x v="6"/>
    <n v="1"/>
    <x v="267"/>
    <x v="7"/>
    <d v="1899-12-30T13:01:00"/>
    <s v="13"/>
    <d v="2024-08-24T00:00:00"/>
    <d v="1899-12-30T16:01:00"/>
    <x v="1"/>
    <s v="Ahmed Al Shamsi"/>
    <x v="1"/>
    <x v="1"/>
    <s v="Home Fragrance"/>
    <x v="1"/>
    <x v="4"/>
    <x v="0"/>
    <n v="31.07"/>
    <d v="2024-08-24T00:11:00"/>
    <d v="2024-08-09T01:18:00"/>
    <x v="0"/>
    <d v="2024-08-24T16:01:00"/>
    <d v="2024-08-25T00:11:00"/>
    <x v="1"/>
  </r>
  <r>
    <s v="ORD-20241017-01341"/>
    <x v="0"/>
    <s v="FLW-002"/>
    <x v="5"/>
    <n v="60.27"/>
    <x v="1"/>
    <n v="2"/>
    <x v="23"/>
    <x v="10"/>
    <d v="1899-12-30T09:26:00"/>
    <s v="9"/>
    <d v="2024-10-17T00:00:00"/>
    <d v="1899-12-30T12:26:00"/>
    <x v="7"/>
    <s v="Rohit Kumar"/>
    <x v="0"/>
    <x v="0"/>
    <s v="Flowers"/>
    <x v="1"/>
    <x v="1"/>
    <x v="0"/>
    <n v="120.54"/>
    <d v="2024-10-17T00:56:00"/>
    <d v="2024-08-09T01:07:00"/>
    <x v="0"/>
    <d v="2024-10-17T12:26:00"/>
    <d v="2024-10-18T00:56:00"/>
    <x v="1"/>
  </r>
  <r>
    <s v="ORD-20250227-01342"/>
    <x v="0"/>
    <s v="PAF-001"/>
    <x v="12"/>
    <n v="20.93"/>
    <x v="5"/>
    <n v="1"/>
    <x v="56"/>
    <x v="5"/>
    <d v="1899-12-30T10:36:00"/>
    <s v="10"/>
    <d v="2025-02-27T00:00:00"/>
    <d v="1899-12-30T15:36:00"/>
    <x v="5"/>
    <s v="Arjun Ahmed"/>
    <x v="2"/>
    <x v="1"/>
    <s v="Bakery"/>
    <x v="1"/>
    <x v="1"/>
    <x v="1"/>
    <n v="20.93"/>
    <d v="2025-02-27T01:07:00"/>
    <d v="2024-09-05T00:56:00"/>
    <x v="0"/>
    <d v="2025-02-27T15:36:00"/>
    <d v="2025-02-28T01:07:00"/>
    <x v="1"/>
  </r>
  <r>
    <s v="ORD-20240919-01343"/>
    <x v="0"/>
    <s v="GFT-001"/>
    <x v="2"/>
    <n v="34.619999999999997"/>
    <x v="12"/>
    <n v="1"/>
    <x v="238"/>
    <x v="3"/>
    <d v="1899-12-30T13:10:00"/>
    <s v="13"/>
    <d v="2024-09-19T00:00:00"/>
    <d v="1899-12-30T19:10:00"/>
    <x v="0"/>
    <s v="Priya Iqbal"/>
    <x v="0"/>
    <x v="1"/>
    <s v="Gifting"/>
    <x v="1"/>
    <x v="1"/>
    <x v="1"/>
    <n v="34.619999999999997"/>
    <d v="2024-09-19T00:11:00"/>
    <d v="2024-08-03T01:15:00"/>
    <x v="0"/>
    <d v="2024-09-19T19:10:00"/>
    <d v="2024-09-20T00:11:00"/>
    <x v="1"/>
  </r>
  <r>
    <s v="ORD-20250507-01344"/>
    <x v="0"/>
    <s v="FLW-002"/>
    <x v="5"/>
    <n v="55.06"/>
    <x v="3"/>
    <n v="1"/>
    <x v="5"/>
    <x v="1"/>
    <d v="1899-12-30T12:25:00"/>
    <s v="12"/>
    <d v="2025-05-07T00:00:00"/>
    <d v="1899-12-30T16:25:00"/>
    <x v="10"/>
    <s v="Aisha Al Mansoori"/>
    <x v="1"/>
    <x v="0"/>
    <s v="Flowers"/>
    <x v="1"/>
    <x v="1"/>
    <x v="1"/>
    <n v="55.06"/>
    <d v="2025-05-07T00:11:00"/>
    <d v="2024-08-06T00:33:00"/>
    <x v="0"/>
    <d v="2025-05-07T16:25:00"/>
    <d v="2025-05-08T00:11:00"/>
    <x v="1"/>
  </r>
  <r>
    <s v="ORD-20250117-01345"/>
    <x v="0"/>
    <s v="CRP-001"/>
    <x v="4"/>
    <n v="157.78"/>
    <x v="4"/>
    <n v="3"/>
    <x v="25"/>
    <x v="4"/>
    <d v="1899-12-30T11:00:00"/>
    <s v="11"/>
    <d v="2025-01-17T00:00:00"/>
    <d v="1899-12-30T14:00:00"/>
    <x v="34"/>
    <s v="Hina Iqbal"/>
    <x v="3"/>
    <x v="1"/>
    <s v="Hamper"/>
    <x v="1"/>
    <x v="2"/>
    <x v="1"/>
    <n v="473.34000000000003"/>
    <d v="2025-01-17T00:33:00"/>
    <d v="2024-09-01T01:15:00"/>
    <x v="0"/>
    <d v="2025-01-17T14:00:00"/>
    <d v="2025-01-18T00:33:00"/>
    <x v="1"/>
  </r>
  <r>
    <s v="ORD-20241004-01346"/>
    <x v="0"/>
    <s v="HOM-001"/>
    <x v="3"/>
    <n v="29.71"/>
    <x v="6"/>
    <n v="1"/>
    <x v="280"/>
    <x v="10"/>
    <d v="1899-12-30T09:04:00"/>
    <s v="9"/>
    <d v="2024-10-04T00:00:00"/>
    <d v="1899-12-30T16:04:00"/>
    <x v="35"/>
    <s v="Omar Al Falasi"/>
    <x v="5"/>
    <x v="1"/>
    <s v="Home Fragrance"/>
    <x v="1"/>
    <x v="0"/>
    <x v="0"/>
    <n v="29.71"/>
    <d v="2024-10-04T01:18:00"/>
    <d v="2024-08-12T00:44:00"/>
    <x v="0"/>
    <d v="2024-10-04T16:04:00"/>
    <d v="2024-10-05T01:18:00"/>
    <x v="1"/>
  </r>
  <r>
    <s v="ORD-20241020-01347"/>
    <x v="0"/>
    <s v="CKE-001"/>
    <x v="7"/>
    <n v="56.85"/>
    <x v="8"/>
    <n v="3"/>
    <x v="366"/>
    <x v="10"/>
    <d v="1899-12-30T09:10:00"/>
    <s v="9"/>
    <d v="2024-10-22T00:00:00"/>
    <d v="1899-12-30T15:10:00"/>
    <x v="3"/>
    <s v="Omar Al Shamsi"/>
    <x v="0"/>
    <x v="0"/>
    <s v="Cakes"/>
    <x v="2"/>
    <x v="5"/>
    <x v="1"/>
    <n v="170.55"/>
    <d v="2024-10-20T00:44:00"/>
    <d v="2024-08-11T00:33:00"/>
    <x v="0"/>
    <d v="2024-10-22T15:10:00"/>
    <d v="2024-10-21T00:44:00"/>
    <x v="0"/>
  </r>
  <r>
    <s v="ORD-20240814-01348"/>
    <x v="0"/>
    <s v="PAF-001"/>
    <x v="12"/>
    <n v="20.440000000000001"/>
    <x v="11"/>
    <n v="2"/>
    <x v="244"/>
    <x v="7"/>
    <d v="1899-12-30T10:25:00"/>
    <s v="10"/>
    <d v="2024-08-14T00:00:00"/>
    <d v="1899-12-30T14:25:00"/>
    <x v="5"/>
    <s v="Khalid Al Nuaimi"/>
    <x v="2"/>
    <x v="1"/>
    <s v="Bakery"/>
    <x v="1"/>
    <x v="0"/>
    <x v="0"/>
    <n v="40.880000000000003"/>
    <d v="2024-08-14T01:18:00"/>
    <d v="2024-08-14T01:18:00"/>
    <x v="1"/>
    <d v="2024-08-14T14:25:00"/>
    <d v="2024-08-15T01:18:00"/>
    <x v="1"/>
  </r>
  <r>
    <s v="ORD-20250114-01349"/>
    <x v="0"/>
    <s v="SWT-001"/>
    <x v="9"/>
    <n v="27.02"/>
    <x v="7"/>
    <n v="1"/>
    <x v="46"/>
    <x v="4"/>
    <d v="1899-12-30T11:51:00"/>
    <s v="11"/>
    <d v="2025-01-15T00:00:00"/>
    <d v="1899-12-30T11:51:00"/>
    <x v="12"/>
    <s v="James Williams"/>
    <x v="1"/>
    <x v="0"/>
    <s v="Dates &amp; Sweets"/>
    <x v="0"/>
    <x v="2"/>
    <x v="0"/>
    <n v="27.02"/>
    <d v="2025-01-14T01:15:00"/>
    <d v="2024-08-05T00:56:00"/>
    <x v="0"/>
    <d v="2025-01-15T11:51:00"/>
    <d v="2025-01-15T01:15:00"/>
    <x v="0"/>
  </r>
  <r>
    <s v="ORD-20250531-01350"/>
    <x v="0"/>
    <s v="TOY-001"/>
    <x v="0"/>
    <n v="19.04"/>
    <x v="0"/>
    <n v="1"/>
    <x v="134"/>
    <x v="1"/>
    <d v="1899-12-30T11:38:00"/>
    <s v="11"/>
    <d v="2025-06-01T00:00:00"/>
    <d v="1899-12-30T14:38:00"/>
    <x v="21"/>
    <s v="Priya Iqbal"/>
    <x v="4"/>
    <x v="0"/>
    <s v="Toys"/>
    <x v="0"/>
    <x v="1"/>
    <x v="2"/>
    <n v="19.04"/>
    <d v="2025-05-31T00:22:00"/>
    <d v="2024-08-03T01:15:00"/>
    <x v="0"/>
    <d v="2025-06-01T14:38:00"/>
    <d v="2025-06-01T00:22:00"/>
    <x v="0"/>
  </r>
  <r>
    <s v="ORD-20241228-01351"/>
    <x v="0"/>
    <s v="GFT-001"/>
    <x v="2"/>
    <n v="33.96"/>
    <x v="6"/>
    <n v="1"/>
    <x v="59"/>
    <x v="11"/>
    <d v="1899-12-30T09:49:00"/>
    <s v="9"/>
    <d v="2024-12-29T00:00:00"/>
    <d v="1899-12-30T09:49:00"/>
    <x v="16"/>
    <s v="Latifa Al Suwaidi"/>
    <x v="0"/>
    <x v="1"/>
    <s v="Gifting"/>
    <x v="0"/>
    <x v="1"/>
    <x v="0"/>
    <n v="33.96"/>
    <d v="2024-12-28T01:18:00"/>
    <d v="2024-10-05T00:44:00"/>
    <x v="0"/>
    <d v="2024-12-29T09:49:00"/>
    <d v="2024-12-29T01:18:00"/>
    <x v="0"/>
  </r>
  <r>
    <s v="ORD-20250508-01352"/>
    <x v="0"/>
    <s v="CHC-001"/>
    <x v="17"/>
    <n v="20.49"/>
    <x v="1"/>
    <n v="1"/>
    <x v="41"/>
    <x v="1"/>
    <d v="1899-12-30T12:27:00"/>
    <s v="12"/>
    <d v="2025-05-08T00:00:00"/>
    <d v="1899-12-30T18:27:00"/>
    <x v="10"/>
    <s v="Faisal Al Mansoori"/>
    <x v="1"/>
    <x v="1"/>
    <s v="Chocolate"/>
    <x v="1"/>
    <x v="0"/>
    <x v="0"/>
    <n v="20.49"/>
    <d v="2025-05-08T01:15:00"/>
    <d v="2024-08-20T00:11:00"/>
    <x v="0"/>
    <d v="2025-05-08T18:27:00"/>
    <d v="2025-05-09T01:15:00"/>
    <x v="1"/>
  </r>
  <r>
    <s v="ORD-20250526-01353"/>
    <x v="0"/>
    <s v="DAT-001"/>
    <x v="6"/>
    <n v="28.07"/>
    <x v="7"/>
    <n v="1"/>
    <x v="333"/>
    <x v="1"/>
    <d v="1899-12-30T10:00:00"/>
    <s v="10"/>
    <d v="2025-05-27T00:00:00"/>
    <d v="1899-12-30T12:00:00"/>
    <x v="26"/>
    <s v="Hamad Al Suwaidi"/>
    <x v="1"/>
    <x v="0"/>
    <s v="Dates &amp; Sweets"/>
    <x v="0"/>
    <x v="1"/>
    <x v="0"/>
    <n v="28.07"/>
    <d v="2025-05-26T01:07:00"/>
    <d v="2024-08-21T00:33:00"/>
    <x v="0"/>
    <d v="2025-05-27T12:00:00"/>
    <d v="2025-05-27T01:07:00"/>
    <x v="0"/>
  </r>
  <r>
    <s v="ORD-20240805-01354"/>
    <x v="0"/>
    <s v="PRF-001"/>
    <x v="14"/>
    <n v="122.16"/>
    <x v="10"/>
    <n v="1"/>
    <x v="195"/>
    <x v="7"/>
    <d v="1899-12-30T11:17:00"/>
    <s v="11"/>
    <d v="2024-08-06T00:00:00"/>
    <d v="1899-12-30T11:17:00"/>
    <x v="0"/>
    <s v="Meera Hussain"/>
    <x v="0"/>
    <x v="0"/>
    <s v="Perfume"/>
    <x v="0"/>
    <x v="0"/>
    <x v="0"/>
    <n v="122.16"/>
    <d v="2024-08-05T01:29:00"/>
    <d v="2024-08-05T01:29:00"/>
    <x v="1"/>
    <d v="2024-08-06T11:17:00"/>
    <d v="2024-08-06T01:29:00"/>
    <x v="0"/>
  </r>
  <r>
    <s v="ORD-20250427-01355"/>
    <x v="0"/>
    <s v="FLW-002"/>
    <x v="5"/>
    <n v="59.1"/>
    <x v="2"/>
    <n v="1"/>
    <x v="92"/>
    <x v="0"/>
    <d v="1899-12-30T18:55:00"/>
    <s v="18"/>
    <d v="2025-04-28T00:00:00"/>
    <d v="1899-12-30T20:55:00"/>
    <x v="10"/>
    <s v="Hina Iqbal"/>
    <x v="1"/>
    <x v="0"/>
    <s v="Flowers"/>
    <x v="0"/>
    <x v="4"/>
    <x v="0"/>
    <n v="59.1"/>
    <d v="2025-04-27T00:44:00"/>
    <d v="2024-09-01T01:15:00"/>
    <x v="0"/>
    <d v="2025-04-28T20:55:00"/>
    <d v="2025-04-28T00:44:00"/>
    <x v="0"/>
  </r>
  <r>
    <s v="ORD-20250528-01356"/>
    <x v="0"/>
    <s v="PAF-001"/>
    <x v="12"/>
    <n v="19.5"/>
    <x v="5"/>
    <n v="2"/>
    <x v="121"/>
    <x v="1"/>
    <d v="1899-12-30T14:31:00"/>
    <s v="14"/>
    <d v="2025-05-29T00:00:00"/>
    <d v="1899-12-30T15:31:00"/>
    <x v="1"/>
    <s v="Imran Patel"/>
    <x v="1"/>
    <x v="0"/>
    <s v="Bakery"/>
    <x v="0"/>
    <x v="2"/>
    <x v="2"/>
    <n v="39"/>
    <d v="2025-05-28T00:11:00"/>
    <d v="2024-08-04T00:56:00"/>
    <x v="0"/>
    <d v="2025-05-29T15:31:00"/>
    <d v="2025-05-29T00:11:00"/>
    <x v="0"/>
  </r>
  <r>
    <s v="ORD-20241004-01357"/>
    <x v="0"/>
    <s v="HOM-001"/>
    <x v="3"/>
    <n v="25.77"/>
    <x v="11"/>
    <n v="2"/>
    <x v="280"/>
    <x v="10"/>
    <d v="1899-12-30T11:45:00"/>
    <s v="11"/>
    <d v="2024-10-04T00:00:00"/>
    <d v="1899-12-30T18:45:00"/>
    <x v="32"/>
    <s v="Abdullah Al Bateen"/>
    <x v="7"/>
    <x v="0"/>
    <s v="Home Fragrance"/>
    <x v="1"/>
    <x v="5"/>
    <x v="1"/>
    <n v="51.54"/>
    <d v="2024-10-04T00:33:00"/>
    <d v="2024-08-27T01:07:00"/>
    <x v="0"/>
    <d v="2024-10-04T18:45:00"/>
    <d v="2024-10-05T00:33:00"/>
    <x v="1"/>
  </r>
  <r>
    <s v="ORD-20250504-01358"/>
    <x v="0"/>
    <s v="TOY-001"/>
    <x v="0"/>
    <n v="15.8"/>
    <x v="0"/>
    <n v="1"/>
    <x v="136"/>
    <x v="1"/>
    <d v="1899-12-30T19:08:00"/>
    <s v="19"/>
    <d v="2025-05-05T00:00:00"/>
    <d v="1899-12-30T14:42:00"/>
    <x v="19"/>
    <s v="Saeed Al Marri"/>
    <x v="0"/>
    <x v="1"/>
    <s v="Toys"/>
    <x v="0"/>
    <x v="3"/>
    <x v="0"/>
    <n v="15.8"/>
    <d v="2025-05-04T00:22:00"/>
    <d v="2024-08-06T00:56:00"/>
    <x v="0"/>
    <d v="2025-05-05T14:42:00"/>
    <d v="2025-05-05T00:22:00"/>
    <x v="0"/>
  </r>
  <r>
    <s v="ORD-20241224-01359"/>
    <x v="0"/>
    <s v="DAT-001"/>
    <x v="6"/>
    <n v="31.93"/>
    <x v="4"/>
    <n v="1"/>
    <x v="245"/>
    <x v="11"/>
    <d v="1899-12-30T09:37:00"/>
    <s v="9"/>
    <d v="2024-12-24T00:00:00"/>
    <d v="1899-12-30T13:37:00"/>
    <x v="3"/>
    <s v="Farhan Hussain"/>
    <x v="0"/>
    <x v="1"/>
    <s v="Dates &amp; Sweets"/>
    <x v="1"/>
    <x v="6"/>
    <x v="0"/>
    <n v="31.93"/>
    <d v="2024-12-24T00:44:00"/>
    <d v="2024-10-13T01:15:00"/>
    <x v="0"/>
    <d v="2024-12-24T13:37:00"/>
    <d v="2024-12-25T00:44:00"/>
    <x v="1"/>
  </r>
  <r>
    <s v="ORD-20250303-01360"/>
    <x v="0"/>
    <s v="CRP-001"/>
    <x v="4"/>
    <n v="180.7"/>
    <x v="9"/>
    <n v="3"/>
    <x v="180"/>
    <x v="2"/>
    <d v="1899-12-30T12:37:00"/>
    <s v="12"/>
    <d v="2025-03-04T00:00:00"/>
    <d v="1899-12-30T13:37:00"/>
    <x v="14"/>
    <s v="Emma Williams"/>
    <x v="1"/>
    <x v="1"/>
    <s v="Hamper"/>
    <x v="0"/>
    <x v="1"/>
    <x v="0"/>
    <n v="542.09999999999991"/>
    <d v="2025-03-03T00:44:00"/>
    <d v="2024-09-01T00:11:00"/>
    <x v="0"/>
    <d v="2025-03-04T13:37:00"/>
    <d v="2025-03-04T00:44:00"/>
    <x v="0"/>
  </r>
  <r>
    <s v="ORD-20240806-01361"/>
    <x v="0"/>
    <s v="DAT-001"/>
    <x v="6"/>
    <n v="27.69"/>
    <x v="4"/>
    <n v="1"/>
    <x v="293"/>
    <x v="7"/>
    <d v="1899-12-30T16:41:00"/>
    <s v="16"/>
    <d v="2024-08-07T00:00:00"/>
    <d v="1899-12-30T19:41:00"/>
    <x v="15"/>
    <s v="Fatima Al Mansoori"/>
    <x v="2"/>
    <x v="1"/>
    <s v="Dates &amp; Sweets"/>
    <x v="0"/>
    <x v="0"/>
    <x v="0"/>
    <n v="27.69"/>
    <d v="2024-08-06T01:29:00"/>
    <d v="2024-08-06T01:29:00"/>
    <x v="1"/>
    <d v="2024-08-07T19:41:00"/>
    <d v="2024-08-07T01:29:00"/>
    <x v="0"/>
  </r>
  <r>
    <s v="ORD-20240827-01362"/>
    <x v="0"/>
    <s v="FLW-002"/>
    <x v="5"/>
    <n v="55.81"/>
    <x v="3"/>
    <n v="1"/>
    <x v="160"/>
    <x v="7"/>
    <d v="1899-12-30T13:18:00"/>
    <s v="13"/>
    <d v="2024-08-28T00:00:00"/>
    <d v="1899-12-30T13:18:00"/>
    <x v="17"/>
    <s v="Abdullah Al Bateen"/>
    <x v="2"/>
    <x v="1"/>
    <s v="Flowers"/>
    <x v="0"/>
    <x v="1"/>
    <x v="0"/>
    <n v="55.81"/>
    <d v="2024-08-27T01:07:00"/>
    <d v="2024-08-27T01:07:00"/>
    <x v="1"/>
    <d v="2024-08-28T13:18:00"/>
    <d v="2024-08-28T01:07:00"/>
    <x v="0"/>
  </r>
  <r>
    <s v="ORD-20250128-01363"/>
    <x v="0"/>
    <s v="FLW-002"/>
    <x v="5"/>
    <n v="61.79"/>
    <x v="10"/>
    <n v="1"/>
    <x v="338"/>
    <x v="4"/>
    <d v="1899-12-30T10:37:00"/>
    <s v="10"/>
    <d v="2025-01-29T00:00:00"/>
    <d v="1899-12-30T13:37:00"/>
    <x v="15"/>
    <s v="Maryam Al Nuaimi"/>
    <x v="2"/>
    <x v="0"/>
    <s v="Flowers"/>
    <x v="0"/>
    <x v="4"/>
    <x v="1"/>
    <n v="61.79"/>
    <d v="2025-01-28T00:11:00"/>
    <d v="2024-08-06T00:56:00"/>
    <x v="0"/>
    <d v="2025-01-29T13:37:00"/>
    <d v="2025-01-29T00:11:00"/>
    <x v="0"/>
  </r>
  <r>
    <s v="ORD-20250620-01364"/>
    <x v="0"/>
    <s v="PRF-001"/>
    <x v="14"/>
    <n v="139.26"/>
    <x v="12"/>
    <n v="1"/>
    <x v="296"/>
    <x v="6"/>
    <d v="1899-12-30T19:30:00"/>
    <s v="19"/>
    <d v="2025-06-22T00:00:00"/>
    <d v="1899-12-30T16:00:00"/>
    <x v="16"/>
    <s v="Latifa Al Falasi"/>
    <x v="0"/>
    <x v="0"/>
    <s v="Perfume"/>
    <x v="2"/>
    <x v="0"/>
    <x v="0"/>
    <n v="139.26"/>
    <d v="2025-06-20T00:25:00"/>
    <d v="2024-08-23T01:29:00"/>
    <x v="0"/>
    <d v="2025-06-22T16:00:00"/>
    <d v="2025-06-21T00:25:00"/>
    <x v="0"/>
  </r>
  <r>
    <s v="ORD-20250113-01365"/>
    <x v="0"/>
    <s v="FLW-002"/>
    <x v="5"/>
    <n v="64.069999999999993"/>
    <x v="10"/>
    <n v="1"/>
    <x v="130"/>
    <x v="4"/>
    <d v="1899-12-30T17:54:00"/>
    <s v="17"/>
    <d v="2025-01-14T00:00:00"/>
    <d v="1899-12-30T17:54:00"/>
    <x v="16"/>
    <s v="Isabella Williams"/>
    <x v="0"/>
    <x v="0"/>
    <s v="Flowers"/>
    <x v="0"/>
    <x v="1"/>
    <x v="0"/>
    <n v="64.069999999999993"/>
    <d v="2025-01-13T00:33:00"/>
    <d v="2024-12-03T01:29:00"/>
    <x v="0"/>
    <d v="2025-01-14T17:54:00"/>
    <d v="2025-01-14T00:33:00"/>
    <x v="0"/>
  </r>
  <r>
    <s v="ORD-20240923-01366"/>
    <x v="0"/>
    <s v="HOM-001"/>
    <x v="3"/>
    <n v="32.9"/>
    <x v="2"/>
    <n v="1"/>
    <x v="133"/>
    <x v="3"/>
    <d v="1899-12-30T21:45:00"/>
    <s v="21"/>
    <d v="2024-09-25T00:00:00"/>
    <d v="1899-12-30T14:29:00"/>
    <x v="7"/>
    <s v="Farhan Chaudhry"/>
    <x v="0"/>
    <x v="0"/>
    <s v="Home Fragrance"/>
    <x v="2"/>
    <x v="4"/>
    <x v="2"/>
    <n v="32.9"/>
    <d v="2024-09-23T00:25:00"/>
    <d v="2024-09-23T00:25:00"/>
    <x v="1"/>
    <d v="2024-09-25T14:29:00"/>
    <d v="2024-09-24T00:25:00"/>
    <x v="0"/>
  </r>
  <r>
    <s v="ORD-20250520-01367"/>
    <x v="0"/>
    <s v="PAF-001"/>
    <x v="12"/>
    <n v="23.8"/>
    <x v="3"/>
    <n v="2"/>
    <x v="291"/>
    <x v="1"/>
    <d v="1899-12-30T11:54:00"/>
    <s v="11"/>
    <d v="2025-05-20T00:00:00"/>
    <d v="1899-12-30T16:54:00"/>
    <x v="10"/>
    <s v="Bilal Patel"/>
    <x v="1"/>
    <x v="1"/>
    <s v="Bakery"/>
    <x v="1"/>
    <x v="1"/>
    <x v="0"/>
    <n v="47.6"/>
    <d v="2025-05-20T00:33:00"/>
    <d v="2024-08-09T01:18:00"/>
    <x v="0"/>
    <d v="2025-05-20T16:54:00"/>
    <d v="2025-05-21T00:33:00"/>
    <x v="1"/>
  </r>
  <r>
    <s v="ORD-20240809-01368"/>
    <x v="0"/>
    <s v="GFT-001"/>
    <x v="2"/>
    <n v="36.659999999999997"/>
    <x v="6"/>
    <n v="2"/>
    <x v="156"/>
    <x v="7"/>
    <d v="1899-12-30T21:53:00"/>
    <s v="21"/>
    <d v="2024-08-11T00:00:00"/>
    <d v="1899-12-30T13:02:00"/>
    <x v="10"/>
    <s v="Omar Al Nahyan"/>
    <x v="1"/>
    <x v="0"/>
    <s v="Gifting"/>
    <x v="2"/>
    <x v="5"/>
    <x v="0"/>
    <n v="73.319999999999993"/>
    <d v="2024-08-09T00:56:00"/>
    <d v="2024-08-01T01:29:00"/>
    <x v="0"/>
    <d v="2024-08-11T13:02:00"/>
    <d v="2024-08-10T00:56:00"/>
    <x v="0"/>
  </r>
  <r>
    <s v="ORD-20250210-01369"/>
    <x v="0"/>
    <s v="SWT-001"/>
    <x v="9"/>
    <n v="29.74"/>
    <x v="4"/>
    <n v="1"/>
    <x v="219"/>
    <x v="5"/>
    <d v="1899-12-30T11:17:00"/>
    <s v="11"/>
    <d v="2025-02-10T00:00:00"/>
    <d v="1899-12-30T17:17:00"/>
    <x v="17"/>
    <s v="Michael Jones"/>
    <x v="2"/>
    <x v="1"/>
    <s v="Dates &amp; Sweets"/>
    <x v="1"/>
    <x v="5"/>
    <x v="0"/>
    <n v="29.74"/>
    <d v="2025-02-10T01:29:00"/>
    <d v="2024-08-28T01:07:00"/>
    <x v="0"/>
    <d v="2025-02-10T17:17:00"/>
    <d v="2025-02-11T01:29:00"/>
    <x v="1"/>
  </r>
  <r>
    <s v="ORD-20241027-01370"/>
    <x v="0"/>
    <s v="FLW-002"/>
    <x v="5"/>
    <n v="52.57"/>
    <x v="2"/>
    <n v="1"/>
    <x v="28"/>
    <x v="10"/>
    <d v="1899-12-30T12:48:00"/>
    <s v="12"/>
    <d v="2024-10-27T00:00:00"/>
    <d v="1899-12-30T17:48:00"/>
    <x v="6"/>
    <s v="Mohammed Al Hosani"/>
    <x v="0"/>
    <x v="0"/>
    <s v="Flowers"/>
    <x v="1"/>
    <x v="0"/>
    <x v="0"/>
    <n v="52.57"/>
    <d v="2024-10-27T00:33:00"/>
    <d v="2024-08-22T01:15:00"/>
    <x v="0"/>
    <d v="2024-10-27T17:48:00"/>
    <d v="2024-10-28T00:33:00"/>
    <x v="1"/>
  </r>
  <r>
    <s v="ORD-20250711-01371"/>
    <x v="0"/>
    <s v="PRF-001"/>
    <x v="14"/>
    <n v="112.15"/>
    <x v="12"/>
    <n v="1"/>
    <x v="368"/>
    <x v="8"/>
    <d v="1899-12-30T11:47:00"/>
    <s v="11"/>
    <d v="2025-07-12T00:00:00"/>
    <d v="1899-12-30T15:47:00"/>
    <x v="7"/>
    <s v="Rakesh Kumar"/>
    <x v="0"/>
    <x v="1"/>
    <s v="Perfume"/>
    <x v="0"/>
    <x v="1"/>
    <x v="0"/>
    <n v="112.15"/>
    <d v="2025-07-11T00:22:00"/>
    <d v="2024-11-26T01:29:00"/>
    <x v="0"/>
    <d v="2025-07-12T15:47:00"/>
    <d v="2025-07-12T00:22:00"/>
    <x v="0"/>
  </r>
  <r>
    <s v="ORD-20241127-01372"/>
    <x v="0"/>
    <s v="GFT-001"/>
    <x v="2"/>
    <n v="34.99"/>
    <x v="3"/>
    <n v="1"/>
    <x v="313"/>
    <x v="9"/>
    <d v="1899-12-30T14:41:00"/>
    <s v="14"/>
    <d v="2024-11-28T00:00:00"/>
    <d v="1899-12-30T18:41:00"/>
    <x v="16"/>
    <s v="Ahmed Al Mazrouei"/>
    <x v="0"/>
    <x v="1"/>
    <s v="Gifting"/>
    <x v="0"/>
    <x v="1"/>
    <x v="1"/>
    <n v="34.99"/>
    <d v="2024-11-27T00:56:00"/>
    <d v="2024-08-08T00:11:00"/>
    <x v="0"/>
    <d v="2024-11-28T18:41:00"/>
    <d v="2024-11-28T00:56:00"/>
    <x v="0"/>
  </r>
  <r>
    <s v="ORD-20250624-01373"/>
    <x v="0"/>
    <s v="PER-001"/>
    <x v="10"/>
    <n v="11.84"/>
    <x v="8"/>
    <n v="1"/>
    <x v="346"/>
    <x v="6"/>
    <d v="1899-12-30T17:54:00"/>
    <s v="17"/>
    <d v="2025-06-25T00:00:00"/>
    <d v="1899-12-30T18:54:00"/>
    <x v="2"/>
    <s v="Omar Al Mazrouei"/>
    <x v="0"/>
    <x v="1"/>
    <s v="Personalized"/>
    <x v="0"/>
    <x v="5"/>
    <x v="2"/>
    <n v="11.84"/>
    <d v="2025-06-24T00:33:00"/>
    <d v="2024-09-09T00:11:00"/>
    <x v="0"/>
    <d v="2025-06-25T18:54:00"/>
    <d v="2025-06-25T00:33:00"/>
    <x v="0"/>
  </r>
  <r>
    <s v="ORD-20240827-01374"/>
    <x v="0"/>
    <s v="FLW-002"/>
    <x v="5"/>
    <n v="53.01"/>
    <x v="6"/>
    <n v="3"/>
    <x v="160"/>
    <x v="7"/>
    <d v="1899-12-30T12:19:00"/>
    <s v="12"/>
    <d v="2024-08-28T00:00:00"/>
    <d v="1899-12-30T12:19:00"/>
    <x v="1"/>
    <s v="Reem Al Falasi"/>
    <x v="1"/>
    <x v="1"/>
    <s v="Flowers"/>
    <x v="0"/>
    <x v="1"/>
    <x v="1"/>
    <n v="159.03"/>
    <d v="2024-08-27T00:44:00"/>
    <d v="2024-08-27T00:44:00"/>
    <x v="1"/>
    <d v="2024-08-28T12:19:00"/>
    <d v="2024-08-28T00:44:00"/>
    <x v="0"/>
  </r>
  <r>
    <s v="ORD-20241129-01375"/>
    <x v="0"/>
    <s v="CRP-001"/>
    <x v="4"/>
    <n v="161.46"/>
    <x v="4"/>
    <n v="5"/>
    <x v="78"/>
    <x v="9"/>
    <d v="1899-12-30T11:44:00"/>
    <s v="11"/>
    <d v="2024-11-30T00:00:00"/>
    <d v="1899-12-30T14:44:00"/>
    <x v="16"/>
    <s v="Ahmed Al Marri"/>
    <x v="0"/>
    <x v="1"/>
    <s v="Hamper"/>
    <x v="0"/>
    <x v="0"/>
    <x v="2"/>
    <n v="807.30000000000007"/>
    <d v="2024-11-29T01:29:00"/>
    <d v="2024-09-15T00:56:00"/>
    <x v="0"/>
    <d v="2024-11-30T14:44:00"/>
    <d v="2024-11-30T01:29:00"/>
    <x v="0"/>
  </r>
  <r>
    <s v="ORD-20250319-01376"/>
    <x v="0"/>
    <s v="PAF-001"/>
    <x v="12"/>
    <n v="22.16"/>
    <x v="5"/>
    <n v="1"/>
    <x v="282"/>
    <x v="2"/>
    <d v="1899-12-30T14:13:00"/>
    <s v="14"/>
    <d v="2025-03-20T00:00:00"/>
    <d v="1899-12-30T17:13:00"/>
    <x v="12"/>
    <s v="Hina Chaudhry"/>
    <x v="1"/>
    <x v="1"/>
    <s v="Bakery"/>
    <x v="0"/>
    <x v="1"/>
    <x v="0"/>
    <n v="22.16"/>
    <d v="2025-03-19T00:11:00"/>
    <d v="2024-11-25T00:56:00"/>
    <x v="0"/>
    <d v="2025-03-20T17:13:00"/>
    <d v="2025-03-20T00:11:00"/>
    <x v="0"/>
  </r>
  <r>
    <s v="ORD-20250107-01377"/>
    <x v="0"/>
    <s v="GFT-001"/>
    <x v="2"/>
    <n v="39.14"/>
    <x v="6"/>
    <n v="1"/>
    <x v="55"/>
    <x v="4"/>
    <d v="1899-12-30T20:30:00"/>
    <s v="20"/>
    <d v="2025-01-09T00:00:00"/>
    <d v="1899-12-30T19:28:00"/>
    <x v="0"/>
    <s v="Arjun Shah"/>
    <x v="0"/>
    <x v="0"/>
    <s v="Gifting"/>
    <x v="2"/>
    <x v="1"/>
    <x v="1"/>
    <n v="39.14"/>
    <d v="2025-01-07T01:07:00"/>
    <d v="2024-08-09T01:29:00"/>
    <x v="0"/>
    <d v="2025-01-09T19:28:00"/>
    <d v="2025-01-08T01:07:00"/>
    <x v="0"/>
  </r>
  <r>
    <s v="ORD-20250618-01378"/>
    <x v="0"/>
    <s v="GFT-001"/>
    <x v="2"/>
    <n v="31.8"/>
    <x v="1"/>
    <n v="1"/>
    <x v="161"/>
    <x v="6"/>
    <d v="1899-12-30T10:30:00"/>
    <s v="10"/>
    <d v="2025-06-18T00:00:00"/>
    <d v="1899-12-30T17:30:00"/>
    <x v="7"/>
    <s v="Sara Kumar"/>
    <x v="0"/>
    <x v="1"/>
    <s v="Gifting"/>
    <x v="1"/>
    <x v="1"/>
    <x v="1"/>
    <n v="31.8"/>
    <d v="2025-06-18T01:15:00"/>
    <d v="2024-09-20T01:29:00"/>
    <x v="0"/>
    <d v="2025-06-18T17:30:00"/>
    <d v="2025-06-19T01:15:00"/>
    <x v="1"/>
  </r>
  <r>
    <s v="ORD-20250607-01379"/>
    <x v="0"/>
    <s v="CHC-001"/>
    <x v="17"/>
    <n v="17.72"/>
    <x v="1"/>
    <n v="1"/>
    <x v="199"/>
    <x v="6"/>
    <d v="1899-12-30T21:20:00"/>
    <s v="21"/>
    <d v="2025-06-09T00:00:00"/>
    <d v="1899-12-30T18:03:00"/>
    <x v="10"/>
    <s v="Imran Ahmed"/>
    <x v="1"/>
    <x v="1"/>
    <s v="Chocolate"/>
    <x v="2"/>
    <x v="0"/>
    <x v="1"/>
    <n v="17.72"/>
    <d v="2025-06-07T01:29:00"/>
    <d v="2024-08-03T00:56:00"/>
    <x v="0"/>
    <d v="2025-06-09T18:03:00"/>
    <d v="2025-06-08T01:29:00"/>
    <x v="0"/>
  </r>
  <r>
    <s v="ORD-20240812-01380"/>
    <x v="0"/>
    <s v="FLW-002"/>
    <x v="5"/>
    <n v="51.85"/>
    <x v="10"/>
    <n v="1"/>
    <x v="152"/>
    <x v="7"/>
    <d v="1899-12-30T12:13:00"/>
    <s v="12"/>
    <d v="2024-08-12T00:00:00"/>
    <d v="1899-12-30T15:13:00"/>
    <x v="15"/>
    <s v="Isabella Brown"/>
    <x v="2"/>
    <x v="1"/>
    <s v="Flowers"/>
    <x v="1"/>
    <x v="0"/>
    <x v="1"/>
    <n v="51.85"/>
    <d v="2024-08-12T01:18:00"/>
    <d v="2024-08-12T01:18:00"/>
    <x v="1"/>
    <d v="2024-08-12T15:13:00"/>
    <d v="2024-08-13T01:18:00"/>
    <x v="1"/>
  </r>
  <r>
    <s v="ORD-20250419-01381"/>
    <x v="0"/>
    <s v="DAT-001"/>
    <x v="6"/>
    <n v="25.9"/>
    <x v="7"/>
    <n v="2"/>
    <x v="110"/>
    <x v="0"/>
    <d v="1899-12-30T21:52:00"/>
    <s v="21"/>
    <d v="2025-04-21T00:00:00"/>
    <d v="1899-12-30T16:56:00"/>
    <x v="26"/>
    <s v="Rakesh Kumar"/>
    <x v="1"/>
    <x v="0"/>
    <s v="Dates &amp; Sweets"/>
    <x v="2"/>
    <x v="3"/>
    <x v="2"/>
    <n v="51.8"/>
    <d v="2025-04-19T00:11:00"/>
    <d v="2024-11-26T01:29:00"/>
    <x v="0"/>
    <d v="2025-04-21T16:56:00"/>
    <d v="2025-04-20T00:11:00"/>
    <x v="0"/>
  </r>
  <r>
    <s v="ORD-20250224-01382"/>
    <x v="0"/>
    <s v="PER-002"/>
    <x v="15"/>
    <n v="19.87"/>
    <x v="0"/>
    <n v="1"/>
    <x v="34"/>
    <x v="5"/>
    <d v="1899-12-30T13:53:00"/>
    <s v="13"/>
    <d v="2025-02-24T00:00:00"/>
    <d v="1899-12-30T20:53:00"/>
    <x v="5"/>
    <s v="Olivia Johnson"/>
    <x v="0"/>
    <x v="1"/>
    <s v="Personalized"/>
    <x v="1"/>
    <x v="1"/>
    <x v="0"/>
    <n v="19.87"/>
    <d v="2025-02-24T00:22:00"/>
    <d v="2024-09-13T00:56:00"/>
    <x v="0"/>
    <d v="2025-02-24T20:53:00"/>
    <d v="2025-02-25T00:22:00"/>
    <x v="1"/>
  </r>
  <r>
    <s v="ORD-20250425-01383"/>
    <x v="0"/>
    <s v="CRP-001"/>
    <x v="4"/>
    <n v="168.16"/>
    <x v="9"/>
    <n v="3"/>
    <x v="327"/>
    <x v="0"/>
    <d v="1899-12-30T21:38:00"/>
    <s v="21"/>
    <d v="2025-04-27T00:00:00"/>
    <d v="1899-12-30T18:01:00"/>
    <x v="5"/>
    <s v="Isabella Brown"/>
    <x v="0"/>
    <x v="0"/>
    <s v="Hamper"/>
    <x v="2"/>
    <x v="1"/>
    <x v="0"/>
    <n v="504.48"/>
    <d v="2025-04-25T01:29:00"/>
    <d v="2024-08-12T01:18:00"/>
    <x v="0"/>
    <d v="2025-04-27T18:01:00"/>
    <d v="2025-04-26T01:29:00"/>
    <x v="0"/>
  </r>
  <r>
    <s v="ORD-20241014-01384"/>
    <x v="0"/>
    <s v="HMP-001"/>
    <x v="11"/>
    <n v="78.78"/>
    <x v="12"/>
    <n v="2"/>
    <x v="117"/>
    <x v="10"/>
    <d v="1899-12-30T09:16:00"/>
    <s v="9"/>
    <d v="2024-10-15T00:00:00"/>
    <d v="1899-12-30T14:16:00"/>
    <x v="7"/>
    <s v="Rakesh Khan"/>
    <x v="0"/>
    <x v="1"/>
    <s v="Hamper"/>
    <x v="0"/>
    <x v="5"/>
    <x v="1"/>
    <n v="157.56"/>
    <d v="2024-10-14T00:11:00"/>
    <d v="2024-08-02T01:18:00"/>
    <x v="0"/>
    <d v="2024-10-15T14:16:00"/>
    <d v="2024-10-15T00:11:00"/>
    <x v="0"/>
  </r>
  <r>
    <s v="ORD-20250616-01385"/>
    <x v="0"/>
    <s v="FLW-001"/>
    <x v="1"/>
    <n v="44.99"/>
    <x v="1"/>
    <n v="1"/>
    <x v="231"/>
    <x v="6"/>
    <d v="1899-12-30T18:29:00"/>
    <s v="18"/>
    <d v="2025-06-17T00:00:00"/>
    <d v="1899-12-30T18:41:00"/>
    <x v="19"/>
    <s v="Hamad Al Shamsi"/>
    <x v="0"/>
    <x v="1"/>
    <s v="Flowers"/>
    <x v="0"/>
    <x v="0"/>
    <x v="2"/>
    <n v="44.99"/>
    <d v="2025-06-16T01:29:00"/>
    <d v="2024-08-28T00:33:00"/>
    <x v="0"/>
    <d v="2025-06-17T18:41:00"/>
    <d v="2025-06-17T01:29:00"/>
    <x v="0"/>
  </r>
  <r>
    <s v="ORD-20250522-01386"/>
    <x v="0"/>
    <s v="HOM-001"/>
    <x v="3"/>
    <n v="34.450000000000003"/>
    <x v="2"/>
    <n v="3"/>
    <x v="51"/>
    <x v="1"/>
    <d v="1899-12-30T20:03:00"/>
    <s v="20"/>
    <d v="2025-05-23T00:00:00"/>
    <d v="1899-12-30T12:12:00"/>
    <x v="35"/>
    <s v="Hina Kumar"/>
    <x v="5"/>
    <x v="0"/>
    <s v="Home Fragrance"/>
    <x v="0"/>
    <x v="0"/>
    <x v="0"/>
    <n v="103.35000000000001"/>
    <d v="2025-05-22T01:07:00"/>
    <d v="2024-10-29T00:22:00"/>
    <x v="0"/>
    <d v="2025-05-23T12:12:00"/>
    <d v="2025-05-23T01:07:00"/>
    <x v="0"/>
  </r>
  <r>
    <s v="ORD-20250403-01387"/>
    <x v="0"/>
    <s v="FLW-002"/>
    <x v="5"/>
    <n v="60.37"/>
    <x v="6"/>
    <n v="3"/>
    <x v="272"/>
    <x v="0"/>
    <d v="1899-12-30T11:28:00"/>
    <s v="11"/>
    <d v="2025-04-04T00:00:00"/>
    <d v="1899-12-30T17:28:00"/>
    <x v="19"/>
    <s v="Khalid Al Mazrouei"/>
    <x v="0"/>
    <x v="0"/>
    <s v="Flowers"/>
    <x v="0"/>
    <x v="1"/>
    <x v="2"/>
    <n v="181.10999999999999"/>
    <d v="2025-04-03T01:18:00"/>
    <d v="2024-08-15T00:11:00"/>
    <x v="0"/>
    <d v="2025-04-04T17:28:00"/>
    <d v="2025-04-04T01:18:00"/>
    <x v="0"/>
  </r>
  <r>
    <s v="ORD-20250303-01388"/>
    <x v="0"/>
    <s v="HMP-001"/>
    <x v="11"/>
    <n v="73.64"/>
    <x v="9"/>
    <n v="4"/>
    <x v="180"/>
    <x v="2"/>
    <d v="1899-12-30T09:55:00"/>
    <s v="9"/>
    <d v="2025-03-03T00:00:00"/>
    <d v="1899-12-30T12:55:00"/>
    <x v="22"/>
    <s v="Sara Chaudhry"/>
    <x v="5"/>
    <x v="1"/>
    <s v="Hamper"/>
    <x v="1"/>
    <x v="6"/>
    <x v="2"/>
    <n v="294.56"/>
    <d v="2025-03-03T00:44:00"/>
    <d v="2024-09-21T00:33:00"/>
    <x v="0"/>
    <d v="2025-03-03T12:55:00"/>
    <d v="2025-03-04T00:44:00"/>
    <x v="1"/>
  </r>
  <r>
    <s v="ORD-20241011-01389"/>
    <x v="0"/>
    <s v="FLW-002"/>
    <x v="5"/>
    <n v="50.78"/>
    <x v="3"/>
    <n v="1"/>
    <x v="190"/>
    <x v="10"/>
    <d v="1899-12-30T17:29:00"/>
    <s v="17"/>
    <d v="2024-10-12T00:00:00"/>
    <d v="1899-12-30T21:29:00"/>
    <x v="19"/>
    <s v="Farhan Ahmed"/>
    <x v="0"/>
    <x v="0"/>
    <s v="Flowers"/>
    <x v="0"/>
    <x v="0"/>
    <x v="0"/>
    <n v="50.78"/>
    <d v="2024-10-11T00:22:00"/>
    <d v="2024-08-15T00:11:00"/>
    <x v="0"/>
    <d v="2024-10-12T21:29:00"/>
    <d v="2024-10-12T00:22:00"/>
    <x v="0"/>
  </r>
  <r>
    <s v="ORD-20240807-01390"/>
    <x v="0"/>
    <s v="FLW-002"/>
    <x v="5"/>
    <n v="53.36"/>
    <x v="2"/>
    <n v="2"/>
    <x v="86"/>
    <x v="7"/>
    <d v="1899-12-30T15:33:00"/>
    <s v="15"/>
    <d v="2024-08-08T00:00:00"/>
    <d v="1899-12-30T20:33:00"/>
    <x v="0"/>
    <s v="Noor Al Marri"/>
    <x v="0"/>
    <x v="1"/>
    <s v="Flowers"/>
    <x v="0"/>
    <x v="2"/>
    <x v="0"/>
    <n v="106.72"/>
    <d v="2024-08-07T01:07:00"/>
    <d v="2024-08-07T01:07:00"/>
    <x v="1"/>
    <d v="2024-08-08T20:33:00"/>
    <d v="2024-08-08T01:07:00"/>
    <x v="0"/>
  </r>
  <r>
    <s v="ORD-20241025-01391"/>
    <x v="0"/>
    <s v="TOY-001"/>
    <x v="0"/>
    <n v="19.57"/>
    <x v="0"/>
    <n v="1"/>
    <x v="277"/>
    <x v="10"/>
    <d v="1899-12-30T11:38:00"/>
    <s v="11"/>
    <d v="2024-10-26T00:00:00"/>
    <d v="1899-12-30T11:38:00"/>
    <x v="18"/>
    <s v="Saeed Al Falasi"/>
    <x v="1"/>
    <x v="0"/>
    <s v="Toys"/>
    <x v="0"/>
    <x v="3"/>
    <x v="0"/>
    <n v="19.57"/>
    <d v="2024-10-25T00:22:00"/>
    <d v="2024-10-12T00:44:00"/>
    <x v="0"/>
    <d v="2024-10-26T11:38:00"/>
    <d v="2024-10-26T00:22:00"/>
    <x v="0"/>
  </r>
  <r>
    <s v="ORD-20250106-01392"/>
    <x v="0"/>
    <s v="PRF-001"/>
    <x v="14"/>
    <n v="138.09"/>
    <x v="2"/>
    <n v="1"/>
    <x v="182"/>
    <x v="4"/>
    <d v="1899-12-30T16:37:00"/>
    <s v="16"/>
    <d v="2025-01-07T00:00:00"/>
    <d v="1899-12-30T16:37:00"/>
    <x v="20"/>
    <s v="Isabella Davis"/>
    <x v="4"/>
    <x v="0"/>
    <s v="Perfume"/>
    <x v="0"/>
    <x v="5"/>
    <x v="1"/>
    <n v="138.09"/>
    <d v="2025-01-06T00:11:00"/>
    <d v="2024-08-29T01:18:00"/>
    <x v="0"/>
    <d v="2025-01-07T16:37:00"/>
    <d v="2025-01-07T00:11:00"/>
    <x v="0"/>
  </r>
  <r>
    <s v="ORD-20241106-01393"/>
    <x v="0"/>
    <s v="CRP-001"/>
    <x v="4"/>
    <n v="144.13"/>
    <x v="9"/>
    <n v="8"/>
    <x v="200"/>
    <x v="9"/>
    <d v="1899-12-30T16:41:00"/>
    <s v="16"/>
    <d v="2024-11-07T00:00:00"/>
    <d v="1899-12-30T18:41:00"/>
    <x v="7"/>
    <s v="Saeed Al Mansoori"/>
    <x v="0"/>
    <x v="0"/>
    <s v="Hamper"/>
    <x v="0"/>
    <x v="1"/>
    <x v="1"/>
    <n v="1153.04"/>
    <d v="2024-11-06T01:29:00"/>
    <d v="2024-09-27T01:07:00"/>
    <x v="0"/>
    <d v="2024-11-07T18:41:00"/>
    <d v="2024-11-07T01:29:00"/>
    <x v="0"/>
  </r>
  <r>
    <s v="ORD-20241108-01394"/>
    <x v="0"/>
    <s v="HMP-001"/>
    <x v="11"/>
    <n v="75.849999999999994"/>
    <x v="9"/>
    <n v="3"/>
    <x v="69"/>
    <x v="9"/>
    <d v="1899-12-30T14:05:00"/>
    <s v="14"/>
    <d v="2024-11-09T00:00:00"/>
    <d v="1899-12-30T20:05:00"/>
    <x v="5"/>
    <s v="Rohit Chaudhry"/>
    <x v="2"/>
    <x v="1"/>
    <s v="Hamper"/>
    <x v="0"/>
    <x v="1"/>
    <x v="2"/>
    <n v="227.54999999999998"/>
    <d v="2024-11-08T00:56:00"/>
    <d v="2024-10-25T00:11:00"/>
    <x v="0"/>
    <d v="2024-11-09T20:05:00"/>
    <d v="2024-11-09T00:56:00"/>
    <x v="0"/>
  </r>
  <r>
    <s v="ORD-20250310-01395"/>
    <x v="0"/>
    <s v="BAL-001"/>
    <x v="13"/>
    <n v="21.46"/>
    <x v="8"/>
    <n v="1"/>
    <x v="269"/>
    <x v="2"/>
    <d v="1899-12-30T13:31:00"/>
    <s v="13"/>
    <d v="2025-03-11T00:00:00"/>
    <d v="1899-12-30T14:31:00"/>
    <x v="2"/>
    <s v="Farhan Verma"/>
    <x v="0"/>
    <x v="1"/>
    <s v="Balloons"/>
    <x v="0"/>
    <x v="0"/>
    <x v="1"/>
    <n v="21.46"/>
    <d v="2025-03-10T00:44:00"/>
    <d v="2024-08-18T01:07:00"/>
    <x v="0"/>
    <d v="2025-03-11T14:31:00"/>
    <d v="2025-03-11T00:44:00"/>
    <x v="0"/>
  </r>
  <r>
    <s v="ORD-20250222-01396"/>
    <x v="0"/>
    <s v="BAL-001"/>
    <x v="13"/>
    <n v="25.65"/>
    <x v="5"/>
    <n v="5"/>
    <x v="119"/>
    <x v="5"/>
    <d v="1899-12-30T12:37:00"/>
    <s v="12"/>
    <d v="2025-02-23T00:00:00"/>
    <d v="1899-12-30T18:37:00"/>
    <x v="26"/>
    <s v="Michael Smith"/>
    <x v="1"/>
    <x v="1"/>
    <s v="Balloons"/>
    <x v="0"/>
    <x v="1"/>
    <x v="0"/>
    <n v="128.25"/>
    <d v="2025-02-22T00:44:00"/>
    <d v="2024-10-24T00:22:00"/>
    <x v="0"/>
    <d v="2025-02-23T18:37:00"/>
    <d v="2025-02-23T00:44:00"/>
    <x v="0"/>
  </r>
  <r>
    <s v="ORD-20241012-01397"/>
    <x v="0"/>
    <s v="FLW-001"/>
    <x v="1"/>
    <n v="48.42"/>
    <x v="11"/>
    <n v="1"/>
    <x v="108"/>
    <x v="10"/>
    <d v="1899-12-30T11:26:00"/>
    <s v="11"/>
    <d v="2024-10-13T00:00:00"/>
    <d v="1899-12-30T15:26:00"/>
    <x v="2"/>
    <s v="Aisha Al Mazrouei"/>
    <x v="0"/>
    <x v="1"/>
    <s v="Flowers"/>
    <x v="0"/>
    <x v="0"/>
    <x v="2"/>
    <n v="48.42"/>
    <d v="2024-10-12T01:29:00"/>
    <d v="2024-08-04T00:44:00"/>
    <x v="0"/>
    <d v="2024-10-13T15:26:00"/>
    <d v="2024-10-13T01:29:00"/>
    <x v="0"/>
  </r>
  <r>
    <s v="ORD-20250322-01398"/>
    <x v="0"/>
    <s v="GFT-001"/>
    <x v="2"/>
    <n v="33.700000000000003"/>
    <x v="3"/>
    <n v="1"/>
    <x v="286"/>
    <x v="2"/>
    <d v="1899-12-30T17:09:00"/>
    <s v="17"/>
    <d v="2025-03-23T00:00:00"/>
    <d v="1899-12-30T18:09:00"/>
    <x v="12"/>
    <s v="Bilal Verma"/>
    <x v="1"/>
    <x v="1"/>
    <s v="Gifting"/>
    <x v="0"/>
    <x v="0"/>
    <x v="0"/>
    <n v="33.700000000000003"/>
    <d v="2025-03-22T00:33:00"/>
    <d v="2024-08-13T00:44:00"/>
    <x v="0"/>
    <d v="2025-03-23T18:09:00"/>
    <d v="2025-03-23T00:33:00"/>
    <x v="0"/>
  </r>
  <r>
    <s v="ORD-20250326-01399"/>
    <x v="0"/>
    <s v="CRP-001"/>
    <x v="4"/>
    <n v="156.16"/>
    <x v="9"/>
    <n v="3"/>
    <x v="40"/>
    <x v="2"/>
    <d v="1899-12-30T09:58:00"/>
    <s v="9"/>
    <d v="2025-03-26T00:00:00"/>
    <d v="1899-12-30T16:58:00"/>
    <x v="16"/>
    <s v="James Taylor"/>
    <x v="0"/>
    <x v="0"/>
    <s v="Hamper"/>
    <x v="1"/>
    <x v="1"/>
    <x v="0"/>
    <n v="468.48"/>
    <d v="2025-03-26T01:18:00"/>
    <d v="2024-08-08T01:15:00"/>
    <x v="0"/>
    <d v="2025-03-26T16:58:00"/>
    <d v="2025-03-27T01:18:00"/>
    <x v="1"/>
  </r>
  <r>
    <s v="ORD-20241014-01400"/>
    <x v="0"/>
    <s v="PRF-001"/>
    <x v="14"/>
    <n v="114.89"/>
    <x v="2"/>
    <n v="1"/>
    <x v="117"/>
    <x v="10"/>
    <d v="1899-12-30T20:38:00"/>
    <s v="20"/>
    <d v="2024-10-15T00:00:00"/>
    <d v="1899-12-30T20:38:00"/>
    <x v="11"/>
    <s v="Latifa Al Mazrouei"/>
    <x v="0"/>
    <x v="0"/>
    <s v="Perfume"/>
    <x v="0"/>
    <x v="0"/>
    <x v="1"/>
    <n v="114.89"/>
    <d v="2024-10-14T00:22:00"/>
    <d v="2024-08-14T00:22:00"/>
    <x v="0"/>
    <d v="2024-10-15T20:38:00"/>
    <d v="2024-10-15T00:22:00"/>
    <x v="0"/>
  </r>
  <r>
    <s v="ORD-20240827-01401"/>
    <x v="0"/>
    <s v="HMP-002"/>
    <x v="8"/>
    <n v="65.47"/>
    <x v="9"/>
    <n v="3"/>
    <x v="160"/>
    <x v="7"/>
    <d v="1899-12-30T21:19:00"/>
    <s v="21"/>
    <d v="2024-08-28T00:00:00"/>
    <d v="1899-12-30T16:07:00"/>
    <x v="11"/>
    <s v="Reem Al Shamsi"/>
    <x v="0"/>
    <x v="0"/>
    <s v="Hamper"/>
    <x v="0"/>
    <x v="3"/>
    <x v="0"/>
    <n v="196.41"/>
    <d v="2024-08-27T00:44:00"/>
    <d v="2024-08-27T00:44:00"/>
    <x v="1"/>
    <d v="2024-08-28T16:07:00"/>
    <d v="2024-08-28T00:44:00"/>
    <x v="0"/>
  </r>
  <r>
    <s v="ORD-20240921-01402"/>
    <x v="0"/>
    <s v="PAF-001"/>
    <x v="12"/>
    <n v="21.95"/>
    <x v="11"/>
    <n v="3"/>
    <x v="61"/>
    <x v="3"/>
    <d v="1899-12-30T11:39:00"/>
    <s v="11"/>
    <d v="2024-09-22T00:00:00"/>
    <d v="1899-12-30T16:39:00"/>
    <x v="2"/>
    <s v="Mohammed Al Shamsi"/>
    <x v="0"/>
    <x v="1"/>
    <s v="Bakery"/>
    <x v="0"/>
    <x v="3"/>
    <x v="0"/>
    <n v="65.849999999999994"/>
    <d v="2024-09-21T01:07:00"/>
    <d v="2024-09-21T01:07:00"/>
    <x v="1"/>
    <d v="2024-09-22T16:39:00"/>
    <d v="2024-09-22T01:07:00"/>
    <x v="0"/>
  </r>
  <r>
    <s v="ORD-20250218-01403"/>
    <x v="0"/>
    <s v="FLW-001"/>
    <x v="1"/>
    <n v="55.95"/>
    <x v="1"/>
    <n v="3"/>
    <x v="49"/>
    <x v="5"/>
    <d v="1899-12-30T09:21:00"/>
    <s v="9"/>
    <d v="2025-02-19T00:00:00"/>
    <d v="1899-12-30T13:21:00"/>
    <x v="24"/>
    <s v="Farhan Hussain"/>
    <x v="1"/>
    <x v="1"/>
    <s v="Flowers"/>
    <x v="0"/>
    <x v="0"/>
    <x v="2"/>
    <n v="167.85000000000002"/>
    <d v="2025-02-18T00:33:00"/>
    <d v="2024-10-13T01:15:00"/>
    <x v="0"/>
    <d v="2025-02-19T13:21:00"/>
    <d v="2025-02-19T00:33:00"/>
    <x v="0"/>
  </r>
  <r>
    <s v="ORD-20250530-01404"/>
    <x v="0"/>
    <s v="BAL-001"/>
    <x v="13"/>
    <n v="28.32"/>
    <x v="5"/>
    <n v="5"/>
    <x v="67"/>
    <x v="1"/>
    <d v="1899-12-30T14:52:00"/>
    <s v="14"/>
    <d v="2025-05-31T00:00:00"/>
    <d v="1899-12-30T15:52:00"/>
    <x v="4"/>
    <s v="Emily Miller"/>
    <x v="0"/>
    <x v="0"/>
    <s v="Balloons"/>
    <x v="0"/>
    <x v="4"/>
    <x v="0"/>
    <n v="141.6"/>
    <d v="2025-05-30T00:44:00"/>
    <d v="2024-08-05T00:44:00"/>
    <x v="0"/>
    <d v="2025-05-31T15:52:00"/>
    <d v="2025-05-31T00:44:00"/>
    <x v="0"/>
  </r>
  <r>
    <s v="ORD-20241208-01405"/>
    <x v="0"/>
    <s v="HMP-002"/>
    <x v="8"/>
    <n v="80.900000000000006"/>
    <x v="9"/>
    <n v="3"/>
    <x v="308"/>
    <x v="11"/>
    <d v="1899-12-30T20:09:00"/>
    <s v="20"/>
    <d v="2024-12-09T00:00:00"/>
    <d v="1899-12-30T20:09:00"/>
    <x v="32"/>
    <s v="Saeed Al Nahyan"/>
    <x v="6"/>
    <x v="0"/>
    <s v="Hamper"/>
    <x v="0"/>
    <x v="3"/>
    <x v="0"/>
    <n v="242.70000000000002"/>
    <d v="2024-12-08T00:33:00"/>
    <d v="2024-09-12T00:11:00"/>
    <x v="0"/>
    <d v="2024-12-09T20:09:00"/>
    <d v="2024-12-09T00:33:00"/>
    <x v="0"/>
  </r>
  <r>
    <s v="ORD-20250810-01406"/>
    <x v="0"/>
    <s v="HMP-002"/>
    <x v="8"/>
    <n v="88.19"/>
    <x v="7"/>
    <n v="1"/>
    <x v="10"/>
    <x v="7"/>
    <d v="1899-12-30T09:12:00"/>
    <s v="9"/>
    <d v="2025-08-10T00:00:00"/>
    <d v="1899-12-30T15:12:00"/>
    <x v="2"/>
    <s v="Ayesha Kumar"/>
    <x v="0"/>
    <x v="1"/>
    <s v="Hamper"/>
    <x v="1"/>
    <x v="0"/>
    <x v="0"/>
    <n v="88.19"/>
    <d v="2025-08-10T00:33:00"/>
    <d v="2024-08-24T00:44:00"/>
    <x v="0"/>
    <d v="2025-08-10T15:12:00"/>
    <d v="2025-08-11T00:33:00"/>
    <x v="1"/>
  </r>
  <r>
    <s v="ORD-20240903-01407"/>
    <x v="0"/>
    <s v="FLW-002"/>
    <x v="5"/>
    <n v="50.61"/>
    <x v="3"/>
    <n v="1"/>
    <x v="72"/>
    <x v="3"/>
    <d v="1899-12-30T18:48:00"/>
    <s v="18"/>
    <d v="2024-09-04T00:00:00"/>
    <d v="1899-12-30T13:37:00"/>
    <x v="3"/>
    <s v="Hassan Kumar"/>
    <x v="0"/>
    <x v="0"/>
    <s v="Flowers"/>
    <x v="0"/>
    <x v="1"/>
    <x v="0"/>
    <n v="50.61"/>
    <d v="2024-09-03T00:33:00"/>
    <d v="2024-08-04T00:56:00"/>
    <x v="0"/>
    <d v="2024-09-04T13:37:00"/>
    <d v="2024-09-04T00:33:00"/>
    <x v="0"/>
  </r>
  <r>
    <s v="ORD-20241123-01408"/>
    <x v="0"/>
    <s v="PER-001"/>
    <x v="10"/>
    <n v="12.29"/>
    <x v="8"/>
    <n v="1"/>
    <x v="62"/>
    <x v="9"/>
    <d v="1899-12-30T19:19:00"/>
    <s v="19"/>
    <d v="2024-11-24T00:00:00"/>
    <d v="1899-12-30T21:19:00"/>
    <x v="5"/>
    <s v="Noor Al Falasi"/>
    <x v="0"/>
    <x v="1"/>
    <s v="Personalized"/>
    <x v="0"/>
    <x v="1"/>
    <x v="0"/>
    <n v="12.29"/>
    <d v="2024-11-23T00:11:00"/>
    <d v="2024-08-31T00:22:00"/>
    <x v="0"/>
    <d v="2024-11-24T21:19:00"/>
    <d v="2024-11-24T00:11:00"/>
    <x v="0"/>
  </r>
  <r>
    <s v="ORD-20250812-01409"/>
    <x v="0"/>
    <s v="TOY-001"/>
    <x v="0"/>
    <n v="19.100000000000001"/>
    <x v="1"/>
    <n v="1"/>
    <x v="290"/>
    <x v="7"/>
    <d v="1899-12-30T20:44:00"/>
    <s v="20"/>
    <d v="2025-08-13T00:00:00"/>
    <d v="1899-12-30T12:58:00"/>
    <x v="5"/>
    <s v="Neha Ahmed"/>
    <x v="0"/>
    <x v="0"/>
    <s v="Toys"/>
    <x v="0"/>
    <x v="1"/>
    <x v="1"/>
    <n v="19.100000000000001"/>
    <d v="2025-08-12T01:29:00"/>
    <d v="2024-08-04T01:29:00"/>
    <x v="0"/>
    <d v="2025-08-13T12:58:00"/>
    <d v="2025-08-13T01:29:00"/>
    <x v="0"/>
  </r>
  <r>
    <s v="ORD-20250702-01410"/>
    <x v="0"/>
    <s v="HOM-001"/>
    <x v="3"/>
    <n v="32.94"/>
    <x v="2"/>
    <n v="2"/>
    <x v="88"/>
    <x v="8"/>
    <d v="1899-12-30T14:22:00"/>
    <s v="14"/>
    <d v="2025-07-03T00:00:00"/>
    <d v="1899-12-30T18:22:00"/>
    <x v="7"/>
    <s v="Neha Patel"/>
    <x v="0"/>
    <x v="1"/>
    <s v="Home Fragrance"/>
    <x v="0"/>
    <x v="1"/>
    <x v="1"/>
    <n v="65.88"/>
    <d v="2025-07-02T00:11:00"/>
    <d v="2024-08-17T01:29:00"/>
    <x v="0"/>
    <d v="2025-07-03T18:22:00"/>
    <d v="2025-07-03T00:11:00"/>
    <x v="0"/>
  </r>
  <r>
    <s v="ORD-20240907-01411"/>
    <x v="0"/>
    <s v="SWT-001"/>
    <x v="9"/>
    <n v="27.78"/>
    <x v="4"/>
    <n v="1"/>
    <x v="319"/>
    <x v="3"/>
    <d v="1899-12-30T11:53:00"/>
    <s v="11"/>
    <d v="2024-09-07T00:00:00"/>
    <d v="1899-12-30T18:53:00"/>
    <x v="17"/>
    <s v="John Davis"/>
    <x v="2"/>
    <x v="1"/>
    <s v="Dates &amp; Sweets"/>
    <x v="1"/>
    <x v="1"/>
    <x v="0"/>
    <n v="27.78"/>
    <d v="2024-09-07T01:29:00"/>
    <d v="2024-09-07T01:29:00"/>
    <x v="1"/>
    <d v="2024-09-07T18:53:00"/>
    <d v="2024-09-08T01:29:00"/>
    <x v="1"/>
  </r>
  <r>
    <s v="ORD-20250317-01412"/>
    <x v="0"/>
    <s v="HMP-002"/>
    <x v="8"/>
    <n v="79.03"/>
    <x v="9"/>
    <n v="3"/>
    <x v="11"/>
    <x v="2"/>
    <d v="1899-12-30T10:53:00"/>
    <s v="10"/>
    <d v="2025-03-17T00:00:00"/>
    <d v="1899-12-30T13:53:00"/>
    <x v="7"/>
    <s v="Olivia Brown"/>
    <x v="0"/>
    <x v="0"/>
    <s v="Hamper"/>
    <x v="1"/>
    <x v="5"/>
    <x v="0"/>
    <n v="237.09"/>
    <d v="2025-03-17T00:22:00"/>
    <d v="2024-09-07T00:56:00"/>
    <x v="0"/>
    <d v="2025-03-17T13:53:00"/>
    <d v="2025-03-18T00:22:00"/>
    <x v="1"/>
  </r>
  <r>
    <s v="ORD-20241021-01413"/>
    <x v="0"/>
    <s v="HMP-002"/>
    <x v="8"/>
    <n v="83.46"/>
    <x v="9"/>
    <n v="3"/>
    <x v="226"/>
    <x v="10"/>
    <d v="1899-12-30T15:25:00"/>
    <s v="15"/>
    <d v="2024-10-22T00:00:00"/>
    <d v="1899-12-30T21:25:00"/>
    <x v="9"/>
    <s v="Farhan Shaikh"/>
    <x v="2"/>
    <x v="1"/>
    <s v="Hamper"/>
    <x v="0"/>
    <x v="3"/>
    <x v="0"/>
    <n v="250.38"/>
    <d v="2024-10-21T00:11:00"/>
    <d v="2024-08-02T01:29:00"/>
    <x v="0"/>
    <d v="2024-10-22T21:25:00"/>
    <d v="2024-10-22T00:11:00"/>
    <x v="0"/>
  </r>
  <r>
    <s v="ORD-20250121-01414"/>
    <x v="0"/>
    <s v="HOM-001"/>
    <x v="3"/>
    <n v="30.88"/>
    <x v="2"/>
    <n v="1"/>
    <x v="53"/>
    <x v="4"/>
    <d v="1899-12-30T14:00:00"/>
    <s v="14"/>
    <d v="2025-01-22T00:00:00"/>
    <d v="1899-12-30T16:00:00"/>
    <x v="3"/>
    <s v="Hassan Shah"/>
    <x v="0"/>
    <x v="1"/>
    <s v="Home Fragrance"/>
    <x v="0"/>
    <x v="0"/>
    <x v="0"/>
    <n v="30.88"/>
    <d v="2025-01-21T00:33:00"/>
    <d v="2024-08-11T00:33:00"/>
    <x v="0"/>
    <d v="2025-01-22T16:00:00"/>
    <d v="2025-01-22T00:33:00"/>
    <x v="0"/>
  </r>
  <r>
    <s v="ORD-20241018-01415"/>
    <x v="0"/>
    <s v="HOM-001"/>
    <x v="3"/>
    <n v="32.19"/>
    <x v="11"/>
    <n v="2"/>
    <x v="273"/>
    <x v="10"/>
    <d v="1899-12-30T10:12:00"/>
    <s v="10"/>
    <d v="2024-10-18T00:00:00"/>
    <d v="1899-12-30T13:12:00"/>
    <x v="11"/>
    <s v="Bilal Khan"/>
    <x v="0"/>
    <x v="0"/>
    <s v="Home Fragrance"/>
    <x v="1"/>
    <x v="6"/>
    <x v="0"/>
    <n v="64.38"/>
    <d v="2024-10-18T00:25:00"/>
    <d v="2024-08-15T01:15:00"/>
    <x v="0"/>
    <d v="2024-10-18T13:12:00"/>
    <d v="2024-10-19T00:25:00"/>
    <x v="1"/>
  </r>
  <r>
    <s v="ORD-20250812-01416"/>
    <x v="0"/>
    <s v="PER-001"/>
    <x v="10"/>
    <n v="11.23"/>
    <x v="5"/>
    <n v="2"/>
    <x v="290"/>
    <x v="7"/>
    <d v="1899-12-30T09:10:00"/>
    <s v="9"/>
    <d v="2025-08-12T00:00:00"/>
    <d v="1899-12-30T14:10:00"/>
    <x v="17"/>
    <s v="Abdullah Al Falasi"/>
    <x v="2"/>
    <x v="1"/>
    <s v="Personalized"/>
    <x v="1"/>
    <x v="0"/>
    <x v="0"/>
    <n v="22.46"/>
    <d v="2025-08-12T00:44:00"/>
    <d v="2024-11-25T01:07:00"/>
    <x v="0"/>
    <d v="2025-08-12T14:10:00"/>
    <d v="2025-08-13T00:44:00"/>
    <x v="1"/>
  </r>
  <r>
    <s v="ORD-20250225-01417"/>
    <x v="0"/>
    <s v="HOM-001"/>
    <x v="3"/>
    <n v="33.58"/>
    <x v="11"/>
    <n v="1"/>
    <x v="24"/>
    <x v="5"/>
    <d v="1899-12-30T11:21:00"/>
    <s v="11"/>
    <d v="2025-02-26T00:00:00"/>
    <d v="1899-12-30T11:21:00"/>
    <x v="2"/>
    <s v="Priya Kumar"/>
    <x v="0"/>
    <x v="1"/>
    <s v="Home Fragrance"/>
    <x v="0"/>
    <x v="3"/>
    <x v="0"/>
    <n v="33.58"/>
    <d v="2025-02-25T01:07:00"/>
    <d v="2024-09-12T00:44:00"/>
    <x v="0"/>
    <d v="2025-02-26T11:21:00"/>
    <d v="2025-02-26T01:07:00"/>
    <x v="0"/>
  </r>
  <r>
    <s v="ORD-20240808-01418"/>
    <x v="0"/>
    <s v="GFT-001"/>
    <x v="2"/>
    <n v="34.24"/>
    <x v="6"/>
    <n v="2"/>
    <x v="326"/>
    <x v="7"/>
    <d v="1899-12-30T11:38:00"/>
    <s v="11"/>
    <d v="2024-08-08T00:00:00"/>
    <d v="1899-12-30T17:38:00"/>
    <x v="6"/>
    <s v="John Brown"/>
    <x v="0"/>
    <x v="1"/>
    <s v="Gifting"/>
    <x v="1"/>
    <x v="2"/>
    <x v="0"/>
    <n v="68.48"/>
    <d v="2024-08-08T00:22:00"/>
    <d v="2024-08-01T01:07:00"/>
    <x v="0"/>
    <d v="2024-08-08T17:38:00"/>
    <d v="2024-08-09T00:22:00"/>
    <x v="1"/>
  </r>
  <r>
    <s v="ORD-20250519-01419"/>
    <x v="0"/>
    <s v="HMP-002"/>
    <x v="8"/>
    <n v="79.92"/>
    <x v="9"/>
    <n v="3"/>
    <x v="229"/>
    <x v="1"/>
    <d v="1899-12-30T11:24:00"/>
    <s v="11"/>
    <d v="2025-05-19T00:00:00"/>
    <d v="1899-12-30T17:24:00"/>
    <x v="12"/>
    <s v="Imran Hussain"/>
    <x v="1"/>
    <x v="1"/>
    <s v="Hamper"/>
    <x v="1"/>
    <x v="1"/>
    <x v="0"/>
    <n v="239.76"/>
    <d v="2025-05-19T01:15:00"/>
    <d v="2024-08-24T01:18:00"/>
    <x v="0"/>
    <d v="2025-05-19T17:24:00"/>
    <d v="2025-05-20T01:15:00"/>
    <x v="1"/>
  </r>
  <r>
    <s v="ORD-20250523-01420"/>
    <x v="0"/>
    <s v="CKE-001"/>
    <x v="7"/>
    <n v="44.33"/>
    <x v="5"/>
    <n v="2"/>
    <x v="294"/>
    <x v="1"/>
    <d v="1899-12-30T15:59:00"/>
    <s v="15"/>
    <d v="2025-05-24T00:00:00"/>
    <d v="1899-12-30T15:59:00"/>
    <x v="27"/>
    <s v="Faisal Al Shamsi"/>
    <x v="7"/>
    <x v="0"/>
    <s v="Cakes"/>
    <x v="0"/>
    <x v="0"/>
    <x v="0"/>
    <n v="88.66"/>
    <d v="2025-05-23T00:22:00"/>
    <d v="2024-11-19T01:18:00"/>
    <x v="0"/>
    <d v="2025-05-24T15:59:00"/>
    <d v="2025-05-24T00:22:00"/>
    <x v="0"/>
  </r>
  <r>
    <s v="ORD-20241024-01421"/>
    <x v="0"/>
    <s v="SWT-001"/>
    <x v="9"/>
    <n v="29.98"/>
    <x v="4"/>
    <n v="1"/>
    <x v="240"/>
    <x v="10"/>
    <d v="1899-12-30T20:33:00"/>
    <s v="20"/>
    <d v="2024-10-25T00:00:00"/>
    <d v="1899-12-30T20:33:00"/>
    <x v="33"/>
    <s v="Mohammed Al Shamsi"/>
    <x v="6"/>
    <x v="0"/>
    <s v="Dates &amp; Sweets"/>
    <x v="0"/>
    <x v="3"/>
    <x v="2"/>
    <n v="29.98"/>
    <d v="2024-10-24T00:25:00"/>
    <d v="2024-09-21T01:07:00"/>
    <x v="0"/>
    <d v="2024-10-25T20:33:00"/>
    <d v="2024-10-25T00:25:00"/>
    <x v="0"/>
  </r>
  <r>
    <s v="ORD-20240904-01422"/>
    <x v="0"/>
    <s v="CKE-001"/>
    <x v="7"/>
    <n v="58.24"/>
    <x v="8"/>
    <n v="1"/>
    <x v="335"/>
    <x v="3"/>
    <d v="1899-12-30T17:27:00"/>
    <s v="17"/>
    <d v="2024-09-05T00:00:00"/>
    <d v="1899-12-30T15:37:00"/>
    <x v="26"/>
    <s v="Khalid Al Mansoori"/>
    <x v="1"/>
    <x v="1"/>
    <s v="Cakes"/>
    <x v="0"/>
    <x v="1"/>
    <x v="0"/>
    <n v="58.24"/>
    <d v="2024-09-04T00:33:00"/>
    <d v="2024-08-03T00:11:00"/>
    <x v="0"/>
    <d v="2024-09-05T15:37:00"/>
    <d v="2024-09-05T00:33:00"/>
    <x v="0"/>
  </r>
  <r>
    <s v="ORD-20241221-01423"/>
    <x v="0"/>
    <s v="PAF-001"/>
    <x v="12"/>
    <n v="21.5"/>
    <x v="8"/>
    <n v="1"/>
    <x v="169"/>
    <x v="11"/>
    <d v="1899-12-30T11:38:00"/>
    <s v="11"/>
    <d v="2024-12-23T00:00:00"/>
    <d v="1899-12-30T16:38:00"/>
    <x v="1"/>
    <s v="Hamad Al Hosani"/>
    <x v="1"/>
    <x v="1"/>
    <s v="Bakery"/>
    <x v="2"/>
    <x v="1"/>
    <x v="0"/>
    <n v="21.5"/>
    <d v="2024-12-21T00:22:00"/>
    <d v="2024-08-15T00:44:00"/>
    <x v="0"/>
    <d v="2024-12-23T16:38:00"/>
    <d v="2024-12-22T00:22:00"/>
    <x v="0"/>
  </r>
  <r>
    <s v="ORD-20240820-01424"/>
    <x v="0"/>
    <s v="DAT-001"/>
    <x v="6"/>
    <n v="29.16"/>
    <x v="4"/>
    <n v="1"/>
    <x v="172"/>
    <x v="7"/>
    <d v="1899-12-30T16:34:00"/>
    <s v="16"/>
    <d v="2024-08-21T00:00:00"/>
    <d v="1899-12-30T19:59:00"/>
    <x v="31"/>
    <s v="Yousef Al Hosani"/>
    <x v="5"/>
    <x v="1"/>
    <s v="Dates &amp; Sweets"/>
    <x v="0"/>
    <x v="1"/>
    <x v="0"/>
    <n v="29.16"/>
    <d v="2024-08-20T01:18:00"/>
    <d v="2024-08-07T00:44:00"/>
    <x v="0"/>
    <d v="2024-08-21T19:59:00"/>
    <d v="2024-08-21T01:18:00"/>
    <x v="0"/>
  </r>
  <r>
    <s v="ORD-20250305-01425"/>
    <x v="0"/>
    <s v="PAF-001"/>
    <x v="12"/>
    <n v="22.91"/>
    <x v="3"/>
    <n v="1"/>
    <x v="15"/>
    <x v="2"/>
    <d v="1899-12-30T21:18:00"/>
    <s v="21"/>
    <d v="2025-03-06T00:00:00"/>
    <d v="1899-12-30T21:18:00"/>
    <x v="0"/>
    <s v="Maryam Al Shamsi"/>
    <x v="0"/>
    <x v="1"/>
    <s v="Bakery"/>
    <x v="0"/>
    <x v="0"/>
    <x v="0"/>
    <n v="22.91"/>
    <d v="2025-03-05T01:15:00"/>
    <d v="2024-09-13T00:56:00"/>
    <x v="0"/>
    <d v="2025-03-06T21:18:00"/>
    <d v="2025-03-06T01:15:00"/>
    <x v="0"/>
  </r>
  <r>
    <s v="ORD-20250623-01426"/>
    <x v="0"/>
    <s v="PER-001"/>
    <x v="10"/>
    <n v="10.5"/>
    <x v="8"/>
    <n v="1"/>
    <x v="115"/>
    <x v="6"/>
    <d v="1899-12-30T19:48:00"/>
    <s v="19"/>
    <d v="2025-06-25T00:00:00"/>
    <d v="1899-12-30T16:09:00"/>
    <x v="4"/>
    <s v="Ali Patel"/>
    <x v="0"/>
    <x v="1"/>
    <s v="Personalized"/>
    <x v="2"/>
    <x v="0"/>
    <x v="0"/>
    <n v="10.5"/>
    <d v="2025-06-23T00:25:00"/>
    <d v="2024-08-29T00:56:00"/>
    <x v="0"/>
    <d v="2025-06-25T16:09:00"/>
    <d v="2025-06-24T00:25:00"/>
    <x v="0"/>
  </r>
  <r>
    <s v="ORD-20250612-01427"/>
    <x v="0"/>
    <s v="DAT-001"/>
    <x v="6"/>
    <n v="29.16"/>
    <x v="4"/>
    <n v="2"/>
    <x v="212"/>
    <x v="6"/>
    <d v="1899-12-30T12:51:00"/>
    <s v="12"/>
    <d v="2025-06-12T00:00:00"/>
    <d v="1899-12-30T18:51:00"/>
    <x v="2"/>
    <s v="Noor Al Mazrouei"/>
    <x v="0"/>
    <x v="0"/>
    <s v="Dates &amp; Sweets"/>
    <x v="1"/>
    <x v="1"/>
    <x v="1"/>
    <n v="58.32"/>
    <d v="2025-06-12T01:07:00"/>
    <d v="2024-08-18T01:07:00"/>
    <x v="0"/>
    <d v="2025-06-12T18:51:00"/>
    <d v="2025-06-13T01:07:00"/>
    <x v="1"/>
  </r>
  <r>
    <s v="ORD-20240825-01428"/>
    <x v="0"/>
    <s v="BAL-001"/>
    <x v="13"/>
    <n v="26.59"/>
    <x v="5"/>
    <n v="2"/>
    <x v="369"/>
    <x v="7"/>
    <d v="1899-12-30T12:23:00"/>
    <s v="12"/>
    <d v="2024-08-25T00:00:00"/>
    <d v="1899-12-30T15:23:00"/>
    <x v="30"/>
    <s v="Hina Patel"/>
    <x v="4"/>
    <x v="0"/>
    <s v="Balloons"/>
    <x v="1"/>
    <x v="0"/>
    <x v="0"/>
    <n v="53.18"/>
    <d v="2024-08-25T00:22:00"/>
    <d v="2024-08-25T00:22:00"/>
    <x v="1"/>
    <d v="2024-08-25T15:23:00"/>
    <d v="2024-08-26T00:22:00"/>
    <x v="1"/>
  </r>
  <r>
    <s v="ORD-20240825-01429"/>
    <x v="0"/>
    <s v="CKE-001"/>
    <x v="7"/>
    <n v="49.48"/>
    <x v="8"/>
    <n v="1"/>
    <x v="369"/>
    <x v="7"/>
    <d v="1899-12-30T12:11:00"/>
    <s v="12"/>
    <d v="2024-08-25T00:00:00"/>
    <d v="1899-12-30T17:11:00"/>
    <x v="5"/>
    <s v="Yousef Al Shamsi"/>
    <x v="0"/>
    <x v="0"/>
    <s v="Cakes"/>
    <x v="1"/>
    <x v="3"/>
    <x v="0"/>
    <n v="49.48"/>
    <d v="2024-08-25T01:29:00"/>
    <d v="2024-08-21T01:07:00"/>
    <x v="0"/>
    <d v="2024-08-25T17:11:00"/>
    <d v="2024-08-26T01:29:00"/>
    <x v="1"/>
  </r>
  <r>
    <s v="ORD-20250801-01430"/>
    <x v="0"/>
    <s v="HOM-001"/>
    <x v="3"/>
    <n v="30.7"/>
    <x v="11"/>
    <n v="1"/>
    <x v="315"/>
    <x v="7"/>
    <d v="1899-12-30T20:29:00"/>
    <s v="20"/>
    <d v="2025-08-03T00:00:00"/>
    <d v="1899-12-30T12:48:00"/>
    <x v="8"/>
    <s v="Farhan Verma"/>
    <x v="2"/>
    <x v="1"/>
    <s v="Home Fragrance"/>
    <x v="2"/>
    <x v="4"/>
    <x v="1"/>
    <n v="30.7"/>
    <d v="2025-08-01T00:22:00"/>
    <d v="2024-08-18T01:07:00"/>
    <x v="0"/>
    <d v="2025-08-03T12:48:00"/>
    <d v="2025-08-02T00:22:00"/>
    <x v="0"/>
  </r>
  <r>
    <s v="ORD-20250105-01431"/>
    <x v="0"/>
    <s v="BBY-001"/>
    <x v="16"/>
    <n v="57.95"/>
    <x v="0"/>
    <n v="1"/>
    <x v="370"/>
    <x v="4"/>
    <d v="1899-12-30T15:27:00"/>
    <s v="15"/>
    <d v="2025-01-07T00:00:00"/>
    <d v="1899-12-30T17:27:00"/>
    <x v="10"/>
    <s v="Farhan Chaudhry"/>
    <x v="1"/>
    <x v="1"/>
    <s v="Baby"/>
    <x v="2"/>
    <x v="0"/>
    <x v="0"/>
    <n v="57.95"/>
    <d v="2025-01-05T01:15:00"/>
    <d v="2024-09-23T00:25:00"/>
    <x v="0"/>
    <d v="2025-01-07T17:27:00"/>
    <d v="2025-01-06T01:15:00"/>
    <x v="0"/>
  </r>
  <r>
    <s v="ORD-20250528-01432"/>
    <x v="0"/>
    <s v="HMP-001"/>
    <x v="11"/>
    <n v="77.8"/>
    <x v="12"/>
    <n v="1"/>
    <x v="121"/>
    <x v="1"/>
    <d v="1899-12-30T09:15:00"/>
    <s v="9"/>
    <d v="2025-05-28T00:00:00"/>
    <d v="1899-12-30T14:15:00"/>
    <x v="24"/>
    <s v="Hamad Al Hosani"/>
    <x v="1"/>
    <x v="0"/>
    <s v="Hamper"/>
    <x v="1"/>
    <x v="1"/>
    <x v="0"/>
    <n v="77.8"/>
    <d v="2025-05-28T01:07:00"/>
    <d v="2024-08-15T00:44:00"/>
    <x v="0"/>
    <d v="2025-05-28T14:15:00"/>
    <d v="2025-05-29T01:07:00"/>
    <x v="1"/>
  </r>
  <r>
    <s v="ORD-20250207-01433"/>
    <x v="0"/>
    <s v="FLW-002"/>
    <x v="5"/>
    <n v="54.84"/>
    <x v="6"/>
    <n v="1"/>
    <x v="202"/>
    <x v="5"/>
    <d v="1899-12-30T10:12:00"/>
    <s v="10"/>
    <d v="2025-02-07T00:00:00"/>
    <d v="1899-12-30T14:12:00"/>
    <x v="17"/>
    <s v="David Williams"/>
    <x v="2"/>
    <x v="0"/>
    <s v="Flowers"/>
    <x v="1"/>
    <x v="1"/>
    <x v="0"/>
    <n v="54.84"/>
    <d v="2025-02-07T00:25:00"/>
    <d v="2024-12-09T00:11:00"/>
    <x v="0"/>
    <d v="2025-02-07T14:12:00"/>
    <d v="2025-02-08T00:25:00"/>
    <x v="1"/>
  </r>
  <r>
    <s v="ORD-20240922-01434"/>
    <x v="0"/>
    <s v="GFT-001"/>
    <x v="2"/>
    <n v="30.48"/>
    <x v="10"/>
    <n v="1"/>
    <x v="87"/>
    <x v="3"/>
    <d v="1899-12-30T11:48:00"/>
    <s v="11"/>
    <d v="2024-09-23T00:00:00"/>
    <d v="1899-12-30T16:48:00"/>
    <x v="20"/>
    <s v="Reem Al Marri"/>
    <x v="4"/>
    <x v="1"/>
    <s v="Gifting"/>
    <x v="0"/>
    <x v="3"/>
    <x v="0"/>
    <n v="30.48"/>
    <d v="2024-09-22T01:07:00"/>
    <d v="2024-08-10T00:44:00"/>
    <x v="0"/>
    <d v="2024-09-23T16:48:00"/>
    <d v="2024-09-23T01:07:00"/>
    <x v="0"/>
  </r>
  <r>
    <s v="ORD-20250225-01435"/>
    <x v="0"/>
    <s v="PRF-001"/>
    <x v="14"/>
    <n v="131.18"/>
    <x v="2"/>
    <n v="1"/>
    <x v="24"/>
    <x v="5"/>
    <d v="1899-12-30T20:41:00"/>
    <s v="20"/>
    <d v="2025-02-26T00:00:00"/>
    <d v="1899-12-30T20:41:00"/>
    <x v="4"/>
    <s v="Emma Miller"/>
    <x v="0"/>
    <x v="1"/>
    <s v="Perfume"/>
    <x v="0"/>
    <x v="1"/>
    <x v="1"/>
    <n v="131.18"/>
    <d v="2025-02-25T00:56:00"/>
    <d v="2024-08-06T00:11:00"/>
    <x v="0"/>
    <d v="2025-02-26T20:41:00"/>
    <d v="2025-02-26T00:56:00"/>
    <x v="0"/>
  </r>
  <r>
    <s v="ORD-20250217-01436"/>
    <x v="0"/>
    <s v="HMP-001"/>
    <x v="11"/>
    <n v="70.59"/>
    <x v="10"/>
    <n v="1"/>
    <x v="288"/>
    <x v="5"/>
    <d v="1899-12-30T11:08:00"/>
    <s v="11"/>
    <d v="2025-02-17T00:00:00"/>
    <d v="1899-12-30T18:08:00"/>
    <x v="14"/>
    <s v="Arjun Patel"/>
    <x v="1"/>
    <x v="1"/>
    <s v="Hamper"/>
    <x v="1"/>
    <x v="1"/>
    <x v="0"/>
    <n v="70.59"/>
    <d v="2025-02-17T01:29:00"/>
    <d v="2024-09-08T00:33:00"/>
    <x v="0"/>
    <d v="2025-02-17T18:08:00"/>
    <d v="2025-02-18T01:29:00"/>
    <x v="1"/>
  </r>
  <r>
    <s v="ORD-20241212-01437"/>
    <x v="0"/>
    <s v="PAF-001"/>
    <x v="12"/>
    <n v="20.57"/>
    <x v="5"/>
    <n v="1"/>
    <x v="351"/>
    <x v="11"/>
    <d v="1899-12-30T11:24:00"/>
    <s v="11"/>
    <d v="2024-12-13T00:00:00"/>
    <d v="1899-12-30T12:24:00"/>
    <x v="5"/>
    <s v="Mohammed Al Mansoori"/>
    <x v="0"/>
    <x v="1"/>
    <s v="Bakery"/>
    <x v="0"/>
    <x v="0"/>
    <x v="0"/>
    <n v="20.57"/>
    <d v="2024-12-12T01:15:00"/>
    <d v="2024-08-13T00:33:00"/>
    <x v="0"/>
    <d v="2024-12-13T12:24:00"/>
    <d v="2024-12-13T01:15:00"/>
    <x v="0"/>
  </r>
  <r>
    <s v="ORD-20241104-01438"/>
    <x v="0"/>
    <s v="GFT-001"/>
    <x v="2"/>
    <n v="35.56"/>
    <x v="10"/>
    <n v="1"/>
    <x v="216"/>
    <x v="9"/>
    <d v="1899-12-30T09:09:00"/>
    <s v="9"/>
    <d v="2024-11-05T00:00:00"/>
    <d v="1899-12-30T12:09:00"/>
    <x v="13"/>
    <s v="Hassan Ahmed"/>
    <x v="3"/>
    <x v="0"/>
    <s v="Gifting"/>
    <x v="0"/>
    <x v="3"/>
    <x v="1"/>
    <n v="35.56"/>
    <d v="2024-11-04T00:25:00"/>
    <d v="2024-09-16T01:29:00"/>
    <x v="0"/>
    <d v="2024-11-05T12:09:00"/>
    <d v="2024-11-05T00:25:00"/>
    <x v="0"/>
  </r>
  <r>
    <s v="ORD-20240814-01439"/>
    <x v="0"/>
    <s v="HMP-001"/>
    <x v="11"/>
    <n v="81.89"/>
    <x v="12"/>
    <n v="1"/>
    <x v="244"/>
    <x v="7"/>
    <d v="1899-12-30T21:25:00"/>
    <s v="21"/>
    <d v="2024-08-15T00:00:00"/>
    <d v="1899-12-30T20:23:00"/>
    <x v="1"/>
    <s v="Ahmed Al Shamsi"/>
    <x v="1"/>
    <x v="1"/>
    <s v="Hamper"/>
    <x v="0"/>
    <x v="1"/>
    <x v="0"/>
    <n v="81.89"/>
    <d v="2024-08-14T00:11:00"/>
    <d v="2024-08-09T01:18:00"/>
    <x v="0"/>
    <d v="2024-08-15T20:23:00"/>
    <d v="2024-08-15T00:11:00"/>
    <x v="0"/>
  </r>
  <r>
    <s v="ORD-20241127-01440"/>
    <x v="0"/>
    <s v="FLW-002"/>
    <x v="5"/>
    <n v="50.53"/>
    <x v="2"/>
    <n v="2"/>
    <x v="313"/>
    <x v="9"/>
    <d v="1899-12-30T11:18:00"/>
    <s v="11"/>
    <d v="2024-11-28T00:00:00"/>
    <d v="1899-12-30T12:18:00"/>
    <x v="1"/>
    <s v="Noor Al Nahyan"/>
    <x v="1"/>
    <x v="1"/>
    <s v="Flowers"/>
    <x v="0"/>
    <x v="0"/>
    <x v="0"/>
    <n v="101.06"/>
    <d v="2024-11-27T00:33:00"/>
    <d v="2024-09-14T01:18:00"/>
    <x v="0"/>
    <d v="2024-11-28T12:18:00"/>
    <d v="2024-11-28T00:33:00"/>
    <x v="0"/>
  </r>
  <r>
    <s v="ORD-20250124-01441"/>
    <x v="0"/>
    <s v="FLW-001"/>
    <x v="1"/>
    <n v="49.24"/>
    <x v="11"/>
    <n v="1"/>
    <x v="303"/>
    <x v="4"/>
    <d v="1899-12-30T12:23:00"/>
    <s v="12"/>
    <d v="2025-01-24T00:00:00"/>
    <d v="1899-12-30T15:23:00"/>
    <x v="31"/>
    <s v="Sara Patel"/>
    <x v="5"/>
    <x v="1"/>
    <s v="Flowers"/>
    <x v="1"/>
    <x v="5"/>
    <x v="2"/>
    <n v="49.24"/>
    <d v="2025-01-24T00:22:00"/>
    <d v="2024-08-11T01:07:00"/>
    <x v="0"/>
    <d v="2025-01-24T15:23:00"/>
    <d v="2025-01-25T00:22:00"/>
    <x v="1"/>
  </r>
  <r>
    <s v="ORD-20250710-01442"/>
    <x v="0"/>
    <s v="HMP-001"/>
    <x v="11"/>
    <n v="77.569999999999993"/>
    <x v="12"/>
    <n v="1"/>
    <x v="302"/>
    <x v="8"/>
    <d v="1899-12-30T21:16:00"/>
    <s v="21"/>
    <d v="2025-07-11T00:00:00"/>
    <d v="1899-12-30T19:41:00"/>
    <x v="5"/>
    <s v="Abdullah Al Hosani"/>
    <x v="0"/>
    <x v="1"/>
    <s v="Hamper"/>
    <x v="0"/>
    <x v="0"/>
    <x v="0"/>
    <n v="77.569999999999993"/>
    <d v="2025-07-10T00:11:00"/>
    <d v="2024-08-21T00:11:00"/>
    <x v="0"/>
    <d v="2025-07-11T19:41:00"/>
    <d v="2025-07-11T00:11:00"/>
    <x v="0"/>
  </r>
  <r>
    <s v="ORD-20250312-01443"/>
    <x v="0"/>
    <s v="BBY-001"/>
    <x v="16"/>
    <n v="68.599999999999994"/>
    <x v="0"/>
    <n v="1"/>
    <x v="71"/>
    <x v="2"/>
    <d v="1899-12-30T19:45:00"/>
    <s v="19"/>
    <d v="2025-03-13T00:00:00"/>
    <d v="1899-12-30T17:52:00"/>
    <x v="19"/>
    <s v="Hassan Hussain"/>
    <x v="0"/>
    <x v="1"/>
    <s v="Baby"/>
    <x v="0"/>
    <x v="5"/>
    <x v="0"/>
    <n v="68.599999999999994"/>
    <d v="2025-03-12T01:07:00"/>
    <d v="2024-08-02T01:15:00"/>
    <x v="0"/>
    <d v="2025-03-13T17:52:00"/>
    <d v="2025-03-13T01:07:00"/>
    <x v="0"/>
  </r>
  <r>
    <s v="ORD-20241024-01444"/>
    <x v="0"/>
    <s v="HMP-001"/>
    <x v="11"/>
    <n v="76.06"/>
    <x v="10"/>
    <n v="1"/>
    <x v="240"/>
    <x v="10"/>
    <d v="1899-12-30T11:47:00"/>
    <s v="11"/>
    <d v="2024-10-24T00:00:00"/>
    <d v="1899-12-30T18:47:00"/>
    <x v="33"/>
    <s v="Daniel Johnson"/>
    <x v="6"/>
    <x v="1"/>
    <s v="Hamper"/>
    <x v="1"/>
    <x v="2"/>
    <x v="0"/>
    <n v="76.06"/>
    <d v="2024-10-24T00:22:00"/>
    <d v="2024-10-24T00:22:00"/>
    <x v="1"/>
    <d v="2024-10-24T18:47:00"/>
    <d v="2024-10-25T00:22:00"/>
    <x v="1"/>
  </r>
  <r>
    <s v="ORD-20241121-01445"/>
    <x v="0"/>
    <s v="FLW-002"/>
    <x v="5"/>
    <n v="53.39"/>
    <x v="10"/>
    <n v="1"/>
    <x v="96"/>
    <x v="9"/>
    <d v="1899-12-30T15:21:00"/>
    <s v="15"/>
    <d v="2024-11-22T00:00:00"/>
    <d v="1899-12-30T18:21:00"/>
    <x v="0"/>
    <s v="Zain Hussain"/>
    <x v="0"/>
    <x v="1"/>
    <s v="Flowers"/>
    <x v="0"/>
    <x v="5"/>
    <x v="2"/>
    <n v="53.39"/>
    <d v="2024-11-21T00:33:00"/>
    <d v="2024-08-05T00:22:00"/>
    <x v="0"/>
    <d v="2024-11-22T18:21:00"/>
    <d v="2024-11-22T00:33:00"/>
    <x v="0"/>
  </r>
  <r>
    <s v="ORD-20250501-01446"/>
    <x v="0"/>
    <s v="PAF-001"/>
    <x v="12"/>
    <n v="20.54"/>
    <x v="8"/>
    <n v="2"/>
    <x v="260"/>
    <x v="1"/>
    <d v="1899-12-30T20:31:00"/>
    <s v="20"/>
    <d v="2025-05-03T00:00:00"/>
    <d v="1899-12-30T18:04:00"/>
    <x v="6"/>
    <s v="Sara Hussain"/>
    <x v="0"/>
    <x v="1"/>
    <s v="Bakery"/>
    <x v="2"/>
    <x v="1"/>
    <x v="0"/>
    <n v="41.08"/>
    <d v="2025-05-01T00:11:00"/>
    <d v="2024-08-07T00:11:00"/>
    <x v="0"/>
    <d v="2025-05-03T18:04:00"/>
    <d v="2025-05-02T00:11:00"/>
    <x v="0"/>
  </r>
  <r>
    <s v="ORD-20250408-01447"/>
    <x v="0"/>
    <s v="PER-001"/>
    <x v="10"/>
    <n v="12.08"/>
    <x v="5"/>
    <n v="1"/>
    <x v="104"/>
    <x v="0"/>
    <d v="1899-12-30T15:30:00"/>
    <s v="15"/>
    <d v="2025-04-09T00:00:00"/>
    <d v="1899-12-30T18:30:00"/>
    <x v="1"/>
    <s v="Hassan Al Marri"/>
    <x v="1"/>
    <x v="1"/>
    <s v="Personalized"/>
    <x v="0"/>
    <x v="1"/>
    <x v="1"/>
    <n v="12.08"/>
    <d v="2025-04-08T00:33:00"/>
    <d v="2024-08-27T00:25:00"/>
    <x v="0"/>
    <d v="2025-04-09T18:30:00"/>
    <d v="2025-04-09T00:33:00"/>
    <x v="0"/>
  </r>
  <r>
    <s v="ORD-20250104-01448"/>
    <x v="0"/>
    <s v="HMP-001"/>
    <x v="11"/>
    <n v="68.569999999999993"/>
    <x v="12"/>
    <n v="1"/>
    <x v="98"/>
    <x v="4"/>
    <d v="1899-12-30T11:47:00"/>
    <s v="11"/>
    <d v="2025-01-06T00:00:00"/>
    <d v="1899-12-30T15:47:00"/>
    <x v="1"/>
    <s v="Rohit Iqbal"/>
    <x v="1"/>
    <x v="1"/>
    <s v="Hamper"/>
    <x v="2"/>
    <x v="0"/>
    <x v="2"/>
    <n v="68.569999999999993"/>
    <d v="2025-01-04T00:22:00"/>
    <d v="2024-08-15T01:15:00"/>
    <x v="0"/>
    <d v="2025-01-06T15:47:00"/>
    <d v="2025-01-05T00:22:00"/>
    <x v="0"/>
  </r>
  <r>
    <s v="ORD-20250227-01449"/>
    <x v="0"/>
    <s v="HOM-001"/>
    <x v="3"/>
    <n v="22.99"/>
    <x v="6"/>
    <n v="1"/>
    <x v="56"/>
    <x v="5"/>
    <d v="1899-12-30T10:00:00"/>
    <s v="10"/>
    <d v="2025-02-27T00:00:00"/>
    <d v="1899-12-30T17:00:00"/>
    <x v="2"/>
    <s v="Imran Ahmed"/>
    <x v="0"/>
    <x v="0"/>
    <s v="Home Fragrance"/>
    <x v="1"/>
    <x v="1"/>
    <x v="0"/>
    <n v="22.99"/>
    <d v="2025-02-27T01:07:00"/>
    <d v="2024-08-03T00:56:00"/>
    <x v="0"/>
    <d v="2025-02-27T17:00:00"/>
    <d v="2025-02-28T01:07:00"/>
    <x v="1"/>
  </r>
  <r>
    <s v="ORD-20241204-01450"/>
    <x v="0"/>
    <s v="HMP-002"/>
    <x v="8"/>
    <n v="91.15"/>
    <x v="9"/>
    <n v="4"/>
    <x v="113"/>
    <x v="11"/>
    <d v="1899-12-30T12:20:00"/>
    <s v="12"/>
    <d v="2024-12-05T00:00:00"/>
    <d v="1899-12-30T16:20:00"/>
    <x v="18"/>
    <s v="Sophia Jones"/>
    <x v="1"/>
    <x v="1"/>
    <s v="Hamper"/>
    <x v="0"/>
    <x v="0"/>
    <x v="0"/>
    <n v="364.6"/>
    <d v="2024-12-04T01:29:00"/>
    <d v="2024-08-03T00:25:00"/>
    <x v="0"/>
    <d v="2024-12-05T16:20:00"/>
    <d v="2024-12-05T01:29:00"/>
    <x v="0"/>
  </r>
  <r>
    <s v="ORD-20240909-01451"/>
    <x v="0"/>
    <s v="PER-001"/>
    <x v="10"/>
    <n v="9.73"/>
    <x v="8"/>
    <n v="1"/>
    <x v="153"/>
    <x v="3"/>
    <d v="1899-12-30T21:11:00"/>
    <s v="21"/>
    <d v="2024-09-11T00:00:00"/>
    <d v="1899-12-30T18:21:00"/>
    <x v="11"/>
    <s v="Sara Hussain"/>
    <x v="0"/>
    <x v="0"/>
    <s v="Personalized"/>
    <x v="2"/>
    <x v="1"/>
    <x v="0"/>
    <n v="9.73"/>
    <d v="2024-09-09T01:29:00"/>
    <d v="2024-08-07T00:11:00"/>
    <x v="0"/>
    <d v="2024-09-11T18:21:00"/>
    <d v="2024-09-10T01:29:00"/>
    <x v="0"/>
  </r>
  <r>
    <s v="ORD-20241227-01452"/>
    <x v="0"/>
    <s v="PRF-001"/>
    <x v="14"/>
    <n v="110.31"/>
    <x v="2"/>
    <n v="1"/>
    <x v="54"/>
    <x v="11"/>
    <d v="1899-12-30T12:20:00"/>
    <s v="12"/>
    <d v="2024-12-28T00:00:00"/>
    <d v="1899-12-30T16:20:00"/>
    <x v="32"/>
    <s v="John Brown"/>
    <x v="6"/>
    <x v="1"/>
    <s v="Perfume"/>
    <x v="0"/>
    <x v="5"/>
    <x v="0"/>
    <n v="110.31"/>
    <d v="2024-12-27T01:29:00"/>
    <d v="2024-08-01T01:07:00"/>
    <x v="0"/>
    <d v="2024-12-28T16:20:00"/>
    <d v="2024-12-28T01:29:00"/>
    <x v="0"/>
  </r>
  <r>
    <s v="ORD-20250106-01453"/>
    <x v="0"/>
    <s v="CKE-001"/>
    <x v="7"/>
    <n v="57.72"/>
    <x v="5"/>
    <n v="1"/>
    <x v="182"/>
    <x v="4"/>
    <d v="1899-12-30T20:27:00"/>
    <s v="20"/>
    <d v="2025-01-07T00:00:00"/>
    <d v="1899-12-30T12:15:00"/>
    <x v="15"/>
    <s v="Saeed Al Nuaimi"/>
    <x v="2"/>
    <x v="0"/>
    <s v="Cakes"/>
    <x v="0"/>
    <x v="1"/>
    <x v="1"/>
    <n v="57.72"/>
    <d v="2025-01-06T00:33:00"/>
    <d v="2024-08-24T01:18:00"/>
    <x v="0"/>
    <d v="2025-01-07T12:15:00"/>
    <d v="2025-01-07T00:33:00"/>
    <x v="0"/>
  </r>
  <r>
    <s v="ORD-20240824-01454"/>
    <x v="0"/>
    <s v="HMP-002"/>
    <x v="8"/>
    <n v="85.14"/>
    <x v="9"/>
    <n v="11"/>
    <x v="267"/>
    <x v="7"/>
    <d v="1899-12-30T09:51:00"/>
    <s v="9"/>
    <d v="2024-08-24T00:00:00"/>
    <d v="1899-12-30T16:51:00"/>
    <x v="5"/>
    <s v="Rohit Ahmed"/>
    <x v="0"/>
    <x v="0"/>
    <s v="Hamper"/>
    <x v="1"/>
    <x v="3"/>
    <x v="0"/>
    <n v="936.54"/>
    <d v="2024-08-24T01:07:00"/>
    <d v="2024-08-10T00:44:00"/>
    <x v="0"/>
    <d v="2024-08-24T16:51:00"/>
    <d v="2024-08-25T01:07:00"/>
    <x v="1"/>
  </r>
  <r>
    <s v="ORD-20250527-01455"/>
    <x v="0"/>
    <s v="TOY-001"/>
    <x v="0"/>
    <n v="16.95"/>
    <x v="1"/>
    <n v="2"/>
    <x v="339"/>
    <x v="1"/>
    <d v="1899-12-30T13:04:00"/>
    <s v="13"/>
    <d v="2025-05-28T00:00:00"/>
    <d v="1899-12-30T17:04:00"/>
    <x v="1"/>
    <s v="Yousef Al Shamsi"/>
    <x v="1"/>
    <x v="1"/>
    <s v="Toys"/>
    <x v="0"/>
    <x v="0"/>
    <x v="0"/>
    <n v="33.9"/>
    <d v="2025-05-27T00:44:00"/>
    <d v="2024-08-21T01:07:00"/>
    <x v="0"/>
    <d v="2025-05-28T17:04:00"/>
    <d v="2025-05-28T00:44:00"/>
    <x v="0"/>
  </r>
  <r>
    <s v="ORD-20241220-01456"/>
    <x v="0"/>
    <s v="SWT-001"/>
    <x v="9"/>
    <n v="27.59"/>
    <x v="7"/>
    <n v="2"/>
    <x v="79"/>
    <x v="11"/>
    <d v="1899-12-30T12:17:00"/>
    <s v="12"/>
    <d v="2024-12-20T00:00:00"/>
    <d v="1899-12-30T18:17:00"/>
    <x v="11"/>
    <s v="Sara Khan"/>
    <x v="0"/>
    <x v="1"/>
    <s v="Dates &amp; Sweets"/>
    <x v="1"/>
    <x v="0"/>
    <x v="1"/>
    <n v="55.18"/>
    <d v="2024-12-20T00:56:00"/>
    <d v="2024-09-14T00:33:00"/>
    <x v="0"/>
    <d v="2024-12-20T18:17:00"/>
    <d v="2024-12-21T00:56:00"/>
    <x v="1"/>
  </r>
  <r>
    <s v="ORD-20241026-01457"/>
    <x v="0"/>
    <s v="BAL-001"/>
    <x v="13"/>
    <n v="27.75"/>
    <x v="5"/>
    <n v="1"/>
    <x v="208"/>
    <x v="10"/>
    <d v="1899-12-30T15:43:00"/>
    <s v="15"/>
    <d v="2024-10-27T00:00:00"/>
    <d v="1899-12-30T15:43:00"/>
    <x v="12"/>
    <s v="Imran Khan"/>
    <x v="1"/>
    <x v="0"/>
    <s v="Balloons"/>
    <x v="0"/>
    <x v="0"/>
    <x v="0"/>
    <n v="27.75"/>
    <d v="2024-10-26T00:11:00"/>
    <d v="2024-08-03T00:11:00"/>
    <x v="0"/>
    <d v="2024-10-27T15:43:00"/>
    <d v="2024-10-27T00:11:00"/>
    <x v="0"/>
  </r>
  <r>
    <s v="ORD-20250411-01458"/>
    <x v="0"/>
    <s v="CKE-001"/>
    <x v="7"/>
    <n v="52.16"/>
    <x v="5"/>
    <n v="1"/>
    <x v="328"/>
    <x v="0"/>
    <d v="1899-12-30T20:54:00"/>
    <s v="20"/>
    <d v="2025-04-12T00:00:00"/>
    <d v="1899-12-30T20:17:00"/>
    <x v="32"/>
    <s v="Meera Shah"/>
    <x v="7"/>
    <x v="1"/>
    <s v="Cakes"/>
    <x v="0"/>
    <x v="1"/>
    <x v="0"/>
    <n v="52.16"/>
    <d v="2025-04-11T00:33:00"/>
    <d v="2024-08-03T00:11:00"/>
    <x v="0"/>
    <d v="2025-04-12T20:17:00"/>
    <d v="2025-04-12T00:33:00"/>
    <x v="0"/>
  </r>
  <r>
    <s v="ORD-20250308-01459"/>
    <x v="0"/>
    <s v="SWT-001"/>
    <x v="9"/>
    <n v="27.52"/>
    <x v="7"/>
    <n v="3"/>
    <x v="75"/>
    <x v="2"/>
    <d v="1899-12-30T18:42:00"/>
    <s v="18"/>
    <d v="2025-03-09T00:00:00"/>
    <d v="1899-12-30T20:42:00"/>
    <x v="24"/>
    <s v="Saeed Al Suwaidi"/>
    <x v="1"/>
    <x v="0"/>
    <s v="Dates &amp; Sweets"/>
    <x v="0"/>
    <x v="0"/>
    <x v="0"/>
    <n v="82.56"/>
    <d v="2025-03-08T01:07:00"/>
    <d v="2024-10-18T00:44:00"/>
    <x v="0"/>
    <d v="2025-03-09T20:42:00"/>
    <d v="2025-03-09T01:07:00"/>
    <x v="0"/>
  </r>
  <r>
    <s v="ORD-20250720-01460"/>
    <x v="0"/>
    <s v="FLW-002"/>
    <x v="5"/>
    <n v="52.88"/>
    <x v="10"/>
    <n v="1"/>
    <x v="63"/>
    <x v="8"/>
    <d v="1899-12-30T17:46:00"/>
    <s v="17"/>
    <d v="2025-07-21T00:00:00"/>
    <d v="1899-12-30T17:50:00"/>
    <x v="1"/>
    <s v="Sara Shaikh"/>
    <x v="1"/>
    <x v="0"/>
    <s v="Flowers"/>
    <x v="0"/>
    <x v="0"/>
    <x v="0"/>
    <n v="52.88"/>
    <d v="2025-07-20T01:18:00"/>
    <d v="2024-08-22T01:18:00"/>
    <x v="0"/>
    <d v="2025-07-21T17:50:00"/>
    <d v="2025-07-21T01:18:00"/>
    <x v="0"/>
  </r>
  <r>
    <s v="ORD-20250526-01461"/>
    <x v="0"/>
    <s v="SWT-001"/>
    <x v="9"/>
    <n v="25.86"/>
    <x v="4"/>
    <n v="1"/>
    <x v="333"/>
    <x v="1"/>
    <d v="1899-12-30T10:57:00"/>
    <s v="10"/>
    <d v="2025-05-27T00:00:00"/>
    <d v="1899-12-30T11:57:00"/>
    <x v="15"/>
    <s v="Priya Chaudhry"/>
    <x v="2"/>
    <x v="0"/>
    <s v="Dates &amp; Sweets"/>
    <x v="0"/>
    <x v="2"/>
    <x v="0"/>
    <n v="25.86"/>
    <d v="2025-05-26T00:25:00"/>
    <d v="2024-10-07T00:25:00"/>
    <x v="0"/>
    <d v="2025-05-27T11:57:00"/>
    <d v="2025-05-27T00:25:00"/>
    <x v="0"/>
  </r>
  <r>
    <s v="ORD-20250430-01462"/>
    <x v="0"/>
    <s v="PRF-001"/>
    <x v="14"/>
    <n v="121.18"/>
    <x v="10"/>
    <n v="1"/>
    <x v="347"/>
    <x v="0"/>
    <d v="1899-12-30T09:25:00"/>
    <s v="9"/>
    <d v="2025-05-01T00:00:00"/>
    <d v="1899-12-30T15:25:00"/>
    <x v="12"/>
    <s v="Ayesha Kumar"/>
    <x v="1"/>
    <x v="1"/>
    <s v="Perfume"/>
    <x v="0"/>
    <x v="1"/>
    <x v="1"/>
    <n v="121.18"/>
    <d v="2025-04-30T00:11:00"/>
    <d v="2024-08-24T00:44:00"/>
    <x v="0"/>
    <d v="2025-05-01T15:25:00"/>
    <d v="2025-05-01T00:11:00"/>
    <x v="0"/>
  </r>
  <r>
    <s v="ORD-20250711-01463"/>
    <x v="0"/>
    <s v="GFT-001"/>
    <x v="2"/>
    <n v="39.549999999999997"/>
    <x v="1"/>
    <n v="3"/>
    <x v="368"/>
    <x v="8"/>
    <d v="1899-12-30T12:23:00"/>
    <s v="12"/>
    <d v="2025-07-12T00:00:00"/>
    <d v="1899-12-30T15:23:00"/>
    <x v="5"/>
    <s v="Latifa Al Falasi"/>
    <x v="0"/>
    <x v="0"/>
    <s v="Gifting"/>
    <x v="0"/>
    <x v="0"/>
    <x v="0"/>
    <n v="118.64999999999999"/>
    <d v="2025-07-11T00:22:00"/>
    <d v="2024-08-23T01:29:00"/>
    <x v="0"/>
    <d v="2025-07-12T15:23:00"/>
    <d v="2025-07-12T00:22:00"/>
    <x v="0"/>
  </r>
  <r>
    <s v="ORD-20250212-01464"/>
    <x v="0"/>
    <s v="PRF-001"/>
    <x v="14"/>
    <n v="123.1"/>
    <x v="12"/>
    <n v="2"/>
    <x v="289"/>
    <x v="5"/>
    <d v="1899-12-30T21:01:00"/>
    <s v="21"/>
    <d v="2025-02-14T00:00:00"/>
    <d v="1899-12-30T17:20:00"/>
    <x v="5"/>
    <s v="Meera Khan"/>
    <x v="0"/>
    <x v="1"/>
    <s v="Perfume"/>
    <x v="2"/>
    <x v="0"/>
    <x v="1"/>
    <n v="246.2"/>
    <d v="2025-02-12T00:44:00"/>
    <d v="2024-08-10T00:44:00"/>
    <x v="0"/>
    <d v="2025-02-14T17:20:00"/>
    <d v="2025-02-13T00:44:00"/>
    <x v="0"/>
  </r>
  <r>
    <s v="ORD-20250121-01465"/>
    <x v="0"/>
    <s v="PER-001"/>
    <x v="10"/>
    <n v="11.76"/>
    <x v="8"/>
    <n v="1"/>
    <x v="53"/>
    <x v="4"/>
    <d v="1899-12-30T15:45:00"/>
    <s v="15"/>
    <d v="2025-01-22T00:00:00"/>
    <d v="1899-12-30T19:45:00"/>
    <x v="3"/>
    <s v="Daniel Smith"/>
    <x v="0"/>
    <x v="1"/>
    <s v="Personalized"/>
    <x v="0"/>
    <x v="5"/>
    <x v="0"/>
    <n v="11.76"/>
    <d v="2025-01-21T00:25:00"/>
    <d v="2024-08-19T01:18:00"/>
    <x v="0"/>
    <d v="2025-01-22T19:45:00"/>
    <d v="2025-01-22T00:25:00"/>
    <x v="0"/>
  </r>
  <r>
    <s v="ORD-20240827-01466"/>
    <x v="0"/>
    <s v="BBY-001"/>
    <x v="16"/>
    <n v="63.48"/>
    <x v="0"/>
    <n v="1"/>
    <x v="160"/>
    <x v="7"/>
    <d v="1899-12-30T12:04:00"/>
    <s v="12"/>
    <d v="2024-08-28T00:00:00"/>
    <d v="1899-12-30T18:04:00"/>
    <x v="18"/>
    <s v="Maryam Al Bateen"/>
    <x v="1"/>
    <x v="0"/>
    <s v="Baby"/>
    <x v="0"/>
    <x v="1"/>
    <x v="0"/>
    <n v="63.48"/>
    <d v="2024-08-27T01:18:00"/>
    <d v="2024-08-27T01:18:00"/>
    <x v="1"/>
    <d v="2024-08-28T18:04:00"/>
    <d v="2024-08-28T01:18:00"/>
    <x v="0"/>
  </r>
  <r>
    <s v="ORD-20250108-01467"/>
    <x v="0"/>
    <s v="FLW-002"/>
    <x v="5"/>
    <n v="48.12"/>
    <x v="6"/>
    <n v="1"/>
    <x v="334"/>
    <x v="4"/>
    <d v="1899-12-30T09:01:00"/>
    <s v="9"/>
    <d v="2025-01-08T00:00:00"/>
    <d v="1899-12-30T15:01:00"/>
    <x v="24"/>
    <s v="Mohammed Al Shamsi"/>
    <x v="1"/>
    <x v="1"/>
    <s v="Flowers"/>
    <x v="1"/>
    <x v="0"/>
    <x v="1"/>
    <n v="48.12"/>
    <d v="2025-01-08T00:44:00"/>
    <d v="2024-09-21T01:07:00"/>
    <x v="0"/>
    <d v="2025-01-08T15:01:00"/>
    <d v="2025-01-09T00:44:00"/>
    <x v="1"/>
  </r>
  <r>
    <s v="ORD-20240909-01468"/>
    <x v="0"/>
    <s v="GFT-001"/>
    <x v="2"/>
    <n v="37.47"/>
    <x v="3"/>
    <n v="1"/>
    <x v="153"/>
    <x v="3"/>
    <d v="1899-12-30T11:36:00"/>
    <s v="11"/>
    <d v="2024-09-10T00:00:00"/>
    <d v="1899-12-30T11:36:00"/>
    <x v="24"/>
    <s v="Mohammed Al Nahyan"/>
    <x v="1"/>
    <x v="0"/>
    <s v="Gifting"/>
    <x v="0"/>
    <x v="0"/>
    <x v="1"/>
    <n v="37.47"/>
    <d v="2024-09-09T00:33:00"/>
    <d v="2024-08-20T00:11:00"/>
    <x v="0"/>
    <d v="2024-09-10T11:36:00"/>
    <d v="2024-09-10T00:33:00"/>
    <x v="0"/>
  </r>
  <r>
    <s v="ORD-20250627-01469"/>
    <x v="0"/>
    <s v="FLW-002"/>
    <x v="5"/>
    <n v="54.66"/>
    <x v="6"/>
    <n v="1"/>
    <x v="252"/>
    <x v="6"/>
    <d v="1899-12-30T21:02:00"/>
    <s v="21"/>
    <d v="2025-06-29T00:00:00"/>
    <d v="1899-12-30T13:37:00"/>
    <x v="10"/>
    <s v="Omar Al Marri"/>
    <x v="1"/>
    <x v="0"/>
    <s v="Flowers"/>
    <x v="2"/>
    <x v="3"/>
    <x v="1"/>
    <n v="54.66"/>
    <d v="2025-06-27T01:29:00"/>
    <d v="2024-10-02T00:44:00"/>
    <x v="0"/>
    <d v="2025-06-29T13:37:00"/>
    <d v="2025-06-28T01:29:00"/>
    <x v="0"/>
  </r>
  <r>
    <s v="ORD-20250627-01470"/>
    <x v="0"/>
    <s v="HOM-001"/>
    <x v="3"/>
    <n v="29.57"/>
    <x v="11"/>
    <n v="1"/>
    <x v="252"/>
    <x v="6"/>
    <d v="1899-12-30T13:19:00"/>
    <s v="13"/>
    <d v="2025-06-27T00:00:00"/>
    <d v="1899-12-30T19:19:00"/>
    <x v="36"/>
    <s v="Imran Chaudhry"/>
    <x v="6"/>
    <x v="1"/>
    <s v="Home Fragrance"/>
    <x v="1"/>
    <x v="2"/>
    <x v="2"/>
    <n v="29.57"/>
    <d v="2025-06-27T00:11:00"/>
    <d v="2024-08-16T00:22:00"/>
    <x v="0"/>
    <d v="2025-06-27T19:19:00"/>
    <d v="2025-06-28T00:11:00"/>
    <x v="1"/>
  </r>
  <r>
    <s v="ORD-20241014-01471"/>
    <x v="0"/>
    <s v="CRP-001"/>
    <x v="4"/>
    <n v="153.59"/>
    <x v="4"/>
    <n v="22"/>
    <x v="117"/>
    <x v="10"/>
    <d v="1899-12-30T11:44:00"/>
    <s v="11"/>
    <d v="2024-10-15T00:00:00"/>
    <d v="1899-12-30T16:44:00"/>
    <x v="0"/>
    <s v="Hassan Ahmed"/>
    <x v="0"/>
    <x v="0"/>
    <s v="Hamper"/>
    <x v="0"/>
    <x v="0"/>
    <x v="0"/>
    <n v="3378.98"/>
    <d v="2024-10-14T01:29:00"/>
    <d v="2024-09-16T01:29:00"/>
    <x v="0"/>
    <d v="2024-10-15T16:44:00"/>
    <d v="2024-10-15T01:29:00"/>
    <x v="0"/>
  </r>
  <r>
    <s v="ORD-20250625-01472"/>
    <x v="0"/>
    <s v="FLW-002"/>
    <x v="5"/>
    <n v="51.69"/>
    <x v="3"/>
    <n v="1"/>
    <x v="145"/>
    <x v="6"/>
    <d v="1899-12-30T18:28:00"/>
    <s v="18"/>
    <d v="2025-06-26T00:00:00"/>
    <d v="1899-12-30T15:33:00"/>
    <x v="0"/>
    <s v="Rohit Khan"/>
    <x v="0"/>
    <x v="0"/>
    <s v="Flowers"/>
    <x v="0"/>
    <x v="6"/>
    <x v="0"/>
    <n v="51.69"/>
    <d v="2025-06-25T00:44:00"/>
    <d v="2024-08-12T01:29:00"/>
    <x v="0"/>
    <d v="2025-06-26T15:33:00"/>
    <d v="2025-06-26T00:44:00"/>
    <x v="0"/>
  </r>
  <r>
    <s v="ORD-20240911-01473"/>
    <x v="0"/>
    <s v="PAF-001"/>
    <x v="12"/>
    <n v="21.25"/>
    <x v="5"/>
    <n v="3"/>
    <x v="148"/>
    <x v="3"/>
    <d v="1899-12-30T20:19:00"/>
    <s v="20"/>
    <d v="2024-09-12T00:00:00"/>
    <d v="1899-12-30T21:19:00"/>
    <x v="30"/>
    <s v="Ali Shah"/>
    <x v="4"/>
    <x v="0"/>
    <s v="Bakery"/>
    <x v="0"/>
    <x v="6"/>
    <x v="0"/>
    <n v="63.75"/>
    <d v="2024-09-11T01:18:00"/>
    <d v="2024-08-05T01:18:00"/>
    <x v="0"/>
    <d v="2024-09-12T21:19:00"/>
    <d v="2024-09-12T01:18:00"/>
    <x v="0"/>
  </r>
  <r>
    <s v="ORD-20250402-01474"/>
    <x v="0"/>
    <s v="GFT-001"/>
    <x v="2"/>
    <n v="38.22"/>
    <x v="6"/>
    <n v="2"/>
    <x v="218"/>
    <x v="0"/>
    <d v="1899-12-30T18:52:00"/>
    <s v="18"/>
    <d v="2025-04-03T00:00:00"/>
    <d v="1899-12-30T19:56:00"/>
    <x v="12"/>
    <s v="Ali Hussain"/>
    <x v="1"/>
    <x v="0"/>
    <s v="Gifting"/>
    <x v="0"/>
    <x v="6"/>
    <x v="1"/>
    <n v="76.44"/>
    <d v="2025-04-02T00:11:00"/>
    <d v="2024-08-07T01:29:00"/>
    <x v="0"/>
    <d v="2025-04-03T19:56:00"/>
    <d v="2025-04-03T00:11:00"/>
    <x v="0"/>
  </r>
  <r>
    <s v="ORD-20250402-01475"/>
    <x v="0"/>
    <s v="SWT-001"/>
    <x v="9"/>
    <n v="29.67"/>
    <x v="7"/>
    <n v="2"/>
    <x v="218"/>
    <x v="0"/>
    <d v="1899-12-30T10:27:00"/>
    <s v="10"/>
    <d v="2025-04-02T00:00:00"/>
    <d v="1899-12-30T14:27:00"/>
    <x v="6"/>
    <s v="Imran Shaikh"/>
    <x v="0"/>
    <x v="1"/>
    <s v="Dates &amp; Sweets"/>
    <x v="1"/>
    <x v="1"/>
    <x v="0"/>
    <n v="59.34"/>
    <d v="2025-04-02T01:07:00"/>
    <d v="2024-09-25T00:44:00"/>
    <x v="0"/>
    <d v="2025-04-02T14:27:00"/>
    <d v="2025-04-03T01:07:00"/>
    <x v="1"/>
  </r>
  <r>
    <s v="ORD-20240922-01476"/>
    <x v="0"/>
    <s v="GFT-001"/>
    <x v="2"/>
    <n v="30.97"/>
    <x v="10"/>
    <n v="1"/>
    <x v="87"/>
    <x v="3"/>
    <d v="1899-12-30T16:30:00"/>
    <s v="16"/>
    <d v="2024-09-24T00:00:00"/>
    <d v="1899-12-30T18:30:00"/>
    <x v="10"/>
    <s v="Isabella Brown"/>
    <x v="1"/>
    <x v="1"/>
    <s v="Gifting"/>
    <x v="2"/>
    <x v="1"/>
    <x v="0"/>
    <n v="30.97"/>
    <d v="2024-09-22T01:15:00"/>
    <d v="2024-08-12T01:18:00"/>
    <x v="0"/>
    <d v="2024-09-24T18:30:00"/>
    <d v="2024-09-23T01:15:00"/>
    <x v="0"/>
  </r>
  <r>
    <s v="ORD-20250809-01477"/>
    <x v="0"/>
    <s v="FLW-002"/>
    <x v="5"/>
    <n v="59.04"/>
    <x v="10"/>
    <n v="3"/>
    <x v="371"/>
    <x v="7"/>
    <d v="1899-12-30T15:47:00"/>
    <s v="15"/>
    <d v="2025-08-10T00:00:00"/>
    <d v="1899-12-30T17:47:00"/>
    <x v="0"/>
    <s v="Zain Shah"/>
    <x v="0"/>
    <x v="0"/>
    <s v="Flowers"/>
    <x v="0"/>
    <x v="1"/>
    <x v="0"/>
    <n v="177.12"/>
    <d v="2025-08-09T01:29:00"/>
    <d v="2024-08-03T00:56:00"/>
    <x v="0"/>
    <d v="2025-08-10T17:47:00"/>
    <d v="2025-08-10T01:29:00"/>
    <x v="0"/>
  </r>
  <r>
    <s v="ORD-20250514-01478"/>
    <x v="0"/>
    <s v="BAL-001"/>
    <x v="13"/>
    <n v="23.66"/>
    <x v="8"/>
    <n v="1"/>
    <x v="197"/>
    <x v="1"/>
    <d v="1899-12-30T12:35:00"/>
    <s v="12"/>
    <d v="2025-05-14T00:00:00"/>
    <d v="1899-12-30T18:35:00"/>
    <x v="26"/>
    <s v="Maryam Al Nahyan"/>
    <x v="1"/>
    <x v="1"/>
    <s v="Balloons"/>
    <x v="1"/>
    <x v="0"/>
    <x v="1"/>
    <n v="23.66"/>
    <d v="2025-05-14T00:56:00"/>
    <d v="2024-08-22T01:15:00"/>
    <x v="0"/>
    <d v="2025-05-14T18:35:00"/>
    <d v="2025-05-15T00:56:00"/>
    <x v="1"/>
  </r>
  <r>
    <s v="ORD-20241213-01479"/>
    <x v="0"/>
    <s v="PER-002"/>
    <x v="15"/>
    <n v="23"/>
    <x v="0"/>
    <n v="1"/>
    <x v="364"/>
    <x v="11"/>
    <d v="1899-12-30T18:36:00"/>
    <s v="18"/>
    <d v="2024-12-14T00:00:00"/>
    <d v="1899-12-30T13:27:00"/>
    <x v="12"/>
    <s v="Mohammed Al Falasi"/>
    <x v="1"/>
    <x v="1"/>
    <s v="Personalized"/>
    <x v="0"/>
    <x v="1"/>
    <x v="1"/>
    <n v="23"/>
    <d v="2024-12-13T01:15:00"/>
    <d v="2024-11-19T00:25:00"/>
    <x v="0"/>
    <d v="2024-12-14T13:27:00"/>
    <d v="2024-12-14T01:15:00"/>
    <x v="0"/>
  </r>
  <r>
    <s v="ORD-20250105-01480"/>
    <x v="0"/>
    <s v="PAF-001"/>
    <x v="12"/>
    <n v="23.9"/>
    <x v="3"/>
    <n v="1"/>
    <x v="370"/>
    <x v="4"/>
    <d v="1899-12-30T15:04:00"/>
    <s v="15"/>
    <d v="2025-01-06T00:00:00"/>
    <d v="1899-12-30T21:04:00"/>
    <x v="33"/>
    <s v="Reem Al Mazrouei"/>
    <x v="6"/>
    <x v="1"/>
    <s v="Bakery"/>
    <x v="0"/>
    <x v="1"/>
    <x v="1"/>
    <n v="23.9"/>
    <d v="2025-01-05T01:18:00"/>
    <d v="2024-08-03T00:22:00"/>
    <x v="0"/>
    <d v="2025-01-06T21:04:00"/>
    <d v="2025-01-06T01:18:00"/>
    <x v="0"/>
  </r>
  <r>
    <s v="ORD-20250614-01481"/>
    <x v="0"/>
    <s v="SWT-001"/>
    <x v="9"/>
    <n v="28.35"/>
    <x v="7"/>
    <n v="2"/>
    <x v="125"/>
    <x v="6"/>
    <d v="1899-12-30T15:44:00"/>
    <s v="15"/>
    <d v="2025-06-15T00:00:00"/>
    <d v="1899-12-30T20:44:00"/>
    <x v="4"/>
    <s v="Priya Shah"/>
    <x v="0"/>
    <x v="1"/>
    <s v="Dates &amp; Sweets"/>
    <x v="0"/>
    <x v="5"/>
    <x v="0"/>
    <n v="56.7"/>
    <d v="2025-06-14T00:56:00"/>
    <d v="2024-08-23T01:29:00"/>
    <x v="0"/>
    <d v="2025-06-15T20:44:00"/>
    <d v="2025-06-15T00:56:00"/>
    <x v="0"/>
  </r>
  <r>
    <s v="ORD-20240929-01482"/>
    <x v="0"/>
    <s v="GFT-001"/>
    <x v="2"/>
    <n v="38.590000000000003"/>
    <x v="3"/>
    <n v="1"/>
    <x v="36"/>
    <x v="3"/>
    <d v="1899-12-30T13:54:00"/>
    <s v="13"/>
    <d v="2024-09-30T00:00:00"/>
    <d v="1899-12-30T13:54:00"/>
    <x v="5"/>
    <s v="Maryam Al Nahyan"/>
    <x v="0"/>
    <x v="0"/>
    <s v="Gifting"/>
    <x v="0"/>
    <x v="0"/>
    <x v="0"/>
    <n v="38.590000000000003"/>
    <d v="2024-09-29T01:07:00"/>
    <d v="2024-08-22T01:15:00"/>
    <x v="0"/>
    <d v="2024-09-30T13:54:00"/>
    <d v="2024-09-30T01:07:00"/>
    <x v="0"/>
  </r>
  <r>
    <s v="ORD-20250109-01483"/>
    <x v="0"/>
    <s v="BAL-001"/>
    <x v="13"/>
    <n v="25.14"/>
    <x v="5"/>
    <n v="1"/>
    <x v="138"/>
    <x v="4"/>
    <d v="1899-12-30T12:04:00"/>
    <s v="12"/>
    <d v="2025-01-10T00:00:00"/>
    <d v="1899-12-30T12:04:00"/>
    <x v="9"/>
    <s v="Sana Hussain"/>
    <x v="2"/>
    <x v="1"/>
    <s v="Balloons"/>
    <x v="0"/>
    <x v="6"/>
    <x v="0"/>
    <n v="25.14"/>
    <d v="2025-01-09T01:18:00"/>
    <d v="2024-08-27T00:56:00"/>
    <x v="0"/>
    <d v="2025-01-10T12:04:00"/>
    <d v="2025-01-10T01:18:00"/>
    <x v="0"/>
  </r>
  <r>
    <s v="ORD-20250317-01484"/>
    <x v="0"/>
    <s v="FLW-002"/>
    <x v="5"/>
    <n v="58.75"/>
    <x v="6"/>
    <n v="1"/>
    <x v="11"/>
    <x v="2"/>
    <d v="1899-12-30T14:04:00"/>
    <s v="14"/>
    <d v="2025-03-18T00:00:00"/>
    <d v="1899-12-30T17:04:00"/>
    <x v="15"/>
    <s v="Hina Kumar"/>
    <x v="2"/>
    <x v="1"/>
    <s v="Flowers"/>
    <x v="0"/>
    <x v="0"/>
    <x v="0"/>
    <n v="58.75"/>
    <d v="2025-03-17T00:11:00"/>
    <d v="2024-10-29T00:22:00"/>
    <x v="0"/>
    <d v="2025-03-18T17:04:00"/>
    <d v="2025-03-18T00:11:00"/>
    <x v="0"/>
  </r>
  <r>
    <s v="ORD-20250405-01485"/>
    <x v="0"/>
    <s v="SWT-001"/>
    <x v="9"/>
    <n v="30.54"/>
    <x v="4"/>
    <n v="1"/>
    <x v="162"/>
    <x v="0"/>
    <d v="1899-12-30T11:52:00"/>
    <s v="11"/>
    <d v="2025-04-05T00:00:00"/>
    <d v="1899-12-30T16:52:00"/>
    <x v="5"/>
    <s v="Maryam Al Shamsi"/>
    <x v="0"/>
    <x v="0"/>
    <s v="Dates &amp; Sweets"/>
    <x v="1"/>
    <x v="1"/>
    <x v="2"/>
    <n v="30.54"/>
    <d v="2025-04-05T00:44:00"/>
    <d v="2024-09-13T00:56:00"/>
    <x v="0"/>
    <d v="2025-04-05T16:52:00"/>
    <d v="2025-04-06T00:44:00"/>
    <x v="1"/>
  </r>
  <r>
    <s v="ORD-20241225-01486"/>
    <x v="0"/>
    <s v="FLW-001"/>
    <x v="1"/>
    <n v="45.68"/>
    <x v="11"/>
    <n v="1"/>
    <x v="221"/>
    <x v="11"/>
    <d v="1899-12-30T19:07:00"/>
    <s v="19"/>
    <d v="2024-12-26T00:00:00"/>
    <d v="1899-12-30T19:07:00"/>
    <x v="10"/>
    <s v="Neha Verma"/>
    <x v="1"/>
    <x v="1"/>
    <s v="Flowers"/>
    <x v="0"/>
    <x v="3"/>
    <x v="0"/>
    <n v="45.68"/>
    <d v="2024-12-25T01:18:00"/>
    <d v="2024-08-26T00:11:00"/>
    <x v="0"/>
    <d v="2024-12-26T19:07:00"/>
    <d v="2024-12-26T01:18:00"/>
    <x v="0"/>
  </r>
  <r>
    <s v="ORD-20250522-01487"/>
    <x v="0"/>
    <s v="CRP-001"/>
    <x v="4"/>
    <n v="162.36000000000001"/>
    <x v="4"/>
    <n v="3"/>
    <x v="51"/>
    <x v="1"/>
    <d v="1899-12-30T11:11:00"/>
    <s v="11"/>
    <d v="2025-05-22T00:00:00"/>
    <d v="1899-12-30T14:11:00"/>
    <x v="7"/>
    <s v="Fatima Al Mansoori"/>
    <x v="0"/>
    <x v="1"/>
    <s v="Hamper"/>
    <x v="1"/>
    <x v="5"/>
    <x v="0"/>
    <n v="487.08000000000004"/>
    <d v="2025-05-22T00:22:00"/>
    <d v="2024-08-06T01:29:00"/>
    <x v="0"/>
    <d v="2025-05-22T14:11:00"/>
    <d v="2025-05-23T00:22:00"/>
    <x v="1"/>
  </r>
  <r>
    <s v="ORD-20240826-01488"/>
    <x v="0"/>
    <s v="CHC-001"/>
    <x v="17"/>
    <n v="17.52"/>
    <x v="1"/>
    <n v="1"/>
    <x v="32"/>
    <x v="7"/>
    <d v="1899-12-30T18:13:00"/>
    <s v="18"/>
    <d v="2024-08-27T00:00:00"/>
    <d v="1899-12-30T18:30:00"/>
    <x v="29"/>
    <s v="Rakesh Iqbal"/>
    <x v="2"/>
    <x v="0"/>
    <s v="Chocolate"/>
    <x v="0"/>
    <x v="0"/>
    <x v="0"/>
    <n v="17.52"/>
    <d v="2024-08-26T01:18:00"/>
    <d v="2024-08-26T01:18:00"/>
    <x v="1"/>
    <d v="2024-08-27T18:30:00"/>
    <d v="2024-08-27T01:18:00"/>
    <x v="0"/>
  </r>
  <r>
    <s v="ORD-20241031-01489"/>
    <x v="0"/>
    <s v="FLW-001"/>
    <x v="1"/>
    <n v="47.42"/>
    <x v="0"/>
    <n v="1"/>
    <x v="340"/>
    <x v="10"/>
    <d v="1899-12-30T11:59:00"/>
    <s v="11"/>
    <d v="2024-11-01T00:00:00"/>
    <d v="1899-12-30T13:59:00"/>
    <x v="29"/>
    <s v="Aisha Al Suwaidi"/>
    <x v="2"/>
    <x v="0"/>
    <s v="Flowers"/>
    <x v="0"/>
    <x v="3"/>
    <x v="1"/>
    <n v="47.42"/>
    <d v="2024-10-31T00:56:00"/>
    <d v="2024-08-03T00:22:00"/>
    <x v="0"/>
    <d v="2024-11-01T13:59:00"/>
    <d v="2024-11-01T00:56:00"/>
    <x v="0"/>
  </r>
  <r>
    <s v="ORD-20250221-01490"/>
    <x v="0"/>
    <s v="FLW-002"/>
    <x v="5"/>
    <n v="50.8"/>
    <x v="1"/>
    <n v="1"/>
    <x v="222"/>
    <x v="5"/>
    <d v="1899-12-30T14:37:00"/>
    <s v="14"/>
    <d v="2025-02-21T00:00:00"/>
    <d v="1899-12-30T19:37:00"/>
    <x v="11"/>
    <s v="Imran Verma"/>
    <x v="0"/>
    <x v="0"/>
    <s v="Flowers"/>
    <x v="1"/>
    <x v="1"/>
    <x v="1"/>
    <n v="50.8"/>
    <d v="2025-02-21T01:18:00"/>
    <d v="2024-08-24T01:07:00"/>
    <x v="0"/>
    <d v="2025-02-21T19:37:00"/>
    <d v="2025-02-22T01:18:00"/>
    <x v="1"/>
  </r>
  <r>
    <s v="ORD-20250609-01491"/>
    <x v="0"/>
    <s v="PER-001"/>
    <x v="10"/>
    <n v="12.41"/>
    <x v="5"/>
    <n v="1"/>
    <x v="150"/>
    <x v="6"/>
    <d v="1899-12-30T12:03:00"/>
    <s v="12"/>
    <d v="2025-06-10T00:00:00"/>
    <d v="1899-12-30T16:03:00"/>
    <x v="15"/>
    <s v="Hassan Al Nuaimi"/>
    <x v="2"/>
    <x v="0"/>
    <s v="Personalized"/>
    <x v="0"/>
    <x v="0"/>
    <x v="0"/>
    <n v="12.41"/>
    <d v="2025-06-09T00:33:00"/>
    <d v="2024-11-14T00:44:00"/>
    <x v="0"/>
    <d v="2025-06-10T16:03:00"/>
    <d v="2025-06-10T00:33:00"/>
    <x v="0"/>
  </r>
  <r>
    <s v="ORD-20250403-01492"/>
    <x v="0"/>
    <s v="TOY-001"/>
    <x v="0"/>
    <n v="20.97"/>
    <x v="5"/>
    <n v="1"/>
    <x v="272"/>
    <x v="0"/>
    <d v="1899-12-30T10:51:00"/>
    <s v="10"/>
    <d v="2025-04-04T00:00:00"/>
    <d v="1899-12-30T13:51:00"/>
    <x v="6"/>
    <s v="Saeed Al Falasi"/>
    <x v="0"/>
    <x v="0"/>
    <s v="Toys"/>
    <x v="0"/>
    <x v="0"/>
    <x v="0"/>
    <n v="20.97"/>
    <d v="2025-04-03T00:33:00"/>
    <d v="2024-10-12T00:44:00"/>
    <x v="0"/>
    <d v="2025-04-04T13:51:00"/>
    <d v="2025-04-04T00:33:00"/>
    <x v="0"/>
  </r>
  <r>
    <s v="ORD-20250407-01493"/>
    <x v="0"/>
    <s v="PAF-001"/>
    <x v="12"/>
    <n v="20.12"/>
    <x v="5"/>
    <n v="2"/>
    <x v="263"/>
    <x v="0"/>
    <d v="1899-12-30T15:53:00"/>
    <s v="15"/>
    <d v="2025-04-08T00:00:00"/>
    <d v="1899-12-30T21:53:00"/>
    <x v="29"/>
    <s v="Yousef Al Falasi"/>
    <x v="2"/>
    <x v="1"/>
    <s v="Bakery"/>
    <x v="0"/>
    <x v="1"/>
    <x v="0"/>
    <n v="40.24"/>
    <d v="2025-04-07T00:56:00"/>
    <d v="2024-11-09T00:44:00"/>
    <x v="0"/>
    <d v="2025-04-08T21:53:00"/>
    <d v="2025-04-08T00:56:00"/>
    <x v="0"/>
  </r>
  <r>
    <s v="ORD-20240821-01494"/>
    <x v="0"/>
    <s v="GFT-001"/>
    <x v="2"/>
    <n v="35.07"/>
    <x v="10"/>
    <n v="1"/>
    <x v="230"/>
    <x v="7"/>
    <d v="1899-12-30T09:03:00"/>
    <s v="9"/>
    <d v="2024-08-23T00:00:00"/>
    <d v="1899-12-30T15:03:00"/>
    <x v="22"/>
    <s v="Hamad Al Suwaidi"/>
    <x v="5"/>
    <x v="0"/>
    <s v="Gifting"/>
    <x v="2"/>
    <x v="1"/>
    <x v="0"/>
    <n v="35.07"/>
    <d v="2024-08-21T00:33:00"/>
    <d v="2024-08-21T00:33:00"/>
    <x v="1"/>
    <d v="2024-08-23T15:03:00"/>
    <d v="2024-08-22T00:33:00"/>
    <x v="0"/>
  </r>
  <r>
    <s v="ORD-20250203-01495"/>
    <x v="0"/>
    <s v="BAL-001"/>
    <x v="13"/>
    <n v="27.82"/>
    <x v="5"/>
    <n v="2"/>
    <x v="241"/>
    <x v="5"/>
    <d v="1899-12-30T09:20:00"/>
    <s v="9"/>
    <d v="2025-02-03T00:00:00"/>
    <d v="1899-12-30T15:20:00"/>
    <x v="17"/>
    <s v="Hassan Chaudhry"/>
    <x v="2"/>
    <x v="0"/>
    <s v="Balloons"/>
    <x v="1"/>
    <x v="1"/>
    <x v="0"/>
    <n v="55.64"/>
    <d v="2025-02-03T01:29:00"/>
    <d v="2024-08-17T00:56:00"/>
    <x v="0"/>
    <d v="2025-02-03T15:20:00"/>
    <d v="2025-02-04T01:29:00"/>
    <x v="1"/>
  </r>
  <r>
    <s v="ORD-20240815-01496"/>
    <x v="0"/>
    <s v="PAF-001"/>
    <x v="12"/>
    <n v="21.86"/>
    <x v="8"/>
    <n v="1"/>
    <x v="337"/>
    <x v="7"/>
    <d v="1899-12-30T11:20:00"/>
    <s v="11"/>
    <d v="2024-08-15T00:00:00"/>
    <d v="1899-12-30T14:20:00"/>
    <x v="4"/>
    <s v="Ali Ahmed"/>
    <x v="0"/>
    <x v="0"/>
    <s v="Bakery"/>
    <x v="1"/>
    <x v="1"/>
    <x v="0"/>
    <n v="21.86"/>
    <d v="2024-08-15T00:22:00"/>
    <d v="2024-08-15T00:22:00"/>
    <x v="1"/>
    <d v="2024-08-15T14:20:00"/>
    <d v="2024-08-16T00:22:00"/>
    <x v="1"/>
  </r>
  <r>
    <s v="ORD-20241021-01497"/>
    <x v="0"/>
    <s v="PRF-001"/>
    <x v="14"/>
    <n v="124.34"/>
    <x v="10"/>
    <n v="1"/>
    <x v="226"/>
    <x v="10"/>
    <d v="1899-12-30T10:06:00"/>
    <s v="10"/>
    <d v="2024-10-22T00:00:00"/>
    <d v="1899-12-30T16:06:00"/>
    <x v="19"/>
    <s v="Yousef Al Shamsi"/>
    <x v="0"/>
    <x v="1"/>
    <s v="Perfume"/>
    <x v="0"/>
    <x v="0"/>
    <x v="0"/>
    <n v="124.34"/>
    <d v="2024-10-21T00:33:00"/>
    <d v="2024-08-21T01:07:00"/>
    <x v="0"/>
    <d v="2024-10-22T16:06:00"/>
    <d v="2024-10-22T00:33:00"/>
    <x v="0"/>
  </r>
  <r>
    <s v="ORD-20240919-01498"/>
    <x v="0"/>
    <s v="SWT-001"/>
    <x v="9"/>
    <n v="25.62"/>
    <x v="7"/>
    <n v="1"/>
    <x v="238"/>
    <x v="3"/>
    <d v="1899-12-30T10:11:00"/>
    <s v="10"/>
    <d v="2024-09-19T00:00:00"/>
    <d v="1899-12-30T13:11:00"/>
    <x v="5"/>
    <s v="Imran Verma"/>
    <x v="2"/>
    <x v="0"/>
    <s v="Dates &amp; Sweets"/>
    <x v="1"/>
    <x v="1"/>
    <x v="0"/>
    <n v="25.62"/>
    <d v="2024-09-19T00:56:00"/>
    <d v="2024-08-24T01:07:00"/>
    <x v="0"/>
    <d v="2024-09-19T13:11:00"/>
    <d v="2024-09-20T00:56:00"/>
    <x v="1"/>
  </r>
  <r>
    <s v="ORD-20250612-01499"/>
    <x v="0"/>
    <s v="PER-001"/>
    <x v="10"/>
    <n v="12.41"/>
    <x v="8"/>
    <n v="2"/>
    <x v="212"/>
    <x v="6"/>
    <d v="1899-12-30T15:22:00"/>
    <s v="15"/>
    <d v="2025-06-13T00:00:00"/>
    <d v="1899-12-30T21:22:00"/>
    <x v="24"/>
    <s v="Aisha Al Falasi"/>
    <x v="1"/>
    <x v="1"/>
    <s v="Personalized"/>
    <x v="0"/>
    <x v="5"/>
    <x v="0"/>
    <n v="24.82"/>
    <d v="2025-06-12T01:18:00"/>
    <d v="2024-08-19T00:11:00"/>
    <x v="0"/>
    <d v="2025-06-13T21:22:00"/>
    <d v="2025-06-13T01:18:00"/>
    <x v="0"/>
  </r>
  <r>
    <s v="ORD-20250621-01500"/>
    <x v="0"/>
    <s v="PAF-001"/>
    <x v="12"/>
    <n v="21.67"/>
    <x v="3"/>
    <n v="1"/>
    <x v="220"/>
    <x v="6"/>
    <d v="1899-12-30T18:21:00"/>
    <s v="18"/>
    <d v="2025-06-22T00:00:00"/>
    <d v="1899-12-30T20:21:00"/>
    <x v="34"/>
    <s v="Reem Al Mazrouei"/>
    <x v="3"/>
    <x v="1"/>
    <s v="Bakery"/>
    <x v="0"/>
    <x v="0"/>
    <x v="0"/>
    <n v="21.67"/>
    <d v="2025-06-21T00:33:00"/>
    <d v="2024-08-03T00:22:00"/>
    <x v="0"/>
    <d v="2025-06-22T20:21:00"/>
    <d v="2025-06-22T00:33:00"/>
    <x v="0"/>
  </r>
  <r>
    <s v="ORD-20250406-01501"/>
    <x v="0"/>
    <s v="HOM-001"/>
    <x v="3"/>
    <n v="32.369999999999997"/>
    <x v="6"/>
    <n v="1"/>
    <x v="0"/>
    <x v="0"/>
    <d v="1899-12-30T14:39:00"/>
    <s v="14"/>
    <d v="2025-04-07T00:00:00"/>
    <d v="1899-12-30T15:39:00"/>
    <x v="7"/>
    <s v="Neha Hussain"/>
    <x v="0"/>
    <x v="0"/>
    <s v="Home Fragrance"/>
    <x v="0"/>
    <x v="0"/>
    <x v="2"/>
    <n v="32.369999999999997"/>
    <d v="2025-04-06T01:07:00"/>
    <d v="2024-10-30T00:56:00"/>
    <x v="0"/>
    <d v="2025-04-07T15:39:00"/>
    <d v="2025-04-07T01:07:00"/>
    <x v="0"/>
  </r>
  <r>
    <s v="ORD-20241114-01502"/>
    <x v="0"/>
    <s v="SWT-001"/>
    <x v="9"/>
    <n v="30.66"/>
    <x v="4"/>
    <n v="2"/>
    <x v="39"/>
    <x v="9"/>
    <d v="1899-12-30T20:25:00"/>
    <s v="20"/>
    <d v="2024-11-16T00:00:00"/>
    <d v="1899-12-30T17:08:00"/>
    <x v="18"/>
    <s v="Arjun Shah"/>
    <x v="1"/>
    <x v="0"/>
    <s v="Dates &amp; Sweets"/>
    <x v="2"/>
    <x v="1"/>
    <x v="2"/>
    <n v="61.32"/>
    <d v="2024-11-14T00:44:00"/>
    <d v="2024-08-09T01:29:00"/>
    <x v="0"/>
    <d v="2024-11-16T17:08:00"/>
    <d v="2024-11-15T00:44:00"/>
    <x v="0"/>
  </r>
  <r>
    <s v="ORD-20250521-01503"/>
    <x v="0"/>
    <s v="FLW-002"/>
    <x v="5"/>
    <n v="66.39"/>
    <x v="6"/>
    <n v="1"/>
    <x v="316"/>
    <x v="1"/>
    <d v="1899-12-30T21:31:00"/>
    <s v="21"/>
    <d v="2025-05-22T00:00:00"/>
    <d v="1899-12-30T19:55:00"/>
    <x v="3"/>
    <s v="Olivia Taylor"/>
    <x v="0"/>
    <x v="0"/>
    <s v="Flowers"/>
    <x v="0"/>
    <x v="1"/>
    <x v="1"/>
    <n v="66.39"/>
    <d v="2025-05-21T01:18:00"/>
    <d v="2024-08-06T00:22:00"/>
    <x v="0"/>
    <d v="2025-05-22T19:55:00"/>
    <d v="2025-05-22T01:18:00"/>
    <x v="0"/>
  </r>
  <r>
    <s v="ORD-20250107-01504"/>
    <x v="0"/>
    <s v="CRP-001"/>
    <x v="4"/>
    <n v="153.91"/>
    <x v="9"/>
    <n v="4"/>
    <x v="55"/>
    <x v="4"/>
    <d v="1899-12-30T15:32:00"/>
    <s v="15"/>
    <d v="2025-01-08T00:00:00"/>
    <d v="1899-12-30T15:32:00"/>
    <x v="14"/>
    <s v="Faisal Al Nuaimi"/>
    <x v="1"/>
    <x v="1"/>
    <s v="Hamper"/>
    <x v="0"/>
    <x v="0"/>
    <x v="0"/>
    <n v="615.64"/>
    <d v="2025-01-07T00:22:00"/>
    <d v="2024-08-13T00:22:00"/>
    <x v="0"/>
    <d v="2025-01-08T15:32:00"/>
    <d v="2025-01-08T00:22:00"/>
    <x v="0"/>
  </r>
  <r>
    <s v="ORD-20250325-01505"/>
    <x v="0"/>
    <s v="HMP-002"/>
    <x v="8"/>
    <n v="90.64"/>
    <x v="7"/>
    <n v="1"/>
    <x v="361"/>
    <x v="2"/>
    <d v="1899-12-30T18:48:00"/>
    <s v="18"/>
    <d v="2025-03-26T00:00:00"/>
    <d v="1899-12-30T19:48:00"/>
    <x v="0"/>
    <s v="Hina Verma"/>
    <x v="0"/>
    <x v="1"/>
    <s v="Hamper"/>
    <x v="0"/>
    <x v="0"/>
    <x v="0"/>
    <n v="90.64"/>
    <d v="2025-03-25T00:33:00"/>
    <d v="2024-09-24T00:33:00"/>
    <x v="0"/>
    <d v="2025-03-26T19:48:00"/>
    <d v="2025-03-26T00:33:00"/>
    <x v="0"/>
  </r>
  <r>
    <s v="ORD-20250127-01506"/>
    <x v="0"/>
    <s v="CKE-001"/>
    <x v="7"/>
    <n v="53.45"/>
    <x v="5"/>
    <n v="2"/>
    <x v="4"/>
    <x v="4"/>
    <d v="1899-12-30T09:15:00"/>
    <s v="9"/>
    <d v="2025-01-28T00:00:00"/>
    <d v="1899-12-30T15:15:00"/>
    <x v="24"/>
    <s v="Hamad Al Nuaimi"/>
    <x v="1"/>
    <x v="1"/>
    <s v="Cakes"/>
    <x v="0"/>
    <x v="0"/>
    <x v="0"/>
    <n v="106.9"/>
    <d v="2025-01-27T01:07:00"/>
    <d v="2024-08-09T00:56:00"/>
    <x v="0"/>
    <d v="2025-01-28T15:15:00"/>
    <d v="2025-01-28T01:07:00"/>
    <x v="0"/>
  </r>
  <r>
    <s v="ORD-20250304-01507"/>
    <x v="0"/>
    <s v="DAT-001"/>
    <x v="6"/>
    <n v="31.27"/>
    <x v="7"/>
    <n v="1"/>
    <x v="355"/>
    <x v="2"/>
    <d v="1899-12-30T20:01:00"/>
    <s v="20"/>
    <d v="2025-03-05T00:00:00"/>
    <d v="1899-12-30T20:01:00"/>
    <x v="7"/>
    <s v="Saeed Al Mazrouei"/>
    <x v="0"/>
    <x v="1"/>
    <s v="Dates &amp; Sweets"/>
    <x v="0"/>
    <x v="0"/>
    <x v="0"/>
    <n v="31.27"/>
    <d v="2025-03-04T01:18:00"/>
    <d v="2024-08-16T01:07:00"/>
    <x v="0"/>
    <d v="2025-03-05T20:01:00"/>
    <d v="2025-03-05T01:18:00"/>
    <x v="0"/>
  </r>
  <r>
    <s v="ORD-20250528-01508"/>
    <x v="0"/>
    <s v="BAL-001"/>
    <x v="13"/>
    <n v="24.41"/>
    <x v="8"/>
    <n v="2"/>
    <x v="121"/>
    <x v="1"/>
    <d v="1899-12-30T13:11:00"/>
    <s v="13"/>
    <d v="2025-05-29T00:00:00"/>
    <d v="1899-12-30T14:11:00"/>
    <x v="29"/>
    <s v="Priya Patel"/>
    <x v="2"/>
    <x v="1"/>
    <s v="Balloons"/>
    <x v="0"/>
    <x v="1"/>
    <x v="1"/>
    <n v="48.82"/>
    <d v="2025-05-28T00:56:00"/>
    <d v="2024-10-23T01:29:00"/>
    <x v="0"/>
    <d v="2025-05-29T14:11:00"/>
    <d v="2025-05-29T00:56:00"/>
    <x v="0"/>
  </r>
  <r>
    <s v="ORD-20250321-01509"/>
    <x v="0"/>
    <s v="GFT-001"/>
    <x v="2"/>
    <n v="35.47"/>
    <x v="6"/>
    <n v="1"/>
    <x v="80"/>
    <x v="2"/>
    <d v="1899-12-30T10:08:00"/>
    <s v="10"/>
    <d v="2025-03-21T00:00:00"/>
    <d v="1899-12-30T17:08:00"/>
    <x v="22"/>
    <s v="Ayesha Ahmed"/>
    <x v="5"/>
    <x v="0"/>
    <s v="Gifting"/>
    <x v="1"/>
    <x v="0"/>
    <x v="2"/>
    <n v="35.47"/>
    <d v="2025-03-21T00:22:00"/>
    <d v="2024-09-05T01:15:00"/>
    <x v="0"/>
    <d v="2025-03-21T17:08:00"/>
    <d v="2025-03-22T00:22:00"/>
    <x v="1"/>
  </r>
  <r>
    <s v="ORD-20250507-01510"/>
    <x v="0"/>
    <s v="GFT-001"/>
    <x v="2"/>
    <n v="38.69"/>
    <x v="2"/>
    <n v="1"/>
    <x v="5"/>
    <x v="1"/>
    <d v="1899-12-30T11:29:00"/>
    <s v="11"/>
    <d v="2025-05-08T00:00:00"/>
    <d v="1899-12-30T15:29:00"/>
    <x v="12"/>
    <s v="Hamad Al Mansoori"/>
    <x v="1"/>
    <x v="0"/>
    <s v="Gifting"/>
    <x v="0"/>
    <x v="0"/>
    <x v="0"/>
    <n v="38.69"/>
    <d v="2025-05-07T00:22:00"/>
    <d v="2024-08-10T00:56:00"/>
    <x v="0"/>
    <d v="2025-05-08T15:29:00"/>
    <d v="2025-05-08T00:22:00"/>
    <x v="0"/>
  </r>
  <r>
    <s v="ORD-20250602-01511"/>
    <x v="0"/>
    <s v="PRF-001"/>
    <x v="14"/>
    <n v="110.34"/>
    <x v="2"/>
    <n v="2"/>
    <x v="65"/>
    <x v="6"/>
    <d v="1899-12-30T18:01:00"/>
    <s v="18"/>
    <d v="2025-06-03T00:00:00"/>
    <d v="1899-12-30T18:01:00"/>
    <x v="18"/>
    <s v="Omar Al Marri"/>
    <x v="1"/>
    <x v="0"/>
    <s v="Perfume"/>
    <x v="0"/>
    <x v="1"/>
    <x v="0"/>
    <n v="220.68"/>
    <d v="2025-06-02T00:44:00"/>
    <d v="2024-10-02T00:44:00"/>
    <x v="0"/>
    <d v="2025-06-03T18:01:00"/>
    <d v="2025-06-03T00:44:00"/>
    <x v="0"/>
  </r>
  <r>
    <s v="ORD-20250416-01512"/>
    <x v="0"/>
    <s v="FLW-002"/>
    <x v="5"/>
    <n v="60.02"/>
    <x v="3"/>
    <n v="2"/>
    <x v="85"/>
    <x v="0"/>
    <d v="1899-12-30T12:30:00"/>
    <s v="12"/>
    <d v="2025-04-16T00:00:00"/>
    <d v="1899-12-30T15:30:00"/>
    <x v="20"/>
    <s v="Rohit Ahmed"/>
    <x v="4"/>
    <x v="1"/>
    <s v="Flowers"/>
    <x v="1"/>
    <x v="4"/>
    <x v="2"/>
    <n v="120.04"/>
    <d v="2025-04-16T00:33:00"/>
    <d v="2024-08-10T00:44:00"/>
    <x v="0"/>
    <d v="2025-04-16T15:30:00"/>
    <d v="2025-04-17T00:33:00"/>
    <x v="1"/>
  </r>
  <r>
    <s v="ORD-20250209-01513"/>
    <x v="0"/>
    <s v="BAL-001"/>
    <x v="13"/>
    <n v="27.63"/>
    <x v="5"/>
    <n v="1"/>
    <x v="352"/>
    <x v="5"/>
    <d v="1899-12-30T16:02:00"/>
    <s v="16"/>
    <d v="2025-02-10T00:00:00"/>
    <d v="1899-12-30T16:02:00"/>
    <x v="33"/>
    <s v="Ayesha Khan"/>
    <x v="6"/>
    <x v="0"/>
    <s v="Balloons"/>
    <x v="0"/>
    <x v="1"/>
    <x v="2"/>
    <n v="27.63"/>
    <d v="2025-02-09T00:56:00"/>
    <d v="2024-10-23T00:22:00"/>
    <x v="0"/>
    <d v="2025-02-10T16:02:00"/>
    <d v="2025-02-10T00:56:00"/>
    <x v="0"/>
  </r>
  <r>
    <s v="ORD-20241003-01514"/>
    <x v="0"/>
    <s v="GFT-001"/>
    <x v="2"/>
    <n v="34.67"/>
    <x v="2"/>
    <n v="3"/>
    <x v="312"/>
    <x v="10"/>
    <d v="1899-12-30T20:02:00"/>
    <s v="20"/>
    <d v="2024-10-05T00:00:00"/>
    <d v="1899-12-30T11:47:00"/>
    <x v="23"/>
    <s v="Ali Shah"/>
    <x v="5"/>
    <x v="0"/>
    <s v="Gifting"/>
    <x v="2"/>
    <x v="1"/>
    <x v="1"/>
    <n v="104.01"/>
    <d v="2024-10-03T00:22:00"/>
    <d v="2024-08-05T01:18:00"/>
    <x v="0"/>
    <d v="2024-10-05T11:47:00"/>
    <d v="2024-10-04T00:22:00"/>
    <x v="0"/>
  </r>
  <r>
    <s v="ORD-20241018-01515"/>
    <x v="0"/>
    <s v="HMP-001"/>
    <x v="11"/>
    <n v="71.349999999999994"/>
    <x v="9"/>
    <n v="3"/>
    <x v="273"/>
    <x v="10"/>
    <d v="1899-12-30T10:57:00"/>
    <s v="10"/>
    <d v="2024-10-19T00:00:00"/>
    <d v="1899-12-30T12:57:00"/>
    <x v="7"/>
    <s v="Noor Al Mansoori"/>
    <x v="0"/>
    <x v="1"/>
    <s v="Hamper"/>
    <x v="0"/>
    <x v="0"/>
    <x v="1"/>
    <n v="214.04999999999998"/>
    <d v="2024-10-18T00:25:00"/>
    <d v="2024-08-04T00:44:00"/>
    <x v="0"/>
    <d v="2024-10-19T12:57:00"/>
    <d v="2024-10-19T00:25:00"/>
    <x v="0"/>
  </r>
  <r>
    <s v="ORD-20250205-01516"/>
    <x v="0"/>
    <s v="FLW-001"/>
    <x v="1"/>
    <n v="54.08"/>
    <x v="11"/>
    <n v="2"/>
    <x v="116"/>
    <x v="5"/>
    <d v="1899-12-30T19:59:00"/>
    <s v="19"/>
    <d v="2025-02-06T00:00:00"/>
    <d v="1899-12-30T21:59:00"/>
    <x v="25"/>
    <s v="Hassan Al Nahyan"/>
    <x v="6"/>
    <x v="0"/>
    <s v="Flowers"/>
    <x v="0"/>
    <x v="2"/>
    <x v="1"/>
    <n v="108.16"/>
    <d v="2025-02-05T01:29:00"/>
    <d v="2024-08-07T00:22:00"/>
    <x v="0"/>
    <d v="2025-02-06T21:59:00"/>
    <d v="2025-02-06T01:29:00"/>
    <x v="0"/>
  </r>
  <r>
    <s v="ORD-20240908-01517"/>
    <x v="0"/>
    <s v="PRF-001"/>
    <x v="14"/>
    <n v="119.78"/>
    <x v="12"/>
    <n v="3"/>
    <x v="64"/>
    <x v="3"/>
    <d v="1899-12-30T15:19:00"/>
    <s v="15"/>
    <d v="2024-09-09T00:00:00"/>
    <d v="1899-12-30T16:19:00"/>
    <x v="34"/>
    <s v="Ayesha Shaikh"/>
    <x v="3"/>
    <x v="0"/>
    <s v="Perfume"/>
    <x v="0"/>
    <x v="1"/>
    <x v="0"/>
    <n v="359.34000000000003"/>
    <d v="2024-09-08T00:44:00"/>
    <d v="2024-09-06T00:11:00"/>
    <x v="0"/>
    <d v="2024-09-09T16:19:00"/>
    <d v="2024-09-09T00:44:00"/>
    <x v="0"/>
  </r>
  <r>
    <s v="ORD-20250627-01518"/>
    <x v="0"/>
    <s v="GFT-001"/>
    <x v="2"/>
    <n v="32.200000000000003"/>
    <x v="2"/>
    <n v="1"/>
    <x v="252"/>
    <x v="6"/>
    <d v="1899-12-30T16:20:00"/>
    <s v="16"/>
    <d v="2025-06-28T00:00:00"/>
    <d v="1899-12-30T20:20:00"/>
    <x v="21"/>
    <s v="Sara Patel"/>
    <x v="4"/>
    <x v="0"/>
    <s v="Gifting"/>
    <x v="0"/>
    <x v="1"/>
    <x v="0"/>
    <n v="32.200000000000003"/>
    <d v="2025-06-27T00:56:00"/>
    <d v="2024-08-11T01:07:00"/>
    <x v="0"/>
    <d v="2025-06-28T20:20:00"/>
    <d v="2025-06-28T00:56:00"/>
    <x v="0"/>
  </r>
  <r>
    <s v="ORD-20250324-01519"/>
    <x v="0"/>
    <s v="FLW-002"/>
    <x v="5"/>
    <n v="52.78"/>
    <x v="6"/>
    <n v="4"/>
    <x v="76"/>
    <x v="2"/>
    <d v="1899-12-30T09:35:00"/>
    <s v="9"/>
    <d v="2025-03-25T00:00:00"/>
    <d v="1899-12-30T14:35:00"/>
    <x v="6"/>
    <s v="Saeed Al Falasi"/>
    <x v="0"/>
    <x v="0"/>
    <s v="Flowers"/>
    <x v="0"/>
    <x v="1"/>
    <x v="0"/>
    <n v="211.12"/>
    <d v="2025-03-24T00:56:00"/>
    <d v="2024-10-12T00:44:00"/>
    <x v="0"/>
    <d v="2025-03-25T14:35:00"/>
    <d v="2025-03-25T00:56:00"/>
    <x v="0"/>
  </r>
  <r>
    <s v="ORD-20250707-01520"/>
    <x v="0"/>
    <s v="BAL-001"/>
    <x v="13"/>
    <n v="26.68"/>
    <x v="8"/>
    <n v="1"/>
    <x v="344"/>
    <x v="8"/>
    <d v="1899-12-30T10:45:00"/>
    <s v="10"/>
    <d v="2025-07-08T00:00:00"/>
    <d v="1899-12-30T15:45:00"/>
    <x v="11"/>
    <s v="Noor Al Bateen"/>
    <x v="0"/>
    <x v="0"/>
    <s v="Balloons"/>
    <x v="0"/>
    <x v="0"/>
    <x v="0"/>
    <n v="26.68"/>
    <d v="2025-07-07T01:07:00"/>
    <d v="2024-08-11T01:07:00"/>
    <x v="0"/>
    <d v="2025-07-08T15:45:00"/>
    <d v="2025-07-08T01:07:00"/>
    <x v="0"/>
  </r>
  <r>
    <s v="ORD-20241204-01521"/>
    <x v="0"/>
    <s v="SWT-001"/>
    <x v="9"/>
    <n v="29.22"/>
    <x v="7"/>
    <n v="2"/>
    <x v="113"/>
    <x v="11"/>
    <d v="1899-12-30T09:41:00"/>
    <s v="9"/>
    <d v="2024-12-04T00:00:00"/>
    <d v="1899-12-30T15:41:00"/>
    <x v="33"/>
    <s v="Latifa Al Hosani"/>
    <x v="6"/>
    <x v="1"/>
    <s v="Dates &amp; Sweets"/>
    <x v="1"/>
    <x v="3"/>
    <x v="0"/>
    <n v="58.44"/>
    <d v="2024-12-04T00:22:00"/>
    <d v="2024-08-05T00:22:00"/>
    <x v="0"/>
    <d v="2024-12-04T15:41:00"/>
    <d v="2024-12-05T00:22:00"/>
    <x v="1"/>
  </r>
  <r>
    <s v="ORD-20250221-01522"/>
    <x v="0"/>
    <s v="SWT-001"/>
    <x v="9"/>
    <n v="27.46"/>
    <x v="4"/>
    <n v="1"/>
    <x v="222"/>
    <x v="5"/>
    <d v="1899-12-30T20:22:00"/>
    <s v="20"/>
    <d v="2025-02-22T00:00:00"/>
    <d v="1899-12-30T20:22:00"/>
    <x v="26"/>
    <s v="Fatima Al Mazrouei"/>
    <x v="1"/>
    <x v="0"/>
    <s v="Dates &amp; Sweets"/>
    <x v="0"/>
    <x v="4"/>
    <x v="2"/>
    <n v="27.46"/>
    <d v="2025-02-21T00:11:00"/>
    <d v="2024-08-03T00:44:00"/>
    <x v="0"/>
    <d v="2025-02-22T20:22:00"/>
    <d v="2025-02-22T00:11:00"/>
    <x v="0"/>
  </r>
  <r>
    <s v="ORD-20241021-01523"/>
    <x v="0"/>
    <s v="DAT-001"/>
    <x v="6"/>
    <n v="28.15"/>
    <x v="7"/>
    <n v="1"/>
    <x v="226"/>
    <x v="10"/>
    <d v="1899-12-30T12:49:00"/>
    <s v="12"/>
    <d v="2024-10-22T00:00:00"/>
    <d v="1899-12-30T15:49:00"/>
    <x v="35"/>
    <s v="Neha Verma"/>
    <x v="5"/>
    <x v="0"/>
    <s v="Dates &amp; Sweets"/>
    <x v="0"/>
    <x v="1"/>
    <x v="2"/>
    <n v="28.15"/>
    <d v="2024-10-21T01:18:00"/>
    <d v="2024-08-26T00:11:00"/>
    <x v="0"/>
    <d v="2024-10-22T15:49:00"/>
    <d v="2024-10-22T01:18:00"/>
    <x v="0"/>
  </r>
  <r>
    <s v="ORD-20250202-01524"/>
    <x v="0"/>
    <s v="HOM-001"/>
    <x v="3"/>
    <n v="29.06"/>
    <x v="2"/>
    <n v="1"/>
    <x v="305"/>
    <x v="5"/>
    <d v="1899-12-30T10:02:00"/>
    <s v="10"/>
    <d v="2025-02-03T00:00:00"/>
    <d v="1899-12-30T14:02:00"/>
    <x v="16"/>
    <s v="Michael Williams"/>
    <x v="0"/>
    <x v="0"/>
    <s v="Home Fragrance"/>
    <x v="0"/>
    <x v="3"/>
    <x v="0"/>
    <n v="29.06"/>
    <d v="2025-02-02T00:56:00"/>
    <d v="2024-08-11T00:11:00"/>
    <x v="0"/>
    <d v="2025-02-03T14:02:00"/>
    <d v="2025-02-03T00:56:00"/>
    <x v="0"/>
  </r>
  <r>
    <s v="ORD-20250611-01525"/>
    <x v="0"/>
    <s v="PER-001"/>
    <x v="10"/>
    <n v="11.11"/>
    <x v="5"/>
    <n v="4"/>
    <x v="131"/>
    <x v="6"/>
    <d v="1899-12-30T10:00:00"/>
    <s v="10"/>
    <d v="2025-06-11T00:00:00"/>
    <d v="1899-12-30T15:00:00"/>
    <x v="34"/>
    <s v="Hina Kumar"/>
    <x v="3"/>
    <x v="0"/>
    <s v="Personalized"/>
    <x v="1"/>
    <x v="1"/>
    <x v="0"/>
    <n v="44.44"/>
    <d v="2025-06-11T01:07:00"/>
    <d v="2024-10-29T00:22:00"/>
    <x v="0"/>
    <d v="2025-06-11T15:00:00"/>
    <d v="2025-06-12T01:07:00"/>
    <x v="1"/>
  </r>
  <r>
    <s v="ORD-20241005-01526"/>
    <x v="0"/>
    <s v="HOM-001"/>
    <x v="3"/>
    <n v="33.880000000000003"/>
    <x v="2"/>
    <n v="1"/>
    <x v="232"/>
    <x v="10"/>
    <d v="1899-12-30T09:46:00"/>
    <s v="9"/>
    <d v="2024-10-05T00:00:00"/>
    <d v="1899-12-30T13:46:00"/>
    <x v="35"/>
    <s v="Priya Khan"/>
    <x v="5"/>
    <x v="1"/>
    <s v="Home Fragrance"/>
    <x v="1"/>
    <x v="0"/>
    <x v="2"/>
    <n v="33.880000000000003"/>
    <d v="2024-10-05T00:44:00"/>
    <d v="2024-10-05T00:44:00"/>
    <x v="1"/>
    <d v="2024-10-05T13:46:00"/>
    <d v="2024-10-06T00:44:00"/>
    <x v="1"/>
  </r>
  <r>
    <s v="ORD-20250221-01527"/>
    <x v="0"/>
    <s v="HOM-001"/>
    <x v="3"/>
    <n v="29.23"/>
    <x v="11"/>
    <n v="1"/>
    <x v="222"/>
    <x v="5"/>
    <d v="1899-12-30T09:38:00"/>
    <s v="9"/>
    <d v="2025-02-22T00:00:00"/>
    <d v="1899-12-30T13:38:00"/>
    <x v="7"/>
    <s v="Hina Shah"/>
    <x v="0"/>
    <x v="0"/>
    <s v="Home Fragrance"/>
    <x v="0"/>
    <x v="5"/>
    <x v="1"/>
    <n v="29.23"/>
    <d v="2025-02-21T01:29:00"/>
    <d v="2024-08-07T01:18:00"/>
    <x v="0"/>
    <d v="2025-02-22T13:38:00"/>
    <d v="2025-02-22T01:29:00"/>
    <x v="0"/>
  </r>
  <r>
    <s v="ORD-20250730-01528"/>
    <x v="0"/>
    <s v="BAL-001"/>
    <x v="13"/>
    <n v="27.43"/>
    <x v="5"/>
    <n v="1"/>
    <x v="12"/>
    <x v="8"/>
    <d v="1899-12-30T10:42:00"/>
    <s v="10"/>
    <d v="2025-07-31T00:00:00"/>
    <d v="1899-12-30T14:42:00"/>
    <x v="6"/>
    <s v="John Miller"/>
    <x v="0"/>
    <x v="0"/>
    <s v="Balloons"/>
    <x v="0"/>
    <x v="3"/>
    <x v="2"/>
    <n v="27.43"/>
    <d v="2025-07-30T00:33:00"/>
    <d v="2025-05-07T00:25:00"/>
    <x v="0"/>
    <d v="2025-07-31T14:42:00"/>
    <d v="2025-07-31T00:33:00"/>
    <x v="0"/>
  </r>
  <r>
    <s v="ORD-20241218-01529"/>
    <x v="0"/>
    <s v="HMP-001"/>
    <x v="11"/>
    <n v="84.13"/>
    <x v="12"/>
    <n v="2"/>
    <x v="139"/>
    <x v="11"/>
    <d v="1899-12-30T21:35:00"/>
    <s v="21"/>
    <d v="2024-12-19T00:00:00"/>
    <d v="1899-12-30T20:01:00"/>
    <x v="17"/>
    <s v="Saeed Al Suwaidi"/>
    <x v="2"/>
    <x v="1"/>
    <s v="Hamper"/>
    <x v="0"/>
    <x v="2"/>
    <x v="1"/>
    <n v="168.26"/>
    <d v="2024-12-18T00:56:00"/>
    <d v="2024-10-18T00:44:00"/>
    <x v="0"/>
    <d v="2024-12-19T20:01:00"/>
    <d v="2024-12-19T00:56:00"/>
    <x v="0"/>
  </r>
  <r>
    <s v="ORD-20241207-01530"/>
    <x v="0"/>
    <s v="FLW-001"/>
    <x v="1"/>
    <n v="52.91"/>
    <x v="11"/>
    <n v="1"/>
    <x v="154"/>
    <x v="11"/>
    <d v="1899-12-30T10:04:00"/>
    <s v="10"/>
    <d v="2024-12-07T00:00:00"/>
    <d v="1899-12-30T15:04:00"/>
    <x v="17"/>
    <s v="Meera Shaikh"/>
    <x v="2"/>
    <x v="1"/>
    <s v="Flowers"/>
    <x v="1"/>
    <x v="3"/>
    <x v="0"/>
    <n v="52.91"/>
    <d v="2024-12-07T00:44:00"/>
    <d v="2024-08-18T01:18:00"/>
    <x v="0"/>
    <d v="2024-12-07T15:04:00"/>
    <d v="2024-12-08T00:44:00"/>
    <x v="1"/>
  </r>
  <r>
    <s v="ORD-20241008-01531"/>
    <x v="0"/>
    <s v="GFT-001"/>
    <x v="2"/>
    <n v="33.79"/>
    <x v="3"/>
    <n v="1"/>
    <x v="246"/>
    <x v="10"/>
    <d v="1899-12-30T09:32:00"/>
    <s v="9"/>
    <d v="2024-10-08T00:00:00"/>
    <d v="1899-12-30T16:32:00"/>
    <x v="2"/>
    <s v="Olivia Davis"/>
    <x v="0"/>
    <x v="1"/>
    <s v="Gifting"/>
    <x v="1"/>
    <x v="5"/>
    <x v="1"/>
    <n v="33.79"/>
    <d v="2024-10-08T00:22:00"/>
    <d v="2024-09-11T00:44:00"/>
    <x v="0"/>
    <d v="2024-10-08T16:32:00"/>
    <d v="2024-10-09T00:22:00"/>
    <x v="1"/>
  </r>
  <r>
    <s v="ORD-20240908-01532"/>
    <x v="0"/>
    <s v="GFT-001"/>
    <x v="2"/>
    <n v="36.130000000000003"/>
    <x v="3"/>
    <n v="1"/>
    <x v="64"/>
    <x v="3"/>
    <d v="1899-12-30T10:42:00"/>
    <s v="10"/>
    <d v="2024-09-08T00:00:00"/>
    <d v="1899-12-30T17:42:00"/>
    <x v="16"/>
    <s v="Arjun Patel"/>
    <x v="0"/>
    <x v="1"/>
    <s v="Gifting"/>
    <x v="1"/>
    <x v="5"/>
    <x v="1"/>
    <n v="36.130000000000003"/>
    <d v="2024-09-08T00:33:00"/>
    <d v="2024-09-08T00:33:00"/>
    <x v="1"/>
    <d v="2024-09-08T17:42:00"/>
    <d v="2024-09-09T00:33:00"/>
    <x v="1"/>
  </r>
  <r>
    <s v="ORD-20241128-01533"/>
    <x v="0"/>
    <s v="HOM-001"/>
    <x v="3"/>
    <n v="29.94"/>
    <x v="11"/>
    <n v="3"/>
    <x v="185"/>
    <x v="9"/>
    <d v="1899-12-30T17:01:00"/>
    <s v="17"/>
    <d v="2024-11-29T00:00:00"/>
    <d v="1899-12-30T21:01:00"/>
    <x v="11"/>
    <s v="Ali Shaikh"/>
    <x v="0"/>
    <x v="0"/>
    <s v="Home Fragrance"/>
    <x v="0"/>
    <x v="1"/>
    <x v="1"/>
    <n v="89.820000000000007"/>
    <d v="2024-11-28T01:18:00"/>
    <d v="2024-09-12T00:44:00"/>
    <x v="0"/>
    <d v="2024-11-29T21:01:00"/>
    <d v="2024-11-29T01:18:00"/>
    <x v="0"/>
  </r>
  <r>
    <s v="ORD-20250228-01534"/>
    <x v="0"/>
    <s v="FLW-002"/>
    <x v="5"/>
    <n v="51.02"/>
    <x v="5"/>
    <n v="1"/>
    <x v="158"/>
    <x v="5"/>
    <d v="1899-12-30T13:24:00"/>
    <s v="13"/>
    <d v="2025-02-28T00:00:00"/>
    <d v="1899-12-30T18:24:00"/>
    <x v="2"/>
    <s v="Ayesha Verma"/>
    <x v="0"/>
    <x v="0"/>
    <s v="Flowers"/>
    <x v="1"/>
    <x v="0"/>
    <x v="0"/>
    <n v="51.02"/>
    <d v="2025-02-28T00:33:00"/>
    <d v="2024-08-23T00:56:00"/>
    <x v="0"/>
    <d v="2025-02-28T18:24:00"/>
    <d v="2025-03-01T00:33:00"/>
    <x v="1"/>
  </r>
  <r>
    <s v="ORD-20241026-01535"/>
    <x v="0"/>
    <s v="TOY-001"/>
    <x v="0"/>
    <n v="18.47"/>
    <x v="5"/>
    <n v="1"/>
    <x v="208"/>
    <x v="10"/>
    <d v="1899-12-30T12:35:00"/>
    <s v="12"/>
    <d v="2024-10-26T00:00:00"/>
    <d v="1899-12-30T15:35:00"/>
    <x v="33"/>
    <s v="Maryam Al Hosani"/>
    <x v="6"/>
    <x v="1"/>
    <s v="Toys"/>
    <x v="1"/>
    <x v="3"/>
    <x v="1"/>
    <n v="18.47"/>
    <d v="2024-10-26T00:56:00"/>
    <d v="2024-08-28T01:07:00"/>
    <x v="0"/>
    <d v="2024-10-26T15:35:00"/>
    <d v="2024-10-27T00:56:00"/>
    <x v="1"/>
  </r>
  <r>
    <s v="ORD-20241124-01536"/>
    <x v="0"/>
    <s v="TOY-001"/>
    <x v="0"/>
    <n v="16.3"/>
    <x v="1"/>
    <n v="1"/>
    <x v="26"/>
    <x v="9"/>
    <d v="1899-12-30T10:29:00"/>
    <s v="10"/>
    <d v="2024-11-25T00:00:00"/>
    <d v="1899-12-30T10:29:00"/>
    <x v="35"/>
    <s v="Rakesh Hussain"/>
    <x v="5"/>
    <x v="1"/>
    <s v="Toys"/>
    <x v="0"/>
    <x v="1"/>
    <x v="0"/>
    <n v="16.3"/>
    <d v="2024-11-24T00:56:00"/>
    <d v="2024-08-30T01:07:00"/>
    <x v="0"/>
    <d v="2024-11-25T10:29:00"/>
    <d v="2024-11-25T00:56:00"/>
    <x v="0"/>
  </r>
  <r>
    <s v="ORD-20240803-01537"/>
    <x v="0"/>
    <s v="PRF-001"/>
    <x v="14"/>
    <n v="131.4"/>
    <x v="2"/>
    <n v="1"/>
    <x v="29"/>
    <x v="7"/>
    <d v="1899-12-30T18:17:00"/>
    <s v="18"/>
    <d v="2024-08-05T00:00:00"/>
    <d v="1899-12-30T17:38:00"/>
    <x v="3"/>
    <s v="Arjun Kumar"/>
    <x v="0"/>
    <x v="0"/>
    <s v="Perfume"/>
    <x v="2"/>
    <x v="4"/>
    <x v="2"/>
    <n v="131.4"/>
    <d v="2024-08-03T00:56:00"/>
    <d v="2024-08-03T00:56:00"/>
    <x v="1"/>
    <d v="2024-08-05T17:38:00"/>
    <d v="2024-08-04T00:56:00"/>
    <x v="0"/>
  </r>
  <r>
    <s v="ORD-20241228-01538"/>
    <x v="0"/>
    <s v="HOM-001"/>
    <x v="3"/>
    <n v="28.88"/>
    <x v="11"/>
    <n v="4"/>
    <x v="59"/>
    <x v="11"/>
    <d v="1899-12-30T09:31:00"/>
    <s v="9"/>
    <d v="2024-12-28T00:00:00"/>
    <d v="1899-12-30T13:31:00"/>
    <x v="7"/>
    <s v="Faisal Al Hosani"/>
    <x v="0"/>
    <x v="1"/>
    <s v="Home Fragrance"/>
    <x v="1"/>
    <x v="3"/>
    <x v="0"/>
    <n v="115.52"/>
    <d v="2024-12-28T01:18:00"/>
    <d v="2024-08-02T00:44:00"/>
    <x v="0"/>
    <d v="2024-12-28T13:31:00"/>
    <d v="2024-12-29T01:18:00"/>
    <x v="1"/>
  </r>
  <r>
    <s v="ORD-20241010-01539"/>
    <x v="0"/>
    <s v="PRF-001"/>
    <x v="14"/>
    <n v="121.93"/>
    <x v="2"/>
    <n v="3"/>
    <x v="266"/>
    <x v="10"/>
    <d v="1899-12-30T20:54:00"/>
    <s v="20"/>
    <d v="2024-10-11T00:00:00"/>
    <d v="1899-12-30T20:54:00"/>
    <x v="10"/>
    <s v="Noor Al Mazrouei"/>
    <x v="1"/>
    <x v="0"/>
    <s v="Perfume"/>
    <x v="0"/>
    <x v="2"/>
    <x v="1"/>
    <n v="365.79"/>
    <d v="2024-10-10T00:33:00"/>
    <d v="2024-08-18T01:07:00"/>
    <x v="0"/>
    <d v="2024-10-11T20:54:00"/>
    <d v="2024-10-11T00:33:00"/>
    <x v="0"/>
  </r>
  <r>
    <s v="ORD-20240905-01540"/>
    <x v="0"/>
    <s v="DAT-001"/>
    <x v="6"/>
    <n v="29.66"/>
    <x v="7"/>
    <n v="1"/>
    <x v="149"/>
    <x v="3"/>
    <d v="1899-12-30T13:06:00"/>
    <s v="13"/>
    <d v="2024-09-05T00:00:00"/>
    <d v="1899-12-30T19:06:00"/>
    <x v="1"/>
    <s v="Michael Johnson"/>
    <x v="1"/>
    <x v="0"/>
    <s v="Dates &amp; Sweets"/>
    <x v="1"/>
    <x v="1"/>
    <x v="0"/>
    <n v="29.66"/>
    <d v="2024-09-05T00:33:00"/>
    <d v="2024-08-19T00:33:00"/>
    <x v="0"/>
    <d v="2024-09-05T19:06:00"/>
    <d v="2024-09-06T00:33:00"/>
    <x v="1"/>
  </r>
  <r>
    <s v="ORD-20250106-01541"/>
    <x v="0"/>
    <s v="DAT-001"/>
    <x v="6"/>
    <n v="28.4"/>
    <x v="7"/>
    <n v="1"/>
    <x v="182"/>
    <x v="4"/>
    <d v="1899-12-30T12:13:00"/>
    <s v="12"/>
    <d v="2025-01-07T00:00:00"/>
    <d v="1899-12-30T13:13:00"/>
    <x v="4"/>
    <s v="Khalid Al Bateen"/>
    <x v="0"/>
    <x v="0"/>
    <s v="Dates &amp; Sweets"/>
    <x v="0"/>
    <x v="0"/>
    <x v="2"/>
    <n v="28.4"/>
    <d v="2025-01-06T01:18:00"/>
    <d v="2024-08-02T00:22:00"/>
    <x v="0"/>
    <d v="2025-01-07T13:13:00"/>
    <d v="2025-01-07T01:18:00"/>
    <x v="0"/>
  </r>
  <r>
    <s v="ORD-20241218-01542"/>
    <x v="0"/>
    <s v="FLW-002"/>
    <x v="5"/>
    <n v="57.58"/>
    <x v="5"/>
    <n v="1"/>
    <x v="139"/>
    <x v="11"/>
    <d v="1899-12-30T09:09:00"/>
    <s v="9"/>
    <d v="2024-12-18T00:00:00"/>
    <d v="1899-12-30T13:09:00"/>
    <x v="14"/>
    <s v="Bilal Iqbal"/>
    <x v="1"/>
    <x v="0"/>
    <s v="Flowers"/>
    <x v="1"/>
    <x v="0"/>
    <x v="0"/>
    <n v="57.58"/>
    <d v="2024-12-18T00:25:00"/>
    <d v="2024-09-16T00:11:00"/>
    <x v="0"/>
    <d v="2024-12-18T13:09:00"/>
    <d v="2024-12-19T00:25:00"/>
    <x v="1"/>
  </r>
  <r>
    <s v="ORD-20250409-01543"/>
    <x v="0"/>
    <s v="SWT-001"/>
    <x v="9"/>
    <n v="28.28"/>
    <x v="7"/>
    <n v="1"/>
    <x v="189"/>
    <x v="0"/>
    <d v="1899-12-30T10:45:00"/>
    <s v="10"/>
    <d v="2025-04-10T00:00:00"/>
    <d v="1899-12-30T13:45:00"/>
    <x v="2"/>
    <s v="Bilal Ahmed"/>
    <x v="0"/>
    <x v="0"/>
    <s v="Dates &amp; Sweets"/>
    <x v="0"/>
    <x v="0"/>
    <x v="2"/>
    <n v="28.28"/>
    <d v="2025-04-09T01:07:00"/>
    <d v="2024-08-13T00:56:00"/>
    <x v="0"/>
    <d v="2025-04-10T13:45:00"/>
    <d v="2025-04-10T01:07:00"/>
    <x v="0"/>
  </r>
  <r>
    <s v="ORD-20241129-01544"/>
    <x v="0"/>
    <s v="PAF-001"/>
    <x v="12"/>
    <n v="23.53"/>
    <x v="11"/>
    <n v="2"/>
    <x v="78"/>
    <x v="9"/>
    <d v="1899-12-30T09:28:00"/>
    <s v="9"/>
    <d v="2024-11-29T00:00:00"/>
    <d v="1899-12-30T14:28:00"/>
    <x v="9"/>
    <s v="Michael Taylor"/>
    <x v="2"/>
    <x v="0"/>
    <s v="Bakery"/>
    <x v="1"/>
    <x v="0"/>
    <x v="1"/>
    <n v="47.06"/>
    <d v="2024-11-29T00:44:00"/>
    <d v="2024-08-05T00:33:00"/>
    <x v="0"/>
    <d v="2024-11-29T14:28:00"/>
    <d v="2024-11-30T00:44:00"/>
    <x v="1"/>
  </r>
  <r>
    <s v="ORD-20250129-01545"/>
    <x v="0"/>
    <s v="HMP-001"/>
    <x v="11"/>
    <n v="75.760000000000005"/>
    <x v="9"/>
    <n v="3"/>
    <x v="249"/>
    <x v="4"/>
    <d v="1899-12-30T20:34:00"/>
    <s v="20"/>
    <d v="2025-01-30T00:00:00"/>
    <d v="1899-12-30T15:28:00"/>
    <x v="7"/>
    <s v="Hamad Al Hosani"/>
    <x v="0"/>
    <x v="0"/>
    <s v="Hamper"/>
    <x v="0"/>
    <x v="5"/>
    <x v="0"/>
    <n v="227.28000000000003"/>
    <d v="2025-01-29T00:44:00"/>
    <d v="2024-08-15T00:44:00"/>
    <x v="0"/>
    <d v="2025-01-30T15:28:00"/>
    <d v="2025-01-30T00:44:00"/>
    <x v="0"/>
  </r>
  <r>
    <s v="ORD-20250327-01546"/>
    <x v="0"/>
    <s v="GFT-001"/>
    <x v="2"/>
    <n v="40.43"/>
    <x v="6"/>
    <n v="1"/>
    <x v="181"/>
    <x v="2"/>
    <d v="1899-12-30T17:06:00"/>
    <s v="17"/>
    <d v="2025-03-28T00:00:00"/>
    <d v="1899-12-30T20:06:00"/>
    <x v="24"/>
    <s v="Aisha Al Falasi"/>
    <x v="1"/>
    <x v="1"/>
    <s v="Gifting"/>
    <x v="0"/>
    <x v="3"/>
    <x v="1"/>
    <n v="40.43"/>
    <d v="2025-03-27T00:25:00"/>
    <d v="2024-08-19T00:11:00"/>
    <x v="0"/>
    <d v="2025-03-28T20:06:00"/>
    <d v="2025-03-28T00:25:00"/>
    <x v="0"/>
  </r>
  <r>
    <s v="ORD-20240827-01547"/>
    <x v="0"/>
    <s v="PAF-001"/>
    <x v="12"/>
    <n v="20.239999999999998"/>
    <x v="11"/>
    <n v="2"/>
    <x v="160"/>
    <x v="7"/>
    <d v="1899-12-30T11:50:00"/>
    <s v="11"/>
    <d v="2024-08-27T00:00:00"/>
    <d v="1899-12-30T14:50:00"/>
    <x v="3"/>
    <s v="Sana Hussain"/>
    <x v="0"/>
    <x v="0"/>
    <s v="Bakery"/>
    <x v="1"/>
    <x v="3"/>
    <x v="0"/>
    <n v="40.479999999999997"/>
    <d v="2024-08-27T00:56:00"/>
    <d v="2024-08-27T00:56:00"/>
    <x v="1"/>
    <d v="2024-08-27T14:50:00"/>
    <d v="2024-08-28T00:56:00"/>
    <x v="1"/>
  </r>
  <r>
    <s v="ORD-20250401-01548"/>
    <x v="0"/>
    <s v="SWT-001"/>
    <x v="9"/>
    <n v="27.81"/>
    <x v="7"/>
    <n v="1"/>
    <x v="8"/>
    <x v="0"/>
    <d v="1899-12-30T15:59:00"/>
    <s v="15"/>
    <d v="2025-04-02T00:00:00"/>
    <d v="1899-12-30T16:59:00"/>
    <x v="24"/>
    <s v="Abdullah Al Nahyan"/>
    <x v="1"/>
    <x v="0"/>
    <s v="Dates &amp; Sweets"/>
    <x v="0"/>
    <x v="0"/>
    <x v="0"/>
    <n v="27.81"/>
    <d v="2025-04-01T00:22:00"/>
    <d v="2024-08-19T00:25:00"/>
    <x v="0"/>
    <d v="2025-04-02T16:59:00"/>
    <d v="2025-04-02T00:22:00"/>
    <x v="0"/>
  </r>
  <r>
    <s v="ORD-20250704-01549"/>
    <x v="0"/>
    <s v="GFT-001"/>
    <x v="2"/>
    <n v="36.44"/>
    <x v="3"/>
    <n v="1"/>
    <x v="179"/>
    <x v="8"/>
    <d v="1899-12-30T11:52:00"/>
    <s v="11"/>
    <d v="2025-07-04T00:00:00"/>
    <d v="1899-12-30T17:52:00"/>
    <x v="19"/>
    <s v="Faisal Al Hosani"/>
    <x v="0"/>
    <x v="0"/>
    <s v="Gifting"/>
    <x v="1"/>
    <x v="1"/>
    <x v="0"/>
    <n v="36.44"/>
    <d v="2025-07-04T00:44:00"/>
    <d v="2024-08-02T00:44:00"/>
    <x v="0"/>
    <d v="2025-07-04T17:52:00"/>
    <d v="2025-07-05T00:44:00"/>
    <x v="1"/>
  </r>
  <r>
    <s v="ORD-20250518-01550"/>
    <x v="0"/>
    <s v="PAF-001"/>
    <x v="12"/>
    <n v="22.32"/>
    <x v="8"/>
    <n v="1"/>
    <x v="253"/>
    <x v="1"/>
    <d v="1899-12-30T10:53:00"/>
    <s v="10"/>
    <d v="2025-05-19T00:00:00"/>
    <d v="1899-12-30T16:53:00"/>
    <x v="26"/>
    <s v="Hassan Hussain"/>
    <x v="1"/>
    <x v="0"/>
    <s v="Bakery"/>
    <x v="0"/>
    <x v="0"/>
    <x v="1"/>
    <n v="22.32"/>
    <d v="2025-05-18T00:22:00"/>
    <d v="2024-08-02T01:15:00"/>
    <x v="0"/>
    <d v="2025-05-19T16:53:00"/>
    <d v="2025-05-19T00:22:00"/>
    <x v="0"/>
  </r>
  <r>
    <s v="ORD-20250212-01551"/>
    <x v="0"/>
    <s v="FLW-002"/>
    <x v="5"/>
    <n v="61.07"/>
    <x v="1"/>
    <n v="1"/>
    <x v="289"/>
    <x v="5"/>
    <d v="1899-12-30T19:24:00"/>
    <s v="19"/>
    <d v="2025-02-13T00:00:00"/>
    <d v="1899-12-30T19:24:00"/>
    <x v="37"/>
    <s v="Bilal Verma"/>
    <x v="7"/>
    <x v="0"/>
    <s v="Flowers"/>
    <x v="0"/>
    <x v="1"/>
    <x v="2"/>
    <n v="61.07"/>
    <d v="2025-02-12T00:33:00"/>
    <d v="2024-08-13T00:44:00"/>
    <x v="0"/>
    <d v="2025-02-13T19:24:00"/>
    <d v="2025-02-13T00:33:00"/>
    <x v="0"/>
  </r>
  <r>
    <s v="ORD-20250715-01552"/>
    <x v="0"/>
    <s v="FLW-002"/>
    <x v="5"/>
    <n v="57.15"/>
    <x v="2"/>
    <n v="2"/>
    <x v="140"/>
    <x v="8"/>
    <d v="1899-12-30T09:33:00"/>
    <s v="9"/>
    <d v="2025-07-15T00:00:00"/>
    <d v="1899-12-30T15:33:00"/>
    <x v="7"/>
    <s v="Noor Al Mazrouei"/>
    <x v="0"/>
    <x v="0"/>
    <s v="Flowers"/>
    <x v="1"/>
    <x v="0"/>
    <x v="2"/>
    <n v="114.3"/>
    <d v="2025-07-15T01:07:00"/>
    <d v="2024-08-18T01:07:00"/>
    <x v="0"/>
    <d v="2025-07-15T15:33:00"/>
    <d v="2025-07-16T01:07:00"/>
    <x v="1"/>
  </r>
  <r>
    <s v="ORD-20250707-01553"/>
    <x v="0"/>
    <s v="TOY-001"/>
    <x v="0"/>
    <n v="18.91"/>
    <x v="0"/>
    <n v="1"/>
    <x v="344"/>
    <x v="8"/>
    <d v="1899-12-30T10:56:00"/>
    <s v="10"/>
    <d v="2025-07-07T00:00:00"/>
    <d v="1899-12-30T14:56:00"/>
    <x v="18"/>
    <s v="Farhan Patel"/>
    <x v="1"/>
    <x v="1"/>
    <s v="Toys"/>
    <x v="1"/>
    <x v="0"/>
    <x v="0"/>
    <n v="18.91"/>
    <d v="2025-07-07T00:56:00"/>
    <d v="2024-08-31T01:25:00"/>
    <x v="0"/>
    <d v="2025-07-07T14:56:00"/>
    <d v="2025-07-08T00:56:00"/>
    <x v="1"/>
  </r>
  <r>
    <s v="ORD-20250107-01554"/>
    <x v="0"/>
    <s v="HMP-002"/>
    <x v="8"/>
    <n v="92.55"/>
    <x v="7"/>
    <n v="1"/>
    <x v="55"/>
    <x v="4"/>
    <d v="1899-12-30T10:28:00"/>
    <s v="10"/>
    <d v="2025-01-08T00:00:00"/>
    <d v="1899-12-30T12:28:00"/>
    <x v="4"/>
    <s v="Aijaz Shaikh"/>
    <x v="0"/>
    <x v="0"/>
    <s v="Hamper"/>
    <x v="0"/>
    <x v="1"/>
    <x v="0"/>
    <n v="92.55"/>
    <d v="2025-01-07T00:11:00"/>
    <d v="2024-09-01T00:56:00"/>
    <x v="0"/>
    <d v="2025-01-08T12:28:00"/>
    <d v="2025-01-08T00:11:00"/>
    <x v="0"/>
  </r>
  <r>
    <s v="ORD-20250108-01555"/>
    <x v="0"/>
    <s v="CRP-001"/>
    <x v="4"/>
    <n v="147.1"/>
    <x v="4"/>
    <n v="4"/>
    <x v="334"/>
    <x v="4"/>
    <d v="1899-12-30T15:36:00"/>
    <s v="15"/>
    <d v="2025-01-09T00:00:00"/>
    <d v="1899-12-30T21:36:00"/>
    <x v="18"/>
    <s v="Sana Kumar"/>
    <x v="1"/>
    <x v="1"/>
    <s v="Hamper"/>
    <x v="0"/>
    <x v="3"/>
    <x v="0"/>
    <n v="588.4"/>
    <d v="2025-01-08T01:05:00"/>
    <d v="2024-08-04T00:22:00"/>
    <x v="0"/>
    <d v="2025-01-09T21:36:00"/>
    <d v="2025-01-09T01:05:00"/>
    <x v="0"/>
  </r>
  <r>
    <s v="ORD-20250803-01556"/>
    <x v="0"/>
    <s v="HMP-002"/>
    <x v="8"/>
    <n v="97.92"/>
    <x v="9"/>
    <n v="4"/>
    <x v="44"/>
    <x v="7"/>
    <d v="1899-12-30T10:20:00"/>
    <s v="10"/>
    <d v="2025-08-04T00:00:00"/>
    <d v="1899-12-30T16:20:00"/>
    <x v="16"/>
    <s v="Faisal Al Hosani"/>
    <x v="0"/>
    <x v="0"/>
    <s v="Hamper"/>
    <x v="0"/>
    <x v="0"/>
    <x v="1"/>
    <n v="391.68"/>
    <d v="2025-08-03T00:56:00"/>
    <d v="2024-08-02T00:44:00"/>
    <x v="0"/>
    <d v="2025-08-04T16:20:00"/>
    <d v="2025-08-04T00:56:00"/>
    <x v="0"/>
  </r>
  <r>
    <s v="ORD-20241223-01557"/>
    <x v="0"/>
    <s v="PRF-001"/>
    <x v="14"/>
    <n v="118.73"/>
    <x v="2"/>
    <n v="3"/>
    <x v="336"/>
    <x v="11"/>
    <d v="1899-12-30T20:11:00"/>
    <s v="20"/>
    <d v="2024-12-25T00:00:00"/>
    <d v="1899-12-30T11:18:00"/>
    <x v="6"/>
    <s v="Isabella Davis"/>
    <x v="0"/>
    <x v="1"/>
    <s v="Perfume"/>
    <x v="2"/>
    <x v="1"/>
    <x v="0"/>
    <n v="356.19"/>
    <d v="2024-12-23T00:22:00"/>
    <d v="2024-08-29T01:18:00"/>
    <x v="0"/>
    <d v="2024-12-25T11:18:00"/>
    <d v="2024-12-24T00:22:00"/>
    <x v="0"/>
  </r>
  <r>
    <s v="ORD-20250219-01558"/>
    <x v="0"/>
    <s v="FLW-002"/>
    <x v="5"/>
    <n v="50.71"/>
    <x v="5"/>
    <n v="1"/>
    <x v="201"/>
    <x v="5"/>
    <d v="1899-12-30T11:41:00"/>
    <s v="11"/>
    <d v="2025-02-19T00:00:00"/>
    <d v="1899-12-30T17:41:00"/>
    <x v="5"/>
    <s v="Sana Shah"/>
    <x v="0"/>
    <x v="0"/>
    <s v="Flowers"/>
    <x v="1"/>
    <x v="3"/>
    <x v="2"/>
    <n v="50.71"/>
    <d v="2025-02-19T00:56:00"/>
    <d v="2024-08-11T01:29:00"/>
    <x v="0"/>
    <d v="2025-02-19T17:41:00"/>
    <d v="2025-02-20T00:56:00"/>
    <x v="1"/>
  </r>
  <r>
    <s v="ORD-20250427-01559"/>
    <x v="0"/>
    <s v="HMP-001"/>
    <x v="11"/>
    <n v="74.28"/>
    <x v="9"/>
    <n v="6"/>
    <x v="92"/>
    <x v="0"/>
    <d v="1899-12-30T10:36:00"/>
    <s v="10"/>
    <d v="2025-04-28T00:00:00"/>
    <d v="1899-12-30T13:36:00"/>
    <x v="2"/>
    <s v="Abdullah Al Mazrouei"/>
    <x v="0"/>
    <x v="1"/>
    <s v="Hamper"/>
    <x v="0"/>
    <x v="3"/>
    <x v="1"/>
    <n v="445.68"/>
    <d v="2025-04-27T01:07:00"/>
    <d v="2024-08-08T00:25:00"/>
    <x v="0"/>
    <d v="2025-04-28T13:36:00"/>
    <d v="2025-04-28T01:07:00"/>
    <x v="0"/>
  </r>
  <r>
    <s v="ORD-20250601-01560"/>
    <x v="0"/>
    <s v="HMP-002"/>
    <x v="8"/>
    <n v="73.739999999999995"/>
    <x v="4"/>
    <n v="2"/>
    <x v="126"/>
    <x v="6"/>
    <d v="1899-12-30T20:33:00"/>
    <s v="20"/>
    <d v="2025-06-03T00:00:00"/>
    <d v="1899-12-30T11:57:00"/>
    <x v="4"/>
    <s v="Priya Chaudhry"/>
    <x v="0"/>
    <x v="1"/>
    <s v="Hamper"/>
    <x v="2"/>
    <x v="1"/>
    <x v="1"/>
    <n v="147.47999999999999"/>
    <d v="2025-06-01T00:25:00"/>
    <d v="2024-10-07T00:25:00"/>
    <x v="0"/>
    <d v="2025-06-03T11:57:00"/>
    <d v="2025-06-02T00:25:00"/>
    <x v="0"/>
  </r>
  <r>
    <s v="ORD-20250528-01561"/>
    <x v="0"/>
    <s v="PRF-001"/>
    <x v="14"/>
    <n v="128.13999999999999"/>
    <x v="10"/>
    <n v="1"/>
    <x v="121"/>
    <x v="1"/>
    <d v="1899-12-30T21:34:00"/>
    <s v="21"/>
    <d v="2025-05-30T00:00:00"/>
    <d v="1899-12-30T11:50:00"/>
    <x v="6"/>
    <s v="Daniel Miller"/>
    <x v="0"/>
    <x v="0"/>
    <s v="Perfume"/>
    <x v="2"/>
    <x v="5"/>
    <x v="0"/>
    <n v="128.13999999999999"/>
    <d v="2025-05-28T00:11:00"/>
    <d v="2024-08-15T00:22:00"/>
    <x v="0"/>
    <d v="2025-05-30T11:50:00"/>
    <d v="2025-05-29T00:11:00"/>
    <x v="0"/>
  </r>
  <r>
    <s v="ORD-20241020-01562"/>
    <x v="0"/>
    <s v="PER-002"/>
    <x v="15"/>
    <n v="19.14"/>
    <x v="0"/>
    <n v="1"/>
    <x v="366"/>
    <x v="10"/>
    <d v="1899-12-30T12:54:00"/>
    <s v="12"/>
    <d v="2024-10-21T00:00:00"/>
    <d v="1899-12-30T12:54:00"/>
    <x v="18"/>
    <s v="Noor Al Nuaimi"/>
    <x v="1"/>
    <x v="1"/>
    <s v="Personalized"/>
    <x v="0"/>
    <x v="5"/>
    <x v="0"/>
    <n v="19.14"/>
    <d v="2024-10-20T01:15:00"/>
    <d v="2024-09-01T01:29:00"/>
    <x v="0"/>
    <d v="2024-10-21T12:54:00"/>
    <d v="2024-10-21T01:15:00"/>
    <x v="0"/>
  </r>
  <r>
    <s v="ORD-20241013-01563"/>
    <x v="0"/>
    <s v="BBY-001"/>
    <x v="16"/>
    <n v="64.53"/>
    <x v="0"/>
    <n v="1"/>
    <x v="151"/>
    <x v="10"/>
    <d v="1899-12-30T11:39:00"/>
    <s v="11"/>
    <d v="2024-10-14T00:00:00"/>
    <d v="1899-12-30T17:39:00"/>
    <x v="36"/>
    <s v="Fatima Al Nuaimi"/>
    <x v="6"/>
    <x v="0"/>
    <s v="Baby"/>
    <x v="0"/>
    <x v="0"/>
    <x v="1"/>
    <n v="64.53"/>
    <d v="2024-10-13T01:07:00"/>
    <d v="2024-10-13T01:07:00"/>
    <x v="1"/>
    <d v="2024-10-14T17:39:00"/>
    <d v="2024-10-14T01:07:00"/>
    <x v="0"/>
  </r>
  <r>
    <s v="ORD-20250223-01564"/>
    <x v="0"/>
    <s v="CRP-001"/>
    <x v="4"/>
    <n v="152.29"/>
    <x v="9"/>
    <n v="4"/>
    <x v="42"/>
    <x v="5"/>
    <d v="1899-12-30T18:57:00"/>
    <s v="18"/>
    <d v="2025-02-24T00:00:00"/>
    <d v="1899-12-30T20:36:00"/>
    <x v="14"/>
    <s v="Ali Shaikh"/>
    <x v="1"/>
    <x v="0"/>
    <s v="Hamper"/>
    <x v="0"/>
    <x v="1"/>
    <x v="0"/>
    <n v="609.16"/>
    <d v="2025-02-23T00:33:00"/>
    <d v="2024-09-12T00:44:00"/>
    <x v="0"/>
    <d v="2025-02-24T20:36:00"/>
    <d v="2025-02-24T00:33:00"/>
    <x v="0"/>
  </r>
  <r>
    <s v="ORD-20241114-01565"/>
    <x v="0"/>
    <s v="SWT-001"/>
    <x v="9"/>
    <n v="29.59"/>
    <x v="4"/>
    <n v="1"/>
    <x v="39"/>
    <x v="9"/>
    <d v="1899-12-30T10:22:00"/>
    <s v="10"/>
    <d v="2024-11-14T00:00:00"/>
    <d v="1899-12-30T13:22:00"/>
    <x v="16"/>
    <s v="Bilal Shaikh"/>
    <x v="0"/>
    <x v="0"/>
    <s v="Dates &amp; Sweets"/>
    <x v="1"/>
    <x v="0"/>
    <x v="0"/>
    <n v="29.59"/>
    <d v="2024-11-14T00:44:00"/>
    <d v="2024-09-22T00:11:00"/>
    <x v="0"/>
    <d v="2024-11-14T13:22:00"/>
    <d v="2024-11-15T00:44:00"/>
    <x v="1"/>
  </r>
  <r>
    <s v="ORD-20240817-01566"/>
    <x v="0"/>
    <s v="GFT-001"/>
    <x v="2"/>
    <n v="33.78"/>
    <x v="2"/>
    <n v="1"/>
    <x v="38"/>
    <x v="7"/>
    <d v="1899-12-30T16:00:00"/>
    <s v="16"/>
    <d v="2024-08-18T00:00:00"/>
    <d v="1899-12-30T19:00:00"/>
    <x v="18"/>
    <s v="Meera Chaudhry"/>
    <x v="1"/>
    <x v="0"/>
    <s v="Gifting"/>
    <x v="0"/>
    <x v="1"/>
    <x v="2"/>
    <n v="33.78"/>
    <d v="2024-08-17T01:07:00"/>
    <d v="2024-08-17T01:07:00"/>
    <x v="1"/>
    <d v="2024-08-18T19:00:00"/>
    <d v="2024-08-18T01:07:00"/>
    <x v="0"/>
  </r>
  <r>
    <s v="ORD-20240815-01567"/>
    <x v="0"/>
    <s v="FLW-001"/>
    <x v="1"/>
    <n v="51.01"/>
    <x v="1"/>
    <n v="1"/>
    <x v="337"/>
    <x v="7"/>
    <d v="1899-12-30T11:29:00"/>
    <s v="11"/>
    <d v="2024-08-15T00:00:00"/>
    <d v="1899-12-30T15:29:00"/>
    <x v="5"/>
    <s v="Hassan Al Suwaidi"/>
    <x v="0"/>
    <x v="0"/>
    <s v="Flowers"/>
    <x v="1"/>
    <x v="4"/>
    <x v="0"/>
    <n v="51.01"/>
    <d v="2024-08-15T00:22:00"/>
    <d v="2024-08-15T00:22:00"/>
    <x v="1"/>
    <d v="2024-08-15T15:29:00"/>
    <d v="2024-08-16T00:22:00"/>
    <x v="1"/>
  </r>
  <r>
    <s v="ORD-20250607-01568"/>
    <x v="0"/>
    <s v="GFT-001"/>
    <x v="2"/>
    <n v="34.270000000000003"/>
    <x v="2"/>
    <n v="1"/>
    <x v="199"/>
    <x v="6"/>
    <d v="1899-12-30T14:27:00"/>
    <s v="14"/>
    <d v="2025-06-07T00:00:00"/>
    <d v="1899-12-30T21:27:00"/>
    <x v="15"/>
    <s v="Noor Al Suwaidi"/>
    <x v="2"/>
    <x v="0"/>
    <s v="Gifting"/>
    <x v="1"/>
    <x v="1"/>
    <x v="0"/>
    <n v="34.270000000000003"/>
    <d v="2025-06-07T00:33:00"/>
    <d v="2024-09-30T00:44:00"/>
    <x v="0"/>
    <d v="2025-06-07T21:27:00"/>
    <d v="2025-06-08T00:33:00"/>
    <x v="1"/>
  </r>
  <r>
    <s v="ORD-20240812-01569"/>
    <x v="0"/>
    <s v="PRF-001"/>
    <x v="14"/>
    <n v="127.09"/>
    <x v="10"/>
    <n v="1"/>
    <x v="152"/>
    <x v="7"/>
    <d v="1899-12-30T11:34:00"/>
    <s v="11"/>
    <d v="2024-08-12T00:00:00"/>
    <d v="1899-12-30T16:34:00"/>
    <x v="19"/>
    <s v="Aisha Al Marri"/>
    <x v="0"/>
    <x v="0"/>
    <s v="Perfume"/>
    <x v="1"/>
    <x v="1"/>
    <x v="0"/>
    <n v="127.09"/>
    <d v="2024-08-12T00:44:00"/>
    <d v="2024-08-12T00:44:00"/>
    <x v="1"/>
    <d v="2024-08-12T16:34:00"/>
    <d v="2024-08-13T00:44:00"/>
    <x v="1"/>
  </r>
  <r>
    <s v="ORD-20250413-01570"/>
    <x v="0"/>
    <s v="SWT-001"/>
    <x v="9"/>
    <n v="30.85"/>
    <x v="7"/>
    <n v="1"/>
    <x v="204"/>
    <x v="0"/>
    <d v="1899-12-30T16:48:00"/>
    <s v="16"/>
    <d v="2025-04-14T00:00:00"/>
    <d v="1899-12-30T16:48:00"/>
    <x v="2"/>
    <s v="Bilal Patel"/>
    <x v="0"/>
    <x v="1"/>
    <s v="Dates &amp; Sweets"/>
    <x v="0"/>
    <x v="1"/>
    <x v="0"/>
    <n v="30.85"/>
    <d v="2025-04-13T00:00:00"/>
    <d v="2024-08-09T01:18:00"/>
    <x v="0"/>
    <d v="2025-04-14T16:48:00"/>
    <d v="2025-04-14T00:00:00"/>
    <x v="0"/>
  </r>
  <r>
    <s v="ORD-20250613-01571"/>
    <x v="0"/>
    <s v="CRP-001"/>
    <x v="4"/>
    <n v="171.18"/>
    <x v="4"/>
    <n v="3"/>
    <x v="235"/>
    <x v="6"/>
    <d v="1899-12-30T10:27:00"/>
    <s v="10"/>
    <d v="2025-06-14T00:00:00"/>
    <d v="1899-12-30T11:27:00"/>
    <x v="10"/>
    <s v="Fatima Al Marri"/>
    <x v="1"/>
    <x v="0"/>
    <s v="Hamper"/>
    <x v="0"/>
    <x v="5"/>
    <x v="0"/>
    <n v="513.54"/>
    <d v="2025-06-13T01:07:00"/>
    <d v="2024-08-03T00:33:00"/>
    <x v="0"/>
    <d v="2025-06-14T11:27:00"/>
    <d v="2025-06-14T01:07:00"/>
    <x v="0"/>
  </r>
  <r>
    <s v="ORD-20250521-01572"/>
    <x v="0"/>
    <s v="HMP-002"/>
    <x v="8"/>
    <n v="81.36"/>
    <x v="7"/>
    <n v="1"/>
    <x v="316"/>
    <x v="1"/>
    <d v="1899-12-30T12:37:00"/>
    <s v="12"/>
    <d v="2025-05-21T00:00:00"/>
    <d v="1899-12-30T15:37:00"/>
    <x v="3"/>
    <s v="Aisha Al Nuaimi"/>
    <x v="0"/>
    <x v="0"/>
    <s v="Hamper"/>
    <x v="1"/>
    <x v="6"/>
    <x v="0"/>
    <n v="81.36"/>
    <d v="2025-05-21T00:44:00"/>
    <d v="2024-08-03T00:25:00"/>
    <x v="0"/>
    <d v="2025-05-21T15:37:00"/>
    <d v="2025-05-22T00:44:00"/>
    <x v="1"/>
  </r>
  <r>
    <s v="ORD-20250228-01573"/>
    <x v="0"/>
    <s v="PRF-001"/>
    <x v="14"/>
    <n v="127.76"/>
    <x v="12"/>
    <n v="1"/>
    <x v="158"/>
    <x v="5"/>
    <d v="1899-12-30T13:12:00"/>
    <s v="13"/>
    <d v="2025-03-01T00:00:00"/>
    <d v="1899-12-30T18:12:00"/>
    <x v="26"/>
    <s v="Zain Kumar"/>
    <x v="1"/>
    <x v="1"/>
    <s v="Perfume"/>
    <x v="0"/>
    <x v="0"/>
    <x v="2"/>
    <n v="127.76"/>
    <d v="2025-02-28T00:55:00"/>
    <d v="2024-08-07T01:18:00"/>
    <x v="0"/>
    <d v="2025-03-01T18:12:00"/>
    <d v="2025-03-01T00:55:00"/>
    <x v="0"/>
  </r>
  <r>
    <s v="ORD-20250805-01574"/>
    <x v="0"/>
    <s v="GFT-001"/>
    <x v="2"/>
    <n v="36.03"/>
    <x v="6"/>
    <n v="1"/>
    <x v="35"/>
    <x v="7"/>
    <d v="1899-12-30T18:07:00"/>
    <s v="18"/>
    <d v="2025-08-06T00:00:00"/>
    <d v="1899-12-30T19:41:00"/>
    <x v="3"/>
    <s v="Mohammed Al Hosani"/>
    <x v="0"/>
    <x v="0"/>
    <s v="Gifting"/>
    <x v="0"/>
    <x v="0"/>
    <x v="0"/>
    <n v="36.03"/>
    <d v="2025-08-05T00:11:00"/>
    <d v="2024-08-22T01:15:00"/>
    <x v="0"/>
    <d v="2025-08-06T19:41:00"/>
    <d v="2025-08-06T00:11:00"/>
    <x v="0"/>
  </r>
  <r>
    <s v="ORD-20240829-01575"/>
    <x v="0"/>
    <s v="HMP-001"/>
    <x v="11"/>
    <n v="73.66"/>
    <x v="9"/>
    <n v="10"/>
    <x v="209"/>
    <x v="7"/>
    <d v="1899-12-30T10:09:00"/>
    <s v="10"/>
    <d v="2024-08-29T00:00:00"/>
    <d v="1899-12-30T13:09:00"/>
    <x v="7"/>
    <s v="Reem Al Nahyan"/>
    <x v="0"/>
    <x v="1"/>
    <s v="Hamper"/>
    <x v="1"/>
    <x v="1"/>
    <x v="1"/>
    <n v="736.59999999999991"/>
    <d v="2024-08-29T01:07:00"/>
    <d v="2024-08-10T00:11:00"/>
    <x v="0"/>
    <d v="2024-08-29T13:09:00"/>
    <d v="2024-08-30T01:07:00"/>
    <x v="1"/>
  </r>
  <r>
    <s v="ORD-20250727-01576"/>
    <x v="0"/>
    <s v="HMP-002"/>
    <x v="8"/>
    <n v="82.62"/>
    <x v="4"/>
    <n v="1"/>
    <x v="350"/>
    <x v="8"/>
    <d v="1899-12-30T18:57:00"/>
    <s v="18"/>
    <d v="2025-07-28T00:00:00"/>
    <d v="1899-12-30T18:57:00"/>
    <x v="26"/>
    <s v="Imran Patel"/>
    <x v="1"/>
    <x v="1"/>
    <s v="Hamper"/>
    <x v="0"/>
    <x v="0"/>
    <x v="0"/>
    <n v="82.62"/>
    <d v="2025-07-27T00:33:00"/>
    <d v="2024-08-04T00:56:00"/>
    <x v="0"/>
    <d v="2025-07-28T18:57:00"/>
    <d v="2025-07-28T00:33:00"/>
    <x v="0"/>
  </r>
  <r>
    <s v="ORD-20241124-01577"/>
    <x v="0"/>
    <s v="HMP-001"/>
    <x v="11"/>
    <n v="73.180000000000007"/>
    <x v="9"/>
    <n v="3"/>
    <x v="26"/>
    <x v="9"/>
    <d v="1899-12-30T09:39:00"/>
    <s v="9"/>
    <d v="2024-11-25T00:00:00"/>
    <d v="1899-12-30T09:39:00"/>
    <x v="10"/>
    <s v="Aisha Al Falasi"/>
    <x v="1"/>
    <x v="0"/>
    <s v="Hamper"/>
    <x v="0"/>
    <x v="5"/>
    <x v="0"/>
    <n v="219.54000000000002"/>
    <d v="2024-11-24T00:33:00"/>
    <d v="2024-08-19T00:11:00"/>
    <x v="0"/>
    <d v="2024-11-25T09:39:00"/>
    <d v="2024-11-25T00:33:00"/>
    <x v="0"/>
  </r>
  <r>
    <s v="ORD-20240924-01578"/>
    <x v="0"/>
    <s v="PAF-001"/>
    <x v="12"/>
    <n v="23.41"/>
    <x v="3"/>
    <n v="2"/>
    <x v="100"/>
    <x v="3"/>
    <d v="1899-12-30T20:24:00"/>
    <s v="20"/>
    <d v="2024-09-26T00:00:00"/>
    <d v="1899-12-30T13:08:00"/>
    <x v="6"/>
    <s v="Rohit Shah"/>
    <x v="0"/>
    <x v="1"/>
    <s v="Bakery"/>
    <x v="2"/>
    <x v="3"/>
    <x v="0"/>
    <n v="46.82"/>
    <d v="2024-09-24T01:25:00"/>
    <d v="2024-08-02T00:33:00"/>
    <x v="0"/>
    <d v="2024-09-26T13:08:00"/>
    <d v="2024-09-25T01:25:00"/>
    <x v="0"/>
  </r>
  <r>
    <s v="ORD-20241219-01579"/>
    <x v="0"/>
    <s v="PAF-001"/>
    <x v="12"/>
    <n v="19.16"/>
    <x v="3"/>
    <n v="3"/>
    <x v="124"/>
    <x v="11"/>
    <d v="1899-12-30T17:30:00"/>
    <s v="17"/>
    <d v="2024-12-20T00:00:00"/>
    <d v="1899-12-30T13:05:00"/>
    <x v="0"/>
    <s v="Hamad Al Mansoori"/>
    <x v="0"/>
    <x v="0"/>
    <s v="Bakery"/>
    <x v="0"/>
    <x v="3"/>
    <x v="2"/>
    <n v="57.480000000000004"/>
    <d v="2024-12-19T01:07:00"/>
    <d v="2024-08-10T00:56:00"/>
    <x v="0"/>
    <d v="2024-12-20T13:05:00"/>
    <d v="2024-12-20T01:07:00"/>
    <x v="0"/>
  </r>
  <r>
    <s v="ORD-20250111-01580"/>
    <x v="0"/>
    <s v="PAF-001"/>
    <x v="12"/>
    <n v="20.149999999999999"/>
    <x v="5"/>
    <n v="1"/>
    <x v="144"/>
    <x v="4"/>
    <d v="1899-12-30T09:32:00"/>
    <s v="9"/>
    <d v="2025-01-12T00:00:00"/>
    <d v="1899-12-30T15:32:00"/>
    <x v="5"/>
    <s v="Latifa Al Bateen"/>
    <x v="0"/>
    <x v="1"/>
    <s v="Bakery"/>
    <x v="0"/>
    <x v="1"/>
    <x v="0"/>
    <n v="20.149999999999999"/>
    <d v="2025-01-11T00:22:00"/>
    <d v="2024-09-06T00:33:00"/>
    <x v="0"/>
    <d v="2025-01-12T15:32:00"/>
    <d v="2025-01-12T00:22:00"/>
    <x v="0"/>
  </r>
  <r>
    <s v="ORD-20250214-01581"/>
    <x v="0"/>
    <s v="HMP-002"/>
    <x v="8"/>
    <n v="77.739999999999995"/>
    <x v="4"/>
    <n v="1"/>
    <x v="176"/>
    <x v="5"/>
    <d v="1899-12-30T14:13:00"/>
    <s v="14"/>
    <d v="2025-02-14T00:00:00"/>
    <d v="1899-12-30T21:13:00"/>
    <x v="14"/>
    <s v="Omar Al Bateen"/>
    <x v="1"/>
    <x v="1"/>
    <s v="Hamper"/>
    <x v="1"/>
    <x v="6"/>
    <x v="0"/>
    <n v="77.739999999999995"/>
    <d v="2025-02-14T00:11:00"/>
    <d v="2024-09-02T01:18:00"/>
    <x v="0"/>
    <d v="2025-02-14T21:13:00"/>
    <d v="2025-02-15T00:11:00"/>
    <x v="1"/>
  </r>
  <r>
    <s v="ORD-20241119-01582"/>
    <x v="0"/>
    <s v="FLW-001"/>
    <x v="1"/>
    <n v="52.73"/>
    <x v="1"/>
    <n v="1"/>
    <x v="77"/>
    <x v="9"/>
    <d v="1899-12-30T17:15:00"/>
    <s v="17"/>
    <d v="2024-11-20T00:00:00"/>
    <d v="1899-12-30T18:27:00"/>
    <x v="23"/>
    <s v="Sana Shaikh"/>
    <x v="5"/>
    <x v="0"/>
    <s v="Flowers"/>
    <x v="0"/>
    <x v="1"/>
    <x v="1"/>
    <n v="52.73"/>
    <d v="2024-11-19T01:15:00"/>
    <d v="2024-10-27T01:18:00"/>
    <x v="0"/>
    <d v="2024-11-20T18:27:00"/>
    <d v="2024-11-20T01:15:00"/>
    <x v="0"/>
  </r>
  <r>
    <s v="ORD-20250319-01583"/>
    <x v="0"/>
    <s v="FLW-001"/>
    <x v="1"/>
    <n v="55.71"/>
    <x v="11"/>
    <n v="1"/>
    <x v="282"/>
    <x v="2"/>
    <d v="1899-12-30T20:46:00"/>
    <s v="20"/>
    <d v="2025-03-21T00:00:00"/>
    <d v="1899-12-30T13:01:00"/>
    <x v="11"/>
    <s v="Ayesha Shaikh"/>
    <x v="0"/>
    <x v="1"/>
    <s v="Flowers"/>
    <x v="2"/>
    <x v="0"/>
    <x v="0"/>
    <n v="55.71"/>
    <d v="2025-03-19T01:18:00"/>
    <d v="2024-09-06T00:11:00"/>
    <x v="0"/>
    <d v="2025-03-21T13:01:00"/>
    <d v="2025-03-20T01:18:00"/>
    <x v="0"/>
  </r>
  <r>
    <s v="ORD-20240903-01584"/>
    <x v="0"/>
    <s v="HMP-001"/>
    <x v="11"/>
    <n v="73.989999999999995"/>
    <x v="9"/>
    <n v="3"/>
    <x v="72"/>
    <x v="3"/>
    <d v="1899-12-30T15:35:00"/>
    <s v="15"/>
    <d v="2024-09-04T00:00:00"/>
    <d v="1899-12-30T15:35:00"/>
    <x v="4"/>
    <s v="Hassan Khan"/>
    <x v="0"/>
    <x v="1"/>
    <s v="Hamper"/>
    <x v="0"/>
    <x v="3"/>
    <x v="0"/>
    <n v="221.96999999999997"/>
    <d v="2024-09-03T00:56:00"/>
    <d v="2024-09-03T00:56:00"/>
    <x v="1"/>
    <d v="2024-09-04T15:35:00"/>
    <d v="2024-09-04T00:56:00"/>
    <x v="0"/>
  </r>
  <r>
    <s v="ORD-20241031-01585"/>
    <x v="0"/>
    <s v="FLW-002"/>
    <x v="5"/>
    <n v="55.31"/>
    <x v="1"/>
    <n v="1"/>
    <x v="340"/>
    <x v="10"/>
    <d v="1899-12-30T11:26:00"/>
    <s v="11"/>
    <d v="2024-10-31T00:00:00"/>
    <d v="1899-12-30T14:26:00"/>
    <x v="16"/>
    <s v="Ahmed Al Bateen"/>
    <x v="0"/>
    <x v="1"/>
    <s v="Flowers"/>
    <x v="1"/>
    <x v="0"/>
    <x v="0"/>
    <n v="55.31"/>
    <d v="2024-10-31T01:29:00"/>
    <d v="2024-08-06T00:56:00"/>
    <x v="0"/>
    <d v="2024-10-31T14:26:00"/>
    <d v="2024-11-01T01:29:00"/>
    <x v="1"/>
  </r>
  <r>
    <s v="ORD-20250120-01586"/>
    <x v="0"/>
    <s v="BAL-001"/>
    <x v="13"/>
    <n v="27.32"/>
    <x v="5"/>
    <n v="1"/>
    <x v="90"/>
    <x v="4"/>
    <d v="1899-12-30T14:46:00"/>
    <s v="14"/>
    <d v="2025-01-21T00:00:00"/>
    <d v="1899-12-30T15:46:00"/>
    <x v="23"/>
    <s v="Rohit Ahmed"/>
    <x v="5"/>
    <x v="0"/>
    <s v="Balloons"/>
    <x v="0"/>
    <x v="2"/>
    <x v="1"/>
    <n v="27.32"/>
    <d v="2025-01-20T01:18:00"/>
    <d v="2024-08-10T00:44:00"/>
    <x v="0"/>
    <d v="2025-01-21T15:46:00"/>
    <d v="2025-01-21T01:18:00"/>
    <x v="0"/>
  </r>
  <r>
    <s v="ORD-20241010-01587"/>
    <x v="0"/>
    <s v="FLW-002"/>
    <x v="5"/>
    <n v="50.92"/>
    <x v="3"/>
    <n v="1"/>
    <x v="266"/>
    <x v="10"/>
    <d v="1899-12-30T16:03:00"/>
    <s v="16"/>
    <d v="2024-10-11T00:00:00"/>
    <d v="1899-12-30T21:03:00"/>
    <x v="7"/>
    <s v="Rakesh Verma"/>
    <x v="0"/>
    <x v="0"/>
    <s v="Flowers"/>
    <x v="0"/>
    <x v="0"/>
    <x v="1"/>
    <n v="50.92"/>
    <d v="2024-10-10T01:15:00"/>
    <d v="2024-08-07T01:29:00"/>
    <x v="0"/>
    <d v="2024-10-11T21:03:00"/>
    <d v="2024-10-11T01:15:00"/>
    <x v="0"/>
  </r>
  <r>
    <s v="ORD-20250216-01588"/>
    <x v="0"/>
    <s v="PRF-001"/>
    <x v="14"/>
    <n v="122.29"/>
    <x v="2"/>
    <n v="2"/>
    <x v="295"/>
    <x v="5"/>
    <d v="1899-12-30T19:05:00"/>
    <s v="19"/>
    <d v="2025-02-17T00:00:00"/>
    <d v="1899-12-30T21:05:00"/>
    <x v="24"/>
    <s v="Priya Kumar"/>
    <x v="1"/>
    <x v="1"/>
    <s v="Perfume"/>
    <x v="0"/>
    <x v="6"/>
    <x v="1"/>
    <n v="244.58"/>
    <d v="2025-02-16T01:29:00"/>
    <d v="2024-09-12T00:44:00"/>
    <x v="0"/>
    <d v="2025-02-17T21:05:00"/>
    <d v="2025-02-17T01:29:00"/>
    <x v="0"/>
  </r>
  <r>
    <s v="ORD-20250626-01589"/>
    <x v="0"/>
    <s v="FLW-002"/>
    <x v="5"/>
    <n v="59.29"/>
    <x v="6"/>
    <n v="3"/>
    <x v="103"/>
    <x v="6"/>
    <d v="1899-12-30T09:22:00"/>
    <s v="9"/>
    <d v="2025-06-26T00:00:00"/>
    <d v="1899-12-30T16:22:00"/>
    <x v="0"/>
    <s v="Rakesh Khan"/>
    <x v="0"/>
    <x v="1"/>
    <s v="Flowers"/>
    <x v="1"/>
    <x v="0"/>
    <x v="2"/>
    <n v="177.87"/>
    <d v="2025-06-26T01:18:00"/>
    <d v="2024-08-02T01:18:00"/>
    <x v="0"/>
    <d v="2025-06-26T16:22:00"/>
    <d v="2025-06-27T01:18:00"/>
    <x v="1"/>
  </r>
  <r>
    <s v="ORD-20250324-01590"/>
    <x v="0"/>
    <s v="DAT-001"/>
    <x v="6"/>
    <n v="31.67"/>
    <x v="4"/>
    <n v="1"/>
    <x v="76"/>
    <x v="2"/>
    <d v="1899-12-30T13:32:00"/>
    <s v="13"/>
    <d v="2025-03-25T00:00:00"/>
    <d v="1899-12-30T18:32:00"/>
    <x v="5"/>
    <s v="Noor Al Shamsi"/>
    <x v="0"/>
    <x v="1"/>
    <s v="Dates &amp; Sweets"/>
    <x v="0"/>
    <x v="5"/>
    <x v="0"/>
    <n v="31.67"/>
    <d v="2025-03-24T01:29:00"/>
    <d v="2024-08-03T01:29:00"/>
    <x v="0"/>
    <d v="2025-03-25T18:32:00"/>
    <d v="2025-03-25T01:29:00"/>
    <x v="0"/>
  </r>
  <r>
    <s v="ORD-20250612-01591"/>
    <x v="0"/>
    <s v="FLW-002"/>
    <x v="5"/>
    <n v="55.83"/>
    <x v="3"/>
    <n v="1"/>
    <x v="212"/>
    <x v="6"/>
    <d v="1899-12-30T13:30:00"/>
    <s v="13"/>
    <d v="2025-06-13T00:00:00"/>
    <d v="1899-12-30T18:30:00"/>
    <x v="24"/>
    <s v="Hassan Verma"/>
    <x v="1"/>
    <x v="1"/>
    <s v="Flowers"/>
    <x v="0"/>
    <x v="0"/>
    <x v="0"/>
    <n v="55.83"/>
    <d v="2025-06-12T00:25:00"/>
    <d v="2024-09-13T00:22:00"/>
    <x v="0"/>
    <d v="2025-06-13T18:30:00"/>
    <d v="2025-06-13T00:25:00"/>
    <x v="0"/>
  </r>
  <r>
    <s v="ORD-20250416-01592"/>
    <x v="0"/>
    <s v="GFT-001"/>
    <x v="2"/>
    <n v="37.799999999999997"/>
    <x v="2"/>
    <n v="1"/>
    <x v="85"/>
    <x v="0"/>
    <d v="1899-12-30T17:01:00"/>
    <s v="17"/>
    <d v="2025-04-17T00:00:00"/>
    <d v="1899-12-30T20:01:00"/>
    <x v="35"/>
    <s v="Noor Al Mazrouei"/>
    <x v="5"/>
    <x v="0"/>
    <s v="Gifting"/>
    <x v="0"/>
    <x v="0"/>
    <x v="1"/>
    <n v="37.799999999999997"/>
    <d v="2025-04-16T01:18:00"/>
    <d v="2024-08-18T01:07:00"/>
    <x v="0"/>
    <d v="2025-04-17T20:01:00"/>
    <d v="2025-04-17T01:18:00"/>
    <x v="0"/>
  </r>
  <r>
    <s v="ORD-20240805-01593"/>
    <x v="0"/>
    <s v="GFT-001"/>
    <x v="2"/>
    <n v="27.43"/>
    <x v="10"/>
    <n v="1"/>
    <x v="195"/>
    <x v="7"/>
    <d v="1899-12-30T15:44:00"/>
    <s v="15"/>
    <d v="2024-08-06T00:00:00"/>
    <d v="1899-12-30T16:44:00"/>
    <x v="2"/>
    <s v="Aijaz Kumar"/>
    <x v="0"/>
    <x v="0"/>
    <s v="Gifting"/>
    <x v="0"/>
    <x v="0"/>
    <x v="1"/>
    <n v="27.43"/>
    <d v="2024-08-05T00:56:00"/>
    <d v="2024-08-05T00:56:00"/>
    <x v="1"/>
    <d v="2024-08-06T16:44:00"/>
    <d v="2024-08-06T00:56:00"/>
    <x v="0"/>
  </r>
  <r>
    <s v="ORD-20250309-01594"/>
    <x v="0"/>
    <s v="CRP-001"/>
    <x v="4"/>
    <n v="149.26"/>
    <x v="4"/>
    <n v="4"/>
    <x v="186"/>
    <x v="2"/>
    <d v="1899-12-30T14:08:00"/>
    <s v="14"/>
    <d v="2025-03-10T00:00:00"/>
    <d v="1899-12-30T20:08:00"/>
    <x v="10"/>
    <s v="Priya Khan"/>
    <x v="1"/>
    <x v="1"/>
    <s v="Hamper"/>
    <x v="0"/>
    <x v="1"/>
    <x v="0"/>
    <n v="597.04"/>
    <d v="2025-03-09T01:29:00"/>
    <d v="2024-10-05T00:44:00"/>
    <x v="0"/>
    <d v="2025-03-10T20:08:00"/>
    <d v="2025-03-10T01:29:00"/>
    <x v="0"/>
  </r>
  <r>
    <s v="ORD-20250809-01595"/>
    <x v="0"/>
    <s v="BBY-001"/>
    <x v="16"/>
    <n v="55.48"/>
    <x v="0"/>
    <n v="1"/>
    <x v="371"/>
    <x v="7"/>
    <d v="1899-12-30T18:01:00"/>
    <s v="18"/>
    <d v="2025-08-10T00:00:00"/>
    <d v="1899-12-30T21:01:00"/>
    <x v="32"/>
    <s v="David Jones"/>
    <x v="6"/>
    <x v="0"/>
    <s v="Baby"/>
    <x v="0"/>
    <x v="0"/>
    <x v="0"/>
    <n v="55.48"/>
    <d v="2025-08-09T00:44:00"/>
    <d v="2024-11-26T01:29:00"/>
    <x v="0"/>
    <d v="2025-08-10T21:01:00"/>
    <d v="2025-08-10T00:44:00"/>
    <x v="0"/>
  </r>
  <r>
    <s v="ORD-20250806-01596"/>
    <x v="0"/>
    <s v="GFT-001"/>
    <x v="2"/>
    <n v="36.43"/>
    <x v="12"/>
    <n v="1"/>
    <x v="137"/>
    <x v="7"/>
    <d v="1899-12-30T19:37:00"/>
    <s v="19"/>
    <d v="2025-08-07T00:00:00"/>
    <d v="1899-12-30T20:28:00"/>
    <x v="22"/>
    <s v="Saeed Al Bateen"/>
    <x v="5"/>
    <x v="0"/>
    <s v="Gifting"/>
    <x v="0"/>
    <x v="1"/>
    <x v="1"/>
    <n v="36.43"/>
    <d v="2025-08-06T00:11:00"/>
    <d v="2024-10-26T00:56:00"/>
    <x v="0"/>
    <d v="2025-08-07T20:28:00"/>
    <d v="2025-08-07T00:11:00"/>
    <x v="0"/>
  </r>
  <r>
    <s v="ORD-20250528-01597"/>
    <x v="0"/>
    <s v="HOM-001"/>
    <x v="3"/>
    <n v="33.299999999999997"/>
    <x v="11"/>
    <n v="1"/>
    <x v="121"/>
    <x v="1"/>
    <d v="1899-12-30T09:45:00"/>
    <s v="9"/>
    <d v="2025-05-28T00:00:00"/>
    <d v="1899-12-30T15:45:00"/>
    <x v="4"/>
    <s v="Ali Shah"/>
    <x v="0"/>
    <x v="1"/>
    <s v="Home Fragrance"/>
    <x v="1"/>
    <x v="5"/>
    <x v="1"/>
    <n v="33.299999999999997"/>
    <d v="2025-05-28T00:25:00"/>
    <d v="2024-08-05T01:18:00"/>
    <x v="0"/>
    <d v="2025-05-28T15:45:00"/>
    <d v="2025-05-29T00:25:00"/>
    <x v="1"/>
  </r>
  <r>
    <s v="ORD-20240808-01598"/>
    <x v="0"/>
    <s v="HOM-001"/>
    <x v="3"/>
    <n v="29.67"/>
    <x v="6"/>
    <n v="1"/>
    <x v="326"/>
    <x v="7"/>
    <d v="1899-12-30T10:46:00"/>
    <s v="10"/>
    <d v="2024-08-08T00:00:00"/>
    <d v="1899-12-30T13:46:00"/>
    <x v="14"/>
    <s v="Mohammed Al Mazrouei"/>
    <x v="1"/>
    <x v="1"/>
    <s v="Home Fragrance"/>
    <x v="1"/>
    <x v="0"/>
    <x v="0"/>
    <n v="29.67"/>
    <d v="2024-08-08T00:11:00"/>
    <d v="2024-08-08T00:11:00"/>
    <x v="1"/>
    <d v="2024-08-08T13:46:00"/>
    <d v="2024-08-09T00:11:00"/>
    <x v="1"/>
  </r>
  <r>
    <s v="ORD-20241010-01599"/>
    <x v="0"/>
    <s v="PRF-001"/>
    <x v="14"/>
    <n v="129.15"/>
    <x v="10"/>
    <n v="1"/>
    <x v="266"/>
    <x v="10"/>
    <d v="1899-12-30T11:54:00"/>
    <s v="11"/>
    <d v="2024-10-10T00:00:00"/>
    <d v="1899-12-30T14:54:00"/>
    <x v="29"/>
    <s v="Olivia Smith"/>
    <x v="2"/>
    <x v="1"/>
    <s v="Perfume"/>
    <x v="1"/>
    <x v="5"/>
    <x v="1"/>
    <n v="129.15"/>
    <d v="2024-10-10T00:33:00"/>
    <d v="2024-10-10T00:33:00"/>
    <x v="1"/>
    <d v="2024-10-10T14:54:00"/>
    <d v="2024-10-11T00:33:00"/>
    <x v="1"/>
  </r>
  <r>
    <s v="ORD-20250718-01600"/>
    <x v="0"/>
    <s v="SWT-001"/>
    <x v="9"/>
    <n v="31.61"/>
    <x v="4"/>
    <n v="4"/>
    <x v="354"/>
    <x v="8"/>
    <d v="1899-12-30T12:45:00"/>
    <s v="12"/>
    <d v="2025-07-18T00:00:00"/>
    <d v="1899-12-30T17:45:00"/>
    <x v="17"/>
    <s v="Arjun Kumar"/>
    <x v="2"/>
    <x v="1"/>
    <s v="Dates &amp; Sweets"/>
    <x v="1"/>
    <x v="3"/>
    <x v="1"/>
    <n v="126.44"/>
    <d v="2025-07-18T00:25:00"/>
    <d v="2024-08-03T00:56:00"/>
    <x v="0"/>
    <d v="2025-07-18T17:45:00"/>
    <d v="2025-07-19T00:25:00"/>
    <x v="1"/>
  </r>
  <r>
    <s v="ORD-20250524-01601"/>
    <x v="0"/>
    <s v="HMP-001"/>
    <x v="11"/>
    <n v="82.89"/>
    <x v="12"/>
    <n v="1"/>
    <x v="114"/>
    <x v="1"/>
    <d v="1899-12-30T11:25:00"/>
    <s v="11"/>
    <d v="2025-05-25T00:00:00"/>
    <d v="1899-12-30T13:25:00"/>
    <x v="2"/>
    <s v="Reem Al Marri"/>
    <x v="0"/>
    <x v="0"/>
    <s v="Hamper"/>
    <x v="0"/>
    <x v="1"/>
    <x v="2"/>
    <n v="82.89"/>
    <d v="2025-05-24T00:44:00"/>
    <d v="2024-08-10T00:44:00"/>
    <x v="0"/>
    <d v="2025-05-25T13:25:00"/>
    <d v="2025-05-25T00:44:00"/>
    <x v="0"/>
  </r>
  <r>
    <s v="ORD-20241025-01602"/>
    <x v="0"/>
    <s v="PAF-001"/>
    <x v="12"/>
    <n v="24.89"/>
    <x v="5"/>
    <n v="1"/>
    <x v="277"/>
    <x v="10"/>
    <d v="1899-12-30T10:46:00"/>
    <s v="10"/>
    <d v="2024-10-25T00:00:00"/>
    <d v="1899-12-30T17:46:00"/>
    <x v="26"/>
    <s v="Rohit Chaudhry"/>
    <x v="1"/>
    <x v="0"/>
    <s v="Bakery"/>
    <x v="1"/>
    <x v="1"/>
    <x v="1"/>
    <n v="24.89"/>
    <d v="2024-10-25T00:11:00"/>
    <d v="2024-10-25T00:11:00"/>
    <x v="1"/>
    <d v="2024-10-25T17:46:00"/>
    <d v="2024-10-26T00:11:00"/>
    <x v="1"/>
  </r>
  <r>
    <s v="ORD-20241029-01603"/>
    <x v="0"/>
    <s v="FLW-001"/>
    <x v="1"/>
    <n v="51.91"/>
    <x v="0"/>
    <n v="1"/>
    <x v="188"/>
    <x v="10"/>
    <d v="1899-12-30T17:59:00"/>
    <s v="17"/>
    <d v="2024-10-30T00:00:00"/>
    <d v="1899-12-30T20:59:00"/>
    <x v="1"/>
    <s v="James Jones"/>
    <x v="1"/>
    <x v="0"/>
    <s v="Flowers"/>
    <x v="0"/>
    <x v="1"/>
    <x v="1"/>
    <n v="51.91"/>
    <d v="2024-10-29T00:56:00"/>
    <d v="2024-10-17T00:56:00"/>
    <x v="0"/>
    <d v="2024-10-30T20:59:00"/>
    <d v="2024-10-30T00:56:00"/>
    <x v="0"/>
  </r>
  <r>
    <s v="ORD-20250127-01604"/>
    <x v="0"/>
    <s v="HMP-002"/>
    <x v="8"/>
    <n v="85.51"/>
    <x v="7"/>
    <n v="1"/>
    <x v="4"/>
    <x v="4"/>
    <d v="1899-12-30T13:33:00"/>
    <s v="13"/>
    <d v="2025-01-28T00:00:00"/>
    <d v="1899-12-30T18:33:00"/>
    <x v="32"/>
    <s v="Hassan Shaikh"/>
    <x v="6"/>
    <x v="0"/>
    <s v="Hamper"/>
    <x v="0"/>
    <x v="2"/>
    <x v="1"/>
    <n v="85.51"/>
    <d v="2025-01-27T00:33:00"/>
    <d v="2024-08-06T01:15:00"/>
    <x v="0"/>
    <d v="2025-01-28T18:33:00"/>
    <d v="2025-01-28T00:33:00"/>
    <x v="0"/>
  </r>
  <r>
    <s v="ORD-20250321-01605"/>
    <x v="0"/>
    <s v="HOM-001"/>
    <x v="3"/>
    <n v="26.16"/>
    <x v="11"/>
    <n v="1"/>
    <x v="80"/>
    <x v="2"/>
    <d v="1899-12-30T17:55:00"/>
    <s v="17"/>
    <d v="2025-03-22T00:00:00"/>
    <d v="1899-12-30T17:55:00"/>
    <x v="7"/>
    <s v="Zain Chaudhry"/>
    <x v="0"/>
    <x v="0"/>
    <s v="Home Fragrance"/>
    <x v="0"/>
    <x v="0"/>
    <x v="1"/>
    <n v="26.16"/>
    <d v="2025-03-21T01:18:00"/>
    <d v="2024-08-28T00:25:00"/>
    <x v="0"/>
    <d v="2025-03-22T17:55:00"/>
    <d v="2025-03-22T01:18:00"/>
    <x v="0"/>
  </r>
  <r>
    <s v="ORD-20240804-01606"/>
    <x v="0"/>
    <s v="PAF-001"/>
    <x v="12"/>
    <n v="21.57"/>
    <x v="8"/>
    <n v="3"/>
    <x v="163"/>
    <x v="7"/>
    <d v="1899-12-30T10:12:00"/>
    <s v="10"/>
    <d v="2024-08-04T00:00:00"/>
    <d v="1899-12-30T16:12:00"/>
    <x v="12"/>
    <s v="Arjun Shaikh"/>
    <x v="1"/>
    <x v="1"/>
    <s v="Bakery"/>
    <x v="1"/>
    <x v="4"/>
    <x v="1"/>
    <n v="64.710000000000008"/>
    <d v="2024-08-04T00:25:00"/>
    <d v="2024-08-04T00:25:00"/>
    <x v="1"/>
    <d v="2024-08-04T16:12:00"/>
    <d v="2024-08-05T00:25:00"/>
    <x v="1"/>
  </r>
  <r>
    <s v="ORD-20250812-01607"/>
    <x v="0"/>
    <s v="FLW-001"/>
    <x v="1"/>
    <n v="45.69"/>
    <x v="11"/>
    <n v="1"/>
    <x v="290"/>
    <x v="7"/>
    <d v="1899-12-30T17:15:00"/>
    <s v="17"/>
    <d v="2025-08-13T00:00:00"/>
    <d v="1899-12-30T19:15:00"/>
    <x v="4"/>
    <s v="Faisal Al Mansoori"/>
    <x v="0"/>
    <x v="0"/>
    <s v="Flowers"/>
    <x v="0"/>
    <x v="0"/>
    <x v="1"/>
    <n v="45.69"/>
    <d v="2025-08-12T01:15:00"/>
    <d v="2024-08-20T00:11:00"/>
    <x v="0"/>
    <d v="2025-08-13T19:15:00"/>
    <d v="2025-08-13T01:15:00"/>
    <x v="0"/>
  </r>
  <r>
    <s v="ORD-20250808-01608"/>
    <x v="0"/>
    <s v="PRF-001"/>
    <x v="14"/>
    <n v="140.84"/>
    <x v="10"/>
    <n v="1"/>
    <x v="236"/>
    <x v="7"/>
    <d v="1899-12-30T15:19:00"/>
    <s v="15"/>
    <d v="2025-08-09T00:00:00"/>
    <d v="1899-12-30T21:19:00"/>
    <x v="35"/>
    <s v="Arjun Shah"/>
    <x v="5"/>
    <x v="0"/>
    <s v="Perfume"/>
    <x v="0"/>
    <x v="3"/>
    <x v="2"/>
    <n v="140.84"/>
    <d v="2025-08-08T00:44:00"/>
    <d v="2024-08-09T01:29:00"/>
    <x v="0"/>
    <d v="2025-08-09T21:19:00"/>
    <d v="2025-08-09T00:44:00"/>
    <x v="0"/>
  </r>
  <r>
    <s v="ORD-20240913-01609"/>
    <x v="0"/>
    <s v="BBY-001"/>
    <x v="16"/>
    <n v="64.09"/>
    <x v="0"/>
    <n v="2"/>
    <x v="239"/>
    <x v="3"/>
    <d v="1899-12-30T11:42:00"/>
    <s v="11"/>
    <d v="2024-09-13T00:00:00"/>
    <d v="1899-12-30T17:42:00"/>
    <x v="4"/>
    <s v="Noor Al Mazrouei"/>
    <x v="0"/>
    <x v="1"/>
    <s v="Baby"/>
    <x v="1"/>
    <x v="5"/>
    <x v="0"/>
    <n v="128.18"/>
    <d v="2024-09-13T01:15:00"/>
    <d v="2024-08-18T01:07:00"/>
    <x v="0"/>
    <d v="2024-09-13T17:42:00"/>
    <d v="2024-09-14T01:15:00"/>
    <x v="1"/>
  </r>
  <r>
    <s v="ORD-20250427-01610"/>
    <x v="0"/>
    <s v="HMP-002"/>
    <x v="8"/>
    <n v="90.13"/>
    <x v="7"/>
    <n v="1"/>
    <x v="92"/>
    <x v="0"/>
    <d v="1899-12-30T10:23:00"/>
    <s v="10"/>
    <d v="2025-04-27T00:00:00"/>
    <d v="1899-12-30T13:23:00"/>
    <x v="3"/>
    <s v="Ali Iqbal"/>
    <x v="0"/>
    <x v="1"/>
    <s v="Hamper"/>
    <x v="1"/>
    <x v="3"/>
    <x v="1"/>
    <n v="90.13"/>
    <d v="2025-04-27T01:29:00"/>
    <d v="2024-08-20T00:44:00"/>
    <x v="0"/>
    <d v="2025-04-27T13:23:00"/>
    <d v="2025-04-28T01:29:00"/>
    <x v="1"/>
  </r>
  <r>
    <s v="ORD-20241205-01611"/>
    <x v="0"/>
    <s v="PAF-001"/>
    <x v="12"/>
    <n v="22.97"/>
    <x v="3"/>
    <n v="1"/>
    <x v="57"/>
    <x v="11"/>
    <d v="1899-12-30T10:30:00"/>
    <s v="10"/>
    <d v="2024-12-06T00:00:00"/>
    <d v="1899-12-30T15:30:00"/>
    <x v="3"/>
    <s v="Noor Al Falasi"/>
    <x v="0"/>
    <x v="0"/>
    <s v="Bakery"/>
    <x v="0"/>
    <x v="0"/>
    <x v="0"/>
    <n v="22.97"/>
    <d v="2024-12-05T01:15:00"/>
    <d v="2024-08-31T00:22:00"/>
    <x v="0"/>
    <d v="2024-12-06T15:30:00"/>
    <d v="2024-12-06T01:15:00"/>
    <x v="0"/>
  </r>
  <r>
    <s v="ORD-20250125-01612"/>
    <x v="0"/>
    <s v="CKE-001"/>
    <x v="7"/>
    <n v="55.19"/>
    <x v="8"/>
    <n v="1"/>
    <x v="300"/>
    <x v="4"/>
    <d v="1899-12-30T09:28:00"/>
    <s v="9"/>
    <d v="2025-01-26T00:00:00"/>
    <d v="1899-12-30T15:28:00"/>
    <x v="28"/>
    <s v="Michael Miller"/>
    <x v="3"/>
    <x v="0"/>
    <s v="Cakes"/>
    <x v="0"/>
    <x v="1"/>
    <x v="1"/>
    <n v="55.19"/>
    <d v="2025-01-25T00:44:00"/>
    <d v="2024-10-07T01:29:00"/>
    <x v="0"/>
    <d v="2025-01-26T15:28:00"/>
    <d v="2025-01-26T00:44:00"/>
    <x v="0"/>
  </r>
  <r>
    <s v="ORD-20240812-01613"/>
    <x v="0"/>
    <s v="GFT-001"/>
    <x v="2"/>
    <n v="39.75"/>
    <x v="2"/>
    <n v="1"/>
    <x v="152"/>
    <x v="7"/>
    <d v="1899-12-30T14:33:00"/>
    <s v="14"/>
    <d v="2024-08-13T00:00:00"/>
    <d v="1899-12-30T17:33:00"/>
    <x v="11"/>
    <s v="Noor Al Marri"/>
    <x v="0"/>
    <x v="0"/>
    <s v="Gifting"/>
    <x v="0"/>
    <x v="2"/>
    <x v="2"/>
    <n v="39.75"/>
    <d v="2024-08-12T00:25:00"/>
    <d v="2024-08-07T01:07:00"/>
    <x v="0"/>
    <d v="2024-08-13T17:33:00"/>
    <d v="2024-08-13T00:25:00"/>
    <x v="0"/>
  </r>
  <r>
    <s v="ORD-20250321-01614"/>
    <x v="0"/>
    <s v="SWT-001"/>
    <x v="9"/>
    <n v="27.94"/>
    <x v="7"/>
    <n v="1"/>
    <x v="80"/>
    <x v="2"/>
    <d v="1899-12-30T11:04:00"/>
    <s v="11"/>
    <d v="2025-03-22T00:00:00"/>
    <d v="1899-12-30T16:04:00"/>
    <x v="20"/>
    <s v="Sana Hussain"/>
    <x v="4"/>
    <x v="1"/>
    <s v="Dates &amp; Sweets"/>
    <x v="0"/>
    <x v="3"/>
    <x v="0"/>
    <n v="27.94"/>
    <d v="2025-03-21T00:11:00"/>
    <d v="2024-08-27T00:56:00"/>
    <x v="0"/>
    <d v="2025-03-22T16:04:00"/>
    <d v="2025-03-22T00:11:00"/>
    <x v="0"/>
  </r>
  <r>
    <s v="ORD-20241028-01615"/>
    <x v="0"/>
    <s v="PRF-001"/>
    <x v="14"/>
    <n v="121.87"/>
    <x v="12"/>
    <n v="3"/>
    <x v="213"/>
    <x v="10"/>
    <d v="1899-12-30T17:06:00"/>
    <s v="17"/>
    <d v="2024-10-29T00:00:00"/>
    <d v="1899-12-30T21:06:00"/>
    <x v="16"/>
    <s v="Ali Shaikh"/>
    <x v="0"/>
    <x v="0"/>
    <s v="Perfume"/>
    <x v="0"/>
    <x v="2"/>
    <x v="0"/>
    <n v="365.61"/>
    <d v="2024-10-28T00:25:00"/>
    <d v="2024-09-12T00:44:00"/>
    <x v="0"/>
    <d v="2024-10-29T21:06:00"/>
    <d v="2024-10-29T00:25:00"/>
    <x v="0"/>
  </r>
  <r>
    <s v="ORD-20241122-01616"/>
    <x v="0"/>
    <s v="PRF-001"/>
    <x v="14"/>
    <n v="112.87"/>
    <x v="2"/>
    <n v="1"/>
    <x v="47"/>
    <x v="9"/>
    <d v="1899-12-30T17:03:00"/>
    <s v="17"/>
    <d v="2024-11-23T00:00:00"/>
    <d v="1899-12-30T14:35:00"/>
    <x v="3"/>
    <s v="Hina Shah"/>
    <x v="0"/>
    <x v="0"/>
    <s v="Perfume"/>
    <x v="0"/>
    <x v="0"/>
    <x v="1"/>
    <n v="112.87"/>
    <d v="2024-11-22T01:07:00"/>
    <d v="2024-08-07T01:18:00"/>
    <x v="0"/>
    <d v="2024-11-23T14:35:00"/>
    <d v="2024-11-23T01:07:00"/>
    <x v="0"/>
  </r>
  <r>
    <s v="ORD-20250119-01617"/>
    <x v="0"/>
    <s v="FLW-001"/>
    <x v="1"/>
    <n v="43.83"/>
    <x v="11"/>
    <n v="1"/>
    <x v="175"/>
    <x v="4"/>
    <d v="1899-12-30T12:11:00"/>
    <s v="12"/>
    <d v="2025-01-19T00:00:00"/>
    <d v="1899-12-30T17:11:00"/>
    <x v="3"/>
    <s v="Hassan Al Bateen"/>
    <x v="0"/>
    <x v="1"/>
    <s v="Flowers"/>
    <x v="1"/>
    <x v="1"/>
    <x v="0"/>
    <n v="43.83"/>
    <d v="2025-01-19T01:29:00"/>
    <d v="2024-10-07T01:18:00"/>
    <x v="0"/>
    <d v="2025-01-19T17:11:00"/>
    <d v="2025-01-20T01:29:00"/>
    <x v="1"/>
  </r>
  <r>
    <s v="ORD-20250117-01618"/>
    <x v="0"/>
    <s v="FLW-002"/>
    <x v="5"/>
    <n v="52.31"/>
    <x v="10"/>
    <n v="1"/>
    <x v="25"/>
    <x v="4"/>
    <d v="1899-12-30T20:23:00"/>
    <s v="20"/>
    <d v="2025-01-19T00:00:00"/>
    <d v="1899-12-30T18:30:00"/>
    <x v="35"/>
    <s v="Arjun Khan"/>
    <x v="5"/>
    <x v="0"/>
    <s v="Flowers"/>
    <x v="2"/>
    <x v="3"/>
    <x v="0"/>
    <n v="52.31"/>
    <d v="2025-01-17T00:56:00"/>
    <d v="2024-08-08T00:11:00"/>
    <x v="0"/>
    <d v="2025-01-19T18:30:00"/>
    <d v="2025-01-18T00:56:00"/>
    <x v="0"/>
  </r>
  <r>
    <s v="ORD-20250419-01619"/>
    <x v="0"/>
    <s v="HOM-001"/>
    <x v="3"/>
    <n v="29.91"/>
    <x v="2"/>
    <n v="2"/>
    <x v="110"/>
    <x v="0"/>
    <d v="1899-12-30T21:38:00"/>
    <s v="21"/>
    <d v="2025-04-20T00:00:00"/>
    <d v="1899-12-30T20:07:00"/>
    <x v="15"/>
    <s v="Hassan Al Mansoori"/>
    <x v="2"/>
    <x v="1"/>
    <s v="Home Fragrance"/>
    <x v="0"/>
    <x v="0"/>
    <x v="1"/>
    <n v="59.82"/>
    <d v="2025-04-19T01:29:00"/>
    <d v="2024-08-05T01:29:00"/>
    <x v="0"/>
    <d v="2025-04-20T20:07:00"/>
    <d v="2025-04-20T01:29:00"/>
    <x v="0"/>
  </r>
  <r>
    <s v="ORD-20240930-01620"/>
    <x v="0"/>
    <s v="HOM-001"/>
    <x v="3"/>
    <n v="28.97"/>
    <x v="11"/>
    <n v="1"/>
    <x v="19"/>
    <x v="3"/>
    <d v="1899-12-30T11:37:00"/>
    <s v="11"/>
    <d v="2024-09-30T00:00:00"/>
    <d v="1899-12-30T17:37:00"/>
    <x v="14"/>
    <s v="Aijaz Patel"/>
    <x v="1"/>
    <x v="0"/>
    <s v="Home Fragrance"/>
    <x v="1"/>
    <x v="0"/>
    <x v="0"/>
    <n v="28.97"/>
    <d v="2024-09-30T01:18:00"/>
    <d v="2024-08-31T01:15:00"/>
    <x v="0"/>
    <d v="2024-09-30T17:37:00"/>
    <d v="2024-10-01T01:18:00"/>
    <x v="1"/>
  </r>
  <r>
    <s v="ORD-20240801-01621"/>
    <x v="0"/>
    <s v="BBY-001"/>
    <x v="16"/>
    <n v="61.4"/>
    <x v="0"/>
    <n v="1"/>
    <x v="177"/>
    <x v="7"/>
    <d v="1899-12-30T13:18:00"/>
    <s v="13"/>
    <d v="2024-08-01T00:00:00"/>
    <d v="1899-12-30T16:18:00"/>
    <x v="16"/>
    <s v="John Brown"/>
    <x v="0"/>
    <x v="1"/>
    <s v="Baby"/>
    <x v="1"/>
    <x v="0"/>
    <x v="1"/>
    <n v="61.4"/>
    <d v="2024-08-01T01:07:00"/>
    <d v="2024-08-01T01:07:00"/>
    <x v="1"/>
    <d v="2024-08-01T16:18:00"/>
    <d v="2024-08-02T01:07:00"/>
    <x v="1"/>
  </r>
  <r>
    <s v="ORD-20241104-01622"/>
    <x v="0"/>
    <s v="FLW-001"/>
    <x v="1"/>
    <n v="43.49"/>
    <x v="11"/>
    <n v="1"/>
    <x v="216"/>
    <x v="9"/>
    <d v="1899-12-30T15:35:00"/>
    <s v="15"/>
    <d v="2024-11-05T00:00:00"/>
    <d v="1899-12-30T15:35:00"/>
    <x v="5"/>
    <s v="Maryam Al Nahyan"/>
    <x v="2"/>
    <x v="1"/>
    <s v="Flowers"/>
    <x v="0"/>
    <x v="1"/>
    <x v="1"/>
    <n v="43.49"/>
    <d v="2024-11-04T00:56:00"/>
    <d v="2024-08-22T01:15:00"/>
    <x v="0"/>
    <d v="2024-11-05T15:35:00"/>
    <d v="2024-11-05T00:56:00"/>
    <x v="0"/>
  </r>
  <r>
    <s v="ORD-20240819-01623"/>
    <x v="0"/>
    <s v="FLW-002"/>
    <x v="5"/>
    <n v="54.63"/>
    <x v="1"/>
    <n v="1"/>
    <x v="358"/>
    <x v="7"/>
    <d v="1899-12-30T10:38:00"/>
    <s v="10"/>
    <d v="2024-08-19T00:00:00"/>
    <d v="1899-12-30T13:38:00"/>
    <x v="6"/>
    <s v="Rakesh Verma"/>
    <x v="0"/>
    <x v="1"/>
    <s v="Flowers"/>
    <x v="1"/>
    <x v="1"/>
    <x v="0"/>
    <n v="54.63"/>
    <d v="2024-08-19T00:56:00"/>
    <d v="2024-08-07T01:29:00"/>
    <x v="0"/>
    <d v="2024-08-19T13:38:00"/>
    <d v="2024-08-20T00:56:00"/>
    <x v="1"/>
  </r>
  <r>
    <s v="ORD-20241103-01624"/>
    <x v="0"/>
    <s v="PRF-001"/>
    <x v="14"/>
    <n v="105.55"/>
    <x v="2"/>
    <n v="1"/>
    <x v="271"/>
    <x v="9"/>
    <d v="1899-12-30T19:42:00"/>
    <s v="19"/>
    <d v="2024-11-04T00:00:00"/>
    <d v="1899-12-30T20:42:00"/>
    <x v="3"/>
    <s v="Saeed Al Falasi"/>
    <x v="0"/>
    <x v="0"/>
    <s v="Perfume"/>
    <x v="0"/>
    <x v="1"/>
    <x v="0"/>
    <n v="105.55"/>
    <d v="2024-11-03T00:33:00"/>
    <d v="2024-10-12T00:44:00"/>
    <x v="0"/>
    <d v="2024-11-04T20:42:00"/>
    <d v="2024-11-04T00:33:00"/>
    <x v="0"/>
  </r>
  <r>
    <s v="ORD-20250301-01625"/>
    <x v="0"/>
    <s v="CKE-001"/>
    <x v="7"/>
    <n v="58.34"/>
    <x v="8"/>
    <n v="1"/>
    <x v="135"/>
    <x v="2"/>
    <d v="1899-12-30T11:50:00"/>
    <s v="11"/>
    <d v="2025-03-02T00:00:00"/>
    <d v="1899-12-30T17:50:00"/>
    <x v="29"/>
    <s v="Imran Shah"/>
    <x v="2"/>
    <x v="0"/>
    <s v="Cakes"/>
    <x v="0"/>
    <x v="1"/>
    <x v="0"/>
    <n v="58.34"/>
    <d v="2025-03-01T00:56:00"/>
    <d v="2024-08-10T00:11:00"/>
    <x v="0"/>
    <d v="2025-03-02T17:50:00"/>
    <d v="2025-03-02T00:56:00"/>
    <x v="0"/>
  </r>
  <r>
    <s v="ORD-20250421-01626"/>
    <x v="0"/>
    <s v="GFT-001"/>
    <x v="2"/>
    <n v="35.229999999999997"/>
    <x v="3"/>
    <n v="1"/>
    <x v="128"/>
    <x v="0"/>
    <d v="1899-12-30T17:05:00"/>
    <s v="17"/>
    <d v="2025-04-22T00:00:00"/>
    <d v="1899-12-30T21:05:00"/>
    <x v="10"/>
    <s v="Priya Kumar"/>
    <x v="1"/>
    <x v="0"/>
    <s v="Gifting"/>
    <x v="0"/>
    <x v="1"/>
    <x v="0"/>
    <n v="35.229999999999997"/>
    <d v="2025-04-21T00:56:00"/>
    <d v="2024-09-12T00:44:00"/>
    <x v="0"/>
    <d v="2025-04-22T21:05:00"/>
    <d v="2025-04-22T00:56:00"/>
    <x v="0"/>
  </r>
  <r>
    <s v="ORD-20241216-01627"/>
    <x v="0"/>
    <s v="CRP-001"/>
    <x v="4"/>
    <n v="146.29"/>
    <x v="9"/>
    <n v="3"/>
    <x v="132"/>
    <x v="11"/>
    <d v="1899-12-30T11:16:00"/>
    <s v="11"/>
    <d v="2024-12-18T00:00:00"/>
    <d v="1899-12-30T12:16:00"/>
    <x v="15"/>
    <s v="Aisha Al Mansoori"/>
    <x v="2"/>
    <x v="1"/>
    <s v="Hamper"/>
    <x v="2"/>
    <x v="3"/>
    <x v="1"/>
    <n v="438.87"/>
    <d v="2024-12-16T00:44:00"/>
    <d v="2024-08-06T00:33:00"/>
    <x v="0"/>
    <d v="2024-12-18T12:16:00"/>
    <d v="2024-12-17T00:44:00"/>
    <x v="0"/>
  </r>
  <r>
    <s v="ORD-20241203-01628"/>
    <x v="0"/>
    <s v="SWT-001"/>
    <x v="9"/>
    <n v="26.32"/>
    <x v="4"/>
    <n v="1"/>
    <x v="97"/>
    <x v="11"/>
    <d v="1899-12-30T10:13:00"/>
    <s v="10"/>
    <d v="2024-12-04T00:00:00"/>
    <d v="1899-12-30T14:13:00"/>
    <x v="0"/>
    <s v="Neha Shaikh"/>
    <x v="0"/>
    <x v="1"/>
    <s v="Dates &amp; Sweets"/>
    <x v="0"/>
    <x v="0"/>
    <x v="0"/>
    <n v="26.32"/>
    <d v="2024-12-03T00:44:00"/>
    <d v="2024-08-31T00:33:00"/>
    <x v="0"/>
    <d v="2024-12-04T14:13:00"/>
    <d v="2024-12-04T00:44:00"/>
    <x v="0"/>
  </r>
  <r>
    <s v="ORD-20250328-01629"/>
    <x v="0"/>
    <s v="HMP-002"/>
    <x v="8"/>
    <n v="91.53"/>
    <x v="4"/>
    <n v="1"/>
    <x v="225"/>
    <x v="2"/>
    <d v="1899-12-30T12:21:00"/>
    <s v="12"/>
    <d v="2025-03-28T00:00:00"/>
    <d v="1899-12-30T18:21:00"/>
    <x v="24"/>
    <s v="Hina Chaudhry"/>
    <x v="1"/>
    <x v="0"/>
    <s v="Hamper"/>
    <x v="1"/>
    <x v="5"/>
    <x v="1"/>
    <n v="91.53"/>
    <d v="2025-03-28T00:33:00"/>
    <d v="2024-11-25T00:56:00"/>
    <x v="0"/>
    <d v="2025-03-28T18:21:00"/>
    <d v="2025-03-29T00:33:00"/>
    <x v="1"/>
  </r>
  <r>
    <s v="ORD-20241102-01630"/>
    <x v="0"/>
    <s v="GFT-001"/>
    <x v="2"/>
    <n v="38.75"/>
    <x v="2"/>
    <n v="1"/>
    <x v="17"/>
    <x v="9"/>
    <d v="1899-12-30T15:25:00"/>
    <s v="15"/>
    <d v="2024-11-03T00:00:00"/>
    <d v="1899-12-30T15:25:00"/>
    <x v="15"/>
    <s v="Meera Ahmed"/>
    <x v="2"/>
    <x v="0"/>
    <s v="Gifting"/>
    <x v="0"/>
    <x v="2"/>
    <x v="0"/>
    <n v="38.75"/>
    <d v="2024-11-02T00:11:00"/>
    <d v="2024-08-17T01:18:00"/>
    <x v="0"/>
    <d v="2024-11-03T15:25:00"/>
    <d v="2024-11-03T00:11:00"/>
    <x v="0"/>
  </r>
  <r>
    <s v="ORD-20250518-01631"/>
    <x v="0"/>
    <s v="PRF-001"/>
    <x v="14"/>
    <n v="102"/>
    <x v="10"/>
    <n v="1"/>
    <x v="253"/>
    <x v="1"/>
    <d v="1899-12-30T11:02:00"/>
    <s v="11"/>
    <d v="2025-05-19T00:00:00"/>
    <d v="1899-12-30T13:02:00"/>
    <x v="7"/>
    <s v="Maryam Al Falasi"/>
    <x v="0"/>
    <x v="0"/>
    <s v="Perfume"/>
    <x v="0"/>
    <x v="1"/>
    <x v="0"/>
    <n v="102"/>
    <d v="2025-05-18T00:22:00"/>
    <d v="2024-11-02T00:56:00"/>
    <x v="0"/>
    <d v="2025-05-19T13:02:00"/>
    <d v="2025-05-19T00:22:00"/>
    <x v="0"/>
  </r>
  <r>
    <s v="ORD-20241124-01632"/>
    <x v="0"/>
    <s v="PAF-001"/>
    <x v="12"/>
    <n v="22.2"/>
    <x v="5"/>
    <n v="1"/>
    <x v="26"/>
    <x v="9"/>
    <d v="1899-12-30T21:07:00"/>
    <s v="21"/>
    <d v="2024-11-25T00:00:00"/>
    <d v="1899-12-30T13:23:00"/>
    <x v="0"/>
    <s v="Hina Iqbal"/>
    <x v="0"/>
    <x v="0"/>
    <s v="Bakery"/>
    <x v="0"/>
    <x v="0"/>
    <x v="0"/>
    <n v="22.2"/>
    <d v="2024-11-24T00:11:00"/>
    <d v="2024-09-01T01:15:00"/>
    <x v="0"/>
    <d v="2024-11-25T13:23:00"/>
    <d v="2024-11-25T00:11:00"/>
    <x v="0"/>
  </r>
  <r>
    <s v="ORD-20250711-01633"/>
    <x v="0"/>
    <s v="SWT-001"/>
    <x v="9"/>
    <n v="27.64"/>
    <x v="7"/>
    <n v="1"/>
    <x v="368"/>
    <x v="8"/>
    <d v="1899-12-30T20:16:00"/>
    <s v="20"/>
    <d v="2025-07-13T00:00:00"/>
    <d v="1899-12-30T17:37:00"/>
    <x v="2"/>
    <s v="Aijaz Shah"/>
    <x v="0"/>
    <x v="0"/>
    <s v="Dates &amp; Sweets"/>
    <x v="2"/>
    <x v="0"/>
    <x v="2"/>
    <n v="27.64"/>
    <d v="2025-07-11T00:44:00"/>
    <d v="2024-09-21T01:07:00"/>
    <x v="0"/>
    <d v="2025-07-13T17:37:00"/>
    <d v="2025-07-12T00:44:00"/>
    <x v="0"/>
  </r>
  <r>
    <s v="ORD-20240802-01634"/>
    <x v="0"/>
    <s v="PRF-001"/>
    <x v="14"/>
    <n v="126.44"/>
    <x v="10"/>
    <n v="1"/>
    <x v="247"/>
    <x v="7"/>
    <d v="1899-12-30T11:34:00"/>
    <s v="11"/>
    <d v="2024-08-02T00:00:00"/>
    <d v="1899-12-30T16:34:00"/>
    <x v="16"/>
    <s v="Faisal Al Hosani"/>
    <x v="0"/>
    <x v="0"/>
    <s v="Perfume"/>
    <x v="1"/>
    <x v="3"/>
    <x v="0"/>
    <n v="126.44"/>
    <d v="2024-08-02T00:44:00"/>
    <d v="2024-08-02T00:44:00"/>
    <x v="1"/>
    <d v="2024-08-02T16:34:00"/>
    <d v="2024-08-03T00:44:00"/>
    <x v="1"/>
  </r>
  <r>
    <s v="ORD-20240823-01635"/>
    <x v="0"/>
    <s v="FLW-002"/>
    <x v="5"/>
    <n v="55.94"/>
    <x v="10"/>
    <n v="1"/>
    <x v="16"/>
    <x v="7"/>
    <d v="1899-12-30T12:38:00"/>
    <s v="12"/>
    <d v="2024-08-24T00:00:00"/>
    <d v="1899-12-30T17:38:00"/>
    <x v="7"/>
    <s v="Latifa Al Falasi"/>
    <x v="0"/>
    <x v="0"/>
    <s v="Flowers"/>
    <x v="0"/>
    <x v="1"/>
    <x v="0"/>
    <n v="55.94"/>
    <d v="2024-08-23T01:29:00"/>
    <d v="2024-08-23T01:29:00"/>
    <x v="1"/>
    <d v="2024-08-24T17:38:00"/>
    <d v="2024-08-24T01:29:00"/>
    <x v="0"/>
  </r>
  <r>
    <s v="ORD-20250218-01636"/>
    <x v="0"/>
    <s v="SWT-001"/>
    <x v="9"/>
    <n v="26.32"/>
    <x v="7"/>
    <n v="1"/>
    <x v="49"/>
    <x v="5"/>
    <d v="1899-12-30T09:05:00"/>
    <s v="9"/>
    <d v="2025-02-19T00:00:00"/>
    <d v="1899-12-30T12:05:00"/>
    <x v="15"/>
    <s v="Sara Shaikh"/>
    <x v="2"/>
    <x v="1"/>
    <s v="Dates &amp; Sweets"/>
    <x v="0"/>
    <x v="0"/>
    <x v="0"/>
    <n v="26.32"/>
    <d v="2025-02-18T00:22:00"/>
    <d v="2024-08-22T01:18:00"/>
    <x v="0"/>
    <d v="2025-02-19T12:05:00"/>
    <d v="2025-02-19T00:22:00"/>
    <x v="0"/>
  </r>
  <r>
    <s v="ORD-20250327-01637"/>
    <x v="0"/>
    <s v="CKE-001"/>
    <x v="7"/>
    <n v="53.6"/>
    <x v="5"/>
    <n v="1"/>
    <x v="181"/>
    <x v="2"/>
    <d v="1899-12-30T13:38:00"/>
    <s v="13"/>
    <d v="2025-03-27T00:00:00"/>
    <d v="1899-12-30T18:38:00"/>
    <x v="36"/>
    <s v="Arjun Verma"/>
    <x v="6"/>
    <x v="0"/>
    <s v="Cakes"/>
    <x v="1"/>
    <x v="3"/>
    <x v="0"/>
    <n v="53.6"/>
    <d v="2025-03-27T00:56:00"/>
    <d v="2024-08-29T01:07:00"/>
    <x v="0"/>
    <d v="2025-03-27T18:38:00"/>
    <d v="2025-03-28T00:56:00"/>
    <x v="1"/>
  </r>
  <r>
    <s v="ORD-20250224-01638"/>
    <x v="0"/>
    <s v="GFT-001"/>
    <x v="2"/>
    <n v="32.770000000000003"/>
    <x v="12"/>
    <n v="2"/>
    <x v="34"/>
    <x v="5"/>
    <d v="1899-12-30T17:57:00"/>
    <s v="17"/>
    <d v="2025-02-25T00:00:00"/>
    <d v="1899-12-30T17:26:00"/>
    <x v="16"/>
    <s v="Noor Al Marri"/>
    <x v="0"/>
    <x v="1"/>
    <s v="Gifting"/>
    <x v="0"/>
    <x v="1"/>
    <x v="0"/>
    <n v="65.540000000000006"/>
    <d v="2025-02-24T01:07:00"/>
    <d v="2024-08-07T01:07:00"/>
    <x v="0"/>
    <d v="2025-02-25T17:26:00"/>
    <d v="2025-02-25T01:07:00"/>
    <x v="0"/>
  </r>
  <r>
    <s v="ORD-20250807-01639"/>
    <x v="0"/>
    <s v="DAT-001"/>
    <x v="6"/>
    <n v="31.5"/>
    <x v="4"/>
    <n v="1"/>
    <x v="285"/>
    <x v="7"/>
    <d v="1899-12-30T12:22:00"/>
    <s v="12"/>
    <d v="2025-08-07T00:00:00"/>
    <d v="1899-12-30T19:22:00"/>
    <x v="15"/>
    <s v="Sara Ahmed"/>
    <x v="2"/>
    <x v="0"/>
    <s v="Dates &amp; Sweets"/>
    <x v="1"/>
    <x v="5"/>
    <x v="0"/>
    <n v="31.5"/>
    <d v="2025-08-07T01:18:00"/>
    <d v="2024-08-07T00:25:00"/>
    <x v="0"/>
    <d v="2025-08-07T19:22:00"/>
    <d v="2025-08-08T01:18:00"/>
    <x v="1"/>
  </r>
  <r>
    <s v="ORD-20250628-01640"/>
    <x v="0"/>
    <s v="GFT-001"/>
    <x v="2"/>
    <n v="35.06"/>
    <x v="3"/>
    <n v="1"/>
    <x v="33"/>
    <x v="6"/>
    <d v="1899-12-30T17:37:00"/>
    <s v="17"/>
    <d v="2025-06-29T00:00:00"/>
    <d v="1899-12-30T17:37:00"/>
    <x v="19"/>
    <s v="Mohammed Al Nahyan"/>
    <x v="0"/>
    <x v="0"/>
    <s v="Gifting"/>
    <x v="0"/>
    <x v="6"/>
    <x v="0"/>
    <n v="35.06"/>
    <d v="2025-06-28T01:18:00"/>
    <d v="2024-08-20T00:11:00"/>
    <x v="0"/>
    <d v="2025-06-29T17:37:00"/>
    <d v="2025-06-29T01:18:00"/>
    <x v="0"/>
  </r>
  <r>
    <s v="ORD-20250606-01641"/>
    <x v="0"/>
    <s v="PRF-001"/>
    <x v="14"/>
    <n v="138.25"/>
    <x v="2"/>
    <n v="2"/>
    <x v="21"/>
    <x v="6"/>
    <d v="1899-12-30T17:10:00"/>
    <s v="17"/>
    <d v="2025-06-07T00:00:00"/>
    <d v="1899-12-30T17:10:00"/>
    <x v="29"/>
    <s v="Reem Al Hosani"/>
    <x v="2"/>
    <x v="1"/>
    <s v="Perfume"/>
    <x v="0"/>
    <x v="1"/>
    <x v="0"/>
    <n v="276.5"/>
    <d v="2025-06-06T01:18:00"/>
    <d v="2024-10-10T01:18:00"/>
    <x v="0"/>
    <d v="2025-06-07T17:10:00"/>
    <d v="2025-06-07T01:18:00"/>
    <x v="0"/>
  </r>
  <r>
    <s v="ORD-20250521-01642"/>
    <x v="0"/>
    <s v="FLW-002"/>
    <x v="5"/>
    <n v="54.73"/>
    <x v="3"/>
    <n v="1"/>
    <x v="316"/>
    <x v="1"/>
    <d v="1899-12-30T19:19:00"/>
    <s v="19"/>
    <d v="2025-05-23T00:00:00"/>
    <d v="1899-12-30T15:23:00"/>
    <x v="4"/>
    <s v="Omar Al Shamsi"/>
    <x v="0"/>
    <x v="1"/>
    <s v="Flowers"/>
    <x v="2"/>
    <x v="2"/>
    <x v="1"/>
    <n v="54.73"/>
    <d v="2025-05-21T00:11:00"/>
    <d v="2024-08-11T00:33:00"/>
    <x v="0"/>
    <d v="2025-05-23T15:23:00"/>
    <d v="2025-05-22T00:11:00"/>
    <x v="0"/>
  </r>
  <r>
    <s v="ORD-20241031-01643"/>
    <x v="0"/>
    <s v="FLW-001"/>
    <x v="1"/>
    <n v="46.22"/>
    <x v="11"/>
    <n v="3"/>
    <x v="340"/>
    <x v="10"/>
    <d v="1899-12-30T17:58:00"/>
    <s v="17"/>
    <d v="2024-11-01T00:00:00"/>
    <d v="1899-12-30T14:09:00"/>
    <x v="7"/>
    <s v="Arjun Ahmed"/>
    <x v="0"/>
    <x v="0"/>
    <s v="Flowers"/>
    <x v="0"/>
    <x v="1"/>
    <x v="1"/>
    <n v="138.66"/>
    <d v="2024-10-31T00:11:00"/>
    <d v="2024-09-05T00:56:00"/>
    <x v="0"/>
    <d v="2024-11-01T14:09:00"/>
    <d v="2024-11-01T00:11:00"/>
    <x v="0"/>
  </r>
  <r>
    <s v="ORD-20250430-01644"/>
    <x v="0"/>
    <s v="FLW-001"/>
    <x v="1"/>
    <n v="43.07"/>
    <x v="11"/>
    <n v="1"/>
    <x v="347"/>
    <x v="0"/>
    <d v="1899-12-30T18:20:00"/>
    <s v="18"/>
    <d v="2025-05-03T00:00:00"/>
    <d v="1899-12-30T18:55:00"/>
    <x v="1"/>
    <s v="Hamad Al Falasi"/>
    <x v="1"/>
    <x v="1"/>
    <s v="Flowers"/>
    <x v="2"/>
    <x v="0"/>
    <x v="0"/>
    <n v="43.07"/>
    <d v="2025-04-30T01:29:00"/>
    <d v="2024-09-01T00:11:00"/>
    <x v="0"/>
    <d v="2025-05-03T18:55:00"/>
    <d v="2025-05-01T01:29:00"/>
    <x v="0"/>
  </r>
  <r>
    <s v="ORD-20250428-01645"/>
    <x v="0"/>
    <s v="HOM-001"/>
    <x v="3"/>
    <n v="25.67"/>
    <x v="11"/>
    <n v="1"/>
    <x v="278"/>
    <x v="0"/>
    <d v="1899-12-30T14:14:00"/>
    <s v="14"/>
    <d v="2025-04-29T00:00:00"/>
    <d v="1899-12-30T18:14:00"/>
    <x v="0"/>
    <s v="Fatima Al Mazrouei"/>
    <x v="0"/>
    <x v="0"/>
    <s v="Home Fragrance"/>
    <x v="0"/>
    <x v="1"/>
    <x v="0"/>
    <n v="25.67"/>
    <d v="2025-04-28T00:56:00"/>
    <d v="2024-08-03T00:44:00"/>
    <x v="0"/>
    <d v="2025-04-29T18:14:00"/>
    <d v="2025-04-29T00:56:00"/>
    <x v="0"/>
  </r>
  <r>
    <s v="ORD-20250714-01646"/>
    <x v="0"/>
    <s v="PAF-001"/>
    <x v="12"/>
    <n v="19.21"/>
    <x v="11"/>
    <n v="1"/>
    <x v="143"/>
    <x v="8"/>
    <d v="1899-12-30T18:30:00"/>
    <s v="18"/>
    <d v="2025-07-15T00:00:00"/>
    <d v="1899-12-30T12:41:00"/>
    <x v="18"/>
    <s v="Priya Patel"/>
    <x v="1"/>
    <x v="1"/>
    <s v="Bakery"/>
    <x v="0"/>
    <x v="0"/>
    <x v="0"/>
    <n v="19.21"/>
    <d v="2025-07-14T00:33:00"/>
    <d v="2024-10-23T01:29:00"/>
    <x v="0"/>
    <d v="2025-07-15T12:41:00"/>
    <d v="2025-07-15T00:33:00"/>
    <x v="0"/>
  </r>
  <r>
    <s v="ORD-20250402-01647"/>
    <x v="0"/>
    <s v="PER-001"/>
    <x v="10"/>
    <n v="12.26"/>
    <x v="5"/>
    <n v="1"/>
    <x v="218"/>
    <x v="0"/>
    <d v="1899-12-30T11:46:00"/>
    <s v="11"/>
    <d v="2025-04-02T00:00:00"/>
    <d v="1899-12-30T17:46:00"/>
    <x v="1"/>
    <s v="Arjun Ahmed"/>
    <x v="1"/>
    <x v="0"/>
    <s v="Personalized"/>
    <x v="1"/>
    <x v="0"/>
    <x v="0"/>
    <n v="12.26"/>
    <d v="2025-04-02T01:18:00"/>
    <d v="2024-09-05T00:56:00"/>
    <x v="0"/>
    <d v="2025-04-02T17:46:00"/>
    <d v="2025-04-03T01:18:00"/>
    <x v="1"/>
  </r>
  <r>
    <s v="ORD-20241020-01648"/>
    <x v="0"/>
    <s v="SWT-001"/>
    <x v="9"/>
    <n v="29.14"/>
    <x v="7"/>
    <n v="1"/>
    <x v="366"/>
    <x v="10"/>
    <d v="1899-12-30T09:39:00"/>
    <s v="9"/>
    <d v="2024-10-20T00:00:00"/>
    <d v="1899-12-30T13:39:00"/>
    <x v="24"/>
    <s v="Michael Williams"/>
    <x v="1"/>
    <x v="0"/>
    <s v="Dates &amp; Sweets"/>
    <x v="1"/>
    <x v="1"/>
    <x v="0"/>
    <n v="29.14"/>
    <d v="2024-10-20T00:33:00"/>
    <d v="2024-08-11T00:11:00"/>
    <x v="0"/>
    <d v="2024-10-20T13:39:00"/>
    <d v="2024-10-21T00:33:00"/>
    <x v="1"/>
  </r>
  <r>
    <s v="ORD-20250627-01649"/>
    <x v="0"/>
    <s v="GFT-001"/>
    <x v="2"/>
    <n v="30.57"/>
    <x v="3"/>
    <n v="1"/>
    <x v="252"/>
    <x v="6"/>
    <d v="1899-12-30T21:06:00"/>
    <s v="21"/>
    <d v="2025-06-28T00:00:00"/>
    <d v="1899-12-30T21:06:00"/>
    <x v="35"/>
    <s v="Michael Taylor"/>
    <x v="5"/>
    <x v="0"/>
    <s v="Gifting"/>
    <x v="0"/>
    <x v="1"/>
    <x v="0"/>
    <n v="30.57"/>
    <d v="2025-06-27T01:07:00"/>
    <d v="2024-08-05T00:33:00"/>
    <x v="0"/>
    <d v="2025-06-28T21:06:00"/>
    <d v="2025-06-28T01:07:00"/>
    <x v="0"/>
  </r>
  <r>
    <s v="ORD-20250713-01650"/>
    <x v="0"/>
    <s v="CHC-001"/>
    <x v="17"/>
    <n v="19.29"/>
    <x v="1"/>
    <n v="1"/>
    <x v="165"/>
    <x v="8"/>
    <d v="1899-12-30T14:41:00"/>
    <s v="14"/>
    <d v="2025-07-13T00:00:00"/>
    <d v="1899-12-30T19:41:00"/>
    <x v="7"/>
    <s v="John Brown"/>
    <x v="0"/>
    <x v="1"/>
    <s v="Chocolate"/>
    <x v="1"/>
    <x v="1"/>
    <x v="1"/>
    <n v="19.29"/>
    <d v="2025-07-13T00:56:00"/>
    <d v="2024-08-01T01:07:00"/>
    <x v="0"/>
    <d v="2025-07-13T19:41:00"/>
    <d v="2025-07-14T00:56:00"/>
    <x v="1"/>
  </r>
  <r>
    <s v="ORD-20241222-01651"/>
    <x v="0"/>
    <s v="PER-001"/>
    <x v="10"/>
    <n v="11.54"/>
    <x v="8"/>
    <n v="1"/>
    <x v="275"/>
    <x v="11"/>
    <d v="1899-12-30T09:38:00"/>
    <s v="9"/>
    <d v="2024-12-23T00:00:00"/>
    <d v="1899-12-30T12:38:00"/>
    <x v="0"/>
    <s v="David Williams"/>
    <x v="0"/>
    <x v="0"/>
    <s v="Personalized"/>
    <x v="0"/>
    <x v="5"/>
    <x v="0"/>
    <n v="11.54"/>
    <d v="2024-12-22T01:29:00"/>
    <d v="2024-12-09T00:11:00"/>
    <x v="0"/>
    <d v="2024-12-23T12:38:00"/>
    <d v="2024-12-23T01:29:00"/>
    <x v="0"/>
  </r>
  <r>
    <s v="ORD-20241129-01652"/>
    <x v="0"/>
    <s v="GFT-001"/>
    <x v="2"/>
    <n v="35.409999999999997"/>
    <x v="3"/>
    <n v="1"/>
    <x v="78"/>
    <x v="9"/>
    <d v="1899-12-30T14:12:00"/>
    <s v="14"/>
    <d v="2024-11-29T00:00:00"/>
    <d v="1899-12-30T18:12:00"/>
    <x v="9"/>
    <s v="Hassan Al Hosani"/>
    <x v="2"/>
    <x v="0"/>
    <s v="Gifting"/>
    <x v="1"/>
    <x v="2"/>
    <x v="0"/>
    <n v="35.409999999999997"/>
    <d v="2024-11-29T01:07:00"/>
    <d v="2024-08-08T01:07:00"/>
    <x v="0"/>
    <d v="2024-11-29T18:12:00"/>
    <d v="2024-11-30T01:07:00"/>
    <x v="1"/>
  </r>
  <r>
    <s v="ORD-20250701-01653"/>
    <x v="0"/>
    <s v="FLW-001"/>
    <x v="1"/>
    <n v="55.32"/>
    <x v="1"/>
    <n v="1"/>
    <x v="228"/>
    <x v="8"/>
    <d v="1899-12-30T09:57:00"/>
    <s v="9"/>
    <d v="2025-07-01T00:00:00"/>
    <d v="1899-12-30T14:57:00"/>
    <x v="16"/>
    <s v="Zain Khan"/>
    <x v="0"/>
    <x v="1"/>
    <s v="Flowers"/>
    <x v="1"/>
    <x v="1"/>
    <x v="0"/>
    <n v="55.32"/>
    <d v="2025-07-01T00:33:00"/>
    <d v="2024-08-05T00:22:00"/>
    <x v="0"/>
    <d v="2025-07-01T14:57:00"/>
    <d v="2025-07-02T00:33:00"/>
    <x v="1"/>
  </r>
  <r>
    <s v="ORD-20250504-01654"/>
    <x v="0"/>
    <s v="PAF-001"/>
    <x v="12"/>
    <n v="23.58"/>
    <x v="3"/>
    <n v="1"/>
    <x v="136"/>
    <x v="1"/>
    <d v="1899-12-30T12:37:00"/>
    <s v="12"/>
    <d v="2025-05-04T00:00:00"/>
    <d v="1899-12-30T16:37:00"/>
    <x v="1"/>
    <s v="Yousef Al Suwaidi"/>
    <x v="1"/>
    <x v="1"/>
    <s v="Bakery"/>
    <x v="1"/>
    <x v="3"/>
    <x v="0"/>
    <n v="23.58"/>
    <d v="2025-05-04T00:44:00"/>
    <d v="2024-09-22T00:33:00"/>
    <x v="0"/>
    <d v="2025-05-04T16:37:00"/>
    <d v="2025-05-05T00:44:00"/>
    <x v="1"/>
  </r>
  <r>
    <s v="ORD-20250521-01655"/>
    <x v="0"/>
    <s v="TOY-001"/>
    <x v="0"/>
    <n v="17.61"/>
    <x v="5"/>
    <n v="1"/>
    <x v="316"/>
    <x v="1"/>
    <d v="1899-12-30T09:43:00"/>
    <s v="9"/>
    <d v="2025-05-22T00:00:00"/>
    <d v="1899-12-30T15:43:00"/>
    <x v="5"/>
    <s v="Noor Al Falasi"/>
    <x v="2"/>
    <x v="0"/>
    <s v="Toys"/>
    <x v="0"/>
    <x v="1"/>
    <x v="0"/>
    <n v="17.61"/>
    <d v="2025-05-21T00:11:00"/>
    <d v="2024-08-31T00:22:00"/>
    <x v="0"/>
    <d v="2025-05-22T15:43:00"/>
    <d v="2025-05-22T00:11:00"/>
    <x v="0"/>
  </r>
  <r>
    <s v="ORD-20241018-01656"/>
    <x v="0"/>
    <s v="HMP-002"/>
    <x v="8"/>
    <n v="78.94"/>
    <x v="7"/>
    <n v="3"/>
    <x v="273"/>
    <x v="10"/>
    <d v="1899-12-30T19:43:00"/>
    <s v="19"/>
    <d v="2024-10-19T00:00:00"/>
    <d v="1899-12-30T17:06:00"/>
    <x v="16"/>
    <s v="Farhan Verma"/>
    <x v="0"/>
    <x v="1"/>
    <s v="Hamper"/>
    <x v="0"/>
    <x v="1"/>
    <x v="0"/>
    <n v="236.82"/>
    <d v="2024-10-18T01:18:00"/>
    <d v="2024-08-18T01:07:00"/>
    <x v="0"/>
    <d v="2024-10-19T17:06:00"/>
    <d v="2024-10-19T01:18:00"/>
    <x v="0"/>
  </r>
  <r>
    <s v="ORD-20250117-01657"/>
    <x v="0"/>
    <s v="FLW-002"/>
    <x v="5"/>
    <n v="45.53"/>
    <x v="1"/>
    <n v="1"/>
    <x v="25"/>
    <x v="4"/>
    <d v="1899-12-30T18:23:00"/>
    <s v="18"/>
    <d v="2025-01-18T00:00:00"/>
    <d v="1899-12-30T14:35:00"/>
    <x v="19"/>
    <s v="Yousef Al Marri"/>
    <x v="0"/>
    <x v="0"/>
    <s v="Flowers"/>
    <x v="0"/>
    <x v="5"/>
    <x v="0"/>
    <n v="45.53"/>
    <d v="2025-01-17T00:22:00"/>
    <d v="2024-08-18T00:33:00"/>
    <x v="0"/>
    <d v="2025-01-18T14:35:00"/>
    <d v="2025-01-18T00:22:00"/>
    <x v="0"/>
  </r>
  <r>
    <s v="ORD-20241214-01658"/>
    <x v="0"/>
    <s v="GFT-001"/>
    <x v="2"/>
    <n v="32.99"/>
    <x v="6"/>
    <n v="2"/>
    <x v="284"/>
    <x v="11"/>
    <d v="1899-12-30T11:48:00"/>
    <s v="11"/>
    <d v="2024-12-15T00:00:00"/>
    <d v="1899-12-30T14:48:00"/>
    <x v="32"/>
    <s v="Rakesh Iqbal"/>
    <x v="6"/>
    <x v="0"/>
    <s v="Gifting"/>
    <x v="0"/>
    <x v="2"/>
    <x v="2"/>
    <n v="65.98"/>
    <d v="2024-12-14T01:07:00"/>
    <d v="2024-08-26T01:18:00"/>
    <x v="0"/>
    <d v="2024-12-15T14:48:00"/>
    <d v="2024-12-15T01:07:00"/>
    <x v="0"/>
  </r>
  <r>
    <s v="ORD-20250112-01659"/>
    <x v="0"/>
    <s v="BBY-001"/>
    <x v="16"/>
    <n v="63.9"/>
    <x v="0"/>
    <n v="1"/>
    <x v="70"/>
    <x v="4"/>
    <d v="1899-12-30T11:13:00"/>
    <s v="11"/>
    <d v="2025-01-12T00:00:00"/>
    <d v="1899-12-30T17:13:00"/>
    <x v="15"/>
    <s v="Hassan Khan"/>
    <x v="2"/>
    <x v="0"/>
    <s v="Baby"/>
    <x v="1"/>
    <x v="0"/>
    <x v="1"/>
    <n v="63.9"/>
    <d v="2025-01-12T00:11:00"/>
    <d v="2024-09-03T00:56:00"/>
    <x v="0"/>
    <d v="2025-01-12T17:13:00"/>
    <d v="2025-01-13T00:11:00"/>
    <x v="1"/>
  </r>
  <r>
    <s v="ORD-20241115-01660"/>
    <x v="0"/>
    <s v="PRF-001"/>
    <x v="14"/>
    <n v="110.52"/>
    <x v="12"/>
    <n v="1"/>
    <x v="322"/>
    <x v="9"/>
    <d v="1899-12-30T11:32:00"/>
    <s v="11"/>
    <d v="2024-11-16T00:00:00"/>
    <d v="1899-12-30T14:32:00"/>
    <x v="20"/>
    <s v="Imran Verma"/>
    <x v="4"/>
    <x v="0"/>
    <s v="Perfume"/>
    <x v="0"/>
    <x v="0"/>
    <x v="0"/>
    <n v="110.52"/>
    <d v="2024-11-15T00:56:00"/>
    <d v="2024-08-24T01:07:00"/>
    <x v="0"/>
    <d v="2024-11-16T14:32:00"/>
    <d v="2024-11-16T00:56:00"/>
    <x v="0"/>
  </r>
  <r>
    <s v="ORD-20250125-01661"/>
    <x v="0"/>
    <s v="FLW-002"/>
    <x v="5"/>
    <n v="54.42"/>
    <x v="2"/>
    <n v="1"/>
    <x v="300"/>
    <x v="4"/>
    <d v="1899-12-30T10:44:00"/>
    <s v="10"/>
    <d v="2025-01-25T00:00:00"/>
    <d v="1899-12-30T15:44:00"/>
    <x v="31"/>
    <s v="Emma Smith"/>
    <x v="5"/>
    <x v="1"/>
    <s v="Flowers"/>
    <x v="1"/>
    <x v="1"/>
    <x v="0"/>
    <n v="54.42"/>
    <d v="2025-01-25T00:22:00"/>
    <d v="2025-01-13T00:22:00"/>
    <x v="0"/>
    <d v="2025-01-25T15:44:00"/>
    <d v="2025-01-26T00:22:00"/>
    <x v="1"/>
  </r>
  <r>
    <s v="ORD-20250606-01662"/>
    <x v="0"/>
    <s v="HOM-001"/>
    <x v="3"/>
    <n v="30.18"/>
    <x v="6"/>
    <n v="2"/>
    <x v="21"/>
    <x v="6"/>
    <d v="1899-12-30T21:45:00"/>
    <s v="21"/>
    <d v="2025-06-07T00:00:00"/>
    <d v="1899-12-30T18:27:00"/>
    <x v="2"/>
    <s v="Fatima Al Suwaidi"/>
    <x v="0"/>
    <x v="1"/>
    <s v="Home Fragrance"/>
    <x v="0"/>
    <x v="0"/>
    <x v="2"/>
    <n v="60.36"/>
    <d v="2025-06-06T00:25:00"/>
    <d v="2024-10-30T00:22:00"/>
    <x v="0"/>
    <d v="2025-06-07T18:27:00"/>
    <d v="2025-06-07T00:25:00"/>
    <x v="0"/>
  </r>
  <r>
    <s v="ORD-20250424-01663"/>
    <x v="0"/>
    <s v="PAF-001"/>
    <x v="12"/>
    <n v="21.6"/>
    <x v="3"/>
    <n v="3"/>
    <x v="183"/>
    <x v="0"/>
    <d v="1899-12-30T10:31:00"/>
    <s v="10"/>
    <d v="2025-04-24T00:00:00"/>
    <d v="1899-12-30T14:31:00"/>
    <x v="12"/>
    <s v="Noor Al Hosani"/>
    <x v="1"/>
    <x v="0"/>
    <s v="Bakery"/>
    <x v="1"/>
    <x v="1"/>
    <x v="2"/>
    <n v="64.800000000000011"/>
    <d v="2025-04-24T00:44:00"/>
    <d v="2024-08-30T00:33:00"/>
    <x v="0"/>
    <d v="2025-04-24T14:31:00"/>
    <d v="2025-04-25T00:44:00"/>
    <x v="1"/>
  </r>
  <r>
    <s v="ORD-20250727-01664"/>
    <x v="0"/>
    <s v="GFT-001"/>
    <x v="2"/>
    <n v="33.18"/>
    <x v="6"/>
    <n v="3"/>
    <x v="350"/>
    <x v="8"/>
    <d v="1899-12-30T11:48:00"/>
    <s v="11"/>
    <d v="2025-07-28T00:00:00"/>
    <d v="1899-12-30T17:48:00"/>
    <x v="2"/>
    <s v="Priya Khan"/>
    <x v="0"/>
    <x v="0"/>
    <s v="Gifting"/>
    <x v="0"/>
    <x v="3"/>
    <x v="2"/>
    <n v="99.539999999999992"/>
    <d v="2025-07-27T01:07:00"/>
    <d v="2024-10-05T00:44:00"/>
    <x v="0"/>
    <d v="2025-07-28T17:48:00"/>
    <d v="2025-07-28T01:07:00"/>
    <x v="0"/>
  </r>
  <r>
    <s v="ORD-20250717-01665"/>
    <x v="0"/>
    <s v="CRP-001"/>
    <x v="4"/>
    <n v="155.30000000000001"/>
    <x v="4"/>
    <n v="3"/>
    <x v="123"/>
    <x v="8"/>
    <d v="1899-12-30T09:35:00"/>
    <s v="9"/>
    <d v="2025-07-18T00:00:00"/>
    <d v="1899-12-30T15:35:00"/>
    <x v="17"/>
    <s v="Priya Khan"/>
    <x v="2"/>
    <x v="1"/>
    <s v="Hamper"/>
    <x v="0"/>
    <x v="1"/>
    <x v="2"/>
    <n v="465.90000000000003"/>
    <d v="2025-07-17T00:56:00"/>
    <d v="2024-10-05T00:44:00"/>
    <x v="0"/>
    <d v="2025-07-18T15:35:00"/>
    <d v="2025-07-18T00:56:00"/>
    <x v="0"/>
  </r>
  <r>
    <s v="ORD-20250423-01666"/>
    <x v="0"/>
    <s v="FLW-001"/>
    <x v="1"/>
    <n v="44.73"/>
    <x v="0"/>
    <n v="4"/>
    <x v="309"/>
    <x v="0"/>
    <d v="1899-12-30T19:34:00"/>
    <s v="19"/>
    <d v="2025-04-25T00:00:00"/>
    <d v="1899-12-30T15:32:00"/>
    <x v="4"/>
    <s v="Noor Al Marri"/>
    <x v="0"/>
    <x v="0"/>
    <s v="Flowers"/>
    <x v="2"/>
    <x v="1"/>
    <x v="0"/>
    <n v="178.92"/>
    <d v="2025-04-23T01:18:00"/>
    <d v="2024-08-07T01:07:00"/>
    <x v="0"/>
    <d v="2025-04-25T15:32:00"/>
    <d v="2025-04-24T01:18:00"/>
    <x v="0"/>
  </r>
  <r>
    <s v="ORD-20250519-01667"/>
    <x v="0"/>
    <s v="GFT-001"/>
    <x v="2"/>
    <n v="38.950000000000003"/>
    <x v="6"/>
    <n v="1"/>
    <x v="229"/>
    <x v="1"/>
    <d v="1899-12-30T12:35:00"/>
    <s v="12"/>
    <d v="2025-05-19T00:00:00"/>
    <d v="1899-12-30T15:35:00"/>
    <x v="3"/>
    <s v="Faisal Al Nahyan"/>
    <x v="0"/>
    <x v="1"/>
    <s v="Gifting"/>
    <x v="1"/>
    <x v="0"/>
    <x v="0"/>
    <n v="38.950000000000003"/>
    <d v="2025-05-19T00:56:00"/>
    <d v="2024-09-16T01:15:00"/>
    <x v="0"/>
    <d v="2025-05-19T15:35:00"/>
    <d v="2025-05-20T00:56:00"/>
    <x v="1"/>
  </r>
  <r>
    <s v="ORD-20250811-01668"/>
    <x v="0"/>
    <s v="HMP-001"/>
    <x v="11"/>
    <n v="74.41"/>
    <x v="10"/>
    <n v="1"/>
    <x v="372"/>
    <x v="7"/>
    <d v="1899-12-30T19:41:00"/>
    <s v="19"/>
    <d v="2025-08-13T00:00:00"/>
    <d v="1899-12-30T17:33:00"/>
    <x v="26"/>
    <s v="Hassan Verma"/>
    <x v="1"/>
    <x v="0"/>
    <s v="Hamper"/>
    <x v="2"/>
    <x v="1"/>
    <x v="2"/>
    <n v="74.41"/>
    <d v="2025-08-11T01:29:00"/>
    <d v="2024-09-13T00:22:00"/>
    <x v="0"/>
    <d v="2025-08-13T17:33:00"/>
    <d v="2025-08-12T01:29:00"/>
    <x v="0"/>
  </r>
  <r>
    <s v="ORD-20250518-01669"/>
    <x v="0"/>
    <s v="BAL-001"/>
    <x v="13"/>
    <n v="25.04"/>
    <x v="8"/>
    <n v="2"/>
    <x v="253"/>
    <x v="1"/>
    <d v="1899-12-30T13:16:00"/>
    <s v="13"/>
    <d v="2025-05-18T00:00:00"/>
    <d v="1899-12-30T20:16:00"/>
    <x v="5"/>
    <s v="Rakesh Shah"/>
    <x v="0"/>
    <x v="0"/>
    <s v="Balloons"/>
    <x v="1"/>
    <x v="1"/>
    <x v="2"/>
    <n v="50.08"/>
    <d v="2025-05-18T01:18:00"/>
    <d v="2024-08-14T01:07:00"/>
    <x v="0"/>
    <d v="2025-05-18T20:16:00"/>
    <d v="2025-05-19T01:18:00"/>
    <x v="1"/>
  </r>
  <r>
    <s v="ORD-20241016-01670"/>
    <x v="0"/>
    <s v="FLW-002"/>
    <x v="5"/>
    <n v="58.12"/>
    <x v="3"/>
    <n v="2"/>
    <x v="248"/>
    <x v="10"/>
    <d v="1899-12-30T10:28:00"/>
    <s v="10"/>
    <d v="2024-10-16T00:00:00"/>
    <d v="1899-12-30T14:28:00"/>
    <x v="1"/>
    <s v="Priya Shaikh"/>
    <x v="1"/>
    <x v="1"/>
    <s v="Flowers"/>
    <x v="1"/>
    <x v="0"/>
    <x v="2"/>
    <n v="116.24"/>
    <d v="2024-10-16T00:11:00"/>
    <d v="2024-08-19T00:44:00"/>
    <x v="0"/>
    <d v="2024-10-16T14:28:00"/>
    <d v="2024-10-17T00:11:00"/>
    <x v="1"/>
  </r>
  <r>
    <s v="ORD-20241007-01671"/>
    <x v="0"/>
    <s v="PRF-001"/>
    <x v="14"/>
    <n v="122.24"/>
    <x v="2"/>
    <n v="1"/>
    <x v="74"/>
    <x v="10"/>
    <d v="1899-12-30T17:56:00"/>
    <s v="17"/>
    <d v="2024-10-08T00:00:00"/>
    <d v="1899-12-30T12:32:00"/>
    <x v="20"/>
    <s v="Isabella Davis"/>
    <x v="4"/>
    <x v="1"/>
    <s v="Perfume"/>
    <x v="0"/>
    <x v="1"/>
    <x v="0"/>
    <n v="122.24"/>
    <d v="2024-10-07T00:22:00"/>
    <d v="2024-08-29T01:18:00"/>
    <x v="0"/>
    <d v="2024-10-08T12:32:00"/>
    <d v="2024-10-08T00:22:00"/>
    <x v="0"/>
  </r>
  <r>
    <s v="ORD-20250528-01672"/>
    <x v="0"/>
    <s v="BAL-001"/>
    <x v="13"/>
    <n v="26.91"/>
    <x v="8"/>
    <n v="3"/>
    <x v="121"/>
    <x v="1"/>
    <d v="1899-12-30T19:39:00"/>
    <s v="19"/>
    <d v="2025-05-30T00:00:00"/>
    <d v="1899-12-30T16:08:00"/>
    <x v="18"/>
    <s v="Abdullah Al Nahyan"/>
    <x v="1"/>
    <x v="1"/>
    <s v="Balloons"/>
    <x v="2"/>
    <x v="5"/>
    <x v="2"/>
    <n v="80.73"/>
    <d v="2025-05-28T01:15:00"/>
    <d v="2024-08-19T00:25:00"/>
    <x v="0"/>
    <d v="2025-05-30T16:08:00"/>
    <d v="2025-05-29T01:15:00"/>
    <x v="0"/>
  </r>
  <r>
    <s v="ORD-20250704-01673"/>
    <x v="0"/>
    <s v="TOY-001"/>
    <x v="0"/>
    <n v="18.41"/>
    <x v="1"/>
    <n v="2"/>
    <x v="179"/>
    <x v="8"/>
    <d v="1899-12-30T11:48:00"/>
    <s v="11"/>
    <d v="2025-07-04T00:00:00"/>
    <d v="1899-12-30T16:48:00"/>
    <x v="2"/>
    <s v="Reem Al Mazrouei"/>
    <x v="0"/>
    <x v="0"/>
    <s v="Toys"/>
    <x v="1"/>
    <x v="1"/>
    <x v="1"/>
    <n v="36.82"/>
    <d v="2025-07-04T01:07:00"/>
    <d v="2024-08-03T00:22:00"/>
    <x v="0"/>
    <d v="2025-07-04T16:48:00"/>
    <d v="2025-07-05T01:07:00"/>
    <x v="1"/>
  </r>
  <r>
    <s v="ORD-20241215-01674"/>
    <x v="0"/>
    <s v="PAF-001"/>
    <x v="12"/>
    <n v="20.92"/>
    <x v="5"/>
    <n v="1"/>
    <x v="342"/>
    <x v="11"/>
    <d v="1899-12-30T09:05:00"/>
    <s v="9"/>
    <d v="2024-12-15T00:00:00"/>
    <d v="1899-12-30T16:05:00"/>
    <x v="29"/>
    <s v="Ahmed Al Hosani"/>
    <x v="2"/>
    <x v="1"/>
    <s v="Bakery"/>
    <x v="1"/>
    <x v="3"/>
    <x v="1"/>
    <n v="20.92"/>
    <d v="2024-12-15T00:22:00"/>
    <d v="2024-08-13T00:44:00"/>
    <x v="0"/>
    <d v="2024-12-15T16:05:00"/>
    <d v="2024-12-16T00:22:00"/>
    <x v="1"/>
  </r>
  <r>
    <s v="ORD-20241224-01675"/>
    <x v="0"/>
    <s v="DAT-001"/>
    <x v="6"/>
    <n v="29.84"/>
    <x v="7"/>
    <n v="1"/>
    <x v="245"/>
    <x v="11"/>
    <d v="1899-12-30T12:46:00"/>
    <s v="12"/>
    <d v="2024-12-24T00:00:00"/>
    <d v="1899-12-30T17:46:00"/>
    <x v="29"/>
    <s v="Rakesh Patel"/>
    <x v="2"/>
    <x v="1"/>
    <s v="Dates &amp; Sweets"/>
    <x v="1"/>
    <x v="2"/>
    <x v="2"/>
    <n v="29.84"/>
    <d v="2024-12-24T00:44:00"/>
    <d v="2024-09-12T00:33:00"/>
    <x v="0"/>
    <d v="2024-12-24T17:46:00"/>
    <d v="2024-12-25T00:44:00"/>
    <x v="1"/>
  </r>
  <r>
    <s v="ORD-20240920-01676"/>
    <x v="0"/>
    <s v="HMP-001"/>
    <x v="11"/>
    <n v="68.14"/>
    <x v="12"/>
    <n v="1"/>
    <x v="66"/>
    <x v="3"/>
    <d v="1899-12-30T21:27:00"/>
    <s v="21"/>
    <d v="2024-09-22T00:00:00"/>
    <d v="1899-12-30T11:16:00"/>
    <x v="12"/>
    <s v="Ayesha Ahmed"/>
    <x v="1"/>
    <x v="0"/>
    <s v="Hamper"/>
    <x v="2"/>
    <x v="1"/>
    <x v="0"/>
    <n v="68.14"/>
    <d v="2024-09-20T01:15:00"/>
    <d v="2024-09-05T01:15:00"/>
    <x v="0"/>
    <d v="2024-09-22T11:16:00"/>
    <d v="2024-09-21T01:15:00"/>
    <x v="0"/>
  </r>
  <r>
    <s v="ORD-20250520-01677"/>
    <x v="0"/>
    <s v="BBY-001"/>
    <x v="16"/>
    <n v="65.56"/>
    <x v="0"/>
    <n v="1"/>
    <x v="291"/>
    <x v="1"/>
    <d v="1899-12-30T17:52:00"/>
    <s v="17"/>
    <d v="2025-05-21T00:00:00"/>
    <d v="1899-12-30T21:52:00"/>
    <x v="1"/>
    <s v="Fatima Al Suwaidi"/>
    <x v="1"/>
    <x v="0"/>
    <s v="Baby"/>
    <x v="0"/>
    <x v="1"/>
    <x v="2"/>
    <n v="65.56"/>
    <d v="2025-05-20T00:44:00"/>
    <d v="2024-10-30T00:22:00"/>
    <x v="0"/>
    <d v="2025-05-21T21:52:00"/>
    <d v="2025-05-21T00:44:00"/>
    <x v="0"/>
  </r>
  <r>
    <s v="ORD-20250212-01678"/>
    <x v="0"/>
    <s v="CHC-001"/>
    <x v="17"/>
    <n v="19.39"/>
    <x v="1"/>
    <n v="1"/>
    <x v="289"/>
    <x v="5"/>
    <d v="1899-12-30T09:28:00"/>
    <s v="9"/>
    <d v="2025-02-12T00:00:00"/>
    <d v="1899-12-30T15:28:00"/>
    <x v="0"/>
    <s v="Noor Al Bateen"/>
    <x v="0"/>
    <x v="0"/>
    <s v="Chocolate"/>
    <x v="1"/>
    <x v="1"/>
    <x v="1"/>
    <n v="19.39"/>
    <d v="2025-02-12T00:44:00"/>
    <d v="2024-08-11T01:07:00"/>
    <x v="0"/>
    <d v="2025-02-12T15:28:00"/>
    <d v="2025-02-13T00:44:00"/>
    <x v="1"/>
  </r>
  <r>
    <s v="ORD-20250513-01679"/>
    <x v="0"/>
    <s v="PAF-001"/>
    <x v="12"/>
    <n v="21.63"/>
    <x v="3"/>
    <n v="2"/>
    <x v="142"/>
    <x v="1"/>
    <d v="1899-12-30T15:25:00"/>
    <s v="15"/>
    <d v="2025-05-14T00:00:00"/>
    <d v="1899-12-30T15:25:00"/>
    <x v="10"/>
    <s v="Neha Verma"/>
    <x v="1"/>
    <x v="0"/>
    <s v="Bakery"/>
    <x v="0"/>
    <x v="0"/>
    <x v="0"/>
    <n v="43.26"/>
    <d v="2025-05-13T00:11:00"/>
    <d v="2024-08-26T00:11:00"/>
    <x v="0"/>
    <d v="2025-05-14T15:25:00"/>
    <d v="2025-05-14T00:11:00"/>
    <x v="0"/>
  </r>
  <r>
    <s v="ORD-20250221-01680"/>
    <x v="0"/>
    <s v="PAF-001"/>
    <x v="12"/>
    <n v="21.77"/>
    <x v="8"/>
    <n v="1"/>
    <x v="222"/>
    <x v="5"/>
    <d v="1899-12-30T17:04:00"/>
    <s v="17"/>
    <d v="2025-02-22T00:00:00"/>
    <d v="1899-12-30T14:36:00"/>
    <x v="29"/>
    <s v="Priya Khan"/>
    <x v="2"/>
    <x v="0"/>
    <s v="Bakery"/>
    <x v="0"/>
    <x v="5"/>
    <x v="1"/>
    <n v="21.77"/>
    <d v="2025-02-21T00:11:00"/>
    <d v="2024-10-05T00:44:00"/>
    <x v="0"/>
    <d v="2025-02-22T14:36:00"/>
    <d v="2025-02-22T00:11:00"/>
    <x v="0"/>
  </r>
  <r>
    <s v="ORD-20250331-01681"/>
    <x v="0"/>
    <s v="FLW-002"/>
    <x v="5"/>
    <n v="46.72"/>
    <x v="6"/>
    <n v="1"/>
    <x v="298"/>
    <x v="2"/>
    <d v="1899-12-30T14:11:00"/>
    <s v="14"/>
    <d v="2025-04-01T00:00:00"/>
    <d v="1899-12-30T18:11:00"/>
    <x v="3"/>
    <s v="Reem Al Nuaimi"/>
    <x v="0"/>
    <x v="0"/>
    <s v="Flowers"/>
    <x v="0"/>
    <x v="1"/>
    <x v="0"/>
    <n v="46.72"/>
    <d v="2025-03-31T00:22:00"/>
    <d v="2024-10-15T00:11:00"/>
    <x v="0"/>
    <d v="2025-04-01T18:11:00"/>
    <d v="2025-04-01T00:22:00"/>
    <x v="0"/>
  </r>
  <r>
    <s v="ORD-20250622-01682"/>
    <x v="0"/>
    <s v="HMP-002"/>
    <x v="8"/>
    <n v="85.63"/>
    <x v="9"/>
    <n v="3"/>
    <x v="178"/>
    <x v="6"/>
    <d v="1899-12-30T09:29:00"/>
    <s v="9"/>
    <d v="2025-06-23T00:00:00"/>
    <d v="1899-12-30T15:29:00"/>
    <x v="7"/>
    <s v="Abdullah Al Shamsi"/>
    <x v="0"/>
    <x v="1"/>
    <s v="Hamper"/>
    <x v="0"/>
    <x v="1"/>
    <x v="0"/>
    <n v="256.89"/>
    <d v="2025-06-22T01:29:00"/>
    <d v="2024-08-23T00:56:00"/>
    <x v="0"/>
    <d v="2025-06-23T15:29:00"/>
    <d v="2025-06-23T01:29:00"/>
    <x v="0"/>
  </r>
  <r>
    <s v="ORD-20250715-01683"/>
    <x v="0"/>
    <s v="PRF-001"/>
    <x v="14"/>
    <n v="121.53"/>
    <x v="10"/>
    <n v="1"/>
    <x v="140"/>
    <x v="8"/>
    <d v="1899-12-30T18:43:00"/>
    <s v="18"/>
    <d v="2025-07-17T00:00:00"/>
    <d v="1899-12-30T16:05:00"/>
    <x v="15"/>
    <s v="Imran Verma"/>
    <x v="2"/>
    <x v="0"/>
    <s v="Perfume"/>
    <x v="2"/>
    <x v="2"/>
    <x v="0"/>
    <n v="121.53"/>
    <d v="2025-07-15T00:11:00"/>
    <d v="2024-08-24T01:07:00"/>
    <x v="0"/>
    <d v="2025-07-17T16:05:00"/>
    <d v="2025-07-16T00:11:00"/>
    <x v="0"/>
  </r>
  <r>
    <s v="ORD-20241126-01684"/>
    <x v="0"/>
    <s v="GFT-001"/>
    <x v="2"/>
    <n v="32.119999999999997"/>
    <x v="12"/>
    <n v="1"/>
    <x v="112"/>
    <x v="9"/>
    <d v="1899-12-30T10:05:00"/>
    <s v="10"/>
    <d v="2024-11-26T00:00:00"/>
    <d v="1899-12-30T15:05:00"/>
    <x v="16"/>
    <s v="David Jones"/>
    <x v="0"/>
    <x v="1"/>
    <s v="Gifting"/>
    <x v="1"/>
    <x v="1"/>
    <x v="0"/>
    <n v="32.119999999999997"/>
    <d v="2024-11-26T01:29:00"/>
    <d v="2024-11-26T01:29:00"/>
    <x v="1"/>
    <d v="2024-11-26T15:05:00"/>
    <d v="2024-11-27T01:29:00"/>
    <x v="1"/>
  </r>
  <r>
    <s v="ORD-20250330-01685"/>
    <x v="0"/>
    <s v="HMP-002"/>
    <x v="8"/>
    <n v="98.29"/>
    <x v="7"/>
    <n v="2"/>
    <x v="102"/>
    <x v="2"/>
    <d v="1899-12-30T21:49:00"/>
    <s v="21"/>
    <d v="2025-04-01T00:00:00"/>
    <d v="1899-12-30T16:21:00"/>
    <x v="0"/>
    <s v="Ali Iqbal"/>
    <x v="0"/>
    <x v="1"/>
    <s v="Hamper"/>
    <x v="2"/>
    <x v="3"/>
    <x v="1"/>
    <n v="196.58"/>
    <d v="2025-03-30T01:18:00"/>
    <d v="2024-08-20T00:44:00"/>
    <x v="0"/>
    <d v="2025-04-01T16:21:00"/>
    <d v="2025-03-31T01:18:00"/>
    <x v="0"/>
  </r>
  <r>
    <s v="ORD-20250814-01686"/>
    <x v="0"/>
    <s v="HMP-001"/>
    <x v="11"/>
    <n v="69.8"/>
    <x v="12"/>
    <n v="1"/>
    <x v="147"/>
    <x v="7"/>
    <d v="1899-12-30T09:10:00"/>
    <s v="9"/>
    <d v="2025-08-14T00:00:00"/>
    <d v="1899-12-30T12:10:00"/>
    <x v="32"/>
    <s v="Khalid Al Marri"/>
    <x v="7"/>
    <x v="1"/>
    <s v="Hamper"/>
    <x v="1"/>
    <x v="4"/>
    <x v="0"/>
    <n v="69.8"/>
    <d v="2025-08-14T00:44:00"/>
    <d v="2024-09-05T00:44:00"/>
    <x v="0"/>
    <d v="2025-08-14T12:10:00"/>
    <d v="2025-08-15T00:44:00"/>
    <x v="1"/>
  </r>
  <r>
    <s v="ORD-20241025-01687"/>
    <x v="0"/>
    <s v="PRF-001"/>
    <x v="14"/>
    <n v="129.31"/>
    <x v="12"/>
    <n v="3"/>
    <x v="277"/>
    <x v="10"/>
    <d v="1899-12-30T11:48:00"/>
    <s v="11"/>
    <d v="2024-10-26T00:00:00"/>
    <d v="1899-12-30T12:48:00"/>
    <x v="12"/>
    <s v="Yousef Al Mazrouei"/>
    <x v="1"/>
    <x v="0"/>
    <s v="Perfume"/>
    <x v="0"/>
    <x v="1"/>
    <x v="1"/>
    <n v="387.93"/>
    <d v="2024-10-25T01:07:00"/>
    <d v="2024-08-18T00:56:00"/>
    <x v="0"/>
    <d v="2024-10-26T12:48:00"/>
    <d v="2024-10-26T01:07:00"/>
    <x v="0"/>
  </r>
  <r>
    <s v="ORD-20250614-01688"/>
    <x v="0"/>
    <s v="HMP-001"/>
    <x v="11"/>
    <n v="77.56"/>
    <x v="10"/>
    <n v="1"/>
    <x v="125"/>
    <x v="6"/>
    <d v="1899-12-30T09:58:00"/>
    <s v="9"/>
    <d v="2025-06-15T00:00:00"/>
    <d v="1899-12-30T15:58:00"/>
    <x v="12"/>
    <s v="Hina Hussain"/>
    <x v="1"/>
    <x v="0"/>
    <s v="Hamper"/>
    <x v="0"/>
    <x v="1"/>
    <x v="0"/>
    <n v="77.56"/>
    <d v="2025-06-14T01:18:00"/>
    <d v="2024-08-16T00:25:00"/>
    <x v="0"/>
    <d v="2025-06-15T15:58:00"/>
    <d v="2025-06-15T01:18:00"/>
    <x v="0"/>
  </r>
  <r>
    <s v="ORD-20241015-01689"/>
    <x v="0"/>
    <s v="PER-001"/>
    <x v="10"/>
    <n v="11.38"/>
    <x v="8"/>
    <n v="1"/>
    <x v="206"/>
    <x v="10"/>
    <d v="1899-12-30T11:05:00"/>
    <s v="11"/>
    <d v="2024-10-16T00:00:00"/>
    <d v="1899-12-30T13:05:00"/>
    <x v="16"/>
    <s v="Ayesha Patel"/>
    <x v="0"/>
    <x v="0"/>
    <s v="Personalized"/>
    <x v="0"/>
    <x v="1"/>
    <x v="1"/>
    <n v="11.38"/>
    <d v="2024-10-15T00:56:00"/>
    <d v="2024-08-01T00:11:00"/>
    <x v="0"/>
    <d v="2024-10-16T13:05:00"/>
    <d v="2024-10-16T00:56:00"/>
    <x v="0"/>
  </r>
  <r>
    <s v="ORD-20241124-01690"/>
    <x v="0"/>
    <s v="HMP-002"/>
    <x v="8"/>
    <n v="97.07"/>
    <x v="7"/>
    <n v="1"/>
    <x v="26"/>
    <x v="9"/>
    <d v="1899-12-30T09:28:00"/>
    <s v="9"/>
    <d v="2024-11-25T00:00:00"/>
    <d v="1899-12-30T12:28:00"/>
    <x v="8"/>
    <s v="Arjun Patel"/>
    <x v="2"/>
    <x v="0"/>
    <s v="Hamper"/>
    <x v="0"/>
    <x v="5"/>
    <x v="1"/>
    <n v="97.07"/>
    <d v="2024-11-24T00:44:00"/>
    <d v="2024-09-08T00:33:00"/>
    <x v="0"/>
    <d v="2024-11-25T12:28:00"/>
    <d v="2024-11-25T00:44:00"/>
    <x v="0"/>
  </r>
  <r>
    <s v="ORD-20241101-01691"/>
    <x v="0"/>
    <s v="PER-002"/>
    <x v="15"/>
    <n v="18.09"/>
    <x v="0"/>
    <n v="1"/>
    <x v="356"/>
    <x v="9"/>
    <d v="1899-12-30T18:19:00"/>
    <s v="18"/>
    <d v="2024-11-02T00:00:00"/>
    <d v="1899-12-30T19:19:00"/>
    <x v="19"/>
    <s v="Noor Al Hosani"/>
    <x v="0"/>
    <x v="1"/>
    <s v="Personalized"/>
    <x v="0"/>
    <x v="0"/>
    <x v="0"/>
    <n v="18.09"/>
    <d v="2024-11-01T00:44:00"/>
    <d v="2024-08-30T00:33:00"/>
    <x v="0"/>
    <d v="2024-11-02T19:19:00"/>
    <d v="2024-11-02T00:44:00"/>
    <x v="0"/>
  </r>
  <r>
    <s v="ORD-20240822-01692"/>
    <x v="0"/>
    <s v="FLW-002"/>
    <x v="5"/>
    <n v="59.04"/>
    <x v="2"/>
    <n v="1"/>
    <x v="157"/>
    <x v="7"/>
    <d v="1899-12-30T12:43:00"/>
    <s v="12"/>
    <d v="2024-08-24T00:00:00"/>
    <d v="1899-12-30T17:43:00"/>
    <x v="0"/>
    <s v="Faisal Al Falasi"/>
    <x v="0"/>
    <x v="1"/>
    <s v="Flowers"/>
    <x v="2"/>
    <x v="1"/>
    <x v="1"/>
    <n v="59.04"/>
    <d v="2024-08-22T00:11:00"/>
    <d v="2024-08-02T00:33:00"/>
    <x v="0"/>
    <d v="2024-08-24T17:43:00"/>
    <d v="2024-08-23T00:11:00"/>
    <x v="0"/>
  </r>
  <r>
    <s v="ORD-20250105-01693"/>
    <x v="0"/>
    <s v="FLW-002"/>
    <x v="5"/>
    <n v="59.4"/>
    <x v="1"/>
    <n v="1"/>
    <x v="370"/>
    <x v="4"/>
    <d v="1899-12-30T14:26:00"/>
    <s v="14"/>
    <d v="2025-01-05T00:00:00"/>
    <d v="1899-12-30T20:26:00"/>
    <x v="0"/>
    <s v="Farhan Hussain"/>
    <x v="0"/>
    <x v="0"/>
    <s v="Flowers"/>
    <x v="1"/>
    <x v="1"/>
    <x v="0"/>
    <n v="59.4"/>
    <d v="2025-01-05T01:29:00"/>
    <d v="2024-10-13T01:15:00"/>
    <x v="0"/>
    <d v="2025-01-05T20:26:00"/>
    <d v="2025-01-06T01:29:00"/>
    <x v="1"/>
  </r>
  <r>
    <s v="ORD-20250311-01694"/>
    <x v="0"/>
    <s v="FLW-002"/>
    <x v="5"/>
    <n v="52.05"/>
    <x v="2"/>
    <n v="1"/>
    <x v="94"/>
    <x v="2"/>
    <d v="1899-12-30T19:45:00"/>
    <s v="19"/>
    <d v="2025-03-13T00:00:00"/>
    <d v="1899-12-30T16:31:00"/>
    <x v="5"/>
    <s v="Latifa Al Mansoori"/>
    <x v="0"/>
    <x v="1"/>
    <s v="Flowers"/>
    <x v="2"/>
    <x v="1"/>
    <x v="0"/>
    <n v="52.05"/>
    <d v="2025-03-11T01:07:00"/>
    <d v="2024-08-04T00:56:00"/>
    <x v="0"/>
    <d v="2025-03-13T16:31:00"/>
    <d v="2025-03-12T01:07:00"/>
    <x v="0"/>
  </r>
  <r>
    <s v="ORD-20250809-01695"/>
    <x v="0"/>
    <s v="HOM-001"/>
    <x v="3"/>
    <n v="33.340000000000003"/>
    <x v="6"/>
    <n v="1"/>
    <x v="371"/>
    <x v="7"/>
    <d v="1899-12-30T17:29:00"/>
    <s v="17"/>
    <d v="2025-08-10T00:00:00"/>
    <d v="1899-12-30T18:29:00"/>
    <x v="26"/>
    <s v="Latifa Al Suwaidi"/>
    <x v="1"/>
    <x v="0"/>
    <s v="Home Fragrance"/>
    <x v="0"/>
    <x v="0"/>
    <x v="0"/>
    <n v="33.340000000000003"/>
    <d v="2025-08-09T00:22:00"/>
    <d v="2024-10-05T00:44:00"/>
    <x v="0"/>
    <d v="2025-08-10T18:29:00"/>
    <d v="2025-08-10T00:22:00"/>
    <x v="0"/>
  </r>
  <r>
    <s v="ORD-20241012-01696"/>
    <x v="0"/>
    <s v="PER-001"/>
    <x v="10"/>
    <n v="11.76"/>
    <x v="5"/>
    <n v="3"/>
    <x v="108"/>
    <x v="10"/>
    <d v="1899-12-30T20:51:00"/>
    <s v="20"/>
    <d v="2024-10-13T00:00:00"/>
    <d v="1899-12-30T21:51:00"/>
    <x v="13"/>
    <s v="David Smith"/>
    <x v="3"/>
    <x v="1"/>
    <s v="Personalized"/>
    <x v="0"/>
    <x v="1"/>
    <x v="0"/>
    <n v="35.28"/>
    <d v="2024-10-12T01:15:00"/>
    <d v="2024-10-12T01:15:00"/>
    <x v="1"/>
    <d v="2024-10-13T21:51:00"/>
    <d v="2024-10-13T01:15:00"/>
    <x v="0"/>
  </r>
  <r>
    <s v="ORD-20241007-01697"/>
    <x v="0"/>
    <s v="FLW-002"/>
    <x v="5"/>
    <n v="56.27"/>
    <x v="10"/>
    <n v="3"/>
    <x v="74"/>
    <x v="10"/>
    <d v="1899-12-30T19:53:00"/>
    <s v="19"/>
    <d v="2024-10-08T00:00:00"/>
    <d v="1899-12-30T16:28:00"/>
    <x v="3"/>
    <s v="Fatima Al Mansoori"/>
    <x v="0"/>
    <x v="1"/>
    <s v="Flowers"/>
    <x v="0"/>
    <x v="1"/>
    <x v="2"/>
    <n v="168.81"/>
    <d v="2024-10-07T00:22:00"/>
    <d v="2024-08-06T01:29:00"/>
    <x v="0"/>
    <d v="2024-10-08T16:28:00"/>
    <d v="2024-10-08T00:22:00"/>
    <x v="0"/>
  </r>
  <r>
    <s v="ORD-20250404-01698"/>
    <x v="0"/>
    <s v="SWT-001"/>
    <x v="9"/>
    <n v="30.01"/>
    <x v="7"/>
    <n v="1"/>
    <x v="331"/>
    <x v="0"/>
    <d v="1899-12-30T14:46:00"/>
    <s v="14"/>
    <d v="2025-04-04T00:00:00"/>
    <d v="1899-12-30T20:46:00"/>
    <x v="7"/>
    <s v="Imran Hussain"/>
    <x v="0"/>
    <x v="0"/>
    <s v="Dates &amp; Sweets"/>
    <x v="1"/>
    <x v="0"/>
    <x v="0"/>
    <n v="30.01"/>
    <d v="2025-04-04T01:18:00"/>
    <d v="2024-08-24T01:18:00"/>
    <x v="0"/>
    <d v="2025-04-04T20:46:00"/>
    <d v="2025-04-05T01:18:00"/>
    <x v="1"/>
  </r>
  <r>
    <s v="ORD-20250727-01699"/>
    <x v="0"/>
    <s v="HOM-001"/>
    <x v="3"/>
    <n v="29.68"/>
    <x v="6"/>
    <n v="1"/>
    <x v="350"/>
    <x v="8"/>
    <d v="1899-12-30T14:46:00"/>
    <s v="14"/>
    <d v="2025-07-27T00:00:00"/>
    <d v="1899-12-30T18:46:00"/>
    <x v="5"/>
    <s v="David Brown"/>
    <x v="0"/>
    <x v="1"/>
    <s v="Home Fragrance"/>
    <x v="1"/>
    <x v="1"/>
    <x v="1"/>
    <n v="29.68"/>
    <d v="2025-07-27T01:18:00"/>
    <d v="2024-08-28T01:07:00"/>
    <x v="0"/>
    <d v="2025-07-27T18:46:00"/>
    <d v="2025-07-28T01:18:00"/>
    <x v="1"/>
  </r>
  <r>
    <s v="ORD-20250710-01700"/>
    <x v="0"/>
    <s v="FLW-002"/>
    <x v="5"/>
    <n v="58.57"/>
    <x v="1"/>
    <n v="3"/>
    <x v="302"/>
    <x v="8"/>
    <d v="1899-12-30T09:06:00"/>
    <s v="9"/>
    <d v="2025-07-10T00:00:00"/>
    <d v="1899-12-30T15:06:00"/>
    <x v="14"/>
    <s v="Mohammed Al Marri"/>
    <x v="1"/>
    <x v="0"/>
    <s v="Flowers"/>
    <x v="1"/>
    <x v="1"/>
    <x v="0"/>
    <n v="175.71"/>
    <d v="2025-07-10T01:07:00"/>
    <d v="2024-08-01T00:56:00"/>
    <x v="0"/>
    <d v="2025-07-10T15:06:00"/>
    <d v="2025-07-11T01:07:00"/>
    <x v="1"/>
  </r>
  <r>
    <s v="ORD-20250508-01701"/>
    <x v="0"/>
    <s v="HMP-001"/>
    <x v="11"/>
    <n v="79.760000000000005"/>
    <x v="12"/>
    <n v="1"/>
    <x v="41"/>
    <x v="1"/>
    <d v="1899-12-30T18:54:00"/>
    <s v="18"/>
    <d v="2025-05-09T00:00:00"/>
    <d v="1899-12-30T14:45:00"/>
    <x v="5"/>
    <s v="Hamad Al Nuaimi"/>
    <x v="2"/>
    <x v="0"/>
    <s v="Hamper"/>
    <x v="0"/>
    <x v="0"/>
    <x v="0"/>
    <n v="79.760000000000005"/>
    <d v="2025-05-08T01:15:00"/>
    <d v="2024-08-09T00:56:00"/>
    <x v="0"/>
    <d v="2025-05-09T14:45:00"/>
    <d v="2025-05-09T01:15:00"/>
    <x v="0"/>
  </r>
  <r>
    <s v="ORD-20241219-01702"/>
    <x v="0"/>
    <s v="PRF-001"/>
    <x v="14"/>
    <n v="103.21"/>
    <x v="2"/>
    <n v="1"/>
    <x v="124"/>
    <x v="11"/>
    <d v="1899-12-30T10:28:00"/>
    <s v="10"/>
    <d v="2024-12-20T00:00:00"/>
    <d v="1899-12-30T15:28:00"/>
    <x v="14"/>
    <s v="Rakesh Hussain"/>
    <x v="1"/>
    <x v="1"/>
    <s v="Perfume"/>
    <x v="0"/>
    <x v="0"/>
    <x v="0"/>
    <n v="103.21"/>
    <d v="2024-12-19T00:11:00"/>
    <d v="2024-08-30T01:07:00"/>
    <x v="0"/>
    <d v="2024-12-20T15:28:00"/>
    <d v="2024-12-20T00:11:00"/>
    <x v="0"/>
  </r>
  <r>
    <s v="ORD-20250305-01703"/>
    <x v="0"/>
    <s v="HMP-001"/>
    <x v="11"/>
    <n v="65.03"/>
    <x v="9"/>
    <n v="7"/>
    <x v="15"/>
    <x v="2"/>
    <d v="1899-12-30T10:32:00"/>
    <s v="10"/>
    <d v="2025-03-05T00:00:00"/>
    <d v="1899-12-30T15:32:00"/>
    <x v="17"/>
    <s v="Faisal Al Hosani"/>
    <x v="2"/>
    <x v="1"/>
    <s v="Hamper"/>
    <x v="1"/>
    <x v="0"/>
    <x v="1"/>
    <n v="455.21000000000004"/>
    <d v="2025-03-05T01:29:00"/>
    <d v="2024-08-02T00:44:00"/>
    <x v="0"/>
    <d v="2025-03-05T15:32:00"/>
    <d v="2025-03-06T01:29:00"/>
    <x v="1"/>
  </r>
  <r>
    <s v="ORD-20250415-01704"/>
    <x v="0"/>
    <s v="FLW-002"/>
    <x v="5"/>
    <n v="59.54"/>
    <x v="6"/>
    <n v="2"/>
    <x v="259"/>
    <x v="0"/>
    <d v="1899-12-30T14:11:00"/>
    <s v="14"/>
    <d v="2025-04-16T00:00:00"/>
    <d v="1899-12-30T20:11:00"/>
    <x v="10"/>
    <s v="Sana Shah"/>
    <x v="1"/>
    <x v="0"/>
    <s v="Flowers"/>
    <x v="0"/>
    <x v="1"/>
    <x v="2"/>
    <n v="119.08"/>
    <d v="2025-04-15T00:22:00"/>
    <d v="2024-08-11T01:29:00"/>
    <x v="0"/>
    <d v="2025-04-16T20:11:00"/>
    <d v="2025-04-16T00:22:00"/>
    <x v="0"/>
  </r>
  <r>
    <s v="ORD-20250217-01705"/>
    <x v="0"/>
    <s v="HMP-002"/>
    <x v="8"/>
    <n v="77.58"/>
    <x v="9"/>
    <n v="6"/>
    <x v="288"/>
    <x v="5"/>
    <d v="1899-12-30T12:34:00"/>
    <s v="12"/>
    <d v="2025-02-17T00:00:00"/>
    <d v="1899-12-30T18:34:00"/>
    <x v="20"/>
    <s v="Farhan Shaikh"/>
    <x v="4"/>
    <x v="0"/>
    <s v="Hamper"/>
    <x v="1"/>
    <x v="0"/>
    <x v="0"/>
    <n v="465.48"/>
    <d v="2025-02-17T00:11:00"/>
    <d v="2024-08-02T01:29:00"/>
    <x v="0"/>
    <d v="2025-02-17T18:34:00"/>
    <d v="2025-02-18T00:11:00"/>
    <x v="1"/>
  </r>
  <r>
    <s v="ORD-20241113-01706"/>
    <x v="0"/>
    <s v="FLW-001"/>
    <x v="1"/>
    <n v="47.39"/>
    <x v="0"/>
    <n v="3"/>
    <x v="268"/>
    <x v="9"/>
    <d v="1899-12-30T18:36:00"/>
    <s v="18"/>
    <d v="2024-11-14T00:00:00"/>
    <d v="1899-12-30T15:05:00"/>
    <x v="0"/>
    <s v="Aisha Al Shamsi"/>
    <x v="0"/>
    <x v="1"/>
    <s v="Flowers"/>
    <x v="0"/>
    <x v="1"/>
    <x v="0"/>
    <n v="142.17000000000002"/>
    <d v="2024-11-13T01:15:00"/>
    <d v="2024-08-27T01:15:00"/>
    <x v="0"/>
    <d v="2024-11-14T15:05:00"/>
    <d v="2024-11-14T01:15:00"/>
    <x v="0"/>
  </r>
  <r>
    <s v="ORD-20250331-01707"/>
    <x v="0"/>
    <s v="PAF-001"/>
    <x v="12"/>
    <n v="20.05"/>
    <x v="3"/>
    <n v="1"/>
    <x v="298"/>
    <x v="2"/>
    <d v="1899-12-30T13:34:00"/>
    <s v="13"/>
    <d v="2025-03-31T00:00:00"/>
    <d v="1899-12-30T20:34:00"/>
    <x v="0"/>
    <s v="Zain Verma"/>
    <x v="0"/>
    <x v="0"/>
    <s v="Bakery"/>
    <x v="1"/>
    <x v="5"/>
    <x v="1"/>
    <n v="20.05"/>
    <d v="2025-03-31T01:18:00"/>
    <d v="2024-09-05T00:11:00"/>
    <x v="0"/>
    <d v="2025-03-31T20:34:00"/>
    <d v="2025-04-01T01:18:00"/>
    <x v="1"/>
  </r>
  <r>
    <s v="ORD-20250411-01708"/>
    <x v="0"/>
    <s v="HOM-001"/>
    <x v="3"/>
    <n v="29.48"/>
    <x v="11"/>
    <n v="1"/>
    <x v="328"/>
    <x v="0"/>
    <d v="1899-12-30T10:39:00"/>
    <s v="10"/>
    <d v="2025-04-11T00:00:00"/>
    <d v="1899-12-30T15:39:00"/>
    <x v="16"/>
    <s v="Noor Al Nuaimi"/>
    <x v="0"/>
    <x v="1"/>
    <s v="Home Fragrance"/>
    <x v="1"/>
    <x v="0"/>
    <x v="0"/>
    <n v="29.48"/>
    <d v="2025-04-11T01:15:00"/>
    <d v="2024-09-01T01:29:00"/>
    <x v="0"/>
    <d v="2025-04-11T15:39:00"/>
    <d v="2025-04-12T01:15:00"/>
    <x v="1"/>
  </r>
  <r>
    <s v="ORD-20250321-01709"/>
    <x v="0"/>
    <s v="FLW-001"/>
    <x v="1"/>
    <n v="47.79"/>
    <x v="1"/>
    <n v="1"/>
    <x v="80"/>
    <x v="2"/>
    <d v="1899-12-30T13:59:00"/>
    <s v="13"/>
    <d v="2025-03-21T00:00:00"/>
    <d v="1899-12-30T17:59:00"/>
    <x v="10"/>
    <s v="Abdullah Al Mansoori"/>
    <x v="1"/>
    <x v="0"/>
    <s v="Flowers"/>
    <x v="1"/>
    <x v="3"/>
    <x v="0"/>
    <n v="47.79"/>
    <d v="2025-03-21T01:29:00"/>
    <d v="2024-09-22T00:25:00"/>
    <x v="0"/>
    <d v="2025-03-21T17:59:00"/>
    <d v="2025-03-22T01:29:00"/>
    <x v="1"/>
  </r>
  <r>
    <s v="ORD-20250411-01710"/>
    <x v="0"/>
    <s v="FLW-002"/>
    <x v="5"/>
    <n v="58.43"/>
    <x v="6"/>
    <n v="2"/>
    <x v="328"/>
    <x v="0"/>
    <d v="1899-12-30T17:11:00"/>
    <s v="17"/>
    <d v="2025-04-12T00:00:00"/>
    <d v="1899-12-30T15:19:00"/>
    <x v="7"/>
    <s v="Bilal Verma"/>
    <x v="0"/>
    <x v="0"/>
    <s v="Flowers"/>
    <x v="0"/>
    <x v="1"/>
    <x v="1"/>
    <n v="116.86"/>
    <d v="2025-04-11T00:22:00"/>
    <d v="2024-08-13T00:44:00"/>
    <x v="0"/>
    <d v="2025-04-12T15:19:00"/>
    <d v="2025-04-12T00:22:00"/>
    <x v="0"/>
  </r>
  <r>
    <s v="ORD-20250525-01711"/>
    <x v="0"/>
    <s v="FLW-002"/>
    <x v="5"/>
    <n v="60.77"/>
    <x v="3"/>
    <n v="3"/>
    <x v="31"/>
    <x v="1"/>
    <d v="1899-12-30T10:41:00"/>
    <s v="10"/>
    <d v="2025-05-26T00:00:00"/>
    <d v="1899-12-30T11:41:00"/>
    <x v="17"/>
    <s v="Ayesha Patel"/>
    <x v="2"/>
    <x v="1"/>
    <s v="Flowers"/>
    <x v="0"/>
    <x v="0"/>
    <x v="0"/>
    <n v="182.31"/>
    <d v="2025-05-25T01:29:00"/>
    <d v="2024-08-01T00:11:00"/>
    <x v="0"/>
    <d v="2025-05-26T11:41:00"/>
    <d v="2025-05-26T01:29:00"/>
    <x v="0"/>
  </r>
  <r>
    <s v="ORD-20250605-01712"/>
    <x v="0"/>
    <s v="CRP-001"/>
    <x v="4"/>
    <n v="150.41999999999999"/>
    <x v="4"/>
    <n v="7"/>
    <x v="84"/>
    <x v="6"/>
    <d v="1899-12-30T20:25:00"/>
    <s v="20"/>
    <d v="2025-06-06T00:00:00"/>
    <d v="1899-12-30T18:56:00"/>
    <x v="3"/>
    <s v="Omar Al Hosani"/>
    <x v="0"/>
    <x v="0"/>
    <s v="Hamper"/>
    <x v="0"/>
    <x v="0"/>
    <x v="1"/>
    <n v="1052.9399999999998"/>
    <d v="2025-06-05T00:44:00"/>
    <d v="2025-01-16T00:44:00"/>
    <x v="0"/>
    <d v="2025-06-06T18:56:00"/>
    <d v="2025-06-06T00:44:00"/>
    <x v="0"/>
  </r>
  <r>
    <s v="ORD-20250118-01713"/>
    <x v="0"/>
    <s v="GFT-001"/>
    <x v="2"/>
    <n v="34.409999999999997"/>
    <x v="12"/>
    <n v="2"/>
    <x v="258"/>
    <x v="4"/>
    <d v="1899-12-30T13:17:00"/>
    <s v="13"/>
    <d v="2025-01-18T00:00:00"/>
    <d v="1899-12-30T18:17:00"/>
    <x v="10"/>
    <s v="Saeed Al Hosani"/>
    <x v="1"/>
    <x v="1"/>
    <s v="Gifting"/>
    <x v="1"/>
    <x v="1"/>
    <x v="1"/>
    <n v="68.819999999999993"/>
    <d v="2025-01-18T00:22:00"/>
    <d v="2024-08-11T01:18:00"/>
    <x v="0"/>
    <d v="2025-01-18T18:17:00"/>
    <d v="2025-01-19T00:22:00"/>
    <x v="1"/>
  </r>
  <r>
    <s v="ORD-20250504-01714"/>
    <x v="0"/>
    <s v="TOY-001"/>
    <x v="0"/>
    <n v="15.58"/>
    <x v="0"/>
    <n v="2"/>
    <x v="136"/>
    <x v="1"/>
    <d v="1899-12-30T14:22:00"/>
    <s v="14"/>
    <d v="2025-05-04T00:00:00"/>
    <d v="1899-12-30T17:22:00"/>
    <x v="5"/>
    <s v="Sophia Taylor"/>
    <x v="2"/>
    <x v="1"/>
    <s v="Toys"/>
    <x v="1"/>
    <x v="2"/>
    <x v="1"/>
    <n v="31.16"/>
    <d v="2025-05-04T00:11:00"/>
    <d v="2024-08-09T00:33:00"/>
    <x v="0"/>
    <d v="2025-05-04T17:22:00"/>
    <d v="2025-05-05T00:11:00"/>
    <x v="1"/>
  </r>
  <r>
    <s v="ORD-20250124-01715"/>
    <x v="0"/>
    <s v="FLW-001"/>
    <x v="1"/>
    <n v="45.84"/>
    <x v="11"/>
    <n v="1"/>
    <x v="303"/>
    <x v="4"/>
    <d v="1899-12-30T11:20:00"/>
    <s v="11"/>
    <d v="2025-01-24T00:00:00"/>
    <d v="1899-12-30T18:20:00"/>
    <x v="25"/>
    <s v="Sara Shaikh"/>
    <x v="6"/>
    <x v="0"/>
    <s v="Flowers"/>
    <x v="1"/>
    <x v="0"/>
    <x v="0"/>
    <n v="45.84"/>
    <d v="2025-01-24T00:22:00"/>
    <d v="2024-08-22T01:18:00"/>
    <x v="0"/>
    <d v="2025-01-24T18:20:00"/>
    <d v="2025-01-25T00:22:00"/>
    <x v="1"/>
  </r>
  <r>
    <s v="ORD-20250326-01716"/>
    <x v="0"/>
    <s v="CHC-001"/>
    <x v="17"/>
    <n v="19.39"/>
    <x v="1"/>
    <n v="1"/>
    <x v="40"/>
    <x v="2"/>
    <d v="1899-12-30T18:01:00"/>
    <s v="18"/>
    <d v="2025-03-27T00:00:00"/>
    <d v="1899-12-30T18:01:00"/>
    <x v="5"/>
    <s v="Reem Al Shamsi"/>
    <x v="0"/>
    <x v="0"/>
    <s v="Chocolate"/>
    <x v="0"/>
    <x v="1"/>
    <x v="1"/>
    <n v="19.39"/>
    <d v="2025-03-26T00:44:00"/>
    <d v="2024-08-27T00:44:00"/>
    <x v="0"/>
    <d v="2025-03-27T18:01:00"/>
    <d v="2025-03-27T00:44:00"/>
    <x v="0"/>
  </r>
  <r>
    <s v="ORD-20241117-01717"/>
    <x v="0"/>
    <s v="PAF-001"/>
    <x v="12"/>
    <n v="24.84"/>
    <x v="8"/>
    <n v="1"/>
    <x v="314"/>
    <x v="9"/>
    <d v="1899-12-30T11:50:00"/>
    <s v="11"/>
    <d v="2024-11-17T00:00:00"/>
    <d v="1899-12-30T18:50:00"/>
    <x v="0"/>
    <s v="Rakesh Chaudhry"/>
    <x v="0"/>
    <x v="1"/>
    <s v="Bakery"/>
    <x v="1"/>
    <x v="1"/>
    <x v="0"/>
    <n v="24.84"/>
    <d v="2024-11-17T00:56:00"/>
    <d v="2024-11-17T00:56:00"/>
    <x v="1"/>
    <d v="2024-11-17T18:50:00"/>
    <d v="2024-11-18T00:56:00"/>
    <x v="1"/>
  </r>
  <r>
    <s v="ORD-20241115-01718"/>
    <x v="0"/>
    <s v="PER-002"/>
    <x v="15"/>
    <n v="18.03"/>
    <x v="0"/>
    <n v="2"/>
    <x v="322"/>
    <x v="9"/>
    <d v="1899-12-30T13:27:00"/>
    <s v="13"/>
    <d v="2024-11-15T00:00:00"/>
    <d v="1899-12-30T18:27:00"/>
    <x v="14"/>
    <s v="Abdullah Al Nuaimi"/>
    <x v="1"/>
    <x v="0"/>
    <s v="Personalized"/>
    <x v="1"/>
    <x v="5"/>
    <x v="0"/>
    <n v="36.06"/>
    <d v="2024-11-15T01:07:00"/>
    <d v="2024-08-15T00:22:00"/>
    <x v="0"/>
    <d v="2024-11-15T18:27:00"/>
    <d v="2024-11-16T01:07:00"/>
    <x v="1"/>
  </r>
  <r>
    <s v="ORD-20250413-01719"/>
    <x v="0"/>
    <s v="GFT-001"/>
    <x v="2"/>
    <n v="33.340000000000003"/>
    <x v="1"/>
    <n v="2"/>
    <x v="204"/>
    <x v="0"/>
    <d v="1899-12-30T14:21:00"/>
    <s v="14"/>
    <d v="2025-04-14T00:00:00"/>
    <d v="1899-12-30T16:21:00"/>
    <x v="4"/>
    <s v="Ali Kumar"/>
    <x v="0"/>
    <x v="0"/>
    <s v="Gifting"/>
    <x v="0"/>
    <x v="4"/>
    <x v="0"/>
    <n v="66.680000000000007"/>
    <d v="2025-04-13T01:07:00"/>
    <d v="2024-08-30T01:18:00"/>
    <x v="0"/>
    <d v="2025-04-14T16:21:00"/>
    <d v="2025-04-14T01:07:00"/>
    <x v="0"/>
  </r>
  <r>
    <s v="ORD-20250703-01720"/>
    <x v="0"/>
    <s v="FLW-001"/>
    <x v="1"/>
    <n v="48.9"/>
    <x v="0"/>
    <n v="1"/>
    <x v="299"/>
    <x v="8"/>
    <d v="1899-12-30T10:13:00"/>
    <s v="10"/>
    <d v="2025-07-03T00:00:00"/>
    <d v="1899-12-30T15:13:00"/>
    <x v="14"/>
    <s v="Rakesh Shaikh"/>
    <x v="1"/>
    <x v="1"/>
    <s v="Flowers"/>
    <x v="1"/>
    <x v="1"/>
    <x v="1"/>
    <n v="48.9"/>
    <d v="2025-07-03T00:44:00"/>
    <d v="2024-08-09T01:15:00"/>
    <x v="0"/>
    <d v="2025-07-03T15:13:00"/>
    <d v="2025-07-04T00:44:00"/>
    <x v="1"/>
  </r>
  <r>
    <s v="ORD-20250615-01721"/>
    <x v="0"/>
    <s v="HMP-001"/>
    <x v="11"/>
    <n v="70.14"/>
    <x v="9"/>
    <n v="3"/>
    <x v="127"/>
    <x v="6"/>
    <d v="1899-12-30T20:16:00"/>
    <s v="20"/>
    <d v="2025-06-17T00:00:00"/>
    <d v="1899-12-30T16:06:00"/>
    <x v="3"/>
    <s v="Yousef Al Nahyan"/>
    <x v="0"/>
    <x v="0"/>
    <s v="Hamper"/>
    <x v="2"/>
    <x v="0"/>
    <x v="0"/>
    <n v="210.42000000000002"/>
    <d v="2025-06-15T00:44:00"/>
    <d v="2024-08-01T01:25:00"/>
    <x v="0"/>
    <d v="2025-06-17T16:06:00"/>
    <d v="2025-06-16T00:44:00"/>
    <x v="0"/>
  </r>
  <r>
    <s v="ORD-20250410-01722"/>
    <x v="0"/>
    <s v="HOM-001"/>
    <x v="3"/>
    <n v="31.02"/>
    <x v="11"/>
    <n v="1"/>
    <x v="348"/>
    <x v="0"/>
    <d v="1899-12-30T12:13:00"/>
    <s v="12"/>
    <d v="2025-04-11T00:00:00"/>
    <d v="1899-12-30T14:13:00"/>
    <x v="4"/>
    <s v="Neha Kumar"/>
    <x v="0"/>
    <x v="1"/>
    <s v="Home Fragrance"/>
    <x v="0"/>
    <x v="1"/>
    <x v="0"/>
    <n v="31.02"/>
    <d v="2025-04-10T01:18:00"/>
    <d v="2024-08-12T00:44:00"/>
    <x v="0"/>
    <d v="2025-04-11T14:13:00"/>
    <d v="2025-04-11T01:18:00"/>
    <x v="0"/>
  </r>
  <r>
    <s v="ORD-20250727-01723"/>
    <x v="0"/>
    <s v="HMP-002"/>
    <x v="8"/>
    <n v="81.78"/>
    <x v="4"/>
    <n v="2"/>
    <x v="350"/>
    <x v="8"/>
    <d v="1899-12-30T14:41:00"/>
    <s v="14"/>
    <d v="2025-07-27T00:00:00"/>
    <d v="1899-12-30T17:41:00"/>
    <x v="19"/>
    <s v="Rakesh Shah"/>
    <x v="0"/>
    <x v="1"/>
    <s v="Hamper"/>
    <x v="1"/>
    <x v="3"/>
    <x v="2"/>
    <n v="163.56"/>
    <d v="2025-07-27T00:56:00"/>
    <d v="2024-08-14T01:07:00"/>
    <x v="0"/>
    <d v="2025-07-27T17:41:00"/>
    <d v="2025-07-28T00:56:00"/>
    <x v="1"/>
  </r>
  <r>
    <s v="ORD-20241126-01724"/>
    <x v="0"/>
    <s v="FLW-002"/>
    <x v="5"/>
    <n v="54.94"/>
    <x v="5"/>
    <n v="2"/>
    <x v="112"/>
    <x v="9"/>
    <d v="1899-12-30T13:19:00"/>
    <s v="13"/>
    <d v="2024-11-27T00:00:00"/>
    <d v="1899-12-30T15:19:00"/>
    <x v="5"/>
    <s v="Bilal Shah"/>
    <x v="0"/>
    <x v="1"/>
    <s v="Flowers"/>
    <x v="0"/>
    <x v="1"/>
    <x v="0"/>
    <n v="109.88"/>
    <d v="2024-11-26T00:11:00"/>
    <d v="2024-09-19T01:18:00"/>
    <x v="0"/>
    <d v="2024-11-27T15:19:00"/>
    <d v="2024-11-27T00:11:00"/>
    <x v="0"/>
  </r>
  <r>
    <s v="ORD-20241203-01725"/>
    <x v="0"/>
    <s v="DAT-001"/>
    <x v="6"/>
    <n v="30.27"/>
    <x v="7"/>
    <n v="1"/>
    <x v="97"/>
    <x v="11"/>
    <d v="1899-12-30T15:02:00"/>
    <s v="15"/>
    <d v="2024-12-04T00:00:00"/>
    <d v="1899-12-30T21:02:00"/>
    <x v="18"/>
    <s v="Mohammed Al Marri"/>
    <x v="1"/>
    <x v="1"/>
    <s v="Dates &amp; Sweets"/>
    <x v="0"/>
    <x v="0"/>
    <x v="0"/>
    <n v="30.27"/>
    <d v="2024-12-03T01:29:00"/>
    <d v="2024-08-01T00:56:00"/>
    <x v="0"/>
    <d v="2024-12-04T21:02:00"/>
    <d v="2024-12-04T01:29:00"/>
    <x v="0"/>
  </r>
  <r>
    <s v="ORD-20250127-01726"/>
    <x v="0"/>
    <s v="FLW-002"/>
    <x v="5"/>
    <n v="55.03"/>
    <x v="5"/>
    <n v="1"/>
    <x v="4"/>
    <x v="4"/>
    <d v="1899-12-30T12:43:00"/>
    <s v="12"/>
    <d v="2025-01-28T00:00:00"/>
    <d v="1899-12-30T15:43:00"/>
    <x v="15"/>
    <s v="Ali Kumar"/>
    <x v="2"/>
    <x v="1"/>
    <s v="Flowers"/>
    <x v="0"/>
    <x v="3"/>
    <x v="0"/>
    <n v="55.03"/>
    <d v="2025-01-27T00:11:00"/>
    <d v="2024-08-30T01:18:00"/>
    <x v="0"/>
    <d v="2025-01-28T15:43:00"/>
    <d v="2025-01-28T00:11:00"/>
    <x v="0"/>
  </r>
  <r>
    <s v="ORD-20250222-01727"/>
    <x v="0"/>
    <s v="PRF-001"/>
    <x v="14"/>
    <n v="115.81"/>
    <x v="2"/>
    <n v="1"/>
    <x v="119"/>
    <x v="5"/>
    <d v="1899-12-30T11:43:00"/>
    <s v="11"/>
    <d v="2025-02-23T00:00:00"/>
    <d v="1899-12-30T16:43:00"/>
    <x v="3"/>
    <s v="Imran Kumar"/>
    <x v="0"/>
    <x v="0"/>
    <s v="Perfume"/>
    <x v="0"/>
    <x v="1"/>
    <x v="2"/>
    <n v="115.81"/>
    <d v="2025-02-22T00:44:00"/>
    <d v="2024-09-05T01:07:00"/>
    <x v="0"/>
    <d v="2025-02-23T16:43:00"/>
    <d v="2025-02-23T00:44:00"/>
    <x v="0"/>
  </r>
  <r>
    <s v="ORD-20250604-01728"/>
    <x v="0"/>
    <s v="PER-002"/>
    <x v="15"/>
    <n v="19.82"/>
    <x v="0"/>
    <n v="1"/>
    <x v="187"/>
    <x v="6"/>
    <d v="1899-12-30T13:15:00"/>
    <s v="13"/>
    <d v="2025-06-04T00:00:00"/>
    <d v="1899-12-30T19:15:00"/>
    <x v="17"/>
    <s v="Hassan Shaikh"/>
    <x v="2"/>
    <x v="1"/>
    <s v="Personalized"/>
    <x v="1"/>
    <x v="6"/>
    <x v="0"/>
    <n v="19.82"/>
    <d v="2025-06-04T00:33:00"/>
    <d v="2024-08-06T01:15:00"/>
    <x v="0"/>
    <d v="2025-06-04T19:15:00"/>
    <d v="2025-06-05T00:33:00"/>
    <x v="1"/>
  </r>
  <r>
    <s v="ORD-20241213-01729"/>
    <x v="0"/>
    <s v="FLW-002"/>
    <x v="5"/>
    <n v="54.61"/>
    <x v="10"/>
    <n v="1"/>
    <x v="364"/>
    <x v="11"/>
    <d v="1899-12-30T19:48:00"/>
    <s v="19"/>
    <d v="2024-12-14T00:00:00"/>
    <d v="1899-12-30T16:10:00"/>
    <x v="16"/>
    <s v="Omar Al Mazrouei"/>
    <x v="0"/>
    <x v="0"/>
    <s v="Flowers"/>
    <x v="0"/>
    <x v="3"/>
    <x v="0"/>
    <n v="54.61"/>
    <d v="2024-12-13T00:25:00"/>
    <d v="2024-09-09T00:11:00"/>
    <x v="0"/>
    <d v="2024-12-14T16:10:00"/>
    <d v="2024-12-14T00:25:00"/>
    <x v="0"/>
  </r>
  <r>
    <s v="ORD-20250203-01730"/>
    <x v="0"/>
    <s v="HOM-001"/>
    <x v="3"/>
    <n v="29.11"/>
    <x v="11"/>
    <n v="1"/>
    <x v="241"/>
    <x v="5"/>
    <d v="1899-12-30T18:46:00"/>
    <s v="18"/>
    <d v="2025-02-04T00:00:00"/>
    <d v="1899-12-30T19:46:00"/>
    <x v="8"/>
    <s v="Aijaz Khan"/>
    <x v="2"/>
    <x v="1"/>
    <s v="Home Fragrance"/>
    <x v="0"/>
    <x v="3"/>
    <x v="0"/>
    <n v="29.11"/>
    <d v="2025-02-03T00:44:00"/>
    <d v="2024-08-06T01:18:00"/>
    <x v="0"/>
    <d v="2025-02-04T19:46:00"/>
    <d v="2025-02-04T00:44:00"/>
    <x v="0"/>
  </r>
  <r>
    <s v="ORD-20241220-01731"/>
    <x v="0"/>
    <s v="GFT-001"/>
    <x v="2"/>
    <n v="34.28"/>
    <x v="1"/>
    <n v="1"/>
    <x v="79"/>
    <x v="11"/>
    <d v="1899-12-30T18:27:00"/>
    <s v="18"/>
    <d v="2024-12-21T00:00:00"/>
    <d v="1899-12-30T14:54:00"/>
    <x v="15"/>
    <s v="David Taylor"/>
    <x v="2"/>
    <x v="1"/>
    <s v="Gifting"/>
    <x v="0"/>
    <x v="0"/>
    <x v="1"/>
    <n v="34.28"/>
    <d v="2024-12-20T01:15:00"/>
    <d v="2024-12-20T00:22:00"/>
    <x v="0"/>
    <d v="2024-12-21T14:54:00"/>
    <d v="2024-12-21T01:15:00"/>
    <x v="0"/>
  </r>
  <r>
    <s v="ORD-20241112-01732"/>
    <x v="0"/>
    <s v="TOY-001"/>
    <x v="0"/>
    <n v="20.3"/>
    <x v="5"/>
    <n v="2"/>
    <x v="48"/>
    <x v="9"/>
    <d v="1899-12-30T18:51:00"/>
    <s v="18"/>
    <d v="2024-11-13T00:00:00"/>
    <d v="1899-12-30T13:05:00"/>
    <x v="31"/>
    <s v="Hassan Hussain"/>
    <x v="5"/>
    <x v="0"/>
    <s v="Toys"/>
    <x v="0"/>
    <x v="3"/>
    <x v="0"/>
    <n v="40.6"/>
    <d v="2024-11-12T01:07:00"/>
    <d v="2024-08-02T01:15:00"/>
    <x v="0"/>
    <d v="2024-11-13T13:05:00"/>
    <d v="2024-11-13T01:07:00"/>
    <x v="0"/>
  </r>
  <r>
    <s v="ORD-20250703-01733"/>
    <x v="0"/>
    <s v="FLW-002"/>
    <x v="5"/>
    <n v="57.47"/>
    <x v="2"/>
    <n v="2"/>
    <x v="299"/>
    <x v="8"/>
    <d v="1899-12-30T11:24:00"/>
    <s v="11"/>
    <d v="2025-07-03T00:00:00"/>
    <d v="1899-12-30T15:24:00"/>
    <x v="1"/>
    <s v="Priya Verma"/>
    <x v="1"/>
    <x v="1"/>
    <s v="Flowers"/>
    <x v="1"/>
    <x v="5"/>
    <x v="0"/>
    <n v="114.94"/>
    <d v="2025-07-03T01:15:00"/>
    <d v="2024-09-19T00:44:00"/>
    <x v="0"/>
    <d v="2025-07-03T15:24:00"/>
    <d v="2025-07-04T01:15:00"/>
    <x v="1"/>
  </r>
  <r>
    <s v="ORD-20241111-01734"/>
    <x v="0"/>
    <s v="PER-002"/>
    <x v="15"/>
    <n v="19.53"/>
    <x v="0"/>
    <n v="1"/>
    <x v="20"/>
    <x v="9"/>
    <d v="1899-12-30T16:17:00"/>
    <s v="16"/>
    <d v="2024-11-12T00:00:00"/>
    <d v="1899-12-30T17:17:00"/>
    <x v="9"/>
    <s v="Hamad Al Bateen"/>
    <x v="2"/>
    <x v="1"/>
    <s v="Personalized"/>
    <x v="0"/>
    <x v="5"/>
    <x v="1"/>
    <n v="19.53"/>
    <d v="2024-11-11T00:22:00"/>
    <d v="2024-08-09T00:11:00"/>
    <x v="0"/>
    <d v="2024-11-12T17:17:00"/>
    <d v="2024-11-12T00:22:00"/>
    <x v="0"/>
  </r>
  <r>
    <s v="ORD-20240903-01735"/>
    <x v="0"/>
    <s v="HMP-002"/>
    <x v="8"/>
    <n v="89.74"/>
    <x v="4"/>
    <n v="1"/>
    <x v="72"/>
    <x v="3"/>
    <d v="1899-12-30T09:58:00"/>
    <s v="9"/>
    <d v="2024-09-03T00:00:00"/>
    <d v="1899-12-30T16:58:00"/>
    <x v="10"/>
    <s v="Meera Verma"/>
    <x v="1"/>
    <x v="0"/>
    <s v="Hamper"/>
    <x v="1"/>
    <x v="5"/>
    <x v="0"/>
    <n v="89.74"/>
    <d v="2024-09-03T01:18:00"/>
    <d v="2024-09-03T01:18:00"/>
    <x v="1"/>
    <d v="2024-09-03T16:58:00"/>
    <d v="2024-09-04T01:18:00"/>
    <x v="1"/>
  </r>
  <r>
    <s v="ORD-20250716-01736"/>
    <x v="0"/>
    <s v="GFT-001"/>
    <x v="2"/>
    <n v="34.07"/>
    <x v="12"/>
    <n v="1"/>
    <x v="243"/>
    <x v="8"/>
    <d v="1899-12-30T11:31:00"/>
    <s v="11"/>
    <d v="2025-07-17T00:00:00"/>
    <d v="1899-12-30T13:31:00"/>
    <x v="4"/>
    <s v="Omar Al Shamsi"/>
    <x v="0"/>
    <x v="0"/>
    <s v="Gifting"/>
    <x v="0"/>
    <x v="1"/>
    <x v="0"/>
    <n v="34.07"/>
    <d v="2025-07-16T00:11:00"/>
    <d v="2024-08-11T00:33:00"/>
    <x v="0"/>
    <d v="2025-07-17T13:31:00"/>
    <d v="2025-07-17T00:11:00"/>
    <x v="0"/>
  </r>
  <r>
    <s v="ORD-20241012-01737"/>
    <x v="0"/>
    <s v="GFT-001"/>
    <x v="2"/>
    <n v="38.28"/>
    <x v="10"/>
    <n v="3"/>
    <x v="108"/>
    <x v="10"/>
    <d v="1899-12-30T13:34:00"/>
    <s v="13"/>
    <d v="2024-10-13T00:00:00"/>
    <d v="1899-12-30T16:34:00"/>
    <x v="11"/>
    <s v="Bilal Khan"/>
    <x v="0"/>
    <x v="1"/>
    <s v="Gifting"/>
    <x v="0"/>
    <x v="1"/>
    <x v="0"/>
    <n v="114.84"/>
    <d v="2024-10-12T01:18:00"/>
    <d v="2024-08-15T01:15:00"/>
    <x v="0"/>
    <d v="2024-10-13T16:34:00"/>
    <d v="2024-10-13T01:18:00"/>
    <x v="0"/>
  </r>
  <r>
    <s v="ORD-20250416-01738"/>
    <x v="0"/>
    <s v="PRF-001"/>
    <x v="14"/>
    <n v="123.55"/>
    <x v="12"/>
    <n v="1"/>
    <x v="85"/>
    <x v="0"/>
    <d v="1899-12-30T13:06:00"/>
    <s v="13"/>
    <d v="2025-04-17T00:00:00"/>
    <d v="1899-12-30T13:06:00"/>
    <x v="15"/>
    <s v="Ayesha Verma"/>
    <x v="2"/>
    <x v="0"/>
    <s v="Perfume"/>
    <x v="0"/>
    <x v="1"/>
    <x v="0"/>
    <n v="123.55"/>
    <d v="2025-04-16T00:33:00"/>
    <d v="2024-08-23T00:56:00"/>
    <x v="0"/>
    <d v="2025-04-17T13:06:00"/>
    <d v="2025-04-17T00:33:00"/>
    <x v="0"/>
  </r>
  <r>
    <s v="ORD-20241118-01739"/>
    <x v="0"/>
    <s v="HMP-002"/>
    <x v="8"/>
    <n v="84.27"/>
    <x v="7"/>
    <n v="2"/>
    <x v="320"/>
    <x v="9"/>
    <d v="1899-12-30T15:54:00"/>
    <s v="15"/>
    <d v="2024-11-19T00:00:00"/>
    <d v="1899-12-30T18:54:00"/>
    <x v="7"/>
    <s v="Omar Al Falasi"/>
    <x v="0"/>
    <x v="0"/>
    <s v="Hamper"/>
    <x v="0"/>
    <x v="1"/>
    <x v="0"/>
    <n v="168.54"/>
    <d v="2024-11-18T00:25:00"/>
    <d v="2024-08-12T00:44:00"/>
    <x v="0"/>
    <d v="2024-11-19T18:54:00"/>
    <d v="2024-11-19T00:25:00"/>
    <x v="0"/>
  </r>
  <r>
    <s v="ORD-20250103-01740"/>
    <x v="0"/>
    <s v="DAT-001"/>
    <x v="6"/>
    <n v="30.04"/>
    <x v="7"/>
    <n v="1"/>
    <x v="50"/>
    <x v="4"/>
    <d v="1899-12-30T10:27:00"/>
    <s v="10"/>
    <d v="2025-01-03T00:00:00"/>
    <d v="1899-12-30T14:27:00"/>
    <x v="14"/>
    <s v="Yousef Al Hosani"/>
    <x v="1"/>
    <x v="0"/>
    <s v="Dates &amp; Sweets"/>
    <x v="1"/>
    <x v="0"/>
    <x v="1"/>
    <n v="30.04"/>
    <d v="2025-01-03T01:07:00"/>
    <d v="2024-08-07T00:44:00"/>
    <x v="0"/>
    <d v="2025-01-03T14:27:00"/>
    <d v="2025-01-04T01:07:00"/>
    <x v="1"/>
  </r>
  <r>
    <s v="ORD-20250206-01741"/>
    <x v="0"/>
    <s v="BAL-001"/>
    <x v="13"/>
    <n v="21.86"/>
    <x v="8"/>
    <n v="2"/>
    <x v="73"/>
    <x v="5"/>
    <d v="1899-12-30T17:14:00"/>
    <s v="17"/>
    <d v="2025-02-07T00:00:00"/>
    <d v="1899-12-30T21:14:00"/>
    <x v="8"/>
    <s v="Hina Chaudhry"/>
    <x v="2"/>
    <x v="0"/>
    <s v="Balloons"/>
    <x v="0"/>
    <x v="2"/>
    <x v="0"/>
    <n v="43.72"/>
    <d v="2025-02-06T00:56:00"/>
    <d v="2024-11-25T00:56:00"/>
    <x v="0"/>
    <d v="2025-02-07T21:14:00"/>
    <d v="2025-02-07T00:56:00"/>
    <x v="0"/>
  </r>
  <r>
    <s v="ORD-20240909-01742"/>
    <x v="0"/>
    <s v="GFT-001"/>
    <x v="2"/>
    <n v="31.85"/>
    <x v="2"/>
    <n v="3"/>
    <x v="153"/>
    <x v="3"/>
    <d v="1899-12-30T09:34:00"/>
    <s v="9"/>
    <d v="2024-09-09T00:00:00"/>
    <d v="1899-12-30T14:34:00"/>
    <x v="14"/>
    <s v="Omar Al Mazrouei"/>
    <x v="1"/>
    <x v="1"/>
    <s v="Gifting"/>
    <x v="1"/>
    <x v="5"/>
    <x v="0"/>
    <n v="95.550000000000011"/>
    <d v="2024-09-09T00:11:00"/>
    <d v="2024-09-09T00:11:00"/>
    <x v="1"/>
    <d v="2024-09-09T14:34:00"/>
    <d v="2024-09-10T00:11:00"/>
    <x v="1"/>
  </r>
  <r>
    <s v="ORD-20241007-01743"/>
    <x v="0"/>
    <s v="FLW-002"/>
    <x v="5"/>
    <n v="49.75"/>
    <x v="2"/>
    <n v="2"/>
    <x v="74"/>
    <x v="10"/>
    <d v="1899-12-30T12:00:00"/>
    <s v="12"/>
    <d v="2024-10-07T00:00:00"/>
    <d v="1899-12-30T17:00:00"/>
    <x v="11"/>
    <s v="Sana Iqbal"/>
    <x v="0"/>
    <x v="0"/>
    <s v="Flowers"/>
    <x v="1"/>
    <x v="5"/>
    <x v="0"/>
    <n v="99.5"/>
    <d v="2024-10-07T00:00:00"/>
    <d v="2024-10-07T00:00:00"/>
    <x v="1"/>
    <d v="2024-10-07T17:00:00"/>
    <d v="2024-10-08T00:00:00"/>
    <x v="1"/>
  </r>
  <r>
    <s v="ORD-20241030-01744"/>
    <x v="0"/>
    <s v="CKE-001"/>
    <x v="7"/>
    <n v="55.63"/>
    <x v="8"/>
    <n v="1"/>
    <x v="58"/>
    <x v="10"/>
    <d v="1899-12-30T18:52:00"/>
    <s v="18"/>
    <d v="2024-11-01T00:00:00"/>
    <d v="1899-12-30T16:54:00"/>
    <x v="3"/>
    <s v="Yousef Al Mazrouei"/>
    <x v="0"/>
    <x v="1"/>
    <s v="Cakes"/>
    <x v="2"/>
    <x v="5"/>
    <x v="1"/>
    <n v="55.63"/>
    <d v="2024-10-30T00:11:00"/>
    <d v="2024-08-18T00:56:00"/>
    <x v="0"/>
    <d v="2024-11-01T16:54:00"/>
    <d v="2024-10-31T00:11:00"/>
    <x v="0"/>
  </r>
  <r>
    <s v="ORD-20240917-01745"/>
    <x v="0"/>
    <s v="HMP-001"/>
    <x v="11"/>
    <n v="88.39"/>
    <x v="9"/>
    <n v="9"/>
    <x v="254"/>
    <x v="3"/>
    <d v="1899-12-30T11:10:00"/>
    <s v="11"/>
    <d v="2024-09-17T00:00:00"/>
    <d v="1899-12-30T15:10:00"/>
    <x v="0"/>
    <s v="Fatima Al Shamsi"/>
    <x v="0"/>
    <x v="0"/>
    <s v="Hamper"/>
    <x v="1"/>
    <x v="3"/>
    <x v="1"/>
    <n v="795.51"/>
    <d v="2024-09-17T01:18:00"/>
    <d v="2024-09-08T00:56:00"/>
    <x v="0"/>
    <d v="2024-09-17T15:10:00"/>
    <d v="2024-09-18T01:18:00"/>
    <x v="1"/>
  </r>
  <r>
    <s v="ORD-20250309-01746"/>
    <x v="0"/>
    <s v="PER-001"/>
    <x v="10"/>
    <n v="12.61"/>
    <x v="8"/>
    <n v="1"/>
    <x v="186"/>
    <x v="2"/>
    <d v="1899-12-30T15:59:00"/>
    <s v="15"/>
    <d v="2025-03-10T00:00:00"/>
    <d v="1899-12-30T18:59:00"/>
    <x v="6"/>
    <s v="Aisha Al Mazrouei"/>
    <x v="0"/>
    <x v="0"/>
    <s v="Personalized"/>
    <x v="0"/>
    <x v="2"/>
    <x v="2"/>
    <n v="12.61"/>
    <d v="2025-03-09T00:22:00"/>
    <d v="2024-08-04T00:44:00"/>
    <x v="0"/>
    <d v="2025-03-10T18:59:00"/>
    <d v="2025-03-10T00:22:00"/>
    <x v="0"/>
  </r>
  <r>
    <s v="ORD-20241127-01747"/>
    <x v="0"/>
    <s v="GFT-001"/>
    <x v="2"/>
    <n v="36.4"/>
    <x v="6"/>
    <n v="2"/>
    <x v="313"/>
    <x v="9"/>
    <d v="1899-12-30T09:16:00"/>
    <s v="9"/>
    <d v="2024-11-27T00:00:00"/>
    <d v="1899-12-30T16:16:00"/>
    <x v="3"/>
    <s v="Arjun Shah"/>
    <x v="0"/>
    <x v="0"/>
    <s v="Gifting"/>
    <x v="1"/>
    <x v="0"/>
    <x v="0"/>
    <n v="72.8"/>
    <d v="2024-11-27T00:11:00"/>
    <d v="2024-08-09T01:29:00"/>
    <x v="0"/>
    <d v="2024-11-27T16:16:00"/>
    <d v="2024-11-28T00:11:00"/>
    <x v="1"/>
  </r>
  <r>
    <s v="ORD-20250521-01748"/>
    <x v="0"/>
    <s v="TOY-001"/>
    <x v="0"/>
    <n v="15.41"/>
    <x v="1"/>
    <n v="1"/>
    <x v="316"/>
    <x v="1"/>
    <d v="1899-12-30T15:48:00"/>
    <s v="15"/>
    <d v="2025-05-22T00:00:00"/>
    <d v="1899-12-30T15:48:00"/>
    <x v="12"/>
    <s v="Saeed Al Shamsi"/>
    <x v="1"/>
    <x v="1"/>
    <s v="Toys"/>
    <x v="0"/>
    <x v="3"/>
    <x v="1"/>
    <n v="15.41"/>
    <d v="2025-05-21T00:33:00"/>
    <d v="2024-09-30T01:29:00"/>
    <x v="0"/>
    <d v="2025-05-22T15:48:00"/>
    <d v="2025-05-22T00:33:00"/>
    <x v="0"/>
  </r>
  <r>
    <s v="ORD-20250317-01749"/>
    <x v="0"/>
    <s v="GFT-001"/>
    <x v="2"/>
    <n v="33.479999999999997"/>
    <x v="3"/>
    <n v="1"/>
    <x v="11"/>
    <x v="2"/>
    <d v="1899-12-30T19:29:00"/>
    <s v="19"/>
    <d v="2025-03-18T00:00:00"/>
    <d v="1899-12-30T15:02:00"/>
    <x v="23"/>
    <s v="Noor Al Nahyan"/>
    <x v="5"/>
    <x v="0"/>
    <s v="Gifting"/>
    <x v="0"/>
    <x v="5"/>
    <x v="0"/>
    <n v="33.479999999999997"/>
    <d v="2025-03-17T00:56:00"/>
    <d v="2024-09-14T01:18:00"/>
    <x v="0"/>
    <d v="2025-03-18T15:02:00"/>
    <d v="2025-03-18T00:56:00"/>
    <x v="0"/>
  </r>
  <r>
    <s v="ORD-20241111-01750"/>
    <x v="0"/>
    <s v="FLW-002"/>
    <x v="5"/>
    <n v="51.53"/>
    <x v="2"/>
    <n v="2"/>
    <x v="20"/>
    <x v="9"/>
    <d v="1899-12-30T21:21:00"/>
    <s v="21"/>
    <d v="2024-11-14T00:00:00"/>
    <d v="1899-12-30T18:46:00"/>
    <x v="7"/>
    <s v="Ayesha Patel"/>
    <x v="0"/>
    <x v="0"/>
    <s v="Flowers"/>
    <x v="2"/>
    <x v="2"/>
    <x v="1"/>
    <n v="103.06"/>
    <d v="2024-11-11T00:33:00"/>
    <d v="2024-08-01T00:11:00"/>
    <x v="0"/>
    <d v="2024-11-14T18:46:00"/>
    <d v="2024-11-12T00:33:00"/>
    <x v="0"/>
  </r>
  <r>
    <s v="ORD-20241003-01751"/>
    <x v="0"/>
    <s v="PAF-001"/>
    <x v="12"/>
    <n v="20.91"/>
    <x v="11"/>
    <n v="2"/>
    <x v="312"/>
    <x v="10"/>
    <d v="1899-12-30T13:29:00"/>
    <s v="13"/>
    <d v="2024-10-04T00:00:00"/>
    <d v="1899-12-30T15:29:00"/>
    <x v="32"/>
    <s v="Hina Ahmed"/>
    <x v="6"/>
    <x v="0"/>
    <s v="Bakery"/>
    <x v="0"/>
    <x v="0"/>
    <x v="2"/>
    <n v="41.82"/>
    <d v="2024-10-03T00:56:00"/>
    <d v="2024-08-26T00:33:00"/>
    <x v="0"/>
    <d v="2024-10-04T15:29:00"/>
    <d v="2024-10-04T00:56:00"/>
    <x v="0"/>
  </r>
  <r>
    <s v="ORD-20250131-01752"/>
    <x v="0"/>
    <s v="SWT-001"/>
    <x v="9"/>
    <n v="27.62"/>
    <x v="4"/>
    <n v="1"/>
    <x v="167"/>
    <x v="4"/>
    <d v="1899-12-30T12:56:00"/>
    <s v="12"/>
    <d v="2025-01-31T00:00:00"/>
    <d v="1899-12-30T19:56:00"/>
    <x v="18"/>
    <s v="Zain Verma"/>
    <x v="1"/>
    <x v="1"/>
    <s v="Dates &amp; Sweets"/>
    <x v="1"/>
    <x v="1"/>
    <x v="0"/>
    <n v="27.62"/>
    <d v="2025-01-31T01:29:00"/>
    <d v="2024-09-05T00:11:00"/>
    <x v="0"/>
    <d v="2025-01-31T19:56:00"/>
    <d v="2025-02-01T01:29:00"/>
    <x v="1"/>
  </r>
  <r>
    <s v="ORD-20241113-01753"/>
    <x v="0"/>
    <s v="CKE-001"/>
    <x v="7"/>
    <n v="52.92"/>
    <x v="5"/>
    <n v="2"/>
    <x v="268"/>
    <x v="9"/>
    <d v="1899-12-30T21:43:00"/>
    <s v="21"/>
    <d v="2024-11-15T00:00:00"/>
    <d v="1899-12-30T17:33:00"/>
    <x v="26"/>
    <s v="Aijaz Verma"/>
    <x v="1"/>
    <x v="0"/>
    <s v="Cakes"/>
    <x v="2"/>
    <x v="0"/>
    <x v="1"/>
    <n v="105.84"/>
    <d v="2024-11-13T00:11:00"/>
    <d v="2024-08-16T00:22:00"/>
    <x v="0"/>
    <d v="2024-11-15T17:33:00"/>
    <d v="2024-11-14T00:11:00"/>
    <x v="0"/>
  </r>
  <r>
    <s v="ORD-20250725-01754"/>
    <x v="0"/>
    <s v="HMP-001"/>
    <x v="11"/>
    <n v="79.489999999999995"/>
    <x v="9"/>
    <n v="3"/>
    <x v="52"/>
    <x v="8"/>
    <d v="1899-12-30T20:41:00"/>
    <s v="20"/>
    <d v="2025-07-26T00:00:00"/>
    <d v="1899-12-30T20:30:00"/>
    <x v="19"/>
    <s v="Latifa Al Nahyan"/>
    <x v="0"/>
    <x v="1"/>
    <s v="Hamper"/>
    <x v="0"/>
    <x v="0"/>
    <x v="0"/>
    <n v="238.46999999999997"/>
    <d v="2025-07-25T00:56:00"/>
    <d v="2024-11-16T00:33:00"/>
    <x v="0"/>
    <d v="2025-07-26T20:30:00"/>
    <d v="2025-07-26T00:56:00"/>
    <x v="0"/>
  </r>
  <r>
    <s v="ORD-20240817-01755"/>
    <x v="0"/>
    <s v="HOM-001"/>
    <x v="3"/>
    <n v="27.43"/>
    <x v="11"/>
    <n v="2"/>
    <x v="38"/>
    <x v="7"/>
    <d v="1899-12-30T18:13:00"/>
    <s v="18"/>
    <d v="2024-08-18T00:00:00"/>
    <d v="1899-12-30T14:56:00"/>
    <x v="16"/>
    <s v="Meera Ahmed"/>
    <x v="0"/>
    <x v="1"/>
    <s v="Home Fragrance"/>
    <x v="0"/>
    <x v="1"/>
    <x v="2"/>
    <n v="54.86"/>
    <d v="2024-08-17T01:18:00"/>
    <d v="2024-08-17T01:18:00"/>
    <x v="1"/>
    <d v="2024-08-18T14:56:00"/>
    <d v="2024-08-18T01:18:00"/>
    <x v="0"/>
  </r>
  <r>
    <s v="ORD-20250523-01756"/>
    <x v="0"/>
    <s v="GFT-001"/>
    <x v="2"/>
    <n v="35.67"/>
    <x v="2"/>
    <n v="3"/>
    <x v="294"/>
    <x v="1"/>
    <d v="1899-12-30T10:22:00"/>
    <s v="10"/>
    <d v="2025-05-24T00:00:00"/>
    <d v="1899-12-30T15:22:00"/>
    <x v="11"/>
    <s v="Khalid Al Marri"/>
    <x v="0"/>
    <x v="0"/>
    <s v="Gifting"/>
    <x v="0"/>
    <x v="4"/>
    <x v="0"/>
    <n v="107.01"/>
    <d v="2025-05-23T00:44:00"/>
    <d v="2024-09-05T00:44:00"/>
    <x v="0"/>
    <d v="2025-05-24T15:22:00"/>
    <d v="2025-05-24T00:44:00"/>
    <x v="0"/>
  </r>
  <r>
    <s v="ORD-20250603-01757"/>
    <x v="0"/>
    <s v="DAT-001"/>
    <x v="6"/>
    <n v="35.5"/>
    <x v="7"/>
    <n v="2"/>
    <x v="107"/>
    <x v="6"/>
    <d v="1899-12-30T11:39:00"/>
    <s v="11"/>
    <d v="2025-06-03T00:00:00"/>
    <d v="1899-12-30T14:39:00"/>
    <x v="2"/>
    <s v="David Williams"/>
    <x v="0"/>
    <x v="1"/>
    <s v="Dates &amp; Sweets"/>
    <x v="1"/>
    <x v="3"/>
    <x v="0"/>
    <n v="71"/>
    <d v="2025-06-03T01:07:00"/>
    <d v="2024-12-09T00:11:00"/>
    <x v="0"/>
    <d v="2025-06-03T14:39:00"/>
    <d v="2025-06-04T01:07:00"/>
    <x v="1"/>
  </r>
  <r>
    <s v="ORD-20250327-01758"/>
    <x v="0"/>
    <s v="GFT-001"/>
    <x v="2"/>
    <n v="32.43"/>
    <x v="10"/>
    <n v="1"/>
    <x v="181"/>
    <x v="2"/>
    <d v="1899-12-30T12:08:00"/>
    <s v="12"/>
    <d v="2025-03-27T00:00:00"/>
    <d v="1899-12-30T17:08:00"/>
    <x v="24"/>
    <s v="Rakesh Kumar"/>
    <x v="1"/>
    <x v="1"/>
    <s v="Gifting"/>
    <x v="1"/>
    <x v="1"/>
    <x v="1"/>
    <n v="32.43"/>
    <d v="2025-03-27T00:56:00"/>
    <d v="2024-11-26T01:29:00"/>
    <x v="0"/>
    <d v="2025-03-27T17:08:00"/>
    <d v="2025-03-28T00:56:00"/>
    <x v="1"/>
  </r>
  <r>
    <s v="ORD-20250701-01759"/>
    <x v="0"/>
    <s v="HMP-002"/>
    <x v="8"/>
    <n v="67.790000000000006"/>
    <x v="7"/>
    <n v="1"/>
    <x v="228"/>
    <x v="8"/>
    <d v="1899-12-30T21:16:00"/>
    <s v="21"/>
    <d v="2025-07-02T00:00:00"/>
    <d v="1899-12-30T15:06:00"/>
    <x v="19"/>
    <s v="Sara Khan"/>
    <x v="0"/>
    <x v="0"/>
    <s v="Hamper"/>
    <x v="0"/>
    <x v="0"/>
    <x v="2"/>
    <n v="67.790000000000006"/>
    <d v="2025-07-01T00:11:00"/>
    <d v="2024-09-14T00:33:00"/>
    <x v="0"/>
    <d v="2025-07-02T15:06:00"/>
    <d v="2025-07-02T00:11:00"/>
    <x v="0"/>
  </r>
  <r>
    <s v="ORD-20250718-01760"/>
    <x v="0"/>
    <s v="CKE-001"/>
    <x v="7"/>
    <n v="53.74"/>
    <x v="5"/>
    <n v="1"/>
    <x v="354"/>
    <x v="8"/>
    <d v="1899-12-30T11:51:00"/>
    <s v="11"/>
    <d v="2025-07-18T00:00:00"/>
    <d v="1899-12-30T15:51:00"/>
    <x v="32"/>
    <s v="Bilal Chaudhry"/>
    <x v="7"/>
    <x v="1"/>
    <s v="Cakes"/>
    <x v="1"/>
    <x v="4"/>
    <x v="0"/>
    <n v="53.74"/>
    <d v="2025-07-18T01:15:00"/>
    <d v="2024-08-06T00:56:00"/>
    <x v="0"/>
    <d v="2025-07-18T15:51:00"/>
    <d v="2025-07-19T01:15:00"/>
    <x v="1"/>
  </r>
  <r>
    <s v="ORD-20250405-01761"/>
    <x v="0"/>
    <s v="DAT-001"/>
    <x v="6"/>
    <n v="33.130000000000003"/>
    <x v="4"/>
    <n v="1"/>
    <x v="162"/>
    <x v="0"/>
    <d v="1899-12-30T21:34:00"/>
    <s v="21"/>
    <d v="2025-04-06T00:00:00"/>
    <d v="1899-12-30T13:58:00"/>
    <x v="5"/>
    <s v="Emma Jones"/>
    <x v="0"/>
    <x v="1"/>
    <s v="Dates &amp; Sweets"/>
    <x v="0"/>
    <x v="6"/>
    <x v="2"/>
    <n v="33.130000000000003"/>
    <d v="2025-04-05T00:11:00"/>
    <d v="2024-08-06T00:22:00"/>
    <x v="0"/>
    <d v="2025-04-06T13:58:00"/>
    <d v="2025-04-06T00:11:00"/>
    <x v="0"/>
  </r>
  <r>
    <s v="ORD-20250805-01762"/>
    <x v="0"/>
    <s v="GFT-001"/>
    <x v="2"/>
    <n v="40.479999999999997"/>
    <x v="3"/>
    <n v="1"/>
    <x v="35"/>
    <x v="7"/>
    <d v="1899-12-30T16:36:00"/>
    <s v="16"/>
    <d v="2025-08-06T00:00:00"/>
    <d v="1899-12-30T19:36:00"/>
    <x v="17"/>
    <s v="Bilal Shah"/>
    <x v="2"/>
    <x v="1"/>
    <s v="Gifting"/>
    <x v="0"/>
    <x v="3"/>
    <x v="0"/>
    <n v="40.479999999999997"/>
    <d v="2025-08-05T01:07:00"/>
    <d v="2024-09-19T01:18:00"/>
    <x v="0"/>
    <d v="2025-08-06T19:36:00"/>
    <d v="2025-08-06T01:07:00"/>
    <x v="0"/>
  </r>
  <r>
    <s v="ORD-20241001-01763"/>
    <x v="0"/>
    <s v="FLW-001"/>
    <x v="1"/>
    <n v="44.18"/>
    <x v="0"/>
    <n v="1"/>
    <x v="18"/>
    <x v="10"/>
    <d v="1899-12-30T19:36:00"/>
    <s v="19"/>
    <d v="2024-10-03T00:00:00"/>
    <d v="1899-12-30T20:25:00"/>
    <x v="0"/>
    <s v="Mohammed Al Marri"/>
    <x v="0"/>
    <x v="0"/>
    <s v="Flowers"/>
    <x v="2"/>
    <x v="1"/>
    <x v="0"/>
    <n v="44.18"/>
    <d v="2024-10-01T01:07:00"/>
    <d v="2024-08-01T00:56:00"/>
    <x v="0"/>
    <d v="2024-10-03T20:25:00"/>
    <d v="2024-10-02T01:07:00"/>
    <x v="0"/>
  </r>
  <r>
    <s v="ORD-20240803-01764"/>
    <x v="0"/>
    <s v="BBY-001"/>
    <x v="16"/>
    <n v="67.58"/>
    <x v="0"/>
    <n v="3"/>
    <x v="29"/>
    <x v="7"/>
    <d v="1899-12-30T13:01:00"/>
    <s v="13"/>
    <d v="2024-08-04T00:00:00"/>
    <d v="1899-12-30T14:01:00"/>
    <x v="6"/>
    <s v="Khalid Al Mansoori"/>
    <x v="0"/>
    <x v="0"/>
    <s v="Baby"/>
    <x v="0"/>
    <x v="2"/>
    <x v="0"/>
    <n v="202.74"/>
    <d v="2024-08-03T00:11:00"/>
    <d v="2024-08-03T00:11:00"/>
    <x v="1"/>
    <d v="2024-08-04T14:01:00"/>
    <d v="2024-08-04T00:11:00"/>
    <x v="0"/>
  </r>
  <r>
    <s v="ORD-20241221-01765"/>
    <x v="0"/>
    <s v="CRP-001"/>
    <x v="4"/>
    <n v="148.72999999999999"/>
    <x v="4"/>
    <n v="3"/>
    <x v="169"/>
    <x v="11"/>
    <d v="1899-12-30T21:04:00"/>
    <s v="21"/>
    <d v="2024-12-24T00:00:00"/>
    <d v="1899-12-30T17:08:00"/>
    <x v="12"/>
    <s v="Arjun Khan"/>
    <x v="1"/>
    <x v="1"/>
    <s v="Hamper"/>
    <x v="2"/>
    <x v="0"/>
    <x v="0"/>
    <n v="446.18999999999994"/>
    <d v="2024-12-21T01:18:00"/>
    <d v="2024-08-08T00:11:00"/>
    <x v="0"/>
    <d v="2024-12-24T17:08:00"/>
    <d v="2024-12-22T01:18:00"/>
    <x v="0"/>
  </r>
  <r>
    <s v="ORD-20250422-01766"/>
    <x v="0"/>
    <s v="CKE-001"/>
    <x v="7"/>
    <n v="66.64"/>
    <x v="8"/>
    <n v="3"/>
    <x v="7"/>
    <x v="0"/>
    <d v="1899-12-30T15:16:00"/>
    <s v="15"/>
    <d v="2025-04-23T00:00:00"/>
    <d v="1899-12-30T19:16:00"/>
    <x v="2"/>
    <s v="Abdullah Al Marri"/>
    <x v="0"/>
    <x v="0"/>
    <s v="Cakes"/>
    <x v="0"/>
    <x v="6"/>
    <x v="0"/>
    <n v="199.92000000000002"/>
    <d v="2025-04-22T00:11:00"/>
    <d v="2024-08-21T01:29:00"/>
    <x v="0"/>
    <d v="2025-04-23T19:16:00"/>
    <d v="2025-04-23T00:11:00"/>
    <x v="0"/>
  </r>
  <r>
    <s v="ORD-20250208-01767"/>
    <x v="0"/>
    <s v="FLW-002"/>
    <x v="5"/>
    <n v="48.39"/>
    <x v="3"/>
    <n v="1"/>
    <x v="256"/>
    <x v="5"/>
    <d v="1899-12-30T11:15:00"/>
    <s v="11"/>
    <d v="2025-02-09T00:00:00"/>
    <d v="1899-12-30T17:15:00"/>
    <x v="11"/>
    <s v="Sana Shah"/>
    <x v="0"/>
    <x v="0"/>
    <s v="Flowers"/>
    <x v="0"/>
    <x v="0"/>
    <x v="0"/>
    <n v="48.39"/>
    <d v="2025-02-08T01:15:00"/>
    <d v="2024-08-11T01:29:00"/>
    <x v="0"/>
    <d v="2025-02-09T17:15:00"/>
    <d v="2025-02-09T01:15:00"/>
    <x v="0"/>
  </r>
  <r>
    <s v="ORD-20250416-01768"/>
    <x v="0"/>
    <s v="HMP-002"/>
    <x v="8"/>
    <n v="88.18"/>
    <x v="9"/>
    <n v="3"/>
    <x v="85"/>
    <x v="0"/>
    <d v="1899-12-30T14:32:00"/>
    <s v="14"/>
    <d v="2025-04-16T00:00:00"/>
    <d v="1899-12-30T17:32:00"/>
    <x v="14"/>
    <s v="Bilal Iqbal"/>
    <x v="1"/>
    <x v="1"/>
    <s v="Hamper"/>
    <x v="1"/>
    <x v="6"/>
    <x v="1"/>
    <n v="264.54000000000002"/>
    <d v="2025-04-16T00:56:00"/>
    <d v="2024-09-16T00:11:00"/>
    <x v="0"/>
    <d v="2025-04-16T17:32:00"/>
    <d v="2025-04-17T00:56:00"/>
    <x v="1"/>
  </r>
  <r>
    <s v="ORD-20240812-01769"/>
    <x v="0"/>
    <s v="CKE-001"/>
    <x v="7"/>
    <n v="59.78"/>
    <x v="5"/>
    <n v="2"/>
    <x v="152"/>
    <x v="7"/>
    <d v="1899-12-30T16:22:00"/>
    <s v="16"/>
    <d v="2024-08-13T00:00:00"/>
    <d v="1899-12-30T21:22:00"/>
    <x v="19"/>
    <s v="Omar Al Falasi"/>
    <x v="0"/>
    <x v="1"/>
    <s v="Cakes"/>
    <x v="0"/>
    <x v="0"/>
    <x v="0"/>
    <n v="119.56"/>
    <d v="2024-08-12T00:44:00"/>
    <d v="2024-08-12T00:44:00"/>
    <x v="1"/>
    <d v="2024-08-13T21:22:00"/>
    <d v="2024-08-13T00:44:00"/>
    <x v="0"/>
  </r>
  <r>
    <s v="ORD-20241113-01770"/>
    <x v="0"/>
    <s v="GFT-001"/>
    <x v="2"/>
    <n v="35.270000000000003"/>
    <x v="10"/>
    <n v="1"/>
    <x v="268"/>
    <x v="9"/>
    <d v="1899-12-30T15:54:00"/>
    <s v="15"/>
    <d v="2024-11-14T00:00:00"/>
    <d v="1899-12-30T15:54:00"/>
    <x v="26"/>
    <s v="Sophia Jones"/>
    <x v="1"/>
    <x v="1"/>
    <s v="Gifting"/>
    <x v="0"/>
    <x v="1"/>
    <x v="1"/>
    <n v="35.270000000000003"/>
    <d v="2024-11-13T00:25:00"/>
    <d v="2024-08-03T00:25:00"/>
    <x v="0"/>
    <d v="2024-11-14T15:54:00"/>
    <d v="2024-11-14T00:25:00"/>
    <x v="0"/>
  </r>
  <r>
    <s v="ORD-20250608-01771"/>
    <x v="0"/>
    <s v="PRF-001"/>
    <x v="14"/>
    <n v="122.96"/>
    <x v="2"/>
    <n v="1"/>
    <x v="283"/>
    <x v="6"/>
    <d v="1899-12-30T16:28:00"/>
    <s v="16"/>
    <d v="2025-06-09T00:00:00"/>
    <d v="1899-12-30T19:28:00"/>
    <x v="32"/>
    <s v="Priya Hussain"/>
    <x v="7"/>
    <x v="0"/>
    <s v="Perfume"/>
    <x v="0"/>
    <x v="5"/>
    <x v="1"/>
    <n v="122.96"/>
    <d v="2025-06-08T00:11:00"/>
    <d v="2024-08-07T00:25:00"/>
    <x v="0"/>
    <d v="2025-06-09T19:28:00"/>
    <d v="2025-06-09T00:11:00"/>
    <x v="0"/>
  </r>
  <r>
    <s v="ORD-20250315-01772"/>
    <x v="0"/>
    <s v="FLW-002"/>
    <x v="5"/>
    <n v="53.28"/>
    <x v="10"/>
    <n v="1"/>
    <x v="166"/>
    <x v="2"/>
    <d v="1899-12-30T12:24:00"/>
    <s v="12"/>
    <d v="2025-03-15T00:00:00"/>
    <d v="1899-12-30T17:24:00"/>
    <x v="26"/>
    <s v="Emily Davis"/>
    <x v="1"/>
    <x v="0"/>
    <s v="Flowers"/>
    <x v="1"/>
    <x v="4"/>
    <x v="0"/>
    <n v="53.28"/>
    <d v="2025-03-15T01:07:00"/>
    <d v="2024-10-23T00:44:00"/>
    <x v="0"/>
    <d v="2025-03-15T17:24:00"/>
    <d v="2025-03-16T01:07:00"/>
    <x v="1"/>
  </r>
  <r>
    <s v="ORD-20250603-01773"/>
    <x v="0"/>
    <s v="HOM-001"/>
    <x v="3"/>
    <n v="30.65"/>
    <x v="6"/>
    <n v="1"/>
    <x v="107"/>
    <x v="6"/>
    <d v="1899-12-30T13:10:00"/>
    <s v="13"/>
    <d v="2025-06-04T00:00:00"/>
    <d v="1899-12-30T19:10:00"/>
    <x v="7"/>
    <s v="Sara Kumar"/>
    <x v="0"/>
    <x v="0"/>
    <s v="Home Fragrance"/>
    <x v="0"/>
    <x v="6"/>
    <x v="0"/>
    <n v="30.65"/>
    <d v="2025-06-03T00:11:00"/>
    <d v="2024-09-20T01:29:00"/>
    <x v="0"/>
    <d v="2025-06-04T19:10:00"/>
    <d v="2025-06-04T00:11:00"/>
    <x v="0"/>
  </r>
  <r>
    <s v="ORD-20250202-01774"/>
    <x v="0"/>
    <s v="SWT-001"/>
    <x v="9"/>
    <n v="27.23"/>
    <x v="4"/>
    <n v="3"/>
    <x v="305"/>
    <x v="5"/>
    <d v="1899-12-30T10:57:00"/>
    <s v="10"/>
    <d v="2025-02-03T00:00:00"/>
    <d v="1899-12-30T14:57:00"/>
    <x v="19"/>
    <s v="Omar Al Nuaimi"/>
    <x v="0"/>
    <x v="1"/>
    <s v="Dates &amp; Sweets"/>
    <x v="0"/>
    <x v="3"/>
    <x v="1"/>
    <n v="81.69"/>
    <d v="2025-02-02T00:25:00"/>
    <d v="2024-08-03T00:22:00"/>
    <x v="0"/>
    <d v="2025-02-03T14:57:00"/>
    <d v="2025-02-03T00:25:00"/>
    <x v="0"/>
  </r>
  <r>
    <s v="ORD-20240919-01775"/>
    <x v="0"/>
    <s v="FLW-002"/>
    <x v="5"/>
    <n v="57.73"/>
    <x v="6"/>
    <n v="1"/>
    <x v="238"/>
    <x v="3"/>
    <d v="1899-12-30T11:37:00"/>
    <s v="11"/>
    <d v="2024-09-19T00:00:00"/>
    <d v="1899-12-30T18:37:00"/>
    <x v="12"/>
    <s v="Bilal Shah"/>
    <x v="1"/>
    <x v="0"/>
    <s v="Flowers"/>
    <x v="1"/>
    <x v="1"/>
    <x v="2"/>
    <n v="57.73"/>
    <d v="2024-09-19T01:18:00"/>
    <d v="2024-09-19T01:18:00"/>
    <x v="1"/>
    <d v="2024-09-19T18:37:00"/>
    <d v="2024-09-20T01:18:00"/>
    <x v="1"/>
  </r>
  <r>
    <s v="ORD-20250105-01776"/>
    <x v="0"/>
    <s v="PRF-001"/>
    <x v="14"/>
    <n v="116.45"/>
    <x v="12"/>
    <n v="1"/>
    <x v="370"/>
    <x v="4"/>
    <d v="1899-12-30T12:49:00"/>
    <s v="12"/>
    <d v="2025-01-06T00:00:00"/>
    <d v="1899-12-30T13:49:00"/>
    <x v="7"/>
    <s v="Ali Iqbal"/>
    <x v="0"/>
    <x v="1"/>
    <s v="Perfume"/>
    <x v="0"/>
    <x v="3"/>
    <x v="0"/>
    <n v="116.45"/>
    <d v="2025-01-05T01:18:00"/>
    <d v="2024-08-20T00:44:00"/>
    <x v="0"/>
    <d v="2025-01-06T13:49:00"/>
    <d v="2025-01-06T01:18:00"/>
    <x v="0"/>
  </r>
  <r>
    <s v="ORD-20250619-01777"/>
    <x v="0"/>
    <s v="HMP-001"/>
    <x v="11"/>
    <n v="77.260000000000005"/>
    <x v="12"/>
    <n v="1"/>
    <x v="242"/>
    <x v="6"/>
    <d v="1899-12-30T16:03:00"/>
    <s v="16"/>
    <d v="2025-06-20T00:00:00"/>
    <d v="1899-12-30T21:03:00"/>
    <x v="6"/>
    <s v="Zain Verma"/>
    <x v="0"/>
    <x v="0"/>
    <s v="Hamper"/>
    <x v="0"/>
    <x v="1"/>
    <x v="0"/>
    <n v="77.260000000000005"/>
    <d v="2025-06-19T01:15:00"/>
    <d v="2024-09-05T00:11:00"/>
    <x v="0"/>
    <d v="2025-06-20T21:03:00"/>
    <d v="2025-06-20T01:15:00"/>
    <x v="0"/>
  </r>
  <r>
    <s v="ORD-20250703-01778"/>
    <x v="0"/>
    <s v="PRF-001"/>
    <x v="14"/>
    <n v="119.72"/>
    <x v="12"/>
    <n v="2"/>
    <x v="299"/>
    <x v="8"/>
    <d v="1899-12-30T11:36:00"/>
    <s v="11"/>
    <d v="2025-07-03T00:00:00"/>
    <d v="1899-12-30T18:36:00"/>
    <x v="23"/>
    <s v="Fatima Al Hosani"/>
    <x v="5"/>
    <x v="1"/>
    <s v="Perfume"/>
    <x v="1"/>
    <x v="3"/>
    <x v="0"/>
    <n v="239.44"/>
    <d v="2025-07-03T00:33:00"/>
    <d v="2024-08-14T00:33:00"/>
    <x v="0"/>
    <d v="2025-07-03T18:36:00"/>
    <d v="2025-07-04T00:33:00"/>
    <x v="1"/>
  </r>
  <r>
    <s v="ORD-20241128-01779"/>
    <x v="0"/>
    <s v="FLW-001"/>
    <x v="1"/>
    <n v="53.41"/>
    <x v="11"/>
    <n v="1"/>
    <x v="185"/>
    <x v="9"/>
    <d v="1899-12-30T11:36:00"/>
    <s v="11"/>
    <d v="2024-11-29T00:00:00"/>
    <d v="1899-12-30T16:36:00"/>
    <x v="29"/>
    <s v="Bilal Ahmed"/>
    <x v="2"/>
    <x v="1"/>
    <s v="Flowers"/>
    <x v="0"/>
    <x v="1"/>
    <x v="1"/>
    <n v="53.41"/>
    <d v="2024-11-28T00:33:00"/>
    <d v="2024-08-13T00:56:00"/>
    <x v="0"/>
    <d v="2024-11-29T16:36:00"/>
    <d v="2024-11-29T00:33:00"/>
    <x v="0"/>
  </r>
  <r>
    <s v="ORD-20250604-01780"/>
    <x v="0"/>
    <s v="CRP-001"/>
    <x v="4"/>
    <n v="128.72"/>
    <x v="9"/>
    <n v="3"/>
    <x v="187"/>
    <x v="6"/>
    <d v="1899-12-30T11:27:00"/>
    <s v="11"/>
    <d v="2025-06-04T00:00:00"/>
    <d v="1899-12-30T16:27:00"/>
    <x v="15"/>
    <s v="Abdullah Al Falasi"/>
    <x v="2"/>
    <x v="1"/>
    <s v="Hamper"/>
    <x v="1"/>
    <x v="1"/>
    <x v="0"/>
    <n v="386.15999999999997"/>
    <d v="2025-06-04T00:33:00"/>
    <d v="2024-11-25T01:07:00"/>
    <x v="0"/>
    <d v="2025-06-04T16:27:00"/>
    <d v="2025-06-05T00:33:00"/>
    <x v="1"/>
  </r>
  <r>
    <s v="ORD-20250813-01781"/>
    <x v="0"/>
    <s v="PER-001"/>
    <x v="10"/>
    <n v="13.21"/>
    <x v="8"/>
    <n v="1"/>
    <x v="159"/>
    <x v="7"/>
    <d v="1899-12-30T16:27:00"/>
    <s v="16"/>
    <d v="2025-08-14T00:00:00"/>
    <d v="1899-12-30T19:27:00"/>
    <x v="7"/>
    <s v="Fatima Al Shamsi"/>
    <x v="0"/>
    <x v="0"/>
    <s v="Personalized"/>
    <x v="0"/>
    <x v="4"/>
    <x v="1"/>
    <n v="13.21"/>
    <d v="2025-08-13T01:07:00"/>
    <d v="2024-09-08T00:56:00"/>
    <x v="0"/>
    <d v="2025-08-14T19:27:00"/>
    <d v="2025-08-14T01:07:00"/>
    <x v="0"/>
  </r>
  <r>
    <s v="ORD-20241119-01782"/>
    <x v="0"/>
    <s v="GFT-001"/>
    <x v="2"/>
    <n v="32.46"/>
    <x v="2"/>
    <n v="1"/>
    <x v="77"/>
    <x v="9"/>
    <d v="1899-12-30T09:15:00"/>
    <s v="9"/>
    <d v="2024-11-19T00:00:00"/>
    <d v="1899-12-30T15:15:00"/>
    <x v="12"/>
    <s v="Yousef Al Hosani"/>
    <x v="1"/>
    <x v="0"/>
    <s v="Gifting"/>
    <x v="1"/>
    <x v="1"/>
    <x v="2"/>
    <n v="32.46"/>
    <d v="2024-11-19T01:07:00"/>
    <d v="2024-08-07T00:44:00"/>
    <x v="0"/>
    <d v="2024-11-19T15:15:00"/>
    <d v="2024-11-20T01:07:00"/>
    <x v="1"/>
  </r>
  <r>
    <s v="ORD-20250423-01783"/>
    <x v="0"/>
    <s v="BAL-001"/>
    <x v="13"/>
    <n v="23.69"/>
    <x v="5"/>
    <n v="1"/>
    <x v="309"/>
    <x v="0"/>
    <d v="1899-12-30T15:37:00"/>
    <s v="15"/>
    <d v="2025-04-24T00:00:00"/>
    <d v="1899-12-30T20:37:00"/>
    <x v="35"/>
    <s v="Reem Al Bateen"/>
    <x v="5"/>
    <x v="1"/>
    <s v="Balloons"/>
    <x v="0"/>
    <x v="1"/>
    <x v="0"/>
    <n v="23.69"/>
    <d v="2025-04-23T00:44:00"/>
    <d v="2024-08-10T00:56:00"/>
    <x v="0"/>
    <d v="2025-04-24T20:37:00"/>
    <d v="2025-04-24T00:44:00"/>
    <x v="0"/>
  </r>
  <r>
    <s v="ORD-20250618-01784"/>
    <x v="0"/>
    <s v="PRF-001"/>
    <x v="14"/>
    <n v="114.28"/>
    <x v="2"/>
    <n v="1"/>
    <x v="161"/>
    <x v="6"/>
    <d v="1899-12-30T19:32:00"/>
    <s v="19"/>
    <d v="2025-06-19T00:00:00"/>
    <d v="1899-12-30T21:32:00"/>
    <x v="6"/>
    <s v="Hassan Khan"/>
    <x v="0"/>
    <x v="0"/>
    <s v="Perfume"/>
    <x v="0"/>
    <x v="1"/>
    <x v="0"/>
    <n v="114.28"/>
    <d v="2025-06-18T01:29:00"/>
    <d v="2024-09-03T00:56:00"/>
    <x v="0"/>
    <d v="2025-06-19T21:32:00"/>
    <d v="2025-06-19T01:29:00"/>
    <x v="0"/>
  </r>
  <r>
    <s v="ORD-20250625-01785"/>
    <x v="0"/>
    <s v="HMP-001"/>
    <x v="11"/>
    <n v="62.19"/>
    <x v="9"/>
    <n v="7"/>
    <x v="145"/>
    <x v="6"/>
    <d v="1899-12-30T09:18:00"/>
    <s v="9"/>
    <d v="2025-06-25T00:00:00"/>
    <d v="1899-12-30T15:18:00"/>
    <x v="5"/>
    <s v="Omar Al Marri"/>
    <x v="0"/>
    <x v="0"/>
    <s v="Hamper"/>
    <x v="1"/>
    <x v="1"/>
    <x v="0"/>
    <n v="435.33"/>
    <d v="2025-06-25T01:15:00"/>
    <d v="2024-10-02T00:44:00"/>
    <x v="0"/>
    <d v="2025-06-25T15:18:00"/>
    <d v="2025-06-26T01:15:00"/>
    <x v="1"/>
  </r>
  <r>
    <s v="ORD-20240820-01786"/>
    <x v="0"/>
    <s v="FLW-002"/>
    <x v="5"/>
    <n v="68.81"/>
    <x v="2"/>
    <n v="1"/>
    <x v="172"/>
    <x v="7"/>
    <d v="1899-12-30T11:52:00"/>
    <s v="11"/>
    <d v="2024-08-20T00:00:00"/>
    <d v="1899-12-30T16:52:00"/>
    <x v="15"/>
    <s v="Ali Iqbal"/>
    <x v="2"/>
    <x v="1"/>
    <s v="Flowers"/>
    <x v="1"/>
    <x v="1"/>
    <x v="2"/>
    <n v="68.81"/>
    <d v="2024-08-20T00:44:00"/>
    <d v="2024-08-20T00:44:00"/>
    <x v="1"/>
    <d v="2024-08-20T16:52:00"/>
    <d v="2024-08-21T00:44:00"/>
    <x v="1"/>
  </r>
  <r>
    <s v="ORD-20240821-01787"/>
    <x v="0"/>
    <s v="GFT-001"/>
    <x v="2"/>
    <n v="37.96"/>
    <x v="6"/>
    <n v="1"/>
    <x v="230"/>
    <x v="7"/>
    <d v="1899-12-30T11:09:00"/>
    <s v="11"/>
    <d v="2024-08-21T00:00:00"/>
    <d v="1899-12-30T18:09:00"/>
    <x v="18"/>
    <s v="Aisha Al Suwaidi"/>
    <x v="1"/>
    <x v="0"/>
    <s v="Gifting"/>
    <x v="1"/>
    <x v="1"/>
    <x v="1"/>
    <n v="37.96"/>
    <d v="2024-08-21T00:33:00"/>
    <d v="2024-08-03T00:22:00"/>
    <x v="0"/>
    <d v="2024-08-21T18:09:00"/>
    <d v="2024-08-22T00:33:00"/>
    <x v="1"/>
  </r>
  <r>
    <s v="ORD-20240815-01788"/>
    <x v="0"/>
    <s v="HMP-002"/>
    <x v="8"/>
    <n v="86.52"/>
    <x v="7"/>
    <n v="1"/>
    <x v="337"/>
    <x v="7"/>
    <d v="1899-12-30T21:49:00"/>
    <s v="21"/>
    <d v="2024-08-17T00:00:00"/>
    <d v="1899-12-30T16:57:00"/>
    <x v="16"/>
    <s v="Rakesh Shaikh"/>
    <x v="0"/>
    <x v="1"/>
    <s v="Hamper"/>
    <x v="2"/>
    <x v="1"/>
    <x v="1"/>
    <n v="86.52"/>
    <d v="2024-08-15T01:18:00"/>
    <d v="2024-08-09T01:15:00"/>
    <x v="0"/>
    <d v="2024-08-17T16:57:00"/>
    <d v="2024-08-16T01:18:00"/>
    <x v="0"/>
  </r>
  <r>
    <s v="ORD-20240827-01789"/>
    <x v="0"/>
    <s v="SWT-001"/>
    <x v="9"/>
    <n v="27.88"/>
    <x v="7"/>
    <n v="2"/>
    <x v="160"/>
    <x v="7"/>
    <d v="1899-12-30T16:55:00"/>
    <s v="16"/>
    <d v="2024-08-28T00:00:00"/>
    <d v="1899-12-30T16:55:00"/>
    <x v="5"/>
    <s v="Omar Al Falasi"/>
    <x v="2"/>
    <x v="1"/>
    <s v="Dates &amp; Sweets"/>
    <x v="0"/>
    <x v="3"/>
    <x v="0"/>
    <n v="55.76"/>
    <d v="2024-08-27T00:11:00"/>
    <d v="2024-08-12T00:44:00"/>
    <x v="0"/>
    <d v="2024-08-28T16:55:00"/>
    <d v="2024-08-28T00:11:00"/>
    <x v="0"/>
  </r>
  <r>
    <s v="ORD-20241117-01790"/>
    <x v="0"/>
    <s v="TOY-001"/>
    <x v="0"/>
    <n v="18.41"/>
    <x v="1"/>
    <n v="1"/>
    <x v="314"/>
    <x v="9"/>
    <d v="1899-12-30T12:01:00"/>
    <s v="12"/>
    <d v="2024-11-18T00:00:00"/>
    <d v="1899-12-30T17:01:00"/>
    <x v="2"/>
    <s v="Neha Verma"/>
    <x v="0"/>
    <x v="0"/>
    <s v="Toys"/>
    <x v="0"/>
    <x v="1"/>
    <x v="2"/>
    <n v="18.41"/>
    <d v="2024-11-17T00:44:00"/>
    <d v="2024-08-26T00:11:00"/>
    <x v="0"/>
    <d v="2024-11-18T17:01:00"/>
    <d v="2024-11-18T00:44:00"/>
    <x v="0"/>
  </r>
  <r>
    <s v="ORD-20240801-01791"/>
    <x v="0"/>
    <s v="PER-002"/>
    <x v="15"/>
    <n v="20.83"/>
    <x v="0"/>
    <n v="2"/>
    <x v="177"/>
    <x v="7"/>
    <d v="1899-12-30T13:04:00"/>
    <s v="13"/>
    <d v="2024-08-02T00:00:00"/>
    <d v="1899-12-30T17:04:00"/>
    <x v="3"/>
    <s v="Imran Iqbal"/>
    <x v="0"/>
    <x v="0"/>
    <s v="Personalized"/>
    <x v="0"/>
    <x v="2"/>
    <x v="0"/>
    <n v="41.66"/>
    <d v="2024-08-01T00:44:00"/>
    <d v="2024-08-01T00:44:00"/>
    <x v="1"/>
    <d v="2024-08-02T17:04:00"/>
    <d v="2024-08-02T00:44:00"/>
    <x v="0"/>
  </r>
  <r>
    <s v="ORD-20250424-01792"/>
    <x v="0"/>
    <s v="TOY-001"/>
    <x v="0"/>
    <n v="18.93"/>
    <x v="5"/>
    <n v="2"/>
    <x v="183"/>
    <x v="0"/>
    <d v="1899-12-30T09:27:00"/>
    <s v="9"/>
    <d v="2025-04-24T00:00:00"/>
    <d v="1899-12-30T14:27:00"/>
    <x v="5"/>
    <s v="Hina Khan"/>
    <x v="0"/>
    <x v="1"/>
    <s v="Toys"/>
    <x v="1"/>
    <x v="0"/>
    <x v="0"/>
    <n v="37.86"/>
    <d v="2025-04-24T01:15:00"/>
    <d v="2024-08-13T00:33:00"/>
    <x v="0"/>
    <d v="2025-04-24T14:27:00"/>
    <d v="2025-04-25T01:15:00"/>
    <x v="1"/>
  </r>
  <r>
    <s v="ORD-20250216-01793"/>
    <x v="0"/>
    <s v="PRF-001"/>
    <x v="14"/>
    <n v="125.33"/>
    <x v="2"/>
    <n v="1"/>
    <x v="295"/>
    <x v="5"/>
    <d v="1899-12-30T14:35:00"/>
    <s v="14"/>
    <d v="2025-02-16T00:00:00"/>
    <d v="1899-12-30T18:35:00"/>
    <x v="2"/>
    <s v="Reem Al Bateen"/>
    <x v="0"/>
    <x v="1"/>
    <s v="Perfume"/>
    <x v="1"/>
    <x v="1"/>
    <x v="1"/>
    <n v="125.33"/>
    <d v="2025-02-16T01:29:00"/>
    <d v="2024-08-10T00:56:00"/>
    <x v="0"/>
    <d v="2025-02-16T18:35:00"/>
    <d v="2025-02-17T01:29:00"/>
    <x v="1"/>
  </r>
  <r>
    <s v="ORD-20241216-01794"/>
    <x v="0"/>
    <s v="HOM-001"/>
    <x v="3"/>
    <n v="30.21"/>
    <x v="11"/>
    <n v="1"/>
    <x v="132"/>
    <x v="11"/>
    <d v="1899-12-30T21:59:00"/>
    <s v="21"/>
    <d v="2024-12-17T00:00:00"/>
    <d v="1899-12-30T18:48:00"/>
    <x v="12"/>
    <s v="Farhan Kumar"/>
    <x v="1"/>
    <x v="0"/>
    <s v="Home Fragrance"/>
    <x v="0"/>
    <x v="1"/>
    <x v="0"/>
    <n v="30.21"/>
    <d v="2024-12-16T00:22:00"/>
    <d v="2024-08-17T01:18:00"/>
    <x v="0"/>
    <d v="2024-12-17T18:48:00"/>
    <d v="2024-12-17T00:22:00"/>
    <x v="0"/>
  </r>
  <r>
    <s v="ORD-20240930-01795"/>
    <x v="0"/>
    <s v="GFT-001"/>
    <x v="2"/>
    <n v="34.450000000000003"/>
    <x v="1"/>
    <n v="1"/>
    <x v="19"/>
    <x v="3"/>
    <d v="1899-12-30T18:10:00"/>
    <s v="18"/>
    <d v="2024-10-01T00:00:00"/>
    <d v="1899-12-30T15:29:00"/>
    <x v="7"/>
    <s v="Aijaz Kumar"/>
    <x v="0"/>
    <x v="0"/>
    <s v="Gifting"/>
    <x v="0"/>
    <x v="3"/>
    <x v="1"/>
    <n v="34.450000000000003"/>
    <d v="2024-09-30T00:44:00"/>
    <d v="2024-08-05T00:56:00"/>
    <x v="0"/>
    <d v="2024-10-01T15:29:00"/>
    <d v="2024-10-01T00:44:00"/>
    <x v="0"/>
  </r>
  <r>
    <s v="ORD-20240812-01796"/>
    <x v="0"/>
    <s v="PAF-001"/>
    <x v="12"/>
    <n v="21.73"/>
    <x v="5"/>
    <n v="1"/>
    <x v="152"/>
    <x v="7"/>
    <d v="1899-12-30T21:14:00"/>
    <s v="21"/>
    <d v="2024-08-14T00:00:00"/>
    <d v="1899-12-30T20:23:00"/>
    <x v="26"/>
    <s v="Saeed Al Hosani"/>
    <x v="1"/>
    <x v="1"/>
    <s v="Bakery"/>
    <x v="2"/>
    <x v="0"/>
    <x v="2"/>
    <n v="21.73"/>
    <d v="2024-08-12T00:22:00"/>
    <d v="2024-08-11T01:18:00"/>
    <x v="0"/>
    <d v="2024-08-14T20:23:00"/>
    <d v="2024-08-13T00:22:00"/>
    <x v="0"/>
  </r>
  <r>
    <s v="ORD-20241110-01797"/>
    <x v="0"/>
    <s v="HOM-001"/>
    <x v="3"/>
    <n v="29.53"/>
    <x v="11"/>
    <n v="2"/>
    <x v="323"/>
    <x v="9"/>
    <d v="1899-12-30T12:16:00"/>
    <s v="12"/>
    <d v="2024-11-10T00:00:00"/>
    <d v="1899-12-30T15:16:00"/>
    <x v="19"/>
    <s v="Reem Al Suwaidi"/>
    <x v="0"/>
    <x v="0"/>
    <s v="Home Fragrance"/>
    <x v="1"/>
    <x v="1"/>
    <x v="0"/>
    <n v="59.06"/>
    <d v="2024-11-10T00:11:00"/>
    <d v="2024-11-10T00:11:00"/>
    <x v="1"/>
    <d v="2024-11-10T15:16:00"/>
    <d v="2024-11-11T00:11:00"/>
    <x v="1"/>
  </r>
  <r>
    <s v="ORD-20241215-01798"/>
    <x v="0"/>
    <s v="FLW-001"/>
    <x v="1"/>
    <n v="53.44"/>
    <x v="0"/>
    <n v="1"/>
    <x v="342"/>
    <x v="11"/>
    <d v="1899-12-30T17:50:00"/>
    <s v="17"/>
    <d v="2024-12-16T00:00:00"/>
    <d v="1899-12-30T13:32:00"/>
    <x v="7"/>
    <s v="Meera Shah"/>
    <x v="0"/>
    <x v="1"/>
    <s v="Flowers"/>
    <x v="0"/>
    <x v="1"/>
    <x v="1"/>
    <n v="53.44"/>
    <d v="2024-12-15T00:56:00"/>
    <d v="2024-08-03T00:11:00"/>
    <x v="0"/>
    <d v="2024-12-16T13:32:00"/>
    <d v="2024-12-16T00:56:00"/>
    <x v="0"/>
  </r>
  <r>
    <s v="ORD-20240922-01799"/>
    <x v="0"/>
    <s v="GFT-001"/>
    <x v="2"/>
    <n v="36.659999999999997"/>
    <x v="12"/>
    <n v="1"/>
    <x v="87"/>
    <x v="3"/>
    <d v="1899-12-30T12:53:00"/>
    <s v="12"/>
    <d v="2024-09-22T00:00:00"/>
    <d v="1899-12-30T18:53:00"/>
    <x v="16"/>
    <s v="Abdullah Al Suwaidi"/>
    <x v="0"/>
    <x v="0"/>
    <s v="Gifting"/>
    <x v="1"/>
    <x v="3"/>
    <x v="0"/>
    <n v="36.659999999999997"/>
    <d v="2024-09-22T00:56:00"/>
    <d v="2024-08-22T00:56:00"/>
    <x v="0"/>
    <d v="2024-09-22T18:53:00"/>
    <d v="2024-09-23T00:56:00"/>
    <x v="1"/>
  </r>
  <r>
    <s v="ORD-20250319-01800"/>
    <x v="0"/>
    <s v="SWT-001"/>
    <x v="9"/>
    <n v="22.48"/>
    <x v="7"/>
    <n v="2"/>
    <x v="282"/>
    <x v="2"/>
    <d v="1899-12-30T18:53:00"/>
    <s v="18"/>
    <d v="2025-03-20T00:00:00"/>
    <d v="1899-12-30T18:53:00"/>
    <x v="6"/>
    <s v="Ahmed Al Falasi"/>
    <x v="0"/>
    <x v="1"/>
    <s v="Dates &amp; Sweets"/>
    <x v="0"/>
    <x v="4"/>
    <x v="0"/>
    <n v="44.96"/>
    <d v="2025-03-19T00:56:00"/>
    <d v="2024-08-23T00:33:00"/>
    <x v="0"/>
    <d v="2025-03-20T18:53:00"/>
    <d v="2025-03-20T00:56:00"/>
    <x v="0"/>
  </r>
  <r>
    <s v="ORD-20241204-01801"/>
    <x v="0"/>
    <s v="GFT-001"/>
    <x v="2"/>
    <n v="36.840000000000003"/>
    <x v="12"/>
    <n v="1"/>
    <x v="113"/>
    <x v="11"/>
    <d v="1899-12-30T11:03:00"/>
    <s v="11"/>
    <d v="2024-12-05T00:00:00"/>
    <d v="1899-12-30T11:03:00"/>
    <x v="14"/>
    <s v="Hassan Iqbal"/>
    <x v="1"/>
    <x v="1"/>
    <s v="Gifting"/>
    <x v="0"/>
    <x v="0"/>
    <x v="0"/>
    <n v="36.840000000000003"/>
    <d v="2024-12-04T01:07:00"/>
    <d v="2024-08-05T00:22:00"/>
    <x v="0"/>
    <d v="2024-12-05T11:03:00"/>
    <d v="2024-12-05T01:07:00"/>
    <x v="0"/>
  </r>
  <r>
    <s v="ORD-20250219-01802"/>
    <x v="0"/>
    <s v="BBY-001"/>
    <x v="16"/>
    <n v="66.010000000000005"/>
    <x v="0"/>
    <n v="1"/>
    <x v="201"/>
    <x v="5"/>
    <d v="1899-12-30T14:08:00"/>
    <s v="14"/>
    <d v="2025-02-20T00:00:00"/>
    <d v="1899-12-30T16:08:00"/>
    <x v="11"/>
    <s v="Ahmed Al Mansoori"/>
    <x v="0"/>
    <x v="0"/>
    <s v="Baby"/>
    <x v="0"/>
    <x v="1"/>
    <x v="0"/>
    <n v="66.010000000000005"/>
    <d v="2025-02-19T01:29:00"/>
    <d v="2024-08-05T00:11:00"/>
    <x v="0"/>
    <d v="2025-02-20T16:08:00"/>
    <d v="2025-02-20T01:29:00"/>
    <x v="0"/>
  </r>
  <r>
    <s v="ORD-20241001-01803"/>
    <x v="0"/>
    <s v="PRF-001"/>
    <x v="14"/>
    <n v="119.82"/>
    <x v="12"/>
    <n v="4"/>
    <x v="18"/>
    <x v="10"/>
    <d v="1899-12-30T16:39:00"/>
    <s v="16"/>
    <d v="2024-10-02T00:00:00"/>
    <d v="1899-12-30T19:39:00"/>
    <x v="12"/>
    <s v="Imran Patel"/>
    <x v="1"/>
    <x v="1"/>
    <s v="Perfume"/>
    <x v="0"/>
    <x v="0"/>
    <x v="0"/>
    <n v="479.28"/>
    <d v="2024-10-01T01:15:00"/>
    <d v="2024-08-04T00:56:00"/>
    <x v="0"/>
    <d v="2024-10-02T19:39:00"/>
    <d v="2024-10-02T01:15:00"/>
    <x v="0"/>
  </r>
  <r>
    <s v="ORD-20250216-01804"/>
    <x v="0"/>
    <s v="FLW-002"/>
    <x v="5"/>
    <n v="53.29"/>
    <x v="10"/>
    <n v="1"/>
    <x v="295"/>
    <x v="5"/>
    <d v="1899-12-30T16:44:00"/>
    <s v="16"/>
    <d v="2025-02-17T00:00:00"/>
    <d v="1899-12-30T17:44:00"/>
    <x v="1"/>
    <s v="Arjun Verma"/>
    <x v="1"/>
    <x v="0"/>
    <s v="Flowers"/>
    <x v="0"/>
    <x v="1"/>
    <x v="0"/>
    <n v="53.29"/>
    <d v="2025-02-16T00:22:00"/>
    <d v="2024-08-29T01:07:00"/>
    <x v="0"/>
    <d v="2025-02-17T17:44:00"/>
    <d v="2025-02-17T00:22:00"/>
    <x v="0"/>
  </r>
  <r>
    <s v="ORD-20240920-01805"/>
    <x v="0"/>
    <s v="PAF-001"/>
    <x v="12"/>
    <n v="23.98"/>
    <x v="5"/>
    <n v="1"/>
    <x v="66"/>
    <x v="3"/>
    <d v="1899-12-30T10:18:00"/>
    <s v="10"/>
    <d v="2024-09-21T00:00:00"/>
    <d v="1899-12-30T11:18:00"/>
    <x v="15"/>
    <s v="Sara Iqbal"/>
    <x v="2"/>
    <x v="1"/>
    <s v="Bakery"/>
    <x v="0"/>
    <x v="5"/>
    <x v="0"/>
    <n v="23.98"/>
    <d v="2024-09-20T01:07:00"/>
    <d v="2024-08-04T01:18:00"/>
    <x v="0"/>
    <d v="2024-09-21T11:18:00"/>
    <d v="2024-09-21T01:07:00"/>
    <x v="0"/>
  </r>
  <r>
    <s v="ORD-20250217-01806"/>
    <x v="0"/>
    <s v="GFT-001"/>
    <x v="2"/>
    <n v="37.65"/>
    <x v="1"/>
    <n v="1"/>
    <x v="288"/>
    <x v="5"/>
    <d v="1899-12-30T19:10:00"/>
    <s v="19"/>
    <d v="2025-02-18T00:00:00"/>
    <d v="1899-12-30T18:27:00"/>
    <x v="23"/>
    <s v="Hina Hussain"/>
    <x v="5"/>
    <x v="0"/>
    <s v="Gifting"/>
    <x v="0"/>
    <x v="1"/>
    <x v="0"/>
    <n v="37.65"/>
    <d v="2025-02-17T00:11:00"/>
    <d v="2024-08-16T00:25:00"/>
    <x v="0"/>
    <d v="2025-02-18T18:27:00"/>
    <d v="2025-02-18T00:11:00"/>
    <x v="0"/>
  </r>
  <r>
    <s v="ORD-20241123-01807"/>
    <x v="0"/>
    <s v="FLW-002"/>
    <x v="5"/>
    <n v="51.6"/>
    <x v="3"/>
    <n v="1"/>
    <x v="62"/>
    <x v="9"/>
    <d v="1899-12-30T18:31:00"/>
    <s v="18"/>
    <d v="2024-11-24T00:00:00"/>
    <d v="1899-12-30T21:31:00"/>
    <x v="24"/>
    <s v="Maryam Al Hosani"/>
    <x v="1"/>
    <x v="0"/>
    <s v="Flowers"/>
    <x v="0"/>
    <x v="0"/>
    <x v="1"/>
    <n v="51.6"/>
    <d v="2024-11-23T01:18:00"/>
    <d v="2024-08-28T01:07:00"/>
    <x v="0"/>
    <d v="2024-11-24T21:31:00"/>
    <d v="2024-11-24T01:18:00"/>
    <x v="0"/>
  </r>
  <r>
    <s v="ORD-20250630-01808"/>
    <x v="0"/>
    <s v="PRF-001"/>
    <x v="14"/>
    <n v="123.91"/>
    <x v="10"/>
    <n v="1"/>
    <x v="118"/>
    <x v="6"/>
    <d v="1899-12-30T11:19:00"/>
    <s v="11"/>
    <d v="2025-06-30T00:00:00"/>
    <d v="1899-12-30T18:19:00"/>
    <x v="7"/>
    <s v="Hassan Al Marri"/>
    <x v="0"/>
    <x v="1"/>
    <s v="Perfume"/>
    <x v="1"/>
    <x v="1"/>
    <x v="0"/>
    <n v="123.91"/>
    <d v="2025-06-30T01:18:00"/>
    <d v="2024-08-27T00:25:00"/>
    <x v="0"/>
    <d v="2025-06-30T18:19:00"/>
    <d v="2025-07-01T01:18:00"/>
    <x v="1"/>
  </r>
  <r>
    <s v="ORD-20241221-01809"/>
    <x v="0"/>
    <s v="FLW-001"/>
    <x v="1"/>
    <n v="45.19"/>
    <x v="1"/>
    <n v="1"/>
    <x v="169"/>
    <x v="11"/>
    <d v="1899-12-30T09:04:00"/>
    <s v="9"/>
    <d v="2024-12-21T00:00:00"/>
    <d v="1899-12-30T15:04:00"/>
    <x v="33"/>
    <s v="Rohit Ahmed"/>
    <x v="6"/>
    <x v="1"/>
    <s v="Flowers"/>
    <x v="1"/>
    <x v="1"/>
    <x v="0"/>
    <n v="45.19"/>
    <d v="2024-12-21T01:18:00"/>
    <d v="2024-08-10T00:44:00"/>
    <x v="0"/>
    <d v="2024-12-21T15:04:00"/>
    <d v="2024-12-22T01:18:00"/>
    <x v="1"/>
  </r>
  <r>
    <s v="ORD-20240803-01810"/>
    <x v="0"/>
    <s v="CKE-001"/>
    <x v="7"/>
    <n v="48.93"/>
    <x v="8"/>
    <n v="2"/>
    <x v="29"/>
    <x v="7"/>
    <d v="1899-12-30T12:01:00"/>
    <s v="12"/>
    <d v="2024-08-04T00:00:00"/>
    <d v="1899-12-30T18:01:00"/>
    <x v="23"/>
    <s v="Fatima Al Mazrouei"/>
    <x v="5"/>
    <x v="1"/>
    <s v="Cakes"/>
    <x v="0"/>
    <x v="3"/>
    <x v="0"/>
    <n v="97.86"/>
    <d v="2024-08-03T00:44:00"/>
    <d v="2024-08-03T00:44:00"/>
    <x v="1"/>
    <d v="2024-08-04T18:01:00"/>
    <d v="2024-08-04T00:44:00"/>
    <x v="0"/>
  </r>
  <r>
    <s v="ORD-20241127-01811"/>
    <x v="0"/>
    <s v="PAF-001"/>
    <x v="12"/>
    <n v="20.9"/>
    <x v="11"/>
    <n v="1"/>
    <x v="313"/>
    <x v="9"/>
    <d v="1899-12-30T18:26:00"/>
    <s v="18"/>
    <d v="2024-11-28T00:00:00"/>
    <d v="1899-12-30T18:26:00"/>
    <x v="5"/>
    <s v="Hassan Al Marri"/>
    <x v="2"/>
    <x v="1"/>
    <s v="Bakery"/>
    <x v="0"/>
    <x v="0"/>
    <x v="0"/>
    <n v="20.9"/>
    <d v="2024-11-27T00:56:00"/>
    <d v="2024-08-27T00:25:00"/>
    <x v="0"/>
    <d v="2024-11-28T18:26:00"/>
    <d v="2024-11-28T00:56:00"/>
    <x v="0"/>
  </r>
  <r>
    <s v="ORD-20250630-01812"/>
    <x v="0"/>
    <s v="HOM-001"/>
    <x v="3"/>
    <n v="32.07"/>
    <x v="11"/>
    <n v="1"/>
    <x v="118"/>
    <x v="6"/>
    <d v="1899-12-30T21:35:00"/>
    <s v="21"/>
    <d v="2025-07-01T00:00:00"/>
    <d v="1899-12-30T17:40:00"/>
    <x v="3"/>
    <s v="Aijaz Shaikh"/>
    <x v="0"/>
    <x v="0"/>
    <s v="Home Fragrance"/>
    <x v="0"/>
    <x v="1"/>
    <x v="0"/>
    <n v="32.07"/>
    <d v="2025-06-30T00:56:00"/>
    <d v="2024-09-01T00:56:00"/>
    <x v="0"/>
    <d v="2025-07-01T17:40:00"/>
    <d v="2025-07-01T00:56:00"/>
    <x v="0"/>
  </r>
  <r>
    <s v="ORD-20240801-01813"/>
    <x v="0"/>
    <s v="TOY-001"/>
    <x v="0"/>
    <n v="19.37"/>
    <x v="1"/>
    <n v="1"/>
    <x v="177"/>
    <x v="7"/>
    <d v="1899-12-30T15:17:00"/>
    <s v="15"/>
    <d v="2024-08-02T00:00:00"/>
    <d v="1899-12-30T19:17:00"/>
    <x v="18"/>
    <s v="Mohammed Al Marri"/>
    <x v="1"/>
    <x v="0"/>
    <s v="Toys"/>
    <x v="0"/>
    <x v="5"/>
    <x v="0"/>
    <n v="19.37"/>
    <d v="2024-08-01T00:56:00"/>
    <d v="2024-08-01T00:56:00"/>
    <x v="1"/>
    <d v="2024-08-02T19:17:00"/>
    <d v="2024-08-02T00:56:00"/>
    <x v="0"/>
  </r>
  <r>
    <s v="ORD-20250720-01814"/>
    <x v="0"/>
    <s v="DAT-001"/>
    <x v="6"/>
    <n v="30.19"/>
    <x v="7"/>
    <n v="2"/>
    <x v="63"/>
    <x v="8"/>
    <d v="1899-12-30T12:20:00"/>
    <s v="12"/>
    <d v="2025-07-21T00:00:00"/>
    <d v="1899-12-30T15:20:00"/>
    <x v="12"/>
    <s v="Abdullah Al Nahyan"/>
    <x v="1"/>
    <x v="0"/>
    <s v="Dates &amp; Sweets"/>
    <x v="0"/>
    <x v="0"/>
    <x v="1"/>
    <n v="60.38"/>
    <d v="2025-07-20T01:29:00"/>
    <d v="2024-08-19T00:25:00"/>
    <x v="0"/>
    <d v="2025-07-21T15:20:00"/>
    <d v="2025-07-21T01:29:00"/>
    <x v="0"/>
  </r>
  <r>
    <s v="ORD-20250725-01815"/>
    <x v="0"/>
    <s v="CKE-001"/>
    <x v="7"/>
    <n v="58.19"/>
    <x v="5"/>
    <n v="1"/>
    <x v="52"/>
    <x v="8"/>
    <d v="1899-12-30T20:28:00"/>
    <s v="20"/>
    <d v="2025-07-26T00:00:00"/>
    <d v="1899-12-30T16:05:00"/>
    <x v="0"/>
    <s v="Priya Ahmed"/>
    <x v="0"/>
    <x v="0"/>
    <s v="Cakes"/>
    <x v="0"/>
    <x v="0"/>
    <x v="0"/>
    <n v="58.19"/>
    <d v="2025-07-25T01:18:00"/>
    <d v="2024-09-14T01:18:00"/>
    <x v="0"/>
    <d v="2025-07-26T16:05:00"/>
    <d v="2025-07-26T01:18:00"/>
    <x v="0"/>
  </r>
  <r>
    <s v="ORD-20250114-01816"/>
    <x v="0"/>
    <s v="BBY-001"/>
    <x v="16"/>
    <n v="67.680000000000007"/>
    <x v="0"/>
    <n v="3"/>
    <x v="46"/>
    <x v="4"/>
    <d v="1899-12-30T18:28:00"/>
    <s v="18"/>
    <d v="2025-01-15T00:00:00"/>
    <d v="1899-12-30T21:28:00"/>
    <x v="17"/>
    <s v="Hassan Al Mansoori"/>
    <x v="2"/>
    <x v="0"/>
    <s v="Baby"/>
    <x v="0"/>
    <x v="6"/>
    <x v="1"/>
    <n v="203.04000000000002"/>
    <d v="2025-01-14T00:44:00"/>
    <d v="2024-08-05T01:29:00"/>
    <x v="0"/>
    <d v="2025-01-15T21:28:00"/>
    <d v="2025-01-15T00:44:00"/>
    <x v="0"/>
  </r>
  <r>
    <s v="ORD-20250408-01817"/>
    <x v="0"/>
    <s v="CRP-001"/>
    <x v="4"/>
    <n v="155.18"/>
    <x v="9"/>
    <n v="3"/>
    <x v="104"/>
    <x v="0"/>
    <d v="1899-12-30T11:26:00"/>
    <s v="11"/>
    <d v="2025-04-09T00:00:00"/>
    <d v="1899-12-30T11:26:00"/>
    <x v="2"/>
    <s v="Latifa Al Nuaimi"/>
    <x v="0"/>
    <x v="1"/>
    <s v="Hamper"/>
    <x v="0"/>
    <x v="0"/>
    <x v="1"/>
    <n v="465.54"/>
    <d v="2025-04-08T01:29:00"/>
    <d v="2024-12-31T01:18:00"/>
    <x v="0"/>
    <d v="2025-04-09T11:26:00"/>
    <d v="2025-04-09T01:29:00"/>
    <x v="0"/>
  </r>
  <r>
    <s v="ORD-20250707-01818"/>
    <x v="0"/>
    <s v="GFT-001"/>
    <x v="2"/>
    <n v="37.24"/>
    <x v="3"/>
    <n v="1"/>
    <x v="344"/>
    <x v="8"/>
    <d v="1899-12-30T15:49:00"/>
    <s v="15"/>
    <d v="2025-07-08T00:00:00"/>
    <d v="1899-12-30T17:49:00"/>
    <x v="17"/>
    <s v="Rakesh Verma"/>
    <x v="2"/>
    <x v="1"/>
    <s v="Gifting"/>
    <x v="0"/>
    <x v="1"/>
    <x v="0"/>
    <n v="37.24"/>
    <d v="2025-07-07T01:18:00"/>
    <d v="2024-08-07T01:29:00"/>
    <x v="0"/>
    <d v="2025-07-08T17:49:00"/>
    <d v="2025-07-08T01:18:00"/>
    <x v="0"/>
  </r>
  <r>
    <s v="ORD-20250713-01819"/>
    <x v="0"/>
    <s v="FLW-002"/>
    <x v="5"/>
    <n v="58.32"/>
    <x v="5"/>
    <n v="1"/>
    <x v="165"/>
    <x v="8"/>
    <d v="1899-12-30T13:29:00"/>
    <s v="13"/>
    <d v="2025-07-13T00:00:00"/>
    <d v="1899-12-30T18:29:00"/>
    <x v="16"/>
    <s v="Ali Kumar"/>
    <x v="0"/>
    <x v="1"/>
    <s v="Flowers"/>
    <x v="1"/>
    <x v="1"/>
    <x v="2"/>
    <n v="58.32"/>
    <d v="2025-07-13T00:56:00"/>
    <d v="2024-08-30T01:18:00"/>
    <x v="0"/>
    <d v="2025-07-13T18:29:00"/>
    <d v="2025-07-14T00:56:00"/>
    <x v="1"/>
  </r>
  <r>
    <s v="ORD-20250120-01820"/>
    <x v="0"/>
    <s v="CRP-001"/>
    <x v="4"/>
    <n v="158.5"/>
    <x v="9"/>
    <n v="6"/>
    <x v="90"/>
    <x v="4"/>
    <d v="1899-12-30T10:45:00"/>
    <s v="10"/>
    <d v="2025-01-20T00:00:00"/>
    <d v="1899-12-30T13:45:00"/>
    <x v="34"/>
    <s v="Saeed Al Suwaidi"/>
    <x v="3"/>
    <x v="1"/>
    <s v="Hamper"/>
    <x v="1"/>
    <x v="5"/>
    <x v="0"/>
    <n v="951"/>
    <d v="2025-01-20T01:07:00"/>
    <d v="2024-10-18T00:44:00"/>
    <x v="0"/>
    <d v="2025-01-20T13:45:00"/>
    <d v="2025-01-21T01:07:00"/>
    <x v="1"/>
  </r>
  <r>
    <s v="ORD-20250319-01821"/>
    <x v="0"/>
    <s v="TOY-001"/>
    <x v="0"/>
    <n v="18.510000000000002"/>
    <x v="0"/>
    <n v="4"/>
    <x v="282"/>
    <x v="2"/>
    <d v="1899-12-30T13:17:00"/>
    <s v="13"/>
    <d v="2025-03-19T00:00:00"/>
    <d v="1899-12-30T19:17:00"/>
    <x v="26"/>
    <s v="Sophia Brown"/>
    <x v="1"/>
    <x v="0"/>
    <s v="Toys"/>
    <x v="1"/>
    <x v="6"/>
    <x v="0"/>
    <n v="74.040000000000006"/>
    <d v="2025-03-19T00:22:00"/>
    <d v="2024-11-06T00:44:00"/>
    <x v="0"/>
    <d v="2025-03-19T19:17:00"/>
    <d v="2025-03-20T00:22:00"/>
    <x v="1"/>
  </r>
  <r>
    <s v="ORD-20250422-01822"/>
    <x v="0"/>
    <s v="HMP-001"/>
    <x v="11"/>
    <n v="74.84"/>
    <x v="9"/>
    <n v="6"/>
    <x v="7"/>
    <x v="0"/>
    <d v="1899-12-30T11:13:00"/>
    <s v="11"/>
    <d v="2025-04-24T00:00:00"/>
    <d v="1899-12-30T15:13:00"/>
    <x v="11"/>
    <s v="Zain Verma"/>
    <x v="0"/>
    <x v="1"/>
    <s v="Hamper"/>
    <x v="2"/>
    <x v="6"/>
    <x v="0"/>
    <n v="449.04"/>
    <d v="2025-04-22T00:11:00"/>
    <d v="2024-09-05T00:11:00"/>
    <x v="0"/>
    <d v="2025-04-24T15:13:00"/>
    <d v="2025-04-23T00:11:00"/>
    <x v="0"/>
  </r>
  <r>
    <s v="ORD-20241229-01823"/>
    <x v="0"/>
    <s v="PAF-001"/>
    <x v="12"/>
    <n v="20.45"/>
    <x v="11"/>
    <n v="1"/>
    <x v="155"/>
    <x v="11"/>
    <d v="1899-12-30T18:47:00"/>
    <s v="18"/>
    <d v="2024-12-30T00:00:00"/>
    <d v="1899-12-30T21:47:00"/>
    <x v="9"/>
    <s v="Priya Verma"/>
    <x v="2"/>
    <x v="1"/>
    <s v="Bakery"/>
    <x v="0"/>
    <x v="1"/>
    <x v="0"/>
    <n v="20.45"/>
    <d v="2024-12-29T01:29:00"/>
    <d v="2024-09-19T00:44:00"/>
    <x v="0"/>
    <d v="2024-12-30T21:47:00"/>
    <d v="2024-12-30T01:29:00"/>
    <x v="0"/>
  </r>
  <r>
    <s v="ORD-20250507-01824"/>
    <x v="0"/>
    <s v="GFT-001"/>
    <x v="2"/>
    <n v="34.54"/>
    <x v="6"/>
    <n v="2"/>
    <x v="5"/>
    <x v="1"/>
    <d v="1899-12-30T18:59:00"/>
    <s v="18"/>
    <d v="2025-05-08T00:00:00"/>
    <d v="1899-12-30T21:59:00"/>
    <x v="5"/>
    <s v="Olivia Brown"/>
    <x v="2"/>
    <x v="1"/>
    <s v="Gifting"/>
    <x v="0"/>
    <x v="3"/>
    <x v="0"/>
    <n v="69.08"/>
    <d v="2025-05-07T00:22:00"/>
    <d v="2024-09-07T00:56:00"/>
    <x v="0"/>
    <d v="2025-05-08T21:59:00"/>
    <d v="2025-05-08T00:22:00"/>
    <x v="0"/>
  </r>
  <r>
    <s v="ORD-20250124-01825"/>
    <x v="0"/>
    <s v="CRP-001"/>
    <x v="4"/>
    <n v="141.9"/>
    <x v="9"/>
    <n v="3"/>
    <x v="303"/>
    <x v="4"/>
    <d v="1899-12-30T17:16:00"/>
    <s v="17"/>
    <d v="2025-01-25T00:00:00"/>
    <d v="1899-12-30T19:58:00"/>
    <x v="16"/>
    <s v="Meera Khan"/>
    <x v="0"/>
    <x v="0"/>
    <s v="Hamper"/>
    <x v="0"/>
    <x v="0"/>
    <x v="0"/>
    <n v="425.70000000000005"/>
    <d v="2025-01-24T00:44:00"/>
    <d v="2024-08-10T00:44:00"/>
    <x v="0"/>
    <d v="2025-01-25T19:58:00"/>
    <d v="2025-01-25T00:44:00"/>
    <x v="0"/>
  </r>
  <r>
    <s v="ORD-20240909-01826"/>
    <x v="0"/>
    <s v="TOY-001"/>
    <x v="0"/>
    <n v="17.79"/>
    <x v="1"/>
    <n v="1"/>
    <x v="153"/>
    <x v="3"/>
    <d v="1899-12-30T13:14:00"/>
    <s v="13"/>
    <d v="2024-09-10T00:00:00"/>
    <d v="1899-12-30T15:14:00"/>
    <x v="14"/>
    <s v="Hassan Patel"/>
    <x v="1"/>
    <x v="1"/>
    <s v="Toys"/>
    <x v="0"/>
    <x v="0"/>
    <x v="0"/>
    <n v="17.79"/>
    <d v="2024-09-09T01:29:00"/>
    <d v="2024-09-04T01:29:00"/>
    <x v="0"/>
    <d v="2024-09-10T15:14:00"/>
    <d v="2024-09-10T01:29:00"/>
    <x v="0"/>
  </r>
  <r>
    <s v="ORD-20250615-01827"/>
    <x v="0"/>
    <s v="FLW-001"/>
    <x v="1"/>
    <n v="45.89"/>
    <x v="11"/>
    <n v="1"/>
    <x v="127"/>
    <x v="6"/>
    <d v="1899-12-30T16:44:00"/>
    <s v="16"/>
    <d v="2025-06-16T00:00:00"/>
    <d v="1899-12-30T21:44:00"/>
    <x v="7"/>
    <s v="Mohammed Al Marri"/>
    <x v="0"/>
    <x v="1"/>
    <s v="Flowers"/>
    <x v="0"/>
    <x v="1"/>
    <x v="1"/>
    <n v="45.89"/>
    <d v="2025-06-15T00:22:00"/>
    <d v="2024-08-01T00:56:00"/>
    <x v="0"/>
    <d v="2025-06-16T21:44:00"/>
    <d v="2025-06-16T00:22:00"/>
    <x v="0"/>
  </r>
  <r>
    <s v="ORD-20250202-01828"/>
    <x v="0"/>
    <s v="HMP-001"/>
    <x v="11"/>
    <n v="63.64"/>
    <x v="9"/>
    <n v="3"/>
    <x v="305"/>
    <x v="5"/>
    <d v="1899-12-30T17:06:00"/>
    <s v="17"/>
    <d v="2025-02-03T00:00:00"/>
    <d v="1899-12-30T18:06:00"/>
    <x v="5"/>
    <s v="Ali Patel"/>
    <x v="0"/>
    <x v="0"/>
    <s v="Hamper"/>
    <x v="0"/>
    <x v="4"/>
    <x v="0"/>
    <n v="190.92000000000002"/>
    <d v="2025-02-02T00:25:00"/>
    <d v="2024-08-29T00:56:00"/>
    <x v="0"/>
    <d v="2025-02-03T18:06:00"/>
    <d v="2025-02-03T00:25:00"/>
    <x v="0"/>
  </r>
  <r>
    <s v="ORD-20240822-01829"/>
    <x v="0"/>
    <s v="FLW-002"/>
    <x v="5"/>
    <n v="55.94"/>
    <x v="2"/>
    <n v="1"/>
    <x v="157"/>
    <x v="7"/>
    <d v="1899-12-30T09:42:00"/>
    <s v="9"/>
    <d v="2024-08-23T00:00:00"/>
    <d v="1899-12-30T12:42:00"/>
    <x v="12"/>
    <s v="Latifa Al Marri"/>
    <x v="1"/>
    <x v="1"/>
    <s v="Flowers"/>
    <x v="0"/>
    <x v="5"/>
    <x v="2"/>
    <n v="55.94"/>
    <d v="2024-08-22T01:07:00"/>
    <d v="2024-08-22T01:07:00"/>
    <x v="1"/>
    <d v="2024-08-23T12:42:00"/>
    <d v="2024-08-23T01:07:00"/>
    <x v="0"/>
  </r>
  <r>
    <s v="ORD-20250518-01830"/>
    <x v="0"/>
    <s v="FLW-002"/>
    <x v="5"/>
    <n v="55.01"/>
    <x v="2"/>
    <n v="1"/>
    <x v="253"/>
    <x v="1"/>
    <d v="1899-12-30T16:32:00"/>
    <s v="16"/>
    <d v="2025-05-19T00:00:00"/>
    <d v="1899-12-30T21:32:00"/>
    <x v="23"/>
    <s v="Abdullah Al Bateen"/>
    <x v="5"/>
    <x v="1"/>
    <s v="Flowers"/>
    <x v="0"/>
    <x v="3"/>
    <x v="0"/>
    <n v="55.01"/>
    <d v="2025-05-18T01:29:00"/>
    <d v="2024-08-27T01:07:00"/>
    <x v="0"/>
    <d v="2025-05-19T21:32:00"/>
    <d v="2025-05-19T01:29:00"/>
    <x v="0"/>
  </r>
  <r>
    <s v="ORD-20250311-01831"/>
    <x v="0"/>
    <s v="GFT-001"/>
    <x v="2"/>
    <n v="32.71"/>
    <x v="3"/>
    <n v="1"/>
    <x v="94"/>
    <x v="2"/>
    <d v="1899-12-30T16:48:00"/>
    <s v="16"/>
    <d v="2025-03-12T00:00:00"/>
    <d v="1899-12-30T17:48:00"/>
    <x v="15"/>
    <s v="Ahmed Al Nuaimi"/>
    <x v="2"/>
    <x v="1"/>
    <s v="Gifting"/>
    <x v="0"/>
    <x v="0"/>
    <x v="0"/>
    <n v="32.71"/>
    <d v="2025-03-11T00:00:00"/>
    <d v="2024-09-19T00:56:00"/>
    <x v="0"/>
    <d v="2025-03-12T17:48:00"/>
    <d v="2025-03-12T00:00:00"/>
    <x v="0"/>
  </r>
  <r>
    <s v="ORD-20250712-01832"/>
    <x v="0"/>
    <s v="PRF-001"/>
    <x v="14"/>
    <n v="126.33"/>
    <x v="12"/>
    <n v="1"/>
    <x v="343"/>
    <x v="8"/>
    <d v="1899-12-30T21:29:00"/>
    <s v="21"/>
    <d v="2025-07-15T00:00:00"/>
    <d v="1899-12-30T17:04:00"/>
    <x v="24"/>
    <s v="Hassan Al Bateen"/>
    <x v="1"/>
    <x v="1"/>
    <s v="Perfume"/>
    <x v="2"/>
    <x v="2"/>
    <x v="0"/>
    <n v="126.33"/>
    <d v="2025-07-12T01:29:00"/>
    <d v="2024-10-07T01:18:00"/>
    <x v="0"/>
    <d v="2025-07-15T17:04:00"/>
    <d v="2025-07-13T01:29:00"/>
    <x v="0"/>
  </r>
  <r>
    <s v="ORD-20241023-01833"/>
    <x v="0"/>
    <s v="HMP-001"/>
    <x v="11"/>
    <n v="65.349999999999994"/>
    <x v="9"/>
    <n v="5"/>
    <x v="255"/>
    <x v="10"/>
    <d v="1899-12-30T18:33:00"/>
    <s v="18"/>
    <d v="2024-10-24T00:00:00"/>
    <d v="1899-12-30T18:33:00"/>
    <x v="8"/>
    <s v="Rakesh Khan"/>
    <x v="2"/>
    <x v="0"/>
    <s v="Hamper"/>
    <x v="0"/>
    <x v="0"/>
    <x v="1"/>
    <n v="326.75"/>
    <d v="2024-10-23T01:07:00"/>
    <d v="2024-08-02T01:18:00"/>
    <x v="0"/>
    <d v="2024-10-24T18:33:00"/>
    <d v="2024-10-24T01:07:00"/>
    <x v="0"/>
  </r>
  <r>
    <s v="ORD-20250426-01834"/>
    <x v="0"/>
    <s v="PAF-001"/>
    <x v="12"/>
    <n v="20.66"/>
    <x v="8"/>
    <n v="2"/>
    <x v="129"/>
    <x v="0"/>
    <d v="1899-12-30T16:38:00"/>
    <s v="16"/>
    <d v="2025-04-27T00:00:00"/>
    <d v="1899-12-30T19:38:00"/>
    <x v="5"/>
    <s v="Aijaz Shah"/>
    <x v="0"/>
    <x v="0"/>
    <s v="Bakery"/>
    <x v="0"/>
    <x v="5"/>
    <x v="1"/>
    <n v="41.32"/>
    <d v="2025-04-26T00:56:00"/>
    <d v="2024-09-21T01:07:00"/>
    <x v="0"/>
    <d v="2025-04-27T19:38:00"/>
    <d v="2025-04-27T00:56:00"/>
    <x v="0"/>
  </r>
  <r>
    <s v="ORD-20250505-01835"/>
    <x v="0"/>
    <s v="PAF-001"/>
    <x v="12"/>
    <n v="20.65"/>
    <x v="3"/>
    <n v="2"/>
    <x v="120"/>
    <x v="1"/>
    <d v="1899-12-30T15:14:00"/>
    <s v="15"/>
    <d v="2025-05-06T00:00:00"/>
    <d v="1899-12-30T20:14:00"/>
    <x v="19"/>
    <s v="Hina Hussain"/>
    <x v="0"/>
    <x v="0"/>
    <s v="Bakery"/>
    <x v="0"/>
    <x v="0"/>
    <x v="0"/>
    <n v="41.3"/>
    <d v="2025-05-05T00:22:00"/>
    <d v="2024-08-16T00:25:00"/>
    <x v="0"/>
    <d v="2025-05-06T20:14:00"/>
    <d v="2025-05-06T00:22:00"/>
    <x v="0"/>
  </r>
  <r>
    <s v="ORD-20241110-01836"/>
    <x v="0"/>
    <s v="FLW-001"/>
    <x v="1"/>
    <n v="45.32"/>
    <x v="11"/>
    <n v="1"/>
    <x v="323"/>
    <x v="9"/>
    <d v="1899-12-30T16:39:00"/>
    <s v="16"/>
    <d v="2024-11-11T00:00:00"/>
    <d v="1899-12-30T20:39:00"/>
    <x v="20"/>
    <s v="Saeed Al Bateen"/>
    <x v="4"/>
    <x v="0"/>
    <s v="Flowers"/>
    <x v="0"/>
    <x v="6"/>
    <x v="1"/>
    <n v="45.32"/>
    <d v="2024-11-10T01:15:00"/>
    <d v="2024-10-26T00:56:00"/>
    <x v="0"/>
    <d v="2024-11-11T20:39:00"/>
    <d v="2024-11-11T01:15:00"/>
    <x v="0"/>
  </r>
  <r>
    <s v="ORD-20250518-01837"/>
    <x v="0"/>
    <s v="GFT-001"/>
    <x v="2"/>
    <n v="37.32"/>
    <x v="3"/>
    <n v="2"/>
    <x v="253"/>
    <x v="1"/>
    <d v="1899-12-30T16:49:00"/>
    <s v="16"/>
    <d v="2025-05-19T00:00:00"/>
    <d v="1899-12-30T18:49:00"/>
    <x v="0"/>
    <s v="Ahmed Al Mazrouei"/>
    <x v="0"/>
    <x v="0"/>
    <s v="Gifting"/>
    <x v="0"/>
    <x v="0"/>
    <x v="0"/>
    <n v="74.64"/>
    <d v="2025-05-18T00:44:00"/>
    <d v="2024-08-08T00:11:00"/>
    <x v="0"/>
    <d v="2025-05-19T18:49:00"/>
    <d v="2025-05-19T00:44:00"/>
    <x v="0"/>
  </r>
  <r>
    <s v="ORD-20241203-01838"/>
    <x v="0"/>
    <s v="HOM-001"/>
    <x v="3"/>
    <n v="29.53"/>
    <x v="2"/>
    <n v="2"/>
    <x v="97"/>
    <x v="11"/>
    <d v="1899-12-30T15:30:00"/>
    <s v="15"/>
    <d v="2024-12-04T00:00:00"/>
    <d v="1899-12-30T20:30:00"/>
    <x v="3"/>
    <s v="Maryam Al Falasi"/>
    <x v="0"/>
    <x v="1"/>
    <s v="Home Fragrance"/>
    <x v="0"/>
    <x v="0"/>
    <x v="2"/>
    <n v="59.06"/>
    <d v="2024-12-03T00:33:00"/>
    <d v="2024-11-02T00:56:00"/>
    <x v="0"/>
    <d v="2024-12-04T20:30:00"/>
    <d v="2024-12-04T00:33:00"/>
    <x v="0"/>
  </r>
  <r>
    <s v="ORD-20240821-01839"/>
    <x v="0"/>
    <s v="PAF-001"/>
    <x v="12"/>
    <n v="21.53"/>
    <x v="11"/>
    <n v="1"/>
    <x v="230"/>
    <x v="7"/>
    <d v="1899-12-30T09:22:00"/>
    <s v="9"/>
    <d v="2024-08-23T00:00:00"/>
    <d v="1899-12-30T10:22:00"/>
    <x v="7"/>
    <s v="Maryam Al Mazrouei"/>
    <x v="0"/>
    <x v="1"/>
    <s v="Bakery"/>
    <x v="2"/>
    <x v="1"/>
    <x v="0"/>
    <n v="21.53"/>
    <d v="2024-08-21T01:18:00"/>
    <d v="2024-08-02T00:56:00"/>
    <x v="0"/>
    <d v="2024-08-23T10:22:00"/>
    <d v="2024-08-22T01:18:00"/>
    <x v="0"/>
  </r>
  <r>
    <s v="ORD-20250214-01840"/>
    <x v="0"/>
    <s v="FLW-002"/>
    <x v="5"/>
    <n v="49.88"/>
    <x v="1"/>
    <n v="1"/>
    <x v="176"/>
    <x v="5"/>
    <d v="1899-12-30T11:34:00"/>
    <s v="11"/>
    <d v="2025-02-14T00:00:00"/>
    <d v="1899-12-30T17:34:00"/>
    <x v="18"/>
    <s v="Latifa Al Hosani"/>
    <x v="1"/>
    <x v="0"/>
    <s v="Flowers"/>
    <x v="1"/>
    <x v="5"/>
    <x v="2"/>
    <n v="49.88"/>
    <d v="2025-02-14T00:44:00"/>
    <d v="2024-08-05T00:22:00"/>
    <x v="0"/>
    <d v="2025-02-14T17:34:00"/>
    <d v="2025-02-15T00:44:00"/>
    <x v="1"/>
  </r>
  <r>
    <s v="ORD-20250628-01841"/>
    <x v="0"/>
    <s v="PAF-001"/>
    <x v="12"/>
    <n v="23.12"/>
    <x v="8"/>
    <n v="1"/>
    <x v="33"/>
    <x v="6"/>
    <d v="1899-12-30T15:48:00"/>
    <s v="15"/>
    <d v="2025-06-29T00:00:00"/>
    <d v="1899-12-30T15:48:00"/>
    <x v="6"/>
    <s v="Hassan Verma"/>
    <x v="0"/>
    <x v="1"/>
    <s v="Bakery"/>
    <x v="0"/>
    <x v="0"/>
    <x v="0"/>
    <n v="23.12"/>
    <d v="2025-06-28T00:33:00"/>
    <d v="2024-09-13T00:22:00"/>
    <x v="0"/>
    <d v="2025-06-29T15:48:00"/>
    <d v="2025-06-29T00:33:00"/>
    <x v="0"/>
  </r>
  <r>
    <s v="ORD-20250222-01842"/>
    <x v="0"/>
    <s v="CRP-001"/>
    <x v="4"/>
    <n v="150.72"/>
    <x v="4"/>
    <n v="3"/>
    <x v="119"/>
    <x v="5"/>
    <d v="1899-12-30T13:22:00"/>
    <s v="13"/>
    <d v="2025-02-22T00:00:00"/>
    <d v="1899-12-30T20:22:00"/>
    <x v="23"/>
    <s v="Khalid Al Marri"/>
    <x v="5"/>
    <x v="0"/>
    <s v="Hamper"/>
    <x v="1"/>
    <x v="5"/>
    <x v="0"/>
    <n v="452.15999999999997"/>
    <d v="2025-02-22T00:44:00"/>
    <d v="2024-09-05T00:44:00"/>
    <x v="0"/>
    <d v="2025-02-22T20:22:00"/>
    <d v="2025-02-23T00:44:00"/>
    <x v="1"/>
  </r>
  <r>
    <s v="ORD-20241219-01843"/>
    <x v="0"/>
    <s v="TOY-001"/>
    <x v="0"/>
    <n v="18.399999999999999"/>
    <x v="5"/>
    <n v="1"/>
    <x v="124"/>
    <x v="11"/>
    <d v="1899-12-30T12:15:00"/>
    <s v="12"/>
    <d v="2024-12-20T00:00:00"/>
    <d v="1899-12-30T16:15:00"/>
    <x v="17"/>
    <s v="Michael Johnson"/>
    <x v="2"/>
    <x v="0"/>
    <s v="Toys"/>
    <x v="0"/>
    <x v="0"/>
    <x v="1"/>
    <n v="18.399999999999999"/>
    <d v="2024-12-19T01:07:00"/>
    <d v="2024-08-19T00:33:00"/>
    <x v="0"/>
    <d v="2024-12-20T16:15:00"/>
    <d v="2024-12-20T01:07:00"/>
    <x v="0"/>
  </r>
  <r>
    <s v="ORD-20250221-01844"/>
    <x v="0"/>
    <s v="FLW-002"/>
    <x v="5"/>
    <n v="60.99"/>
    <x v="3"/>
    <n v="1"/>
    <x v="222"/>
    <x v="5"/>
    <d v="1899-12-30T09:10:00"/>
    <s v="9"/>
    <d v="2025-02-21T00:00:00"/>
    <d v="1899-12-30T14:10:00"/>
    <x v="5"/>
    <s v="Faisal Al Mansoori"/>
    <x v="2"/>
    <x v="0"/>
    <s v="Flowers"/>
    <x v="1"/>
    <x v="0"/>
    <x v="0"/>
    <n v="60.99"/>
    <d v="2025-02-21T00:44:00"/>
    <d v="2024-08-20T00:11:00"/>
    <x v="0"/>
    <d v="2025-02-21T14:10:00"/>
    <d v="2025-02-22T00:44:00"/>
    <x v="1"/>
  </r>
  <r>
    <s v="ORD-20241123-01845"/>
    <x v="0"/>
    <s v="CKE-001"/>
    <x v="7"/>
    <n v="49.24"/>
    <x v="8"/>
    <n v="2"/>
    <x v="62"/>
    <x v="9"/>
    <d v="1899-12-30T11:30:00"/>
    <s v="11"/>
    <d v="2024-11-24T00:00:00"/>
    <d v="1899-12-30T17:30:00"/>
    <x v="4"/>
    <s v="Arjun Ahmed"/>
    <x v="0"/>
    <x v="0"/>
    <s v="Cakes"/>
    <x v="0"/>
    <x v="3"/>
    <x v="0"/>
    <n v="98.48"/>
    <d v="2024-11-23T01:07:00"/>
    <d v="2024-09-05T00:56:00"/>
    <x v="0"/>
    <d v="2024-11-24T17:30:00"/>
    <d v="2024-11-24T01:07:00"/>
    <x v="0"/>
  </r>
  <r>
    <s v="ORD-20241208-01846"/>
    <x v="0"/>
    <s v="BAL-001"/>
    <x v="13"/>
    <n v="18.96"/>
    <x v="5"/>
    <n v="3"/>
    <x v="308"/>
    <x v="11"/>
    <d v="1899-12-30T10:45:00"/>
    <s v="10"/>
    <d v="2024-12-09T00:00:00"/>
    <d v="1899-12-30T15:45:00"/>
    <x v="23"/>
    <s v="Sana Hussain"/>
    <x v="5"/>
    <x v="0"/>
    <s v="Balloons"/>
    <x v="0"/>
    <x v="1"/>
    <x v="1"/>
    <n v="56.88"/>
    <d v="2024-12-08T01:07:00"/>
    <d v="2024-08-27T00:56:00"/>
    <x v="0"/>
    <d v="2024-12-09T15:45:00"/>
    <d v="2024-12-09T01:07:00"/>
    <x v="0"/>
  </r>
  <r>
    <s v="ORD-20240806-01847"/>
    <x v="0"/>
    <s v="PRF-001"/>
    <x v="14"/>
    <n v="121.76"/>
    <x v="12"/>
    <n v="1"/>
    <x v="293"/>
    <x v="7"/>
    <d v="1899-12-30T09:00:00"/>
    <s v="9"/>
    <d v="2024-08-07T00:00:00"/>
    <d v="1899-12-30T13:00:00"/>
    <x v="3"/>
    <s v="Hassan Shaikh"/>
    <x v="0"/>
    <x v="1"/>
    <s v="Perfume"/>
    <x v="0"/>
    <x v="2"/>
    <x v="1"/>
    <n v="121.76"/>
    <d v="2024-08-06T01:15:00"/>
    <d v="2024-08-06T01:15:00"/>
    <x v="1"/>
    <d v="2024-08-07T13:00:00"/>
    <d v="2024-08-07T01:15:00"/>
    <x v="0"/>
  </r>
  <r>
    <s v="ORD-20241017-01848"/>
    <x v="0"/>
    <s v="GFT-001"/>
    <x v="2"/>
    <n v="40.04"/>
    <x v="1"/>
    <n v="2"/>
    <x v="23"/>
    <x v="10"/>
    <d v="1899-12-30T21:21:00"/>
    <s v="21"/>
    <d v="2024-10-18T00:00:00"/>
    <d v="1899-12-30T20:01:00"/>
    <x v="2"/>
    <s v="Noor Al Mazrouei"/>
    <x v="0"/>
    <x v="0"/>
    <s v="Gifting"/>
    <x v="0"/>
    <x v="0"/>
    <x v="2"/>
    <n v="80.08"/>
    <d v="2024-10-17T00:33:00"/>
    <d v="2024-08-18T01:07:00"/>
    <x v="0"/>
    <d v="2024-10-18T20:01:00"/>
    <d v="2024-10-18T00:33:00"/>
    <x v="0"/>
  </r>
  <r>
    <s v="ORD-20250113-01849"/>
    <x v="0"/>
    <s v="PAF-001"/>
    <x v="12"/>
    <n v="24.18"/>
    <x v="11"/>
    <n v="1"/>
    <x v="130"/>
    <x v="4"/>
    <d v="1899-12-30T16:53:00"/>
    <s v="16"/>
    <d v="2025-01-14T00:00:00"/>
    <d v="1899-12-30T12:16:00"/>
    <x v="14"/>
    <s v="Emma Smith"/>
    <x v="1"/>
    <x v="0"/>
    <s v="Bakery"/>
    <x v="0"/>
    <x v="0"/>
    <x v="0"/>
    <n v="24.18"/>
    <d v="2025-01-13T00:22:00"/>
    <d v="2025-01-13T00:22:00"/>
    <x v="1"/>
    <d v="2025-01-14T12:16:00"/>
    <d v="2025-01-14T00:22:00"/>
    <x v="0"/>
  </r>
  <r>
    <s v="ORD-20250128-01850"/>
    <x v="0"/>
    <s v="HOM-001"/>
    <x v="3"/>
    <n v="30.5"/>
    <x v="11"/>
    <n v="1"/>
    <x v="338"/>
    <x v="4"/>
    <d v="1899-12-30T09:43:00"/>
    <s v="9"/>
    <d v="2025-01-28T00:00:00"/>
    <d v="1899-12-30T12:43:00"/>
    <x v="5"/>
    <s v="Noor Al Falasi"/>
    <x v="2"/>
    <x v="0"/>
    <s v="Home Fragrance"/>
    <x v="1"/>
    <x v="0"/>
    <x v="0"/>
    <n v="30.5"/>
    <d v="2025-01-28T00:11:00"/>
    <d v="2024-08-31T00:22:00"/>
    <x v="0"/>
    <d v="2025-01-28T12:43:00"/>
    <d v="2025-01-29T00:11:00"/>
    <x v="1"/>
  </r>
  <r>
    <s v="ORD-20240916-01851"/>
    <x v="0"/>
    <s v="GFT-001"/>
    <x v="2"/>
    <n v="33.619999999999997"/>
    <x v="1"/>
    <n v="1"/>
    <x v="109"/>
    <x v="3"/>
    <d v="1899-12-30T12:20:00"/>
    <s v="12"/>
    <d v="2024-09-17T00:00:00"/>
    <d v="1899-12-30T15:20:00"/>
    <x v="32"/>
    <s v="Hassan Ahmed"/>
    <x v="7"/>
    <x v="0"/>
    <s v="Gifting"/>
    <x v="0"/>
    <x v="1"/>
    <x v="0"/>
    <n v="33.619999999999997"/>
    <d v="2024-09-16T01:29:00"/>
    <d v="2024-09-16T01:29:00"/>
    <x v="1"/>
    <d v="2024-09-17T15:20:00"/>
    <d v="2024-09-17T01:29:00"/>
    <x v="0"/>
  </r>
  <r>
    <s v="ORD-20241002-01852"/>
    <x v="0"/>
    <s v="FLW-002"/>
    <x v="5"/>
    <n v="58.55"/>
    <x v="10"/>
    <n v="1"/>
    <x v="341"/>
    <x v="10"/>
    <d v="1899-12-30T17:44:00"/>
    <s v="17"/>
    <d v="2024-10-03T00:00:00"/>
    <d v="1899-12-30T20:44:00"/>
    <x v="19"/>
    <s v="Rakesh Patel"/>
    <x v="0"/>
    <x v="1"/>
    <s v="Flowers"/>
    <x v="0"/>
    <x v="5"/>
    <x v="2"/>
    <n v="58.55"/>
    <d v="2024-10-02T01:29:00"/>
    <d v="2024-09-12T00:33:00"/>
    <x v="0"/>
    <d v="2024-10-03T20:44:00"/>
    <d v="2024-10-03T01:29:00"/>
    <x v="0"/>
  </r>
  <r>
    <s v="ORD-20250627-01853"/>
    <x v="0"/>
    <s v="PRF-001"/>
    <x v="14"/>
    <n v="110.65"/>
    <x v="12"/>
    <n v="2"/>
    <x v="252"/>
    <x v="6"/>
    <d v="1899-12-30T18:31:00"/>
    <s v="18"/>
    <d v="2025-06-29T00:00:00"/>
    <d v="1899-12-30T18:31:00"/>
    <x v="30"/>
    <s v="Fatima Al Falasi"/>
    <x v="4"/>
    <x v="1"/>
    <s v="Perfume"/>
    <x v="2"/>
    <x v="1"/>
    <x v="1"/>
    <n v="221.3"/>
    <d v="2025-06-27T01:18:00"/>
    <d v="2024-08-22T00:33:00"/>
    <x v="0"/>
    <d v="2025-06-29T18:31:00"/>
    <d v="2025-06-28T01:18:00"/>
    <x v="0"/>
  </r>
  <r>
    <s v="ORD-20250621-01854"/>
    <x v="0"/>
    <s v="GFT-001"/>
    <x v="2"/>
    <n v="36.33"/>
    <x v="3"/>
    <n v="1"/>
    <x v="220"/>
    <x v="6"/>
    <d v="1899-12-30T09:28:00"/>
    <s v="9"/>
    <d v="2025-06-21T00:00:00"/>
    <d v="1899-12-30T15:28:00"/>
    <x v="24"/>
    <s v="Rakesh Khan"/>
    <x v="1"/>
    <x v="0"/>
    <s v="Gifting"/>
    <x v="1"/>
    <x v="6"/>
    <x v="1"/>
    <n v="36.33"/>
    <d v="2025-06-21T00:44:00"/>
    <d v="2024-08-02T01:18:00"/>
    <x v="0"/>
    <d v="2025-06-21T15:28:00"/>
    <d v="2025-06-22T00:44:00"/>
    <x v="1"/>
  </r>
  <r>
    <s v="ORD-20250224-01855"/>
    <x v="0"/>
    <s v="TOY-001"/>
    <x v="0"/>
    <n v="18.73"/>
    <x v="5"/>
    <n v="2"/>
    <x v="34"/>
    <x v="5"/>
    <d v="1899-12-30T20:32:00"/>
    <s v="20"/>
    <d v="2025-02-25T00:00:00"/>
    <d v="1899-12-30T20:32:00"/>
    <x v="1"/>
    <s v="Priya Hussain"/>
    <x v="1"/>
    <x v="0"/>
    <s v="Toys"/>
    <x v="0"/>
    <x v="6"/>
    <x v="0"/>
    <n v="37.46"/>
    <d v="2025-02-24T00:56:00"/>
    <d v="2024-08-07T00:25:00"/>
    <x v="0"/>
    <d v="2025-02-25T20:32:00"/>
    <d v="2025-02-25T00:56:00"/>
    <x v="0"/>
  </r>
  <r>
    <s v="ORD-20250808-01856"/>
    <x v="0"/>
    <s v="HMP-002"/>
    <x v="8"/>
    <n v="103.77"/>
    <x v="9"/>
    <n v="6"/>
    <x v="236"/>
    <x v="7"/>
    <d v="1899-12-30T17:44:00"/>
    <s v="17"/>
    <d v="2025-08-10T00:00:00"/>
    <d v="1899-12-30T21:44:00"/>
    <x v="17"/>
    <s v="Arjun Kumar"/>
    <x v="2"/>
    <x v="0"/>
    <s v="Hamper"/>
    <x v="2"/>
    <x v="0"/>
    <x v="1"/>
    <n v="622.62"/>
    <d v="2025-08-08T01:29:00"/>
    <d v="2024-08-03T00:56:00"/>
    <x v="0"/>
    <d v="2025-08-10T21:44:00"/>
    <d v="2025-08-09T01:29:00"/>
    <x v="0"/>
  </r>
  <r>
    <s v="ORD-20240911-01857"/>
    <x v="0"/>
    <s v="DAT-001"/>
    <x v="6"/>
    <n v="29.91"/>
    <x v="4"/>
    <n v="1"/>
    <x v="148"/>
    <x v="3"/>
    <d v="1899-12-30T17:50:00"/>
    <s v="17"/>
    <d v="2024-09-12T00:00:00"/>
    <d v="1899-12-30T20:50:00"/>
    <x v="7"/>
    <s v="Yousef Al Shamsi"/>
    <x v="0"/>
    <x v="1"/>
    <s v="Dates &amp; Sweets"/>
    <x v="0"/>
    <x v="3"/>
    <x v="0"/>
    <n v="29.91"/>
    <d v="2024-09-11T00:56:00"/>
    <d v="2024-08-21T01:07:00"/>
    <x v="0"/>
    <d v="2024-09-12T20:50:00"/>
    <d v="2024-09-12T00:56:00"/>
    <x v="0"/>
  </r>
  <r>
    <s v="ORD-20241230-01858"/>
    <x v="0"/>
    <s v="GFT-001"/>
    <x v="2"/>
    <n v="33.57"/>
    <x v="12"/>
    <n v="2"/>
    <x v="192"/>
    <x v="11"/>
    <d v="1899-12-30T09:36:00"/>
    <s v="9"/>
    <d v="2024-12-31T00:00:00"/>
    <d v="1899-12-30T15:36:00"/>
    <x v="37"/>
    <s v="Zain Hussain"/>
    <x v="7"/>
    <x v="0"/>
    <s v="Gifting"/>
    <x v="0"/>
    <x v="1"/>
    <x v="0"/>
    <n v="67.14"/>
    <d v="2024-12-30T00:00:00"/>
    <d v="2024-08-05T00:22:00"/>
    <x v="0"/>
    <d v="2024-12-31T15:36:00"/>
    <d v="2024-12-31T00:00:00"/>
    <x v="0"/>
  </r>
  <r>
    <s v="ORD-20250219-01859"/>
    <x v="0"/>
    <s v="TOY-001"/>
    <x v="0"/>
    <n v="17.96"/>
    <x v="5"/>
    <n v="1"/>
    <x v="201"/>
    <x v="5"/>
    <d v="1899-12-30T16:24:00"/>
    <s v="16"/>
    <d v="2025-02-20T00:00:00"/>
    <d v="1899-12-30T21:24:00"/>
    <x v="6"/>
    <s v="Sara Iqbal"/>
    <x v="0"/>
    <x v="1"/>
    <s v="Toys"/>
    <x v="0"/>
    <x v="1"/>
    <x v="1"/>
    <n v="17.96"/>
    <d v="2025-02-19T00:33:00"/>
    <d v="2024-08-04T01:18:00"/>
    <x v="0"/>
    <d v="2025-02-20T21:24:00"/>
    <d v="2025-02-20T00:33:00"/>
    <x v="0"/>
  </r>
  <r>
    <s v="ORD-20250724-01860"/>
    <x v="0"/>
    <s v="GFT-001"/>
    <x v="2"/>
    <n v="30.05"/>
    <x v="6"/>
    <n v="1"/>
    <x v="217"/>
    <x v="8"/>
    <d v="1899-12-30T14:24:00"/>
    <s v="14"/>
    <d v="2025-07-24T00:00:00"/>
    <d v="1899-12-30T20:24:00"/>
    <x v="16"/>
    <s v="Sana Kumar"/>
    <x v="0"/>
    <x v="0"/>
    <s v="Gifting"/>
    <x v="1"/>
    <x v="2"/>
    <x v="0"/>
    <n v="30.05"/>
    <d v="2025-07-24T00:00:00"/>
    <d v="2024-08-04T00:22:00"/>
    <x v="0"/>
    <d v="2025-07-24T20:24:00"/>
    <d v="2025-07-25T00:00:00"/>
    <x v="1"/>
  </r>
  <r>
    <s v="ORD-20250101-01861"/>
    <x v="0"/>
    <s v="FLW-002"/>
    <x v="5"/>
    <n v="51.94"/>
    <x v="1"/>
    <n v="2"/>
    <x v="274"/>
    <x v="4"/>
    <d v="1899-12-30T21:58:00"/>
    <s v="21"/>
    <d v="2025-01-03T00:00:00"/>
    <d v="1899-12-30T16:56:00"/>
    <x v="6"/>
    <s v="Sara Verma"/>
    <x v="0"/>
    <x v="0"/>
    <s v="Flowers"/>
    <x v="2"/>
    <x v="1"/>
    <x v="1"/>
    <n v="103.88"/>
    <d v="2025-01-01T01:18:00"/>
    <d v="2024-09-16T00:33:00"/>
    <x v="0"/>
    <d v="2025-01-03T16:56:00"/>
    <d v="2025-01-02T01:18:00"/>
    <x v="0"/>
  </r>
  <r>
    <s v="ORD-20241109-01862"/>
    <x v="0"/>
    <s v="HMP-002"/>
    <x v="8"/>
    <n v="82.22"/>
    <x v="7"/>
    <n v="1"/>
    <x v="193"/>
    <x v="9"/>
    <d v="1899-12-30T18:36:00"/>
    <s v="18"/>
    <d v="2024-11-10T00:00:00"/>
    <d v="1899-12-30T18:36:00"/>
    <x v="5"/>
    <s v="Priya Iqbal"/>
    <x v="0"/>
    <x v="1"/>
    <s v="Hamper"/>
    <x v="0"/>
    <x v="0"/>
    <x v="1"/>
    <n v="82.22"/>
    <d v="2024-11-09T01:15:00"/>
    <d v="2024-08-03T01:15:00"/>
    <x v="0"/>
    <d v="2024-11-10T18:36:00"/>
    <d v="2024-11-10T01:15:00"/>
    <x v="0"/>
  </r>
  <r>
    <s v="ORD-20250511-01863"/>
    <x v="0"/>
    <s v="HMP-001"/>
    <x v="11"/>
    <n v="75.91"/>
    <x v="9"/>
    <n v="3"/>
    <x v="321"/>
    <x v="1"/>
    <d v="1899-12-30T17:19:00"/>
    <s v="17"/>
    <d v="2025-05-12T00:00:00"/>
    <d v="1899-12-30T16:17:00"/>
    <x v="12"/>
    <s v="Ahmed Al Nahyan"/>
    <x v="1"/>
    <x v="0"/>
    <s v="Hamper"/>
    <x v="0"/>
    <x v="2"/>
    <x v="0"/>
    <n v="227.73"/>
    <d v="2025-05-11T01:18:00"/>
    <d v="2024-09-12T00:56:00"/>
    <x v="0"/>
    <d v="2025-05-12T16:17:00"/>
    <d v="2025-05-12T01:18:00"/>
    <x v="0"/>
  </r>
  <r>
    <s v="ORD-20250113-01864"/>
    <x v="0"/>
    <s v="CHC-001"/>
    <x v="17"/>
    <n v="16.82"/>
    <x v="1"/>
    <n v="4"/>
    <x v="130"/>
    <x v="4"/>
    <d v="1899-12-30T11:40:00"/>
    <s v="11"/>
    <d v="2025-01-13T00:00:00"/>
    <d v="1899-12-30T16:40:00"/>
    <x v="16"/>
    <s v="Maryam Al Mansoori"/>
    <x v="0"/>
    <x v="1"/>
    <s v="Chocolate"/>
    <x v="1"/>
    <x v="3"/>
    <x v="0"/>
    <n v="67.28"/>
    <d v="2025-01-13T00:11:00"/>
    <d v="2024-09-28T00:44:00"/>
    <x v="0"/>
    <d v="2025-01-13T16:40:00"/>
    <d v="2025-01-14T00:11:00"/>
    <x v="1"/>
  </r>
  <r>
    <s v="ORD-20250314-01865"/>
    <x v="0"/>
    <s v="BAL-001"/>
    <x v="13"/>
    <n v="27.24"/>
    <x v="8"/>
    <n v="5"/>
    <x v="367"/>
    <x v="2"/>
    <d v="1899-12-30T17:32:00"/>
    <s v="17"/>
    <d v="2025-03-15T00:00:00"/>
    <d v="1899-12-30T21:32:00"/>
    <x v="30"/>
    <s v="Noor Al Shamsi"/>
    <x v="4"/>
    <x v="0"/>
    <s v="Balloons"/>
    <x v="0"/>
    <x v="1"/>
    <x v="0"/>
    <n v="136.19999999999999"/>
    <d v="2025-03-14T00:56:00"/>
    <d v="2024-08-03T01:29:00"/>
    <x v="0"/>
    <d v="2025-03-15T21:32:00"/>
    <d v="2025-03-15T00:56:00"/>
    <x v="0"/>
  </r>
  <r>
    <s v="ORD-20241026-01866"/>
    <x v="0"/>
    <s v="BBY-001"/>
    <x v="16"/>
    <n v="65"/>
    <x v="0"/>
    <n v="1"/>
    <x v="208"/>
    <x v="10"/>
    <d v="1899-12-30T20:31:00"/>
    <s v="20"/>
    <d v="2024-10-28T00:00:00"/>
    <d v="1899-12-30T14:19:00"/>
    <x v="19"/>
    <s v="Hassan Khan"/>
    <x v="0"/>
    <x v="1"/>
    <s v="Baby"/>
    <x v="2"/>
    <x v="3"/>
    <x v="0"/>
    <n v="65"/>
    <d v="2024-10-26T00:11:00"/>
    <d v="2024-09-03T00:56:00"/>
    <x v="0"/>
    <d v="2024-10-28T14:19:00"/>
    <d v="2024-10-27T00:11:00"/>
    <x v="0"/>
  </r>
  <r>
    <s v="ORD-20250425-01867"/>
    <x v="0"/>
    <s v="PRF-001"/>
    <x v="14"/>
    <n v="119.91"/>
    <x v="12"/>
    <n v="1"/>
    <x v="327"/>
    <x v="0"/>
    <d v="1899-12-30T19:29:00"/>
    <s v="19"/>
    <d v="2025-04-26T00:00:00"/>
    <d v="1899-12-30T19:29:00"/>
    <x v="35"/>
    <s v="Abdullah Al Mazrouei"/>
    <x v="5"/>
    <x v="1"/>
    <s v="Perfume"/>
    <x v="0"/>
    <x v="1"/>
    <x v="0"/>
    <n v="119.91"/>
    <d v="2025-04-25T00:56:00"/>
    <d v="2024-08-08T00:25:00"/>
    <x v="0"/>
    <d v="2025-04-26T19:29:00"/>
    <d v="2025-04-26T00:56:00"/>
    <x v="0"/>
  </r>
  <r>
    <s v="ORD-20250504-01868"/>
    <x v="0"/>
    <s v="CKE-001"/>
    <x v="7"/>
    <n v="53.56"/>
    <x v="5"/>
    <n v="1"/>
    <x v="136"/>
    <x v="1"/>
    <d v="1899-12-30T14:18:00"/>
    <s v="14"/>
    <d v="2025-05-04T00:00:00"/>
    <d v="1899-12-30T21:18:00"/>
    <x v="5"/>
    <s v="Zain Shah"/>
    <x v="0"/>
    <x v="0"/>
    <s v="Cakes"/>
    <x v="1"/>
    <x v="6"/>
    <x v="0"/>
    <n v="53.56"/>
    <d v="2025-05-04T00:33:00"/>
    <d v="2024-08-03T00:56:00"/>
    <x v="0"/>
    <d v="2025-05-04T21:18:00"/>
    <d v="2025-05-05T00:33:00"/>
    <x v="1"/>
  </r>
  <r>
    <s v="ORD-20250616-01869"/>
    <x v="0"/>
    <s v="TOY-001"/>
    <x v="0"/>
    <n v="18.22"/>
    <x v="0"/>
    <n v="1"/>
    <x v="231"/>
    <x v="6"/>
    <d v="1899-12-30T17:25:00"/>
    <s v="17"/>
    <d v="2025-06-17T00:00:00"/>
    <d v="1899-12-30T17:51:00"/>
    <x v="18"/>
    <s v="Sana Shaikh"/>
    <x v="1"/>
    <x v="1"/>
    <s v="Toys"/>
    <x v="0"/>
    <x v="1"/>
    <x v="0"/>
    <n v="18.22"/>
    <d v="2025-06-16T00:44:00"/>
    <d v="2024-10-27T01:18:00"/>
    <x v="0"/>
    <d v="2025-06-17T17:51:00"/>
    <d v="2025-06-17T00:44:00"/>
    <x v="0"/>
  </r>
  <r>
    <s v="ORD-20240920-01870"/>
    <x v="0"/>
    <s v="SWT-001"/>
    <x v="9"/>
    <n v="29.85"/>
    <x v="7"/>
    <n v="1"/>
    <x v="66"/>
    <x v="3"/>
    <d v="1899-12-30T10:30:00"/>
    <s v="10"/>
    <d v="2024-09-20T00:00:00"/>
    <d v="1899-12-30T14:30:00"/>
    <x v="5"/>
    <s v="Aisha Al Nahyan"/>
    <x v="0"/>
    <x v="1"/>
    <s v="Dates &amp; Sweets"/>
    <x v="1"/>
    <x v="1"/>
    <x v="2"/>
    <n v="29.85"/>
    <d v="2024-09-20T01:15:00"/>
    <d v="2024-08-11T00:44:00"/>
    <x v="0"/>
    <d v="2024-09-20T14:30:00"/>
    <d v="2024-09-21T01:15:00"/>
    <x v="1"/>
  </r>
  <r>
    <s v="ORD-20240815-01871"/>
    <x v="0"/>
    <s v="DAT-001"/>
    <x v="6"/>
    <n v="26.99"/>
    <x v="7"/>
    <n v="1"/>
    <x v="337"/>
    <x v="7"/>
    <d v="1899-12-30T09:07:00"/>
    <s v="9"/>
    <d v="2024-08-16T00:00:00"/>
    <d v="1899-12-30T11:07:00"/>
    <x v="7"/>
    <s v="Farhan Ahmed"/>
    <x v="0"/>
    <x v="1"/>
    <s v="Dates &amp; Sweets"/>
    <x v="0"/>
    <x v="1"/>
    <x v="0"/>
    <n v="26.99"/>
    <d v="2024-08-15T00:11:00"/>
    <d v="2024-08-15T00:11:00"/>
    <x v="1"/>
    <d v="2024-08-16T11:07:00"/>
    <d v="2024-08-16T00:11:00"/>
    <x v="0"/>
  </r>
  <r>
    <s v="ORD-20250727-01872"/>
    <x v="0"/>
    <s v="PRF-001"/>
    <x v="14"/>
    <n v="113.68"/>
    <x v="12"/>
    <n v="2"/>
    <x v="350"/>
    <x v="8"/>
    <d v="1899-12-30T17:05:00"/>
    <s v="17"/>
    <d v="2025-07-28T00:00:00"/>
    <d v="1899-12-30T17:05:00"/>
    <x v="12"/>
    <s v="Latifa Al Mazrouei"/>
    <x v="1"/>
    <x v="0"/>
    <s v="Perfume"/>
    <x v="0"/>
    <x v="1"/>
    <x v="2"/>
    <n v="227.36"/>
    <d v="2025-07-27T00:56:00"/>
    <d v="2024-08-14T00:22:00"/>
    <x v="0"/>
    <d v="2025-07-28T17:05:00"/>
    <d v="2025-07-28T00:56:00"/>
    <x v="0"/>
  </r>
  <r>
    <s v="ORD-20250719-01873"/>
    <x v="0"/>
    <s v="CKE-001"/>
    <x v="7"/>
    <n v="53.66"/>
    <x v="8"/>
    <n v="1"/>
    <x v="362"/>
    <x v="8"/>
    <d v="1899-12-30T20:41:00"/>
    <s v="20"/>
    <d v="2025-07-21T00:00:00"/>
    <d v="1899-12-30T16:15:00"/>
    <x v="7"/>
    <s v="Sophia Jones"/>
    <x v="0"/>
    <x v="0"/>
    <s v="Cakes"/>
    <x v="2"/>
    <x v="4"/>
    <x v="1"/>
    <n v="53.66"/>
    <d v="2025-07-19T00:56:00"/>
    <d v="2024-08-03T00:25:00"/>
    <x v="0"/>
    <d v="2025-07-21T16:15:00"/>
    <d v="2025-07-20T00:56:00"/>
    <x v="0"/>
  </r>
  <r>
    <s v="ORD-20240821-01874"/>
    <x v="0"/>
    <s v="HMP-001"/>
    <x v="11"/>
    <n v="66.92"/>
    <x v="10"/>
    <n v="2"/>
    <x v="230"/>
    <x v="7"/>
    <d v="1899-12-30T11:26:00"/>
    <s v="11"/>
    <d v="2024-08-22T00:00:00"/>
    <d v="1899-12-30T15:26:00"/>
    <x v="6"/>
    <s v="Abdullah Al Marri"/>
    <x v="0"/>
    <x v="1"/>
    <s v="Hamper"/>
    <x v="0"/>
    <x v="0"/>
    <x v="1"/>
    <n v="133.84"/>
    <d v="2024-08-21T01:29:00"/>
    <d v="2024-08-21T01:29:00"/>
    <x v="1"/>
    <d v="2024-08-22T15:26:00"/>
    <d v="2024-08-22T01:29:00"/>
    <x v="0"/>
  </r>
  <r>
    <s v="ORD-20241014-01875"/>
    <x v="0"/>
    <s v="PER-001"/>
    <x v="10"/>
    <n v="11.21"/>
    <x v="5"/>
    <n v="1"/>
    <x v="117"/>
    <x v="10"/>
    <d v="1899-12-30T15:38:00"/>
    <s v="15"/>
    <d v="2024-10-15T00:00:00"/>
    <d v="1899-12-30T16:38:00"/>
    <x v="8"/>
    <s v="Farhan Iqbal"/>
    <x v="2"/>
    <x v="0"/>
    <s v="Personalized"/>
    <x v="0"/>
    <x v="3"/>
    <x v="1"/>
    <n v="11.21"/>
    <d v="2024-10-14T01:29:00"/>
    <d v="2024-08-05T00:56:00"/>
    <x v="0"/>
    <d v="2024-10-15T16:38:00"/>
    <d v="2024-10-15T01:29:00"/>
    <x v="0"/>
  </r>
  <r>
    <s v="ORD-20240925-01876"/>
    <x v="0"/>
    <s v="GFT-001"/>
    <x v="2"/>
    <n v="33.67"/>
    <x v="6"/>
    <n v="3"/>
    <x v="279"/>
    <x v="3"/>
    <d v="1899-12-30T21:27:00"/>
    <s v="21"/>
    <d v="2024-09-27T00:00:00"/>
    <d v="1899-12-30T18:23:00"/>
    <x v="4"/>
    <s v="Farhan Ahmed"/>
    <x v="0"/>
    <x v="0"/>
    <s v="Gifting"/>
    <x v="2"/>
    <x v="0"/>
    <x v="0"/>
    <n v="101.01"/>
    <d v="2024-09-25T01:15:00"/>
    <d v="2024-08-15T00:11:00"/>
    <x v="0"/>
    <d v="2024-09-27T18:23:00"/>
    <d v="2024-09-26T01:15:00"/>
    <x v="0"/>
  </r>
  <r>
    <s v="ORD-20250731-01877"/>
    <x v="0"/>
    <s v="FLW-002"/>
    <x v="5"/>
    <n v="58.85"/>
    <x v="6"/>
    <n v="1"/>
    <x v="205"/>
    <x v="8"/>
    <d v="1899-12-30T20:01:00"/>
    <s v="20"/>
    <d v="2025-08-01T00:00:00"/>
    <d v="1899-12-30T20:01:00"/>
    <x v="30"/>
    <s v="Hassan Shaikh"/>
    <x v="4"/>
    <x v="0"/>
    <s v="Flowers"/>
    <x v="0"/>
    <x v="1"/>
    <x v="0"/>
    <n v="58.85"/>
    <d v="2025-07-31T01:18:00"/>
    <d v="2024-08-06T01:15:00"/>
    <x v="0"/>
    <d v="2025-08-01T20:01:00"/>
    <d v="2025-08-01T01:18:00"/>
    <x v="0"/>
  </r>
  <r>
    <s v="ORD-20250202-01878"/>
    <x v="0"/>
    <s v="PRF-001"/>
    <x v="14"/>
    <n v="122.52"/>
    <x v="2"/>
    <n v="1"/>
    <x v="305"/>
    <x v="5"/>
    <d v="1899-12-30T20:58:00"/>
    <s v="20"/>
    <d v="2025-02-04T00:00:00"/>
    <d v="1899-12-30T14:48:00"/>
    <x v="17"/>
    <s v="Hassan Al Hosani"/>
    <x v="2"/>
    <x v="0"/>
    <s v="Perfume"/>
    <x v="2"/>
    <x v="2"/>
    <x v="1"/>
    <n v="122.52"/>
    <d v="2025-02-02T00:11:00"/>
    <d v="2024-08-08T01:07:00"/>
    <x v="0"/>
    <d v="2025-02-04T14:48:00"/>
    <d v="2025-02-03T00:11:00"/>
    <x v="0"/>
  </r>
  <r>
    <s v="ORD-20250326-01879"/>
    <x v="0"/>
    <s v="FLW-002"/>
    <x v="5"/>
    <n v="55.85"/>
    <x v="1"/>
    <n v="2"/>
    <x v="40"/>
    <x v="2"/>
    <d v="1899-12-30T11:00:00"/>
    <s v="11"/>
    <d v="2025-03-27T00:00:00"/>
    <d v="1899-12-30T11:00:00"/>
    <x v="0"/>
    <s v="Sana Hussain"/>
    <x v="0"/>
    <x v="0"/>
    <s v="Flowers"/>
    <x v="0"/>
    <x v="3"/>
    <x v="0"/>
    <n v="111.7"/>
    <d v="2025-03-26T00:33:00"/>
    <d v="2024-08-27T00:56:00"/>
    <x v="0"/>
    <d v="2025-03-27T11:00:00"/>
    <d v="2025-03-27T00:33:00"/>
    <x v="0"/>
  </r>
  <r>
    <s v="ORD-20241118-01880"/>
    <x v="0"/>
    <s v="BAL-001"/>
    <x v="13"/>
    <n v="26.7"/>
    <x v="5"/>
    <n v="10"/>
    <x v="320"/>
    <x v="9"/>
    <d v="1899-12-30T09:49:00"/>
    <s v="9"/>
    <d v="2024-11-18T00:00:00"/>
    <d v="1899-12-30T15:49:00"/>
    <x v="18"/>
    <s v="Faisal Al Mansoori"/>
    <x v="1"/>
    <x v="0"/>
    <s v="Balloons"/>
    <x v="1"/>
    <x v="1"/>
    <x v="1"/>
    <n v="267"/>
    <d v="2024-11-18T01:18:00"/>
    <d v="2024-08-20T00:11:00"/>
    <x v="0"/>
    <d v="2024-11-18T15:49:00"/>
    <d v="2024-11-19T01:18:00"/>
    <x v="1"/>
  </r>
  <r>
    <s v="ORD-20250218-01881"/>
    <x v="0"/>
    <s v="CRP-001"/>
    <x v="4"/>
    <n v="154.69"/>
    <x v="9"/>
    <n v="3"/>
    <x v="49"/>
    <x v="5"/>
    <d v="1899-12-30T19:47:00"/>
    <s v="19"/>
    <d v="2025-02-19T00:00:00"/>
    <d v="1899-12-30T20:03:00"/>
    <x v="28"/>
    <s v="James Miller"/>
    <x v="3"/>
    <x v="1"/>
    <s v="Hamper"/>
    <x v="0"/>
    <x v="0"/>
    <x v="0"/>
    <n v="464.07"/>
    <d v="2025-02-18T00:56:00"/>
    <d v="2024-09-15T00:33:00"/>
    <x v="0"/>
    <d v="2025-02-19T20:03:00"/>
    <d v="2025-02-19T00:56:00"/>
    <x v="0"/>
  </r>
  <r>
    <s v="ORD-20240923-01882"/>
    <x v="0"/>
    <s v="DAT-001"/>
    <x v="6"/>
    <n v="28.76"/>
    <x v="7"/>
    <n v="1"/>
    <x v="133"/>
    <x v="3"/>
    <d v="1899-12-30T18:17:00"/>
    <s v="18"/>
    <d v="2024-09-25T00:00:00"/>
    <d v="1899-12-30T11:41:00"/>
    <x v="31"/>
    <s v="Rohit Kumar"/>
    <x v="5"/>
    <x v="0"/>
    <s v="Dates &amp; Sweets"/>
    <x v="2"/>
    <x v="3"/>
    <x v="2"/>
    <n v="28.76"/>
    <d v="2024-09-23T00:56:00"/>
    <d v="2024-08-09T01:07:00"/>
    <x v="0"/>
    <d v="2024-09-25T11:41:00"/>
    <d v="2024-09-24T00:56:00"/>
    <x v="0"/>
  </r>
  <r>
    <s v="ORD-20241212-01883"/>
    <x v="0"/>
    <s v="GFT-001"/>
    <x v="2"/>
    <n v="35.74"/>
    <x v="10"/>
    <n v="1"/>
    <x v="351"/>
    <x v="11"/>
    <d v="1899-12-30T09:29:00"/>
    <s v="9"/>
    <d v="2024-12-13T00:00:00"/>
    <d v="1899-12-30T11:29:00"/>
    <x v="15"/>
    <s v="Yousef Al Mazrouei"/>
    <x v="2"/>
    <x v="0"/>
    <s v="Gifting"/>
    <x v="0"/>
    <x v="0"/>
    <x v="1"/>
    <n v="35.74"/>
    <d v="2024-12-12T01:29:00"/>
    <d v="2024-08-18T00:56:00"/>
    <x v="0"/>
    <d v="2024-12-13T11:29:00"/>
    <d v="2024-12-13T01:29:00"/>
    <x v="0"/>
  </r>
  <r>
    <s v="ORD-20240821-01884"/>
    <x v="0"/>
    <s v="GFT-001"/>
    <x v="2"/>
    <n v="33.369999999999997"/>
    <x v="2"/>
    <n v="1"/>
    <x v="230"/>
    <x v="7"/>
    <d v="1899-12-30T21:05:00"/>
    <s v="21"/>
    <d v="2024-08-22T00:00:00"/>
    <d v="1899-12-30T18:33:00"/>
    <x v="21"/>
    <s v="Sara Hussain"/>
    <x v="4"/>
    <x v="1"/>
    <s v="Gifting"/>
    <x v="0"/>
    <x v="3"/>
    <x v="0"/>
    <n v="33.369999999999997"/>
    <d v="2024-08-21T00:22:00"/>
    <d v="2024-08-07T00:11:00"/>
    <x v="0"/>
    <d v="2024-08-22T18:33:00"/>
    <d v="2024-08-22T00:22:00"/>
    <x v="0"/>
  </r>
  <r>
    <s v="ORD-20250408-01885"/>
    <x v="0"/>
    <s v="FLW-002"/>
    <x v="5"/>
    <n v="44.27"/>
    <x v="2"/>
    <n v="1"/>
    <x v="104"/>
    <x v="0"/>
    <d v="1899-12-30T18:16:00"/>
    <s v="18"/>
    <d v="2025-04-09T00:00:00"/>
    <d v="1899-12-30T18:02:00"/>
    <x v="16"/>
    <s v="Farhan Chaudhry"/>
    <x v="0"/>
    <x v="0"/>
    <s v="Flowers"/>
    <x v="0"/>
    <x v="5"/>
    <x v="0"/>
    <n v="44.27"/>
    <d v="2025-04-08T00:11:00"/>
    <d v="2024-09-23T00:25:00"/>
    <x v="0"/>
    <d v="2025-04-09T18:02:00"/>
    <d v="2025-04-09T00:11:00"/>
    <x v="0"/>
  </r>
  <r>
    <s v="ORD-20250623-01886"/>
    <x v="0"/>
    <s v="FLW-001"/>
    <x v="1"/>
    <n v="48.47"/>
    <x v="0"/>
    <n v="1"/>
    <x v="115"/>
    <x v="6"/>
    <d v="1899-12-30T21:25:00"/>
    <s v="21"/>
    <d v="2025-06-25T00:00:00"/>
    <d v="1899-12-30T12:09:00"/>
    <x v="37"/>
    <s v="Hina Hussain"/>
    <x v="7"/>
    <x v="1"/>
    <s v="Flowers"/>
    <x v="2"/>
    <x v="6"/>
    <x v="0"/>
    <n v="48.47"/>
    <d v="2025-06-23T00:11:00"/>
    <d v="2024-08-16T00:25:00"/>
    <x v="0"/>
    <d v="2025-06-25T12:09:00"/>
    <d v="2025-06-24T00:11:00"/>
    <x v="0"/>
  </r>
  <r>
    <s v="ORD-20250424-01887"/>
    <x v="0"/>
    <s v="PAF-001"/>
    <x v="12"/>
    <n v="24.5"/>
    <x v="3"/>
    <n v="1"/>
    <x v="183"/>
    <x v="0"/>
    <d v="1899-12-30T12:23:00"/>
    <s v="12"/>
    <d v="2025-04-24T00:00:00"/>
    <d v="1899-12-30T19:23:00"/>
    <x v="2"/>
    <s v="Rohit Chaudhry"/>
    <x v="0"/>
    <x v="0"/>
    <s v="Bakery"/>
    <x v="1"/>
    <x v="0"/>
    <x v="2"/>
    <n v="24.5"/>
    <d v="2025-04-24T00:22:00"/>
    <d v="2024-10-25T00:11:00"/>
    <x v="0"/>
    <d v="2025-04-24T19:23:00"/>
    <d v="2025-04-25T00:22:00"/>
    <x v="1"/>
  </r>
  <r>
    <s v="ORD-20240916-01888"/>
    <x v="0"/>
    <s v="HMP-002"/>
    <x v="8"/>
    <n v="91.3"/>
    <x v="7"/>
    <n v="1"/>
    <x v="109"/>
    <x v="3"/>
    <d v="1899-12-30T13:44:00"/>
    <s v="13"/>
    <d v="2024-09-17T00:00:00"/>
    <d v="1899-12-30T13:44:00"/>
    <x v="24"/>
    <s v="Ali Kumar"/>
    <x v="1"/>
    <x v="1"/>
    <s v="Hamper"/>
    <x v="0"/>
    <x v="1"/>
    <x v="0"/>
    <n v="91.3"/>
    <d v="2024-09-16T00:22:00"/>
    <d v="2024-08-30T01:18:00"/>
    <x v="0"/>
    <d v="2024-09-17T13:44:00"/>
    <d v="2024-09-17T00:22:00"/>
    <x v="0"/>
  </r>
  <r>
    <s v="ORD-20250113-01889"/>
    <x v="0"/>
    <s v="FLW-001"/>
    <x v="1"/>
    <n v="52.78"/>
    <x v="0"/>
    <n v="1"/>
    <x v="130"/>
    <x v="4"/>
    <d v="1899-12-30T20:37:00"/>
    <s v="20"/>
    <d v="2025-01-15T00:00:00"/>
    <d v="1899-12-30T15:26:00"/>
    <x v="24"/>
    <s v="Hassan Al Suwaidi"/>
    <x v="1"/>
    <x v="0"/>
    <s v="Flowers"/>
    <x v="2"/>
    <x v="5"/>
    <x v="2"/>
    <n v="52.78"/>
    <d v="2025-01-13T01:18:00"/>
    <d v="2024-08-15T00:22:00"/>
    <x v="0"/>
    <d v="2025-01-15T15:26:00"/>
    <d v="2025-01-14T01:18:00"/>
    <x v="0"/>
  </r>
  <r>
    <s v="ORD-20240821-01890"/>
    <x v="0"/>
    <s v="TOY-001"/>
    <x v="0"/>
    <n v="19.78"/>
    <x v="1"/>
    <n v="1"/>
    <x v="230"/>
    <x v="7"/>
    <d v="1899-12-30T17:03:00"/>
    <s v="17"/>
    <d v="2024-08-22T00:00:00"/>
    <d v="1899-12-30T18:03:00"/>
    <x v="18"/>
    <s v="Aisha Al Nuaimi"/>
    <x v="1"/>
    <x v="1"/>
    <s v="Toys"/>
    <x v="0"/>
    <x v="1"/>
    <x v="1"/>
    <n v="19.78"/>
    <d v="2024-08-21T01:07:00"/>
    <d v="2024-08-03T00:25:00"/>
    <x v="0"/>
    <d v="2024-08-22T18:03:00"/>
    <d v="2024-08-22T01:07:00"/>
    <x v="0"/>
  </r>
  <r>
    <s v="ORD-20250401-01891"/>
    <x v="0"/>
    <s v="FLW-001"/>
    <x v="1"/>
    <n v="49.35"/>
    <x v="11"/>
    <n v="3"/>
    <x v="8"/>
    <x v="0"/>
    <d v="1899-12-30T10:43:00"/>
    <s v="10"/>
    <d v="2025-04-02T00:00:00"/>
    <d v="1899-12-30T12:43:00"/>
    <x v="4"/>
    <s v="Bilal Shaikh"/>
    <x v="0"/>
    <x v="1"/>
    <s v="Flowers"/>
    <x v="0"/>
    <x v="3"/>
    <x v="1"/>
    <n v="148.05000000000001"/>
    <d v="2025-04-01T01:18:00"/>
    <d v="2024-09-22T00:11:00"/>
    <x v="0"/>
    <d v="2025-04-02T12:43:00"/>
    <d v="2025-04-02T01:18:00"/>
    <x v="0"/>
  </r>
  <r>
    <s v="ORD-20250701-01892"/>
    <x v="0"/>
    <s v="GFT-001"/>
    <x v="2"/>
    <n v="35.549999999999997"/>
    <x v="10"/>
    <n v="1"/>
    <x v="228"/>
    <x v="8"/>
    <d v="1899-12-30T21:40:00"/>
    <s v="21"/>
    <d v="2025-07-02T00:00:00"/>
    <d v="1899-12-30T14:22:00"/>
    <x v="6"/>
    <s v="Rohit Hussain"/>
    <x v="0"/>
    <x v="0"/>
    <s v="Gifting"/>
    <x v="0"/>
    <x v="1"/>
    <x v="0"/>
    <n v="35.549999999999997"/>
    <d v="2025-07-01T01:18:00"/>
    <d v="2024-08-08T01:18:00"/>
    <x v="0"/>
    <d v="2025-07-02T14:22:00"/>
    <d v="2025-07-02T01:18:00"/>
    <x v="0"/>
  </r>
  <r>
    <s v="ORD-20241214-01893"/>
    <x v="0"/>
    <s v="HMP-002"/>
    <x v="8"/>
    <n v="80.8"/>
    <x v="4"/>
    <n v="1"/>
    <x v="284"/>
    <x v="11"/>
    <d v="1899-12-30T18:13:00"/>
    <s v="18"/>
    <d v="2024-12-15T00:00:00"/>
    <d v="1899-12-30T19:13:00"/>
    <x v="30"/>
    <s v="Rakesh Kumar"/>
    <x v="4"/>
    <x v="1"/>
    <s v="Hamper"/>
    <x v="0"/>
    <x v="5"/>
    <x v="0"/>
    <n v="80.8"/>
    <d v="2024-12-14T01:18:00"/>
    <d v="2024-11-26T01:29:00"/>
    <x v="0"/>
    <d v="2024-12-15T19:13:00"/>
    <d v="2024-12-15T01:18:00"/>
    <x v="0"/>
  </r>
  <r>
    <s v="ORD-20250312-01894"/>
    <x v="0"/>
    <s v="HOM-001"/>
    <x v="3"/>
    <n v="29.24"/>
    <x v="11"/>
    <n v="2"/>
    <x v="71"/>
    <x v="2"/>
    <d v="1899-12-30T18:43:00"/>
    <s v="18"/>
    <d v="2025-03-13T00:00:00"/>
    <d v="1899-12-30T21:43:00"/>
    <x v="12"/>
    <s v="Fatima Al Shamsi"/>
    <x v="1"/>
    <x v="0"/>
    <s v="Home Fragrance"/>
    <x v="0"/>
    <x v="1"/>
    <x v="1"/>
    <n v="58.48"/>
    <d v="2025-03-12T00:11:00"/>
    <d v="2024-09-08T00:56:00"/>
    <x v="0"/>
    <d v="2025-03-13T21:43:00"/>
    <d v="2025-03-13T00:11:00"/>
    <x v="0"/>
  </r>
  <r>
    <s v="ORD-20241126-01895"/>
    <x v="0"/>
    <s v="GFT-001"/>
    <x v="2"/>
    <n v="36.72"/>
    <x v="1"/>
    <n v="1"/>
    <x v="112"/>
    <x v="9"/>
    <d v="1899-12-30T16:02:00"/>
    <s v="16"/>
    <d v="2024-11-27T00:00:00"/>
    <d v="1899-12-30T16:02:00"/>
    <x v="2"/>
    <s v="Ali Chaudhry"/>
    <x v="0"/>
    <x v="0"/>
    <s v="Gifting"/>
    <x v="0"/>
    <x v="4"/>
    <x v="1"/>
    <n v="36.72"/>
    <d v="2024-11-26T00:56:00"/>
    <d v="2024-08-07T00:11:00"/>
    <x v="0"/>
    <d v="2024-11-27T16:02:00"/>
    <d v="2024-11-27T00:56:00"/>
    <x v="0"/>
  </r>
  <r>
    <s v="ORD-20250212-01896"/>
    <x v="0"/>
    <s v="CHC-001"/>
    <x v="17"/>
    <n v="21.31"/>
    <x v="1"/>
    <n v="1"/>
    <x v="289"/>
    <x v="5"/>
    <d v="1899-12-30T12:18:00"/>
    <s v="12"/>
    <d v="2025-02-12T00:00:00"/>
    <d v="1899-12-30T19:18:00"/>
    <x v="7"/>
    <s v="Yousef Al Shamsi"/>
    <x v="0"/>
    <x v="1"/>
    <s v="Chocolate"/>
    <x v="1"/>
    <x v="1"/>
    <x v="2"/>
    <n v="21.31"/>
    <d v="2025-02-12T00:25:00"/>
    <d v="2024-08-21T01:07:00"/>
    <x v="0"/>
    <d v="2025-02-12T19:18:00"/>
    <d v="2025-02-13T00:25:00"/>
    <x v="1"/>
  </r>
  <r>
    <s v="ORD-20250514-01897"/>
    <x v="0"/>
    <s v="FLW-002"/>
    <x v="5"/>
    <n v="54.39"/>
    <x v="6"/>
    <n v="1"/>
    <x v="197"/>
    <x v="1"/>
    <d v="1899-12-30T16:06:00"/>
    <s v="16"/>
    <d v="2025-05-15T00:00:00"/>
    <d v="1899-12-30T20:06:00"/>
    <x v="8"/>
    <s v="Sara Iqbal"/>
    <x v="2"/>
    <x v="1"/>
    <s v="Flowers"/>
    <x v="0"/>
    <x v="6"/>
    <x v="0"/>
    <n v="54.39"/>
    <d v="2025-05-14T00:33:00"/>
    <d v="2024-08-04T01:18:00"/>
    <x v="0"/>
    <d v="2025-05-15T20:06:00"/>
    <d v="2025-05-15T00:33:00"/>
    <x v="0"/>
  </r>
  <r>
    <s v="ORD-20241026-01898"/>
    <x v="0"/>
    <s v="PER-001"/>
    <x v="10"/>
    <n v="11.57"/>
    <x v="8"/>
    <n v="1"/>
    <x v="208"/>
    <x v="10"/>
    <d v="1899-12-30T19:04:00"/>
    <s v="19"/>
    <d v="2024-10-28T00:00:00"/>
    <d v="1899-12-30T18:46:00"/>
    <x v="16"/>
    <s v="Aijaz Khan"/>
    <x v="0"/>
    <x v="1"/>
    <s v="Personalized"/>
    <x v="2"/>
    <x v="1"/>
    <x v="1"/>
    <n v="11.57"/>
    <d v="2024-10-26T00:44:00"/>
    <d v="2024-08-06T01:18:00"/>
    <x v="0"/>
    <d v="2024-10-28T18:46:00"/>
    <d v="2024-10-27T00:44:00"/>
    <x v="0"/>
  </r>
  <r>
    <s v="ORD-20241112-01899"/>
    <x v="0"/>
    <s v="GFT-001"/>
    <x v="2"/>
    <n v="35"/>
    <x v="12"/>
    <n v="1"/>
    <x v="48"/>
    <x v="9"/>
    <d v="1899-12-30T11:39:00"/>
    <s v="11"/>
    <d v="2024-11-13T00:00:00"/>
    <d v="1899-12-30T13:39:00"/>
    <x v="10"/>
    <s v="Reem Al Bateen"/>
    <x v="1"/>
    <x v="1"/>
    <s v="Gifting"/>
    <x v="0"/>
    <x v="3"/>
    <x v="0"/>
    <n v="35"/>
    <d v="2024-11-12T01:07:00"/>
    <d v="2024-08-10T00:56:00"/>
    <x v="0"/>
    <d v="2024-11-13T13:39:00"/>
    <d v="2024-11-13T01:07:00"/>
    <x v="0"/>
  </r>
  <r>
    <s v="ORD-20240826-01900"/>
    <x v="0"/>
    <s v="BAL-001"/>
    <x v="13"/>
    <n v="26.2"/>
    <x v="8"/>
    <n v="2"/>
    <x v="32"/>
    <x v="7"/>
    <d v="1899-12-30T19:51:00"/>
    <s v="19"/>
    <d v="2024-08-27T00:00:00"/>
    <d v="1899-12-30T21:51:00"/>
    <x v="26"/>
    <s v="Khalid Al Hosani"/>
    <x v="1"/>
    <x v="0"/>
    <s v="Balloons"/>
    <x v="0"/>
    <x v="0"/>
    <x v="0"/>
    <n v="52.4"/>
    <d v="2024-08-26T00:33:00"/>
    <d v="2024-08-26T00:33:00"/>
    <x v="1"/>
    <d v="2024-08-27T21:51:00"/>
    <d v="2024-08-27T00:33:00"/>
    <x v="0"/>
  </r>
  <r>
    <s v="ORD-20250508-01901"/>
    <x v="0"/>
    <s v="FLW-002"/>
    <x v="5"/>
    <n v="48.65"/>
    <x v="3"/>
    <n v="1"/>
    <x v="41"/>
    <x v="1"/>
    <d v="1899-12-30T15:16:00"/>
    <s v="15"/>
    <d v="2025-05-09T00:00:00"/>
    <d v="1899-12-30T16:16:00"/>
    <x v="2"/>
    <s v="Rohit Patel"/>
    <x v="0"/>
    <x v="1"/>
    <s v="Flowers"/>
    <x v="0"/>
    <x v="3"/>
    <x v="2"/>
    <n v="48.65"/>
    <d v="2025-05-08T00:11:00"/>
    <d v="2024-08-23T00:22:00"/>
    <x v="0"/>
    <d v="2025-05-09T16:16:00"/>
    <d v="2025-05-09T00:11:00"/>
    <x v="0"/>
  </r>
  <r>
    <s v="ORD-20250112-01902"/>
    <x v="0"/>
    <s v="CRP-001"/>
    <x v="4"/>
    <n v="143.38999999999999"/>
    <x v="4"/>
    <n v="3"/>
    <x v="70"/>
    <x v="4"/>
    <d v="1899-12-30T13:53:00"/>
    <s v="13"/>
    <d v="2025-01-13T00:00:00"/>
    <d v="1899-12-30T15:53:00"/>
    <x v="26"/>
    <s v="Fatima Al Bateen"/>
    <x v="1"/>
    <x v="0"/>
    <s v="Hamper"/>
    <x v="0"/>
    <x v="0"/>
    <x v="0"/>
    <n v="430.16999999999996"/>
    <d v="2025-01-12T00:22:00"/>
    <d v="2024-09-12T01:29:00"/>
    <x v="0"/>
    <d v="2025-01-13T15:53:00"/>
    <d v="2025-01-13T00:22:00"/>
    <x v="0"/>
  </r>
  <r>
    <s v="ORD-20240828-01903"/>
    <x v="0"/>
    <s v="PRF-001"/>
    <x v="14"/>
    <n v="108.28"/>
    <x v="2"/>
    <n v="1"/>
    <x v="360"/>
    <x v="7"/>
    <d v="1899-12-30T10:00:00"/>
    <s v="10"/>
    <d v="2024-08-30T00:00:00"/>
    <d v="1899-12-30T10:00:00"/>
    <x v="17"/>
    <s v="David Brown"/>
    <x v="2"/>
    <x v="1"/>
    <s v="Perfume"/>
    <x v="2"/>
    <x v="1"/>
    <x v="2"/>
    <n v="108.28"/>
    <d v="2024-08-28T01:07:00"/>
    <d v="2024-08-28T01:07:00"/>
    <x v="1"/>
    <d v="2024-08-30T10:00:00"/>
    <d v="2024-08-29T01:07:00"/>
    <x v="0"/>
  </r>
  <r>
    <s v="ORD-20250429-01904"/>
    <x v="0"/>
    <s v="TOY-001"/>
    <x v="0"/>
    <n v="17.27"/>
    <x v="0"/>
    <n v="1"/>
    <x v="210"/>
    <x v="0"/>
    <d v="1899-12-30T15:16:00"/>
    <s v="15"/>
    <d v="2025-04-30T00:00:00"/>
    <d v="1899-12-30T21:16:00"/>
    <x v="14"/>
    <s v="James Williams"/>
    <x v="1"/>
    <x v="0"/>
    <s v="Toys"/>
    <x v="0"/>
    <x v="1"/>
    <x v="1"/>
    <n v="17.27"/>
    <d v="2025-04-29T00:11:00"/>
    <d v="2024-08-05T00:56:00"/>
    <x v="0"/>
    <d v="2025-04-30T21:16:00"/>
    <d v="2025-04-30T00:11:00"/>
    <x v="0"/>
  </r>
  <r>
    <s v="ORD-20250418-01905"/>
    <x v="0"/>
    <s v="FLW-002"/>
    <x v="5"/>
    <n v="54.35"/>
    <x v="6"/>
    <n v="1"/>
    <x v="306"/>
    <x v="0"/>
    <d v="1899-12-30T12:07:00"/>
    <s v="12"/>
    <d v="2025-04-18T00:00:00"/>
    <d v="1899-12-30T16:07:00"/>
    <x v="34"/>
    <s v="Ahmed Al Nahyan"/>
    <x v="3"/>
    <x v="0"/>
    <s v="Flowers"/>
    <x v="1"/>
    <x v="0"/>
    <x v="1"/>
    <n v="54.35"/>
    <d v="2025-04-18T00:11:00"/>
    <d v="2024-09-12T00:56:00"/>
    <x v="0"/>
    <d v="2025-04-18T16:07:00"/>
    <d v="2025-04-19T00:11:00"/>
    <x v="1"/>
  </r>
  <r>
    <s v="ORD-20250218-01906"/>
    <x v="0"/>
    <s v="PRF-001"/>
    <x v="14"/>
    <n v="115.65"/>
    <x v="12"/>
    <n v="1"/>
    <x v="49"/>
    <x v="5"/>
    <d v="1899-12-30T11:20:00"/>
    <s v="11"/>
    <d v="2025-02-18T00:00:00"/>
    <d v="1899-12-30T16:20:00"/>
    <x v="4"/>
    <s v="Latifa Al Falasi"/>
    <x v="0"/>
    <x v="1"/>
    <s v="Perfume"/>
    <x v="1"/>
    <x v="2"/>
    <x v="1"/>
    <n v="115.65"/>
    <d v="2025-02-18T00:22:00"/>
    <d v="2024-08-23T01:29:00"/>
    <x v="0"/>
    <d v="2025-02-18T16:20:00"/>
    <d v="2025-02-19T00:22:00"/>
    <x v="1"/>
  </r>
  <r>
    <s v="ORD-20250720-01907"/>
    <x v="0"/>
    <s v="DAT-001"/>
    <x v="6"/>
    <n v="32.369999999999997"/>
    <x v="4"/>
    <n v="2"/>
    <x v="63"/>
    <x v="8"/>
    <d v="1899-12-30T14:34:00"/>
    <s v="14"/>
    <d v="2025-07-20T00:00:00"/>
    <d v="1899-12-30T17:34:00"/>
    <x v="6"/>
    <s v="Hassan Al Marri"/>
    <x v="0"/>
    <x v="1"/>
    <s v="Dates &amp; Sweets"/>
    <x v="1"/>
    <x v="1"/>
    <x v="0"/>
    <n v="64.739999999999995"/>
    <d v="2025-07-20T00:44:00"/>
    <d v="2024-08-27T00:25:00"/>
    <x v="0"/>
    <d v="2025-07-20T17:34:00"/>
    <d v="2025-07-21T00:44:00"/>
    <x v="1"/>
  </r>
  <r>
    <s v="ORD-20241012-01908"/>
    <x v="0"/>
    <s v="FLW-001"/>
    <x v="1"/>
    <n v="50.28"/>
    <x v="11"/>
    <n v="2"/>
    <x v="108"/>
    <x v="10"/>
    <d v="1899-12-30T15:31:00"/>
    <s v="15"/>
    <d v="2024-10-13T00:00:00"/>
    <d v="1899-12-30T20:31:00"/>
    <x v="25"/>
    <s v="Fatima Al Bateen"/>
    <x v="6"/>
    <x v="0"/>
    <s v="Flowers"/>
    <x v="0"/>
    <x v="1"/>
    <x v="0"/>
    <n v="100.56"/>
    <d v="2024-10-12T01:18:00"/>
    <d v="2024-09-12T01:29:00"/>
    <x v="0"/>
    <d v="2024-10-13T20:31:00"/>
    <d v="2024-10-13T01:18:00"/>
    <x v="0"/>
  </r>
  <r>
    <s v="ORD-20250503-01909"/>
    <x v="0"/>
    <s v="DAT-001"/>
    <x v="6"/>
    <n v="29.7"/>
    <x v="7"/>
    <n v="1"/>
    <x v="95"/>
    <x v="1"/>
    <d v="1899-12-30T19:05:00"/>
    <s v="19"/>
    <d v="2025-05-04T00:00:00"/>
    <d v="1899-12-30T20:05:00"/>
    <x v="19"/>
    <s v="Khalid Al Bateen"/>
    <x v="0"/>
    <x v="1"/>
    <s v="Dates &amp; Sweets"/>
    <x v="0"/>
    <x v="0"/>
    <x v="1"/>
    <n v="29.7"/>
    <d v="2025-05-03T01:29:00"/>
    <d v="2024-08-02T00:22:00"/>
    <x v="0"/>
    <d v="2025-05-04T20:05:00"/>
    <d v="2025-05-04T01:29:00"/>
    <x v="0"/>
  </r>
  <r>
    <s v="ORD-20250721-01910"/>
    <x v="0"/>
    <s v="GFT-001"/>
    <x v="2"/>
    <n v="36.74"/>
    <x v="12"/>
    <n v="1"/>
    <x v="317"/>
    <x v="8"/>
    <d v="1899-12-30T20:53:00"/>
    <s v="20"/>
    <d v="2025-07-22T00:00:00"/>
    <d v="1899-12-30T14:34:00"/>
    <x v="5"/>
    <s v="Saeed Al Nahyan"/>
    <x v="0"/>
    <x v="1"/>
    <s v="Gifting"/>
    <x v="0"/>
    <x v="1"/>
    <x v="0"/>
    <n v="36.74"/>
    <d v="2025-07-21T01:29:00"/>
    <d v="2024-09-12T00:11:00"/>
    <x v="0"/>
    <d v="2025-07-22T14:34:00"/>
    <d v="2025-07-22T01:29:00"/>
    <x v="0"/>
  </r>
  <r>
    <s v="ORD-20240901-01911"/>
    <x v="0"/>
    <s v="GFT-001"/>
    <x v="2"/>
    <n v="31.81"/>
    <x v="3"/>
    <n v="2"/>
    <x v="3"/>
    <x v="3"/>
    <d v="1899-12-30T17:53:00"/>
    <s v="17"/>
    <d v="2024-09-02T00:00:00"/>
    <d v="1899-12-30T18:53:00"/>
    <x v="1"/>
    <s v="Olivia Miller"/>
    <x v="1"/>
    <x v="1"/>
    <s v="Gifting"/>
    <x v="0"/>
    <x v="0"/>
    <x v="2"/>
    <n v="63.62"/>
    <d v="2024-09-01T01:29:00"/>
    <d v="2024-09-01T01:29:00"/>
    <x v="1"/>
    <d v="2024-09-02T18:53:00"/>
    <d v="2024-09-02T01:29:00"/>
    <x v="0"/>
  </r>
  <r>
    <s v="ORD-20240919-01912"/>
    <x v="0"/>
    <s v="HOM-001"/>
    <x v="3"/>
    <n v="32.49"/>
    <x v="6"/>
    <n v="1"/>
    <x v="238"/>
    <x v="3"/>
    <d v="1899-12-30T19:59:00"/>
    <s v="19"/>
    <d v="2024-09-20T00:00:00"/>
    <d v="1899-12-30T17:11:00"/>
    <x v="10"/>
    <s v="Farhan Khan"/>
    <x v="1"/>
    <x v="1"/>
    <s v="Home Fragrance"/>
    <x v="0"/>
    <x v="1"/>
    <x v="0"/>
    <n v="32.49"/>
    <d v="2024-09-19T01:29:00"/>
    <d v="2024-08-09T00:25:00"/>
    <x v="0"/>
    <d v="2024-09-20T17:11:00"/>
    <d v="2024-09-20T01:29:00"/>
    <x v="0"/>
  </r>
  <r>
    <s v="ORD-20250721-01913"/>
    <x v="0"/>
    <s v="HMP-001"/>
    <x v="11"/>
    <n v="74.55"/>
    <x v="10"/>
    <n v="1"/>
    <x v="317"/>
    <x v="8"/>
    <d v="1899-12-30T13:35:00"/>
    <s v="13"/>
    <d v="2025-07-21T00:00:00"/>
    <d v="1899-12-30T20:35:00"/>
    <x v="0"/>
    <s v="Aisha Al Shamsi"/>
    <x v="0"/>
    <x v="0"/>
    <s v="Hamper"/>
    <x v="1"/>
    <x v="0"/>
    <x v="0"/>
    <n v="74.55"/>
    <d v="2025-07-21T00:22:00"/>
    <d v="2024-08-27T01:15:00"/>
    <x v="0"/>
    <d v="2025-07-21T20:35:00"/>
    <d v="2025-07-22T00:22:00"/>
    <x v="1"/>
  </r>
  <r>
    <s v="ORD-20241015-01914"/>
    <x v="0"/>
    <s v="HOM-001"/>
    <x v="3"/>
    <n v="31.61"/>
    <x v="6"/>
    <n v="1"/>
    <x v="206"/>
    <x v="10"/>
    <d v="1899-12-30T21:08:00"/>
    <s v="21"/>
    <d v="2024-10-16T00:00:00"/>
    <d v="1899-12-30T21:08:00"/>
    <x v="12"/>
    <s v="Aisha Al Hosani"/>
    <x v="1"/>
    <x v="0"/>
    <s v="Home Fragrance"/>
    <x v="0"/>
    <x v="1"/>
    <x v="0"/>
    <n v="31.61"/>
    <d v="2024-10-15T00:56:00"/>
    <d v="2024-09-18T01:15:00"/>
    <x v="0"/>
    <d v="2024-10-16T21:08:00"/>
    <d v="2024-10-16T00:56:00"/>
    <x v="0"/>
  </r>
  <r>
    <s v="ORD-20250127-01915"/>
    <x v="0"/>
    <s v="FLW-002"/>
    <x v="5"/>
    <n v="50.28"/>
    <x v="3"/>
    <n v="1"/>
    <x v="4"/>
    <x v="4"/>
    <d v="1899-12-30T10:40:00"/>
    <s v="10"/>
    <d v="2025-01-28T00:00:00"/>
    <d v="1899-12-30T10:40:00"/>
    <x v="3"/>
    <s v="Yousef Al Mansoori"/>
    <x v="0"/>
    <x v="1"/>
    <s v="Flowers"/>
    <x v="0"/>
    <x v="6"/>
    <x v="0"/>
    <n v="50.28"/>
    <d v="2025-01-27T00:44:00"/>
    <d v="2024-09-04T01:15:00"/>
    <x v="0"/>
    <d v="2025-01-28T10:40:00"/>
    <d v="2025-01-28T00:44:00"/>
    <x v="0"/>
  </r>
  <r>
    <s v="ORD-20241210-01916"/>
    <x v="0"/>
    <s v="HMP-002"/>
    <x v="8"/>
    <n v="74.430000000000007"/>
    <x v="7"/>
    <n v="2"/>
    <x v="207"/>
    <x v="11"/>
    <d v="1899-12-30T11:26:00"/>
    <s v="11"/>
    <d v="2024-12-10T00:00:00"/>
    <d v="1899-12-30T17:26:00"/>
    <x v="29"/>
    <s v="John Williams"/>
    <x v="2"/>
    <x v="0"/>
    <s v="Hamper"/>
    <x v="1"/>
    <x v="0"/>
    <x v="2"/>
    <n v="148.86000000000001"/>
    <d v="2024-12-10T01:29:00"/>
    <d v="2024-10-26T00:33:00"/>
    <x v="0"/>
    <d v="2024-12-10T17:26:00"/>
    <d v="2024-12-11T01:29:00"/>
    <x v="1"/>
  </r>
  <r>
    <s v="ORD-20250226-01917"/>
    <x v="0"/>
    <s v="FLW-001"/>
    <x v="1"/>
    <n v="52.21"/>
    <x v="0"/>
    <n v="1"/>
    <x v="264"/>
    <x v="5"/>
    <d v="1899-12-30T19:04:00"/>
    <s v="19"/>
    <d v="2025-02-28T00:00:00"/>
    <d v="1899-12-30T18:14:00"/>
    <x v="1"/>
    <s v="Arjun Verma"/>
    <x v="1"/>
    <x v="1"/>
    <s v="Flowers"/>
    <x v="2"/>
    <x v="1"/>
    <x v="2"/>
    <n v="52.21"/>
    <d v="2025-02-26T00:44:00"/>
    <d v="2024-08-29T01:07:00"/>
    <x v="0"/>
    <d v="2025-02-28T18:14:00"/>
    <d v="2025-02-27T00:44:00"/>
    <x v="0"/>
  </r>
  <r>
    <s v="ORD-20250217-01918"/>
    <x v="0"/>
    <s v="PER-001"/>
    <x v="10"/>
    <n v="12.36"/>
    <x v="8"/>
    <n v="2"/>
    <x v="288"/>
    <x v="5"/>
    <d v="1899-12-30T17:57:00"/>
    <s v="17"/>
    <d v="2025-02-18T00:00:00"/>
    <d v="1899-12-30T14:39:00"/>
    <x v="10"/>
    <s v="Michael Williams"/>
    <x v="1"/>
    <x v="1"/>
    <s v="Personalized"/>
    <x v="0"/>
    <x v="1"/>
    <x v="0"/>
    <n v="24.72"/>
    <d v="2025-02-17T01:07:00"/>
    <d v="2024-08-11T00:11:00"/>
    <x v="0"/>
    <d v="2025-02-18T14:39:00"/>
    <d v="2025-02-18T01:07:00"/>
    <x v="0"/>
  </r>
  <r>
    <s v="ORD-20250723-01919"/>
    <x v="0"/>
    <s v="PAF-001"/>
    <x v="12"/>
    <n v="20.41"/>
    <x v="5"/>
    <n v="3"/>
    <x v="304"/>
    <x v="8"/>
    <d v="1899-12-30T17:01:00"/>
    <s v="17"/>
    <d v="2025-07-24T00:00:00"/>
    <d v="1899-12-30T19:01:00"/>
    <x v="36"/>
    <s v="Rohit Hussain"/>
    <x v="6"/>
    <x v="0"/>
    <s v="Bakery"/>
    <x v="0"/>
    <x v="1"/>
    <x v="0"/>
    <n v="61.230000000000004"/>
    <d v="2025-07-23T01:18:00"/>
    <d v="2024-08-08T01:18:00"/>
    <x v="0"/>
    <d v="2025-07-24T19:01:00"/>
    <d v="2025-07-24T01:18:00"/>
    <x v="0"/>
  </r>
  <r>
    <s v="ORD-20250405-01920"/>
    <x v="0"/>
    <s v="CKE-001"/>
    <x v="7"/>
    <n v="51.17"/>
    <x v="8"/>
    <n v="1"/>
    <x v="162"/>
    <x v="0"/>
    <d v="1899-12-30T15:20:00"/>
    <s v="15"/>
    <d v="2025-04-06T00:00:00"/>
    <d v="1899-12-30T16:20:00"/>
    <x v="11"/>
    <s v="Hamad Al Marri"/>
    <x v="0"/>
    <x v="1"/>
    <s v="Cakes"/>
    <x v="0"/>
    <x v="0"/>
    <x v="0"/>
    <n v="51.17"/>
    <d v="2025-04-05T01:29:00"/>
    <d v="2024-08-18T00:33:00"/>
    <x v="0"/>
    <d v="2025-04-06T16:20:00"/>
    <d v="2025-04-06T01:29:00"/>
    <x v="0"/>
  </r>
  <r>
    <s v="ORD-20250523-01921"/>
    <x v="0"/>
    <s v="BAL-001"/>
    <x v="13"/>
    <n v="27.25"/>
    <x v="8"/>
    <n v="10"/>
    <x v="294"/>
    <x v="1"/>
    <d v="1899-12-30T12:34:00"/>
    <s v="12"/>
    <d v="2025-05-24T00:00:00"/>
    <d v="1899-12-30T16:34:00"/>
    <x v="5"/>
    <s v="John Smith"/>
    <x v="0"/>
    <x v="1"/>
    <s v="Balloons"/>
    <x v="0"/>
    <x v="0"/>
    <x v="0"/>
    <n v="272.5"/>
    <d v="2025-05-23T00:11:00"/>
    <d v="2024-12-27T01:15:00"/>
    <x v="0"/>
    <d v="2025-05-24T16:34:00"/>
    <d v="2025-05-24T00:11:00"/>
    <x v="0"/>
  </r>
  <r>
    <s v="ORD-20250125-01922"/>
    <x v="0"/>
    <s v="GFT-001"/>
    <x v="2"/>
    <n v="31.67"/>
    <x v="10"/>
    <n v="1"/>
    <x v="300"/>
    <x v="4"/>
    <d v="1899-12-30T11:51:00"/>
    <s v="11"/>
    <d v="2025-01-25T00:00:00"/>
    <d v="1899-12-30T15:51:00"/>
    <x v="10"/>
    <s v="Arjun Verma"/>
    <x v="1"/>
    <x v="0"/>
    <s v="Gifting"/>
    <x v="1"/>
    <x v="0"/>
    <x v="1"/>
    <n v="31.67"/>
    <d v="2025-01-25T01:15:00"/>
    <d v="2024-08-29T01:07:00"/>
    <x v="0"/>
    <d v="2025-01-25T15:51:00"/>
    <d v="2025-01-26T01:15:00"/>
    <x v="1"/>
  </r>
  <r>
    <s v="ORD-20250128-01923"/>
    <x v="0"/>
    <s v="PAF-001"/>
    <x v="12"/>
    <n v="24.89"/>
    <x v="3"/>
    <n v="1"/>
    <x v="338"/>
    <x v="4"/>
    <d v="1899-12-30T17:37:00"/>
    <s v="17"/>
    <d v="2025-01-29T00:00:00"/>
    <d v="1899-12-30T19:37:00"/>
    <x v="6"/>
    <s v="Aisha Al Mansoori"/>
    <x v="0"/>
    <x v="1"/>
    <s v="Bakery"/>
    <x v="0"/>
    <x v="1"/>
    <x v="1"/>
    <n v="24.89"/>
    <d v="2025-01-28T01:18:00"/>
    <d v="2024-08-06T00:33:00"/>
    <x v="0"/>
    <d v="2025-01-29T19:37:00"/>
    <d v="2025-01-29T01:18:00"/>
    <x v="0"/>
  </r>
  <r>
    <s v="ORD-20250425-01924"/>
    <x v="0"/>
    <s v="PAF-001"/>
    <x v="12"/>
    <n v="20.41"/>
    <x v="11"/>
    <n v="2"/>
    <x v="327"/>
    <x v="0"/>
    <d v="1899-12-30T16:08:00"/>
    <s v="16"/>
    <d v="2025-04-26T00:00:00"/>
    <d v="1899-12-30T18:08:00"/>
    <x v="0"/>
    <s v="James Johnson"/>
    <x v="0"/>
    <x v="1"/>
    <s v="Bakery"/>
    <x v="0"/>
    <x v="3"/>
    <x v="2"/>
    <n v="40.82"/>
    <d v="2025-04-25T00:22:00"/>
    <d v="2025-04-25T00:22:00"/>
    <x v="1"/>
    <d v="2025-04-26T18:08:00"/>
    <d v="2025-04-26T00:22:00"/>
    <x v="0"/>
  </r>
  <r>
    <s v="ORD-20250426-01925"/>
    <x v="0"/>
    <s v="HOM-001"/>
    <x v="3"/>
    <n v="31.53"/>
    <x v="6"/>
    <n v="2"/>
    <x v="129"/>
    <x v="0"/>
    <d v="1899-12-30T11:47:00"/>
    <s v="11"/>
    <d v="2025-04-27T00:00:00"/>
    <d v="1899-12-30T17:47:00"/>
    <x v="11"/>
    <s v="Fatima Al Suwaidi"/>
    <x v="0"/>
    <x v="1"/>
    <s v="Home Fragrance"/>
    <x v="0"/>
    <x v="0"/>
    <x v="1"/>
    <n v="63.06"/>
    <d v="2025-04-26T00:22:00"/>
    <d v="2024-10-30T00:22:00"/>
    <x v="0"/>
    <d v="2025-04-27T17:47:00"/>
    <d v="2025-04-27T00:22:00"/>
    <x v="0"/>
  </r>
  <r>
    <s v="ORD-20240906-01926"/>
    <x v="0"/>
    <s v="PER-002"/>
    <x v="15"/>
    <n v="19.47"/>
    <x v="0"/>
    <n v="2"/>
    <x v="14"/>
    <x v="3"/>
    <d v="1899-12-30T11:58:00"/>
    <s v="11"/>
    <d v="2024-09-07T00:00:00"/>
    <d v="1899-12-30T11:58:00"/>
    <x v="5"/>
    <s v="Bilal Verma"/>
    <x v="2"/>
    <x v="1"/>
    <s v="Personalized"/>
    <x v="0"/>
    <x v="2"/>
    <x v="0"/>
    <n v="38.94"/>
    <d v="2024-09-06T00:11:00"/>
    <d v="2024-08-13T00:44:00"/>
    <x v="0"/>
    <d v="2024-09-07T11:58:00"/>
    <d v="2024-09-07T00:11:00"/>
    <x v="0"/>
  </r>
  <r>
    <s v="ORD-20240811-01927"/>
    <x v="0"/>
    <s v="HOM-001"/>
    <x v="3"/>
    <n v="31.45"/>
    <x v="11"/>
    <n v="1"/>
    <x v="251"/>
    <x v="7"/>
    <d v="1899-12-30T14:49:00"/>
    <s v="14"/>
    <d v="2024-08-11T00:00:00"/>
    <d v="1899-12-30T18:49:00"/>
    <x v="21"/>
    <s v="Michael Williams"/>
    <x v="4"/>
    <x v="1"/>
    <s v="Home Fragrance"/>
    <x v="1"/>
    <x v="1"/>
    <x v="1"/>
    <n v="31.45"/>
    <d v="2024-08-11T00:11:00"/>
    <d v="2024-08-11T00:11:00"/>
    <x v="1"/>
    <d v="2024-08-11T18:49:00"/>
    <d v="2024-08-12T00:11:00"/>
    <x v="1"/>
  </r>
  <r>
    <s v="ORD-20241007-01928"/>
    <x v="0"/>
    <s v="SWT-001"/>
    <x v="9"/>
    <n v="26.78"/>
    <x v="4"/>
    <n v="1"/>
    <x v="74"/>
    <x v="10"/>
    <d v="1899-12-30T15:49:00"/>
    <s v="15"/>
    <d v="2024-10-08T00:00:00"/>
    <d v="1899-12-30T19:49:00"/>
    <x v="1"/>
    <s v="Hassan Al Bateen"/>
    <x v="1"/>
    <x v="1"/>
    <s v="Dates &amp; Sweets"/>
    <x v="0"/>
    <x v="0"/>
    <x v="1"/>
    <n v="26.78"/>
    <d v="2024-10-07T01:18:00"/>
    <d v="2024-10-07T01:18:00"/>
    <x v="1"/>
    <d v="2024-10-08T19:49:00"/>
    <d v="2024-10-08T01:18:00"/>
    <x v="0"/>
  </r>
  <r>
    <s v="ORD-20241004-01929"/>
    <x v="0"/>
    <s v="BBY-001"/>
    <x v="16"/>
    <n v="64.150000000000006"/>
    <x v="0"/>
    <n v="1"/>
    <x v="280"/>
    <x v="10"/>
    <d v="1899-12-30T12:36:00"/>
    <s v="12"/>
    <d v="2024-10-06T00:00:00"/>
    <d v="1899-12-30T12:36:00"/>
    <x v="5"/>
    <s v="Olivia Brown"/>
    <x v="2"/>
    <x v="0"/>
    <s v="Baby"/>
    <x v="2"/>
    <x v="0"/>
    <x v="0"/>
    <n v="64.150000000000006"/>
    <d v="2024-10-04T00:25:00"/>
    <d v="2024-09-07T00:56:00"/>
    <x v="0"/>
    <d v="2024-10-06T12:36:00"/>
    <d v="2024-10-05T00:25:00"/>
    <x v="0"/>
  </r>
  <r>
    <s v="ORD-20250716-01930"/>
    <x v="0"/>
    <s v="HOM-001"/>
    <x v="3"/>
    <n v="30.1"/>
    <x v="2"/>
    <n v="1"/>
    <x v="243"/>
    <x v="8"/>
    <d v="1899-12-30T16:50:00"/>
    <s v="16"/>
    <d v="2025-07-18T00:00:00"/>
    <d v="1899-12-30T19:50:00"/>
    <x v="29"/>
    <s v="Noor Al Falasi"/>
    <x v="2"/>
    <x v="1"/>
    <s v="Home Fragrance"/>
    <x v="2"/>
    <x v="0"/>
    <x v="0"/>
    <n v="30.1"/>
    <d v="2025-07-16T01:29:00"/>
    <d v="2024-08-31T00:22:00"/>
    <x v="0"/>
    <d v="2025-07-18T19:50:00"/>
    <d v="2025-07-17T01:29:00"/>
    <x v="0"/>
  </r>
  <r>
    <s v="ORD-20241012-01931"/>
    <x v="0"/>
    <s v="FLW-001"/>
    <x v="1"/>
    <n v="45.07"/>
    <x v="1"/>
    <n v="2"/>
    <x v="108"/>
    <x v="10"/>
    <d v="1899-12-30T14:18:00"/>
    <s v="14"/>
    <d v="2024-10-12T00:00:00"/>
    <d v="1899-12-30T17:18:00"/>
    <x v="9"/>
    <s v="Sara Ahmed"/>
    <x v="2"/>
    <x v="1"/>
    <s v="Flowers"/>
    <x v="1"/>
    <x v="1"/>
    <x v="0"/>
    <n v="90.14"/>
    <d v="2024-10-12T00:33:00"/>
    <d v="2024-08-07T00:25:00"/>
    <x v="0"/>
    <d v="2024-10-12T17:18:00"/>
    <d v="2024-10-13T00:33:00"/>
    <x v="1"/>
  </r>
  <r>
    <s v="ORD-20250701-01932"/>
    <x v="0"/>
    <s v="FLW-002"/>
    <x v="5"/>
    <n v="58.26"/>
    <x v="10"/>
    <n v="1"/>
    <x v="228"/>
    <x v="8"/>
    <d v="1899-12-30T11:02:00"/>
    <s v="11"/>
    <d v="2025-07-01T00:00:00"/>
    <d v="1899-12-30T17:02:00"/>
    <x v="12"/>
    <s v="Aisha Al Falasi"/>
    <x v="1"/>
    <x v="0"/>
    <s v="Flowers"/>
    <x v="1"/>
    <x v="5"/>
    <x v="0"/>
    <n v="58.26"/>
    <d v="2025-07-01T00:22:00"/>
    <d v="2024-08-19T00:11:00"/>
    <x v="0"/>
    <d v="2025-07-01T17:02:00"/>
    <d v="2025-07-02T00:22:00"/>
    <x v="1"/>
  </r>
  <r>
    <s v="ORD-20250312-01933"/>
    <x v="0"/>
    <s v="DAT-001"/>
    <x v="6"/>
    <n v="29.2"/>
    <x v="7"/>
    <n v="1"/>
    <x v="71"/>
    <x v="2"/>
    <d v="1899-12-30T20:02:00"/>
    <s v="20"/>
    <d v="2025-03-14T00:00:00"/>
    <d v="1899-12-30T14:06:00"/>
    <x v="10"/>
    <s v="Noor Al Mazrouei"/>
    <x v="1"/>
    <x v="0"/>
    <s v="Dates &amp; Sweets"/>
    <x v="2"/>
    <x v="6"/>
    <x v="2"/>
    <n v="29.2"/>
    <d v="2025-03-12T00:22:00"/>
    <d v="2024-08-18T01:07:00"/>
    <x v="0"/>
    <d v="2025-03-14T14:06:00"/>
    <d v="2025-03-13T00:22:00"/>
    <x v="0"/>
  </r>
  <r>
    <s v="ORD-20250504-01934"/>
    <x v="0"/>
    <s v="FLW-002"/>
    <x v="5"/>
    <n v="53.99"/>
    <x v="6"/>
    <n v="1"/>
    <x v="136"/>
    <x v="1"/>
    <d v="1899-12-30T20:04:00"/>
    <s v="20"/>
    <d v="2025-05-06T00:00:00"/>
    <d v="1899-12-30T12:39:00"/>
    <x v="16"/>
    <s v="Bilal Shaikh"/>
    <x v="0"/>
    <x v="0"/>
    <s v="Flowers"/>
    <x v="2"/>
    <x v="5"/>
    <x v="0"/>
    <n v="53.99"/>
    <d v="2025-05-04T00:11:00"/>
    <d v="2024-09-22T00:11:00"/>
    <x v="0"/>
    <d v="2025-05-06T12:39:00"/>
    <d v="2025-05-05T00:11:00"/>
    <x v="0"/>
  </r>
  <r>
    <s v="ORD-20241102-01935"/>
    <x v="0"/>
    <s v="PRF-001"/>
    <x v="14"/>
    <n v="110.45"/>
    <x v="10"/>
    <n v="1"/>
    <x v="17"/>
    <x v="9"/>
    <d v="1899-12-30T18:50:00"/>
    <s v="18"/>
    <d v="2024-11-03T00:00:00"/>
    <d v="1899-12-30T21:50:00"/>
    <x v="7"/>
    <s v="Rohit Chaudhry"/>
    <x v="0"/>
    <x v="0"/>
    <s v="Perfume"/>
    <x v="0"/>
    <x v="0"/>
    <x v="0"/>
    <n v="110.45"/>
    <d v="2024-11-02T00:22:00"/>
    <d v="2024-10-25T00:11:00"/>
    <x v="0"/>
    <d v="2024-11-03T21:50:00"/>
    <d v="2024-11-03T00:22:00"/>
    <x v="0"/>
  </r>
  <r>
    <s v="ORD-20250506-01936"/>
    <x v="0"/>
    <s v="CRP-001"/>
    <x v="4"/>
    <n v="147.71"/>
    <x v="9"/>
    <n v="3"/>
    <x v="1"/>
    <x v="1"/>
    <d v="1899-12-30T14:22:00"/>
    <s v="14"/>
    <d v="2025-05-06T00:00:00"/>
    <d v="1899-12-30T20:22:00"/>
    <x v="6"/>
    <s v="Hassan Ahmed"/>
    <x v="0"/>
    <x v="0"/>
    <s v="Hamper"/>
    <x v="1"/>
    <x v="5"/>
    <x v="1"/>
    <n v="443.13"/>
    <d v="2025-05-06T00:11:00"/>
    <d v="2024-09-16T01:29:00"/>
    <x v="0"/>
    <d v="2025-05-06T20:22:00"/>
    <d v="2025-05-07T00:11:00"/>
    <x v="1"/>
  </r>
  <r>
    <s v="ORD-20250809-01937"/>
    <x v="0"/>
    <s v="PER-001"/>
    <x v="10"/>
    <n v="14.32"/>
    <x v="5"/>
    <n v="2"/>
    <x v="371"/>
    <x v="7"/>
    <d v="1899-12-30T17:46:00"/>
    <s v="17"/>
    <d v="2025-08-10T00:00:00"/>
    <d v="1899-12-30T12:20:00"/>
    <x v="37"/>
    <s v="Meera Khan"/>
    <x v="7"/>
    <x v="1"/>
    <s v="Personalized"/>
    <x v="0"/>
    <x v="5"/>
    <x v="0"/>
    <n v="28.64"/>
    <d v="2025-08-09T01:18:00"/>
    <d v="2024-08-10T00:44:00"/>
    <x v="0"/>
    <d v="2025-08-10T12:20:00"/>
    <d v="2025-08-10T01:18:00"/>
    <x v="0"/>
  </r>
  <r>
    <s v="ORD-20241226-01938"/>
    <x v="0"/>
    <s v="PAF-001"/>
    <x v="12"/>
    <n v="23.38"/>
    <x v="5"/>
    <n v="3"/>
    <x v="203"/>
    <x v="11"/>
    <d v="1899-12-30T19:13:00"/>
    <s v="19"/>
    <d v="2024-12-27T00:00:00"/>
    <d v="1899-12-30T16:25:00"/>
    <x v="23"/>
    <s v="Farhan Verma"/>
    <x v="5"/>
    <x v="1"/>
    <s v="Bakery"/>
    <x v="0"/>
    <x v="1"/>
    <x v="1"/>
    <n v="70.14"/>
    <d v="2024-12-26T00:44:00"/>
    <d v="2024-08-18T01:07:00"/>
    <x v="0"/>
    <d v="2024-12-27T16:25:00"/>
    <d v="2024-12-27T00:44:00"/>
    <x v="0"/>
  </r>
  <r>
    <s v="ORD-20250525-01939"/>
    <x v="0"/>
    <s v="HMP-002"/>
    <x v="8"/>
    <n v="84.87"/>
    <x v="4"/>
    <n v="2"/>
    <x v="31"/>
    <x v="1"/>
    <d v="1899-12-30T10:44:00"/>
    <s v="10"/>
    <d v="2025-05-25T00:00:00"/>
    <d v="1899-12-30T13:44:00"/>
    <x v="12"/>
    <s v="Ayesha Shaikh"/>
    <x v="1"/>
    <x v="1"/>
    <s v="Hamper"/>
    <x v="1"/>
    <x v="0"/>
    <x v="0"/>
    <n v="169.74"/>
    <d v="2025-05-25T00:22:00"/>
    <d v="2024-09-06T00:11:00"/>
    <x v="0"/>
    <d v="2025-05-25T13:44:00"/>
    <d v="2025-05-26T00:22:00"/>
    <x v="1"/>
  </r>
  <r>
    <s v="ORD-20241011-01940"/>
    <x v="0"/>
    <s v="TOY-001"/>
    <x v="0"/>
    <n v="17.62"/>
    <x v="1"/>
    <n v="1"/>
    <x v="190"/>
    <x v="10"/>
    <d v="1899-12-30T10:13:00"/>
    <s v="10"/>
    <d v="2024-10-11T00:00:00"/>
    <d v="1899-12-30T17:13:00"/>
    <x v="19"/>
    <s v="Zain Shah"/>
    <x v="0"/>
    <x v="0"/>
    <s v="Toys"/>
    <x v="1"/>
    <x v="0"/>
    <x v="0"/>
    <n v="17.62"/>
    <d v="2024-10-11T00:44:00"/>
    <d v="2024-08-03T00:56:00"/>
    <x v="0"/>
    <d v="2024-10-11T17:13:00"/>
    <d v="2024-10-12T00:44:00"/>
    <x v="1"/>
  </r>
  <r>
    <s v="ORD-20250313-01941"/>
    <x v="0"/>
    <s v="SWT-001"/>
    <x v="9"/>
    <n v="29.45"/>
    <x v="7"/>
    <n v="2"/>
    <x v="45"/>
    <x v="2"/>
    <d v="1899-12-30T14:09:00"/>
    <s v="14"/>
    <d v="2025-03-13T00:00:00"/>
    <d v="1899-12-30T19:09:00"/>
    <x v="36"/>
    <s v="Hamad Al Marri"/>
    <x v="6"/>
    <x v="1"/>
    <s v="Dates &amp; Sweets"/>
    <x v="1"/>
    <x v="1"/>
    <x v="0"/>
    <n v="58.9"/>
    <d v="2025-03-13T00:33:00"/>
    <d v="2024-08-18T00:33:00"/>
    <x v="0"/>
    <d v="2025-03-13T19:09:00"/>
    <d v="2025-03-14T00:33:00"/>
    <x v="1"/>
  </r>
  <r>
    <s v="ORD-20250111-01942"/>
    <x v="0"/>
    <s v="GFT-001"/>
    <x v="2"/>
    <n v="36.53"/>
    <x v="6"/>
    <n v="1"/>
    <x v="144"/>
    <x v="4"/>
    <d v="1899-12-30T18:13:00"/>
    <s v="18"/>
    <d v="2025-01-12T00:00:00"/>
    <d v="1899-12-30T20:58:00"/>
    <x v="35"/>
    <s v="Hassan Verma"/>
    <x v="5"/>
    <x v="1"/>
    <s v="Gifting"/>
    <x v="0"/>
    <x v="2"/>
    <x v="0"/>
    <n v="36.53"/>
    <d v="2025-01-11T01:18:00"/>
    <d v="2024-09-13T00:22:00"/>
    <x v="0"/>
    <d v="2025-01-12T20:58:00"/>
    <d v="2025-01-12T01:18:00"/>
    <x v="0"/>
  </r>
  <r>
    <s v="ORD-20250806-01943"/>
    <x v="0"/>
    <s v="PER-001"/>
    <x v="10"/>
    <n v="10.87"/>
    <x v="5"/>
    <n v="1"/>
    <x v="137"/>
    <x v="7"/>
    <d v="1899-12-30T10:01:00"/>
    <s v="10"/>
    <d v="2025-08-06T00:00:00"/>
    <d v="1899-12-30T16:01:00"/>
    <x v="7"/>
    <s v="Sara Verma"/>
    <x v="0"/>
    <x v="1"/>
    <s v="Personalized"/>
    <x v="1"/>
    <x v="4"/>
    <x v="0"/>
    <n v="10.87"/>
    <d v="2025-08-06T00:11:00"/>
    <d v="2024-09-16T00:33:00"/>
    <x v="0"/>
    <d v="2025-08-06T16:01:00"/>
    <d v="2025-08-07T00:11:00"/>
    <x v="1"/>
  </r>
  <r>
    <s v="ORD-20241231-01944"/>
    <x v="0"/>
    <s v="FLW-002"/>
    <x v="5"/>
    <n v="59.9"/>
    <x v="2"/>
    <n v="1"/>
    <x v="297"/>
    <x v="11"/>
    <d v="1899-12-30T10:49:00"/>
    <s v="10"/>
    <d v="2024-12-31T00:00:00"/>
    <d v="1899-12-30T14:49:00"/>
    <x v="0"/>
    <s v="Ali Ahmed"/>
    <x v="0"/>
    <x v="0"/>
    <s v="Flowers"/>
    <x v="1"/>
    <x v="0"/>
    <x v="0"/>
    <n v="59.9"/>
    <d v="2024-12-31T00:44:00"/>
    <d v="2024-08-15T00:22:00"/>
    <x v="0"/>
    <d v="2024-12-31T14:49:00"/>
    <d v="2025-01-01T00:44:00"/>
    <x v="1"/>
  </r>
  <r>
    <s v="ORD-20240910-01945"/>
    <x v="0"/>
    <s v="CKE-001"/>
    <x v="7"/>
    <n v="58.15"/>
    <x v="8"/>
    <n v="1"/>
    <x v="122"/>
    <x v="3"/>
    <d v="1899-12-30T10:49:00"/>
    <s v="10"/>
    <d v="2024-09-11T00:00:00"/>
    <d v="1899-12-30T15:49:00"/>
    <x v="4"/>
    <s v="Hassan Al Suwaidi"/>
    <x v="0"/>
    <x v="0"/>
    <s v="Cakes"/>
    <x v="0"/>
    <x v="0"/>
    <x v="0"/>
    <n v="58.15"/>
    <d v="2024-09-10T00:44:00"/>
    <d v="2024-08-15T00:22:00"/>
    <x v="0"/>
    <d v="2024-09-11T15:49:00"/>
    <d v="2024-09-11T00:44:00"/>
    <x v="0"/>
  </r>
  <r>
    <s v="ORD-20241229-01946"/>
    <x v="0"/>
    <s v="GFT-001"/>
    <x v="2"/>
    <n v="37.01"/>
    <x v="10"/>
    <n v="1"/>
    <x v="155"/>
    <x v="11"/>
    <d v="1899-12-30T20:55:00"/>
    <s v="20"/>
    <d v="2024-12-30T00:00:00"/>
    <d v="1899-12-30T12:50:00"/>
    <x v="19"/>
    <s v="Yousef Al Mazrouei"/>
    <x v="0"/>
    <x v="1"/>
    <s v="Gifting"/>
    <x v="0"/>
    <x v="2"/>
    <x v="0"/>
    <n v="37.01"/>
    <d v="2024-12-29T01:18:00"/>
    <d v="2024-08-18T00:56:00"/>
    <x v="0"/>
    <d v="2024-12-30T12:50:00"/>
    <d v="2024-12-30T01:18:00"/>
    <x v="0"/>
  </r>
  <r>
    <s v="ORD-20250103-01947"/>
    <x v="0"/>
    <s v="PER-002"/>
    <x v="15"/>
    <n v="20.7"/>
    <x v="0"/>
    <n v="2"/>
    <x v="50"/>
    <x v="4"/>
    <d v="1899-12-30T14:15:00"/>
    <s v="14"/>
    <d v="2025-01-03T00:00:00"/>
    <d v="1899-12-30T19:15:00"/>
    <x v="36"/>
    <s v="Yousef Al Shamsi"/>
    <x v="6"/>
    <x v="0"/>
    <s v="Personalized"/>
    <x v="1"/>
    <x v="1"/>
    <x v="0"/>
    <n v="41.4"/>
    <d v="2025-01-03T01:15:00"/>
    <d v="2024-08-21T01:07:00"/>
    <x v="0"/>
    <d v="2025-01-03T19:15:00"/>
    <d v="2025-01-04T01:15:00"/>
    <x v="1"/>
  </r>
  <r>
    <s v="ORD-20250420-01948"/>
    <x v="0"/>
    <s v="CKE-001"/>
    <x v="7"/>
    <n v="55.09"/>
    <x v="5"/>
    <n v="3"/>
    <x v="373"/>
    <x v="0"/>
    <d v="1899-12-30T12:27:00"/>
    <s v="12"/>
    <d v="2025-04-21T00:00:00"/>
    <d v="1899-12-30T17:27:00"/>
    <x v="28"/>
    <s v="Faisal Al Marri"/>
    <x v="3"/>
    <x v="1"/>
    <s v="Cakes"/>
    <x v="0"/>
    <x v="0"/>
    <x v="1"/>
    <n v="165.27"/>
    <d v="2025-04-20T01:15:00"/>
    <d v="2024-08-16T00:25:00"/>
    <x v="0"/>
    <d v="2025-04-21T17:27:00"/>
    <d v="2025-04-21T01:15:00"/>
    <x v="0"/>
  </r>
  <r>
    <s v="ORD-20250719-01949"/>
    <x v="0"/>
    <s v="GFT-001"/>
    <x v="2"/>
    <n v="36.880000000000003"/>
    <x v="3"/>
    <n v="2"/>
    <x v="362"/>
    <x v="8"/>
    <d v="1899-12-30T10:08:00"/>
    <s v="10"/>
    <d v="2025-07-20T00:00:00"/>
    <d v="1899-12-30T13:08:00"/>
    <x v="31"/>
    <s v="Aisha Al Mansoori"/>
    <x v="5"/>
    <x v="1"/>
    <s v="Gifting"/>
    <x v="0"/>
    <x v="1"/>
    <x v="1"/>
    <n v="73.760000000000005"/>
    <d v="2025-07-19T00:22:00"/>
    <d v="2024-08-06T00:33:00"/>
    <x v="0"/>
    <d v="2025-07-20T13:08:00"/>
    <d v="2025-07-20T00:22:00"/>
    <x v="0"/>
  </r>
  <r>
    <s v="ORD-20250123-01950"/>
    <x v="0"/>
    <s v="HOM-001"/>
    <x v="3"/>
    <n v="31.42"/>
    <x v="11"/>
    <n v="1"/>
    <x v="196"/>
    <x v="4"/>
    <d v="1899-12-30T10:50:00"/>
    <s v="10"/>
    <d v="2025-01-23T00:00:00"/>
    <d v="1899-12-30T15:50:00"/>
    <x v="5"/>
    <s v="Abdullah Al Mazrouei"/>
    <x v="0"/>
    <x v="1"/>
    <s v="Home Fragrance"/>
    <x v="1"/>
    <x v="5"/>
    <x v="1"/>
    <n v="31.42"/>
    <d v="2025-01-23T01:29:00"/>
    <d v="2024-08-08T00:25:00"/>
    <x v="0"/>
    <d v="2025-01-23T15:50:00"/>
    <d v="2025-01-24T01:29:00"/>
    <x v="1"/>
  </r>
  <r>
    <s v="ORD-20250521-01951"/>
    <x v="0"/>
    <s v="BAL-001"/>
    <x v="13"/>
    <n v="24.29"/>
    <x v="8"/>
    <n v="1"/>
    <x v="316"/>
    <x v="1"/>
    <d v="1899-12-30T18:01:00"/>
    <s v="18"/>
    <d v="2025-05-23T00:00:00"/>
    <d v="1899-12-30T18:01:00"/>
    <x v="10"/>
    <s v="Zain Kumar"/>
    <x v="1"/>
    <x v="1"/>
    <s v="Balloons"/>
    <x v="2"/>
    <x v="1"/>
    <x v="1"/>
    <n v="24.29"/>
    <d v="2025-05-21T00:44:00"/>
    <d v="2024-08-07T01:18:00"/>
    <x v="0"/>
    <d v="2025-05-23T18:01:00"/>
    <d v="2025-05-22T00:44:00"/>
    <x v="0"/>
  </r>
  <r>
    <s v="ORD-20241209-01952"/>
    <x v="0"/>
    <s v="PAF-001"/>
    <x v="12"/>
    <n v="20.99"/>
    <x v="8"/>
    <n v="1"/>
    <x v="310"/>
    <x v="11"/>
    <d v="1899-12-30T20:07:00"/>
    <s v="20"/>
    <d v="2024-12-11T00:00:00"/>
    <d v="1899-12-30T17:27:00"/>
    <x v="18"/>
    <s v="Hassan Al Nahyan"/>
    <x v="1"/>
    <x v="1"/>
    <s v="Bakery"/>
    <x v="2"/>
    <x v="3"/>
    <x v="0"/>
    <n v="20.99"/>
    <d v="2024-12-09T00:44:00"/>
    <d v="2024-08-07T00:22:00"/>
    <x v="0"/>
    <d v="2024-12-11T17:27:00"/>
    <d v="2024-12-10T00:44:00"/>
    <x v="0"/>
  </r>
  <r>
    <s v="ORD-20250117-01953"/>
    <x v="0"/>
    <s v="FLW-002"/>
    <x v="5"/>
    <n v="55.45"/>
    <x v="10"/>
    <n v="2"/>
    <x v="25"/>
    <x v="4"/>
    <d v="1899-12-30T11:21:00"/>
    <s v="11"/>
    <d v="2025-01-18T00:00:00"/>
    <d v="1899-12-30T16:21:00"/>
    <x v="27"/>
    <s v="Meera Shah"/>
    <x v="7"/>
    <x v="0"/>
    <s v="Flowers"/>
    <x v="0"/>
    <x v="0"/>
    <x v="1"/>
    <n v="110.9"/>
    <d v="2025-01-17T01:07:00"/>
    <d v="2024-08-03T00:11:00"/>
    <x v="0"/>
    <d v="2025-01-18T16:21:00"/>
    <d v="2025-01-18T01:07:00"/>
    <x v="0"/>
  </r>
  <r>
    <s v="ORD-20241119-01954"/>
    <x v="0"/>
    <s v="FLW-001"/>
    <x v="1"/>
    <n v="55.07"/>
    <x v="11"/>
    <n v="1"/>
    <x v="77"/>
    <x v="9"/>
    <d v="1899-12-30T17:20:00"/>
    <s v="17"/>
    <d v="2024-11-20T00:00:00"/>
    <d v="1899-12-30T15:35:00"/>
    <x v="0"/>
    <s v="Yousef Al Bateen"/>
    <x v="0"/>
    <x v="1"/>
    <s v="Flowers"/>
    <x v="0"/>
    <x v="3"/>
    <x v="1"/>
    <n v="55.07"/>
    <d v="2024-11-19T00:22:00"/>
    <d v="2024-08-02T00:33:00"/>
    <x v="0"/>
    <d v="2024-11-20T15:35:00"/>
    <d v="2024-11-20T00:22:00"/>
    <x v="0"/>
  </r>
  <r>
    <s v="ORD-20250423-01955"/>
    <x v="0"/>
    <s v="FLW-002"/>
    <x v="5"/>
    <n v="49.55"/>
    <x v="2"/>
    <n v="1"/>
    <x v="309"/>
    <x v="0"/>
    <d v="1899-12-30T19:03:00"/>
    <s v="19"/>
    <d v="2025-04-25T00:00:00"/>
    <d v="1899-12-30T20:18:00"/>
    <x v="14"/>
    <s v="Maryam Al Suwaidi"/>
    <x v="1"/>
    <x v="1"/>
    <s v="Flowers"/>
    <x v="2"/>
    <x v="1"/>
    <x v="1"/>
    <n v="49.55"/>
    <d v="2025-04-23T01:15:00"/>
    <d v="2024-09-27T00:33:00"/>
    <x v="0"/>
    <d v="2025-04-25T20:18:00"/>
    <d v="2025-04-24T01:15:00"/>
    <x v="0"/>
  </r>
  <r>
    <s v="ORD-20250706-01956"/>
    <x v="0"/>
    <s v="BAL-001"/>
    <x v="13"/>
    <n v="22.06"/>
    <x v="8"/>
    <n v="5"/>
    <x v="357"/>
    <x v="8"/>
    <d v="1899-12-30T21:36:00"/>
    <s v="21"/>
    <d v="2025-07-08T00:00:00"/>
    <d v="1899-12-30T14:20:00"/>
    <x v="7"/>
    <s v="Faisal Al Bateen"/>
    <x v="0"/>
    <x v="0"/>
    <s v="Balloons"/>
    <x v="2"/>
    <x v="1"/>
    <x v="0"/>
    <n v="110.3"/>
    <d v="2025-07-06T00:00:00"/>
    <d v="2024-08-25T01:18:00"/>
    <x v="0"/>
    <d v="2025-07-08T14:20:00"/>
    <d v="2025-07-07T00:00:00"/>
    <x v="0"/>
  </r>
  <r>
    <s v="ORD-20250225-01957"/>
    <x v="0"/>
    <s v="FLW-001"/>
    <x v="1"/>
    <n v="49.65"/>
    <x v="0"/>
    <n v="3"/>
    <x v="24"/>
    <x v="5"/>
    <d v="1899-12-30T19:45:00"/>
    <s v="19"/>
    <d v="2025-02-26T00:00:00"/>
    <d v="1899-12-30T19:45:00"/>
    <x v="26"/>
    <s v="Arjun Verma"/>
    <x v="1"/>
    <x v="0"/>
    <s v="Flowers"/>
    <x v="0"/>
    <x v="0"/>
    <x v="1"/>
    <n v="148.94999999999999"/>
    <d v="2025-02-25T01:07:00"/>
    <d v="2024-08-29T01:07:00"/>
    <x v="0"/>
    <d v="2025-02-26T19:45:00"/>
    <d v="2025-02-26T01:07:00"/>
    <x v="0"/>
  </r>
  <r>
    <s v="ORD-20240907-01958"/>
    <x v="0"/>
    <s v="DAT-001"/>
    <x v="6"/>
    <n v="29.12"/>
    <x v="7"/>
    <n v="1"/>
    <x v="319"/>
    <x v="3"/>
    <d v="1899-12-30T19:21:00"/>
    <s v="19"/>
    <d v="2024-09-09T00:00:00"/>
    <d v="1899-12-30T18:02:00"/>
    <x v="23"/>
    <s v="Rohit Ahmed"/>
    <x v="5"/>
    <x v="1"/>
    <s v="Dates &amp; Sweets"/>
    <x v="2"/>
    <x v="4"/>
    <x v="0"/>
    <n v="29.12"/>
    <d v="2024-09-07T00:25:00"/>
    <d v="2024-08-10T00:44:00"/>
    <x v="0"/>
    <d v="2024-09-09T18:02:00"/>
    <d v="2024-09-08T00:25:00"/>
    <x v="0"/>
  </r>
  <r>
    <s v="ORD-20250313-01959"/>
    <x v="0"/>
    <s v="HOM-001"/>
    <x v="3"/>
    <n v="30.42"/>
    <x v="2"/>
    <n v="3"/>
    <x v="45"/>
    <x v="2"/>
    <d v="1899-12-30T10:26:00"/>
    <s v="10"/>
    <d v="2025-03-14T00:00:00"/>
    <d v="1899-12-30T10:26:00"/>
    <x v="20"/>
    <s v="Daniel Taylor"/>
    <x v="4"/>
    <x v="0"/>
    <s v="Home Fragrance"/>
    <x v="0"/>
    <x v="0"/>
    <x v="0"/>
    <n v="91.26"/>
    <d v="2025-03-13T00:22:00"/>
    <d v="2024-08-18T00:22:00"/>
    <x v="0"/>
    <d v="2025-03-14T10:26:00"/>
    <d v="2025-03-14T00:22:00"/>
    <x v="0"/>
  </r>
  <r>
    <s v="ORD-20241127-01960"/>
    <x v="0"/>
    <s v="PER-001"/>
    <x v="10"/>
    <n v="12.23"/>
    <x v="8"/>
    <n v="1"/>
    <x v="313"/>
    <x v="9"/>
    <d v="1899-12-30T09:49:00"/>
    <s v="9"/>
    <d v="2024-11-29T00:00:00"/>
    <d v="1899-12-30T14:49:00"/>
    <x v="19"/>
    <s v="Bilal Shaikh"/>
    <x v="0"/>
    <x v="1"/>
    <s v="Personalized"/>
    <x v="2"/>
    <x v="5"/>
    <x v="1"/>
    <n v="12.23"/>
    <d v="2024-11-27T01:18:00"/>
    <d v="2024-09-22T00:11:00"/>
    <x v="0"/>
    <d v="2024-11-29T14:49:00"/>
    <d v="2024-11-28T01:18:00"/>
    <x v="0"/>
  </r>
  <r>
    <s v="ORD-20250126-01961"/>
    <x v="0"/>
    <s v="FLW-001"/>
    <x v="1"/>
    <n v="48.13"/>
    <x v="11"/>
    <n v="1"/>
    <x v="250"/>
    <x v="4"/>
    <d v="1899-12-30T09:30:00"/>
    <s v="9"/>
    <d v="2025-01-26T00:00:00"/>
    <d v="1899-12-30T12:30:00"/>
    <x v="18"/>
    <s v="Aijaz Chaudhry"/>
    <x v="1"/>
    <x v="1"/>
    <s v="Flowers"/>
    <x v="1"/>
    <x v="5"/>
    <x v="0"/>
    <n v="48.13"/>
    <d v="2025-01-26T00:33:00"/>
    <d v="2024-08-11T01:29:00"/>
    <x v="0"/>
    <d v="2025-01-26T12:30:00"/>
    <d v="2025-01-27T00:33:00"/>
    <x v="1"/>
  </r>
  <r>
    <s v="ORD-20250311-01962"/>
    <x v="0"/>
    <s v="PAF-001"/>
    <x v="12"/>
    <n v="24.62"/>
    <x v="11"/>
    <n v="1"/>
    <x v="94"/>
    <x v="2"/>
    <d v="1899-12-30T20:03:00"/>
    <s v="20"/>
    <d v="2025-03-12T00:00:00"/>
    <d v="1899-12-30T17:58:00"/>
    <x v="11"/>
    <s v="Abdullah Al Hosani"/>
    <x v="0"/>
    <x v="1"/>
    <s v="Bakery"/>
    <x v="0"/>
    <x v="0"/>
    <x v="0"/>
    <n v="24.62"/>
    <d v="2025-03-11T01:07:00"/>
    <d v="2024-08-21T00:11:00"/>
    <x v="0"/>
    <d v="2025-03-12T17:58:00"/>
    <d v="2025-03-12T01:07:00"/>
    <x v="0"/>
  </r>
  <r>
    <s v="ORD-20241128-01963"/>
    <x v="0"/>
    <s v="FLW-002"/>
    <x v="5"/>
    <n v="47.96"/>
    <x v="3"/>
    <n v="1"/>
    <x v="185"/>
    <x v="9"/>
    <d v="1899-12-30T12:52:00"/>
    <s v="12"/>
    <d v="2024-11-28T00:00:00"/>
    <d v="1899-12-30T18:52:00"/>
    <x v="37"/>
    <s v="Aijaz Kumar"/>
    <x v="7"/>
    <x v="0"/>
    <s v="Flowers"/>
    <x v="1"/>
    <x v="1"/>
    <x v="0"/>
    <n v="47.96"/>
    <d v="2024-11-28T00:11:00"/>
    <d v="2024-08-05T00:56:00"/>
    <x v="0"/>
    <d v="2024-11-28T18:52:00"/>
    <d v="2024-11-29T00:11:00"/>
    <x v="1"/>
  </r>
  <r>
    <s v="ORD-20240824-01964"/>
    <x v="0"/>
    <s v="HMP-001"/>
    <x v="11"/>
    <n v="74.38"/>
    <x v="9"/>
    <n v="3"/>
    <x v="267"/>
    <x v="7"/>
    <d v="1899-12-30T14:32:00"/>
    <s v="14"/>
    <d v="2024-08-25T00:00:00"/>
    <d v="1899-12-30T15:32:00"/>
    <x v="25"/>
    <s v="Reem Al Mansoori"/>
    <x v="6"/>
    <x v="1"/>
    <s v="Hamper"/>
    <x v="0"/>
    <x v="2"/>
    <x v="0"/>
    <n v="223.14"/>
    <d v="2024-08-24T00:56:00"/>
    <d v="2024-08-09T01:07:00"/>
    <x v="0"/>
    <d v="2024-08-25T15:32:00"/>
    <d v="2024-08-25T00:56:00"/>
    <x v="0"/>
  </r>
  <r>
    <s v="ORD-20241115-01965"/>
    <x v="0"/>
    <s v="GFT-001"/>
    <x v="2"/>
    <n v="30.4"/>
    <x v="10"/>
    <n v="1"/>
    <x v="322"/>
    <x v="9"/>
    <d v="1899-12-30T14:38:00"/>
    <s v="14"/>
    <d v="2024-11-16T00:00:00"/>
    <d v="1899-12-30T19:38:00"/>
    <x v="18"/>
    <s v="Ali Kumar"/>
    <x v="1"/>
    <x v="1"/>
    <s v="Gifting"/>
    <x v="0"/>
    <x v="3"/>
    <x v="0"/>
    <n v="30.4"/>
    <d v="2024-11-15T00:22:00"/>
    <d v="2024-08-30T01:18:00"/>
    <x v="0"/>
    <d v="2024-11-16T19:38:00"/>
    <d v="2024-11-16T00:22:00"/>
    <x v="0"/>
  </r>
  <r>
    <s v="ORD-20241211-01966"/>
    <x v="0"/>
    <s v="GFT-001"/>
    <x v="2"/>
    <n v="34.51"/>
    <x v="2"/>
    <n v="1"/>
    <x v="99"/>
    <x v="11"/>
    <d v="1899-12-30T12:28:00"/>
    <s v="12"/>
    <d v="2024-12-11T00:00:00"/>
    <d v="1899-12-30T16:28:00"/>
    <x v="7"/>
    <s v="Rohit Kumar"/>
    <x v="0"/>
    <x v="0"/>
    <s v="Gifting"/>
    <x v="1"/>
    <x v="0"/>
    <x v="1"/>
    <n v="34.51"/>
    <d v="2024-12-11T00:44:00"/>
    <d v="2024-08-09T01:07:00"/>
    <x v="0"/>
    <d v="2024-12-11T16:28:00"/>
    <d v="2024-12-12T00:44:00"/>
    <x v="1"/>
  </r>
  <r>
    <s v="ORD-20250610-01967"/>
    <x v="0"/>
    <s v="TOY-001"/>
    <x v="0"/>
    <n v="20.39"/>
    <x v="0"/>
    <n v="1"/>
    <x v="9"/>
    <x v="6"/>
    <d v="1899-12-30T09:19:00"/>
    <s v="9"/>
    <d v="2025-06-11T00:00:00"/>
    <d v="1899-12-30T12:19:00"/>
    <x v="8"/>
    <s v="John Taylor"/>
    <x v="2"/>
    <x v="0"/>
    <s v="Toys"/>
    <x v="0"/>
    <x v="5"/>
    <x v="1"/>
    <n v="20.39"/>
    <d v="2025-06-10T00:44:00"/>
    <d v="2024-12-22T00:33:00"/>
    <x v="0"/>
    <d v="2025-06-11T12:19:00"/>
    <d v="2025-06-11T00:44:00"/>
    <x v="0"/>
  </r>
  <r>
    <s v="ORD-20250718-01968"/>
    <x v="0"/>
    <s v="GFT-001"/>
    <x v="2"/>
    <n v="35.06"/>
    <x v="12"/>
    <n v="2"/>
    <x v="354"/>
    <x v="8"/>
    <d v="1899-12-30T10:10:00"/>
    <s v="10"/>
    <d v="2025-07-19T00:00:00"/>
    <d v="1899-12-30T15:10:00"/>
    <x v="21"/>
    <s v="Emily Williams"/>
    <x v="4"/>
    <x v="1"/>
    <s v="Gifting"/>
    <x v="0"/>
    <x v="1"/>
    <x v="0"/>
    <n v="70.12"/>
    <d v="2025-07-18T00:11:00"/>
    <d v="2024-08-27T01:29:00"/>
    <x v="0"/>
    <d v="2025-07-19T15:10:00"/>
    <d v="2025-07-19T00:11:00"/>
    <x v="0"/>
  </r>
  <r>
    <s v="ORD-20241209-01969"/>
    <x v="0"/>
    <s v="TOY-001"/>
    <x v="0"/>
    <n v="18.329999999999998"/>
    <x v="0"/>
    <n v="1"/>
    <x v="310"/>
    <x v="11"/>
    <d v="1899-12-30T09:32:00"/>
    <s v="9"/>
    <d v="2024-12-09T00:00:00"/>
    <d v="1899-12-30T13:32:00"/>
    <x v="2"/>
    <s v="Bilal Iqbal"/>
    <x v="0"/>
    <x v="1"/>
    <s v="Toys"/>
    <x v="1"/>
    <x v="1"/>
    <x v="1"/>
    <n v="18.329999999999998"/>
    <d v="2024-12-09T00:22:00"/>
    <d v="2024-09-16T00:11:00"/>
    <x v="0"/>
    <d v="2024-12-09T13:32:00"/>
    <d v="2024-12-10T00:22:00"/>
    <x v="1"/>
  </r>
  <r>
    <s v="ORD-20241218-01970"/>
    <x v="0"/>
    <s v="GFT-001"/>
    <x v="2"/>
    <n v="31.47"/>
    <x v="10"/>
    <n v="1"/>
    <x v="139"/>
    <x v="11"/>
    <d v="1899-12-30T19:56:00"/>
    <s v="19"/>
    <d v="2024-12-19T00:00:00"/>
    <d v="1899-12-30T18:14:00"/>
    <x v="10"/>
    <s v="Faisal Al Bateen"/>
    <x v="1"/>
    <x v="1"/>
    <s v="Gifting"/>
    <x v="0"/>
    <x v="3"/>
    <x v="0"/>
    <n v="31.47"/>
    <d v="2024-12-18T00:56:00"/>
    <d v="2024-08-25T01:18:00"/>
    <x v="0"/>
    <d v="2024-12-19T18:14:00"/>
    <d v="2024-12-19T00:56:00"/>
    <x v="0"/>
  </r>
  <r>
    <s v="ORD-20250803-01971"/>
    <x v="0"/>
    <s v="DAT-001"/>
    <x v="6"/>
    <n v="27.57"/>
    <x v="7"/>
    <n v="1"/>
    <x v="44"/>
    <x v="7"/>
    <d v="1899-12-30T18:14:00"/>
    <s v="18"/>
    <d v="2025-08-05T00:00:00"/>
    <d v="1899-12-30T20:13:00"/>
    <x v="10"/>
    <s v="Omar Al Nahyan"/>
    <x v="1"/>
    <x v="1"/>
    <s v="Dates &amp; Sweets"/>
    <x v="2"/>
    <x v="3"/>
    <x v="1"/>
    <n v="27.57"/>
    <d v="2025-08-03T00:22:00"/>
    <d v="2024-08-01T01:29:00"/>
    <x v="0"/>
    <d v="2025-08-05T20:13:00"/>
    <d v="2025-08-04T00:22:00"/>
    <x v="0"/>
  </r>
  <r>
    <s v="ORD-20240822-01972"/>
    <x v="0"/>
    <s v="FLW-001"/>
    <x v="1"/>
    <n v="47.53"/>
    <x v="11"/>
    <n v="1"/>
    <x v="157"/>
    <x v="7"/>
    <d v="1899-12-30T09:44:00"/>
    <s v="9"/>
    <d v="2024-08-24T00:00:00"/>
    <d v="1899-12-30T09:44:00"/>
    <x v="18"/>
    <s v="Abdullah Al Suwaidi"/>
    <x v="1"/>
    <x v="1"/>
    <s v="Flowers"/>
    <x v="2"/>
    <x v="0"/>
    <x v="1"/>
    <n v="47.53"/>
    <d v="2024-08-22T00:56:00"/>
    <d v="2024-08-22T00:56:00"/>
    <x v="1"/>
    <d v="2024-08-24T09:44:00"/>
    <d v="2024-08-23T00:56:00"/>
    <x v="0"/>
  </r>
  <r>
    <s v="ORD-20241022-01973"/>
    <x v="0"/>
    <s v="HMP-002"/>
    <x v="8"/>
    <n v="82.84"/>
    <x v="4"/>
    <n v="1"/>
    <x v="184"/>
    <x v="10"/>
    <d v="1899-12-30T14:23:00"/>
    <s v="14"/>
    <d v="2024-10-23T00:00:00"/>
    <d v="1899-12-30T16:23:00"/>
    <x v="6"/>
    <s v="Sara Patel"/>
    <x v="0"/>
    <x v="1"/>
    <s v="Hamper"/>
    <x v="0"/>
    <x v="3"/>
    <x v="0"/>
    <n v="82.84"/>
    <d v="2024-10-22T00:56:00"/>
    <d v="2024-08-11T01:07:00"/>
    <x v="0"/>
    <d v="2024-10-23T16:23:00"/>
    <d v="2024-10-23T00:56:00"/>
    <x v="0"/>
  </r>
  <r>
    <s v="ORD-20250805-01974"/>
    <x v="0"/>
    <s v="HMP-002"/>
    <x v="8"/>
    <n v="93.72"/>
    <x v="4"/>
    <n v="1"/>
    <x v="35"/>
    <x v="7"/>
    <d v="1899-12-30T13:42:00"/>
    <s v="13"/>
    <d v="2025-08-06T00:00:00"/>
    <d v="1899-12-30T15:42:00"/>
    <x v="25"/>
    <s v="Sana Ahmed"/>
    <x v="6"/>
    <x v="0"/>
    <s v="Hamper"/>
    <x v="0"/>
    <x v="3"/>
    <x v="0"/>
    <n v="93.72"/>
    <d v="2025-08-05T00:33:00"/>
    <d v="2024-09-01T00:44:00"/>
    <x v="0"/>
    <d v="2025-08-06T15:42:00"/>
    <d v="2025-08-06T00:33:00"/>
    <x v="0"/>
  </r>
  <r>
    <s v="ORD-20241026-01975"/>
    <x v="0"/>
    <s v="HMP-001"/>
    <x v="11"/>
    <n v="78.349999999999994"/>
    <x v="10"/>
    <n v="1"/>
    <x v="208"/>
    <x v="10"/>
    <d v="1899-12-30T13:42:00"/>
    <s v="13"/>
    <d v="2024-10-27T00:00:00"/>
    <d v="1899-12-30T16:42:00"/>
    <x v="16"/>
    <s v="Isabella Miller"/>
    <x v="0"/>
    <x v="1"/>
    <s v="Hamper"/>
    <x v="0"/>
    <x v="0"/>
    <x v="0"/>
    <n v="78.349999999999994"/>
    <d v="2024-10-26T00:33:00"/>
    <d v="2024-09-09T01:18:00"/>
    <x v="0"/>
    <d v="2024-10-27T16:42:00"/>
    <d v="2024-10-27T00:33:00"/>
    <x v="0"/>
  </r>
  <r>
    <s v="ORD-20250510-01976"/>
    <x v="0"/>
    <s v="PRF-001"/>
    <x v="14"/>
    <n v="109.33"/>
    <x v="12"/>
    <n v="3"/>
    <x v="345"/>
    <x v="1"/>
    <d v="1899-12-30T21:33:00"/>
    <s v="21"/>
    <d v="2025-05-12T00:00:00"/>
    <d v="1899-12-30T18:39:00"/>
    <x v="26"/>
    <s v="Sara Shah"/>
    <x v="1"/>
    <x v="1"/>
    <s v="Perfume"/>
    <x v="2"/>
    <x v="1"/>
    <x v="0"/>
    <n v="327.99"/>
    <d v="2025-05-10T01:07:00"/>
    <d v="2024-08-06T00:44:00"/>
    <x v="0"/>
    <d v="2025-05-12T18:39:00"/>
    <d v="2025-05-11T01:07:00"/>
    <x v="0"/>
  </r>
  <r>
    <s v="ORD-20241101-01977"/>
    <x v="0"/>
    <s v="HMP-002"/>
    <x v="8"/>
    <n v="86.68"/>
    <x v="7"/>
    <n v="1"/>
    <x v="356"/>
    <x v="9"/>
    <d v="1899-12-30T11:38:00"/>
    <s v="11"/>
    <d v="2024-11-02T00:00:00"/>
    <d v="1899-12-30T16:38:00"/>
    <x v="15"/>
    <s v="Fatima Al Mansoori"/>
    <x v="2"/>
    <x v="0"/>
    <s v="Hamper"/>
    <x v="0"/>
    <x v="0"/>
    <x v="2"/>
    <n v="86.68"/>
    <d v="2024-11-01T00:22:00"/>
    <d v="2024-08-06T01:29:00"/>
    <x v="0"/>
    <d v="2024-11-02T16:38:00"/>
    <d v="2024-11-02T00:22:00"/>
    <x v="0"/>
  </r>
  <r>
    <s v="ORD-20250410-01978"/>
    <x v="0"/>
    <s v="FLW-002"/>
    <x v="5"/>
    <n v="57.19"/>
    <x v="3"/>
    <n v="1"/>
    <x v="348"/>
    <x v="0"/>
    <d v="1899-12-30T14:40:00"/>
    <s v="14"/>
    <d v="2025-04-10T00:00:00"/>
    <d v="1899-12-30T20:40:00"/>
    <x v="6"/>
    <s v="Imran Shah"/>
    <x v="0"/>
    <x v="0"/>
    <s v="Flowers"/>
    <x v="1"/>
    <x v="0"/>
    <x v="1"/>
    <n v="57.19"/>
    <d v="2025-04-10T00:11:00"/>
    <d v="2024-08-10T00:11:00"/>
    <x v="0"/>
    <d v="2025-04-10T20:40:00"/>
    <d v="2025-04-11T00:11:00"/>
    <x v="1"/>
  </r>
  <r>
    <s v="ORD-20240904-01979"/>
    <x v="0"/>
    <s v="BAL-001"/>
    <x v="13"/>
    <n v="27.28"/>
    <x v="8"/>
    <n v="1"/>
    <x v="335"/>
    <x v="3"/>
    <d v="1899-12-30T20:00:00"/>
    <s v="20"/>
    <d v="2024-09-05T00:00:00"/>
    <d v="1899-12-30T21:00:00"/>
    <x v="4"/>
    <s v="Maryam Al Marri"/>
    <x v="0"/>
    <x v="1"/>
    <s v="Balloons"/>
    <x v="0"/>
    <x v="0"/>
    <x v="0"/>
    <n v="27.28"/>
    <d v="2024-09-04T00:33:00"/>
    <d v="2024-09-02T00:33:00"/>
    <x v="0"/>
    <d v="2024-09-05T21:00:00"/>
    <d v="2024-09-05T00:33:00"/>
    <x v="0"/>
  </r>
  <r>
    <s v="ORD-20250421-01980"/>
    <x v="0"/>
    <s v="HOM-001"/>
    <x v="3"/>
    <n v="33.79"/>
    <x v="11"/>
    <n v="1"/>
    <x v="128"/>
    <x v="0"/>
    <d v="1899-12-30T20:14:00"/>
    <s v="20"/>
    <d v="2025-04-22T00:00:00"/>
    <d v="1899-12-30T21:14:00"/>
    <x v="26"/>
    <s v="Saeed Al Mazrouei"/>
    <x v="1"/>
    <x v="0"/>
    <s v="Home Fragrance"/>
    <x v="0"/>
    <x v="5"/>
    <x v="1"/>
    <n v="33.79"/>
    <d v="2025-04-21T00:56:00"/>
    <d v="2024-08-16T01:07:00"/>
    <x v="0"/>
    <d v="2025-04-22T21:14:00"/>
    <d v="2025-04-22T00:56:00"/>
    <x v="0"/>
  </r>
  <r>
    <s v="ORD-20241017-01981"/>
    <x v="0"/>
    <s v="DAT-001"/>
    <x v="6"/>
    <n v="26.64"/>
    <x v="7"/>
    <n v="2"/>
    <x v="23"/>
    <x v="10"/>
    <d v="1899-12-30T09:03:00"/>
    <s v="9"/>
    <d v="2024-10-17T00:00:00"/>
    <d v="1899-12-30T13:03:00"/>
    <x v="4"/>
    <s v="Olivia Miller"/>
    <x v="0"/>
    <x v="1"/>
    <s v="Dates &amp; Sweets"/>
    <x v="1"/>
    <x v="1"/>
    <x v="1"/>
    <n v="53.28"/>
    <d v="2024-10-17T00:33:00"/>
    <d v="2024-09-01T01:29:00"/>
    <x v="0"/>
    <d v="2024-10-17T13:03:00"/>
    <d v="2024-10-18T00:33:00"/>
    <x v="1"/>
  </r>
  <r>
    <s v="ORD-20241005-01982"/>
    <x v="0"/>
    <s v="PAF-001"/>
    <x v="12"/>
    <n v="20.57"/>
    <x v="3"/>
    <n v="3"/>
    <x v="232"/>
    <x v="10"/>
    <d v="1899-12-30T12:24:00"/>
    <s v="12"/>
    <d v="2024-10-06T00:00:00"/>
    <d v="1899-12-30T14:24:00"/>
    <x v="4"/>
    <s v="Hassan Iqbal"/>
    <x v="0"/>
    <x v="1"/>
    <s v="Bakery"/>
    <x v="0"/>
    <x v="0"/>
    <x v="0"/>
    <n v="61.71"/>
    <d v="2024-10-05T01:07:00"/>
    <d v="2024-08-05T00:22:00"/>
    <x v="0"/>
    <d v="2024-10-06T14:24:00"/>
    <d v="2024-10-06T01:07:00"/>
    <x v="0"/>
  </r>
  <r>
    <s v="ORD-20250606-01983"/>
    <x v="0"/>
    <s v="FLW-002"/>
    <x v="5"/>
    <n v="49.47"/>
    <x v="5"/>
    <n v="1"/>
    <x v="21"/>
    <x v="6"/>
    <d v="1899-12-30T10:07:00"/>
    <s v="10"/>
    <d v="2025-06-07T00:00:00"/>
    <d v="1899-12-30T15:07:00"/>
    <x v="19"/>
    <s v="Sana Verma"/>
    <x v="0"/>
    <x v="0"/>
    <s v="Flowers"/>
    <x v="0"/>
    <x v="4"/>
    <x v="0"/>
    <n v="49.47"/>
    <d v="2025-06-06T01:18:00"/>
    <d v="2024-09-10T01:07:00"/>
    <x v="0"/>
    <d v="2025-06-07T15:07:00"/>
    <d v="2025-06-07T01:18:00"/>
    <x v="0"/>
  </r>
  <r>
    <s v="ORD-20250526-01984"/>
    <x v="0"/>
    <s v="FLW-001"/>
    <x v="1"/>
    <n v="48.08"/>
    <x v="11"/>
    <n v="1"/>
    <x v="333"/>
    <x v="1"/>
    <d v="1899-12-30T15:36:00"/>
    <s v="15"/>
    <d v="2025-05-27T00:00:00"/>
    <d v="1899-12-30T17:36:00"/>
    <x v="26"/>
    <s v="Reem Al Mazrouei"/>
    <x v="1"/>
    <x v="1"/>
    <s v="Flowers"/>
    <x v="0"/>
    <x v="5"/>
    <x v="1"/>
    <n v="48.08"/>
    <d v="2025-05-26T01:05:00"/>
    <d v="2024-08-03T00:22:00"/>
    <x v="0"/>
    <d v="2025-05-27T17:36:00"/>
    <d v="2025-05-27T01:05:00"/>
    <x v="0"/>
  </r>
  <r>
    <s v="ORD-20240810-01985"/>
    <x v="0"/>
    <s v="GFT-001"/>
    <x v="2"/>
    <n v="36.31"/>
    <x v="2"/>
    <n v="1"/>
    <x v="234"/>
    <x v="7"/>
    <d v="1899-12-30T16:31:00"/>
    <s v="16"/>
    <d v="2024-08-11T00:00:00"/>
    <d v="1899-12-30T20:31:00"/>
    <x v="3"/>
    <s v="Reem Al Marri"/>
    <x v="0"/>
    <x v="1"/>
    <s v="Gifting"/>
    <x v="0"/>
    <x v="0"/>
    <x v="2"/>
    <n v="36.31"/>
    <d v="2024-08-10T00:44:00"/>
    <d v="2024-08-10T00:44:00"/>
    <x v="1"/>
    <d v="2024-08-11T20:31:00"/>
    <d v="2024-08-11T00:44:00"/>
    <x v="0"/>
  </r>
  <r>
    <s v="ORD-20250621-01986"/>
    <x v="0"/>
    <s v="DAT-001"/>
    <x v="6"/>
    <n v="32.86"/>
    <x v="4"/>
    <n v="2"/>
    <x v="220"/>
    <x v="6"/>
    <d v="1899-12-30T11:58:00"/>
    <s v="11"/>
    <d v="2025-06-22T00:00:00"/>
    <d v="1899-12-30T11:58:00"/>
    <x v="10"/>
    <s v="Arjun Hussain"/>
    <x v="1"/>
    <x v="0"/>
    <s v="Dates &amp; Sweets"/>
    <x v="0"/>
    <x v="0"/>
    <x v="1"/>
    <n v="65.72"/>
    <d v="2025-06-21T00:11:00"/>
    <d v="2024-11-05T00:22:00"/>
    <x v="0"/>
    <d v="2025-06-22T11:58:00"/>
    <d v="2025-06-22T00:11:00"/>
    <x v="0"/>
  </r>
  <r>
    <s v="ORD-20241230-01987"/>
    <x v="0"/>
    <s v="HMP-001"/>
    <x v="11"/>
    <n v="74.540000000000006"/>
    <x v="12"/>
    <n v="1"/>
    <x v="192"/>
    <x v="11"/>
    <d v="1899-12-30T13:58:00"/>
    <s v="13"/>
    <d v="2024-12-30T00:00:00"/>
    <d v="1899-12-30T19:58:00"/>
    <x v="19"/>
    <s v="Sara Shah"/>
    <x v="0"/>
    <x v="1"/>
    <s v="Hamper"/>
    <x v="1"/>
    <x v="1"/>
    <x v="1"/>
    <n v="74.540000000000006"/>
    <d v="2024-12-30T00:44:00"/>
    <d v="2024-08-06T00:44:00"/>
    <x v="0"/>
    <d v="2024-12-30T19:58:00"/>
    <d v="2024-12-31T00:44:00"/>
    <x v="1"/>
  </r>
  <r>
    <s v="ORD-20241217-01988"/>
    <x v="0"/>
    <s v="SWT-001"/>
    <x v="9"/>
    <n v="27.28"/>
    <x v="4"/>
    <n v="1"/>
    <x v="374"/>
    <x v="11"/>
    <d v="1899-12-30T09:52:00"/>
    <s v="9"/>
    <d v="2024-12-17T00:00:00"/>
    <d v="1899-12-30T14:52:00"/>
    <x v="26"/>
    <s v="Maryam Al Nuaimi"/>
    <x v="1"/>
    <x v="0"/>
    <s v="Dates &amp; Sweets"/>
    <x v="1"/>
    <x v="0"/>
    <x v="1"/>
    <n v="27.28"/>
    <d v="2024-12-17T00:11:00"/>
    <d v="2024-08-06T00:56:00"/>
    <x v="0"/>
    <d v="2024-12-17T14:52:00"/>
    <d v="2024-12-18T00:11:00"/>
    <x v="1"/>
  </r>
  <r>
    <s v="ORD-20241112-01989"/>
    <x v="0"/>
    <s v="FLW-002"/>
    <x v="5"/>
    <n v="55.67"/>
    <x v="1"/>
    <n v="1"/>
    <x v="48"/>
    <x v="9"/>
    <d v="1899-12-30T20:19:00"/>
    <s v="20"/>
    <d v="2024-11-13T00:00:00"/>
    <d v="1899-12-30T14:07:00"/>
    <x v="19"/>
    <s v="Aisha Al Mazrouei"/>
    <x v="0"/>
    <x v="0"/>
    <s v="Flowers"/>
    <x v="0"/>
    <x v="1"/>
    <x v="0"/>
    <n v="55.67"/>
    <d v="2024-11-12T01:18:00"/>
    <d v="2024-08-04T00:44:00"/>
    <x v="0"/>
    <d v="2024-11-13T14:07:00"/>
    <d v="2024-11-13T01:18:00"/>
    <x v="0"/>
  </r>
  <r>
    <s v="ORD-20240803-01990"/>
    <x v="0"/>
    <s v="HMP-001"/>
    <x v="11"/>
    <n v="69.989999999999995"/>
    <x v="10"/>
    <n v="1"/>
    <x v="29"/>
    <x v="7"/>
    <d v="1899-12-30T14:02:00"/>
    <s v="14"/>
    <d v="2024-08-03T00:00:00"/>
    <d v="1899-12-30T19:02:00"/>
    <x v="7"/>
    <s v="Reem Al Mazrouei"/>
    <x v="0"/>
    <x v="0"/>
    <s v="Hamper"/>
    <x v="1"/>
    <x v="1"/>
    <x v="0"/>
    <n v="69.989999999999995"/>
    <d v="2024-08-03T00:22:00"/>
    <d v="2024-08-03T00:22:00"/>
    <x v="1"/>
    <d v="2024-08-03T19:02:00"/>
    <d v="2024-08-04T00:22:00"/>
    <x v="1"/>
  </r>
  <r>
    <s v="ORD-20250722-01991"/>
    <x v="0"/>
    <s v="CRP-001"/>
    <x v="4"/>
    <n v="130.71"/>
    <x v="9"/>
    <n v="11"/>
    <x v="227"/>
    <x v="8"/>
    <d v="1899-12-30T15:42:00"/>
    <s v="15"/>
    <d v="2025-07-23T00:00:00"/>
    <d v="1899-12-30T21:42:00"/>
    <x v="4"/>
    <s v="Omar Al Hosani"/>
    <x v="0"/>
    <x v="1"/>
    <s v="Hamper"/>
    <x v="0"/>
    <x v="0"/>
    <x v="0"/>
    <n v="1437.8100000000002"/>
    <d v="2025-07-22T01:07:00"/>
    <d v="2025-01-16T00:44:00"/>
    <x v="0"/>
    <d v="2025-07-23T21:42:00"/>
    <d v="2025-07-23T01:07:00"/>
    <x v="0"/>
  </r>
  <r>
    <s v="ORD-20241215-01992"/>
    <x v="0"/>
    <s v="HMP-002"/>
    <x v="8"/>
    <n v="98.76"/>
    <x v="9"/>
    <n v="3"/>
    <x v="342"/>
    <x v="11"/>
    <d v="1899-12-30T15:26:00"/>
    <s v="15"/>
    <d v="2024-12-16T00:00:00"/>
    <d v="1899-12-30T20:26:00"/>
    <x v="33"/>
    <s v="Saeed Al Suwaidi"/>
    <x v="6"/>
    <x v="0"/>
    <s v="Hamper"/>
    <x v="0"/>
    <x v="0"/>
    <x v="0"/>
    <n v="296.28000000000003"/>
    <d v="2024-12-15T00:56:00"/>
    <d v="2024-10-18T00:44:00"/>
    <x v="0"/>
    <d v="2024-12-16T20:26:00"/>
    <d v="2024-12-16T00:56:00"/>
    <x v="0"/>
  </r>
  <r>
    <s v="ORD-20241224-01993"/>
    <x v="0"/>
    <s v="CRP-001"/>
    <x v="4"/>
    <n v="147.72"/>
    <x v="4"/>
    <n v="3"/>
    <x v="245"/>
    <x v="11"/>
    <d v="1899-12-30T11:34:00"/>
    <s v="11"/>
    <d v="2024-12-24T00:00:00"/>
    <d v="1899-12-30T14:34:00"/>
    <x v="16"/>
    <s v="Aijaz Hussain"/>
    <x v="0"/>
    <x v="1"/>
    <s v="Hamper"/>
    <x v="1"/>
    <x v="5"/>
    <x v="0"/>
    <n v="443.15999999999997"/>
    <d v="2024-12-24T00:44:00"/>
    <d v="2024-08-19T00:33:00"/>
    <x v="0"/>
    <d v="2024-12-24T14:34:00"/>
    <d v="2024-12-25T00:44:00"/>
    <x v="1"/>
  </r>
  <r>
    <s v="ORD-20250604-01994"/>
    <x v="0"/>
    <s v="PRF-001"/>
    <x v="14"/>
    <n v="116.57"/>
    <x v="12"/>
    <n v="3"/>
    <x v="187"/>
    <x v="6"/>
    <d v="1899-12-30T14:06:00"/>
    <s v="14"/>
    <d v="2025-06-05T00:00:00"/>
    <d v="1899-12-30T14:06:00"/>
    <x v="7"/>
    <s v="Aisha Al Bateen"/>
    <x v="0"/>
    <x v="0"/>
    <s v="Perfume"/>
    <x v="0"/>
    <x v="5"/>
    <x v="1"/>
    <n v="349.71"/>
    <d v="2025-06-04T01:15:00"/>
    <d v="2024-08-24T01:29:00"/>
    <x v="0"/>
    <d v="2025-06-05T14:06:00"/>
    <d v="2025-06-05T01:15:00"/>
    <x v="0"/>
  </r>
  <r>
    <s v="ORD-20240905-01995"/>
    <x v="0"/>
    <s v="PAF-001"/>
    <x v="12"/>
    <n v="21.68"/>
    <x v="11"/>
    <n v="1"/>
    <x v="149"/>
    <x v="3"/>
    <d v="1899-12-30T16:38:00"/>
    <s v="16"/>
    <d v="2024-09-06T00:00:00"/>
    <d v="1899-12-30T21:38:00"/>
    <x v="2"/>
    <s v="Arjun Ahmed"/>
    <x v="0"/>
    <x v="1"/>
    <s v="Bakery"/>
    <x v="0"/>
    <x v="3"/>
    <x v="1"/>
    <n v="21.68"/>
    <d v="2024-09-05T00:56:00"/>
    <d v="2024-09-05T00:56:00"/>
    <x v="1"/>
    <d v="2024-09-06T21:38:00"/>
    <d v="2024-09-06T00:56:00"/>
    <x v="0"/>
  </r>
  <r>
    <s v="ORD-20250319-01996"/>
    <x v="0"/>
    <s v="GFT-001"/>
    <x v="2"/>
    <n v="38.840000000000003"/>
    <x v="3"/>
    <n v="1"/>
    <x v="282"/>
    <x v="2"/>
    <d v="1899-12-30T10:59:00"/>
    <s v="10"/>
    <d v="2025-03-20T00:00:00"/>
    <d v="1899-12-30T10:59:00"/>
    <x v="19"/>
    <s v="Priya Iqbal"/>
    <x v="0"/>
    <x v="1"/>
    <s v="Gifting"/>
    <x v="0"/>
    <x v="0"/>
    <x v="0"/>
    <n v="38.840000000000003"/>
    <d v="2025-03-19T01:29:00"/>
    <d v="2024-08-03T01:15:00"/>
    <x v="0"/>
    <d v="2025-03-20T10:59:00"/>
    <d v="2025-03-20T01:29:00"/>
    <x v="0"/>
  </r>
  <r>
    <s v="ORD-20241003-01997"/>
    <x v="0"/>
    <s v="PAF-001"/>
    <x v="12"/>
    <n v="18.11"/>
    <x v="11"/>
    <n v="1"/>
    <x v="312"/>
    <x v="10"/>
    <d v="1899-12-30T18:54:00"/>
    <s v="18"/>
    <d v="2024-10-04T00:00:00"/>
    <d v="1899-12-30T13:38:00"/>
    <x v="20"/>
    <s v="Omar Al Marri"/>
    <x v="4"/>
    <x v="1"/>
    <s v="Bakery"/>
    <x v="0"/>
    <x v="1"/>
    <x v="0"/>
    <n v="18.11"/>
    <d v="2024-10-03T01:15:00"/>
    <d v="2024-10-02T00:44:00"/>
    <x v="0"/>
    <d v="2024-10-04T13:38:00"/>
    <d v="2024-10-04T01:15:00"/>
    <x v="0"/>
  </r>
  <r>
    <s v="ORD-20250313-01998"/>
    <x v="0"/>
    <s v="BAL-001"/>
    <x v="13"/>
    <n v="28.07"/>
    <x v="5"/>
    <n v="5"/>
    <x v="45"/>
    <x v="2"/>
    <d v="1899-12-30T12:08:00"/>
    <s v="12"/>
    <d v="2025-03-15T00:00:00"/>
    <d v="1899-12-30T18:08:00"/>
    <x v="11"/>
    <s v="Reem Al Nahyan"/>
    <x v="0"/>
    <x v="0"/>
    <s v="Balloons"/>
    <x v="2"/>
    <x v="0"/>
    <x v="0"/>
    <n v="140.35"/>
    <d v="2025-03-13T00:56:00"/>
    <d v="2024-08-10T00:11:00"/>
    <x v="0"/>
    <d v="2025-03-15T18:08:00"/>
    <d v="2025-03-14T00:56:00"/>
    <x v="0"/>
  </r>
  <r>
    <s v="ORD-20250506-01999"/>
    <x v="0"/>
    <s v="PAF-001"/>
    <x v="12"/>
    <n v="19.489999999999998"/>
    <x v="5"/>
    <n v="1"/>
    <x v="1"/>
    <x v="1"/>
    <d v="1899-12-30T13:34:00"/>
    <s v="13"/>
    <d v="2025-05-07T00:00:00"/>
    <d v="1899-12-30T18:34:00"/>
    <x v="4"/>
    <s v="Ahmed Al Mazrouei"/>
    <x v="0"/>
    <x v="1"/>
    <s v="Bakery"/>
    <x v="0"/>
    <x v="5"/>
    <x v="2"/>
    <n v="19.489999999999998"/>
    <d v="2025-05-06T01:18:00"/>
    <d v="2024-08-08T00:11:00"/>
    <x v="0"/>
    <d v="2025-05-07T18:34:00"/>
    <d v="2025-05-07T01:18:00"/>
    <x v="0"/>
  </r>
  <r>
    <s v="ORD-20250115-02000"/>
    <x v="0"/>
    <s v="FLW-002"/>
    <x v="5"/>
    <n v="53.83"/>
    <x v="2"/>
    <n v="1"/>
    <x v="349"/>
    <x v="4"/>
    <d v="1899-12-30T11:43:00"/>
    <s v="11"/>
    <d v="2025-01-16T00:00:00"/>
    <d v="1899-12-30T15:43:00"/>
    <x v="2"/>
    <s v="Faisal Al Marri"/>
    <x v="0"/>
    <x v="1"/>
    <s v="Flowers"/>
    <x v="0"/>
    <x v="0"/>
    <x v="1"/>
    <n v="53.83"/>
    <d v="2025-01-15T00:44:00"/>
    <d v="2024-08-16T00:25:00"/>
    <x v="0"/>
    <d v="2025-01-16T15:43:00"/>
    <d v="2025-01-16T00:44:00"/>
    <x v="0"/>
  </r>
  <r>
    <s v="ORD-20241026-02001"/>
    <x v="0"/>
    <s v="FLW-001"/>
    <x v="1"/>
    <n v="47.32"/>
    <x v="0"/>
    <n v="1"/>
    <x v="208"/>
    <x v="10"/>
    <d v="1899-12-30T09:11:00"/>
    <s v="9"/>
    <d v="2024-10-27T00:00:00"/>
    <d v="1899-12-30T10:11:00"/>
    <x v="10"/>
    <s v="Fatima Al Hosani"/>
    <x v="1"/>
    <x v="0"/>
    <s v="Flowers"/>
    <x v="0"/>
    <x v="3"/>
    <x v="0"/>
    <n v="47.32"/>
    <d v="2024-10-26T01:29:00"/>
    <d v="2024-08-14T00:33:00"/>
    <x v="0"/>
    <d v="2024-10-27T10:11:00"/>
    <d v="2024-10-27T01:29:00"/>
    <x v="0"/>
  </r>
  <r>
    <s v="ORD-20250324-02002"/>
    <x v="0"/>
    <s v="FLW-002"/>
    <x v="5"/>
    <n v="57.59"/>
    <x v="2"/>
    <n v="1"/>
    <x v="76"/>
    <x v="2"/>
    <d v="1899-12-30T21:52:00"/>
    <s v="21"/>
    <d v="2025-03-26T00:00:00"/>
    <d v="1899-12-30T17:55:00"/>
    <x v="31"/>
    <s v="Sophia Smith"/>
    <x v="5"/>
    <x v="0"/>
    <s v="Flowers"/>
    <x v="2"/>
    <x v="1"/>
    <x v="0"/>
    <n v="57.59"/>
    <d v="2025-03-24T00:11:00"/>
    <d v="2024-08-19T01:07:00"/>
    <x v="0"/>
    <d v="2025-03-26T17:55:00"/>
    <d v="2025-03-25T00:11:00"/>
    <x v="0"/>
  </r>
  <r>
    <s v="ORD-20240820-02003"/>
    <x v="0"/>
    <s v="HMP-002"/>
    <x v="8"/>
    <n v="74.13"/>
    <x v="4"/>
    <n v="1"/>
    <x v="172"/>
    <x v="7"/>
    <d v="1899-12-30T19:50:00"/>
    <s v="19"/>
    <d v="2024-08-22T00:00:00"/>
    <d v="1899-12-30T19:49:00"/>
    <x v="7"/>
    <s v="Noor Al Mansoori"/>
    <x v="0"/>
    <x v="1"/>
    <s v="Hamper"/>
    <x v="2"/>
    <x v="3"/>
    <x v="1"/>
    <n v="74.13"/>
    <d v="2024-08-20T01:29:00"/>
    <d v="2024-08-04T00:44:00"/>
    <x v="0"/>
    <d v="2024-08-22T19:49:00"/>
    <d v="2024-08-21T01:29:00"/>
    <x v="0"/>
  </r>
  <r>
    <s v="ORD-20250211-02004"/>
    <x v="0"/>
    <s v="TOY-001"/>
    <x v="0"/>
    <n v="18.670000000000002"/>
    <x v="5"/>
    <n v="1"/>
    <x v="237"/>
    <x v="5"/>
    <d v="1899-12-30T20:16:00"/>
    <s v="20"/>
    <d v="2025-02-12T00:00:00"/>
    <d v="1899-12-30T16:17:00"/>
    <x v="22"/>
    <s v="Maryam Al Mansoori"/>
    <x v="5"/>
    <x v="1"/>
    <s v="Toys"/>
    <x v="0"/>
    <x v="5"/>
    <x v="1"/>
    <n v="18.670000000000002"/>
    <d v="2025-02-11T00:44:00"/>
    <d v="2024-09-28T00:44:00"/>
    <x v="0"/>
    <d v="2025-02-12T16:17:00"/>
    <d v="2025-02-12T00:44:00"/>
    <x v="0"/>
  </r>
  <r>
    <s v="ORD-20250619-02005"/>
    <x v="0"/>
    <s v="CKE-001"/>
    <x v="7"/>
    <n v="63.91"/>
    <x v="5"/>
    <n v="1"/>
    <x v="242"/>
    <x v="6"/>
    <d v="1899-12-30T20:32:00"/>
    <s v="20"/>
    <d v="2025-06-20T00:00:00"/>
    <d v="1899-12-30T18:38:00"/>
    <x v="15"/>
    <s v="Neha Iqbal"/>
    <x v="2"/>
    <x v="1"/>
    <s v="Cakes"/>
    <x v="0"/>
    <x v="0"/>
    <x v="0"/>
    <n v="63.91"/>
    <d v="2025-06-19T00:56:00"/>
    <d v="2024-08-19T00:56:00"/>
    <x v="0"/>
    <d v="2025-06-20T18:38:00"/>
    <d v="2025-06-20T00:56:00"/>
    <x v="0"/>
  </r>
  <r>
    <s v="ORD-20241115-02006"/>
    <x v="0"/>
    <s v="GFT-001"/>
    <x v="2"/>
    <n v="31.18"/>
    <x v="3"/>
    <n v="1"/>
    <x v="322"/>
    <x v="9"/>
    <d v="1899-12-30T09:09:00"/>
    <s v="9"/>
    <d v="2024-11-16T00:00:00"/>
    <d v="1899-12-30T14:09:00"/>
    <x v="5"/>
    <s v="Arjun Shah"/>
    <x v="0"/>
    <x v="1"/>
    <s v="Gifting"/>
    <x v="0"/>
    <x v="3"/>
    <x v="0"/>
    <n v="31.18"/>
    <d v="2024-11-15T00:25:00"/>
    <d v="2024-08-09T01:29:00"/>
    <x v="0"/>
    <d v="2024-11-16T14:09:00"/>
    <d v="2024-11-16T00:25:00"/>
    <x v="0"/>
  </r>
  <r>
    <s v="ORD-20250106-02007"/>
    <x v="0"/>
    <s v="HOM-001"/>
    <x v="3"/>
    <n v="30.46"/>
    <x v="2"/>
    <n v="1"/>
    <x v="182"/>
    <x v="4"/>
    <d v="1899-12-30T18:38:00"/>
    <s v="18"/>
    <d v="2025-01-08T00:00:00"/>
    <d v="1899-12-30T15:31:00"/>
    <x v="0"/>
    <s v="David Johnson"/>
    <x v="0"/>
    <x v="0"/>
    <s v="Home Fragrance"/>
    <x v="2"/>
    <x v="1"/>
    <x v="1"/>
    <n v="30.46"/>
    <d v="2025-01-06T01:29:00"/>
    <d v="2024-08-19T00:33:00"/>
    <x v="0"/>
    <d v="2025-01-08T15:31:00"/>
    <d v="2025-01-07T01:29:00"/>
    <x v="0"/>
  </r>
  <r>
    <s v="ORD-20250713-02008"/>
    <x v="0"/>
    <s v="FLW-002"/>
    <x v="5"/>
    <n v="52.09"/>
    <x v="6"/>
    <n v="3"/>
    <x v="165"/>
    <x v="8"/>
    <d v="1899-12-30T14:37:00"/>
    <s v="14"/>
    <d v="2025-07-14T00:00:00"/>
    <d v="1899-12-30T17:37:00"/>
    <x v="37"/>
    <s v="Maryam Al Mazrouei"/>
    <x v="7"/>
    <x v="0"/>
    <s v="Flowers"/>
    <x v="0"/>
    <x v="3"/>
    <x v="0"/>
    <n v="156.27000000000001"/>
    <d v="2025-07-13T01:18:00"/>
    <d v="2024-08-02T00:56:00"/>
    <x v="0"/>
    <d v="2025-07-14T17:37:00"/>
    <d v="2025-07-14T01:18:00"/>
    <x v="0"/>
  </r>
  <r>
    <s v="ORD-20240804-02009"/>
    <x v="0"/>
    <s v="FLW-001"/>
    <x v="1"/>
    <n v="50.67"/>
    <x v="11"/>
    <n v="1"/>
    <x v="163"/>
    <x v="7"/>
    <d v="1899-12-30T18:19:00"/>
    <s v="18"/>
    <d v="2024-08-06T00:00:00"/>
    <d v="1899-12-30T21:19:00"/>
    <x v="2"/>
    <s v="Aisha Al Mazrouei"/>
    <x v="0"/>
    <x v="0"/>
    <s v="Flowers"/>
    <x v="2"/>
    <x v="0"/>
    <x v="0"/>
    <n v="50.67"/>
    <d v="2024-08-04T00:44:00"/>
    <d v="2024-08-04T00:44:00"/>
    <x v="1"/>
    <d v="2024-08-06T21:19:00"/>
    <d v="2024-08-05T00:44:00"/>
    <x v="0"/>
  </r>
  <r>
    <s v="ORD-20250423-02010"/>
    <x v="0"/>
    <s v="BAL-001"/>
    <x v="13"/>
    <n v="25.04"/>
    <x v="5"/>
    <n v="1"/>
    <x v="309"/>
    <x v="0"/>
    <d v="1899-12-30T11:10:00"/>
    <s v="11"/>
    <d v="2025-04-24T00:00:00"/>
    <d v="1899-12-30T13:10:00"/>
    <x v="15"/>
    <s v="Abdullah Al Shamsi"/>
    <x v="2"/>
    <x v="0"/>
    <s v="Balloons"/>
    <x v="0"/>
    <x v="5"/>
    <x v="0"/>
    <n v="25.04"/>
    <d v="2025-04-23T01:18:00"/>
    <d v="2024-08-23T00:56:00"/>
    <x v="0"/>
    <d v="2025-04-24T13:10:00"/>
    <d v="2025-04-24T01:18:00"/>
    <x v="0"/>
  </r>
  <r>
    <s v="ORD-20240814-02011"/>
    <x v="0"/>
    <s v="HMP-002"/>
    <x v="8"/>
    <n v="88.32"/>
    <x v="9"/>
    <n v="3"/>
    <x v="244"/>
    <x v="7"/>
    <d v="1899-12-30T09:20:00"/>
    <s v="9"/>
    <d v="2024-08-15T00:00:00"/>
    <d v="1899-12-30T12:20:00"/>
    <x v="5"/>
    <s v="Aisha Al Mansoori"/>
    <x v="2"/>
    <x v="0"/>
    <s v="Hamper"/>
    <x v="0"/>
    <x v="1"/>
    <x v="1"/>
    <n v="264.95999999999998"/>
    <d v="2024-08-14T01:29:00"/>
    <d v="2024-08-06T00:33:00"/>
    <x v="0"/>
    <d v="2024-08-15T12:20:00"/>
    <d v="2024-08-15T01:29:00"/>
    <x v="0"/>
  </r>
  <r>
    <s v="ORD-20250720-02012"/>
    <x v="0"/>
    <s v="BBY-001"/>
    <x v="16"/>
    <n v="74.38"/>
    <x v="0"/>
    <n v="3"/>
    <x v="63"/>
    <x v="8"/>
    <d v="1899-12-30T18:14:00"/>
    <s v="18"/>
    <d v="2025-07-21T00:00:00"/>
    <d v="1899-12-30T20:14:00"/>
    <x v="0"/>
    <s v="Omar Al Nuaimi"/>
    <x v="0"/>
    <x v="1"/>
    <s v="Baby"/>
    <x v="0"/>
    <x v="1"/>
    <x v="0"/>
    <n v="223.14"/>
    <d v="2025-07-20T00:22:00"/>
    <d v="2024-08-03T00:22:00"/>
    <x v="0"/>
    <d v="2025-07-21T20:14:00"/>
    <d v="2025-07-21T00:22:00"/>
    <x v="0"/>
  </r>
  <r>
    <s v="ORD-20250507-02013"/>
    <x v="0"/>
    <s v="FLW-001"/>
    <x v="1"/>
    <n v="48.25"/>
    <x v="11"/>
    <n v="2"/>
    <x v="5"/>
    <x v="1"/>
    <d v="1899-12-30T18:00:00"/>
    <s v="18"/>
    <d v="2025-05-08T00:00:00"/>
    <d v="1899-12-30T13:50:00"/>
    <x v="32"/>
    <s v="Emma Williams"/>
    <x v="6"/>
    <x v="1"/>
    <s v="Flowers"/>
    <x v="0"/>
    <x v="5"/>
    <x v="0"/>
    <n v="96.5"/>
    <d v="2025-05-07T01:15:00"/>
    <d v="2024-09-01T00:11:00"/>
    <x v="0"/>
    <d v="2025-05-08T13:50:00"/>
    <d v="2025-05-08T01:15:00"/>
    <x v="0"/>
  </r>
  <r>
    <s v="ORD-20250604-02014"/>
    <x v="0"/>
    <s v="PAF-001"/>
    <x v="12"/>
    <n v="23.27"/>
    <x v="8"/>
    <n v="2"/>
    <x v="187"/>
    <x v="6"/>
    <d v="1899-12-30T13:14:00"/>
    <s v="13"/>
    <d v="2025-06-05T00:00:00"/>
    <d v="1899-12-30T17:14:00"/>
    <x v="12"/>
    <s v="Saeed Al Mansoori"/>
    <x v="1"/>
    <x v="1"/>
    <s v="Bakery"/>
    <x v="0"/>
    <x v="1"/>
    <x v="0"/>
    <n v="46.54"/>
    <d v="2025-06-04T01:29:00"/>
    <d v="2024-09-27T01:07:00"/>
    <x v="0"/>
    <d v="2025-06-05T17:14:00"/>
    <d v="2025-06-05T01:29:00"/>
    <x v="0"/>
  </r>
  <r>
    <s v="ORD-20250728-02015"/>
    <x v="0"/>
    <s v="GFT-001"/>
    <x v="2"/>
    <n v="31.38"/>
    <x v="2"/>
    <n v="1"/>
    <x v="281"/>
    <x v="8"/>
    <d v="1899-12-30T14:14:00"/>
    <s v="14"/>
    <d v="2025-07-29T00:00:00"/>
    <d v="1899-12-30T18:14:00"/>
    <x v="26"/>
    <s v="Ahmed Al Hosani"/>
    <x v="1"/>
    <x v="0"/>
    <s v="Gifting"/>
    <x v="0"/>
    <x v="2"/>
    <x v="0"/>
    <n v="31.38"/>
    <d v="2025-07-28T00:56:00"/>
    <d v="2024-08-13T00:44:00"/>
    <x v="0"/>
    <d v="2025-07-29T18:14:00"/>
    <d v="2025-07-29T00:56:00"/>
    <x v="0"/>
  </r>
  <r>
    <s v="ORD-20250106-02016"/>
    <x v="0"/>
    <s v="HMP-002"/>
    <x v="8"/>
    <n v="78.5"/>
    <x v="7"/>
    <n v="1"/>
    <x v="182"/>
    <x v="4"/>
    <d v="1899-12-30T12:29:00"/>
    <s v="12"/>
    <d v="2025-01-07T00:00:00"/>
    <d v="1899-12-30T14:29:00"/>
    <x v="15"/>
    <s v="Priya Patel"/>
    <x v="2"/>
    <x v="1"/>
    <s v="Hamper"/>
    <x v="0"/>
    <x v="0"/>
    <x v="1"/>
    <n v="78.5"/>
    <d v="2025-01-06T01:29:00"/>
    <d v="2024-10-23T01:29:00"/>
    <x v="0"/>
    <d v="2025-01-07T14:29:00"/>
    <d v="2025-01-07T01:29:00"/>
    <x v="0"/>
  </r>
  <r>
    <s v="ORD-20241126-02017"/>
    <x v="0"/>
    <s v="GFT-001"/>
    <x v="2"/>
    <n v="36.32"/>
    <x v="2"/>
    <n v="1"/>
    <x v="112"/>
    <x v="9"/>
    <d v="1899-12-30T14:34:00"/>
    <s v="14"/>
    <d v="2024-11-26T00:00:00"/>
    <d v="1899-12-30T18:34:00"/>
    <x v="9"/>
    <s v="Fatima Al Suwaidi"/>
    <x v="2"/>
    <x v="0"/>
    <s v="Gifting"/>
    <x v="1"/>
    <x v="0"/>
    <x v="0"/>
    <n v="36.32"/>
    <d v="2024-11-26T00:44:00"/>
    <d v="2024-10-30T00:22:00"/>
    <x v="0"/>
    <d v="2024-11-26T18:34:00"/>
    <d v="2024-11-27T00:44:00"/>
    <x v="1"/>
  </r>
  <r>
    <s v="ORD-20250305-02018"/>
    <x v="0"/>
    <s v="FLW-002"/>
    <x v="5"/>
    <n v="61.53"/>
    <x v="5"/>
    <n v="1"/>
    <x v="15"/>
    <x v="2"/>
    <d v="1899-12-30T18:35:00"/>
    <s v="18"/>
    <d v="2025-03-06T00:00:00"/>
    <d v="1899-12-30T19:35:00"/>
    <x v="34"/>
    <s v="Sara Kumar"/>
    <x v="3"/>
    <x v="0"/>
    <s v="Flowers"/>
    <x v="0"/>
    <x v="6"/>
    <x v="0"/>
    <n v="61.53"/>
    <d v="2025-03-05T00:56:00"/>
    <d v="2024-09-20T01:29:00"/>
    <x v="0"/>
    <d v="2025-03-06T19:35:00"/>
    <d v="2025-03-06T00:56:00"/>
    <x v="0"/>
  </r>
  <r>
    <s v="ORD-20250131-02019"/>
    <x v="0"/>
    <s v="BBY-001"/>
    <x v="16"/>
    <n v="66.849999999999994"/>
    <x v="0"/>
    <n v="1"/>
    <x v="167"/>
    <x v="4"/>
    <d v="1899-12-30T13:58:00"/>
    <s v="13"/>
    <d v="2025-01-31T00:00:00"/>
    <d v="1899-12-30T18:58:00"/>
    <x v="26"/>
    <s v="Meera Ahmed"/>
    <x v="1"/>
    <x v="1"/>
    <s v="Baby"/>
    <x v="1"/>
    <x v="1"/>
    <x v="1"/>
    <n v="66.849999999999994"/>
    <d v="2025-01-31T00:44:00"/>
    <d v="2024-08-17T01:18:00"/>
    <x v="0"/>
    <d v="2025-01-31T18:58:00"/>
    <d v="2025-02-01T00:44:00"/>
    <x v="1"/>
  </r>
  <r>
    <s v="ORD-20241201-02020"/>
    <x v="0"/>
    <s v="FLW-002"/>
    <x v="5"/>
    <n v="53.62"/>
    <x v="1"/>
    <n v="1"/>
    <x v="329"/>
    <x v="11"/>
    <d v="1899-12-30T09:43:00"/>
    <s v="9"/>
    <d v="2024-12-02T00:00:00"/>
    <d v="1899-12-30T09:43:00"/>
    <x v="15"/>
    <s v="Sana Verma"/>
    <x v="2"/>
    <x v="0"/>
    <s v="Flowers"/>
    <x v="0"/>
    <x v="3"/>
    <x v="0"/>
    <n v="53.62"/>
    <d v="2024-12-01T00:11:00"/>
    <d v="2024-09-10T01:07:00"/>
    <x v="0"/>
    <d v="2024-12-02T09:43:00"/>
    <d v="2024-12-02T00:11:00"/>
    <x v="0"/>
  </r>
  <r>
    <s v="ORD-20250624-02021"/>
    <x v="0"/>
    <s v="GFT-001"/>
    <x v="2"/>
    <n v="35"/>
    <x v="12"/>
    <n v="1"/>
    <x v="346"/>
    <x v="6"/>
    <d v="1899-12-30T11:57:00"/>
    <s v="11"/>
    <d v="2025-06-25T00:00:00"/>
    <d v="1899-12-30T11:57:00"/>
    <x v="5"/>
    <s v="Yousef Al Nuaimi"/>
    <x v="2"/>
    <x v="0"/>
    <s v="Gifting"/>
    <x v="0"/>
    <x v="0"/>
    <x v="2"/>
    <n v="35"/>
    <d v="2025-06-24T01:07:00"/>
    <d v="2024-08-08T01:18:00"/>
    <x v="0"/>
    <d v="2025-06-25T11:57:00"/>
    <d v="2025-06-25T01:07:00"/>
    <x v="0"/>
  </r>
  <r>
    <s v="ORD-20241227-02022"/>
    <x v="0"/>
    <s v="HMP-001"/>
    <x v="11"/>
    <n v="78.63"/>
    <x v="9"/>
    <n v="3"/>
    <x v="54"/>
    <x v="11"/>
    <d v="1899-12-30T20:22:00"/>
    <s v="20"/>
    <d v="2024-12-29T00:00:00"/>
    <d v="1899-12-30T20:54:00"/>
    <x v="16"/>
    <s v="Hina Patel"/>
    <x v="0"/>
    <x v="0"/>
    <s v="Hamper"/>
    <x v="2"/>
    <x v="5"/>
    <x v="2"/>
    <n v="235.89"/>
    <d v="2024-12-27T00:11:00"/>
    <d v="2024-08-25T00:22:00"/>
    <x v="0"/>
    <d v="2024-12-29T20:54:00"/>
    <d v="2024-12-28T00:11:00"/>
    <x v="0"/>
  </r>
  <r>
    <s v="ORD-20250602-02023"/>
    <x v="0"/>
    <s v="GFT-001"/>
    <x v="2"/>
    <n v="37.47"/>
    <x v="10"/>
    <n v="2"/>
    <x v="65"/>
    <x v="6"/>
    <d v="1899-12-30T15:28:00"/>
    <s v="15"/>
    <d v="2025-06-03T00:00:00"/>
    <d v="1899-12-30T15:28:00"/>
    <x v="31"/>
    <s v="Priya Shah"/>
    <x v="5"/>
    <x v="0"/>
    <s v="Gifting"/>
    <x v="0"/>
    <x v="0"/>
    <x v="0"/>
    <n v="74.94"/>
    <d v="2025-06-02T00:44:00"/>
    <d v="2024-08-23T01:29:00"/>
    <x v="0"/>
    <d v="2025-06-03T15:28:00"/>
    <d v="2025-06-03T00:44:00"/>
    <x v="0"/>
  </r>
  <r>
    <s v="ORD-20250515-02024"/>
    <x v="0"/>
    <s v="PER-001"/>
    <x v="10"/>
    <n v="11.57"/>
    <x v="8"/>
    <n v="3"/>
    <x v="111"/>
    <x v="1"/>
    <d v="1899-12-30T18:44:00"/>
    <s v="18"/>
    <d v="2025-05-16T00:00:00"/>
    <d v="1899-12-30T13:53:00"/>
    <x v="12"/>
    <s v="Ali Hussain"/>
    <x v="1"/>
    <x v="0"/>
    <s v="Personalized"/>
    <x v="0"/>
    <x v="0"/>
    <x v="0"/>
    <n v="34.71"/>
    <d v="2025-05-15T00:56:00"/>
    <d v="2024-08-07T01:29:00"/>
    <x v="0"/>
    <d v="2025-05-16T13:53:00"/>
    <d v="2025-05-16T00:56:00"/>
    <x v="0"/>
  </r>
  <r>
    <s v="ORD-20250325-02025"/>
    <x v="0"/>
    <s v="DAT-001"/>
    <x v="6"/>
    <n v="29.3"/>
    <x v="7"/>
    <n v="1"/>
    <x v="361"/>
    <x v="2"/>
    <d v="1899-12-30T10:29:00"/>
    <s v="10"/>
    <d v="2025-03-25T00:00:00"/>
    <d v="1899-12-30T14:29:00"/>
    <x v="24"/>
    <s v="Khalid Al Marri"/>
    <x v="1"/>
    <x v="1"/>
    <s v="Dates &amp; Sweets"/>
    <x v="1"/>
    <x v="1"/>
    <x v="0"/>
    <n v="29.3"/>
    <d v="2025-03-25T00:56:00"/>
    <d v="2024-09-05T00:44:00"/>
    <x v="0"/>
    <d v="2025-03-25T14:29:00"/>
    <d v="2025-03-26T00:56:00"/>
    <x v="1"/>
  </r>
  <r>
    <s v="ORD-20250728-02026"/>
    <x v="0"/>
    <s v="PAF-001"/>
    <x v="12"/>
    <n v="22.47"/>
    <x v="8"/>
    <n v="2"/>
    <x v="281"/>
    <x v="8"/>
    <d v="1899-12-30T20:00:00"/>
    <s v="20"/>
    <d v="2025-07-30T00:00:00"/>
    <d v="1899-12-30T19:13:00"/>
    <x v="18"/>
    <s v="Priya Kumar"/>
    <x v="1"/>
    <x v="0"/>
    <s v="Bakery"/>
    <x v="2"/>
    <x v="2"/>
    <x v="0"/>
    <n v="44.94"/>
    <d v="2025-07-28T00:33:00"/>
    <d v="2024-09-12T00:44:00"/>
    <x v="0"/>
    <d v="2025-07-30T19:13:00"/>
    <d v="2025-07-29T00:33:00"/>
    <x v="0"/>
  </r>
  <r>
    <s v="ORD-20250126-02027"/>
    <x v="0"/>
    <s v="SWT-001"/>
    <x v="9"/>
    <n v="27.02"/>
    <x v="4"/>
    <n v="1"/>
    <x v="250"/>
    <x v="4"/>
    <d v="1899-12-30T10:25:00"/>
    <s v="10"/>
    <d v="2025-01-26T00:00:00"/>
    <d v="1899-12-30T14:25:00"/>
    <x v="11"/>
    <s v="Michael Johnson"/>
    <x v="0"/>
    <x v="1"/>
    <s v="Dates &amp; Sweets"/>
    <x v="1"/>
    <x v="1"/>
    <x v="1"/>
    <n v="27.02"/>
    <d v="2025-01-26T01:18:00"/>
    <d v="2024-08-19T00:33:00"/>
    <x v="0"/>
    <d v="2025-01-26T14:25:00"/>
    <d v="2025-01-27T01:18:00"/>
    <x v="1"/>
  </r>
  <r>
    <s v="ORD-20250226-02028"/>
    <x v="0"/>
    <s v="FLW-002"/>
    <x v="5"/>
    <n v="54.71"/>
    <x v="1"/>
    <n v="2"/>
    <x v="264"/>
    <x v="5"/>
    <d v="1899-12-30T11:37:00"/>
    <s v="11"/>
    <d v="2025-02-28T00:00:00"/>
    <d v="1899-12-30T15:37:00"/>
    <x v="31"/>
    <s v="Sana Verma"/>
    <x v="5"/>
    <x v="0"/>
    <s v="Flowers"/>
    <x v="2"/>
    <x v="5"/>
    <x v="1"/>
    <n v="109.42"/>
    <d v="2025-02-26T01:18:00"/>
    <d v="2024-09-10T01:07:00"/>
    <x v="0"/>
    <d v="2025-02-28T15:37:00"/>
    <d v="2025-02-27T01:18:00"/>
    <x v="0"/>
  </r>
  <r>
    <s v="ORD-20241017-02029"/>
    <x v="0"/>
    <s v="BAL-001"/>
    <x v="13"/>
    <n v="29.2"/>
    <x v="8"/>
    <n v="5"/>
    <x v="23"/>
    <x v="10"/>
    <d v="1899-12-30T19:58:00"/>
    <s v="19"/>
    <d v="2024-10-18T00:00:00"/>
    <d v="1899-12-30T20:58:00"/>
    <x v="1"/>
    <s v="Farhan Verma"/>
    <x v="1"/>
    <x v="1"/>
    <s v="Balloons"/>
    <x v="0"/>
    <x v="0"/>
    <x v="2"/>
    <n v="146"/>
    <d v="2024-10-17T00:44:00"/>
    <d v="2024-08-18T01:07:00"/>
    <x v="0"/>
    <d v="2024-10-18T20:58:00"/>
    <d v="2024-10-18T00:44:00"/>
    <x v="0"/>
  </r>
  <r>
    <s v="ORD-20250228-02030"/>
    <x v="0"/>
    <s v="PRF-001"/>
    <x v="14"/>
    <n v="117.63"/>
    <x v="2"/>
    <n v="1"/>
    <x v="158"/>
    <x v="5"/>
    <d v="1899-12-30T12:14:00"/>
    <s v="12"/>
    <d v="2025-02-28T00:00:00"/>
    <d v="1899-12-30T17:14:00"/>
    <x v="7"/>
    <s v="Emma Johnson"/>
    <x v="0"/>
    <x v="1"/>
    <s v="Perfume"/>
    <x v="1"/>
    <x v="3"/>
    <x v="2"/>
    <n v="117.63"/>
    <d v="2025-02-28T00:22:00"/>
    <d v="2024-09-09T01:29:00"/>
    <x v="0"/>
    <d v="2025-02-28T17:14:00"/>
    <d v="2025-03-01T00:22:00"/>
    <x v="1"/>
  </r>
  <r>
    <s v="ORD-20250607-02031"/>
    <x v="0"/>
    <s v="HMP-001"/>
    <x v="11"/>
    <n v="72.849999999999994"/>
    <x v="10"/>
    <n v="1"/>
    <x v="199"/>
    <x v="6"/>
    <d v="1899-12-30T13:06:00"/>
    <s v="13"/>
    <d v="2025-06-09T00:00:00"/>
    <d v="1899-12-30T17:06:00"/>
    <x v="11"/>
    <s v="Aijaz Shaikh"/>
    <x v="0"/>
    <x v="1"/>
    <s v="Hamper"/>
    <x v="2"/>
    <x v="3"/>
    <x v="0"/>
    <n v="72.849999999999994"/>
    <d v="2025-06-07T00:33:00"/>
    <d v="2024-09-01T00:56:00"/>
    <x v="0"/>
    <d v="2025-06-09T17:06:00"/>
    <d v="2025-06-08T00:33:00"/>
    <x v="0"/>
  </r>
  <r>
    <s v="ORD-20241225-02032"/>
    <x v="0"/>
    <s v="GFT-001"/>
    <x v="2"/>
    <n v="33.19"/>
    <x v="2"/>
    <n v="2"/>
    <x v="221"/>
    <x v="11"/>
    <d v="1899-12-30T10:33:00"/>
    <s v="10"/>
    <d v="2024-12-25T00:00:00"/>
    <d v="1899-12-30T17:33:00"/>
    <x v="17"/>
    <s v="Rohit Hussain"/>
    <x v="2"/>
    <x v="0"/>
    <s v="Gifting"/>
    <x v="1"/>
    <x v="1"/>
    <x v="0"/>
    <n v="66.38"/>
    <d v="2024-12-25T00:33:00"/>
    <d v="2024-08-08T01:18:00"/>
    <x v="0"/>
    <d v="2024-12-25T17:33:00"/>
    <d v="2024-12-26T00:33:00"/>
    <x v="1"/>
  </r>
  <r>
    <s v="ORD-20241017-02033"/>
    <x v="0"/>
    <s v="HMP-001"/>
    <x v="11"/>
    <n v="73.91"/>
    <x v="9"/>
    <n v="5"/>
    <x v="23"/>
    <x v="10"/>
    <d v="1899-12-30T20:13:00"/>
    <s v="20"/>
    <d v="2024-10-18T00:00:00"/>
    <d v="1899-12-30T14:31:00"/>
    <x v="2"/>
    <s v="Noor Al Bateen"/>
    <x v="0"/>
    <x v="0"/>
    <s v="Hamper"/>
    <x v="0"/>
    <x v="0"/>
    <x v="0"/>
    <n v="369.54999999999995"/>
    <d v="2024-10-17T00:11:00"/>
    <d v="2024-08-11T01:07:00"/>
    <x v="0"/>
    <d v="2024-10-18T14:31:00"/>
    <d v="2024-10-18T00:11:00"/>
    <x v="0"/>
  </r>
  <r>
    <s v="ORD-20241219-02034"/>
    <x v="0"/>
    <s v="BAL-001"/>
    <x v="13"/>
    <n v="23.7"/>
    <x v="5"/>
    <n v="1"/>
    <x v="124"/>
    <x v="11"/>
    <d v="1899-12-30T19:27:00"/>
    <s v="19"/>
    <d v="2024-12-20T00:00:00"/>
    <d v="1899-12-30T21:27:00"/>
    <x v="7"/>
    <s v="Aijaz Chaudhry"/>
    <x v="0"/>
    <x v="1"/>
    <s v="Balloons"/>
    <x v="0"/>
    <x v="5"/>
    <x v="0"/>
    <n v="23.7"/>
    <d v="2024-12-19T01:07:00"/>
    <d v="2024-08-11T01:29:00"/>
    <x v="0"/>
    <d v="2024-12-20T21:27:00"/>
    <d v="2024-12-20T01:07:00"/>
    <x v="0"/>
  </r>
  <r>
    <s v="ORD-20250602-02035"/>
    <x v="0"/>
    <s v="FLW-002"/>
    <x v="5"/>
    <n v="60.81"/>
    <x v="10"/>
    <n v="1"/>
    <x v="65"/>
    <x v="6"/>
    <d v="1899-12-30T14:08:00"/>
    <s v="14"/>
    <d v="2025-06-02T00:00:00"/>
    <d v="1899-12-30T17:08:00"/>
    <x v="24"/>
    <s v="Omar Al Hosani"/>
    <x v="1"/>
    <x v="0"/>
    <s v="Flowers"/>
    <x v="1"/>
    <x v="1"/>
    <x v="2"/>
    <n v="60.81"/>
    <d v="2025-06-02T01:29:00"/>
    <d v="2025-01-16T00:44:00"/>
    <x v="0"/>
    <d v="2025-06-02T17:08:00"/>
    <d v="2025-06-03T01:29:00"/>
    <x v="1"/>
  </r>
  <r>
    <s v="ORD-20241128-02036"/>
    <x v="0"/>
    <s v="HMP-001"/>
    <x v="11"/>
    <n v="83.52"/>
    <x v="10"/>
    <n v="1"/>
    <x v="185"/>
    <x v="9"/>
    <d v="1899-12-30T11:47:00"/>
    <s v="11"/>
    <d v="2024-11-28T00:00:00"/>
    <d v="1899-12-30T18:47:00"/>
    <x v="10"/>
    <s v="Maryam Al Suwaidi"/>
    <x v="1"/>
    <x v="1"/>
    <s v="Hamper"/>
    <x v="1"/>
    <x v="0"/>
    <x v="1"/>
    <n v="83.52"/>
    <d v="2024-11-28T00:22:00"/>
    <d v="2024-09-27T00:33:00"/>
    <x v="0"/>
    <d v="2024-11-28T18:47:00"/>
    <d v="2024-11-29T00:22:00"/>
    <x v="1"/>
  </r>
  <r>
    <s v="ORD-20250617-02037"/>
    <x v="0"/>
    <s v="CRP-001"/>
    <x v="4"/>
    <n v="127.6"/>
    <x v="9"/>
    <n v="3"/>
    <x v="325"/>
    <x v="6"/>
    <d v="1899-12-30T10:29:00"/>
    <s v="10"/>
    <d v="2025-06-17T00:00:00"/>
    <d v="1899-12-30T16:29:00"/>
    <x v="5"/>
    <s v="Mohammed Al Mazrouei"/>
    <x v="0"/>
    <x v="0"/>
    <s v="Hamper"/>
    <x v="1"/>
    <x v="4"/>
    <x v="0"/>
    <n v="382.79999999999995"/>
    <d v="2025-06-17T00:56:00"/>
    <d v="2024-08-08T00:11:00"/>
    <x v="0"/>
    <d v="2025-06-17T16:29:00"/>
    <d v="2025-06-18T00:56:00"/>
    <x v="1"/>
  </r>
  <r>
    <s v="ORD-20250417-02038"/>
    <x v="0"/>
    <s v="FLW-002"/>
    <x v="5"/>
    <n v="59.43"/>
    <x v="10"/>
    <n v="1"/>
    <x v="330"/>
    <x v="0"/>
    <d v="1899-12-30T10:28:00"/>
    <s v="10"/>
    <d v="2025-04-18T00:00:00"/>
    <d v="1899-12-30T16:28:00"/>
    <x v="24"/>
    <s v="Saeed Al Marri"/>
    <x v="1"/>
    <x v="1"/>
    <s v="Flowers"/>
    <x v="0"/>
    <x v="1"/>
    <x v="0"/>
    <n v="59.43"/>
    <d v="2025-04-17T00:11:00"/>
    <d v="2024-08-06T00:56:00"/>
    <x v="0"/>
    <d v="2025-04-18T16:28:00"/>
    <d v="2025-04-18T00:11:00"/>
    <x v="0"/>
  </r>
  <r>
    <s v="ORD-20241229-02039"/>
    <x v="0"/>
    <s v="GFT-001"/>
    <x v="2"/>
    <n v="33.08"/>
    <x v="12"/>
    <n v="2"/>
    <x v="155"/>
    <x v="11"/>
    <d v="1899-12-30T15:28:00"/>
    <s v="15"/>
    <d v="2024-12-30T00:00:00"/>
    <d v="1899-12-30T21:28:00"/>
    <x v="25"/>
    <s v="Latifa Al Hosani"/>
    <x v="6"/>
    <x v="0"/>
    <s v="Gifting"/>
    <x v="0"/>
    <x v="5"/>
    <x v="0"/>
    <n v="66.16"/>
    <d v="2024-12-29T00:44:00"/>
    <d v="2024-08-05T00:22:00"/>
    <x v="0"/>
    <d v="2024-12-30T21:28:00"/>
    <d v="2024-12-30T00:44:00"/>
    <x v="0"/>
  </r>
  <r>
    <s v="ORD-20240804-02040"/>
    <x v="0"/>
    <s v="BBY-001"/>
    <x v="16"/>
    <n v="69.11"/>
    <x v="0"/>
    <n v="2"/>
    <x v="163"/>
    <x v="7"/>
    <d v="1899-12-30T10:43:00"/>
    <s v="10"/>
    <d v="2024-08-04T00:00:00"/>
    <d v="1899-12-30T14:43:00"/>
    <x v="15"/>
    <s v="Aijaz Iqbal"/>
    <x v="2"/>
    <x v="0"/>
    <s v="Baby"/>
    <x v="1"/>
    <x v="0"/>
    <x v="0"/>
    <n v="138.22"/>
    <d v="2024-08-04T01:18:00"/>
    <d v="2024-08-04T01:18:00"/>
    <x v="1"/>
    <d v="2024-08-04T14:43:00"/>
    <d v="2024-08-05T01:18:00"/>
    <x v="1"/>
  </r>
  <r>
    <s v="ORD-20250425-02041"/>
    <x v="0"/>
    <s v="PAF-001"/>
    <x v="12"/>
    <n v="18.53"/>
    <x v="3"/>
    <n v="3"/>
    <x v="327"/>
    <x v="0"/>
    <d v="1899-12-30T14:41:00"/>
    <s v="14"/>
    <d v="2025-04-27T00:00:00"/>
    <d v="1899-12-30T15:41:00"/>
    <x v="8"/>
    <s v="Bilal Iqbal"/>
    <x v="2"/>
    <x v="0"/>
    <s v="Bakery"/>
    <x v="2"/>
    <x v="1"/>
    <x v="1"/>
    <n v="55.59"/>
    <d v="2025-04-25T00:56:00"/>
    <d v="2024-09-16T00:11:00"/>
    <x v="0"/>
    <d v="2025-04-27T15:41:00"/>
    <d v="2025-04-26T00:56:00"/>
    <x v="0"/>
  </r>
  <r>
    <s v="ORD-20241015-02042"/>
    <x v="0"/>
    <s v="PER-001"/>
    <x v="10"/>
    <n v="12.86"/>
    <x v="8"/>
    <n v="1"/>
    <x v="206"/>
    <x v="10"/>
    <d v="1899-12-30T21:26:00"/>
    <s v="21"/>
    <d v="2024-10-17T00:00:00"/>
    <d v="1899-12-30T17:53:00"/>
    <x v="2"/>
    <s v="Neha Iqbal"/>
    <x v="0"/>
    <x v="0"/>
    <s v="Personalized"/>
    <x v="2"/>
    <x v="2"/>
    <x v="0"/>
    <n v="12.86"/>
    <d v="2024-10-15T00:56:00"/>
    <d v="2024-08-19T00:56:00"/>
    <x v="0"/>
    <d v="2024-10-17T17:53:00"/>
    <d v="2024-10-16T00:56:00"/>
    <x v="0"/>
  </r>
  <r>
    <s v="ORD-20241209-02043"/>
    <x v="0"/>
    <s v="HMP-001"/>
    <x v="11"/>
    <n v="79.38"/>
    <x v="9"/>
    <n v="3"/>
    <x v="310"/>
    <x v="11"/>
    <d v="1899-12-30T14:41:00"/>
    <s v="14"/>
    <d v="2024-12-09T00:00:00"/>
    <d v="1899-12-30T20:41:00"/>
    <x v="1"/>
    <s v="Neha Patel"/>
    <x v="1"/>
    <x v="1"/>
    <s v="Hamper"/>
    <x v="1"/>
    <x v="5"/>
    <x v="0"/>
    <n v="238.14"/>
    <d v="2024-12-09T00:56:00"/>
    <d v="2024-08-17T01:29:00"/>
    <x v="0"/>
    <d v="2024-12-09T20:41:00"/>
    <d v="2024-12-10T00:56:00"/>
    <x v="1"/>
  </r>
  <r>
    <s v="ORD-20250628-02044"/>
    <x v="0"/>
    <s v="GFT-001"/>
    <x v="2"/>
    <n v="35.04"/>
    <x v="6"/>
    <n v="1"/>
    <x v="33"/>
    <x v="6"/>
    <d v="1899-12-30T13:16:00"/>
    <s v="13"/>
    <d v="2025-06-29T00:00:00"/>
    <d v="1899-12-30T14:16:00"/>
    <x v="4"/>
    <s v="Mohammed Al Bateen"/>
    <x v="0"/>
    <x v="1"/>
    <s v="Gifting"/>
    <x v="0"/>
    <x v="3"/>
    <x v="1"/>
    <n v="35.04"/>
    <d v="2025-06-28T01:18:00"/>
    <d v="2024-09-05T00:22:00"/>
    <x v="0"/>
    <d v="2025-06-29T14:16:00"/>
    <d v="2025-06-29T01:18:00"/>
    <x v="0"/>
  </r>
  <r>
    <s v="ORD-20250326-02045"/>
    <x v="0"/>
    <s v="BAL-001"/>
    <x v="13"/>
    <n v="23.09"/>
    <x v="8"/>
    <n v="1"/>
    <x v="40"/>
    <x v="2"/>
    <d v="1899-12-30T12:56:00"/>
    <s v="12"/>
    <d v="2025-03-27T00:00:00"/>
    <d v="1899-12-30T14:56:00"/>
    <x v="11"/>
    <s v="Ali Kumar"/>
    <x v="0"/>
    <x v="1"/>
    <s v="Balloons"/>
    <x v="0"/>
    <x v="0"/>
    <x v="0"/>
    <n v="23.09"/>
    <d v="2025-03-26T01:29:00"/>
    <d v="2024-08-30T01:18:00"/>
    <x v="0"/>
    <d v="2025-03-27T14:56:00"/>
    <d v="2025-03-27T01:29:00"/>
    <x v="0"/>
  </r>
  <r>
    <s v="ORD-20241017-02046"/>
    <x v="0"/>
    <s v="HMP-001"/>
    <x v="11"/>
    <n v="72.56"/>
    <x v="12"/>
    <n v="1"/>
    <x v="23"/>
    <x v="10"/>
    <d v="1899-12-30T18:23:00"/>
    <s v="18"/>
    <d v="2024-10-18T00:00:00"/>
    <d v="1899-12-30T21:23:00"/>
    <x v="5"/>
    <s v="Ahmed Al Nuaimi"/>
    <x v="0"/>
    <x v="1"/>
    <s v="Hamper"/>
    <x v="0"/>
    <x v="1"/>
    <x v="0"/>
    <n v="72.56"/>
    <d v="2024-10-17T00:22:00"/>
    <d v="2024-09-19T00:56:00"/>
    <x v="0"/>
    <d v="2024-10-18T21:23:00"/>
    <d v="2024-10-18T00:22:00"/>
    <x v="0"/>
  </r>
  <r>
    <s v="ORD-20241021-02047"/>
    <x v="0"/>
    <s v="FLW-002"/>
    <x v="5"/>
    <n v="58.02"/>
    <x v="6"/>
    <n v="1"/>
    <x v="226"/>
    <x v="10"/>
    <d v="1899-12-30T10:51:00"/>
    <s v="10"/>
    <d v="2024-10-22T00:00:00"/>
    <d v="1899-12-30T15:51:00"/>
    <x v="2"/>
    <s v="Hamad Al Mansoori"/>
    <x v="0"/>
    <x v="1"/>
    <s v="Flowers"/>
    <x v="0"/>
    <x v="2"/>
    <x v="0"/>
    <n v="58.02"/>
    <d v="2024-10-21T00:33:00"/>
    <d v="2024-08-10T00:56:00"/>
    <x v="0"/>
    <d v="2024-10-22T15:51:00"/>
    <d v="2024-10-22T00:33:00"/>
    <x v="0"/>
  </r>
  <r>
    <s v="ORD-20250217-02048"/>
    <x v="0"/>
    <s v="CRP-001"/>
    <x v="4"/>
    <n v="157.01"/>
    <x v="4"/>
    <n v="3"/>
    <x v="288"/>
    <x v="5"/>
    <d v="1899-12-30T10:34:00"/>
    <s v="10"/>
    <d v="2025-02-19T00:00:00"/>
    <d v="1899-12-30T12:34:00"/>
    <x v="7"/>
    <s v="Farhan Verma"/>
    <x v="0"/>
    <x v="1"/>
    <s v="Hamper"/>
    <x v="2"/>
    <x v="1"/>
    <x v="1"/>
    <n v="471.03"/>
    <d v="2025-02-17T01:18:00"/>
    <d v="2024-08-18T01:07:00"/>
    <x v="0"/>
    <d v="2025-02-19T12:34:00"/>
    <d v="2025-02-18T01:18:00"/>
    <x v="0"/>
  </r>
  <r>
    <s v="ORD-20250805-02049"/>
    <x v="0"/>
    <s v="GFT-001"/>
    <x v="2"/>
    <n v="40.53"/>
    <x v="10"/>
    <n v="3"/>
    <x v="35"/>
    <x v="7"/>
    <d v="1899-12-30T11:31:00"/>
    <s v="11"/>
    <d v="2025-08-06T00:00:00"/>
    <d v="1899-12-30T16:31:00"/>
    <x v="3"/>
    <s v="Ayesha Khan"/>
    <x v="0"/>
    <x v="1"/>
    <s v="Gifting"/>
    <x v="0"/>
    <x v="1"/>
    <x v="1"/>
    <n v="121.59"/>
    <d v="2025-08-05T00:11:00"/>
    <d v="2024-10-23T00:22:00"/>
    <x v="0"/>
    <d v="2025-08-06T16:31:00"/>
    <d v="2025-08-06T00:11:00"/>
    <x v="0"/>
  </r>
  <r>
    <s v="ORD-20250117-02050"/>
    <x v="0"/>
    <s v="HMP-002"/>
    <x v="8"/>
    <n v="74.36"/>
    <x v="7"/>
    <n v="1"/>
    <x v="25"/>
    <x v="4"/>
    <d v="1899-12-30T09:51:00"/>
    <s v="9"/>
    <d v="2025-01-17T00:00:00"/>
    <d v="1899-12-30T16:51:00"/>
    <x v="22"/>
    <s v="Bilal Iqbal"/>
    <x v="5"/>
    <x v="1"/>
    <s v="Hamper"/>
    <x v="1"/>
    <x v="1"/>
    <x v="0"/>
    <n v="74.36"/>
    <d v="2025-01-17T01:07:00"/>
    <d v="2024-09-16T00:11:00"/>
    <x v="0"/>
    <d v="2025-01-17T16:51:00"/>
    <d v="2025-01-18T01:07:00"/>
    <x v="1"/>
  </r>
  <r>
    <s v="ORD-20241101-02051"/>
    <x v="0"/>
    <s v="SWT-001"/>
    <x v="9"/>
    <n v="31.62"/>
    <x v="4"/>
    <n v="1"/>
    <x v="356"/>
    <x v="9"/>
    <d v="1899-12-30T19:01:00"/>
    <s v="19"/>
    <d v="2024-11-03T00:00:00"/>
    <d v="1899-12-30T16:17:00"/>
    <x v="3"/>
    <s v="Hassan Patel"/>
    <x v="0"/>
    <x v="0"/>
    <s v="Dates &amp; Sweets"/>
    <x v="2"/>
    <x v="5"/>
    <x v="0"/>
    <n v="31.62"/>
    <d v="2024-11-01T00:11:00"/>
    <d v="2024-09-04T01:29:00"/>
    <x v="0"/>
    <d v="2024-11-03T16:17:00"/>
    <d v="2024-11-02T00:11:00"/>
    <x v="0"/>
  </r>
  <r>
    <s v="ORD-20250522-02052"/>
    <x v="0"/>
    <s v="FLW-002"/>
    <x v="5"/>
    <n v="55.46"/>
    <x v="10"/>
    <n v="2"/>
    <x v="51"/>
    <x v="1"/>
    <d v="1899-12-30T18:43:00"/>
    <s v="18"/>
    <d v="2025-05-23T00:00:00"/>
    <d v="1899-12-30T21:43:00"/>
    <x v="6"/>
    <s v="Imran Kumar"/>
    <x v="0"/>
    <x v="0"/>
    <s v="Flowers"/>
    <x v="0"/>
    <x v="1"/>
    <x v="1"/>
    <n v="110.92"/>
    <d v="2025-05-22T00:11:00"/>
    <d v="2024-09-05T01:07:00"/>
    <x v="0"/>
    <d v="2025-05-23T21:43:00"/>
    <d v="2025-05-23T00:11:00"/>
    <x v="0"/>
  </r>
  <r>
    <s v="ORD-20250430-02053"/>
    <x v="0"/>
    <s v="HMP-001"/>
    <x v="11"/>
    <n v="69.61"/>
    <x v="12"/>
    <n v="1"/>
    <x v="347"/>
    <x v="0"/>
    <d v="1899-12-30T14:07:00"/>
    <s v="14"/>
    <d v="2025-05-01T00:00:00"/>
    <d v="1899-12-30T15:07:00"/>
    <x v="2"/>
    <s v="Neha Iqbal"/>
    <x v="0"/>
    <x v="1"/>
    <s v="Hamper"/>
    <x v="0"/>
    <x v="0"/>
    <x v="0"/>
    <n v="69.61"/>
    <d v="2025-04-30T00:44:00"/>
    <d v="2024-08-19T00:56:00"/>
    <x v="0"/>
    <d v="2025-05-01T15:07:00"/>
    <d v="2025-05-01T00:44:00"/>
    <x v="0"/>
  </r>
  <r>
    <s v="ORD-20250419-02054"/>
    <x v="0"/>
    <s v="PRF-001"/>
    <x v="14"/>
    <n v="107.23"/>
    <x v="12"/>
    <n v="2"/>
    <x v="110"/>
    <x v="0"/>
    <d v="1899-12-30T10:47:00"/>
    <s v="10"/>
    <d v="2025-04-19T00:00:00"/>
    <d v="1899-12-30T17:47:00"/>
    <x v="26"/>
    <s v="Hassan Al Mansoori"/>
    <x v="1"/>
    <x v="1"/>
    <s v="Perfume"/>
    <x v="1"/>
    <x v="5"/>
    <x v="1"/>
    <n v="214.46"/>
    <d v="2025-04-19T00:56:00"/>
    <d v="2024-08-05T01:29:00"/>
    <x v="0"/>
    <d v="2025-04-19T17:47:00"/>
    <d v="2025-04-20T00:56:00"/>
    <x v="1"/>
  </r>
  <r>
    <s v="ORD-20241220-02055"/>
    <x v="0"/>
    <s v="CHC-001"/>
    <x v="17"/>
    <n v="17.73"/>
    <x v="1"/>
    <n v="1"/>
    <x v="79"/>
    <x v="11"/>
    <d v="1899-12-30T10:01:00"/>
    <s v="10"/>
    <d v="2024-12-22T00:00:00"/>
    <d v="1899-12-30T13:01:00"/>
    <x v="11"/>
    <s v="Abdullah Al Mansoori"/>
    <x v="0"/>
    <x v="0"/>
    <s v="Chocolate"/>
    <x v="2"/>
    <x v="0"/>
    <x v="1"/>
    <n v="17.73"/>
    <d v="2024-12-20T00:11:00"/>
    <d v="2024-09-22T00:25:00"/>
    <x v="0"/>
    <d v="2024-12-22T13:01:00"/>
    <d v="2024-12-21T00:11:00"/>
    <x v="0"/>
  </r>
  <r>
    <s v="ORD-20250127-02056"/>
    <x v="0"/>
    <s v="GFT-001"/>
    <x v="2"/>
    <n v="37.58"/>
    <x v="6"/>
    <n v="1"/>
    <x v="4"/>
    <x v="4"/>
    <d v="1899-12-30T09:59:00"/>
    <s v="9"/>
    <d v="2025-01-28T00:00:00"/>
    <d v="1899-12-30T12:59:00"/>
    <x v="11"/>
    <s v="Mohammed Al Marri"/>
    <x v="0"/>
    <x v="0"/>
    <s v="Gifting"/>
    <x v="0"/>
    <x v="0"/>
    <x v="2"/>
    <n v="37.58"/>
    <d v="2025-01-27T00:22:00"/>
    <d v="2024-08-01T00:56:00"/>
    <x v="0"/>
    <d v="2025-01-28T12:59:00"/>
    <d v="2025-01-28T00:22:00"/>
    <x v="0"/>
  </r>
  <r>
    <s v="ORD-20250213-02057"/>
    <x v="0"/>
    <s v="CHC-001"/>
    <x v="17"/>
    <n v="19.239999999999998"/>
    <x v="1"/>
    <n v="2"/>
    <x v="301"/>
    <x v="5"/>
    <d v="1899-12-30T10:42:00"/>
    <s v="10"/>
    <d v="2025-02-14T00:00:00"/>
    <d v="1899-12-30T12:42:00"/>
    <x v="0"/>
    <s v="Rohit Shaikh"/>
    <x v="0"/>
    <x v="1"/>
    <s v="Chocolate"/>
    <x v="0"/>
    <x v="2"/>
    <x v="0"/>
    <n v="38.479999999999997"/>
    <d v="2025-02-13T00:33:00"/>
    <d v="2024-10-28T00:56:00"/>
    <x v="0"/>
    <d v="2025-02-14T12:42:00"/>
    <d v="2025-02-14T00:33:00"/>
    <x v="0"/>
  </r>
  <r>
    <s v="ORD-20250414-02058"/>
    <x v="0"/>
    <s v="HMP-001"/>
    <x v="11"/>
    <n v="84.07"/>
    <x v="12"/>
    <n v="1"/>
    <x v="211"/>
    <x v="0"/>
    <d v="1899-12-30T15:20:00"/>
    <s v="15"/>
    <d v="2025-04-15T00:00:00"/>
    <d v="1899-12-30T18:20:00"/>
    <x v="16"/>
    <s v="Mohammed Al Shamsi"/>
    <x v="0"/>
    <x v="0"/>
    <s v="Hamper"/>
    <x v="0"/>
    <x v="0"/>
    <x v="1"/>
    <n v="84.07"/>
    <d v="2025-04-14T01:29:00"/>
    <d v="2024-09-21T01:07:00"/>
    <x v="0"/>
    <d v="2025-04-15T18:20:00"/>
    <d v="2025-04-15T01:29:00"/>
    <x v="0"/>
  </r>
  <r>
    <s v="ORD-20240918-02059"/>
    <x v="0"/>
    <s v="FLW-002"/>
    <x v="5"/>
    <n v="48.61"/>
    <x v="10"/>
    <n v="1"/>
    <x v="365"/>
    <x v="3"/>
    <d v="1899-12-30T18:10:00"/>
    <s v="18"/>
    <d v="2024-09-19T00:00:00"/>
    <d v="1899-12-30T19:10:00"/>
    <x v="25"/>
    <s v="Zain Shah"/>
    <x v="6"/>
    <x v="0"/>
    <s v="Flowers"/>
    <x v="0"/>
    <x v="6"/>
    <x v="0"/>
    <n v="48.61"/>
    <d v="2024-09-18T00:44:00"/>
    <d v="2024-08-03T00:56:00"/>
    <x v="0"/>
    <d v="2024-09-19T19:10:00"/>
    <d v="2024-09-19T00:44:00"/>
    <x v="0"/>
  </r>
  <r>
    <s v="ORD-20250812-02060"/>
    <x v="0"/>
    <s v="TOY-001"/>
    <x v="0"/>
    <n v="17.98"/>
    <x v="5"/>
    <n v="2"/>
    <x v="290"/>
    <x v="7"/>
    <d v="1899-12-30T09:15:00"/>
    <s v="9"/>
    <d v="2025-08-12T00:00:00"/>
    <d v="1899-12-30T12:15:00"/>
    <x v="14"/>
    <s v="Hassan Hussain"/>
    <x v="1"/>
    <x v="0"/>
    <s v="Toys"/>
    <x v="1"/>
    <x v="1"/>
    <x v="2"/>
    <n v="35.96"/>
    <d v="2025-08-12T01:07:00"/>
    <d v="2024-08-02T01:15:00"/>
    <x v="0"/>
    <d v="2025-08-12T12:15:00"/>
    <d v="2025-08-13T01:07:00"/>
    <x v="1"/>
  </r>
  <r>
    <s v="ORD-20250325-02061"/>
    <x v="0"/>
    <s v="SWT-001"/>
    <x v="9"/>
    <n v="26.45"/>
    <x v="7"/>
    <n v="1"/>
    <x v="361"/>
    <x v="2"/>
    <d v="1899-12-30T12:05:00"/>
    <s v="12"/>
    <d v="2025-03-25T00:00:00"/>
    <d v="1899-12-30T19:05:00"/>
    <x v="7"/>
    <s v="Maryam Al Bateen"/>
    <x v="0"/>
    <x v="0"/>
    <s v="Dates &amp; Sweets"/>
    <x v="1"/>
    <x v="2"/>
    <x v="0"/>
    <n v="26.45"/>
    <d v="2025-03-25T00:22:00"/>
    <d v="2024-08-27T01:18:00"/>
    <x v="0"/>
    <d v="2025-03-25T19:05:00"/>
    <d v="2025-03-26T00:22:00"/>
    <x v="1"/>
  </r>
  <r>
    <s v="ORD-20250706-02062"/>
    <x v="0"/>
    <s v="CKE-001"/>
    <x v="7"/>
    <n v="56.6"/>
    <x v="5"/>
    <n v="1"/>
    <x v="357"/>
    <x v="8"/>
    <d v="1899-12-30T10:44:00"/>
    <s v="10"/>
    <d v="2025-07-08T00:00:00"/>
    <d v="1899-12-30T15:44:00"/>
    <x v="33"/>
    <s v="Sophia Davis"/>
    <x v="6"/>
    <x v="1"/>
    <s v="Cakes"/>
    <x v="2"/>
    <x v="0"/>
    <x v="0"/>
    <n v="56.6"/>
    <d v="2025-07-06T00:22:00"/>
    <d v="2024-11-23T00:33:00"/>
    <x v="0"/>
    <d v="2025-07-08T15:44:00"/>
    <d v="2025-07-07T00:22:00"/>
    <x v="0"/>
  </r>
  <r>
    <s v="ORD-20241019-02063"/>
    <x v="0"/>
    <s v="PRF-001"/>
    <x v="14"/>
    <n v="128.51"/>
    <x v="12"/>
    <n v="1"/>
    <x v="215"/>
    <x v="10"/>
    <d v="1899-12-30T15:33:00"/>
    <s v="15"/>
    <d v="2024-10-20T00:00:00"/>
    <d v="1899-12-30T17:33:00"/>
    <x v="3"/>
    <s v="Neha Ahmed"/>
    <x v="0"/>
    <x v="1"/>
    <s v="Perfume"/>
    <x v="0"/>
    <x v="0"/>
    <x v="1"/>
    <n v="128.51"/>
    <d v="2024-10-19T01:07:00"/>
    <d v="2024-08-04T01:29:00"/>
    <x v="0"/>
    <d v="2024-10-20T17:33:00"/>
    <d v="2024-10-20T01:07:00"/>
    <x v="0"/>
  </r>
  <r>
    <s v="ORD-20241013-02064"/>
    <x v="0"/>
    <s v="HOM-001"/>
    <x v="3"/>
    <n v="28.99"/>
    <x v="2"/>
    <n v="2"/>
    <x v="151"/>
    <x v="10"/>
    <d v="1899-12-30T18:55:00"/>
    <s v="18"/>
    <d v="2024-10-15T00:00:00"/>
    <d v="1899-12-30T19:55:00"/>
    <x v="22"/>
    <s v="Latifa Al Mazrouei"/>
    <x v="5"/>
    <x v="1"/>
    <s v="Home Fragrance"/>
    <x v="2"/>
    <x v="5"/>
    <x v="1"/>
    <n v="57.98"/>
    <d v="2024-10-13T00:44:00"/>
    <d v="2024-08-14T00:22:00"/>
    <x v="0"/>
    <d v="2024-10-15T19:55:00"/>
    <d v="2024-10-14T00:44:00"/>
    <x v="0"/>
  </r>
  <r>
    <s v="ORD-20240901-02065"/>
    <x v="0"/>
    <s v="FLW-001"/>
    <x v="1"/>
    <n v="38.79"/>
    <x v="11"/>
    <n v="1"/>
    <x v="3"/>
    <x v="3"/>
    <d v="1899-12-30T11:21:00"/>
    <s v="11"/>
    <d v="2024-09-01T00:00:00"/>
    <d v="1899-12-30T18:21:00"/>
    <x v="19"/>
    <s v="Latifa Al Mazrouei"/>
    <x v="0"/>
    <x v="0"/>
    <s v="Flowers"/>
    <x v="1"/>
    <x v="5"/>
    <x v="0"/>
    <n v="38.79"/>
    <d v="2024-09-01T01:07:00"/>
    <d v="2024-08-14T00:22:00"/>
    <x v="0"/>
    <d v="2024-09-01T18:21:00"/>
    <d v="2024-09-02T01:07:00"/>
    <x v="1"/>
  </r>
  <r>
    <s v="ORD-20250503-02066"/>
    <x v="0"/>
    <s v="HMP-002"/>
    <x v="8"/>
    <n v="86.35"/>
    <x v="7"/>
    <n v="1"/>
    <x v="95"/>
    <x v="1"/>
    <d v="1899-12-30T18:32:00"/>
    <s v="18"/>
    <d v="2025-05-04T00:00:00"/>
    <d v="1899-12-30T12:32:00"/>
    <x v="29"/>
    <s v="Priya Verma"/>
    <x v="2"/>
    <x v="1"/>
    <s v="Hamper"/>
    <x v="0"/>
    <x v="1"/>
    <x v="2"/>
    <n v="86.35"/>
    <d v="2025-05-03T00:22:00"/>
    <d v="2024-09-19T00:44:00"/>
    <x v="0"/>
    <d v="2025-05-04T12:32:00"/>
    <d v="2025-05-04T00:22:00"/>
    <x v="0"/>
  </r>
  <r>
    <s v="ORD-20240811-02067"/>
    <x v="0"/>
    <s v="SWT-001"/>
    <x v="9"/>
    <n v="28.98"/>
    <x v="4"/>
    <n v="1"/>
    <x v="251"/>
    <x v="7"/>
    <d v="1899-12-30T13:54:00"/>
    <s v="13"/>
    <d v="2024-08-12T00:00:00"/>
    <d v="1899-12-30T14:54:00"/>
    <x v="3"/>
    <s v="Hassan Al Mansoori"/>
    <x v="0"/>
    <x v="0"/>
    <s v="Dates &amp; Sweets"/>
    <x v="0"/>
    <x v="3"/>
    <x v="1"/>
    <n v="28.98"/>
    <d v="2024-08-11T01:07:00"/>
    <d v="2024-08-05T01:29:00"/>
    <x v="0"/>
    <d v="2024-08-12T14:54:00"/>
    <d v="2024-08-12T01:07:00"/>
    <x v="0"/>
  </r>
  <r>
    <s v="ORD-20250121-02068"/>
    <x v="0"/>
    <s v="PER-001"/>
    <x v="10"/>
    <n v="12.39"/>
    <x v="8"/>
    <n v="1"/>
    <x v="53"/>
    <x v="4"/>
    <d v="1899-12-30T13:21:00"/>
    <s v="13"/>
    <d v="2025-01-21T00:00:00"/>
    <d v="1899-12-30T17:21:00"/>
    <x v="24"/>
    <s v="Hina Hussain"/>
    <x v="1"/>
    <x v="0"/>
    <s v="Personalized"/>
    <x v="1"/>
    <x v="0"/>
    <x v="1"/>
    <n v="12.39"/>
    <d v="2025-01-21T00:25:00"/>
    <d v="2024-08-16T00:25:00"/>
    <x v="0"/>
    <d v="2025-01-21T17:21:00"/>
    <d v="2025-01-22T00:25:00"/>
    <x v="1"/>
  </r>
  <r>
    <s v="ORD-20250514-02069"/>
    <x v="0"/>
    <s v="PER-001"/>
    <x v="10"/>
    <n v="13.19"/>
    <x v="8"/>
    <n v="1"/>
    <x v="197"/>
    <x v="1"/>
    <d v="1899-12-30T15:51:00"/>
    <s v="15"/>
    <d v="2025-05-15T00:00:00"/>
    <d v="1899-12-30T20:51:00"/>
    <x v="14"/>
    <s v="Aisha Al Hosani"/>
    <x v="1"/>
    <x v="1"/>
    <s v="Personalized"/>
    <x v="0"/>
    <x v="0"/>
    <x v="0"/>
    <n v="13.19"/>
    <d v="2025-05-14T01:07:00"/>
    <d v="2024-09-18T01:15:00"/>
    <x v="0"/>
    <d v="2025-05-15T20:51:00"/>
    <d v="2025-05-15T01:07:00"/>
    <x v="0"/>
  </r>
  <r>
    <s v="ORD-20250425-02070"/>
    <x v="0"/>
    <s v="GFT-001"/>
    <x v="2"/>
    <n v="32"/>
    <x v="6"/>
    <n v="1"/>
    <x v="327"/>
    <x v="0"/>
    <d v="1899-12-30T18:29:00"/>
    <s v="18"/>
    <d v="2025-04-26T00:00:00"/>
    <d v="1899-12-30T19:29:00"/>
    <x v="23"/>
    <s v="Imran Kumar"/>
    <x v="5"/>
    <x v="0"/>
    <s v="Gifting"/>
    <x v="0"/>
    <x v="1"/>
    <x v="1"/>
    <n v="32"/>
    <d v="2025-04-25T01:29:00"/>
    <d v="2024-09-05T01:07:00"/>
    <x v="0"/>
    <d v="2025-04-26T19:29:00"/>
    <d v="2025-04-26T01:29:00"/>
    <x v="0"/>
  </r>
  <r>
    <s v="ORD-20241212-02071"/>
    <x v="0"/>
    <s v="GFT-001"/>
    <x v="2"/>
    <n v="36.9"/>
    <x v="10"/>
    <n v="1"/>
    <x v="351"/>
    <x v="11"/>
    <d v="1899-12-30T20:59:00"/>
    <s v="20"/>
    <d v="2024-12-14T00:00:00"/>
    <d v="1899-12-30T11:24:00"/>
    <x v="7"/>
    <s v="Sana Kumar"/>
    <x v="0"/>
    <x v="0"/>
    <s v="Gifting"/>
    <x v="2"/>
    <x v="0"/>
    <x v="0"/>
    <n v="36.9"/>
    <d v="2024-12-12T00:56:00"/>
    <d v="2024-08-04T00:22:00"/>
    <x v="0"/>
    <d v="2024-12-14T11:24:00"/>
    <d v="2024-12-13T00:56:00"/>
    <x v="0"/>
  </r>
  <r>
    <s v="ORD-20250610-02072"/>
    <x v="0"/>
    <s v="FLW-001"/>
    <x v="1"/>
    <n v="53.67"/>
    <x v="1"/>
    <n v="1"/>
    <x v="9"/>
    <x v="6"/>
    <d v="1899-12-30T11:18:00"/>
    <s v="11"/>
    <d v="2025-06-10T00:00:00"/>
    <d v="1899-12-30T14:18:00"/>
    <x v="9"/>
    <s v="Aisha Al Shamsi"/>
    <x v="2"/>
    <x v="1"/>
    <s v="Flowers"/>
    <x v="1"/>
    <x v="5"/>
    <x v="0"/>
    <n v="53.67"/>
    <d v="2025-06-10T00:33:00"/>
    <d v="2024-08-27T01:15:00"/>
    <x v="0"/>
    <d v="2025-06-10T14:18:00"/>
    <d v="2025-06-11T00:33:00"/>
    <x v="1"/>
  </r>
  <r>
    <s v="ORD-20250331-02073"/>
    <x v="0"/>
    <s v="TOY-001"/>
    <x v="0"/>
    <n v="15.44"/>
    <x v="1"/>
    <n v="1"/>
    <x v="298"/>
    <x v="2"/>
    <d v="1899-12-30T21:56:00"/>
    <s v="21"/>
    <d v="2025-04-02T00:00:00"/>
    <d v="1899-12-30T14:13:00"/>
    <x v="8"/>
    <s v="Emily Miller"/>
    <x v="2"/>
    <x v="0"/>
    <s v="Toys"/>
    <x v="2"/>
    <x v="1"/>
    <x v="1"/>
    <n v="15.44"/>
    <d v="2025-03-31T01:29:00"/>
    <d v="2024-08-05T00:44:00"/>
    <x v="0"/>
    <d v="2025-04-02T14:13:00"/>
    <d v="2025-04-01T01:29:00"/>
    <x v="0"/>
  </r>
  <r>
    <s v="ORD-20250327-02074"/>
    <x v="0"/>
    <s v="BBY-001"/>
    <x v="16"/>
    <n v="66.66"/>
    <x v="0"/>
    <n v="1"/>
    <x v="181"/>
    <x v="2"/>
    <d v="1899-12-30T12:00:00"/>
    <s v="12"/>
    <d v="2025-03-27T00:00:00"/>
    <d v="1899-12-30T16:00:00"/>
    <x v="2"/>
    <s v="Fatima Al Nahyan"/>
    <x v="0"/>
    <x v="1"/>
    <s v="Baby"/>
    <x v="1"/>
    <x v="5"/>
    <x v="0"/>
    <n v="66.66"/>
    <d v="2025-03-27T00:00:00"/>
    <d v="2024-08-16T00:22:00"/>
    <x v="0"/>
    <d v="2025-03-27T16:00:00"/>
    <d v="2025-03-28T00:00:00"/>
    <x v="1"/>
  </r>
  <r>
    <s v="ORD-20250507-02075"/>
    <x v="0"/>
    <s v="PER-001"/>
    <x v="10"/>
    <n v="11.52"/>
    <x v="8"/>
    <n v="1"/>
    <x v="5"/>
    <x v="1"/>
    <d v="1899-12-30T15:37:00"/>
    <s v="15"/>
    <d v="2025-05-08T00:00:00"/>
    <d v="1899-12-30T19:37:00"/>
    <x v="14"/>
    <s v="Hassan Al Mazrouei"/>
    <x v="1"/>
    <x v="0"/>
    <s v="Personalized"/>
    <x v="0"/>
    <x v="0"/>
    <x v="2"/>
    <n v="11.52"/>
    <d v="2025-05-07T00:44:00"/>
    <d v="2024-08-10T01:18:00"/>
    <x v="0"/>
    <d v="2025-05-08T19:37:00"/>
    <d v="2025-05-08T00:44:00"/>
    <x v="0"/>
  </r>
  <r>
    <s v="ORD-20250218-02076"/>
    <x v="0"/>
    <s v="BBY-001"/>
    <x v="16"/>
    <n v="64.58"/>
    <x v="0"/>
    <n v="1"/>
    <x v="49"/>
    <x v="5"/>
    <d v="1899-12-30T20:34:00"/>
    <s v="20"/>
    <d v="2025-02-20T00:00:00"/>
    <d v="1899-12-30T19:12:00"/>
    <x v="27"/>
    <s v="Aisha Al Marri"/>
    <x v="7"/>
    <x v="0"/>
    <s v="Baby"/>
    <x v="2"/>
    <x v="1"/>
    <x v="0"/>
    <n v="64.58"/>
    <d v="2025-02-18T00:44:00"/>
    <d v="2024-08-12T00:44:00"/>
    <x v="0"/>
    <d v="2025-02-20T19:12:00"/>
    <d v="2025-02-19T00:44:00"/>
    <x v="0"/>
  </r>
  <r>
    <s v="ORD-20240814-02077"/>
    <x v="0"/>
    <s v="GFT-001"/>
    <x v="2"/>
    <n v="35.97"/>
    <x v="3"/>
    <n v="1"/>
    <x v="244"/>
    <x v="7"/>
    <d v="1899-12-30T16:12:00"/>
    <s v="16"/>
    <d v="2024-08-15T00:00:00"/>
    <d v="1899-12-30T19:12:00"/>
    <x v="16"/>
    <s v="Mohammed Al Marri"/>
    <x v="0"/>
    <x v="1"/>
    <s v="Gifting"/>
    <x v="0"/>
    <x v="3"/>
    <x v="0"/>
    <n v="35.97"/>
    <d v="2024-08-14T01:15:00"/>
    <d v="2024-08-01T00:56:00"/>
    <x v="0"/>
    <d v="2024-08-15T19:12:00"/>
    <d v="2024-08-15T01:15:00"/>
    <x v="0"/>
  </r>
  <r>
    <s v="ORD-20250802-02078"/>
    <x v="0"/>
    <s v="PAF-001"/>
    <x v="12"/>
    <n v="21.14"/>
    <x v="11"/>
    <n v="1"/>
    <x v="174"/>
    <x v="7"/>
    <d v="1899-12-30T17:04:00"/>
    <s v="17"/>
    <d v="2025-08-03T00:00:00"/>
    <d v="1899-12-30T20:04:00"/>
    <x v="7"/>
    <s v="Imran Kumar"/>
    <x v="0"/>
    <x v="0"/>
    <s v="Bakery"/>
    <x v="0"/>
    <x v="1"/>
    <x v="2"/>
    <n v="21.14"/>
    <d v="2025-08-02T00:11:00"/>
    <d v="2024-09-05T01:07:00"/>
    <x v="0"/>
    <d v="2025-08-03T20:04:00"/>
    <d v="2025-08-03T00:11:00"/>
    <x v="0"/>
  </r>
  <r>
    <s v="ORD-20250709-02079"/>
    <x v="0"/>
    <s v="HMP-002"/>
    <x v="8"/>
    <n v="85.23"/>
    <x v="9"/>
    <n v="3"/>
    <x v="22"/>
    <x v="8"/>
    <d v="1899-12-30T19:08:00"/>
    <s v="19"/>
    <d v="2025-07-10T00:00:00"/>
    <d v="1899-12-30T20:08:00"/>
    <x v="19"/>
    <s v="Maryam Al Mazrouei"/>
    <x v="0"/>
    <x v="0"/>
    <s v="Hamper"/>
    <x v="0"/>
    <x v="1"/>
    <x v="1"/>
    <n v="255.69"/>
    <d v="2025-07-09T00:22:00"/>
    <d v="2024-08-02T00:56:00"/>
    <x v="0"/>
    <d v="2025-07-10T20:08:00"/>
    <d v="2025-07-10T00:22:00"/>
    <x v="0"/>
  </r>
  <r>
    <s v="ORD-20250108-02080"/>
    <x v="0"/>
    <s v="PAF-001"/>
    <x v="12"/>
    <n v="20.09"/>
    <x v="5"/>
    <n v="1"/>
    <x v="334"/>
    <x v="4"/>
    <d v="1899-12-30T11:54:00"/>
    <s v="11"/>
    <d v="2025-01-09T00:00:00"/>
    <d v="1899-12-30T17:54:00"/>
    <x v="10"/>
    <s v="Imran Shah"/>
    <x v="1"/>
    <x v="0"/>
    <s v="Bakery"/>
    <x v="0"/>
    <x v="5"/>
    <x v="0"/>
    <n v="20.09"/>
    <d v="2025-01-08T00:33:00"/>
    <d v="2024-08-10T00:11:00"/>
    <x v="0"/>
    <d v="2025-01-09T17:54:00"/>
    <d v="2025-01-09T00:33:00"/>
    <x v="0"/>
  </r>
  <r>
    <s v="ORD-20240906-02081"/>
    <x v="0"/>
    <s v="SWT-001"/>
    <x v="9"/>
    <n v="25.57"/>
    <x v="7"/>
    <n v="1"/>
    <x v="14"/>
    <x v="3"/>
    <d v="1899-12-30T17:35:00"/>
    <s v="17"/>
    <d v="2024-09-07T00:00:00"/>
    <d v="1899-12-30T20:35:00"/>
    <x v="5"/>
    <s v="Priya Shaikh"/>
    <x v="0"/>
    <x v="0"/>
    <s v="Dates &amp; Sweets"/>
    <x v="0"/>
    <x v="0"/>
    <x v="2"/>
    <n v="25.57"/>
    <d v="2024-09-06T01:29:00"/>
    <d v="2024-08-19T00:44:00"/>
    <x v="0"/>
    <d v="2024-09-07T20:35:00"/>
    <d v="2024-09-07T01:29:00"/>
    <x v="0"/>
  </r>
  <r>
    <s v="ORD-20250310-02082"/>
    <x v="0"/>
    <s v="BAL-001"/>
    <x v="13"/>
    <n v="26.36"/>
    <x v="8"/>
    <n v="1"/>
    <x v="269"/>
    <x v="2"/>
    <d v="1899-12-30T16:21:00"/>
    <s v="16"/>
    <d v="2025-03-11T00:00:00"/>
    <d v="1899-12-30T21:21:00"/>
    <x v="2"/>
    <s v="Yousef Al Mansoori"/>
    <x v="0"/>
    <x v="1"/>
    <s v="Balloons"/>
    <x v="0"/>
    <x v="3"/>
    <x v="1"/>
    <n v="26.36"/>
    <d v="2025-03-10T00:25:00"/>
    <d v="2024-09-04T01:15:00"/>
    <x v="0"/>
    <d v="2025-03-11T21:21:00"/>
    <d v="2025-03-11T00:25:00"/>
    <x v="0"/>
  </r>
  <r>
    <s v="ORD-20250315-02083"/>
    <x v="0"/>
    <s v="HMP-002"/>
    <x v="8"/>
    <n v="81.05"/>
    <x v="7"/>
    <n v="1"/>
    <x v="166"/>
    <x v="2"/>
    <d v="1899-12-30T18:54:00"/>
    <s v="18"/>
    <d v="2025-03-16T00:00:00"/>
    <d v="1899-12-30T18:24:00"/>
    <x v="5"/>
    <s v="Daniel Johnson"/>
    <x v="2"/>
    <x v="1"/>
    <s v="Hamper"/>
    <x v="0"/>
    <x v="1"/>
    <x v="2"/>
    <n v="81.05"/>
    <d v="2025-03-15T01:15:00"/>
    <d v="2024-10-24T00:22:00"/>
    <x v="0"/>
    <d v="2025-03-16T18:24:00"/>
    <d v="2025-03-16T01:15:00"/>
    <x v="0"/>
  </r>
  <r>
    <s v="ORD-20241011-02084"/>
    <x v="0"/>
    <s v="FLW-002"/>
    <x v="5"/>
    <n v="57.93"/>
    <x v="1"/>
    <n v="1"/>
    <x v="190"/>
    <x v="10"/>
    <d v="1899-12-30T19:36:00"/>
    <s v="19"/>
    <d v="2024-10-12T00:00:00"/>
    <d v="1899-12-30T19:08:00"/>
    <x v="4"/>
    <s v="Latifa Al Marri"/>
    <x v="0"/>
    <x v="0"/>
    <s v="Flowers"/>
    <x v="0"/>
    <x v="3"/>
    <x v="1"/>
    <n v="57.93"/>
    <d v="2024-10-11T01:07:00"/>
    <d v="2024-08-22T01:07:00"/>
    <x v="0"/>
    <d v="2024-10-12T19:08:00"/>
    <d v="2024-10-12T01:07:00"/>
    <x v="0"/>
  </r>
  <r>
    <s v="ORD-20240822-02085"/>
    <x v="0"/>
    <s v="CRP-001"/>
    <x v="4"/>
    <n v="129.29"/>
    <x v="9"/>
    <n v="4"/>
    <x v="157"/>
    <x v="7"/>
    <d v="1899-12-30T20:43:00"/>
    <s v="20"/>
    <d v="2024-08-24T00:00:00"/>
    <d v="1899-12-30T20:15:00"/>
    <x v="24"/>
    <s v="Yousef Al Shamsi"/>
    <x v="1"/>
    <x v="0"/>
    <s v="Hamper"/>
    <x v="2"/>
    <x v="0"/>
    <x v="1"/>
    <n v="517.16"/>
    <d v="2024-08-22T00:44:00"/>
    <d v="2024-08-21T01:07:00"/>
    <x v="0"/>
    <d v="2024-08-24T20:15:00"/>
    <d v="2024-08-23T00:44:00"/>
    <x v="0"/>
  </r>
  <r>
    <s v="ORD-20250712-02086"/>
    <x v="0"/>
    <s v="CRP-001"/>
    <x v="4"/>
    <n v="164.33"/>
    <x v="4"/>
    <n v="3"/>
    <x v="343"/>
    <x v="8"/>
    <d v="1899-12-30T11:49:00"/>
    <s v="11"/>
    <d v="2025-07-14T00:00:00"/>
    <d v="1899-12-30T15:49:00"/>
    <x v="12"/>
    <s v="Mohammed Al Mansoori"/>
    <x v="1"/>
    <x v="1"/>
    <s v="Hamper"/>
    <x v="2"/>
    <x v="1"/>
    <x v="1"/>
    <n v="492.99"/>
    <d v="2025-07-12T00:11:00"/>
    <d v="2024-08-13T00:33:00"/>
    <x v="0"/>
    <d v="2025-07-14T15:49:00"/>
    <d v="2025-07-13T00:11:00"/>
    <x v="0"/>
  </r>
  <r>
    <s v="ORD-20240921-02087"/>
    <x v="0"/>
    <s v="HMP-002"/>
    <x v="8"/>
    <n v="81.84"/>
    <x v="9"/>
    <n v="3"/>
    <x v="61"/>
    <x v="3"/>
    <d v="1899-12-30T20:40:00"/>
    <s v="20"/>
    <d v="2024-09-22T00:00:00"/>
    <d v="1899-12-30T15:10:00"/>
    <x v="7"/>
    <s v="Neha Verma"/>
    <x v="0"/>
    <x v="0"/>
    <s v="Hamper"/>
    <x v="0"/>
    <x v="6"/>
    <x v="0"/>
    <n v="245.52"/>
    <d v="2024-09-21T00:11:00"/>
    <d v="2024-08-26T00:11:00"/>
    <x v="0"/>
    <d v="2024-09-22T15:10:00"/>
    <d v="2024-09-22T00:11:00"/>
    <x v="0"/>
  </r>
  <r>
    <s v="ORD-20250710-02088"/>
    <x v="0"/>
    <s v="FLW-002"/>
    <x v="5"/>
    <n v="57.03"/>
    <x v="10"/>
    <n v="1"/>
    <x v="302"/>
    <x v="8"/>
    <d v="1899-12-30T10:16:00"/>
    <s v="10"/>
    <d v="2025-07-12T00:00:00"/>
    <d v="1899-12-30T12:16:00"/>
    <x v="0"/>
    <s v="Aisha Al Falasi"/>
    <x v="0"/>
    <x v="0"/>
    <s v="Flowers"/>
    <x v="2"/>
    <x v="1"/>
    <x v="1"/>
    <n v="57.03"/>
    <d v="2025-07-10T01:18:00"/>
    <d v="2024-08-19T00:11:00"/>
    <x v="0"/>
    <d v="2025-07-12T12:16:00"/>
    <d v="2025-07-11T01:18:00"/>
    <x v="0"/>
  </r>
  <r>
    <s v="ORD-20240906-02089"/>
    <x v="0"/>
    <s v="BBY-001"/>
    <x v="16"/>
    <n v="69.069999999999993"/>
    <x v="0"/>
    <n v="1"/>
    <x v="14"/>
    <x v="3"/>
    <d v="1899-12-30T15:33:00"/>
    <s v="15"/>
    <d v="2024-09-07T00:00:00"/>
    <d v="1899-12-30T15:33:00"/>
    <x v="15"/>
    <s v="Fatima Al Mansoori"/>
    <x v="2"/>
    <x v="1"/>
    <s v="Baby"/>
    <x v="0"/>
    <x v="3"/>
    <x v="2"/>
    <n v="69.069999999999993"/>
    <d v="2024-09-06T01:07:00"/>
    <d v="2024-08-06T01:29:00"/>
    <x v="0"/>
    <d v="2024-09-07T15:33:00"/>
    <d v="2024-09-07T01:07:00"/>
    <x v="0"/>
  </r>
  <r>
    <s v="ORD-20250721-02090"/>
    <x v="0"/>
    <s v="HMP-002"/>
    <x v="8"/>
    <n v="80.94"/>
    <x v="9"/>
    <n v="3"/>
    <x v="317"/>
    <x v="8"/>
    <d v="1899-12-30T09:11:00"/>
    <s v="9"/>
    <d v="2025-07-22T00:00:00"/>
    <d v="1899-12-30T10:11:00"/>
    <x v="31"/>
    <s v="Ali Shaikh"/>
    <x v="5"/>
    <x v="0"/>
    <s v="Hamper"/>
    <x v="0"/>
    <x v="1"/>
    <x v="0"/>
    <n v="242.82"/>
    <d v="2025-07-21T01:29:00"/>
    <d v="2024-09-12T00:44:00"/>
    <x v="0"/>
    <d v="2025-07-22T10:11:00"/>
    <d v="2025-07-22T01:29:00"/>
    <x v="0"/>
  </r>
  <r>
    <s v="ORD-20250104-02091"/>
    <x v="0"/>
    <s v="GFT-001"/>
    <x v="2"/>
    <n v="38.979999999999997"/>
    <x v="1"/>
    <n v="1"/>
    <x v="98"/>
    <x v="4"/>
    <d v="1899-12-30T09:47:00"/>
    <s v="9"/>
    <d v="2025-01-04T00:00:00"/>
    <d v="1899-12-30T14:47:00"/>
    <x v="37"/>
    <s v="Sara Shaikh"/>
    <x v="7"/>
    <x v="0"/>
    <s v="Gifting"/>
    <x v="1"/>
    <x v="2"/>
    <x v="1"/>
    <n v="38.979999999999997"/>
    <d v="2025-01-04T01:29:00"/>
    <d v="2024-08-22T01:18:00"/>
    <x v="0"/>
    <d v="2025-01-04T14:47:00"/>
    <d v="2025-01-05T01:29:00"/>
    <x v="1"/>
  </r>
  <r>
    <s v="ORD-20250621-02092"/>
    <x v="0"/>
    <s v="TOY-001"/>
    <x v="0"/>
    <n v="20.5"/>
    <x v="1"/>
    <n v="1"/>
    <x v="220"/>
    <x v="6"/>
    <d v="1899-12-30T20:37:00"/>
    <s v="20"/>
    <d v="2025-06-23T00:00:00"/>
    <d v="1899-12-30T13:30:00"/>
    <x v="5"/>
    <s v="Noor Al Suwaidi"/>
    <x v="0"/>
    <x v="1"/>
    <s v="Toys"/>
    <x v="2"/>
    <x v="5"/>
    <x v="0"/>
    <n v="20.5"/>
    <d v="2025-06-21T01:18:00"/>
    <d v="2024-09-30T00:44:00"/>
    <x v="0"/>
    <d v="2025-06-23T13:30:00"/>
    <d v="2025-06-22T01:18:00"/>
    <x v="0"/>
  </r>
  <r>
    <s v="ORD-20250718-02093"/>
    <x v="0"/>
    <s v="HMP-001"/>
    <x v="11"/>
    <n v="80.87"/>
    <x v="10"/>
    <n v="1"/>
    <x v="354"/>
    <x v="8"/>
    <d v="1899-12-30T20:52:00"/>
    <s v="20"/>
    <d v="2025-07-19T00:00:00"/>
    <d v="1899-12-30T17:07:00"/>
    <x v="21"/>
    <s v="Aijaz Iqbal"/>
    <x v="4"/>
    <x v="1"/>
    <s v="Hamper"/>
    <x v="0"/>
    <x v="2"/>
    <x v="2"/>
    <n v="80.87"/>
    <d v="2025-07-18T00:44:00"/>
    <d v="2024-08-04T01:18:00"/>
    <x v="0"/>
    <d v="2025-07-19T17:07:00"/>
    <d v="2025-07-19T00:44:00"/>
    <x v="0"/>
  </r>
  <r>
    <s v="ORD-20240912-02094"/>
    <x v="0"/>
    <s v="SWT-001"/>
    <x v="9"/>
    <n v="28.19"/>
    <x v="4"/>
    <n v="1"/>
    <x v="13"/>
    <x v="3"/>
    <d v="1899-12-30T12:37:00"/>
    <s v="12"/>
    <d v="2024-09-12T00:00:00"/>
    <d v="1899-12-30T18:37:00"/>
    <x v="9"/>
    <s v="Ali Shaikh"/>
    <x v="2"/>
    <x v="0"/>
    <s v="Dates &amp; Sweets"/>
    <x v="1"/>
    <x v="0"/>
    <x v="0"/>
    <n v="28.19"/>
    <d v="2024-09-12T00:44:00"/>
    <d v="2024-09-12T00:44:00"/>
    <x v="1"/>
    <d v="2024-09-12T18:37:00"/>
    <d v="2024-09-13T00:44:00"/>
    <x v="1"/>
  </r>
  <r>
    <s v="ORD-20241106-02095"/>
    <x v="0"/>
    <s v="CRP-001"/>
    <x v="4"/>
    <n v="140.03"/>
    <x v="4"/>
    <n v="3"/>
    <x v="200"/>
    <x v="9"/>
    <d v="1899-12-30T19:11:00"/>
    <s v="19"/>
    <d v="2024-11-07T00:00:00"/>
    <d v="1899-12-30T20:11:00"/>
    <x v="11"/>
    <s v="Imran Patel"/>
    <x v="0"/>
    <x v="0"/>
    <s v="Hamper"/>
    <x v="0"/>
    <x v="1"/>
    <x v="1"/>
    <n v="420.09000000000003"/>
    <d v="2024-11-06T00:56:00"/>
    <d v="2024-08-04T00:56:00"/>
    <x v="0"/>
    <d v="2024-11-07T20:11:00"/>
    <d v="2024-11-07T00:56:00"/>
    <x v="0"/>
  </r>
  <r>
    <s v="ORD-20241106-02096"/>
    <x v="0"/>
    <s v="FLW-001"/>
    <x v="1"/>
    <n v="51.05"/>
    <x v="0"/>
    <n v="2"/>
    <x v="200"/>
    <x v="9"/>
    <d v="1899-12-30T13:21:00"/>
    <s v="13"/>
    <d v="2024-11-06T00:00:00"/>
    <d v="1899-12-30T19:21:00"/>
    <x v="10"/>
    <s v="Fatima Al Suwaidi"/>
    <x v="1"/>
    <x v="0"/>
    <s v="Flowers"/>
    <x v="1"/>
    <x v="2"/>
    <x v="0"/>
    <n v="102.1"/>
    <d v="2024-11-06T00:25:00"/>
    <d v="2024-10-30T00:22:00"/>
    <x v="0"/>
    <d v="2024-11-06T19:21:00"/>
    <d v="2024-11-07T00:25:00"/>
    <x v="1"/>
  </r>
  <r>
    <s v="ORD-20250518-02097"/>
    <x v="0"/>
    <s v="PAF-001"/>
    <x v="12"/>
    <n v="22.74"/>
    <x v="3"/>
    <n v="1"/>
    <x v="253"/>
    <x v="1"/>
    <d v="1899-12-30T19:58:00"/>
    <s v="19"/>
    <d v="2025-05-19T00:00:00"/>
    <d v="1899-12-30T19:58:00"/>
    <x v="14"/>
    <s v="Emma Brown"/>
    <x v="1"/>
    <x v="0"/>
    <s v="Bakery"/>
    <x v="0"/>
    <x v="0"/>
    <x v="1"/>
    <n v="22.74"/>
    <d v="2025-05-18T00:44:00"/>
    <d v="2024-08-22T00:11:00"/>
    <x v="0"/>
    <d v="2025-05-19T19:58:00"/>
    <d v="2025-05-19T00:44:00"/>
    <x v="0"/>
  </r>
  <r>
    <s v="ORD-20250124-02098"/>
    <x v="0"/>
    <s v="PRF-001"/>
    <x v="14"/>
    <n v="133.46"/>
    <x v="10"/>
    <n v="1"/>
    <x v="303"/>
    <x v="4"/>
    <d v="1899-12-30T20:38:00"/>
    <s v="20"/>
    <d v="2025-01-25T00:00:00"/>
    <d v="1899-12-30T21:38:00"/>
    <x v="32"/>
    <s v="Omar Al Mansoori"/>
    <x v="7"/>
    <x v="1"/>
    <s v="Perfume"/>
    <x v="0"/>
    <x v="0"/>
    <x v="0"/>
    <n v="133.46"/>
    <d v="2025-01-24T00:22:00"/>
    <d v="2024-12-30T00:22:00"/>
    <x v="0"/>
    <d v="2025-01-25T21:38:00"/>
    <d v="2025-01-25T00:22:00"/>
    <x v="0"/>
  </r>
  <r>
    <s v="ORD-20250513-02099"/>
    <x v="0"/>
    <s v="GFT-001"/>
    <x v="2"/>
    <n v="36.82"/>
    <x v="12"/>
    <n v="2"/>
    <x v="142"/>
    <x v="1"/>
    <d v="1899-12-30T15:20:00"/>
    <s v="15"/>
    <d v="2025-05-14T00:00:00"/>
    <d v="1899-12-30T16:20:00"/>
    <x v="11"/>
    <s v="Rakesh Khan"/>
    <x v="0"/>
    <x v="0"/>
    <s v="Gifting"/>
    <x v="0"/>
    <x v="1"/>
    <x v="1"/>
    <n v="73.64"/>
    <d v="2025-05-13T01:29:00"/>
    <d v="2024-08-02T01:18:00"/>
    <x v="0"/>
    <d v="2025-05-14T16:20:00"/>
    <d v="2025-05-14T01:29:00"/>
    <x v="0"/>
  </r>
  <r>
    <s v="ORD-20250108-02100"/>
    <x v="0"/>
    <s v="PER-002"/>
    <x v="15"/>
    <n v="17.600000000000001"/>
    <x v="0"/>
    <n v="1"/>
    <x v="334"/>
    <x v="4"/>
    <d v="1899-12-30T18:50:00"/>
    <s v="18"/>
    <d v="2025-01-09T00:00:00"/>
    <d v="1899-12-30T12:19:00"/>
    <x v="17"/>
    <s v="Ayesha Patel"/>
    <x v="2"/>
    <x v="1"/>
    <s v="Personalized"/>
    <x v="0"/>
    <x v="0"/>
    <x v="0"/>
    <n v="17.600000000000001"/>
    <d v="2025-01-08T00:22:00"/>
    <d v="2024-08-01T00:11:00"/>
    <x v="0"/>
    <d v="2025-01-09T12:19:00"/>
    <d v="2025-01-09T00:22:00"/>
    <x v="0"/>
  </r>
  <r>
    <s v="ORD-20241202-02101"/>
    <x v="0"/>
    <s v="HMP-001"/>
    <x v="11"/>
    <n v="81.31"/>
    <x v="10"/>
    <n v="1"/>
    <x v="261"/>
    <x v="11"/>
    <d v="1899-12-30T10:38:00"/>
    <s v="10"/>
    <d v="2024-12-02T00:00:00"/>
    <d v="1899-12-30T16:38:00"/>
    <x v="3"/>
    <s v="Fatima Al Nahyan"/>
    <x v="0"/>
    <x v="1"/>
    <s v="Hamper"/>
    <x v="1"/>
    <x v="0"/>
    <x v="0"/>
    <n v="81.31"/>
    <d v="2024-12-02T00:56:00"/>
    <d v="2024-08-16T00:22:00"/>
    <x v="0"/>
    <d v="2024-12-02T16:38:00"/>
    <d v="2024-12-03T00:56:00"/>
    <x v="1"/>
  </r>
  <r>
    <s v="ORD-20250129-02102"/>
    <x v="0"/>
    <s v="TOY-001"/>
    <x v="0"/>
    <n v="16.559999999999999"/>
    <x v="5"/>
    <n v="1"/>
    <x v="249"/>
    <x v="4"/>
    <d v="1899-12-30T17:03:00"/>
    <s v="17"/>
    <d v="2025-01-30T00:00:00"/>
    <d v="1899-12-30T19:03:00"/>
    <x v="33"/>
    <s v="John Brown"/>
    <x v="6"/>
    <x v="0"/>
    <s v="Toys"/>
    <x v="0"/>
    <x v="0"/>
    <x v="1"/>
    <n v="16.559999999999999"/>
    <d v="2025-01-29T01:07:00"/>
    <d v="2024-08-01T01:07:00"/>
    <x v="0"/>
    <d v="2025-01-30T19:03:00"/>
    <d v="2025-01-30T01:07:00"/>
    <x v="0"/>
  </r>
  <r>
    <s v="ORD-20250518-02103"/>
    <x v="0"/>
    <s v="PRF-001"/>
    <x v="14"/>
    <n v="116.31"/>
    <x v="2"/>
    <n v="2"/>
    <x v="253"/>
    <x v="1"/>
    <d v="1899-12-30T10:03:00"/>
    <s v="10"/>
    <d v="2025-05-19T00:00:00"/>
    <d v="1899-12-30T16:03:00"/>
    <x v="5"/>
    <s v="Bilal Ahmed"/>
    <x v="0"/>
    <x v="0"/>
    <s v="Perfume"/>
    <x v="0"/>
    <x v="2"/>
    <x v="0"/>
    <n v="232.62"/>
    <d v="2025-05-18T01:15:00"/>
    <d v="2024-08-13T00:56:00"/>
    <x v="0"/>
    <d v="2025-05-19T16:03:00"/>
    <d v="2025-05-19T01:15:00"/>
    <x v="0"/>
  </r>
  <r>
    <s v="ORD-20241227-02104"/>
    <x v="0"/>
    <s v="FLW-001"/>
    <x v="1"/>
    <n v="49.98"/>
    <x v="0"/>
    <n v="3"/>
    <x v="54"/>
    <x v="11"/>
    <d v="1899-12-30T14:29:00"/>
    <s v="14"/>
    <d v="2024-12-27T00:00:00"/>
    <d v="1899-12-30T18:29:00"/>
    <x v="3"/>
    <s v="Rakesh Khan"/>
    <x v="0"/>
    <x v="1"/>
    <s v="Flowers"/>
    <x v="1"/>
    <x v="1"/>
    <x v="0"/>
    <n v="149.94"/>
    <d v="2024-12-27T00:22:00"/>
    <d v="2024-08-02T01:18:00"/>
    <x v="0"/>
    <d v="2024-12-27T18:29:00"/>
    <d v="2024-12-28T00:22:00"/>
    <x v="1"/>
  </r>
  <r>
    <s v="ORD-20241214-02105"/>
    <x v="0"/>
    <s v="FLW-001"/>
    <x v="1"/>
    <n v="56.82"/>
    <x v="1"/>
    <n v="1"/>
    <x v="284"/>
    <x v="11"/>
    <d v="1899-12-30T18:57:00"/>
    <s v="18"/>
    <d v="2024-12-15T00:00:00"/>
    <d v="1899-12-30T19:57:00"/>
    <x v="17"/>
    <s v="Bilal Iqbal"/>
    <x v="2"/>
    <x v="0"/>
    <s v="Flowers"/>
    <x v="0"/>
    <x v="2"/>
    <x v="0"/>
    <n v="56.82"/>
    <d v="2024-12-14T00:33:00"/>
    <d v="2024-09-16T00:11:00"/>
    <x v="0"/>
    <d v="2024-12-15T19:57:00"/>
    <d v="2024-12-15T00:33:00"/>
    <x v="0"/>
  </r>
  <r>
    <s v="ORD-20250211-02106"/>
    <x v="0"/>
    <s v="CHC-001"/>
    <x v="17"/>
    <n v="24.28"/>
    <x v="1"/>
    <n v="1"/>
    <x v="237"/>
    <x v="5"/>
    <d v="1899-12-30T11:38:00"/>
    <s v="11"/>
    <d v="2025-02-12T00:00:00"/>
    <d v="1899-12-30T17:38:00"/>
    <x v="8"/>
    <s v="Sophia Brown"/>
    <x v="2"/>
    <x v="1"/>
    <s v="Chocolate"/>
    <x v="0"/>
    <x v="1"/>
    <x v="0"/>
    <n v="24.28"/>
    <d v="2025-02-11T00:22:00"/>
    <d v="2024-11-06T00:44:00"/>
    <x v="0"/>
    <d v="2025-02-12T17:38:00"/>
    <d v="2025-02-12T00:22:00"/>
    <x v="0"/>
  </r>
  <r>
    <s v="ORD-20250623-02107"/>
    <x v="0"/>
    <s v="PAF-001"/>
    <x v="12"/>
    <n v="23.07"/>
    <x v="3"/>
    <n v="1"/>
    <x v="115"/>
    <x v="6"/>
    <d v="1899-12-30T12:01:00"/>
    <s v="12"/>
    <d v="2025-06-23T00:00:00"/>
    <d v="1899-12-30T15:01:00"/>
    <x v="23"/>
    <s v="Arjun Verma"/>
    <x v="5"/>
    <x v="0"/>
    <s v="Bakery"/>
    <x v="1"/>
    <x v="4"/>
    <x v="0"/>
    <n v="23.07"/>
    <d v="2025-06-23T00:44:00"/>
    <d v="2024-08-29T01:07:00"/>
    <x v="0"/>
    <d v="2025-06-23T15:01:00"/>
    <d v="2025-06-24T00:44:00"/>
    <x v="1"/>
  </r>
  <r>
    <s v="ORD-20240913-02108"/>
    <x v="0"/>
    <s v="FLW-002"/>
    <x v="5"/>
    <n v="54.19"/>
    <x v="10"/>
    <n v="2"/>
    <x v="239"/>
    <x v="3"/>
    <d v="1899-12-30T15:52:00"/>
    <s v="15"/>
    <d v="2024-09-14T00:00:00"/>
    <d v="1899-12-30T21:52:00"/>
    <x v="29"/>
    <s v="Emma Miller"/>
    <x v="2"/>
    <x v="0"/>
    <s v="Flowers"/>
    <x v="0"/>
    <x v="2"/>
    <x v="1"/>
    <n v="108.38"/>
    <d v="2024-09-13T00:11:00"/>
    <d v="2024-08-06T00:11:00"/>
    <x v="0"/>
    <d v="2024-09-14T21:52:00"/>
    <d v="2024-09-14T00:11:00"/>
    <x v="0"/>
  </r>
  <r>
    <s v="ORD-20240811-02109"/>
    <x v="0"/>
    <s v="PRF-001"/>
    <x v="14"/>
    <n v="125.13"/>
    <x v="12"/>
    <n v="1"/>
    <x v="251"/>
    <x v="7"/>
    <d v="1899-12-30T21:56:00"/>
    <s v="21"/>
    <d v="2024-08-12T00:00:00"/>
    <d v="1899-12-30T21:56:00"/>
    <x v="11"/>
    <s v="Aijaz Chaudhry"/>
    <x v="0"/>
    <x v="0"/>
    <s v="Perfume"/>
    <x v="0"/>
    <x v="0"/>
    <x v="0"/>
    <n v="125.13"/>
    <d v="2024-08-11T01:29:00"/>
    <d v="2024-08-11T01:29:00"/>
    <x v="1"/>
    <d v="2024-08-12T21:56:00"/>
    <d v="2024-08-12T01:29:00"/>
    <x v="0"/>
  </r>
  <r>
    <s v="ORD-20241016-02110"/>
    <x v="0"/>
    <s v="GFT-001"/>
    <x v="2"/>
    <n v="37.49"/>
    <x v="3"/>
    <n v="1"/>
    <x v="248"/>
    <x v="10"/>
    <d v="1899-12-30T21:31:00"/>
    <s v="21"/>
    <d v="2024-10-18T00:00:00"/>
    <d v="1899-12-30T19:29:00"/>
    <x v="11"/>
    <s v="Bilal Khan"/>
    <x v="0"/>
    <x v="0"/>
    <s v="Gifting"/>
    <x v="2"/>
    <x v="3"/>
    <x v="0"/>
    <n v="37.49"/>
    <d v="2024-10-16T01:18:00"/>
    <d v="2024-08-15T01:15:00"/>
    <x v="0"/>
    <d v="2024-10-18T19:29:00"/>
    <d v="2024-10-17T01:18:00"/>
    <x v="0"/>
  </r>
  <r>
    <s v="ORD-20250429-02111"/>
    <x v="0"/>
    <s v="FLW-002"/>
    <x v="5"/>
    <n v="53.59"/>
    <x v="6"/>
    <n v="1"/>
    <x v="210"/>
    <x v="0"/>
    <d v="1899-12-30T12:08:00"/>
    <s v="12"/>
    <d v="2025-04-30T00:00:00"/>
    <d v="1899-12-30T17:08:00"/>
    <x v="3"/>
    <s v="Imran Khan"/>
    <x v="0"/>
    <x v="1"/>
    <s v="Flowers"/>
    <x v="0"/>
    <x v="0"/>
    <x v="1"/>
    <n v="53.59"/>
    <d v="2025-04-29T00:56:00"/>
    <d v="2024-08-03T00:11:00"/>
    <x v="0"/>
    <d v="2025-04-30T17:08:00"/>
    <d v="2025-04-30T00:56:00"/>
    <x v="0"/>
  </r>
  <r>
    <s v="ORD-20250809-02112"/>
    <x v="0"/>
    <s v="HMP-002"/>
    <x v="8"/>
    <n v="86.56"/>
    <x v="9"/>
    <n v="9"/>
    <x v="371"/>
    <x v="7"/>
    <d v="1899-12-30T16:24:00"/>
    <s v="16"/>
    <d v="2025-08-10T00:00:00"/>
    <d v="1899-12-30T17:24:00"/>
    <x v="26"/>
    <s v="Hamad Al Marri"/>
    <x v="1"/>
    <x v="0"/>
    <s v="Hamper"/>
    <x v="0"/>
    <x v="1"/>
    <x v="2"/>
    <n v="779.04"/>
    <d v="2025-08-09T00:33:00"/>
    <d v="2024-08-18T00:33:00"/>
    <x v="0"/>
    <d v="2025-08-10T17:24:00"/>
    <d v="2025-08-10T00:33:00"/>
    <x v="0"/>
  </r>
  <r>
    <s v="ORD-20250621-02113"/>
    <x v="0"/>
    <s v="PAF-001"/>
    <x v="12"/>
    <n v="22.88"/>
    <x v="3"/>
    <n v="1"/>
    <x v="220"/>
    <x v="6"/>
    <d v="1899-12-30T15:47:00"/>
    <s v="15"/>
    <d v="2025-06-22T00:00:00"/>
    <d v="1899-12-30T17:47:00"/>
    <x v="29"/>
    <s v="Hina Verma"/>
    <x v="2"/>
    <x v="0"/>
    <s v="Bakery"/>
    <x v="0"/>
    <x v="1"/>
    <x v="1"/>
    <n v="22.88"/>
    <d v="2025-06-21T01:29:00"/>
    <d v="2024-09-24T00:33:00"/>
    <x v="0"/>
    <d v="2025-06-22T17:47:00"/>
    <d v="2025-06-22T01:29:00"/>
    <x v="0"/>
  </r>
  <r>
    <s v="ORD-20250221-02114"/>
    <x v="0"/>
    <s v="FLW-002"/>
    <x v="5"/>
    <n v="57.93"/>
    <x v="10"/>
    <n v="1"/>
    <x v="222"/>
    <x v="5"/>
    <d v="1899-12-30T12:30:00"/>
    <s v="12"/>
    <d v="2025-02-22T00:00:00"/>
    <d v="1899-12-30T14:30:00"/>
    <x v="12"/>
    <s v="James Davis"/>
    <x v="1"/>
    <x v="0"/>
    <s v="Flowers"/>
    <x v="0"/>
    <x v="1"/>
    <x v="2"/>
    <n v="57.93"/>
    <d v="2025-02-21T00:33:00"/>
    <d v="2024-09-05T00:11:00"/>
    <x v="0"/>
    <d v="2025-02-22T14:30:00"/>
    <d v="2025-02-22T00:33:00"/>
    <x v="0"/>
  </r>
  <r>
    <s v="ORD-20250327-02115"/>
    <x v="0"/>
    <s v="PAF-001"/>
    <x v="12"/>
    <n v="22.74"/>
    <x v="3"/>
    <n v="1"/>
    <x v="181"/>
    <x v="2"/>
    <d v="1899-12-30T20:42:00"/>
    <s v="20"/>
    <d v="2025-03-28T00:00:00"/>
    <d v="1899-12-30T21:42:00"/>
    <x v="18"/>
    <s v="Bilal Ahmed"/>
    <x v="1"/>
    <x v="0"/>
    <s v="Bakery"/>
    <x v="0"/>
    <x v="1"/>
    <x v="0"/>
    <n v="22.74"/>
    <d v="2025-03-27T00:25:00"/>
    <d v="2024-08-13T00:56:00"/>
    <x v="0"/>
    <d v="2025-03-28T21:42:00"/>
    <d v="2025-03-28T00:25:00"/>
    <x v="0"/>
  </r>
  <r>
    <s v="ORD-20240901-02116"/>
    <x v="0"/>
    <s v="HMP-001"/>
    <x v="11"/>
    <n v="71.3"/>
    <x v="9"/>
    <n v="5"/>
    <x v="3"/>
    <x v="3"/>
    <d v="1899-12-30T16:03:00"/>
    <s v="16"/>
    <d v="2024-09-02T00:00:00"/>
    <d v="1899-12-30T19:03:00"/>
    <x v="5"/>
    <s v="Hina Iqbal"/>
    <x v="0"/>
    <x v="0"/>
    <s v="Hamper"/>
    <x v="0"/>
    <x v="0"/>
    <x v="1"/>
    <n v="356.5"/>
    <d v="2024-09-01T01:15:00"/>
    <d v="2024-09-01T01:15:00"/>
    <x v="1"/>
    <d v="2024-09-02T19:03:00"/>
    <d v="2024-09-02T01:15:00"/>
    <x v="0"/>
  </r>
  <r>
    <s v="ORD-20241013-02117"/>
    <x v="0"/>
    <s v="FLW-002"/>
    <x v="5"/>
    <n v="52.54"/>
    <x v="3"/>
    <n v="1"/>
    <x v="151"/>
    <x v="10"/>
    <d v="1899-12-30T09:15:00"/>
    <s v="9"/>
    <d v="2024-10-13T00:00:00"/>
    <d v="1899-12-30T13:15:00"/>
    <x v="10"/>
    <s v="Sara Hussain"/>
    <x v="1"/>
    <x v="0"/>
    <s v="Flowers"/>
    <x v="1"/>
    <x v="3"/>
    <x v="1"/>
    <n v="52.54"/>
    <d v="2024-10-13T01:07:00"/>
    <d v="2024-08-07T00:11:00"/>
    <x v="0"/>
    <d v="2024-10-13T13:15:00"/>
    <d v="2024-10-14T01:07:00"/>
    <x v="1"/>
  </r>
  <r>
    <s v="ORD-20241224-02118"/>
    <x v="0"/>
    <s v="FLW-002"/>
    <x v="5"/>
    <n v="50.16"/>
    <x v="1"/>
    <n v="2"/>
    <x v="245"/>
    <x v="11"/>
    <d v="1899-12-30T10:21:00"/>
    <s v="10"/>
    <d v="2024-12-24T00:00:00"/>
    <d v="1899-12-30T15:21:00"/>
    <x v="4"/>
    <s v="James Davis"/>
    <x v="0"/>
    <x v="0"/>
    <s v="Flowers"/>
    <x v="1"/>
    <x v="1"/>
    <x v="0"/>
    <n v="100.32"/>
    <d v="2024-12-24T00:25:00"/>
    <d v="2024-09-05T00:11:00"/>
    <x v="0"/>
    <d v="2024-12-24T15:21:00"/>
    <d v="2024-12-25T00:25:00"/>
    <x v="1"/>
  </r>
  <r>
    <s v="ORD-20250104-02119"/>
    <x v="0"/>
    <s v="HOM-001"/>
    <x v="3"/>
    <n v="31.05"/>
    <x v="11"/>
    <n v="3"/>
    <x v="98"/>
    <x v="4"/>
    <d v="1899-12-30T15:42:00"/>
    <s v="15"/>
    <d v="2025-01-05T00:00:00"/>
    <d v="1899-12-30T19:42:00"/>
    <x v="8"/>
    <s v="Sana Iqbal"/>
    <x v="2"/>
    <x v="0"/>
    <s v="Home Fragrance"/>
    <x v="0"/>
    <x v="0"/>
    <x v="0"/>
    <n v="93.15"/>
    <d v="2025-01-04T01:07:00"/>
    <d v="2024-10-07T00:00:00"/>
    <x v="0"/>
    <d v="2025-01-05T19:42:00"/>
    <d v="2025-01-05T01:07:00"/>
    <x v="0"/>
  </r>
  <r>
    <s v="ORD-20250115-02120"/>
    <x v="0"/>
    <s v="CKE-001"/>
    <x v="7"/>
    <n v="58.43"/>
    <x v="5"/>
    <n v="1"/>
    <x v="349"/>
    <x v="4"/>
    <d v="1899-12-30T11:59:00"/>
    <s v="11"/>
    <d v="2025-01-16T00:00:00"/>
    <d v="1899-12-30T14:59:00"/>
    <x v="18"/>
    <s v="Ali Patel"/>
    <x v="1"/>
    <x v="0"/>
    <s v="Cakes"/>
    <x v="0"/>
    <x v="0"/>
    <x v="1"/>
    <n v="58.43"/>
    <d v="2025-01-15T00:56:00"/>
    <d v="2024-08-29T00:56:00"/>
    <x v="0"/>
    <d v="2025-01-16T14:59:00"/>
    <d v="2025-01-16T00:56:00"/>
    <x v="0"/>
  </r>
  <r>
    <s v="ORD-20250509-02121"/>
    <x v="0"/>
    <s v="SWT-001"/>
    <x v="9"/>
    <n v="29.03"/>
    <x v="7"/>
    <n v="1"/>
    <x v="353"/>
    <x v="1"/>
    <d v="1899-12-30T13:54:00"/>
    <s v="13"/>
    <d v="2025-05-10T00:00:00"/>
    <d v="1899-12-30T15:54:00"/>
    <x v="0"/>
    <s v="Omar Al Bateen"/>
    <x v="0"/>
    <x v="1"/>
    <s v="Dates &amp; Sweets"/>
    <x v="0"/>
    <x v="1"/>
    <x v="1"/>
    <n v="29.03"/>
    <d v="2025-05-09T01:07:00"/>
    <d v="2024-09-02T01:18:00"/>
    <x v="0"/>
    <d v="2025-05-10T15:54:00"/>
    <d v="2025-05-10T01:07:00"/>
    <x v="0"/>
  </r>
  <r>
    <s v="ORD-20250209-02122"/>
    <x v="0"/>
    <s v="HOM-001"/>
    <x v="3"/>
    <n v="34.020000000000003"/>
    <x v="11"/>
    <n v="1"/>
    <x v="352"/>
    <x v="5"/>
    <d v="1899-12-30T12:54:00"/>
    <s v="12"/>
    <d v="2025-02-09T00:00:00"/>
    <d v="1899-12-30T16:54:00"/>
    <x v="5"/>
    <s v="Neha Kumar"/>
    <x v="0"/>
    <x v="1"/>
    <s v="Home Fragrance"/>
    <x v="1"/>
    <x v="6"/>
    <x v="0"/>
    <n v="34.020000000000003"/>
    <d v="2025-02-09T01:15:00"/>
    <d v="2024-08-12T00:44:00"/>
    <x v="0"/>
    <d v="2025-02-09T16:54:00"/>
    <d v="2025-02-10T01:15:00"/>
    <x v="1"/>
  </r>
  <r>
    <s v="ORD-20250326-02123"/>
    <x v="0"/>
    <s v="SWT-001"/>
    <x v="9"/>
    <n v="29.39"/>
    <x v="7"/>
    <n v="1"/>
    <x v="40"/>
    <x v="2"/>
    <d v="1899-12-30T10:12:00"/>
    <s v="10"/>
    <d v="2025-03-27T00:00:00"/>
    <d v="1899-12-30T16:12:00"/>
    <x v="1"/>
    <s v="Mohammed Al Mazrouei"/>
    <x v="1"/>
    <x v="1"/>
    <s v="Dates &amp; Sweets"/>
    <x v="0"/>
    <x v="1"/>
    <x v="1"/>
    <n v="29.39"/>
    <d v="2025-03-26T00:25:00"/>
    <d v="2024-08-08T00:11:00"/>
    <x v="0"/>
    <d v="2025-03-27T16:12:00"/>
    <d v="2025-03-27T00:25:00"/>
    <x v="0"/>
  </r>
  <r>
    <s v="ORD-20250314-02124"/>
    <x v="0"/>
    <s v="BBY-001"/>
    <x v="16"/>
    <n v="68.48"/>
    <x v="0"/>
    <n v="2"/>
    <x v="367"/>
    <x v="2"/>
    <d v="1899-12-30T17:17:00"/>
    <s v="17"/>
    <d v="2025-03-15T00:00:00"/>
    <d v="1899-12-30T18:17:00"/>
    <x v="0"/>
    <s v="Bilal Shaikh"/>
    <x v="0"/>
    <x v="1"/>
    <s v="Baby"/>
    <x v="0"/>
    <x v="0"/>
    <x v="1"/>
    <n v="136.96"/>
    <d v="2025-03-14T01:29:00"/>
    <d v="2024-09-22T00:11:00"/>
    <x v="0"/>
    <d v="2025-03-15T18:17:00"/>
    <d v="2025-03-15T01:29:00"/>
    <x v="0"/>
  </r>
  <r>
    <s v="ORD-20240928-02125"/>
    <x v="0"/>
    <s v="FLW-002"/>
    <x v="5"/>
    <n v="50.2"/>
    <x v="2"/>
    <n v="1"/>
    <x v="146"/>
    <x v="3"/>
    <d v="1899-12-30T10:00:00"/>
    <s v="10"/>
    <d v="2024-09-29T00:00:00"/>
    <d v="1899-12-30T14:00:00"/>
    <x v="12"/>
    <s v="Faisal Al Hosani"/>
    <x v="1"/>
    <x v="0"/>
    <s v="Flowers"/>
    <x v="0"/>
    <x v="0"/>
    <x v="2"/>
    <n v="50.2"/>
    <d v="2024-09-28T01:07:00"/>
    <d v="2024-08-02T00:44:00"/>
    <x v="0"/>
    <d v="2024-09-29T14:00:00"/>
    <d v="2024-09-29T01:07:00"/>
    <x v="0"/>
  </r>
  <r>
    <s v="ORD-20241021-02126"/>
    <x v="0"/>
    <s v="HMP-002"/>
    <x v="8"/>
    <n v="82.37"/>
    <x v="7"/>
    <n v="1"/>
    <x v="226"/>
    <x v="10"/>
    <d v="1899-12-30T14:50:00"/>
    <s v="14"/>
    <d v="2024-10-21T00:00:00"/>
    <d v="1899-12-30T18:50:00"/>
    <x v="0"/>
    <s v="Ahmed Al Suwaidi"/>
    <x v="0"/>
    <x v="1"/>
    <s v="Hamper"/>
    <x v="1"/>
    <x v="5"/>
    <x v="0"/>
    <n v="82.37"/>
    <d v="2024-10-21T00:56:00"/>
    <d v="2024-09-22T00:11:00"/>
    <x v="0"/>
    <d v="2024-10-21T18:50:00"/>
    <d v="2024-10-22T00:56:00"/>
    <x v="1"/>
  </r>
  <r>
    <s v="ORD-20250729-02127"/>
    <x v="0"/>
    <s v="PER-002"/>
    <x v="15"/>
    <n v="21.11"/>
    <x v="0"/>
    <n v="3"/>
    <x v="194"/>
    <x v="8"/>
    <d v="1899-12-30T20:10:00"/>
    <s v="20"/>
    <d v="2025-07-30T00:00:00"/>
    <d v="1899-12-30T20:10:00"/>
    <x v="5"/>
    <s v="Olivia Jones"/>
    <x v="2"/>
    <x v="1"/>
    <s v="Personalized"/>
    <x v="0"/>
    <x v="5"/>
    <x v="1"/>
    <n v="63.33"/>
    <d v="2025-07-29T01:18:00"/>
    <d v="2024-11-18T00:22:00"/>
    <x v="0"/>
    <d v="2025-07-30T20:10:00"/>
    <d v="2025-07-30T01:18:00"/>
    <x v="0"/>
  </r>
  <r>
    <s v="ORD-20250428-02128"/>
    <x v="0"/>
    <s v="BAL-001"/>
    <x v="13"/>
    <n v="26.7"/>
    <x v="8"/>
    <n v="1"/>
    <x v="278"/>
    <x v="0"/>
    <d v="1899-12-30T11:42:00"/>
    <s v="11"/>
    <d v="2025-04-28T00:00:00"/>
    <d v="1899-12-30T16:42:00"/>
    <x v="0"/>
    <s v="Maryam Al Mansoori"/>
    <x v="0"/>
    <x v="1"/>
    <s v="Balloons"/>
    <x v="1"/>
    <x v="5"/>
    <x v="2"/>
    <n v="26.7"/>
    <d v="2025-04-28T01:15:00"/>
    <d v="2024-09-28T00:44:00"/>
    <x v="0"/>
    <d v="2025-04-28T16:42:00"/>
    <d v="2025-04-29T01:15:00"/>
    <x v="1"/>
  </r>
  <r>
    <s v="ORD-20250620-02129"/>
    <x v="0"/>
    <s v="GFT-001"/>
    <x v="2"/>
    <n v="34.18"/>
    <x v="3"/>
    <n v="1"/>
    <x v="296"/>
    <x v="6"/>
    <d v="1899-12-30T20:30:00"/>
    <s v="20"/>
    <d v="2025-06-22T00:00:00"/>
    <d v="1899-12-30T14:59:00"/>
    <x v="24"/>
    <s v="Ayesha Khan"/>
    <x v="1"/>
    <x v="0"/>
    <s v="Gifting"/>
    <x v="2"/>
    <x v="6"/>
    <x v="0"/>
    <n v="34.18"/>
    <d v="2025-06-20T01:07:00"/>
    <d v="2024-10-23T00:22:00"/>
    <x v="0"/>
    <d v="2025-06-22T14:59:00"/>
    <d v="2025-06-21T01:07:00"/>
    <x v="0"/>
  </r>
  <r>
    <s v="ORD-20241231-02130"/>
    <x v="0"/>
    <s v="PER-001"/>
    <x v="10"/>
    <n v="11.93"/>
    <x v="5"/>
    <n v="1"/>
    <x v="297"/>
    <x v="11"/>
    <d v="1899-12-30T09:08:00"/>
    <s v="9"/>
    <d v="2024-12-31T00:00:00"/>
    <d v="1899-12-30T13:08:00"/>
    <x v="8"/>
    <s v="Bilal Patel"/>
    <x v="2"/>
    <x v="0"/>
    <s v="Personalized"/>
    <x v="1"/>
    <x v="0"/>
    <x v="0"/>
    <n v="11.93"/>
    <d v="2024-12-31T00:56:00"/>
    <d v="2024-08-09T01:18:00"/>
    <x v="0"/>
    <d v="2024-12-31T13:08:00"/>
    <d v="2025-01-01T00:56:00"/>
    <x v="1"/>
  </r>
  <r>
    <s v="ORD-20250325-02131"/>
    <x v="0"/>
    <s v="FLW-002"/>
    <x v="5"/>
    <n v="48.32"/>
    <x v="3"/>
    <n v="1"/>
    <x v="361"/>
    <x v="2"/>
    <d v="1899-12-30T11:16:00"/>
    <s v="11"/>
    <d v="2025-03-25T00:00:00"/>
    <d v="1899-12-30T15:16:00"/>
    <x v="18"/>
    <s v="Mohammed Al Falasi"/>
    <x v="1"/>
    <x v="0"/>
    <s v="Flowers"/>
    <x v="1"/>
    <x v="6"/>
    <x v="1"/>
    <n v="48.32"/>
    <d v="2025-03-25T00:44:00"/>
    <d v="2024-11-19T00:25:00"/>
    <x v="0"/>
    <d v="2025-03-25T15:16:00"/>
    <d v="2025-03-26T00:44:00"/>
    <x v="1"/>
  </r>
  <r>
    <s v="ORD-20250725-02132"/>
    <x v="0"/>
    <s v="SWT-001"/>
    <x v="9"/>
    <n v="27.2"/>
    <x v="4"/>
    <n v="2"/>
    <x v="52"/>
    <x v="8"/>
    <d v="1899-12-30T11:57:00"/>
    <s v="11"/>
    <d v="2025-07-25T00:00:00"/>
    <d v="1899-12-30T16:57:00"/>
    <x v="24"/>
    <s v="Ali Patel"/>
    <x v="1"/>
    <x v="0"/>
    <s v="Dates &amp; Sweets"/>
    <x v="1"/>
    <x v="5"/>
    <x v="1"/>
    <n v="54.4"/>
    <d v="2025-07-25T01:07:00"/>
    <d v="2024-08-29T00:56:00"/>
    <x v="0"/>
    <d v="2025-07-25T16:57:00"/>
    <d v="2025-07-26T01:07:00"/>
    <x v="1"/>
  </r>
  <r>
    <s v="ORD-20241006-02133"/>
    <x v="0"/>
    <s v="GFT-001"/>
    <x v="2"/>
    <n v="37.49"/>
    <x v="6"/>
    <n v="1"/>
    <x v="262"/>
    <x v="10"/>
    <d v="1899-12-30T09:37:00"/>
    <s v="9"/>
    <d v="2024-10-06T00:00:00"/>
    <d v="1899-12-30T16:37:00"/>
    <x v="12"/>
    <s v="Hamad Al Nuaimi"/>
    <x v="1"/>
    <x v="0"/>
    <s v="Gifting"/>
    <x v="1"/>
    <x v="1"/>
    <x v="1"/>
    <n v="37.49"/>
    <d v="2024-10-06T00:44:00"/>
    <d v="2024-08-09T00:56:00"/>
    <x v="0"/>
    <d v="2024-10-06T16:37:00"/>
    <d v="2024-10-07T00:44:00"/>
    <x v="1"/>
  </r>
  <r>
    <s v="ORD-20250809-02134"/>
    <x v="0"/>
    <s v="DAT-001"/>
    <x v="6"/>
    <n v="30.33"/>
    <x v="4"/>
    <n v="3"/>
    <x v="371"/>
    <x v="7"/>
    <d v="1899-12-30T12:45:00"/>
    <s v="12"/>
    <d v="2025-08-10T00:00:00"/>
    <d v="1899-12-30T12:45:00"/>
    <x v="18"/>
    <s v="Aijaz Ahmed"/>
    <x v="1"/>
    <x v="0"/>
    <s v="Dates &amp; Sweets"/>
    <x v="0"/>
    <x v="2"/>
    <x v="0"/>
    <n v="90.99"/>
    <d v="2025-08-09T00:25:00"/>
    <d v="2024-08-29T01:18:00"/>
    <x v="0"/>
    <d v="2025-08-10T12:45:00"/>
    <d v="2025-08-10T00:25:00"/>
    <x v="0"/>
  </r>
  <r>
    <s v="ORD-20250329-02135"/>
    <x v="0"/>
    <s v="PER-002"/>
    <x v="15"/>
    <n v="20.8"/>
    <x v="0"/>
    <n v="1"/>
    <x v="375"/>
    <x v="2"/>
    <d v="1899-12-30T20:41:00"/>
    <s v="20"/>
    <d v="2025-03-31T00:00:00"/>
    <d v="1899-12-30T17:25:00"/>
    <x v="19"/>
    <s v="Hassan Al Bateen"/>
    <x v="0"/>
    <x v="0"/>
    <s v="Personalized"/>
    <x v="2"/>
    <x v="1"/>
    <x v="1"/>
    <n v="20.8"/>
    <d v="2025-03-29T00:56:00"/>
    <d v="2024-10-07T01:18:00"/>
    <x v="0"/>
    <d v="2025-03-31T17:25:00"/>
    <d v="2025-03-30T00:56:00"/>
    <x v="0"/>
  </r>
  <r>
    <s v="ORD-20240918-02136"/>
    <x v="0"/>
    <s v="SWT-001"/>
    <x v="9"/>
    <n v="28.11"/>
    <x v="4"/>
    <n v="1"/>
    <x v="365"/>
    <x v="3"/>
    <d v="1899-12-30T10:24:00"/>
    <s v="10"/>
    <d v="2024-09-20T00:00:00"/>
    <d v="1899-12-30T15:24:00"/>
    <x v="21"/>
    <s v="Fatima Al Marri"/>
    <x v="4"/>
    <x v="1"/>
    <s v="Dates &amp; Sweets"/>
    <x v="2"/>
    <x v="3"/>
    <x v="0"/>
    <n v="28.11"/>
    <d v="2024-09-18T00:33:00"/>
    <d v="2024-08-03T00:33:00"/>
    <x v="0"/>
    <d v="2024-09-20T15:24:00"/>
    <d v="2024-09-19T00:33:00"/>
    <x v="0"/>
  </r>
  <r>
    <s v="ORD-20240811-02137"/>
    <x v="0"/>
    <s v="HMP-001"/>
    <x v="11"/>
    <n v="75.040000000000006"/>
    <x v="10"/>
    <n v="1"/>
    <x v="251"/>
    <x v="7"/>
    <d v="1899-12-30T20:06:00"/>
    <s v="20"/>
    <d v="2024-08-12T00:00:00"/>
    <d v="1899-12-30T20:49:00"/>
    <x v="35"/>
    <s v="James Brown"/>
    <x v="5"/>
    <x v="1"/>
    <s v="Hamper"/>
    <x v="0"/>
    <x v="4"/>
    <x v="2"/>
    <n v="75.040000000000006"/>
    <d v="2024-08-11T01:15:00"/>
    <d v="2024-08-11T01:15:00"/>
    <x v="1"/>
    <d v="2024-08-12T20:49:00"/>
    <d v="2024-08-12T01:15:00"/>
    <x v="0"/>
  </r>
  <r>
    <s v="ORD-20250510-02138"/>
    <x v="0"/>
    <s v="HMP-002"/>
    <x v="8"/>
    <n v="89.75"/>
    <x v="9"/>
    <n v="3"/>
    <x v="345"/>
    <x v="1"/>
    <d v="1899-12-30T11:56:00"/>
    <s v="11"/>
    <d v="2025-05-10T00:00:00"/>
    <d v="1899-12-30T14:56:00"/>
    <x v="25"/>
    <s v="Zain Khan"/>
    <x v="6"/>
    <x v="1"/>
    <s v="Hamper"/>
    <x v="1"/>
    <x v="1"/>
    <x v="2"/>
    <n v="269.25"/>
    <d v="2025-05-10T00:22:00"/>
    <d v="2024-08-05T00:22:00"/>
    <x v="0"/>
    <d v="2025-05-10T14:56:00"/>
    <d v="2025-05-11T00:22:00"/>
    <x v="1"/>
  </r>
  <r>
    <s v="ORD-20250812-02139"/>
    <x v="0"/>
    <s v="GFT-001"/>
    <x v="2"/>
    <n v="36.18"/>
    <x v="10"/>
    <n v="1"/>
    <x v="290"/>
    <x v="7"/>
    <d v="1899-12-30T18:16:00"/>
    <s v="18"/>
    <d v="2025-08-13T00:00:00"/>
    <d v="1899-12-30T21:16:00"/>
    <x v="11"/>
    <s v="Faisal Al Hosani"/>
    <x v="0"/>
    <x v="1"/>
    <s v="Gifting"/>
    <x v="0"/>
    <x v="1"/>
    <x v="2"/>
    <n v="36.18"/>
    <d v="2025-08-12T00:11:00"/>
    <d v="2024-08-02T00:44:00"/>
    <x v="0"/>
    <d v="2025-08-13T21:16:00"/>
    <d v="2025-08-13T00:11:00"/>
    <x v="0"/>
  </r>
  <r>
    <s v="ORD-20250729-02140"/>
    <x v="0"/>
    <s v="HMP-001"/>
    <x v="11"/>
    <n v="71.84"/>
    <x v="9"/>
    <n v="4"/>
    <x v="194"/>
    <x v="8"/>
    <d v="1899-12-30T17:37:00"/>
    <s v="17"/>
    <d v="2025-07-30T00:00:00"/>
    <d v="1899-12-30T20:37:00"/>
    <x v="24"/>
    <s v="Reem Al Nahyan"/>
    <x v="1"/>
    <x v="1"/>
    <s v="Hamper"/>
    <x v="0"/>
    <x v="1"/>
    <x v="0"/>
    <n v="287.36"/>
    <d v="2025-07-29T01:18:00"/>
    <d v="2024-08-10T00:11:00"/>
    <x v="0"/>
    <d v="2025-07-30T20:37:00"/>
    <d v="2025-07-30T01:18:00"/>
    <x v="0"/>
  </r>
  <r>
    <s v="ORD-20241210-02141"/>
    <x v="0"/>
    <s v="FLW-001"/>
    <x v="1"/>
    <n v="40.56"/>
    <x v="1"/>
    <n v="2"/>
    <x v="207"/>
    <x v="11"/>
    <d v="1899-12-30T09:18:00"/>
    <s v="9"/>
    <d v="2024-12-11T00:00:00"/>
    <d v="1899-12-30T11:18:00"/>
    <x v="16"/>
    <s v="Reem Al Falasi"/>
    <x v="0"/>
    <x v="0"/>
    <s v="Flowers"/>
    <x v="0"/>
    <x v="0"/>
    <x v="2"/>
    <n v="81.12"/>
    <d v="2024-12-10T01:15:00"/>
    <d v="2024-08-27T00:44:00"/>
    <x v="0"/>
    <d v="2024-12-11T11:18:00"/>
    <d v="2024-12-11T01:15:00"/>
    <x v="0"/>
  </r>
  <r>
    <s v="ORD-20241213-02142"/>
    <x v="0"/>
    <s v="BBY-001"/>
    <x v="16"/>
    <n v="70.709999999999994"/>
    <x v="0"/>
    <n v="1"/>
    <x v="364"/>
    <x v="11"/>
    <d v="1899-12-30T11:27:00"/>
    <s v="11"/>
    <d v="2024-12-13T00:00:00"/>
    <d v="1899-12-30T15:27:00"/>
    <x v="19"/>
    <s v="Rakesh Iqbal"/>
    <x v="0"/>
    <x v="1"/>
    <s v="Baby"/>
    <x v="1"/>
    <x v="3"/>
    <x v="0"/>
    <n v="70.709999999999994"/>
    <d v="2024-12-13T00:33:00"/>
    <d v="2024-08-26T01:18:00"/>
    <x v="0"/>
    <d v="2024-12-13T15:27:00"/>
    <d v="2024-12-14T00:33:00"/>
    <x v="1"/>
  </r>
  <r>
    <s v="ORD-20250413-02143"/>
    <x v="0"/>
    <s v="PRF-001"/>
    <x v="14"/>
    <n v="115.4"/>
    <x v="10"/>
    <n v="1"/>
    <x v="204"/>
    <x v="0"/>
    <d v="1899-12-30T10:35:00"/>
    <s v="10"/>
    <d v="2025-04-15T00:00:00"/>
    <d v="1899-12-30T14:35:00"/>
    <x v="36"/>
    <s v="Bilal Khan"/>
    <x v="6"/>
    <x v="0"/>
    <s v="Perfume"/>
    <x v="2"/>
    <x v="3"/>
    <x v="0"/>
    <n v="115.4"/>
    <d v="2025-04-13T00:22:00"/>
    <d v="2024-08-15T01:15:00"/>
    <x v="0"/>
    <d v="2025-04-15T14:35:00"/>
    <d v="2025-04-14T00:22:00"/>
    <x v="0"/>
  </r>
  <r>
    <s v="ORD-20250718-02144"/>
    <x v="0"/>
    <s v="FLW-002"/>
    <x v="5"/>
    <n v="51.2"/>
    <x v="3"/>
    <n v="1"/>
    <x v="354"/>
    <x v="8"/>
    <d v="1899-12-30T20:49:00"/>
    <s v="20"/>
    <d v="2025-07-19T00:00:00"/>
    <d v="1899-12-30T21:49:00"/>
    <x v="26"/>
    <s v="Noor Al Hosani"/>
    <x v="1"/>
    <x v="1"/>
    <s v="Flowers"/>
    <x v="0"/>
    <x v="3"/>
    <x v="1"/>
    <n v="51.2"/>
    <d v="2025-07-18T00:11:00"/>
    <d v="2024-08-30T00:33:00"/>
    <x v="0"/>
    <d v="2025-07-19T21:49:00"/>
    <d v="2025-07-19T00:11:00"/>
    <x v="0"/>
  </r>
  <r>
    <s v="ORD-20241203-02145"/>
    <x v="0"/>
    <s v="DAT-001"/>
    <x v="6"/>
    <n v="30.61"/>
    <x v="7"/>
    <n v="1"/>
    <x v="97"/>
    <x v="11"/>
    <d v="1899-12-30T10:45:00"/>
    <s v="10"/>
    <d v="2024-12-04T00:00:00"/>
    <d v="1899-12-30T13:45:00"/>
    <x v="6"/>
    <s v="Saeed Al Hosani"/>
    <x v="0"/>
    <x v="0"/>
    <s v="Dates &amp; Sweets"/>
    <x v="0"/>
    <x v="0"/>
    <x v="1"/>
    <n v="30.61"/>
    <d v="2024-12-03T01:07:00"/>
    <d v="2024-08-11T01:18:00"/>
    <x v="0"/>
    <d v="2024-12-04T13:45:00"/>
    <d v="2024-12-04T01:07:00"/>
    <x v="0"/>
  </r>
  <r>
    <s v="ORD-20250721-02146"/>
    <x v="0"/>
    <s v="FLW-001"/>
    <x v="1"/>
    <n v="47.46"/>
    <x v="0"/>
    <n v="1"/>
    <x v="317"/>
    <x v="8"/>
    <d v="1899-12-30T12:50:00"/>
    <s v="12"/>
    <d v="2025-07-22T00:00:00"/>
    <d v="1899-12-30T13:50:00"/>
    <x v="12"/>
    <s v="Fatima Al Hosani"/>
    <x v="1"/>
    <x v="0"/>
    <s v="Flowers"/>
    <x v="0"/>
    <x v="0"/>
    <x v="1"/>
    <n v="47.46"/>
    <d v="2025-07-21T00:22:00"/>
    <d v="2024-08-14T00:33:00"/>
    <x v="0"/>
    <d v="2025-07-22T13:50:00"/>
    <d v="2025-07-22T00:22:00"/>
    <x v="0"/>
  </r>
  <r>
    <s v="ORD-20250303-02147"/>
    <x v="0"/>
    <s v="TOY-001"/>
    <x v="0"/>
    <n v="19.53"/>
    <x v="0"/>
    <n v="2"/>
    <x v="180"/>
    <x v="2"/>
    <d v="1899-12-30T11:22:00"/>
    <s v="11"/>
    <d v="2025-03-03T00:00:00"/>
    <d v="1899-12-30T15:22:00"/>
    <x v="3"/>
    <s v="Ali Patel"/>
    <x v="0"/>
    <x v="1"/>
    <s v="Toys"/>
    <x v="1"/>
    <x v="0"/>
    <x v="0"/>
    <n v="39.06"/>
    <d v="2025-03-03T00:11:00"/>
    <d v="2024-08-29T00:56:00"/>
    <x v="0"/>
    <d v="2025-03-03T15:22:00"/>
    <d v="2025-03-04T00:11:00"/>
    <x v="1"/>
  </r>
  <r>
    <s v="ORD-20250108-02148"/>
    <x v="0"/>
    <s v="BBY-001"/>
    <x v="16"/>
    <n v="68.209999999999994"/>
    <x v="0"/>
    <n v="3"/>
    <x v="334"/>
    <x v="4"/>
    <d v="1899-12-30T09:44:00"/>
    <s v="9"/>
    <d v="2025-01-08T00:00:00"/>
    <d v="1899-12-30T13:44:00"/>
    <x v="2"/>
    <s v="Imran Shah"/>
    <x v="0"/>
    <x v="0"/>
    <s v="Baby"/>
    <x v="1"/>
    <x v="0"/>
    <x v="1"/>
    <n v="204.63"/>
    <d v="2025-01-08T00:56:00"/>
    <d v="2024-08-10T00:11:00"/>
    <x v="0"/>
    <d v="2025-01-08T13:44:00"/>
    <d v="2025-01-09T00:56:00"/>
    <x v="1"/>
  </r>
  <r>
    <s v="ORD-20250802-02149"/>
    <x v="0"/>
    <s v="FLW-002"/>
    <x v="5"/>
    <n v="58.01"/>
    <x v="5"/>
    <n v="1"/>
    <x v="174"/>
    <x v="7"/>
    <d v="1899-12-30T19:46:00"/>
    <s v="19"/>
    <d v="2025-08-03T00:00:00"/>
    <d v="1899-12-30T20:46:00"/>
    <x v="24"/>
    <s v="Bilal Chaudhry"/>
    <x v="1"/>
    <x v="1"/>
    <s v="Flowers"/>
    <x v="0"/>
    <x v="0"/>
    <x v="2"/>
    <n v="58.01"/>
    <d v="2025-08-02T00:11:00"/>
    <d v="2024-08-06T00:56:00"/>
    <x v="0"/>
    <d v="2025-08-03T20:46:00"/>
    <d v="2025-08-03T00:11:00"/>
    <x v="0"/>
  </r>
  <r>
    <s v="ORD-20240816-02150"/>
    <x v="0"/>
    <s v="GFT-001"/>
    <x v="2"/>
    <n v="31.18"/>
    <x v="6"/>
    <n v="1"/>
    <x v="276"/>
    <x v="7"/>
    <d v="1899-12-30T21:12:00"/>
    <s v="21"/>
    <d v="2024-08-18T00:00:00"/>
    <d v="1899-12-30T12:28:00"/>
    <x v="19"/>
    <s v="Sara Iqbal"/>
    <x v="0"/>
    <x v="1"/>
    <s v="Gifting"/>
    <x v="2"/>
    <x v="0"/>
    <x v="0"/>
    <n v="31.18"/>
    <d v="2024-08-16T00:33:00"/>
    <d v="2024-08-04T01:18:00"/>
    <x v="0"/>
    <d v="2024-08-18T12:28:00"/>
    <d v="2024-08-17T00:33:00"/>
    <x v="0"/>
  </r>
  <r>
    <s v="ORD-20250803-02151"/>
    <x v="0"/>
    <s v="SWT-001"/>
    <x v="9"/>
    <n v="30.71"/>
    <x v="4"/>
    <n v="1"/>
    <x v="44"/>
    <x v="7"/>
    <d v="1899-12-30T19:43:00"/>
    <s v="19"/>
    <d v="2025-08-04T00:00:00"/>
    <d v="1899-12-30T20:43:00"/>
    <x v="23"/>
    <s v="Noor Al Marri"/>
    <x v="5"/>
    <x v="1"/>
    <s v="Dates &amp; Sweets"/>
    <x v="0"/>
    <x v="0"/>
    <x v="1"/>
    <n v="30.71"/>
    <d v="2025-08-03T01:18:00"/>
    <d v="2024-08-07T01:07:00"/>
    <x v="0"/>
    <d v="2025-08-04T20:43:00"/>
    <d v="2025-08-04T01:18:00"/>
    <x v="0"/>
  </r>
  <r>
    <s v="ORD-20240828-02152"/>
    <x v="0"/>
    <s v="FLW-002"/>
    <x v="5"/>
    <n v="56.15"/>
    <x v="1"/>
    <n v="3"/>
    <x v="360"/>
    <x v="7"/>
    <d v="1899-12-30T09:38:00"/>
    <s v="9"/>
    <d v="2024-08-30T00:00:00"/>
    <d v="1899-12-30T10:38:00"/>
    <x v="0"/>
    <s v="Noor Al Shamsi"/>
    <x v="0"/>
    <x v="1"/>
    <s v="Flowers"/>
    <x v="2"/>
    <x v="0"/>
    <x v="0"/>
    <n v="168.45"/>
    <d v="2024-08-28T01:29:00"/>
    <d v="2024-08-03T01:29:00"/>
    <x v="0"/>
    <d v="2024-08-30T10:38:00"/>
    <d v="2024-08-29T01:29:00"/>
    <x v="0"/>
  </r>
  <r>
    <s v="ORD-20250619-02153"/>
    <x v="0"/>
    <s v="GFT-001"/>
    <x v="2"/>
    <n v="33.97"/>
    <x v="6"/>
    <n v="3"/>
    <x v="242"/>
    <x v="6"/>
    <d v="1899-12-30T11:15:00"/>
    <s v="11"/>
    <d v="2025-06-19T00:00:00"/>
    <d v="1899-12-30T18:15:00"/>
    <x v="11"/>
    <s v="Ali Khan"/>
    <x v="0"/>
    <x v="0"/>
    <s v="Gifting"/>
    <x v="1"/>
    <x v="0"/>
    <x v="0"/>
    <n v="101.91"/>
    <d v="2025-06-19T01:15:00"/>
    <d v="2024-08-17T00:56:00"/>
    <x v="0"/>
    <d v="2025-06-19T18:15:00"/>
    <d v="2025-06-20T01:15:00"/>
    <x v="1"/>
  </r>
  <r>
    <s v="ORD-20250502-02154"/>
    <x v="0"/>
    <s v="FLW-002"/>
    <x v="5"/>
    <n v="55.63"/>
    <x v="2"/>
    <n v="1"/>
    <x v="376"/>
    <x v="1"/>
    <d v="1899-12-30T10:34:00"/>
    <s v="10"/>
    <d v="2025-05-03T00:00:00"/>
    <d v="1899-12-30T13:34:00"/>
    <x v="7"/>
    <s v="Hassan Hussain"/>
    <x v="0"/>
    <x v="1"/>
    <s v="Flowers"/>
    <x v="0"/>
    <x v="1"/>
    <x v="1"/>
    <n v="55.63"/>
    <d v="2025-05-02T01:18:00"/>
    <d v="2024-08-02T01:15:00"/>
    <x v="0"/>
    <d v="2025-05-03T13:34:00"/>
    <d v="2025-05-03T01:18:00"/>
    <x v="0"/>
  </r>
  <r>
    <s v="ORD-20250203-02155"/>
    <x v="0"/>
    <s v="PER-001"/>
    <x v="10"/>
    <n v="10.29"/>
    <x v="5"/>
    <n v="1"/>
    <x v="241"/>
    <x v="5"/>
    <d v="1899-12-30T19:54:00"/>
    <s v="19"/>
    <d v="2025-02-05T00:00:00"/>
    <d v="1899-12-30T15:42:00"/>
    <x v="11"/>
    <s v="Abdullah Al Nuaimi"/>
    <x v="0"/>
    <x v="0"/>
    <s v="Personalized"/>
    <x v="2"/>
    <x v="1"/>
    <x v="0"/>
    <n v="10.29"/>
    <d v="2025-02-03T01:07:00"/>
    <d v="2024-08-15T00:22:00"/>
    <x v="0"/>
    <d v="2025-02-05T15:42:00"/>
    <d v="2025-02-04T01:07:00"/>
    <x v="0"/>
  </r>
  <r>
    <s v="ORD-20240827-02156"/>
    <x v="0"/>
    <s v="PAF-001"/>
    <x v="12"/>
    <n v="22.72"/>
    <x v="5"/>
    <n v="1"/>
    <x v="160"/>
    <x v="7"/>
    <d v="1899-12-30T20:51:00"/>
    <s v="20"/>
    <d v="2024-08-28T00:00:00"/>
    <d v="1899-12-30T20:51:00"/>
    <x v="11"/>
    <s v="Aisha Al Shamsi"/>
    <x v="0"/>
    <x v="1"/>
    <s v="Bakery"/>
    <x v="0"/>
    <x v="0"/>
    <x v="0"/>
    <n v="22.72"/>
    <d v="2024-08-27T01:15:00"/>
    <d v="2024-08-27T01:15:00"/>
    <x v="1"/>
    <d v="2024-08-28T20:51:00"/>
    <d v="2024-08-28T01:15:00"/>
    <x v="0"/>
  </r>
  <r>
    <s v="ORD-20240819-02157"/>
    <x v="0"/>
    <s v="PRF-001"/>
    <x v="14"/>
    <n v="110.12"/>
    <x v="12"/>
    <n v="2"/>
    <x v="358"/>
    <x v="7"/>
    <d v="1899-12-30T18:48:00"/>
    <s v="18"/>
    <d v="2024-08-20T00:00:00"/>
    <d v="1899-12-30T17:27:00"/>
    <x v="10"/>
    <s v="Emily Brown"/>
    <x v="1"/>
    <x v="1"/>
    <s v="Perfume"/>
    <x v="0"/>
    <x v="0"/>
    <x v="1"/>
    <n v="220.24"/>
    <d v="2024-08-19T00:33:00"/>
    <d v="2024-08-17T01:15:00"/>
    <x v="0"/>
    <d v="2024-08-20T17:27:00"/>
    <d v="2024-08-20T00:33:00"/>
    <x v="0"/>
  </r>
  <r>
    <s v="ORD-20240831-02158"/>
    <x v="0"/>
    <s v="HMP-002"/>
    <x v="8"/>
    <n v="74.650000000000006"/>
    <x v="9"/>
    <n v="3"/>
    <x v="270"/>
    <x v="7"/>
    <d v="1899-12-30T18:51:00"/>
    <s v="18"/>
    <d v="2024-09-01T00:00:00"/>
    <d v="1899-12-30T19:31:00"/>
    <x v="30"/>
    <s v="Meera Patel"/>
    <x v="4"/>
    <x v="1"/>
    <s v="Hamper"/>
    <x v="0"/>
    <x v="1"/>
    <x v="0"/>
    <n v="223.95000000000002"/>
    <d v="2024-08-31T01:07:00"/>
    <d v="2024-08-03T00:22:00"/>
    <x v="0"/>
    <d v="2024-09-01T19:31:00"/>
    <d v="2024-09-01T01:07:00"/>
    <x v="0"/>
  </r>
  <r>
    <s v="ORD-20250413-02159"/>
    <x v="0"/>
    <s v="CKE-001"/>
    <x v="7"/>
    <n v="59.9"/>
    <x v="8"/>
    <n v="1"/>
    <x v="204"/>
    <x v="0"/>
    <d v="1899-12-30T09:50:00"/>
    <s v="9"/>
    <d v="2025-04-13T00:00:00"/>
    <d v="1899-12-30T13:50:00"/>
    <x v="26"/>
    <s v="Rakesh Khan"/>
    <x v="1"/>
    <x v="0"/>
    <s v="Cakes"/>
    <x v="1"/>
    <x v="1"/>
    <x v="0"/>
    <n v="59.9"/>
    <d v="2025-04-13T00:22:00"/>
    <d v="2024-08-02T01:18:00"/>
    <x v="0"/>
    <d v="2025-04-13T13:50:00"/>
    <d v="2025-04-14T00:22:00"/>
    <x v="1"/>
  </r>
  <r>
    <s v="ORD-20241212-02160"/>
    <x v="0"/>
    <s v="PRF-001"/>
    <x v="14"/>
    <n v="113.96"/>
    <x v="12"/>
    <n v="1"/>
    <x v="351"/>
    <x v="11"/>
    <d v="1899-12-30T18:26:00"/>
    <s v="18"/>
    <d v="2024-12-13T00:00:00"/>
    <d v="1899-12-30T15:17:00"/>
    <x v="1"/>
    <s v="Aijaz Kumar"/>
    <x v="1"/>
    <x v="1"/>
    <s v="Perfume"/>
    <x v="0"/>
    <x v="0"/>
    <x v="0"/>
    <n v="113.96"/>
    <d v="2024-12-12T00:56:00"/>
    <d v="2024-08-05T00:56:00"/>
    <x v="0"/>
    <d v="2024-12-13T15:17:00"/>
    <d v="2024-12-13T00:56:00"/>
    <x v="0"/>
  </r>
  <r>
    <s v="ORD-20241130-02161"/>
    <x v="0"/>
    <s v="CKE-001"/>
    <x v="7"/>
    <n v="61.75"/>
    <x v="8"/>
    <n v="1"/>
    <x v="37"/>
    <x v="9"/>
    <d v="1899-12-30T18:02:00"/>
    <s v="18"/>
    <d v="2024-12-01T00:00:00"/>
    <d v="1899-12-30T17:39:00"/>
    <x v="6"/>
    <s v="Arjun Shah"/>
    <x v="0"/>
    <x v="1"/>
    <s v="Cakes"/>
    <x v="0"/>
    <x v="3"/>
    <x v="0"/>
    <n v="61.75"/>
    <d v="2024-11-30T01:29:00"/>
    <d v="2024-08-09T01:29:00"/>
    <x v="0"/>
    <d v="2024-12-01T17:39:00"/>
    <d v="2024-12-01T01:29:00"/>
    <x v="0"/>
  </r>
  <r>
    <s v="ORD-20250717-02162"/>
    <x v="0"/>
    <s v="FLW-001"/>
    <x v="1"/>
    <n v="46.9"/>
    <x v="11"/>
    <n v="1"/>
    <x v="123"/>
    <x v="8"/>
    <d v="1899-12-30T11:19:00"/>
    <s v="11"/>
    <d v="2025-07-17T00:00:00"/>
    <d v="1899-12-30T16:19:00"/>
    <x v="24"/>
    <s v="Sara Patel"/>
    <x v="1"/>
    <x v="1"/>
    <s v="Flowers"/>
    <x v="1"/>
    <x v="2"/>
    <x v="0"/>
    <n v="46.9"/>
    <d v="2025-07-17T01:18:00"/>
    <d v="2024-08-11T01:07:00"/>
    <x v="0"/>
    <d v="2025-07-17T16:19:00"/>
    <d v="2025-07-18T01:18:00"/>
    <x v="1"/>
  </r>
  <r>
    <s v="ORD-20250815-02163"/>
    <x v="0"/>
    <s v="PRF-001"/>
    <x v="14"/>
    <n v="103.61"/>
    <x v="12"/>
    <n v="1"/>
    <x v="43"/>
    <x v="7"/>
    <d v="1899-12-30T10:29:00"/>
    <s v="10"/>
    <d v="2025-08-16T00:00:00"/>
    <d v="1899-12-30T11:29:00"/>
    <x v="9"/>
    <s v="Neha Patel"/>
    <x v="2"/>
    <x v="1"/>
    <s v="Perfume"/>
    <x v="0"/>
    <x v="5"/>
    <x v="1"/>
    <n v="103.61"/>
    <d v="2025-08-15T00:56:00"/>
    <d v="2024-08-17T01:29:00"/>
    <x v="0"/>
    <d v="2025-08-16T11:29:00"/>
    <d v="2025-08-16T00:56:00"/>
    <x v="0"/>
  </r>
  <r>
    <s v="ORD-20241113-02164"/>
    <x v="0"/>
    <s v="HOM-001"/>
    <x v="3"/>
    <n v="27.32"/>
    <x v="6"/>
    <n v="1"/>
    <x v="268"/>
    <x v="9"/>
    <d v="1899-12-30T11:48:00"/>
    <s v="11"/>
    <d v="2024-11-14T00:00:00"/>
    <d v="1899-12-30T14:48:00"/>
    <x v="17"/>
    <s v="Daniel Brown"/>
    <x v="2"/>
    <x v="1"/>
    <s v="Home Fragrance"/>
    <x v="0"/>
    <x v="2"/>
    <x v="0"/>
    <n v="27.32"/>
    <d v="2024-11-13T01:07:00"/>
    <d v="2024-09-16T00:11:00"/>
    <x v="0"/>
    <d v="2024-11-14T14:48:00"/>
    <d v="2024-11-14T01:07:00"/>
    <x v="0"/>
  </r>
  <r>
    <s v="ORD-20250814-02165"/>
    <x v="0"/>
    <s v="HMP-001"/>
    <x v="11"/>
    <n v="82.41"/>
    <x v="12"/>
    <n v="3"/>
    <x v="147"/>
    <x v="7"/>
    <d v="1899-12-30T19:48:00"/>
    <s v="19"/>
    <d v="2025-08-15T00:00:00"/>
    <d v="1899-12-30T19:48:00"/>
    <x v="4"/>
    <s v="Saeed Al Nahyan"/>
    <x v="0"/>
    <x v="1"/>
    <s v="Hamper"/>
    <x v="0"/>
    <x v="1"/>
    <x v="0"/>
    <n v="247.23"/>
    <d v="2025-08-14T00:25:00"/>
    <d v="2024-09-12T00:11:00"/>
    <x v="0"/>
    <d v="2025-08-15T19:48:00"/>
    <d v="2025-08-15T00:25:00"/>
    <x v="0"/>
  </r>
  <r>
    <s v="ORD-20241007-02166"/>
    <x v="0"/>
    <s v="PAF-001"/>
    <x v="12"/>
    <n v="21.73"/>
    <x v="3"/>
    <n v="1"/>
    <x v="74"/>
    <x v="10"/>
    <d v="1899-12-30T11:06:00"/>
    <s v="11"/>
    <d v="2024-10-08T00:00:00"/>
    <d v="1899-12-30T13:06:00"/>
    <x v="26"/>
    <s v="Priya Chaudhry"/>
    <x v="1"/>
    <x v="0"/>
    <s v="Bakery"/>
    <x v="0"/>
    <x v="0"/>
    <x v="0"/>
    <n v="21.73"/>
    <d v="2024-10-07T00:25:00"/>
    <d v="2024-10-07T00:25:00"/>
    <x v="1"/>
    <d v="2024-10-08T13:06:00"/>
    <d v="2024-10-08T00:25:00"/>
    <x v="0"/>
  </r>
  <r>
    <s v="ORD-20241109-02167"/>
    <x v="0"/>
    <s v="PRF-001"/>
    <x v="14"/>
    <n v="114.74"/>
    <x v="12"/>
    <n v="1"/>
    <x v="193"/>
    <x v="9"/>
    <d v="1899-12-30T21:09:00"/>
    <s v="21"/>
    <d v="2024-11-11T00:00:00"/>
    <d v="1899-12-30T11:44:00"/>
    <x v="5"/>
    <s v="Bilal Ahmed"/>
    <x v="2"/>
    <x v="0"/>
    <s v="Perfume"/>
    <x v="2"/>
    <x v="1"/>
    <x v="0"/>
    <n v="114.74"/>
    <d v="2024-11-09T00:25:00"/>
    <d v="2024-08-13T00:56:00"/>
    <x v="0"/>
    <d v="2024-11-11T11:44:00"/>
    <d v="2024-11-10T00:25:00"/>
    <x v="0"/>
  </r>
  <r>
    <s v="ORD-20250128-02168"/>
    <x v="0"/>
    <s v="PAF-001"/>
    <x v="12"/>
    <n v="22.28"/>
    <x v="8"/>
    <n v="2"/>
    <x v="338"/>
    <x v="4"/>
    <d v="1899-12-30T13:00:00"/>
    <s v="13"/>
    <d v="2025-01-29T00:00:00"/>
    <d v="1899-12-30T14:00:00"/>
    <x v="11"/>
    <s v="Omar Al Falasi"/>
    <x v="0"/>
    <x v="0"/>
    <s v="Bakery"/>
    <x v="0"/>
    <x v="0"/>
    <x v="0"/>
    <n v="44.56"/>
    <d v="2025-01-28T01:07:00"/>
    <d v="2024-08-12T00:44:00"/>
    <x v="0"/>
    <d v="2025-01-29T14:00:00"/>
    <d v="2025-01-29T01:07:00"/>
    <x v="0"/>
  </r>
  <r>
    <s v="ORD-20250223-02169"/>
    <x v="0"/>
    <s v="GFT-001"/>
    <x v="2"/>
    <n v="36.4"/>
    <x v="6"/>
    <n v="2"/>
    <x v="42"/>
    <x v="5"/>
    <d v="1899-12-30T15:39:00"/>
    <s v="15"/>
    <d v="2025-02-24T00:00:00"/>
    <d v="1899-12-30T20:39:00"/>
    <x v="33"/>
    <s v="Omar Al Bateen"/>
    <x v="6"/>
    <x v="1"/>
    <s v="Gifting"/>
    <x v="0"/>
    <x v="5"/>
    <x v="0"/>
    <n v="72.8"/>
    <d v="2025-02-23T00:33:00"/>
    <d v="2024-09-02T01:18:00"/>
    <x v="0"/>
    <d v="2025-02-24T20:39:00"/>
    <d v="2025-02-24T00:33:00"/>
    <x v="0"/>
  </r>
  <r>
    <s v="ORD-20250320-02170"/>
    <x v="0"/>
    <s v="GFT-001"/>
    <x v="2"/>
    <n v="38.130000000000003"/>
    <x v="6"/>
    <n v="1"/>
    <x v="224"/>
    <x v="2"/>
    <d v="1899-12-30T20:32:00"/>
    <s v="20"/>
    <d v="2025-03-21T00:00:00"/>
    <d v="1899-12-30T21:32:00"/>
    <x v="2"/>
    <s v="Hamad Al Suwaidi"/>
    <x v="0"/>
    <x v="1"/>
    <s v="Gifting"/>
    <x v="0"/>
    <x v="3"/>
    <x v="0"/>
    <n v="38.130000000000003"/>
    <d v="2025-03-20T00:56:00"/>
    <d v="2024-08-21T00:33:00"/>
    <x v="0"/>
    <d v="2025-03-21T21:32:00"/>
    <d v="2025-03-21T00:56:00"/>
    <x v="0"/>
  </r>
  <r>
    <s v="ORD-20250216-02171"/>
    <x v="0"/>
    <s v="PAF-001"/>
    <x v="12"/>
    <n v="24.55"/>
    <x v="8"/>
    <n v="1"/>
    <x v="295"/>
    <x v="5"/>
    <d v="1899-12-30T13:18:00"/>
    <s v="13"/>
    <d v="2025-02-18T00:00:00"/>
    <d v="1899-12-30T13:18:00"/>
    <x v="7"/>
    <s v="Latifa Al Shamsi"/>
    <x v="0"/>
    <x v="1"/>
    <s v="Bakery"/>
    <x v="2"/>
    <x v="2"/>
    <x v="0"/>
    <n v="24.55"/>
    <d v="2025-02-16T01:07:00"/>
    <d v="2024-08-08T00:22:00"/>
    <x v="0"/>
    <d v="2025-02-18T13:18:00"/>
    <d v="2025-02-17T01:07:00"/>
    <x v="0"/>
  </r>
  <r>
    <s v="ORD-20240809-02172"/>
    <x v="0"/>
    <s v="HOM-001"/>
    <x v="3"/>
    <n v="29.14"/>
    <x v="6"/>
    <n v="1"/>
    <x v="156"/>
    <x v="7"/>
    <d v="1899-12-30T10:15:00"/>
    <s v="10"/>
    <d v="2024-08-09T00:00:00"/>
    <d v="1899-12-30T16:15:00"/>
    <x v="4"/>
    <s v="Sophia Taylor"/>
    <x v="0"/>
    <x v="0"/>
    <s v="Home Fragrance"/>
    <x v="1"/>
    <x v="1"/>
    <x v="2"/>
    <n v="29.14"/>
    <d v="2024-08-09T00:33:00"/>
    <d v="2024-08-09T00:33:00"/>
    <x v="1"/>
    <d v="2024-08-09T16:15:00"/>
    <d v="2024-08-10T00:33:00"/>
    <x v="1"/>
  </r>
  <r>
    <s v="ORD-20250419-02173"/>
    <x v="0"/>
    <s v="BAL-001"/>
    <x v="13"/>
    <n v="22.35"/>
    <x v="5"/>
    <n v="5"/>
    <x v="110"/>
    <x v="0"/>
    <d v="1899-12-30T11:07:00"/>
    <s v="11"/>
    <d v="2025-04-20T00:00:00"/>
    <d v="1899-12-30T11:07:00"/>
    <x v="0"/>
    <s v="Maryam Al Mansoori"/>
    <x v="0"/>
    <x v="0"/>
    <s v="Balloons"/>
    <x v="0"/>
    <x v="1"/>
    <x v="0"/>
    <n v="111.75"/>
    <d v="2025-04-19T00:44:00"/>
    <d v="2024-09-28T00:44:00"/>
    <x v="0"/>
    <d v="2025-04-20T11:07:00"/>
    <d v="2025-04-20T00:44:00"/>
    <x v="0"/>
  </r>
  <r>
    <s v="ORD-20250315-02174"/>
    <x v="0"/>
    <s v="CKE-001"/>
    <x v="7"/>
    <n v="53.18"/>
    <x v="5"/>
    <n v="2"/>
    <x v="166"/>
    <x v="2"/>
    <d v="1899-12-30T09:50:00"/>
    <s v="9"/>
    <d v="2025-03-16T00:00:00"/>
    <d v="1899-12-30T12:50:00"/>
    <x v="7"/>
    <s v="Rakesh Patel"/>
    <x v="0"/>
    <x v="1"/>
    <s v="Cakes"/>
    <x v="0"/>
    <x v="0"/>
    <x v="1"/>
    <n v="106.36"/>
    <d v="2025-03-15T00:22:00"/>
    <d v="2024-09-12T00:33:00"/>
    <x v="0"/>
    <d v="2025-03-16T12:50:00"/>
    <d v="2025-03-16T00:22:00"/>
    <x v="0"/>
  </r>
  <r>
    <s v="ORD-20241202-02175"/>
    <x v="0"/>
    <s v="GFT-001"/>
    <x v="2"/>
    <n v="35.729999999999997"/>
    <x v="2"/>
    <n v="2"/>
    <x v="261"/>
    <x v="11"/>
    <d v="1899-12-30T18:07:00"/>
    <s v="18"/>
    <d v="2024-12-03T00:00:00"/>
    <d v="1899-12-30T16:17:00"/>
    <x v="3"/>
    <s v="Ayesha Chaudhry"/>
    <x v="0"/>
    <x v="0"/>
    <s v="Gifting"/>
    <x v="0"/>
    <x v="5"/>
    <x v="0"/>
    <n v="71.459999999999994"/>
    <d v="2024-12-02T00:11:00"/>
    <d v="2024-09-22T01:15:00"/>
    <x v="0"/>
    <d v="2024-12-03T16:17:00"/>
    <d v="2024-12-03T00:11:00"/>
    <x v="0"/>
  </r>
  <r>
    <s v="ORD-20250118-02176"/>
    <x v="0"/>
    <s v="TOY-001"/>
    <x v="0"/>
    <n v="16.61"/>
    <x v="0"/>
    <n v="1"/>
    <x v="258"/>
    <x v="4"/>
    <d v="1899-12-30T18:56:00"/>
    <s v="18"/>
    <d v="2025-01-19T00:00:00"/>
    <d v="1899-12-30T17:03:00"/>
    <x v="4"/>
    <s v="Saeed Al Mansoori"/>
    <x v="0"/>
    <x v="0"/>
    <s v="Toys"/>
    <x v="0"/>
    <x v="1"/>
    <x v="0"/>
    <n v="16.61"/>
    <d v="2025-01-18T01:29:00"/>
    <d v="2024-09-27T01:07:00"/>
    <x v="0"/>
    <d v="2025-01-19T17:03:00"/>
    <d v="2025-01-19T01:29:00"/>
    <x v="0"/>
  </r>
  <r>
    <s v="ORD-20250304-02177"/>
    <x v="0"/>
    <s v="GFT-001"/>
    <x v="2"/>
    <n v="32.32"/>
    <x v="1"/>
    <n v="1"/>
    <x v="355"/>
    <x v="2"/>
    <d v="1899-12-30T12:14:00"/>
    <s v="12"/>
    <d v="2025-03-06T00:00:00"/>
    <d v="1899-12-30T17:14:00"/>
    <x v="16"/>
    <s v="Arjun Khan"/>
    <x v="0"/>
    <x v="1"/>
    <s v="Gifting"/>
    <x v="2"/>
    <x v="0"/>
    <x v="0"/>
    <n v="32.32"/>
    <d v="2025-03-04T00:22:00"/>
    <d v="2024-08-08T00:11:00"/>
    <x v="0"/>
    <d v="2025-03-06T17:14:00"/>
    <d v="2025-03-05T00:22:00"/>
    <x v="0"/>
  </r>
  <r>
    <s v="ORD-20250210-02178"/>
    <x v="0"/>
    <s v="GFT-001"/>
    <x v="2"/>
    <n v="35.96"/>
    <x v="2"/>
    <n v="1"/>
    <x v="219"/>
    <x v="5"/>
    <d v="1899-12-30T18:32:00"/>
    <s v="18"/>
    <d v="2025-02-12T00:00:00"/>
    <d v="1899-12-30T15:58:00"/>
    <x v="5"/>
    <s v="Reem Al Nahyan"/>
    <x v="2"/>
    <x v="0"/>
    <s v="Gifting"/>
    <x v="2"/>
    <x v="1"/>
    <x v="1"/>
    <n v="35.96"/>
    <d v="2025-02-10T00:22:00"/>
    <d v="2024-08-10T00:11:00"/>
    <x v="0"/>
    <d v="2025-02-12T15:58:00"/>
    <d v="2025-02-11T00:22:00"/>
    <x v="0"/>
  </r>
  <r>
    <s v="ORD-20241115-02179"/>
    <x v="0"/>
    <s v="FLW-002"/>
    <x v="5"/>
    <n v="54.79"/>
    <x v="1"/>
    <n v="1"/>
    <x v="322"/>
    <x v="9"/>
    <d v="1899-12-30T15:16:00"/>
    <s v="15"/>
    <d v="2024-11-16T00:00:00"/>
    <d v="1899-12-30T15:16:00"/>
    <x v="2"/>
    <s v="Faisal Al Mazrouei"/>
    <x v="0"/>
    <x v="0"/>
    <s v="Flowers"/>
    <x v="0"/>
    <x v="0"/>
    <x v="2"/>
    <n v="54.79"/>
    <d v="2024-11-15T00:11:00"/>
    <d v="2024-09-20T01:15:00"/>
    <x v="0"/>
    <d v="2024-11-16T15:16:00"/>
    <d v="2024-11-16T00:11:00"/>
    <x v="0"/>
  </r>
  <r>
    <s v="ORD-20250419-02180"/>
    <x v="0"/>
    <s v="TOY-001"/>
    <x v="0"/>
    <n v="18.05"/>
    <x v="0"/>
    <n v="1"/>
    <x v="110"/>
    <x v="0"/>
    <d v="1899-12-30T13:51:00"/>
    <s v="13"/>
    <d v="2025-04-20T00:00:00"/>
    <d v="1899-12-30T17:51:00"/>
    <x v="26"/>
    <s v="Priya Verma"/>
    <x v="1"/>
    <x v="0"/>
    <s v="Toys"/>
    <x v="0"/>
    <x v="1"/>
    <x v="0"/>
    <n v="18.05"/>
    <d v="2025-04-19T00:33:00"/>
    <d v="2024-09-19T00:44:00"/>
    <x v="0"/>
    <d v="2025-04-20T17:51:00"/>
    <d v="2025-04-20T00:33:00"/>
    <x v="0"/>
  </r>
  <r>
    <s v="ORD-20250711-02181"/>
    <x v="0"/>
    <s v="SWT-001"/>
    <x v="9"/>
    <n v="26.3"/>
    <x v="7"/>
    <n v="1"/>
    <x v="368"/>
    <x v="8"/>
    <d v="1899-12-30T19:01:00"/>
    <s v="19"/>
    <d v="2025-07-12T00:00:00"/>
    <d v="1899-12-30T18:02:00"/>
    <x v="3"/>
    <s v="Rakesh Hussain"/>
    <x v="0"/>
    <x v="1"/>
    <s v="Dates &amp; Sweets"/>
    <x v="0"/>
    <x v="5"/>
    <x v="0"/>
    <n v="26.3"/>
    <d v="2025-07-11T00:11:00"/>
    <d v="2024-08-30T01:07:00"/>
    <x v="0"/>
    <d v="2025-07-12T18:02:00"/>
    <d v="2025-07-12T00:11:00"/>
    <x v="0"/>
  </r>
  <r>
    <s v="ORD-20250119-02182"/>
    <x v="0"/>
    <s v="GFT-001"/>
    <x v="2"/>
    <n v="34.35"/>
    <x v="12"/>
    <n v="1"/>
    <x v="175"/>
    <x v="4"/>
    <d v="1899-12-30T15:25:00"/>
    <s v="15"/>
    <d v="2025-01-20T00:00:00"/>
    <d v="1899-12-30T18:25:00"/>
    <x v="1"/>
    <s v="Maryam Al Mansoori"/>
    <x v="1"/>
    <x v="0"/>
    <s v="Gifting"/>
    <x v="0"/>
    <x v="0"/>
    <x v="1"/>
    <n v="34.35"/>
    <d v="2025-01-19T00:11:00"/>
    <d v="2024-09-28T00:44:00"/>
    <x v="0"/>
    <d v="2025-01-20T18:25:00"/>
    <d v="2025-01-20T00:11:00"/>
    <x v="0"/>
  </r>
  <r>
    <s v="ORD-20241030-02183"/>
    <x v="0"/>
    <s v="CHC-001"/>
    <x v="17"/>
    <n v="16.670000000000002"/>
    <x v="1"/>
    <n v="3"/>
    <x v="58"/>
    <x v="10"/>
    <d v="1899-12-30T18:44:00"/>
    <s v="18"/>
    <d v="2024-10-31T00:00:00"/>
    <d v="1899-12-30T16:17:00"/>
    <x v="5"/>
    <s v="Neha Hussain"/>
    <x v="0"/>
    <x v="1"/>
    <s v="Chocolate"/>
    <x v="0"/>
    <x v="1"/>
    <x v="0"/>
    <n v="50.010000000000005"/>
    <d v="2024-10-30T00:56:00"/>
    <d v="2024-10-30T00:56:00"/>
    <x v="1"/>
    <d v="2024-10-31T16:17:00"/>
    <d v="2024-10-31T00:56:00"/>
    <x v="0"/>
  </r>
  <r>
    <s v="ORD-20250627-02184"/>
    <x v="0"/>
    <s v="PER-001"/>
    <x v="10"/>
    <n v="12.85"/>
    <x v="8"/>
    <n v="1"/>
    <x v="252"/>
    <x v="6"/>
    <d v="1899-12-30T14:58:00"/>
    <s v="14"/>
    <d v="2025-06-29T00:00:00"/>
    <d v="1899-12-30T19:58:00"/>
    <x v="5"/>
    <s v="Sara Ahmed"/>
    <x v="2"/>
    <x v="0"/>
    <s v="Personalized"/>
    <x v="2"/>
    <x v="3"/>
    <x v="1"/>
    <n v="12.85"/>
    <d v="2025-06-27T00:11:00"/>
    <d v="2024-08-07T00:25:00"/>
    <x v="0"/>
    <d v="2025-06-29T19:58:00"/>
    <d v="2025-06-28T00:11:00"/>
    <x v="0"/>
  </r>
  <r>
    <s v="ORD-20250208-02185"/>
    <x v="0"/>
    <s v="GFT-001"/>
    <x v="2"/>
    <n v="37.9"/>
    <x v="3"/>
    <n v="2"/>
    <x v="256"/>
    <x v="5"/>
    <d v="1899-12-30T18:18:00"/>
    <s v="18"/>
    <d v="2025-02-09T00:00:00"/>
    <d v="1899-12-30T15:08:00"/>
    <x v="15"/>
    <s v="James Smith"/>
    <x v="2"/>
    <x v="0"/>
    <s v="Gifting"/>
    <x v="0"/>
    <x v="0"/>
    <x v="0"/>
    <n v="75.8"/>
    <d v="2025-02-08T00:25:00"/>
    <d v="2024-10-14T01:29:00"/>
    <x v="0"/>
    <d v="2025-02-09T15:08:00"/>
    <d v="2025-02-09T00:25:00"/>
    <x v="0"/>
  </r>
  <r>
    <s v="ORD-20250702-02186"/>
    <x v="0"/>
    <s v="DAT-001"/>
    <x v="6"/>
    <n v="24.72"/>
    <x v="7"/>
    <n v="2"/>
    <x v="88"/>
    <x v="8"/>
    <d v="1899-12-30T17:08:00"/>
    <s v="17"/>
    <d v="2025-07-03T00:00:00"/>
    <d v="1899-12-30T17:08:00"/>
    <x v="1"/>
    <s v="Ahmed Al Nuaimi"/>
    <x v="1"/>
    <x v="1"/>
    <s v="Dates &amp; Sweets"/>
    <x v="0"/>
    <x v="0"/>
    <x v="1"/>
    <n v="49.44"/>
    <d v="2025-07-02T01:29:00"/>
    <d v="2024-09-19T00:56:00"/>
    <x v="0"/>
    <d v="2025-07-03T17:08:00"/>
    <d v="2025-07-03T01:29:00"/>
    <x v="0"/>
  </r>
  <r>
    <s v="ORD-20240908-02187"/>
    <x v="0"/>
    <s v="BBY-001"/>
    <x v="16"/>
    <n v="60.17"/>
    <x v="0"/>
    <n v="2"/>
    <x v="64"/>
    <x v="3"/>
    <d v="1899-12-30T09:35:00"/>
    <s v="9"/>
    <d v="2024-09-09T00:00:00"/>
    <d v="1899-12-30T14:35:00"/>
    <x v="21"/>
    <s v="Khalid Al Mansoori"/>
    <x v="4"/>
    <x v="0"/>
    <s v="Baby"/>
    <x v="0"/>
    <x v="3"/>
    <x v="1"/>
    <n v="120.34"/>
    <d v="2024-09-08T00:56:00"/>
    <d v="2024-08-03T00:11:00"/>
    <x v="0"/>
    <d v="2024-09-09T14:35:00"/>
    <d v="2024-09-09T00:56:00"/>
    <x v="0"/>
  </r>
  <r>
    <s v="ORD-20241210-02188"/>
    <x v="0"/>
    <s v="GFT-001"/>
    <x v="2"/>
    <n v="30.81"/>
    <x v="1"/>
    <n v="1"/>
    <x v="207"/>
    <x v="11"/>
    <d v="1899-12-30T15:10:00"/>
    <s v="15"/>
    <d v="2024-12-11T00:00:00"/>
    <d v="1899-12-30T18:10:00"/>
    <x v="27"/>
    <s v="Zain Shah"/>
    <x v="7"/>
    <x v="1"/>
    <s v="Gifting"/>
    <x v="0"/>
    <x v="1"/>
    <x v="0"/>
    <n v="30.81"/>
    <d v="2024-12-10T00:44:00"/>
    <d v="2024-08-03T00:56:00"/>
    <x v="0"/>
    <d v="2024-12-11T18:10:00"/>
    <d v="2024-12-11T00:44:00"/>
    <x v="0"/>
  </r>
  <r>
    <s v="ORD-20250721-02189"/>
    <x v="0"/>
    <s v="PAF-001"/>
    <x v="12"/>
    <n v="20.86"/>
    <x v="3"/>
    <n v="1"/>
    <x v="317"/>
    <x v="8"/>
    <d v="1899-12-30T18:52:00"/>
    <s v="18"/>
    <d v="2025-07-22T00:00:00"/>
    <d v="1899-12-30T15:38:00"/>
    <x v="4"/>
    <s v="Zain Ahmed"/>
    <x v="0"/>
    <x v="1"/>
    <s v="Bakery"/>
    <x v="0"/>
    <x v="0"/>
    <x v="0"/>
    <n v="20.86"/>
    <d v="2025-07-21T00:11:00"/>
    <d v="2024-08-04T00:11:00"/>
    <x v="0"/>
    <d v="2025-07-22T15:38:00"/>
    <d v="2025-07-22T00:11:00"/>
    <x v="0"/>
  </r>
  <r>
    <s v="ORD-20240923-02190"/>
    <x v="0"/>
    <s v="DAT-001"/>
    <x v="6"/>
    <n v="28.81"/>
    <x v="4"/>
    <n v="1"/>
    <x v="133"/>
    <x v="3"/>
    <d v="1899-12-30T12:31:00"/>
    <s v="12"/>
    <d v="2024-09-25T00:00:00"/>
    <d v="1899-12-30T16:31:00"/>
    <x v="16"/>
    <s v="Fatima Al Marri"/>
    <x v="0"/>
    <x v="1"/>
    <s v="Dates &amp; Sweets"/>
    <x v="2"/>
    <x v="1"/>
    <x v="2"/>
    <n v="28.81"/>
    <d v="2024-09-23T01:18:00"/>
    <d v="2024-08-03T00:33:00"/>
    <x v="0"/>
    <d v="2024-09-25T16:31:00"/>
    <d v="2024-09-24T01:18:00"/>
    <x v="0"/>
  </r>
  <r>
    <s v="ORD-20250202-02191"/>
    <x v="0"/>
    <s v="BBY-001"/>
    <x v="16"/>
    <n v="57.46"/>
    <x v="0"/>
    <n v="1"/>
    <x v="305"/>
    <x v="5"/>
    <d v="1899-12-30T10:01:00"/>
    <s v="10"/>
    <d v="2025-02-02T00:00:00"/>
    <d v="1899-12-30T14:01:00"/>
    <x v="26"/>
    <s v="Neha Khan"/>
    <x v="1"/>
    <x v="0"/>
    <s v="Baby"/>
    <x v="1"/>
    <x v="1"/>
    <x v="0"/>
    <n v="57.46"/>
    <d v="2025-02-02T00:11:00"/>
    <d v="2024-08-04T00:56:00"/>
    <x v="0"/>
    <d v="2025-02-02T14:01:00"/>
    <d v="2025-02-03T00:11:00"/>
    <x v="1"/>
  </r>
  <r>
    <s v="ORD-20250122-02192"/>
    <x v="0"/>
    <s v="PRF-001"/>
    <x v="14"/>
    <n v="111.15"/>
    <x v="10"/>
    <n v="1"/>
    <x v="83"/>
    <x v="4"/>
    <d v="1899-12-30T19:57:00"/>
    <s v="19"/>
    <d v="2025-01-24T00:00:00"/>
    <d v="1899-12-30T15:33:00"/>
    <x v="10"/>
    <s v="Zain Kumar"/>
    <x v="1"/>
    <x v="1"/>
    <s v="Perfume"/>
    <x v="2"/>
    <x v="6"/>
    <x v="1"/>
    <n v="111.15"/>
    <d v="2025-01-22T00:25:00"/>
    <d v="2024-08-07T01:18:00"/>
    <x v="0"/>
    <d v="2025-01-24T15:33:00"/>
    <d v="2025-01-23T00:25:00"/>
    <x v="0"/>
  </r>
  <r>
    <s v="ORD-20250619-02193"/>
    <x v="0"/>
    <s v="SWT-001"/>
    <x v="9"/>
    <n v="27.04"/>
    <x v="7"/>
    <n v="1"/>
    <x v="242"/>
    <x v="6"/>
    <d v="1899-12-30T20:01:00"/>
    <s v="20"/>
    <d v="2025-06-20T00:00:00"/>
    <d v="1899-12-30T20:01:00"/>
    <x v="14"/>
    <s v="Reem Al Suwaidi"/>
    <x v="1"/>
    <x v="1"/>
    <s v="Dates &amp; Sweets"/>
    <x v="0"/>
    <x v="4"/>
    <x v="0"/>
    <n v="27.04"/>
    <d v="2025-06-19T01:18:00"/>
    <d v="2024-11-10T00:11:00"/>
    <x v="0"/>
    <d v="2025-06-20T20:01:00"/>
    <d v="2025-06-20T01:18:00"/>
    <x v="0"/>
  </r>
  <r>
    <s v="ORD-20250316-02194"/>
    <x v="0"/>
    <s v="DAT-001"/>
    <x v="6"/>
    <n v="30.95"/>
    <x v="4"/>
    <n v="1"/>
    <x v="164"/>
    <x v="2"/>
    <d v="1899-12-30T19:17:00"/>
    <s v="19"/>
    <d v="2025-03-17T00:00:00"/>
    <d v="1899-12-30T18:49:00"/>
    <x v="12"/>
    <s v="Hassan Al Shamsi"/>
    <x v="1"/>
    <x v="1"/>
    <s v="Dates &amp; Sweets"/>
    <x v="0"/>
    <x v="2"/>
    <x v="2"/>
    <n v="30.95"/>
    <d v="2025-03-16T00:22:00"/>
    <d v="2024-08-04T00:25:00"/>
    <x v="0"/>
    <d v="2025-03-17T18:49:00"/>
    <d v="2025-03-17T00:22:00"/>
    <x v="0"/>
  </r>
  <r>
    <s v="ORD-20250217-02195"/>
    <x v="0"/>
    <s v="HOM-001"/>
    <x v="3"/>
    <n v="30.17"/>
    <x v="2"/>
    <n v="1"/>
    <x v="288"/>
    <x v="5"/>
    <d v="1899-12-30T18:22:00"/>
    <s v="18"/>
    <d v="2025-02-18T00:00:00"/>
    <d v="1899-12-30T19:22:00"/>
    <x v="5"/>
    <s v="Sara Chaudhry"/>
    <x v="0"/>
    <x v="0"/>
    <s v="Home Fragrance"/>
    <x v="0"/>
    <x v="0"/>
    <x v="0"/>
    <n v="30.17"/>
    <d v="2025-02-17T01:18:00"/>
    <d v="2024-09-21T00:33:00"/>
    <x v="0"/>
    <d v="2025-02-18T19:22:00"/>
    <d v="2025-02-18T01:18:00"/>
    <x v="0"/>
  </r>
  <r>
    <s v="ORD-20250324-02196"/>
    <x v="0"/>
    <s v="DAT-001"/>
    <x v="6"/>
    <n v="28.69"/>
    <x v="7"/>
    <n v="1"/>
    <x v="76"/>
    <x v="2"/>
    <d v="1899-12-30T11:04:00"/>
    <s v="11"/>
    <d v="2025-03-24T00:00:00"/>
    <d v="1899-12-30T14:04:00"/>
    <x v="7"/>
    <s v="Imran Kumar"/>
    <x v="0"/>
    <x v="1"/>
    <s v="Dates &amp; Sweets"/>
    <x v="1"/>
    <x v="0"/>
    <x v="1"/>
    <n v="28.69"/>
    <d v="2025-03-24T00:11:00"/>
    <d v="2024-09-05T01:07:00"/>
    <x v="0"/>
    <d v="2025-03-24T14:04:00"/>
    <d v="2025-03-25T00:11:00"/>
    <x v="1"/>
  </r>
  <r>
    <s v="ORD-20241205-02197"/>
    <x v="0"/>
    <s v="BBY-001"/>
    <x v="16"/>
    <n v="65.92"/>
    <x v="0"/>
    <n v="1"/>
    <x v="57"/>
    <x v="11"/>
    <d v="1899-12-30T11:34:00"/>
    <s v="11"/>
    <d v="2024-12-05T00:00:00"/>
    <d v="1899-12-30T14:34:00"/>
    <x v="26"/>
    <s v="Meera Hussain"/>
    <x v="1"/>
    <x v="1"/>
    <s v="Baby"/>
    <x v="1"/>
    <x v="0"/>
    <x v="1"/>
    <n v="65.92"/>
    <d v="2024-12-05T00:44:00"/>
    <d v="2024-08-05T01:29:00"/>
    <x v="0"/>
    <d v="2024-12-05T14:34:00"/>
    <d v="2024-12-06T00:44:00"/>
    <x v="1"/>
  </r>
  <r>
    <s v="ORD-20250421-02198"/>
    <x v="0"/>
    <s v="GFT-001"/>
    <x v="2"/>
    <n v="33.47"/>
    <x v="10"/>
    <n v="1"/>
    <x v="128"/>
    <x v="0"/>
    <d v="1899-12-30T12:28:00"/>
    <s v="12"/>
    <d v="2025-04-21T00:00:00"/>
    <d v="1899-12-30T16:28:00"/>
    <x v="21"/>
    <s v="Rakesh Chaudhry"/>
    <x v="4"/>
    <x v="0"/>
    <s v="Gifting"/>
    <x v="1"/>
    <x v="3"/>
    <x v="2"/>
    <n v="33.47"/>
    <d v="2025-04-21T00:44:00"/>
    <d v="2024-11-17T00:56:00"/>
    <x v="0"/>
    <d v="2025-04-21T16:28:00"/>
    <d v="2025-04-22T00:44:00"/>
    <x v="1"/>
  </r>
  <r>
    <s v="ORD-20250423-02199"/>
    <x v="0"/>
    <s v="FLW-002"/>
    <x v="5"/>
    <n v="53.8"/>
    <x v="6"/>
    <n v="2"/>
    <x v="309"/>
    <x v="0"/>
    <d v="1899-12-30T21:16:00"/>
    <s v="21"/>
    <d v="2025-04-24T00:00:00"/>
    <d v="1899-12-30T16:38:00"/>
    <x v="2"/>
    <s v="Priya Ahmed"/>
    <x v="0"/>
    <x v="0"/>
    <s v="Flowers"/>
    <x v="0"/>
    <x v="2"/>
    <x v="2"/>
    <n v="107.6"/>
    <d v="2025-04-23T00:11:00"/>
    <d v="2024-09-14T01:18:00"/>
    <x v="0"/>
    <d v="2025-04-24T16:38:00"/>
    <d v="2025-04-24T00:11:00"/>
    <x v="0"/>
  </r>
  <r>
    <s v="ORD-20250520-02200"/>
    <x v="0"/>
    <s v="CKE-001"/>
    <x v="7"/>
    <n v="62.36"/>
    <x v="8"/>
    <n v="1"/>
    <x v="291"/>
    <x v="1"/>
    <d v="1899-12-30T20:28:00"/>
    <s v="20"/>
    <d v="2025-05-22T00:00:00"/>
    <d v="1899-12-30T17:36:00"/>
    <x v="19"/>
    <s v="Neha Chaudhry"/>
    <x v="0"/>
    <x v="0"/>
    <s v="Cakes"/>
    <x v="2"/>
    <x v="1"/>
    <x v="0"/>
    <n v="62.36"/>
    <d v="2025-05-20T01:18:00"/>
    <d v="2024-08-27T01:29:00"/>
    <x v="0"/>
    <d v="2025-05-22T17:36:00"/>
    <d v="2025-05-21T01:18:00"/>
    <x v="0"/>
  </r>
  <r>
    <s v="ORD-20250520-02201"/>
    <x v="0"/>
    <s v="PAF-001"/>
    <x v="12"/>
    <n v="24.36"/>
    <x v="3"/>
    <n v="1"/>
    <x v="291"/>
    <x v="1"/>
    <d v="1899-12-30T09:25:00"/>
    <s v="9"/>
    <d v="2025-05-21T00:00:00"/>
    <d v="1899-12-30T13:25:00"/>
    <x v="10"/>
    <s v="Latifa Al Bateen"/>
    <x v="1"/>
    <x v="1"/>
    <s v="Bakery"/>
    <x v="0"/>
    <x v="1"/>
    <x v="0"/>
    <n v="24.36"/>
    <d v="2025-05-20T00:11:00"/>
    <d v="2024-09-06T00:33:00"/>
    <x v="0"/>
    <d v="2025-05-21T13:25:00"/>
    <d v="2025-05-21T00:11:00"/>
    <x v="0"/>
  </r>
  <r>
    <s v="ORD-20240821-02202"/>
    <x v="0"/>
    <s v="PAF-001"/>
    <x v="12"/>
    <n v="19.71"/>
    <x v="8"/>
    <n v="1"/>
    <x v="230"/>
    <x v="7"/>
    <d v="1899-12-30T09:10:00"/>
    <s v="9"/>
    <d v="2024-08-21T00:00:00"/>
    <d v="1899-12-30T16:10:00"/>
    <x v="23"/>
    <s v="Yousef Al Marri"/>
    <x v="5"/>
    <x v="1"/>
    <s v="Bakery"/>
    <x v="1"/>
    <x v="0"/>
    <x v="0"/>
    <n v="19.71"/>
    <d v="2024-08-21T00:44:00"/>
    <d v="2024-08-18T00:33:00"/>
    <x v="0"/>
    <d v="2024-08-21T16:10:00"/>
    <d v="2024-08-22T00:44:00"/>
    <x v="1"/>
  </r>
  <r>
    <s v="ORD-20250119-02203"/>
    <x v="0"/>
    <s v="HMP-002"/>
    <x v="8"/>
    <n v="90.64"/>
    <x v="7"/>
    <n v="1"/>
    <x v="175"/>
    <x v="4"/>
    <d v="1899-12-30T09:02:00"/>
    <s v="9"/>
    <d v="2025-01-19T00:00:00"/>
    <d v="1899-12-30T15:02:00"/>
    <x v="3"/>
    <s v="Zain Verma"/>
    <x v="0"/>
    <x v="1"/>
    <s v="Hamper"/>
    <x v="1"/>
    <x v="2"/>
    <x v="0"/>
    <n v="90.64"/>
    <d v="2025-01-19T01:29:00"/>
    <d v="2024-09-05T00:11:00"/>
    <x v="0"/>
    <d v="2025-01-19T15:02:00"/>
    <d v="2025-01-20T01:29:00"/>
    <x v="1"/>
  </r>
  <r>
    <s v="ORD-20240820-02204"/>
    <x v="0"/>
    <s v="FLW-002"/>
    <x v="5"/>
    <n v="58.57"/>
    <x v="1"/>
    <n v="3"/>
    <x v="172"/>
    <x v="7"/>
    <d v="1899-12-30T19:49:00"/>
    <s v="19"/>
    <d v="2024-08-21T00:00:00"/>
    <d v="1899-12-30T20:49:00"/>
    <x v="12"/>
    <s v="Hina Hussain"/>
    <x v="1"/>
    <x v="0"/>
    <s v="Flowers"/>
    <x v="0"/>
    <x v="2"/>
    <x v="2"/>
    <n v="175.71"/>
    <d v="2024-08-20T00:44:00"/>
    <d v="2024-08-16T00:25:00"/>
    <x v="0"/>
    <d v="2024-08-21T20:49:00"/>
    <d v="2024-08-21T00:44:00"/>
    <x v="0"/>
  </r>
  <r>
    <s v="ORD-20240829-02205"/>
    <x v="0"/>
    <s v="TOY-001"/>
    <x v="0"/>
    <n v="16.350000000000001"/>
    <x v="5"/>
    <n v="2"/>
    <x v="209"/>
    <x v="7"/>
    <d v="1899-12-30T11:15:00"/>
    <s v="11"/>
    <d v="2024-08-30T00:00:00"/>
    <d v="1899-12-30T13:15:00"/>
    <x v="15"/>
    <s v="Omar Al Falasi"/>
    <x v="2"/>
    <x v="1"/>
    <s v="Toys"/>
    <x v="0"/>
    <x v="1"/>
    <x v="1"/>
    <n v="32.700000000000003"/>
    <d v="2024-08-29T01:15:00"/>
    <d v="2024-08-12T00:44:00"/>
    <x v="0"/>
    <d v="2024-08-30T13:15:00"/>
    <d v="2024-08-30T01:15:00"/>
    <x v="0"/>
  </r>
  <r>
    <s v="ORD-20241227-02206"/>
    <x v="0"/>
    <s v="PAF-001"/>
    <x v="12"/>
    <n v="23.44"/>
    <x v="11"/>
    <n v="1"/>
    <x v="54"/>
    <x v="11"/>
    <d v="1899-12-30T10:37:00"/>
    <s v="10"/>
    <d v="2024-12-28T00:00:00"/>
    <d v="1899-12-30T13:37:00"/>
    <x v="22"/>
    <s v="Abdullah Al Mansoori"/>
    <x v="5"/>
    <x v="0"/>
    <s v="Bakery"/>
    <x v="0"/>
    <x v="2"/>
    <x v="0"/>
    <n v="23.44"/>
    <d v="2024-12-27T00:11:00"/>
    <d v="2024-09-22T00:25:00"/>
    <x v="0"/>
    <d v="2024-12-28T13:37:00"/>
    <d v="2024-12-28T00:11:00"/>
    <x v="0"/>
  </r>
  <r>
    <s v="ORD-20250720-02207"/>
    <x v="0"/>
    <s v="PAF-001"/>
    <x v="12"/>
    <n v="24.71"/>
    <x v="3"/>
    <n v="3"/>
    <x v="63"/>
    <x v="8"/>
    <d v="1899-12-30T20:52:00"/>
    <s v="20"/>
    <d v="2025-07-21T00:00:00"/>
    <d v="1899-12-30T18:46:00"/>
    <x v="10"/>
    <s v="Latifa Al Nahyan"/>
    <x v="1"/>
    <x v="1"/>
    <s v="Bakery"/>
    <x v="0"/>
    <x v="1"/>
    <x v="0"/>
    <n v="74.13"/>
    <d v="2025-07-20T00:44:00"/>
    <d v="2024-11-16T00:33:00"/>
    <x v="0"/>
    <d v="2025-07-21T18:46:00"/>
    <d v="2025-07-21T00:44:00"/>
    <x v="0"/>
  </r>
  <r>
    <s v="ORD-20240818-02208"/>
    <x v="0"/>
    <s v="SWT-001"/>
    <x v="9"/>
    <n v="25.49"/>
    <x v="7"/>
    <n v="1"/>
    <x v="214"/>
    <x v="7"/>
    <d v="1899-12-30T13:01:00"/>
    <s v="13"/>
    <d v="2024-08-18T00:00:00"/>
    <d v="1899-12-30T19:01:00"/>
    <x v="7"/>
    <s v="Yousef Al Hosani"/>
    <x v="0"/>
    <x v="0"/>
    <s v="Dates &amp; Sweets"/>
    <x v="1"/>
    <x v="2"/>
    <x v="0"/>
    <n v="25.49"/>
    <d v="2024-08-18T00:11:00"/>
    <d v="2024-08-07T00:44:00"/>
    <x v="0"/>
    <d v="2024-08-18T19:01:00"/>
    <d v="2024-08-19T00:11:00"/>
    <x v="1"/>
  </r>
  <r>
    <s v="ORD-20241129-02209"/>
    <x v="0"/>
    <s v="GFT-001"/>
    <x v="2"/>
    <n v="32.43"/>
    <x v="10"/>
    <n v="1"/>
    <x v="78"/>
    <x v="9"/>
    <d v="1899-12-30T20:18:00"/>
    <s v="20"/>
    <d v="2024-12-01T00:00:00"/>
    <d v="1899-12-30T18:27:00"/>
    <x v="2"/>
    <s v="Aisha Al Nahyan"/>
    <x v="0"/>
    <x v="1"/>
    <s v="Gifting"/>
    <x v="2"/>
    <x v="5"/>
    <x v="1"/>
    <n v="32.43"/>
    <d v="2024-11-29T00:33:00"/>
    <d v="2024-08-11T00:44:00"/>
    <x v="0"/>
    <d v="2024-12-01T18:27:00"/>
    <d v="2024-11-30T00:33:00"/>
    <x v="0"/>
  </r>
  <r>
    <s v="ORD-20250515-02210"/>
    <x v="0"/>
    <s v="TOY-001"/>
    <x v="0"/>
    <n v="19.47"/>
    <x v="1"/>
    <n v="1"/>
    <x v="111"/>
    <x v="1"/>
    <d v="1899-12-30T11:23:00"/>
    <s v="11"/>
    <d v="2025-05-16T00:00:00"/>
    <d v="1899-12-30T16:23:00"/>
    <x v="19"/>
    <s v="Khalid Al Nahyan"/>
    <x v="0"/>
    <x v="0"/>
    <s v="Toys"/>
    <x v="0"/>
    <x v="2"/>
    <x v="1"/>
    <n v="19.47"/>
    <d v="2025-05-15T00:56:00"/>
    <d v="2024-08-20T01:07:00"/>
    <x v="0"/>
    <d v="2025-05-16T16:23:00"/>
    <d v="2025-05-16T00:56:00"/>
    <x v="0"/>
  </r>
  <r>
    <s v="ORD-20241106-02211"/>
    <x v="0"/>
    <s v="PAF-001"/>
    <x v="12"/>
    <n v="22.48"/>
    <x v="11"/>
    <n v="1"/>
    <x v="200"/>
    <x v="9"/>
    <d v="1899-12-30T10:46:00"/>
    <s v="10"/>
    <d v="2024-11-06T00:00:00"/>
    <d v="1899-12-30T17:46:00"/>
    <x v="24"/>
    <s v="Sana Shah"/>
    <x v="1"/>
    <x v="1"/>
    <s v="Bakery"/>
    <x v="1"/>
    <x v="0"/>
    <x v="1"/>
    <n v="22.48"/>
    <d v="2024-11-06T00:11:00"/>
    <d v="2024-08-11T01:29:00"/>
    <x v="0"/>
    <d v="2024-11-06T17:46:00"/>
    <d v="2024-11-07T00:11:00"/>
    <x v="1"/>
  </r>
  <r>
    <s v="ORD-20250608-02212"/>
    <x v="0"/>
    <s v="FLW-002"/>
    <x v="5"/>
    <n v="57.43"/>
    <x v="1"/>
    <n v="1"/>
    <x v="283"/>
    <x v="6"/>
    <d v="1899-12-30T14:53:00"/>
    <s v="14"/>
    <d v="2025-06-08T00:00:00"/>
    <d v="1899-12-30T17:53:00"/>
    <x v="5"/>
    <s v="John Williams"/>
    <x v="0"/>
    <x v="1"/>
    <s v="Flowers"/>
    <x v="1"/>
    <x v="4"/>
    <x v="0"/>
    <n v="57.43"/>
    <d v="2025-06-08T01:29:00"/>
    <d v="2024-10-26T00:33:00"/>
    <x v="0"/>
    <d v="2025-06-08T17:53:00"/>
    <d v="2025-06-09T01:29:00"/>
    <x v="1"/>
  </r>
  <r>
    <s v="ORD-20250531-02213"/>
    <x v="0"/>
    <s v="HOM-001"/>
    <x v="3"/>
    <n v="30.82"/>
    <x v="6"/>
    <n v="1"/>
    <x v="134"/>
    <x v="1"/>
    <d v="1899-12-30T12:29:00"/>
    <s v="12"/>
    <d v="2025-06-01T00:00:00"/>
    <d v="1899-12-30T17:29:00"/>
    <x v="7"/>
    <s v="Saeed Al Shamsi"/>
    <x v="0"/>
    <x v="0"/>
    <s v="Home Fragrance"/>
    <x v="0"/>
    <x v="0"/>
    <x v="0"/>
    <n v="30.82"/>
    <d v="2025-05-31T01:29:00"/>
    <d v="2024-09-30T01:29:00"/>
    <x v="0"/>
    <d v="2025-06-01T17:29:00"/>
    <d v="2025-06-01T01:29:00"/>
    <x v="0"/>
  </r>
  <r>
    <s v="ORD-20240903-02214"/>
    <x v="0"/>
    <s v="GFT-001"/>
    <x v="2"/>
    <n v="36.090000000000003"/>
    <x v="3"/>
    <n v="2"/>
    <x v="72"/>
    <x v="3"/>
    <d v="1899-12-30T20:25:00"/>
    <s v="20"/>
    <d v="2024-09-04T00:00:00"/>
    <d v="1899-12-30T19:48:00"/>
    <x v="6"/>
    <s v="Emily Miller"/>
    <x v="0"/>
    <x v="0"/>
    <s v="Gifting"/>
    <x v="0"/>
    <x v="2"/>
    <x v="0"/>
    <n v="72.180000000000007"/>
    <d v="2024-09-03T00:44:00"/>
    <d v="2024-08-05T00:44:00"/>
    <x v="0"/>
    <d v="2024-09-04T19:48:00"/>
    <d v="2024-09-04T00:44:00"/>
    <x v="0"/>
  </r>
  <r>
    <s v="ORD-20250101-02215"/>
    <x v="0"/>
    <s v="HOM-001"/>
    <x v="3"/>
    <n v="26.82"/>
    <x v="2"/>
    <n v="3"/>
    <x v="274"/>
    <x v="4"/>
    <d v="1899-12-30T10:22:00"/>
    <s v="10"/>
    <d v="2025-01-01T00:00:00"/>
    <d v="1899-12-30T15:22:00"/>
    <x v="35"/>
    <s v="Aisha Al Mansoori"/>
    <x v="5"/>
    <x v="0"/>
    <s v="Home Fragrance"/>
    <x v="1"/>
    <x v="3"/>
    <x v="0"/>
    <n v="80.460000000000008"/>
    <d v="2025-01-01T00:44:00"/>
    <d v="2024-08-06T00:33:00"/>
    <x v="0"/>
    <d v="2025-01-01T15:22:00"/>
    <d v="2025-01-02T00:44:00"/>
    <x v="1"/>
  </r>
  <r>
    <s v="ORD-20250222-02216"/>
    <x v="0"/>
    <s v="DAT-001"/>
    <x v="6"/>
    <n v="31.43"/>
    <x v="7"/>
    <n v="1"/>
    <x v="119"/>
    <x v="5"/>
    <d v="1899-12-30T11:35:00"/>
    <s v="11"/>
    <d v="2025-02-22T00:00:00"/>
    <d v="1899-12-30T14:35:00"/>
    <x v="18"/>
    <s v="Neha Khan"/>
    <x v="1"/>
    <x v="0"/>
    <s v="Dates &amp; Sweets"/>
    <x v="1"/>
    <x v="0"/>
    <x v="1"/>
    <n v="31.43"/>
    <d v="2025-02-22T01:29:00"/>
    <d v="2024-08-04T00:56:00"/>
    <x v="0"/>
    <d v="2025-02-22T14:35:00"/>
    <d v="2025-02-23T01:29:00"/>
    <x v="1"/>
  </r>
  <r>
    <s v="ORD-20250225-02217"/>
    <x v="0"/>
    <s v="PER-001"/>
    <x v="10"/>
    <n v="13.12"/>
    <x v="8"/>
    <n v="1"/>
    <x v="24"/>
    <x v="5"/>
    <d v="1899-12-30T13:43:00"/>
    <s v="13"/>
    <d v="2025-02-25T00:00:00"/>
    <d v="1899-12-30T19:43:00"/>
    <x v="5"/>
    <s v="Imran Shah"/>
    <x v="2"/>
    <x v="1"/>
    <s v="Personalized"/>
    <x v="1"/>
    <x v="1"/>
    <x v="1"/>
    <n v="13.12"/>
    <d v="2025-02-25T01:18:00"/>
    <d v="2024-08-10T00:11:00"/>
    <x v="0"/>
    <d v="2025-02-25T19:43:00"/>
    <d v="2025-02-26T01:18:00"/>
    <x v="1"/>
  </r>
  <r>
    <s v="ORD-20240904-02218"/>
    <x v="0"/>
    <s v="PRF-001"/>
    <x v="14"/>
    <n v="117.8"/>
    <x v="10"/>
    <n v="1"/>
    <x v="335"/>
    <x v="3"/>
    <d v="1899-12-30T10:03:00"/>
    <s v="10"/>
    <d v="2024-09-04T00:00:00"/>
    <d v="1899-12-30T13:03:00"/>
    <x v="28"/>
    <s v="Yousef Al Mansoori"/>
    <x v="3"/>
    <x v="0"/>
    <s v="Perfume"/>
    <x v="1"/>
    <x v="1"/>
    <x v="0"/>
    <n v="117.8"/>
    <d v="2024-09-04T01:15:00"/>
    <d v="2024-09-04T01:15:00"/>
    <x v="1"/>
    <d v="2024-09-04T13:03:00"/>
    <d v="2024-09-05T01:15:00"/>
    <x v="1"/>
  </r>
  <r>
    <s v="ORD-20241212-02219"/>
    <x v="0"/>
    <s v="PER-002"/>
    <x v="15"/>
    <n v="19.93"/>
    <x v="0"/>
    <n v="1"/>
    <x v="351"/>
    <x v="11"/>
    <d v="1899-12-30T14:20:00"/>
    <s v="14"/>
    <d v="2024-12-12T00:00:00"/>
    <d v="1899-12-30T19:20:00"/>
    <x v="5"/>
    <s v="Rohit Patel"/>
    <x v="0"/>
    <x v="0"/>
    <s v="Personalized"/>
    <x v="1"/>
    <x v="4"/>
    <x v="0"/>
    <n v="19.93"/>
    <d v="2024-12-12T00:22:00"/>
    <d v="2024-08-23T00:22:00"/>
    <x v="0"/>
    <d v="2024-12-12T19:20:00"/>
    <d v="2024-12-13T00:22:00"/>
    <x v="1"/>
  </r>
  <r>
    <s v="ORD-20240829-02220"/>
    <x v="0"/>
    <s v="FLW-002"/>
    <x v="5"/>
    <n v="48.26"/>
    <x v="6"/>
    <n v="1"/>
    <x v="209"/>
    <x v="7"/>
    <d v="1899-12-30T21:36:00"/>
    <s v="21"/>
    <d v="2024-08-30T00:00:00"/>
    <d v="1899-12-30T21:36:00"/>
    <x v="24"/>
    <s v="Maryam Al Mazrouei"/>
    <x v="1"/>
    <x v="1"/>
    <s v="Flowers"/>
    <x v="0"/>
    <x v="0"/>
    <x v="2"/>
    <n v="48.26"/>
    <d v="2024-08-29T00:00:00"/>
    <d v="2024-08-02T00:56:00"/>
    <x v="0"/>
    <d v="2024-08-30T21:36:00"/>
    <d v="2024-08-30T00:00:00"/>
    <x v="0"/>
  </r>
  <r>
    <s v="ORD-20250413-02221"/>
    <x v="0"/>
    <s v="GFT-001"/>
    <x v="2"/>
    <n v="36.44"/>
    <x v="1"/>
    <n v="1"/>
    <x v="204"/>
    <x v="0"/>
    <d v="1899-12-30T20:51:00"/>
    <s v="20"/>
    <d v="2025-04-14T00:00:00"/>
    <d v="1899-12-30T13:29:00"/>
    <x v="19"/>
    <s v="Sophia Miller"/>
    <x v="0"/>
    <x v="1"/>
    <s v="Gifting"/>
    <x v="0"/>
    <x v="3"/>
    <x v="1"/>
    <n v="36.44"/>
    <d v="2025-04-13T01:15:00"/>
    <d v="2024-10-01T01:29:00"/>
    <x v="0"/>
    <d v="2025-04-14T13:29:00"/>
    <d v="2025-04-14T01:15:00"/>
    <x v="0"/>
  </r>
  <r>
    <s v="ORD-20250519-02222"/>
    <x v="0"/>
    <s v="HMP-002"/>
    <x v="8"/>
    <n v="84.58"/>
    <x v="9"/>
    <n v="4"/>
    <x v="229"/>
    <x v="1"/>
    <d v="1899-12-30T15:07:00"/>
    <s v="15"/>
    <d v="2025-05-21T00:00:00"/>
    <d v="1899-12-30T20:07:00"/>
    <x v="7"/>
    <s v="Zain Iqbal"/>
    <x v="0"/>
    <x v="0"/>
    <s v="Hamper"/>
    <x v="2"/>
    <x v="5"/>
    <x v="1"/>
    <n v="338.32"/>
    <d v="2025-05-19T00:11:00"/>
    <d v="2024-08-26T01:29:00"/>
    <x v="0"/>
    <d v="2025-05-21T20:07:00"/>
    <d v="2025-05-20T00:11:00"/>
    <x v="0"/>
  </r>
  <r>
    <s v="ORD-20250225-02223"/>
    <x v="0"/>
    <s v="SWT-001"/>
    <x v="9"/>
    <n v="30.52"/>
    <x v="7"/>
    <n v="1"/>
    <x v="24"/>
    <x v="5"/>
    <d v="1899-12-30T11:27:00"/>
    <s v="11"/>
    <d v="2025-02-27T00:00:00"/>
    <d v="1899-12-30T14:27:00"/>
    <x v="15"/>
    <s v="Ali Ahmed"/>
    <x v="2"/>
    <x v="1"/>
    <s v="Dates &amp; Sweets"/>
    <x v="2"/>
    <x v="1"/>
    <x v="1"/>
    <n v="30.52"/>
    <d v="2025-02-25T00:33:00"/>
    <d v="2024-08-15T00:22:00"/>
    <x v="0"/>
    <d v="2025-02-27T14:27:00"/>
    <d v="2025-02-26T00:33:00"/>
    <x v="0"/>
  </r>
  <r>
    <s v="ORD-20250728-02224"/>
    <x v="0"/>
    <s v="GFT-001"/>
    <x v="2"/>
    <n v="34.06"/>
    <x v="1"/>
    <n v="2"/>
    <x v="281"/>
    <x v="8"/>
    <d v="1899-12-30T19:31:00"/>
    <s v="19"/>
    <d v="2025-07-29T00:00:00"/>
    <d v="1899-12-30T17:54:00"/>
    <x v="29"/>
    <s v="Sana Khan"/>
    <x v="2"/>
    <x v="0"/>
    <s v="Gifting"/>
    <x v="0"/>
    <x v="4"/>
    <x v="0"/>
    <n v="68.12"/>
    <d v="2025-07-28T00:44:00"/>
    <d v="2024-08-01T01:07:00"/>
    <x v="0"/>
    <d v="2025-07-29T17:54:00"/>
    <d v="2025-07-29T00:44:00"/>
    <x v="0"/>
  </r>
  <r>
    <s v="ORD-20240909-02225"/>
    <x v="0"/>
    <s v="CHC-001"/>
    <x v="17"/>
    <n v="18.809999999999999"/>
    <x v="1"/>
    <n v="2"/>
    <x v="153"/>
    <x v="3"/>
    <d v="1899-12-30T20:07:00"/>
    <s v="20"/>
    <d v="2024-09-10T00:00:00"/>
    <d v="1899-12-30T17:46:00"/>
    <x v="26"/>
    <s v="Saeed Al Nuaimi"/>
    <x v="1"/>
    <x v="0"/>
    <s v="Chocolate"/>
    <x v="0"/>
    <x v="1"/>
    <x v="0"/>
    <n v="37.619999999999997"/>
    <d v="2024-09-09T00:44:00"/>
    <d v="2024-08-24T01:18:00"/>
    <x v="0"/>
    <d v="2024-09-10T17:46:00"/>
    <d v="2024-09-10T00:44:00"/>
    <x v="0"/>
  </r>
  <r>
    <s v="ORD-20241231-02226"/>
    <x v="0"/>
    <s v="PRF-001"/>
    <x v="14"/>
    <n v="110.21"/>
    <x v="10"/>
    <n v="1"/>
    <x v="297"/>
    <x v="11"/>
    <d v="1899-12-30T11:26:00"/>
    <s v="11"/>
    <d v="2024-12-31T00:00:00"/>
    <d v="1899-12-30T16:26:00"/>
    <x v="12"/>
    <s v="Faisal Al Shamsi"/>
    <x v="1"/>
    <x v="0"/>
    <s v="Perfume"/>
    <x v="1"/>
    <x v="0"/>
    <x v="2"/>
    <n v="110.21"/>
    <d v="2024-12-31T01:29:00"/>
    <d v="2024-11-19T01:18:00"/>
    <x v="0"/>
    <d v="2024-12-31T16:26:00"/>
    <d v="2025-01-01T01:29:00"/>
    <x v="1"/>
  </r>
  <r>
    <s v="ORD-20240807-02227"/>
    <x v="0"/>
    <s v="SWT-001"/>
    <x v="9"/>
    <n v="27.95"/>
    <x v="7"/>
    <n v="1"/>
    <x v="86"/>
    <x v="7"/>
    <d v="1899-12-30T10:41:00"/>
    <s v="10"/>
    <d v="2024-08-08T00:00:00"/>
    <d v="1899-12-30T10:41:00"/>
    <x v="30"/>
    <s v="Ali Hussain"/>
    <x v="4"/>
    <x v="1"/>
    <s v="Dates &amp; Sweets"/>
    <x v="0"/>
    <x v="0"/>
    <x v="0"/>
    <n v="27.95"/>
    <d v="2024-08-07T01:29:00"/>
    <d v="2024-08-07T01:29:00"/>
    <x v="1"/>
    <d v="2024-08-08T10:41:00"/>
    <d v="2024-08-08T01:29:00"/>
    <x v="0"/>
  </r>
  <r>
    <s v="ORD-20250804-02228"/>
    <x v="0"/>
    <s v="CKE-001"/>
    <x v="7"/>
    <n v="54.23"/>
    <x v="8"/>
    <n v="3"/>
    <x v="359"/>
    <x v="7"/>
    <d v="1899-12-30T12:31:00"/>
    <s v="12"/>
    <d v="2025-08-05T00:00:00"/>
    <d v="1899-12-30T13:31:00"/>
    <x v="29"/>
    <s v="Meera Khan"/>
    <x v="2"/>
    <x v="0"/>
    <s v="Cakes"/>
    <x v="0"/>
    <x v="1"/>
    <x v="0"/>
    <n v="162.69"/>
    <d v="2025-08-04T01:18:00"/>
    <d v="2024-08-10T00:44:00"/>
    <x v="0"/>
    <d v="2025-08-05T13:31:00"/>
    <d v="2025-08-05T01:18:00"/>
    <x v="0"/>
  </r>
  <r>
    <s v="ORD-20250603-02229"/>
    <x v="0"/>
    <s v="FLW-002"/>
    <x v="5"/>
    <n v="55.99"/>
    <x v="6"/>
    <n v="1"/>
    <x v="107"/>
    <x v="6"/>
    <d v="1899-12-30T09:01:00"/>
    <s v="9"/>
    <d v="2025-06-03T00:00:00"/>
    <d v="1899-12-30T14:01:00"/>
    <x v="14"/>
    <s v="Faisal Al Nahyan"/>
    <x v="1"/>
    <x v="0"/>
    <s v="Flowers"/>
    <x v="1"/>
    <x v="3"/>
    <x v="0"/>
    <n v="55.99"/>
    <d v="2025-06-03T00:44:00"/>
    <d v="2024-09-16T01:15:00"/>
    <x v="0"/>
    <d v="2025-06-03T14:01:00"/>
    <d v="2025-06-04T00:44:00"/>
    <x v="1"/>
  </r>
  <r>
    <s v="ORD-20241217-02230"/>
    <x v="0"/>
    <s v="CRP-001"/>
    <x v="4"/>
    <n v="148.41999999999999"/>
    <x v="4"/>
    <n v="3"/>
    <x v="374"/>
    <x v="11"/>
    <d v="1899-12-30T12:28:00"/>
    <s v="12"/>
    <d v="2024-12-17T00:00:00"/>
    <d v="1899-12-30T17:28:00"/>
    <x v="3"/>
    <s v="Hamad Al Nuaimi"/>
    <x v="0"/>
    <x v="0"/>
    <s v="Hamper"/>
    <x v="1"/>
    <x v="1"/>
    <x v="2"/>
    <n v="445.26"/>
    <d v="2024-12-17T00:44:00"/>
    <d v="2024-08-09T00:56:00"/>
    <x v="0"/>
    <d v="2024-12-17T17:28:00"/>
    <d v="2024-12-18T00:44:00"/>
    <x v="1"/>
  </r>
  <r>
    <s v="ORD-20250106-02231"/>
    <x v="0"/>
    <s v="FLW-002"/>
    <x v="5"/>
    <n v="58.63"/>
    <x v="6"/>
    <n v="1"/>
    <x v="182"/>
    <x v="4"/>
    <d v="1899-12-30T13:21:00"/>
    <s v="13"/>
    <d v="2025-01-07T00:00:00"/>
    <d v="1899-12-30T14:21:00"/>
    <x v="1"/>
    <s v="Ahmed Al Falasi"/>
    <x v="1"/>
    <x v="1"/>
    <s v="Flowers"/>
    <x v="0"/>
    <x v="0"/>
    <x v="2"/>
    <n v="58.63"/>
    <d v="2025-01-06T00:25:00"/>
    <d v="2024-08-23T00:33:00"/>
    <x v="0"/>
    <d v="2025-01-07T14:21:00"/>
    <d v="2025-01-07T00:25:00"/>
    <x v="0"/>
  </r>
  <r>
    <s v="ORD-20240908-02232"/>
    <x v="0"/>
    <s v="FLW-002"/>
    <x v="5"/>
    <n v="53.08"/>
    <x v="1"/>
    <n v="2"/>
    <x v="64"/>
    <x v="3"/>
    <d v="1899-12-30T09:16:00"/>
    <s v="9"/>
    <d v="2024-09-08T00:00:00"/>
    <d v="1899-12-30T16:16:00"/>
    <x v="26"/>
    <s v="Arjun Chaudhry"/>
    <x v="1"/>
    <x v="0"/>
    <s v="Flowers"/>
    <x v="1"/>
    <x v="1"/>
    <x v="0"/>
    <n v="106.16"/>
    <d v="2024-09-08T00:11:00"/>
    <d v="2024-08-09T00:56:00"/>
    <x v="0"/>
    <d v="2024-09-08T16:16:00"/>
    <d v="2024-09-09T00:11:00"/>
    <x v="1"/>
  </r>
  <r>
    <s v="ORD-20241013-02233"/>
    <x v="0"/>
    <s v="FLW-001"/>
    <x v="1"/>
    <n v="42.7"/>
    <x v="1"/>
    <n v="3"/>
    <x v="151"/>
    <x v="10"/>
    <d v="1899-12-30T09:56:00"/>
    <s v="9"/>
    <d v="2024-10-14T00:00:00"/>
    <d v="1899-12-30T12:56:00"/>
    <x v="17"/>
    <s v="Hina Hussain"/>
    <x v="2"/>
    <x v="1"/>
    <s v="Flowers"/>
    <x v="0"/>
    <x v="0"/>
    <x v="0"/>
    <n v="128.10000000000002"/>
    <d v="2024-10-13T01:29:00"/>
    <d v="2024-08-16T00:25:00"/>
    <x v="0"/>
    <d v="2024-10-14T12:56:00"/>
    <d v="2024-10-14T01:29:00"/>
    <x v="0"/>
  </r>
  <r>
    <s v="ORD-20250428-02234"/>
    <x v="0"/>
    <s v="DAT-001"/>
    <x v="6"/>
    <n v="34.71"/>
    <x v="7"/>
    <n v="3"/>
    <x v="278"/>
    <x v="0"/>
    <d v="1899-12-30T19:20:00"/>
    <s v="19"/>
    <d v="2025-04-30T00:00:00"/>
    <d v="1899-12-30T12:26:00"/>
    <x v="21"/>
    <s v="Khalid Al Mansoori"/>
    <x v="4"/>
    <x v="1"/>
    <s v="Dates &amp; Sweets"/>
    <x v="2"/>
    <x v="3"/>
    <x v="1"/>
    <n v="104.13"/>
    <d v="2025-04-28T00:56:00"/>
    <d v="2024-08-03T00:11:00"/>
    <x v="0"/>
    <d v="2025-04-30T12:26:00"/>
    <d v="2025-04-29T00:56:00"/>
    <x v="0"/>
  </r>
  <r>
    <s v="ORD-20250508-02235"/>
    <x v="0"/>
    <s v="FLW-002"/>
    <x v="5"/>
    <n v="61.08"/>
    <x v="2"/>
    <n v="2"/>
    <x v="41"/>
    <x v="1"/>
    <d v="1899-12-30T17:38:00"/>
    <s v="17"/>
    <d v="2025-05-09T00:00:00"/>
    <d v="1899-12-30T19:38:00"/>
    <x v="5"/>
    <s v="Saeed Al Nuaimi"/>
    <x v="2"/>
    <x v="0"/>
    <s v="Flowers"/>
    <x v="0"/>
    <x v="1"/>
    <x v="1"/>
    <n v="122.16"/>
    <d v="2025-05-08T00:22:00"/>
    <d v="2024-08-24T01:18:00"/>
    <x v="0"/>
    <d v="2025-05-09T19:38:00"/>
    <d v="2025-05-09T00:22:00"/>
    <x v="0"/>
  </r>
  <r>
    <s v="ORD-20250611-02236"/>
    <x v="0"/>
    <s v="PRF-001"/>
    <x v="14"/>
    <n v="107.59"/>
    <x v="2"/>
    <n v="3"/>
    <x v="131"/>
    <x v="6"/>
    <d v="1899-12-30T19:37:00"/>
    <s v="19"/>
    <d v="2025-06-12T00:00:00"/>
    <d v="1899-12-30T14:10:00"/>
    <x v="11"/>
    <s v="David Taylor"/>
    <x v="0"/>
    <x v="0"/>
    <s v="Perfume"/>
    <x v="0"/>
    <x v="0"/>
    <x v="0"/>
    <n v="322.77"/>
    <d v="2025-06-11T00:11:00"/>
    <d v="2024-12-20T00:22:00"/>
    <x v="0"/>
    <d v="2025-06-12T14:10:00"/>
    <d v="2025-06-12T00:11:00"/>
    <x v="0"/>
  </r>
  <r>
    <s v="ORD-20250401-02237"/>
    <x v="0"/>
    <s v="GFT-001"/>
    <x v="2"/>
    <n v="36.93"/>
    <x v="6"/>
    <n v="1"/>
    <x v="8"/>
    <x v="0"/>
    <d v="1899-12-30T14:56:00"/>
    <s v="14"/>
    <d v="2025-04-02T00:00:00"/>
    <d v="1899-12-30T15:56:00"/>
    <x v="6"/>
    <s v="Hassan Khan"/>
    <x v="0"/>
    <x v="0"/>
    <s v="Gifting"/>
    <x v="0"/>
    <x v="0"/>
    <x v="2"/>
    <n v="36.93"/>
    <d v="2025-04-01T00:22:00"/>
    <d v="2024-09-03T00:56:00"/>
    <x v="0"/>
    <d v="2025-04-02T15:56:00"/>
    <d v="2025-04-02T00:22:00"/>
    <x v="0"/>
  </r>
  <r>
    <s v="ORD-20250416-02238"/>
    <x v="0"/>
    <s v="GFT-001"/>
    <x v="2"/>
    <n v="33.590000000000003"/>
    <x v="12"/>
    <n v="2"/>
    <x v="85"/>
    <x v="0"/>
    <d v="1899-12-30T13:40:00"/>
    <s v="13"/>
    <d v="2025-04-17T00:00:00"/>
    <d v="1899-12-30T16:40:00"/>
    <x v="1"/>
    <s v="Aisha Al Bateen"/>
    <x v="1"/>
    <x v="0"/>
    <s v="Gifting"/>
    <x v="0"/>
    <x v="0"/>
    <x v="0"/>
    <n v="67.180000000000007"/>
    <d v="2025-04-16T00:44:00"/>
    <d v="2024-08-24T01:29:00"/>
    <x v="0"/>
    <d v="2025-04-17T16:40:00"/>
    <d v="2025-04-17T00:44:00"/>
    <x v="0"/>
  </r>
  <r>
    <s v="ORD-20241129-02239"/>
    <x v="0"/>
    <s v="BAL-001"/>
    <x v="13"/>
    <n v="25.53"/>
    <x v="5"/>
    <n v="1"/>
    <x v="78"/>
    <x v="9"/>
    <d v="1899-12-30T21:41:00"/>
    <s v="21"/>
    <d v="2024-11-30T00:00:00"/>
    <d v="1899-12-30T14:45:00"/>
    <x v="2"/>
    <s v="Neha Verma"/>
    <x v="0"/>
    <x v="1"/>
    <s v="Balloons"/>
    <x v="0"/>
    <x v="0"/>
    <x v="2"/>
    <n v="25.53"/>
    <d v="2024-11-29T00:22:00"/>
    <d v="2024-08-26T00:11:00"/>
    <x v="0"/>
    <d v="2024-11-30T14:45:00"/>
    <d v="2024-11-30T00:22:00"/>
    <x v="0"/>
  </r>
  <r>
    <s v="ORD-20250527-02240"/>
    <x v="0"/>
    <s v="HMP-002"/>
    <x v="8"/>
    <n v="83.41"/>
    <x v="9"/>
    <n v="3"/>
    <x v="339"/>
    <x v="1"/>
    <d v="1899-12-30T11:18:00"/>
    <s v="11"/>
    <d v="2025-05-27T00:00:00"/>
    <d v="1899-12-30T16:18:00"/>
    <x v="0"/>
    <s v="Emma Jones"/>
    <x v="0"/>
    <x v="0"/>
    <s v="Hamper"/>
    <x v="1"/>
    <x v="3"/>
    <x v="2"/>
    <n v="250.23"/>
    <d v="2025-05-27T00:33:00"/>
    <d v="2024-08-06T00:22:00"/>
    <x v="0"/>
    <d v="2025-05-27T16:18:00"/>
    <d v="2025-05-28T00:33:00"/>
    <x v="1"/>
  </r>
  <r>
    <s v="ORD-20250102-02241"/>
    <x v="0"/>
    <s v="PER-002"/>
    <x v="15"/>
    <n v="18.75"/>
    <x v="0"/>
    <n v="1"/>
    <x v="82"/>
    <x v="4"/>
    <d v="1899-12-30T15:24:00"/>
    <s v="15"/>
    <d v="2025-01-03T00:00:00"/>
    <d v="1899-12-30T18:24:00"/>
    <x v="25"/>
    <s v="Rakesh Shah"/>
    <x v="6"/>
    <x v="0"/>
    <s v="Personalized"/>
    <x v="0"/>
    <x v="1"/>
    <x v="0"/>
    <n v="18.75"/>
    <d v="2025-01-02T01:07:00"/>
    <d v="2024-08-14T01:07:00"/>
    <x v="0"/>
    <d v="2025-01-03T18:24:00"/>
    <d v="2025-01-03T01:07:00"/>
    <x v="0"/>
  </r>
  <r>
    <s v="ORD-20250624-02242"/>
    <x v="0"/>
    <s v="HMP-002"/>
    <x v="8"/>
    <n v="84.32"/>
    <x v="7"/>
    <n v="1"/>
    <x v="346"/>
    <x v="6"/>
    <d v="1899-12-30T12:17:00"/>
    <s v="12"/>
    <d v="2025-06-24T00:00:00"/>
    <d v="1899-12-30T16:17:00"/>
    <x v="11"/>
    <s v="Arjun Patel"/>
    <x v="0"/>
    <x v="0"/>
    <s v="Hamper"/>
    <x v="1"/>
    <x v="0"/>
    <x v="0"/>
    <n v="84.32"/>
    <d v="2025-06-24T00:56:00"/>
    <d v="2024-09-08T00:33:00"/>
    <x v="0"/>
    <d v="2025-06-24T16:17:00"/>
    <d v="2025-06-25T00:56:00"/>
    <x v="1"/>
  </r>
  <r>
    <s v="ORD-20250508-02243"/>
    <x v="0"/>
    <s v="GFT-001"/>
    <x v="2"/>
    <n v="32.43"/>
    <x v="2"/>
    <n v="1"/>
    <x v="41"/>
    <x v="1"/>
    <d v="1899-12-30T09:41:00"/>
    <s v="9"/>
    <d v="2025-05-08T00:00:00"/>
    <d v="1899-12-30T15:41:00"/>
    <x v="11"/>
    <s v="Reem Al Mansoori"/>
    <x v="0"/>
    <x v="1"/>
    <s v="Gifting"/>
    <x v="1"/>
    <x v="1"/>
    <x v="0"/>
    <n v="32.43"/>
    <d v="2025-05-08T00:22:00"/>
    <d v="2024-08-09T01:07:00"/>
    <x v="0"/>
    <d v="2025-05-08T15:41:00"/>
    <d v="2025-05-09T00:22:00"/>
    <x v="1"/>
  </r>
  <r>
    <s v="ORD-20241009-02244"/>
    <x v="0"/>
    <s v="PRF-001"/>
    <x v="14"/>
    <n v="112.01"/>
    <x v="2"/>
    <n v="1"/>
    <x v="292"/>
    <x v="10"/>
    <d v="1899-12-30T15:09:00"/>
    <s v="15"/>
    <d v="2024-10-10T00:00:00"/>
    <d v="1899-12-30T20:09:00"/>
    <x v="4"/>
    <s v="Aisha Al Mansoori"/>
    <x v="0"/>
    <x v="0"/>
    <s v="Perfume"/>
    <x v="0"/>
    <x v="6"/>
    <x v="1"/>
    <n v="112.01"/>
    <d v="2024-10-09T00:25:00"/>
    <d v="2024-08-06T00:33:00"/>
    <x v="0"/>
    <d v="2024-10-10T20:09:00"/>
    <d v="2024-10-10T00:25:00"/>
    <x v="0"/>
  </r>
  <r>
    <s v="ORD-20250730-02245"/>
    <x v="0"/>
    <s v="GFT-001"/>
    <x v="2"/>
    <n v="34.81"/>
    <x v="6"/>
    <n v="1"/>
    <x v="12"/>
    <x v="8"/>
    <d v="1899-12-30T11:25:00"/>
    <s v="11"/>
    <d v="2025-07-31T00:00:00"/>
    <d v="1899-12-30T16:25:00"/>
    <x v="6"/>
    <s v="Ahmed Al Bateen"/>
    <x v="0"/>
    <x v="0"/>
    <s v="Gifting"/>
    <x v="0"/>
    <x v="4"/>
    <x v="1"/>
    <n v="34.81"/>
    <d v="2025-07-30T00:44:00"/>
    <d v="2024-08-06T00:56:00"/>
    <x v="0"/>
    <d v="2025-07-31T16:25:00"/>
    <d v="2025-07-31T00:44:00"/>
    <x v="0"/>
  </r>
  <r>
    <s v="ORD-20250413-02246"/>
    <x v="0"/>
    <s v="HMP-002"/>
    <x v="8"/>
    <n v="84.14"/>
    <x v="4"/>
    <n v="1"/>
    <x v="204"/>
    <x v="0"/>
    <d v="1899-12-30T11:31:00"/>
    <s v="11"/>
    <d v="2025-04-13T00:00:00"/>
    <d v="1899-12-30T17:31:00"/>
    <x v="6"/>
    <s v="Saeed Al Bateen"/>
    <x v="0"/>
    <x v="0"/>
    <s v="Hamper"/>
    <x v="1"/>
    <x v="4"/>
    <x v="1"/>
    <n v="84.14"/>
    <d v="2025-04-13T00:11:00"/>
    <d v="2024-10-26T00:56:00"/>
    <x v="0"/>
    <d v="2025-04-13T17:31:00"/>
    <d v="2025-04-14T00:11:00"/>
    <x v="1"/>
  </r>
  <r>
    <s v="ORD-20250422-02247"/>
    <x v="0"/>
    <s v="FLW-001"/>
    <x v="1"/>
    <n v="51.67"/>
    <x v="0"/>
    <n v="1"/>
    <x v="7"/>
    <x v="0"/>
    <d v="1899-12-30T20:40:00"/>
    <s v="20"/>
    <d v="2025-04-24T00:00:00"/>
    <d v="1899-12-30T11:33:00"/>
    <x v="12"/>
    <s v="Arjun Verma"/>
    <x v="1"/>
    <x v="0"/>
    <s v="Flowers"/>
    <x v="2"/>
    <x v="0"/>
    <x v="0"/>
    <n v="51.67"/>
    <d v="2025-04-22T00:11:00"/>
    <d v="2024-08-29T01:07:00"/>
    <x v="0"/>
    <d v="2025-04-24T11:33:00"/>
    <d v="2025-04-23T00:11:00"/>
    <x v="0"/>
  </r>
  <r>
    <s v="ORD-20241227-02248"/>
    <x v="0"/>
    <s v="PRF-001"/>
    <x v="14"/>
    <n v="134.28"/>
    <x v="2"/>
    <n v="3"/>
    <x v="54"/>
    <x v="11"/>
    <d v="1899-12-30T15:54:00"/>
    <s v="15"/>
    <d v="2024-12-28T00:00:00"/>
    <d v="1899-12-30T20:54:00"/>
    <x v="4"/>
    <s v="Imran Chaudhry"/>
    <x v="0"/>
    <x v="1"/>
    <s v="Perfume"/>
    <x v="0"/>
    <x v="0"/>
    <x v="0"/>
    <n v="402.84000000000003"/>
    <d v="2024-12-27T00:25:00"/>
    <d v="2024-08-16T00:22:00"/>
    <x v="0"/>
    <d v="2024-12-28T20:54:00"/>
    <d v="2024-12-28T00:25:00"/>
    <x v="0"/>
  </r>
  <r>
    <s v="ORD-20250809-02249"/>
    <x v="0"/>
    <s v="PAF-001"/>
    <x v="12"/>
    <n v="20.98"/>
    <x v="8"/>
    <n v="1"/>
    <x v="371"/>
    <x v="7"/>
    <d v="1899-12-30T10:43:00"/>
    <s v="10"/>
    <d v="2025-08-09T00:00:00"/>
    <d v="1899-12-30T16:43:00"/>
    <x v="16"/>
    <s v="Aisha Al Suwaidi"/>
    <x v="0"/>
    <x v="1"/>
    <s v="Bakery"/>
    <x v="1"/>
    <x v="1"/>
    <x v="1"/>
    <n v="20.98"/>
    <d v="2025-08-09T01:18:00"/>
    <d v="2024-08-03T00:22:00"/>
    <x v="0"/>
    <d v="2025-08-09T16:43:00"/>
    <d v="2025-08-10T01:18:00"/>
    <x v="1"/>
  </r>
  <r>
    <s v="ORD-20241229-02250"/>
    <x v="0"/>
    <s v="HMP-001"/>
    <x v="11"/>
    <n v="76.44"/>
    <x v="12"/>
    <n v="1"/>
    <x v="155"/>
    <x v="11"/>
    <d v="1899-12-30T09:03:00"/>
    <s v="9"/>
    <d v="2024-12-29T00:00:00"/>
    <d v="1899-12-30T16:03:00"/>
    <x v="19"/>
    <s v="Isabella Brown"/>
    <x v="0"/>
    <x v="0"/>
    <s v="Hamper"/>
    <x v="1"/>
    <x v="1"/>
    <x v="2"/>
    <n v="76.44"/>
    <d v="2024-12-29T00:33:00"/>
    <d v="2024-08-12T01:18:00"/>
    <x v="0"/>
    <d v="2024-12-29T16:03:00"/>
    <d v="2024-12-30T00:33:00"/>
    <x v="1"/>
  </r>
  <r>
    <s v="ORD-20241108-02251"/>
    <x v="0"/>
    <s v="BAL-001"/>
    <x v="13"/>
    <n v="26"/>
    <x v="8"/>
    <n v="1"/>
    <x v="69"/>
    <x v="9"/>
    <d v="1899-12-30T20:48:00"/>
    <s v="20"/>
    <d v="2024-11-09T00:00:00"/>
    <d v="1899-12-30T18:51:00"/>
    <x v="2"/>
    <s v="Saeed Al Nuaimi"/>
    <x v="0"/>
    <x v="0"/>
    <s v="Balloons"/>
    <x v="0"/>
    <x v="0"/>
    <x v="0"/>
    <n v="26"/>
    <d v="2024-11-08T01:07:00"/>
    <d v="2024-08-24T01:18:00"/>
    <x v="0"/>
    <d v="2024-11-09T18:51:00"/>
    <d v="2024-11-09T01:07:00"/>
    <x v="0"/>
  </r>
  <r>
    <s v="ORD-20250428-02252"/>
    <x v="0"/>
    <s v="PRF-001"/>
    <x v="14"/>
    <n v="124.53"/>
    <x v="2"/>
    <n v="1"/>
    <x v="278"/>
    <x v="0"/>
    <d v="1899-12-30T17:55:00"/>
    <s v="17"/>
    <d v="2025-04-29T00:00:00"/>
    <d v="1899-12-30T15:17:00"/>
    <x v="14"/>
    <s v="Sana Shah"/>
    <x v="1"/>
    <x v="0"/>
    <s v="Perfume"/>
    <x v="0"/>
    <x v="0"/>
    <x v="2"/>
    <n v="124.53"/>
    <d v="2025-04-28T01:18:00"/>
    <d v="2024-08-11T01:29:00"/>
    <x v="0"/>
    <d v="2025-04-29T15:17:00"/>
    <d v="2025-04-29T01:18:00"/>
    <x v="0"/>
  </r>
  <r>
    <s v="ORD-20241105-02253"/>
    <x v="0"/>
    <s v="FLW-001"/>
    <x v="1"/>
    <n v="49.3"/>
    <x v="11"/>
    <n v="1"/>
    <x v="265"/>
    <x v="9"/>
    <d v="1899-12-30T16:39:00"/>
    <s v="16"/>
    <d v="2024-11-06T00:00:00"/>
    <d v="1899-12-30T12:04:00"/>
    <x v="4"/>
    <s v="Aisha Al Falasi"/>
    <x v="0"/>
    <x v="0"/>
    <s v="Flowers"/>
    <x v="0"/>
    <x v="3"/>
    <x v="0"/>
    <n v="49.3"/>
    <d v="2024-11-05T01:15:00"/>
    <d v="2024-08-19T00:11:00"/>
    <x v="0"/>
    <d v="2024-11-06T12:04:00"/>
    <d v="2024-11-06T01:15:00"/>
    <x v="0"/>
  </r>
  <r>
    <s v="ORD-20240908-02254"/>
    <x v="0"/>
    <s v="CKE-001"/>
    <x v="7"/>
    <n v="58.27"/>
    <x v="5"/>
    <n v="1"/>
    <x v="64"/>
    <x v="3"/>
    <d v="1899-12-30T12:13:00"/>
    <s v="12"/>
    <d v="2024-09-09T00:00:00"/>
    <d v="1899-12-30T17:13:00"/>
    <x v="2"/>
    <s v="Zain Ahmed"/>
    <x v="0"/>
    <x v="0"/>
    <s v="Cakes"/>
    <x v="0"/>
    <x v="1"/>
    <x v="0"/>
    <n v="58.27"/>
    <d v="2024-09-08T01:18:00"/>
    <d v="2024-08-04T00:11:00"/>
    <x v="0"/>
    <d v="2024-09-09T17:13:00"/>
    <d v="2024-09-09T01:18:00"/>
    <x v="0"/>
  </r>
  <r>
    <s v="ORD-20250302-02255"/>
    <x v="0"/>
    <s v="DAT-001"/>
    <x v="6"/>
    <n v="31.62"/>
    <x v="7"/>
    <n v="1"/>
    <x v="198"/>
    <x v="2"/>
    <d v="1899-12-30T16:27:00"/>
    <s v="16"/>
    <d v="2025-03-03T00:00:00"/>
    <d v="1899-12-30T20:27:00"/>
    <x v="9"/>
    <s v="Rakesh Ahmed"/>
    <x v="2"/>
    <x v="1"/>
    <s v="Dates &amp; Sweets"/>
    <x v="0"/>
    <x v="0"/>
    <x v="1"/>
    <n v="31.62"/>
    <d v="2025-03-02T01:07:00"/>
    <d v="2025-01-17T00:22:00"/>
    <x v="0"/>
    <d v="2025-03-03T20:27:00"/>
    <d v="2025-03-03T01:07:00"/>
    <x v="0"/>
  </r>
  <r>
    <s v="ORD-20250103-02256"/>
    <x v="0"/>
    <s v="FLW-002"/>
    <x v="5"/>
    <n v="49.55"/>
    <x v="3"/>
    <n v="1"/>
    <x v="50"/>
    <x v="4"/>
    <d v="1899-12-30T20:44:00"/>
    <s v="20"/>
    <d v="2025-01-05T00:00:00"/>
    <d v="1899-12-30T12:29:00"/>
    <x v="29"/>
    <s v="Abdullah Al Falasi"/>
    <x v="2"/>
    <x v="1"/>
    <s v="Flowers"/>
    <x v="2"/>
    <x v="2"/>
    <x v="0"/>
    <n v="49.55"/>
    <d v="2025-01-03T01:29:00"/>
    <d v="2024-11-25T01:07:00"/>
    <x v="0"/>
    <d v="2025-01-05T12:29:00"/>
    <d v="2025-01-04T01:29:00"/>
    <x v="0"/>
  </r>
  <r>
    <s v="ORD-20241109-02257"/>
    <x v="0"/>
    <s v="HOM-001"/>
    <x v="3"/>
    <n v="32.090000000000003"/>
    <x v="6"/>
    <n v="1"/>
    <x v="193"/>
    <x v="9"/>
    <d v="1899-12-30T21:50:00"/>
    <s v="21"/>
    <d v="2024-11-11T00:00:00"/>
    <d v="1899-12-30T18:19:00"/>
    <x v="0"/>
    <s v="Latifa Al Mansoori"/>
    <x v="0"/>
    <x v="1"/>
    <s v="Home Fragrance"/>
    <x v="2"/>
    <x v="3"/>
    <x v="0"/>
    <n v="32.090000000000003"/>
    <d v="2024-11-09T00:22:00"/>
    <d v="2024-08-04T00:56:00"/>
    <x v="0"/>
    <d v="2024-11-11T18:19:00"/>
    <d v="2024-11-10T00:22:00"/>
    <x v="0"/>
  </r>
  <r>
    <s v="ORD-20240922-02258"/>
    <x v="0"/>
    <s v="PRF-001"/>
    <x v="14"/>
    <n v="128.52000000000001"/>
    <x v="12"/>
    <n v="1"/>
    <x v="87"/>
    <x v="3"/>
    <d v="1899-12-30T13:34:00"/>
    <s v="13"/>
    <d v="2024-09-22T00:00:00"/>
    <d v="1899-12-30T20:34:00"/>
    <x v="23"/>
    <s v="Hassan Shaikh"/>
    <x v="5"/>
    <x v="1"/>
    <s v="Perfume"/>
    <x v="1"/>
    <x v="0"/>
    <x v="0"/>
    <n v="128.52000000000001"/>
    <d v="2024-09-22T01:18:00"/>
    <d v="2024-08-06T01:15:00"/>
    <x v="0"/>
    <d v="2024-09-22T20:34:00"/>
    <d v="2024-09-23T01:18:00"/>
    <x v="1"/>
  </r>
  <r>
    <s v="ORD-20250622-02259"/>
    <x v="0"/>
    <s v="BBY-001"/>
    <x v="16"/>
    <n v="61.03"/>
    <x v="0"/>
    <n v="1"/>
    <x v="178"/>
    <x v="6"/>
    <d v="1899-12-30T09:07:00"/>
    <s v="9"/>
    <d v="2025-06-22T00:00:00"/>
    <d v="1899-12-30T12:07:00"/>
    <x v="5"/>
    <s v="Aisha Al Falasi"/>
    <x v="0"/>
    <x v="1"/>
    <s v="Baby"/>
    <x v="1"/>
    <x v="0"/>
    <x v="0"/>
    <n v="61.03"/>
    <d v="2025-06-22T00:11:00"/>
    <d v="2024-08-19T00:11:00"/>
    <x v="0"/>
    <d v="2025-06-22T12:07:00"/>
    <d v="2025-06-23T00:11:00"/>
    <x v="1"/>
  </r>
  <r>
    <s v="ORD-20250412-02260"/>
    <x v="0"/>
    <s v="PRF-001"/>
    <x v="14"/>
    <n v="120.36"/>
    <x v="10"/>
    <n v="1"/>
    <x v="27"/>
    <x v="0"/>
    <d v="1899-12-30T20:56:00"/>
    <s v="20"/>
    <d v="2025-04-13T00:00:00"/>
    <d v="1899-12-30T16:10:00"/>
    <x v="2"/>
    <s v="Olivia Brown"/>
    <x v="0"/>
    <x v="1"/>
    <s v="Perfume"/>
    <x v="0"/>
    <x v="0"/>
    <x v="0"/>
    <n v="120.36"/>
    <d v="2025-04-12T00:22:00"/>
    <d v="2024-09-07T00:56:00"/>
    <x v="0"/>
    <d v="2025-04-13T16:10:00"/>
    <d v="2025-04-13T00:22:00"/>
    <x v="0"/>
  </r>
  <r>
    <s v="ORD-20250519-02261"/>
    <x v="0"/>
    <s v="HMP-002"/>
    <x v="8"/>
    <n v="89.65"/>
    <x v="4"/>
    <n v="1"/>
    <x v="229"/>
    <x v="1"/>
    <d v="1899-12-30T18:25:00"/>
    <s v="18"/>
    <d v="2025-05-21T00:00:00"/>
    <d v="1899-12-30T14:38:00"/>
    <x v="2"/>
    <s v="Fatima Al Marri"/>
    <x v="0"/>
    <x v="0"/>
    <s v="Hamper"/>
    <x v="2"/>
    <x v="2"/>
    <x v="1"/>
    <n v="89.65"/>
    <d v="2025-05-19T00:11:00"/>
    <d v="2024-08-03T00:33:00"/>
    <x v="0"/>
    <d v="2025-05-21T14:38:00"/>
    <d v="2025-05-20T00:11:00"/>
    <x v="0"/>
  </r>
  <r>
    <s v="ORD-20250116-02262"/>
    <x v="0"/>
    <s v="CKE-001"/>
    <x v="7"/>
    <n v="54.08"/>
    <x v="5"/>
    <n v="1"/>
    <x v="257"/>
    <x v="4"/>
    <d v="1899-12-30T13:49:00"/>
    <s v="13"/>
    <d v="2025-01-16T00:00:00"/>
    <d v="1899-12-30T18:49:00"/>
    <x v="5"/>
    <s v="Priya Khan"/>
    <x v="0"/>
    <x v="0"/>
    <s v="Cakes"/>
    <x v="1"/>
    <x v="1"/>
    <x v="1"/>
    <n v="54.08"/>
    <d v="2025-01-16T00:44:00"/>
    <d v="2024-10-05T00:44:00"/>
    <x v="0"/>
    <d v="2025-01-16T18:49:00"/>
    <d v="2025-01-17T00:44:00"/>
    <x v="1"/>
  </r>
  <r>
    <s v="ORD-20241118-02263"/>
    <x v="0"/>
    <s v="FLW-002"/>
    <x v="5"/>
    <n v="59.72"/>
    <x v="3"/>
    <n v="1"/>
    <x v="320"/>
    <x v="9"/>
    <d v="1899-12-30T18:03:00"/>
    <s v="18"/>
    <d v="2024-11-19T00:00:00"/>
    <d v="1899-12-30T20:03:00"/>
    <x v="3"/>
    <s v="Saeed Al Mazrouei"/>
    <x v="0"/>
    <x v="1"/>
    <s v="Flowers"/>
    <x v="0"/>
    <x v="0"/>
    <x v="0"/>
    <n v="59.72"/>
    <d v="2024-11-18T00:33:00"/>
    <d v="2024-08-16T01:07:00"/>
    <x v="0"/>
    <d v="2024-11-19T20:03:00"/>
    <d v="2024-11-19T00:33:00"/>
    <x v="0"/>
  </r>
  <r>
    <s v="ORD-20250210-02264"/>
    <x v="0"/>
    <s v="HOM-001"/>
    <x v="3"/>
    <n v="35.67"/>
    <x v="11"/>
    <n v="1"/>
    <x v="219"/>
    <x v="5"/>
    <d v="1899-12-30T14:27:00"/>
    <s v="14"/>
    <d v="2025-02-11T00:00:00"/>
    <d v="1899-12-30T14:27:00"/>
    <x v="11"/>
    <s v="Saeed Al Mansoori"/>
    <x v="0"/>
    <x v="0"/>
    <s v="Home Fragrance"/>
    <x v="0"/>
    <x v="0"/>
    <x v="0"/>
    <n v="35.67"/>
    <d v="2025-02-10T00:33:00"/>
    <d v="2024-09-27T01:07:00"/>
    <x v="0"/>
    <d v="2025-02-11T14:27:00"/>
    <d v="2025-02-11T00:33:00"/>
    <x v="0"/>
  </r>
  <r>
    <s v="ORD-20250507-02265"/>
    <x v="0"/>
    <s v="DAT-001"/>
    <x v="6"/>
    <n v="27.18"/>
    <x v="4"/>
    <n v="2"/>
    <x v="5"/>
    <x v="1"/>
    <d v="1899-12-30T20:05:00"/>
    <s v="20"/>
    <d v="2025-05-08T00:00:00"/>
    <d v="1899-12-30T15:59:00"/>
    <x v="6"/>
    <s v="Aijaz Ahmed"/>
    <x v="0"/>
    <x v="1"/>
    <s v="Dates &amp; Sweets"/>
    <x v="0"/>
    <x v="0"/>
    <x v="0"/>
    <n v="54.36"/>
    <d v="2025-05-07T00:56:00"/>
    <d v="2024-08-29T01:18:00"/>
    <x v="0"/>
    <d v="2025-05-08T15:59:00"/>
    <d v="2025-05-08T00:56:00"/>
    <x v="0"/>
  </r>
  <r>
    <s v="ORD-20240805-02266"/>
    <x v="0"/>
    <s v="CRP-001"/>
    <x v="4"/>
    <n v="153.65"/>
    <x v="9"/>
    <n v="3"/>
    <x v="195"/>
    <x v="7"/>
    <d v="1899-12-30T12:05:00"/>
    <s v="12"/>
    <d v="2024-08-06T00:00:00"/>
    <d v="1899-12-30T18:05:00"/>
    <x v="5"/>
    <s v="Mohammed Al Suwaidi"/>
    <x v="2"/>
    <x v="1"/>
    <s v="Hamper"/>
    <x v="0"/>
    <x v="0"/>
    <x v="0"/>
    <n v="460.95000000000005"/>
    <d v="2024-08-05T00:22:00"/>
    <d v="2024-08-05T00:22:00"/>
    <x v="1"/>
    <d v="2024-08-06T18:05:00"/>
    <d v="2024-08-06T00:22:00"/>
    <x v="0"/>
  </r>
  <r>
    <s v="ORD-20241009-02267"/>
    <x v="0"/>
    <s v="BBY-001"/>
    <x v="16"/>
    <n v="68.75"/>
    <x v="0"/>
    <n v="2"/>
    <x v="292"/>
    <x v="10"/>
    <d v="1899-12-30T11:25:00"/>
    <s v="11"/>
    <d v="2024-10-09T00:00:00"/>
    <d v="1899-12-30T17:25:00"/>
    <x v="12"/>
    <s v="Meera Khan"/>
    <x v="1"/>
    <x v="1"/>
    <s v="Baby"/>
    <x v="1"/>
    <x v="1"/>
    <x v="0"/>
    <n v="137.5"/>
    <d v="2024-10-09T00:44:00"/>
    <d v="2024-08-10T00:44:00"/>
    <x v="0"/>
    <d v="2024-10-09T17:25:00"/>
    <d v="2024-10-10T00:44:00"/>
    <x v="1"/>
  </r>
  <r>
    <s v="ORD-20250612-02268"/>
    <x v="0"/>
    <s v="CRP-001"/>
    <x v="4"/>
    <n v="175.81"/>
    <x v="4"/>
    <n v="3"/>
    <x v="212"/>
    <x v="6"/>
    <d v="1899-12-30T19:36:00"/>
    <s v="19"/>
    <d v="2025-06-13T00:00:00"/>
    <d v="1899-12-30T20:36:00"/>
    <x v="30"/>
    <s v="Rohit Khan"/>
    <x v="4"/>
    <x v="0"/>
    <s v="Hamper"/>
    <x v="0"/>
    <x v="3"/>
    <x v="0"/>
    <n v="527.43000000000006"/>
    <d v="2025-06-12T01:07:00"/>
    <d v="2024-08-12T01:29:00"/>
    <x v="0"/>
    <d v="2025-06-13T20:36:00"/>
    <d v="2025-06-13T01:07:00"/>
    <x v="0"/>
  </r>
  <r>
    <s v="ORD-20250404-02269"/>
    <x v="0"/>
    <s v="PRF-001"/>
    <x v="14"/>
    <n v="107.15"/>
    <x v="2"/>
    <n v="1"/>
    <x v="331"/>
    <x v="0"/>
    <d v="1899-12-30T11:43:00"/>
    <s v="11"/>
    <d v="2025-04-04T00:00:00"/>
    <d v="1899-12-30T14:43:00"/>
    <x v="12"/>
    <s v="Rohit Patel"/>
    <x v="1"/>
    <x v="1"/>
    <s v="Perfume"/>
    <x v="1"/>
    <x v="0"/>
    <x v="1"/>
    <n v="107.15"/>
    <d v="2025-04-04T00:44:00"/>
    <d v="2024-08-23T00:22:00"/>
    <x v="0"/>
    <d v="2025-04-04T14:43:00"/>
    <d v="2025-04-05T00:44:00"/>
    <x v="1"/>
  </r>
  <r>
    <s v="ORD-20250128-02270"/>
    <x v="0"/>
    <s v="BAL-001"/>
    <x v="13"/>
    <n v="26.39"/>
    <x v="5"/>
    <n v="1"/>
    <x v="338"/>
    <x v="4"/>
    <d v="1899-12-30T13:57:00"/>
    <s v="13"/>
    <d v="2025-01-28T00:00:00"/>
    <d v="1899-12-30T19:57:00"/>
    <x v="5"/>
    <s v="Hina Kumar"/>
    <x v="0"/>
    <x v="0"/>
    <s v="Balloons"/>
    <x v="1"/>
    <x v="1"/>
    <x v="2"/>
    <n v="26.39"/>
    <d v="2025-01-28T00:25:00"/>
    <d v="2024-10-29T00:22:00"/>
    <x v="0"/>
    <d v="2025-01-28T19:57:00"/>
    <d v="2025-01-29T00:25:00"/>
    <x v="1"/>
  </r>
  <r>
    <s v="ORD-20250205-02271"/>
    <x v="0"/>
    <s v="CRP-001"/>
    <x v="4"/>
    <n v="170.63"/>
    <x v="9"/>
    <n v="3"/>
    <x v="116"/>
    <x v="5"/>
    <d v="1899-12-30T20:29:00"/>
    <s v="20"/>
    <d v="2025-02-07T00:00:00"/>
    <d v="1899-12-30T11:16:00"/>
    <x v="4"/>
    <s v="Neha Shah"/>
    <x v="0"/>
    <x v="0"/>
    <s v="Hamper"/>
    <x v="2"/>
    <x v="0"/>
    <x v="0"/>
    <n v="511.89"/>
    <d v="2025-02-05T00:22:00"/>
    <d v="2024-08-07T00:56:00"/>
    <x v="0"/>
    <d v="2025-02-07T11:16:00"/>
    <d v="2025-02-06T00:22:00"/>
    <x v="0"/>
  </r>
  <r>
    <s v="ORD-20250127-02272"/>
    <x v="0"/>
    <s v="GFT-001"/>
    <x v="2"/>
    <n v="40.58"/>
    <x v="6"/>
    <n v="1"/>
    <x v="4"/>
    <x v="4"/>
    <d v="1899-12-30T17:20:00"/>
    <s v="17"/>
    <d v="2025-01-28T00:00:00"/>
    <d v="1899-12-30T21:20:00"/>
    <x v="5"/>
    <s v="Bilal Shah"/>
    <x v="0"/>
    <x v="0"/>
    <s v="Gifting"/>
    <x v="0"/>
    <x v="0"/>
    <x v="0"/>
    <n v="40.58"/>
    <d v="2025-01-27T00:22:00"/>
    <d v="2024-09-19T01:18:00"/>
    <x v="0"/>
    <d v="2025-01-28T21:20:00"/>
    <d v="2025-01-28T00:22:00"/>
    <x v="0"/>
  </r>
  <r>
    <s v="ORD-20250126-02273"/>
    <x v="0"/>
    <s v="FLW-001"/>
    <x v="1"/>
    <n v="45.99"/>
    <x v="11"/>
    <n v="1"/>
    <x v="250"/>
    <x v="4"/>
    <d v="1899-12-30T21:39:00"/>
    <s v="21"/>
    <d v="2025-01-28T00:00:00"/>
    <d v="1899-12-30T11:10:00"/>
    <x v="3"/>
    <s v="Omar Al Hosani"/>
    <x v="0"/>
    <x v="0"/>
    <s v="Flowers"/>
    <x v="2"/>
    <x v="3"/>
    <x v="0"/>
    <n v="45.99"/>
    <d v="2025-01-26T00:33:00"/>
    <d v="2025-01-16T00:44:00"/>
    <x v="0"/>
    <d v="2025-01-28T11:10:00"/>
    <d v="2025-01-27T00:33:00"/>
    <x v="0"/>
  </r>
  <r>
    <s v="ORD-20250324-02274"/>
    <x v="0"/>
    <s v="HOM-001"/>
    <x v="3"/>
    <n v="28.68"/>
    <x v="6"/>
    <n v="1"/>
    <x v="76"/>
    <x v="2"/>
    <d v="1899-12-30T19:19:00"/>
    <s v="19"/>
    <d v="2025-03-25T00:00:00"/>
    <d v="1899-12-30T15:37:00"/>
    <x v="18"/>
    <s v="Maryam Al Shamsi"/>
    <x v="1"/>
    <x v="0"/>
    <s v="Home Fragrance"/>
    <x v="0"/>
    <x v="1"/>
    <x v="0"/>
    <n v="28.68"/>
    <d v="2025-03-24T00:11:00"/>
    <d v="2024-09-13T00:56:00"/>
    <x v="0"/>
    <d v="2025-03-25T15:37:00"/>
    <d v="2025-03-25T00:11:00"/>
    <x v="0"/>
  </r>
  <r>
    <s v="ORD-20250513-02275"/>
    <x v="0"/>
    <s v="DAT-001"/>
    <x v="6"/>
    <n v="30.99"/>
    <x v="4"/>
    <n v="3"/>
    <x v="142"/>
    <x v="1"/>
    <d v="1899-12-30T15:42:00"/>
    <s v="15"/>
    <d v="2025-05-14T00:00:00"/>
    <d v="1899-12-30T17:42:00"/>
    <x v="9"/>
    <s v="Rakesh Shaikh"/>
    <x v="2"/>
    <x v="1"/>
    <s v="Dates &amp; Sweets"/>
    <x v="0"/>
    <x v="4"/>
    <x v="1"/>
    <n v="92.97"/>
    <d v="2025-05-13T01:07:00"/>
    <d v="2024-08-09T01:15:00"/>
    <x v="0"/>
    <d v="2025-05-14T17:42:00"/>
    <d v="2025-05-14T01:07:00"/>
    <x v="0"/>
  </r>
  <r>
    <s v="ORD-20240823-02276"/>
    <x v="0"/>
    <s v="DAT-001"/>
    <x v="6"/>
    <n v="28.1"/>
    <x v="4"/>
    <n v="1"/>
    <x v="16"/>
    <x v="7"/>
    <d v="1899-12-30T19:26:00"/>
    <s v="19"/>
    <d v="2024-08-25T00:00:00"/>
    <d v="1899-12-30T13:05:00"/>
    <x v="11"/>
    <s v="Rohit Patel"/>
    <x v="0"/>
    <x v="0"/>
    <s v="Dates &amp; Sweets"/>
    <x v="2"/>
    <x v="2"/>
    <x v="0"/>
    <n v="28.1"/>
    <d v="2024-08-23T00:22:00"/>
    <d v="2024-08-23T00:22:00"/>
    <x v="1"/>
    <d v="2024-08-25T13:05:00"/>
    <d v="2024-08-24T00:22:00"/>
    <x v="0"/>
  </r>
  <r>
    <s v="ORD-20241006-02277"/>
    <x v="0"/>
    <s v="FLW-001"/>
    <x v="1"/>
    <n v="48.82"/>
    <x v="11"/>
    <n v="1"/>
    <x v="262"/>
    <x v="10"/>
    <d v="1899-12-30T19:33:00"/>
    <s v="19"/>
    <d v="2024-10-07T00:00:00"/>
    <d v="1899-12-30T19:33:00"/>
    <x v="35"/>
    <s v="Aisha Al Suwaidi"/>
    <x v="5"/>
    <x v="1"/>
    <s v="Flowers"/>
    <x v="0"/>
    <x v="2"/>
    <x v="2"/>
    <n v="48.82"/>
    <d v="2024-10-06T00:33:00"/>
    <d v="2024-08-03T00:22:00"/>
    <x v="0"/>
    <d v="2024-10-07T19:33:00"/>
    <d v="2024-10-07T00:33:00"/>
    <x v="0"/>
  </r>
  <r>
    <s v="ORD-20241019-02278"/>
    <x v="0"/>
    <s v="PRF-001"/>
    <x v="14"/>
    <n v="120.24"/>
    <x v="12"/>
    <n v="1"/>
    <x v="215"/>
    <x v="10"/>
    <d v="1899-12-30T10:18:00"/>
    <s v="10"/>
    <d v="2024-10-20T00:00:00"/>
    <d v="1899-12-30T12:18:00"/>
    <x v="6"/>
    <s v="Bilal Shaikh"/>
    <x v="0"/>
    <x v="0"/>
    <s v="Perfume"/>
    <x v="0"/>
    <x v="5"/>
    <x v="1"/>
    <n v="120.24"/>
    <d v="2024-10-19T01:07:00"/>
    <d v="2024-09-22T00:11:00"/>
    <x v="0"/>
    <d v="2024-10-20T12:18:00"/>
    <d v="2024-10-20T01:07:00"/>
    <x v="0"/>
  </r>
  <r>
    <s v="ORD-20250223-02279"/>
    <x v="0"/>
    <s v="HOM-001"/>
    <x v="3"/>
    <n v="25.39"/>
    <x v="6"/>
    <n v="1"/>
    <x v="42"/>
    <x v="5"/>
    <d v="1899-12-30T18:11:00"/>
    <s v="18"/>
    <d v="2025-02-24T00:00:00"/>
    <d v="1899-12-30T20:11:00"/>
    <x v="19"/>
    <s v="Hina Verma"/>
    <x v="0"/>
    <x v="0"/>
    <s v="Home Fragrance"/>
    <x v="0"/>
    <x v="0"/>
    <x v="1"/>
    <n v="25.39"/>
    <d v="2025-02-23T01:29:00"/>
    <d v="2024-09-24T00:33:00"/>
    <x v="0"/>
    <d v="2025-02-24T20:11:00"/>
    <d v="2025-02-24T01:29:00"/>
    <x v="0"/>
  </r>
  <r>
    <s v="ORD-20250717-02280"/>
    <x v="0"/>
    <s v="PER-001"/>
    <x v="10"/>
    <n v="11.99"/>
    <x v="8"/>
    <n v="1"/>
    <x v="123"/>
    <x v="8"/>
    <d v="1899-12-30T10:24:00"/>
    <s v="10"/>
    <d v="2025-07-17T00:00:00"/>
    <d v="1899-12-30T17:24:00"/>
    <x v="6"/>
    <s v="Neha Iqbal"/>
    <x v="0"/>
    <x v="1"/>
    <s v="Personalized"/>
    <x v="1"/>
    <x v="0"/>
    <x v="1"/>
    <n v="11.99"/>
    <d v="2025-07-17T00:33:00"/>
    <d v="2024-08-19T00:56:00"/>
    <x v="0"/>
    <d v="2025-07-17T17:24:00"/>
    <d v="2025-07-18T00:33:00"/>
    <x v="1"/>
  </r>
  <r>
    <s v="ORD-20240825-02281"/>
    <x v="0"/>
    <s v="HOM-001"/>
    <x v="3"/>
    <n v="28.34"/>
    <x v="2"/>
    <n v="1"/>
    <x v="369"/>
    <x v="7"/>
    <d v="1899-12-30T13:51:00"/>
    <s v="13"/>
    <d v="2024-08-25T00:00:00"/>
    <d v="1899-12-30T18:51:00"/>
    <x v="13"/>
    <s v="Rakesh Khan"/>
    <x v="3"/>
    <x v="0"/>
    <s v="Home Fragrance"/>
    <x v="1"/>
    <x v="0"/>
    <x v="2"/>
    <n v="28.34"/>
    <d v="2024-08-25T00:33:00"/>
    <d v="2024-08-02T01:18:00"/>
    <x v="0"/>
    <d v="2024-08-25T18:51:00"/>
    <d v="2024-08-26T00:33:00"/>
    <x v="1"/>
  </r>
  <r>
    <s v="ORD-20241006-02282"/>
    <x v="0"/>
    <s v="FLW-002"/>
    <x v="5"/>
    <n v="52.83"/>
    <x v="10"/>
    <n v="3"/>
    <x v="262"/>
    <x v="10"/>
    <d v="1899-12-30T10:47:00"/>
    <s v="10"/>
    <d v="2024-10-06T00:00:00"/>
    <d v="1899-12-30T15:47:00"/>
    <x v="19"/>
    <s v="Reem Al Bateen"/>
    <x v="0"/>
    <x v="1"/>
    <s v="Flowers"/>
    <x v="1"/>
    <x v="5"/>
    <x v="0"/>
    <n v="158.49"/>
    <d v="2024-10-06T00:56:00"/>
    <d v="2024-08-10T00:56:00"/>
    <x v="0"/>
    <d v="2024-10-06T15:47:00"/>
    <d v="2024-10-07T00:56:00"/>
    <x v="1"/>
  </r>
  <r>
    <s v="ORD-20241005-02283"/>
    <x v="0"/>
    <s v="PER-001"/>
    <x v="10"/>
    <n v="13.39"/>
    <x v="5"/>
    <n v="2"/>
    <x v="232"/>
    <x v="10"/>
    <d v="1899-12-30T11:47:00"/>
    <s v="11"/>
    <d v="2024-10-05T00:00:00"/>
    <d v="1899-12-30T17:47:00"/>
    <x v="7"/>
    <s v="Hina Khan"/>
    <x v="0"/>
    <x v="0"/>
    <s v="Personalized"/>
    <x v="1"/>
    <x v="2"/>
    <x v="1"/>
    <n v="26.78"/>
    <d v="2024-10-05T00:22:00"/>
    <d v="2024-08-13T00:33:00"/>
    <x v="0"/>
    <d v="2024-10-05T17:47:00"/>
    <d v="2024-10-06T00:22:00"/>
    <x v="1"/>
  </r>
  <r>
    <s v="ORD-20241103-02284"/>
    <x v="0"/>
    <s v="BBY-001"/>
    <x v="16"/>
    <n v="58.47"/>
    <x v="0"/>
    <n v="3"/>
    <x v="271"/>
    <x v="9"/>
    <d v="1899-12-30T18:58:00"/>
    <s v="18"/>
    <d v="2024-11-05T00:00:00"/>
    <d v="1899-12-30T12:33:00"/>
    <x v="35"/>
    <s v="Ali Verma"/>
    <x v="5"/>
    <x v="0"/>
    <s v="Baby"/>
    <x v="2"/>
    <x v="0"/>
    <x v="1"/>
    <n v="175.41"/>
    <d v="2024-11-03T01:18:00"/>
    <d v="2024-08-18T00:44:00"/>
    <x v="0"/>
    <d v="2024-11-05T12:33:00"/>
    <d v="2024-11-04T01:18:00"/>
    <x v="0"/>
  </r>
  <r>
    <s v="ORD-20241112-02285"/>
    <x v="0"/>
    <s v="FLW-001"/>
    <x v="1"/>
    <n v="52.19"/>
    <x v="11"/>
    <n v="1"/>
    <x v="48"/>
    <x v="9"/>
    <d v="1899-12-30T13:22:00"/>
    <s v="13"/>
    <d v="2024-11-12T00:00:00"/>
    <d v="1899-12-30T17:22:00"/>
    <x v="4"/>
    <s v="Yousef Al Mansoori"/>
    <x v="0"/>
    <x v="0"/>
    <s v="Flowers"/>
    <x v="1"/>
    <x v="6"/>
    <x v="0"/>
    <n v="52.19"/>
    <d v="2024-11-12T00:44:00"/>
    <d v="2024-09-04T01:15:00"/>
    <x v="0"/>
    <d v="2024-11-12T17:22:00"/>
    <d v="2024-11-13T00:44:00"/>
    <x v="1"/>
  </r>
  <r>
    <s v="ORD-20250727-02286"/>
    <x v="0"/>
    <s v="DAT-001"/>
    <x v="6"/>
    <n v="28.35"/>
    <x v="4"/>
    <n v="1"/>
    <x v="350"/>
    <x v="8"/>
    <d v="1899-12-30T19:34:00"/>
    <s v="19"/>
    <d v="2025-07-29T00:00:00"/>
    <d v="1899-12-30T19:34:00"/>
    <x v="14"/>
    <s v="Priya Hussain"/>
    <x v="1"/>
    <x v="0"/>
    <s v="Dates &amp; Sweets"/>
    <x v="2"/>
    <x v="2"/>
    <x v="1"/>
    <n v="28.35"/>
    <d v="2025-07-27T01:18:00"/>
    <d v="2024-08-07T00:25:00"/>
    <x v="0"/>
    <d v="2025-07-29T19:34:00"/>
    <d v="2025-07-28T01:18:00"/>
    <x v="0"/>
  </r>
  <r>
    <s v="ORD-20250524-02287"/>
    <x v="0"/>
    <s v="TOY-001"/>
    <x v="0"/>
    <n v="17.600000000000001"/>
    <x v="1"/>
    <n v="1"/>
    <x v="114"/>
    <x v="1"/>
    <d v="1899-12-30T12:38:00"/>
    <s v="12"/>
    <d v="2025-05-25T00:00:00"/>
    <d v="1899-12-30T17:38:00"/>
    <x v="18"/>
    <s v="Yousef Al Falasi"/>
    <x v="1"/>
    <x v="0"/>
    <s v="Toys"/>
    <x v="0"/>
    <x v="1"/>
    <x v="0"/>
    <n v="17.600000000000001"/>
    <d v="2025-05-24T01:29:00"/>
    <d v="2024-11-09T00:44:00"/>
    <x v="0"/>
    <d v="2025-05-25T17:38:00"/>
    <d v="2025-05-25T01:29:00"/>
    <x v="0"/>
  </r>
  <r>
    <s v="ORD-20250624-02288"/>
    <x v="0"/>
    <s v="GFT-001"/>
    <x v="2"/>
    <n v="37.21"/>
    <x v="3"/>
    <n v="1"/>
    <x v="346"/>
    <x v="6"/>
    <d v="1899-12-30T13:15:00"/>
    <s v="13"/>
    <d v="2025-06-24T00:00:00"/>
    <d v="1899-12-30T18:15:00"/>
    <x v="33"/>
    <s v="Arjun Iqbal"/>
    <x v="6"/>
    <x v="1"/>
    <s v="Gifting"/>
    <x v="1"/>
    <x v="0"/>
    <x v="0"/>
    <n v="37.21"/>
    <d v="2025-06-24T00:33:00"/>
    <d v="2024-08-01T00:44:00"/>
    <x v="0"/>
    <d v="2025-06-24T18:15:00"/>
    <d v="2025-06-25T00:33:00"/>
    <x v="1"/>
  </r>
  <r>
    <s v="ORD-20241205-02289"/>
    <x v="0"/>
    <s v="CRP-001"/>
    <x v="4"/>
    <n v="156.85"/>
    <x v="4"/>
    <n v="4"/>
    <x v="57"/>
    <x v="11"/>
    <d v="1899-12-30T17:44:00"/>
    <s v="17"/>
    <d v="2024-12-06T00:00:00"/>
    <d v="1899-12-30T21:44:00"/>
    <x v="17"/>
    <s v="Fatima Al Shamsi"/>
    <x v="2"/>
    <x v="0"/>
    <s v="Hamper"/>
    <x v="0"/>
    <x v="0"/>
    <x v="1"/>
    <n v="627.4"/>
    <d v="2024-12-05T01:29:00"/>
    <d v="2024-09-08T00:56:00"/>
    <x v="0"/>
    <d v="2024-12-06T21:44:00"/>
    <d v="2024-12-06T01:29:00"/>
    <x v="0"/>
  </r>
  <r>
    <s v="ORD-20250322-02290"/>
    <x v="0"/>
    <s v="HOM-001"/>
    <x v="3"/>
    <n v="32.32"/>
    <x v="6"/>
    <n v="1"/>
    <x v="286"/>
    <x v="2"/>
    <d v="1899-12-30T17:54:00"/>
    <s v="17"/>
    <d v="2025-03-23T00:00:00"/>
    <d v="1899-12-30T13:02:00"/>
    <x v="11"/>
    <s v="Yousef Al Bateen"/>
    <x v="0"/>
    <x v="0"/>
    <s v="Home Fragrance"/>
    <x v="0"/>
    <x v="1"/>
    <x v="0"/>
    <n v="32.32"/>
    <d v="2025-03-22T00:33:00"/>
    <d v="2024-08-02T00:33:00"/>
    <x v="0"/>
    <d v="2025-03-23T13:02:00"/>
    <d v="2025-03-23T00:33:00"/>
    <x v="0"/>
  </r>
  <r>
    <s v="ORD-20250626-02291"/>
    <x v="0"/>
    <s v="GFT-001"/>
    <x v="2"/>
    <n v="34.07"/>
    <x v="12"/>
    <n v="1"/>
    <x v="103"/>
    <x v="6"/>
    <d v="1899-12-30T10:03:00"/>
    <s v="10"/>
    <d v="2025-06-27T00:00:00"/>
    <d v="1899-12-30T14:03:00"/>
    <x v="32"/>
    <s v="Imran Iqbal"/>
    <x v="7"/>
    <x v="1"/>
    <s v="Gifting"/>
    <x v="0"/>
    <x v="0"/>
    <x v="1"/>
    <n v="34.07"/>
    <d v="2025-06-26T01:15:00"/>
    <d v="2024-08-01T00:44:00"/>
    <x v="0"/>
    <d v="2025-06-27T14:03:00"/>
    <d v="2025-06-27T01:15:00"/>
    <x v="0"/>
  </r>
  <r>
    <s v="ORD-20250629-02292"/>
    <x v="0"/>
    <s v="FLW-001"/>
    <x v="1"/>
    <n v="46.6"/>
    <x v="0"/>
    <n v="1"/>
    <x v="191"/>
    <x v="6"/>
    <d v="1899-12-30T16:13:00"/>
    <s v="16"/>
    <d v="2025-06-30T00:00:00"/>
    <d v="1899-12-30T19:13:00"/>
    <x v="25"/>
    <s v="Khalid Al Suwaidi"/>
    <x v="6"/>
    <x v="0"/>
    <s v="Flowers"/>
    <x v="0"/>
    <x v="0"/>
    <x v="0"/>
    <n v="46.6"/>
    <d v="2025-06-29T00:44:00"/>
    <d v="2024-08-10T01:15:00"/>
    <x v="0"/>
    <d v="2025-06-30T19:13:00"/>
    <d v="2025-06-30T00:44:00"/>
    <x v="0"/>
  </r>
  <r>
    <s v="ORD-20241004-02293"/>
    <x v="0"/>
    <s v="PER-002"/>
    <x v="15"/>
    <n v="18.260000000000002"/>
    <x v="0"/>
    <n v="1"/>
    <x v="280"/>
    <x v="10"/>
    <d v="1899-12-30T17:24:00"/>
    <s v="17"/>
    <d v="2024-10-06T00:00:00"/>
    <d v="1899-12-30T19:24:00"/>
    <x v="33"/>
    <s v="Aisha Al Hosani"/>
    <x v="6"/>
    <x v="1"/>
    <s v="Personalized"/>
    <x v="2"/>
    <x v="1"/>
    <x v="0"/>
    <n v="18.260000000000002"/>
    <d v="2024-10-04T00:25:00"/>
    <d v="2024-09-18T01:15:00"/>
    <x v="0"/>
    <d v="2024-10-06T19:24:00"/>
    <d v="2024-10-05T00:25:00"/>
    <x v="0"/>
  </r>
  <r>
    <s v="ORD-20241210-02294"/>
    <x v="0"/>
    <s v="PAF-001"/>
    <x v="12"/>
    <n v="20.55"/>
    <x v="3"/>
    <n v="2"/>
    <x v="207"/>
    <x v="11"/>
    <d v="1899-12-30T11:17:00"/>
    <s v="11"/>
    <d v="2024-12-12T00:00:00"/>
    <d v="1899-12-30T16:17:00"/>
    <x v="29"/>
    <s v="Sophia Jones"/>
    <x v="2"/>
    <x v="0"/>
    <s v="Bakery"/>
    <x v="2"/>
    <x v="1"/>
    <x v="2"/>
    <n v="41.1"/>
    <d v="2024-12-10T01:29:00"/>
    <d v="2024-08-03T00:25:00"/>
    <x v="0"/>
    <d v="2024-12-12T16:17:00"/>
    <d v="2024-12-11T01:29:00"/>
    <x v="0"/>
  </r>
  <r>
    <s v="ORD-20241107-02295"/>
    <x v="0"/>
    <s v="CHC-001"/>
    <x v="17"/>
    <n v="22.25"/>
    <x v="1"/>
    <n v="1"/>
    <x v="377"/>
    <x v="9"/>
    <d v="1899-12-30T15:47:00"/>
    <s v="15"/>
    <d v="2024-11-08T00:00:00"/>
    <d v="1899-12-30T15:47:00"/>
    <x v="29"/>
    <s v="Daniel Williams"/>
    <x v="2"/>
    <x v="0"/>
    <s v="Chocolate"/>
    <x v="0"/>
    <x v="5"/>
    <x v="1"/>
    <n v="22.25"/>
    <d v="2024-11-07T01:29:00"/>
    <d v="2024-08-12T00:00:00"/>
    <x v="0"/>
    <d v="2024-11-08T15:47:00"/>
    <d v="2024-11-08T01:29:00"/>
    <x v="0"/>
  </r>
  <r>
    <s v="ORD-20240821-02296"/>
    <x v="0"/>
    <s v="FLW-002"/>
    <x v="5"/>
    <n v="60.48"/>
    <x v="1"/>
    <n v="1"/>
    <x v="230"/>
    <x v="7"/>
    <d v="1899-12-30T09:31:00"/>
    <s v="9"/>
    <d v="2024-08-22T00:00:00"/>
    <d v="1899-12-30T10:31:00"/>
    <x v="31"/>
    <s v="Imran Patel"/>
    <x v="5"/>
    <x v="1"/>
    <s v="Flowers"/>
    <x v="0"/>
    <x v="1"/>
    <x v="1"/>
    <n v="60.48"/>
    <d v="2024-08-21T01:18:00"/>
    <d v="2024-08-04T00:56:00"/>
    <x v="0"/>
    <d v="2024-08-22T10:31:00"/>
    <d v="2024-08-22T01:18:00"/>
    <x v="0"/>
  </r>
  <r>
    <s v="ORD-20250210-02297"/>
    <x v="0"/>
    <s v="HMP-002"/>
    <x v="8"/>
    <n v="76.010000000000005"/>
    <x v="9"/>
    <n v="3"/>
    <x v="219"/>
    <x v="5"/>
    <d v="1899-12-30T10:55:00"/>
    <s v="10"/>
    <d v="2025-02-10T00:00:00"/>
    <d v="1899-12-30T17:55:00"/>
    <x v="10"/>
    <s v="Ahmed Al Nahyan"/>
    <x v="1"/>
    <x v="0"/>
    <s v="Hamper"/>
    <x v="1"/>
    <x v="0"/>
    <x v="1"/>
    <n v="228.03000000000003"/>
    <d v="2025-02-10T00:11:00"/>
    <d v="2024-09-12T00:56:00"/>
    <x v="0"/>
    <d v="2025-02-10T17:55:00"/>
    <d v="2025-02-11T00:11:00"/>
    <x v="1"/>
  </r>
  <r>
    <s v="ORD-20241212-02298"/>
    <x v="0"/>
    <s v="GFT-001"/>
    <x v="2"/>
    <n v="36.35"/>
    <x v="12"/>
    <n v="2"/>
    <x v="351"/>
    <x v="11"/>
    <d v="1899-12-30T15:05:00"/>
    <s v="15"/>
    <d v="2024-12-13T00:00:00"/>
    <d v="1899-12-30T18:05:00"/>
    <x v="5"/>
    <s v="Fatima Al Suwaidi"/>
    <x v="0"/>
    <x v="1"/>
    <s v="Gifting"/>
    <x v="0"/>
    <x v="1"/>
    <x v="2"/>
    <n v="72.7"/>
    <d v="2024-12-12T00:22:00"/>
    <d v="2024-10-30T00:22:00"/>
    <x v="0"/>
    <d v="2024-12-13T18:05:00"/>
    <d v="2024-12-13T00:22:00"/>
    <x v="0"/>
  </r>
  <r>
    <s v="ORD-20250705-02299"/>
    <x v="0"/>
    <s v="PAF-001"/>
    <x v="12"/>
    <n v="22.96"/>
    <x v="8"/>
    <n v="2"/>
    <x v="332"/>
    <x v="8"/>
    <d v="1899-12-30T13:45:00"/>
    <s v="13"/>
    <d v="2025-07-05T00:00:00"/>
    <d v="1899-12-30T19:45:00"/>
    <x v="24"/>
    <s v="Ahmed Al Bateen"/>
    <x v="1"/>
    <x v="0"/>
    <s v="Bakery"/>
    <x v="1"/>
    <x v="1"/>
    <x v="1"/>
    <n v="45.92"/>
    <d v="2025-07-05T01:07:00"/>
    <d v="2024-08-06T00:56:00"/>
    <x v="0"/>
    <d v="2025-07-05T19:45:00"/>
    <d v="2025-07-06T01:07:00"/>
    <x v="1"/>
  </r>
  <r>
    <s v="ORD-20241019-02300"/>
    <x v="0"/>
    <s v="TOY-001"/>
    <x v="0"/>
    <n v="18.79"/>
    <x v="5"/>
    <n v="1"/>
    <x v="215"/>
    <x v="10"/>
    <d v="1899-12-30T10:26:00"/>
    <s v="10"/>
    <d v="2024-10-19T00:00:00"/>
    <d v="1899-12-30T17:26:00"/>
    <x v="26"/>
    <s v="Aisha Al Hosani"/>
    <x v="1"/>
    <x v="1"/>
    <s v="Toys"/>
    <x v="1"/>
    <x v="1"/>
    <x v="0"/>
    <n v="18.79"/>
    <d v="2024-10-19T00:22:00"/>
    <d v="2024-09-18T01:15:00"/>
    <x v="0"/>
    <d v="2024-10-19T17:26:00"/>
    <d v="2024-10-20T00:22:00"/>
    <x v="1"/>
  </r>
  <r>
    <s v="ORD-20250214-02301"/>
    <x v="0"/>
    <s v="GFT-001"/>
    <x v="2"/>
    <n v="37.03"/>
    <x v="1"/>
    <n v="4"/>
    <x v="176"/>
    <x v="5"/>
    <d v="1899-12-30T09:06:00"/>
    <s v="9"/>
    <d v="2025-02-15T00:00:00"/>
    <d v="1899-12-30T09:06:00"/>
    <x v="0"/>
    <s v="Omar Al Mansoori"/>
    <x v="0"/>
    <x v="0"/>
    <s v="Gifting"/>
    <x v="0"/>
    <x v="0"/>
    <x v="0"/>
    <n v="148.12"/>
    <d v="2025-02-14T01:07:00"/>
    <d v="2024-12-30T00:22:00"/>
    <x v="0"/>
    <d v="2025-02-15T09:06:00"/>
    <d v="2025-02-15T01:07:00"/>
    <x v="0"/>
  </r>
  <r>
    <s v="ORD-20250222-02302"/>
    <x v="0"/>
    <s v="CRP-001"/>
    <x v="4"/>
    <n v="153.93"/>
    <x v="4"/>
    <n v="3"/>
    <x v="119"/>
    <x v="5"/>
    <d v="1899-12-30T17:15:00"/>
    <s v="17"/>
    <d v="2025-02-23T00:00:00"/>
    <d v="1899-12-30T15:05:00"/>
    <x v="4"/>
    <s v="Ahmed Al Falasi"/>
    <x v="0"/>
    <x v="1"/>
    <s v="Hamper"/>
    <x v="0"/>
    <x v="1"/>
    <x v="1"/>
    <n v="461.79"/>
    <d v="2025-02-22T01:15:00"/>
    <d v="2024-08-23T00:33:00"/>
    <x v="0"/>
    <d v="2025-02-23T15:05:00"/>
    <d v="2025-02-23T01:15:00"/>
    <x v="0"/>
  </r>
  <r>
    <s v="ORD-20250728-02303"/>
    <x v="0"/>
    <s v="GFT-001"/>
    <x v="2"/>
    <n v="35.24"/>
    <x v="12"/>
    <n v="1"/>
    <x v="281"/>
    <x v="8"/>
    <d v="1899-12-30T12:46:00"/>
    <s v="12"/>
    <d v="2025-07-28T00:00:00"/>
    <d v="1899-12-30T18:46:00"/>
    <x v="24"/>
    <s v="David Williams"/>
    <x v="1"/>
    <x v="0"/>
    <s v="Gifting"/>
    <x v="1"/>
    <x v="1"/>
    <x v="1"/>
    <n v="35.24"/>
    <d v="2025-07-28T00:44:00"/>
    <d v="2024-12-09T00:11:00"/>
    <x v="0"/>
    <d v="2025-07-28T18:46:00"/>
    <d v="2025-07-29T00:44:00"/>
    <x v="1"/>
  </r>
  <r>
    <s v="ORD-20240823-02304"/>
    <x v="0"/>
    <s v="PRF-001"/>
    <x v="14"/>
    <n v="98.69"/>
    <x v="12"/>
    <n v="2"/>
    <x v="16"/>
    <x v="7"/>
    <d v="1899-12-30T09:57:00"/>
    <s v="9"/>
    <d v="2024-08-25T00:00:00"/>
    <d v="1899-12-30T15:57:00"/>
    <x v="1"/>
    <s v="Ahmed Al Falasi"/>
    <x v="1"/>
    <x v="0"/>
    <s v="Perfume"/>
    <x v="2"/>
    <x v="1"/>
    <x v="0"/>
    <n v="197.38"/>
    <d v="2024-08-23T00:33:00"/>
    <d v="2024-08-23T00:33:00"/>
    <x v="1"/>
    <d v="2024-08-25T15:57:00"/>
    <d v="2024-08-24T00:33:00"/>
    <x v="0"/>
  </r>
  <r>
    <s v="ORD-20241020-02305"/>
    <x v="0"/>
    <s v="HMP-002"/>
    <x v="8"/>
    <n v="83.44"/>
    <x v="7"/>
    <n v="1"/>
    <x v="366"/>
    <x v="10"/>
    <d v="1899-12-30T10:03:00"/>
    <s v="10"/>
    <d v="2024-10-20T00:00:00"/>
    <d v="1899-12-30T13:03:00"/>
    <x v="9"/>
    <s v="Ayesha Shaikh"/>
    <x v="2"/>
    <x v="1"/>
    <s v="Hamper"/>
    <x v="1"/>
    <x v="0"/>
    <x v="0"/>
    <n v="83.44"/>
    <d v="2024-10-20T01:15:00"/>
    <d v="2024-09-06T00:11:00"/>
    <x v="0"/>
    <d v="2024-10-20T13:03:00"/>
    <d v="2024-10-21T01:15:00"/>
    <x v="1"/>
  </r>
  <r>
    <s v="ORD-20250602-02306"/>
    <x v="0"/>
    <s v="HMP-001"/>
    <x v="11"/>
    <n v="69.89"/>
    <x v="10"/>
    <n v="1"/>
    <x v="65"/>
    <x v="6"/>
    <d v="1899-12-30T11:01:00"/>
    <s v="11"/>
    <d v="2025-06-02T00:00:00"/>
    <d v="1899-12-30T17:01:00"/>
    <x v="4"/>
    <s v="Arjun Ahmed"/>
    <x v="0"/>
    <x v="1"/>
    <s v="Hamper"/>
    <x v="1"/>
    <x v="1"/>
    <x v="1"/>
    <n v="69.89"/>
    <d v="2025-06-02T01:18:00"/>
    <d v="2024-09-05T00:56:00"/>
    <x v="0"/>
    <d v="2025-06-02T17:01:00"/>
    <d v="2025-06-03T01:18:00"/>
    <x v="1"/>
  </r>
  <r>
    <s v="ORD-20250202-02307"/>
    <x v="0"/>
    <s v="GFT-001"/>
    <x v="2"/>
    <n v="35.49"/>
    <x v="12"/>
    <n v="1"/>
    <x v="305"/>
    <x v="5"/>
    <d v="1899-12-30T13:06:00"/>
    <s v="13"/>
    <d v="2025-02-04T00:00:00"/>
    <d v="1899-12-30T18:06:00"/>
    <x v="30"/>
    <s v="Meera Shah"/>
    <x v="4"/>
    <x v="0"/>
    <s v="Gifting"/>
    <x v="2"/>
    <x v="0"/>
    <x v="0"/>
    <n v="35.49"/>
    <d v="2025-02-02T00:33:00"/>
    <d v="2024-08-03T00:11:00"/>
    <x v="0"/>
    <d v="2025-02-04T18:06:00"/>
    <d v="2025-02-03T00:33:00"/>
    <x v="0"/>
  </r>
  <r>
    <s v="ORD-20250309-02308"/>
    <x v="0"/>
    <s v="HOM-001"/>
    <x v="3"/>
    <n v="37.159999999999997"/>
    <x v="6"/>
    <n v="3"/>
    <x v="186"/>
    <x v="2"/>
    <d v="1899-12-30T11:30:00"/>
    <s v="11"/>
    <d v="2025-03-10T00:00:00"/>
    <d v="1899-12-30T17:30:00"/>
    <x v="11"/>
    <s v="Hassan Kumar"/>
    <x v="0"/>
    <x v="0"/>
    <s v="Home Fragrance"/>
    <x v="0"/>
    <x v="1"/>
    <x v="0"/>
    <n v="111.47999999999999"/>
    <d v="2025-03-09T01:07:00"/>
    <d v="2024-08-04T00:56:00"/>
    <x v="0"/>
    <d v="2025-03-10T17:30:00"/>
    <d v="2025-03-10T01:07:00"/>
    <x v="0"/>
  </r>
  <r>
    <s v="ORD-20241010-02309"/>
    <x v="0"/>
    <s v="HMP-001"/>
    <x v="11"/>
    <n v="77.2"/>
    <x v="12"/>
    <n v="1"/>
    <x v="266"/>
    <x v="10"/>
    <d v="1899-12-30T14:33:00"/>
    <s v="14"/>
    <d v="2024-10-11T00:00:00"/>
    <d v="1899-12-30T19:33:00"/>
    <x v="14"/>
    <s v="Isabella Jones"/>
    <x v="1"/>
    <x v="1"/>
    <s v="Hamper"/>
    <x v="0"/>
    <x v="0"/>
    <x v="1"/>
    <n v="77.2"/>
    <d v="2024-10-10T00:25:00"/>
    <d v="2024-10-10T00:25:00"/>
    <x v="1"/>
    <d v="2024-10-11T19:33:00"/>
    <d v="2024-10-11T00:25:00"/>
    <x v="0"/>
  </r>
  <r>
    <s v="ORD-20250401-02310"/>
    <x v="0"/>
    <s v="GFT-001"/>
    <x v="2"/>
    <n v="34.119999999999997"/>
    <x v="3"/>
    <n v="4"/>
    <x v="8"/>
    <x v="0"/>
    <d v="1899-12-30T15:47:00"/>
    <s v="15"/>
    <d v="2025-04-02T00:00:00"/>
    <d v="1899-12-30T17:47:00"/>
    <x v="2"/>
    <s v="Arjun Hussain"/>
    <x v="0"/>
    <x v="0"/>
    <s v="Gifting"/>
    <x v="0"/>
    <x v="0"/>
    <x v="0"/>
    <n v="136.47999999999999"/>
    <d v="2025-04-01T01:29:00"/>
    <d v="2024-11-05T00:22:00"/>
    <x v="0"/>
    <d v="2025-04-02T17:47:00"/>
    <d v="2025-04-02T01:29:00"/>
    <x v="0"/>
  </r>
  <r>
    <s v="ORD-20240829-02311"/>
    <x v="0"/>
    <s v="PAF-001"/>
    <x v="12"/>
    <n v="23.62"/>
    <x v="8"/>
    <n v="1"/>
    <x v="209"/>
    <x v="7"/>
    <d v="1899-12-30T20:10:00"/>
    <s v="20"/>
    <d v="2024-08-30T00:00:00"/>
    <d v="1899-12-30T20:23:00"/>
    <x v="37"/>
    <s v="Aijaz Ahmed"/>
    <x v="7"/>
    <x v="0"/>
    <s v="Bakery"/>
    <x v="0"/>
    <x v="0"/>
    <x v="0"/>
    <n v="23.62"/>
    <d v="2024-08-29T01:18:00"/>
    <d v="2024-08-29T01:18:00"/>
    <x v="1"/>
    <d v="2024-08-30T20:23:00"/>
    <d v="2024-08-30T01:18:00"/>
    <x v="0"/>
  </r>
  <r>
    <s v="ORD-20250425-02312"/>
    <x v="0"/>
    <s v="HOM-001"/>
    <x v="3"/>
    <n v="31.16"/>
    <x v="2"/>
    <n v="1"/>
    <x v="327"/>
    <x v="0"/>
    <d v="1899-12-30T12:02:00"/>
    <s v="12"/>
    <d v="2025-04-26T00:00:00"/>
    <d v="1899-12-30T18:02:00"/>
    <x v="11"/>
    <s v="Arjun Khan"/>
    <x v="0"/>
    <x v="1"/>
    <s v="Home Fragrance"/>
    <x v="0"/>
    <x v="2"/>
    <x v="1"/>
    <n v="31.16"/>
    <d v="2025-04-25T01:29:00"/>
    <d v="2024-08-08T00:11:00"/>
    <x v="0"/>
    <d v="2025-04-26T18:02:00"/>
    <d v="2025-04-26T01:29:00"/>
    <x v="0"/>
  </r>
  <r>
    <s v="ORD-20240823-02313"/>
    <x v="0"/>
    <s v="PAF-001"/>
    <x v="12"/>
    <n v="22.74"/>
    <x v="3"/>
    <n v="1"/>
    <x v="16"/>
    <x v="7"/>
    <d v="1899-12-30T19:19:00"/>
    <s v="19"/>
    <d v="2024-08-25T00:00:00"/>
    <d v="1899-12-30T18:15:00"/>
    <x v="12"/>
    <s v="Ali Shah"/>
    <x v="1"/>
    <x v="0"/>
    <s v="Bakery"/>
    <x v="2"/>
    <x v="1"/>
    <x v="1"/>
    <n v="22.74"/>
    <d v="2024-08-23T00:11:00"/>
    <d v="2024-08-05T01:18:00"/>
    <x v="0"/>
    <d v="2024-08-25T18:15:00"/>
    <d v="2024-08-24T00:11:00"/>
    <x v="0"/>
  </r>
  <r>
    <s v="ORD-20240806-02314"/>
    <x v="0"/>
    <s v="GFT-001"/>
    <x v="2"/>
    <n v="36.700000000000003"/>
    <x v="3"/>
    <n v="1"/>
    <x v="293"/>
    <x v="7"/>
    <d v="1899-12-30T18:37:00"/>
    <s v="18"/>
    <d v="2024-08-09T00:00:00"/>
    <d v="1899-12-30T13:31:00"/>
    <x v="15"/>
    <s v="Sara Shah"/>
    <x v="2"/>
    <x v="1"/>
    <s v="Gifting"/>
    <x v="2"/>
    <x v="5"/>
    <x v="1"/>
    <n v="36.700000000000003"/>
    <d v="2024-08-06T00:44:00"/>
    <d v="2024-08-06T00:44:00"/>
    <x v="1"/>
    <d v="2024-08-09T13:31:00"/>
    <d v="2024-08-07T00:44:00"/>
    <x v="0"/>
  </r>
  <r>
    <s v="ORD-20250207-02315"/>
    <x v="0"/>
    <s v="BBY-001"/>
    <x v="16"/>
    <n v="75.69"/>
    <x v="0"/>
    <n v="1"/>
    <x v="202"/>
    <x v="5"/>
    <d v="1899-12-30T17:32:00"/>
    <s v="17"/>
    <d v="2025-02-08T00:00:00"/>
    <d v="1899-12-30T20:32:00"/>
    <x v="30"/>
    <s v="Neha Patel"/>
    <x v="4"/>
    <x v="1"/>
    <s v="Baby"/>
    <x v="0"/>
    <x v="1"/>
    <x v="0"/>
    <n v="75.69"/>
    <d v="2025-02-07T00:56:00"/>
    <d v="2024-08-17T01:29:00"/>
    <x v="0"/>
    <d v="2025-02-08T20:32:00"/>
    <d v="2025-02-08T00:56:00"/>
    <x v="0"/>
  </r>
  <r>
    <s v="ORD-20250621-02316"/>
    <x v="0"/>
    <s v="GFT-001"/>
    <x v="2"/>
    <n v="31.83"/>
    <x v="2"/>
    <n v="3"/>
    <x v="220"/>
    <x v="6"/>
    <d v="1899-12-30T12:26:00"/>
    <s v="12"/>
    <d v="2025-06-22T00:00:00"/>
    <d v="1899-12-30T15:26:00"/>
    <x v="5"/>
    <s v="Yousef Al Mazrouei"/>
    <x v="0"/>
    <x v="1"/>
    <s v="Gifting"/>
    <x v="0"/>
    <x v="0"/>
    <x v="2"/>
    <n v="95.49"/>
    <d v="2025-06-21T00:56:00"/>
    <d v="2024-08-18T00:56:00"/>
    <x v="0"/>
    <d v="2025-06-22T15:26:00"/>
    <d v="2025-06-22T00:56:00"/>
    <x v="0"/>
  </r>
  <r>
    <s v="ORD-20241201-02317"/>
    <x v="0"/>
    <s v="FLW-002"/>
    <x v="5"/>
    <n v="57.08"/>
    <x v="2"/>
    <n v="1"/>
    <x v="329"/>
    <x v="11"/>
    <d v="1899-12-30T10:26:00"/>
    <s v="10"/>
    <d v="2024-12-02T00:00:00"/>
    <d v="1899-12-30T11:26:00"/>
    <x v="5"/>
    <s v="Emma Brown"/>
    <x v="0"/>
    <x v="0"/>
    <s v="Flowers"/>
    <x v="0"/>
    <x v="0"/>
    <x v="0"/>
    <n v="57.08"/>
    <d v="2024-12-01T00:22:00"/>
    <d v="2024-08-22T00:11:00"/>
    <x v="0"/>
    <d v="2024-12-02T11:26:00"/>
    <d v="2024-12-02T00:22:00"/>
    <x v="0"/>
  </r>
  <r>
    <s v="ORD-20240920-02318"/>
    <x v="0"/>
    <s v="PAF-001"/>
    <x v="12"/>
    <n v="20.37"/>
    <x v="3"/>
    <n v="2"/>
    <x v="66"/>
    <x v="3"/>
    <d v="1899-12-30T09:09:00"/>
    <s v="9"/>
    <d v="2024-09-21T00:00:00"/>
    <d v="1899-12-30T13:09:00"/>
    <x v="25"/>
    <s v="Farhan Iqbal"/>
    <x v="6"/>
    <x v="0"/>
    <s v="Bakery"/>
    <x v="0"/>
    <x v="1"/>
    <x v="0"/>
    <n v="40.74"/>
    <d v="2024-09-20T00:25:00"/>
    <d v="2024-08-05T00:56:00"/>
    <x v="0"/>
    <d v="2024-09-21T13:09:00"/>
    <d v="2024-09-21T00:25:00"/>
    <x v="0"/>
  </r>
  <r>
    <s v="ORD-20250521-02319"/>
    <x v="0"/>
    <s v="HOM-001"/>
    <x v="3"/>
    <n v="31.33"/>
    <x v="11"/>
    <n v="1"/>
    <x v="316"/>
    <x v="1"/>
    <d v="1899-12-30T19:40:00"/>
    <s v="19"/>
    <d v="2025-05-22T00:00:00"/>
    <d v="1899-12-30T20:40:00"/>
    <x v="8"/>
    <s v="Ahmed Al Nuaimi"/>
    <x v="2"/>
    <x v="1"/>
    <s v="Home Fragrance"/>
    <x v="0"/>
    <x v="0"/>
    <x v="2"/>
    <n v="31.33"/>
    <d v="2025-05-21T00:44:00"/>
    <d v="2024-09-19T00:56:00"/>
    <x v="0"/>
    <d v="2025-05-22T20:40:00"/>
    <d v="2025-05-22T00:44:00"/>
    <x v="0"/>
  </r>
  <r>
    <s v="ORD-20241011-02320"/>
    <x v="0"/>
    <s v="FLW-001"/>
    <x v="1"/>
    <n v="45.4"/>
    <x v="1"/>
    <n v="1"/>
    <x v="190"/>
    <x v="10"/>
    <d v="1899-12-30T09:22:00"/>
    <s v="9"/>
    <d v="2024-10-12T00:00:00"/>
    <d v="1899-12-30T10:22:00"/>
    <x v="4"/>
    <s v="Aijaz Ahmed"/>
    <x v="0"/>
    <x v="0"/>
    <s v="Flowers"/>
    <x v="0"/>
    <x v="1"/>
    <x v="0"/>
    <n v="45.4"/>
    <d v="2024-10-11T01:18:00"/>
    <d v="2024-08-29T01:18:00"/>
    <x v="0"/>
    <d v="2024-10-12T10:22:00"/>
    <d v="2024-10-12T01:18:00"/>
    <x v="0"/>
  </r>
  <r>
    <s v="ORD-20250324-02321"/>
    <x v="0"/>
    <s v="HOM-001"/>
    <x v="3"/>
    <n v="29"/>
    <x v="11"/>
    <n v="1"/>
    <x v="76"/>
    <x v="2"/>
    <d v="1899-12-30T09:52:00"/>
    <s v="9"/>
    <d v="2025-03-24T00:00:00"/>
    <d v="1899-12-30T14:52:00"/>
    <x v="11"/>
    <s v="Noor Al Falasi"/>
    <x v="0"/>
    <x v="0"/>
    <s v="Home Fragrance"/>
    <x v="1"/>
    <x v="1"/>
    <x v="0"/>
    <n v="29"/>
    <d v="2025-03-24T00:11:00"/>
    <d v="2024-08-31T00:22:00"/>
    <x v="0"/>
    <d v="2025-03-24T14:52:00"/>
    <d v="2025-03-25T00:11:00"/>
    <x v="1"/>
  </r>
  <r>
    <s v="ORD-20250110-02322"/>
    <x v="0"/>
    <s v="HMP-001"/>
    <x v="11"/>
    <n v="80.849999999999994"/>
    <x v="9"/>
    <n v="3"/>
    <x v="101"/>
    <x v="4"/>
    <d v="1899-12-30T13:41:00"/>
    <s v="13"/>
    <d v="2025-01-10T00:00:00"/>
    <d v="1899-12-30T20:41:00"/>
    <x v="24"/>
    <s v="Ayesha Khan"/>
    <x v="1"/>
    <x v="1"/>
    <s v="Hamper"/>
    <x v="1"/>
    <x v="2"/>
    <x v="1"/>
    <n v="242.54999999999998"/>
    <d v="2025-01-10T01:29:00"/>
    <d v="2024-10-23T00:22:00"/>
    <x v="0"/>
    <d v="2025-01-10T20:41:00"/>
    <d v="2025-01-11T01:29:00"/>
    <x v="1"/>
  </r>
  <r>
    <s v="ORD-20250504-02323"/>
    <x v="0"/>
    <s v="HMP-001"/>
    <x v="11"/>
    <n v="67.53"/>
    <x v="9"/>
    <n v="5"/>
    <x v="136"/>
    <x v="1"/>
    <d v="1899-12-30T09:54:00"/>
    <s v="9"/>
    <d v="2025-05-04T00:00:00"/>
    <d v="1899-12-30T16:54:00"/>
    <x v="16"/>
    <s v="Latifa Al Nuaimi"/>
    <x v="0"/>
    <x v="1"/>
    <s v="Hamper"/>
    <x v="1"/>
    <x v="6"/>
    <x v="0"/>
    <n v="337.65"/>
    <d v="2025-05-04T00:25:00"/>
    <d v="2024-12-31T01:18:00"/>
    <x v="0"/>
    <d v="2025-05-04T16:54:00"/>
    <d v="2025-05-05T00:25:00"/>
    <x v="1"/>
  </r>
  <r>
    <s v="ORD-20250605-02324"/>
    <x v="0"/>
    <s v="PAF-001"/>
    <x v="12"/>
    <n v="22.1"/>
    <x v="3"/>
    <n v="1"/>
    <x v="84"/>
    <x v="6"/>
    <d v="1899-12-30T11:43:00"/>
    <s v="11"/>
    <d v="2025-06-05T00:00:00"/>
    <d v="1899-12-30T15:43:00"/>
    <x v="8"/>
    <s v="Mohammed Al Mazrouei"/>
    <x v="2"/>
    <x v="1"/>
    <s v="Bakery"/>
    <x v="1"/>
    <x v="3"/>
    <x v="1"/>
    <n v="22.1"/>
    <d v="2025-06-05T00:44:00"/>
    <d v="2024-08-08T00:11:00"/>
    <x v="0"/>
    <d v="2025-06-05T15:43:00"/>
    <d v="2025-06-06T00:44:00"/>
    <x v="1"/>
  </r>
  <r>
    <s v="ORD-20241207-02325"/>
    <x v="0"/>
    <s v="HMP-001"/>
    <x v="11"/>
    <n v="70.739999999999995"/>
    <x v="12"/>
    <n v="2"/>
    <x v="154"/>
    <x v="11"/>
    <d v="1899-12-30T14:26:00"/>
    <s v="14"/>
    <d v="2024-12-08T00:00:00"/>
    <d v="1899-12-30T19:26:00"/>
    <x v="3"/>
    <s v="Hina Hussain"/>
    <x v="0"/>
    <x v="0"/>
    <s v="Hamper"/>
    <x v="0"/>
    <x v="1"/>
    <x v="0"/>
    <n v="141.47999999999999"/>
    <d v="2024-12-07T01:29:00"/>
    <d v="2024-08-16T00:25:00"/>
    <x v="0"/>
    <d v="2024-12-08T19:26:00"/>
    <d v="2024-12-08T01:29:00"/>
    <x v="0"/>
  </r>
  <r>
    <s v="ORD-20250323-02326"/>
    <x v="0"/>
    <s v="HMP-001"/>
    <x v="11"/>
    <n v="73.7"/>
    <x v="9"/>
    <n v="3"/>
    <x v="2"/>
    <x v="2"/>
    <d v="1899-12-30T11:13:00"/>
    <s v="11"/>
    <d v="2025-03-24T00:00:00"/>
    <d v="1899-12-30T15:13:00"/>
    <x v="16"/>
    <s v="Khalid Al Bateen"/>
    <x v="0"/>
    <x v="0"/>
    <s v="Hamper"/>
    <x v="0"/>
    <x v="1"/>
    <x v="0"/>
    <n v="221.10000000000002"/>
    <d v="2025-03-23T00:11:00"/>
    <d v="2024-08-02T00:22:00"/>
    <x v="0"/>
    <d v="2025-03-24T15:13:00"/>
    <d v="2025-03-24T00:11:00"/>
    <x v="0"/>
  </r>
  <r>
    <s v="ORD-20250627-02327"/>
    <x v="0"/>
    <s v="CKE-001"/>
    <x v="7"/>
    <n v="53.64"/>
    <x v="8"/>
    <n v="1"/>
    <x v="252"/>
    <x v="6"/>
    <d v="1899-12-30T11:32:00"/>
    <s v="11"/>
    <d v="2025-06-28T00:00:00"/>
    <d v="1899-12-30T16:32:00"/>
    <x v="6"/>
    <s v="Mohammed Al Marri"/>
    <x v="0"/>
    <x v="0"/>
    <s v="Cakes"/>
    <x v="0"/>
    <x v="1"/>
    <x v="1"/>
    <n v="53.64"/>
    <d v="2025-06-27T00:56:00"/>
    <d v="2024-08-01T00:56:00"/>
    <x v="0"/>
    <d v="2025-06-28T16:32:00"/>
    <d v="2025-06-28T00:56:00"/>
    <x v="0"/>
  </r>
  <r>
    <s v="ORD-20241017-02328"/>
    <x v="0"/>
    <s v="FLW-002"/>
    <x v="5"/>
    <n v="65.680000000000007"/>
    <x v="3"/>
    <n v="1"/>
    <x v="23"/>
    <x v="10"/>
    <d v="1899-12-30T17:06:00"/>
    <s v="17"/>
    <d v="2024-10-18T00:00:00"/>
    <d v="1899-12-30T19:44:00"/>
    <x v="29"/>
    <s v="Hina Iqbal"/>
    <x v="2"/>
    <x v="1"/>
    <s v="Flowers"/>
    <x v="0"/>
    <x v="1"/>
    <x v="1"/>
    <n v="65.680000000000007"/>
    <d v="2024-10-17T00:25:00"/>
    <d v="2024-09-01T01:15:00"/>
    <x v="0"/>
    <d v="2024-10-18T19:44:00"/>
    <d v="2024-10-18T00:25:00"/>
    <x v="0"/>
  </r>
  <r>
    <s v="ORD-20250601-02329"/>
    <x v="0"/>
    <s v="FLW-001"/>
    <x v="1"/>
    <n v="50.7"/>
    <x v="0"/>
    <n v="1"/>
    <x v="126"/>
    <x v="6"/>
    <d v="1899-12-30T18:03:00"/>
    <s v="18"/>
    <d v="2025-06-02T00:00:00"/>
    <d v="1899-12-30T19:03:00"/>
    <x v="24"/>
    <s v="Arjun Hussain"/>
    <x v="1"/>
    <x v="0"/>
    <s v="Flowers"/>
    <x v="0"/>
    <x v="2"/>
    <x v="0"/>
    <n v="50.7"/>
    <d v="2025-06-01T00:33:00"/>
    <d v="2024-11-05T00:22:00"/>
    <x v="0"/>
    <d v="2025-06-02T19:03:00"/>
    <d v="2025-06-02T00:33:00"/>
    <x v="0"/>
  </r>
  <r>
    <s v="ORD-20250227-02330"/>
    <x v="0"/>
    <s v="TOY-001"/>
    <x v="0"/>
    <n v="16.02"/>
    <x v="0"/>
    <n v="1"/>
    <x v="56"/>
    <x v="5"/>
    <d v="1899-12-30T16:32:00"/>
    <s v="16"/>
    <d v="2025-02-28T00:00:00"/>
    <d v="1899-12-30T18:32:00"/>
    <x v="10"/>
    <s v="Meera Kumar"/>
    <x v="1"/>
    <x v="0"/>
    <s v="Toys"/>
    <x v="0"/>
    <x v="0"/>
    <x v="0"/>
    <n v="16.02"/>
    <d v="2025-02-27T01:29:00"/>
    <d v="2024-08-31T01:15:00"/>
    <x v="0"/>
    <d v="2025-02-28T18:32:00"/>
    <d v="2025-02-28T01:29:00"/>
    <x v="0"/>
  </r>
  <r>
    <s v="ORD-20250510-02331"/>
    <x v="0"/>
    <s v="PER-001"/>
    <x v="10"/>
    <n v="11.46"/>
    <x v="8"/>
    <n v="1"/>
    <x v="345"/>
    <x v="1"/>
    <d v="1899-12-30T09:54:00"/>
    <s v="9"/>
    <d v="2025-05-11T00:00:00"/>
    <d v="1899-12-30T10:54:00"/>
    <x v="9"/>
    <s v="Farhan Ahmed"/>
    <x v="2"/>
    <x v="1"/>
    <s v="Personalized"/>
    <x v="0"/>
    <x v="3"/>
    <x v="1"/>
    <n v="11.46"/>
    <d v="2025-05-10T00:25:00"/>
    <d v="2024-08-15T00:11:00"/>
    <x v="0"/>
    <d v="2025-05-11T10:54:00"/>
    <d v="2025-05-11T00:25:00"/>
    <x v="0"/>
  </r>
  <r>
    <s v="ORD-20250503-02332"/>
    <x v="0"/>
    <s v="FLW-002"/>
    <x v="5"/>
    <n v="59.49"/>
    <x v="1"/>
    <n v="2"/>
    <x v="95"/>
    <x v="1"/>
    <d v="1899-12-30T20:42:00"/>
    <s v="20"/>
    <d v="2025-05-04T00:00:00"/>
    <d v="1899-12-30T15:42:00"/>
    <x v="26"/>
    <s v="Arjun Kumar"/>
    <x v="1"/>
    <x v="0"/>
    <s v="Flowers"/>
    <x v="0"/>
    <x v="5"/>
    <x v="0"/>
    <n v="118.98"/>
    <d v="2025-05-03T00:25:00"/>
    <d v="2024-08-03T00:56:00"/>
    <x v="0"/>
    <d v="2025-05-04T15:42:00"/>
    <d v="2025-05-04T00:25:00"/>
    <x v="0"/>
  </r>
  <r>
    <s v="ORD-20250101-02333"/>
    <x v="0"/>
    <s v="PER-001"/>
    <x v="10"/>
    <n v="14"/>
    <x v="8"/>
    <n v="1"/>
    <x v="274"/>
    <x v="4"/>
    <d v="1899-12-30T09:56:00"/>
    <s v="9"/>
    <d v="2025-01-02T00:00:00"/>
    <d v="1899-12-30T09:56:00"/>
    <x v="3"/>
    <s v="Ayesha Patel"/>
    <x v="0"/>
    <x v="1"/>
    <s v="Personalized"/>
    <x v="0"/>
    <x v="3"/>
    <x v="1"/>
    <n v="14"/>
    <d v="2025-01-01T01:29:00"/>
    <d v="2024-08-01T00:11:00"/>
    <x v="0"/>
    <d v="2025-01-02T09:56:00"/>
    <d v="2025-01-02T01:29:00"/>
    <x v="0"/>
  </r>
  <r>
    <s v="ORD-20250217-02334"/>
    <x v="0"/>
    <s v="PAF-001"/>
    <x v="12"/>
    <n v="19.21"/>
    <x v="11"/>
    <n v="2"/>
    <x v="288"/>
    <x v="5"/>
    <d v="1899-12-30T09:13:00"/>
    <s v="9"/>
    <d v="2025-02-18T00:00:00"/>
    <d v="1899-12-30T12:13:00"/>
    <x v="32"/>
    <s v="Isabella Williams"/>
    <x v="7"/>
    <x v="0"/>
    <s v="Bakery"/>
    <x v="0"/>
    <x v="3"/>
    <x v="0"/>
    <n v="38.42"/>
    <d v="2025-02-17T01:18:00"/>
    <d v="2024-12-03T01:29:00"/>
    <x v="0"/>
    <d v="2025-02-18T12:13:00"/>
    <d v="2025-02-18T01:18:00"/>
    <x v="0"/>
  </r>
  <r>
    <s v="ORD-20241228-02335"/>
    <x v="0"/>
    <s v="TOY-001"/>
    <x v="0"/>
    <n v="15.29"/>
    <x v="0"/>
    <n v="1"/>
    <x v="59"/>
    <x v="11"/>
    <d v="1899-12-30T10:49:00"/>
    <s v="10"/>
    <d v="2024-12-28T00:00:00"/>
    <d v="1899-12-30T16:49:00"/>
    <x v="19"/>
    <s v="Aijaz Shah"/>
    <x v="0"/>
    <x v="1"/>
    <s v="Toys"/>
    <x v="1"/>
    <x v="3"/>
    <x v="0"/>
    <n v="15.29"/>
    <d v="2024-12-28T00:44:00"/>
    <d v="2024-09-21T01:07:00"/>
    <x v="0"/>
    <d v="2024-12-28T16:49:00"/>
    <d v="2024-12-29T00:44:00"/>
    <x v="1"/>
  </r>
  <r>
    <s v="ORD-20250302-02336"/>
    <x v="0"/>
    <s v="GFT-001"/>
    <x v="2"/>
    <n v="40.24"/>
    <x v="10"/>
    <n v="3"/>
    <x v="198"/>
    <x v="2"/>
    <d v="1899-12-30T10:04:00"/>
    <s v="10"/>
    <d v="2025-03-02T00:00:00"/>
    <d v="1899-12-30T14:04:00"/>
    <x v="6"/>
    <s v="Latifa Al Marri"/>
    <x v="0"/>
    <x v="0"/>
    <s v="Gifting"/>
    <x v="1"/>
    <x v="1"/>
    <x v="0"/>
    <n v="120.72"/>
    <d v="2025-03-02T00:44:00"/>
    <d v="2024-08-22T01:07:00"/>
    <x v="0"/>
    <d v="2025-03-02T14:04:00"/>
    <d v="2025-03-03T00:44:00"/>
    <x v="1"/>
  </r>
  <r>
    <s v="ORD-20250715-02337"/>
    <x v="0"/>
    <s v="SWT-001"/>
    <x v="9"/>
    <n v="28.87"/>
    <x v="7"/>
    <n v="1"/>
    <x v="140"/>
    <x v="8"/>
    <d v="1899-12-30T12:26:00"/>
    <s v="12"/>
    <d v="2025-07-15T00:00:00"/>
    <d v="1899-12-30T18:26:00"/>
    <x v="26"/>
    <s v="Saeed Al Marri"/>
    <x v="1"/>
    <x v="1"/>
    <s v="Dates &amp; Sweets"/>
    <x v="1"/>
    <x v="0"/>
    <x v="0"/>
    <n v="28.87"/>
    <d v="2025-07-15T00:56:00"/>
    <d v="2024-08-06T00:56:00"/>
    <x v="0"/>
    <d v="2025-07-15T18:26:00"/>
    <d v="2025-07-16T00:56:00"/>
    <x v="1"/>
  </r>
  <r>
    <s v="ORD-20241110-02338"/>
    <x v="0"/>
    <s v="PRF-001"/>
    <x v="14"/>
    <n v="111.66"/>
    <x v="10"/>
    <n v="1"/>
    <x v="323"/>
    <x v="9"/>
    <d v="1899-12-30T12:28:00"/>
    <s v="12"/>
    <d v="2024-11-10T00:00:00"/>
    <d v="1899-12-30T17:28:00"/>
    <x v="7"/>
    <s v="Bilal Shah"/>
    <x v="0"/>
    <x v="1"/>
    <s v="Perfume"/>
    <x v="1"/>
    <x v="1"/>
    <x v="0"/>
    <n v="111.66"/>
    <d v="2024-11-10T00:44:00"/>
    <d v="2024-09-19T01:18:00"/>
    <x v="0"/>
    <d v="2024-11-10T17:28:00"/>
    <d v="2024-11-11T00:44:00"/>
    <x v="1"/>
  </r>
  <r>
    <s v="ORD-20250812-02339"/>
    <x v="0"/>
    <s v="PRF-001"/>
    <x v="14"/>
    <n v="125.13"/>
    <x v="2"/>
    <n v="1"/>
    <x v="290"/>
    <x v="7"/>
    <d v="1899-12-30T14:34:00"/>
    <s v="14"/>
    <d v="2025-08-12T00:00:00"/>
    <d v="1899-12-30T18:34:00"/>
    <x v="0"/>
    <s v="Sana Patel"/>
    <x v="0"/>
    <x v="0"/>
    <s v="Perfume"/>
    <x v="1"/>
    <x v="0"/>
    <x v="0"/>
    <n v="125.13"/>
    <d v="2025-08-12T00:44:00"/>
    <d v="2024-09-05T01:18:00"/>
    <x v="0"/>
    <d v="2025-08-12T18:34:00"/>
    <d v="2025-08-13T00:44:00"/>
    <x v="1"/>
  </r>
  <r>
    <s v="ORD-20240820-02340"/>
    <x v="0"/>
    <s v="BBY-001"/>
    <x v="16"/>
    <n v="51.29"/>
    <x v="0"/>
    <n v="1"/>
    <x v="172"/>
    <x v="7"/>
    <d v="1899-12-30T17:36:00"/>
    <s v="17"/>
    <d v="2024-08-21T00:00:00"/>
    <d v="1899-12-30T20:36:00"/>
    <x v="0"/>
    <s v="Latifa Al Mansoori"/>
    <x v="0"/>
    <x v="0"/>
    <s v="Baby"/>
    <x v="0"/>
    <x v="1"/>
    <x v="0"/>
    <n v="51.29"/>
    <d v="2024-08-20T00:33:00"/>
    <d v="2024-08-04T00:56:00"/>
    <x v="0"/>
    <d v="2024-08-21T20:36:00"/>
    <d v="2024-08-21T00:33:00"/>
    <x v="0"/>
  </r>
  <r>
    <s v="ORD-20240822-02341"/>
    <x v="0"/>
    <s v="CKE-001"/>
    <x v="7"/>
    <n v="55.01"/>
    <x v="5"/>
    <n v="1"/>
    <x v="157"/>
    <x v="7"/>
    <d v="1899-12-30T20:59:00"/>
    <s v="20"/>
    <d v="2024-08-23T00:00:00"/>
    <d v="1899-12-30T15:40:00"/>
    <x v="18"/>
    <s v="Rakesh Verma"/>
    <x v="1"/>
    <x v="1"/>
    <s v="Cakes"/>
    <x v="0"/>
    <x v="1"/>
    <x v="0"/>
    <n v="55.01"/>
    <d v="2024-08-22T00:56:00"/>
    <d v="2024-08-07T01:29:00"/>
    <x v="0"/>
    <d v="2024-08-23T15:40:00"/>
    <d v="2024-08-23T00:56:00"/>
    <x v="0"/>
  </r>
  <r>
    <s v="ORD-20250812-02342"/>
    <x v="0"/>
    <s v="PAF-001"/>
    <x v="12"/>
    <n v="22.58"/>
    <x v="8"/>
    <n v="1"/>
    <x v="290"/>
    <x v="7"/>
    <d v="1899-12-30T11:38:00"/>
    <s v="11"/>
    <d v="2025-08-12T00:00:00"/>
    <d v="1899-12-30T17:38:00"/>
    <x v="19"/>
    <s v="Hamad Al Marri"/>
    <x v="0"/>
    <x v="1"/>
    <s v="Bakery"/>
    <x v="1"/>
    <x v="0"/>
    <x v="0"/>
    <n v="22.58"/>
    <d v="2025-08-12T00:22:00"/>
    <d v="2024-08-18T00:33:00"/>
    <x v="0"/>
    <d v="2025-08-12T17:38:00"/>
    <d v="2025-08-13T00:22:00"/>
    <x v="1"/>
  </r>
  <r>
    <s v="ORD-20250414-02343"/>
    <x v="0"/>
    <s v="GFT-001"/>
    <x v="2"/>
    <n v="37.590000000000003"/>
    <x v="3"/>
    <n v="1"/>
    <x v="211"/>
    <x v="0"/>
    <d v="1899-12-30T14:16:00"/>
    <s v="14"/>
    <d v="2025-04-15T00:00:00"/>
    <d v="1899-12-30T18:16:00"/>
    <x v="0"/>
    <s v="Aisha Al Hosani"/>
    <x v="0"/>
    <x v="0"/>
    <s v="Gifting"/>
    <x v="0"/>
    <x v="5"/>
    <x v="0"/>
    <n v="37.590000000000003"/>
    <d v="2025-04-14T00:44:00"/>
    <d v="2024-09-18T01:15:00"/>
    <x v="0"/>
    <d v="2025-04-15T18:16:00"/>
    <d v="2025-04-15T00:44:00"/>
    <x v="0"/>
  </r>
  <r>
    <s v="ORD-20241004-02344"/>
    <x v="0"/>
    <s v="CKE-001"/>
    <x v="7"/>
    <n v="50.54"/>
    <x v="5"/>
    <n v="1"/>
    <x v="280"/>
    <x v="10"/>
    <d v="1899-12-30T17:18:00"/>
    <s v="17"/>
    <d v="2024-10-05T00:00:00"/>
    <d v="1899-12-30T12:46:00"/>
    <x v="6"/>
    <s v="Sana Shah"/>
    <x v="0"/>
    <x v="1"/>
    <s v="Cakes"/>
    <x v="0"/>
    <x v="3"/>
    <x v="1"/>
    <n v="50.54"/>
    <d v="2024-10-04T00:33:00"/>
    <d v="2024-08-11T01:29:00"/>
    <x v="0"/>
    <d v="2024-10-05T12:46:00"/>
    <d v="2024-10-05T00:33:00"/>
    <x v="0"/>
  </r>
  <r>
    <s v="ORD-20250130-02345"/>
    <x v="0"/>
    <s v="PER-001"/>
    <x v="10"/>
    <n v="12.08"/>
    <x v="5"/>
    <n v="2"/>
    <x v="81"/>
    <x v="4"/>
    <d v="1899-12-30T12:27:00"/>
    <s v="12"/>
    <d v="2025-01-30T00:00:00"/>
    <d v="1899-12-30T17:27:00"/>
    <x v="4"/>
    <s v="Hassan Shaikh"/>
    <x v="0"/>
    <x v="0"/>
    <s v="Personalized"/>
    <x v="1"/>
    <x v="1"/>
    <x v="1"/>
    <n v="24.16"/>
    <d v="2025-01-30T01:15:00"/>
    <d v="2024-08-06T01:15:00"/>
    <x v="0"/>
    <d v="2025-01-30T17:27:00"/>
    <d v="2025-01-31T01:15:00"/>
    <x v="1"/>
  </r>
  <r>
    <s v="ORD-20250814-02346"/>
    <x v="0"/>
    <s v="SWT-001"/>
    <x v="9"/>
    <n v="25.93"/>
    <x v="7"/>
    <n v="1"/>
    <x v="147"/>
    <x v="7"/>
    <d v="1899-12-30T13:13:00"/>
    <s v="13"/>
    <d v="2025-08-14T00:00:00"/>
    <d v="1899-12-30T17:13:00"/>
    <x v="16"/>
    <s v="Abdullah Al Hosani"/>
    <x v="0"/>
    <x v="1"/>
    <s v="Dates &amp; Sweets"/>
    <x v="1"/>
    <x v="5"/>
    <x v="1"/>
    <n v="25.93"/>
    <d v="2025-08-14T00:44:00"/>
    <d v="2024-08-21T00:11:00"/>
    <x v="0"/>
    <d v="2025-08-14T17:13:00"/>
    <d v="2025-08-15T00:44:00"/>
    <x v="1"/>
  </r>
  <r>
    <s v="ORD-20241010-02347"/>
    <x v="0"/>
    <s v="PAF-001"/>
    <x v="12"/>
    <n v="22.45"/>
    <x v="8"/>
    <n v="1"/>
    <x v="266"/>
    <x v="10"/>
    <d v="1899-12-30T12:24:00"/>
    <s v="12"/>
    <d v="2024-10-11T00:00:00"/>
    <d v="1899-12-30T16:24:00"/>
    <x v="31"/>
    <s v="Omar Al Marri"/>
    <x v="5"/>
    <x v="1"/>
    <s v="Bakery"/>
    <x v="0"/>
    <x v="1"/>
    <x v="1"/>
    <n v="22.45"/>
    <d v="2024-10-10T01:07:00"/>
    <d v="2024-10-02T00:44:00"/>
    <x v="0"/>
    <d v="2024-10-11T16:24:00"/>
    <d v="2024-10-11T01:07:00"/>
    <x v="0"/>
  </r>
  <r>
    <s v="ORD-20250215-02348"/>
    <x v="0"/>
    <s v="SWT-001"/>
    <x v="9"/>
    <n v="25.99"/>
    <x v="7"/>
    <n v="1"/>
    <x v="6"/>
    <x v="5"/>
    <d v="1899-12-30T12:21:00"/>
    <s v="12"/>
    <d v="2025-02-15T00:00:00"/>
    <d v="1899-12-30T19:21:00"/>
    <x v="6"/>
    <s v="Ahmed Al Marri"/>
    <x v="0"/>
    <x v="0"/>
    <s v="Dates &amp; Sweets"/>
    <x v="1"/>
    <x v="1"/>
    <x v="2"/>
    <n v="25.99"/>
    <d v="2025-02-15T00:33:00"/>
    <d v="2024-09-15T00:56:00"/>
    <x v="0"/>
    <d v="2025-02-15T19:21:00"/>
    <d v="2025-02-16T00:33:00"/>
    <x v="1"/>
  </r>
  <r>
    <s v="ORD-20250120-02349"/>
    <x v="0"/>
    <s v="BAL-001"/>
    <x v="13"/>
    <n v="24.18"/>
    <x v="8"/>
    <n v="2"/>
    <x v="90"/>
    <x v="4"/>
    <d v="1899-12-30T11:28:00"/>
    <s v="11"/>
    <d v="2025-01-21T00:00:00"/>
    <d v="1899-12-30T12:28:00"/>
    <x v="1"/>
    <s v="Latifa Al Nahyan"/>
    <x v="1"/>
    <x v="1"/>
    <s v="Balloons"/>
    <x v="0"/>
    <x v="1"/>
    <x v="2"/>
    <n v="48.36"/>
    <d v="2025-01-20T01:18:00"/>
    <d v="2024-11-16T00:33:00"/>
    <x v="0"/>
    <d v="2025-01-21T12:28:00"/>
    <d v="2025-01-21T01:18:00"/>
    <x v="0"/>
  </r>
  <r>
    <s v="ORD-20241006-02350"/>
    <x v="0"/>
    <s v="DAT-001"/>
    <x v="6"/>
    <n v="26.69"/>
    <x v="7"/>
    <n v="3"/>
    <x v="262"/>
    <x v="10"/>
    <d v="1899-12-30T10:38:00"/>
    <s v="10"/>
    <d v="2024-10-06T00:00:00"/>
    <d v="1899-12-30T14:38:00"/>
    <x v="3"/>
    <s v="Noor Al Nahyan"/>
    <x v="0"/>
    <x v="1"/>
    <s v="Dates &amp; Sweets"/>
    <x v="1"/>
    <x v="3"/>
    <x v="0"/>
    <n v="80.070000000000007"/>
    <d v="2024-10-06T00:56:00"/>
    <d v="2024-09-14T01:18:00"/>
    <x v="0"/>
    <d v="2024-10-06T14:38:00"/>
    <d v="2024-10-07T00:56:00"/>
    <x v="1"/>
  </r>
  <r>
    <s v="ORD-20250517-02351"/>
    <x v="0"/>
    <s v="DAT-001"/>
    <x v="6"/>
    <n v="30.51"/>
    <x v="4"/>
    <n v="1"/>
    <x v="307"/>
    <x v="1"/>
    <d v="1899-12-30T11:14:00"/>
    <s v="11"/>
    <d v="2025-05-18T00:00:00"/>
    <d v="1899-12-30T17:14:00"/>
    <x v="7"/>
    <s v="Fatima Al Falasi"/>
    <x v="0"/>
    <x v="1"/>
    <s v="Dates &amp; Sweets"/>
    <x v="0"/>
    <x v="3"/>
    <x v="2"/>
    <n v="30.51"/>
    <d v="2025-05-17T00:56:00"/>
    <d v="2024-08-22T00:33:00"/>
    <x v="0"/>
    <d v="2025-05-18T17:14:00"/>
    <d v="2025-05-18T00:56:00"/>
    <x v="0"/>
  </r>
  <r>
    <s v="ORD-20250312-02352"/>
    <x v="0"/>
    <s v="HOM-001"/>
    <x v="3"/>
    <n v="32.06"/>
    <x v="2"/>
    <n v="2"/>
    <x v="71"/>
    <x v="2"/>
    <d v="1899-12-30T20:45:00"/>
    <s v="20"/>
    <d v="2025-03-13T00:00:00"/>
    <d v="1899-12-30T18:30:00"/>
    <x v="21"/>
    <s v="Neha Ahmed"/>
    <x v="4"/>
    <x v="0"/>
    <s v="Home Fragrance"/>
    <x v="0"/>
    <x v="0"/>
    <x v="1"/>
    <n v="64.12"/>
    <d v="2025-03-12T00:33:00"/>
    <d v="2024-08-04T01:29:00"/>
    <x v="0"/>
    <d v="2025-03-13T18:30:00"/>
    <d v="2025-03-13T00:33:00"/>
    <x v="0"/>
  </r>
  <r>
    <s v="ORD-20250209-02353"/>
    <x v="0"/>
    <s v="FLW-001"/>
    <x v="1"/>
    <n v="48.08"/>
    <x v="0"/>
    <n v="1"/>
    <x v="352"/>
    <x v="5"/>
    <d v="1899-12-30T21:41:00"/>
    <s v="21"/>
    <d v="2025-02-11T00:00:00"/>
    <d v="1899-12-30T19:12:00"/>
    <x v="17"/>
    <s v="Hassan Al Hosani"/>
    <x v="2"/>
    <x v="0"/>
    <s v="Flowers"/>
    <x v="2"/>
    <x v="0"/>
    <x v="1"/>
    <n v="48.08"/>
    <d v="2025-02-09T00:22:00"/>
    <d v="2024-08-08T01:07:00"/>
    <x v="0"/>
    <d v="2025-02-11T19:12:00"/>
    <d v="2025-02-10T00:22:00"/>
    <x v="0"/>
  </r>
  <r>
    <s v="ORD-20241009-02354"/>
    <x v="0"/>
    <s v="SWT-001"/>
    <x v="9"/>
    <n v="28.09"/>
    <x v="7"/>
    <n v="1"/>
    <x v="292"/>
    <x v="10"/>
    <d v="1899-12-30T18:20:00"/>
    <s v="18"/>
    <d v="2024-10-10T00:00:00"/>
    <d v="1899-12-30T20:20:00"/>
    <x v="7"/>
    <s v="Hassan Chaudhry"/>
    <x v="0"/>
    <x v="1"/>
    <s v="Dates &amp; Sweets"/>
    <x v="0"/>
    <x v="1"/>
    <x v="1"/>
    <n v="28.09"/>
    <d v="2024-10-09T01:29:00"/>
    <d v="2024-08-17T00:56:00"/>
    <x v="0"/>
    <d v="2024-10-10T20:20:00"/>
    <d v="2024-10-10T01:29:00"/>
    <x v="0"/>
  </r>
  <r>
    <s v="ORD-20250711-02355"/>
    <x v="0"/>
    <s v="TOY-001"/>
    <x v="0"/>
    <n v="15.91"/>
    <x v="1"/>
    <n v="2"/>
    <x v="368"/>
    <x v="8"/>
    <d v="1899-12-30T12:17:00"/>
    <s v="12"/>
    <d v="2025-07-12T00:00:00"/>
    <d v="1899-12-30T14:17:00"/>
    <x v="0"/>
    <s v="Sana Verma"/>
    <x v="0"/>
    <x v="0"/>
    <s v="Toys"/>
    <x v="0"/>
    <x v="0"/>
    <x v="1"/>
    <n v="31.82"/>
    <d v="2025-07-11T00:56:00"/>
    <d v="2024-09-10T01:07:00"/>
    <x v="0"/>
    <d v="2025-07-12T14:17:00"/>
    <d v="2025-07-12T00:56:00"/>
    <x v="0"/>
  </r>
  <r>
    <s v="ORD-20241019-02356"/>
    <x v="0"/>
    <s v="HMP-001"/>
    <x v="11"/>
    <n v="73.2"/>
    <x v="12"/>
    <n v="1"/>
    <x v="215"/>
    <x v="10"/>
    <d v="1899-12-30T19:17:00"/>
    <s v="19"/>
    <d v="2024-10-20T00:00:00"/>
    <d v="1899-12-30T13:42:00"/>
    <x v="35"/>
    <s v="Zain Chaudhry"/>
    <x v="5"/>
    <x v="1"/>
    <s v="Hamper"/>
    <x v="0"/>
    <x v="0"/>
    <x v="2"/>
    <n v="73.2"/>
    <d v="2024-10-19T00:22:00"/>
    <d v="2024-08-28T00:25:00"/>
    <x v="0"/>
    <d v="2024-10-20T13:42:00"/>
    <d v="2024-10-20T00:22:00"/>
    <x v="0"/>
  </r>
  <r>
    <s v="ORD-20250808-02357"/>
    <x v="0"/>
    <s v="DAT-001"/>
    <x v="6"/>
    <n v="28.88"/>
    <x v="4"/>
    <n v="1"/>
    <x v="236"/>
    <x v="7"/>
    <d v="1899-12-30T18:30:00"/>
    <s v="18"/>
    <d v="2025-08-09T00:00:00"/>
    <d v="1899-12-30T18:30:00"/>
    <x v="21"/>
    <s v="Rohit Kumar"/>
    <x v="4"/>
    <x v="1"/>
    <s v="Dates &amp; Sweets"/>
    <x v="0"/>
    <x v="0"/>
    <x v="2"/>
    <n v="28.88"/>
    <d v="2025-08-08T00:33:00"/>
    <d v="2024-08-09T01:07:00"/>
    <x v="0"/>
    <d v="2025-08-09T18:30:00"/>
    <d v="2025-08-09T00:33:00"/>
    <x v="0"/>
  </r>
  <r>
    <s v="ORD-20241012-02358"/>
    <x v="0"/>
    <s v="FLW-001"/>
    <x v="1"/>
    <n v="59.27"/>
    <x v="11"/>
    <n v="1"/>
    <x v="108"/>
    <x v="10"/>
    <d v="1899-12-30T12:06:00"/>
    <s v="12"/>
    <d v="2024-10-12T00:00:00"/>
    <d v="1899-12-30T17:06:00"/>
    <x v="36"/>
    <s v="Zain Shah"/>
    <x v="6"/>
    <x v="0"/>
    <s v="Flowers"/>
    <x v="1"/>
    <x v="5"/>
    <x v="0"/>
    <n v="59.27"/>
    <d v="2024-10-12T01:07:00"/>
    <d v="2024-08-03T00:56:00"/>
    <x v="0"/>
    <d v="2024-10-12T17:06:00"/>
    <d v="2024-10-13T01:07:00"/>
    <x v="1"/>
  </r>
  <r>
    <s v="ORD-20250801-02359"/>
    <x v="0"/>
    <s v="SWT-001"/>
    <x v="9"/>
    <n v="25.51"/>
    <x v="4"/>
    <n v="1"/>
    <x v="315"/>
    <x v="7"/>
    <d v="1899-12-30T18:54:00"/>
    <s v="18"/>
    <d v="2025-08-02T00:00:00"/>
    <d v="1899-12-30T13:58:00"/>
    <x v="5"/>
    <s v="Aisha Al Nuaimi"/>
    <x v="0"/>
    <x v="0"/>
    <s v="Dates &amp; Sweets"/>
    <x v="0"/>
    <x v="0"/>
    <x v="0"/>
    <n v="25.51"/>
    <d v="2025-08-01T01:15:00"/>
    <d v="2024-08-03T00:25:00"/>
    <x v="0"/>
    <d v="2025-08-02T13:58:00"/>
    <d v="2025-08-02T01:15:00"/>
    <x v="0"/>
  </r>
  <r>
    <s v="ORD-20250226-02360"/>
    <x v="0"/>
    <s v="FLW-002"/>
    <x v="5"/>
    <n v="61.44"/>
    <x v="6"/>
    <n v="1"/>
    <x v="264"/>
    <x v="5"/>
    <d v="1899-12-30T20:56:00"/>
    <s v="20"/>
    <d v="2025-02-27T00:00:00"/>
    <d v="1899-12-30T21:56:00"/>
    <x v="11"/>
    <s v="Abdullah Al Falasi"/>
    <x v="0"/>
    <x v="0"/>
    <s v="Flowers"/>
    <x v="0"/>
    <x v="0"/>
    <x v="0"/>
    <n v="61.44"/>
    <d v="2025-02-26T00:22:00"/>
    <d v="2024-11-25T01:07:00"/>
    <x v="0"/>
    <d v="2025-02-27T21:56:00"/>
    <d v="2025-02-27T00:22:00"/>
    <x v="0"/>
  </r>
  <r>
    <s v="ORD-20250417-02361"/>
    <x v="0"/>
    <s v="PAF-001"/>
    <x v="12"/>
    <n v="23.75"/>
    <x v="5"/>
    <n v="1"/>
    <x v="330"/>
    <x v="0"/>
    <d v="1899-12-30T11:39:00"/>
    <s v="11"/>
    <d v="2025-04-17T00:00:00"/>
    <d v="1899-12-30T17:39:00"/>
    <x v="1"/>
    <s v="Sara Iqbal"/>
    <x v="1"/>
    <x v="1"/>
    <s v="Bakery"/>
    <x v="1"/>
    <x v="3"/>
    <x v="0"/>
    <n v="23.75"/>
    <d v="2025-04-17T01:07:00"/>
    <d v="2024-08-04T01:18:00"/>
    <x v="0"/>
    <d v="2025-04-17T17:39:00"/>
    <d v="2025-04-18T01:07:00"/>
    <x v="1"/>
  </r>
  <r>
    <s v="ORD-20240927-02362"/>
    <x v="0"/>
    <s v="FLW-001"/>
    <x v="1"/>
    <n v="50.1"/>
    <x v="0"/>
    <n v="1"/>
    <x v="311"/>
    <x v="3"/>
    <d v="1899-12-30T18:50:00"/>
    <s v="18"/>
    <d v="2024-09-28T00:00:00"/>
    <d v="1899-12-30T17:24:00"/>
    <x v="19"/>
    <s v="Priya Kumar"/>
    <x v="0"/>
    <x v="0"/>
    <s v="Flowers"/>
    <x v="0"/>
    <x v="3"/>
    <x v="0"/>
    <n v="50.1"/>
    <d v="2024-09-27T00:22:00"/>
    <d v="2024-09-12T00:44:00"/>
    <x v="0"/>
    <d v="2024-09-28T17:24:00"/>
    <d v="2024-09-28T00:22:00"/>
    <x v="0"/>
  </r>
  <r>
    <s v="ORD-20250706-02363"/>
    <x v="0"/>
    <s v="PRF-001"/>
    <x v="14"/>
    <n v="136.88"/>
    <x v="10"/>
    <n v="1"/>
    <x v="357"/>
    <x v="8"/>
    <d v="1899-12-30T21:11:00"/>
    <s v="21"/>
    <d v="2025-07-08T00:00:00"/>
    <d v="1899-12-30T15:25:00"/>
    <x v="31"/>
    <s v="Hassan Verma"/>
    <x v="5"/>
    <x v="0"/>
    <s v="Perfume"/>
    <x v="2"/>
    <x v="0"/>
    <x v="0"/>
    <n v="136.88"/>
    <d v="2025-07-06T01:29:00"/>
    <d v="2024-09-13T00:22:00"/>
    <x v="0"/>
    <d v="2025-07-08T15:25:00"/>
    <d v="2025-07-07T01:29:00"/>
    <x v="0"/>
  </r>
  <r>
    <s v="ORD-20250628-02364"/>
    <x v="0"/>
    <s v="PAF-001"/>
    <x v="12"/>
    <n v="22.65"/>
    <x v="5"/>
    <n v="1"/>
    <x v="33"/>
    <x v="6"/>
    <d v="1899-12-30T15:24:00"/>
    <s v="15"/>
    <d v="2025-06-29T00:00:00"/>
    <d v="1899-12-30T21:24:00"/>
    <x v="2"/>
    <s v="David Williams"/>
    <x v="0"/>
    <x v="1"/>
    <s v="Bakery"/>
    <x v="0"/>
    <x v="0"/>
    <x v="1"/>
    <n v="22.65"/>
    <d v="2025-06-28T01:07:00"/>
    <d v="2024-12-09T00:11:00"/>
    <x v="0"/>
    <d v="2025-06-29T21:24:00"/>
    <d v="2025-06-29T01:07:00"/>
    <x v="0"/>
  </r>
  <r>
    <s v="ORD-20250601-02365"/>
    <x v="0"/>
    <s v="CKE-001"/>
    <x v="7"/>
    <n v="56.71"/>
    <x v="8"/>
    <n v="1"/>
    <x v="126"/>
    <x v="6"/>
    <d v="1899-12-30T20:31:00"/>
    <s v="20"/>
    <d v="2025-06-02T00:00:00"/>
    <d v="1899-12-30T21:31:00"/>
    <x v="24"/>
    <s v="Rakesh Khan"/>
    <x v="1"/>
    <x v="0"/>
    <s v="Cakes"/>
    <x v="0"/>
    <x v="1"/>
    <x v="1"/>
    <n v="56.71"/>
    <d v="2025-06-01T00:11:00"/>
    <d v="2024-08-02T01:18:00"/>
    <x v="0"/>
    <d v="2025-06-02T21:31:00"/>
    <d v="2025-06-02T00:11:00"/>
    <x v="0"/>
  </r>
  <r>
    <s v="ORD-20250426-02366"/>
    <x v="0"/>
    <s v="PER-001"/>
    <x v="10"/>
    <n v="11.95"/>
    <x v="8"/>
    <n v="1"/>
    <x v="129"/>
    <x v="0"/>
    <d v="1899-12-30T10:26:00"/>
    <s v="10"/>
    <d v="2025-04-26T00:00:00"/>
    <d v="1899-12-30T15:26:00"/>
    <x v="4"/>
    <s v="Mohammed Al Bateen"/>
    <x v="0"/>
    <x v="1"/>
    <s v="Personalized"/>
    <x v="1"/>
    <x v="0"/>
    <x v="2"/>
    <n v="11.95"/>
    <d v="2025-04-26T00:22:00"/>
    <d v="2024-09-05T00:22:00"/>
    <x v="0"/>
    <d v="2025-04-26T15:26:00"/>
    <d v="2025-04-27T00:22:00"/>
    <x v="1"/>
  </r>
  <r>
    <s v="ORD-20250628-02367"/>
    <x v="0"/>
    <s v="HMP-001"/>
    <x v="11"/>
    <n v="82.34"/>
    <x v="10"/>
    <n v="1"/>
    <x v="33"/>
    <x v="6"/>
    <d v="1899-12-30T21:09:00"/>
    <s v="21"/>
    <d v="2025-06-30T00:00:00"/>
    <d v="1899-12-30T15:33:00"/>
    <x v="0"/>
    <s v="Noor Al Mansoori"/>
    <x v="0"/>
    <x v="1"/>
    <s v="Hamper"/>
    <x v="2"/>
    <x v="5"/>
    <x v="0"/>
    <n v="82.34"/>
    <d v="2025-06-28T00:25:00"/>
    <d v="2024-08-04T00:44:00"/>
    <x v="0"/>
    <d v="2025-06-30T15:33:00"/>
    <d v="2025-06-29T00:25:00"/>
    <x v="0"/>
  </r>
  <r>
    <s v="ORD-20241230-02368"/>
    <x v="0"/>
    <s v="HMP-002"/>
    <x v="8"/>
    <n v="92.46"/>
    <x v="4"/>
    <n v="1"/>
    <x v="192"/>
    <x v="11"/>
    <d v="1899-12-30T20:18:00"/>
    <s v="20"/>
    <d v="2025-01-01T00:00:00"/>
    <d v="1899-12-30T16:12:00"/>
    <x v="24"/>
    <s v="Hina Verma"/>
    <x v="1"/>
    <x v="1"/>
    <s v="Hamper"/>
    <x v="2"/>
    <x v="1"/>
    <x v="0"/>
    <n v="92.46"/>
    <d v="2024-12-30T00:33:00"/>
    <d v="2024-09-24T00:33:00"/>
    <x v="0"/>
    <d v="2025-01-01T16:12:00"/>
    <d v="2024-12-31T00:33:00"/>
    <x v="0"/>
  </r>
  <r>
    <s v="ORD-20240829-02369"/>
    <x v="0"/>
    <s v="CRP-001"/>
    <x v="4"/>
    <n v="134.16999999999999"/>
    <x v="4"/>
    <n v="3"/>
    <x v="209"/>
    <x v="7"/>
    <d v="1899-12-30T21:26:00"/>
    <s v="21"/>
    <d v="2024-08-31T00:00:00"/>
    <d v="1899-12-30T14:54:00"/>
    <x v="18"/>
    <s v="Ayesha Verma"/>
    <x v="1"/>
    <x v="0"/>
    <s v="Hamper"/>
    <x v="2"/>
    <x v="2"/>
    <x v="2"/>
    <n v="402.51"/>
    <d v="2024-08-29T00:56:00"/>
    <d v="2024-08-23T00:56:00"/>
    <x v="0"/>
    <d v="2024-08-31T14:54:00"/>
    <d v="2024-08-30T00:56:00"/>
    <x v="0"/>
  </r>
  <r>
    <s v="ORD-20241115-02370"/>
    <x v="0"/>
    <s v="GFT-001"/>
    <x v="2"/>
    <n v="34.43"/>
    <x v="1"/>
    <n v="1"/>
    <x v="322"/>
    <x v="9"/>
    <d v="1899-12-30T11:13:00"/>
    <s v="11"/>
    <d v="2024-11-16T00:00:00"/>
    <d v="1899-12-30T11:13:00"/>
    <x v="7"/>
    <s v="Aijaz Kumar"/>
    <x v="0"/>
    <x v="1"/>
    <s v="Gifting"/>
    <x v="0"/>
    <x v="0"/>
    <x v="0"/>
    <n v="34.43"/>
    <d v="2024-11-15T00:11:00"/>
    <d v="2024-08-05T00:56:00"/>
    <x v="0"/>
    <d v="2024-11-16T11:13:00"/>
    <d v="2024-11-16T00:11:00"/>
    <x v="0"/>
  </r>
  <r>
    <s v="ORD-20241005-02371"/>
    <x v="0"/>
    <s v="BAL-001"/>
    <x v="13"/>
    <n v="23.4"/>
    <x v="5"/>
    <n v="1"/>
    <x v="232"/>
    <x v="10"/>
    <d v="1899-12-30T10:42:00"/>
    <s v="10"/>
    <d v="2024-10-05T00:00:00"/>
    <d v="1899-12-30T16:42:00"/>
    <x v="12"/>
    <s v="Fatima Al Marri"/>
    <x v="1"/>
    <x v="1"/>
    <s v="Balloons"/>
    <x v="1"/>
    <x v="3"/>
    <x v="1"/>
    <n v="23.4"/>
    <d v="2024-10-05T00:33:00"/>
    <d v="2024-08-03T00:33:00"/>
    <x v="0"/>
    <d v="2024-10-05T16:42:00"/>
    <d v="2024-10-06T00:33:00"/>
    <x v="1"/>
  </r>
  <r>
    <s v="ORD-20250211-02372"/>
    <x v="0"/>
    <s v="HOM-001"/>
    <x v="3"/>
    <n v="29.85"/>
    <x v="11"/>
    <n v="1"/>
    <x v="237"/>
    <x v="5"/>
    <d v="1899-12-30T18:16:00"/>
    <s v="18"/>
    <d v="2025-02-13T00:00:00"/>
    <d v="1899-12-30T19:44:00"/>
    <x v="0"/>
    <s v="Zain Hussain"/>
    <x v="0"/>
    <x v="0"/>
    <s v="Home Fragrance"/>
    <x v="2"/>
    <x v="5"/>
    <x v="0"/>
    <n v="29.85"/>
    <d v="2025-02-11T00:11:00"/>
    <d v="2024-08-05T00:22:00"/>
    <x v="0"/>
    <d v="2025-02-13T19:44:00"/>
    <d v="2025-02-12T00:11:00"/>
    <x v="0"/>
  </r>
  <r>
    <s v="ORD-20250419-02373"/>
    <x v="0"/>
    <s v="TOY-001"/>
    <x v="0"/>
    <n v="19.78"/>
    <x v="0"/>
    <n v="2"/>
    <x v="110"/>
    <x v="0"/>
    <d v="1899-12-30T20:04:00"/>
    <s v="20"/>
    <d v="2025-04-20T00:00:00"/>
    <d v="1899-12-30T20:04:00"/>
    <x v="5"/>
    <s v="Aijaz Ahmed"/>
    <x v="0"/>
    <x v="1"/>
    <s v="Toys"/>
    <x v="0"/>
    <x v="1"/>
    <x v="1"/>
    <n v="39.56"/>
    <d v="2025-04-19T00:11:00"/>
    <d v="2024-08-29T01:18:00"/>
    <x v="0"/>
    <d v="2025-04-20T20:04:00"/>
    <d v="2025-04-20T00:11:00"/>
    <x v="0"/>
  </r>
  <r>
    <s v="ORD-20241004-02374"/>
    <x v="0"/>
    <s v="FLW-002"/>
    <x v="5"/>
    <n v="52.99"/>
    <x v="6"/>
    <n v="2"/>
    <x v="280"/>
    <x v="10"/>
    <d v="1899-12-30T11:02:00"/>
    <s v="11"/>
    <d v="2024-10-05T00:00:00"/>
    <d v="1899-12-30T12:02:00"/>
    <x v="10"/>
    <s v="Ahmed Al Marri"/>
    <x v="1"/>
    <x v="1"/>
    <s v="Flowers"/>
    <x v="0"/>
    <x v="3"/>
    <x v="0"/>
    <n v="105.98"/>
    <d v="2024-10-04T00:22:00"/>
    <d v="2024-09-15T00:56:00"/>
    <x v="0"/>
    <d v="2024-10-05T12:02:00"/>
    <d v="2024-10-05T00:22:00"/>
    <x v="0"/>
  </r>
  <r>
    <s v="ORD-20240819-02375"/>
    <x v="0"/>
    <s v="HMP-002"/>
    <x v="8"/>
    <n v="84.71"/>
    <x v="7"/>
    <n v="1"/>
    <x v="358"/>
    <x v="7"/>
    <d v="1899-12-30T18:10:00"/>
    <s v="18"/>
    <d v="2024-08-20T00:00:00"/>
    <d v="1899-12-30T19:10:00"/>
    <x v="4"/>
    <s v="Priya Shaikh"/>
    <x v="0"/>
    <x v="0"/>
    <s v="Hamper"/>
    <x v="0"/>
    <x v="2"/>
    <x v="2"/>
    <n v="84.71"/>
    <d v="2024-08-19T00:44:00"/>
    <d v="2024-08-19T00:44:00"/>
    <x v="1"/>
    <d v="2024-08-20T19:10:00"/>
    <d v="2024-08-20T00:44:00"/>
    <x v="0"/>
  </r>
  <r>
    <s v="ORD-20250812-02376"/>
    <x v="0"/>
    <s v="SWT-001"/>
    <x v="9"/>
    <n v="28.13"/>
    <x v="7"/>
    <n v="1"/>
    <x v="290"/>
    <x v="7"/>
    <d v="1899-12-30T17:14:00"/>
    <s v="17"/>
    <d v="2025-08-13T00:00:00"/>
    <d v="1899-12-30T21:14:00"/>
    <x v="16"/>
    <s v="Neha Chaudhry"/>
    <x v="0"/>
    <x v="0"/>
    <s v="Dates &amp; Sweets"/>
    <x v="0"/>
    <x v="1"/>
    <x v="0"/>
    <n v="28.13"/>
    <d v="2025-08-12T00:56:00"/>
    <d v="2024-08-27T01:29:00"/>
    <x v="0"/>
    <d v="2025-08-13T21:14:00"/>
    <d v="2025-08-13T00:56:00"/>
    <x v="0"/>
  </r>
  <r>
    <s v="ORD-20250107-02377"/>
    <x v="0"/>
    <s v="GFT-001"/>
    <x v="2"/>
    <n v="37.380000000000003"/>
    <x v="2"/>
    <n v="1"/>
    <x v="55"/>
    <x v="4"/>
    <d v="1899-12-30T17:52:00"/>
    <s v="17"/>
    <d v="2025-01-08T00:00:00"/>
    <d v="1899-12-30T12:32:00"/>
    <x v="1"/>
    <s v="Ahmed Al Nuaimi"/>
    <x v="1"/>
    <x v="1"/>
    <s v="Gifting"/>
    <x v="0"/>
    <x v="0"/>
    <x v="0"/>
    <n v="37.380000000000003"/>
    <d v="2025-01-07T00:44:00"/>
    <d v="2024-09-19T00:56:00"/>
    <x v="0"/>
    <d v="2025-01-08T12:32:00"/>
    <d v="2025-01-08T00:44:00"/>
    <x v="0"/>
  </r>
  <r>
    <s v="ORD-20240911-02378"/>
    <x v="0"/>
    <s v="FLW-001"/>
    <x v="1"/>
    <n v="40.19"/>
    <x v="1"/>
    <n v="1"/>
    <x v="148"/>
    <x v="3"/>
    <d v="1899-12-30T11:01:00"/>
    <s v="11"/>
    <d v="2024-09-11T00:00:00"/>
    <d v="1899-12-30T14:01:00"/>
    <x v="10"/>
    <s v="Priya Shaikh"/>
    <x v="1"/>
    <x v="0"/>
    <s v="Flowers"/>
    <x v="1"/>
    <x v="3"/>
    <x v="0"/>
    <n v="40.19"/>
    <d v="2024-09-11T01:18:00"/>
    <d v="2024-08-19T00:44:00"/>
    <x v="0"/>
    <d v="2024-09-11T14:01:00"/>
    <d v="2024-09-12T01:18:00"/>
    <x v="1"/>
  </r>
  <r>
    <s v="ORD-20250427-02379"/>
    <x v="0"/>
    <s v="SWT-001"/>
    <x v="9"/>
    <n v="27.97"/>
    <x v="7"/>
    <n v="1"/>
    <x v="92"/>
    <x v="0"/>
    <d v="1899-12-30T09:07:00"/>
    <s v="9"/>
    <d v="2025-04-28T00:00:00"/>
    <d v="1899-12-30T11:07:00"/>
    <x v="23"/>
    <s v="Sara Shaikh"/>
    <x v="5"/>
    <x v="1"/>
    <s v="Dates &amp; Sweets"/>
    <x v="0"/>
    <x v="0"/>
    <x v="0"/>
    <n v="27.97"/>
    <d v="2025-04-27T00:11:00"/>
    <d v="2024-08-22T01:18:00"/>
    <x v="0"/>
    <d v="2025-04-28T11:07:00"/>
    <d v="2025-04-28T00:11:00"/>
    <x v="0"/>
  </r>
  <r>
    <s v="ORD-20250729-02380"/>
    <x v="0"/>
    <s v="SWT-001"/>
    <x v="9"/>
    <n v="28.47"/>
    <x v="7"/>
    <n v="1"/>
    <x v="194"/>
    <x v="8"/>
    <d v="1899-12-30T13:13:00"/>
    <s v="13"/>
    <d v="2025-07-29T00:00:00"/>
    <d v="1899-12-30T17:13:00"/>
    <x v="24"/>
    <s v="Ahmed Al Nuaimi"/>
    <x v="1"/>
    <x v="1"/>
    <s v="Dates &amp; Sweets"/>
    <x v="1"/>
    <x v="5"/>
    <x v="0"/>
    <n v="28.47"/>
    <d v="2025-07-29T00:44:00"/>
    <d v="2024-09-19T00:56:00"/>
    <x v="0"/>
    <d v="2025-07-29T17:13:00"/>
    <d v="2025-07-30T00:44:00"/>
    <x v="1"/>
  </r>
  <r>
    <s v="ORD-20240927-02381"/>
    <x v="0"/>
    <s v="FLW-001"/>
    <x v="1"/>
    <n v="53.7"/>
    <x v="11"/>
    <n v="2"/>
    <x v="311"/>
    <x v="3"/>
    <d v="1899-12-30T09:06:00"/>
    <s v="9"/>
    <d v="2024-09-28T00:00:00"/>
    <d v="1899-12-30T11:06:00"/>
    <x v="5"/>
    <s v="Saeed Al Mansoori"/>
    <x v="0"/>
    <x v="0"/>
    <s v="Flowers"/>
    <x v="0"/>
    <x v="0"/>
    <x v="1"/>
    <n v="107.4"/>
    <d v="2024-09-27T01:07:00"/>
    <d v="2024-09-27T01:07:00"/>
    <x v="1"/>
    <d v="2024-09-28T11:06:00"/>
    <d v="2024-09-28T01:07:00"/>
    <x v="0"/>
  </r>
  <r>
    <s v="ORD-20240915-02382"/>
    <x v="0"/>
    <s v="SWT-001"/>
    <x v="9"/>
    <n v="26.9"/>
    <x v="4"/>
    <n v="1"/>
    <x v="378"/>
    <x v="3"/>
    <d v="1899-12-30T12:08:00"/>
    <s v="12"/>
    <d v="2024-09-16T00:00:00"/>
    <d v="1899-12-30T15:08:00"/>
    <x v="24"/>
    <s v="Ahmed Al Marri"/>
    <x v="1"/>
    <x v="1"/>
    <s v="Dates &amp; Sweets"/>
    <x v="0"/>
    <x v="1"/>
    <x v="0"/>
    <n v="26.9"/>
    <d v="2024-09-15T00:56:00"/>
    <d v="2024-09-15T00:56:00"/>
    <x v="1"/>
    <d v="2024-09-16T15:08:00"/>
    <d v="2024-09-16T00:56:00"/>
    <x v="0"/>
  </r>
  <r>
    <s v="ORD-20250130-02383"/>
    <x v="0"/>
    <s v="PER-002"/>
    <x v="15"/>
    <n v="17"/>
    <x v="0"/>
    <n v="1"/>
    <x v="81"/>
    <x v="4"/>
    <d v="1899-12-30T14:29:00"/>
    <s v="14"/>
    <d v="2025-01-30T00:00:00"/>
    <d v="1899-12-30T20:29:00"/>
    <x v="17"/>
    <s v="Omar Al Hosani"/>
    <x v="2"/>
    <x v="0"/>
    <s v="Personalized"/>
    <x v="1"/>
    <x v="1"/>
    <x v="1"/>
    <n v="17"/>
    <d v="2025-01-30T00:22:00"/>
    <d v="2025-01-16T00:44:00"/>
    <x v="0"/>
    <d v="2025-01-30T20:29:00"/>
    <d v="2025-01-31T00:22:00"/>
    <x v="1"/>
  </r>
  <r>
    <s v="ORD-20241218-02384"/>
    <x v="0"/>
    <s v="GFT-001"/>
    <x v="2"/>
    <n v="36.74"/>
    <x v="2"/>
    <n v="2"/>
    <x v="139"/>
    <x v="11"/>
    <d v="1899-12-30T10:23:00"/>
    <s v="10"/>
    <d v="2024-12-19T00:00:00"/>
    <d v="1899-12-30T14:23:00"/>
    <x v="19"/>
    <s v="Priya Khan"/>
    <x v="0"/>
    <x v="0"/>
    <s v="Gifting"/>
    <x v="0"/>
    <x v="1"/>
    <x v="1"/>
    <n v="73.48"/>
    <d v="2024-12-18T01:29:00"/>
    <d v="2024-10-05T00:44:00"/>
    <x v="0"/>
    <d v="2024-12-19T14:23:00"/>
    <d v="2024-12-19T01:29:00"/>
    <x v="0"/>
  </r>
  <r>
    <s v="ORD-20250207-02385"/>
    <x v="0"/>
    <s v="SWT-001"/>
    <x v="9"/>
    <n v="26.58"/>
    <x v="4"/>
    <n v="1"/>
    <x v="202"/>
    <x v="5"/>
    <d v="1899-12-30T19:19:00"/>
    <s v="19"/>
    <d v="2025-02-09T00:00:00"/>
    <d v="1899-12-30T18:54:00"/>
    <x v="6"/>
    <s v="Ahmed Al Hosani"/>
    <x v="0"/>
    <x v="1"/>
    <s v="Dates &amp; Sweets"/>
    <x v="2"/>
    <x v="0"/>
    <x v="0"/>
    <n v="26.58"/>
    <d v="2025-02-07T00:11:00"/>
    <d v="2024-08-13T00:44:00"/>
    <x v="0"/>
    <d v="2025-02-09T18:54:00"/>
    <d v="2025-02-08T00:11:00"/>
    <x v="0"/>
  </r>
  <r>
    <s v="ORD-20241129-02386"/>
    <x v="0"/>
    <s v="SWT-001"/>
    <x v="9"/>
    <n v="25.34"/>
    <x v="4"/>
    <n v="1"/>
    <x v="78"/>
    <x v="9"/>
    <d v="1899-12-30T12:50:00"/>
    <s v="12"/>
    <d v="2024-11-29T00:00:00"/>
    <d v="1899-12-30T15:50:00"/>
    <x v="24"/>
    <s v="Rohit Khan"/>
    <x v="1"/>
    <x v="0"/>
    <s v="Dates &amp; Sweets"/>
    <x v="1"/>
    <x v="1"/>
    <x v="2"/>
    <n v="25.34"/>
    <d v="2024-11-29T00:22:00"/>
    <d v="2024-08-12T01:29:00"/>
    <x v="0"/>
    <d v="2024-11-29T15:50:00"/>
    <d v="2024-11-30T00:22:00"/>
    <x v="1"/>
  </r>
  <r>
    <s v="ORD-20250227-02387"/>
    <x v="0"/>
    <s v="FLW-001"/>
    <x v="1"/>
    <n v="46.55"/>
    <x v="11"/>
    <n v="1"/>
    <x v="56"/>
    <x v="5"/>
    <d v="1899-12-30T20:46:00"/>
    <s v="20"/>
    <d v="2025-03-01T00:00:00"/>
    <d v="1899-12-30T12:45:00"/>
    <x v="12"/>
    <s v="Sophia Miller"/>
    <x v="1"/>
    <x v="1"/>
    <s v="Flowers"/>
    <x v="2"/>
    <x v="1"/>
    <x v="0"/>
    <n v="46.55"/>
    <d v="2025-02-27T01:18:00"/>
    <d v="2024-10-01T01:29:00"/>
    <x v="0"/>
    <d v="2025-03-01T12:45:00"/>
    <d v="2025-02-28T01:18:00"/>
    <x v="0"/>
  </r>
  <r>
    <s v="ORD-20250201-02388"/>
    <x v="0"/>
    <s v="FLW-002"/>
    <x v="5"/>
    <n v="54.19"/>
    <x v="10"/>
    <n v="1"/>
    <x v="170"/>
    <x v="5"/>
    <d v="1899-12-30T19:58:00"/>
    <s v="19"/>
    <d v="2025-02-03T00:00:00"/>
    <d v="1899-12-30T12:43:00"/>
    <x v="25"/>
    <s v="Isabella Johnson"/>
    <x v="6"/>
    <x v="0"/>
    <s v="Flowers"/>
    <x v="2"/>
    <x v="0"/>
    <x v="0"/>
    <n v="54.19"/>
    <d v="2025-02-01T00:44:00"/>
    <d v="2024-08-08T00:11:00"/>
    <x v="0"/>
    <d v="2025-02-03T12:43:00"/>
    <d v="2025-02-02T00:44:00"/>
    <x v="0"/>
  </r>
  <r>
    <s v="ORD-20250107-02389"/>
    <x v="0"/>
    <s v="FLW-002"/>
    <x v="5"/>
    <n v="52.34"/>
    <x v="5"/>
    <n v="1"/>
    <x v="55"/>
    <x v="4"/>
    <d v="1899-12-30T10:48:00"/>
    <s v="10"/>
    <d v="2025-01-07T00:00:00"/>
    <d v="1899-12-30T16:48:00"/>
    <x v="3"/>
    <s v="Michael Miller"/>
    <x v="0"/>
    <x v="0"/>
    <s v="Flowers"/>
    <x v="1"/>
    <x v="0"/>
    <x v="0"/>
    <n v="52.34"/>
    <d v="2025-01-07T00:45:00"/>
    <d v="2024-10-07T01:29:00"/>
    <x v="0"/>
    <d v="2025-01-07T16:48:00"/>
    <d v="2025-01-08T00:45:00"/>
    <x v="1"/>
  </r>
  <r>
    <s v="ORD-20250620-02390"/>
    <x v="0"/>
    <s v="GFT-001"/>
    <x v="2"/>
    <n v="28.82"/>
    <x v="1"/>
    <n v="1"/>
    <x v="296"/>
    <x v="6"/>
    <d v="1899-12-30T11:09:00"/>
    <s v="11"/>
    <d v="2025-06-21T00:00:00"/>
    <d v="1899-12-30T15:09:00"/>
    <x v="35"/>
    <s v="Neha Hussain"/>
    <x v="5"/>
    <x v="0"/>
    <s v="Gifting"/>
    <x v="0"/>
    <x v="4"/>
    <x v="1"/>
    <n v="28.82"/>
    <d v="2025-06-20T00:33:00"/>
    <d v="2024-10-30T00:56:00"/>
    <x v="0"/>
    <d v="2025-06-21T15:09:00"/>
    <d v="2025-06-21T00:33:00"/>
    <x v="0"/>
  </r>
  <r>
    <s v="ORD-20250331-02391"/>
    <x v="0"/>
    <s v="HOM-001"/>
    <x v="3"/>
    <n v="32.15"/>
    <x v="11"/>
    <n v="1"/>
    <x v="298"/>
    <x v="2"/>
    <d v="1899-12-30T20:01:00"/>
    <s v="20"/>
    <d v="2025-04-02T00:00:00"/>
    <d v="1899-12-30T16:56:00"/>
    <x v="3"/>
    <s v="Rakesh Khan"/>
    <x v="0"/>
    <x v="1"/>
    <s v="Home Fragrance"/>
    <x v="2"/>
    <x v="1"/>
    <x v="0"/>
    <n v="32.15"/>
    <d v="2025-03-31T01:18:00"/>
    <d v="2024-08-02T01:18:00"/>
    <x v="0"/>
    <d v="2025-04-02T16:56:00"/>
    <d v="2025-04-01T01:18:00"/>
    <x v="0"/>
  </r>
  <r>
    <s v="ORD-20250110-02392"/>
    <x v="0"/>
    <s v="FLW-001"/>
    <x v="1"/>
    <n v="54"/>
    <x v="0"/>
    <n v="2"/>
    <x v="101"/>
    <x v="4"/>
    <d v="1899-12-30T09:33:00"/>
    <s v="9"/>
    <d v="2025-01-10T00:00:00"/>
    <d v="1899-12-30T16:33:00"/>
    <x v="27"/>
    <s v="Hamad Al Nuaimi"/>
    <x v="7"/>
    <x v="1"/>
    <s v="Flowers"/>
    <x v="1"/>
    <x v="1"/>
    <x v="0"/>
    <n v="108"/>
    <d v="2025-01-10T01:07:00"/>
    <d v="2024-08-09T00:56:00"/>
    <x v="0"/>
    <d v="2025-01-10T16:33:00"/>
    <d v="2025-01-11T01:07:00"/>
    <x v="1"/>
  </r>
  <r>
    <s v="ORD-20250513-02393"/>
    <x v="0"/>
    <s v="CRP-001"/>
    <x v="4"/>
    <n v="136.35"/>
    <x v="4"/>
    <n v="4"/>
    <x v="142"/>
    <x v="1"/>
    <d v="1899-12-30T10:50:00"/>
    <s v="10"/>
    <d v="2025-05-14T00:00:00"/>
    <d v="1899-12-30T10:50:00"/>
    <x v="16"/>
    <s v="Priya Khan"/>
    <x v="0"/>
    <x v="0"/>
    <s v="Hamper"/>
    <x v="0"/>
    <x v="6"/>
    <x v="0"/>
    <n v="545.4"/>
    <d v="2025-05-13T01:29:00"/>
    <d v="2024-10-05T00:44:00"/>
    <x v="0"/>
    <d v="2025-05-14T10:50:00"/>
    <d v="2025-05-14T01:29:00"/>
    <x v="0"/>
  </r>
  <r>
    <s v="ORD-20250316-02394"/>
    <x v="0"/>
    <s v="HMP-001"/>
    <x v="11"/>
    <n v="73.790000000000006"/>
    <x v="10"/>
    <n v="1"/>
    <x v="164"/>
    <x v="2"/>
    <d v="1899-12-30T12:47:00"/>
    <s v="12"/>
    <d v="2025-03-17T00:00:00"/>
    <d v="1899-12-30T17:47:00"/>
    <x v="5"/>
    <s v="Emily Brown"/>
    <x v="2"/>
    <x v="1"/>
    <s v="Hamper"/>
    <x v="0"/>
    <x v="0"/>
    <x v="1"/>
    <n v="73.790000000000006"/>
    <d v="2025-03-16T01:29:00"/>
    <d v="2024-08-17T01:15:00"/>
    <x v="0"/>
    <d v="2025-03-17T17:47:00"/>
    <d v="2025-03-17T01:29:00"/>
    <x v="0"/>
  </r>
  <r>
    <s v="ORD-20250407-02395"/>
    <x v="0"/>
    <s v="PAF-001"/>
    <x v="12"/>
    <n v="21.99"/>
    <x v="3"/>
    <n v="2"/>
    <x v="263"/>
    <x v="0"/>
    <d v="1899-12-30T20:30:00"/>
    <s v="20"/>
    <d v="2025-04-08T00:00:00"/>
    <d v="1899-12-30T20:57:00"/>
    <x v="3"/>
    <s v="Rakesh Kumar"/>
    <x v="0"/>
    <x v="1"/>
    <s v="Bakery"/>
    <x v="0"/>
    <x v="2"/>
    <x v="1"/>
    <n v="43.98"/>
    <d v="2025-04-07T01:07:00"/>
    <d v="2024-11-26T01:29:00"/>
    <x v="0"/>
    <d v="2025-04-08T20:57:00"/>
    <d v="2025-04-08T01:07:00"/>
    <x v="0"/>
  </r>
  <r>
    <s v="ORD-20241204-02396"/>
    <x v="0"/>
    <s v="CRP-001"/>
    <x v="4"/>
    <n v="158.02000000000001"/>
    <x v="9"/>
    <n v="4"/>
    <x v="113"/>
    <x v="11"/>
    <d v="1899-12-30T09:37:00"/>
    <s v="9"/>
    <d v="2024-12-04T00:00:00"/>
    <d v="1899-12-30T15:37:00"/>
    <x v="5"/>
    <s v="Arjun Shah"/>
    <x v="0"/>
    <x v="1"/>
    <s v="Hamper"/>
    <x v="1"/>
    <x v="1"/>
    <x v="1"/>
    <n v="632.08000000000004"/>
    <d v="2024-12-04T00:44:00"/>
    <d v="2024-08-09T01:29:00"/>
    <x v="0"/>
    <d v="2024-12-04T15:37:00"/>
    <d v="2024-12-05T00:44:00"/>
    <x v="1"/>
  </r>
  <r>
    <s v="ORD-20250202-02397"/>
    <x v="0"/>
    <s v="HMP-001"/>
    <x v="11"/>
    <n v="75.489999999999995"/>
    <x v="9"/>
    <n v="3"/>
    <x v="305"/>
    <x v="5"/>
    <d v="1899-12-30T11:14:00"/>
    <s v="11"/>
    <d v="2025-02-03T00:00:00"/>
    <d v="1899-12-30T11:14:00"/>
    <x v="4"/>
    <s v="Hamad Al Marri"/>
    <x v="0"/>
    <x v="1"/>
    <s v="Hamper"/>
    <x v="0"/>
    <x v="0"/>
    <x v="0"/>
    <n v="226.46999999999997"/>
    <d v="2025-02-02T00:56:00"/>
    <d v="2024-08-18T00:33:00"/>
    <x v="0"/>
    <d v="2025-02-03T11:14:00"/>
    <d v="2025-02-03T00:56:00"/>
    <x v="0"/>
  </r>
  <r>
    <s v="ORD-20250209-02398"/>
    <x v="0"/>
    <s v="DAT-001"/>
    <x v="6"/>
    <n v="30.06"/>
    <x v="7"/>
    <n v="1"/>
    <x v="352"/>
    <x v="5"/>
    <d v="1899-12-30T13:09:00"/>
    <s v="13"/>
    <d v="2025-02-11T00:00:00"/>
    <d v="1899-12-30T13:09:00"/>
    <x v="4"/>
    <s v="Fatima Al Mansoori"/>
    <x v="0"/>
    <x v="0"/>
    <s v="Dates &amp; Sweets"/>
    <x v="2"/>
    <x v="5"/>
    <x v="0"/>
    <n v="30.06"/>
    <d v="2025-02-09T01:07:00"/>
    <d v="2024-08-06T01:29:00"/>
    <x v="0"/>
    <d v="2025-02-11T13:09:00"/>
    <d v="2025-02-10T01:07:00"/>
    <x v="0"/>
  </r>
  <r>
    <s v="ORD-20250428-02399"/>
    <x v="0"/>
    <s v="CRP-001"/>
    <x v="4"/>
    <n v="158.44999999999999"/>
    <x v="9"/>
    <n v="7"/>
    <x v="278"/>
    <x v="0"/>
    <d v="1899-12-30T13:36:00"/>
    <s v="13"/>
    <d v="2025-04-29T00:00:00"/>
    <d v="1899-12-30T16:36:00"/>
    <x v="10"/>
    <s v="David Davis"/>
    <x v="1"/>
    <x v="0"/>
    <s v="Hamper"/>
    <x v="0"/>
    <x v="4"/>
    <x v="0"/>
    <n v="1109.1499999999999"/>
    <d v="2025-04-28T01:07:00"/>
    <d v="2024-09-20T00:22:00"/>
    <x v="0"/>
    <d v="2025-04-29T16:36:00"/>
    <d v="2025-04-29T01:07:00"/>
    <x v="0"/>
  </r>
  <r>
    <s v="ORD-20250710-02400"/>
    <x v="0"/>
    <s v="HMP-001"/>
    <x v="11"/>
    <n v="75.5"/>
    <x v="9"/>
    <n v="5"/>
    <x v="302"/>
    <x v="8"/>
    <d v="1899-12-30T13:09:00"/>
    <s v="13"/>
    <d v="2025-07-11T00:00:00"/>
    <d v="1899-12-30T14:09:00"/>
    <x v="0"/>
    <s v="Arjun Chaudhry"/>
    <x v="0"/>
    <x v="0"/>
    <s v="Hamper"/>
    <x v="0"/>
    <x v="0"/>
    <x v="2"/>
    <n v="377.5"/>
    <d v="2025-07-10T01:07:00"/>
    <d v="2024-08-09T00:56:00"/>
    <x v="0"/>
    <d v="2025-07-11T14:09:00"/>
    <d v="2025-07-11T01:07:00"/>
    <x v="0"/>
  </r>
  <r>
    <s v="ORD-20240919-02401"/>
    <x v="0"/>
    <s v="TOY-001"/>
    <x v="0"/>
    <n v="20.03"/>
    <x v="1"/>
    <n v="1"/>
    <x v="238"/>
    <x v="3"/>
    <d v="1899-12-30T11:03:00"/>
    <s v="11"/>
    <d v="2024-09-20T00:00:00"/>
    <d v="1899-12-30T16:03:00"/>
    <x v="17"/>
    <s v="Farhan Ahmed"/>
    <x v="2"/>
    <x v="0"/>
    <s v="Toys"/>
    <x v="0"/>
    <x v="5"/>
    <x v="0"/>
    <n v="20.03"/>
    <d v="2024-09-19T01:07:00"/>
    <d v="2024-08-15T00:11:00"/>
    <x v="0"/>
    <d v="2024-09-20T16:03:00"/>
    <d v="2024-09-20T01:07:00"/>
    <x v="0"/>
  </r>
  <r>
    <s v="ORD-20250415-02402"/>
    <x v="0"/>
    <s v="FLW-002"/>
    <x v="5"/>
    <n v="56.8"/>
    <x v="6"/>
    <n v="2"/>
    <x v="259"/>
    <x v="0"/>
    <d v="1899-12-30T19:25:00"/>
    <s v="19"/>
    <d v="2025-04-17T00:00:00"/>
    <d v="1899-12-30T13:09:00"/>
    <x v="5"/>
    <s v="Imran Verma"/>
    <x v="0"/>
    <x v="0"/>
    <s v="Flowers"/>
    <x v="2"/>
    <x v="0"/>
    <x v="0"/>
    <n v="113.6"/>
    <d v="2025-04-15T01:18:00"/>
    <d v="2024-08-24T01:07:00"/>
    <x v="0"/>
    <d v="2025-04-17T13:09:00"/>
    <d v="2025-04-16T01:18:00"/>
    <x v="0"/>
  </r>
  <r>
    <s v="ORD-20250413-02403"/>
    <x v="0"/>
    <s v="CRP-001"/>
    <x v="4"/>
    <n v="166.84"/>
    <x v="9"/>
    <n v="3"/>
    <x v="204"/>
    <x v="0"/>
    <d v="1899-12-30T09:14:00"/>
    <s v="9"/>
    <d v="2025-04-13T00:00:00"/>
    <d v="1899-12-30T16:14:00"/>
    <x v="0"/>
    <s v="Fatima Al Marri"/>
    <x v="0"/>
    <x v="1"/>
    <s v="Hamper"/>
    <x v="1"/>
    <x v="4"/>
    <x v="0"/>
    <n v="500.52"/>
    <d v="2025-04-13T00:22:00"/>
    <d v="2024-08-03T00:33:00"/>
    <x v="0"/>
    <d v="2025-04-13T16:14:00"/>
    <d v="2025-04-14T00:22:00"/>
    <x v="1"/>
  </r>
  <r>
    <s v="ORD-20250117-02404"/>
    <x v="0"/>
    <s v="FLW-001"/>
    <x v="1"/>
    <n v="51.74"/>
    <x v="11"/>
    <n v="1"/>
    <x v="25"/>
    <x v="4"/>
    <d v="1899-12-30T20:29:00"/>
    <s v="20"/>
    <d v="2025-01-19T00:00:00"/>
    <d v="1899-12-30T11:21:00"/>
    <x v="0"/>
    <s v="Omar Al Mazrouei"/>
    <x v="0"/>
    <x v="1"/>
    <s v="Flowers"/>
    <x v="2"/>
    <x v="0"/>
    <x v="0"/>
    <n v="51.74"/>
    <d v="2025-01-17T00:22:00"/>
    <d v="2024-09-09T00:11:00"/>
    <x v="0"/>
    <d v="2025-01-19T11:21:00"/>
    <d v="2025-01-18T00:22:00"/>
    <x v="0"/>
  </r>
  <r>
    <s v="ORD-20250730-02405"/>
    <x v="0"/>
    <s v="SWT-001"/>
    <x v="9"/>
    <n v="27.01"/>
    <x v="4"/>
    <n v="1"/>
    <x v="12"/>
    <x v="8"/>
    <d v="1899-12-30T20:35:00"/>
    <s v="20"/>
    <d v="2025-07-31T00:00:00"/>
    <d v="1899-12-30T20:35:00"/>
    <x v="3"/>
    <s v="Mohammed Al Shamsi"/>
    <x v="0"/>
    <x v="1"/>
    <s v="Dates &amp; Sweets"/>
    <x v="0"/>
    <x v="6"/>
    <x v="0"/>
    <n v="27.01"/>
    <d v="2025-07-30T01:29:00"/>
    <d v="2024-09-21T01:07:00"/>
    <x v="0"/>
    <d v="2025-07-31T20:35:00"/>
    <d v="2025-07-31T01:29:00"/>
    <x v="0"/>
  </r>
  <r>
    <s v="ORD-20250810-02406"/>
    <x v="0"/>
    <s v="PRF-001"/>
    <x v="14"/>
    <n v="115.4"/>
    <x v="12"/>
    <n v="1"/>
    <x v="10"/>
    <x v="7"/>
    <d v="1899-12-30T21:39:00"/>
    <s v="21"/>
    <d v="2025-08-12T00:00:00"/>
    <d v="1899-12-30T15:18:00"/>
    <x v="26"/>
    <s v="Arjun Iqbal"/>
    <x v="1"/>
    <x v="1"/>
    <s v="Perfume"/>
    <x v="2"/>
    <x v="2"/>
    <x v="1"/>
    <n v="115.4"/>
    <d v="2025-08-10T00:33:00"/>
    <d v="2024-08-01T00:44:00"/>
    <x v="0"/>
    <d v="2025-08-12T15:18:00"/>
    <d v="2025-08-11T00:33:00"/>
    <x v="0"/>
  </r>
  <r>
    <s v="ORD-20250318-02407"/>
    <x v="0"/>
    <s v="HOM-001"/>
    <x v="3"/>
    <n v="30.71"/>
    <x v="6"/>
    <n v="1"/>
    <x v="233"/>
    <x v="2"/>
    <d v="1899-12-30T13:11:00"/>
    <s v="13"/>
    <d v="2025-03-18T00:00:00"/>
    <d v="1899-12-30T18:11:00"/>
    <x v="26"/>
    <s v="Khalid Al Shamsi"/>
    <x v="1"/>
    <x v="1"/>
    <s v="Home Fragrance"/>
    <x v="1"/>
    <x v="1"/>
    <x v="0"/>
    <n v="30.71"/>
    <d v="2025-03-18T00:56:00"/>
    <d v="2024-08-20T00:56:00"/>
    <x v="0"/>
    <d v="2025-03-18T18:11:00"/>
    <d v="2025-03-19T00:56:00"/>
    <x v="1"/>
  </r>
  <r>
    <s v="ORD-20250608-02408"/>
    <x v="0"/>
    <s v="HOM-001"/>
    <x v="3"/>
    <n v="31.11"/>
    <x v="6"/>
    <n v="2"/>
    <x v="283"/>
    <x v="6"/>
    <d v="1899-12-30T18:37:00"/>
    <s v="18"/>
    <d v="2025-06-09T00:00:00"/>
    <d v="1899-12-30T15:30:00"/>
    <x v="5"/>
    <s v="Fatima Al Marri"/>
    <x v="2"/>
    <x v="0"/>
    <s v="Home Fragrance"/>
    <x v="0"/>
    <x v="6"/>
    <x v="0"/>
    <n v="62.22"/>
    <d v="2025-06-08T00:44:00"/>
    <d v="2024-08-03T00:33:00"/>
    <x v="0"/>
    <d v="2025-06-09T15:30:00"/>
    <d v="2025-06-09T00:44:00"/>
    <x v="0"/>
  </r>
  <r>
    <s v="ORD-20241017-02409"/>
    <x v="0"/>
    <s v="BAL-001"/>
    <x v="13"/>
    <n v="25.39"/>
    <x v="8"/>
    <n v="2"/>
    <x v="23"/>
    <x v="10"/>
    <d v="1899-12-30T10:55:00"/>
    <s v="10"/>
    <d v="2024-10-18T00:00:00"/>
    <d v="1899-12-30T13:55:00"/>
    <x v="14"/>
    <s v="Hina Shah"/>
    <x v="1"/>
    <x v="1"/>
    <s v="Balloons"/>
    <x v="0"/>
    <x v="0"/>
    <x v="0"/>
    <n v="50.78"/>
    <d v="2024-10-17T00:11:00"/>
    <d v="2024-08-07T01:18:00"/>
    <x v="0"/>
    <d v="2024-10-18T13:55:00"/>
    <d v="2024-10-18T00:11:00"/>
    <x v="0"/>
  </r>
  <r>
    <s v="ORD-20241117-02410"/>
    <x v="0"/>
    <s v="FLW-001"/>
    <x v="1"/>
    <n v="50.22"/>
    <x v="0"/>
    <n v="1"/>
    <x v="314"/>
    <x v="9"/>
    <d v="1899-12-30T17:04:00"/>
    <s v="17"/>
    <d v="2024-11-18T00:00:00"/>
    <d v="1899-12-30T18:04:00"/>
    <x v="9"/>
    <s v="Rohit Kumar"/>
    <x v="2"/>
    <x v="0"/>
    <s v="Flowers"/>
    <x v="0"/>
    <x v="3"/>
    <x v="0"/>
    <n v="50.22"/>
    <d v="2024-11-17T00:11:00"/>
    <d v="2024-08-09T01:07:00"/>
    <x v="0"/>
    <d v="2024-11-18T18:04:00"/>
    <d v="2024-11-18T00:11:00"/>
    <x v="0"/>
  </r>
  <r>
    <s v="ORD-20240802-02411"/>
    <x v="0"/>
    <s v="FLW-002"/>
    <x v="5"/>
    <n v="62.48"/>
    <x v="3"/>
    <n v="1"/>
    <x v="247"/>
    <x v="7"/>
    <d v="1899-12-30T10:33:00"/>
    <s v="10"/>
    <d v="2024-08-02T00:00:00"/>
    <d v="1899-12-30T15:33:00"/>
    <x v="24"/>
    <s v="Rohit Shah"/>
    <x v="1"/>
    <x v="0"/>
    <s v="Flowers"/>
    <x v="1"/>
    <x v="5"/>
    <x v="0"/>
    <n v="62.48"/>
    <d v="2024-08-02T00:33:00"/>
    <d v="2024-08-02T00:33:00"/>
    <x v="1"/>
    <d v="2024-08-02T15:33:00"/>
    <d v="2024-08-03T00:33:00"/>
    <x v="1"/>
  </r>
  <r>
    <s v="ORD-20250417-02412"/>
    <x v="0"/>
    <s v="GFT-001"/>
    <x v="2"/>
    <n v="38"/>
    <x v="3"/>
    <n v="1"/>
    <x v="330"/>
    <x v="0"/>
    <d v="1899-12-30T18:55:00"/>
    <s v="18"/>
    <d v="2025-04-20T00:00:00"/>
    <d v="1899-12-30T20:15:00"/>
    <x v="35"/>
    <s v="Mohammed Al Shamsi"/>
    <x v="5"/>
    <x v="0"/>
    <s v="Gifting"/>
    <x v="2"/>
    <x v="5"/>
    <x v="1"/>
    <n v="38"/>
    <d v="2025-04-17T00:44:00"/>
    <d v="2024-09-21T01:07:00"/>
    <x v="0"/>
    <d v="2025-04-20T20:15:00"/>
    <d v="2025-04-18T00:44:00"/>
    <x v="0"/>
  </r>
  <r>
    <s v="ORD-20240806-02413"/>
    <x v="0"/>
    <s v="GFT-001"/>
    <x v="2"/>
    <n v="35.53"/>
    <x v="6"/>
    <n v="1"/>
    <x v="293"/>
    <x v="7"/>
    <d v="1899-12-30T11:41:00"/>
    <s v="11"/>
    <d v="2024-08-06T00:00:00"/>
    <d v="1899-12-30T16:41:00"/>
    <x v="0"/>
    <s v="Ahmed Al Bateen"/>
    <x v="0"/>
    <x v="1"/>
    <s v="Gifting"/>
    <x v="1"/>
    <x v="1"/>
    <x v="1"/>
    <n v="35.53"/>
    <d v="2024-08-06T00:56:00"/>
    <d v="2024-08-06T00:56:00"/>
    <x v="1"/>
    <d v="2024-08-06T16:41:00"/>
    <d v="2024-08-07T00:56:00"/>
    <x v="1"/>
  </r>
  <r>
    <s v="ORD-20240820-02414"/>
    <x v="0"/>
    <s v="GFT-001"/>
    <x v="2"/>
    <n v="37.64"/>
    <x v="10"/>
    <n v="2"/>
    <x v="172"/>
    <x v="7"/>
    <d v="1899-12-30T11:45:00"/>
    <s v="11"/>
    <d v="2024-08-21T00:00:00"/>
    <d v="1899-12-30T11:45:00"/>
    <x v="17"/>
    <s v="Emma Miller"/>
    <x v="2"/>
    <x v="1"/>
    <s v="Gifting"/>
    <x v="0"/>
    <x v="0"/>
    <x v="0"/>
    <n v="75.28"/>
    <d v="2024-08-20T00:33:00"/>
    <d v="2024-08-06T00:11:00"/>
    <x v="0"/>
    <d v="2024-08-21T11:45:00"/>
    <d v="2024-08-21T00:33:00"/>
    <x v="0"/>
  </r>
  <r>
    <s v="ORD-20250712-02415"/>
    <x v="0"/>
    <s v="BAL-001"/>
    <x v="13"/>
    <n v="22.93"/>
    <x v="5"/>
    <n v="3"/>
    <x v="343"/>
    <x v="8"/>
    <d v="1899-12-30T11:40:00"/>
    <s v="11"/>
    <d v="2025-07-13T00:00:00"/>
    <d v="1899-12-30T12:40:00"/>
    <x v="25"/>
    <s v="Aisha Al Hosani"/>
    <x v="6"/>
    <x v="1"/>
    <s v="Balloons"/>
    <x v="0"/>
    <x v="1"/>
    <x v="1"/>
    <n v="68.789999999999992"/>
    <d v="2025-07-12T00:11:00"/>
    <d v="2024-09-18T01:15:00"/>
    <x v="0"/>
    <d v="2025-07-13T12:40:00"/>
    <d v="2025-07-13T00:11:00"/>
    <x v="0"/>
  </r>
  <r>
    <s v="ORD-20240821-02416"/>
    <x v="0"/>
    <s v="BAL-001"/>
    <x v="13"/>
    <n v="25.8"/>
    <x v="8"/>
    <n v="2"/>
    <x v="230"/>
    <x v="7"/>
    <d v="1899-12-30T13:51:00"/>
    <s v="13"/>
    <d v="2024-08-21T00:00:00"/>
    <d v="1899-12-30T17:51:00"/>
    <x v="12"/>
    <s v="Faisal Al Mansoori"/>
    <x v="1"/>
    <x v="0"/>
    <s v="Balloons"/>
    <x v="1"/>
    <x v="1"/>
    <x v="1"/>
    <n v="51.6"/>
    <d v="2024-08-21T00:33:00"/>
    <d v="2024-08-20T00:11:00"/>
    <x v="0"/>
    <d v="2024-08-21T17:51:00"/>
    <d v="2024-08-22T00:33:00"/>
    <x v="1"/>
  </r>
  <r>
    <s v="ORD-20250517-02417"/>
    <x v="0"/>
    <s v="GFT-001"/>
    <x v="2"/>
    <n v="40.07"/>
    <x v="12"/>
    <n v="1"/>
    <x v="307"/>
    <x v="1"/>
    <d v="1899-12-30T13:26:00"/>
    <s v="13"/>
    <d v="2025-05-17T00:00:00"/>
    <d v="1899-12-30T18:26:00"/>
    <x v="1"/>
    <s v="Sara Ahmed"/>
    <x v="1"/>
    <x v="0"/>
    <s v="Gifting"/>
    <x v="1"/>
    <x v="1"/>
    <x v="0"/>
    <n v="40.07"/>
    <d v="2025-05-17T00:22:00"/>
    <d v="2024-08-07T00:25:00"/>
    <x v="0"/>
    <d v="2025-05-17T18:26:00"/>
    <d v="2025-05-18T00:22:00"/>
    <x v="1"/>
  </r>
  <r>
    <s v="ORD-20241213-02418"/>
    <x v="0"/>
    <s v="PER-001"/>
    <x v="10"/>
    <n v="11.79"/>
    <x v="8"/>
    <n v="1"/>
    <x v="364"/>
    <x v="11"/>
    <d v="1899-12-30T19:19:00"/>
    <s v="19"/>
    <d v="2024-12-14T00:00:00"/>
    <d v="1899-12-30T21:19:00"/>
    <x v="0"/>
    <s v="Fatima Al Marri"/>
    <x v="0"/>
    <x v="1"/>
    <s v="Personalized"/>
    <x v="0"/>
    <x v="1"/>
    <x v="0"/>
    <n v="11.79"/>
    <d v="2024-12-13T00:11:00"/>
    <d v="2024-08-03T00:33:00"/>
    <x v="0"/>
    <d v="2024-12-14T21:19:00"/>
    <d v="2024-12-14T00:11:00"/>
    <x v="0"/>
  </r>
  <r>
    <s v="ORD-20241028-02419"/>
    <x v="0"/>
    <s v="HMP-001"/>
    <x v="11"/>
    <n v="69.91"/>
    <x v="12"/>
    <n v="1"/>
    <x v="213"/>
    <x v="10"/>
    <d v="1899-12-30T11:09:00"/>
    <s v="11"/>
    <d v="2024-10-29T00:00:00"/>
    <d v="1899-12-30T12:09:00"/>
    <x v="37"/>
    <s v="Neha Patel"/>
    <x v="7"/>
    <x v="0"/>
    <s v="Hamper"/>
    <x v="0"/>
    <x v="1"/>
    <x v="0"/>
    <n v="69.91"/>
    <d v="2024-10-28T00:33:00"/>
    <d v="2024-08-17T01:29:00"/>
    <x v="0"/>
    <d v="2024-10-29T12:09:00"/>
    <d v="2024-10-29T00:33:00"/>
    <x v="0"/>
  </r>
  <r>
    <s v="ORD-20250213-02420"/>
    <x v="0"/>
    <s v="TOY-001"/>
    <x v="0"/>
    <n v="17.059999999999999"/>
    <x v="0"/>
    <n v="1"/>
    <x v="301"/>
    <x v="5"/>
    <d v="1899-12-30T18:44:00"/>
    <s v="18"/>
    <d v="2025-02-14T00:00:00"/>
    <d v="1899-12-30T20:44:00"/>
    <x v="18"/>
    <s v="Rohit Hussain"/>
    <x v="1"/>
    <x v="1"/>
    <s v="Toys"/>
    <x v="0"/>
    <x v="0"/>
    <x v="0"/>
    <n v="17.059999999999999"/>
    <d v="2025-02-13T00:56:00"/>
    <d v="2024-08-08T01:18:00"/>
    <x v="0"/>
    <d v="2025-02-14T20:44:00"/>
    <d v="2025-02-14T00:56:00"/>
    <x v="0"/>
  </r>
  <r>
    <s v="ORD-20250308-02421"/>
    <x v="0"/>
    <s v="PRF-001"/>
    <x v="14"/>
    <n v="109.54"/>
    <x v="2"/>
    <n v="1"/>
    <x v="75"/>
    <x v="2"/>
    <d v="1899-12-30T15:32:00"/>
    <s v="15"/>
    <d v="2025-03-09T00:00:00"/>
    <d v="1899-12-30T18:32:00"/>
    <x v="5"/>
    <s v="Noor Al Falasi"/>
    <x v="0"/>
    <x v="1"/>
    <s v="Perfume"/>
    <x v="0"/>
    <x v="0"/>
    <x v="0"/>
    <n v="109.54"/>
    <d v="2025-03-08T00:22:00"/>
    <d v="2024-08-31T00:22:00"/>
    <x v="0"/>
    <d v="2025-03-09T18:32:00"/>
    <d v="2025-03-09T00:22:00"/>
    <x v="0"/>
  </r>
  <r>
    <s v="ORD-20241102-02422"/>
    <x v="0"/>
    <s v="PRF-001"/>
    <x v="14"/>
    <n v="112.47"/>
    <x v="2"/>
    <n v="2"/>
    <x v="17"/>
    <x v="9"/>
    <d v="1899-12-30T12:15:00"/>
    <s v="12"/>
    <d v="2024-11-03T00:00:00"/>
    <d v="1899-12-30T16:15:00"/>
    <x v="10"/>
    <s v="Neha Patel"/>
    <x v="1"/>
    <x v="1"/>
    <s v="Perfume"/>
    <x v="0"/>
    <x v="0"/>
    <x v="0"/>
    <n v="224.94"/>
    <d v="2024-11-02T01:07:00"/>
    <d v="2024-08-17T01:29:00"/>
    <x v="0"/>
    <d v="2024-11-03T16:15:00"/>
    <d v="2024-11-03T01:07:00"/>
    <x v="0"/>
  </r>
  <r>
    <s v="ORD-20250519-02423"/>
    <x v="0"/>
    <s v="PRF-001"/>
    <x v="14"/>
    <n v="116.44"/>
    <x v="10"/>
    <n v="1"/>
    <x v="229"/>
    <x v="1"/>
    <d v="1899-12-30T18:02:00"/>
    <s v="18"/>
    <d v="2025-05-20T00:00:00"/>
    <d v="1899-12-30T21:02:00"/>
    <x v="33"/>
    <s v="Aijaz Verma"/>
    <x v="6"/>
    <x v="0"/>
    <s v="Perfume"/>
    <x v="0"/>
    <x v="1"/>
    <x v="2"/>
    <n v="116.44"/>
    <d v="2025-05-19T01:29:00"/>
    <d v="2024-08-16T00:22:00"/>
    <x v="0"/>
    <d v="2025-05-20T21:02:00"/>
    <d v="2025-05-20T01:29:00"/>
    <x v="0"/>
  </r>
  <r>
    <s v="ORD-20240808-02424"/>
    <x v="0"/>
    <s v="GFT-001"/>
    <x v="2"/>
    <n v="31.06"/>
    <x v="3"/>
    <n v="1"/>
    <x v="326"/>
    <x v="7"/>
    <d v="1899-12-30T11:24:00"/>
    <s v="11"/>
    <d v="2024-08-08T00:00:00"/>
    <d v="1899-12-30T15:24:00"/>
    <x v="6"/>
    <s v="James Taylor"/>
    <x v="0"/>
    <x v="1"/>
    <s v="Gifting"/>
    <x v="1"/>
    <x v="1"/>
    <x v="0"/>
    <n v="31.06"/>
    <d v="2024-08-08T01:15:00"/>
    <d v="2024-08-08T01:15:00"/>
    <x v="1"/>
    <d v="2024-08-08T15:24:00"/>
    <d v="2024-08-09T01:15:00"/>
    <x v="1"/>
  </r>
  <r>
    <s v="ORD-20250805-02425"/>
    <x v="0"/>
    <s v="GFT-001"/>
    <x v="2"/>
    <n v="35.04"/>
    <x v="2"/>
    <n v="1"/>
    <x v="35"/>
    <x v="7"/>
    <d v="1899-12-30T10:44:00"/>
    <s v="10"/>
    <d v="2025-08-05T00:00:00"/>
    <d v="1899-12-30T17:44:00"/>
    <x v="29"/>
    <s v="Imran Kumar"/>
    <x v="2"/>
    <x v="1"/>
    <s v="Gifting"/>
    <x v="1"/>
    <x v="1"/>
    <x v="0"/>
    <n v="35.04"/>
    <d v="2025-08-05T00:22:00"/>
    <d v="2024-09-05T01:07:00"/>
    <x v="0"/>
    <d v="2025-08-05T17:44:00"/>
    <d v="2025-08-06T00:22:00"/>
    <x v="1"/>
  </r>
  <r>
    <s v="ORD-20250404-02426"/>
    <x v="0"/>
    <s v="FLW-002"/>
    <x v="5"/>
    <n v="58.97"/>
    <x v="3"/>
    <n v="1"/>
    <x v="331"/>
    <x v="0"/>
    <d v="1899-12-30T11:03:00"/>
    <s v="11"/>
    <d v="2025-04-04T00:00:00"/>
    <d v="1899-12-30T18:03:00"/>
    <x v="11"/>
    <s v="Zain Verma"/>
    <x v="0"/>
    <x v="0"/>
    <s v="Flowers"/>
    <x v="1"/>
    <x v="1"/>
    <x v="0"/>
    <n v="58.97"/>
    <d v="2025-04-04T01:07:00"/>
    <d v="2024-09-05T00:11:00"/>
    <x v="0"/>
    <d v="2025-04-04T18:03:00"/>
    <d v="2025-04-05T01:07:00"/>
    <x v="1"/>
  </r>
  <r>
    <s v="ORD-20250130-02427"/>
    <x v="0"/>
    <s v="PAF-001"/>
    <x v="12"/>
    <n v="20.399999999999999"/>
    <x v="3"/>
    <n v="1"/>
    <x v="81"/>
    <x v="4"/>
    <d v="1899-12-30T18:50:00"/>
    <s v="18"/>
    <d v="2025-02-01T00:00:00"/>
    <d v="1899-12-30T19:50:00"/>
    <x v="10"/>
    <s v="Omar Al Hosani"/>
    <x v="1"/>
    <x v="0"/>
    <s v="Bakery"/>
    <x v="2"/>
    <x v="1"/>
    <x v="0"/>
    <n v="20.399999999999999"/>
    <d v="2025-01-30T00:22:00"/>
    <d v="2025-01-16T00:44:00"/>
    <x v="0"/>
    <d v="2025-02-01T19:50:00"/>
    <d v="2025-01-31T00:22:00"/>
    <x v="0"/>
  </r>
  <r>
    <s v="ORD-20250525-02428"/>
    <x v="0"/>
    <s v="HMP-001"/>
    <x v="11"/>
    <n v="78.06"/>
    <x v="9"/>
    <n v="8"/>
    <x v="31"/>
    <x v="1"/>
    <d v="1899-12-30T14:28:00"/>
    <s v="14"/>
    <d v="2025-05-25T00:00:00"/>
    <d v="1899-12-30T18:28:00"/>
    <x v="18"/>
    <s v="Daniel Jones"/>
    <x v="1"/>
    <x v="0"/>
    <s v="Hamper"/>
    <x v="1"/>
    <x v="1"/>
    <x v="2"/>
    <n v="624.48"/>
    <d v="2025-05-25T01:18:00"/>
    <d v="2024-10-09T00:44:00"/>
    <x v="0"/>
    <d v="2025-05-25T18:28:00"/>
    <d v="2025-05-26T01:18:00"/>
    <x v="1"/>
  </r>
  <r>
    <s v="ORD-20250221-02429"/>
    <x v="0"/>
    <s v="GFT-001"/>
    <x v="2"/>
    <n v="37.89"/>
    <x v="10"/>
    <n v="1"/>
    <x v="222"/>
    <x v="5"/>
    <d v="1899-12-30T11:02:00"/>
    <s v="11"/>
    <d v="2025-02-21T00:00:00"/>
    <d v="1899-12-30T18:02:00"/>
    <x v="16"/>
    <s v="Priya Hussain"/>
    <x v="0"/>
    <x v="1"/>
    <s v="Gifting"/>
    <x v="1"/>
    <x v="1"/>
    <x v="1"/>
    <n v="37.89"/>
    <d v="2025-02-21T00:22:00"/>
    <d v="2024-08-07T00:25:00"/>
    <x v="0"/>
    <d v="2025-02-21T18:02:00"/>
    <d v="2025-02-22T00:22:00"/>
    <x v="1"/>
  </r>
  <r>
    <s v="ORD-20250417-02430"/>
    <x v="0"/>
    <s v="GFT-001"/>
    <x v="2"/>
    <n v="33.159999999999997"/>
    <x v="6"/>
    <n v="2"/>
    <x v="330"/>
    <x v="0"/>
    <d v="1899-12-30T11:21:00"/>
    <s v="11"/>
    <d v="2025-04-17T00:00:00"/>
    <d v="1899-12-30T18:21:00"/>
    <x v="17"/>
    <s v="Reem Al Mansoori"/>
    <x v="2"/>
    <x v="1"/>
    <s v="Gifting"/>
    <x v="1"/>
    <x v="0"/>
    <x v="2"/>
    <n v="66.319999999999993"/>
    <d v="2025-04-17T01:07:00"/>
    <d v="2024-08-09T01:07:00"/>
    <x v="0"/>
    <d v="2025-04-17T18:21:00"/>
    <d v="2025-04-18T01:07:00"/>
    <x v="1"/>
  </r>
  <r>
    <s v="ORD-20250619-02431"/>
    <x v="0"/>
    <s v="BAL-001"/>
    <x v="13"/>
    <n v="26.71"/>
    <x v="8"/>
    <n v="1"/>
    <x v="242"/>
    <x v="6"/>
    <d v="1899-12-30T10:37:00"/>
    <s v="10"/>
    <d v="2025-06-20T00:00:00"/>
    <d v="1899-12-30T12:37:00"/>
    <x v="11"/>
    <s v="Imran Kumar"/>
    <x v="0"/>
    <x v="1"/>
    <s v="Balloons"/>
    <x v="0"/>
    <x v="1"/>
    <x v="1"/>
    <n v="26.71"/>
    <d v="2025-06-19T00:11:00"/>
    <d v="2024-09-05T01:07:00"/>
    <x v="0"/>
    <d v="2025-06-20T12:37:00"/>
    <d v="2025-06-20T00:11:00"/>
    <x v="0"/>
  </r>
  <r>
    <s v="ORD-20250121-02432"/>
    <x v="0"/>
    <s v="FLW-002"/>
    <x v="5"/>
    <n v="50.2"/>
    <x v="3"/>
    <n v="1"/>
    <x v="53"/>
    <x v="4"/>
    <d v="1899-12-30T17:33:00"/>
    <s v="17"/>
    <d v="2025-01-22T00:00:00"/>
    <d v="1899-12-30T18:13:00"/>
    <x v="1"/>
    <s v="Ayesha Shah"/>
    <x v="1"/>
    <x v="1"/>
    <s v="Flowers"/>
    <x v="0"/>
    <x v="1"/>
    <x v="1"/>
    <n v="50.2"/>
    <d v="2025-01-21T00:25:00"/>
    <d v="2024-09-08T00:56:00"/>
    <x v="0"/>
    <d v="2025-01-22T18:13:00"/>
    <d v="2025-01-22T00:25:00"/>
    <x v="0"/>
  </r>
  <r>
    <s v="ORD-20250531-02433"/>
    <x v="0"/>
    <s v="PAF-001"/>
    <x v="12"/>
    <n v="23.57"/>
    <x v="11"/>
    <n v="2"/>
    <x v="134"/>
    <x v="1"/>
    <d v="1899-12-30T17:50:00"/>
    <s v="17"/>
    <d v="2025-06-01T00:00:00"/>
    <d v="1899-12-30T19:50:00"/>
    <x v="27"/>
    <s v="Fatima Al Mansoori"/>
    <x v="7"/>
    <x v="0"/>
    <s v="Bakery"/>
    <x v="0"/>
    <x v="1"/>
    <x v="0"/>
    <n v="47.14"/>
    <d v="2025-05-31T00:56:00"/>
    <d v="2024-08-06T01:29:00"/>
    <x v="0"/>
    <d v="2025-06-01T19:50:00"/>
    <d v="2025-06-01T00:56:00"/>
    <x v="0"/>
  </r>
  <r>
    <s v="ORD-20250206-02434"/>
    <x v="0"/>
    <s v="DAT-001"/>
    <x v="6"/>
    <n v="29.4"/>
    <x v="4"/>
    <n v="1"/>
    <x v="73"/>
    <x v="5"/>
    <d v="1899-12-30T15:08:00"/>
    <s v="15"/>
    <d v="2025-02-07T00:00:00"/>
    <d v="1899-12-30T21:08:00"/>
    <x v="1"/>
    <s v="Bilal Kumar"/>
    <x v="1"/>
    <x v="1"/>
    <s v="Dates &amp; Sweets"/>
    <x v="0"/>
    <x v="3"/>
    <x v="0"/>
    <n v="29.4"/>
    <d v="2025-02-06T00:56:00"/>
    <d v="2024-08-11T00:44:00"/>
    <x v="0"/>
    <d v="2025-02-07T21:08:00"/>
    <d v="2025-02-07T00:56:00"/>
    <x v="0"/>
  </r>
  <r>
    <s v="ORD-20250403-02435"/>
    <x v="0"/>
    <s v="CRP-001"/>
    <x v="4"/>
    <n v="135.88999999999999"/>
    <x v="9"/>
    <n v="4"/>
    <x v="272"/>
    <x v="0"/>
    <d v="1899-12-30T11:55:00"/>
    <s v="11"/>
    <d v="2025-04-03T00:00:00"/>
    <d v="1899-12-30T16:55:00"/>
    <x v="0"/>
    <s v="Noor Al Mazrouei"/>
    <x v="0"/>
    <x v="1"/>
    <s v="Hamper"/>
    <x v="1"/>
    <x v="0"/>
    <x v="0"/>
    <n v="543.55999999999995"/>
    <d v="2025-04-03T01:18:00"/>
    <d v="2024-08-18T01:07:00"/>
    <x v="0"/>
    <d v="2025-04-03T16:55:00"/>
    <d v="2025-04-04T01:18:00"/>
    <x v="1"/>
  </r>
  <r>
    <s v="ORD-20241204-02436"/>
    <x v="0"/>
    <s v="PER-002"/>
    <x v="15"/>
    <n v="18.57"/>
    <x v="0"/>
    <n v="1"/>
    <x v="113"/>
    <x v="11"/>
    <d v="1899-12-30T13:37:00"/>
    <s v="13"/>
    <d v="2024-12-04T00:00:00"/>
    <d v="1899-12-30T16:37:00"/>
    <x v="23"/>
    <s v="Aijaz Chaudhry"/>
    <x v="5"/>
    <x v="0"/>
    <s v="Personalized"/>
    <x v="1"/>
    <x v="3"/>
    <x v="1"/>
    <n v="18.57"/>
    <d v="2024-12-04T00:11:00"/>
    <d v="2024-08-11T01:29:00"/>
    <x v="0"/>
    <d v="2024-12-04T16:37:00"/>
    <d v="2024-12-05T00:11:00"/>
    <x v="1"/>
  </r>
  <r>
    <s v="ORD-20241216-02437"/>
    <x v="0"/>
    <s v="HOM-001"/>
    <x v="3"/>
    <n v="31.43"/>
    <x v="6"/>
    <n v="1"/>
    <x v="132"/>
    <x v="11"/>
    <d v="1899-12-30T14:30:00"/>
    <s v="14"/>
    <d v="2024-12-17T00:00:00"/>
    <d v="1899-12-30T19:30:00"/>
    <x v="4"/>
    <s v="Isabella Miller"/>
    <x v="0"/>
    <x v="0"/>
    <s v="Home Fragrance"/>
    <x v="0"/>
    <x v="3"/>
    <x v="0"/>
    <n v="31.43"/>
    <d v="2024-12-16T01:07:00"/>
    <d v="2024-09-09T01:18:00"/>
    <x v="0"/>
    <d v="2024-12-17T19:30:00"/>
    <d v="2024-12-17T01:07:00"/>
    <x v="0"/>
  </r>
  <r>
    <s v="ORD-20241124-02438"/>
    <x v="0"/>
    <s v="HOM-001"/>
    <x v="3"/>
    <n v="27.72"/>
    <x v="6"/>
    <n v="2"/>
    <x v="26"/>
    <x v="9"/>
    <d v="1899-12-30T19:12:00"/>
    <s v="19"/>
    <d v="2024-11-25T00:00:00"/>
    <d v="1899-12-30T20:12:00"/>
    <x v="0"/>
    <s v="Abdullah Al Nuaimi"/>
    <x v="0"/>
    <x v="0"/>
    <s v="Home Fragrance"/>
    <x v="0"/>
    <x v="4"/>
    <x v="0"/>
    <n v="55.44"/>
    <d v="2024-11-24T00:00:00"/>
    <d v="2024-08-15T00:22:00"/>
    <x v="0"/>
    <d v="2024-11-25T20:12:00"/>
    <d v="2024-11-25T00:00:00"/>
    <x v="0"/>
  </r>
  <r>
    <s v="ORD-20250803-02439"/>
    <x v="0"/>
    <s v="GFT-001"/>
    <x v="2"/>
    <n v="36.299999999999997"/>
    <x v="3"/>
    <n v="2"/>
    <x v="44"/>
    <x v="7"/>
    <d v="1899-12-30T13:23:00"/>
    <s v="13"/>
    <d v="2025-08-04T00:00:00"/>
    <d v="1899-12-30T19:23:00"/>
    <x v="24"/>
    <s v="Fatima Al Bateen"/>
    <x v="1"/>
    <x v="1"/>
    <s v="Gifting"/>
    <x v="0"/>
    <x v="1"/>
    <x v="0"/>
    <n v="72.599999999999994"/>
    <d v="2025-08-03T01:29:00"/>
    <d v="2024-09-12T01:29:00"/>
    <x v="0"/>
    <d v="2025-08-04T19:23:00"/>
    <d v="2025-08-04T01:29:00"/>
    <x v="0"/>
  </r>
  <r>
    <s v="ORD-20240828-02440"/>
    <x v="0"/>
    <s v="PAF-001"/>
    <x v="12"/>
    <n v="19.59"/>
    <x v="3"/>
    <n v="1"/>
    <x v="360"/>
    <x v="7"/>
    <d v="1899-12-30T09:45:00"/>
    <s v="9"/>
    <d v="2024-08-29T00:00:00"/>
    <d v="1899-12-30T09:45:00"/>
    <x v="18"/>
    <s v="Zain Chaudhry"/>
    <x v="1"/>
    <x v="0"/>
    <s v="Bakery"/>
    <x v="0"/>
    <x v="5"/>
    <x v="0"/>
    <n v="19.59"/>
    <d v="2024-08-28T00:25:00"/>
    <d v="2024-08-28T00:25:00"/>
    <x v="1"/>
    <d v="2024-08-29T09:45:00"/>
    <d v="2024-08-29T00:25:00"/>
    <x v="0"/>
  </r>
  <r>
    <s v="ORD-20250414-02441"/>
    <x v="0"/>
    <s v="BAL-001"/>
    <x v="13"/>
    <n v="26.7"/>
    <x v="5"/>
    <n v="1"/>
    <x v="211"/>
    <x v="0"/>
    <d v="1899-12-30T21:38:00"/>
    <s v="21"/>
    <d v="2025-04-17T00:00:00"/>
    <d v="1899-12-30T15:30:00"/>
    <x v="34"/>
    <s v="Ayesha Kumar"/>
    <x v="3"/>
    <x v="0"/>
    <s v="Balloons"/>
    <x v="2"/>
    <x v="4"/>
    <x v="0"/>
    <n v="26.7"/>
    <d v="2025-04-14T01:29:00"/>
    <d v="2024-08-24T00:44:00"/>
    <x v="0"/>
    <d v="2025-04-17T15:30:00"/>
    <d v="2025-04-15T01:29:00"/>
    <x v="0"/>
  </r>
  <r>
    <s v="ORD-20241029-02442"/>
    <x v="0"/>
    <s v="DAT-001"/>
    <x v="6"/>
    <n v="26.14"/>
    <x v="7"/>
    <n v="1"/>
    <x v="188"/>
    <x v="10"/>
    <d v="1899-12-30T12:27:00"/>
    <s v="12"/>
    <d v="2024-10-29T00:00:00"/>
    <d v="1899-12-30T16:27:00"/>
    <x v="29"/>
    <s v="Isabella Jones"/>
    <x v="2"/>
    <x v="1"/>
    <s v="Dates &amp; Sweets"/>
    <x v="1"/>
    <x v="2"/>
    <x v="0"/>
    <n v="26.14"/>
    <d v="2024-10-29T01:15:00"/>
    <d v="2024-10-10T00:25:00"/>
    <x v="0"/>
    <d v="2024-10-29T16:27:00"/>
    <d v="2024-10-30T01:15:00"/>
    <x v="1"/>
  </r>
  <r>
    <s v="ORD-20250121-02443"/>
    <x v="0"/>
    <s v="TOY-001"/>
    <x v="0"/>
    <n v="18.8"/>
    <x v="0"/>
    <n v="1"/>
    <x v="53"/>
    <x v="4"/>
    <d v="1899-12-30T18:56:00"/>
    <s v="18"/>
    <d v="2025-01-22T00:00:00"/>
    <d v="1899-12-30T13:47:00"/>
    <x v="11"/>
    <s v="Sara Shah"/>
    <x v="0"/>
    <x v="1"/>
    <s v="Toys"/>
    <x v="0"/>
    <x v="1"/>
    <x v="0"/>
    <n v="18.8"/>
    <d v="2025-01-21T01:29:00"/>
    <d v="2024-08-06T00:44:00"/>
    <x v="0"/>
    <d v="2025-01-22T13:47:00"/>
    <d v="2025-01-22T01:29:00"/>
    <x v="0"/>
  </r>
  <r>
    <s v="ORD-20241229-02444"/>
    <x v="0"/>
    <s v="HMP-002"/>
    <x v="8"/>
    <n v="89.25"/>
    <x v="4"/>
    <n v="2"/>
    <x v="155"/>
    <x v="11"/>
    <d v="1899-12-30T10:46:00"/>
    <s v="10"/>
    <d v="2024-12-30T00:00:00"/>
    <d v="1899-12-30T15:46:00"/>
    <x v="2"/>
    <s v="Maryam Al Marri"/>
    <x v="0"/>
    <x v="0"/>
    <s v="Hamper"/>
    <x v="0"/>
    <x v="0"/>
    <x v="0"/>
    <n v="178.5"/>
    <d v="2024-12-29T00:11:00"/>
    <d v="2024-09-02T00:33:00"/>
    <x v="0"/>
    <d v="2024-12-30T15:46:00"/>
    <d v="2024-12-30T00:11:00"/>
    <x v="0"/>
  </r>
  <r>
    <s v="ORD-20250810-02445"/>
    <x v="0"/>
    <s v="SWT-001"/>
    <x v="9"/>
    <n v="26.44"/>
    <x v="4"/>
    <n v="1"/>
    <x v="10"/>
    <x v="7"/>
    <d v="1899-12-30T20:21:00"/>
    <s v="20"/>
    <d v="2025-08-11T00:00:00"/>
    <d v="1899-12-30T13:40:00"/>
    <x v="5"/>
    <s v="Maryam Al Marri"/>
    <x v="0"/>
    <x v="1"/>
    <s v="Dates &amp; Sweets"/>
    <x v="0"/>
    <x v="1"/>
    <x v="0"/>
    <n v="26.44"/>
    <d v="2025-08-10T01:07:00"/>
    <d v="2024-09-02T00:33:00"/>
    <x v="0"/>
    <d v="2025-08-11T13:40:00"/>
    <d v="2025-08-11T01:07:00"/>
    <x v="0"/>
  </r>
  <r>
    <s v="ORD-20241230-02446"/>
    <x v="0"/>
    <s v="FLW-002"/>
    <x v="5"/>
    <n v="57.56"/>
    <x v="2"/>
    <n v="1"/>
    <x v="192"/>
    <x v="11"/>
    <d v="1899-12-30T11:59:00"/>
    <s v="11"/>
    <d v="2024-12-30T00:00:00"/>
    <d v="1899-12-30T18:59:00"/>
    <x v="0"/>
    <s v="Ali Shaikh"/>
    <x v="0"/>
    <x v="1"/>
    <s v="Flowers"/>
    <x v="1"/>
    <x v="0"/>
    <x v="0"/>
    <n v="57.56"/>
    <d v="2024-12-30T00:56:00"/>
    <d v="2024-09-12T00:44:00"/>
    <x v="0"/>
    <d v="2024-12-30T18:59:00"/>
    <d v="2024-12-31T00:56:00"/>
    <x v="1"/>
  </r>
  <r>
    <s v="ORD-20250516-02447"/>
    <x v="0"/>
    <s v="FLW-002"/>
    <x v="5"/>
    <n v="56.15"/>
    <x v="6"/>
    <n v="1"/>
    <x v="141"/>
    <x v="1"/>
    <d v="1899-12-30T17:48:00"/>
    <s v="17"/>
    <d v="2025-05-17T00:00:00"/>
    <d v="1899-12-30T15:38:00"/>
    <x v="31"/>
    <s v="Emily Brown"/>
    <x v="5"/>
    <x v="1"/>
    <s v="Flowers"/>
    <x v="0"/>
    <x v="0"/>
    <x v="1"/>
    <n v="56.15"/>
    <d v="2025-05-16T01:07:00"/>
    <d v="2024-08-17T01:15:00"/>
    <x v="0"/>
    <d v="2025-05-17T15:38:00"/>
    <d v="2025-05-17T01:07:00"/>
    <x v="0"/>
  </r>
  <r>
    <s v="ORD-20250228-02448"/>
    <x v="0"/>
    <s v="DAT-001"/>
    <x v="6"/>
    <n v="27.75"/>
    <x v="7"/>
    <n v="1"/>
    <x v="158"/>
    <x v="5"/>
    <d v="1899-12-30T12:29:00"/>
    <s v="12"/>
    <d v="2025-02-28T00:00:00"/>
    <d v="1899-12-30T15:29:00"/>
    <x v="7"/>
    <s v="Isabella Miller"/>
    <x v="0"/>
    <x v="1"/>
    <s v="Dates &amp; Sweets"/>
    <x v="1"/>
    <x v="0"/>
    <x v="0"/>
    <n v="27.75"/>
    <d v="2025-02-28T01:29:00"/>
    <d v="2024-09-09T01:18:00"/>
    <x v="0"/>
    <d v="2025-02-28T15:29:00"/>
    <d v="2025-03-01T01:29:00"/>
    <x v="1"/>
  </r>
  <r>
    <s v="ORD-20241122-02449"/>
    <x v="0"/>
    <s v="GFT-001"/>
    <x v="2"/>
    <n v="32.18"/>
    <x v="12"/>
    <n v="2"/>
    <x v="47"/>
    <x v="9"/>
    <d v="1899-12-30T17:11:00"/>
    <s v="17"/>
    <d v="2024-11-23T00:00:00"/>
    <d v="1899-12-30T18:11:00"/>
    <x v="4"/>
    <s v="Hassan Hussain"/>
    <x v="0"/>
    <x v="0"/>
    <s v="Gifting"/>
    <x v="0"/>
    <x v="0"/>
    <x v="0"/>
    <n v="64.36"/>
    <d v="2024-11-22T00:22:00"/>
    <d v="2024-08-02T01:15:00"/>
    <x v="0"/>
    <d v="2024-11-23T18:11:00"/>
    <d v="2024-11-23T00:22:00"/>
    <x v="0"/>
  </r>
  <r>
    <s v="ORD-20241111-02450"/>
    <x v="0"/>
    <s v="PAF-001"/>
    <x v="12"/>
    <n v="18.55"/>
    <x v="5"/>
    <n v="1"/>
    <x v="20"/>
    <x v="9"/>
    <d v="1899-12-30T13:10:00"/>
    <s v="13"/>
    <d v="2024-11-11T00:00:00"/>
    <d v="1899-12-30T19:10:00"/>
    <x v="17"/>
    <s v="Hassan Al Bateen"/>
    <x v="2"/>
    <x v="0"/>
    <s v="Bakery"/>
    <x v="1"/>
    <x v="3"/>
    <x v="1"/>
    <n v="18.55"/>
    <d v="2024-11-11T00:11:00"/>
    <d v="2024-10-07T01:18:00"/>
    <x v="0"/>
    <d v="2024-11-11T19:10:00"/>
    <d v="2024-11-12T00:11:00"/>
    <x v="1"/>
  </r>
  <r>
    <s v="ORD-20240825-02451"/>
    <x v="0"/>
    <s v="FLW-001"/>
    <x v="1"/>
    <n v="50.37"/>
    <x v="1"/>
    <n v="1"/>
    <x v="369"/>
    <x v="7"/>
    <d v="1899-12-30T18:22:00"/>
    <s v="18"/>
    <d v="2024-08-26T00:00:00"/>
    <d v="1899-12-30T19:22:00"/>
    <x v="12"/>
    <s v="Faisal Al Bateen"/>
    <x v="1"/>
    <x v="0"/>
    <s v="Flowers"/>
    <x v="0"/>
    <x v="0"/>
    <x v="0"/>
    <n v="50.37"/>
    <d v="2024-08-25T01:18:00"/>
    <d v="2024-08-25T01:18:00"/>
    <x v="1"/>
    <d v="2024-08-26T19:22:00"/>
    <d v="2024-08-26T01:18:00"/>
    <x v="0"/>
  </r>
  <r>
    <s v="ORD-20250716-02452"/>
    <x v="0"/>
    <s v="FLW-002"/>
    <x v="5"/>
    <n v="48.11"/>
    <x v="1"/>
    <n v="3"/>
    <x v="243"/>
    <x v="8"/>
    <d v="1899-12-30T13:00:00"/>
    <s v="13"/>
    <d v="2025-07-17T00:00:00"/>
    <d v="1899-12-30T17:00:00"/>
    <x v="17"/>
    <s v="Neha Hussain"/>
    <x v="2"/>
    <x v="1"/>
    <s v="Flowers"/>
    <x v="0"/>
    <x v="0"/>
    <x v="1"/>
    <n v="144.32999999999998"/>
    <d v="2025-07-16T01:07:00"/>
    <d v="2024-10-30T00:56:00"/>
    <x v="0"/>
    <d v="2025-07-17T17:00:00"/>
    <d v="2025-07-17T01:07:00"/>
    <x v="0"/>
  </r>
  <r>
    <s v="ORD-20240910-02453"/>
    <x v="0"/>
    <s v="GFT-001"/>
    <x v="2"/>
    <n v="35.270000000000003"/>
    <x v="10"/>
    <n v="2"/>
    <x v="122"/>
    <x v="3"/>
    <d v="1899-12-30T12:57:00"/>
    <s v="12"/>
    <d v="2024-09-11T00:00:00"/>
    <d v="1899-12-30T18:57:00"/>
    <x v="4"/>
    <s v="Yousef Al Shamsi"/>
    <x v="0"/>
    <x v="0"/>
    <s v="Gifting"/>
    <x v="0"/>
    <x v="0"/>
    <x v="0"/>
    <n v="70.540000000000006"/>
    <d v="2024-09-10T00:33:00"/>
    <d v="2024-08-21T01:07:00"/>
    <x v="0"/>
    <d v="2024-09-11T18:57:00"/>
    <d v="2024-09-11T00:33:00"/>
    <x v="0"/>
  </r>
  <r>
    <s v="ORD-20250219-02454"/>
    <x v="0"/>
    <s v="FLW-002"/>
    <x v="5"/>
    <n v="53.84"/>
    <x v="5"/>
    <n v="1"/>
    <x v="201"/>
    <x v="5"/>
    <d v="1899-12-30T10:48:00"/>
    <s v="10"/>
    <d v="2025-02-19T00:00:00"/>
    <d v="1899-12-30T17:48:00"/>
    <x v="34"/>
    <s v="Arjun Verma"/>
    <x v="3"/>
    <x v="1"/>
    <s v="Flowers"/>
    <x v="1"/>
    <x v="5"/>
    <x v="2"/>
    <n v="53.84"/>
    <d v="2025-02-19T00:45:00"/>
    <d v="2024-08-29T01:07:00"/>
    <x v="0"/>
    <d v="2025-02-19T17:48:00"/>
    <d v="2025-02-20T00:45:00"/>
    <x v="1"/>
  </r>
  <r>
    <s v="ORD-20250519-02455"/>
    <x v="0"/>
    <s v="CKE-001"/>
    <x v="7"/>
    <n v="57.99"/>
    <x v="8"/>
    <n v="3"/>
    <x v="229"/>
    <x v="1"/>
    <d v="1899-12-30T11:43:00"/>
    <s v="11"/>
    <d v="2025-05-19T00:00:00"/>
    <d v="1899-12-30T18:43:00"/>
    <x v="18"/>
    <s v="Imran Kumar"/>
    <x v="1"/>
    <x v="1"/>
    <s v="Cakes"/>
    <x v="1"/>
    <x v="5"/>
    <x v="0"/>
    <n v="173.97"/>
    <d v="2025-05-19T00:44:00"/>
    <d v="2024-09-05T01:07:00"/>
    <x v="0"/>
    <d v="2025-05-19T18:43:00"/>
    <d v="2025-05-20T00:44:00"/>
    <x v="1"/>
  </r>
  <r>
    <s v="ORD-20250211-02456"/>
    <x v="0"/>
    <s v="GFT-001"/>
    <x v="2"/>
    <n v="34.15"/>
    <x v="10"/>
    <n v="1"/>
    <x v="237"/>
    <x v="5"/>
    <d v="1899-12-30T13:37:00"/>
    <s v="13"/>
    <d v="2025-02-11T00:00:00"/>
    <d v="1899-12-30T18:37:00"/>
    <x v="2"/>
    <s v="Saeed Al Nahyan"/>
    <x v="0"/>
    <x v="0"/>
    <s v="Gifting"/>
    <x v="1"/>
    <x v="5"/>
    <x v="0"/>
    <n v="34.15"/>
    <d v="2025-02-11T00:11:00"/>
    <d v="2024-09-12T00:11:00"/>
    <x v="0"/>
    <d v="2025-02-11T18:37:00"/>
    <d v="2025-02-12T00:11:00"/>
    <x v="1"/>
  </r>
  <r>
    <s v="ORD-20241029-02457"/>
    <x v="0"/>
    <s v="FLW-001"/>
    <x v="1"/>
    <n v="47.71"/>
    <x v="11"/>
    <n v="1"/>
    <x v="188"/>
    <x v="10"/>
    <d v="1899-12-30T09:30:00"/>
    <s v="9"/>
    <d v="2024-10-29T00:00:00"/>
    <d v="1899-12-30T12:30:00"/>
    <x v="2"/>
    <s v="Reem Al Nuaimi"/>
    <x v="0"/>
    <x v="0"/>
    <s v="Flowers"/>
    <x v="1"/>
    <x v="2"/>
    <x v="0"/>
    <n v="47.71"/>
    <d v="2024-10-29T00:33:00"/>
    <d v="2024-10-15T00:11:00"/>
    <x v="0"/>
    <d v="2024-10-29T12:30:00"/>
    <d v="2024-10-30T00:33:00"/>
    <x v="1"/>
  </r>
  <r>
    <s v="ORD-20241121-02458"/>
    <x v="0"/>
    <s v="TOY-001"/>
    <x v="0"/>
    <n v="19.05"/>
    <x v="0"/>
    <n v="1"/>
    <x v="96"/>
    <x v="9"/>
    <d v="1899-12-30T20:03:00"/>
    <s v="20"/>
    <d v="2024-11-23T00:00:00"/>
    <d v="1899-12-30T11:16:00"/>
    <x v="7"/>
    <s v="Aijaz Iqbal"/>
    <x v="0"/>
    <x v="0"/>
    <s v="Toys"/>
    <x v="2"/>
    <x v="2"/>
    <x v="0"/>
    <n v="19.05"/>
    <d v="2024-11-21T01:07:00"/>
    <d v="2024-08-04T01:18:00"/>
    <x v="0"/>
    <d v="2024-11-23T11:16:00"/>
    <d v="2024-11-22T01:07:00"/>
    <x v="0"/>
  </r>
  <r>
    <s v="ORD-20241004-02459"/>
    <x v="0"/>
    <s v="FLW-001"/>
    <x v="1"/>
    <n v="50.31"/>
    <x v="0"/>
    <n v="1"/>
    <x v="280"/>
    <x v="10"/>
    <d v="1899-12-30T16:17:00"/>
    <s v="16"/>
    <d v="2024-10-05T00:00:00"/>
    <d v="1899-12-30T20:17:00"/>
    <x v="24"/>
    <s v="Arjun Iqbal"/>
    <x v="1"/>
    <x v="0"/>
    <s v="Flowers"/>
    <x v="0"/>
    <x v="0"/>
    <x v="0"/>
    <n v="50.31"/>
    <d v="2024-10-04T00:22:00"/>
    <d v="2024-08-01T00:44:00"/>
    <x v="0"/>
    <d v="2024-10-05T20:17:00"/>
    <d v="2024-10-05T00:22:00"/>
    <x v="0"/>
  </r>
  <r>
    <s v="ORD-20241125-02460"/>
    <x v="0"/>
    <s v="PER-001"/>
    <x v="10"/>
    <n v="12.3"/>
    <x v="8"/>
    <n v="1"/>
    <x v="93"/>
    <x v="9"/>
    <d v="1899-12-30T13:46:00"/>
    <s v="13"/>
    <d v="2024-11-25T00:00:00"/>
    <d v="1899-12-30T18:46:00"/>
    <x v="5"/>
    <s v="Sara Iqbal"/>
    <x v="0"/>
    <x v="1"/>
    <s v="Personalized"/>
    <x v="1"/>
    <x v="0"/>
    <x v="1"/>
    <n v="12.3"/>
    <d v="2024-11-25T00:11:00"/>
    <d v="2024-08-04T01:18:00"/>
    <x v="0"/>
    <d v="2024-11-25T18:46:00"/>
    <d v="2024-11-26T00:11:00"/>
    <x v="1"/>
  </r>
  <r>
    <s v="ORD-20241220-02461"/>
    <x v="0"/>
    <s v="HOM-001"/>
    <x v="3"/>
    <n v="31.13"/>
    <x v="2"/>
    <n v="3"/>
    <x v="79"/>
    <x v="11"/>
    <d v="1899-12-30T13:15:00"/>
    <s v="13"/>
    <d v="2024-12-22T00:00:00"/>
    <d v="1899-12-30T13:15:00"/>
    <x v="20"/>
    <s v="Fatima Al Falasi"/>
    <x v="4"/>
    <x v="0"/>
    <s v="Home Fragrance"/>
    <x v="2"/>
    <x v="1"/>
    <x v="0"/>
    <n v="93.39"/>
    <d v="2024-12-20T00:33:00"/>
    <d v="2024-08-22T00:33:00"/>
    <x v="0"/>
    <d v="2024-12-22T13:15:00"/>
    <d v="2024-12-21T00:33:00"/>
    <x v="0"/>
  </r>
  <r>
    <s v="ORD-20241117-02462"/>
    <x v="0"/>
    <s v="PRF-001"/>
    <x v="14"/>
    <n v="105.26"/>
    <x v="10"/>
    <n v="3"/>
    <x v="314"/>
    <x v="9"/>
    <d v="1899-12-30T10:40:00"/>
    <s v="10"/>
    <d v="2024-11-17T00:00:00"/>
    <d v="1899-12-30T16:40:00"/>
    <x v="7"/>
    <s v="Hassan Al Bateen"/>
    <x v="0"/>
    <x v="1"/>
    <s v="Perfume"/>
    <x v="1"/>
    <x v="5"/>
    <x v="0"/>
    <n v="315.78000000000003"/>
    <d v="2024-11-17T00:44:00"/>
    <d v="2024-10-07T01:18:00"/>
    <x v="0"/>
    <d v="2024-11-17T16:40:00"/>
    <d v="2024-11-18T00:44:00"/>
    <x v="1"/>
  </r>
  <r>
    <s v="ORD-20241224-02463"/>
    <x v="0"/>
    <s v="FLW-002"/>
    <x v="5"/>
    <n v="58.33"/>
    <x v="3"/>
    <n v="3"/>
    <x v="245"/>
    <x v="11"/>
    <d v="1899-12-30T14:55:00"/>
    <s v="14"/>
    <d v="2024-12-24T00:00:00"/>
    <d v="1899-12-30T17:55:00"/>
    <x v="4"/>
    <s v="Mohammed Al Shamsi"/>
    <x v="0"/>
    <x v="0"/>
    <s v="Flowers"/>
    <x v="1"/>
    <x v="3"/>
    <x v="0"/>
    <n v="174.99"/>
    <d v="2024-12-24T01:18:00"/>
    <d v="2024-09-21T01:07:00"/>
    <x v="0"/>
    <d v="2024-12-24T17:55:00"/>
    <d v="2024-12-25T01:18:00"/>
    <x v="1"/>
  </r>
  <r>
    <s v="ORD-20241226-02464"/>
    <x v="0"/>
    <s v="BAL-001"/>
    <x v="13"/>
    <n v="26.22"/>
    <x v="8"/>
    <n v="1"/>
    <x v="203"/>
    <x v="11"/>
    <d v="1899-12-30T11:23:00"/>
    <s v="11"/>
    <d v="2024-12-26T00:00:00"/>
    <d v="1899-12-30T15:23:00"/>
    <x v="8"/>
    <s v="Bilal Ahmed"/>
    <x v="2"/>
    <x v="1"/>
    <s v="Balloons"/>
    <x v="1"/>
    <x v="1"/>
    <x v="0"/>
    <n v="26.22"/>
    <d v="2024-12-26T00:56:00"/>
    <d v="2024-08-13T00:56:00"/>
    <x v="0"/>
    <d v="2024-12-26T15:23:00"/>
    <d v="2024-12-27T00:56:00"/>
    <x v="1"/>
  </r>
  <r>
    <s v="ORD-20250731-02465"/>
    <x v="0"/>
    <s v="TOY-001"/>
    <x v="0"/>
    <n v="16.54"/>
    <x v="1"/>
    <n v="1"/>
    <x v="205"/>
    <x v="8"/>
    <d v="1899-12-30T20:03:00"/>
    <s v="20"/>
    <d v="2025-08-02T00:00:00"/>
    <d v="1899-12-30T14:56:00"/>
    <x v="16"/>
    <s v="Bilal Patel"/>
    <x v="0"/>
    <x v="1"/>
    <s v="Toys"/>
    <x v="2"/>
    <x v="5"/>
    <x v="1"/>
    <n v="16.54"/>
    <d v="2025-07-31T01:07:00"/>
    <d v="2024-08-09T01:18:00"/>
    <x v="0"/>
    <d v="2025-08-02T14:56:00"/>
    <d v="2025-08-01T01:07:00"/>
    <x v="0"/>
  </r>
  <r>
    <s v="ORD-20240809-02466"/>
    <x v="0"/>
    <s v="PRF-001"/>
    <x v="14"/>
    <n v="117.66"/>
    <x v="10"/>
    <n v="1"/>
    <x v="156"/>
    <x v="7"/>
    <d v="1899-12-30T15:51:00"/>
    <s v="15"/>
    <d v="2024-08-10T00:00:00"/>
    <d v="1899-12-30T15:51:00"/>
    <x v="8"/>
    <s v="Arjun Kumar"/>
    <x v="2"/>
    <x v="0"/>
    <s v="Perfume"/>
    <x v="0"/>
    <x v="2"/>
    <x v="0"/>
    <n v="117.66"/>
    <d v="2024-08-09T01:07:00"/>
    <d v="2024-08-03T00:56:00"/>
    <x v="0"/>
    <d v="2024-08-10T15:51:00"/>
    <d v="2024-08-10T01:07:00"/>
    <x v="0"/>
  </r>
  <r>
    <s v="ORD-20250430-02467"/>
    <x v="0"/>
    <s v="SWT-001"/>
    <x v="9"/>
    <n v="29.31"/>
    <x v="7"/>
    <n v="1"/>
    <x v="347"/>
    <x v="0"/>
    <d v="1899-12-30T19:12:00"/>
    <s v="19"/>
    <d v="2025-05-02T00:00:00"/>
    <d v="1899-12-30T17:54:00"/>
    <x v="5"/>
    <s v="Reem Al Hosani"/>
    <x v="0"/>
    <x v="1"/>
    <s v="Dates &amp; Sweets"/>
    <x v="2"/>
    <x v="0"/>
    <x v="0"/>
    <n v="29.31"/>
    <d v="2025-04-30T00:00:00"/>
    <d v="2024-10-10T01:18:00"/>
    <x v="0"/>
    <d v="2025-05-02T17:54:00"/>
    <d v="2025-05-01T00:00:00"/>
    <x v="0"/>
  </r>
  <r>
    <s v="ORD-20241209-02468"/>
    <x v="0"/>
    <s v="FLW-002"/>
    <x v="5"/>
    <n v="54.41"/>
    <x v="6"/>
    <n v="1"/>
    <x v="310"/>
    <x v="11"/>
    <d v="1899-12-30T20:50:00"/>
    <s v="20"/>
    <d v="2024-12-10T00:00:00"/>
    <d v="1899-12-30T12:28:00"/>
    <x v="18"/>
    <s v="Zain Iqbal"/>
    <x v="1"/>
    <x v="1"/>
    <s v="Flowers"/>
    <x v="0"/>
    <x v="3"/>
    <x v="2"/>
    <n v="54.41"/>
    <d v="2024-12-09T00:56:00"/>
    <d v="2024-08-26T01:29:00"/>
    <x v="0"/>
    <d v="2024-12-10T12:28:00"/>
    <d v="2024-12-10T00:56:00"/>
    <x v="0"/>
  </r>
  <r>
    <s v="ORD-20250515-02469"/>
    <x v="0"/>
    <s v="PAF-001"/>
    <x v="12"/>
    <n v="22.59"/>
    <x v="5"/>
    <n v="1"/>
    <x v="111"/>
    <x v="1"/>
    <d v="1899-12-30T11:05:00"/>
    <s v="11"/>
    <d v="2025-05-16T00:00:00"/>
    <d v="1899-12-30T14:05:00"/>
    <x v="12"/>
    <s v="Zain Patel"/>
    <x v="1"/>
    <x v="0"/>
    <s v="Bakery"/>
    <x v="0"/>
    <x v="1"/>
    <x v="0"/>
    <n v="22.59"/>
    <d v="2025-05-15T00:56:00"/>
    <d v="2024-08-02T01:15:00"/>
    <x v="0"/>
    <d v="2025-05-16T14:05:00"/>
    <d v="2025-05-16T00:56:00"/>
    <x v="0"/>
  </r>
  <r>
    <s v="ORD-20241127-02470"/>
    <x v="0"/>
    <s v="FLW-001"/>
    <x v="1"/>
    <n v="54.61"/>
    <x v="0"/>
    <n v="1"/>
    <x v="313"/>
    <x v="9"/>
    <d v="1899-12-30T17:47:00"/>
    <s v="17"/>
    <d v="2024-11-28T00:00:00"/>
    <d v="1899-12-30T18:47:00"/>
    <x v="6"/>
    <s v="Meera Hussain"/>
    <x v="0"/>
    <x v="0"/>
    <s v="Flowers"/>
    <x v="0"/>
    <x v="3"/>
    <x v="0"/>
    <n v="54.61"/>
    <d v="2024-11-27T00:22:00"/>
    <d v="2024-08-05T01:29:00"/>
    <x v="0"/>
    <d v="2024-11-28T18:47:00"/>
    <d v="2024-11-28T00:22:00"/>
    <x v="0"/>
  </r>
  <r>
    <s v="ORD-20250506-02471"/>
    <x v="0"/>
    <s v="GFT-001"/>
    <x v="2"/>
    <n v="38.03"/>
    <x v="1"/>
    <n v="1"/>
    <x v="1"/>
    <x v="1"/>
    <d v="1899-12-30T20:50:00"/>
    <s v="20"/>
    <d v="2025-05-07T00:00:00"/>
    <d v="1899-12-30T12:31:00"/>
    <x v="14"/>
    <s v="Abdullah Al Bateen"/>
    <x v="1"/>
    <x v="1"/>
    <s v="Gifting"/>
    <x v="0"/>
    <x v="0"/>
    <x v="1"/>
    <n v="38.03"/>
    <d v="2025-05-06T00:56:00"/>
    <d v="2024-08-27T01:07:00"/>
    <x v="0"/>
    <d v="2025-05-07T12:31:00"/>
    <d v="2025-05-07T00:56:00"/>
    <x v="0"/>
  </r>
  <r>
    <s v="ORD-20241210-02472"/>
    <x v="0"/>
    <s v="PRF-001"/>
    <x v="14"/>
    <n v="107.4"/>
    <x v="2"/>
    <n v="2"/>
    <x v="207"/>
    <x v="11"/>
    <d v="1899-12-30T16:30:00"/>
    <s v="16"/>
    <d v="2024-12-11T00:00:00"/>
    <d v="1899-12-30T19:30:00"/>
    <x v="22"/>
    <s v="Sophia Johnson"/>
    <x v="5"/>
    <x v="1"/>
    <s v="Perfume"/>
    <x v="0"/>
    <x v="2"/>
    <x v="0"/>
    <n v="214.8"/>
    <d v="2024-12-10T01:15:00"/>
    <d v="2024-08-30T01:15:00"/>
    <x v="0"/>
    <d v="2024-12-11T19:30:00"/>
    <d v="2024-12-11T01:15:00"/>
    <x v="0"/>
  </r>
  <r>
    <s v="ORD-20250109-02473"/>
    <x v="0"/>
    <s v="GFT-001"/>
    <x v="2"/>
    <n v="36.74"/>
    <x v="1"/>
    <n v="2"/>
    <x v="138"/>
    <x v="4"/>
    <d v="1899-12-30T13:04:00"/>
    <s v="13"/>
    <d v="2025-01-09T00:00:00"/>
    <d v="1899-12-30T16:04:00"/>
    <x v="2"/>
    <s v="Fatima Al Marri"/>
    <x v="0"/>
    <x v="0"/>
    <s v="Gifting"/>
    <x v="1"/>
    <x v="2"/>
    <x v="0"/>
    <n v="73.48"/>
    <d v="2025-01-09T00:44:00"/>
    <d v="2024-08-03T00:33:00"/>
    <x v="0"/>
    <d v="2025-01-09T16:04:00"/>
    <d v="2025-01-10T00:44:00"/>
    <x v="1"/>
  </r>
  <r>
    <s v="ORD-20240930-02474"/>
    <x v="0"/>
    <s v="HOM-001"/>
    <x v="3"/>
    <n v="33.19"/>
    <x v="11"/>
    <n v="1"/>
    <x v="19"/>
    <x v="3"/>
    <d v="1899-12-30T10:46:00"/>
    <s v="10"/>
    <d v="2024-09-30T00:00:00"/>
    <d v="1899-12-30T16:46:00"/>
    <x v="6"/>
    <s v="Sara Patel"/>
    <x v="0"/>
    <x v="1"/>
    <s v="Home Fragrance"/>
    <x v="1"/>
    <x v="1"/>
    <x v="0"/>
    <n v="33.19"/>
    <d v="2024-09-30T00:11:00"/>
    <d v="2024-08-11T01:07:00"/>
    <x v="0"/>
    <d v="2024-09-30T16:46:00"/>
    <d v="2024-10-01T00:11:00"/>
    <x v="1"/>
  </r>
  <r>
    <s v="ORD-20250423-02475"/>
    <x v="0"/>
    <s v="GFT-001"/>
    <x v="2"/>
    <n v="36.08"/>
    <x v="12"/>
    <n v="1"/>
    <x v="309"/>
    <x v="0"/>
    <d v="1899-12-30T20:13:00"/>
    <s v="20"/>
    <d v="2025-04-24T00:00:00"/>
    <d v="1899-12-30T21:13:00"/>
    <x v="17"/>
    <s v="Imran Khan"/>
    <x v="2"/>
    <x v="1"/>
    <s v="Gifting"/>
    <x v="0"/>
    <x v="0"/>
    <x v="0"/>
    <n v="36.08"/>
    <d v="2025-04-23T00:11:00"/>
    <d v="2024-08-03T00:11:00"/>
    <x v="0"/>
    <d v="2025-04-24T21:13:00"/>
    <d v="2025-04-24T00:11:00"/>
    <x v="0"/>
  </r>
  <r>
    <s v="ORD-20250730-02476"/>
    <x v="0"/>
    <s v="DAT-001"/>
    <x v="6"/>
    <n v="31.53"/>
    <x v="4"/>
    <n v="3"/>
    <x v="12"/>
    <x v="8"/>
    <d v="1899-12-30T12:22:00"/>
    <s v="12"/>
    <d v="2025-07-31T00:00:00"/>
    <d v="1899-12-30T14:22:00"/>
    <x v="5"/>
    <s v="Meera Kumar"/>
    <x v="2"/>
    <x v="1"/>
    <s v="Dates &amp; Sweets"/>
    <x v="0"/>
    <x v="1"/>
    <x v="2"/>
    <n v="94.59"/>
    <d v="2025-07-30T01:18:00"/>
    <d v="2024-08-31T01:15:00"/>
    <x v="0"/>
    <d v="2025-07-31T14:22:00"/>
    <d v="2025-07-31T01:18:00"/>
    <x v="0"/>
  </r>
  <r>
    <s v="ORD-20241123-02477"/>
    <x v="0"/>
    <s v="GFT-001"/>
    <x v="2"/>
    <n v="40.630000000000003"/>
    <x v="3"/>
    <n v="1"/>
    <x v="62"/>
    <x v="9"/>
    <d v="1899-12-30T09:21:00"/>
    <s v="9"/>
    <d v="2024-11-23T00:00:00"/>
    <d v="1899-12-30T12:21:00"/>
    <x v="26"/>
    <s v="Sophia Davis"/>
    <x v="1"/>
    <x v="0"/>
    <s v="Gifting"/>
    <x v="1"/>
    <x v="0"/>
    <x v="0"/>
    <n v="40.630000000000003"/>
    <d v="2024-11-23T00:33:00"/>
    <d v="2024-11-23T00:33:00"/>
    <x v="1"/>
    <d v="2024-11-23T12:21:00"/>
    <d v="2024-11-24T00:33:00"/>
    <x v="1"/>
  </r>
  <r>
    <s v="ORD-20250522-02478"/>
    <x v="0"/>
    <s v="FLW-001"/>
    <x v="1"/>
    <n v="53.01"/>
    <x v="11"/>
    <n v="1"/>
    <x v="51"/>
    <x v="1"/>
    <d v="1899-12-30T12:30:00"/>
    <s v="12"/>
    <d v="2025-05-22T00:00:00"/>
    <d v="1899-12-30T17:30:00"/>
    <x v="10"/>
    <s v="Latifa Al Nuaimi"/>
    <x v="1"/>
    <x v="1"/>
    <s v="Flowers"/>
    <x v="1"/>
    <x v="1"/>
    <x v="0"/>
    <n v="53.01"/>
    <d v="2025-05-22T00:33:00"/>
    <d v="2024-12-31T01:18:00"/>
    <x v="0"/>
    <d v="2025-05-22T17:30:00"/>
    <d v="2025-05-23T00:33:00"/>
    <x v="1"/>
  </r>
  <r>
    <s v="ORD-20250220-02479"/>
    <x v="0"/>
    <s v="CRP-001"/>
    <x v="4"/>
    <n v="162.54"/>
    <x v="9"/>
    <n v="3"/>
    <x v="168"/>
    <x v="5"/>
    <d v="1899-12-30T17:27:00"/>
    <s v="17"/>
    <d v="2025-02-21T00:00:00"/>
    <d v="1899-12-30T20:27:00"/>
    <x v="3"/>
    <s v="Saeed Al Mansoori"/>
    <x v="0"/>
    <x v="1"/>
    <s v="Hamper"/>
    <x v="0"/>
    <x v="0"/>
    <x v="1"/>
    <n v="487.62"/>
    <d v="2025-02-20T00:33:00"/>
    <d v="2024-09-27T01:07:00"/>
    <x v="0"/>
    <d v="2025-02-21T20:27:00"/>
    <d v="2025-02-21T00:33:00"/>
    <x v="0"/>
  </r>
  <r>
    <s v="ORD-20240818-02480"/>
    <x v="0"/>
    <s v="CHC-001"/>
    <x v="17"/>
    <n v="18.21"/>
    <x v="1"/>
    <n v="1"/>
    <x v="214"/>
    <x v="7"/>
    <d v="1899-12-30T09:55:00"/>
    <s v="9"/>
    <d v="2024-08-18T00:00:00"/>
    <d v="1899-12-30T15:55:00"/>
    <x v="14"/>
    <s v="Ali Verma"/>
    <x v="1"/>
    <x v="0"/>
    <s v="Chocolate"/>
    <x v="1"/>
    <x v="5"/>
    <x v="1"/>
    <n v="18.21"/>
    <d v="2024-08-18T00:44:00"/>
    <d v="2024-08-18T00:44:00"/>
    <x v="1"/>
    <d v="2024-08-18T15:55:00"/>
    <d v="2024-08-19T00:44:00"/>
    <x v="1"/>
  </r>
  <r>
    <s v="ORD-20241208-02481"/>
    <x v="0"/>
    <s v="HMP-002"/>
    <x v="8"/>
    <n v="82.61"/>
    <x v="9"/>
    <n v="3"/>
    <x v="308"/>
    <x v="11"/>
    <d v="1899-12-30T13:22:00"/>
    <s v="13"/>
    <d v="2024-12-10T00:00:00"/>
    <d v="1899-12-30T14:22:00"/>
    <x v="8"/>
    <s v="Farhan Shaikh"/>
    <x v="2"/>
    <x v="0"/>
    <s v="Hamper"/>
    <x v="2"/>
    <x v="2"/>
    <x v="0"/>
    <n v="247.82999999999998"/>
    <d v="2024-12-08T00:44:00"/>
    <d v="2024-08-02T01:29:00"/>
    <x v="0"/>
    <d v="2024-12-10T14:22:00"/>
    <d v="2024-12-09T00:44:00"/>
    <x v="0"/>
  </r>
  <r>
    <s v="ORD-20241205-02482"/>
    <x v="0"/>
    <s v="HMP-001"/>
    <x v="11"/>
    <n v="70.09"/>
    <x v="9"/>
    <n v="8"/>
    <x v="57"/>
    <x v="11"/>
    <d v="1899-12-30T18:58:00"/>
    <s v="18"/>
    <d v="2024-12-06T00:00:00"/>
    <d v="1899-12-30T18:58:00"/>
    <x v="16"/>
    <s v="Priya Hussain"/>
    <x v="0"/>
    <x v="0"/>
    <s v="Hamper"/>
    <x v="0"/>
    <x v="3"/>
    <x v="2"/>
    <n v="560.72"/>
    <d v="2024-12-05T01:18:00"/>
    <d v="2024-08-07T00:25:00"/>
    <x v="0"/>
    <d v="2024-12-06T18:58:00"/>
    <d v="2024-12-06T01:18:00"/>
    <x v="0"/>
  </r>
  <r>
    <s v="ORD-20250327-02483"/>
    <x v="0"/>
    <s v="DAT-001"/>
    <x v="6"/>
    <n v="34.18"/>
    <x v="4"/>
    <n v="1"/>
    <x v="181"/>
    <x v="2"/>
    <d v="1899-12-30T16:45:00"/>
    <s v="16"/>
    <d v="2025-03-28T00:00:00"/>
    <d v="1899-12-30T21:45:00"/>
    <x v="14"/>
    <s v="Mohammed Al Nuaimi"/>
    <x v="1"/>
    <x v="1"/>
    <s v="Dates &amp; Sweets"/>
    <x v="0"/>
    <x v="2"/>
    <x v="1"/>
    <n v="34.18"/>
    <d v="2025-03-27T01:07:00"/>
    <d v="2024-08-19T01:15:00"/>
    <x v="0"/>
    <d v="2025-03-28T21:45:00"/>
    <d v="2025-03-28T01:07:00"/>
    <x v="0"/>
  </r>
  <r>
    <s v="ORD-20250704-02484"/>
    <x v="0"/>
    <s v="HMP-001"/>
    <x v="11"/>
    <n v="66.599999999999994"/>
    <x v="9"/>
    <n v="4"/>
    <x v="179"/>
    <x v="8"/>
    <d v="1899-12-30T18:51:00"/>
    <s v="18"/>
    <d v="2025-07-05T00:00:00"/>
    <d v="1899-12-30T20:51:00"/>
    <x v="1"/>
    <s v="Maryam Al Suwaidi"/>
    <x v="1"/>
    <x v="1"/>
    <s v="Hamper"/>
    <x v="0"/>
    <x v="1"/>
    <x v="0"/>
    <n v="266.39999999999998"/>
    <d v="2025-07-04T01:07:00"/>
    <d v="2024-09-27T00:33:00"/>
    <x v="0"/>
    <d v="2025-07-05T20:51:00"/>
    <d v="2025-07-05T01:07:00"/>
    <x v="0"/>
  </r>
  <r>
    <s v="ORD-20250803-02485"/>
    <x v="0"/>
    <s v="DAT-001"/>
    <x v="6"/>
    <n v="29.85"/>
    <x v="7"/>
    <n v="3"/>
    <x v="44"/>
    <x v="7"/>
    <d v="1899-12-30T13:04:00"/>
    <s v="13"/>
    <d v="2025-08-05T00:00:00"/>
    <d v="1899-12-30T17:04:00"/>
    <x v="30"/>
    <s v="Mohammed Al Marri"/>
    <x v="4"/>
    <x v="1"/>
    <s v="Dates &amp; Sweets"/>
    <x v="2"/>
    <x v="0"/>
    <x v="0"/>
    <n v="89.550000000000011"/>
    <d v="2025-08-03T00:44:00"/>
    <d v="2024-08-01T00:56:00"/>
    <x v="0"/>
    <d v="2025-08-05T17:04:00"/>
    <d v="2025-08-04T00:44:00"/>
    <x v="0"/>
  </r>
  <r>
    <s v="ORD-20240912-02486"/>
    <x v="0"/>
    <s v="FLW-002"/>
    <x v="5"/>
    <n v="45.76"/>
    <x v="2"/>
    <n v="1"/>
    <x v="13"/>
    <x v="3"/>
    <d v="1899-12-30T17:35:00"/>
    <s v="17"/>
    <d v="2024-09-13T00:00:00"/>
    <d v="1899-12-30T20:35:00"/>
    <x v="7"/>
    <s v="Latifa Al Marri"/>
    <x v="0"/>
    <x v="0"/>
    <s v="Flowers"/>
    <x v="0"/>
    <x v="2"/>
    <x v="0"/>
    <n v="45.76"/>
    <d v="2024-09-12T01:29:00"/>
    <d v="2024-08-22T01:07:00"/>
    <x v="0"/>
    <d v="2024-09-13T20:35:00"/>
    <d v="2024-09-13T01:29:00"/>
    <x v="0"/>
  </r>
  <r>
    <s v="ORD-20240912-02487"/>
    <x v="0"/>
    <s v="HOM-001"/>
    <x v="3"/>
    <n v="31.5"/>
    <x v="11"/>
    <n v="1"/>
    <x v="13"/>
    <x v="3"/>
    <d v="1899-12-30T11:25:00"/>
    <s v="11"/>
    <d v="2024-09-13T00:00:00"/>
    <d v="1899-12-30T15:25:00"/>
    <x v="4"/>
    <s v="Priya Kumar"/>
    <x v="0"/>
    <x v="0"/>
    <s v="Home Fragrance"/>
    <x v="0"/>
    <x v="1"/>
    <x v="0"/>
    <n v="31.5"/>
    <d v="2024-09-12T00:44:00"/>
    <d v="2024-09-12T00:44:00"/>
    <x v="1"/>
    <d v="2024-09-13T15:25:00"/>
    <d v="2024-09-13T00:44:00"/>
    <x v="0"/>
  </r>
  <r>
    <s v="ORD-20250308-02488"/>
    <x v="0"/>
    <s v="CRP-001"/>
    <x v="4"/>
    <n v="142.88999999999999"/>
    <x v="9"/>
    <n v="5"/>
    <x v="75"/>
    <x v="2"/>
    <d v="1899-12-30T17:39:00"/>
    <s v="17"/>
    <d v="2025-03-09T00:00:00"/>
    <d v="1899-12-30T17:39:00"/>
    <x v="10"/>
    <s v="Bilal Ahmed"/>
    <x v="1"/>
    <x v="1"/>
    <s v="Hamper"/>
    <x v="0"/>
    <x v="1"/>
    <x v="0"/>
    <n v="714.44999999999993"/>
    <d v="2025-03-08T01:07:00"/>
    <d v="2024-08-13T00:56:00"/>
    <x v="0"/>
    <d v="2025-03-09T17:39:00"/>
    <d v="2025-03-09T01:07:00"/>
    <x v="0"/>
  </r>
  <r>
    <s v="ORD-20241227-02489"/>
    <x v="0"/>
    <s v="HOM-001"/>
    <x v="3"/>
    <n v="30.3"/>
    <x v="2"/>
    <n v="2"/>
    <x v="54"/>
    <x v="11"/>
    <d v="1899-12-30T21:52:00"/>
    <s v="21"/>
    <d v="2024-12-29T00:00:00"/>
    <d v="1899-12-30T15:16:00"/>
    <x v="2"/>
    <s v="Noor Al Nuaimi"/>
    <x v="0"/>
    <x v="0"/>
    <s v="Home Fragrance"/>
    <x v="2"/>
    <x v="0"/>
    <x v="1"/>
    <n v="60.6"/>
    <d v="2024-12-27T00:11:00"/>
    <d v="2024-09-01T01:29:00"/>
    <x v="0"/>
    <d v="2024-12-29T15:16:00"/>
    <d v="2024-12-28T00:11:00"/>
    <x v="0"/>
  </r>
  <r>
    <s v="ORD-20250515-02490"/>
    <x v="0"/>
    <s v="HOM-001"/>
    <x v="3"/>
    <n v="34.69"/>
    <x v="6"/>
    <n v="1"/>
    <x v="111"/>
    <x v="1"/>
    <d v="1899-12-30T16:38:00"/>
    <s v="16"/>
    <d v="2025-05-16T00:00:00"/>
    <d v="1899-12-30T18:38:00"/>
    <x v="5"/>
    <s v="Hina Shah"/>
    <x v="2"/>
    <x v="1"/>
    <s v="Home Fragrance"/>
    <x v="0"/>
    <x v="5"/>
    <x v="0"/>
    <n v="34.69"/>
    <d v="2025-05-15T00:56:00"/>
    <d v="2024-08-07T01:18:00"/>
    <x v="0"/>
    <d v="2025-05-16T18:38:00"/>
    <d v="2025-05-16T00:56:00"/>
    <x v="0"/>
  </r>
  <r>
    <s v="ORD-20241108-02491"/>
    <x v="0"/>
    <s v="FLW-002"/>
    <x v="5"/>
    <n v="52.77"/>
    <x v="1"/>
    <n v="1"/>
    <x v="69"/>
    <x v="9"/>
    <d v="1899-12-30T16:31:00"/>
    <s v="16"/>
    <d v="2024-11-09T00:00:00"/>
    <d v="1899-12-30T15:28:00"/>
    <x v="16"/>
    <s v="Fatima Al Falasi"/>
    <x v="0"/>
    <x v="0"/>
    <s v="Flowers"/>
    <x v="0"/>
    <x v="1"/>
    <x v="0"/>
    <n v="52.77"/>
    <d v="2024-11-08T00:44:00"/>
    <d v="2024-08-22T00:33:00"/>
    <x v="0"/>
    <d v="2024-11-09T15:28:00"/>
    <d v="2024-11-09T00:44:00"/>
    <x v="0"/>
  </r>
  <r>
    <s v="ORD-20250110-02492"/>
    <x v="0"/>
    <s v="HMP-002"/>
    <x v="8"/>
    <n v="77.8"/>
    <x v="7"/>
    <n v="1"/>
    <x v="101"/>
    <x v="4"/>
    <d v="1899-12-30T09:51:00"/>
    <s v="9"/>
    <d v="2025-01-11T00:00:00"/>
    <d v="1899-12-30T11:51:00"/>
    <x v="18"/>
    <s v="Hamad Al Marri"/>
    <x v="1"/>
    <x v="0"/>
    <s v="Hamper"/>
    <x v="0"/>
    <x v="1"/>
    <x v="0"/>
    <n v="77.8"/>
    <d v="2025-01-10T01:07:00"/>
    <d v="2024-08-18T00:33:00"/>
    <x v="0"/>
    <d v="2025-01-11T11:51:00"/>
    <d v="2025-01-11T01:07:00"/>
    <x v="0"/>
  </r>
  <r>
    <s v="ORD-20241211-02493"/>
    <x v="0"/>
    <s v="GFT-001"/>
    <x v="2"/>
    <n v="39.15"/>
    <x v="10"/>
    <n v="2"/>
    <x v="99"/>
    <x v="11"/>
    <d v="1899-12-30T12:35:00"/>
    <s v="12"/>
    <d v="2024-12-11T00:00:00"/>
    <d v="1899-12-30T15:35:00"/>
    <x v="8"/>
    <s v="Hassan Al Mansoori"/>
    <x v="2"/>
    <x v="1"/>
    <s v="Gifting"/>
    <x v="1"/>
    <x v="0"/>
    <x v="2"/>
    <n v="78.3"/>
    <d v="2024-12-11T00:56:00"/>
    <d v="2024-08-05T01:29:00"/>
    <x v="0"/>
    <d v="2024-12-11T15:35:00"/>
    <d v="2024-12-12T00:56:00"/>
    <x v="1"/>
  </r>
  <r>
    <s v="ORD-20250705-02494"/>
    <x v="0"/>
    <s v="TOY-001"/>
    <x v="0"/>
    <n v="20.83"/>
    <x v="1"/>
    <n v="1"/>
    <x v="332"/>
    <x v="8"/>
    <d v="1899-12-30T20:23:00"/>
    <s v="20"/>
    <d v="2025-07-07T00:00:00"/>
    <d v="1899-12-30T19:40:00"/>
    <x v="3"/>
    <s v="Daniel Brown"/>
    <x v="0"/>
    <x v="1"/>
    <s v="Toys"/>
    <x v="2"/>
    <x v="0"/>
    <x v="0"/>
    <n v="20.83"/>
    <d v="2025-07-05T00:56:00"/>
    <d v="2024-09-16T00:11:00"/>
    <x v="0"/>
    <d v="2025-07-07T19:40:00"/>
    <d v="2025-07-06T00:56:00"/>
    <x v="0"/>
  </r>
  <r>
    <s v="ORD-20240929-02495"/>
    <x v="0"/>
    <s v="PAF-001"/>
    <x v="12"/>
    <n v="22.01"/>
    <x v="8"/>
    <n v="2"/>
    <x v="36"/>
    <x v="3"/>
    <d v="1899-12-30T12:13:00"/>
    <s v="12"/>
    <d v="2024-09-30T00:00:00"/>
    <d v="1899-12-30T17:13:00"/>
    <x v="10"/>
    <s v="Reem Al Falasi"/>
    <x v="1"/>
    <x v="0"/>
    <s v="Bakery"/>
    <x v="0"/>
    <x v="1"/>
    <x v="2"/>
    <n v="44.02"/>
    <d v="2024-09-29T01:18:00"/>
    <d v="2024-08-27T00:44:00"/>
    <x v="0"/>
    <d v="2024-09-30T17:13:00"/>
    <d v="2024-09-30T01:18:00"/>
    <x v="0"/>
  </r>
  <r>
    <s v="ORD-20240919-02496"/>
    <x v="0"/>
    <s v="HMP-001"/>
    <x v="11"/>
    <n v="83.05"/>
    <x v="9"/>
    <n v="6"/>
    <x v="238"/>
    <x v="3"/>
    <d v="1899-12-30T13:58:00"/>
    <s v="13"/>
    <d v="2024-09-19T00:00:00"/>
    <d v="1899-12-30T20:58:00"/>
    <x v="5"/>
    <s v="Priya Verma"/>
    <x v="0"/>
    <x v="1"/>
    <s v="Hamper"/>
    <x v="1"/>
    <x v="0"/>
    <x v="1"/>
    <n v="498.29999999999995"/>
    <d v="2024-09-19T00:44:00"/>
    <d v="2024-09-19T00:44:00"/>
    <x v="1"/>
    <d v="2024-09-19T20:58:00"/>
    <d v="2024-09-20T00:44:00"/>
    <x v="1"/>
  </r>
  <r>
    <s v="ORD-20250520-02497"/>
    <x v="0"/>
    <s v="HMP-001"/>
    <x v="11"/>
    <n v="70.55"/>
    <x v="10"/>
    <n v="1"/>
    <x v="291"/>
    <x v="1"/>
    <d v="1899-12-30T11:43:00"/>
    <s v="11"/>
    <d v="2025-05-20T00:00:00"/>
    <d v="1899-12-30T17:43:00"/>
    <x v="5"/>
    <s v="Bilal Hussain"/>
    <x v="0"/>
    <x v="1"/>
    <s v="Hamper"/>
    <x v="1"/>
    <x v="5"/>
    <x v="1"/>
    <n v="70.55"/>
    <d v="2025-05-20T00:44:00"/>
    <d v="2024-08-14T00:11:00"/>
    <x v="0"/>
    <d v="2025-05-20T17:43:00"/>
    <d v="2025-05-21T00:44:00"/>
    <x v="1"/>
  </r>
  <r>
    <s v="ORD-20250104-02498"/>
    <x v="0"/>
    <s v="HMP-002"/>
    <x v="8"/>
    <n v="93.37"/>
    <x v="9"/>
    <n v="3"/>
    <x v="98"/>
    <x v="4"/>
    <d v="1899-12-30T12:16:00"/>
    <s v="12"/>
    <d v="2025-01-06T00:00:00"/>
    <d v="1899-12-30T17:16:00"/>
    <x v="27"/>
    <s v="Meera Chaudhry"/>
    <x v="7"/>
    <x v="0"/>
    <s v="Hamper"/>
    <x v="2"/>
    <x v="1"/>
    <x v="0"/>
    <n v="280.11"/>
    <d v="2025-01-04T00:11:00"/>
    <d v="2024-08-17T01:07:00"/>
    <x v="0"/>
    <d v="2025-01-06T17:16:00"/>
    <d v="2025-01-05T00:11:00"/>
    <x v="0"/>
  </r>
  <r>
    <s v="ORD-20250102-02499"/>
    <x v="0"/>
    <s v="CRP-001"/>
    <x v="4"/>
    <n v="156.75"/>
    <x v="9"/>
    <n v="9"/>
    <x v="82"/>
    <x v="4"/>
    <d v="1899-12-30T10:45:00"/>
    <s v="10"/>
    <d v="2025-01-02T00:00:00"/>
    <d v="1899-12-30T14:45:00"/>
    <x v="31"/>
    <s v="Abdullah Al Bateen"/>
    <x v="5"/>
    <x v="1"/>
    <s v="Hamper"/>
    <x v="1"/>
    <x v="1"/>
    <x v="0"/>
    <n v="1410.75"/>
    <d v="2025-01-02T01:07:00"/>
    <d v="2024-08-27T01:07:00"/>
    <x v="0"/>
    <d v="2025-01-02T14:45:00"/>
    <d v="2025-01-03T01:07:00"/>
    <x v="1"/>
  </r>
  <r>
    <s v="ORD-20250412-02500"/>
    <x v="0"/>
    <s v="HMP-001"/>
    <x v="11"/>
    <n v="69.72"/>
    <x v="12"/>
    <n v="2"/>
    <x v="27"/>
    <x v="0"/>
    <d v="1899-12-30T11:42:00"/>
    <s v="11"/>
    <d v="2025-04-12T00:00:00"/>
    <d v="1899-12-30T18:42:00"/>
    <x v="11"/>
    <s v="Noor Al Falasi"/>
    <x v="0"/>
    <x v="1"/>
    <s v="Hamper"/>
    <x v="1"/>
    <x v="2"/>
    <x v="2"/>
    <n v="139.44"/>
    <d v="2025-04-12T01:15:00"/>
    <d v="2024-08-31T00:22:00"/>
    <x v="0"/>
    <d v="2025-04-12T18:42:00"/>
    <d v="2025-04-13T01:15:00"/>
    <x v="1"/>
  </r>
  <r>
    <s v="ORD-20241026-02501"/>
    <x v="0"/>
    <s v="HMP-002"/>
    <x v="8"/>
    <n v="81.39"/>
    <x v="9"/>
    <n v="10"/>
    <x v="208"/>
    <x v="10"/>
    <d v="1899-12-30T14:53:00"/>
    <s v="14"/>
    <d v="2024-10-28T00:00:00"/>
    <d v="1899-12-30T16:53:00"/>
    <x v="18"/>
    <s v="Rakesh Iqbal"/>
    <x v="1"/>
    <x v="0"/>
    <s v="Hamper"/>
    <x v="2"/>
    <x v="2"/>
    <x v="0"/>
    <n v="813.9"/>
    <d v="2024-10-26T01:29:00"/>
    <d v="2024-08-26T01:18:00"/>
    <x v="0"/>
    <d v="2024-10-28T16:53:00"/>
    <d v="2024-10-27T01:29:00"/>
    <x v="0"/>
  </r>
  <r>
    <s v="ORD-20241104-02502"/>
    <x v="0"/>
    <s v="GFT-001"/>
    <x v="2"/>
    <n v="34.06"/>
    <x v="6"/>
    <n v="1"/>
    <x v="216"/>
    <x v="9"/>
    <d v="1899-12-30T10:05:00"/>
    <s v="10"/>
    <d v="2024-11-05T00:00:00"/>
    <d v="1899-12-30T10:05:00"/>
    <x v="8"/>
    <s v="Rakesh Verma"/>
    <x v="2"/>
    <x v="0"/>
    <s v="Gifting"/>
    <x v="0"/>
    <x v="1"/>
    <x v="0"/>
    <n v="34.06"/>
    <d v="2024-11-04T01:29:00"/>
    <d v="2024-08-07T01:29:00"/>
    <x v="0"/>
    <d v="2024-11-05T10:05:00"/>
    <d v="2024-11-05T01:29:00"/>
    <x v="0"/>
  </r>
  <r>
    <s v="ORD-20240925-02503"/>
    <x v="0"/>
    <s v="PRF-001"/>
    <x v="14"/>
    <n v="123.29"/>
    <x v="10"/>
    <n v="3"/>
    <x v="279"/>
    <x v="3"/>
    <d v="1899-12-30T12:41:00"/>
    <s v="12"/>
    <d v="2024-09-26T00:00:00"/>
    <d v="1899-12-30T13:41:00"/>
    <x v="6"/>
    <s v="Emma Brown"/>
    <x v="0"/>
    <x v="1"/>
    <s v="Perfume"/>
    <x v="0"/>
    <x v="2"/>
    <x v="2"/>
    <n v="369.87"/>
    <d v="2024-09-25T00:22:00"/>
    <d v="2024-08-22T00:11:00"/>
    <x v="0"/>
    <d v="2024-09-26T13:41:00"/>
    <d v="2024-09-26T00:22:00"/>
    <x v="0"/>
  </r>
  <r>
    <s v="ORD-20240908-02504"/>
    <x v="0"/>
    <s v="CKE-001"/>
    <x v="7"/>
    <n v="61.84"/>
    <x v="8"/>
    <n v="1"/>
    <x v="64"/>
    <x v="3"/>
    <d v="1899-12-30T21:49:00"/>
    <s v="21"/>
    <d v="2024-09-10T00:00:00"/>
    <d v="1899-12-30T15:02:00"/>
    <x v="21"/>
    <s v="Bilal Khan"/>
    <x v="4"/>
    <x v="0"/>
    <s v="Cakes"/>
    <x v="2"/>
    <x v="3"/>
    <x v="2"/>
    <n v="61.84"/>
    <d v="2024-09-08T01:18:00"/>
    <d v="2024-08-15T01:15:00"/>
    <x v="0"/>
    <d v="2024-09-10T15:02:00"/>
    <d v="2024-09-09T01:18:00"/>
    <x v="0"/>
  </r>
  <r>
    <s v="ORD-20240826-02505"/>
    <x v="0"/>
    <s v="SWT-001"/>
    <x v="9"/>
    <n v="29.91"/>
    <x v="7"/>
    <n v="1"/>
    <x v="32"/>
    <x v="7"/>
    <d v="1899-12-30T09:39:00"/>
    <s v="9"/>
    <d v="2024-08-26T00:00:00"/>
    <d v="1899-12-30T14:39:00"/>
    <x v="2"/>
    <s v="Imran Chaudhry"/>
    <x v="0"/>
    <x v="0"/>
    <s v="Dates &amp; Sweets"/>
    <x v="1"/>
    <x v="0"/>
    <x v="2"/>
    <n v="29.91"/>
    <d v="2024-08-26T00:33:00"/>
    <d v="2024-08-16T00:22:00"/>
    <x v="0"/>
    <d v="2024-08-26T14:39:00"/>
    <d v="2024-08-27T00:33:00"/>
    <x v="1"/>
  </r>
  <r>
    <s v="ORD-20250419-02506"/>
    <x v="0"/>
    <s v="PER-001"/>
    <x v="10"/>
    <n v="12.4"/>
    <x v="8"/>
    <n v="3"/>
    <x v="110"/>
    <x v="0"/>
    <d v="1899-12-30T21:07:00"/>
    <s v="21"/>
    <d v="2025-04-21T00:00:00"/>
    <d v="1899-12-30T21:07:00"/>
    <x v="20"/>
    <s v="Aijaz Shah"/>
    <x v="4"/>
    <x v="1"/>
    <s v="Personalized"/>
    <x v="2"/>
    <x v="0"/>
    <x v="2"/>
    <n v="37.200000000000003"/>
    <d v="2025-04-19T00:11:00"/>
    <d v="2024-09-21T01:07:00"/>
    <x v="0"/>
    <d v="2025-04-21T21:07:00"/>
    <d v="2025-04-20T00:11:00"/>
    <x v="0"/>
  </r>
  <r>
    <s v="ORD-20240811-02507"/>
    <x v="0"/>
    <s v="TOY-001"/>
    <x v="0"/>
    <n v="18.670000000000002"/>
    <x v="1"/>
    <n v="3"/>
    <x v="251"/>
    <x v="7"/>
    <d v="1899-12-30T20:21:00"/>
    <s v="20"/>
    <d v="2024-08-13T00:00:00"/>
    <d v="1899-12-30T13:41:00"/>
    <x v="11"/>
    <s v="Sara Patel"/>
    <x v="0"/>
    <x v="1"/>
    <s v="Toys"/>
    <x v="2"/>
    <x v="0"/>
    <x v="0"/>
    <n v="56.010000000000005"/>
    <d v="2024-08-11T01:07:00"/>
    <d v="2024-08-11T01:07:00"/>
    <x v="1"/>
    <d v="2024-08-13T13:41:00"/>
    <d v="2024-08-12T01:07:00"/>
    <x v="0"/>
  </r>
  <r>
    <s v="ORD-20250224-02508"/>
    <x v="0"/>
    <s v="PRF-001"/>
    <x v="14"/>
    <n v="120.42"/>
    <x v="10"/>
    <n v="3"/>
    <x v="34"/>
    <x v="5"/>
    <d v="1899-12-30T19:39:00"/>
    <s v="19"/>
    <d v="2025-02-25T00:00:00"/>
    <d v="1899-12-30T21:39:00"/>
    <x v="16"/>
    <s v="Abdullah Al Falasi"/>
    <x v="0"/>
    <x v="0"/>
    <s v="Perfume"/>
    <x v="0"/>
    <x v="0"/>
    <x v="1"/>
    <n v="361.26"/>
    <d v="2025-02-24T01:15:00"/>
    <d v="2024-11-25T01:07:00"/>
    <x v="0"/>
    <d v="2025-02-25T21:39:00"/>
    <d v="2025-02-25T01:15:00"/>
    <x v="0"/>
  </r>
  <r>
    <s v="ORD-20250810-02509"/>
    <x v="0"/>
    <s v="BAL-001"/>
    <x v="13"/>
    <n v="26.12"/>
    <x v="5"/>
    <n v="10"/>
    <x v="10"/>
    <x v="7"/>
    <d v="1899-12-30T18:16:00"/>
    <s v="18"/>
    <d v="2025-08-11T00:00:00"/>
    <d v="1899-12-30T16:31:00"/>
    <x v="1"/>
    <s v="Priya Shah"/>
    <x v="1"/>
    <x v="1"/>
    <s v="Balloons"/>
    <x v="0"/>
    <x v="0"/>
    <x v="0"/>
    <n v="261.2"/>
    <d v="2025-08-10T00:11:00"/>
    <d v="2024-08-23T01:29:00"/>
    <x v="0"/>
    <d v="2025-08-11T16:31:00"/>
    <d v="2025-08-11T00:11:00"/>
    <x v="0"/>
  </r>
  <r>
    <s v="ORD-20241130-02510"/>
    <x v="0"/>
    <s v="HMP-002"/>
    <x v="8"/>
    <n v="67.8"/>
    <x v="4"/>
    <n v="1"/>
    <x v="37"/>
    <x v="9"/>
    <d v="1899-12-30T12:17:00"/>
    <s v="12"/>
    <d v="2024-12-01T00:00:00"/>
    <d v="1899-12-30T18:17:00"/>
    <x v="5"/>
    <s v="Omar Al Nahyan"/>
    <x v="0"/>
    <x v="1"/>
    <s v="Hamper"/>
    <x v="0"/>
    <x v="0"/>
    <x v="1"/>
    <n v="67.8"/>
    <d v="2024-11-30T00:56:00"/>
    <d v="2024-08-01T01:29:00"/>
    <x v="0"/>
    <d v="2024-12-01T18:17:00"/>
    <d v="2024-12-01T00:56:00"/>
    <x v="0"/>
  </r>
  <r>
    <s v="ORD-20241221-02511"/>
    <x v="0"/>
    <s v="CHC-001"/>
    <x v="17"/>
    <n v="17.57"/>
    <x v="1"/>
    <n v="1"/>
    <x v="169"/>
    <x v="11"/>
    <d v="1899-12-30T17:17:00"/>
    <s v="17"/>
    <d v="2024-12-22T00:00:00"/>
    <d v="1899-12-30T17:17:00"/>
    <x v="26"/>
    <s v="Meera Khan"/>
    <x v="1"/>
    <x v="1"/>
    <s v="Chocolate"/>
    <x v="0"/>
    <x v="1"/>
    <x v="0"/>
    <n v="17.57"/>
    <d v="2024-12-21T01:29:00"/>
    <d v="2024-08-10T00:44:00"/>
    <x v="0"/>
    <d v="2024-12-22T17:17:00"/>
    <d v="2024-12-22T01:29:00"/>
    <x v="0"/>
  </r>
  <r>
    <s v="ORD-20250120-02512"/>
    <x v="0"/>
    <s v="FLW-002"/>
    <x v="5"/>
    <n v="56.06"/>
    <x v="3"/>
    <n v="1"/>
    <x v="90"/>
    <x v="4"/>
    <d v="1899-12-30T19:06:00"/>
    <s v="19"/>
    <d v="2025-01-21T00:00:00"/>
    <d v="1899-12-30T19:06:00"/>
    <x v="5"/>
    <s v="Hamad Al Shamsi"/>
    <x v="2"/>
    <x v="1"/>
    <s v="Flowers"/>
    <x v="0"/>
    <x v="0"/>
    <x v="0"/>
    <n v="56.06"/>
    <d v="2025-01-20T00:33:00"/>
    <d v="2024-08-28T00:33:00"/>
    <x v="0"/>
    <d v="2025-01-21T19:06:00"/>
    <d v="2025-01-21T00:33:00"/>
    <x v="0"/>
  </r>
  <r>
    <s v="ORD-20240915-02513"/>
    <x v="0"/>
    <s v="HMP-002"/>
    <x v="8"/>
    <n v="77.17"/>
    <x v="4"/>
    <n v="1"/>
    <x v="378"/>
    <x v="3"/>
    <d v="1899-12-30T10:19:00"/>
    <s v="10"/>
    <d v="2024-09-17T00:00:00"/>
    <d v="1899-12-30T11:19:00"/>
    <x v="35"/>
    <s v="Michael Brown"/>
    <x v="5"/>
    <x v="1"/>
    <s v="Hamper"/>
    <x v="2"/>
    <x v="0"/>
    <x v="1"/>
    <n v="77.17"/>
    <d v="2024-09-15T00:11:00"/>
    <d v="2024-09-15T00:11:00"/>
    <x v="1"/>
    <d v="2024-09-17T11:19:00"/>
    <d v="2024-09-16T00:11:00"/>
    <x v="0"/>
  </r>
  <r>
    <s v="ORD-20241020-02514"/>
    <x v="0"/>
    <s v="CRP-001"/>
    <x v="4"/>
    <n v="147.55000000000001"/>
    <x v="9"/>
    <n v="4"/>
    <x v="366"/>
    <x v="10"/>
    <d v="1899-12-30T09:24:00"/>
    <s v="9"/>
    <d v="2024-10-20T00:00:00"/>
    <d v="1899-12-30T12:24:00"/>
    <x v="15"/>
    <s v="Saeed Al Mansoori"/>
    <x v="2"/>
    <x v="1"/>
    <s v="Hamper"/>
    <x v="1"/>
    <x v="4"/>
    <x v="0"/>
    <n v="590.20000000000005"/>
    <d v="2024-10-20T01:07:00"/>
    <d v="2024-09-27T01:07:00"/>
    <x v="0"/>
    <d v="2024-10-20T12:24:00"/>
    <d v="2024-10-21T01:07:00"/>
    <x v="1"/>
  </r>
  <r>
    <s v="ORD-20240804-02515"/>
    <x v="0"/>
    <s v="FLW-002"/>
    <x v="5"/>
    <n v="62.72"/>
    <x v="3"/>
    <n v="1"/>
    <x v="163"/>
    <x v="7"/>
    <d v="1899-12-30T11:05:00"/>
    <s v="11"/>
    <d v="2024-08-04T00:00:00"/>
    <d v="1899-12-30T16:05:00"/>
    <x v="26"/>
    <s v="Neha Khan"/>
    <x v="1"/>
    <x v="1"/>
    <s v="Flowers"/>
    <x v="1"/>
    <x v="0"/>
    <x v="1"/>
    <n v="62.72"/>
    <d v="2024-08-04T00:56:00"/>
    <d v="2024-08-04T00:56:00"/>
    <x v="1"/>
    <d v="2024-08-04T16:05:00"/>
    <d v="2024-08-05T00:56:00"/>
    <x v="1"/>
  </r>
  <r>
    <s v="ORD-20240803-02516"/>
    <x v="0"/>
    <s v="TOY-001"/>
    <x v="0"/>
    <n v="20.27"/>
    <x v="1"/>
    <n v="2"/>
    <x v="29"/>
    <x v="7"/>
    <d v="1899-12-30T19:48:00"/>
    <s v="19"/>
    <d v="2024-08-04T00:00:00"/>
    <d v="1899-12-30T20:48:00"/>
    <x v="9"/>
    <s v="Sophia Jones"/>
    <x v="2"/>
    <x v="0"/>
    <s v="Toys"/>
    <x v="0"/>
    <x v="5"/>
    <x v="0"/>
    <n v="40.54"/>
    <d v="2024-08-03T00:25:00"/>
    <d v="2024-08-03T00:25:00"/>
    <x v="1"/>
    <d v="2024-08-04T20:48:00"/>
    <d v="2024-08-04T00:25:00"/>
    <x v="0"/>
  </r>
  <r>
    <s v="ORD-20241011-02517"/>
    <x v="0"/>
    <s v="FLW-002"/>
    <x v="5"/>
    <n v="52.95"/>
    <x v="3"/>
    <n v="2"/>
    <x v="190"/>
    <x v="10"/>
    <d v="1899-12-30T10:15:00"/>
    <s v="10"/>
    <d v="2024-10-12T00:00:00"/>
    <d v="1899-12-30T16:15:00"/>
    <x v="4"/>
    <s v="Hina Khan"/>
    <x v="0"/>
    <x v="0"/>
    <s v="Flowers"/>
    <x v="0"/>
    <x v="1"/>
    <x v="0"/>
    <n v="105.9"/>
    <d v="2024-10-11T00:33:00"/>
    <d v="2024-08-13T00:33:00"/>
    <x v="0"/>
    <d v="2024-10-12T16:15:00"/>
    <d v="2024-10-12T00:33:00"/>
    <x v="0"/>
  </r>
  <r>
    <s v="ORD-20241005-02518"/>
    <x v="0"/>
    <s v="GFT-001"/>
    <x v="2"/>
    <n v="34.58"/>
    <x v="12"/>
    <n v="1"/>
    <x v="232"/>
    <x v="10"/>
    <d v="1899-12-30T11:10:00"/>
    <s v="11"/>
    <d v="2024-10-05T00:00:00"/>
    <d v="1899-12-30T16:10:00"/>
    <x v="31"/>
    <s v="Hassan Al Nahyan"/>
    <x v="5"/>
    <x v="0"/>
    <s v="Gifting"/>
    <x v="1"/>
    <x v="1"/>
    <x v="1"/>
    <n v="34.58"/>
    <d v="2024-10-05T01:18:00"/>
    <d v="2024-08-07T00:22:00"/>
    <x v="0"/>
    <d v="2024-10-05T16:10:00"/>
    <d v="2024-10-06T01:18:00"/>
    <x v="1"/>
  </r>
  <r>
    <s v="ORD-20250702-02519"/>
    <x v="0"/>
    <s v="PAF-001"/>
    <x v="12"/>
    <n v="21.87"/>
    <x v="3"/>
    <n v="1"/>
    <x v="88"/>
    <x v="8"/>
    <d v="1899-12-30T17:59:00"/>
    <s v="17"/>
    <d v="2025-07-03T00:00:00"/>
    <d v="1899-12-30T18:59:00"/>
    <x v="29"/>
    <s v="Latifa Al Bateen"/>
    <x v="2"/>
    <x v="1"/>
    <s v="Bakery"/>
    <x v="0"/>
    <x v="2"/>
    <x v="2"/>
    <n v="21.87"/>
    <d v="2025-07-02T00:56:00"/>
    <d v="2024-09-06T00:33:00"/>
    <x v="0"/>
    <d v="2025-07-03T18:59:00"/>
    <d v="2025-07-03T00:56:00"/>
    <x v="0"/>
  </r>
  <r>
    <s v="ORD-20250320-02520"/>
    <x v="0"/>
    <s v="HMP-002"/>
    <x v="8"/>
    <n v="86.03"/>
    <x v="7"/>
    <n v="1"/>
    <x v="224"/>
    <x v="2"/>
    <d v="1899-12-30T19:07:00"/>
    <s v="19"/>
    <d v="2025-03-21T00:00:00"/>
    <d v="1899-12-30T19:07:00"/>
    <x v="10"/>
    <s v="Emma Johnson"/>
    <x v="1"/>
    <x v="0"/>
    <s v="Hamper"/>
    <x v="0"/>
    <x v="3"/>
    <x v="0"/>
    <n v="86.03"/>
    <d v="2025-03-20T01:18:00"/>
    <d v="2024-09-09T01:29:00"/>
    <x v="0"/>
    <d v="2025-03-21T19:07:00"/>
    <d v="2025-03-21T01:18:00"/>
    <x v="0"/>
  </r>
  <r>
    <s v="ORD-20241123-02521"/>
    <x v="0"/>
    <s v="PER-002"/>
    <x v="15"/>
    <n v="20.309999999999999"/>
    <x v="0"/>
    <n v="3"/>
    <x v="62"/>
    <x v="9"/>
    <d v="1899-12-30T17:32:00"/>
    <s v="17"/>
    <d v="2024-11-24T00:00:00"/>
    <d v="1899-12-30T17:32:00"/>
    <x v="31"/>
    <s v="Emily Johnson"/>
    <x v="5"/>
    <x v="1"/>
    <s v="Personalized"/>
    <x v="0"/>
    <x v="0"/>
    <x v="1"/>
    <n v="60.929999999999993"/>
    <d v="2024-11-23T00:56:00"/>
    <d v="2024-11-22T00:44:00"/>
    <x v="0"/>
    <d v="2024-11-24T17:32:00"/>
    <d v="2024-11-24T00:56:00"/>
    <x v="0"/>
  </r>
  <r>
    <s v="ORD-20250505-02522"/>
    <x v="0"/>
    <s v="FLW-002"/>
    <x v="5"/>
    <n v="51.66"/>
    <x v="6"/>
    <n v="1"/>
    <x v="120"/>
    <x v="1"/>
    <d v="1899-12-30T10:36:00"/>
    <s v="10"/>
    <d v="2025-05-05T00:00:00"/>
    <d v="1899-12-30T15:36:00"/>
    <x v="24"/>
    <s v="Bilal Khan"/>
    <x v="1"/>
    <x v="0"/>
    <s v="Flowers"/>
    <x v="1"/>
    <x v="1"/>
    <x v="0"/>
    <n v="51.66"/>
    <d v="2025-05-05T01:07:00"/>
    <d v="2024-08-15T01:15:00"/>
    <x v="0"/>
    <d v="2025-05-05T15:36:00"/>
    <d v="2025-05-06T01:07:00"/>
    <x v="1"/>
  </r>
  <r>
    <s v="ORD-20250606-02523"/>
    <x v="0"/>
    <s v="HMP-002"/>
    <x v="8"/>
    <n v="81.180000000000007"/>
    <x v="4"/>
    <n v="1"/>
    <x v="21"/>
    <x v="6"/>
    <d v="1899-12-30T09:31:00"/>
    <s v="9"/>
    <d v="2025-06-07T00:00:00"/>
    <d v="1899-12-30T09:31:00"/>
    <x v="24"/>
    <s v="Meera Shah"/>
    <x v="1"/>
    <x v="1"/>
    <s v="Hamper"/>
    <x v="0"/>
    <x v="2"/>
    <x v="1"/>
    <n v="81.180000000000007"/>
    <d v="2025-06-06T01:18:00"/>
    <d v="2024-08-03T00:11:00"/>
    <x v="0"/>
    <d v="2025-06-07T09:31:00"/>
    <d v="2025-06-07T01:18:00"/>
    <x v="0"/>
  </r>
  <r>
    <s v="ORD-20250220-02524"/>
    <x v="0"/>
    <s v="PRF-001"/>
    <x v="14"/>
    <n v="125.98"/>
    <x v="2"/>
    <n v="3"/>
    <x v="168"/>
    <x v="5"/>
    <d v="1899-12-30T16:41:00"/>
    <s v="16"/>
    <d v="2025-02-22T00:00:00"/>
    <d v="1899-12-30T18:41:00"/>
    <x v="16"/>
    <s v="Aijaz Khan"/>
    <x v="0"/>
    <x v="0"/>
    <s v="Perfume"/>
    <x v="2"/>
    <x v="1"/>
    <x v="1"/>
    <n v="377.94"/>
    <d v="2025-02-20T01:29:00"/>
    <d v="2024-08-06T01:18:00"/>
    <x v="0"/>
    <d v="2025-02-22T18:41:00"/>
    <d v="2025-02-21T01:29:00"/>
    <x v="0"/>
  </r>
  <r>
    <s v="ORD-20250410-02525"/>
    <x v="0"/>
    <s v="TOY-001"/>
    <x v="0"/>
    <n v="18.91"/>
    <x v="0"/>
    <n v="2"/>
    <x v="348"/>
    <x v="0"/>
    <d v="1899-12-30T20:58:00"/>
    <s v="20"/>
    <d v="2025-04-12T00:00:00"/>
    <d v="1899-12-30T18:35:00"/>
    <x v="29"/>
    <s v="Saeed Al Suwaidi"/>
    <x v="2"/>
    <x v="0"/>
    <s v="Toys"/>
    <x v="2"/>
    <x v="2"/>
    <x v="0"/>
    <n v="37.82"/>
    <d v="2025-04-10T00:11:00"/>
    <d v="2024-10-18T00:44:00"/>
    <x v="0"/>
    <d v="2025-04-12T18:35:00"/>
    <d v="2025-04-11T00:11:00"/>
    <x v="0"/>
  </r>
  <r>
    <s v="ORD-20250524-02526"/>
    <x v="0"/>
    <s v="HMP-001"/>
    <x v="11"/>
    <n v="70.17"/>
    <x v="12"/>
    <n v="2"/>
    <x v="114"/>
    <x v="1"/>
    <d v="1899-12-30T17:19:00"/>
    <s v="17"/>
    <d v="2025-05-25T00:00:00"/>
    <d v="1899-12-30T19:19:00"/>
    <x v="28"/>
    <s v="Priya Verma"/>
    <x v="3"/>
    <x v="1"/>
    <s v="Hamper"/>
    <x v="0"/>
    <x v="1"/>
    <x v="2"/>
    <n v="140.34"/>
    <d v="2025-05-24T01:18:00"/>
    <d v="2024-09-19T00:44:00"/>
    <x v="0"/>
    <d v="2025-05-25T19:19:00"/>
    <d v="2025-05-25T01:18:00"/>
    <x v="0"/>
  </r>
  <r>
    <s v="ORD-20250222-02527"/>
    <x v="0"/>
    <s v="PRF-001"/>
    <x v="14"/>
    <n v="128.6"/>
    <x v="12"/>
    <n v="1"/>
    <x v="119"/>
    <x v="5"/>
    <d v="1899-12-30T11:14:00"/>
    <s v="11"/>
    <d v="2025-02-22T00:00:00"/>
    <d v="1899-12-30T14:14:00"/>
    <x v="18"/>
    <s v="Farhan Khan"/>
    <x v="1"/>
    <x v="0"/>
    <s v="Perfume"/>
    <x v="1"/>
    <x v="5"/>
    <x v="2"/>
    <n v="128.6"/>
    <d v="2025-02-22T00:56:00"/>
    <d v="2024-08-09T00:25:00"/>
    <x v="0"/>
    <d v="2025-02-22T14:14:00"/>
    <d v="2025-02-23T00:56:00"/>
    <x v="1"/>
  </r>
  <r>
    <s v="ORD-20250611-02528"/>
    <x v="0"/>
    <s v="GFT-001"/>
    <x v="2"/>
    <n v="33.229999999999997"/>
    <x v="3"/>
    <n v="2"/>
    <x v="131"/>
    <x v="6"/>
    <d v="1899-12-30T12:40:00"/>
    <s v="12"/>
    <d v="2025-06-11T00:00:00"/>
    <d v="1899-12-30T15:40:00"/>
    <x v="7"/>
    <s v="Imran Shaikh"/>
    <x v="0"/>
    <x v="0"/>
    <s v="Gifting"/>
    <x v="1"/>
    <x v="5"/>
    <x v="0"/>
    <n v="66.459999999999994"/>
    <d v="2025-06-11T01:18:00"/>
    <d v="2024-09-25T00:44:00"/>
    <x v="0"/>
    <d v="2025-06-11T15:40:00"/>
    <d v="2025-06-12T01:18:00"/>
    <x v="1"/>
  </r>
  <r>
    <s v="ORD-20250803-02529"/>
    <x v="0"/>
    <s v="BAL-001"/>
    <x v="13"/>
    <n v="25.51"/>
    <x v="8"/>
    <n v="1"/>
    <x v="44"/>
    <x v="7"/>
    <d v="1899-12-30T13:55:00"/>
    <s v="13"/>
    <d v="2025-08-04T00:00:00"/>
    <d v="1899-12-30T15:55:00"/>
    <x v="11"/>
    <s v="Abdullah Al Nahyan"/>
    <x v="0"/>
    <x v="1"/>
    <s v="Balloons"/>
    <x v="0"/>
    <x v="4"/>
    <x v="0"/>
    <n v="25.51"/>
    <d v="2025-08-03T00:11:00"/>
    <d v="2024-08-19T00:25:00"/>
    <x v="0"/>
    <d v="2025-08-04T15:55:00"/>
    <d v="2025-08-04T00:11:00"/>
    <x v="0"/>
  </r>
  <r>
    <s v="ORD-20241027-02530"/>
    <x v="0"/>
    <s v="GFT-001"/>
    <x v="2"/>
    <n v="37.299999999999997"/>
    <x v="3"/>
    <n v="1"/>
    <x v="28"/>
    <x v="10"/>
    <d v="1899-12-30T17:18:00"/>
    <s v="17"/>
    <d v="2024-10-28T00:00:00"/>
    <d v="1899-12-30T12:31:00"/>
    <x v="35"/>
    <s v="Ali Kumar"/>
    <x v="5"/>
    <x v="1"/>
    <s v="Gifting"/>
    <x v="0"/>
    <x v="0"/>
    <x v="1"/>
    <n v="37.299999999999997"/>
    <d v="2024-10-27T00:33:00"/>
    <d v="2024-08-30T01:18:00"/>
    <x v="0"/>
    <d v="2024-10-28T12:31:00"/>
    <d v="2024-10-28T00:33:00"/>
    <x v="0"/>
  </r>
  <r>
    <s v="ORD-20241204-02531"/>
    <x v="0"/>
    <s v="TOY-001"/>
    <x v="0"/>
    <n v="17.95"/>
    <x v="5"/>
    <n v="1"/>
    <x v="113"/>
    <x v="11"/>
    <d v="1899-12-30T13:24:00"/>
    <s v="13"/>
    <d v="2024-12-04T00:00:00"/>
    <d v="1899-12-30T16:24:00"/>
    <x v="17"/>
    <s v="Yousef Al Nuaimi"/>
    <x v="2"/>
    <x v="0"/>
    <s v="Toys"/>
    <x v="1"/>
    <x v="5"/>
    <x v="0"/>
    <n v="17.95"/>
    <d v="2024-12-04T00:33:00"/>
    <d v="2024-08-08T01:18:00"/>
    <x v="0"/>
    <d v="2024-12-04T16:24:00"/>
    <d v="2024-12-05T00:33:00"/>
    <x v="1"/>
  </r>
  <r>
    <s v="ORD-20241113-02532"/>
    <x v="0"/>
    <s v="HMP-001"/>
    <x v="11"/>
    <n v="77.73"/>
    <x v="12"/>
    <n v="1"/>
    <x v="268"/>
    <x v="9"/>
    <d v="1899-12-30T17:23:00"/>
    <s v="17"/>
    <d v="2024-11-14T00:00:00"/>
    <d v="1899-12-30T19:02:00"/>
    <x v="31"/>
    <s v="Neha Hussain"/>
    <x v="5"/>
    <x v="1"/>
    <s v="Hamper"/>
    <x v="0"/>
    <x v="0"/>
    <x v="0"/>
    <n v="77.73"/>
    <d v="2024-11-13T00:56:00"/>
    <d v="2024-10-30T00:56:00"/>
    <x v="0"/>
    <d v="2024-11-14T19:02:00"/>
    <d v="2024-11-14T00:56:00"/>
    <x v="0"/>
  </r>
  <r>
    <s v="ORD-20250416-02533"/>
    <x v="0"/>
    <s v="SWT-001"/>
    <x v="9"/>
    <n v="28.19"/>
    <x v="7"/>
    <n v="1"/>
    <x v="85"/>
    <x v="0"/>
    <d v="1899-12-30T19:44:00"/>
    <s v="19"/>
    <d v="2025-04-17T00:00:00"/>
    <d v="1899-12-30T20:44:00"/>
    <x v="11"/>
    <s v="Hamad Al Bateen"/>
    <x v="0"/>
    <x v="0"/>
    <s v="Dates &amp; Sweets"/>
    <x v="0"/>
    <x v="0"/>
    <x v="0"/>
    <n v="28.19"/>
    <d v="2025-04-16T00:22:00"/>
    <d v="2024-08-09T00:11:00"/>
    <x v="0"/>
    <d v="2025-04-17T20:44:00"/>
    <d v="2025-04-17T00:22:00"/>
    <x v="0"/>
  </r>
  <r>
    <s v="ORD-20250122-02534"/>
    <x v="0"/>
    <s v="HMP-001"/>
    <x v="11"/>
    <n v="73.760000000000005"/>
    <x v="9"/>
    <n v="3"/>
    <x v="83"/>
    <x v="4"/>
    <d v="1899-12-30T10:01:00"/>
    <s v="10"/>
    <d v="2025-01-23T00:00:00"/>
    <d v="1899-12-30T12:01:00"/>
    <x v="11"/>
    <s v="Aisha Al Nahyan"/>
    <x v="0"/>
    <x v="1"/>
    <s v="Hamper"/>
    <x v="0"/>
    <x v="1"/>
    <x v="0"/>
    <n v="221.28000000000003"/>
    <d v="2025-01-22T00:11:00"/>
    <d v="2024-08-11T00:44:00"/>
    <x v="0"/>
    <d v="2025-01-23T12:01:00"/>
    <d v="2025-01-23T00:11:00"/>
    <x v="0"/>
  </r>
  <r>
    <s v="ORD-20241113-02535"/>
    <x v="0"/>
    <s v="HMP-002"/>
    <x v="8"/>
    <n v="79.92"/>
    <x v="4"/>
    <n v="2"/>
    <x v="268"/>
    <x v="9"/>
    <d v="1899-12-30T13:09:00"/>
    <s v="13"/>
    <d v="2024-11-14T00:00:00"/>
    <d v="1899-12-30T18:09:00"/>
    <x v="16"/>
    <s v="Noor Al Suwaidi"/>
    <x v="0"/>
    <x v="0"/>
    <s v="Hamper"/>
    <x v="0"/>
    <x v="0"/>
    <x v="0"/>
    <n v="159.84"/>
    <d v="2024-11-13T01:07:00"/>
    <d v="2024-09-30T00:44:00"/>
    <x v="0"/>
    <d v="2024-11-14T18:09:00"/>
    <d v="2024-11-14T01:07:00"/>
    <x v="0"/>
  </r>
  <r>
    <s v="ORD-20250612-02536"/>
    <x v="0"/>
    <s v="GFT-001"/>
    <x v="2"/>
    <n v="34.51"/>
    <x v="6"/>
    <n v="1"/>
    <x v="212"/>
    <x v="6"/>
    <d v="1899-12-30T17:46:00"/>
    <s v="17"/>
    <d v="2025-06-13T00:00:00"/>
    <d v="1899-12-30T20:46:00"/>
    <x v="15"/>
    <s v="Aijaz Chaudhry"/>
    <x v="2"/>
    <x v="1"/>
    <s v="Gifting"/>
    <x v="0"/>
    <x v="6"/>
    <x v="1"/>
    <n v="34.51"/>
    <d v="2025-06-12T01:18:00"/>
    <d v="2024-08-11T01:29:00"/>
    <x v="0"/>
    <d v="2025-06-13T20:46:00"/>
    <d v="2025-06-13T01:18:00"/>
    <x v="0"/>
  </r>
  <r>
    <s v="ORD-20240822-02537"/>
    <x v="0"/>
    <s v="FLW-002"/>
    <x v="5"/>
    <n v="48.19"/>
    <x v="10"/>
    <n v="1"/>
    <x v="157"/>
    <x v="7"/>
    <d v="1899-12-30T12:51:00"/>
    <s v="12"/>
    <d v="2024-08-22T00:00:00"/>
    <d v="1899-12-30T19:51:00"/>
    <x v="0"/>
    <s v="Zain Shah"/>
    <x v="0"/>
    <x v="0"/>
    <s v="Flowers"/>
    <x v="1"/>
    <x v="1"/>
    <x v="0"/>
    <n v="48.19"/>
    <d v="2024-08-22T01:07:00"/>
    <d v="2024-08-03T00:56:00"/>
    <x v="0"/>
    <d v="2024-08-22T19:51:00"/>
    <d v="2024-08-23T01:07:00"/>
    <x v="1"/>
  </r>
  <r>
    <s v="ORD-20250206-02538"/>
    <x v="0"/>
    <s v="PER-001"/>
    <x v="10"/>
    <n v="11.53"/>
    <x v="5"/>
    <n v="1"/>
    <x v="73"/>
    <x v="5"/>
    <d v="1899-12-30T14:22:00"/>
    <s v="14"/>
    <d v="2025-02-06T00:00:00"/>
    <d v="1899-12-30T20:22:00"/>
    <x v="9"/>
    <s v="Latifa Al Suwaidi"/>
    <x v="2"/>
    <x v="1"/>
    <s v="Personalized"/>
    <x v="1"/>
    <x v="1"/>
    <x v="0"/>
    <n v="11.53"/>
    <d v="2025-02-06T00:11:00"/>
    <d v="2024-10-05T00:44:00"/>
    <x v="0"/>
    <d v="2025-02-06T20:22:00"/>
    <d v="2025-02-07T00:11:00"/>
    <x v="1"/>
  </r>
  <r>
    <s v="ORD-20250604-02539"/>
    <x v="0"/>
    <s v="FLW-002"/>
    <x v="5"/>
    <n v="53.75"/>
    <x v="3"/>
    <n v="2"/>
    <x v="187"/>
    <x v="6"/>
    <d v="1899-12-30T09:41:00"/>
    <s v="9"/>
    <d v="2025-06-04T00:00:00"/>
    <d v="1899-12-30T15:41:00"/>
    <x v="3"/>
    <s v="Hamad Al Nuaimi"/>
    <x v="0"/>
    <x v="1"/>
    <s v="Flowers"/>
    <x v="1"/>
    <x v="1"/>
    <x v="0"/>
    <n v="107.5"/>
    <d v="2025-06-04T00:22:00"/>
    <d v="2024-08-09T00:56:00"/>
    <x v="0"/>
    <d v="2025-06-04T15:41:00"/>
    <d v="2025-06-05T00:22:00"/>
    <x v="1"/>
  </r>
  <r>
    <s v="ORD-20240814-02540"/>
    <x v="0"/>
    <s v="HOM-001"/>
    <x v="3"/>
    <n v="29.39"/>
    <x v="6"/>
    <n v="1"/>
    <x v="244"/>
    <x v="7"/>
    <d v="1899-12-30T13:15:00"/>
    <s v="13"/>
    <d v="2024-08-15T00:00:00"/>
    <d v="1899-12-30T17:15:00"/>
    <x v="19"/>
    <s v="Fatima Al Hosani"/>
    <x v="0"/>
    <x v="0"/>
    <s v="Home Fragrance"/>
    <x v="0"/>
    <x v="4"/>
    <x v="1"/>
    <n v="29.39"/>
    <d v="2024-08-14T00:33:00"/>
    <d v="2024-08-14T00:33:00"/>
    <x v="1"/>
    <d v="2024-08-15T17:15:00"/>
    <d v="2024-08-15T00:33:00"/>
    <x v="0"/>
  </r>
  <r>
    <s v="ORD-20241028-02541"/>
    <x v="0"/>
    <s v="FLW-002"/>
    <x v="5"/>
    <n v="53.94"/>
    <x v="3"/>
    <n v="1"/>
    <x v="213"/>
    <x v="10"/>
    <d v="1899-12-30T21:57:00"/>
    <s v="21"/>
    <d v="2024-10-30T00:00:00"/>
    <d v="1899-12-30T19:31:00"/>
    <x v="22"/>
    <s v="Rakesh Verma"/>
    <x v="5"/>
    <x v="0"/>
    <s v="Flowers"/>
    <x v="2"/>
    <x v="5"/>
    <x v="0"/>
    <n v="53.94"/>
    <d v="2024-10-28T00:33:00"/>
    <d v="2024-08-07T01:29:00"/>
    <x v="0"/>
    <d v="2024-10-30T19:31:00"/>
    <d v="2024-10-29T00:33:00"/>
    <x v="0"/>
  </r>
  <r>
    <s v="ORD-20250127-02542"/>
    <x v="0"/>
    <s v="FLW-002"/>
    <x v="5"/>
    <n v="54.73"/>
    <x v="2"/>
    <n v="1"/>
    <x v="4"/>
    <x v="4"/>
    <d v="1899-12-30T15:29:00"/>
    <s v="15"/>
    <d v="2025-01-28T00:00:00"/>
    <d v="1899-12-30T16:29:00"/>
    <x v="0"/>
    <s v="Hamad Al Suwaidi"/>
    <x v="0"/>
    <x v="0"/>
    <s v="Flowers"/>
    <x v="0"/>
    <x v="1"/>
    <x v="0"/>
    <n v="54.73"/>
    <d v="2025-01-27T01:29:00"/>
    <d v="2024-08-21T00:33:00"/>
    <x v="0"/>
    <d v="2025-01-28T16:29:00"/>
    <d v="2025-01-28T01:29:00"/>
    <x v="0"/>
  </r>
  <r>
    <s v="ORD-20250202-02543"/>
    <x v="0"/>
    <s v="HMP-001"/>
    <x v="11"/>
    <n v="77.88"/>
    <x v="12"/>
    <n v="2"/>
    <x v="305"/>
    <x v="5"/>
    <d v="1899-12-30T11:23:00"/>
    <s v="11"/>
    <d v="2025-02-02T00:00:00"/>
    <d v="1899-12-30T18:23:00"/>
    <x v="7"/>
    <s v="Hina Hussain"/>
    <x v="0"/>
    <x v="0"/>
    <s v="Hamper"/>
    <x v="1"/>
    <x v="5"/>
    <x v="0"/>
    <n v="155.76"/>
    <d v="2025-02-02T00:56:00"/>
    <d v="2024-08-16T00:25:00"/>
    <x v="0"/>
    <d v="2025-02-02T18:23:00"/>
    <d v="2025-02-03T00:56:00"/>
    <x v="1"/>
  </r>
  <r>
    <s v="ORD-20241028-02544"/>
    <x v="0"/>
    <s v="PAF-001"/>
    <x v="12"/>
    <n v="23.54"/>
    <x v="5"/>
    <n v="3"/>
    <x v="213"/>
    <x v="10"/>
    <d v="1899-12-30T19:58:00"/>
    <s v="19"/>
    <d v="2024-10-30T00:00:00"/>
    <d v="1899-12-30T18:03:00"/>
    <x v="17"/>
    <s v="Priya Shah"/>
    <x v="2"/>
    <x v="1"/>
    <s v="Bakery"/>
    <x v="2"/>
    <x v="5"/>
    <x v="0"/>
    <n v="70.62"/>
    <d v="2024-10-28T00:44:00"/>
    <d v="2024-08-23T01:29:00"/>
    <x v="0"/>
    <d v="2024-10-30T18:03:00"/>
    <d v="2024-10-29T00:44:00"/>
    <x v="0"/>
  </r>
  <r>
    <s v="ORD-20240806-02545"/>
    <x v="0"/>
    <s v="HOM-001"/>
    <x v="3"/>
    <n v="28.44"/>
    <x v="11"/>
    <n v="1"/>
    <x v="293"/>
    <x v="7"/>
    <d v="1899-12-30T20:22:00"/>
    <s v="20"/>
    <d v="2024-08-07T00:00:00"/>
    <d v="1899-12-30T21:22:00"/>
    <x v="21"/>
    <s v="Emma Miller"/>
    <x v="4"/>
    <x v="1"/>
    <s v="Home Fragrance"/>
    <x v="0"/>
    <x v="5"/>
    <x v="0"/>
    <n v="28.44"/>
    <d v="2024-08-06T00:11:00"/>
    <d v="2024-08-06T00:11:00"/>
    <x v="1"/>
    <d v="2024-08-07T21:22:00"/>
    <d v="2024-08-07T00:11:00"/>
    <x v="0"/>
  </r>
  <r>
    <s v="ORD-20241225-02546"/>
    <x v="0"/>
    <s v="TOY-001"/>
    <x v="0"/>
    <n v="16.27"/>
    <x v="5"/>
    <n v="1"/>
    <x v="221"/>
    <x v="11"/>
    <d v="1899-12-30T17:33:00"/>
    <s v="17"/>
    <d v="2024-12-26T00:00:00"/>
    <d v="1899-12-30T21:33:00"/>
    <x v="0"/>
    <s v="Daniel Williams"/>
    <x v="0"/>
    <x v="0"/>
    <s v="Toys"/>
    <x v="0"/>
    <x v="0"/>
    <x v="0"/>
    <n v="16.27"/>
    <d v="2024-12-25T00:25:00"/>
    <d v="2024-08-12T00:00:00"/>
    <x v="0"/>
    <d v="2024-12-26T21:33:00"/>
    <d v="2024-12-26T00:25:00"/>
    <x v="0"/>
  </r>
  <r>
    <s v="ORD-20250528-02547"/>
    <x v="0"/>
    <s v="PAF-001"/>
    <x v="12"/>
    <n v="20.170000000000002"/>
    <x v="5"/>
    <n v="1"/>
    <x v="121"/>
    <x v="1"/>
    <d v="1899-12-30T19:34:00"/>
    <s v="19"/>
    <d v="2025-05-30T00:00:00"/>
    <d v="1899-12-30T14:34:00"/>
    <x v="12"/>
    <s v="Abdullah Al Nahyan"/>
    <x v="1"/>
    <x v="0"/>
    <s v="Bakery"/>
    <x v="2"/>
    <x v="1"/>
    <x v="0"/>
    <n v="20.170000000000002"/>
    <d v="2025-05-28T01:18:00"/>
    <d v="2024-08-19T00:25:00"/>
    <x v="0"/>
    <d v="2025-05-30T14:34:00"/>
    <d v="2025-05-29T01:18:00"/>
    <x v="0"/>
  </r>
  <r>
    <s v="ORD-20241006-02548"/>
    <x v="0"/>
    <s v="BBY-001"/>
    <x v="16"/>
    <n v="62.47"/>
    <x v="0"/>
    <n v="3"/>
    <x v="262"/>
    <x v="10"/>
    <d v="1899-12-30T11:23:00"/>
    <s v="11"/>
    <d v="2024-10-06T00:00:00"/>
    <d v="1899-12-30T15:23:00"/>
    <x v="6"/>
    <s v="Faisal Al Marri"/>
    <x v="0"/>
    <x v="1"/>
    <s v="Baby"/>
    <x v="1"/>
    <x v="0"/>
    <x v="0"/>
    <n v="187.41"/>
    <d v="2024-10-06T00:56:00"/>
    <d v="2024-08-16T00:25:00"/>
    <x v="0"/>
    <d v="2024-10-06T15:23:00"/>
    <d v="2024-10-07T00:56:00"/>
    <x v="1"/>
  </r>
  <r>
    <s v="ORD-20240918-02549"/>
    <x v="0"/>
    <s v="FLW-002"/>
    <x v="5"/>
    <n v="53.45"/>
    <x v="3"/>
    <n v="1"/>
    <x v="365"/>
    <x v="3"/>
    <d v="1899-12-30T18:01:00"/>
    <s v="18"/>
    <d v="2024-09-19T00:00:00"/>
    <d v="1899-12-30T20:01:00"/>
    <x v="12"/>
    <s v="Daniel Williams"/>
    <x v="1"/>
    <x v="0"/>
    <s v="Flowers"/>
    <x v="0"/>
    <x v="0"/>
    <x v="0"/>
    <n v="53.45"/>
    <d v="2024-09-18T00:44:00"/>
    <d v="2024-08-12T00:00:00"/>
    <x v="0"/>
    <d v="2024-09-19T20:01:00"/>
    <d v="2024-09-19T00:44:00"/>
    <x v="0"/>
  </r>
  <r>
    <s v="ORD-20241004-02550"/>
    <x v="0"/>
    <s v="SWT-001"/>
    <x v="9"/>
    <n v="26.28"/>
    <x v="7"/>
    <n v="2"/>
    <x v="280"/>
    <x v="10"/>
    <d v="1899-12-30T21:32:00"/>
    <s v="21"/>
    <d v="2024-10-05T00:00:00"/>
    <d v="1899-12-30T13:20:00"/>
    <x v="0"/>
    <s v="Rakesh Shah"/>
    <x v="0"/>
    <x v="1"/>
    <s v="Dates &amp; Sweets"/>
    <x v="0"/>
    <x v="0"/>
    <x v="0"/>
    <n v="52.56"/>
    <d v="2024-10-04T00:22:00"/>
    <d v="2024-08-14T01:07:00"/>
    <x v="0"/>
    <d v="2024-10-05T13:20:00"/>
    <d v="2024-10-05T00:22:00"/>
    <x v="0"/>
  </r>
  <r>
    <s v="ORD-20250107-02551"/>
    <x v="0"/>
    <s v="HMP-002"/>
    <x v="8"/>
    <n v="76.19"/>
    <x v="7"/>
    <n v="1"/>
    <x v="55"/>
    <x v="4"/>
    <d v="1899-12-30T12:57:00"/>
    <s v="12"/>
    <d v="2025-01-08T00:00:00"/>
    <d v="1899-12-30T12:57:00"/>
    <x v="25"/>
    <s v="Ayesha Verma"/>
    <x v="6"/>
    <x v="1"/>
    <s v="Hamper"/>
    <x v="0"/>
    <x v="6"/>
    <x v="2"/>
    <n v="76.19"/>
    <d v="2025-01-07T00:33:00"/>
    <d v="2024-08-23T00:56:00"/>
    <x v="0"/>
    <d v="2025-01-08T12:57:00"/>
    <d v="2025-01-08T00:33:00"/>
    <x v="0"/>
  </r>
  <r>
    <s v="ORD-20250318-02552"/>
    <x v="0"/>
    <s v="PAF-001"/>
    <x v="12"/>
    <n v="21.2"/>
    <x v="8"/>
    <n v="1"/>
    <x v="233"/>
    <x v="2"/>
    <d v="1899-12-30T11:47:00"/>
    <s v="11"/>
    <d v="2025-03-18T00:00:00"/>
    <d v="1899-12-30T14:47:00"/>
    <x v="12"/>
    <s v="Ayesha Kumar"/>
    <x v="1"/>
    <x v="0"/>
    <s v="Bakery"/>
    <x v="1"/>
    <x v="4"/>
    <x v="0"/>
    <n v="21.2"/>
    <d v="2025-03-18T00:22:00"/>
    <d v="2024-08-24T00:44:00"/>
    <x v="0"/>
    <d v="2025-03-18T14:47:00"/>
    <d v="2025-03-19T00:22:00"/>
    <x v="1"/>
  </r>
  <r>
    <s v="ORD-20250403-02553"/>
    <x v="0"/>
    <s v="DAT-001"/>
    <x v="6"/>
    <n v="30.89"/>
    <x v="4"/>
    <n v="1"/>
    <x v="272"/>
    <x v="0"/>
    <d v="1899-12-30T17:01:00"/>
    <s v="17"/>
    <d v="2025-04-04T00:00:00"/>
    <d v="1899-12-30T19:01:00"/>
    <x v="23"/>
    <s v="Faisal Al Suwaidi"/>
    <x v="5"/>
    <x v="0"/>
    <s v="Dates &amp; Sweets"/>
    <x v="0"/>
    <x v="5"/>
    <x v="0"/>
    <n v="30.89"/>
    <d v="2025-04-03T01:18:00"/>
    <d v="2024-08-13T00:11:00"/>
    <x v="0"/>
    <d v="2025-04-04T19:01:00"/>
    <d v="2025-04-04T01:18:00"/>
    <x v="0"/>
  </r>
  <r>
    <s v="ORD-20250427-02554"/>
    <x v="0"/>
    <s v="SWT-001"/>
    <x v="9"/>
    <n v="30.8"/>
    <x v="4"/>
    <n v="1"/>
    <x v="92"/>
    <x v="0"/>
    <d v="1899-12-30T11:19:00"/>
    <s v="11"/>
    <d v="2025-04-28T00:00:00"/>
    <d v="1899-12-30T13:19:00"/>
    <x v="21"/>
    <s v="Arjun Hussain"/>
    <x v="4"/>
    <x v="1"/>
    <s v="Dates &amp; Sweets"/>
    <x v="0"/>
    <x v="0"/>
    <x v="0"/>
    <n v="30.8"/>
    <d v="2025-04-27T01:18:00"/>
    <d v="2024-11-05T00:22:00"/>
    <x v="0"/>
    <d v="2025-04-28T13:19:00"/>
    <d v="2025-04-28T01:18:00"/>
    <x v="0"/>
  </r>
  <r>
    <s v="ORD-20250713-02555"/>
    <x v="0"/>
    <s v="HOM-001"/>
    <x v="3"/>
    <n v="28.66"/>
    <x v="6"/>
    <n v="3"/>
    <x v="165"/>
    <x v="8"/>
    <d v="1899-12-30T10:51:00"/>
    <s v="10"/>
    <d v="2025-07-14T00:00:00"/>
    <d v="1899-12-30T11:51:00"/>
    <x v="14"/>
    <s v="Ali Iqbal"/>
    <x v="1"/>
    <x v="0"/>
    <s v="Home Fragrance"/>
    <x v="0"/>
    <x v="0"/>
    <x v="1"/>
    <n v="85.98"/>
    <d v="2025-07-13T00:33:00"/>
    <d v="2024-08-20T00:44:00"/>
    <x v="0"/>
    <d v="2025-07-14T11:51:00"/>
    <d v="2025-07-14T00:33:00"/>
    <x v="0"/>
  </r>
  <r>
    <s v="ORD-20250324-02556"/>
    <x v="0"/>
    <s v="SWT-001"/>
    <x v="9"/>
    <n v="28.43"/>
    <x v="4"/>
    <n v="2"/>
    <x v="76"/>
    <x v="2"/>
    <d v="1899-12-30T10:14:00"/>
    <s v="10"/>
    <d v="2025-03-25T00:00:00"/>
    <d v="1899-12-30T16:14:00"/>
    <x v="19"/>
    <s v="Rohit Shaikh"/>
    <x v="0"/>
    <x v="0"/>
    <s v="Dates &amp; Sweets"/>
    <x v="0"/>
    <x v="1"/>
    <x v="1"/>
    <n v="56.86"/>
    <d v="2025-03-24T01:29:00"/>
    <d v="2024-10-28T00:56:00"/>
    <x v="0"/>
    <d v="2025-03-25T16:14:00"/>
    <d v="2025-03-25T01:29:00"/>
    <x v="0"/>
  </r>
  <r>
    <s v="ORD-20250517-02557"/>
    <x v="0"/>
    <s v="HMP-002"/>
    <x v="8"/>
    <n v="84.79"/>
    <x v="9"/>
    <n v="3"/>
    <x v="307"/>
    <x v="1"/>
    <d v="1899-12-30T17:34:00"/>
    <s v="17"/>
    <d v="2025-05-18T00:00:00"/>
    <d v="1899-12-30T19:34:00"/>
    <x v="7"/>
    <s v="Aisha Al Suwaidi"/>
    <x v="0"/>
    <x v="1"/>
    <s v="Hamper"/>
    <x v="0"/>
    <x v="4"/>
    <x v="2"/>
    <n v="254.37"/>
    <d v="2025-05-17T00:44:00"/>
    <d v="2024-08-03T00:22:00"/>
    <x v="0"/>
    <d v="2025-05-18T19:34:00"/>
    <d v="2025-05-18T00:44:00"/>
    <x v="0"/>
  </r>
  <r>
    <s v="ORD-20250417-02558"/>
    <x v="0"/>
    <s v="CHC-001"/>
    <x v="17"/>
    <n v="16.78"/>
    <x v="1"/>
    <n v="1"/>
    <x v="330"/>
    <x v="0"/>
    <d v="1899-12-30T11:30:00"/>
    <s v="11"/>
    <d v="2025-04-18T00:00:00"/>
    <d v="1899-12-30T16:30:00"/>
    <x v="4"/>
    <s v="Omar Al Mansoori"/>
    <x v="0"/>
    <x v="1"/>
    <s v="Chocolate"/>
    <x v="0"/>
    <x v="1"/>
    <x v="0"/>
    <n v="16.78"/>
    <d v="2025-04-17T01:07:00"/>
    <d v="2024-12-30T00:22:00"/>
    <x v="0"/>
    <d v="2025-04-18T16:30:00"/>
    <d v="2025-04-18T01:07:00"/>
    <x v="0"/>
  </r>
  <r>
    <s v="ORD-20241109-02559"/>
    <x v="0"/>
    <s v="CKE-001"/>
    <x v="7"/>
    <n v="57.52"/>
    <x v="8"/>
    <n v="1"/>
    <x v="193"/>
    <x v="9"/>
    <d v="1899-12-30T20:05:00"/>
    <s v="20"/>
    <d v="2024-11-11T00:00:00"/>
    <d v="1899-12-30T18:01:00"/>
    <x v="19"/>
    <s v="Rohit Verma"/>
    <x v="0"/>
    <x v="0"/>
    <s v="Cakes"/>
    <x v="2"/>
    <x v="0"/>
    <x v="0"/>
    <n v="57.52"/>
    <d v="2024-11-09T00:56:00"/>
    <d v="2024-08-26T00:56:00"/>
    <x v="0"/>
    <d v="2024-11-11T18:01:00"/>
    <d v="2024-11-10T00:56:00"/>
    <x v="0"/>
  </r>
  <r>
    <s v="ORD-20240820-02560"/>
    <x v="0"/>
    <s v="CKE-001"/>
    <x v="7"/>
    <n v="47.14"/>
    <x v="8"/>
    <n v="1"/>
    <x v="172"/>
    <x v="7"/>
    <d v="1899-12-30T10:56:00"/>
    <s v="10"/>
    <d v="2024-08-20T00:00:00"/>
    <d v="1899-12-30T17:56:00"/>
    <x v="2"/>
    <s v="Hassan Shaikh"/>
    <x v="0"/>
    <x v="1"/>
    <s v="Cakes"/>
    <x v="1"/>
    <x v="0"/>
    <x v="0"/>
    <n v="47.14"/>
    <d v="2024-08-20T00:56:00"/>
    <d v="2024-08-06T01:15:00"/>
    <x v="0"/>
    <d v="2024-08-20T17:56:00"/>
    <d v="2024-08-21T00:56:00"/>
    <x v="1"/>
  </r>
  <r>
    <s v="ORD-20241006-02561"/>
    <x v="0"/>
    <s v="PAF-001"/>
    <x v="12"/>
    <n v="21.37"/>
    <x v="8"/>
    <n v="1"/>
    <x v="262"/>
    <x v="10"/>
    <d v="1899-12-30T12:01:00"/>
    <s v="12"/>
    <d v="2024-10-06T00:00:00"/>
    <d v="1899-12-30T18:01:00"/>
    <x v="31"/>
    <s v="Daniel Smith"/>
    <x v="5"/>
    <x v="1"/>
    <s v="Bakery"/>
    <x v="1"/>
    <x v="0"/>
    <x v="1"/>
    <n v="21.37"/>
    <d v="2024-10-06T00:44:00"/>
    <d v="2024-08-19T01:18:00"/>
    <x v="0"/>
    <d v="2024-10-06T18:01:00"/>
    <d v="2024-10-07T00:44:00"/>
    <x v="1"/>
  </r>
  <r>
    <s v="ORD-20240905-02562"/>
    <x v="0"/>
    <s v="FLW-002"/>
    <x v="5"/>
    <n v="56.32"/>
    <x v="10"/>
    <n v="1"/>
    <x v="149"/>
    <x v="3"/>
    <d v="1899-12-30T20:07:00"/>
    <s v="20"/>
    <d v="2024-09-07T00:00:00"/>
    <d v="1899-12-30T16:03:00"/>
    <x v="15"/>
    <s v="Fatima Al Hosani"/>
    <x v="2"/>
    <x v="0"/>
    <s v="Flowers"/>
    <x v="2"/>
    <x v="1"/>
    <x v="0"/>
    <n v="56.32"/>
    <d v="2024-09-05T00:44:00"/>
    <d v="2024-08-14T00:33:00"/>
    <x v="0"/>
    <d v="2024-09-07T16:03:00"/>
    <d v="2024-09-06T00:44:00"/>
    <x v="0"/>
  </r>
  <r>
    <s v="ORD-20240809-02563"/>
    <x v="0"/>
    <s v="PRF-001"/>
    <x v="14"/>
    <n v="121.76"/>
    <x v="12"/>
    <n v="1"/>
    <x v="156"/>
    <x v="7"/>
    <d v="1899-12-30T13:53:00"/>
    <s v="13"/>
    <d v="2024-08-09T00:00:00"/>
    <d v="1899-12-30T18:53:00"/>
    <x v="5"/>
    <s v="Farhan Shah"/>
    <x v="2"/>
    <x v="1"/>
    <s v="Perfume"/>
    <x v="1"/>
    <x v="5"/>
    <x v="0"/>
    <n v="121.76"/>
    <d v="2024-08-09T00:22:00"/>
    <d v="2024-08-09T00:22:00"/>
    <x v="1"/>
    <d v="2024-08-09T18:53:00"/>
    <d v="2024-08-10T00:22:00"/>
    <x v="1"/>
  </r>
  <r>
    <s v="ORD-20240816-02564"/>
    <x v="0"/>
    <s v="PRF-001"/>
    <x v="14"/>
    <n v="145.85"/>
    <x v="10"/>
    <n v="1"/>
    <x v="276"/>
    <x v="7"/>
    <d v="1899-12-30T17:57:00"/>
    <s v="17"/>
    <d v="2024-08-17T00:00:00"/>
    <d v="1899-12-30T20:57:00"/>
    <x v="8"/>
    <s v="Saeed Al Mazrouei"/>
    <x v="2"/>
    <x v="0"/>
    <s v="Perfume"/>
    <x v="0"/>
    <x v="0"/>
    <x v="2"/>
    <n v="145.85"/>
    <d v="2024-08-16T01:07:00"/>
    <d v="2024-08-16T01:07:00"/>
    <x v="1"/>
    <d v="2024-08-17T20:57:00"/>
    <d v="2024-08-17T01:07:00"/>
    <x v="0"/>
  </r>
  <r>
    <s v="ORD-20241117-02565"/>
    <x v="0"/>
    <s v="PAF-001"/>
    <x v="12"/>
    <n v="22.62"/>
    <x v="8"/>
    <n v="1"/>
    <x v="314"/>
    <x v="9"/>
    <d v="1899-12-30T12:26:00"/>
    <s v="12"/>
    <d v="2024-11-18T00:00:00"/>
    <d v="1899-12-30T13:26:00"/>
    <x v="7"/>
    <s v="Ayesha Ahmed"/>
    <x v="0"/>
    <x v="1"/>
    <s v="Bakery"/>
    <x v="0"/>
    <x v="5"/>
    <x v="2"/>
    <n v="22.62"/>
    <d v="2024-11-17T00:56:00"/>
    <d v="2024-09-05T01:15:00"/>
    <x v="0"/>
    <d v="2024-11-18T13:26:00"/>
    <d v="2024-11-18T00:56:00"/>
    <x v="0"/>
  </r>
  <r>
    <s v="ORD-20250404-02566"/>
    <x v="0"/>
    <s v="PAF-001"/>
    <x v="12"/>
    <n v="20.23"/>
    <x v="3"/>
    <n v="1"/>
    <x v="331"/>
    <x v="0"/>
    <d v="1899-12-30T11:47:00"/>
    <s v="11"/>
    <d v="2025-04-05T00:00:00"/>
    <d v="1899-12-30T17:47:00"/>
    <x v="29"/>
    <s v="Arjun Iqbal"/>
    <x v="2"/>
    <x v="0"/>
    <s v="Bakery"/>
    <x v="0"/>
    <x v="2"/>
    <x v="2"/>
    <n v="20.23"/>
    <d v="2025-04-04T00:22:00"/>
    <d v="2024-08-01T00:44:00"/>
    <x v="0"/>
    <d v="2025-04-05T17:47:00"/>
    <d v="2025-04-05T00:22:00"/>
    <x v="0"/>
  </r>
  <r>
    <s v="ORD-20241125-02567"/>
    <x v="0"/>
    <s v="HOM-001"/>
    <x v="3"/>
    <n v="29.77"/>
    <x v="6"/>
    <n v="2"/>
    <x v="93"/>
    <x v="9"/>
    <d v="1899-12-30T20:58:00"/>
    <s v="20"/>
    <d v="2024-11-26T00:00:00"/>
    <d v="1899-12-30T18:21:00"/>
    <x v="11"/>
    <s v="Rohit Verma"/>
    <x v="0"/>
    <x v="0"/>
    <s v="Home Fragrance"/>
    <x v="0"/>
    <x v="6"/>
    <x v="1"/>
    <n v="59.54"/>
    <d v="2024-11-25T00:11:00"/>
    <d v="2024-08-26T00:56:00"/>
    <x v="0"/>
    <d v="2024-11-26T18:21:00"/>
    <d v="2024-11-26T00:11:00"/>
    <x v="0"/>
  </r>
  <r>
    <s v="ORD-20250408-02568"/>
    <x v="0"/>
    <s v="HMP-002"/>
    <x v="8"/>
    <n v="84.45"/>
    <x v="9"/>
    <n v="3"/>
    <x v="104"/>
    <x v="0"/>
    <d v="1899-12-30T18:35:00"/>
    <s v="18"/>
    <d v="2025-04-09T00:00:00"/>
    <d v="1899-12-30T21:35:00"/>
    <x v="14"/>
    <s v="Bilal Verma"/>
    <x v="1"/>
    <x v="1"/>
    <s v="Hamper"/>
    <x v="0"/>
    <x v="3"/>
    <x v="0"/>
    <n v="253.35000000000002"/>
    <d v="2025-04-08T00:56:00"/>
    <d v="2024-08-13T00:44:00"/>
    <x v="0"/>
    <d v="2025-04-09T21:35:00"/>
    <d v="2025-04-09T00:56:00"/>
    <x v="0"/>
  </r>
  <r>
    <s v="ORD-20250609-02569"/>
    <x v="0"/>
    <s v="DAT-001"/>
    <x v="6"/>
    <n v="28.42"/>
    <x v="4"/>
    <n v="1"/>
    <x v="150"/>
    <x v="6"/>
    <d v="1899-12-30T10:36:00"/>
    <s v="10"/>
    <d v="2025-06-09T00:00:00"/>
    <d v="1899-12-30T14:36:00"/>
    <x v="14"/>
    <s v="Meera Ahmed"/>
    <x v="1"/>
    <x v="0"/>
    <s v="Dates &amp; Sweets"/>
    <x v="1"/>
    <x v="2"/>
    <x v="0"/>
    <n v="28.42"/>
    <d v="2025-06-09T01:07:00"/>
    <d v="2024-08-17T01:18:00"/>
    <x v="0"/>
    <d v="2025-06-09T14:36:00"/>
    <d v="2025-06-10T01:07:00"/>
    <x v="1"/>
  </r>
  <r>
    <s v="ORD-20241128-02570"/>
    <x v="0"/>
    <s v="CRP-001"/>
    <x v="4"/>
    <n v="143.41"/>
    <x v="4"/>
    <n v="5"/>
    <x v="185"/>
    <x v="9"/>
    <d v="1899-12-30T13:51:00"/>
    <s v="13"/>
    <d v="2024-11-29T00:00:00"/>
    <d v="1899-12-30T13:51:00"/>
    <x v="15"/>
    <s v="Hassan Patel"/>
    <x v="2"/>
    <x v="0"/>
    <s v="Hamper"/>
    <x v="0"/>
    <x v="5"/>
    <x v="0"/>
    <n v="717.05"/>
    <d v="2024-11-28T00:33:00"/>
    <d v="2024-09-04T01:29:00"/>
    <x v="0"/>
    <d v="2024-11-29T13:51:00"/>
    <d v="2024-11-29T00:33:00"/>
    <x v="0"/>
  </r>
  <r>
    <s v="ORD-20250313-02571"/>
    <x v="0"/>
    <s v="PER-001"/>
    <x v="10"/>
    <n v="11.89"/>
    <x v="8"/>
    <n v="2"/>
    <x v="45"/>
    <x v="2"/>
    <d v="1899-12-30T17:39:00"/>
    <s v="17"/>
    <d v="2025-03-14T00:00:00"/>
    <d v="1899-12-30T12:33:00"/>
    <x v="5"/>
    <s v="Meera Patel"/>
    <x v="0"/>
    <x v="1"/>
    <s v="Personalized"/>
    <x v="0"/>
    <x v="1"/>
    <x v="0"/>
    <n v="23.78"/>
    <d v="2025-03-13T01:07:00"/>
    <d v="2024-08-03T00:22:00"/>
    <x v="0"/>
    <d v="2025-03-14T12:33:00"/>
    <d v="2025-03-14T01:07:00"/>
    <x v="0"/>
  </r>
  <r>
    <s v="ORD-20250411-02572"/>
    <x v="0"/>
    <s v="PER-001"/>
    <x v="10"/>
    <n v="11.39"/>
    <x v="8"/>
    <n v="1"/>
    <x v="328"/>
    <x v="0"/>
    <d v="1899-12-30T13:50:00"/>
    <s v="13"/>
    <d v="2025-04-11T00:00:00"/>
    <d v="1899-12-30T19:50:00"/>
    <x v="12"/>
    <s v="Hina Shaikh"/>
    <x v="1"/>
    <x v="0"/>
    <s v="Personalized"/>
    <x v="1"/>
    <x v="5"/>
    <x v="1"/>
    <n v="11.39"/>
    <d v="2025-04-11T01:29:00"/>
    <d v="2024-08-02T00:56:00"/>
    <x v="0"/>
    <d v="2025-04-11T19:50:00"/>
    <d v="2025-04-12T01:29:00"/>
    <x v="1"/>
  </r>
  <r>
    <s v="ORD-20250130-02573"/>
    <x v="0"/>
    <s v="HOM-001"/>
    <x v="3"/>
    <n v="34.17"/>
    <x v="2"/>
    <n v="1"/>
    <x v="81"/>
    <x v="4"/>
    <d v="1899-12-30T21:03:00"/>
    <s v="21"/>
    <d v="2025-01-31T00:00:00"/>
    <d v="1899-12-30T21:03:00"/>
    <x v="13"/>
    <s v="James Williams"/>
    <x v="3"/>
    <x v="0"/>
    <s v="Home Fragrance"/>
    <x v="0"/>
    <x v="5"/>
    <x v="1"/>
    <n v="34.17"/>
    <d v="2025-01-30T00:33:00"/>
    <d v="2024-08-05T00:56:00"/>
    <x v="0"/>
    <d v="2025-01-31T21:03:00"/>
    <d v="2025-01-31T00:33:00"/>
    <x v="0"/>
  </r>
  <r>
    <s v="ORD-20250331-02574"/>
    <x v="0"/>
    <s v="SWT-001"/>
    <x v="9"/>
    <n v="28.64"/>
    <x v="7"/>
    <n v="2"/>
    <x v="298"/>
    <x v="2"/>
    <d v="1899-12-30T20:20:00"/>
    <s v="20"/>
    <d v="2025-04-01T00:00:00"/>
    <d v="1899-12-30T16:59:00"/>
    <x v="2"/>
    <s v="Fatima Al Shamsi"/>
    <x v="0"/>
    <x v="1"/>
    <s v="Dates &amp; Sweets"/>
    <x v="0"/>
    <x v="3"/>
    <x v="0"/>
    <n v="57.28"/>
    <d v="2025-03-31T00:22:00"/>
    <d v="2024-09-08T00:56:00"/>
    <x v="0"/>
    <d v="2025-04-01T16:59:00"/>
    <d v="2025-04-01T00:22:00"/>
    <x v="0"/>
  </r>
  <r>
    <s v="ORD-20250621-02575"/>
    <x v="0"/>
    <s v="TOY-001"/>
    <x v="0"/>
    <n v="20.64"/>
    <x v="0"/>
    <n v="3"/>
    <x v="220"/>
    <x v="6"/>
    <d v="1899-12-30T21:43:00"/>
    <s v="21"/>
    <d v="2025-06-22T00:00:00"/>
    <d v="1899-12-30T12:45:00"/>
    <x v="29"/>
    <s v="Fatima Al Marri"/>
    <x v="2"/>
    <x v="1"/>
    <s v="Toys"/>
    <x v="0"/>
    <x v="3"/>
    <x v="0"/>
    <n v="61.92"/>
    <d v="2025-06-21T00:11:00"/>
    <d v="2024-08-03T00:33:00"/>
    <x v="0"/>
    <d v="2025-06-22T12:45:00"/>
    <d v="2025-06-22T00:11:00"/>
    <x v="0"/>
  </r>
  <r>
    <s v="ORD-20250727-02576"/>
    <x v="0"/>
    <s v="HMP-002"/>
    <x v="8"/>
    <n v="90.54"/>
    <x v="7"/>
    <n v="1"/>
    <x v="350"/>
    <x v="8"/>
    <d v="1899-12-30T18:08:00"/>
    <s v="18"/>
    <d v="2025-07-28T00:00:00"/>
    <d v="1899-12-30T17:43:00"/>
    <x v="9"/>
    <s v="Ali Chaudhry"/>
    <x v="2"/>
    <x v="1"/>
    <s v="Hamper"/>
    <x v="0"/>
    <x v="1"/>
    <x v="2"/>
    <n v="90.54"/>
    <d v="2025-07-27T00:56:00"/>
    <d v="2024-08-07T00:11:00"/>
    <x v="0"/>
    <d v="2025-07-28T17:43:00"/>
    <d v="2025-07-28T00:56:00"/>
    <x v="0"/>
  </r>
  <r>
    <s v="ORD-20241001-02577"/>
    <x v="0"/>
    <s v="GFT-001"/>
    <x v="2"/>
    <n v="36.35"/>
    <x v="12"/>
    <n v="1"/>
    <x v="18"/>
    <x v="10"/>
    <d v="1899-12-30T18:41:00"/>
    <s v="18"/>
    <d v="2024-10-03T00:00:00"/>
    <d v="1899-12-30T13:49:00"/>
    <x v="2"/>
    <s v="Priya Shaikh"/>
    <x v="0"/>
    <x v="1"/>
    <s v="Gifting"/>
    <x v="2"/>
    <x v="3"/>
    <x v="1"/>
    <n v="36.35"/>
    <d v="2024-10-01T00:22:00"/>
    <d v="2024-08-19T00:44:00"/>
    <x v="0"/>
    <d v="2024-10-03T13:49:00"/>
    <d v="2024-10-02T00:22:00"/>
    <x v="0"/>
  </r>
  <r>
    <s v="ORD-20250810-02578"/>
    <x v="0"/>
    <s v="HMP-001"/>
    <x v="11"/>
    <n v="77.209999999999994"/>
    <x v="10"/>
    <n v="1"/>
    <x v="10"/>
    <x v="7"/>
    <d v="1899-12-30T19:18:00"/>
    <s v="19"/>
    <d v="2025-08-11T00:00:00"/>
    <d v="1899-12-30T13:27:00"/>
    <x v="6"/>
    <s v="Meera Chaudhry"/>
    <x v="0"/>
    <x v="0"/>
    <s v="Hamper"/>
    <x v="0"/>
    <x v="1"/>
    <x v="0"/>
    <n v="77.209999999999994"/>
    <d v="2025-08-10T01:07:00"/>
    <d v="2024-08-17T01:07:00"/>
    <x v="0"/>
    <d v="2025-08-11T13:27:00"/>
    <d v="2025-08-11T01:07:00"/>
    <x v="0"/>
  </r>
  <r>
    <s v="ORD-20241121-02579"/>
    <x v="0"/>
    <s v="HOM-001"/>
    <x v="3"/>
    <n v="30.95"/>
    <x v="11"/>
    <n v="2"/>
    <x v="96"/>
    <x v="9"/>
    <d v="1899-12-30T15:04:00"/>
    <s v="15"/>
    <d v="2024-11-22T00:00:00"/>
    <d v="1899-12-30T15:04:00"/>
    <x v="2"/>
    <s v="Zain Patel"/>
    <x v="0"/>
    <x v="1"/>
    <s v="Home Fragrance"/>
    <x v="0"/>
    <x v="0"/>
    <x v="0"/>
    <n v="61.9"/>
    <d v="2024-11-21T01:18:00"/>
    <d v="2024-08-02T01:15:00"/>
    <x v="0"/>
    <d v="2024-11-22T15:04:00"/>
    <d v="2024-11-22T01:18:00"/>
    <x v="0"/>
  </r>
  <r>
    <s v="ORD-20250324-02580"/>
    <x v="0"/>
    <s v="HMP-002"/>
    <x v="8"/>
    <n v="83.1"/>
    <x v="9"/>
    <n v="3"/>
    <x v="76"/>
    <x v="2"/>
    <d v="1899-12-30T09:27:00"/>
    <s v="9"/>
    <d v="2025-03-24T00:00:00"/>
    <d v="1899-12-30T15:27:00"/>
    <x v="5"/>
    <s v="Aijaz Chaudhry"/>
    <x v="0"/>
    <x v="0"/>
    <s v="Hamper"/>
    <x v="1"/>
    <x v="1"/>
    <x v="1"/>
    <n v="249.29999999999998"/>
    <d v="2025-03-24T01:15:00"/>
    <d v="2024-08-11T01:29:00"/>
    <x v="0"/>
    <d v="2025-03-24T15:27:00"/>
    <d v="2025-03-25T01:15:00"/>
    <x v="1"/>
  </r>
  <r>
    <s v="ORD-20241128-02581"/>
    <x v="0"/>
    <s v="CKE-001"/>
    <x v="7"/>
    <n v="58.72"/>
    <x v="5"/>
    <n v="2"/>
    <x v="185"/>
    <x v="9"/>
    <d v="1899-12-30T19:37:00"/>
    <s v="19"/>
    <d v="2024-11-29T00:00:00"/>
    <d v="1899-12-30T20:37:00"/>
    <x v="20"/>
    <s v="Zain Shaikh"/>
    <x v="4"/>
    <x v="1"/>
    <s v="Cakes"/>
    <x v="0"/>
    <x v="1"/>
    <x v="0"/>
    <n v="117.44"/>
    <d v="2024-11-28T00:11:00"/>
    <d v="2024-09-23T00:25:00"/>
    <x v="0"/>
    <d v="2024-11-29T20:37:00"/>
    <d v="2024-11-29T00:11:00"/>
    <x v="0"/>
  </r>
  <r>
    <s v="ORD-20250428-02582"/>
    <x v="0"/>
    <s v="GFT-001"/>
    <x v="2"/>
    <n v="34.86"/>
    <x v="3"/>
    <n v="1"/>
    <x v="278"/>
    <x v="0"/>
    <d v="1899-12-30T12:36:00"/>
    <s v="12"/>
    <d v="2025-04-28T00:00:00"/>
    <d v="1899-12-30T17:36:00"/>
    <x v="14"/>
    <s v="Omar Al Suwaidi"/>
    <x v="1"/>
    <x v="1"/>
    <s v="Gifting"/>
    <x v="1"/>
    <x v="0"/>
    <x v="0"/>
    <n v="34.86"/>
    <d v="2025-04-28T00:25:00"/>
    <d v="2024-08-19T00:11:00"/>
    <x v="0"/>
    <d v="2025-04-28T17:36:00"/>
    <d v="2025-04-29T00:25:00"/>
    <x v="1"/>
  </r>
  <r>
    <s v="ORD-20250322-02583"/>
    <x v="0"/>
    <s v="SWT-001"/>
    <x v="9"/>
    <n v="26.09"/>
    <x v="7"/>
    <n v="2"/>
    <x v="286"/>
    <x v="2"/>
    <d v="1899-12-30T20:16:00"/>
    <s v="20"/>
    <d v="2025-03-23T00:00:00"/>
    <d v="1899-12-30T20:16:00"/>
    <x v="14"/>
    <s v="Ali Patel"/>
    <x v="1"/>
    <x v="1"/>
    <s v="Dates &amp; Sweets"/>
    <x v="0"/>
    <x v="0"/>
    <x v="0"/>
    <n v="52.18"/>
    <d v="2025-03-22T00:44:00"/>
    <d v="2024-08-29T00:56:00"/>
    <x v="0"/>
    <d v="2025-03-23T20:16:00"/>
    <d v="2025-03-23T00:44:00"/>
    <x v="0"/>
  </r>
  <r>
    <s v="ORD-20250116-02584"/>
    <x v="0"/>
    <s v="HMP-001"/>
    <x v="11"/>
    <n v="74.69"/>
    <x v="10"/>
    <n v="2"/>
    <x v="257"/>
    <x v="4"/>
    <d v="1899-12-30T17:16:00"/>
    <s v="17"/>
    <d v="2025-01-17T00:00:00"/>
    <d v="1899-12-30T19:22:00"/>
    <x v="17"/>
    <s v="Priya Hussain"/>
    <x v="2"/>
    <x v="1"/>
    <s v="Hamper"/>
    <x v="0"/>
    <x v="1"/>
    <x v="0"/>
    <n v="149.38"/>
    <d v="2025-01-16T00:44:00"/>
    <d v="2024-08-07T00:25:00"/>
    <x v="0"/>
    <d v="2025-01-17T19:22:00"/>
    <d v="2025-01-17T00:44:00"/>
    <x v="0"/>
  </r>
  <r>
    <s v="ORD-20250507-02585"/>
    <x v="0"/>
    <s v="PAF-001"/>
    <x v="12"/>
    <n v="25"/>
    <x v="11"/>
    <n v="2"/>
    <x v="5"/>
    <x v="1"/>
    <d v="1899-12-30T13:19:00"/>
    <s v="13"/>
    <d v="2025-05-07T00:00:00"/>
    <d v="1899-12-30T17:19:00"/>
    <x v="8"/>
    <s v="Sana Ahmed"/>
    <x v="2"/>
    <x v="1"/>
    <s v="Bakery"/>
    <x v="1"/>
    <x v="0"/>
    <x v="1"/>
    <n v="50"/>
    <d v="2025-05-07T00:11:00"/>
    <d v="2024-09-01T00:44:00"/>
    <x v="0"/>
    <d v="2025-05-07T17:19:00"/>
    <d v="2025-05-08T00:11:00"/>
    <x v="1"/>
  </r>
  <r>
    <s v="ORD-20250104-02586"/>
    <x v="0"/>
    <s v="GFT-001"/>
    <x v="2"/>
    <n v="38.49"/>
    <x v="12"/>
    <n v="1"/>
    <x v="98"/>
    <x v="4"/>
    <d v="1899-12-30T11:02:00"/>
    <s v="11"/>
    <d v="2025-01-05T00:00:00"/>
    <d v="1899-12-30T12:02:00"/>
    <x v="4"/>
    <s v="Priya Chaudhry"/>
    <x v="0"/>
    <x v="0"/>
    <s v="Gifting"/>
    <x v="0"/>
    <x v="0"/>
    <x v="0"/>
    <n v="38.49"/>
    <d v="2025-01-04T00:22:00"/>
    <d v="2024-10-07T00:25:00"/>
    <x v="0"/>
    <d v="2025-01-05T12:02:00"/>
    <d v="2025-01-05T00:22:00"/>
    <x v="0"/>
  </r>
  <r>
    <s v="ORD-20250306-02587"/>
    <x v="0"/>
    <s v="GFT-001"/>
    <x v="2"/>
    <n v="34.83"/>
    <x v="3"/>
    <n v="1"/>
    <x v="30"/>
    <x v="2"/>
    <d v="1899-12-30T18:48:00"/>
    <s v="18"/>
    <d v="2025-03-08T00:00:00"/>
    <d v="1899-12-30T19:27:00"/>
    <x v="22"/>
    <s v="Bilal Shaikh"/>
    <x v="5"/>
    <x v="0"/>
    <s v="Gifting"/>
    <x v="2"/>
    <x v="0"/>
    <x v="2"/>
    <n v="34.83"/>
    <d v="2025-03-06T00:33:00"/>
    <d v="2024-09-22T00:11:00"/>
    <x v="0"/>
    <d v="2025-03-08T19:27:00"/>
    <d v="2025-03-07T00:33:00"/>
    <x v="0"/>
  </r>
  <r>
    <s v="ORD-20240902-02588"/>
    <x v="0"/>
    <s v="DAT-001"/>
    <x v="6"/>
    <n v="31.21"/>
    <x v="4"/>
    <n v="1"/>
    <x v="379"/>
    <x v="3"/>
    <d v="1899-12-30T10:01:00"/>
    <s v="10"/>
    <d v="2024-09-03T00:00:00"/>
    <d v="1899-12-30T12:01:00"/>
    <x v="1"/>
    <s v="Hina Patel"/>
    <x v="1"/>
    <x v="0"/>
    <s v="Dates &amp; Sweets"/>
    <x v="0"/>
    <x v="1"/>
    <x v="0"/>
    <n v="31.21"/>
    <d v="2024-09-02T00:11:00"/>
    <d v="2024-08-25T00:22:00"/>
    <x v="0"/>
    <d v="2024-09-03T12:01:00"/>
    <d v="2024-09-03T00:11:00"/>
    <x v="0"/>
  </r>
  <r>
    <s v="ORD-20240925-02589"/>
    <x v="0"/>
    <s v="CKE-001"/>
    <x v="7"/>
    <n v="53.39"/>
    <x v="8"/>
    <n v="1"/>
    <x v="279"/>
    <x v="3"/>
    <d v="1899-12-30T10:01:00"/>
    <s v="10"/>
    <d v="2024-09-25T00:00:00"/>
    <d v="1899-12-30T15:01:00"/>
    <x v="14"/>
    <s v="Meera Khan"/>
    <x v="1"/>
    <x v="1"/>
    <s v="Cakes"/>
    <x v="1"/>
    <x v="1"/>
    <x v="0"/>
    <n v="53.39"/>
    <d v="2024-09-25T00:11:00"/>
    <d v="2024-08-10T00:44:00"/>
    <x v="0"/>
    <d v="2024-09-25T15:01:00"/>
    <d v="2024-09-26T00:11:00"/>
    <x v="1"/>
  </r>
  <r>
    <s v="ORD-20250222-02590"/>
    <x v="0"/>
    <s v="FLW-002"/>
    <x v="5"/>
    <n v="47.5"/>
    <x v="3"/>
    <n v="1"/>
    <x v="119"/>
    <x v="5"/>
    <d v="1899-12-30T20:18:00"/>
    <s v="20"/>
    <d v="2025-02-24T00:00:00"/>
    <d v="1899-12-30T14:23:00"/>
    <x v="5"/>
    <s v="Hassan Al Mansoori"/>
    <x v="2"/>
    <x v="1"/>
    <s v="Flowers"/>
    <x v="2"/>
    <x v="3"/>
    <x v="0"/>
    <n v="47.5"/>
    <d v="2025-02-22T00:33:00"/>
    <d v="2024-08-05T01:29:00"/>
    <x v="0"/>
    <d v="2025-02-24T14:23:00"/>
    <d v="2025-02-23T00:33:00"/>
    <x v="0"/>
  </r>
  <r>
    <s v="ORD-20241222-02591"/>
    <x v="0"/>
    <s v="FLW-002"/>
    <x v="5"/>
    <n v="50.93"/>
    <x v="10"/>
    <n v="4"/>
    <x v="275"/>
    <x v="11"/>
    <d v="1899-12-30T12:53:00"/>
    <s v="12"/>
    <d v="2024-12-22T00:00:00"/>
    <d v="1899-12-30T15:53:00"/>
    <x v="15"/>
    <s v="Rohit Iqbal"/>
    <x v="2"/>
    <x v="0"/>
    <s v="Flowers"/>
    <x v="1"/>
    <x v="2"/>
    <x v="0"/>
    <n v="203.72"/>
    <d v="2024-12-22T00:56:00"/>
    <d v="2024-08-15T01:15:00"/>
    <x v="0"/>
    <d v="2024-12-22T15:53:00"/>
    <d v="2024-12-23T00:56:00"/>
    <x v="1"/>
  </r>
  <r>
    <s v="ORD-20250109-02592"/>
    <x v="0"/>
    <s v="DAT-001"/>
    <x v="6"/>
    <n v="32.630000000000003"/>
    <x v="7"/>
    <n v="1"/>
    <x v="138"/>
    <x v="4"/>
    <d v="1899-12-30T21:51:00"/>
    <s v="21"/>
    <d v="2025-01-11T00:00:00"/>
    <d v="1899-12-30T18:13:00"/>
    <x v="0"/>
    <s v="Reem Al Mansoori"/>
    <x v="0"/>
    <x v="0"/>
    <s v="Dates &amp; Sweets"/>
    <x v="2"/>
    <x v="2"/>
    <x v="0"/>
    <n v="32.630000000000003"/>
    <d v="2025-01-09T01:07:00"/>
    <d v="2024-08-09T01:07:00"/>
    <x v="0"/>
    <d v="2025-01-11T18:13:00"/>
    <d v="2025-01-10T01:07:00"/>
    <x v="0"/>
  </r>
  <r>
    <s v="ORD-20250414-02593"/>
    <x v="0"/>
    <s v="SWT-001"/>
    <x v="9"/>
    <n v="28.76"/>
    <x v="7"/>
    <n v="3"/>
    <x v="211"/>
    <x v="0"/>
    <d v="1899-12-30T20:18:00"/>
    <s v="20"/>
    <d v="2025-04-15T00:00:00"/>
    <d v="1899-12-30T21:18:00"/>
    <x v="19"/>
    <s v="Yousef Al Mansoori"/>
    <x v="0"/>
    <x v="1"/>
    <s v="Dates &amp; Sweets"/>
    <x v="0"/>
    <x v="0"/>
    <x v="0"/>
    <n v="86.28"/>
    <d v="2025-04-14T00:33:00"/>
    <d v="2024-09-04T01:15:00"/>
    <x v="0"/>
    <d v="2025-04-15T21:18:00"/>
    <d v="2025-04-15T00:33:00"/>
    <x v="0"/>
  </r>
  <r>
    <s v="ORD-20241227-02594"/>
    <x v="0"/>
    <s v="HMP-001"/>
    <x v="11"/>
    <n v="73.2"/>
    <x v="9"/>
    <n v="3"/>
    <x v="54"/>
    <x v="11"/>
    <d v="1899-12-30T11:54:00"/>
    <s v="11"/>
    <d v="2024-12-28T00:00:00"/>
    <d v="1899-12-30T17:54:00"/>
    <x v="33"/>
    <s v="Yousef Al Marri"/>
    <x v="6"/>
    <x v="0"/>
    <s v="Hamper"/>
    <x v="0"/>
    <x v="3"/>
    <x v="1"/>
    <n v="219.60000000000002"/>
    <d v="2024-12-27T00:33:00"/>
    <d v="2024-08-18T00:33:00"/>
    <x v="0"/>
    <d v="2024-12-28T17:54:00"/>
    <d v="2024-12-28T00:33:00"/>
    <x v="0"/>
  </r>
  <r>
    <s v="ORD-20250619-02595"/>
    <x v="0"/>
    <s v="HMP-001"/>
    <x v="11"/>
    <n v="86.42"/>
    <x v="12"/>
    <n v="2"/>
    <x v="242"/>
    <x v="6"/>
    <d v="1899-12-30T13:04:00"/>
    <s v="13"/>
    <d v="2025-06-20T00:00:00"/>
    <d v="1899-12-30T15:04:00"/>
    <x v="23"/>
    <s v="Emma Jones"/>
    <x v="5"/>
    <x v="1"/>
    <s v="Hamper"/>
    <x v="0"/>
    <x v="2"/>
    <x v="2"/>
    <n v="172.84"/>
    <d v="2025-06-19T00:44:00"/>
    <d v="2024-08-06T00:22:00"/>
    <x v="0"/>
    <d v="2025-06-20T15:04:00"/>
    <d v="2025-06-20T00:44:00"/>
    <x v="0"/>
  </r>
  <r>
    <s v="ORD-20250612-02596"/>
    <x v="0"/>
    <s v="FLW-002"/>
    <x v="5"/>
    <n v="62.15"/>
    <x v="1"/>
    <n v="3"/>
    <x v="212"/>
    <x v="6"/>
    <d v="1899-12-30T16:03:00"/>
    <s v="16"/>
    <d v="2025-06-13T00:00:00"/>
    <d v="1899-12-30T16:50:00"/>
    <x v="26"/>
    <s v="Bilal Iqbal"/>
    <x v="1"/>
    <x v="0"/>
    <s v="Flowers"/>
    <x v="0"/>
    <x v="1"/>
    <x v="0"/>
    <n v="186.45"/>
    <d v="2025-06-12T01:15:00"/>
    <d v="2024-09-16T00:11:00"/>
    <x v="0"/>
    <d v="2025-06-13T16:50:00"/>
    <d v="2025-06-13T01:15:00"/>
    <x v="0"/>
  </r>
  <r>
    <s v="ORD-20250721-02597"/>
    <x v="0"/>
    <s v="TOY-001"/>
    <x v="0"/>
    <n v="21.2"/>
    <x v="0"/>
    <n v="1"/>
    <x v="317"/>
    <x v="8"/>
    <d v="1899-12-30T14:57:00"/>
    <s v="14"/>
    <d v="2025-07-21T00:00:00"/>
    <d v="1899-12-30T18:57:00"/>
    <x v="3"/>
    <s v="Ali Verma"/>
    <x v="0"/>
    <x v="1"/>
    <s v="Toys"/>
    <x v="1"/>
    <x v="1"/>
    <x v="1"/>
    <n v="21.2"/>
    <d v="2025-07-21T01:07:00"/>
    <d v="2024-08-18T00:44:00"/>
    <x v="0"/>
    <d v="2025-07-21T18:57:00"/>
    <d v="2025-07-22T01:07:00"/>
    <x v="1"/>
  </r>
  <r>
    <s v="ORD-20250211-02598"/>
    <x v="0"/>
    <s v="TOY-001"/>
    <x v="0"/>
    <n v="19.190000000000001"/>
    <x v="1"/>
    <n v="2"/>
    <x v="237"/>
    <x v="5"/>
    <d v="1899-12-30T12:07:00"/>
    <s v="12"/>
    <d v="2025-02-12T00:00:00"/>
    <d v="1899-12-30T15:07:00"/>
    <x v="7"/>
    <s v="Hamad Al Nuaimi"/>
    <x v="0"/>
    <x v="1"/>
    <s v="Toys"/>
    <x v="0"/>
    <x v="5"/>
    <x v="0"/>
    <n v="38.380000000000003"/>
    <d v="2025-02-11T00:11:00"/>
    <d v="2024-08-09T00:56:00"/>
    <x v="0"/>
    <d v="2025-02-12T15:07:00"/>
    <d v="2025-02-12T00:11:00"/>
    <x v="0"/>
  </r>
  <r>
    <s v="ORD-20240822-02599"/>
    <x v="0"/>
    <s v="FLW-002"/>
    <x v="5"/>
    <n v="56.3"/>
    <x v="5"/>
    <n v="1"/>
    <x v="157"/>
    <x v="7"/>
    <d v="1899-12-30T12:35:00"/>
    <s v="12"/>
    <d v="2024-08-22T00:00:00"/>
    <d v="1899-12-30T18:35:00"/>
    <x v="12"/>
    <s v="Reem Al Bateen"/>
    <x v="1"/>
    <x v="0"/>
    <s v="Flowers"/>
    <x v="1"/>
    <x v="4"/>
    <x v="2"/>
    <n v="56.3"/>
    <d v="2024-08-22T00:56:00"/>
    <d v="2024-08-10T00:56:00"/>
    <x v="0"/>
    <d v="2024-08-22T18:35:00"/>
    <d v="2024-08-23T00:56:00"/>
    <x v="1"/>
  </r>
  <r>
    <s v="ORD-20241111-02600"/>
    <x v="0"/>
    <s v="HOM-001"/>
    <x v="3"/>
    <n v="26.36"/>
    <x v="2"/>
    <n v="2"/>
    <x v="20"/>
    <x v="9"/>
    <d v="1899-12-30T10:18:00"/>
    <s v="10"/>
    <d v="2024-11-12T00:00:00"/>
    <d v="1899-12-30T12:18:00"/>
    <x v="32"/>
    <s v="Bilal Khan"/>
    <x v="6"/>
    <x v="1"/>
    <s v="Home Fragrance"/>
    <x v="0"/>
    <x v="1"/>
    <x v="0"/>
    <n v="52.72"/>
    <d v="2024-11-11T01:07:00"/>
    <d v="2024-08-15T01:15:00"/>
    <x v="0"/>
    <d v="2024-11-12T12:18:00"/>
    <d v="2024-11-12T01:07:00"/>
    <x v="0"/>
  </r>
  <r>
    <s v="ORD-20240818-02601"/>
    <x v="0"/>
    <s v="GFT-001"/>
    <x v="2"/>
    <n v="39.14"/>
    <x v="2"/>
    <n v="1"/>
    <x v="214"/>
    <x v="7"/>
    <d v="1899-12-30T11:52:00"/>
    <s v="11"/>
    <d v="2024-08-19T00:00:00"/>
    <d v="1899-12-30T12:52:00"/>
    <x v="12"/>
    <s v="Latifa Al Mansoori"/>
    <x v="1"/>
    <x v="0"/>
    <s v="Gifting"/>
    <x v="0"/>
    <x v="1"/>
    <x v="0"/>
    <n v="39.14"/>
    <d v="2024-08-18T00:44:00"/>
    <d v="2024-08-04T00:56:00"/>
    <x v="0"/>
    <d v="2024-08-19T12:52:00"/>
    <d v="2024-08-19T00:44:00"/>
    <x v="0"/>
  </r>
  <r>
    <s v="ORD-20250308-02602"/>
    <x v="0"/>
    <s v="BBY-001"/>
    <x v="16"/>
    <n v="58.93"/>
    <x v="0"/>
    <n v="1"/>
    <x v="75"/>
    <x v="2"/>
    <d v="1899-12-30T17:07:00"/>
    <s v="17"/>
    <d v="2025-03-09T00:00:00"/>
    <d v="1899-12-30T17:07:00"/>
    <x v="2"/>
    <s v="Noor Al Bateen"/>
    <x v="0"/>
    <x v="0"/>
    <s v="Baby"/>
    <x v="0"/>
    <x v="1"/>
    <x v="0"/>
    <n v="58.93"/>
    <d v="2025-03-08T00:44:00"/>
    <d v="2024-08-11T01:07:00"/>
    <x v="0"/>
    <d v="2025-03-09T17:07:00"/>
    <d v="2025-03-09T00:44:00"/>
    <x v="0"/>
  </r>
  <r>
    <s v="ORD-20250313-02603"/>
    <x v="0"/>
    <s v="GFT-001"/>
    <x v="2"/>
    <n v="35.61"/>
    <x v="6"/>
    <n v="1"/>
    <x v="45"/>
    <x v="2"/>
    <d v="1899-12-30T13:42:00"/>
    <s v="13"/>
    <d v="2025-03-14T00:00:00"/>
    <d v="1899-12-30T18:42:00"/>
    <x v="15"/>
    <s v="Latifa Al Suwaidi"/>
    <x v="2"/>
    <x v="0"/>
    <s v="Gifting"/>
    <x v="0"/>
    <x v="1"/>
    <x v="0"/>
    <n v="35.61"/>
    <d v="2025-03-13T00:33:00"/>
    <d v="2024-10-05T00:44:00"/>
    <x v="0"/>
    <d v="2025-03-14T18:42:00"/>
    <d v="2025-03-14T00:33:00"/>
    <x v="0"/>
  </r>
  <r>
    <s v="ORD-20240806-02604"/>
    <x v="0"/>
    <s v="HOM-001"/>
    <x v="3"/>
    <n v="27.37"/>
    <x v="6"/>
    <n v="1"/>
    <x v="293"/>
    <x v="7"/>
    <d v="1899-12-30T09:53:00"/>
    <s v="9"/>
    <d v="2024-08-06T00:00:00"/>
    <d v="1899-12-30T12:53:00"/>
    <x v="8"/>
    <s v="Bilal Chaudhry"/>
    <x v="2"/>
    <x v="0"/>
    <s v="Home Fragrance"/>
    <x v="1"/>
    <x v="0"/>
    <x v="2"/>
    <n v="27.37"/>
    <d v="2024-08-06T00:56:00"/>
    <d v="2024-08-06T00:56:00"/>
    <x v="1"/>
    <d v="2024-08-06T12:53:00"/>
    <d v="2024-08-07T00:56:00"/>
    <x v="1"/>
  </r>
  <r>
    <s v="ORD-20241220-02605"/>
    <x v="0"/>
    <s v="SWT-001"/>
    <x v="9"/>
    <n v="26.68"/>
    <x v="7"/>
    <n v="1"/>
    <x v="79"/>
    <x v="11"/>
    <d v="1899-12-30T13:06:00"/>
    <s v="13"/>
    <d v="2024-12-20T00:00:00"/>
    <d v="1899-12-30T19:06:00"/>
    <x v="25"/>
    <s v="Khalid Al Falasi"/>
    <x v="6"/>
    <x v="1"/>
    <s v="Dates &amp; Sweets"/>
    <x v="1"/>
    <x v="1"/>
    <x v="1"/>
    <n v="26.68"/>
    <d v="2024-12-20T00:33:00"/>
    <d v="2024-08-12T00:44:00"/>
    <x v="0"/>
    <d v="2024-12-20T19:06:00"/>
    <d v="2024-12-21T00:33:00"/>
    <x v="1"/>
  </r>
  <r>
    <s v="ORD-20240915-02606"/>
    <x v="0"/>
    <s v="HMP-001"/>
    <x v="11"/>
    <n v="69.98"/>
    <x v="12"/>
    <n v="2"/>
    <x v="378"/>
    <x v="3"/>
    <d v="1899-12-30T10:00:00"/>
    <s v="10"/>
    <d v="2024-09-15T00:00:00"/>
    <d v="1899-12-30T14:00:00"/>
    <x v="8"/>
    <s v="Rakesh Shah"/>
    <x v="2"/>
    <x v="0"/>
    <s v="Hamper"/>
    <x v="1"/>
    <x v="5"/>
    <x v="2"/>
    <n v="139.96"/>
    <d v="2024-09-15T01:07:00"/>
    <d v="2024-08-14T01:07:00"/>
    <x v="0"/>
    <d v="2024-09-15T14:00:00"/>
    <d v="2024-09-16T01:07:00"/>
    <x v="1"/>
  </r>
  <r>
    <s v="ORD-20241118-02607"/>
    <x v="0"/>
    <s v="GFT-001"/>
    <x v="2"/>
    <n v="33.299999999999997"/>
    <x v="6"/>
    <n v="1"/>
    <x v="320"/>
    <x v="9"/>
    <d v="1899-12-30T19:03:00"/>
    <s v="19"/>
    <d v="2024-11-19T00:00:00"/>
    <d v="1899-12-30T19:03:00"/>
    <x v="10"/>
    <s v="Rohit Shaikh"/>
    <x v="1"/>
    <x v="1"/>
    <s v="Gifting"/>
    <x v="0"/>
    <x v="3"/>
    <x v="1"/>
    <n v="33.299999999999997"/>
    <d v="2024-11-18T01:15:00"/>
    <d v="2024-10-28T00:56:00"/>
    <x v="0"/>
    <d v="2024-11-19T19:03:00"/>
    <d v="2024-11-19T01:15:00"/>
    <x v="0"/>
  </r>
  <r>
    <s v="ORD-20250318-02608"/>
    <x v="0"/>
    <s v="HMP-001"/>
    <x v="11"/>
    <n v="71.77"/>
    <x v="12"/>
    <n v="1"/>
    <x v="233"/>
    <x v="2"/>
    <d v="1899-12-30T18:34:00"/>
    <s v="18"/>
    <d v="2025-03-19T00:00:00"/>
    <d v="1899-12-30T19:34:00"/>
    <x v="4"/>
    <s v="Sana Khan"/>
    <x v="0"/>
    <x v="1"/>
    <s v="Hamper"/>
    <x v="0"/>
    <x v="0"/>
    <x v="1"/>
    <n v="71.77"/>
    <d v="2025-03-18T00:11:00"/>
    <d v="2024-08-01T01:07:00"/>
    <x v="0"/>
    <d v="2025-03-19T19:34:00"/>
    <d v="2025-03-19T00:11:00"/>
    <x v="0"/>
  </r>
  <r>
    <s v="ORD-20250701-02609"/>
    <x v="0"/>
    <s v="GFT-001"/>
    <x v="2"/>
    <n v="33.46"/>
    <x v="2"/>
    <n v="1"/>
    <x v="228"/>
    <x v="8"/>
    <d v="1899-12-30T15:02:00"/>
    <s v="15"/>
    <d v="2025-07-02T00:00:00"/>
    <d v="1899-12-30T21:02:00"/>
    <x v="8"/>
    <s v="Ali Verma"/>
    <x v="2"/>
    <x v="1"/>
    <s v="Gifting"/>
    <x v="0"/>
    <x v="0"/>
    <x v="0"/>
    <n v="33.46"/>
    <d v="2025-07-01T01:29:00"/>
    <d v="2024-08-18T00:44:00"/>
    <x v="0"/>
    <d v="2025-07-02T21:02:00"/>
    <d v="2025-07-02T01:29:00"/>
    <x v="0"/>
  </r>
  <r>
    <s v="ORD-20241223-02610"/>
    <x v="0"/>
    <s v="BBY-001"/>
    <x v="16"/>
    <n v="69.33"/>
    <x v="0"/>
    <n v="1"/>
    <x v="336"/>
    <x v="11"/>
    <d v="1899-12-30T20:39:00"/>
    <s v="20"/>
    <d v="2024-12-24T00:00:00"/>
    <d v="1899-12-30T13:27:00"/>
    <x v="2"/>
    <s v="Maryam Al Shamsi"/>
    <x v="0"/>
    <x v="1"/>
    <s v="Baby"/>
    <x v="0"/>
    <x v="0"/>
    <x v="2"/>
    <n v="69.33"/>
    <d v="2024-12-23T01:07:00"/>
    <d v="2024-09-13T00:56:00"/>
    <x v="0"/>
    <d v="2024-12-24T13:27:00"/>
    <d v="2024-12-24T01:07:00"/>
    <x v="0"/>
  </r>
  <r>
    <s v="ORD-20241015-02611"/>
    <x v="0"/>
    <s v="HOM-001"/>
    <x v="3"/>
    <n v="27.35"/>
    <x v="2"/>
    <n v="2"/>
    <x v="206"/>
    <x v="10"/>
    <d v="1899-12-30T12:03:00"/>
    <s v="12"/>
    <d v="2024-10-15T00:00:00"/>
    <d v="1899-12-30T16:03:00"/>
    <x v="2"/>
    <s v="Zain Patel"/>
    <x v="0"/>
    <x v="1"/>
    <s v="Home Fragrance"/>
    <x v="1"/>
    <x v="0"/>
    <x v="1"/>
    <n v="54.7"/>
    <d v="2024-10-15T00:33:00"/>
    <d v="2024-08-02T01:15:00"/>
    <x v="0"/>
    <d v="2024-10-15T16:03:00"/>
    <d v="2024-10-16T00:33:00"/>
    <x v="1"/>
  </r>
  <r>
    <s v="ORD-20250803-02612"/>
    <x v="0"/>
    <s v="FLW-001"/>
    <x v="1"/>
    <n v="49.86"/>
    <x v="11"/>
    <n v="3"/>
    <x v="44"/>
    <x v="7"/>
    <d v="1899-12-30T20:24:00"/>
    <s v="20"/>
    <d v="2025-08-04T00:00:00"/>
    <d v="1899-12-30T15:52:00"/>
    <x v="26"/>
    <s v="Bilal Ahmed"/>
    <x v="1"/>
    <x v="1"/>
    <s v="Flowers"/>
    <x v="0"/>
    <x v="0"/>
    <x v="0"/>
    <n v="149.57999999999998"/>
    <d v="2025-08-03T01:25:00"/>
    <d v="2024-08-13T00:56:00"/>
    <x v="0"/>
    <d v="2025-08-04T15:52:00"/>
    <d v="2025-08-04T01:25:00"/>
    <x v="0"/>
  </r>
  <r>
    <s v="ORD-20250712-02613"/>
    <x v="0"/>
    <s v="CRP-001"/>
    <x v="4"/>
    <n v="143.84"/>
    <x v="9"/>
    <n v="6"/>
    <x v="343"/>
    <x v="8"/>
    <d v="1899-12-30T11:07:00"/>
    <s v="11"/>
    <d v="2025-07-12T00:00:00"/>
    <d v="1899-12-30T18:07:00"/>
    <x v="24"/>
    <s v="Omar Al Hosani"/>
    <x v="1"/>
    <x v="0"/>
    <s v="Hamper"/>
    <x v="1"/>
    <x v="1"/>
    <x v="0"/>
    <n v="863.04"/>
    <d v="2025-07-12T00:44:00"/>
    <d v="2025-01-16T00:44:00"/>
    <x v="0"/>
    <d v="2025-07-12T18:07:00"/>
    <d v="2025-07-13T00:44:00"/>
    <x v="1"/>
  </r>
  <r>
    <s v="ORD-20250115-02614"/>
    <x v="0"/>
    <s v="TOY-001"/>
    <x v="0"/>
    <n v="16.97"/>
    <x v="1"/>
    <n v="1"/>
    <x v="349"/>
    <x v="4"/>
    <d v="1899-12-30T11:44:00"/>
    <s v="11"/>
    <d v="2025-01-16T00:00:00"/>
    <d v="1899-12-30T16:44:00"/>
    <x v="19"/>
    <s v="Yousef Al Hosani"/>
    <x v="0"/>
    <x v="1"/>
    <s v="Toys"/>
    <x v="0"/>
    <x v="3"/>
    <x v="0"/>
    <n v="16.97"/>
    <d v="2025-01-15T01:29:00"/>
    <d v="2024-08-07T00:44:00"/>
    <x v="0"/>
    <d v="2025-01-16T16:44:00"/>
    <d v="2025-01-16T01:29:00"/>
    <x v="0"/>
  </r>
  <r>
    <s v="ORD-20250331-02615"/>
    <x v="0"/>
    <s v="BBY-001"/>
    <x v="16"/>
    <n v="63.8"/>
    <x v="0"/>
    <n v="1"/>
    <x v="298"/>
    <x v="2"/>
    <d v="1899-12-30T19:18:00"/>
    <s v="19"/>
    <d v="2025-04-02T00:00:00"/>
    <d v="1899-12-30T14:03:00"/>
    <x v="18"/>
    <s v="Reem Al Bateen"/>
    <x v="1"/>
    <x v="1"/>
    <s v="Baby"/>
    <x v="2"/>
    <x v="1"/>
    <x v="0"/>
    <n v="63.8"/>
    <d v="2025-03-31T01:07:00"/>
    <d v="2024-08-10T00:56:00"/>
    <x v="0"/>
    <d v="2025-04-02T14:03:00"/>
    <d v="2025-04-01T01:07:00"/>
    <x v="0"/>
  </r>
  <r>
    <s v="ORD-20241111-02616"/>
    <x v="0"/>
    <s v="FLW-002"/>
    <x v="5"/>
    <n v="60.19"/>
    <x v="5"/>
    <n v="3"/>
    <x v="20"/>
    <x v="9"/>
    <d v="1899-12-30T12:12:00"/>
    <s v="12"/>
    <d v="2024-11-12T00:00:00"/>
    <d v="1899-12-30T14:12:00"/>
    <x v="11"/>
    <s v="Reem Al Marri"/>
    <x v="0"/>
    <x v="1"/>
    <s v="Flowers"/>
    <x v="0"/>
    <x v="0"/>
    <x v="0"/>
    <n v="180.57"/>
    <d v="2024-11-11T00:33:00"/>
    <d v="2024-08-10T00:44:00"/>
    <x v="0"/>
    <d v="2024-11-12T14:12:00"/>
    <d v="2024-11-12T00:33:00"/>
    <x v="0"/>
  </r>
  <r>
    <s v="ORD-20241119-02617"/>
    <x v="0"/>
    <s v="CKE-001"/>
    <x v="7"/>
    <n v="55.85"/>
    <x v="5"/>
    <n v="1"/>
    <x v="77"/>
    <x v="9"/>
    <d v="1899-12-30T09:19:00"/>
    <s v="9"/>
    <d v="2024-11-19T00:00:00"/>
    <d v="1899-12-30T13:19:00"/>
    <x v="26"/>
    <s v="Mohammed Al Shamsi"/>
    <x v="1"/>
    <x v="1"/>
    <s v="Cakes"/>
    <x v="1"/>
    <x v="6"/>
    <x v="0"/>
    <n v="55.85"/>
    <d v="2024-11-19T00:44:00"/>
    <d v="2024-09-21T01:07:00"/>
    <x v="0"/>
    <d v="2024-11-19T13:19:00"/>
    <d v="2024-11-20T00:44:00"/>
    <x v="1"/>
  </r>
  <r>
    <s v="ORD-20241203-02618"/>
    <x v="0"/>
    <s v="CKE-001"/>
    <x v="7"/>
    <n v="52.66"/>
    <x v="5"/>
    <n v="2"/>
    <x v="97"/>
    <x v="11"/>
    <d v="1899-12-30T19:57:00"/>
    <s v="19"/>
    <d v="2024-12-04T00:00:00"/>
    <d v="1899-12-30T19:57:00"/>
    <x v="7"/>
    <s v="Bilal Patel"/>
    <x v="0"/>
    <x v="0"/>
    <s v="Cakes"/>
    <x v="0"/>
    <x v="0"/>
    <x v="0"/>
    <n v="105.32"/>
    <d v="2024-12-03T00:25:00"/>
    <d v="2024-08-09T01:18:00"/>
    <x v="0"/>
    <d v="2024-12-04T19:57:00"/>
    <d v="2024-12-04T00:25:00"/>
    <x v="0"/>
  </r>
  <r>
    <s v="ORD-20250703-02619"/>
    <x v="0"/>
    <s v="HOM-001"/>
    <x v="3"/>
    <n v="31.16"/>
    <x v="2"/>
    <n v="2"/>
    <x v="299"/>
    <x v="8"/>
    <d v="1899-12-30T16:44:00"/>
    <s v="16"/>
    <d v="2025-07-04T00:00:00"/>
    <d v="1899-12-30T16:44:00"/>
    <x v="11"/>
    <s v="Mohammed Al Mansoori"/>
    <x v="0"/>
    <x v="0"/>
    <s v="Home Fragrance"/>
    <x v="0"/>
    <x v="3"/>
    <x v="0"/>
    <n v="62.32"/>
    <d v="2025-07-03T00:22:00"/>
    <d v="2024-08-13T00:33:00"/>
    <x v="0"/>
    <d v="2025-07-04T16:44:00"/>
    <d v="2025-07-04T00:22:00"/>
    <x v="0"/>
  </r>
  <r>
    <s v="ORD-20241116-02620"/>
    <x v="0"/>
    <s v="PAF-001"/>
    <x v="12"/>
    <n v="20.059999999999999"/>
    <x v="5"/>
    <n v="1"/>
    <x v="363"/>
    <x v="9"/>
    <d v="1899-12-30T18:23:00"/>
    <s v="18"/>
    <d v="2024-11-18T00:00:00"/>
    <d v="1899-12-30T13:30:00"/>
    <x v="1"/>
    <s v="Farhan Chaudhry"/>
    <x v="1"/>
    <x v="1"/>
    <s v="Bakery"/>
    <x v="2"/>
    <x v="2"/>
    <x v="0"/>
    <n v="20.059999999999999"/>
    <d v="2024-11-16T00:22:00"/>
    <d v="2024-09-23T00:25:00"/>
    <x v="0"/>
    <d v="2024-11-18T13:30:00"/>
    <d v="2024-11-17T00:22:00"/>
    <x v="0"/>
  </r>
  <r>
    <s v="ORD-20241028-02621"/>
    <x v="0"/>
    <s v="FLW-001"/>
    <x v="1"/>
    <n v="51.67"/>
    <x v="11"/>
    <n v="1"/>
    <x v="213"/>
    <x v="10"/>
    <d v="1899-12-30T14:53:00"/>
    <s v="14"/>
    <d v="2024-10-28T00:00:00"/>
    <d v="1899-12-30T18:53:00"/>
    <x v="10"/>
    <s v="Ahmed Al Shamsi"/>
    <x v="1"/>
    <x v="0"/>
    <s v="Flowers"/>
    <x v="1"/>
    <x v="0"/>
    <x v="0"/>
    <n v="51.67"/>
    <d v="2024-10-28T01:29:00"/>
    <d v="2024-08-09T01:18:00"/>
    <x v="0"/>
    <d v="2024-10-28T18:53:00"/>
    <d v="2024-10-29T01:29:00"/>
    <x v="1"/>
  </r>
  <r>
    <s v="ORD-20240901-02622"/>
    <x v="0"/>
    <s v="FLW-001"/>
    <x v="1"/>
    <n v="50.6"/>
    <x v="1"/>
    <n v="1"/>
    <x v="3"/>
    <x v="3"/>
    <d v="1899-12-30T11:53:00"/>
    <s v="11"/>
    <d v="2024-09-01T00:00:00"/>
    <d v="1899-12-30T14:53:00"/>
    <x v="16"/>
    <s v="Hassan Al Hosani"/>
    <x v="0"/>
    <x v="0"/>
    <s v="Flowers"/>
    <x v="1"/>
    <x v="0"/>
    <x v="0"/>
    <n v="50.6"/>
    <d v="2024-09-01T01:29:00"/>
    <d v="2024-08-08T01:07:00"/>
    <x v="0"/>
    <d v="2024-09-01T14:53:00"/>
    <d v="2024-09-02T01:29:00"/>
    <x v="1"/>
  </r>
  <r>
    <s v="ORD-20250705-02623"/>
    <x v="0"/>
    <s v="GFT-001"/>
    <x v="2"/>
    <n v="34.14"/>
    <x v="10"/>
    <n v="1"/>
    <x v="332"/>
    <x v="8"/>
    <d v="1899-12-30T09:19:00"/>
    <s v="9"/>
    <d v="2025-07-05T00:00:00"/>
    <d v="1899-12-30T14:19:00"/>
    <x v="16"/>
    <s v="Rohit Patel"/>
    <x v="0"/>
    <x v="1"/>
    <s v="Gifting"/>
    <x v="1"/>
    <x v="0"/>
    <x v="0"/>
    <n v="34.14"/>
    <d v="2025-07-05T00:44:00"/>
    <d v="2024-08-23T00:22:00"/>
    <x v="0"/>
    <d v="2025-07-05T14:19:00"/>
    <d v="2025-07-06T00:44:00"/>
    <x v="1"/>
  </r>
  <r>
    <s v="ORD-20240813-02624"/>
    <x v="0"/>
    <s v="BBY-001"/>
    <x v="16"/>
    <n v="60.64"/>
    <x v="0"/>
    <n v="1"/>
    <x v="91"/>
    <x v="7"/>
    <d v="1899-12-30T18:37:00"/>
    <s v="18"/>
    <d v="2024-08-15T00:00:00"/>
    <d v="1899-12-30T12:34:00"/>
    <x v="25"/>
    <s v="Bilal Verma"/>
    <x v="6"/>
    <x v="1"/>
    <s v="Baby"/>
    <x v="2"/>
    <x v="1"/>
    <x v="1"/>
    <n v="60.64"/>
    <d v="2024-08-13T00:44:00"/>
    <d v="2024-08-13T00:44:00"/>
    <x v="1"/>
    <d v="2024-08-15T12:34:00"/>
    <d v="2024-08-14T00:44:00"/>
    <x v="0"/>
  </r>
  <r>
    <s v="ORD-20240819-02625"/>
    <x v="0"/>
    <s v="PAF-001"/>
    <x v="12"/>
    <n v="20.440000000000001"/>
    <x v="8"/>
    <n v="1"/>
    <x v="358"/>
    <x v="7"/>
    <d v="1899-12-30T11:00:00"/>
    <s v="11"/>
    <d v="2024-08-19T00:00:00"/>
    <d v="1899-12-30T15:00:00"/>
    <x v="16"/>
    <s v="Aijaz Hussain"/>
    <x v="0"/>
    <x v="0"/>
    <s v="Bakery"/>
    <x v="1"/>
    <x v="0"/>
    <x v="1"/>
    <n v="20.440000000000001"/>
    <d v="2024-08-19T00:33:00"/>
    <d v="2024-08-19T00:33:00"/>
    <x v="1"/>
    <d v="2024-08-19T15:00:00"/>
    <d v="2024-08-20T00:33:00"/>
    <x v="1"/>
  </r>
  <r>
    <s v="ORD-20240930-02626"/>
    <x v="0"/>
    <s v="BAL-001"/>
    <x v="13"/>
    <n v="26.07"/>
    <x v="5"/>
    <n v="1"/>
    <x v="19"/>
    <x v="3"/>
    <d v="1899-12-30T14:16:00"/>
    <s v="14"/>
    <d v="2024-10-02T00:00:00"/>
    <d v="1899-12-30T18:16:00"/>
    <x v="19"/>
    <s v="Bilal Hussain"/>
    <x v="0"/>
    <x v="0"/>
    <s v="Balloons"/>
    <x v="2"/>
    <x v="3"/>
    <x v="0"/>
    <n v="26.07"/>
    <d v="2024-09-30T00:44:00"/>
    <d v="2024-08-14T00:11:00"/>
    <x v="0"/>
    <d v="2024-10-02T18:16:00"/>
    <d v="2024-10-01T00:44:00"/>
    <x v="0"/>
  </r>
  <r>
    <s v="ORD-20250202-02627"/>
    <x v="0"/>
    <s v="CRP-001"/>
    <x v="4"/>
    <n v="142.35"/>
    <x v="4"/>
    <n v="6"/>
    <x v="305"/>
    <x v="5"/>
    <d v="1899-12-30T18:38:00"/>
    <s v="18"/>
    <d v="2025-02-03T00:00:00"/>
    <d v="1899-12-30T19:38:00"/>
    <x v="19"/>
    <s v="Emily Taylor"/>
    <x v="0"/>
    <x v="1"/>
    <s v="Hamper"/>
    <x v="0"/>
    <x v="2"/>
    <x v="1"/>
    <n v="854.09999999999991"/>
    <d v="2025-02-02T01:29:00"/>
    <d v="2025-01-16T00:33:00"/>
    <x v="0"/>
    <d v="2025-02-03T19:38:00"/>
    <d v="2025-02-03T01:29:00"/>
    <x v="0"/>
  </r>
  <r>
    <s v="ORD-20250815-02628"/>
    <x v="0"/>
    <s v="FLW-002"/>
    <x v="5"/>
    <n v="57.02"/>
    <x v="10"/>
    <n v="1"/>
    <x v="43"/>
    <x v="7"/>
    <d v="1899-12-30T21:12:00"/>
    <s v="21"/>
    <d v="2025-08-17T00:00:00"/>
    <d v="1899-12-30T20:34:00"/>
    <x v="14"/>
    <s v="Ali Kumar"/>
    <x v="1"/>
    <x v="0"/>
    <s v="Flowers"/>
    <x v="2"/>
    <x v="0"/>
    <x v="2"/>
    <n v="57.02"/>
    <d v="2025-08-15T00:33:00"/>
    <d v="2024-08-30T01:18:00"/>
    <x v="0"/>
    <d v="2025-08-17T20:34:00"/>
    <d v="2025-08-16T00:33:00"/>
    <x v="0"/>
  </r>
  <r>
    <s v="ORD-20240924-02629"/>
    <x v="0"/>
    <s v="HMP-002"/>
    <x v="8"/>
    <n v="70.81"/>
    <x v="7"/>
    <n v="3"/>
    <x v="100"/>
    <x v="3"/>
    <d v="1899-12-30T10:36:00"/>
    <s v="10"/>
    <d v="2024-09-24T00:00:00"/>
    <d v="1899-12-30T17:36:00"/>
    <x v="31"/>
    <s v="Sara Ahmed"/>
    <x v="5"/>
    <x v="1"/>
    <s v="Hamper"/>
    <x v="1"/>
    <x v="0"/>
    <x v="0"/>
    <n v="212.43"/>
    <d v="2024-09-24T01:07:00"/>
    <d v="2024-08-07T00:25:00"/>
    <x v="0"/>
    <d v="2024-09-24T17:36:00"/>
    <d v="2024-09-25T01:07:00"/>
    <x v="1"/>
  </r>
  <r>
    <s v="ORD-20240805-02630"/>
    <x v="0"/>
    <s v="HOM-001"/>
    <x v="3"/>
    <n v="28.6"/>
    <x v="6"/>
    <n v="2"/>
    <x v="195"/>
    <x v="7"/>
    <d v="1899-12-30T10:49:00"/>
    <s v="10"/>
    <d v="2024-08-06T00:00:00"/>
    <d v="1899-12-30T12:49:00"/>
    <x v="23"/>
    <s v="Khalid Al Bateen"/>
    <x v="5"/>
    <x v="1"/>
    <s v="Home Fragrance"/>
    <x v="0"/>
    <x v="0"/>
    <x v="0"/>
    <n v="57.2"/>
    <d v="2024-08-05T00:44:00"/>
    <d v="2024-08-02T00:22:00"/>
    <x v="0"/>
    <d v="2024-08-06T12:49:00"/>
    <d v="2024-08-06T00:44:00"/>
    <x v="0"/>
  </r>
  <r>
    <s v="ORD-20240810-02631"/>
    <x v="0"/>
    <s v="PAF-001"/>
    <x v="12"/>
    <n v="21.95"/>
    <x v="5"/>
    <n v="1"/>
    <x v="234"/>
    <x v="7"/>
    <d v="1899-12-30T13:49:00"/>
    <s v="13"/>
    <d v="2024-08-10T00:00:00"/>
    <d v="1899-12-30T20:49:00"/>
    <x v="10"/>
    <s v="Meera Khan"/>
    <x v="1"/>
    <x v="0"/>
    <s v="Bakery"/>
    <x v="1"/>
    <x v="1"/>
    <x v="0"/>
    <n v="21.95"/>
    <d v="2024-08-10T00:44:00"/>
    <d v="2024-08-10T00:44:00"/>
    <x v="1"/>
    <d v="2024-08-10T20:49:00"/>
    <d v="2024-08-11T00:44:00"/>
    <x v="1"/>
  </r>
  <r>
    <s v="ORD-20241022-02632"/>
    <x v="0"/>
    <s v="TOY-001"/>
    <x v="0"/>
    <n v="16.690000000000001"/>
    <x v="5"/>
    <n v="1"/>
    <x v="184"/>
    <x v="10"/>
    <d v="1899-12-30T10:46:00"/>
    <s v="10"/>
    <d v="2024-10-24T00:00:00"/>
    <d v="1899-12-30T14:46:00"/>
    <x v="32"/>
    <s v="James Taylor"/>
    <x v="6"/>
    <x v="0"/>
    <s v="Toys"/>
    <x v="2"/>
    <x v="0"/>
    <x v="1"/>
    <n v="16.690000000000001"/>
    <d v="2024-10-22T00:11:00"/>
    <d v="2024-08-08T01:15:00"/>
    <x v="0"/>
    <d v="2024-10-24T14:46:00"/>
    <d v="2024-10-23T00:11:00"/>
    <x v="0"/>
  </r>
  <r>
    <s v="ORD-20250226-02633"/>
    <x v="0"/>
    <s v="DAT-001"/>
    <x v="6"/>
    <n v="26.83"/>
    <x v="4"/>
    <n v="1"/>
    <x v="264"/>
    <x v="5"/>
    <d v="1899-12-30T12:44:00"/>
    <s v="12"/>
    <d v="2025-02-26T00:00:00"/>
    <d v="1899-12-30T19:44:00"/>
    <x v="4"/>
    <s v="Imran Verma"/>
    <x v="0"/>
    <x v="0"/>
    <s v="Dates &amp; Sweets"/>
    <x v="1"/>
    <x v="1"/>
    <x v="1"/>
    <n v="26.83"/>
    <d v="2025-02-26T00:56:00"/>
    <d v="2024-08-24T01:07:00"/>
    <x v="0"/>
    <d v="2025-02-26T19:44:00"/>
    <d v="2025-02-27T00:56:00"/>
    <x v="1"/>
  </r>
  <r>
    <s v="ORD-20250710-02634"/>
    <x v="0"/>
    <s v="FLW-002"/>
    <x v="5"/>
    <n v="52.06"/>
    <x v="3"/>
    <n v="1"/>
    <x v="302"/>
    <x v="8"/>
    <d v="1899-12-30T15:40:00"/>
    <s v="15"/>
    <d v="2025-07-11T00:00:00"/>
    <d v="1899-12-30T19:40:00"/>
    <x v="26"/>
    <s v="Meera Chaudhry"/>
    <x v="1"/>
    <x v="0"/>
    <s v="Flowers"/>
    <x v="0"/>
    <x v="6"/>
    <x v="1"/>
    <n v="52.06"/>
    <d v="2025-07-10T01:18:00"/>
    <d v="2024-08-17T01:07:00"/>
    <x v="0"/>
    <d v="2025-07-11T19:40:00"/>
    <d v="2025-07-11T01:18:00"/>
    <x v="0"/>
  </r>
  <r>
    <s v="ORD-20250502-02635"/>
    <x v="0"/>
    <s v="DAT-001"/>
    <x v="6"/>
    <n v="29.68"/>
    <x v="4"/>
    <n v="1"/>
    <x v="376"/>
    <x v="1"/>
    <d v="1899-12-30T20:15:00"/>
    <s v="20"/>
    <d v="2025-05-03T00:00:00"/>
    <d v="1899-12-30T20:15:00"/>
    <x v="19"/>
    <s v="Arjun Patel"/>
    <x v="0"/>
    <x v="0"/>
    <s v="Dates &amp; Sweets"/>
    <x v="0"/>
    <x v="4"/>
    <x v="0"/>
    <n v="29.68"/>
    <d v="2025-05-02T01:15:00"/>
    <d v="2024-09-08T00:33:00"/>
    <x v="0"/>
    <d v="2025-05-03T20:15:00"/>
    <d v="2025-05-03T01:15:00"/>
    <x v="0"/>
  </r>
  <r>
    <s v="ORD-20250403-02636"/>
    <x v="0"/>
    <s v="PAF-001"/>
    <x v="12"/>
    <n v="21.67"/>
    <x v="3"/>
    <n v="4"/>
    <x v="272"/>
    <x v="0"/>
    <d v="1899-12-30T18:12:00"/>
    <s v="18"/>
    <d v="2025-04-04T00:00:00"/>
    <d v="1899-12-30T17:24:00"/>
    <x v="8"/>
    <s v="Yousef Al Nuaimi"/>
    <x v="2"/>
    <x v="0"/>
    <s v="Bakery"/>
    <x v="0"/>
    <x v="5"/>
    <x v="0"/>
    <n v="86.68"/>
    <d v="2025-04-03T00:33:00"/>
    <d v="2024-08-08T01:18:00"/>
    <x v="0"/>
    <d v="2025-04-04T17:24:00"/>
    <d v="2025-04-04T00:33:00"/>
    <x v="0"/>
  </r>
  <r>
    <s v="ORD-20250228-02637"/>
    <x v="0"/>
    <s v="CRP-001"/>
    <x v="4"/>
    <n v="124.55"/>
    <x v="9"/>
    <n v="3"/>
    <x v="158"/>
    <x v="5"/>
    <d v="1899-12-30T11:14:00"/>
    <s v="11"/>
    <d v="2025-02-28T00:00:00"/>
    <d v="1899-12-30T14:14:00"/>
    <x v="5"/>
    <s v="Aijaz Kumar"/>
    <x v="0"/>
    <x v="1"/>
    <s v="Hamper"/>
    <x v="1"/>
    <x v="3"/>
    <x v="0"/>
    <n v="373.65"/>
    <d v="2025-02-28T00:56:00"/>
    <d v="2024-08-05T00:56:00"/>
    <x v="0"/>
    <d v="2025-02-28T14:14:00"/>
    <d v="2025-03-01T00:56:00"/>
    <x v="1"/>
  </r>
  <r>
    <s v="ORD-20250715-02638"/>
    <x v="0"/>
    <s v="FLW-001"/>
    <x v="1"/>
    <n v="46.62"/>
    <x v="0"/>
    <n v="1"/>
    <x v="140"/>
    <x v="8"/>
    <d v="1899-12-30T10:07:00"/>
    <s v="10"/>
    <d v="2025-07-15T00:00:00"/>
    <d v="1899-12-30T16:07:00"/>
    <x v="2"/>
    <s v="Noor Al Shamsi"/>
    <x v="0"/>
    <x v="1"/>
    <s v="Flowers"/>
    <x v="1"/>
    <x v="1"/>
    <x v="0"/>
    <n v="46.62"/>
    <d v="2025-07-15T01:18:00"/>
    <d v="2024-08-03T01:29:00"/>
    <x v="0"/>
    <d v="2025-07-15T16:07:00"/>
    <d v="2025-07-16T01:18:00"/>
    <x v="1"/>
  </r>
  <r>
    <s v="ORD-20250629-02639"/>
    <x v="0"/>
    <s v="PER-001"/>
    <x v="10"/>
    <n v="12.44"/>
    <x v="8"/>
    <n v="4"/>
    <x v="191"/>
    <x v="6"/>
    <d v="1899-12-30T11:16:00"/>
    <s v="11"/>
    <d v="2025-06-29T00:00:00"/>
    <d v="1899-12-30T14:16:00"/>
    <x v="4"/>
    <s v="Noor Al Nahyan"/>
    <x v="0"/>
    <x v="1"/>
    <s v="Personalized"/>
    <x v="1"/>
    <x v="1"/>
    <x v="1"/>
    <n v="49.76"/>
    <d v="2025-06-29T00:44:00"/>
    <d v="2024-09-14T01:18:00"/>
    <x v="0"/>
    <d v="2025-06-29T14:16:00"/>
    <d v="2025-06-30T00:44:00"/>
    <x v="1"/>
  </r>
  <r>
    <s v="ORD-20240908-02640"/>
    <x v="0"/>
    <s v="PAF-001"/>
    <x v="12"/>
    <n v="17.16"/>
    <x v="8"/>
    <n v="1"/>
    <x v="64"/>
    <x v="3"/>
    <d v="1899-12-30T11:49:00"/>
    <s v="11"/>
    <d v="2024-09-09T00:00:00"/>
    <d v="1899-12-30T15:49:00"/>
    <x v="24"/>
    <s v="Hassan Shah"/>
    <x v="1"/>
    <x v="1"/>
    <s v="Bakery"/>
    <x v="0"/>
    <x v="5"/>
    <x v="1"/>
    <n v="17.16"/>
    <d v="2024-09-08T00:11:00"/>
    <d v="2024-08-11T00:33:00"/>
    <x v="0"/>
    <d v="2024-09-09T15:49:00"/>
    <d v="2024-09-09T00:11:00"/>
    <x v="0"/>
  </r>
  <r>
    <s v="ORD-20250417-02641"/>
    <x v="0"/>
    <s v="DAT-001"/>
    <x v="6"/>
    <n v="29.23"/>
    <x v="4"/>
    <n v="1"/>
    <x v="330"/>
    <x v="0"/>
    <d v="1899-12-30T18:33:00"/>
    <s v="18"/>
    <d v="2025-04-18T00:00:00"/>
    <d v="1899-12-30T18:11:00"/>
    <x v="7"/>
    <s v="Ayesha Khan"/>
    <x v="0"/>
    <x v="0"/>
    <s v="Dates &amp; Sweets"/>
    <x v="0"/>
    <x v="0"/>
    <x v="0"/>
    <n v="29.23"/>
    <d v="2025-04-17T01:07:00"/>
    <d v="2024-10-23T00:22:00"/>
    <x v="0"/>
    <d v="2025-04-18T18:11:00"/>
    <d v="2025-04-18T01:07:00"/>
    <x v="0"/>
  </r>
  <r>
    <s v="ORD-20250407-02642"/>
    <x v="0"/>
    <s v="FLW-002"/>
    <x v="5"/>
    <n v="52.68"/>
    <x v="6"/>
    <n v="2"/>
    <x v="263"/>
    <x v="0"/>
    <d v="1899-12-30T15:35:00"/>
    <s v="15"/>
    <d v="2025-04-08T00:00:00"/>
    <d v="1899-12-30T21:35:00"/>
    <x v="14"/>
    <s v="Faisal Al Nahyan"/>
    <x v="1"/>
    <x v="0"/>
    <s v="Flowers"/>
    <x v="0"/>
    <x v="0"/>
    <x v="1"/>
    <n v="105.36"/>
    <d v="2025-04-07T00:56:00"/>
    <d v="2024-09-16T01:15:00"/>
    <x v="0"/>
    <d v="2025-04-08T21:35:00"/>
    <d v="2025-04-08T00:56:00"/>
    <x v="0"/>
  </r>
  <r>
    <s v="ORD-20240813-02643"/>
    <x v="0"/>
    <s v="GFT-001"/>
    <x v="2"/>
    <n v="38.89"/>
    <x v="2"/>
    <n v="2"/>
    <x v="91"/>
    <x v="7"/>
    <d v="1899-12-30T10:04:00"/>
    <s v="10"/>
    <d v="2024-08-14T00:00:00"/>
    <d v="1899-12-30T14:04:00"/>
    <x v="7"/>
    <s v="Ahmed Al Hosani"/>
    <x v="0"/>
    <x v="1"/>
    <s v="Gifting"/>
    <x v="0"/>
    <x v="1"/>
    <x v="0"/>
    <n v="77.78"/>
    <d v="2024-08-13T00:44:00"/>
    <d v="2024-08-13T00:44:00"/>
    <x v="1"/>
    <d v="2024-08-14T14:04:00"/>
    <d v="2024-08-14T00:44:00"/>
    <x v="0"/>
  </r>
  <r>
    <s v="ORD-20240911-02644"/>
    <x v="0"/>
    <s v="GFT-001"/>
    <x v="2"/>
    <n v="33.92"/>
    <x v="1"/>
    <n v="1"/>
    <x v="148"/>
    <x v="3"/>
    <d v="1899-12-30T13:22:00"/>
    <s v="13"/>
    <d v="2024-09-11T00:00:00"/>
    <d v="1899-12-30T17:22:00"/>
    <x v="22"/>
    <s v="Yousef Al Mazrouei"/>
    <x v="5"/>
    <x v="0"/>
    <s v="Gifting"/>
    <x v="1"/>
    <x v="3"/>
    <x v="0"/>
    <n v="33.92"/>
    <d v="2024-09-11T00:44:00"/>
    <d v="2024-08-18T00:56:00"/>
    <x v="0"/>
    <d v="2024-09-11T17:22:00"/>
    <d v="2024-09-12T00:44:00"/>
    <x v="1"/>
  </r>
  <r>
    <s v="ORD-20241125-02645"/>
    <x v="0"/>
    <s v="FLW-002"/>
    <x v="5"/>
    <n v="56.69"/>
    <x v="3"/>
    <n v="1"/>
    <x v="93"/>
    <x v="9"/>
    <d v="1899-12-30T19:41:00"/>
    <s v="19"/>
    <d v="2024-11-27T00:00:00"/>
    <d v="1899-12-30T13:21:00"/>
    <x v="32"/>
    <s v="Sara Kumar"/>
    <x v="6"/>
    <x v="1"/>
    <s v="Flowers"/>
    <x v="2"/>
    <x v="5"/>
    <x v="0"/>
    <n v="56.69"/>
    <d v="2024-11-25T01:29:00"/>
    <d v="2024-09-20T01:29:00"/>
    <x v="0"/>
    <d v="2024-11-27T13:21:00"/>
    <d v="2024-11-26T01:29:00"/>
    <x v="0"/>
  </r>
  <r>
    <s v="ORD-20250528-02646"/>
    <x v="0"/>
    <s v="GFT-001"/>
    <x v="2"/>
    <n v="35.4"/>
    <x v="2"/>
    <n v="1"/>
    <x v="121"/>
    <x v="1"/>
    <d v="1899-12-30T21:10:00"/>
    <s v="21"/>
    <d v="2025-05-29T00:00:00"/>
    <d v="1899-12-30T21:10:00"/>
    <x v="2"/>
    <s v="Farhan Ahmed"/>
    <x v="0"/>
    <x v="1"/>
    <s v="Gifting"/>
    <x v="0"/>
    <x v="5"/>
    <x v="0"/>
    <n v="35.4"/>
    <d v="2025-05-28T00:44:00"/>
    <d v="2024-08-15T00:11:00"/>
    <x v="0"/>
    <d v="2025-05-29T21:10:00"/>
    <d v="2025-05-29T00:44:00"/>
    <x v="0"/>
  </r>
  <r>
    <s v="ORD-20250418-02647"/>
    <x v="0"/>
    <s v="PAF-001"/>
    <x v="12"/>
    <n v="18.25"/>
    <x v="3"/>
    <n v="1"/>
    <x v="306"/>
    <x v="0"/>
    <d v="1899-12-30T20:00:00"/>
    <s v="20"/>
    <d v="2025-04-19T00:00:00"/>
    <d v="1899-12-30T21:00:00"/>
    <x v="11"/>
    <s v="Imran Shaikh"/>
    <x v="0"/>
    <x v="0"/>
    <s v="Bakery"/>
    <x v="0"/>
    <x v="5"/>
    <x v="1"/>
    <n v="18.25"/>
    <d v="2025-04-18T00:33:00"/>
    <d v="2024-09-25T00:44:00"/>
    <x v="0"/>
    <d v="2025-04-19T21:00:00"/>
    <d v="2025-04-19T00:33:00"/>
    <x v="0"/>
  </r>
  <r>
    <s v="ORD-20250524-02648"/>
    <x v="0"/>
    <s v="GFT-001"/>
    <x v="2"/>
    <n v="37.15"/>
    <x v="2"/>
    <n v="3"/>
    <x v="114"/>
    <x v="1"/>
    <d v="1899-12-30T17:21:00"/>
    <s v="17"/>
    <d v="2025-05-25T00:00:00"/>
    <d v="1899-12-30T19:21:00"/>
    <x v="18"/>
    <s v="Reem Al Nuaimi"/>
    <x v="1"/>
    <x v="0"/>
    <s v="Gifting"/>
    <x v="0"/>
    <x v="6"/>
    <x v="0"/>
    <n v="111.44999999999999"/>
    <d v="2025-05-24T01:07:00"/>
    <d v="2024-10-15T00:11:00"/>
    <x v="0"/>
    <d v="2025-05-25T19:21:00"/>
    <d v="2025-05-25T01:07:00"/>
    <x v="0"/>
  </r>
  <r>
    <s v="ORD-20250214-02649"/>
    <x v="0"/>
    <s v="FLW-002"/>
    <x v="5"/>
    <n v="60.42"/>
    <x v="1"/>
    <n v="1"/>
    <x v="176"/>
    <x v="5"/>
    <d v="1899-12-30T12:36:00"/>
    <s v="12"/>
    <d v="2025-02-14T00:00:00"/>
    <d v="1899-12-30T17:36:00"/>
    <x v="17"/>
    <s v="Emily Jones"/>
    <x v="2"/>
    <x v="1"/>
    <s v="Flowers"/>
    <x v="1"/>
    <x v="3"/>
    <x v="0"/>
    <n v="60.42"/>
    <d v="2025-02-14T00:25:00"/>
    <d v="2024-12-13T00:33:00"/>
    <x v="0"/>
    <d v="2025-02-14T17:36:00"/>
    <d v="2025-02-15T00:25:00"/>
    <x v="1"/>
  </r>
  <r>
    <s v="ORD-20250509-02650"/>
    <x v="0"/>
    <s v="FLW-002"/>
    <x v="5"/>
    <n v="57.24"/>
    <x v="6"/>
    <n v="2"/>
    <x v="353"/>
    <x v="1"/>
    <d v="1899-12-30T09:22:00"/>
    <s v="9"/>
    <d v="2025-05-10T00:00:00"/>
    <d v="1899-12-30T10:22:00"/>
    <x v="37"/>
    <s v="Hamad Al Mazrouei"/>
    <x v="7"/>
    <x v="1"/>
    <s v="Flowers"/>
    <x v="0"/>
    <x v="1"/>
    <x v="0"/>
    <n v="114.48"/>
    <d v="2025-05-09T01:18:00"/>
    <d v="2024-10-06T01:15:00"/>
    <x v="0"/>
    <d v="2025-05-10T10:22:00"/>
    <d v="2025-05-10T01:18:00"/>
    <x v="0"/>
  </r>
  <r>
    <s v="ORD-20250720-02651"/>
    <x v="0"/>
    <s v="PRF-001"/>
    <x v="14"/>
    <n v="157.69"/>
    <x v="12"/>
    <n v="1"/>
    <x v="63"/>
    <x v="8"/>
    <d v="1899-12-30T17:40:00"/>
    <s v="17"/>
    <d v="2025-07-21T00:00:00"/>
    <d v="1899-12-30T19:40:00"/>
    <x v="24"/>
    <s v="Rakesh Shah"/>
    <x v="1"/>
    <x v="1"/>
    <s v="Perfume"/>
    <x v="0"/>
    <x v="6"/>
    <x v="1"/>
    <n v="157.69"/>
    <d v="2025-07-20T00:11:00"/>
    <d v="2024-08-14T01:07:00"/>
    <x v="0"/>
    <d v="2025-07-21T19:40:00"/>
    <d v="2025-07-21T00:11:00"/>
    <x v="0"/>
  </r>
  <r>
    <s v="ORD-20241129-02652"/>
    <x v="0"/>
    <s v="SWT-001"/>
    <x v="9"/>
    <n v="23.33"/>
    <x v="7"/>
    <n v="4"/>
    <x v="78"/>
    <x v="9"/>
    <d v="1899-12-30T12:29:00"/>
    <s v="12"/>
    <d v="2024-11-30T00:00:00"/>
    <d v="1899-12-30T14:29:00"/>
    <x v="29"/>
    <s v="Meera Hussain"/>
    <x v="2"/>
    <x v="0"/>
    <s v="Dates &amp; Sweets"/>
    <x v="0"/>
    <x v="3"/>
    <x v="0"/>
    <n v="93.32"/>
    <d v="2024-11-29T01:29:00"/>
    <d v="2024-08-05T01:29:00"/>
    <x v="0"/>
    <d v="2024-11-30T14:29:00"/>
    <d v="2024-11-30T01:29:00"/>
    <x v="0"/>
  </r>
  <r>
    <s v="ORD-20241115-02653"/>
    <x v="0"/>
    <s v="PRF-001"/>
    <x v="14"/>
    <n v="136.56"/>
    <x v="2"/>
    <n v="1"/>
    <x v="322"/>
    <x v="9"/>
    <d v="1899-12-30T20:30:00"/>
    <s v="20"/>
    <d v="2024-11-17T00:00:00"/>
    <d v="1899-12-30T11:26:00"/>
    <x v="18"/>
    <s v="Ayesha Khan"/>
    <x v="1"/>
    <x v="0"/>
    <s v="Perfume"/>
    <x v="2"/>
    <x v="0"/>
    <x v="0"/>
    <n v="136.56"/>
    <d v="2024-11-15T01:07:00"/>
    <d v="2024-10-23T00:22:00"/>
    <x v="0"/>
    <d v="2024-11-17T11:26:00"/>
    <d v="2024-11-16T01:07:00"/>
    <x v="0"/>
  </r>
  <r>
    <s v="ORD-20241122-02654"/>
    <x v="0"/>
    <s v="HMP-002"/>
    <x v="8"/>
    <n v="83.05"/>
    <x v="7"/>
    <n v="1"/>
    <x v="47"/>
    <x v="9"/>
    <d v="1899-12-30T20:39:00"/>
    <s v="20"/>
    <d v="2024-11-23T00:00:00"/>
    <d v="1899-12-30T14:07:00"/>
    <x v="14"/>
    <s v="Aisha Al Bateen"/>
    <x v="1"/>
    <x v="0"/>
    <s v="Hamper"/>
    <x v="0"/>
    <x v="0"/>
    <x v="2"/>
    <n v="83.05"/>
    <d v="2024-11-22T01:07:00"/>
    <d v="2024-08-24T01:29:00"/>
    <x v="0"/>
    <d v="2024-11-23T14:07:00"/>
    <d v="2024-11-23T01:07:00"/>
    <x v="0"/>
  </r>
  <r>
    <s v="ORD-20240820-02655"/>
    <x v="0"/>
    <s v="HMP-001"/>
    <x v="11"/>
    <n v="74.73"/>
    <x v="9"/>
    <n v="3"/>
    <x v="172"/>
    <x v="7"/>
    <d v="1899-12-30T20:55:00"/>
    <s v="20"/>
    <d v="2024-08-22T00:00:00"/>
    <d v="1899-12-30T16:30:00"/>
    <x v="14"/>
    <s v="Ayesha Patel"/>
    <x v="1"/>
    <x v="1"/>
    <s v="Hamper"/>
    <x v="2"/>
    <x v="5"/>
    <x v="1"/>
    <n v="224.19"/>
    <d v="2024-08-20T01:18:00"/>
    <d v="2024-08-01T00:11:00"/>
    <x v="0"/>
    <d v="2024-08-22T16:30:00"/>
    <d v="2024-08-21T01:18:00"/>
    <x v="0"/>
  </r>
  <r>
    <s v="ORD-20241029-02656"/>
    <x v="0"/>
    <s v="HOM-001"/>
    <x v="3"/>
    <n v="28.98"/>
    <x v="6"/>
    <n v="1"/>
    <x v="188"/>
    <x v="10"/>
    <d v="1899-12-30T10:22:00"/>
    <s v="10"/>
    <d v="2024-10-30T00:00:00"/>
    <d v="1899-12-30T12:22:00"/>
    <x v="37"/>
    <s v="Ahmed Al Nahyan"/>
    <x v="7"/>
    <x v="1"/>
    <s v="Home Fragrance"/>
    <x v="0"/>
    <x v="0"/>
    <x v="0"/>
    <n v="28.98"/>
    <d v="2024-10-29T00:44:00"/>
    <d v="2024-09-12T00:56:00"/>
    <x v="0"/>
    <d v="2024-10-30T12:22:00"/>
    <d v="2024-10-30T00:44:00"/>
    <x v="0"/>
  </r>
  <r>
    <s v="ORD-20250628-02657"/>
    <x v="0"/>
    <s v="PRF-001"/>
    <x v="14"/>
    <n v="114.53"/>
    <x v="12"/>
    <n v="1"/>
    <x v="33"/>
    <x v="6"/>
    <d v="1899-12-30T17:04:00"/>
    <s v="17"/>
    <d v="2025-06-29T00:00:00"/>
    <d v="1899-12-30T18:04:00"/>
    <x v="26"/>
    <s v="Rohit Patel"/>
    <x v="1"/>
    <x v="1"/>
    <s v="Perfume"/>
    <x v="0"/>
    <x v="5"/>
    <x v="0"/>
    <n v="114.53"/>
    <d v="2025-06-28T00:11:00"/>
    <d v="2024-08-23T00:22:00"/>
    <x v="0"/>
    <d v="2025-06-29T18:04:00"/>
    <d v="2025-06-29T00:11:00"/>
    <x v="0"/>
  </r>
  <r>
    <s v="ORD-20250426-02658"/>
    <x v="0"/>
    <s v="PRF-001"/>
    <x v="14"/>
    <n v="123.16"/>
    <x v="10"/>
    <n v="1"/>
    <x v="129"/>
    <x v="0"/>
    <d v="1899-12-30T18:07:00"/>
    <s v="18"/>
    <d v="2025-04-27T00:00:00"/>
    <d v="1899-12-30T19:07:00"/>
    <x v="0"/>
    <s v="Hina Chaudhry"/>
    <x v="0"/>
    <x v="0"/>
    <s v="Perfume"/>
    <x v="0"/>
    <x v="1"/>
    <x v="1"/>
    <n v="123.16"/>
    <d v="2025-04-26T00:11:00"/>
    <d v="2024-11-25T00:56:00"/>
    <x v="0"/>
    <d v="2025-04-27T19:07:00"/>
    <d v="2025-04-27T00:11:00"/>
    <x v="0"/>
  </r>
  <r>
    <s v="ORD-20250814-02659"/>
    <x v="0"/>
    <s v="GFT-001"/>
    <x v="2"/>
    <n v="30.75"/>
    <x v="10"/>
    <n v="1"/>
    <x v="147"/>
    <x v="7"/>
    <d v="1899-12-30T15:37:00"/>
    <s v="15"/>
    <d v="2025-08-15T00:00:00"/>
    <d v="1899-12-30T15:37:00"/>
    <x v="24"/>
    <s v="Mohammed Al Hosani"/>
    <x v="1"/>
    <x v="0"/>
    <s v="Gifting"/>
    <x v="0"/>
    <x v="3"/>
    <x v="0"/>
    <n v="30.75"/>
    <d v="2025-08-14T00:44:00"/>
    <d v="2024-08-22T01:15:00"/>
    <x v="0"/>
    <d v="2025-08-15T15:37:00"/>
    <d v="2025-08-15T00:44:00"/>
    <x v="0"/>
  </r>
  <r>
    <s v="ORD-20250104-02660"/>
    <x v="0"/>
    <s v="FLW-002"/>
    <x v="5"/>
    <n v="58.3"/>
    <x v="3"/>
    <n v="1"/>
    <x v="98"/>
    <x v="4"/>
    <d v="1899-12-30T21:24:00"/>
    <s v="21"/>
    <d v="2025-01-05T00:00:00"/>
    <d v="1899-12-30T18:21:00"/>
    <x v="4"/>
    <s v="Reem Al Hosani"/>
    <x v="0"/>
    <x v="1"/>
    <s v="Flowers"/>
    <x v="0"/>
    <x v="1"/>
    <x v="0"/>
    <n v="58.3"/>
    <d v="2025-01-04T01:07:00"/>
    <d v="2024-10-10T01:18:00"/>
    <x v="0"/>
    <d v="2025-01-05T18:21:00"/>
    <d v="2025-01-05T01:07:00"/>
    <x v="0"/>
  </r>
  <r>
    <s v="ORD-20250204-02661"/>
    <x v="0"/>
    <s v="HMP-002"/>
    <x v="8"/>
    <n v="77.319999999999993"/>
    <x v="9"/>
    <n v="3"/>
    <x v="171"/>
    <x v="5"/>
    <d v="1899-12-30T14:50:00"/>
    <s v="14"/>
    <d v="2025-02-06T00:00:00"/>
    <d v="1899-12-30T15:50:00"/>
    <x v="5"/>
    <s v="Hassan Iqbal"/>
    <x v="0"/>
    <x v="1"/>
    <s v="Hamper"/>
    <x v="2"/>
    <x v="0"/>
    <x v="1"/>
    <n v="231.95999999999998"/>
    <d v="2025-02-04T00:56:00"/>
    <d v="2024-08-05T00:22:00"/>
    <x v="0"/>
    <d v="2025-02-06T15:50:00"/>
    <d v="2025-02-05T00:56:00"/>
    <x v="0"/>
  </r>
  <r>
    <s v="ORD-20241230-02662"/>
    <x v="0"/>
    <s v="CHC-001"/>
    <x v="17"/>
    <n v="17.350000000000001"/>
    <x v="1"/>
    <n v="2"/>
    <x v="192"/>
    <x v="11"/>
    <d v="1899-12-30T15:06:00"/>
    <s v="15"/>
    <d v="2024-12-31T00:00:00"/>
    <d v="1899-12-30T20:06:00"/>
    <x v="7"/>
    <s v="Rakesh Chaudhry"/>
    <x v="0"/>
    <x v="1"/>
    <s v="Chocolate"/>
    <x v="0"/>
    <x v="0"/>
    <x v="1"/>
    <n v="34.700000000000003"/>
    <d v="2024-12-30T01:07:00"/>
    <d v="2024-11-17T00:56:00"/>
    <x v="0"/>
    <d v="2024-12-31T20:06:00"/>
    <d v="2024-12-31T01:07:00"/>
    <x v="0"/>
  </r>
  <r>
    <s v="ORD-20250310-02663"/>
    <x v="0"/>
    <s v="DAT-001"/>
    <x v="6"/>
    <n v="33.51"/>
    <x v="4"/>
    <n v="1"/>
    <x v="269"/>
    <x v="2"/>
    <d v="1899-12-30T11:10:00"/>
    <s v="11"/>
    <d v="2025-03-11T00:00:00"/>
    <d v="1899-12-30T13:10:00"/>
    <x v="8"/>
    <s v="Arjun Hussain"/>
    <x v="2"/>
    <x v="0"/>
    <s v="Dates &amp; Sweets"/>
    <x v="0"/>
    <x v="1"/>
    <x v="1"/>
    <n v="33.51"/>
    <d v="2025-03-10T01:18:00"/>
    <d v="2024-11-05T00:22:00"/>
    <x v="0"/>
    <d v="2025-03-11T13:10:00"/>
    <d v="2025-03-11T01:18:00"/>
    <x v="0"/>
  </r>
  <r>
    <s v="ORD-20250228-02664"/>
    <x v="0"/>
    <s v="GFT-001"/>
    <x v="2"/>
    <n v="33.5"/>
    <x v="12"/>
    <n v="1"/>
    <x v="158"/>
    <x v="5"/>
    <d v="1899-12-30T19:31:00"/>
    <s v="19"/>
    <d v="2025-03-01T00:00:00"/>
    <d v="1899-12-30T20:31:00"/>
    <x v="12"/>
    <s v="Rakesh Ahmed"/>
    <x v="1"/>
    <x v="1"/>
    <s v="Gifting"/>
    <x v="0"/>
    <x v="1"/>
    <x v="0"/>
    <n v="33.5"/>
    <d v="2025-02-28T00:44:00"/>
    <d v="2025-01-17T00:22:00"/>
    <x v="0"/>
    <d v="2025-03-01T20:31:00"/>
    <d v="2025-03-01T00:44:00"/>
    <x v="0"/>
  </r>
  <r>
    <s v="ORD-20250209-02665"/>
    <x v="0"/>
    <s v="GFT-001"/>
    <x v="2"/>
    <n v="36"/>
    <x v="6"/>
    <n v="1"/>
    <x v="352"/>
    <x v="5"/>
    <d v="1899-12-30T11:24:00"/>
    <s v="11"/>
    <d v="2025-02-09T00:00:00"/>
    <d v="1899-12-30T16:24:00"/>
    <x v="29"/>
    <s v="Mohammed Al Mansoori"/>
    <x v="2"/>
    <x v="1"/>
    <s v="Gifting"/>
    <x v="1"/>
    <x v="1"/>
    <x v="0"/>
    <n v="36"/>
    <d v="2025-02-09T01:15:00"/>
    <d v="2024-08-13T00:33:00"/>
    <x v="0"/>
    <d v="2025-02-09T16:24:00"/>
    <d v="2025-02-10T01:15:00"/>
    <x v="1"/>
  </r>
  <r>
    <s v="ORD-20241128-02666"/>
    <x v="0"/>
    <s v="PAF-001"/>
    <x v="12"/>
    <n v="20.71"/>
    <x v="11"/>
    <n v="1"/>
    <x v="185"/>
    <x v="9"/>
    <d v="1899-12-30T17:49:00"/>
    <s v="17"/>
    <d v="2024-11-29T00:00:00"/>
    <d v="1899-12-30T12:22:00"/>
    <x v="1"/>
    <s v="Fatima Al Marri"/>
    <x v="1"/>
    <x v="0"/>
    <s v="Bakery"/>
    <x v="0"/>
    <x v="3"/>
    <x v="2"/>
    <n v="20.71"/>
    <d v="2024-11-28T00:11:00"/>
    <d v="2024-08-03T00:33:00"/>
    <x v="0"/>
    <d v="2024-11-29T12:22:00"/>
    <d v="2024-11-29T00:11:00"/>
    <x v="0"/>
  </r>
  <r>
    <s v="ORD-20250602-02667"/>
    <x v="0"/>
    <s v="FLW-001"/>
    <x v="1"/>
    <n v="51.97"/>
    <x v="11"/>
    <n v="1"/>
    <x v="65"/>
    <x v="6"/>
    <d v="1899-12-30T13:06:00"/>
    <s v="13"/>
    <d v="2025-06-04T00:00:00"/>
    <d v="1899-12-30T17:06:00"/>
    <x v="16"/>
    <s v="Meera Iqbal"/>
    <x v="0"/>
    <x v="1"/>
    <s v="Flowers"/>
    <x v="2"/>
    <x v="3"/>
    <x v="1"/>
    <n v="51.97"/>
    <d v="2025-06-02T00:33:00"/>
    <d v="2024-08-04T01:07:00"/>
    <x v="0"/>
    <d v="2025-06-04T17:06:00"/>
    <d v="2025-06-03T00:33:00"/>
    <x v="0"/>
  </r>
  <r>
    <s v="ORD-20250726-02668"/>
    <x v="0"/>
    <s v="PAF-001"/>
    <x v="12"/>
    <n v="23.21"/>
    <x v="3"/>
    <n v="1"/>
    <x v="89"/>
    <x v="8"/>
    <d v="1899-12-30T21:18:00"/>
    <s v="21"/>
    <d v="2025-07-28T00:00:00"/>
    <d v="1899-12-30T20:30:00"/>
    <x v="9"/>
    <s v="Aisha Al Falasi"/>
    <x v="2"/>
    <x v="1"/>
    <s v="Bakery"/>
    <x v="2"/>
    <x v="5"/>
    <x v="0"/>
    <n v="23.21"/>
    <d v="2025-07-26T01:15:00"/>
    <d v="2024-08-19T00:11:00"/>
    <x v="0"/>
    <d v="2025-07-28T20:30:00"/>
    <d v="2025-07-27T01:15:00"/>
    <x v="0"/>
  </r>
  <r>
    <s v="ORD-20250208-02669"/>
    <x v="0"/>
    <s v="BAL-001"/>
    <x v="13"/>
    <n v="28.7"/>
    <x v="5"/>
    <n v="1"/>
    <x v="256"/>
    <x v="5"/>
    <d v="1899-12-30T11:42:00"/>
    <s v="11"/>
    <d v="2025-02-08T00:00:00"/>
    <d v="1899-12-30T16:42:00"/>
    <x v="16"/>
    <s v="Rohit Ahmed"/>
    <x v="0"/>
    <x v="1"/>
    <s v="Balloons"/>
    <x v="1"/>
    <x v="0"/>
    <x v="1"/>
    <n v="28.7"/>
    <d v="2025-02-08T01:15:00"/>
    <d v="2024-08-10T00:44:00"/>
    <x v="0"/>
    <d v="2025-02-08T16:42:00"/>
    <d v="2025-02-09T01:15:00"/>
    <x v="1"/>
  </r>
  <r>
    <s v="ORD-20241201-02670"/>
    <x v="0"/>
    <s v="HMP-001"/>
    <x v="11"/>
    <n v="73.95"/>
    <x v="12"/>
    <n v="3"/>
    <x v="329"/>
    <x v="11"/>
    <d v="1899-12-30T20:36:00"/>
    <s v="20"/>
    <d v="2024-12-03T00:00:00"/>
    <d v="1899-12-30T15:00:00"/>
    <x v="7"/>
    <s v="Michael Davis"/>
    <x v="0"/>
    <x v="0"/>
    <s v="Hamper"/>
    <x v="2"/>
    <x v="3"/>
    <x v="1"/>
    <n v="221.85000000000002"/>
    <d v="2024-12-01T00:33:00"/>
    <d v="2024-08-25T00:11:00"/>
    <x v="0"/>
    <d v="2024-12-03T15:00:00"/>
    <d v="2024-12-02T00:33:00"/>
    <x v="0"/>
  </r>
  <r>
    <s v="ORD-20250123-02671"/>
    <x v="0"/>
    <s v="PAF-001"/>
    <x v="12"/>
    <n v="23.18"/>
    <x v="3"/>
    <n v="1"/>
    <x v="196"/>
    <x v="4"/>
    <d v="1899-12-30T19:14:00"/>
    <s v="19"/>
    <d v="2025-01-24T00:00:00"/>
    <d v="1899-12-30T19:14:00"/>
    <x v="14"/>
    <s v="Faisal Al Shamsi"/>
    <x v="1"/>
    <x v="0"/>
    <s v="Bakery"/>
    <x v="0"/>
    <x v="2"/>
    <x v="1"/>
    <n v="23.18"/>
    <d v="2025-01-23T01:29:00"/>
    <d v="2024-11-19T01:18:00"/>
    <x v="0"/>
    <d v="2025-01-24T19:14:00"/>
    <d v="2025-01-24T01:29:00"/>
    <x v="0"/>
  </r>
  <r>
    <s v="ORD-20250731-02672"/>
    <x v="0"/>
    <s v="SWT-001"/>
    <x v="9"/>
    <n v="28.22"/>
    <x v="7"/>
    <n v="1"/>
    <x v="205"/>
    <x v="8"/>
    <d v="1899-12-30T09:41:00"/>
    <s v="9"/>
    <d v="2025-07-31T00:00:00"/>
    <d v="1899-12-30T14:41:00"/>
    <x v="11"/>
    <s v="Imran Verma"/>
    <x v="0"/>
    <x v="1"/>
    <s v="Dates &amp; Sweets"/>
    <x v="1"/>
    <x v="1"/>
    <x v="0"/>
    <n v="28.22"/>
    <d v="2025-07-31T00:22:00"/>
    <d v="2024-08-24T01:07:00"/>
    <x v="0"/>
    <d v="2025-07-31T14:41:00"/>
    <d v="2025-08-01T00:22:00"/>
    <x v="1"/>
  </r>
  <r>
    <s v="ORD-20250104-02673"/>
    <x v="0"/>
    <s v="BBY-001"/>
    <x v="16"/>
    <n v="71.739999999999995"/>
    <x v="0"/>
    <n v="1"/>
    <x v="98"/>
    <x v="4"/>
    <d v="1899-12-30T18:43:00"/>
    <s v="18"/>
    <d v="2025-01-05T00:00:00"/>
    <d v="1899-12-30T16:15:00"/>
    <x v="37"/>
    <s v="Hassan Al Mansoori"/>
    <x v="7"/>
    <x v="1"/>
    <s v="Baby"/>
    <x v="0"/>
    <x v="0"/>
    <x v="0"/>
    <n v="71.739999999999995"/>
    <d v="2025-01-04T00:11:00"/>
    <d v="2024-08-05T01:29:00"/>
    <x v="0"/>
    <d v="2025-01-05T16:15:00"/>
    <d v="2025-01-05T00:11:00"/>
    <x v="0"/>
  </r>
  <r>
    <s v="ORD-20250124-02674"/>
    <x v="0"/>
    <s v="CRP-001"/>
    <x v="4"/>
    <n v="158.94"/>
    <x v="4"/>
    <n v="3"/>
    <x v="303"/>
    <x v="4"/>
    <d v="1899-12-30T12:19:00"/>
    <s v="12"/>
    <d v="2025-01-24T00:00:00"/>
    <d v="1899-12-30T16:19:00"/>
    <x v="31"/>
    <s v="Bilal Kumar"/>
    <x v="5"/>
    <x v="1"/>
    <s v="Hamper"/>
    <x v="1"/>
    <x v="1"/>
    <x v="0"/>
    <n v="476.82"/>
    <d v="2025-01-24T00:44:00"/>
    <d v="2024-08-11T00:44:00"/>
    <x v="0"/>
    <d v="2025-01-24T16:19:00"/>
    <d v="2025-01-25T00:44:00"/>
    <x v="1"/>
  </r>
  <r>
    <s v="ORD-20240802-02675"/>
    <x v="0"/>
    <s v="PAF-001"/>
    <x v="12"/>
    <n v="21.66"/>
    <x v="11"/>
    <n v="1"/>
    <x v="247"/>
    <x v="7"/>
    <d v="1899-12-30T13:20:00"/>
    <s v="13"/>
    <d v="2024-08-03T00:00:00"/>
    <d v="1899-12-30T19:20:00"/>
    <x v="16"/>
    <s v="Hina Shaikh"/>
    <x v="0"/>
    <x v="1"/>
    <s v="Bakery"/>
    <x v="0"/>
    <x v="3"/>
    <x v="2"/>
    <n v="21.66"/>
    <d v="2024-08-02T00:56:00"/>
    <d v="2024-08-02T00:56:00"/>
    <x v="1"/>
    <d v="2024-08-03T19:20:00"/>
    <d v="2024-08-03T00:56:00"/>
    <x v="0"/>
  </r>
  <r>
    <s v="ORD-20250622-02676"/>
    <x v="0"/>
    <s v="GFT-001"/>
    <x v="2"/>
    <n v="34.82"/>
    <x v="12"/>
    <n v="1"/>
    <x v="178"/>
    <x v="6"/>
    <d v="1899-12-30T10:24:00"/>
    <s v="10"/>
    <d v="2025-06-23T00:00:00"/>
    <d v="1899-12-30T10:24:00"/>
    <x v="6"/>
    <s v="Priya Hussain"/>
    <x v="0"/>
    <x v="1"/>
    <s v="Gifting"/>
    <x v="0"/>
    <x v="1"/>
    <x v="0"/>
    <n v="34.82"/>
    <d v="2025-06-22T00:33:00"/>
    <d v="2024-08-07T00:25:00"/>
    <x v="0"/>
    <d v="2025-06-23T10:24:00"/>
    <d v="2025-06-23T00:33:00"/>
    <x v="0"/>
  </r>
  <r>
    <s v="ORD-20250222-02677"/>
    <x v="0"/>
    <s v="FLW-002"/>
    <x v="5"/>
    <n v="55.4"/>
    <x v="1"/>
    <n v="1"/>
    <x v="119"/>
    <x v="5"/>
    <d v="1899-12-30T09:57:00"/>
    <s v="9"/>
    <d v="2025-02-24T00:00:00"/>
    <d v="1899-12-30T09:57:00"/>
    <x v="14"/>
    <s v="Hamad Al Mansoori"/>
    <x v="1"/>
    <x v="0"/>
    <s v="Flowers"/>
    <x v="2"/>
    <x v="1"/>
    <x v="1"/>
    <n v="55.4"/>
    <d v="2025-02-22T00:33:00"/>
    <d v="2024-08-10T00:56:00"/>
    <x v="0"/>
    <d v="2025-02-24T09:57:00"/>
    <d v="2025-02-23T00:33:00"/>
    <x v="0"/>
  </r>
  <r>
    <s v="ORD-20241025-02678"/>
    <x v="0"/>
    <s v="SWT-001"/>
    <x v="9"/>
    <n v="28.57"/>
    <x v="4"/>
    <n v="1"/>
    <x v="277"/>
    <x v="10"/>
    <d v="1899-12-30T13:55:00"/>
    <s v="13"/>
    <d v="2024-10-25T00:00:00"/>
    <d v="1899-12-30T20:55:00"/>
    <x v="18"/>
    <s v="Meera Iqbal"/>
    <x v="1"/>
    <x v="0"/>
    <s v="Dates &amp; Sweets"/>
    <x v="1"/>
    <x v="1"/>
    <x v="1"/>
    <n v="28.57"/>
    <d v="2024-10-25T00:11:00"/>
    <d v="2024-08-04T01:07:00"/>
    <x v="0"/>
    <d v="2024-10-25T20:55:00"/>
    <d v="2024-10-26T00:11:00"/>
    <x v="1"/>
  </r>
  <r>
    <s v="ORD-20241120-02679"/>
    <x v="0"/>
    <s v="PAF-001"/>
    <x v="12"/>
    <n v="21.8"/>
    <x v="11"/>
    <n v="2"/>
    <x v="106"/>
    <x v="9"/>
    <d v="1899-12-30T12:02:00"/>
    <s v="12"/>
    <d v="2024-11-20T00:00:00"/>
    <d v="1899-12-30T18:02:00"/>
    <x v="11"/>
    <s v="Sana Iqbal"/>
    <x v="0"/>
    <x v="1"/>
    <s v="Bakery"/>
    <x v="1"/>
    <x v="0"/>
    <x v="0"/>
    <n v="43.6"/>
    <d v="2024-11-20T01:29:00"/>
    <d v="2024-10-07T00:00:00"/>
    <x v="0"/>
    <d v="2024-11-20T18:02:00"/>
    <d v="2024-11-21T01:29:00"/>
    <x v="1"/>
  </r>
  <r>
    <s v="ORD-20250418-02680"/>
    <x v="0"/>
    <s v="HMP-002"/>
    <x v="8"/>
    <n v="90.78"/>
    <x v="7"/>
    <n v="1"/>
    <x v="306"/>
    <x v="0"/>
    <d v="1899-12-30T18:34:00"/>
    <s v="18"/>
    <d v="2025-04-19T00:00:00"/>
    <d v="1899-12-30T20:09:00"/>
    <x v="1"/>
    <s v="Aisha Al Hosani"/>
    <x v="1"/>
    <x v="0"/>
    <s v="Hamper"/>
    <x v="0"/>
    <x v="0"/>
    <x v="0"/>
    <n v="90.78"/>
    <d v="2025-04-18T00:11:00"/>
    <d v="2024-09-18T01:15:00"/>
    <x v="0"/>
    <d v="2025-04-19T20:09:00"/>
    <d v="2025-04-19T00:11:00"/>
    <x v="0"/>
  </r>
  <r>
    <s v="ORD-20250425-02681"/>
    <x v="0"/>
    <s v="SWT-001"/>
    <x v="9"/>
    <n v="33.11"/>
    <x v="4"/>
    <n v="1"/>
    <x v="327"/>
    <x v="0"/>
    <d v="1899-12-30T13:11:00"/>
    <s v="13"/>
    <d v="2025-04-26T00:00:00"/>
    <d v="1899-12-30T17:11:00"/>
    <x v="36"/>
    <s v="Fatima Al Nuaimi"/>
    <x v="6"/>
    <x v="0"/>
    <s v="Dates &amp; Sweets"/>
    <x v="0"/>
    <x v="1"/>
    <x v="2"/>
    <n v="33.11"/>
    <d v="2025-04-25T00:56:00"/>
    <d v="2024-10-13T01:07:00"/>
    <x v="0"/>
    <d v="2025-04-26T17:11:00"/>
    <d v="2025-04-26T00:56:00"/>
    <x v="0"/>
  </r>
  <r>
    <s v="ORD-20240807-02682"/>
    <x v="0"/>
    <s v="FLW-002"/>
    <x v="5"/>
    <n v="59.34"/>
    <x v="6"/>
    <n v="1"/>
    <x v="86"/>
    <x v="7"/>
    <d v="1899-12-30T10:12:00"/>
    <s v="10"/>
    <d v="2024-08-07T00:00:00"/>
    <d v="1899-12-30T15:12:00"/>
    <x v="4"/>
    <s v="Sara Ahmed"/>
    <x v="0"/>
    <x v="0"/>
    <s v="Flowers"/>
    <x v="1"/>
    <x v="0"/>
    <x v="2"/>
    <n v="59.34"/>
    <d v="2024-08-07T00:25:00"/>
    <d v="2024-08-07T00:25:00"/>
    <x v="1"/>
    <d v="2024-08-07T15:12:00"/>
    <d v="2024-08-08T00:25:00"/>
    <x v="1"/>
  </r>
  <r>
    <s v="ORD-20241011-02683"/>
    <x v="0"/>
    <s v="CHC-001"/>
    <x v="17"/>
    <n v="19.25"/>
    <x v="1"/>
    <n v="1"/>
    <x v="190"/>
    <x v="10"/>
    <d v="1899-12-30T21:48:00"/>
    <s v="21"/>
    <d v="2024-10-13T00:00:00"/>
    <d v="1899-12-30T12:41:00"/>
    <x v="30"/>
    <s v="Fatima Al Mansoori"/>
    <x v="4"/>
    <x v="1"/>
    <s v="Chocolate"/>
    <x v="2"/>
    <x v="3"/>
    <x v="0"/>
    <n v="19.25"/>
    <d v="2024-10-11T00:33:00"/>
    <d v="2024-08-06T01:29:00"/>
    <x v="0"/>
    <d v="2024-10-13T12:41:00"/>
    <d v="2024-10-12T00:33:00"/>
    <x v="0"/>
  </r>
  <r>
    <s v="ORD-20250612-02684"/>
    <x v="0"/>
    <s v="GFT-001"/>
    <x v="2"/>
    <n v="33.72"/>
    <x v="2"/>
    <n v="2"/>
    <x v="212"/>
    <x v="6"/>
    <d v="1899-12-30T18:42:00"/>
    <s v="18"/>
    <d v="2025-06-13T00:00:00"/>
    <d v="1899-12-30T18:42:00"/>
    <x v="24"/>
    <s v="Ayesha Patel"/>
    <x v="1"/>
    <x v="0"/>
    <s v="Gifting"/>
    <x v="0"/>
    <x v="3"/>
    <x v="1"/>
    <n v="67.44"/>
    <d v="2025-06-12T01:07:00"/>
    <d v="2024-08-01T00:11:00"/>
    <x v="0"/>
    <d v="2025-06-13T18:42:00"/>
    <d v="2025-06-13T01:07:00"/>
    <x v="0"/>
  </r>
  <r>
    <s v="ORD-20241227-02685"/>
    <x v="0"/>
    <s v="BAL-001"/>
    <x v="13"/>
    <n v="23.22"/>
    <x v="5"/>
    <n v="3"/>
    <x v="54"/>
    <x v="11"/>
    <d v="1899-12-30T19:51:00"/>
    <s v="19"/>
    <d v="2024-12-29T00:00:00"/>
    <d v="1899-12-30T15:18:00"/>
    <x v="33"/>
    <s v="Aisha Al Bateen"/>
    <x v="6"/>
    <x v="0"/>
    <s v="Balloons"/>
    <x v="2"/>
    <x v="1"/>
    <x v="1"/>
    <n v="69.66"/>
    <d v="2024-12-27T00:33:00"/>
    <d v="2024-08-24T01:29:00"/>
    <x v="0"/>
    <d v="2024-12-29T15:18:00"/>
    <d v="2024-12-28T00:33:00"/>
    <x v="0"/>
  </r>
  <r>
    <s v="ORD-20250328-02686"/>
    <x v="0"/>
    <s v="HMP-002"/>
    <x v="8"/>
    <n v="96.07"/>
    <x v="7"/>
    <n v="2"/>
    <x v="225"/>
    <x v="2"/>
    <d v="1899-12-30T10:09:00"/>
    <s v="10"/>
    <d v="2025-03-29T00:00:00"/>
    <d v="1899-12-30T13:09:00"/>
    <x v="23"/>
    <s v="Ali Khan"/>
    <x v="5"/>
    <x v="1"/>
    <s v="Hamper"/>
    <x v="0"/>
    <x v="2"/>
    <x v="0"/>
    <n v="192.14"/>
    <d v="2025-03-28T01:07:00"/>
    <d v="2024-08-17T00:56:00"/>
    <x v="0"/>
    <d v="2025-03-29T13:09:00"/>
    <d v="2025-03-29T01:07:00"/>
    <x v="0"/>
  </r>
  <r>
    <s v="ORD-20250421-02687"/>
    <x v="0"/>
    <s v="GFT-001"/>
    <x v="2"/>
    <n v="37.450000000000003"/>
    <x v="1"/>
    <n v="2"/>
    <x v="128"/>
    <x v="0"/>
    <d v="1899-12-30T10:27:00"/>
    <s v="10"/>
    <d v="2025-04-21T00:00:00"/>
    <d v="1899-12-30T16:27:00"/>
    <x v="7"/>
    <s v="Hamad Al Nahyan"/>
    <x v="0"/>
    <x v="1"/>
    <s v="Gifting"/>
    <x v="1"/>
    <x v="3"/>
    <x v="1"/>
    <n v="74.900000000000006"/>
    <d v="2025-04-21T01:07:00"/>
    <d v="2024-08-03T01:18:00"/>
    <x v="0"/>
    <d v="2025-04-21T16:27:00"/>
    <d v="2025-04-22T01:07:00"/>
    <x v="1"/>
  </r>
  <r>
    <s v="ORD-20241117-02688"/>
    <x v="0"/>
    <s v="CRP-001"/>
    <x v="4"/>
    <n v="142.75"/>
    <x v="4"/>
    <n v="8"/>
    <x v="314"/>
    <x v="9"/>
    <d v="1899-12-30T11:00:00"/>
    <s v="11"/>
    <d v="2024-11-17T00:00:00"/>
    <d v="1899-12-30T16:00:00"/>
    <x v="11"/>
    <s v="Rohit Khan"/>
    <x v="0"/>
    <x v="0"/>
    <s v="Hamper"/>
    <x v="1"/>
    <x v="3"/>
    <x v="0"/>
    <n v="1142"/>
    <d v="2024-11-17T00:33:00"/>
    <d v="2024-08-12T01:29:00"/>
    <x v="0"/>
    <d v="2024-11-17T16:00:00"/>
    <d v="2024-11-18T00:33:00"/>
    <x v="1"/>
  </r>
  <r>
    <s v="ORD-20250424-02689"/>
    <x v="0"/>
    <s v="FLW-001"/>
    <x v="1"/>
    <n v="48.1"/>
    <x v="0"/>
    <n v="1"/>
    <x v="183"/>
    <x v="0"/>
    <d v="1899-12-30T15:44:00"/>
    <s v="15"/>
    <d v="2025-04-25T00:00:00"/>
    <d v="1899-12-30T15:44:00"/>
    <x v="11"/>
    <s v="Noor Al Suwaidi"/>
    <x v="0"/>
    <x v="0"/>
    <s v="Flowers"/>
    <x v="0"/>
    <x v="0"/>
    <x v="1"/>
    <n v="48.1"/>
    <d v="2025-04-24T00:56:00"/>
    <d v="2024-09-30T00:44:00"/>
    <x v="0"/>
    <d v="2025-04-25T15:44:00"/>
    <d v="2025-04-25T00:56:00"/>
    <x v="0"/>
  </r>
  <r>
    <s v="ORD-20241009-02690"/>
    <x v="0"/>
    <s v="PER-002"/>
    <x v="15"/>
    <n v="17.38"/>
    <x v="0"/>
    <n v="1"/>
    <x v="292"/>
    <x v="10"/>
    <d v="1899-12-30T18:43:00"/>
    <s v="18"/>
    <d v="2024-10-10T00:00:00"/>
    <d v="1899-12-30T13:39:00"/>
    <x v="24"/>
    <s v="Sophia Taylor"/>
    <x v="1"/>
    <x v="0"/>
    <s v="Personalized"/>
    <x v="0"/>
    <x v="0"/>
    <x v="1"/>
    <n v="17.38"/>
    <d v="2024-10-09T00:11:00"/>
    <d v="2024-08-09T00:33:00"/>
    <x v="0"/>
    <d v="2024-10-10T13:39:00"/>
    <d v="2024-10-10T00:11:00"/>
    <x v="0"/>
  </r>
  <r>
    <s v="ORD-20240816-02691"/>
    <x v="0"/>
    <s v="HOM-001"/>
    <x v="3"/>
    <n v="29.06"/>
    <x v="6"/>
    <n v="3"/>
    <x v="276"/>
    <x v="7"/>
    <d v="1899-12-30T09:08:00"/>
    <s v="9"/>
    <d v="2024-08-17T00:00:00"/>
    <d v="1899-12-30T12:08:00"/>
    <x v="7"/>
    <s v="Bilal Khan"/>
    <x v="0"/>
    <x v="1"/>
    <s v="Home Fragrance"/>
    <x v="0"/>
    <x v="0"/>
    <x v="1"/>
    <n v="87.179999999999993"/>
    <d v="2024-08-16T00:56:00"/>
    <d v="2024-08-15T01:15:00"/>
    <x v="0"/>
    <d v="2024-08-17T12:08:00"/>
    <d v="2024-08-17T00:56:00"/>
    <x v="0"/>
  </r>
  <r>
    <s v="ORD-20241004-02692"/>
    <x v="0"/>
    <s v="BAL-001"/>
    <x v="13"/>
    <n v="26.99"/>
    <x v="8"/>
    <n v="10"/>
    <x v="280"/>
    <x v="10"/>
    <d v="1899-12-30T13:11:00"/>
    <s v="13"/>
    <d v="2024-10-04T00:00:00"/>
    <d v="1899-12-30T20:11:00"/>
    <x v="5"/>
    <s v="Omar Al Bateen"/>
    <x v="2"/>
    <x v="1"/>
    <s v="Balloons"/>
    <x v="1"/>
    <x v="1"/>
    <x v="0"/>
    <n v="269.89999999999998"/>
    <d v="2024-10-04T00:56:00"/>
    <d v="2024-09-02T01:18:00"/>
    <x v="0"/>
    <d v="2024-10-04T20:11:00"/>
    <d v="2024-10-05T00:56:00"/>
    <x v="1"/>
  </r>
  <r>
    <s v="ORD-20250630-02693"/>
    <x v="0"/>
    <s v="FLW-001"/>
    <x v="1"/>
    <n v="47.17"/>
    <x v="11"/>
    <n v="2"/>
    <x v="118"/>
    <x v="6"/>
    <d v="1899-12-30T11:25:00"/>
    <s v="11"/>
    <d v="2025-07-02T00:00:00"/>
    <d v="1899-12-30T13:25:00"/>
    <x v="18"/>
    <s v="Abdullah Al Nahyan"/>
    <x v="1"/>
    <x v="0"/>
    <s v="Flowers"/>
    <x v="2"/>
    <x v="0"/>
    <x v="0"/>
    <n v="94.34"/>
    <d v="2025-06-30T00:44:00"/>
    <d v="2024-08-19T00:25:00"/>
    <x v="0"/>
    <d v="2025-07-02T13:25:00"/>
    <d v="2025-07-01T00:44:00"/>
    <x v="0"/>
  </r>
  <r>
    <s v="ORD-20250209-02694"/>
    <x v="0"/>
    <s v="TOY-001"/>
    <x v="0"/>
    <n v="18.920000000000002"/>
    <x v="0"/>
    <n v="1"/>
    <x v="352"/>
    <x v="5"/>
    <d v="1899-12-30T10:29:00"/>
    <s v="10"/>
    <d v="2025-02-10T00:00:00"/>
    <d v="1899-12-30T11:29:00"/>
    <x v="9"/>
    <s v="Faisal Al Suwaidi"/>
    <x v="2"/>
    <x v="1"/>
    <s v="Toys"/>
    <x v="0"/>
    <x v="0"/>
    <x v="1"/>
    <n v="18.920000000000002"/>
    <d v="2025-02-09T00:56:00"/>
    <d v="2024-08-13T00:11:00"/>
    <x v="0"/>
    <d v="2025-02-10T11:29:00"/>
    <d v="2025-02-10T00:56:00"/>
    <x v="0"/>
  </r>
  <r>
    <s v="ORD-20250204-02695"/>
    <x v="0"/>
    <s v="CRP-001"/>
    <x v="4"/>
    <n v="153.88999999999999"/>
    <x v="4"/>
    <n v="3"/>
    <x v="171"/>
    <x v="5"/>
    <d v="1899-12-30T19:56:00"/>
    <s v="19"/>
    <d v="2025-02-05T00:00:00"/>
    <d v="1899-12-30T20:56:00"/>
    <x v="11"/>
    <s v="Mohammed Al Mazrouei"/>
    <x v="0"/>
    <x v="1"/>
    <s v="Hamper"/>
    <x v="0"/>
    <x v="2"/>
    <x v="0"/>
    <n v="461.66999999999996"/>
    <d v="2025-02-04T00:56:00"/>
    <d v="2024-08-08T00:11:00"/>
    <x v="0"/>
    <d v="2025-02-05T20:56:00"/>
    <d v="2025-02-05T00:56:00"/>
    <x v="0"/>
  </r>
  <r>
    <s v="ORD-20241206-02696"/>
    <x v="0"/>
    <s v="GFT-001"/>
    <x v="2"/>
    <n v="31.79"/>
    <x v="12"/>
    <n v="1"/>
    <x v="324"/>
    <x v="11"/>
    <d v="1899-12-30T18:02:00"/>
    <s v="18"/>
    <d v="2024-12-07T00:00:00"/>
    <d v="1899-12-30T20:02:00"/>
    <x v="9"/>
    <s v="Zain Chaudhry"/>
    <x v="2"/>
    <x v="0"/>
    <s v="Gifting"/>
    <x v="0"/>
    <x v="0"/>
    <x v="0"/>
    <n v="31.79"/>
    <d v="2024-12-06T01:29:00"/>
    <d v="2024-08-28T00:25:00"/>
    <x v="0"/>
    <d v="2024-12-07T20:02:00"/>
    <d v="2024-12-07T01:29:00"/>
    <x v="0"/>
  </r>
  <r>
    <s v="ORD-20250119-02697"/>
    <x v="0"/>
    <s v="GFT-001"/>
    <x v="2"/>
    <n v="35.24"/>
    <x v="10"/>
    <n v="1"/>
    <x v="175"/>
    <x v="4"/>
    <d v="1899-12-30T18:36:00"/>
    <s v="18"/>
    <d v="2025-01-20T00:00:00"/>
    <d v="1899-12-30T17:55:00"/>
    <x v="2"/>
    <s v="Hassan Verma"/>
    <x v="0"/>
    <x v="0"/>
    <s v="Gifting"/>
    <x v="0"/>
    <x v="1"/>
    <x v="0"/>
    <n v="35.24"/>
    <d v="2025-01-19T01:15:00"/>
    <d v="2024-09-13T00:22:00"/>
    <x v="0"/>
    <d v="2025-01-20T17:55:00"/>
    <d v="2025-01-20T01:15:00"/>
    <x v="0"/>
  </r>
  <r>
    <s v="ORD-20240922-02698"/>
    <x v="0"/>
    <s v="DAT-001"/>
    <x v="6"/>
    <n v="22.06"/>
    <x v="4"/>
    <n v="2"/>
    <x v="87"/>
    <x v="3"/>
    <d v="1899-12-30T19:08:00"/>
    <s v="19"/>
    <d v="2024-09-23T00:00:00"/>
    <d v="1899-12-30T19:23:00"/>
    <x v="30"/>
    <s v="Aisha Al Marri"/>
    <x v="4"/>
    <x v="1"/>
    <s v="Dates &amp; Sweets"/>
    <x v="0"/>
    <x v="3"/>
    <x v="0"/>
    <n v="44.12"/>
    <d v="2024-09-22T00:22:00"/>
    <d v="2024-08-12T00:44:00"/>
    <x v="0"/>
    <d v="2024-09-23T19:23:00"/>
    <d v="2024-09-23T00:22:00"/>
    <x v="0"/>
  </r>
  <r>
    <s v="ORD-20240810-02699"/>
    <x v="0"/>
    <s v="FLW-001"/>
    <x v="1"/>
    <n v="48.27"/>
    <x v="1"/>
    <n v="1"/>
    <x v="234"/>
    <x v="7"/>
    <d v="1899-12-30T20:13:00"/>
    <s v="20"/>
    <d v="2024-08-13T00:00:00"/>
    <d v="1899-12-30T17:54:00"/>
    <x v="5"/>
    <s v="Imran Shah"/>
    <x v="2"/>
    <x v="1"/>
    <s v="Flowers"/>
    <x v="2"/>
    <x v="1"/>
    <x v="2"/>
    <n v="48.27"/>
    <d v="2024-08-10T00:11:00"/>
    <d v="2024-08-10T00:11:00"/>
    <x v="1"/>
    <d v="2024-08-13T17:54:00"/>
    <d v="2024-08-11T00:11:00"/>
    <x v="0"/>
  </r>
  <r>
    <s v="ORD-20250318-02700"/>
    <x v="0"/>
    <s v="FLW-002"/>
    <x v="5"/>
    <n v="47.83"/>
    <x v="5"/>
    <n v="1"/>
    <x v="233"/>
    <x v="2"/>
    <d v="1899-12-30T15:30:00"/>
    <s v="15"/>
    <d v="2025-03-19T00:00:00"/>
    <d v="1899-12-30T16:30:00"/>
    <x v="22"/>
    <s v="Ayesha Hussain"/>
    <x v="5"/>
    <x v="1"/>
    <s v="Flowers"/>
    <x v="0"/>
    <x v="3"/>
    <x v="1"/>
    <n v="47.83"/>
    <d v="2025-03-18T00:33:00"/>
    <d v="2024-09-19T01:29:00"/>
    <x v="0"/>
    <d v="2025-03-19T16:30:00"/>
    <d v="2025-03-19T00:33:00"/>
    <x v="0"/>
  </r>
  <r>
    <s v="ORD-20250414-02701"/>
    <x v="0"/>
    <s v="HMP-001"/>
    <x v="11"/>
    <n v="79.66"/>
    <x v="9"/>
    <n v="6"/>
    <x v="211"/>
    <x v="0"/>
    <d v="1899-12-30T20:24:00"/>
    <s v="20"/>
    <d v="2025-04-15T00:00:00"/>
    <d v="1899-12-30T21:24:00"/>
    <x v="12"/>
    <s v="Bilal Verma"/>
    <x v="1"/>
    <x v="0"/>
    <s v="Hamper"/>
    <x v="0"/>
    <x v="1"/>
    <x v="0"/>
    <n v="477.96"/>
    <d v="2025-04-14T01:25:00"/>
    <d v="2024-08-13T00:44:00"/>
    <x v="0"/>
    <d v="2025-04-15T21:24:00"/>
    <d v="2025-04-15T01:25:00"/>
    <x v="0"/>
  </r>
  <r>
    <s v="ORD-20250401-02702"/>
    <x v="0"/>
    <s v="PRF-001"/>
    <x v="14"/>
    <n v="124.48"/>
    <x v="10"/>
    <n v="1"/>
    <x v="8"/>
    <x v="0"/>
    <d v="1899-12-30T11:24:00"/>
    <s v="11"/>
    <d v="2025-04-03T00:00:00"/>
    <d v="1899-12-30T17:24:00"/>
    <x v="19"/>
    <s v="Yousef Al Falasi"/>
    <x v="0"/>
    <x v="1"/>
    <s v="Perfume"/>
    <x v="2"/>
    <x v="3"/>
    <x v="0"/>
    <n v="124.48"/>
    <d v="2025-04-01T01:15:00"/>
    <d v="2024-11-09T00:44:00"/>
    <x v="0"/>
    <d v="2025-04-03T17:24:00"/>
    <d v="2025-04-02T01:15:00"/>
    <x v="0"/>
  </r>
  <r>
    <s v="ORD-20241021-02703"/>
    <x v="0"/>
    <s v="PER-001"/>
    <x v="10"/>
    <n v="13.46"/>
    <x v="5"/>
    <n v="1"/>
    <x v="226"/>
    <x v="10"/>
    <d v="1899-12-30T14:28:00"/>
    <s v="14"/>
    <d v="2024-10-22T00:00:00"/>
    <d v="1899-12-30T18:28:00"/>
    <x v="31"/>
    <s v="Rohit Patel"/>
    <x v="5"/>
    <x v="0"/>
    <s v="Personalized"/>
    <x v="0"/>
    <x v="4"/>
    <x v="1"/>
    <n v="13.46"/>
    <d v="2024-10-21T01:18:00"/>
    <d v="2024-08-23T00:22:00"/>
    <x v="0"/>
    <d v="2024-10-22T18:28:00"/>
    <d v="2024-10-22T01:18:00"/>
    <x v="0"/>
  </r>
  <r>
    <s v="ORD-20250222-02704"/>
    <x v="0"/>
    <s v="PRF-001"/>
    <x v="14"/>
    <n v="110.89"/>
    <x v="2"/>
    <n v="1"/>
    <x v="119"/>
    <x v="5"/>
    <d v="1899-12-30T09:46:00"/>
    <s v="9"/>
    <d v="2025-02-24T00:00:00"/>
    <d v="1899-12-30T09:46:00"/>
    <x v="4"/>
    <s v="Aisha Al Nahyan"/>
    <x v="0"/>
    <x v="1"/>
    <s v="Perfume"/>
    <x v="2"/>
    <x v="1"/>
    <x v="0"/>
    <n v="110.89"/>
    <d v="2025-02-22T00:44:00"/>
    <d v="2024-08-11T00:44:00"/>
    <x v="0"/>
    <d v="2025-02-24T09:46:00"/>
    <d v="2025-02-23T00:44:00"/>
    <x v="0"/>
  </r>
  <r>
    <s v="ORD-20250112-02705"/>
    <x v="0"/>
    <s v="PAF-001"/>
    <x v="12"/>
    <n v="25.08"/>
    <x v="5"/>
    <n v="1"/>
    <x v="70"/>
    <x v="4"/>
    <d v="1899-12-30T17:40:00"/>
    <s v="17"/>
    <d v="2025-01-13T00:00:00"/>
    <d v="1899-12-30T19:40:00"/>
    <x v="12"/>
    <s v="Farhan Iqbal"/>
    <x v="1"/>
    <x v="0"/>
    <s v="Bakery"/>
    <x v="0"/>
    <x v="1"/>
    <x v="0"/>
    <n v="25.08"/>
    <d v="2025-01-12T00:11:00"/>
    <d v="2024-08-05T00:56:00"/>
    <x v="0"/>
    <d v="2025-01-13T19:40:00"/>
    <d v="2025-01-13T00:11:00"/>
    <x v="0"/>
  </r>
  <r>
    <s v="ORD-20250301-02706"/>
    <x v="0"/>
    <s v="DAT-001"/>
    <x v="6"/>
    <n v="32.72"/>
    <x v="7"/>
    <n v="1"/>
    <x v="135"/>
    <x v="2"/>
    <d v="1899-12-30T14:39:00"/>
    <s v="14"/>
    <d v="2025-03-03T00:00:00"/>
    <d v="1899-12-30T20:39:00"/>
    <x v="26"/>
    <s v="Mohammed Al Nahyan"/>
    <x v="1"/>
    <x v="0"/>
    <s v="Dates &amp; Sweets"/>
    <x v="2"/>
    <x v="0"/>
    <x v="0"/>
    <n v="32.72"/>
    <d v="2025-03-01T01:07:00"/>
    <d v="2024-08-20T00:11:00"/>
    <x v="0"/>
    <d v="2025-03-03T20:39:00"/>
    <d v="2025-03-02T01:07:00"/>
    <x v="0"/>
  </r>
  <r>
    <s v="ORD-20250808-02707"/>
    <x v="0"/>
    <s v="PAF-001"/>
    <x v="12"/>
    <n v="21.58"/>
    <x v="5"/>
    <n v="1"/>
    <x v="236"/>
    <x v="7"/>
    <d v="1899-12-30T09:25:00"/>
    <s v="9"/>
    <d v="2025-08-09T00:00:00"/>
    <d v="1899-12-30T14:25:00"/>
    <x v="26"/>
    <s v="Yousef Al Marri"/>
    <x v="1"/>
    <x v="1"/>
    <s v="Bakery"/>
    <x v="0"/>
    <x v="0"/>
    <x v="1"/>
    <n v="21.58"/>
    <d v="2025-08-08T00:11:00"/>
    <d v="2024-08-18T00:33:00"/>
    <x v="0"/>
    <d v="2025-08-09T14:25:00"/>
    <d v="2025-08-09T00:11:00"/>
    <x v="0"/>
  </r>
  <r>
    <s v="ORD-20250623-02708"/>
    <x v="0"/>
    <s v="GFT-001"/>
    <x v="2"/>
    <n v="38.18"/>
    <x v="6"/>
    <n v="3"/>
    <x v="115"/>
    <x v="6"/>
    <d v="1899-12-30T09:27:00"/>
    <s v="9"/>
    <d v="2025-06-24T00:00:00"/>
    <d v="1899-12-30T15:27:00"/>
    <x v="15"/>
    <s v="Ayesha Chaudhry"/>
    <x v="2"/>
    <x v="0"/>
    <s v="Gifting"/>
    <x v="0"/>
    <x v="1"/>
    <x v="0"/>
    <n v="114.53999999999999"/>
    <d v="2025-06-23T01:15:00"/>
    <d v="2024-09-22T01:15:00"/>
    <x v="0"/>
    <d v="2025-06-24T15:27:00"/>
    <d v="2025-06-24T01:15:00"/>
    <x v="0"/>
  </r>
  <r>
    <s v="ORD-20241124-02709"/>
    <x v="0"/>
    <s v="TOY-001"/>
    <x v="0"/>
    <n v="16.41"/>
    <x v="1"/>
    <n v="1"/>
    <x v="26"/>
    <x v="9"/>
    <d v="1899-12-30T17:02:00"/>
    <s v="17"/>
    <d v="2024-11-25T00:00:00"/>
    <d v="1899-12-30T18:32:00"/>
    <x v="24"/>
    <s v="Hamad Al Bateen"/>
    <x v="1"/>
    <x v="0"/>
    <s v="Toys"/>
    <x v="0"/>
    <x v="5"/>
    <x v="0"/>
    <n v="16.41"/>
    <d v="2024-11-24T00:22:00"/>
    <d v="2024-08-09T00:11:00"/>
    <x v="0"/>
    <d v="2024-11-25T18:32:00"/>
    <d v="2024-11-25T00:22:00"/>
    <x v="0"/>
  </r>
  <r>
    <s v="ORD-20250612-02710"/>
    <x v="0"/>
    <s v="CRP-001"/>
    <x v="4"/>
    <n v="149.83000000000001"/>
    <x v="4"/>
    <n v="3"/>
    <x v="212"/>
    <x v="6"/>
    <d v="1899-12-30T14:47:00"/>
    <s v="14"/>
    <d v="2025-06-13T00:00:00"/>
    <d v="1899-12-30T15:47:00"/>
    <x v="0"/>
    <s v="Khalid Al Mazrouei"/>
    <x v="0"/>
    <x v="0"/>
    <s v="Hamper"/>
    <x v="0"/>
    <x v="3"/>
    <x v="0"/>
    <n v="449.49"/>
    <d v="2025-06-12T00:22:00"/>
    <d v="2024-08-15T00:11:00"/>
    <x v="0"/>
    <d v="2025-06-13T15:47:00"/>
    <d v="2025-06-13T00:22:00"/>
    <x v="0"/>
  </r>
  <r>
    <s v="ORD-20240804-02711"/>
    <x v="0"/>
    <s v="FLW-002"/>
    <x v="5"/>
    <n v="52.67"/>
    <x v="3"/>
    <n v="1"/>
    <x v="163"/>
    <x v="7"/>
    <d v="1899-12-30T10:08:00"/>
    <s v="10"/>
    <d v="2024-08-04T00:00:00"/>
    <d v="1899-12-30T13:08:00"/>
    <x v="6"/>
    <s v="Sana Kumar"/>
    <x v="0"/>
    <x v="1"/>
    <s v="Flowers"/>
    <x v="1"/>
    <x v="0"/>
    <x v="0"/>
    <n v="52.67"/>
    <d v="2024-08-04T00:22:00"/>
    <d v="2024-08-04T00:22:00"/>
    <x v="1"/>
    <d v="2024-08-04T13:08:00"/>
    <d v="2024-08-05T00:22:00"/>
    <x v="1"/>
  </r>
  <r>
    <s v="ORD-20250706-02712"/>
    <x v="0"/>
    <s v="FLW-001"/>
    <x v="1"/>
    <n v="44.86"/>
    <x v="11"/>
    <n v="1"/>
    <x v="357"/>
    <x v="8"/>
    <d v="1899-12-30T09:20:00"/>
    <s v="9"/>
    <d v="2025-07-06T00:00:00"/>
    <d v="1899-12-30T15:20:00"/>
    <x v="16"/>
    <s v="Zain Verma"/>
    <x v="0"/>
    <x v="0"/>
    <s v="Flowers"/>
    <x v="1"/>
    <x v="2"/>
    <x v="0"/>
    <n v="44.86"/>
    <d v="2025-07-06T01:29:00"/>
    <d v="2024-09-05T00:11:00"/>
    <x v="0"/>
    <d v="2025-07-06T15:20:00"/>
    <d v="2025-07-07T01:29:00"/>
    <x v="1"/>
  </r>
  <r>
    <s v="ORD-20250312-02713"/>
    <x v="0"/>
    <s v="FLW-002"/>
    <x v="5"/>
    <n v="60.38"/>
    <x v="6"/>
    <n v="2"/>
    <x v="71"/>
    <x v="2"/>
    <d v="1899-12-30T12:06:00"/>
    <s v="12"/>
    <d v="2025-03-13T00:00:00"/>
    <d v="1899-12-30T13:06:00"/>
    <x v="27"/>
    <s v="Maryam Al Falasi"/>
    <x v="7"/>
    <x v="0"/>
    <s v="Flowers"/>
    <x v="0"/>
    <x v="0"/>
    <x v="0"/>
    <n v="120.76"/>
    <d v="2025-03-12T01:07:00"/>
    <d v="2024-11-02T00:56:00"/>
    <x v="0"/>
    <d v="2025-03-13T13:06:00"/>
    <d v="2025-03-13T01:07:00"/>
    <x v="0"/>
  </r>
  <r>
    <s v="ORD-20241024-02714"/>
    <x v="0"/>
    <s v="FLW-002"/>
    <x v="5"/>
    <n v="53.86"/>
    <x v="10"/>
    <n v="1"/>
    <x v="240"/>
    <x v="10"/>
    <d v="1899-12-30T17:02:00"/>
    <s v="17"/>
    <d v="2024-10-25T00:00:00"/>
    <d v="1899-12-30T16:24:00"/>
    <x v="5"/>
    <s v="Omar Al Mazrouei"/>
    <x v="2"/>
    <x v="0"/>
    <s v="Flowers"/>
    <x v="0"/>
    <x v="0"/>
    <x v="0"/>
    <n v="53.86"/>
    <d v="2024-10-24T00:22:00"/>
    <d v="2024-09-09T00:11:00"/>
    <x v="0"/>
    <d v="2024-10-25T16:24:00"/>
    <d v="2024-10-25T00:22:00"/>
    <x v="0"/>
  </r>
  <r>
    <s v="ORD-20250208-02715"/>
    <x v="0"/>
    <s v="HMP-001"/>
    <x v="11"/>
    <n v="71.58"/>
    <x v="9"/>
    <n v="4"/>
    <x v="256"/>
    <x v="5"/>
    <d v="1899-12-30T11:40:00"/>
    <s v="11"/>
    <d v="2025-02-09T00:00:00"/>
    <d v="1899-12-30T12:40:00"/>
    <x v="5"/>
    <s v="Neha Shah"/>
    <x v="0"/>
    <x v="0"/>
    <s v="Hamper"/>
    <x v="0"/>
    <x v="1"/>
    <x v="0"/>
    <n v="286.32"/>
    <d v="2025-02-08T00:11:00"/>
    <d v="2024-08-07T00:56:00"/>
    <x v="0"/>
    <d v="2025-02-09T12:40:00"/>
    <d v="2025-02-09T00:11:00"/>
    <x v="0"/>
  </r>
  <r>
    <s v="ORD-20250807-02716"/>
    <x v="0"/>
    <s v="SWT-001"/>
    <x v="9"/>
    <n v="23.92"/>
    <x v="4"/>
    <n v="1"/>
    <x v="285"/>
    <x v="7"/>
    <d v="1899-12-30T12:11:00"/>
    <s v="12"/>
    <d v="2025-08-08T00:00:00"/>
    <d v="1899-12-30T14:11:00"/>
    <x v="27"/>
    <s v="Omar Al Mansoori"/>
    <x v="7"/>
    <x v="1"/>
    <s v="Dates &amp; Sweets"/>
    <x v="0"/>
    <x v="0"/>
    <x v="0"/>
    <n v="23.92"/>
    <d v="2025-08-07T01:29:00"/>
    <d v="2024-12-30T00:22:00"/>
    <x v="0"/>
    <d v="2025-08-08T14:11:00"/>
    <d v="2025-08-08T01:29:00"/>
    <x v="0"/>
  </r>
  <r>
    <s v="ORD-20250511-02717"/>
    <x v="0"/>
    <s v="PRF-001"/>
    <x v="14"/>
    <n v="122.59"/>
    <x v="10"/>
    <n v="2"/>
    <x v="321"/>
    <x v="1"/>
    <d v="1899-12-30T21:06:00"/>
    <s v="21"/>
    <d v="2025-05-12T00:00:00"/>
    <d v="1899-12-30T21:06:00"/>
    <x v="2"/>
    <s v="Michael Williams"/>
    <x v="0"/>
    <x v="1"/>
    <s v="Perfume"/>
    <x v="0"/>
    <x v="0"/>
    <x v="0"/>
    <n v="245.18"/>
    <d v="2025-05-11T01:07:00"/>
    <d v="2024-08-11T00:11:00"/>
    <x v="0"/>
    <d v="2025-05-12T21:06:00"/>
    <d v="2025-05-12T01:07:00"/>
    <x v="0"/>
  </r>
  <r>
    <s v="ORD-20250624-02718"/>
    <x v="0"/>
    <s v="HOM-001"/>
    <x v="3"/>
    <n v="25.41"/>
    <x v="11"/>
    <n v="1"/>
    <x v="346"/>
    <x v="6"/>
    <d v="1899-12-30T09:36:00"/>
    <s v="9"/>
    <d v="2025-06-24T00:00:00"/>
    <d v="1899-12-30T15:36:00"/>
    <x v="16"/>
    <s v="Sophia Davis"/>
    <x v="0"/>
    <x v="0"/>
    <s v="Home Fragrance"/>
    <x v="1"/>
    <x v="1"/>
    <x v="0"/>
    <n v="25.41"/>
    <d v="2025-06-24T00:00:00"/>
    <d v="2024-11-23T00:33:00"/>
    <x v="0"/>
    <d v="2025-06-24T15:36:00"/>
    <d v="2025-06-25T00:00:00"/>
    <x v="1"/>
  </r>
  <r>
    <s v="ORD-20241203-02719"/>
    <x v="0"/>
    <s v="CRP-001"/>
    <x v="4"/>
    <n v="133.58000000000001"/>
    <x v="9"/>
    <n v="3"/>
    <x v="97"/>
    <x v="11"/>
    <d v="1899-12-30T20:01:00"/>
    <s v="20"/>
    <d v="2024-12-04T00:00:00"/>
    <d v="1899-12-30T21:01:00"/>
    <x v="5"/>
    <s v="Bilal Patel"/>
    <x v="2"/>
    <x v="0"/>
    <s v="Hamper"/>
    <x v="0"/>
    <x v="3"/>
    <x v="0"/>
    <n v="400.74"/>
    <d v="2024-12-03T01:18:00"/>
    <d v="2024-08-09T01:18:00"/>
    <x v="0"/>
    <d v="2024-12-04T21:01:00"/>
    <d v="2024-12-04T01:18:00"/>
    <x v="0"/>
  </r>
  <r>
    <s v="ORD-20241103-02720"/>
    <x v="0"/>
    <s v="HMP-002"/>
    <x v="8"/>
    <n v="98.51"/>
    <x v="4"/>
    <n v="2"/>
    <x v="271"/>
    <x v="9"/>
    <d v="1899-12-30T17:17:00"/>
    <s v="17"/>
    <d v="2024-11-04T00:00:00"/>
    <d v="1899-12-30T19:17:00"/>
    <x v="27"/>
    <s v="Sophia Jones"/>
    <x v="7"/>
    <x v="0"/>
    <s v="Hamper"/>
    <x v="0"/>
    <x v="3"/>
    <x v="1"/>
    <n v="197.02"/>
    <d v="2024-11-03T01:29:00"/>
    <d v="2024-08-03T00:25:00"/>
    <x v="0"/>
    <d v="2024-11-04T19:17:00"/>
    <d v="2024-11-04T01:29:00"/>
    <x v="0"/>
  </r>
  <r>
    <s v="ORD-20241122-02721"/>
    <x v="0"/>
    <s v="PAF-001"/>
    <x v="12"/>
    <n v="23.6"/>
    <x v="8"/>
    <n v="1"/>
    <x v="47"/>
    <x v="9"/>
    <d v="1899-12-30T12:47:00"/>
    <s v="12"/>
    <d v="2024-11-23T00:00:00"/>
    <d v="1899-12-30T16:47:00"/>
    <x v="19"/>
    <s v="Mohammed Al Suwaidi"/>
    <x v="0"/>
    <x v="0"/>
    <s v="Bakery"/>
    <x v="0"/>
    <x v="0"/>
    <x v="1"/>
    <n v="23.6"/>
    <d v="2024-11-22T01:29:00"/>
    <d v="2024-08-05T00:22:00"/>
    <x v="0"/>
    <d v="2024-11-23T16:47:00"/>
    <d v="2024-11-23T01:29:00"/>
    <x v="0"/>
  </r>
  <r>
    <s v="ORD-20250302-02722"/>
    <x v="0"/>
    <s v="HMP-002"/>
    <x v="8"/>
    <n v="90.01"/>
    <x v="4"/>
    <n v="3"/>
    <x v="198"/>
    <x v="2"/>
    <d v="1899-12-30T20:00:00"/>
    <s v="20"/>
    <d v="2025-03-03T00:00:00"/>
    <d v="1899-12-30T17:07:00"/>
    <x v="23"/>
    <s v="Zain Verma"/>
    <x v="5"/>
    <x v="1"/>
    <s v="Hamper"/>
    <x v="0"/>
    <x v="0"/>
    <x v="1"/>
    <n v="270.03000000000003"/>
    <d v="2025-03-02T00:33:00"/>
    <d v="2024-09-05T00:11:00"/>
    <x v="0"/>
    <d v="2025-03-03T17:07:00"/>
    <d v="2025-03-03T00:33:00"/>
    <x v="0"/>
  </r>
  <r>
    <s v="ORD-20250609-02723"/>
    <x v="0"/>
    <s v="GFT-001"/>
    <x v="2"/>
    <n v="38.54"/>
    <x v="2"/>
    <n v="1"/>
    <x v="150"/>
    <x v="6"/>
    <d v="1899-12-30T10:25:00"/>
    <s v="10"/>
    <d v="2025-06-10T00:00:00"/>
    <d v="1899-12-30T14:25:00"/>
    <x v="12"/>
    <s v="Abdullah Al Hosani"/>
    <x v="1"/>
    <x v="1"/>
    <s v="Gifting"/>
    <x v="0"/>
    <x v="0"/>
    <x v="0"/>
    <n v="38.54"/>
    <d v="2025-06-09T01:18:00"/>
    <d v="2024-08-21T00:11:00"/>
    <x v="0"/>
    <d v="2025-06-10T14:25:00"/>
    <d v="2025-06-10T01:18:00"/>
    <x v="0"/>
  </r>
  <r>
    <s v="ORD-20250517-02724"/>
    <x v="0"/>
    <s v="TOY-001"/>
    <x v="0"/>
    <n v="16.78"/>
    <x v="1"/>
    <n v="1"/>
    <x v="307"/>
    <x v="1"/>
    <d v="1899-12-30T20:35:00"/>
    <s v="20"/>
    <d v="2025-05-18T00:00:00"/>
    <d v="1899-12-30T20:35:00"/>
    <x v="9"/>
    <s v="Daniel Davis"/>
    <x v="2"/>
    <x v="0"/>
    <s v="Toys"/>
    <x v="0"/>
    <x v="1"/>
    <x v="0"/>
    <n v="16.78"/>
    <d v="2025-05-17T01:29:00"/>
    <d v="2024-08-28T00:44:00"/>
    <x v="0"/>
    <d v="2025-05-18T20:35:00"/>
    <d v="2025-05-18T01:29:00"/>
    <x v="0"/>
  </r>
  <r>
    <s v="ORD-20250601-02725"/>
    <x v="0"/>
    <s v="PER-001"/>
    <x v="10"/>
    <n v="12.52"/>
    <x v="8"/>
    <n v="3"/>
    <x v="126"/>
    <x v="6"/>
    <d v="1899-12-30T17:14:00"/>
    <s v="17"/>
    <d v="2025-06-02T00:00:00"/>
    <d v="1899-12-30T14:46:00"/>
    <x v="8"/>
    <s v="Bilal Ahmed"/>
    <x v="2"/>
    <x v="1"/>
    <s v="Personalized"/>
    <x v="0"/>
    <x v="0"/>
    <x v="0"/>
    <n v="37.56"/>
    <d v="2025-06-01T00:56:00"/>
    <d v="2024-08-13T00:56:00"/>
    <x v="0"/>
    <d v="2025-06-02T14:46:00"/>
    <d v="2025-06-02T00:56:00"/>
    <x v="0"/>
  </r>
  <r>
    <s v="ORD-20241124-02726"/>
    <x v="0"/>
    <s v="HOM-001"/>
    <x v="3"/>
    <n v="30.48"/>
    <x v="6"/>
    <n v="1"/>
    <x v="26"/>
    <x v="9"/>
    <d v="1899-12-30T11:04:00"/>
    <s v="11"/>
    <d v="2024-11-24T00:00:00"/>
    <d v="1899-12-30T14:04:00"/>
    <x v="18"/>
    <s v="Aijaz Verma"/>
    <x v="1"/>
    <x v="1"/>
    <s v="Home Fragrance"/>
    <x v="1"/>
    <x v="0"/>
    <x v="0"/>
    <n v="30.48"/>
    <d v="2024-11-24T00:11:00"/>
    <d v="2024-08-16T00:22:00"/>
    <x v="0"/>
    <d v="2024-11-24T14:04:00"/>
    <d v="2024-11-25T00:11:00"/>
    <x v="1"/>
  </r>
  <r>
    <s v="ORD-20250814-02727"/>
    <x v="0"/>
    <s v="FLW-002"/>
    <x v="5"/>
    <n v="56.16"/>
    <x v="6"/>
    <n v="1"/>
    <x v="147"/>
    <x v="7"/>
    <d v="1899-12-30T11:58:00"/>
    <s v="11"/>
    <d v="2025-08-14T00:00:00"/>
    <d v="1899-12-30T17:58:00"/>
    <x v="29"/>
    <s v="Mohammed Al Hosani"/>
    <x v="2"/>
    <x v="1"/>
    <s v="Flowers"/>
    <x v="1"/>
    <x v="1"/>
    <x v="0"/>
    <n v="56.16"/>
    <d v="2025-08-14T00:11:00"/>
    <d v="2024-08-22T01:15:00"/>
    <x v="0"/>
    <d v="2025-08-14T17:58:00"/>
    <d v="2025-08-15T00:11:00"/>
    <x v="1"/>
  </r>
  <r>
    <s v="ORD-20250408-02728"/>
    <x v="0"/>
    <s v="GFT-001"/>
    <x v="2"/>
    <n v="38.56"/>
    <x v="3"/>
    <n v="1"/>
    <x v="104"/>
    <x v="0"/>
    <d v="1899-12-30T14:16:00"/>
    <s v="14"/>
    <d v="2025-04-08T00:00:00"/>
    <d v="1899-12-30T17:16:00"/>
    <x v="11"/>
    <s v="Ahmed Al Mazrouei"/>
    <x v="0"/>
    <x v="0"/>
    <s v="Gifting"/>
    <x v="1"/>
    <x v="1"/>
    <x v="0"/>
    <n v="38.56"/>
    <d v="2025-04-08T00:44:00"/>
    <d v="2024-08-08T00:11:00"/>
    <x v="0"/>
    <d v="2025-04-08T17:16:00"/>
    <d v="2025-04-09T00:44:00"/>
    <x v="1"/>
  </r>
  <r>
    <s v="ORD-20241204-02729"/>
    <x v="0"/>
    <s v="FLW-002"/>
    <x v="5"/>
    <n v="58.22"/>
    <x v="3"/>
    <n v="4"/>
    <x v="113"/>
    <x v="11"/>
    <d v="1899-12-30T20:12:00"/>
    <s v="20"/>
    <d v="2024-12-05T00:00:00"/>
    <d v="1899-12-30T21:12:00"/>
    <x v="0"/>
    <s v="Neha Shaikh"/>
    <x v="0"/>
    <x v="1"/>
    <s v="Flowers"/>
    <x v="0"/>
    <x v="0"/>
    <x v="0"/>
    <n v="232.88"/>
    <d v="2024-12-04T01:07:00"/>
    <d v="2024-08-31T00:33:00"/>
    <x v="0"/>
    <d v="2024-12-05T21:12:00"/>
    <d v="2024-12-05T01:07:00"/>
    <x v="0"/>
  </r>
  <r>
    <s v="ORD-20240813-02730"/>
    <x v="0"/>
    <s v="GFT-001"/>
    <x v="2"/>
    <n v="35.81"/>
    <x v="12"/>
    <n v="1"/>
    <x v="91"/>
    <x v="7"/>
    <d v="1899-12-30T10:15:00"/>
    <s v="10"/>
    <d v="2024-08-13T00:00:00"/>
    <d v="1899-12-30T14:15:00"/>
    <x v="18"/>
    <s v="Hassan Shah"/>
    <x v="1"/>
    <x v="1"/>
    <s v="Gifting"/>
    <x v="1"/>
    <x v="0"/>
    <x v="0"/>
    <n v="35.81"/>
    <d v="2024-08-13T00:33:00"/>
    <d v="2024-08-11T00:33:00"/>
    <x v="0"/>
    <d v="2024-08-13T14:15:00"/>
    <d v="2024-08-14T00:33:00"/>
    <x v="1"/>
  </r>
  <r>
    <s v="ORD-20250403-02731"/>
    <x v="0"/>
    <s v="HMP-002"/>
    <x v="8"/>
    <n v="78.47"/>
    <x v="9"/>
    <n v="3"/>
    <x v="272"/>
    <x v="0"/>
    <d v="1899-12-30T20:01:00"/>
    <s v="20"/>
    <d v="2025-04-05T00:00:00"/>
    <d v="1899-12-30T16:27:00"/>
    <x v="5"/>
    <s v="Michael Smith"/>
    <x v="0"/>
    <x v="1"/>
    <s v="Hamper"/>
    <x v="2"/>
    <x v="4"/>
    <x v="0"/>
    <n v="235.41"/>
    <d v="2025-04-03T01:18:00"/>
    <d v="2024-10-24T00:22:00"/>
    <x v="0"/>
    <d v="2025-04-05T16:27:00"/>
    <d v="2025-04-04T01:18:00"/>
    <x v="0"/>
  </r>
  <r>
    <s v="ORD-20241117-02732"/>
    <x v="0"/>
    <s v="GFT-001"/>
    <x v="2"/>
    <n v="34.659999999999997"/>
    <x v="12"/>
    <n v="1"/>
    <x v="314"/>
    <x v="9"/>
    <d v="1899-12-30T18:53:00"/>
    <s v="18"/>
    <d v="2024-11-18T00:00:00"/>
    <d v="1899-12-30T20:53:00"/>
    <x v="6"/>
    <s v="Ahmed Al Bateen"/>
    <x v="0"/>
    <x v="0"/>
    <s v="Gifting"/>
    <x v="0"/>
    <x v="0"/>
    <x v="1"/>
    <n v="34.659999999999997"/>
    <d v="2024-11-17T00:56:00"/>
    <d v="2024-08-06T00:56:00"/>
    <x v="0"/>
    <d v="2024-11-18T20:53:00"/>
    <d v="2024-11-18T00:56:00"/>
    <x v="0"/>
  </r>
  <r>
    <s v="ORD-20240831-02733"/>
    <x v="0"/>
    <s v="PRF-001"/>
    <x v="14"/>
    <n v="120.9"/>
    <x v="12"/>
    <n v="1"/>
    <x v="270"/>
    <x v="7"/>
    <d v="1899-12-30T17:56:00"/>
    <s v="17"/>
    <d v="2024-09-01T00:00:00"/>
    <d v="1899-12-30T18:56:00"/>
    <x v="17"/>
    <s v="Zain Chaudhry"/>
    <x v="2"/>
    <x v="0"/>
    <s v="Perfume"/>
    <x v="0"/>
    <x v="1"/>
    <x v="0"/>
    <n v="120.9"/>
    <d v="2024-08-31T00:22:00"/>
    <d v="2024-08-28T00:25:00"/>
    <x v="0"/>
    <d v="2024-09-01T18:56:00"/>
    <d v="2024-09-01T00:22:00"/>
    <x v="0"/>
  </r>
  <r>
    <s v="ORD-20250402-02734"/>
    <x v="0"/>
    <s v="PRF-001"/>
    <x v="14"/>
    <n v="109.15"/>
    <x v="2"/>
    <n v="1"/>
    <x v="218"/>
    <x v="0"/>
    <d v="1899-12-30T11:53:00"/>
    <s v="11"/>
    <d v="2025-04-03T00:00:00"/>
    <d v="1899-12-30T12:53:00"/>
    <x v="1"/>
    <s v="Noor Al Shamsi"/>
    <x v="1"/>
    <x v="1"/>
    <s v="Perfume"/>
    <x v="0"/>
    <x v="1"/>
    <x v="1"/>
    <n v="109.15"/>
    <d v="2025-04-02T01:29:00"/>
    <d v="2024-08-03T01:29:00"/>
    <x v="0"/>
    <d v="2025-04-03T12:53:00"/>
    <d v="2025-04-03T01:29:00"/>
    <x v="0"/>
  </r>
  <r>
    <s v="ORD-20240917-02735"/>
    <x v="0"/>
    <s v="GFT-001"/>
    <x v="2"/>
    <n v="41.75"/>
    <x v="1"/>
    <n v="1"/>
    <x v="254"/>
    <x v="3"/>
    <d v="1899-12-30T19:36:00"/>
    <s v="19"/>
    <d v="2024-09-19T00:00:00"/>
    <d v="1899-12-30T14:51:00"/>
    <x v="3"/>
    <s v="John Jones"/>
    <x v="0"/>
    <x v="0"/>
    <s v="Gifting"/>
    <x v="2"/>
    <x v="6"/>
    <x v="0"/>
    <n v="41.75"/>
    <d v="2024-09-17T01:07:00"/>
    <d v="2024-08-03T01:07:00"/>
    <x v="0"/>
    <d v="2024-09-19T14:51:00"/>
    <d v="2024-09-18T01:07:00"/>
    <x v="0"/>
  </r>
  <r>
    <s v="ORD-20250712-02736"/>
    <x v="0"/>
    <s v="FLW-001"/>
    <x v="1"/>
    <n v="54.94"/>
    <x v="11"/>
    <n v="1"/>
    <x v="343"/>
    <x v="8"/>
    <d v="1899-12-30T10:42:00"/>
    <s v="10"/>
    <d v="2025-07-12T00:00:00"/>
    <d v="1899-12-30T16:42:00"/>
    <x v="19"/>
    <s v="Farhan Iqbal"/>
    <x v="0"/>
    <x v="0"/>
    <s v="Flowers"/>
    <x v="1"/>
    <x v="3"/>
    <x v="0"/>
    <n v="54.94"/>
    <d v="2025-07-12T00:33:00"/>
    <d v="2024-08-05T00:56:00"/>
    <x v="0"/>
    <d v="2025-07-12T16:42:00"/>
    <d v="2025-07-13T00:33:00"/>
    <x v="1"/>
  </r>
  <r>
    <s v="ORD-20250703-02737"/>
    <x v="0"/>
    <s v="FLW-002"/>
    <x v="5"/>
    <n v="57.65"/>
    <x v="5"/>
    <n v="1"/>
    <x v="299"/>
    <x v="8"/>
    <d v="1899-12-30T17:47:00"/>
    <s v="17"/>
    <d v="2025-07-04T00:00:00"/>
    <d v="1899-12-30T17:47:00"/>
    <x v="23"/>
    <s v="James Williams"/>
    <x v="5"/>
    <x v="0"/>
    <s v="Flowers"/>
    <x v="0"/>
    <x v="3"/>
    <x v="0"/>
    <n v="57.65"/>
    <d v="2025-07-03T00:22:00"/>
    <d v="2024-08-05T00:56:00"/>
    <x v="0"/>
    <d v="2025-07-04T17:47:00"/>
    <d v="2025-07-04T00:22:00"/>
    <x v="0"/>
  </r>
  <r>
    <s v="ORD-20250117-02738"/>
    <x v="0"/>
    <s v="FLW-002"/>
    <x v="5"/>
    <n v="55.32"/>
    <x v="6"/>
    <n v="1"/>
    <x v="25"/>
    <x v="4"/>
    <d v="1899-12-30T16:07:00"/>
    <s v="16"/>
    <d v="2025-01-18T00:00:00"/>
    <d v="1899-12-30T17:07:00"/>
    <x v="1"/>
    <s v="Hamad Al Shamsi"/>
    <x v="1"/>
    <x v="1"/>
    <s v="Flowers"/>
    <x v="0"/>
    <x v="0"/>
    <x v="0"/>
    <n v="55.32"/>
    <d v="2025-01-17T01:18:00"/>
    <d v="2024-08-28T00:33:00"/>
    <x v="0"/>
    <d v="2025-01-18T17:07:00"/>
    <d v="2025-01-18T01:18:00"/>
    <x v="0"/>
  </r>
  <r>
    <s v="ORD-20250325-02739"/>
    <x v="0"/>
    <s v="DAT-001"/>
    <x v="6"/>
    <n v="29.93"/>
    <x v="7"/>
    <n v="1"/>
    <x v="361"/>
    <x v="2"/>
    <d v="1899-12-30T11:58:00"/>
    <s v="11"/>
    <d v="2025-03-25T00:00:00"/>
    <d v="1899-12-30T17:58:00"/>
    <x v="10"/>
    <s v="Olivia Davis"/>
    <x v="1"/>
    <x v="1"/>
    <s v="Dates &amp; Sweets"/>
    <x v="1"/>
    <x v="1"/>
    <x v="2"/>
    <n v="29.93"/>
    <d v="2025-03-25T00:11:00"/>
    <d v="2024-09-11T00:44:00"/>
    <x v="0"/>
    <d v="2025-03-25T17:58:00"/>
    <d v="2025-03-26T00:11:00"/>
    <x v="1"/>
  </r>
  <r>
    <s v="ORD-20250328-02740"/>
    <x v="0"/>
    <s v="GFT-001"/>
    <x v="2"/>
    <n v="32.33"/>
    <x v="12"/>
    <n v="1"/>
    <x v="225"/>
    <x v="2"/>
    <d v="1899-12-30T09:42:00"/>
    <s v="9"/>
    <d v="2025-03-29T00:00:00"/>
    <d v="1899-12-30T11:42:00"/>
    <x v="3"/>
    <s v="Abdullah Al Mansoori"/>
    <x v="0"/>
    <x v="1"/>
    <s v="Gifting"/>
    <x v="0"/>
    <x v="0"/>
    <x v="1"/>
    <n v="32.33"/>
    <d v="2025-03-28T01:07:00"/>
    <d v="2024-09-22T00:25:00"/>
    <x v="0"/>
    <d v="2025-03-29T11:42:00"/>
    <d v="2025-03-29T01:07:00"/>
    <x v="0"/>
  </r>
  <r>
    <s v="ORD-20241029-02741"/>
    <x v="0"/>
    <s v="TOY-001"/>
    <x v="0"/>
    <n v="18.11"/>
    <x v="1"/>
    <n v="1"/>
    <x v="188"/>
    <x v="10"/>
    <d v="1899-12-30T11:36:00"/>
    <s v="11"/>
    <d v="2024-10-30T00:00:00"/>
    <d v="1899-12-30T14:36:00"/>
    <x v="19"/>
    <s v="Hassan Al Hosani"/>
    <x v="0"/>
    <x v="0"/>
    <s v="Toys"/>
    <x v="0"/>
    <x v="5"/>
    <x v="0"/>
    <n v="18.11"/>
    <d v="2024-10-29T00:33:00"/>
    <d v="2024-08-08T01:07:00"/>
    <x v="0"/>
    <d v="2024-10-30T14:36:00"/>
    <d v="2024-10-30T00:33:00"/>
    <x v="0"/>
  </r>
  <r>
    <s v="ORD-20241113-02742"/>
    <x v="0"/>
    <s v="DAT-001"/>
    <x v="6"/>
    <n v="29.6"/>
    <x v="4"/>
    <n v="1"/>
    <x v="268"/>
    <x v="9"/>
    <d v="1899-12-30T09:15:00"/>
    <s v="9"/>
    <d v="2024-11-13T00:00:00"/>
    <d v="1899-12-30T12:15:00"/>
    <x v="16"/>
    <s v="Yousef Al Marri"/>
    <x v="0"/>
    <x v="0"/>
    <s v="Dates &amp; Sweets"/>
    <x v="1"/>
    <x v="1"/>
    <x v="1"/>
    <n v="29.6"/>
    <d v="2024-11-13T01:07:00"/>
    <d v="2024-08-18T00:33:00"/>
    <x v="0"/>
    <d v="2024-11-13T12:15:00"/>
    <d v="2024-11-14T01:07:00"/>
    <x v="1"/>
  </r>
  <r>
    <s v="ORD-20250204-02743"/>
    <x v="0"/>
    <s v="DAT-001"/>
    <x v="6"/>
    <n v="26.12"/>
    <x v="4"/>
    <n v="1"/>
    <x v="171"/>
    <x v="5"/>
    <d v="1899-12-30T18:51:00"/>
    <s v="18"/>
    <d v="2025-02-05T00:00:00"/>
    <d v="1899-12-30T20:51:00"/>
    <x v="0"/>
    <s v="Michael Smith"/>
    <x v="0"/>
    <x v="0"/>
    <s v="Dates &amp; Sweets"/>
    <x v="0"/>
    <x v="1"/>
    <x v="0"/>
    <n v="26.12"/>
    <d v="2025-02-04T01:07:00"/>
    <d v="2024-10-24T00:22:00"/>
    <x v="0"/>
    <d v="2025-02-05T20:51:00"/>
    <d v="2025-02-05T01:07:00"/>
    <x v="0"/>
  </r>
  <r>
    <s v="ORD-20250711-02744"/>
    <x v="0"/>
    <s v="HMP-001"/>
    <x v="11"/>
    <n v="74.069999999999993"/>
    <x v="9"/>
    <n v="4"/>
    <x v="368"/>
    <x v="8"/>
    <d v="1899-12-30T19:14:00"/>
    <s v="19"/>
    <d v="2025-07-14T00:00:00"/>
    <d v="1899-12-30T15:28:00"/>
    <x v="3"/>
    <s v="Olivia Johnson"/>
    <x v="0"/>
    <x v="1"/>
    <s v="Hamper"/>
    <x v="2"/>
    <x v="5"/>
    <x v="0"/>
    <n v="296.27999999999997"/>
    <d v="2025-07-11T01:29:00"/>
    <d v="2024-09-13T00:56:00"/>
    <x v="0"/>
    <d v="2025-07-14T15:28:00"/>
    <d v="2025-07-12T01:29:00"/>
    <x v="0"/>
  </r>
  <r>
    <s v="ORD-20241206-02745"/>
    <x v="0"/>
    <s v="CRP-001"/>
    <x v="4"/>
    <n v="139.68"/>
    <x v="4"/>
    <n v="3"/>
    <x v="324"/>
    <x v="11"/>
    <d v="1899-12-30T16:25:00"/>
    <s v="16"/>
    <d v="2024-12-07T00:00:00"/>
    <d v="1899-12-30T20:56:00"/>
    <x v="14"/>
    <s v="Rakesh Chaudhry"/>
    <x v="1"/>
    <x v="0"/>
    <s v="Hamper"/>
    <x v="0"/>
    <x v="1"/>
    <x v="0"/>
    <n v="419.04"/>
    <d v="2024-12-06T01:18:00"/>
    <d v="2024-11-17T00:56:00"/>
    <x v="0"/>
    <d v="2024-12-07T20:56:00"/>
    <d v="2024-12-07T01:18:00"/>
    <x v="0"/>
  </r>
  <r>
    <s v="ORD-20241221-02746"/>
    <x v="0"/>
    <s v="PRF-001"/>
    <x v="14"/>
    <n v="116.03"/>
    <x v="12"/>
    <n v="2"/>
    <x v="169"/>
    <x v="11"/>
    <d v="1899-12-30T13:47:00"/>
    <s v="13"/>
    <d v="2024-12-21T00:00:00"/>
    <d v="1899-12-30T16:47:00"/>
    <x v="2"/>
    <s v="Rohit Ahmed"/>
    <x v="0"/>
    <x v="0"/>
    <s v="Perfume"/>
    <x v="1"/>
    <x v="3"/>
    <x v="1"/>
    <n v="232.06"/>
    <d v="2024-12-21T00:56:00"/>
    <d v="2024-08-10T00:44:00"/>
    <x v="0"/>
    <d v="2024-12-21T16:47:00"/>
    <d v="2024-12-22T00:56:00"/>
    <x v="1"/>
  </r>
  <r>
    <s v="ORD-20250418-02747"/>
    <x v="0"/>
    <s v="HMP-001"/>
    <x v="11"/>
    <n v="86.33"/>
    <x v="12"/>
    <n v="1"/>
    <x v="306"/>
    <x v="0"/>
    <d v="1899-12-30T11:18:00"/>
    <s v="11"/>
    <d v="2025-04-18T00:00:00"/>
    <d v="1899-12-30T17:18:00"/>
    <x v="19"/>
    <s v="Ali Chaudhry"/>
    <x v="0"/>
    <x v="0"/>
    <s v="Hamper"/>
    <x v="1"/>
    <x v="5"/>
    <x v="0"/>
    <n v="86.33"/>
    <d v="2025-04-18T00:33:00"/>
    <d v="2024-08-07T00:11:00"/>
    <x v="0"/>
    <d v="2025-04-18T17:18:00"/>
    <d v="2025-04-19T00:33:00"/>
    <x v="1"/>
  </r>
  <r>
    <s v="ORD-20241018-02748"/>
    <x v="0"/>
    <s v="FLW-002"/>
    <x v="5"/>
    <n v="57.45"/>
    <x v="10"/>
    <n v="1"/>
    <x v="273"/>
    <x v="10"/>
    <d v="1899-12-30T09:36:00"/>
    <s v="9"/>
    <d v="2024-10-18T00:00:00"/>
    <d v="1899-12-30T13:36:00"/>
    <x v="10"/>
    <s v="Mohammed Al Nuaimi"/>
    <x v="1"/>
    <x v="0"/>
    <s v="Flowers"/>
    <x v="1"/>
    <x v="3"/>
    <x v="0"/>
    <n v="57.45"/>
    <d v="2024-10-18T00:00:00"/>
    <d v="2024-08-19T01:15:00"/>
    <x v="0"/>
    <d v="2024-10-18T13:36:00"/>
    <d v="2024-10-19T00:00:00"/>
    <x v="1"/>
  </r>
  <r>
    <s v="ORD-20250716-02749"/>
    <x v="0"/>
    <s v="HMP-001"/>
    <x v="11"/>
    <n v="77.92"/>
    <x v="9"/>
    <n v="3"/>
    <x v="243"/>
    <x v="8"/>
    <d v="1899-12-30T17:50:00"/>
    <s v="17"/>
    <d v="2025-07-17T00:00:00"/>
    <d v="1899-12-30T19:50:00"/>
    <x v="12"/>
    <s v="Rohit Iqbal"/>
    <x v="1"/>
    <x v="0"/>
    <s v="Hamper"/>
    <x v="0"/>
    <x v="0"/>
    <x v="0"/>
    <n v="233.76"/>
    <d v="2025-07-16T00:56:00"/>
    <d v="2024-08-15T01:15:00"/>
    <x v="0"/>
    <d v="2025-07-17T19:50:00"/>
    <d v="2025-07-17T00:56:00"/>
    <x v="0"/>
  </r>
  <r>
    <s v="ORD-20250814-02750"/>
    <x v="0"/>
    <s v="PRF-001"/>
    <x v="14"/>
    <n v="105.15"/>
    <x v="2"/>
    <n v="1"/>
    <x v="147"/>
    <x v="7"/>
    <d v="1899-12-30T12:51:00"/>
    <s v="12"/>
    <d v="2025-08-15T00:00:00"/>
    <d v="1899-12-30T13:51:00"/>
    <x v="25"/>
    <s v="Hina Chaudhry"/>
    <x v="6"/>
    <x v="0"/>
    <s v="Perfume"/>
    <x v="0"/>
    <x v="0"/>
    <x v="0"/>
    <n v="105.15"/>
    <d v="2025-08-14T01:07:00"/>
    <d v="2024-11-25T00:56:00"/>
    <x v="0"/>
    <d v="2025-08-15T13:51:00"/>
    <d v="2025-08-15T01:07:00"/>
    <x v="0"/>
  </r>
  <r>
    <s v="ORD-20250314-02751"/>
    <x v="0"/>
    <s v="DAT-001"/>
    <x v="6"/>
    <n v="33.090000000000003"/>
    <x v="7"/>
    <n v="1"/>
    <x v="367"/>
    <x v="2"/>
    <d v="1899-12-30T09:44:00"/>
    <s v="9"/>
    <d v="2025-03-14T00:00:00"/>
    <d v="1899-12-30T12:44:00"/>
    <x v="4"/>
    <s v="Rakesh Chaudhry"/>
    <x v="0"/>
    <x v="0"/>
    <s v="Dates &amp; Sweets"/>
    <x v="1"/>
    <x v="2"/>
    <x v="0"/>
    <n v="33.090000000000003"/>
    <d v="2025-03-14T00:56:00"/>
    <d v="2024-11-17T00:56:00"/>
    <x v="0"/>
    <d v="2025-03-14T12:44:00"/>
    <d v="2025-03-15T00:56:00"/>
    <x v="1"/>
  </r>
  <r>
    <s v="ORD-20250219-02752"/>
    <x v="0"/>
    <s v="GFT-001"/>
    <x v="2"/>
    <n v="33.68"/>
    <x v="10"/>
    <n v="1"/>
    <x v="201"/>
    <x v="5"/>
    <d v="1899-12-30T13:00:00"/>
    <s v="13"/>
    <d v="2025-02-19T00:00:00"/>
    <d v="1899-12-30T18:00:00"/>
    <x v="11"/>
    <s v="Fatima Al Mansoori"/>
    <x v="0"/>
    <x v="0"/>
    <s v="Gifting"/>
    <x v="1"/>
    <x v="1"/>
    <x v="0"/>
    <n v="33.68"/>
    <d v="2025-02-19T01:07:00"/>
    <d v="2024-08-06T01:29:00"/>
    <x v="0"/>
    <d v="2025-02-19T18:00:00"/>
    <d v="2025-02-20T01:07:00"/>
    <x v="1"/>
  </r>
  <r>
    <s v="ORD-20240830-02753"/>
    <x v="0"/>
    <s v="PAF-001"/>
    <x v="12"/>
    <n v="21.84"/>
    <x v="3"/>
    <n v="1"/>
    <x v="287"/>
    <x v="7"/>
    <d v="1899-12-30T09:32:00"/>
    <s v="9"/>
    <d v="2024-08-30T00:00:00"/>
    <d v="1899-12-30T16:32:00"/>
    <x v="10"/>
    <s v="Ali Chaudhry"/>
    <x v="1"/>
    <x v="1"/>
    <s v="Bakery"/>
    <x v="1"/>
    <x v="6"/>
    <x v="1"/>
    <n v="21.84"/>
    <d v="2024-08-30T00:22:00"/>
    <d v="2024-08-07T00:11:00"/>
    <x v="0"/>
    <d v="2024-08-30T16:32:00"/>
    <d v="2024-08-31T00:22:00"/>
    <x v="1"/>
  </r>
  <r>
    <s v="ORD-20250603-02754"/>
    <x v="0"/>
    <s v="GFT-001"/>
    <x v="2"/>
    <n v="38.71"/>
    <x v="2"/>
    <n v="1"/>
    <x v="107"/>
    <x v="6"/>
    <d v="1899-12-30T13:33:00"/>
    <s v="13"/>
    <d v="2025-06-03T00:00:00"/>
    <d v="1899-12-30T19:33:00"/>
    <x v="10"/>
    <s v="Rakesh Hussain"/>
    <x v="1"/>
    <x v="0"/>
    <s v="Gifting"/>
    <x v="1"/>
    <x v="1"/>
    <x v="0"/>
    <n v="38.71"/>
    <d v="2025-06-03T00:33:00"/>
    <d v="2024-08-30T01:07:00"/>
    <x v="0"/>
    <d v="2025-06-03T19:33:00"/>
    <d v="2025-06-04T00:33:00"/>
    <x v="1"/>
  </r>
  <r>
    <s v="ORD-20250216-02755"/>
    <x v="0"/>
    <s v="CHC-001"/>
    <x v="17"/>
    <n v="17.440000000000001"/>
    <x v="1"/>
    <n v="1"/>
    <x v="295"/>
    <x v="5"/>
    <d v="1899-12-30T12:55:00"/>
    <s v="12"/>
    <d v="2025-02-16T00:00:00"/>
    <d v="1899-12-30T18:55:00"/>
    <x v="4"/>
    <s v="Yousef Al Mazrouei"/>
    <x v="0"/>
    <x v="0"/>
    <s v="Chocolate"/>
    <x v="1"/>
    <x v="6"/>
    <x v="0"/>
    <n v="17.440000000000001"/>
    <d v="2025-02-16T00:44:00"/>
    <d v="2024-08-18T00:56:00"/>
    <x v="0"/>
    <d v="2025-02-16T18:55:00"/>
    <d v="2025-02-17T00:44:00"/>
    <x v="1"/>
  </r>
  <r>
    <s v="ORD-20240831-02756"/>
    <x v="0"/>
    <s v="FLW-002"/>
    <x v="5"/>
    <n v="48.85"/>
    <x v="6"/>
    <n v="4"/>
    <x v="270"/>
    <x v="7"/>
    <d v="1899-12-30T19:35:00"/>
    <s v="19"/>
    <d v="2024-09-02T00:00:00"/>
    <d v="1899-12-30T13:02:00"/>
    <x v="6"/>
    <s v="Noor Al Falasi"/>
    <x v="0"/>
    <x v="0"/>
    <s v="Flowers"/>
    <x v="2"/>
    <x v="0"/>
    <x v="0"/>
    <n v="195.4"/>
    <d v="2024-08-31T00:22:00"/>
    <d v="2024-08-31T00:22:00"/>
    <x v="1"/>
    <d v="2024-09-02T13:02:00"/>
    <d v="2024-09-01T00:22:00"/>
    <x v="0"/>
  </r>
  <r>
    <s v="ORD-20250104-02757"/>
    <x v="0"/>
    <s v="CRP-001"/>
    <x v="4"/>
    <n v="162.46"/>
    <x v="4"/>
    <n v="3"/>
    <x v="98"/>
    <x v="4"/>
    <d v="1899-12-30T09:52:00"/>
    <s v="9"/>
    <d v="2025-01-04T00:00:00"/>
    <d v="1899-12-30T15:52:00"/>
    <x v="15"/>
    <s v="Imran Khan"/>
    <x v="2"/>
    <x v="1"/>
    <s v="Hamper"/>
    <x v="1"/>
    <x v="6"/>
    <x v="0"/>
    <n v="487.38"/>
    <d v="2025-01-04T00:11:00"/>
    <d v="2024-08-03T00:11:00"/>
    <x v="0"/>
    <d v="2025-01-04T15:52:00"/>
    <d v="2025-01-05T00:11:00"/>
    <x v="1"/>
  </r>
  <r>
    <s v="ORD-20250707-02758"/>
    <x v="0"/>
    <s v="GFT-001"/>
    <x v="2"/>
    <n v="30.75"/>
    <x v="3"/>
    <n v="1"/>
    <x v="344"/>
    <x v="8"/>
    <d v="1899-12-30T17:21:00"/>
    <s v="17"/>
    <d v="2025-07-08T00:00:00"/>
    <d v="1899-12-30T21:21:00"/>
    <x v="19"/>
    <s v="Reem Al Nuaimi"/>
    <x v="0"/>
    <x v="0"/>
    <s v="Gifting"/>
    <x v="0"/>
    <x v="0"/>
    <x v="0"/>
    <n v="30.75"/>
    <d v="2025-07-07T01:07:00"/>
    <d v="2024-10-15T00:11:00"/>
    <x v="0"/>
    <d v="2025-07-08T21:21:00"/>
    <d v="2025-07-08T01:07:00"/>
    <x v="0"/>
  </r>
  <r>
    <s v="ORD-20250408-02759"/>
    <x v="0"/>
    <s v="DAT-001"/>
    <x v="6"/>
    <n v="23.55"/>
    <x v="4"/>
    <n v="2"/>
    <x v="104"/>
    <x v="0"/>
    <d v="1899-12-30T10:56:00"/>
    <s v="10"/>
    <d v="2025-04-09T00:00:00"/>
    <d v="1899-12-30T13:56:00"/>
    <x v="24"/>
    <s v="Daniel Williams"/>
    <x v="1"/>
    <x v="0"/>
    <s v="Dates &amp; Sweets"/>
    <x v="0"/>
    <x v="0"/>
    <x v="0"/>
    <n v="47.1"/>
    <d v="2025-04-08T00:56:00"/>
    <d v="2024-08-12T00:00:00"/>
    <x v="0"/>
    <d v="2025-04-09T13:56:00"/>
    <d v="2025-04-09T00:56:00"/>
    <x v="0"/>
  </r>
  <r>
    <s v="ORD-20250505-02760"/>
    <x v="0"/>
    <s v="TOY-001"/>
    <x v="0"/>
    <n v="17.350000000000001"/>
    <x v="0"/>
    <n v="3"/>
    <x v="120"/>
    <x v="1"/>
    <d v="1899-12-30T14:33:00"/>
    <s v="14"/>
    <d v="2025-05-05T00:00:00"/>
    <d v="1899-12-30T21:33:00"/>
    <x v="18"/>
    <s v="Daniel Taylor"/>
    <x v="1"/>
    <x v="0"/>
    <s v="Toys"/>
    <x v="1"/>
    <x v="1"/>
    <x v="2"/>
    <n v="52.050000000000004"/>
    <d v="2025-05-05T00:25:00"/>
    <d v="2024-08-18T00:22:00"/>
    <x v="0"/>
    <d v="2025-05-05T21:33:00"/>
    <d v="2025-05-06T00:25:00"/>
    <x v="1"/>
  </r>
  <r>
    <s v="ORD-20250718-02761"/>
    <x v="0"/>
    <s v="PAF-001"/>
    <x v="12"/>
    <n v="22.97"/>
    <x v="3"/>
    <n v="1"/>
    <x v="354"/>
    <x v="8"/>
    <d v="1899-12-30T11:48:00"/>
    <s v="11"/>
    <d v="2025-07-18T00:00:00"/>
    <d v="1899-12-30T15:48:00"/>
    <x v="4"/>
    <s v="Bilal Khan"/>
    <x v="0"/>
    <x v="0"/>
    <s v="Bakery"/>
    <x v="1"/>
    <x v="6"/>
    <x v="1"/>
    <n v="22.97"/>
    <d v="2025-07-18T01:07:00"/>
    <d v="2024-08-15T01:15:00"/>
    <x v="0"/>
    <d v="2025-07-18T15:48:00"/>
    <d v="2025-07-19T01:07:00"/>
    <x v="1"/>
  </r>
  <r>
    <s v="ORD-20241007-02762"/>
    <x v="0"/>
    <s v="HMP-001"/>
    <x v="11"/>
    <n v="82.2"/>
    <x v="12"/>
    <n v="1"/>
    <x v="74"/>
    <x v="10"/>
    <d v="1899-12-30T16:50:00"/>
    <s v="16"/>
    <d v="2024-10-08T00:00:00"/>
    <d v="1899-12-30T17:50:00"/>
    <x v="14"/>
    <s v="Zain Iqbal"/>
    <x v="1"/>
    <x v="0"/>
    <s v="Hamper"/>
    <x v="0"/>
    <x v="1"/>
    <x v="1"/>
    <n v="82.2"/>
    <d v="2024-10-07T01:29:00"/>
    <d v="2024-08-26T01:29:00"/>
    <x v="0"/>
    <d v="2024-10-08T17:50:00"/>
    <d v="2024-10-08T01:29:00"/>
    <x v="0"/>
  </r>
  <r>
    <s v="ORD-20250615-02763"/>
    <x v="0"/>
    <s v="FLW-001"/>
    <x v="1"/>
    <n v="47.18"/>
    <x v="0"/>
    <n v="1"/>
    <x v="127"/>
    <x v="6"/>
    <d v="1899-12-30T18:01:00"/>
    <s v="18"/>
    <d v="2025-06-17T00:00:00"/>
    <d v="1899-12-30T19:00:00"/>
    <x v="4"/>
    <s v="Fatima Al Suwaidi"/>
    <x v="0"/>
    <x v="0"/>
    <s v="Flowers"/>
    <x v="2"/>
    <x v="0"/>
    <x v="1"/>
    <n v="47.18"/>
    <d v="2025-06-15T00:44:00"/>
    <d v="2024-10-30T00:22:00"/>
    <x v="0"/>
    <d v="2025-06-17T19:00:00"/>
    <d v="2025-06-16T00:44:00"/>
    <x v="0"/>
  </r>
  <r>
    <s v="ORD-20250328-02764"/>
    <x v="0"/>
    <s v="FLW-002"/>
    <x v="5"/>
    <n v="53.19"/>
    <x v="6"/>
    <n v="1"/>
    <x v="225"/>
    <x v="2"/>
    <d v="1899-12-30T19:29:00"/>
    <s v="19"/>
    <d v="2025-03-29T00:00:00"/>
    <d v="1899-12-30T20:29:00"/>
    <x v="35"/>
    <s v="Saeed Al Mansoori"/>
    <x v="5"/>
    <x v="0"/>
    <s v="Flowers"/>
    <x v="0"/>
    <x v="0"/>
    <x v="0"/>
    <n v="53.19"/>
    <d v="2025-03-28T00:56:00"/>
    <d v="2024-09-27T01:07:00"/>
    <x v="0"/>
    <d v="2025-03-29T20:29:00"/>
    <d v="2025-03-29T00:56:00"/>
    <x v="0"/>
  </r>
  <r>
    <s v="ORD-20241122-02765"/>
    <x v="0"/>
    <s v="PAF-001"/>
    <x v="12"/>
    <n v="24.03"/>
    <x v="5"/>
    <n v="1"/>
    <x v="47"/>
    <x v="9"/>
    <d v="1899-12-30T09:57:00"/>
    <s v="9"/>
    <d v="2024-11-22T00:00:00"/>
    <d v="1899-12-30T16:57:00"/>
    <x v="3"/>
    <s v="Ayesha Khan"/>
    <x v="0"/>
    <x v="1"/>
    <s v="Bakery"/>
    <x v="1"/>
    <x v="3"/>
    <x v="1"/>
    <n v="24.03"/>
    <d v="2024-11-22T00:33:00"/>
    <d v="2024-10-23T00:22:00"/>
    <x v="0"/>
    <d v="2024-11-22T16:57:00"/>
    <d v="2024-11-23T00:33:00"/>
    <x v="1"/>
  </r>
  <r>
    <s v="ORD-20250521-02766"/>
    <x v="0"/>
    <s v="PER-002"/>
    <x v="15"/>
    <n v="17.010000000000002"/>
    <x v="0"/>
    <n v="3"/>
    <x v="316"/>
    <x v="1"/>
    <d v="1899-12-30T09:21:00"/>
    <s v="9"/>
    <d v="2025-05-22T00:00:00"/>
    <d v="1899-12-30T15:21:00"/>
    <x v="34"/>
    <s v="Ahmed Al Hosani"/>
    <x v="3"/>
    <x v="0"/>
    <s v="Personalized"/>
    <x v="0"/>
    <x v="5"/>
    <x v="1"/>
    <n v="51.03"/>
    <d v="2025-05-21T00:33:00"/>
    <d v="2024-08-13T00:44:00"/>
    <x v="0"/>
    <d v="2025-05-22T15:21:00"/>
    <d v="2025-05-22T00:33:00"/>
    <x v="0"/>
  </r>
  <r>
    <s v="ORD-20250727-02767"/>
    <x v="0"/>
    <s v="HMP-002"/>
    <x v="8"/>
    <n v="82.36"/>
    <x v="4"/>
    <n v="2"/>
    <x v="350"/>
    <x v="8"/>
    <d v="1899-12-30T12:07:00"/>
    <s v="12"/>
    <d v="2025-07-29T00:00:00"/>
    <d v="1899-12-30T12:07:00"/>
    <x v="10"/>
    <s v="Saeed Al Shamsi"/>
    <x v="1"/>
    <x v="0"/>
    <s v="Hamper"/>
    <x v="2"/>
    <x v="0"/>
    <x v="1"/>
    <n v="164.72"/>
    <d v="2025-07-27T00:11:00"/>
    <d v="2024-09-30T01:29:00"/>
    <x v="0"/>
    <d v="2025-07-29T12:07:00"/>
    <d v="2025-07-28T00:11:00"/>
    <x v="0"/>
  </r>
  <r>
    <s v="ORD-20250215-02768"/>
    <x v="0"/>
    <s v="PER-001"/>
    <x v="10"/>
    <n v="12.18"/>
    <x v="8"/>
    <n v="1"/>
    <x v="6"/>
    <x v="5"/>
    <d v="1899-12-30T09:13:00"/>
    <s v="9"/>
    <d v="2025-02-15T00:00:00"/>
    <d v="1899-12-30T14:13:00"/>
    <x v="31"/>
    <s v="Farhan Chaudhry"/>
    <x v="5"/>
    <x v="0"/>
    <s v="Personalized"/>
    <x v="1"/>
    <x v="5"/>
    <x v="0"/>
    <n v="12.18"/>
    <d v="2025-02-15T01:18:00"/>
    <d v="2024-09-23T00:25:00"/>
    <x v="0"/>
    <d v="2025-02-15T14:13:00"/>
    <d v="2025-02-16T01:18:00"/>
    <x v="1"/>
  </r>
  <r>
    <s v="ORD-20240809-02769"/>
    <x v="0"/>
    <s v="GFT-001"/>
    <x v="2"/>
    <n v="36.26"/>
    <x v="6"/>
    <n v="1"/>
    <x v="156"/>
    <x v="7"/>
    <d v="1899-12-30T12:15:00"/>
    <s v="12"/>
    <d v="2024-08-09T00:00:00"/>
    <d v="1899-12-30T18:15:00"/>
    <x v="7"/>
    <s v="Ahmed Al Bateen"/>
    <x v="0"/>
    <x v="1"/>
    <s v="Gifting"/>
    <x v="1"/>
    <x v="2"/>
    <x v="1"/>
    <n v="36.26"/>
    <d v="2024-08-09T01:07:00"/>
    <d v="2024-08-06T00:56:00"/>
    <x v="0"/>
    <d v="2024-08-09T18:15:00"/>
    <d v="2024-08-10T01:07:00"/>
    <x v="1"/>
  </r>
  <r>
    <s v="ORD-20250424-02770"/>
    <x v="0"/>
    <s v="HMP-002"/>
    <x v="8"/>
    <n v="85.23"/>
    <x v="9"/>
    <n v="3"/>
    <x v="183"/>
    <x v="0"/>
    <d v="1899-12-30T10:29:00"/>
    <s v="10"/>
    <d v="2025-04-25T00:00:00"/>
    <d v="1899-12-30T11:29:00"/>
    <x v="18"/>
    <s v="Rakesh Shaikh"/>
    <x v="1"/>
    <x v="1"/>
    <s v="Hamper"/>
    <x v="0"/>
    <x v="1"/>
    <x v="0"/>
    <n v="255.69"/>
    <d v="2025-04-24T00:56:00"/>
    <d v="2024-08-09T01:15:00"/>
    <x v="0"/>
    <d v="2025-04-25T11:29:00"/>
    <d v="2025-04-25T00:56:00"/>
    <x v="0"/>
  </r>
  <r>
    <s v="ORD-20250608-02771"/>
    <x v="0"/>
    <s v="FLW-002"/>
    <x v="5"/>
    <n v="44.05"/>
    <x v="6"/>
    <n v="1"/>
    <x v="283"/>
    <x v="6"/>
    <d v="1899-12-30T18:07:00"/>
    <s v="18"/>
    <d v="2025-06-09T00:00:00"/>
    <d v="1899-12-30T18:07:00"/>
    <x v="23"/>
    <s v="Priya Shah"/>
    <x v="5"/>
    <x v="1"/>
    <s v="Flowers"/>
    <x v="0"/>
    <x v="1"/>
    <x v="0"/>
    <n v="44.05"/>
    <d v="2025-06-08T00:11:00"/>
    <d v="2024-08-23T01:29:00"/>
    <x v="0"/>
    <d v="2025-06-09T18:07:00"/>
    <d v="2025-06-09T00:11:00"/>
    <x v="0"/>
  </r>
  <r>
    <s v="ORD-20250604-02772"/>
    <x v="0"/>
    <s v="PAF-001"/>
    <x v="12"/>
    <n v="20.84"/>
    <x v="3"/>
    <n v="1"/>
    <x v="187"/>
    <x v="6"/>
    <d v="1899-12-30T09:54:00"/>
    <s v="9"/>
    <d v="2025-06-04T00:00:00"/>
    <d v="1899-12-30T12:54:00"/>
    <x v="17"/>
    <s v="Maryam Al Bateen"/>
    <x v="2"/>
    <x v="0"/>
    <s v="Bakery"/>
    <x v="1"/>
    <x v="4"/>
    <x v="0"/>
    <n v="20.84"/>
    <d v="2025-06-04T00:25:00"/>
    <d v="2024-08-27T01:18:00"/>
    <x v="0"/>
    <d v="2025-06-04T12:54:00"/>
    <d v="2025-06-05T00:25:00"/>
    <x v="1"/>
  </r>
  <r>
    <s v="ORD-20250407-02773"/>
    <x v="0"/>
    <s v="DAT-001"/>
    <x v="6"/>
    <n v="31.55"/>
    <x v="4"/>
    <n v="1"/>
    <x v="263"/>
    <x v="0"/>
    <d v="1899-12-30T09:26:00"/>
    <s v="9"/>
    <d v="2025-04-07T00:00:00"/>
    <d v="1899-12-30T12:26:00"/>
    <x v="0"/>
    <s v="Reem Al Nahyan"/>
    <x v="0"/>
    <x v="0"/>
    <s v="Dates &amp; Sweets"/>
    <x v="1"/>
    <x v="0"/>
    <x v="0"/>
    <n v="31.55"/>
    <d v="2025-04-07T00:56:00"/>
    <d v="2024-08-10T00:11:00"/>
    <x v="0"/>
    <d v="2025-04-07T12:26:00"/>
    <d v="2025-04-08T00:56:00"/>
    <x v="1"/>
  </r>
  <r>
    <s v="ORD-20241219-02774"/>
    <x v="0"/>
    <s v="CRP-001"/>
    <x v="4"/>
    <n v="150.71"/>
    <x v="9"/>
    <n v="3"/>
    <x v="124"/>
    <x v="11"/>
    <d v="1899-12-30T19:42:00"/>
    <s v="19"/>
    <d v="2024-12-21T00:00:00"/>
    <d v="1899-12-30T15:29:00"/>
    <x v="29"/>
    <s v="Noor Al Nahyan"/>
    <x v="2"/>
    <x v="0"/>
    <s v="Hamper"/>
    <x v="2"/>
    <x v="5"/>
    <x v="1"/>
    <n v="452.13"/>
    <d v="2024-12-19T00:33:00"/>
    <d v="2024-09-14T01:18:00"/>
    <x v="0"/>
    <d v="2024-12-21T15:29:00"/>
    <d v="2024-12-20T00:33:00"/>
    <x v="0"/>
  </r>
  <r>
    <s v="ORD-20240916-02775"/>
    <x v="0"/>
    <s v="CHC-001"/>
    <x v="17"/>
    <n v="18.64"/>
    <x v="1"/>
    <n v="1"/>
    <x v="109"/>
    <x v="3"/>
    <d v="1899-12-30T19:01:00"/>
    <s v="19"/>
    <d v="2024-09-18T00:00:00"/>
    <d v="1899-12-30T21:01:00"/>
    <x v="11"/>
    <s v="Daniel Brown"/>
    <x v="0"/>
    <x v="0"/>
    <s v="Chocolate"/>
    <x v="2"/>
    <x v="0"/>
    <x v="0"/>
    <n v="18.64"/>
    <d v="2024-09-16T00:11:00"/>
    <d v="2024-09-16T00:11:00"/>
    <x v="1"/>
    <d v="2024-09-18T21:01:00"/>
    <d v="2024-09-17T00:11:00"/>
    <x v="0"/>
  </r>
  <r>
    <s v="ORD-20241117-02776"/>
    <x v="0"/>
    <s v="PAF-001"/>
    <x v="12"/>
    <n v="21.4"/>
    <x v="3"/>
    <n v="4"/>
    <x v="314"/>
    <x v="9"/>
    <d v="1899-12-30T21:15:00"/>
    <s v="21"/>
    <d v="2024-11-19T00:00:00"/>
    <d v="1899-12-30T19:38:00"/>
    <x v="1"/>
    <s v="Mohammed Al Bateen"/>
    <x v="1"/>
    <x v="1"/>
    <s v="Bakery"/>
    <x v="2"/>
    <x v="0"/>
    <x v="0"/>
    <n v="85.6"/>
    <d v="2024-11-17T01:07:00"/>
    <d v="2024-09-05T00:22:00"/>
    <x v="0"/>
    <d v="2024-11-19T19:38:00"/>
    <d v="2024-11-18T01:07:00"/>
    <x v="0"/>
  </r>
  <r>
    <s v="ORD-20250721-02777"/>
    <x v="0"/>
    <s v="PRF-001"/>
    <x v="14"/>
    <n v="121.64"/>
    <x v="2"/>
    <n v="1"/>
    <x v="317"/>
    <x v="8"/>
    <d v="1899-12-30T09:19:00"/>
    <s v="9"/>
    <d v="2025-07-22T00:00:00"/>
    <d v="1899-12-30T11:19:00"/>
    <x v="11"/>
    <s v="Priya Shaikh"/>
    <x v="0"/>
    <x v="0"/>
    <s v="Perfume"/>
    <x v="0"/>
    <x v="1"/>
    <x v="0"/>
    <n v="121.64"/>
    <d v="2025-07-21T00:44:00"/>
    <d v="2024-08-19T00:44:00"/>
    <x v="0"/>
    <d v="2025-07-22T11:19:00"/>
    <d v="2025-07-22T00:44:00"/>
    <x v="0"/>
  </r>
  <r>
    <s v="ORD-20240923-02778"/>
    <x v="0"/>
    <s v="TOY-001"/>
    <x v="0"/>
    <n v="16.61"/>
    <x v="0"/>
    <n v="1"/>
    <x v="133"/>
    <x v="3"/>
    <d v="1899-12-30T12:17:00"/>
    <s v="12"/>
    <d v="2024-09-24T00:00:00"/>
    <d v="1899-12-30T14:17:00"/>
    <x v="24"/>
    <s v="Bilal Shaikh"/>
    <x v="1"/>
    <x v="1"/>
    <s v="Toys"/>
    <x v="0"/>
    <x v="0"/>
    <x v="2"/>
    <n v="16.61"/>
    <d v="2024-09-23T00:56:00"/>
    <d v="2024-09-22T00:11:00"/>
    <x v="0"/>
    <d v="2024-09-24T14:17:00"/>
    <d v="2024-09-24T00:56:00"/>
    <x v="0"/>
  </r>
  <r>
    <s v="ORD-20250706-02779"/>
    <x v="0"/>
    <s v="HOM-001"/>
    <x v="3"/>
    <n v="29.5"/>
    <x v="2"/>
    <n v="1"/>
    <x v="357"/>
    <x v="8"/>
    <d v="1899-12-30T16:39:00"/>
    <s v="16"/>
    <d v="2025-07-07T00:00:00"/>
    <d v="1899-12-30T20:39:00"/>
    <x v="11"/>
    <s v="Aijaz Shah"/>
    <x v="0"/>
    <x v="0"/>
    <s v="Home Fragrance"/>
    <x v="0"/>
    <x v="0"/>
    <x v="1"/>
    <n v="29.5"/>
    <d v="2025-07-06T01:15:00"/>
    <d v="2024-09-21T01:07:00"/>
    <x v="0"/>
    <d v="2025-07-07T20:39:00"/>
    <d v="2025-07-07T01:15:00"/>
    <x v="0"/>
  </r>
  <r>
    <s v="ORD-20250426-02780"/>
    <x v="0"/>
    <s v="PER-001"/>
    <x v="10"/>
    <n v="12.59"/>
    <x v="5"/>
    <n v="1"/>
    <x v="129"/>
    <x v="0"/>
    <d v="1899-12-30T10:57:00"/>
    <s v="10"/>
    <d v="2025-04-26T00:00:00"/>
    <d v="1899-12-30T16:57:00"/>
    <x v="26"/>
    <s v="Abdullah Al Hosani"/>
    <x v="1"/>
    <x v="1"/>
    <s v="Personalized"/>
    <x v="1"/>
    <x v="6"/>
    <x v="0"/>
    <n v="12.59"/>
    <d v="2025-04-26T00:25:00"/>
    <d v="2024-08-21T00:11:00"/>
    <x v="0"/>
    <d v="2025-04-26T16:57:00"/>
    <d v="2025-04-27T00:25:00"/>
    <x v="1"/>
  </r>
  <r>
    <s v="ORD-20250804-02781"/>
    <x v="0"/>
    <s v="GFT-001"/>
    <x v="2"/>
    <n v="35.44"/>
    <x v="12"/>
    <n v="1"/>
    <x v="359"/>
    <x v="7"/>
    <d v="1899-12-30T13:39:00"/>
    <s v="13"/>
    <d v="2025-08-05T00:00:00"/>
    <d v="1899-12-30T19:39:00"/>
    <x v="5"/>
    <s v="Bilal Kumar"/>
    <x v="2"/>
    <x v="0"/>
    <s v="Gifting"/>
    <x v="0"/>
    <x v="0"/>
    <x v="0"/>
    <n v="35.44"/>
    <d v="2025-08-04T01:15:00"/>
    <d v="2024-08-11T00:44:00"/>
    <x v="0"/>
    <d v="2025-08-05T19:39:00"/>
    <d v="2025-08-05T01:15:00"/>
    <x v="0"/>
  </r>
  <r>
    <s v="ORD-20250512-02782"/>
    <x v="0"/>
    <s v="TOY-001"/>
    <x v="0"/>
    <n v="17.16"/>
    <x v="1"/>
    <n v="1"/>
    <x v="318"/>
    <x v="1"/>
    <d v="1899-12-30T13:48:00"/>
    <s v="13"/>
    <d v="2025-05-13T00:00:00"/>
    <d v="1899-12-30T16:48:00"/>
    <x v="16"/>
    <s v="Rakesh Khan"/>
    <x v="0"/>
    <x v="1"/>
    <s v="Toys"/>
    <x v="0"/>
    <x v="1"/>
    <x v="1"/>
    <n v="17.16"/>
    <d v="2025-05-12T01:15:00"/>
    <d v="2024-08-02T01:18:00"/>
    <x v="0"/>
    <d v="2025-05-13T16:48:00"/>
    <d v="2025-05-13T01:15:00"/>
    <x v="0"/>
  </r>
  <r>
    <s v="ORD-20240920-02783"/>
    <x v="0"/>
    <s v="HOM-001"/>
    <x v="3"/>
    <n v="30.54"/>
    <x v="11"/>
    <n v="1"/>
    <x v="66"/>
    <x v="3"/>
    <d v="1899-12-30T11:52:00"/>
    <s v="11"/>
    <d v="2024-09-20T00:00:00"/>
    <d v="1899-12-30T16:52:00"/>
    <x v="5"/>
    <s v="Arjun Shah"/>
    <x v="0"/>
    <x v="0"/>
    <s v="Home Fragrance"/>
    <x v="1"/>
    <x v="1"/>
    <x v="2"/>
    <n v="30.54"/>
    <d v="2024-09-20T00:44:00"/>
    <d v="2024-08-09T01:29:00"/>
    <x v="0"/>
    <d v="2024-09-20T16:52:00"/>
    <d v="2024-09-21T00:44:00"/>
    <x v="1"/>
  </r>
  <r>
    <s v="ORD-20241105-02784"/>
    <x v="0"/>
    <s v="PAF-001"/>
    <x v="12"/>
    <n v="23.26"/>
    <x v="3"/>
    <n v="3"/>
    <x v="265"/>
    <x v="9"/>
    <d v="1899-12-30T19:36:00"/>
    <s v="19"/>
    <d v="2024-11-06T00:00:00"/>
    <d v="1899-12-30T14:03:00"/>
    <x v="0"/>
    <s v="Ayesha Hussain"/>
    <x v="0"/>
    <x v="1"/>
    <s v="Bakery"/>
    <x v="0"/>
    <x v="0"/>
    <x v="2"/>
    <n v="69.78"/>
    <d v="2024-11-05T01:07:00"/>
    <d v="2024-09-19T01:29:00"/>
    <x v="0"/>
    <d v="2024-11-06T14:03:00"/>
    <d v="2024-11-06T01:07:00"/>
    <x v="0"/>
  </r>
  <r>
    <s v="ORD-20250723-02785"/>
    <x v="0"/>
    <s v="FLW-002"/>
    <x v="5"/>
    <n v="45.98"/>
    <x v="5"/>
    <n v="2"/>
    <x v="304"/>
    <x v="8"/>
    <d v="1899-12-30T14:34:00"/>
    <s v="14"/>
    <d v="2025-07-23T00:00:00"/>
    <d v="1899-12-30T18:34:00"/>
    <x v="17"/>
    <s v="Saeed Al Shamsi"/>
    <x v="2"/>
    <x v="0"/>
    <s v="Flowers"/>
    <x v="1"/>
    <x v="0"/>
    <x v="0"/>
    <n v="91.96"/>
    <d v="2025-07-23T00:44:00"/>
    <d v="2024-09-30T01:29:00"/>
    <x v="0"/>
    <d v="2025-07-23T18:34:00"/>
    <d v="2025-07-24T00:44:00"/>
    <x v="1"/>
  </r>
  <r>
    <s v="ORD-20240816-02786"/>
    <x v="0"/>
    <s v="FLW-001"/>
    <x v="1"/>
    <n v="53.54"/>
    <x v="11"/>
    <n v="2"/>
    <x v="276"/>
    <x v="7"/>
    <d v="1899-12-30T09:05:00"/>
    <s v="9"/>
    <d v="2024-08-16T00:00:00"/>
    <d v="1899-12-30T14:05:00"/>
    <x v="3"/>
    <s v="Fatima Al Nahyan"/>
    <x v="0"/>
    <x v="0"/>
    <s v="Flowers"/>
    <x v="1"/>
    <x v="3"/>
    <x v="1"/>
    <n v="107.08"/>
    <d v="2024-08-16T00:22:00"/>
    <d v="2024-08-16T00:22:00"/>
    <x v="1"/>
    <d v="2024-08-16T14:05:00"/>
    <d v="2024-08-17T00:22:00"/>
    <x v="1"/>
  </r>
  <r>
    <s v="ORD-20240926-02787"/>
    <x v="0"/>
    <s v="HMP-002"/>
    <x v="8"/>
    <n v="82.71"/>
    <x v="4"/>
    <n v="3"/>
    <x v="223"/>
    <x v="3"/>
    <d v="1899-12-30T13:33:00"/>
    <s v="13"/>
    <d v="2024-09-27T00:00:00"/>
    <d v="1899-12-30T18:33:00"/>
    <x v="10"/>
    <s v="Hassan Shah"/>
    <x v="1"/>
    <x v="0"/>
    <s v="Hamper"/>
    <x v="0"/>
    <x v="5"/>
    <x v="0"/>
    <n v="248.13"/>
    <d v="2024-09-26T00:33:00"/>
    <d v="2024-08-11T00:33:00"/>
    <x v="0"/>
    <d v="2024-09-27T18:33:00"/>
    <d v="2024-09-27T00:33:00"/>
    <x v="0"/>
  </r>
  <r>
    <s v="ORD-20250624-02788"/>
    <x v="0"/>
    <s v="FLW-002"/>
    <x v="5"/>
    <n v="56.87"/>
    <x v="10"/>
    <n v="1"/>
    <x v="346"/>
    <x v="6"/>
    <d v="1899-12-30T16:57:00"/>
    <s v="16"/>
    <d v="2025-06-25T00:00:00"/>
    <d v="1899-12-30T19:57:00"/>
    <x v="18"/>
    <s v="Noor Al Falasi"/>
    <x v="1"/>
    <x v="1"/>
    <s v="Flowers"/>
    <x v="0"/>
    <x v="2"/>
    <x v="2"/>
    <n v="56.87"/>
    <d v="2025-06-24T00:25:00"/>
    <d v="2024-08-31T00:22:00"/>
    <x v="0"/>
    <d v="2025-06-25T19:57:00"/>
    <d v="2025-06-25T00:25:00"/>
    <x v="0"/>
  </r>
  <r>
    <s v="ORD-20250527-02789"/>
    <x v="0"/>
    <s v="BBY-001"/>
    <x v="16"/>
    <n v="71.23"/>
    <x v="0"/>
    <n v="2"/>
    <x v="339"/>
    <x v="1"/>
    <d v="1899-12-30T12:46:00"/>
    <s v="12"/>
    <d v="2025-05-27T00:00:00"/>
    <d v="1899-12-30T18:46:00"/>
    <x v="0"/>
    <s v="Imran Patel"/>
    <x v="0"/>
    <x v="1"/>
    <s v="Baby"/>
    <x v="1"/>
    <x v="1"/>
    <x v="1"/>
    <n v="142.46"/>
    <d v="2025-05-27T00:44:00"/>
    <d v="2024-08-04T00:56:00"/>
    <x v="0"/>
    <d v="2025-05-27T18:46:00"/>
    <d v="2025-05-28T00:44:00"/>
    <x v="1"/>
  </r>
  <r>
    <s v="ORD-20250114-02790"/>
    <x v="0"/>
    <s v="HOM-001"/>
    <x v="3"/>
    <n v="26.71"/>
    <x v="6"/>
    <n v="1"/>
    <x v="46"/>
    <x v="4"/>
    <d v="1899-12-30T12:57:00"/>
    <s v="12"/>
    <d v="2025-01-15T00:00:00"/>
    <d v="1899-12-30T12:57:00"/>
    <x v="0"/>
    <s v="Rohit Verma"/>
    <x v="0"/>
    <x v="0"/>
    <s v="Home Fragrance"/>
    <x v="0"/>
    <x v="1"/>
    <x v="0"/>
    <n v="26.71"/>
    <d v="2025-01-14T00:33:00"/>
    <d v="2024-08-26T00:56:00"/>
    <x v="0"/>
    <d v="2025-01-15T12:57:00"/>
    <d v="2025-01-15T00:33:00"/>
    <x v="0"/>
  </r>
  <r>
    <s v="ORD-20250420-02791"/>
    <x v="0"/>
    <s v="PAF-001"/>
    <x v="12"/>
    <n v="20.75"/>
    <x v="11"/>
    <n v="1"/>
    <x v="373"/>
    <x v="0"/>
    <d v="1899-12-30T10:55:00"/>
    <s v="10"/>
    <d v="2025-04-21T00:00:00"/>
    <d v="1899-12-30T12:55:00"/>
    <x v="12"/>
    <s v="Hassan Patel"/>
    <x v="1"/>
    <x v="1"/>
    <s v="Bakery"/>
    <x v="0"/>
    <x v="3"/>
    <x v="1"/>
    <n v="20.75"/>
    <d v="2025-04-20T00:11:00"/>
    <d v="2024-09-04T01:29:00"/>
    <x v="0"/>
    <d v="2025-04-21T12:55:00"/>
    <d v="2025-04-21T00:11:00"/>
    <x v="0"/>
  </r>
  <r>
    <s v="ORD-20241212-02792"/>
    <x v="0"/>
    <s v="CRP-001"/>
    <x v="4"/>
    <n v="140.59"/>
    <x v="4"/>
    <n v="3"/>
    <x v="351"/>
    <x v="11"/>
    <d v="1899-12-30T16:52:00"/>
    <s v="16"/>
    <d v="2024-12-13T00:00:00"/>
    <d v="1899-12-30T21:52:00"/>
    <x v="29"/>
    <s v="Emma Taylor"/>
    <x v="2"/>
    <x v="1"/>
    <s v="Hamper"/>
    <x v="0"/>
    <x v="6"/>
    <x v="0"/>
    <n v="421.77"/>
    <d v="2024-12-12T01:18:00"/>
    <d v="2024-10-05T00:56:00"/>
    <x v="0"/>
    <d v="2024-12-13T21:52:00"/>
    <d v="2024-12-13T01:18:00"/>
    <x v="0"/>
  </r>
  <r>
    <s v="ORD-20250504-02793"/>
    <x v="0"/>
    <s v="FLW-002"/>
    <x v="5"/>
    <n v="62.63"/>
    <x v="1"/>
    <n v="1"/>
    <x v="136"/>
    <x v="1"/>
    <d v="1899-12-30T13:21:00"/>
    <s v="13"/>
    <d v="2025-05-04T00:00:00"/>
    <d v="1899-12-30T18:21:00"/>
    <x v="5"/>
    <s v="Arjun Khan"/>
    <x v="2"/>
    <x v="0"/>
    <s v="Flowers"/>
    <x v="1"/>
    <x v="2"/>
    <x v="2"/>
    <n v="62.63"/>
    <d v="2025-05-04T00:25:00"/>
    <d v="2024-08-08T00:11:00"/>
    <x v="0"/>
    <d v="2025-05-04T18:21:00"/>
    <d v="2025-05-05T00:25:00"/>
    <x v="1"/>
  </r>
  <r>
    <s v="ORD-20240924-02794"/>
    <x v="0"/>
    <s v="HMP-002"/>
    <x v="8"/>
    <n v="81.22"/>
    <x v="9"/>
    <n v="3"/>
    <x v="100"/>
    <x v="3"/>
    <d v="1899-12-30T17:03:00"/>
    <s v="17"/>
    <d v="2024-09-25T00:00:00"/>
    <d v="1899-12-30T19:03:00"/>
    <x v="20"/>
    <s v="Ahmed Al Mazrouei"/>
    <x v="4"/>
    <x v="1"/>
    <s v="Hamper"/>
    <x v="0"/>
    <x v="3"/>
    <x v="1"/>
    <n v="243.66"/>
    <d v="2024-09-24T01:07:00"/>
    <d v="2024-08-08T00:11:00"/>
    <x v="0"/>
    <d v="2024-09-25T19:03:00"/>
    <d v="2024-09-25T01:07:00"/>
    <x v="0"/>
  </r>
  <r>
    <s v="ORD-20240912-02795"/>
    <x v="0"/>
    <s v="HMP-002"/>
    <x v="8"/>
    <n v="76.83"/>
    <x v="9"/>
    <n v="3"/>
    <x v="13"/>
    <x v="3"/>
    <d v="1899-12-30T10:50:00"/>
    <s v="10"/>
    <d v="2024-09-12T00:00:00"/>
    <d v="1899-12-30T13:50:00"/>
    <x v="12"/>
    <s v="Fatima Al Bateen"/>
    <x v="1"/>
    <x v="0"/>
    <s v="Hamper"/>
    <x v="1"/>
    <x v="1"/>
    <x v="2"/>
    <n v="230.49"/>
    <d v="2024-09-12T01:29:00"/>
    <d v="2024-09-12T01:29:00"/>
    <x v="1"/>
    <d v="2024-09-12T13:50:00"/>
    <d v="2024-09-13T01:29:00"/>
    <x v="1"/>
  </r>
  <r>
    <s v="ORD-20250320-02796"/>
    <x v="0"/>
    <s v="FLW-002"/>
    <x v="5"/>
    <n v="53.26"/>
    <x v="6"/>
    <n v="1"/>
    <x v="224"/>
    <x v="2"/>
    <d v="1899-12-30T18:17:00"/>
    <s v="18"/>
    <d v="2025-03-21T00:00:00"/>
    <d v="1899-12-30T12:03:00"/>
    <x v="12"/>
    <s v="Abdullah Al Suwaidi"/>
    <x v="1"/>
    <x v="1"/>
    <s v="Flowers"/>
    <x v="0"/>
    <x v="4"/>
    <x v="0"/>
    <n v="53.26"/>
    <d v="2025-03-20T00:56:00"/>
    <d v="2024-08-22T00:56:00"/>
    <x v="0"/>
    <d v="2025-03-21T12:03:00"/>
    <d v="2025-03-21T00:56:00"/>
    <x v="0"/>
  </r>
  <r>
    <s v="ORD-20250131-02797"/>
    <x v="0"/>
    <s v="BAL-001"/>
    <x v="13"/>
    <n v="25.63"/>
    <x v="5"/>
    <n v="1"/>
    <x v="167"/>
    <x v="4"/>
    <d v="1899-12-30T15:15:00"/>
    <s v="15"/>
    <d v="2025-02-01T00:00:00"/>
    <d v="1899-12-30T15:15:00"/>
    <x v="26"/>
    <s v="Hassan Hussain"/>
    <x v="1"/>
    <x v="1"/>
    <s v="Balloons"/>
    <x v="0"/>
    <x v="1"/>
    <x v="0"/>
    <n v="25.63"/>
    <d v="2025-01-31T01:07:00"/>
    <d v="2024-08-02T01:15:00"/>
    <x v="0"/>
    <d v="2025-02-01T15:15:00"/>
    <d v="2025-02-01T01:07:00"/>
    <x v="0"/>
  </r>
  <r>
    <s v="ORD-20240811-02798"/>
    <x v="0"/>
    <s v="PER-002"/>
    <x v="15"/>
    <n v="19.47"/>
    <x v="0"/>
    <n v="1"/>
    <x v="251"/>
    <x v="7"/>
    <d v="1899-12-30T20:43:00"/>
    <s v="20"/>
    <d v="2024-08-13T00:00:00"/>
    <d v="1899-12-30T15:38:00"/>
    <x v="29"/>
    <s v="Aisha Al Nahyan"/>
    <x v="2"/>
    <x v="1"/>
    <s v="Personalized"/>
    <x v="2"/>
    <x v="1"/>
    <x v="2"/>
    <n v="19.47"/>
    <d v="2024-08-11T00:44:00"/>
    <d v="2024-08-11T00:44:00"/>
    <x v="1"/>
    <d v="2024-08-13T15:38:00"/>
    <d v="2024-08-12T00:44:00"/>
    <x v="0"/>
  </r>
  <r>
    <s v="ORD-20241029-02799"/>
    <x v="0"/>
    <s v="HOM-001"/>
    <x v="3"/>
    <n v="29.78"/>
    <x v="11"/>
    <n v="1"/>
    <x v="188"/>
    <x v="10"/>
    <d v="1899-12-30T16:38:00"/>
    <s v="16"/>
    <d v="2024-10-30T00:00:00"/>
    <d v="1899-12-30T18:38:00"/>
    <x v="11"/>
    <s v="Sara Patel"/>
    <x v="0"/>
    <x v="1"/>
    <s v="Home Fragrance"/>
    <x v="0"/>
    <x v="0"/>
    <x v="0"/>
    <n v="29.78"/>
    <d v="2024-10-29T00:56:00"/>
    <d v="2024-08-11T01:07:00"/>
    <x v="0"/>
    <d v="2024-10-30T18:38:00"/>
    <d v="2024-10-30T00:56:00"/>
    <x v="0"/>
  </r>
  <r>
    <s v="ORD-20241012-02800"/>
    <x v="0"/>
    <s v="PRF-001"/>
    <x v="14"/>
    <n v="114.92"/>
    <x v="12"/>
    <n v="2"/>
    <x v="108"/>
    <x v="10"/>
    <d v="1899-12-30T19:33:00"/>
    <s v="19"/>
    <d v="2024-10-13T00:00:00"/>
    <d v="1899-12-30T20:33:00"/>
    <x v="26"/>
    <s v="Rakesh Iqbal"/>
    <x v="1"/>
    <x v="0"/>
    <s v="Perfume"/>
    <x v="0"/>
    <x v="1"/>
    <x v="1"/>
    <n v="229.84"/>
    <d v="2024-10-12T00:33:00"/>
    <d v="2024-08-26T01:18:00"/>
    <x v="0"/>
    <d v="2024-10-13T20:33:00"/>
    <d v="2024-10-13T00:33:00"/>
    <x v="0"/>
  </r>
  <r>
    <s v="ORD-20240829-02801"/>
    <x v="0"/>
    <s v="SWT-001"/>
    <x v="9"/>
    <n v="24.61"/>
    <x v="4"/>
    <n v="1"/>
    <x v="209"/>
    <x v="7"/>
    <d v="1899-12-30T15:35:00"/>
    <s v="15"/>
    <d v="2024-08-30T00:00:00"/>
    <d v="1899-12-30T17:35:00"/>
    <x v="26"/>
    <s v="Aijaz Kumar"/>
    <x v="1"/>
    <x v="1"/>
    <s v="Dates &amp; Sweets"/>
    <x v="0"/>
    <x v="0"/>
    <x v="0"/>
    <n v="24.61"/>
    <d v="2024-08-29T00:56:00"/>
    <d v="2024-08-05T00:56:00"/>
    <x v="0"/>
    <d v="2024-08-30T17:35:00"/>
    <d v="2024-08-30T00:56:00"/>
    <x v="0"/>
  </r>
  <r>
    <s v="ORD-20250418-02802"/>
    <x v="0"/>
    <s v="FLW-001"/>
    <x v="1"/>
    <n v="50.26"/>
    <x v="0"/>
    <n v="1"/>
    <x v="306"/>
    <x v="0"/>
    <d v="1899-12-30T11:47:00"/>
    <s v="11"/>
    <d v="2025-04-19T00:00:00"/>
    <d v="1899-12-30T17:47:00"/>
    <x v="16"/>
    <s v="Sara Kumar"/>
    <x v="0"/>
    <x v="1"/>
    <s v="Flowers"/>
    <x v="0"/>
    <x v="1"/>
    <x v="0"/>
    <n v="50.26"/>
    <d v="2025-04-18T00:22:00"/>
    <d v="2024-09-20T01:29:00"/>
    <x v="0"/>
    <d v="2025-04-19T17:47:00"/>
    <d v="2025-04-19T00:22:00"/>
    <x v="0"/>
  </r>
  <r>
    <s v="ORD-20250705-02803"/>
    <x v="0"/>
    <s v="BAL-001"/>
    <x v="13"/>
    <n v="28.51"/>
    <x v="5"/>
    <n v="1"/>
    <x v="332"/>
    <x v="8"/>
    <d v="1899-12-30T11:08:00"/>
    <s v="11"/>
    <d v="2025-07-05T00:00:00"/>
    <d v="1899-12-30T18:08:00"/>
    <x v="35"/>
    <s v="Priya Shah"/>
    <x v="5"/>
    <x v="1"/>
    <s v="Balloons"/>
    <x v="1"/>
    <x v="3"/>
    <x v="1"/>
    <n v="28.51"/>
    <d v="2025-07-05T01:29:00"/>
    <d v="2024-08-23T01:29:00"/>
    <x v="0"/>
    <d v="2025-07-05T18:08:00"/>
    <d v="2025-07-06T01:29:00"/>
    <x v="1"/>
  </r>
  <r>
    <s v="ORD-20250724-02804"/>
    <x v="0"/>
    <s v="PRF-001"/>
    <x v="14"/>
    <n v="120.18"/>
    <x v="12"/>
    <n v="2"/>
    <x v="217"/>
    <x v="8"/>
    <d v="1899-12-30T14:30:00"/>
    <s v="14"/>
    <d v="2025-07-25T00:00:00"/>
    <d v="1899-12-30T16:30:00"/>
    <x v="14"/>
    <s v="Aijaz Kumar"/>
    <x v="1"/>
    <x v="0"/>
    <s v="Perfume"/>
    <x v="0"/>
    <x v="1"/>
    <x v="0"/>
    <n v="240.36"/>
    <d v="2025-07-24T01:07:00"/>
    <d v="2024-08-05T00:56:00"/>
    <x v="0"/>
    <d v="2025-07-25T16:30:00"/>
    <d v="2025-07-25T01:07:00"/>
    <x v="0"/>
  </r>
  <r>
    <s v="ORD-20250720-02805"/>
    <x v="0"/>
    <s v="CRP-001"/>
    <x v="4"/>
    <n v="158.31"/>
    <x v="9"/>
    <n v="3"/>
    <x v="63"/>
    <x v="8"/>
    <d v="1899-12-30T14:39:00"/>
    <s v="14"/>
    <d v="2025-07-20T00:00:00"/>
    <d v="1899-12-30T20:39:00"/>
    <x v="4"/>
    <s v="Zain Iqbal"/>
    <x v="0"/>
    <x v="1"/>
    <s v="Hamper"/>
    <x v="1"/>
    <x v="3"/>
    <x v="1"/>
    <n v="474.93"/>
    <d v="2025-07-20T01:07:00"/>
    <d v="2024-08-26T01:29:00"/>
    <x v="0"/>
    <d v="2025-07-20T20:39:00"/>
    <d v="2025-07-21T01:07:00"/>
    <x v="1"/>
  </r>
  <r>
    <s v="ORD-20250329-02806"/>
    <x v="0"/>
    <s v="HOM-001"/>
    <x v="3"/>
    <n v="26.95"/>
    <x v="6"/>
    <n v="1"/>
    <x v="375"/>
    <x v="2"/>
    <d v="1899-12-30T19:16:00"/>
    <s v="19"/>
    <d v="2025-03-30T00:00:00"/>
    <d v="1899-12-30T16:30:00"/>
    <x v="2"/>
    <s v="Omar Al Shamsi"/>
    <x v="0"/>
    <x v="0"/>
    <s v="Home Fragrance"/>
    <x v="0"/>
    <x v="0"/>
    <x v="0"/>
    <n v="26.95"/>
    <d v="2025-03-29T01:18:00"/>
    <d v="2024-08-11T00:33:00"/>
    <x v="0"/>
    <d v="2025-03-30T16:30:00"/>
    <d v="2025-03-30T01:18:00"/>
    <x v="0"/>
  </r>
  <r>
    <s v="ORD-20250430-02807"/>
    <x v="0"/>
    <s v="PAF-001"/>
    <x v="12"/>
    <n v="25"/>
    <x v="8"/>
    <n v="1"/>
    <x v="347"/>
    <x v="0"/>
    <d v="1899-12-30T18:34:00"/>
    <s v="18"/>
    <d v="2025-05-01T00:00:00"/>
    <d v="1899-12-30T21:34:00"/>
    <x v="11"/>
    <s v="Rakesh Hussain"/>
    <x v="0"/>
    <x v="0"/>
    <s v="Bakery"/>
    <x v="0"/>
    <x v="1"/>
    <x v="0"/>
    <n v="25"/>
    <d v="2025-04-30T00:11:00"/>
    <d v="2024-08-30T01:07:00"/>
    <x v="0"/>
    <d v="2025-05-01T21:34:00"/>
    <d v="2025-05-01T00:11:00"/>
    <x v="0"/>
  </r>
  <r>
    <s v="ORD-20240819-02808"/>
    <x v="0"/>
    <s v="PER-001"/>
    <x v="10"/>
    <n v="12.19"/>
    <x v="8"/>
    <n v="1"/>
    <x v="358"/>
    <x v="7"/>
    <d v="1899-12-30T11:31:00"/>
    <s v="11"/>
    <d v="2024-08-19T00:00:00"/>
    <d v="1899-12-30T17:31:00"/>
    <x v="22"/>
    <s v="Omar Al Suwaidi"/>
    <x v="5"/>
    <x v="0"/>
    <s v="Personalized"/>
    <x v="1"/>
    <x v="1"/>
    <x v="0"/>
    <n v="12.19"/>
    <d v="2024-08-19T00:11:00"/>
    <d v="2024-08-19T00:11:00"/>
    <x v="1"/>
    <d v="2024-08-19T17:31:00"/>
    <d v="2024-08-20T00:11:00"/>
    <x v="1"/>
  </r>
  <r>
    <s v="ORD-20241126-02809"/>
    <x v="0"/>
    <s v="BAL-001"/>
    <x v="13"/>
    <n v="28.26"/>
    <x v="8"/>
    <n v="2"/>
    <x v="112"/>
    <x v="9"/>
    <d v="1899-12-30T12:47:00"/>
    <s v="12"/>
    <d v="2024-11-27T00:00:00"/>
    <d v="1899-12-30T12:47:00"/>
    <x v="14"/>
    <s v="Rakesh Kumar"/>
    <x v="1"/>
    <x v="1"/>
    <s v="Balloons"/>
    <x v="0"/>
    <x v="0"/>
    <x v="2"/>
    <n v="56.52"/>
    <d v="2024-11-26T01:29:00"/>
    <d v="2024-11-26T01:29:00"/>
    <x v="1"/>
    <d v="2024-11-27T12:47:00"/>
    <d v="2024-11-27T01:29:00"/>
    <x v="0"/>
  </r>
  <r>
    <s v="ORD-20241004-02810"/>
    <x v="0"/>
    <s v="FLW-001"/>
    <x v="1"/>
    <n v="46.13"/>
    <x v="11"/>
    <n v="1"/>
    <x v="280"/>
    <x v="10"/>
    <d v="1899-12-30T09:07:00"/>
    <s v="9"/>
    <d v="2024-10-04T00:00:00"/>
    <d v="1899-12-30T14:07:00"/>
    <x v="4"/>
    <s v="Ali Ahmed"/>
    <x v="0"/>
    <x v="1"/>
    <s v="Flowers"/>
    <x v="1"/>
    <x v="0"/>
    <x v="1"/>
    <n v="46.13"/>
    <d v="2024-10-04T00:11:00"/>
    <d v="2024-08-15T00:22:00"/>
    <x v="0"/>
    <d v="2024-10-04T14:07:00"/>
    <d v="2024-10-05T00:11:00"/>
    <x v="1"/>
  </r>
  <r>
    <s v="ORD-20250526-02811"/>
    <x v="0"/>
    <s v="PAF-001"/>
    <x v="12"/>
    <n v="25.2"/>
    <x v="11"/>
    <n v="1"/>
    <x v="333"/>
    <x v="1"/>
    <d v="1899-12-30T12:29:00"/>
    <s v="12"/>
    <d v="2025-05-26T00:00:00"/>
    <d v="1899-12-30T17:29:00"/>
    <x v="3"/>
    <s v="Omar Al Marri"/>
    <x v="0"/>
    <x v="0"/>
    <s v="Bakery"/>
    <x v="1"/>
    <x v="0"/>
    <x v="1"/>
    <n v="25.2"/>
    <d v="2025-05-26T01:29:00"/>
    <d v="2024-10-02T00:44:00"/>
    <x v="0"/>
    <d v="2025-05-26T17:29:00"/>
    <d v="2025-05-27T01:29:00"/>
    <x v="1"/>
  </r>
  <r>
    <s v="ORD-20250404-02812"/>
    <x v="0"/>
    <s v="HOM-001"/>
    <x v="3"/>
    <n v="31.86"/>
    <x v="6"/>
    <n v="2"/>
    <x v="331"/>
    <x v="0"/>
    <d v="1899-12-30T15:46:00"/>
    <s v="15"/>
    <d v="2025-04-05T00:00:00"/>
    <d v="1899-12-30T15:46:00"/>
    <x v="21"/>
    <s v="Hassan Kumar"/>
    <x v="4"/>
    <x v="1"/>
    <s v="Home Fragrance"/>
    <x v="0"/>
    <x v="0"/>
    <x v="1"/>
    <n v="63.72"/>
    <d v="2025-04-04T00:44:00"/>
    <d v="2024-08-04T00:56:00"/>
    <x v="0"/>
    <d v="2025-04-05T15:46:00"/>
    <d v="2025-04-05T00:44:00"/>
    <x v="0"/>
  </r>
  <r>
    <s v="ORD-20241201-02813"/>
    <x v="0"/>
    <s v="FLW-002"/>
    <x v="5"/>
    <n v="57.43"/>
    <x v="5"/>
    <n v="1"/>
    <x v="329"/>
    <x v="11"/>
    <d v="1899-12-30T11:49:00"/>
    <s v="11"/>
    <d v="2024-12-02T00:00:00"/>
    <d v="1899-12-30T11:49:00"/>
    <x v="16"/>
    <s v="Zain Khan"/>
    <x v="0"/>
    <x v="1"/>
    <s v="Flowers"/>
    <x v="0"/>
    <x v="2"/>
    <x v="0"/>
    <n v="57.43"/>
    <d v="2024-12-01T00:11:00"/>
    <d v="2024-08-05T00:22:00"/>
    <x v="0"/>
    <d v="2024-12-02T11:49:00"/>
    <d v="2024-12-02T00:11:00"/>
    <x v="0"/>
  </r>
  <r>
    <s v="ORD-20240930-02814"/>
    <x v="0"/>
    <s v="SWT-001"/>
    <x v="9"/>
    <n v="28.52"/>
    <x v="7"/>
    <n v="1"/>
    <x v="19"/>
    <x v="3"/>
    <d v="1899-12-30T12:49:00"/>
    <s v="12"/>
    <d v="2024-10-01T00:00:00"/>
    <d v="1899-12-30T16:49:00"/>
    <x v="3"/>
    <s v="Hassan Al Mazrouei"/>
    <x v="0"/>
    <x v="0"/>
    <s v="Dates &amp; Sweets"/>
    <x v="0"/>
    <x v="1"/>
    <x v="0"/>
    <n v="28.52"/>
    <d v="2024-09-30T01:18:00"/>
    <d v="2024-08-10T01:18:00"/>
    <x v="0"/>
    <d v="2024-10-01T16:49:00"/>
    <d v="2024-10-01T01:18:00"/>
    <x v="0"/>
  </r>
  <r>
    <s v="ORD-20250131-02815"/>
    <x v="0"/>
    <s v="FLW-002"/>
    <x v="5"/>
    <n v="53.91"/>
    <x v="1"/>
    <n v="1"/>
    <x v="167"/>
    <x v="4"/>
    <d v="1899-12-30T19:09:00"/>
    <s v="19"/>
    <d v="2025-02-01T00:00:00"/>
    <d v="1899-12-30T19:09:00"/>
    <x v="3"/>
    <s v="David Taylor"/>
    <x v="0"/>
    <x v="1"/>
    <s v="Flowers"/>
    <x v="0"/>
    <x v="2"/>
    <x v="0"/>
    <n v="53.91"/>
    <d v="2025-01-31T01:07:00"/>
    <d v="2024-12-20T00:22:00"/>
    <x v="0"/>
    <d v="2025-02-01T19:09:00"/>
    <d v="2025-02-01T01:07:00"/>
    <x v="0"/>
  </r>
  <r>
    <s v="ORD-20250719-02816"/>
    <x v="0"/>
    <s v="GFT-001"/>
    <x v="2"/>
    <n v="38.36"/>
    <x v="6"/>
    <n v="1"/>
    <x v="362"/>
    <x v="8"/>
    <d v="1899-12-30T10:47:00"/>
    <s v="10"/>
    <d v="2025-07-21T00:00:00"/>
    <d v="1899-12-30T15:47:00"/>
    <x v="30"/>
    <s v="Aisha Al Bateen"/>
    <x v="4"/>
    <x v="0"/>
    <s v="Gifting"/>
    <x v="2"/>
    <x v="1"/>
    <x v="2"/>
    <n v="38.36"/>
    <d v="2025-07-19T00:56:00"/>
    <d v="2024-08-24T01:29:00"/>
    <x v="0"/>
    <d v="2025-07-21T15:47:00"/>
    <d v="2025-07-20T00:56:00"/>
    <x v="0"/>
  </r>
  <r>
    <s v="ORD-20240824-02817"/>
    <x v="0"/>
    <s v="PAF-001"/>
    <x v="12"/>
    <n v="22.25"/>
    <x v="3"/>
    <n v="1"/>
    <x v="267"/>
    <x v="7"/>
    <d v="1899-12-30T12:20:00"/>
    <s v="12"/>
    <d v="2024-08-24T00:00:00"/>
    <d v="1899-12-30T15:20:00"/>
    <x v="36"/>
    <s v="Aijaz Iqbal"/>
    <x v="6"/>
    <x v="1"/>
    <s v="Bakery"/>
    <x v="1"/>
    <x v="1"/>
    <x v="2"/>
    <n v="22.25"/>
    <d v="2024-08-24T01:29:00"/>
    <d v="2024-08-04T01:18:00"/>
    <x v="0"/>
    <d v="2024-08-24T15:20:00"/>
    <d v="2024-08-25T01:29:00"/>
    <x v="1"/>
  </r>
  <r>
    <s v="ORD-20250414-02818"/>
    <x v="0"/>
    <s v="FLW-002"/>
    <x v="5"/>
    <n v="46.34"/>
    <x v="6"/>
    <n v="3"/>
    <x v="211"/>
    <x v="0"/>
    <d v="1899-12-30T20:26:00"/>
    <s v="20"/>
    <d v="2025-04-15T00:00:00"/>
    <d v="1899-12-30T21:26:00"/>
    <x v="36"/>
    <s v="Meera Ahmed"/>
    <x v="6"/>
    <x v="0"/>
    <s v="Flowers"/>
    <x v="0"/>
    <x v="0"/>
    <x v="0"/>
    <n v="139.02000000000001"/>
    <d v="2025-04-14T01:29:00"/>
    <d v="2024-08-17T01:18:00"/>
    <x v="0"/>
    <d v="2025-04-15T21:26:00"/>
    <d v="2025-04-15T01:29:00"/>
    <x v="0"/>
  </r>
  <r>
    <s v="ORD-20250101-02819"/>
    <x v="0"/>
    <s v="PAF-001"/>
    <x v="12"/>
    <n v="20.03"/>
    <x v="3"/>
    <n v="1"/>
    <x v="274"/>
    <x v="4"/>
    <d v="1899-12-30T14:33:00"/>
    <s v="14"/>
    <d v="2025-01-01T00:00:00"/>
    <d v="1899-12-30T18:33:00"/>
    <x v="7"/>
    <s v="Priya Verma"/>
    <x v="0"/>
    <x v="1"/>
    <s v="Bakery"/>
    <x v="1"/>
    <x v="1"/>
    <x v="1"/>
    <n v="20.03"/>
    <d v="2025-01-01T00:25:00"/>
    <d v="2024-09-19T00:44:00"/>
    <x v="0"/>
    <d v="2025-01-01T18:33:00"/>
    <d v="2025-01-02T00:25:00"/>
    <x v="1"/>
  </r>
  <r>
    <s v="ORD-20241122-02820"/>
    <x v="0"/>
    <s v="GFT-001"/>
    <x v="2"/>
    <n v="34.479999999999997"/>
    <x v="10"/>
    <n v="1"/>
    <x v="47"/>
    <x v="9"/>
    <d v="1899-12-30T20:21:00"/>
    <s v="20"/>
    <d v="2024-11-24T00:00:00"/>
    <d v="1899-12-30T20:40:00"/>
    <x v="2"/>
    <s v="Rakesh Iqbal"/>
    <x v="0"/>
    <x v="0"/>
    <s v="Gifting"/>
    <x v="2"/>
    <x v="0"/>
    <x v="2"/>
    <n v="34.479999999999997"/>
    <d v="2024-11-22T01:07:00"/>
    <d v="2024-08-26T01:18:00"/>
    <x v="0"/>
    <d v="2024-11-24T20:40:00"/>
    <d v="2024-11-23T01:07:00"/>
    <x v="0"/>
  </r>
  <r>
    <s v="ORD-20240814-02821"/>
    <x v="0"/>
    <s v="HMP-001"/>
    <x v="11"/>
    <n v="76.86"/>
    <x v="12"/>
    <n v="1"/>
    <x v="244"/>
    <x v="7"/>
    <d v="1899-12-30T10:10:00"/>
    <s v="10"/>
    <d v="2024-08-14T00:00:00"/>
    <d v="1899-12-30T15:10:00"/>
    <x v="6"/>
    <s v="Aisha Al Mansoori"/>
    <x v="0"/>
    <x v="1"/>
    <s v="Hamper"/>
    <x v="1"/>
    <x v="5"/>
    <x v="1"/>
    <n v="76.86"/>
    <d v="2024-08-14T00:11:00"/>
    <d v="2024-08-06T00:33:00"/>
    <x v="0"/>
    <d v="2024-08-14T15:10:00"/>
    <d v="2024-08-15T00:11:00"/>
    <x v="1"/>
  </r>
  <r>
    <s v="ORD-20241215-02822"/>
    <x v="0"/>
    <s v="GFT-001"/>
    <x v="2"/>
    <n v="34.840000000000003"/>
    <x v="2"/>
    <n v="1"/>
    <x v="342"/>
    <x v="11"/>
    <d v="1899-12-30T17:49:00"/>
    <s v="17"/>
    <d v="2024-12-16T00:00:00"/>
    <d v="1899-12-30T18:49:00"/>
    <x v="29"/>
    <s v="Bilal Kumar"/>
    <x v="2"/>
    <x v="0"/>
    <s v="Gifting"/>
    <x v="0"/>
    <x v="3"/>
    <x v="0"/>
    <n v="34.840000000000003"/>
    <d v="2024-12-15T00:11:00"/>
    <d v="2024-08-11T00:44:00"/>
    <x v="0"/>
    <d v="2024-12-16T18:49:00"/>
    <d v="2024-12-16T00:11:00"/>
    <x v="0"/>
  </r>
  <r>
    <s v="ORD-20250501-02823"/>
    <x v="0"/>
    <s v="HMP-001"/>
    <x v="11"/>
    <n v="82.31"/>
    <x v="12"/>
    <n v="1"/>
    <x v="260"/>
    <x v="1"/>
    <d v="1899-12-30T10:40:00"/>
    <s v="10"/>
    <d v="2025-05-02T00:00:00"/>
    <d v="1899-12-30T11:40:00"/>
    <x v="32"/>
    <s v="Priya Ahmed"/>
    <x v="7"/>
    <x v="0"/>
    <s v="Hamper"/>
    <x v="0"/>
    <x v="4"/>
    <x v="2"/>
    <n v="82.31"/>
    <d v="2025-05-01T00:44:00"/>
    <d v="2024-09-14T01:18:00"/>
    <x v="0"/>
    <d v="2025-05-02T11:40:00"/>
    <d v="2025-05-02T00:44:00"/>
    <x v="0"/>
  </r>
  <r>
    <s v="ORD-20250614-02824"/>
    <x v="0"/>
    <s v="PRF-001"/>
    <x v="14"/>
    <n v="101.27"/>
    <x v="12"/>
    <n v="1"/>
    <x v="125"/>
    <x v="6"/>
    <d v="1899-12-30T15:58:00"/>
    <s v="15"/>
    <d v="2025-06-15T00:00:00"/>
    <d v="1899-12-30T19:58:00"/>
    <x v="19"/>
    <s v="Imran Verma"/>
    <x v="0"/>
    <x v="0"/>
    <s v="Perfume"/>
    <x v="0"/>
    <x v="5"/>
    <x v="2"/>
    <n v="101.27"/>
    <d v="2025-06-14T01:18:00"/>
    <d v="2024-08-24T01:07:00"/>
    <x v="0"/>
    <d v="2025-06-15T19:58:00"/>
    <d v="2025-06-15T01:18:00"/>
    <x v="0"/>
  </r>
  <r>
    <s v="ORD-20240811-02825"/>
    <x v="0"/>
    <s v="SWT-001"/>
    <x v="9"/>
    <n v="28.32"/>
    <x v="7"/>
    <n v="2"/>
    <x v="251"/>
    <x v="7"/>
    <d v="1899-12-30T20:36:00"/>
    <s v="20"/>
    <d v="2024-08-12T00:00:00"/>
    <d v="1899-12-30T15:17:00"/>
    <x v="30"/>
    <s v="Omar Al Shamsi"/>
    <x v="4"/>
    <x v="0"/>
    <s v="Dates &amp; Sweets"/>
    <x v="0"/>
    <x v="1"/>
    <x v="2"/>
    <n v="56.64"/>
    <d v="2024-08-11T00:33:00"/>
    <d v="2024-08-11T00:33:00"/>
    <x v="1"/>
    <d v="2024-08-12T15:17:00"/>
    <d v="2024-08-12T00:33:00"/>
    <x v="0"/>
  </r>
  <r>
    <s v="ORD-20250220-02826"/>
    <x v="0"/>
    <s v="FLW-002"/>
    <x v="5"/>
    <n v="47"/>
    <x v="3"/>
    <n v="1"/>
    <x v="168"/>
    <x v="5"/>
    <d v="1899-12-30T14:39:00"/>
    <s v="14"/>
    <d v="2025-02-21T00:00:00"/>
    <d v="1899-12-30T14:39:00"/>
    <x v="4"/>
    <s v="Sana Ahmed"/>
    <x v="0"/>
    <x v="1"/>
    <s v="Flowers"/>
    <x v="0"/>
    <x v="0"/>
    <x v="0"/>
    <n v="47"/>
    <d v="2025-02-20T01:07:00"/>
    <d v="2024-09-01T00:44:00"/>
    <x v="0"/>
    <d v="2025-02-21T14:39:00"/>
    <d v="2025-02-21T01:07:00"/>
    <x v="0"/>
  </r>
  <r>
    <s v="ORD-20240809-02827"/>
    <x v="0"/>
    <s v="DAT-001"/>
    <x v="6"/>
    <n v="30.76"/>
    <x v="7"/>
    <n v="1"/>
    <x v="156"/>
    <x v="7"/>
    <d v="1899-12-30T16:18:00"/>
    <s v="16"/>
    <d v="2024-08-10T00:00:00"/>
    <d v="1899-12-30T20:18:00"/>
    <x v="10"/>
    <s v="Reem Al Mansoori"/>
    <x v="1"/>
    <x v="1"/>
    <s v="Dates &amp; Sweets"/>
    <x v="0"/>
    <x v="4"/>
    <x v="0"/>
    <n v="30.76"/>
    <d v="2024-08-09T01:07:00"/>
    <d v="2024-08-09T01:07:00"/>
    <x v="1"/>
    <d v="2024-08-10T20:18:00"/>
    <d v="2024-08-10T01:07:00"/>
    <x v="0"/>
  </r>
  <r>
    <s v="ORD-20250626-02828"/>
    <x v="0"/>
    <s v="GFT-001"/>
    <x v="2"/>
    <n v="34.74"/>
    <x v="3"/>
    <n v="2"/>
    <x v="103"/>
    <x v="6"/>
    <d v="1899-12-30T11:26:00"/>
    <s v="11"/>
    <d v="2025-06-26T00:00:00"/>
    <d v="1899-12-30T18:26:00"/>
    <x v="8"/>
    <s v="Latifa Al Nahyan"/>
    <x v="2"/>
    <x v="1"/>
    <s v="Gifting"/>
    <x v="1"/>
    <x v="1"/>
    <x v="2"/>
    <n v="69.48"/>
    <d v="2025-06-26T01:29:00"/>
    <d v="2024-11-16T00:33:00"/>
    <x v="0"/>
    <d v="2025-06-26T18:26:00"/>
    <d v="2025-06-27T01:29:00"/>
    <x v="1"/>
  </r>
  <r>
    <s v="ORD-20241013-02829"/>
    <x v="0"/>
    <s v="GFT-001"/>
    <x v="2"/>
    <n v="36.17"/>
    <x v="2"/>
    <n v="1"/>
    <x v="151"/>
    <x v="10"/>
    <d v="1899-12-30T11:06:00"/>
    <s v="11"/>
    <d v="2024-10-13T00:00:00"/>
    <d v="1899-12-30T14:06:00"/>
    <x v="2"/>
    <s v="James Williams"/>
    <x v="0"/>
    <x v="1"/>
    <s v="Gifting"/>
    <x v="1"/>
    <x v="0"/>
    <x v="0"/>
    <n v="36.17"/>
    <d v="2024-10-13T00:25:00"/>
    <d v="2024-08-05T00:56:00"/>
    <x v="0"/>
    <d v="2024-10-13T14:06:00"/>
    <d v="2024-10-14T00:25:00"/>
    <x v="1"/>
  </r>
  <r>
    <s v="ORD-20241011-02830"/>
    <x v="0"/>
    <s v="PER-001"/>
    <x v="10"/>
    <n v="11.17"/>
    <x v="8"/>
    <n v="1"/>
    <x v="190"/>
    <x v="10"/>
    <d v="1899-12-30T19:08:00"/>
    <s v="19"/>
    <d v="2024-10-12T00:00:00"/>
    <d v="1899-12-30T19:08:00"/>
    <x v="18"/>
    <s v="Hamad Al Marri"/>
    <x v="1"/>
    <x v="0"/>
    <s v="Personalized"/>
    <x v="0"/>
    <x v="3"/>
    <x v="1"/>
    <n v="11.17"/>
    <d v="2024-10-11T00:22:00"/>
    <d v="2024-08-18T00:33:00"/>
    <x v="0"/>
    <d v="2024-10-12T19:08:00"/>
    <d v="2024-10-12T00:22:00"/>
    <x v="0"/>
  </r>
  <r>
    <s v="ORD-20241124-02831"/>
    <x v="0"/>
    <s v="SWT-001"/>
    <x v="9"/>
    <n v="30.87"/>
    <x v="4"/>
    <n v="1"/>
    <x v="26"/>
    <x v="9"/>
    <d v="1899-12-30T11:41:00"/>
    <s v="11"/>
    <d v="2024-11-25T00:00:00"/>
    <d v="1899-12-30T13:41:00"/>
    <x v="11"/>
    <s v="Ali Kumar"/>
    <x v="0"/>
    <x v="0"/>
    <s v="Dates &amp; Sweets"/>
    <x v="0"/>
    <x v="1"/>
    <x v="0"/>
    <n v="30.87"/>
    <d v="2024-11-24T00:56:00"/>
    <d v="2024-08-30T01:18:00"/>
    <x v="0"/>
    <d v="2024-11-25T13:41:00"/>
    <d v="2024-11-25T00:56:00"/>
    <x v="0"/>
  </r>
  <r>
    <s v="ORD-20241125-02832"/>
    <x v="0"/>
    <s v="FLW-002"/>
    <x v="5"/>
    <n v="59.58"/>
    <x v="3"/>
    <n v="1"/>
    <x v="93"/>
    <x v="9"/>
    <d v="1899-12-30T10:34:00"/>
    <s v="10"/>
    <d v="2024-11-25T00:00:00"/>
    <d v="1899-12-30T14:34:00"/>
    <x v="2"/>
    <s v="Zain Hussain"/>
    <x v="0"/>
    <x v="1"/>
    <s v="Flowers"/>
    <x v="1"/>
    <x v="0"/>
    <x v="0"/>
    <n v="59.58"/>
    <d v="2024-11-25T01:18:00"/>
    <d v="2024-08-05T00:22:00"/>
    <x v="0"/>
    <d v="2024-11-25T14:34:00"/>
    <d v="2024-11-26T01:18:00"/>
    <x v="1"/>
  </r>
  <r>
    <s v="ORD-20250806-02833"/>
    <x v="0"/>
    <s v="SWT-001"/>
    <x v="9"/>
    <n v="29.31"/>
    <x v="7"/>
    <n v="1"/>
    <x v="137"/>
    <x v="7"/>
    <d v="1899-12-30T19:34:00"/>
    <s v="19"/>
    <d v="2025-08-08T00:00:00"/>
    <d v="1899-12-30T19:34:00"/>
    <x v="35"/>
    <s v="Neha Shaikh"/>
    <x v="5"/>
    <x v="0"/>
    <s v="Dates &amp; Sweets"/>
    <x v="2"/>
    <x v="5"/>
    <x v="0"/>
    <n v="29.31"/>
    <d v="2025-08-06T01:18:00"/>
    <d v="2024-08-31T00:33:00"/>
    <x v="0"/>
    <d v="2025-08-08T19:34:00"/>
    <d v="2025-08-07T01:18:00"/>
    <x v="0"/>
  </r>
  <r>
    <s v="ORD-20250408-02834"/>
    <x v="0"/>
    <s v="FLW-002"/>
    <x v="5"/>
    <n v="54.43"/>
    <x v="2"/>
    <n v="1"/>
    <x v="104"/>
    <x v="0"/>
    <d v="1899-12-30T18:41:00"/>
    <s v="18"/>
    <d v="2025-04-09T00:00:00"/>
    <d v="1899-12-30T14:53:00"/>
    <x v="6"/>
    <s v="Rakesh Patel"/>
    <x v="0"/>
    <x v="0"/>
    <s v="Flowers"/>
    <x v="0"/>
    <x v="1"/>
    <x v="2"/>
    <n v="54.43"/>
    <d v="2025-04-08T00:22:00"/>
    <d v="2024-09-12T00:33:00"/>
    <x v="0"/>
    <d v="2025-04-09T14:53:00"/>
    <d v="2025-04-09T00:22:00"/>
    <x v="0"/>
  </r>
  <r>
    <s v="ORD-20250504-02835"/>
    <x v="0"/>
    <s v="GFT-001"/>
    <x v="2"/>
    <n v="36.619999999999997"/>
    <x v="2"/>
    <n v="1"/>
    <x v="136"/>
    <x v="1"/>
    <d v="1899-12-30T09:06:00"/>
    <s v="9"/>
    <d v="2025-05-06T00:00:00"/>
    <d v="1899-12-30T12:06:00"/>
    <x v="6"/>
    <s v="Olivia Smith"/>
    <x v="0"/>
    <x v="1"/>
    <s v="Gifting"/>
    <x v="2"/>
    <x v="1"/>
    <x v="0"/>
    <n v="36.619999999999997"/>
    <d v="2025-05-04T01:07:00"/>
    <d v="2024-10-10T00:33:00"/>
    <x v="0"/>
    <d v="2025-05-06T12:06:00"/>
    <d v="2025-05-05T01:07:00"/>
    <x v="0"/>
  </r>
  <r>
    <s v="ORD-20241114-02836"/>
    <x v="0"/>
    <s v="PRF-001"/>
    <x v="14"/>
    <n v="113.21"/>
    <x v="12"/>
    <n v="1"/>
    <x v="39"/>
    <x v="9"/>
    <d v="1899-12-30T13:58:00"/>
    <s v="13"/>
    <d v="2024-11-14T00:00:00"/>
    <d v="1899-12-30T20:58:00"/>
    <x v="33"/>
    <s v="Ahmed Al Mazrouei"/>
    <x v="6"/>
    <x v="0"/>
    <s v="Perfume"/>
    <x v="1"/>
    <x v="1"/>
    <x v="1"/>
    <n v="113.21"/>
    <d v="2024-11-14T00:44:00"/>
    <d v="2024-08-08T00:11:00"/>
    <x v="0"/>
    <d v="2024-11-14T20:58:00"/>
    <d v="2024-11-15T00:44:00"/>
    <x v="1"/>
  </r>
  <r>
    <s v="ORD-20241230-02837"/>
    <x v="0"/>
    <s v="PAF-001"/>
    <x v="12"/>
    <n v="23.51"/>
    <x v="8"/>
    <n v="2"/>
    <x v="192"/>
    <x v="11"/>
    <d v="1899-12-30T11:47:00"/>
    <s v="11"/>
    <d v="2024-12-30T00:00:00"/>
    <d v="1899-12-30T15:47:00"/>
    <x v="9"/>
    <s v="Meera Hussain"/>
    <x v="2"/>
    <x v="1"/>
    <s v="Bakery"/>
    <x v="1"/>
    <x v="4"/>
    <x v="0"/>
    <n v="47.02"/>
    <d v="2024-12-30T00:22:00"/>
    <d v="2024-08-05T01:29:00"/>
    <x v="0"/>
    <d v="2024-12-30T15:47:00"/>
    <d v="2024-12-31T00:22:00"/>
    <x v="1"/>
  </r>
  <r>
    <s v="ORD-20250708-02838"/>
    <x v="0"/>
    <s v="GFT-001"/>
    <x v="2"/>
    <n v="39.619999999999997"/>
    <x v="10"/>
    <n v="1"/>
    <x v="173"/>
    <x v="8"/>
    <d v="1899-12-30T12:26:00"/>
    <s v="12"/>
    <d v="2025-07-08T00:00:00"/>
    <d v="1899-12-30T19:26:00"/>
    <x v="11"/>
    <s v="Sara Chaudhry"/>
    <x v="0"/>
    <x v="0"/>
    <s v="Gifting"/>
    <x v="1"/>
    <x v="1"/>
    <x v="0"/>
    <n v="39.619999999999997"/>
    <d v="2025-07-08T00:56:00"/>
    <d v="2024-09-21T00:33:00"/>
    <x v="0"/>
    <d v="2025-07-08T19:26:00"/>
    <d v="2025-07-09T00:56:00"/>
    <x v="1"/>
  </r>
  <r>
    <s v="ORD-20240801-02839"/>
    <x v="0"/>
    <s v="DAT-001"/>
    <x v="6"/>
    <n v="31.48"/>
    <x v="4"/>
    <n v="2"/>
    <x v="177"/>
    <x v="7"/>
    <d v="1899-12-30T11:12:00"/>
    <s v="11"/>
    <d v="2024-08-02T00:00:00"/>
    <d v="1899-12-30T17:12:00"/>
    <x v="24"/>
    <s v="Sana Khan"/>
    <x v="1"/>
    <x v="1"/>
    <s v="Dates &amp; Sweets"/>
    <x v="0"/>
    <x v="6"/>
    <x v="0"/>
    <n v="62.96"/>
    <d v="2024-08-01T01:07:00"/>
    <d v="2024-08-01T01:07:00"/>
    <x v="1"/>
    <d v="2024-08-02T17:12:00"/>
    <d v="2024-08-02T01:07:00"/>
    <x v="0"/>
  </r>
  <r>
    <s v="ORD-20240828-02840"/>
    <x v="0"/>
    <s v="HOM-001"/>
    <x v="3"/>
    <n v="28.25"/>
    <x v="11"/>
    <n v="3"/>
    <x v="360"/>
    <x v="7"/>
    <d v="1899-12-30T11:54:00"/>
    <s v="11"/>
    <d v="2024-08-30T00:00:00"/>
    <d v="1899-12-30T14:54:00"/>
    <x v="10"/>
    <s v="Hamad Al Shamsi"/>
    <x v="1"/>
    <x v="0"/>
    <s v="Home Fragrance"/>
    <x v="2"/>
    <x v="0"/>
    <x v="2"/>
    <n v="84.75"/>
    <d v="2024-08-28T00:33:00"/>
    <d v="2024-08-28T00:33:00"/>
    <x v="1"/>
    <d v="2024-08-30T14:54:00"/>
    <d v="2024-08-29T00:33:00"/>
    <x v="0"/>
  </r>
  <r>
    <s v="ORD-20240827-02841"/>
    <x v="0"/>
    <s v="FLW-002"/>
    <x v="5"/>
    <n v="56.59"/>
    <x v="5"/>
    <n v="2"/>
    <x v="160"/>
    <x v="7"/>
    <d v="1899-12-30T20:35:00"/>
    <s v="20"/>
    <d v="2024-08-29T00:00:00"/>
    <d v="1899-12-30T13:53:00"/>
    <x v="29"/>
    <s v="Sana Chaudhry"/>
    <x v="2"/>
    <x v="0"/>
    <s v="Flowers"/>
    <x v="2"/>
    <x v="1"/>
    <x v="1"/>
    <n v="113.18"/>
    <d v="2024-08-27T01:29:00"/>
    <d v="2024-08-27T01:29:00"/>
    <x v="1"/>
    <d v="2024-08-29T13:53:00"/>
    <d v="2024-08-28T01:29:00"/>
    <x v="0"/>
  </r>
  <r>
    <s v="ORD-20241101-02842"/>
    <x v="0"/>
    <s v="HMP-001"/>
    <x v="11"/>
    <n v="78.430000000000007"/>
    <x v="9"/>
    <n v="3"/>
    <x v="356"/>
    <x v="9"/>
    <d v="1899-12-30T11:10:00"/>
    <s v="11"/>
    <d v="2024-11-02T00:00:00"/>
    <d v="1899-12-30T15:10:00"/>
    <x v="5"/>
    <s v="Rohit Iqbal"/>
    <x v="0"/>
    <x v="0"/>
    <s v="Hamper"/>
    <x v="0"/>
    <x v="0"/>
    <x v="0"/>
    <n v="235.29000000000002"/>
    <d v="2024-11-01T01:18:00"/>
    <d v="2024-08-15T01:15:00"/>
    <x v="0"/>
    <d v="2024-11-02T15:10:00"/>
    <d v="2024-11-02T01:18:00"/>
    <x v="0"/>
  </r>
  <r>
    <s v="ORD-20240925-02843"/>
    <x v="0"/>
    <s v="PRF-001"/>
    <x v="14"/>
    <n v="124.33"/>
    <x v="10"/>
    <n v="2"/>
    <x v="279"/>
    <x v="3"/>
    <d v="1899-12-30T18:47:00"/>
    <s v="18"/>
    <d v="2024-09-26T00:00:00"/>
    <d v="1899-12-30T21:47:00"/>
    <x v="19"/>
    <s v="Omar Al Nuaimi"/>
    <x v="0"/>
    <x v="0"/>
    <s v="Perfume"/>
    <x v="0"/>
    <x v="1"/>
    <x v="0"/>
    <n v="248.66"/>
    <d v="2024-09-25T01:29:00"/>
    <d v="2024-08-03T00:22:00"/>
    <x v="0"/>
    <d v="2024-09-26T21:47:00"/>
    <d v="2024-09-26T01:29:00"/>
    <x v="0"/>
  </r>
  <r>
    <s v="ORD-20250325-02844"/>
    <x v="0"/>
    <s v="FLW-002"/>
    <x v="5"/>
    <n v="46.77"/>
    <x v="2"/>
    <n v="1"/>
    <x v="361"/>
    <x v="2"/>
    <d v="1899-12-30T10:27:00"/>
    <s v="10"/>
    <d v="2025-03-25T00:00:00"/>
    <d v="1899-12-30T14:27:00"/>
    <x v="19"/>
    <s v="Ahmed Al Hosani"/>
    <x v="0"/>
    <x v="0"/>
    <s v="Flowers"/>
    <x v="1"/>
    <x v="0"/>
    <x v="0"/>
    <n v="46.77"/>
    <d v="2025-03-25T01:07:00"/>
    <d v="2024-08-13T00:44:00"/>
    <x v="0"/>
    <d v="2025-03-25T14:27:00"/>
    <d v="2025-03-26T01:07:00"/>
    <x v="1"/>
  </r>
  <r>
    <s v="ORD-20250401-02845"/>
    <x v="0"/>
    <s v="PAF-001"/>
    <x v="12"/>
    <n v="19.96"/>
    <x v="5"/>
    <n v="1"/>
    <x v="8"/>
    <x v="0"/>
    <d v="1899-12-30T17:41:00"/>
    <s v="17"/>
    <d v="2025-04-02T00:00:00"/>
    <d v="1899-12-30T13:17:00"/>
    <x v="26"/>
    <s v="Hassan Al Suwaidi"/>
    <x v="1"/>
    <x v="1"/>
    <s v="Bakery"/>
    <x v="0"/>
    <x v="0"/>
    <x v="0"/>
    <n v="19.96"/>
    <d v="2025-04-01T00:56:00"/>
    <d v="2024-08-15T00:22:00"/>
    <x v="0"/>
    <d v="2025-04-02T13:17:00"/>
    <d v="2025-04-02T00:56:00"/>
    <x v="0"/>
  </r>
  <r>
    <s v="ORD-20250401-02846"/>
    <x v="0"/>
    <s v="SWT-001"/>
    <x v="9"/>
    <n v="28.73"/>
    <x v="4"/>
    <n v="1"/>
    <x v="8"/>
    <x v="0"/>
    <d v="1899-12-30T11:17:00"/>
    <s v="11"/>
    <d v="2025-04-01T00:00:00"/>
    <d v="1899-12-30T14:17:00"/>
    <x v="24"/>
    <s v="Khalid Al Bateen"/>
    <x v="1"/>
    <x v="1"/>
    <s v="Dates &amp; Sweets"/>
    <x v="1"/>
    <x v="0"/>
    <x v="0"/>
    <n v="28.73"/>
    <d v="2025-04-01T01:29:00"/>
    <d v="2024-08-02T00:22:00"/>
    <x v="0"/>
    <d v="2025-04-01T14:17:00"/>
    <d v="2025-04-02T01:29:00"/>
    <x v="1"/>
  </r>
  <r>
    <s v="ORD-20250513-02847"/>
    <x v="0"/>
    <s v="GFT-001"/>
    <x v="2"/>
    <n v="34.159999999999997"/>
    <x v="12"/>
    <n v="1"/>
    <x v="142"/>
    <x v="1"/>
    <d v="1899-12-30T14:01:00"/>
    <s v="14"/>
    <d v="2025-05-13T00:00:00"/>
    <d v="1899-12-30T17:01:00"/>
    <x v="14"/>
    <s v="Ayesha Iqbal"/>
    <x v="1"/>
    <x v="1"/>
    <s v="Gifting"/>
    <x v="1"/>
    <x v="1"/>
    <x v="0"/>
    <n v="34.159999999999997"/>
    <d v="2025-05-13T01:18:00"/>
    <d v="2024-09-01T00:11:00"/>
    <x v="0"/>
    <d v="2025-05-13T17:01:00"/>
    <d v="2025-05-14T01:18:00"/>
    <x v="1"/>
  </r>
  <r>
    <s v="ORD-20250524-02848"/>
    <x v="0"/>
    <s v="DAT-001"/>
    <x v="6"/>
    <n v="26.19"/>
    <x v="4"/>
    <n v="4"/>
    <x v="114"/>
    <x v="1"/>
    <d v="1899-12-30T17:20:00"/>
    <s v="17"/>
    <d v="2025-05-25T00:00:00"/>
    <d v="1899-12-30T19:20:00"/>
    <x v="26"/>
    <s v="Sophia Miller"/>
    <x v="1"/>
    <x v="0"/>
    <s v="Dates &amp; Sweets"/>
    <x v="0"/>
    <x v="3"/>
    <x v="0"/>
    <n v="104.76"/>
    <d v="2025-05-24T00:22:00"/>
    <d v="2024-10-01T01:29:00"/>
    <x v="0"/>
    <d v="2025-05-25T19:20:00"/>
    <d v="2025-05-25T00:22:00"/>
    <x v="0"/>
  </r>
  <r>
    <s v="ORD-20250113-02849"/>
    <x v="0"/>
    <s v="FLW-002"/>
    <x v="5"/>
    <n v="56.71"/>
    <x v="5"/>
    <n v="2"/>
    <x v="130"/>
    <x v="4"/>
    <d v="1899-12-30T19:46:00"/>
    <s v="19"/>
    <d v="2025-01-15T00:00:00"/>
    <d v="1899-12-30T14:24:00"/>
    <x v="19"/>
    <s v="Khalid Al Nuaimi"/>
    <x v="0"/>
    <x v="1"/>
    <s v="Flowers"/>
    <x v="2"/>
    <x v="6"/>
    <x v="0"/>
    <n v="113.42"/>
    <d v="2025-01-13T00:11:00"/>
    <d v="2024-08-14T01:18:00"/>
    <x v="0"/>
    <d v="2025-01-15T14:24:00"/>
    <d v="2025-01-14T00:11:00"/>
    <x v="0"/>
  </r>
  <r>
    <s v="ORD-20250205-02850"/>
    <x v="0"/>
    <s v="HOM-001"/>
    <x v="3"/>
    <n v="30.6"/>
    <x v="2"/>
    <n v="1"/>
    <x v="116"/>
    <x v="5"/>
    <d v="1899-12-30T17:00:00"/>
    <s v="17"/>
    <d v="2025-02-06T00:00:00"/>
    <d v="1899-12-30T19:57:00"/>
    <x v="11"/>
    <s v="Imran Khan"/>
    <x v="0"/>
    <x v="1"/>
    <s v="Home Fragrance"/>
    <x v="0"/>
    <x v="0"/>
    <x v="2"/>
    <n v="30.6"/>
    <d v="2025-02-05T00:33:00"/>
    <d v="2024-08-03T00:11:00"/>
    <x v="0"/>
    <d v="2025-02-06T19:57:00"/>
    <d v="2025-02-06T00:33:00"/>
    <x v="0"/>
  </r>
  <r>
    <s v="ORD-20250425-02851"/>
    <x v="0"/>
    <s v="GFT-001"/>
    <x v="2"/>
    <n v="34.46"/>
    <x v="1"/>
    <n v="3"/>
    <x v="327"/>
    <x v="0"/>
    <d v="1899-12-30T13:10:00"/>
    <s v="13"/>
    <d v="2025-04-25T00:00:00"/>
    <d v="1899-12-30T16:10:00"/>
    <x v="18"/>
    <s v="Arjun Kumar"/>
    <x v="1"/>
    <x v="0"/>
    <s v="Gifting"/>
    <x v="1"/>
    <x v="0"/>
    <x v="0"/>
    <n v="103.38"/>
    <d v="2025-04-25T00:11:00"/>
    <d v="2024-08-03T00:56:00"/>
    <x v="0"/>
    <d v="2025-04-25T16:10:00"/>
    <d v="2025-04-26T00:11:00"/>
    <x v="1"/>
  </r>
  <r>
    <s v="ORD-20250329-02852"/>
    <x v="0"/>
    <s v="FLW-002"/>
    <x v="5"/>
    <n v="51.67"/>
    <x v="3"/>
    <n v="1"/>
    <x v="375"/>
    <x v="2"/>
    <d v="1899-12-30T10:50:00"/>
    <s v="10"/>
    <d v="2025-03-30T00:00:00"/>
    <d v="1899-12-30T12:50:00"/>
    <x v="15"/>
    <s v="Sara Khan"/>
    <x v="2"/>
    <x v="1"/>
    <s v="Flowers"/>
    <x v="0"/>
    <x v="2"/>
    <x v="0"/>
    <n v="51.67"/>
    <d v="2025-03-29T01:29:00"/>
    <d v="2024-09-14T00:33:00"/>
    <x v="0"/>
    <d v="2025-03-30T12:50:00"/>
    <d v="2025-03-30T01:29:00"/>
    <x v="0"/>
  </r>
  <r>
    <s v="ORD-20250421-02853"/>
    <x v="0"/>
    <s v="TOY-001"/>
    <x v="0"/>
    <n v="19.510000000000002"/>
    <x v="5"/>
    <n v="4"/>
    <x v="128"/>
    <x v="0"/>
    <d v="1899-12-30T11:12:00"/>
    <s v="11"/>
    <d v="2025-04-21T00:00:00"/>
    <d v="1899-12-30T17:12:00"/>
    <x v="18"/>
    <s v="Zain Chaudhry"/>
    <x v="1"/>
    <x v="1"/>
    <s v="Toys"/>
    <x v="1"/>
    <x v="0"/>
    <x v="2"/>
    <n v="78.040000000000006"/>
    <d v="2025-04-21T01:07:00"/>
    <d v="2024-08-28T00:25:00"/>
    <x v="0"/>
    <d v="2025-04-21T17:12:00"/>
    <d v="2025-04-22T01:07:00"/>
    <x v="1"/>
  </r>
  <r>
    <s v="ORD-20241219-02854"/>
    <x v="0"/>
    <s v="GFT-001"/>
    <x v="2"/>
    <n v="39.64"/>
    <x v="2"/>
    <n v="4"/>
    <x v="124"/>
    <x v="11"/>
    <d v="1899-12-30T18:22:00"/>
    <s v="18"/>
    <d v="2024-12-22T00:00:00"/>
    <d v="1899-12-30T17:17:00"/>
    <x v="24"/>
    <s v="Sara Hussain"/>
    <x v="1"/>
    <x v="1"/>
    <s v="Gifting"/>
    <x v="2"/>
    <x v="1"/>
    <x v="2"/>
    <n v="158.56"/>
    <d v="2024-12-19T01:18:00"/>
    <d v="2024-08-07T00:11:00"/>
    <x v="0"/>
    <d v="2024-12-22T17:17:00"/>
    <d v="2024-12-20T01:18:00"/>
    <x v="0"/>
  </r>
  <r>
    <s v="ORD-20250201-02855"/>
    <x v="0"/>
    <s v="CKE-001"/>
    <x v="7"/>
    <n v="52.87"/>
    <x v="5"/>
    <n v="1"/>
    <x v="170"/>
    <x v="5"/>
    <d v="1899-12-30T10:02:00"/>
    <s v="10"/>
    <d v="2025-02-01T00:00:00"/>
    <d v="1899-12-30T14:02:00"/>
    <x v="7"/>
    <s v="Sara Patel"/>
    <x v="0"/>
    <x v="0"/>
    <s v="Cakes"/>
    <x v="1"/>
    <x v="1"/>
    <x v="1"/>
    <n v="52.87"/>
    <d v="2025-02-01T00:56:00"/>
    <d v="2024-08-11T01:07:00"/>
    <x v="0"/>
    <d v="2025-02-01T14:02:00"/>
    <d v="2025-02-02T00:56:00"/>
    <x v="1"/>
  </r>
  <r>
    <s v="ORD-20250214-02856"/>
    <x v="0"/>
    <s v="FLW-002"/>
    <x v="5"/>
    <n v="52.31"/>
    <x v="5"/>
    <n v="1"/>
    <x v="176"/>
    <x v="5"/>
    <d v="1899-12-30T11:29:00"/>
    <s v="11"/>
    <d v="2025-02-14T00:00:00"/>
    <d v="1899-12-30T17:29:00"/>
    <x v="18"/>
    <s v="Ahmed Al Mazrouei"/>
    <x v="1"/>
    <x v="1"/>
    <s v="Flowers"/>
    <x v="1"/>
    <x v="1"/>
    <x v="0"/>
    <n v="52.31"/>
    <d v="2025-02-14T00:22:00"/>
    <d v="2024-08-08T00:11:00"/>
    <x v="0"/>
    <d v="2025-02-14T17:29:00"/>
    <d v="2025-02-15T00:22:00"/>
    <x v="1"/>
  </r>
  <r>
    <s v="ORD-20240826-02857"/>
    <x v="0"/>
    <s v="HMP-002"/>
    <x v="8"/>
    <n v="88.34"/>
    <x v="4"/>
    <n v="1"/>
    <x v="32"/>
    <x v="7"/>
    <d v="1899-12-30T14:37:00"/>
    <s v="14"/>
    <d v="2024-08-27T00:00:00"/>
    <d v="1899-12-30T16:37:00"/>
    <x v="6"/>
    <s v="Hamad Al Marri"/>
    <x v="0"/>
    <x v="0"/>
    <s v="Hamper"/>
    <x v="0"/>
    <x v="4"/>
    <x v="0"/>
    <n v="88.34"/>
    <d v="2024-08-26T01:18:00"/>
    <d v="2024-08-18T00:33:00"/>
    <x v="0"/>
    <d v="2024-08-27T16:37:00"/>
    <d v="2024-08-27T01:18:00"/>
    <x v="0"/>
  </r>
  <r>
    <s v="ORD-20240831-02858"/>
    <x v="0"/>
    <s v="CRP-001"/>
    <x v="4"/>
    <n v="148.33000000000001"/>
    <x v="4"/>
    <n v="3"/>
    <x v="270"/>
    <x v="7"/>
    <d v="1899-12-30T16:39:00"/>
    <s v="16"/>
    <d v="2024-09-01T00:00:00"/>
    <d v="1899-12-30T13:45:00"/>
    <x v="8"/>
    <s v="Meera Kumar"/>
    <x v="2"/>
    <x v="0"/>
    <s v="Hamper"/>
    <x v="0"/>
    <x v="5"/>
    <x v="0"/>
    <n v="444.99"/>
    <d v="2024-08-31T01:15:00"/>
    <d v="2024-08-31T01:15:00"/>
    <x v="1"/>
    <d v="2024-09-01T13:45:00"/>
    <d v="2024-09-01T01:15:00"/>
    <x v="0"/>
  </r>
  <r>
    <s v="ORD-20250619-02859"/>
    <x v="0"/>
    <s v="HMP-001"/>
    <x v="11"/>
    <n v="79.44"/>
    <x v="12"/>
    <n v="1"/>
    <x v="242"/>
    <x v="6"/>
    <d v="1899-12-30T10:39:00"/>
    <s v="10"/>
    <d v="2025-06-19T00:00:00"/>
    <d v="1899-12-30T15:39:00"/>
    <x v="26"/>
    <s v="Rohit Kumar"/>
    <x v="1"/>
    <x v="0"/>
    <s v="Hamper"/>
    <x v="1"/>
    <x v="0"/>
    <x v="2"/>
    <n v="79.44"/>
    <d v="2025-06-19T01:15:00"/>
    <d v="2024-08-09T01:07:00"/>
    <x v="0"/>
    <d v="2025-06-19T15:39:00"/>
    <d v="2025-06-20T01:15:00"/>
    <x v="1"/>
  </r>
  <r>
    <s v="ORD-20241128-02860"/>
    <x v="0"/>
    <s v="HMP-002"/>
    <x v="8"/>
    <n v="93.96"/>
    <x v="9"/>
    <n v="3"/>
    <x v="185"/>
    <x v="9"/>
    <d v="1899-12-30T18:24:00"/>
    <s v="18"/>
    <d v="2024-11-29T00:00:00"/>
    <d v="1899-12-30T21:24:00"/>
    <x v="10"/>
    <s v="Hassan Al Bateen"/>
    <x v="1"/>
    <x v="1"/>
    <s v="Hamper"/>
    <x v="0"/>
    <x v="5"/>
    <x v="0"/>
    <n v="281.88"/>
    <d v="2024-11-28T01:07:00"/>
    <d v="2024-10-07T01:18:00"/>
    <x v="0"/>
    <d v="2024-11-29T21:24:00"/>
    <d v="2024-11-29T01:07:00"/>
    <x v="0"/>
  </r>
  <r>
    <s v="ORD-20250812-02861"/>
    <x v="0"/>
    <s v="GFT-001"/>
    <x v="2"/>
    <n v="35.200000000000003"/>
    <x v="3"/>
    <n v="1"/>
    <x v="290"/>
    <x v="7"/>
    <d v="1899-12-30T18:33:00"/>
    <s v="18"/>
    <d v="2025-08-13T00:00:00"/>
    <d v="1899-12-30T21:33:00"/>
    <x v="0"/>
    <s v="Hassan Al Nahyan"/>
    <x v="0"/>
    <x v="1"/>
    <s v="Gifting"/>
    <x v="0"/>
    <x v="3"/>
    <x v="1"/>
    <n v="35.200000000000003"/>
    <d v="2025-08-12T01:07:00"/>
    <d v="2024-08-07T00:22:00"/>
    <x v="0"/>
    <d v="2025-08-13T21:33:00"/>
    <d v="2025-08-13T01:07:00"/>
    <x v="0"/>
  </r>
  <r>
    <s v="ORD-20240812-02862"/>
    <x v="0"/>
    <s v="FLW-002"/>
    <x v="5"/>
    <n v="53.19"/>
    <x v="3"/>
    <n v="1"/>
    <x v="152"/>
    <x v="7"/>
    <d v="1899-12-30T19:12:00"/>
    <s v="19"/>
    <d v="2024-08-14T00:00:00"/>
    <d v="1899-12-30T18:19:00"/>
    <x v="28"/>
    <s v="Daniel Williams"/>
    <x v="3"/>
    <x v="1"/>
    <s v="Flowers"/>
    <x v="2"/>
    <x v="3"/>
    <x v="0"/>
    <n v="53.19"/>
    <d v="2024-08-12T00:00:00"/>
    <d v="2024-08-12T00:00:00"/>
    <x v="1"/>
    <d v="2024-08-14T18:19:00"/>
    <d v="2024-08-13T00:00:00"/>
    <x v="0"/>
  </r>
  <r>
    <s v="ORD-20250812-02863"/>
    <x v="0"/>
    <s v="HOM-001"/>
    <x v="3"/>
    <n v="29.79"/>
    <x v="11"/>
    <n v="1"/>
    <x v="290"/>
    <x v="7"/>
    <d v="1899-12-30T21:27:00"/>
    <s v="21"/>
    <d v="2025-08-13T00:00:00"/>
    <d v="1899-12-30T18:33:00"/>
    <x v="1"/>
    <s v="Omar Al Nahyan"/>
    <x v="1"/>
    <x v="1"/>
    <s v="Home Fragrance"/>
    <x v="0"/>
    <x v="1"/>
    <x v="0"/>
    <n v="29.79"/>
    <d v="2025-08-12T01:15:00"/>
    <d v="2024-08-01T01:29:00"/>
    <x v="0"/>
    <d v="2025-08-13T18:33:00"/>
    <d v="2025-08-13T01:15:00"/>
    <x v="0"/>
  </r>
  <r>
    <s v="ORD-20250426-02864"/>
    <x v="0"/>
    <s v="FLW-002"/>
    <x v="5"/>
    <n v="54.83"/>
    <x v="6"/>
    <n v="1"/>
    <x v="129"/>
    <x v="0"/>
    <d v="1899-12-30T10:37:00"/>
    <s v="10"/>
    <d v="2025-04-27T00:00:00"/>
    <d v="1899-12-30T12:37:00"/>
    <x v="16"/>
    <s v="Khalid Al Shamsi"/>
    <x v="0"/>
    <x v="1"/>
    <s v="Flowers"/>
    <x v="0"/>
    <x v="1"/>
    <x v="1"/>
    <n v="54.83"/>
    <d v="2025-04-26T00:11:00"/>
    <d v="2024-08-20T00:56:00"/>
    <x v="0"/>
    <d v="2025-04-27T12:37:00"/>
    <d v="2025-04-27T00:11:00"/>
    <x v="0"/>
  </r>
  <r>
    <s v="ORD-20241121-02865"/>
    <x v="0"/>
    <s v="DAT-001"/>
    <x v="6"/>
    <n v="24.98"/>
    <x v="7"/>
    <n v="1"/>
    <x v="96"/>
    <x v="9"/>
    <d v="1899-12-30T12:53:00"/>
    <s v="12"/>
    <d v="2024-11-21T00:00:00"/>
    <d v="1899-12-30T16:53:00"/>
    <x v="9"/>
    <s v="James Brown"/>
    <x v="2"/>
    <x v="0"/>
    <s v="Dates &amp; Sweets"/>
    <x v="1"/>
    <x v="0"/>
    <x v="0"/>
    <n v="24.98"/>
    <d v="2024-11-21T00:56:00"/>
    <d v="2024-08-11T01:15:00"/>
    <x v="0"/>
    <d v="2024-11-21T16:53:00"/>
    <d v="2024-11-22T00:56:00"/>
    <x v="1"/>
  </r>
  <r>
    <s v="ORD-20250430-02866"/>
    <x v="0"/>
    <s v="HOM-001"/>
    <x v="3"/>
    <n v="33.590000000000003"/>
    <x v="2"/>
    <n v="3"/>
    <x v="347"/>
    <x v="0"/>
    <d v="1899-12-30T10:13:00"/>
    <s v="10"/>
    <d v="2025-05-01T00:00:00"/>
    <d v="1899-12-30T10:13:00"/>
    <x v="14"/>
    <s v="Reem Al Mazrouei"/>
    <x v="1"/>
    <x v="0"/>
    <s v="Home Fragrance"/>
    <x v="0"/>
    <x v="1"/>
    <x v="0"/>
    <n v="100.77000000000001"/>
    <d v="2025-04-30T00:44:00"/>
    <d v="2024-08-03T00:22:00"/>
    <x v="0"/>
    <d v="2025-05-01T10:13:00"/>
    <d v="2025-05-01T00:44:00"/>
    <x v="0"/>
  </r>
  <r>
    <s v="ORD-20241118-02867"/>
    <x v="0"/>
    <s v="GFT-001"/>
    <x v="2"/>
    <n v="35.119999999999997"/>
    <x v="10"/>
    <n v="1"/>
    <x v="320"/>
    <x v="9"/>
    <d v="1899-12-30T17:00:00"/>
    <s v="17"/>
    <d v="2024-11-19T00:00:00"/>
    <d v="1899-12-30T19:00:00"/>
    <x v="27"/>
    <s v="Maryam Al Falasi"/>
    <x v="7"/>
    <x v="1"/>
    <s v="Gifting"/>
    <x v="0"/>
    <x v="0"/>
    <x v="2"/>
    <n v="35.119999999999997"/>
    <d v="2024-11-18T00:33:00"/>
    <d v="2024-11-02T00:56:00"/>
    <x v="0"/>
    <d v="2024-11-19T19:00:00"/>
    <d v="2024-11-19T00:33:00"/>
    <x v="0"/>
  </r>
  <r>
    <s v="ORD-20240816-02868"/>
    <x v="0"/>
    <s v="HOM-001"/>
    <x v="3"/>
    <n v="31.06"/>
    <x v="2"/>
    <n v="2"/>
    <x v="276"/>
    <x v="7"/>
    <d v="1899-12-30T19:21:00"/>
    <s v="19"/>
    <d v="2024-08-18T00:00:00"/>
    <d v="1899-12-30T14:22:00"/>
    <x v="8"/>
    <s v="Faisal Al Marri"/>
    <x v="2"/>
    <x v="1"/>
    <s v="Home Fragrance"/>
    <x v="2"/>
    <x v="4"/>
    <x v="0"/>
    <n v="62.12"/>
    <d v="2024-08-16T00:25:00"/>
    <d v="2024-08-16T00:25:00"/>
    <x v="1"/>
    <d v="2024-08-18T14:22:00"/>
    <d v="2024-08-17T00:25:00"/>
    <x v="0"/>
  </r>
  <r>
    <s v="ORD-20241111-02869"/>
    <x v="0"/>
    <s v="GFT-001"/>
    <x v="2"/>
    <n v="37.659999999999997"/>
    <x v="3"/>
    <n v="2"/>
    <x v="20"/>
    <x v="9"/>
    <d v="1899-12-30T18:50:00"/>
    <s v="18"/>
    <d v="2024-11-13T00:00:00"/>
    <d v="1899-12-30T13:52:00"/>
    <x v="2"/>
    <s v="Saeed Al Nahyan"/>
    <x v="0"/>
    <x v="0"/>
    <s v="Gifting"/>
    <x v="2"/>
    <x v="1"/>
    <x v="0"/>
    <n v="75.319999999999993"/>
    <d v="2024-11-11T00:22:00"/>
    <d v="2024-09-12T00:11:00"/>
    <x v="0"/>
    <d v="2024-11-13T13:52:00"/>
    <d v="2024-11-12T00:22:00"/>
    <x v="0"/>
  </r>
  <r>
    <s v="ORD-20241203-02870"/>
    <x v="0"/>
    <s v="TOY-001"/>
    <x v="0"/>
    <n v="16.53"/>
    <x v="0"/>
    <n v="1"/>
    <x v="97"/>
    <x v="11"/>
    <d v="1899-12-30T20:59:00"/>
    <s v="20"/>
    <d v="2024-12-05T00:00:00"/>
    <d v="1899-12-30T11:00:00"/>
    <x v="2"/>
    <s v="Sana Kumar"/>
    <x v="0"/>
    <x v="0"/>
    <s v="Toys"/>
    <x v="2"/>
    <x v="3"/>
    <x v="0"/>
    <n v="16.53"/>
    <d v="2024-12-03T00:56:00"/>
    <d v="2024-08-04T00:22:00"/>
    <x v="0"/>
    <d v="2024-12-05T11:00:00"/>
    <d v="2024-12-04T00:56:00"/>
    <x v="0"/>
  </r>
  <r>
    <s v="ORD-20240821-02871"/>
    <x v="0"/>
    <s v="HMP-001"/>
    <x v="11"/>
    <n v="73.39"/>
    <x v="9"/>
    <n v="4"/>
    <x v="230"/>
    <x v="7"/>
    <d v="1899-12-30T14:02:00"/>
    <s v="14"/>
    <d v="2024-08-21T00:00:00"/>
    <d v="1899-12-30T19:02:00"/>
    <x v="12"/>
    <s v="Sara Patel"/>
    <x v="1"/>
    <x v="1"/>
    <s v="Hamper"/>
    <x v="1"/>
    <x v="1"/>
    <x v="1"/>
    <n v="293.56"/>
    <d v="2024-08-21T00:22:00"/>
    <d v="2024-08-11T01:07:00"/>
    <x v="0"/>
    <d v="2024-08-21T19:02:00"/>
    <d v="2024-08-22T00:22:00"/>
    <x v="1"/>
  </r>
  <r>
    <s v="ORD-20250305-02872"/>
    <x v="0"/>
    <s v="HOM-001"/>
    <x v="3"/>
    <n v="32.03"/>
    <x v="11"/>
    <n v="1"/>
    <x v="15"/>
    <x v="2"/>
    <d v="1899-12-30T10:13:00"/>
    <s v="10"/>
    <d v="2025-03-05T00:00:00"/>
    <d v="1899-12-30T15:13:00"/>
    <x v="2"/>
    <s v="Hassan Shah"/>
    <x v="0"/>
    <x v="1"/>
    <s v="Home Fragrance"/>
    <x v="1"/>
    <x v="1"/>
    <x v="1"/>
    <n v="32.03"/>
    <d v="2025-03-05T00:44:00"/>
    <d v="2024-08-11T00:33:00"/>
    <x v="0"/>
    <d v="2025-03-05T15:13:00"/>
    <d v="2025-03-06T00:44:00"/>
    <x v="1"/>
  </r>
  <r>
    <s v="ORD-20250513-02873"/>
    <x v="0"/>
    <s v="FLW-001"/>
    <x v="1"/>
    <n v="40.659999999999997"/>
    <x v="11"/>
    <n v="3"/>
    <x v="142"/>
    <x v="1"/>
    <d v="1899-12-30T20:25:00"/>
    <s v="20"/>
    <d v="2025-05-14T00:00:00"/>
    <d v="1899-12-30T19:56:00"/>
    <x v="18"/>
    <s v="Latifa Al Shamsi"/>
    <x v="1"/>
    <x v="0"/>
    <s v="Flowers"/>
    <x v="0"/>
    <x v="0"/>
    <x v="1"/>
    <n v="121.97999999999999"/>
    <d v="2025-05-13T00:44:00"/>
    <d v="2024-08-08T00:22:00"/>
    <x v="0"/>
    <d v="2025-05-14T19:56:00"/>
    <d v="2025-05-14T00:44:00"/>
    <x v="0"/>
  </r>
  <r>
    <s v="ORD-20241214-02874"/>
    <x v="0"/>
    <s v="PAF-001"/>
    <x v="12"/>
    <n v="21.83"/>
    <x v="11"/>
    <n v="1"/>
    <x v="284"/>
    <x v="11"/>
    <d v="1899-12-30T18:33:00"/>
    <s v="18"/>
    <d v="2024-12-15T00:00:00"/>
    <d v="1899-12-30T21:33:00"/>
    <x v="12"/>
    <s v="Isabella Davis"/>
    <x v="1"/>
    <x v="1"/>
    <s v="Bakery"/>
    <x v="0"/>
    <x v="5"/>
    <x v="1"/>
    <n v="21.83"/>
    <d v="2024-12-14T01:07:00"/>
    <d v="2024-08-29T01:18:00"/>
    <x v="0"/>
    <d v="2024-12-15T21:33:00"/>
    <d v="2024-12-15T01:07:00"/>
    <x v="0"/>
  </r>
  <r>
    <s v="ORD-20241003-02875"/>
    <x v="0"/>
    <s v="HMP-001"/>
    <x v="11"/>
    <n v="71.38"/>
    <x v="10"/>
    <n v="1"/>
    <x v="312"/>
    <x v="10"/>
    <d v="1899-12-30T09:18:00"/>
    <s v="9"/>
    <d v="2024-10-04T00:00:00"/>
    <d v="1899-12-30T13:18:00"/>
    <x v="11"/>
    <s v="Noor Al Hosani"/>
    <x v="0"/>
    <x v="0"/>
    <s v="Hamper"/>
    <x v="0"/>
    <x v="2"/>
    <x v="1"/>
    <n v="71.38"/>
    <d v="2024-10-03T01:15:00"/>
    <d v="2024-08-30T00:33:00"/>
    <x v="0"/>
    <d v="2024-10-04T13:18:00"/>
    <d v="2024-10-04T01:15:00"/>
    <x v="0"/>
  </r>
  <r>
    <s v="ORD-20241105-02876"/>
    <x v="0"/>
    <s v="BBY-001"/>
    <x v="16"/>
    <n v="67.25"/>
    <x v="0"/>
    <n v="2"/>
    <x v="265"/>
    <x v="9"/>
    <d v="1899-12-30T12:15:00"/>
    <s v="12"/>
    <d v="2024-11-06T00:00:00"/>
    <d v="1899-12-30T13:15:00"/>
    <x v="8"/>
    <s v="Michael Miller"/>
    <x v="2"/>
    <x v="0"/>
    <s v="Baby"/>
    <x v="0"/>
    <x v="5"/>
    <x v="0"/>
    <n v="134.5"/>
    <d v="2024-11-05T01:07:00"/>
    <d v="2024-10-07T01:29:00"/>
    <x v="0"/>
    <d v="2024-11-06T13:15:00"/>
    <d v="2024-11-06T01:07:00"/>
    <x v="0"/>
  </r>
  <r>
    <s v="ORD-20250304-02877"/>
    <x v="0"/>
    <s v="FLW-002"/>
    <x v="5"/>
    <n v="57.07"/>
    <x v="6"/>
    <n v="1"/>
    <x v="355"/>
    <x v="2"/>
    <d v="1899-12-30T12:54:00"/>
    <s v="12"/>
    <d v="2025-03-05T00:00:00"/>
    <d v="1899-12-30T14:54:00"/>
    <x v="4"/>
    <s v="Faisal Al Falasi"/>
    <x v="0"/>
    <x v="0"/>
    <s v="Flowers"/>
    <x v="0"/>
    <x v="1"/>
    <x v="0"/>
    <n v="57.07"/>
    <d v="2025-03-04T01:15:00"/>
    <d v="2024-08-02T00:33:00"/>
    <x v="0"/>
    <d v="2025-03-05T14:54:00"/>
    <d v="2025-03-05T01:15:00"/>
    <x v="0"/>
  </r>
  <r>
    <s v="ORD-20240921-02878"/>
    <x v="0"/>
    <s v="FLW-002"/>
    <x v="5"/>
    <n v="51.89"/>
    <x v="5"/>
    <n v="1"/>
    <x v="61"/>
    <x v="3"/>
    <d v="1899-12-30T18:03:00"/>
    <s v="18"/>
    <d v="2024-09-22T00:00:00"/>
    <d v="1899-12-30T14:34:00"/>
    <x v="6"/>
    <s v="Omar Al Shamsi"/>
    <x v="0"/>
    <x v="0"/>
    <s v="Flowers"/>
    <x v="0"/>
    <x v="0"/>
    <x v="0"/>
    <n v="51.89"/>
    <d v="2024-09-21T00:33:00"/>
    <d v="2024-08-11T00:33:00"/>
    <x v="0"/>
    <d v="2024-09-22T14:34:00"/>
    <d v="2024-09-22T00:33:00"/>
    <x v="0"/>
  </r>
  <r>
    <s v="ORD-20240907-02879"/>
    <x v="0"/>
    <s v="TOY-001"/>
    <x v="0"/>
    <n v="16.97"/>
    <x v="0"/>
    <n v="4"/>
    <x v="319"/>
    <x v="3"/>
    <d v="1899-12-30T18:14:00"/>
    <s v="18"/>
    <d v="2024-09-08T00:00:00"/>
    <d v="1899-12-30T21:14:00"/>
    <x v="24"/>
    <s v="Yousef Al Bateen"/>
    <x v="1"/>
    <x v="0"/>
    <s v="Toys"/>
    <x v="0"/>
    <x v="3"/>
    <x v="1"/>
    <n v="67.88"/>
    <d v="2024-09-07T00:22:00"/>
    <d v="2024-08-02T00:33:00"/>
    <x v="0"/>
    <d v="2024-09-08T21:14:00"/>
    <d v="2024-09-08T00:22:00"/>
    <x v="0"/>
  </r>
  <r>
    <s v="ORD-20241120-02880"/>
    <x v="0"/>
    <s v="HMP-002"/>
    <x v="8"/>
    <n v="84.25"/>
    <x v="7"/>
    <n v="1"/>
    <x v="106"/>
    <x v="9"/>
    <d v="1899-12-30T10:49:00"/>
    <s v="10"/>
    <d v="2024-11-20T00:00:00"/>
    <d v="1899-12-30T16:49:00"/>
    <x v="31"/>
    <s v="Abdullah Al Mansoori"/>
    <x v="5"/>
    <x v="1"/>
    <s v="Hamper"/>
    <x v="1"/>
    <x v="1"/>
    <x v="0"/>
    <n v="84.25"/>
    <d v="2024-11-20T00:44:00"/>
    <d v="2024-09-22T00:25:00"/>
    <x v="0"/>
    <d v="2024-11-20T16:49:00"/>
    <d v="2024-11-21T00:44:00"/>
    <x v="1"/>
  </r>
  <r>
    <s v="ORD-20241104-02881"/>
    <x v="0"/>
    <s v="TOY-001"/>
    <x v="0"/>
    <n v="16.71"/>
    <x v="0"/>
    <n v="2"/>
    <x v="216"/>
    <x v="9"/>
    <d v="1899-12-30T20:15:00"/>
    <s v="20"/>
    <d v="2024-11-06T00:00:00"/>
    <d v="1899-12-30T19:53:00"/>
    <x v="10"/>
    <s v="Bilal Shah"/>
    <x v="1"/>
    <x v="0"/>
    <s v="Toys"/>
    <x v="2"/>
    <x v="0"/>
    <x v="0"/>
    <n v="33.42"/>
    <d v="2024-11-04T01:15:00"/>
    <d v="2024-09-19T01:18:00"/>
    <x v="0"/>
    <d v="2024-11-06T19:53:00"/>
    <d v="2024-11-05T01:15:00"/>
    <x v="0"/>
  </r>
  <r>
    <s v="ORD-20250612-02882"/>
    <x v="0"/>
    <s v="HMP-002"/>
    <x v="8"/>
    <n v="95.26"/>
    <x v="7"/>
    <n v="2"/>
    <x v="212"/>
    <x v="6"/>
    <d v="1899-12-30T16:34:00"/>
    <s v="16"/>
    <d v="2025-06-13T00:00:00"/>
    <d v="1899-12-30T21:34:00"/>
    <x v="24"/>
    <s v="Hassan Chaudhry"/>
    <x v="1"/>
    <x v="0"/>
    <s v="Hamper"/>
    <x v="0"/>
    <x v="1"/>
    <x v="0"/>
    <n v="190.52"/>
    <d v="2025-06-12T01:18:00"/>
    <d v="2024-08-17T00:56:00"/>
    <x v="0"/>
    <d v="2025-06-13T21:34:00"/>
    <d v="2025-06-13T01:18:00"/>
    <x v="0"/>
  </r>
  <r>
    <s v="ORD-20241002-02883"/>
    <x v="0"/>
    <s v="PRF-001"/>
    <x v="14"/>
    <n v="116.46"/>
    <x v="12"/>
    <n v="1"/>
    <x v="341"/>
    <x v="10"/>
    <d v="1899-12-30T11:10:00"/>
    <s v="11"/>
    <d v="2024-10-03T00:00:00"/>
    <d v="1899-12-30T13:10:00"/>
    <x v="0"/>
    <s v="Fatima Al Hosani"/>
    <x v="0"/>
    <x v="1"/>
    <s v="Perfume"/>
    <x v="0"/>
    <x v="0"/>
    <x v="0"/>
    <n v="116.46"/>
    <d v="2024-10-02T01:18:00"/>
    <d v="2024-08-14T00:33:00"/>
    <x v="0"/>
    <d v="2024-10-03T13:10:00"/>
    <d v="2024-10-03T01:18:00"/>
    <x v="0"/>
  </r>
  <r>
    <s v="ORD-20240812-02884"/>
    <x v="0"/>
    <s v="CRP-001"/>
    <x v="4"/>
    <n v="145.5"/>
    <x v="9"/>
    <n v="3"/>
    <x v="152"/>
    <x v="7"/>
    <d v="1899-12-30T18:55:00"/>
    <s v="18"/>
    <d v="2024-08-13T00:00:00"/>
    <d v="1899-12-30T20:55:00"/>
    <x v="23"/>
    <s v="Khalid Al Falasi"/>
    <x v="5"/>
    <x v="1"/>
    <s v="Hamper"/>
    <x v="0"/>
    <x v="1"/>
    <x v="1"/>
    <n v="436.5"/>
    <d v="2024-08-12T00:44:00"/>
    <d v="2024-08-12T00:44:00"/>
    <x v="1"/>
    <d v="2024-08-13T20:55:00"/>
    <d v="2024-08-13T00:44:00"/>
    <x v="0"/>
  </r>
  <r>
    <s v="ORD-20241230-02885"/>
    <x v="0"/>
    <s v="HMP-002"/>
    <x v="8"/>
    <n v="77.94"/>
    <x v="7"/>
    <n v="1"/>
    <x v="192"/>
    <x v="11"/>
    <d v="1899-12-30T13:01:00"/>
    <s v="13"/>
    <d v="2024-12-31T00:00:00"/>
    <d v="1899-12-30T18:01:00"/>
    <x v="26"/>
    <s v="Noor Al Falasi"/>
    <x v="1"/>
    <x v="1"/>
    <s v="Hamper"/>
    <x v="0"/>
    <x v="0"/>
    <x v="0"/>
    <n v="77.94"/>
    <d v="2024-12-30T00:11:00"/>
    <d v="2024-08-31T00:22:00"/>
    <x v="0"/>
    <d v="2024-12-31T18:01:00"/>
    <d v="2024-12-31T00:11:00"/>
    <x v="0"/>
  </r>
  <r>
    <s v="ORD-20250407-02886"/>
    <x v="0"/>
    <s v="PRF-001"/>
    <x v="14"/>
    <n v="104.34"/>
    <x v="2"/>
    <n v="1"/>
    <x v="263"/>
    <x v="0"/>
    <d v="1899-12-30T21:17:00"/>
    <s v="21"/>
    <d v="2025-04-09T00:00:00"/>
    <d v="1899-12-30T18:32:00"/>
    <x v="35"/>
    <s v="Ayesha Iqbal"/>
    <x v="5"/>
    <x v="0"/>
    <s v="Perfume"/>
    <x v="2"/>
    <x v="1"/>
    <x v="0"/>
    <n v="104.34"/>
    <d v="2025-04-07T00:56:00"/>
    <d v="2024-09-01T00:11:00"/>
    <x v="0"/>
    <d v="2025-04-09T18:32:00"/>
    <d v="2025-04-08T00:56:00"/>
    <x v="0"/>
  </r>
  <r>
    <s v="ORD-20250406-02887"/>
    <x v="0"/>
    <s v="SWT-001"/>
    <x v="9"/>
    <n v="26.49"/>
    <x v="7"/>
    <n v="1"/>
    <x v="0"/>
    <x v="0"/>
    <d v="1899-12-30T18:21:00"/>
    <s v="18"/>
    <d v="2025-04-07T00:00:00"/>
    <d v="1899-12-30T19:21:00"/>
    <x v="14"/>
    <s v="Michael Taylor"/>
    <x v="1"/>
    <x v="0"/>
    <s v="Dates &amp; Sweets"/>
    <x v="0"/>
    <x v="3"/>
    <x v="0"/>
    <n v="26.49"/>
    <d v="2025-04-06T00:33:00"/>
    <d v="2024-08-05T00:33:00"/>
    <x v="0"/>
    <d v="2025-04-07T19:21:00"/>
    <d v="2025-04-07T00:33:00"/>
    <x v="0"/>
  </r>
  <r>
    <s v="ORD-20240803-02888"/>
    <x v="0"/>
    <s v="HMP-002"/>
    <x v="8"/>
    <n v="85.74"/>
    <x v="4"/>
    <n v="1"/>
    <x v="29"/>
    <x v="7"/>
    <d v="1899-12-30T13:35:00"/>
    <s v="13"/>
    <d v="2024-08-03T00:00:00"/>
    <d v="1899-12-30T18:35:00"/>
    <x v="26"/>
    <s v="Meera Patel"/>
    <x v="1"/>
    <x v="0"/>
    <s v="Hamper"/>
    <x v="1"/>
    <x v="0"/>
    <x v="0"/>
    <n v="85.74"/>
    <d v="2024-08-03T00:22:00"/>
    <d v="2024-08-03T00:22:00"/>
    <x v="1"/>
    <d v="2024-08-03T18:35:00"/>
    <d v="2024-08-04T00:22:00"/>
    <x v="1"/>
  </r>
  <r>
    <s v="ORD-20241106-02889"/>
    <x v="0"/>
    <s v="PER-002"/>
    <x v="15"/>
    <n v="22.13"/>
    <x v="0"/>
    <n v="2"/>
    <x v="200"/>
    <x v="9"/>
    <d v="1899-12-30T18:41:00"/>
    <s v="18"/>
    <d v="2024-11-07T00:00:00"/>
    <d v="1899-12-30T14:29:00"/>
    <x v="2"/>
    <s v="Aijaz Hussain"/>
    <x v="0"/>
    <x v="0"/>
    <s v="Personalized"/>
    <x v="0"/>
    <x v="1"/>
    <x v="1"/>
    <n v="44.26"/>
    <d v="2024-11-06T00:22:00"/>
    <d v="2024-08-19T00:33:00"/>
    <x v="0"/>
    <d v="2024-11-07T14:29:00"/>
    <d v="2024-11-07T00:22:00"/>
    <x v="0"/>
  </r>
  <r>
    <s v="ORD-20250609-02890"/>
    <x v="0"/>
    <s v="GFT-001"/>
    <x v="2"/>
    <n v="35.880000000000003"/>
    <x v="3"/>
    <n v="2"/>
    <x v="150"/>
    <x v="6"/>
    <d v="1899-12-30T19:42:00"/>
    <s v="19"/>
    <d v="2025-06-10T00:00:00"/>
    <d v="1899-12-30T19:42:00"/>
    <x v="0"/>
    <s v="Neha Verma"/>
    <x v="0"/>
    <x v="0"/>
    <s v="Gifting"/>
    <x v="0"/>
    <x v="1"/>
    <x v="0"/>
    <n v="71.760000000000005"/>
    <d v="2025-06-09T00:33:00"/>
    <d v="2024-08-26T00:11:00"/>
    <x v="0"/>
    <d v="2025-06-10T19:42:00"/>
    <d v="2025-06-10T00:33:00"/>
    <x v="0"/>
  </r>
  <r>
    <s v="ORD-20250112-02891"/>
    <x v="0"/>
    <s v="HMP-002"/>
    <x v="8"/>
    <n v="80.88"/>
    <x v="4"/>
    <n v="2"/>
    <x v="70"/>
    <x v="4"/>
    <d v="1899-12-30T17:28:00"/>
    <s v="17"/>
    <d v="2025-01-13T00:00:00"/>
    <d v="1899-12-30T17:28:00"/>
    <x v="17"/>
    <s v="Priya Kumar"/>
    <x v="2"/>
    <x v="0"/>
    <s v="Hamper"/>
    <x v="0"/>
    <x v="1"/>
    <x v="1"/>
    <n v="161.76"/>
    <d v="2025-01-12T01:18:00"/>
    <d v="2024-09-12T00:44:00"/>
    <x v="0"/>
    <d v="2025-01-13T17:28:00"/>
    <d v="2025-01-13T01:18:00"/>
    <x v="0"/>
  </r>
  <r>
    <s v="ORD-20241006-02892"/>
    <x v="0"/>
    <s v="CRP-001"/>
    <x v="4"/>
    <n v="144.49"/>
    <x v="9"/>
    <n v="4"/>
    <x v="262"/>
    <x v="10"/>
    <d v="1899-12-30T19:53:00"/>
    <s v="19"/>
    <d v="2024-10-07T00:00:00"/>
    <d v="1899-12-30T21:53:00"/>
    <x v="27"/>
    <s v="Omar Al Falasi"/>
    <x v="7"/>
    <x v="1"/>
    <s v="Hamper"/>
    <x v="0"/>
    <x v="3"/>
    <x v="0"/>
    <n v="577.96"/>
    <d v="2024-10-06T00:22:00"/>
    <d v="2024-08-12T00:44:00"/>
    <x v="0"/>
    <d v="2024-10-07T21:53:00"/>
    <d v="2024-10-07T00:22:00"/>
    <x v="0"/>
  </r>
  <r>
    <s v="ORD-20241026-02893"/>
    <x v="0"/>
    <s v="CRP-001"/>
    <x v="4"/>
    <n v="136.15"/>
    <x v="9"/>
    <n v="3"/>
    <x v="208"/>
    <x v="10"/>
    <d v="1899-12-30T11:03:00"/>
    <s v="11"/>
    <d v="2024-10-27T00:00:00"/>
    <d v="1899-12-30T13:03:00"/>
    <x v="18"/>
    <s v="Hamad Al Mansoori"/>
    <x v="1"/>
    <x v="1"/>
    <s v="Hamper"/>
    <x v="0"/>
    <x v="1"/>
    <x v="1"/>
    <n v="408.45000000000005"/>
    <d v="2024-10-26T01:07:00"/>
    <d v="2024-08-10T00:56:00"/>
    <x v="0"/>
    <d v="2024-10-27T13:03:00"/>
    <d v="2024-10-27T01:07:00"/>
    <x v="0"/>
  </r>
  <r>
    <s v="ORD-20250108-02894"/>
    <x v="0"/>
    <s v="GFT-001"/>
    <x v="2"/>
    <n v="30.09"/>
    <x v="6"/>
    <n v="2"/>
    <x v="334"/>
    <x v="4"/>
    <d v="1899-12-30T14:41:00"/>
    <s v="14"/>
    <d v="2025-01-09T00:00:00"/>
    <d v="1899-12-30T14:41:00"/>
    <x v="32"/>
    <s v="Aisha Al Falasi"/>
    <x v="6"/>
    <x v="1"/>
    <s v="Gifting"/>
    <x v="0"/>
    <x v="5"/>
    <x v="0"/>
    <n v="60.18"/>
    <d v="2025-01-08T00:56:00"/>
    <d v="2024-08-19T00:11:00"/>
    <x v="0"/>
    <d v="2025-01-09T14:41:00"/>
    <d v="2025-01-09T00:56:00"/>
    <x v="0"/>
  </r>
  <r>
    <s v="ORD-20250120-02895"/>
    <x v="0"/>
    <s v="SWT-001"/>
    <x v="9"/>
    <n v="27.13"/>
    <x v="7"/>
    <n v="1"/>
    <x v="90"/>
    <x v="4"/>
    <d v="1899-12-30T11:35:00"/>
    <s v="11"/>
    <d v="2025-01-20T00:00:00"/>
    <d v="1899-12-30T17:35:00"/>
    <x v="2"/>
    <s v="Ali Kumar"/>
    <x v="0"/>
    <x v="1"/>
    <s v="Dates &amp; Sweets"/>
    <x v="1"/>
    <x v="3"/>
    <x v="0"/>
    <n v="27.13"/>
    <d v="2025-01-20T01:29:00"/>
    <d v="2024-08-30T01:18:00"/>
    <x v="0"/>
    <d v="2025-01-20T17:35:00"/>
    <d v="2025-01-21T01:29:00"/>
    <x v="1"/>
  </r>
  <r>
    <s v="ORD-20240901-02896"/>
    <x v="0"/>
    <s v="FLW-002"/>
    <x v="5"/>
    <n v="55.7"/>
    <x v="5"/>
    <n v="1"/>
    <x v="3"/>
    <x v="3"/>
    <d v="1899-12-30T18:46:00"/>
    <s v="18"/>
    <d v="2024-09-02T00:00:00"/>
    <d v="1899-12-30T20:46:00"/>
    <x v="7"/>
    <s v="Sana Ahmed"/>
    <x v="0"/>
    <x v="0"/>
    <s v="Flowers"/>
    <x v="0"/>
    <x v="0"/>
    <x v="0"/>
    <n v="55.7"/>
    <d v="2024-09-01T00:44:00"/>
    <d v="2024-09-01T00:44:00"/>
    <x v="1"/>
    <d v="2024-09-02T20:46:00"/>
    <d v="2024-09-02T00:44:00"/>
    <x v="0"/>
  </r>
  <r>
    <s v="ORD-20250317-02897"/>
    <x v="0"/>
    <s v="BBY-001"/>
    <x v="16"/>
    <n v="64.5"/>
    <x v="0"/>
    <n v="1"/>
    <x v="11"/>
    <x v="2"/>
    <d v="1899-12-30T17:01:00"/>
    <s v="17"/>
    <d v="2025-03-18T00:00:00"/>
    <d v="1899-12-30T20:01:00"/>
    <x v="29"/>
    <s v="Hassan Al Nuaimi"/>
    <x v="2"/>
    <x v="1"/>
    <s v="Baby"/>
    <x v="0"/>
    <x v="1"/>
    <x v="0"/>
    <n v="64.5"/>
    <d v="2025-03-17T01:18:00"/>
    <d v="2024-11-14T00:44:00"/>
    <x v="0"/>
    <d v="2025-03-18T20:01:00"/>
    <d v="2025-03-18T01:18:00"/>
    <x v="0"/>
  </r>
  <r>
    <s v="ORD-20250310-02898"/>
    <x v="0"/>
    <s v="PAF-001"/>
    <x v="12"/>
    <n v="21.27"/>
    <x v="3"/>
    <n v="1"/>
    <x v="269"/>
    <x v="2"/>
    <d v="1899-12-30T16:01:00"/>
    <s v="16"/>
    <d v="2025-03-11T00:00:00"/>
    <d v="1899-12-30T16:01:00"/>
    <x v="7"/>
    <s v="Yousef Al Marri"/>
    <x v="0"/>
    <x v="0"/>
    <s v="Bakery"/>
    <x v="0"/>
    <x v="5"/>
    <x v="0"/>
    <n v="21.27"/>
    <d v="2025-03-10T00:11:00"/>
    <d v="2024-08-18T00:33:00"/>
    <x v="0"/>
    <d v="2025-03-11T16:01:00"/>
    <d v="2025-03-11T00:11:00"/>
    <x v="0"/>
  </r>
  <r>
    <s v="ORD-20240804-02899"/>
    <x v="0"/>
    <s v="HMP-002"/>
    <x v="8"/>
    <n v="89.14"/>
    <x v="9"/>
    <n v="3"/>
    <x v="163"/>
    <x v="7"/>
    <d v="1899-12-30T10:23:00"/>
    <s v="10"/>
    <d v="2024-08-04T00:00:00"/>
    <d v="1899-12-30T16:23:00"/>
    <x v="18"/>
    <s v="Neha Ahmed"/>
    <x v="1"/>
    <x v="0"/>
    <s v="Hamper"/>
    <x v="1"/>
    <x v="1"/>
    <x v="0"/>
    <n v="267.42"/>
    <d v="2024-08-04T01:29:00"/>
    <d v="2024-08-04T01:29:00"/>
    <x v="1"/>
    <d v="2024-08-04T16:23:00"/>
    <d v="2024-08-05T01:29:00"/>
    <x v="1"/>
  </r>
  <r>
    <s v="ORD-20250731-02900"/>
    <x v="0"/>
    <s v="BAL-001"/>
    <x v="13"/>
    <n v="22.37"/>
    <x v="5"/>
    <n v="1"/>
    <x v="205"/>
    <x v="8"/>
    <d v="1899-12-30T09:25:00"/>
    <s v="9"/>
    <d v="2025-08-01T00:00:00"/>
    <d v="1899-12-30T09:25:00"/>
    <x v="4"/>
    <s v="Farhan Ahmed"/>
    <x v="0"/>
    <x v="0"/>
    <s v="Balloons"/>
    <x v="0"/>
    <x v="1"/>
    <x v="0"/>
    <n v="22.37"/>
    <d v="2025-07-31T00:11:00"/>
    <d v="2024-08-15T00:11:00"/>
    <x v="0"/>
    <d v="2025-08-01T09:25:00"/>
    <d v="2025-08-01T00:11:00"/>
    <x v="0"/>
  </r>
  <r>
    <s v="ORD-20250719-02901"/>
    <x v="0"/>
    <s v="HOM-001"/>
    <x v="3"/>
    <n v="31.86"/>
    <x v="6"/>
    <n v="1"/>
    <x v="362"/>
    <x v="8"/>
    <d v="1899-12-30T18:11:00"/>
    <s v="18"/>
    <d v="2025-07-20T00:00:00"/>
    <d v="1899-12-30T20:11:00"/>
    <x v="22"/>
    <s v="Ahmed Al Mazrouei"/>
    <x v="5"/>
    <x v="0"/>
    <s v="Home Fragrance"/>
    <x v="0"/>
    <x v="2"/>
    <x v="2"/>
    <n v="31.86"/>
    <d v="2025-07-19T01:29:00"/>
    <d v="2024-08-08T00:11:00"/>
    <x v="0"/>
    <d v="2025-07-20T20:11:00"/>
    <d v="2025-07-20T01:29:00"/>
    <x v="0"/>
  </r>
  <r>
    <s v="ORD-20240805-02902"/>
    <x v="0"/>
    <s v="FLW-002"/>
    <x v="5"/>
    <n v="50.59"/>
    <x v="6"/>
    <n v="1"/>
    <x v="195"/>
    <x v="7"/>
    <d v="1899-12-30T16:44:00"/>
    <s v="16"/>
    <d v="2024-08-06T00:00:00"/>
    <d v="1899-12-30T12:31:00"/>
    <x v="20"/>
    <s v="Zain Hussain"/>
    <x v="4"/>
    <x v="0"/>
    <s v="Flowers"/>
    <x v="0"/>
    <x v="1"/>
    <x v="1"/>
    <n v="50.59"/>
    <d v="2024-08-05T00:22:00"/>
    <d v="2024-08-05T00:22:00"/>
    <x v="1"/>
    <d v="2024-08-06T12:31:00"/>
    <d v="2024-08-06T00:22:00"/>
    <x v="0"/>
  </r>
  <r>
    <s v="ORD-20250301-02903"/>
    <x v="0"/>
    <s v="TOY-001"/>
    <x v="0"/>
    <n v="16.920000000000002"/>
    <x v="0"/>
    <n v="1"/>
    <x v="135"/>
    <x v="2"/>
    <d v="1899-12-30T17:19:00"/>
    <s v="17"/>
    <d v="2025-03-02T00:00:00"/>
    <d v="1899-12-30T20:19:00"/>
    <x v="11"/>
    <s v="Noor Al Hosani"/>
    <x v="0"/>
    <x v="0"/>
    <s v="Toys"/>
    <x v="0"/>
    <x v="5"/>
    <x v="0"/>
    <n v="16.920000000000002"/>
    <d v="2025-03-01T01:18:00"/>
    <d v="2024-08-30T00:33:00"/>
    <x v="0"/>
    <d v="2025-03-02T20:19:00"/>
    <d v="2025-03-02T01:18:00"/>
    <x v="0"/>
  </r>
  <r>
    <s v="ORD-20241031-02904"/>
    <x v="0"/>
    <s v="GFT-001"/>
    <x v="2"/>
    <n v="30.89"/>
    <x v="3"/>
    <n v="2"/>
    <x v="340"/>
    <x v="10"/>
    <d v="1899-12-30T12:06:00"/>
    <s v="12"/>
    <d v="2024-11-01T00:00:00"/>
    <d v="1899-12-30T18:06:00"/>
    <x v="17"/>
    <s v="James Smith"/>
    <x v="2"/>
    <x v="0"/>
    <s v="Gifting"/>
    <x v="0"/>
    <x v="0"/>
    <x v="1"/>
    <n v="61.78"/>
    <d v="2024-10-31T01:07:00"/>
    <d v="2024-10-14T01:29:00"/>
    <x v="0"/>
    <d v="2024-11-01T18:06:00"/>
    <d v="2024-11-01T01:07:00"/>
    <x v="0"/>
  </r>
  <r>
    <s v="ORD-20240914-02905"/>
    <x v="0"/>
    <s v="HOM-001"/>
    <x v="3"/>
    <n v="28.8"/>
    <x v="6"/>
    <n v="1"/>
    <x v="68"/>
    <x v="3"/>
    <d v="1899-12-30T11:46:00"/>
    <s v="11"/>
    <d v="2024-09-15T00:00:00"/>
    <d v="1899-12-30T15:46:00"/>
    <x v="21"/>
    <s v="Priya Ahmed"/>
    <x v="4"/>
    <x v="0"/>
    <s v="Home Fragrance"/>
    <x v="0"/>
    <x v="0"/>
    <x v="2"/>
    <n v="28.8"/>
    <d v="2024-09-14T01:18:00"/>
    <d v="2024-09-14T01:18:00"/>
    <x v="1"/>
    <d v="2024-09-15T15:46:00"/>
    <d v="2024-09-15T01:18:00"/>
    <x v="0"/>
  </r>
  <r>
    <s v="ORD-20250331-02906"/>
    <x v="0"/>
    <s v="TOY-001"/>
    <x v="0"/>
    <n v="19.399999999999999"/>
    <x v="0"/>
    <n v="1"/>
    <x v="298"/>
    <x v="2"/>
    <d v="1899-12-30T11:22:00"/>
    <s v="11"/>
    <d v="2025-03-31T00:00:00"/>
    <d v="1899-12-30T17:22:00"/>
    <x v="3"/>
    <s v="Omar Al Bateen"/>
    <x v="0"/>
    <x v="1"/>
    <s v="Toys"/>
    <x v="1"/>
    <x v="0"/>
    <x v="1"/>
    <n v="19.399999999999999"/>
    <d v="2025-03-31T00:11:00"/>
    <d v="2024-09-02T01:18:00"/>
    <x v="0"/>
    <d v="2025-03-31T17:22:00"/>
    <d v="2025-04-01T00:11:00"/>
    <x v="1"/>
  </r>
  <r>
    <s v="ORD-20250101-02907"/>
    <x v="0"/>
    <s v="CKE-001"/>
    <x v="7"/>
    <n v="57.27"/>
    <x v="8"/>
    <n v="1"/>
    <x v="274"/>
    <x v="4"/>
    <d v="1899-12-30T19:57:00"/>
    <s v="19"/>
    <d v="2025-01-03T00:00:00"/>
    <d v="1899-12-30T13:36:00"/>
    <x v="23"/>
    <s v="Latifa Al Falasi"/>
    <x v="5"/>
    <x v="1"/>
    <s v="Cakes"/>
    <x v="2"/>
    <x v="1"/>
    <x v="1"/>
    <n v="57.27"/>
    <d v="2025-01-01T00:25:00"/>
    <d v="2024-08-23T01:29:00"/>
    <x v="0"/>
    <d v="2025-01-03T13:36:00"/>
    <d v="2025-01-02T00:25:00"/>
    <x v="0"/>
  </r>
  <r>
    <s v="ORD-20250208-02908"/>
    <x v="0"/>
    <s v="HMP-002"/>
    <x v="8"/>
    <n v="91.65"/>
    <x v="7"/>
    <n v="1"/>
    <x v="256"/>
    <x v="5"/>
    <d v="1899-12-30T13:39:00"/>
    <s v="13"/>
    <d v="2025-02-08T00:00:00"/>
    <d v="1899-12-30T16:39:00"/>
    <x v="6"/>
    <s v="Rohit Khan"/>
    <x v="0"/>
    <x v="0"/>
    <s v="Hamper"/>
    <x v="1"/>
    <x v="5"/>
    <x v="1"/>
    <n v="91.65"/>
    <d v="2025-02-08T01:15:00"/>
    <d v="2024-08-12T01:29:00"/>
    <x v="0"/>
    <d v="2025-02-08T16:39:00"/>
    <d v="2025-02-09T01:15:00"/>
    <x v="1"/>
  </r>
  <r>
    <s v="ORD-20240902-02909"/>
    <x v="0"/>
    <s v="FLW-002"/>
    <x v="5"/>
    <n v="57.3"/>
    <x v="6"/>
    <n v="1"/>
    <x v="379"/>
    <x v="3"/>
    <d v="1899-12-30T18:55:00"/>
    <s v="18"/>
    <d v="2024-09-03T00:00:00"/>
    <d v="1899-12-30T18:55:00"/>
    <x v="8"/>
    <s v="Imran Verma"/>
    <x v="2"/>
    <x v="0"/>
    <s v="Flowers"/>
    <x v="0"/>
    <x v="3"/>
    <x v="1"/>
    <n v="57.3"/>
    <d v="2024-09-02T00:44:00"/>
    <d v="2024-08-24T01:07:00"/>
    <x v="0"/>
    <d v="2024-09-03T18:55:00"/>
    <d v="2024-09-03T00:44:00"/>
    <x v="0"/>
  </r>
  <r>
    <s v="ORD-20240807-02910"/>
    <x v="0"/>
    <s v="PRF-001"/>
    <x v="14"/>
    <n v="109.4"/>
    <x v="12"/>
    <n v="1"/>
    <x v="86"/>
    <x v="7"/>
    <d v="1899-12-30T09:52:00"/>
    <s v="9"/>
    <d v="2024-08-08T00:00:00"/>
    <d v="1899-12-30T12:52:00"/>
    <x v="18"/>
    <s v="Ali Chaudhry"/>
    <x v="1"/>
    <x v="1"/>
    <s v="Perfume"/>
    <x v="0"/>
    <x v="0"/>
    <x v="1"/>
    <n v="109.4"/>
    <d v="2024-08-07T00:11:00"/>
    <d v="2024-08-07T00:11:00"/>
    <x v="1"/>
    <d v="2024-08-08T12:52:00"/>
    <d v="2024-08-08T00:11:00"/>
    <x v="0"/>
  </r>
  <r>
    <s v="ORD-20250529-02911"/>
    <x v="0"/>
    <s v="FLW-001"/>
    <x v="1"/>
    <n v="47.7"/>
    <x v="1"/>
    <n v="1"/>
    <x v="60"/>
    <x v="1"/>
    <d v="1899-12-30T10:05:00"/>
    <s v="10"/>
    <d v="2025-05-30T00:00:00"/>
    <d v="1899-12-30T15:05:00"/>
    <x v="14"/>
    <s v="Bilal Verma"/>
    <x v="1"/>
    <x v="1"/>
    <s v="Flowers"/>
    <x v="0"/>
    <x v="1"/>
    <x v="0"/>
    <n v="47.7"/>
    <d v="2025-05-29T01:29:00"/>
    <d v="2024-08-13T00:44:00"/>
    <x v="0"/>
    <d v="2025-05-30T15:05:00"/>
    <d v="2025-05-30T01:29:00"/>
    <x v="0"/>
  </r>
  <r>
    <s v="ORD-20250529-02912"/>
    <x v="0"/>
    <s v="FLW-002"/>
    <x v="5"/>
    <n v="51.57"/>
    <x v="6"/>
    <n v="1"/>
    <x v="60"/>
    <x v="1"/>
    <d v="1899-12-30T14:14:00"/>
    <s v="14"/>
    <d v="2025-05-30T00:00:00"/>
    <d v="1899-12-30T14:14:00"/>
    <x v="5"/>
    <s v="Bilal Verma"/>
    <x v="0"/>
    <x v="0"/>
    <s v="Flowers"/>
    <x v="0"/>
    <x v="3"/>
    <x v="0"/>
    <n v="51.57"/>
    <d v="2025-05-29T00:56:00"/>
    <d v="2024-08-13T00:44:00"/>
    <x v="0"/>
    <d v="2025-05-30T14:14:00"/>
    <d v="2025-05-30T00:56:00"/>
    <x v="0"/>
  </r>
  <r>
    <s v="ORD-20250221-02913"/>
    <x v="0"/>
    <s v="FLW-002"/>
    <x v="5"/>
    <n v="60.85"/>
    <x v="5"/>
    <n v="1"/>
    <x v="222"/>
    <x v="5"/>
    <d v="1899-12-30T17:41:00"/>
    <s v="17"/>
    <d v="2025-02-22T00:00:00"/>
    <d v="1899-12-30T17:41:00"/>
    <x v="14"/>
    <s v="Neha Khan"/>
    <x v="1"/>
    <x v="1"/>
    <s v="Flowers"/>
    <x v="0"/>
    <x v="0"/>
    <x v="0"/>
    <n v="60.85"/>
    <d v="2025-02-21T00:56:00"/>
    <d v="2024-08-04T00:56:00"/>
    <x v="0"/>
    <d v="2025-02-22T17:41:00"/>
    <d v="2025-02-22T00:56:00"/>
    <x v="0"/>
  </r>
  <r>
    <s v="ORD-20240815-02914"/>
    <x v="0"/>
    <s v="HOM-001"/>
    <x v="3"/>
    <n v="27.13"/>
    <x v="6"/>
    <n v="1"/>
    <x v="337"/>
    <x v="7"/>
    <d v="1899-12-30T12:23:00"/>
    <s v="12"/>
    <d v="2024-08-16T00:00:00"/>
    <d v="1899-12-30T18:23:00"/>
    <x v="0"/>
    <s v="Abdullah Al Mazrouei"/>
    <x v="0"/>
    <x v="0"/>
    <s v="Home Fragrance"/>
    <x v="0"/>
    <x v="1"/>
    <x v="0"/>
    <n v="27.13"/>
    <d v="2024-08-15T00:22:00"/>
    <d v="2024-08-08T00:25:00"/>
    <x v="0"/>
    <d v="2024-08-16T18:23:00"/>
    <d v="2024-08-16T00:22:00"/>
    <x v="0"/>
  </r>
  <r>
    <s v="ORD-20241010-02915"/>
    <x v="0"/>
    <s v="HMP-001"/>
    <x v="11"/>
    <n v="80.36"/>
    <x v="12"/>
    <n v="1"/>
    <x v="266"/>
    <x v="10"/>
    <d v="1899-12-30T16:48:00"/>
    <s v="16"/>
    <d v="2024-10-11T00:00:00"/>
    <d v="1899-12-30T20:48:00"/>
    <x v="32"/>
    <s v="Hina Shaikh"/>
    <x v="7"/>
    <x v="1"/>
    <s v="Hamper"/>
    <x v="0"/>
    <x v="0"/>
    <x v="0"/>
    <n v="80.36"/>
    <d v="2024-10-10T00:00:00"/>
    <d v="2024-08-02T00:56:00"/>
    <x v="0"/>
    <d v="2024-10-11T20:48:00"/>
    <d v="2024-10-11T00:00:00"/>
    <x v="0"/>
  </r>
  <r>
    <s v="ORD-20250220-02916"/>
    <x v="0"/>
    <s v="CKE-001"/>
    <x v="7"/>
    <n v="58.93"/>
    <x v="8"/>
    <n v="3"/>
    <x v="168"/>
    <x v="5"/>
    <d v="1899-12-30T10:00:00"/>
    <s v="10"/>
    <d v="2025-02-21T00:00:00"/>
    <d v="1899-12-30T10:00:00"/>
    <x v="7"/>
    <s v="Imran Kumar"/>
    <x v="0"/>
    <x v="0"/>
    <s v="Cakes"/>
    <x v="0"/>
    <x v="1"/>
    <x v="1"/>
    <n v="176.79"/>
    <d v="2025-02-20T01:07:00"/>
    <d v="2024-09-05T01:07:00"/>
    <x v="0"/>
    <d v="2025-02-21T10:00:00"/>
    <d v="2025-02-21T01:07:00"/>
    <x v="0"/>
  </r>
  <r>
    <s v="ORD-20250417-02917"/>
    <x v="0"/>
    <s v="GFT-001"/>
    <x v="2"/>
    <n v="40.119999999999997"/>
    <x v="10"/>
    <n v="1"/>
    <x v="330"/>
    <x v="0"/>
    <d v="1899-12-30T19:17:00"/>
    <s v="19"/>
    <d v="2025-04-18T00:00:00"/>
    <d v="1899-12-30T19:17:00"/>
    <x v="16"/>
    <s v="Sana Hussain"/>
    <x v="0"/>
    <x v="1"/>
    <s v="Gifting"/>
    <x v="0"/>
    <x v="1"/>
    <x v="0"/>
    <n v="40.119999999999997"/>
    <d v="2025-04-17T00:22:00"/>
    <d v="2024-08-27T00:56:00"/>
    <x v="0"/>
    <d v="2025-04-18T19:17:00"/>
    <d v="2025-04-18T00:22:00"/>
    <x v="0"/>
  </r>
  <r>
    <s v="ORD-20250617-02918"/>
    <x v="0"/>
    <s v="HMP-001"/>
    <x v="11"/>
    <n v="72.540000000000006"/>
    <x v="12"/>
    <n v="1"/>
    <x v="325"/>
    <x v="6"/>
    <d v="1899-12-30T15:02:00"/>
    <s v="15"/>
    <d v="2025-06-18T00:00:00"/>
    <d v="1899-12-30T19:02:00"/>
    <x v="2"/>
    <s v="Farhan Kumar"/>
    <x v="0"/>
    <x v="1"/>
    <s v="Hamper"/>
    <x v="0"/>
    <x v="2"/>
    <x v="1"/>
    <n v="72.540000000000006"/>
    <d v="2025-06-17T01:29:00"/>
    <d v="2024-08-17T01:18:00"/>
    <x v="0"/>
    <d v="2025-06-18T19:02:00"/>
    <d v="2025-06-18T01:29:00"/>
    <x v="0"/>
  </r>
  <r>
    <s v="ORD-20241205-02919"/>
    <x v="0"/>
    <s v="PER-002"/>
    <x v="15"/>
    <n v="21.14"/>
    <x v="0"/>
    <n v="1"/>
    <x v="57"/>
    <x v="11"/>
    <d v="1899-12-30T21:56:00"/>
    <s v="21"/>
    <d v="2024-12-07T00:00:00"/>
    <d v="1899-12-30T13:31:00"/>
    <x v="24"/>
    <s v="Ahmed Al Nahyan"/>
    <x v="1"/>
    <x v="1"/>
    <s v="Personalized"/>
    <x v="2"/>
    <x v="5"/>
    <x v="1"/>
    <n v="21.14"/>
    <d v="2024-12-05T01:29:00"/>
    <d v="2024-09-12T00:56:00"/>
    <x v="0"/>
    <d v="2024-12-07T13:31:00"/>
    <d v="2024-12-06T01:29:00"/>
    <x v="0"/>
  </r>
  <r>
    <s v="ORD-20241020-02920"/>
    <x v="0"/>
    <s v="FLW-002"/>
    <x v="5"/>
    <n v="65.040000000000006"/>
    <x v="6"/>
    <n v="2"/>
    <x v="366"/>
    <x v="10"/>
    <d v="1899-12-30T14:05:00"/>
    <s v="14"/>
    <d v="2024-10-20T00:00:00"/>
    <d v="1899-12-30T18:05:00"/>
    <x v="4"/>
    <s v="Hamad Al Mazrouei"/>
    <x v="0"/>
    <x v="0"/>
    <s v="Flowers"/>
    <x v="1"/>
    <x v="3"/>
    <x v="0"/>
    <n v="130.08000000000001"/>
    <d v="2024-10-20T00:56:00"/>
    <d v="2024-10-06T01:15:00"/>
    <x v="0"/>
    <d v="2024-10-20T18:05:00"/>
    <d v="2024-10-21T00:56:00"/>
    <x v="1"/>
  </r>
  <r>
    <s v="ORD-20250128-02921"/>
    <x v="0"/>
    <s v="SWT-001"/>
    <x v="9"/>
    <n v="26.62"/>
    <x v="7"/>
    <n v="2"/>
    <x v="338"/>
    <x v="4"/>
    <d v="1899-12-30T12:45:00"/>
    <s v="12"/>
    <d v="2025-01-28T00:00:00"/>
    <d v="1899-12-30T18:45:00"/>
    <x v="2"/>
    <s v="Yousef Al Hosani"/>
    <x v="0"/>
    <x v="0"/>
    <s v="Dates &amp; Sweets"/>
    <x v="1"/>
    <x v="1"/>
    <x v="1"/>
    <n v="53.24"/>
    <d v="2025-01-28T00:25:00"/>
    <d v="2024-08-07T00:44:00"/>
    <x v="0"/>
    <d v="2025-01-28T18:45:00"/>
    <d v="2025-01-29T00:25:00"/>
    <x v="1"/>
  </r>
  <r>
    <s v="ORD-20250517-02922"/>
    <x v="0"/>
    <s v="GFT-001"/>
    <x v="2"/>
    <n v="30.7"/>
    <x v="6"/>
    <n v="4"/>
    <x v="307"/>
    <x v="1"/>
    <d v="1899-12-30T17:57:00"/>
    <s v="17"/>
    <d v="2025-05-18T00:00:00"/>
    <d v="1899-12-30T18:57:00"/>
    <x v="4"/>
    <s v="Meera Hussain"/>
    <x v="0"/>
    <x v="0"/>
    <s v="Gifting"/>
    <x v="0"/>
    <x v="1"/>
    <x v="0"/>
    <n v="122.8"/>
    <d v="2025-05-17T01:07:00"/>
    <d v="2024-08-05T01:29:00"/>
    <x v="0"/>
    <d v="2025-05-18T18:57:00"/>
    <d v="2025-05-18T01:07:00"/>
    <x v="0"/>
  </r>
  <r>
    <s v="ORD-20250410-02923"/>
    <x v="0"/>
    <s v="GFT-001"/>
    <x v="2"/>
    <n v="29.74"/>
    <x v="10"/>
    <n v="2"/>
    <x v="348"/>
    <x v="0"/>
    <d v="1899-12-30T19:02:00"/>
    <s v="19"/>
    <d v="2025-04-11T00:00:00"/>
    <d v="1899-12-30T21:02:00"/>
    <x v="4"/>
    <s v="Arjun Iqbal"/>
    <x v="0"/>
    <x v="0"/>
    <s v="Gifting"/>
    <x v="0"/>
    <x v="1"/>
    <x v="0"/>
    <n v="59.48"/>
    <d v="2025-04-10T00:56:00"/>
    <d v="2024-08-01T00:44:00"/>
    <x v="0"/>
    <d v="2025-04-11T21:02:00"/>
    <d v="2025-04-11T00:56:00"/>
    <x v="0"/>
  </r>
  <r>
    <s v="ORD-20241202-02924"/>
    <x v="0"/>
    <s v="CHC-001"/>
    <x v="17"/>
    <n v="19.03"/>
    <x v="1"/>
    <n v="3"/>
    <x v="261"/>
    <x v="11"/>
    <d v="1899-12-30T12:32:00"/>
    <s v="12"/>
    <d v="2024-12-03T00:00:00"/>
    <d v="1899-12-30T15:32:00"/>
    <x v="35"/>
    <s v="Hassan Al Bateen"/>
    <x v="5"/>
    <x v="0"/>
    <s v="Chocolate"/>
    <x v="0"/>
    <x v="1"/>
    <x v="0"/>
    <n v="57.09"/>
    <d v="2024-12-02T00:22:00"/>
    <d v="2024-10-07T01:18:00"/>
    <x v="0"/>
    <d v="2024-12-03T15:32:00"/>
    <d v="2024-12-03T00:22:00"/>
    <x v="0"/>
  </r>
  <r>
    <s v="ORD-20250119-02925"/>
    <x v="0"/>
    <s v="PAF-001"/>
    <x v="12"/>
    <n v="18.690000000000001"/>
    <x v="3"/>
    <n v="1"/>
    <x v="175"/>
    <x v="4"/>
    <d v="1899-12-30T12:50:00"/>
    <s v="12"/>
    <d v="2025-01-20T00:00:00"/>
    <d v="1899-12-30T13:50:00"/>
    <x v="16"/>
    <s v="Ali Iqbal"/>
    <x v="0"/>
    <x v="1"/>
    <s v="Bakery"/>
    <x v="0"/>
    <x v="1"/>
    <x v="0"/>
    <n v="18.690000000000001"/>
    <d v="2025-01-19T00:22:00"/>
    <d v="2024-08-20T00:44:00"/>
    <x v="0"/>
    <d v="2025-01-20T13:50:00"/>
    <d v="2025-01-20T00:22:00"/>
    <x v="0"/>
  </r>
  <r>
    <s v="ORD-20241211-02926"/>
    <x v="0"/>
    <s v="SWT-001"/>
    <x v="9"/>
    <n v="27.17"/>
    <x v="7"/>
    <n v="1"/>
    <x v="99"/>
    <x v="11"/>
    <d v="1899-12-30T10:47:00"/>
    <s v="10"/>
    <d v="2024-12-12T00:00:00"/>
    <d v="1899-12-30T15:47:00"/>
    <x v="16"/>
    <s v="Aijaz Khan"/>
    <x v="0"/>
    <x v="0"/>
    <s v="Dates &amp; Sweets"/>
    <x v="0"/>
    <x v="4"/>
    <x v="0"/>
    <n v="27.17"/>
    <d v="2024-12-11T00:56:00"/>
    <d v="2024-08-06T01:18:00"/>
    <x v="0"/>
    <d v="2024-12-12T15:47:00"/>
    <d v="2024-12-12T00:56:00"/>
    <x v="0"/>
  </r>
  <r>
    <s v="ORD-20250206-02927"/>
    <x v="0"/>
    <s v="TOY-001"/>
    <x v="0"/>
    <n v="18.63"/>
    <x v="0"/>
    <n v="1"/>
    <x v="73"/>
    <x v="5"/>
    <d v="1899-12-30T14:50:00"/>
    <s v="14"/>
    <d v="2025-02-07T00:00:00"/>
    <d v="1899-12-30T15:50:00"/>
    <x v="0"/>
    <s v="Bilal Verma"/>
    <x v="0"/>
    <x v="1"/>
    <s v="Toys"/>
    <x v="0"/>
    <x v="5"/>
    <x v="2"/>
    <n v="18.63"/>
    <d v="2025-02-06T00:56:00"/>
    <d v="2024-08-13T00:44:00"/>
    <x v="0"/>
    <d v="2025-02-07T15:50:00"/>
    <d v="2025-02-07T00:56:00"/>
    <x v="0"/>
  </r>
  <r>
    <s v="ORD-20250107-02928"/>
    <x v="0"/>
    <s v="FLW-001"/>
    <x v="1"/>
    <n v="49.73"/>
    <x v="0"/>
    <n v="1"/>
    <x v="55"/>
    <x v="4"/>
    <d v="1899-12-30T09:01:00"/>
    <s v="9"/>
    <d v="2025-01-07T00:00:00"/>
    <d v="1899-12-30T14:01:00"/>
    <x v="31"/>
    <s v="Noor Al Shamsi"/>
    <x v="5"/>
    <x v="1"/>
    <s v="Flowers"/>
    <x v="1"/>
    <x v="5"/>
    <x v="0"/>
    <n v="49.73"/>
    <d v="2025-01-07T00:44:00"/>
    <d v="2024-08-03T01:29:00"/>
    <x v="0"/>
    <d v="2025-01-07T14:01:00"/>
    <d v="2025-01-08T00:44:00"/>
    <x v="1"/>
  </r>
  <r>
    <s v="ORD-20250615-02929"/>
    <x v="0"/>
    <s v="FLW-002"/>
    <x v="5"/>
    <n v="56.87"/>
    <x v="3"/>
    <n v="1"/>
    <x v="127"/>
    <x v="6"/>
    <d v="1899-12-30T11:44:00"/>
    <s v="11"/>
    <d v="2025-06-16T00:00:00"/>
    <d v="1899-12-30T11:44:00"/>
    <x v="18"/>
    <s v="Farhan Shah"/>
    <x v="1"/>
    <x v="1"/>
    <s v="Flowers"/>
    <x v="0"/>
    <x v="2"/>
    <x v="1"/>
    <n v="56.87"/>
    <d v="2025-06-15T01:29:00"/>
    <d v="2024-08-09T00:22:00"/>
    <x v="0"/>
    <d v="2025-06-16T11:44:00"/>
    <d v="2025-06-16T01:29:00"/>
    <x v="0"/>
  </r>
  <r>
    <s v="ORD-20241225-02930"/>
    <x v="0"/>
    <s v="FLW-001"/>
    <x v="1"/>
    <n v="49.87"/>
    <x v="11"/>
    <n v="1"/>
    <x v="221"/>
    <x v="11"/>
    <d v="1899-12-30T20:24:00"/>
    <s v="20"/>
    <d v="2024-12-27T00:00:00"/>
    <d v="1899-12-30T17:02:00"/>
    <x v="18"/>
    <s v="Arjun Shah"/>
    <x v="1"/>
    <x v="0"/>
    <s v="Flowers"/>
    <x v="2"/>
    <x v="0"/>
    <x v="2"/>
    <n v="49.87"/>
    <d v="2024-12-25T01:25:00"/>
    <d v="2024-08-09T01:29:00"/>
    <x v="0"/>
    <d v="2024-12-27T17:02:00"/>
    <d v="2024-12-26T01:25:00"/>
    <x v="0"/>
  </r>
  <r>
    <s v="ORD-20250703-02931"/>
    <x v="0"/>
    <s v="PRF-001"/>
    <x v="14"/>
    <n v="132.28"/>
    <x v="12"/>
    <n v="1"/>
    <x v="299"/>
    <x v="8"/>
    <d v="1899-12-30T09:42:00"/>
    <s v="9"/>
    <d v="2025-07-04T00:00:00"/>
    <d v="1899-12-30T13:42:00"/>
    <x v="24"/>
    <s v="Reem Al Bateen"/>
    <x v="1"/>
    <x v="0"/>
    <s v="Perfume"/>
    <x v="0"/>
    <x v="1"/>
    <x v="0"/>
    <n v="132.28"/>
    <d v="2025-07-03T01:07:00"/>
    <d v="2024-08-10T00:56:00"/>
    <x v="0"/>
    <d v="2025-07-04T13:42:00"/>
    <d v="2025-07-04T01:07:00"/>
    <x v="0"/>
  </r>
  <r>
    <s v="ORD-20250217-02932"/>
    <x v="0"/>
    <s v="FLW-002"/>
    <x v="5"/>
    <n v="50.81"/>
    <x v="1"/>
    <n v="1"/>
    <x v="288"/>
    <x v="5"/>
    <d v="1899-12-30T18:40:00"/>
    <s v="18"/>
    <d v="2025-02-18T00:00:00"/>
    <d v="1899-12-30T18:40:00"/>
    <x v="32"/>
    <s v="Rohit Patel"/>
    <x v="6"/>
    <x v="0"/>
    <s v="Flowers"/>
    <x v="0"/>
    <x v="1"/>
    <x v="0"/>
    <n v="50.81"/>
    <d v="2025-02-17T01:18:00"/>
    <d v="2024-08-23T00:22:00"/>
    <x v="0"/>
    <d v="2025-02-18T18:40:00"/>
    <d v="2025-02-18T01:18:00"/>
    <x v="0"/>
  </r>
  <r>
    <s v="ORD-20250530-02933"/>
    <x v="0"/>
    <s v="GFT-001"/>
    <x v="2"/>
    <n v="33.1"/>
    <x v="2"/>
    <n v="1"/>
    <x v="67"/>
    <x v="1"/>
    <d v="1899-12-30T14:33:00"/>
    <s v="14"/>
    <d v="2025-05-31T00:00:00"/>
    <d v="1899-12-30T14:33:00"/>
    <x v="29"/>
    <s v="Olivia Brown"/>
    <x v="2"/>
    <x v="0"/>
    <s v="Gifting"/>
    <x v="0"/>
    <x v="1"/>
    <x v="0"/>
    <n v="33.1"/>
    <d v="2025-05-30T00:25:00"/>
    <d v="2024-09-07T00:56:00"/>
    <x v="0"/>
    <d v="2025-05-31T14:33:00"/>
    <d v="2025-05-31T00:25:00"/>
    <x v="0"/>
  </r>
  <r>
    <s v="ORD-20250419-02934"/>
    <x v="0"/>
    <s v="TOY-001"/>
    <x v="0"/>
    <n v="16.89"/>
    <x v="1"/>
    <n v="1"/>
    <x v="110"/>
    <x v="0"/>
    <d v="1899-12-30T11:45:00"/>
    <s v="11"/>
    <d v="2025-04-19T00:00:00"/>
    <d v="1899-12-30T14:45:00"/>
    <x v="24"/>
    <s v="Fatima Al Nahyan"/>
    <x v="1"/>
    <x v="1"/>
    <s v="Toys"/>
    <x v="1"/>
    <x v="2"/>
    <x v="1"/>
    <n v="16.89"/>
    <d v="2025-04-19T00:33:00"/>
    <d v="2024-08-16T00:22:00"/>
    <x v="0"/>
    <d v="2025-04-19T14:45:00"/>
    <d v="2025-04-20T00:33:00"/>
    <x v="1"/>
  </r>
  <r>
    <s v="ORD-20250615-02935"/>
    <x v="0"/>
    <s v="PAF-001"/>
    <x v="12"/>
    <n v="23.46"/>
    <x v="3"/>
    <n v="1"/>
    <x v="127"/>
    <x v="6"/>
    <d v="1899-12-30T12:03:00"/>
    <s v="12"/>
    <d v="2025-06-15T00:00:00"/>
    <d v="1899-12-30T17:03:00"/>
    <x v="35"/>
    <s v="Yousef Al Suwaidi"/>
    <x v="5"/>
    <x v="1"/>
    <s v="Bakery"/>
    <x v="1"/>
    <x v="5"/>
    <x v="0"/>
    <n v="23.46"/>
    <d v="2025-06-15T00:33:00"/>
    <d v="2024-09-22T00:33:00"/>
    <x v="0"/>
    <d v="2025-06-15T17:03:00"/>
    <d v="2025-06-16T00:33:00"/>
    <x v="1"/>
  </r>
  <r>
    <s v="ORD-20250117-02936"/>
    <x v="0"/>
    <s v="PAF-001"/>
    <x v="12"/>
    <n v="23.58"/>
    <x v="3"/>
    <n v="1"/>
    <x v="25"/>
    <x v="4"/>
    <d v="1899-12-30T18:09:00"/>
    <s v="18"/>
    <d v="2025-01-18T00:00:00"/>
    <d v="1899-12-30T14:44:00"/>
    <x v="0"/>
    <s v="Saeed Al Bateen"/>
    <x v="0"/>
    <x v="0"/>
    <s v="Bakery"/>
    <x v="0"/>
    <x v="0"/>
    <x v="0"/>
    <n v="23.58"/>
    <d v="2025-01-17T00:25:00"/>
    <d v="2024-10-26T00:56:00"/>
    <x v="0"/>
    <d v="2025-01-18T14:44:00"/>
    <d v="2025-01-18T00:25:00"/>
    <x v="0"/>
  </r>
  <r>
    <s v="ORD-20250122-02937"/>
    <x v="0"/>
    <s v="DAT-001"/>
    <x v="6"/>
    <n v="30.05"/>
    <x v="7"/>
    <n v="1"/>
    <x v="83"/>
    <x v="4"/>
    <d v="1899-12-30T17:47:00"/>
    <s v="17"/>
    <d v="2025-01-23T00:00:00"/>
    <d v="1899-12-30T18:01:00"/>
    <x v="2"/>
    <s v="Ayesha Iqbal"/>
    <x v="0"/>
    <x v="0"/>
    <s v="Dates &amp; Sweets"/>
    <x v="0"/>
    <x v="1"/>
    <x v="1"/>
    <n v="30.05"/>
    <d v="2025-01-22T00:22:00"/>
    <d v="2024-09-01T00:11:00"/>
    <x v="0"/>
    <d v="2025-01-23T18:01:00"/>
    <d v="2025-01-23T00:22:00"/>
    <x v="0"/>
  </r>
  <r>
    <s v="ORD-20240825-02938"/>
    <x v="0"/>
    <s v="GFT-001"/>
    <x v="2"/>
    <n v="38.31"/>
    <x v="10"/>
    <n v="1"/>
    <x v="369"/>
    <x v="7"/>
    <d v="1899-12-30T19:37:00"/>
    <s v="19"/>
    <d v="2024-08-27T00:00:00"/>
    <d v="1899-12-30T16:59:00"/>
    <x v="1"/>
    <s v="Michael Davis"/>
    <x v="1"/>
    <x v="1"/>
    <s v="Gifting"/>
    <x v="2"/>
    <x v="3"/>
    <x v="2"/>
    <n v="38.31"/>
    <d v="2024-08-25T00:11:00"/>
    <d v="2024-08-25T00:11:00"/>
    <x v="1"/>
    <d v="2024-08-27T16:59:00"/>
    <d v="2024-08-26T00:11:00"/>
    <x v="0"/>
  </r>
  <r>
    <s v="ORD-20250201-02939"/>
    <x v="0"/>
    <s v="BBY-001"/>
    <x v="16"/>
    <n v="58.87"/>
    <x v="0"/>
    <n v="1"/>
    <x v="170"/>
    <x v="5"/>
    <d v="1899-12-30T13:24:00"/>
    <s v="13"/>
    <d v="2025-02-02T00:00:00"/>
    <d v="1899-12-30T15:24:00"/>
    <x v="7"/>
    <s v="Meera Shaikh"/>
    <x v="0"/>
    <x v="1"/>
    <s v="Baby"/>
    <x v="0"/>
    <x v="1"/>
    <x v="0"/>
    <n v="58.87"/>
    <d v="2025-02-01T00:33:00"/>
    <d v="2024-08-18T01:18:00"/>
    <x v="0"/>
    <d v="2025-02-02T15:24:00"/>
    <d v="2025-02-02T00:33:00"/>
    <x v="0"/>
  </r>
  <r>
    <s v="ORD-20250409-02940"/>
    <x v="0"/>
    <s v="TOY-001"/>
    <x v="0"/>
    <n v="20.399999999999999"/>
    <x v="1"/>
    <n v="1"/>
    <x v="189"/>
    <x v="0"/>
    <d v="1899-12-30T18:26:00"/>
    <s v="18"/>
    <d v="2025-04-10T00:00:00"/>
    <d v="1899-12-30T18:30:00"/>
    <x v="27"/>
    <s v="Aisha Al Nuaimi"/>
    <x v="7"/>
    <x v="0"/>
    <s v="Toys"/>
    <x v="0"/>
    <x v="5"/>
    <x v="0"/>
    <n v="20.399999999999999"/>
    <d v="2025-04-09T00:56:00"/>
    <d v="2024-08-03T00:25:00"/>
    <x v="0"/>
    <d v="2025-04-10T18:30:00"/>
    <d v="2025-04-10T00:56:00"/>
    <x v="0"/>
  </r>
  <r>
    <s v="ORD-20250530-02941"/>
    <x v="0"/>
    <s v="HMP-001"/>
    <x v="11"/>
    <n v="84.14"/>
    <x v="12"/>
    <n v="1"/>
    <x v="67"/>
    <x v="1"/>
    <d v="1899-12-30T11:40:00"/>
    <s v="11"/>
    <d v="2025-05-30T00:00:00"/>
    <d v="1899-12-30T15:40:00"/>
    <x v="6"/>
    <s v="Khalid Al Falasi"/>
    <x v="0"/>
    <x v="1"/>
    <s v="Hamper"/>
    <x v="1"/>
    <x v="2"/>
    <x v="0"/>
    <n v="84.14"/>
    <d v="2025-05-30T00:11:00"/>
    <d v="2024-08-12T00:44:00"/>
    <x v="0"/>
    <d v="2025-05-30T15:40:00"/>
    <d v="2025-05-31T00:11:00"/>
    <x v="1"/>
  </r>
  <r>
    <s v="ORD-20240814-02942"/>
    <x v="0"/>
    <s v="PER-001"/>
    <x v="10"/>
    <n v="12.71"/>
    <x v="8"/>
    <n v="2"/>
    <x v="244"/>
    <x v="7"/>
    <d v="1899-12-30T11:56:00"/>
    <s v="11"/>
    <d v="2024-08-15T00:00:00"/>
    <d v="1899-12-30T16:56:00"/>
    <x v="16"/>
    <s v="Latifa Al Mazrouei"/>
    <x v="0"/>
    <x v="1"/>
    <s v="Personalized"/>
    <x v="0"/>
    <x v="2"/>
    <x v="0"/>
    <n v="25.42"/>
    <d v="2024-08-14T00:22:00"/>
    <d v="2024-08-14T00:22:00"/>
    <x v="1"/>
    <d v="2024-08-15T16:56:00"/>
    <d v="2024-08-15T00:22:00"/>
    <x v="0"/>
  </r>
  <r>
    <s v="ORD-20250121-02943"/>
    <x v="0"/>
    <s v="BAL-001"/>
    <x v="13"/>
    <n v="28.56"/>
    <x v="8"/>
    <n v="1"/>
    <x v="53"/>
    <x v="4"/>
    <d v="1899-12-30T11:54:00"/>
    <s v="11"/>
    <d v="2025-01-22T00:00:00"/>
    <d v="1899-12-30T17:54:00"/>
    <x v="36"/>
    <s v="Sara Shah"/>
    <x v="6"/>
    <x v="0"/>
    <s v="Balloons"/>
    <x v="0"/>
    <x v="6"/>
    <x v="1"/>
    <n v="28.56"/>
    <d v="2025-01-21T00:33:00"/>
    <d v="2024-08-06T00:44:00"/>
    <x v="0"/>
    <d v="2025-01-22T17:54:00"/>
    <d v="2025-01-22T00:33:00"/>
    <x v="0"/>
  </r>
  <r>
    <s v="ORD-20241027-02944"/>
    <x v="0"/>
    <s v="PAF-001"/>
    <x v="12"/>
    <n v="19.079999999999998"/>
    <x v="11"/>
    <n v="2"/>
    <x v="28"/>
    <x v="10"/>
    <d v="1899-12-30T11:52:00"/>
    <s v="11"/>
    <d v="2024-10-27T00:00:00"/>
    <d v="1899-12-30T16:52:00"/>
    <x v="12"/>
    <s v="Yousef Al Mansoori"/>
    <x v="1"/>
    <x v="0"/>
    <s v="Bakery"/>
    <x v="1"/>
    <x v="2"/>
    <x v="1"/>
    <n v="38.159999999999997"/>
    <d v="2024-10-27T00:44:00"/>
    <d v="2024-09-04T01:15:00"/>
    <x v="0"/>
    <d v="2024-10-27T16:52:00"/>
    <d v="2024-10-28T00:44:00"/>
    <x v="1"/>
  </r>
  <r>
    <s v="ORD-20250615-02945"/>
    <x v="0"/>
    <s v="PER-001"/>
    <x v="10"/>
    <n v="11.5"/>
    <x v="5"/>
    <n v="3"/>
    <x v="127"/>
    <x v="6"/>
    <d v="1899-12-30T20:48:00"/>
    <s v="20"/>
    <d v="2025-06-17T00:00:00"/>
    <d v="1899-12-30T20:45:00"/>
    <x v="19"/>
    <s v="Ali Chaudhry"/>
    <x v="0"/>
    <x v="1"/>
    <s v="Personalized"/>
    <x v="2"/>
    <x v="0"/>
    <x v="2"/>
    <n v="34.5"/>
    <d v="2025-06-15T01:07:00"/>
    <d v="2024-08-07T00:11:00"/>
    <x v="0"/>
    <d v="2025-06-17T20:45:00"/>
    <d v="2025-06-16T01:07:00"/>
    <x v="0"/>
  </r>
  <r>
    <s v="ORD-20250623-02946"/>
    <x v="0"/>
    <s v="PRF-001"/>
    <x v="14"/>
    <n v="112.94"/>
    <x v="10"/>
    <n v="1"/>
    <x v="115"/>
    <x v="6"/>
    <d v="1899-12-30T10:42:00"/>
    <s v="10"/>
    <d v="2025-06-23T00:00:00"/>
    <d v="1899-12-30T17:42:00"/>
    <x v="6"/>
    <s v="Ayesha Patel"/>
    <x v="0"/>
    <x v="1"/>
    <s v="Perfume"/>
    <x v="1"/>
    <x v="1"/>
    <x v="2"/>
    <n v="112.94"/>
    <d v="2025-06-23T00:33:00"/>
    <d v="2024-08-01T00:11:00"/>
    <x v="0"/>
    <d v="2025-06-23T17:42:00"/>
    <d v="2025-06-24T00:33:00"/>
    <x v="1"/>
  </r>
  <r>
    <s v="ORD-20241001-02947"/>
    <x v="0"/>
    <s v="GFT-001"/>
    <x v="2"/>
    <n v="37.020000000000003"/>
    <x v="10"/>
    <n v="1"/>
    <x v="18"/>
    <x v="10"/>
    <d v="1899-12-30T11:31:00"/>
    <s v="11"/>
    <d v="2024-10-02T00:00:00"/>
    <d v="1899-12-30T12:31:00"/>
    <x v="35"/>
    <s v="Abdullah Al Suwaidi"/>
    <x v="5"/>
    <x v="1"/>
    <s v="Gifting"/>
    <x v="0"/>
    <x v="2"/>
    <x v="0"/>
    <n v="37.020000000000003"/>
    <d v="2024-10-01T00:11:00"/>
    <d v="2024-08-22T00:56:00"/>
    <x v="0"/>
    <d v="2024-10-02T12:31:00"/>
    <d v="2024-10-02T00:11:00"/>
    <x v="0"/>
  </r>
  <r>
    <s v="ORD-20250109-02948"/>
    <x v="0"/>
    <s v="PRF-001"/>
    <x v="14"/>
    <n v="109.92"/>
    <x v="2"/>
    <n v="1"/>
    <x v="138"/>
    <x v="4"/>
    <d v="1899-12-30T20:45:00"/>
    <s v="20"/>
    <d v="2025-01-11T00:00:00"/>
    <d v="1899-12-30T19:46:00"/>
    <x v="2"/>
    <s v="Bilal Verma"/>
    <x v="0"/>
    <x v="0"/>
    <s v="Perfume"/>
    <x v="2"/>
    <x v="3"/>
    <x v="0"/>
    <n v="109.92"/>
    <d v="2025-01-09T00:33:00"/>
    <d v="2024-08-13T00:44:00"/>
    <x v="0"/>
    <d v="2025-01-11T19:46:00"/>
    <d v="2025-01-10T00:33:00"/>
    <x v="0"/>
  </r>
  <r>
    <s v="ORD-20241010-02949"/>
    <x v="0"/>
    <s v="HMP-001"/>
    <x v="11"/>
    <n v="79.540000000000006"/>
    <x v="12"/>
    <n v="1"/>
    <x v="266"/>
    <x v="10"/>
    <d v="1899-12-30T11:36:00"/>
    <s v="11"/>
    <d v="2024-10-11T00:00:00"/>
    <d v="1899-12-30T15:36:00"/>
    <x v="7"/>
    <s v="Latifa Al Suwaidi"/>
    <x v="0"/>
    <x v="0"/>
    <s v="Hamper"/>
    <x v="0"/>
    <x v="0"/>
    <x v="1"/>
    <n v="79.540000000000006"/>
    <d v="2024-10-10T00:33:00"/>
    <d v="2024-10-05T00:44:00"/>
    <x v="0"/>
    <d v="2024-10-11T15:36:00"/>
    <d v="2024-10-11T00:33:00"/>
    <x v="0"/>
  </r>
  <r>
    <s v="ORD-20250218-02950"/>
    <x v="0"/>
    <s v="DAT-001"/>
    <x v="6"/>
    <n v="32.18"/>
    <x v="4"/>
    <n v="1"/>
    <x v="49"/>
    <x v="5"/>
    <d v="1899-12-30T17:22:00"/>
    <s v="17"/>
    <d v="2025-02-19T00:00:00"/>
    <d v="1899-12-30T18:22:00"/>
    <x v="19"/>
    <s v="Faisal Al Hosani"/>
    <x v="0"/>
    <x v="0"/>
    <s v="Dates &amp; Sweets"/>
    <x v="0"/>
    <x v="6"/>
    <x v="0"/>
    <n v="32.18"/>
    <d v="2025-02-18T00:11:00"/>
    <d v="2024-08-02T00:44:00"/>
    <x v="0"/>
    <d v="2025-02-19T18:22:00"/>
    <d v="2025-02-19T00:11:00"/>
    <x v="0"/>
  </r>
  <r>
    <s v="ORD-20250330-02951"/>
    <x v="0"/>
    <s v="GFT-001"/>
    <x v="2"/>
    <n v="36.950000000000003"/>
    <x v="2"/>
    <n v="2"/>
    <x v="102"/>
    <x v="2"/>
    <d v="1899-12-30T09:48:00"/>
    <s v="9"/>
    <d v="2025-03-31T00:00:00"/>
    <d v="1899-12-30T12:48:00"/>
    <x v="3"/>
    <s v="Hina Ahmed"/>
    <x v="0"/>
    <x v="0"/>
    <s v="Gifting"/>
    <x v="0"/>
    <x v="1"/>
    <x v="2"/>
    <n v="73.900000000000006"/>
    <d v="2025-03-30T00:33:00"/>
    <d v="2024-08-26T00:33:00"/>
    <x v="0"/>
    <d v="2025-03-31T12:48:00"/>
    <d v="2025-03-31T00:33:00"/>
    <x v="0"/>
  </r>
  <r>
    <s v="ORD-20250630-02952"/>
    <x v="0"/>
    <s v="HMP-002"/>
    <x v="8"/>
    <n v="91.28"/>
    <x v="7"/>
    <n v="1"/>
    <x v="118"/>
    <x v="6"/>
    <d v="1899-12-30T09:04:00"/>
    <s v="9"/>
    <d v="2025-07-01T00:00:00"/>
    <d v="1899-12-30T09:04:00"/>
    <x v="6"/>
    <s v="Latifa Al Nahyan"/>
    <x v="0"/>
    <x v="1"/>
    <s v="Hamper"/>
    <x v="0"/>
    <x v="6"/>
    <x v="1"/>
    <n v="91.28"/>
    <d v="2025-06-30T01:18:00"/>
    <d v="2024-11-16T00:33:00"/>
    <x v="0"/>
    <d v="2025-07-01T09:04:00"/>
    <d v="2025-07-01T01:18:00"/>
    <x v="0"/>
  </r>
  <r>
    <s v="ORD-20250618-02953"/>
    <x v="0"/>
    <s v="GFT-001"/>
    <x v="2"/>
    <n v="32.229999999999997"/>
    <x v="2"/>
    <n v="1"/>
    <x v="161"/>
    <x v="6"/>
    <d v="1899-12-30T20:13:00"/>
    <s v="20"/>
    <d v="2025-06-20T00:00:00"/>
    <d v="1899-12-30T14:12:00"/>
    <x v="32"/>
    <s v="Aisha Al Shamsi"/>
    <x v="6"/>
    <x v="1"/>
    <s v="Gifting"/>
    <x v="2"/>
    <x v="2"/>
    <x v="2"/>
    <n v="32.229999999999997"/>
    <d v="2025-06-18T00:11:00"/>
    <d v="2024-08-27T01:15:00"/>
    <x v="0"/>
    <d v="2025-06-20T14:12:00"/>
    <d v="2025-06-19T00:11:00"/>
    <x v="0"/>
  </r>
  <r>
    <s v="ORD-20241104-02954"/>
    <x v="0"/>
    <s v="HMP-002"/>
    <x v="8"/>
    <n v="93.5"/>
    <x v="9"/>
    <n v="3"/>
    <x v="216"/>
    <x v="9"/>
    <d v="1899-12-30T10:58:00"/>
    <s v="10"/>
    <d v="2024-11-04T00:00:00"/>
    <d v="1899-12-30T15:58:00"/>
    <x v="37"/>
    <s v="David Davis"/>
    <x v="7"/>
    <x v="0"/>
    <s v="Hamper"/>
    <x v="1"/>
    <x v="2"/>
    <x v="0"/>
    <n v="280.5"/>
    <d v="2024-11-04T00:44:00"/>
    <d v="2024-09-20T00:22:00"/>
    <x v="0"/>
    <d v="2024-11-04T15:58:00"/>
    <d v="2024-11-05T00:44:00"/>
    <x v="1"/>
  </r>
  <r>
    <s v="ORD-20250314-02955"/>
    <x v="0"/>
    <s v="CRP-001"/>
    <x v="4"/>
    <n v="157.01"/>
    <x v="4"/>
    <n v="5"/>
    <x v="367"/>
    <x v="2"/>
    <d v="1899-12-30T15:38:00"/>
    <s v="15"/>
    <d v="2025-03-15T00:00:00"/>
    <d v="1899-12-30T21:38:00"/>
    <x v="10"/>
    <s v="Neha Verma"/>
    <x v="1"/>
    <x v="1"/>
    <s v="Hamper"/>
    <x v="0"/>
    <x v="3"/>
    <x v="0"/>
    <n v="785.05"/>
    <d v="2025-03-14T01:29:00"/>
    <d v="2024-08-26T00:11:00"/>
    <x v="0"/>
    <d v="2025-03-15T21:38:00"/>
    <d v="2025-03-15T01:29:00"/>
    <x v="0"/>
  </r>
  <r>
    <s v="ORD-20241016-02956"/>
    <x v="0"/>
    <s v="FLW-002"/>
    <x v="5"/>
    <n v="53.16"/>
    <x v="6"/>
    <n v="2"/>
    <x v="248"/>
    <x v="10"/>
    <d v="1899-12-30T09:04:00"/>
    <s v="9"/>
    <d v="2024-10-17T00:00:00"/>
    <d v="1899-12-30T10:04:00"/>
    <x v="3"/>
    <s v="Sara Chaudhry"/>
    <x v="0"/>
    <x v="1"/>
    <s v="Flowers"/>
    <x v="0"/>
    <x v="6"/>
    <x v="0"/>
    <n v="106.32"/>
    <d v="2024-10-16T01:18:00"/>
    <d v="2024-09-21T00:33:00"/>
    <x v="0"/>
    <d v="2024-10-17T10:04:00"/>
    <d v="2024-10-17T01:18:00"/>
    <x v="0"/>
  </r>
  <r>
    <s v="ORD-20250211-02957"/>
    <x v="0"/>
    <s v="CHC-001"/>
    <x v="17"/>
    <n v="16.29"/>
    <x v="1"/>
    <n v="2"/>
    <x v="237"/>
    <x v="5"/>
    <d v="1899-12-30T13:26:00"/>
    <s v="13"/>
    <d v="2025-02-12T00:00:00"/>
    <d v="1899-12-30T17:26:00"/>
    <x v="34"/>
    <s v="Maryam Al Marri"/>
    <x v="3"/>
    <x v="1"/>
    <s v="Chocolate"/>
    <x v="0"/>
    <x v="5"/>
    <x v="1"/>
    <n v="32.58"/>
    <d v="2025-02-11T00:22:00"/>
    <d v="2024-09-02T00:33:00"/>
    <x v="0"/>
    <d v="2025-02-12T17:26:00"/>
    <d v="2025-02-12T00:22:00"/>
    <x v="0"/>
  </r>
  <r>
    <s v="ORD-20250524-02958"/>
    <x v="0"/>
    <s v="HOM-001"/>
    <x v="3"/>
    <n v="27.43"/>
    <x v="11"/>
    <n v="1"/>
    <x v="114"/>
    <x v="1"/>
    <d v="1899-12-30T09:08:00"/>
    <s v="9"/>
    <d v="2025-05-25T00:00:00"/>
    <d v="1899-12-30T13:08:00"/>
    <x v="8"/>
    <s v="Sana Ahmed"/>
    <x v="2"/>
    <x v="0"/>
    <s v="Home Fragrance"/>
    <x v="0"/>
    <x v="5"/>
    <x v="0"/>
    <n v="27.43"/>
    <d v="2025-05-24T00:56:00"/>
    <d v="2024-09-01T00:44:00"/>
    <x v="0"/>
    <d v="2025-05-25T13:08:00"/>
    <d v="2025-05-25T00:56:00"/>
    <x v="0"/>
  </r>
  <r>
    <s v="ORD-20241111-02959"/>
    <x v="0"/>
    <s v="HMP-002"/>
    <x v="8"/>
    <n v="76.290000000000006"/>
    <x v="9"/>
    <n v="10"/>
    <x v="20"/>
    <x v="9"/>
    <d v="1899-12-30T21:41:00"/>
    <s v="21"/>
    <d v="2024-11-13T00:00:00"/>
    <d v="1899-12-30T19:57:00"/>
    <x v="2"/>
    <s v="Abdullah Al Bateen"/>
    <x v="0"/>
    <x v="0"/>
    <s v="Hamper"/>
    <x v="2"/>
    <x v="2"/>
    <x v="0"/>
    <n v="762.90000000000009"/>
    <d v="2024-11-11T00:22:00"/>
    <d v="2024-08-27T01:07:00"/>
    <x v="0"/>
    <d v="2024-11-13T19:57:00"/>
    <d v="2024-11-12T00:22:00"/>
    <x v="0"/>
  </r>
  <r>
    <s v="ORD-20250728-02960"/>
    <x v="0"/>
    <s v="PRF-001"/>
    <x v="14"/>
    <n v="121.82"/>
    <x v="2"/>
    <n v="1"/>
    <x v="281"/>
    <x v="8"/>
    <d v="1899-12-30T10:32:00"/>
    <s v="10"/>
    <d v="2025-07-29T00:00:00"/>
    <d v="1899-12-30T10:32:00"/>
    <x v="1"/>
    <s v="Aisha Al Hosani"/>
    <x v="1"/>
    <x v="0"/>
    <s v="Perfume"/>
    <x v="0"/>
    <x v="1"/>
    <x v="2"/>
    <n v="121.82"/>
    <d v="2025-07-28T01:29:00"/>
    <d v="2024-09-18T01:15:00"/>
    <x v="0"/>
    <d v="2025-07-29T10:32:00"/>
    <d v="2025-07-29T01:29:00"/>
    <x v="0"/>
  </r>
  <r>
    <s v="ORD-20240831-02961"/>
    <x v="0"/>
    <s v="PER-001"/>
    <x v="10"/>
    <n v="12.97"/>
    <x v="5"/>
    <n v="2"/>
    <x v="270"/>
    <x v="7"/>
    <d v="1899-12-30T13:48:00"/>
    <s v="13"/>
    <d v="2024-08-31T00:00:00"/>
    <d v="1899-12-30T18:48:00"/>
    <x v="37"/>
    <s v="Aijaz Patel"/>
    <x v="7"/>
    <x v="1"/>
    <s v="Personalized"/>
    <x v="1"/>
    <x v="3"/>
    <x v="2"/>
    <n v="25.94"/>
    <d v="2024-08-31T01:15:00"/>
    <d v="2024-08-31T01:15:00"/>
    <x v="1"/>
    <d v="2024-08-31T18:48:00"/>
    <d v="2024-09-01T01:15:00"/>
    <x v="1"/>
  </r>
  <r>
    <s v="ORD-20250219-02962"/>
    <x v="0"/>
    <s v="CRP-001"/>
    <x v="4"/>
    <n v="152.22"/>
    <x v="9"/>
    <n v="3"/>
    <x v="201"/>
    <x v="5"/>
    <d v="1899-12-30T10:51:00"/>
    <s v="10"/>
    <d v="2025-02-19T00:00:00"/>
    <d v="1899-12-30T13:51:00"/>
    <x v="7"/>
    <s v="Emily Williams"/>
    <x v="0"/>
    <x v="0"/>
    <s v="Hamper"/>
    <x v="1"/>
    <x v="1"/>
    <x v="2"/>
    <n v="456.65999999999997"/>
    <d v="2025-02-19T00:33:00"/>
    <d v="2024-08-27T01:29:00"/>
    <x v="0"/>
    <d v="2025-02-19T13:51:00"/>
    <d v="2025-02-20T00:33:00"/>
    <x v="1"/>
  </r>
  <r>
    <s v="ORD-20240916-02963"/>
    <x v="0"/>
    <s v="BAL-001"/>
    <x v="13"/>
    <n v="26.88"/>
    <x v="8"/>
    <n v="1"/>
    <x v="109"/>
    <x v="3"/>
    <d v="1899-12-30T20:22:00"/>
    <s v="20"/>
    <d v="2024-09-18T00:00:00"/>
    <d v="1899-12-30T13:36:00"/>
    <x v="12"/>
    <s v="Bilal Iqbal"/>
    <x v="1"/>
    <x v="1"/>
    <s v="Balloons"/>
    <x v="2"/>
    <x v="1"/>
    <x v="0"/>
    <n v="26.88"/>
    <d v="2024-09-16T00:11:00"/>
    <d v="2024-09-16T00:11:00"/>
    <x v="1"/>
    <d v="2024-09-18T13:36:00"/>
    <d v="2024-09-17T00:11:00"/>
    <x v="0"/>
  </r>
  <r>
    <s v="ORD-20250711-02964"/>
    <x v="0"/>
    <s v="FLW-002"/>
    <x v="5"/>
    <n v="55.05"/>
    <x v="5"/>
    <n v="1"/>
    <x v="368"/>
    <x v="8"/>
    <d v="1899-12-30T16:42:00"/>
    <s v="16"/>
    <d v="2025-07-12T00:00:00"/>
    <d v="1899-12-30T21:42:00"/>
    <x v="7"/>
    <s v="Isabella Brown"/>
    <x v="0"/>
    <x v="0"/>
    <s v="Flowers"/>
    <x v="0"/>
    <x v="2"/>
    <x v="0"/>
    <n v="55.05"/>
    <d v="2025-07-11T00:33:00"/>
    <d v="2024-08-12T01:18:00"/>
    <x v="0"/>
    <d v="2025-07-12T21:42:00"/>
    <d v="2025-07-12T00:33:00"/>
    <x v="0"/>
  </r>
  <r>
    <s v="ORD-20250312-02965"/>
    <x v="0"/>
    <s v="PER-001"/>
    <x v="10"/>
    <n v="14.75"/>
    <x v="8"/>
    <n v="2"/>
    <x v="71"/>
    <x v="2"/>
    <d v="1899-12-30T11:40:00"/>
    <s v="11"/>
    <d v="2025-03-13T00:00:00"/>
    <d v="1899-12-30T14:40:00"/>
    <x v="5"/>
    <s v="Hassan Al Shamsi"/>
    <x v="0"/>
    <x v="1"/>
    <s v="Personalized"/>
    <x v="0"/>
    <x v="5"/>
    <x v="0"/>
    <n v="29.5"/>
    <d v="2025-03-12T00:11:00"/>
    <d v="2024-08-04T00:25:00"/>
    <x v="0"/>
    <d v="2025-03-13T14:40:00"/>
    <d v="2025-03-13T00:11:00"/>
    <x v="0"/>
  </r>
  <r>
    <s v="ORD-20250516-02966"/>
    <x v="0"/>
    <s v="TOY-001"/>
    <x v="0"/>
    <n v="15.6"/>
    <x v="0"/>
    <n v="1"/>
    <x v="141"/>
    <x v="1"/>
    <d v="1899-12-30T12:39:00"/>
    <s v="12"/>
    <d v="2025-05-17T00:00:00"/>
    <d v="1899-12-30T17:39:00"/>
    <x v="18"/>
    <s v="Hassan Hussain"/>
    <x v="1"/>
    <x v="0"/>
    <s v="Toys"/>
    <x v="0"/>
    <x v="2"/>
    <x v="0"/>
    <n v="15.6"/>
    <d v="2025-05-16T00:33:00"/>
    <d v="2024-08-02T01:15:00"/>
    <x v="0"/>
    <d v="2025-05-17T17:39:00"/>
    <d v="2025-05-17T00:33:00"/>
    <x v="0"/>
  </r>
  <r>
    <s v="ORD-20250803-02967"/>
    <x v="0"/>
    <s v="BBY-001"/>
    <x v="16"/>
    <n v="70.510000000000005"/>
    <x v="0"/>
    <n v="2"/>
    <x v="44"/>
    <x v="7"/>
    <d v="1899-12-30T10:12:00"/>
    <s v="10"/>
    <d v="2025-08-03T00:00:00"/>
    <d v="1899-12-30T16:12:00"/>
    <x v="4"/>
    <s v="Daniel Smith"/>
    <x v="0"/>
    <x v="1"/>
    <s v="Baby"/>
    <x v="1"/>
    <x v="1"/>
    <x v="1"/>
    <n v="141.02000000000001"/>
    <d v="2025-08-03T00:25:00"/>
    <d v="2024-08-19T01:18:00"/>
    <x v="0"/>
    <d v="2025-08-03T16:12:00"/>
    <d v="2025-08-04T00:25:00"/>
    <x v="1"/>
  </r>
  <r>
    <s v="ORD-20240818-02968"/>
    <x v="0"/>
    <s v="PAF-001"/>
    <x v="12"/>
    <n v="21.7"/>
    <x v="11"/>
    <n v="1"/>
    <x v="214"/>
    <x v="7"/>
    <d v="1899-12-30T10:17:00"/>
    <s v="10"/>
    <d v="2024-08-18T00:00:00"/>
    <d v="1899-12-30T14:17:00"/>
    <x v="3"/>
    <s v="Fatima Al Nahyan"/>
    <x v="0"/>
    <x v="1"/>
    <s v="Bakery"/>
    <x v="1"/>
    <x v="3"/>
    <x v="1"/>
    <n v="21.7"/>
    <d v="2024-08-18T00:22:00"/>
    <d v="2024-08-16T00:22:00"/>
    <x v="0"/>
    <d v="2024-08-18T14:17:00"/>
    <d v="2024-08-19T00:22:00"/>
    <x v="1"/>
  </r>
  <r>
    <s v="ORD-20240909-02969"/>
    <x v="0"/>
    <s v="HOM-001"/>
    <x v="3"/>
    <n v="31.85"/>
    <x v="11"/>
    <n v="1"/>
    <x v="153"/>
    <x v="3"/>
    <d v="1899-12-30T09:40:00"/>
    <s v="9"/>
    <d v="2024-09-09T00:00:00"/>
    <d v="1899-12-30T16:40:00"/>
    <x v="0"/>
    <s v="Maryam Al Nahyan"/>
    <x v="0"/>
    <x v="0"/>
    <s v="Home Fragrance"/>
    <x v="1"/>
    <x v="1"/>
    <x v="2"/>
    <n v="31.85"/>
    <d v="2024-09-09T01:18:00"/>
    <d v="2024-08-22T01:15:00"/>
    <x v="0"/>
    <d v="2024-09-09T16:40:00"/>
    <d v="2024-09-10T01:18:00"/>
    <x v="1"/>
  </r>
  <r>
    <s v="ORD-20241219-02970"/>
    <x v="0"/>
    <s v="HOM-001"/>
    <x v="3"/>
    <n v="31.06"/>
    <x v="6"/>
    <n v="1"/>
    <x v="124"/>
    <x v="11"/>
    <d v="1899-12-30T11:32:00"/>
    <s v="11"/>
    <d v="2024-12-20T00:00:00"/>
    <d v="1899-12-30T13:32:00"/>
    <x v="1"/>
    <s v="Yousef Al Falasi"/>
    <x v="1"/>
    <x v="1"/>
    <s v="Home Fragrance"/>
    <x v="0"/>
    <x v="1"/>
    <x v="1"/>
    <n v="31.06"/>
    <d v="2024-12-19T00:56:00"/>
    <d v="2024-11-09T00:44:00"/>
    <x v="0"/>
    <d v="2024-12-20T13:32:00"/>
    <d v="2024-12-20T00:56:00"/>
    <x v="0"/>
  </r>
  <r>
    <s v="ORD-20250421-02971"/>
    <x v="0"/>
    <s v="GFT-001"/>
    <x v="2"/>
    <n v="32.950000000000003"/>
    <x v="12"/>
    <n v="1"/>
    <x v="128"/>
    <x v="0"/>
    <d v="1899-12-30T17:37:00"/>
    <s v="17"/>
    <d v="2025-04-22T00:00:00"/>
    <d v="1899-12-30T19:37:00"/>
    <x v="17"/>
    <s v="Ali Shah"/>
    <x v="2"/>
    <x v="0"/>
    <s v="Gifting"/>
    <x v="0"/>
    <x v="1"/>
    <x v="0"/>
    <n v="32.950000000000003"/>
    <d v="2025-04-21T01:18:00"/>
    <d v="2024-08-05T01:18:00"/>
    <x v="0"/>
    <d v="2025-04-22T19:37:00"/>
    <d v="2025-04-22T01:18:00"/>
    <x v="0"/>
  </r>
  <r>
    <s v="ORD-20250520-02972"/>
    <x v="0"/>
    <s v="FLW-001"/>
    <x v="1"/>
    <n v="49.9"/>
    <x v="0"/>
    <n v="1"/>
    <x v="291"/>
    <x v="1"/>
    <d v="1899-12-30T09:03:00"/>
    <s v="9"/>
    <d v="2025-05-20T00:00:00"/>
    <d v="1899-12-30T12:03:00"/>
    <x v="12"/>
    <s v="Ayesha Shah"/>
    <x v="1"/>
    <x v="0"/>
    <s v="Flowers"/>
    <x v="1"/>
    <x v="1"/>
    <x v="1"/>
    <n v="49.9"/>
    <d v="2025-05-20T00:33:00"/>
    <d v="2024-09-08T00:56:00"/>
    <x v="0"/>
    <d v="2025-05-20T12:03:00"/>
    <d v="2025-05-21T00:33:00"/>
    <x v="1"/>
  </r>
  <r>
    <s v="ORD-20250426-02973"/>
    <x v="0"/>
    <s v="BAL-001"/>
    <x v="13"/>
    <n v="21.28"/>
    <x v="8"/>
    <n v="5"/>
    <x v="129"/>
    <x v="0"/>
    <d v="1899-12-30T17:59:00"/>
    <s v="17"/>
    <d v="2025-04-27T00:00:00"/>
    <d v="1899-12-30T18:59:00"/>
    <x v="0"/>
    <s v="Farhan Ahmed"/>
    <x v="0"/>
    <x v="0"/>
    <s v="Balloons"/>
    <x v="0"/>
    <x v="1"/>
    <x v="0"/>
    <n v="106.4"/>
    <d v="2025-04-26T00:56:00"/>
    <d v="2024-08-15T00:11:00"/>
    <x v="0"/>
    <d v="2025-04-27T18:59:00"/>
    <d v="2025-04-27T00:56:00"/>
    <x v="0"/>
  </r>
  <r>
    <s v="ORD-20241116-02974"/>
    <x v="0"/>
    <s v="CKE-001"/>
    <x v="7"/>
    <n v="57.65"/>
    <x v="8"/>
    <n v="1"/>
    <x v="363"/>
    <x v="9"/>
    <d v="1899-12-30T14:22:00"/>
    <s v="14"/>
    <d v="2024-11-16T00:00:00"/>
    <d v="1899-12-30T19:22:00"/>
    <x v="29"/>
    <s v="Saeed Al Shamsi"/>
    <x v="2"/>
    <x v="0"/>
    <s v="Cakes"/>
    <x v="1"/>
    <x v="1"/>
    <x v="0"/>
    <n v="57.65"/>
    <d v="2024-11-16T00:11:00"/>
    <d v="2024-09-30T01:29:00"/>
    <x v="0"/>
    <d v="2024-11-16T19:22:00"/>
    <d v="2024-11-17T00:11:00"/>
    <x v="1"/>
  </r>
  <r>
    <s v="ORD-20250311-02975"/>
    <x v="0"/>
    <s v="TOY-001"/>
    <x v="0"/>
    <n v="18.43"/>
    <x v="1"/>
    <n v="1"/>
    <x v="94"/>
    <x v="2"/>
    <d v="1899-12-30T12:20:00"/>
    <s v="12"/>
    <d v="2025-03-11T00:00:00"/>
    <d v="1899-12-30T19:20:00"/>
    <x v="7"/>
    <s v="Ahmed Al Hosani"/>
    <x v="0"/>
    <x v="0"/>
    <s v="Toys"/>
    <x v="1"/>
    <x v="1"/>
    <x v="0"/>
    <n v="18.43"/>
    <d v="2025-03-11T01:29:00"/>
    <d v="2024-08-13T00:44:00"/>
    <x v="0"/>
    <d v="2025-03-11T19:20:00"/>
    <d v="2025-03-12T01:29:00"/>
    <x v="1"/>
  </r>
  <r>
    <s v="ORD-20250318-02976"/>
    <x v="0"/>
    <s v="FLW-002"/>
    <x v="5"/>
    <n v="57.81"/>
    <x v="6"/>
    <n v="2"/>
    <x v="233"/>
    <x v="2"/>
    <d v="1899-12-30T10:31:00"/>
    <s v="10"/>
    <d v="2025-03-18T00:00:00"/>
    <d v="1899-12-30T15:31:00"/>
    <x v="7"/>
    <s v="Maryam Al Shamsi"/>
    <x v="0"/>
    <x v="1"/>
    <s v="Flowers"/>
    <x v="1"/>
    <x v="1"/>
    <x v="1"/>
    <n v="115.62"/>
    <d v="2025-03-18T00:44:00"/>
    <d v="2024-09-13T00:56:00"/>
    <x v="0"/>
    <d v="2025-03-18T15:31:00"/>
    <d v="2025-03-19T00:44:00"/>
    <x v="1"/>
  </r>
  <r>
    <s v="ORD-20250613-02977"/>
    <x v="0"/>
    <s v="CRP-001"/>
    <x v="4"/>
    <n v="162.13"/>
    <x v="4"/>
    <n v="6"/>
    <x v="235"/>
    <x v="6"/>
    <d v="1899-12-30T09:07:00"/>
    <s v="9"/>
    <d v="2025-06-13T00:00:00"/>
    <d v="1899-12-30T12:07:00"/>
    <x v="13"/>
    <s v="Hassan Al Falasi"/>
    <x v="3"/>
    <x v="1"/>
    <s v="Hamper"/>
    <x v="1"/>
    <x v="1"/>
    <x v="1"/>
    <n v="972.78"/>
    <d v="2025-06-13T00:11:00"/>
    <d v="2024-08-23T00:22:00"/>
    <x v="0"/>
    <d v="2025-06-13T12:07:00"/>
    <d v="2025-06-14T00:11:00"/>
    <x v="1"/>
  </r>
  <r>
    <s v="ORD-20240917-02978"/>
    <x v="0"/>
    <s v="CHC-001"/>
    <x v="17"/>
    <n v="18.21"/>
    <x v="1"/>
    <n v="1"/>
    <x v="254"/>
    <x v="3"/>
    <d v="1899-12-30T12:37:00"/>
    <s v="12"/>
    <d v="2024-09-18T00:00:00"/>
    <d v="1899-12-30T13:37:00"/>
    <x v="13"/>
    <s v="Hassan Verma"/>
    <x v="3"/>
    <x v="0"/>
    <s v="Chocolate"/>
    <x v="0"/>
    <x v="1"/>
    <x v="0"/>
    <n v="18.21"/>
    <d v="2024-09-17T00:44:00"/>
    <d v="2024-09-13T00:22:00"/>
    <x v="0"/>
    <d v="2024-09-18T13:37:00"/>
    <d v="2024-09-18T00:44:00"/>
    <x v="0"/>
  </r>
  <r>
    <s v="ORD-20241118-02979"/>
    <x v="0"/>
    <s v="FLW-002"/>
    <x v="5"/>
    <n v="51.12"/>
    <x v="10"/>
    <n v="4"/>
    <x v="320"/>
    <x v="9"/>
    <d v="1899-12-30T12:10:00"/>
    <s v="12"/>
    <d v="2024-11-19T00:00:00"/>
    <d v="1899-12-30T14:10:00"/>
    <x v="5"/>
    <s v="Aijaz Patel"/>
    <x v="2"/>
    <x v="1"/>
    <s v="Flowers"/>
    <x v="0"/>
    <x v="0"/>
    <x v="1"/>
    <n v="204.48"/>
    <d v="2024-11-18T00:44:00"/>
    <d v="2024-08-31T01:15:00"/>
    <x v="0"/>
    <d v="2024-11-19T14:10:00"/>
    <d v="2024-11-19T00:44:00"/>
    <x v="0"/>
  </r>
  <r>
    <s v="ORD-20250718-02980"/>
    <x v="0"/>
    <s v="FLW-002"/>
    <x v="5"/>
    <n v="51.87"/>
    <x v="10"/>
    <n v="1"/>
    <x v="354"/>
    <x v="8"/>
    <d v="1899-12-30T20:17:00"/>
    <s v="20"/>
    <d v="2025-07-19T00:00:00"/>
    <d v="1899-12-30T19:31:00"/>
    <x v="16"/>
    <s v="Reem Al Falasi"/>
    <x v="0"/>
    <x v="0"/>
    <s v="Flowers"/>
    <x v="0"/>
    <x v="4"/>
    <x v="0"/>
    <n v="51.87"/>
    <d v="2025-07-18T01:29:00"/>
    <d v="2024-08-27T00:44:00"/>
    <x v="0"/>
    <d v="2025-07-19T19:31:00"/>
    <d v="2025-07-19T01:29:00"/>
    <x v="0"/>
  </r>
  <r>
    <s v="ORD-20240820-02981"/>
    <x v="0"/>
    <s v="HOM-001"/>
    <x v="3"/>
    <n v="32.85"/>
    <x v="11"/>
    <n v="1"/>
    <x v="172"/>
    <x v="7"/>
    <d v="1899-12-30T19:23:00"/>
    <s v="19"/>
    <d v="2024-08-22T00:00:00"/>
    <d v="1899-12-30T12:23:00"/>
    <x v="17"/>
    <s v="Saeed Al Hosani"/>
    <x v="2"/>
    <x v="0"/>
    <s v="Home Fragrance"/>
    <x v="2"/>
    <x v="6"/>
    <x v="0"/>
    <n v="32.85"/>
    <d v="2024-08-20T01:29:00"/>
    <d v="2024-08-11T01:18:00"/>
    <x v="0"/>
    <d v="2024-08-22T12:23:00"/>
    <d v="2024-08-21T01:29:00"/>
    <x v="0"/>
  </r>
  <r>
    <s v="ORD-20250331-02982"/>
    <x v="0"/>
    <s v="FLW-001"/>
    <x v="1"/>
    <n v="54.63"/>
    <x v="11"/>
    <n v="1"/>
    <x v="298"/>
    <x v="2"/>
    <d v="1899-12-30T13:15:00"/>
    <s v="13"/>
    <d v="2025-03-31T00:00:00"/>
    <d v="1899-12-30T17:15:00"/>
    <x v="6"/>
    <s v="Zain Iqbal"/>
    <x v="0"/>
    <x v="1"/>
    <s v="Flowers"/>
    <x v="1"/>
    <x v="3"/>
    <x v="0"/>
    <n v="54.63"/>
    <d v="2025-03-31T00:33:00"/>
    <d v="2024-08-26T01:29:00"/>
    <x v="0"/>
    <d v="2025-03-31T17:15:00"/>
    <d v="2025-04-01T00:33:00"/>
    <x v="1"/>
  </r>
  <r>
    <s v="ORD-20240930-02983"/>
    <x v="0"/>
    <s v="PRF-001"/>
    <x v="14"/>
    <n v="117.71"/>
    <x v="12"/>
    <n v="1"/>
    <x v="19"/>
    <x v="3"/>
    <d v="1899-12-30T16:41:00"/>
    <s v="16"/>
    <d v="2024-10-01T00:00:00"/>
    <d v="1899-12-30T17:41:00"/>
    <x v="0"/>
    <s v="Saeed Al Shamsi"/>
    <x v="0"/>
    <x v="1"/>
    <s v="Perfume"/>
    <x v="0"/>
    <x v="0"/>
    <x v="0"/>
    <n v="117.71"/>
    <d v="2024-09-30T01:29:00"/>
    <d v="2024-09-30T01:29:00"/>
    <x v="1"/>
    <d v="2024-10-01T17:41:00"/>
    <d v="2024-10-01T01:29:00"/>
    <x v="0"/>
  </r>
  <r>
    <s v="ORD-20241104-02984"/>
    <x v="0"/>
    <s v="GFT-001"/>
    <x v="2"/>
    <n v="35.130000000000003"/>
    <x v="12"/>
    <n v="1"/>
    <x v="216"/>
    <x v="9"/>
    <d v="1899-12-30T10:23:00"/>
    <s v="10"/>
    <d v="2024-11-04T00:00:00"/>
    <d v="1899-12-30T14:23:00"/>
    <x v="3"/>
    <s v="Mohammed Al Mansoori"/>
    <x v="0"/>
    <x v="0"/>
    <s v="Gifting"/>
    <x v="1"/>
    <x v="1"/>
    <x v="0"/>
    <n v="35.130000000000003"/>
    <d v="2024-11-04T01:29:00"/>
    <d v="2024-08-13T00:33:00"/>
    <x v="0"/>
    <d v="2024-11-04T14:23:00"/>
    <d v="2024-11-05T01:29:00"/>
    <x v="1"/>
  </r>
  <r>
    <s v="ORD-20241126-02985"/>
    <x v="0"/>
    <s v="PRF-001"/>
    <x v="14"/>
    <n v="111.32"/>
    <x v="2"/>
    <n v="1"/>
    <x v="112"/>
    <x v="9"/>
    <d v="1899-12-30T19:11:00"/>
    <s v="19"/>
    <d v="2024-11-28T00:00:00"/>
    <d v="1899-12-30T11:54:00"/>
    <x v="24"/>
    <s v="Sana Hussain"/>
    <x v="1"/>
    <x v="1"/>
    <s v="Perfume"/>
    <x v="2"/>
    <x v="6"/>
    <x v="0"/>
    <n v="111.32"/>
    <d v="2024-11-26T00:56:00"/>
    <d v="2024-08-27T00:56:00"/>
    <x v="0"/>
    <d v="2024-11-28T11:54:00"/>
    <d v="2024-11-27T00:56:00"/>
    <x v="0"/>
  </r>
  <r>
    <s v="ORD-20250414-02986"/>
    <x v="0"/>
    <s v="HMP-002"/>
    <x v="8"/>
    <n v="89.52"/>
    <x v="9"/>
    <n v="6"/>
    <x v="211"/>
    <x v="0"/>
    <d v="1899-12-30T11:03:00"/>
    <s v="11"/>
    <d v="2025-04-14T00:00:00"/>
    <d v="1899-12-30T18:03:00"/>
    <x v="26"/>
    <s v="Michael Jones"/>
    <x v="1"/>
    <x v="0"/>
    <s v="Hamper"/>
    <x v="1"/>
    <x v="0"/>
    <x v="1"/>
    <n v="537.12"/>
    <d v="2025-04-14T01:07:00"/>
    <d v="2024-08-28T01:07:00"/>
    <x v="0"/>
    <d v="2025-04-14T18:03:00"/>
    <d v="2025-04-15T01:07:00"/>
    <x v="1"/>
  </r>
  <r>
    <s v="ORD-20241128-02987"/>
    <x v="0"/>
    <s v="FLW-001"/>
    <x v="1"/>
    <n v="56.61"/>
    <x v="0"/>
    <n v="1"/>
    <x v="185"/>
    <x v="9"/>
    <d v="1899-12-30T09:13:00"/>
    <s v="9"/>
    <d v="2024-11-28T00:00:00"/>
    <d v="1899-12-30T13:13:00"/>
    <x v="5"/>
    <s v="Hassan Shah"/>
    <x v="2"/>
    <x v="1"/>
    <s v="Flowers"/>
    <x v="1"/>
    <x v="0"/>
    <x v="2"/>
    <n v="56.61"/>
    <d v="2024-11-28T01:18:00"/>
    <d v="2024-08-11T00:33:00"/>
    <x v="0"/>
    <d v="2024-11-28T13:13:00"/>
    <d v="2024-11-29T01:18:00"/>
    <x v="1"/>
  </r>
  <r>
    <s v="ORD-20250120-02988"/>
    <x v="0"/>
    <s v="PAF-001"/>
    <x v="12"/>
    <n v="20.45"/>
    <x v="3"/>
    <n v="1"/>
    <x v="90"/>
    <x v="4"/>
    <d v="1899-12-30T10:06:00"/>
    <s v="10"/>
    <d v="2025-01-21T00:00:00"/>
    <d v="1899-12-30T15:06:00"/>
    <x v="14"/>
    <s v="Hassan Al Falasi"/>
    <x v="1"/>
    <x v="1"/>
    <s v="Bakery"/>
    <x v="0"/>
    <x v="5"/>
    <x v="0"/>
    <n v="20.45"/>
    <d v="2025-01-20T00:33:00"/>
    <d v="2024-08-23T00:22:00"/>
    <x v="0"/>
    <d v="2025-01-21T15:06:00"/>
    <d v="2025-01-21T00:33:00"/>
    <x v="0"/>
  </r>
  <r>
    <s v="ORD-20250612-02989"/>
    <x v="0"/>
    <s v="PAF-001"/>
    <x v="12"/>
    <n v="21.33"/>
    <x v="8"/>
    <n v="2"/>
    <x v="212"/>
    <x v="6"/>
    <d v="1899-12-30T20:46:00"/>
    <s v="20"/>
    <d v="2025-06-14T00:00:00"/>
    <d v="1899-12-30T13:13:00"/>
    <x v="20"/>
    <s v="Saeed Al Marri"/>
    <x v="4"/>
    <x v="0"/>
    <s v="Bakery"/>
    <x v="2"/>
    <x v="0"/>
    <x v="2"/>
    <n v="42.66"/>
    <d v="2025-06-12T01:18:00"/>
    <d v="2024-08-06T00:56:00"/>
    <x v="0"/>
    <d v="2025-06-14T13:13:00"/>
    <d v="2025-06-13T01:18:00"/>
    <x v="0"/>
  </r>
  <r>
    <s v="ORD-20240830-02990"/>
    <x v="0"/>
    <s v="HMP-002"/>
    <x v="8"/>
    <n v="89.4"/>
    <x v="9"/>
    <n v="3"/>
    <x v="287"/>
    <x v="7"/>
    <d v="1899-12-30T13:25:00"/>
    <s v="13"/>
    <d v="2024-08-30T00:00:00"/>
    <d v="1899-12-30T19:25:00"/>
    <x v="31"/>
    <s v="Ali Kumar"/>
    <x v="5"/>
    <x v="0"/>
    <s v="Hamper"/>
    <x v="1"/>
    <x v="0"/>
    <x v="0"/>
    <n v="268.20000000000005"/>
    <d v="2024-08-30T01:18:00"/>
    <d v="2024-08-30T01:18:00"/>
    <x v="1"/>
    <d v="2024-08-30T19:25:00"/>
    <d v="2024-08-31T01:18:00"/>
    <x v="1"/>
  </r>
  <r>
    <s v="ORD-20250507-02991"/>
    <x v="0"/>
    <s v="FLW-002"/>
    <x v="5"/>
    <n v="54.05"/>
    <x v="5"/>
    <n v="1"/>
    <x v="5"/>
    <x v="1"/>
    <d v="1899-12-30T15:57:00"/>
    <s v="15"/>
    <d v="2025-05-08T00:00:00"/>
    <d v="1899-12-30T18:57:00"/>
    <x v="6"/>
    <s v="Hassan Kumar"/>
    <x v="0"/>
    <x v="0"/>
    <s v="Flowers"/>
    <x v="0"/>
    <x v="3"/>
    <x v="2"/>
    <n v="54.05"/>
    <d v="2025-05-07T00:33:00"/>
    <d v="2024-08-04T00:56:00"/>
    <x v="0"/>
    <d v="2025-05-08T18:57:00"/>
    <d v="2025-05-08T00:33:00"/>
    <x v="0"/>
  </r>
  <r>
    <s v="ORD-20250217-02992"/>
    <x v="0"/>
    <s v="DAT-001"/>
    <x v="6"/>
    <n v="26.97"/>
    <x v="4"/>
    <n v="1"/>
    <x v="288"/>
    <x v="5"/>
    <d v="1899-12-30T12:11:00"/>
    <s v="12"/>
    <d v="2025-02-17T00:00:00"/>
    <d v="1899-12-30T19:11:00"/>
    <x v="4"/>
    <s v="David Taylor"/>
    <x v="0"/>
    <x v="0"/>
    <s v="Dates &amp; Sweets"/>
    <x v="1"/>
    <x v="5"/>
    <x v="0"/>
    <n v="26.97"/>
    <d v="2025-02-17T01:29:00"/>
    <d v="2024-12-20T00:22:00"/>
    <x v="0"/>
    <d v="2025-02-17T19:11:00"/>
    <d v="2025-02-18T01:29:00"/>
    <x v="1"/>
  </r>
  <r>
    <s v="ORD-20250303-02993"/>
    <x v="0"/>
    <s v="PER-001"/>
    <x v="10"/>
    <n v="12.85"/>
    <x v="5"/>
    <n v="1"/>
    <x v="180"/>
    <x v="2"/>
    <d v="1899-12-30T14:55:00"/>
    <s v="14"/>
    <d v="2025-03-03T00:00:00"/>
    <d v="1899-12-30T20:55:00"/>
    <x v="6"/>
    <s v="Rohit Khan"/>
    <x v="0"/>
    <x v="0"/>
    <s v="Personalized"/>
    <x v="1"/>
    <x v="3"/>
    <x v="1"/>
    <n v="12.85"/>
    <d v="2025-03-03T01:18:00"/>
    <d v="2024-08-12T01:29:00"/>
    <x v="0"/>
    <d v="2025-03-03T20:55:00"/>
    <d v="2025-03-04T01:18:00"/>
    <x v="1"/>
  </r>
  <r>
    <s v="ORD-20250528-02994"/>
    <x v="0"/>
    <s v="HMP-001"/>
    <x v="11"/>
    <n v="79.33"/>
    <x v="10"/>
    <n v="1"/>
    <x v="121"/>
    <x v="1"/>
    <d v="1899-12-30T14:16:00"/>
    <s v="14"/>
    <d v="2025-05-28T00:00:00"/>
    <d v="1899-12-30T20:16:00"/>
    <x v="20"/>
    <s v="Saeed Al Bateen"/>
    <x v="4"/>
    <x v="1"/>
    <s v="Hamper"/>
    <x v="1"/>
    <x v="5"/>
    <x v="1"/>
    <n v="79.33"/>
    <d v="2025-05-28T00:44:00"/>
    <d v="2024-10-26T00:56:00"/>
    <x v="0"/>
    <d v="2025-05-28T20:16:00"/>
    <d v="2025-05-29T00:44:00"/>
    <x v="1"/>
  </r>
  <r>
    <s v="ORD-20240915-02995"/>
    <x v="0"/>
    <s v="FLW-002"/>
    <x v="5"/>
    <n v="50.97"/>
    <x v="5"/>
    <n v="1"/>
    <x v="378"/>
    <x v="3"/>
    <d v="1899-12-30T10:33:00"/>
    <s v="10"/>
    <d v="2024-09-15T00:00:00"/>
    <d v="1899-12-30T14:33:00"/>
    <x v="12"/>
    <s v="Priya Iqbal"/>
    <x v="1"/>
    <x v="0"/>
    <s v="Flowers"/>
    <x v="1"/>
    <x v="6"/>
    <x v="1"/>
    <n v="50.97"/>
    <d v="2024-09-15T00:33:00"/>
    <d v="2024-08-03T01:15:00"/>
    <x v="0"/>
    <d v="2024-09-15T14:33:00"/>
    <d v="2024-09-16T00:33:00"/>
    <x v="1"/>
  </r>
  <r>
    <s v="ORD-20241224-02996"/>
    <x v="0"/>
    <s v="GFT-001"/>
    <x v="2"/>
    <n v="38.799999999999997"/>
    <x v="6"/>
    <n v="1"/>
    <x v="245"/>
    <x v="11"/>
    <d v="1899-12-30T17:29:00"/>
    <s v="17"/>
    <d v="2024-12-25T00:00:00"/>
    <d v="1899-12-30T17:29:00"/>
    <x v="13"/>
    <s v="Sara Ahmed"/>
    <x v="3"/>
    <x v="0"/>
    <s v="Gifting"/>
    <x v="0"/>
    <x v="0"/>
    <x v="1"/>
    <n v="38.799999999999997"/>
    <d v="2024-12-24T00:22:00"/>
    <d v="2024-08-07T00:25:00"/>
    <x v="0"/>
    <d v="2024-12-25T17:29:00"/>
    <d v="2024-12-25T00:22:00"/>
    <x v="0"/>
  </r>
  <r>
    <s v="ORD-20240917-02997"/>
    <x v="0"/>
    <s v="PER-002"/>
    <x v="15"/>
    <n v="21.87"/>
    <x v="0"/>
    <n v="1"/>
    <x v="254"/>
    <x v="3"/>
    <d v="1899-12-30T19:50:00"/>
    <s v="19"/>
    <d v="2024-09-19T00:00:00"/>
    <d v="1899-12-30T11:46:00"/>
    <x v="6"/>
    <s v="Ali Kumar"/>
    <x v="0"/>
    <x v="1"/>
    <s v="Personalized"/>
    <x v="2"/>
    <x v="3"/>
    <x v="1"/>
    <n v="21.87"/>
    <d v="2024-09-17T01:29:00"/>
    <d v="2024-08-30T01:18:00"/>
    <x v="0"/>
    <d v="2024-09-19T11:46:00"/>
    <d v="2024-09-18T01:29:00"/>
    <x v="0"/>
  </r>
  <r>
    <s v="ORD-20250403-02998"/>
    <x v="0"/>
    <s v="PRF-001"/>
    <x v="14"/>
    <n v="121.29"/>
    <x v="12"/>
    <n v="2"/>
    <x v="272"/>
    <x v="0"/>
    <d v="1899-12-30T17:21:00"/>
    <s v="17"/>
    <d v="2025-04-04T00:00:00"/>
    <d v="1899-12-30T17:21:00"/>
    <x v="28"/>
    <s v="Faisal Al Nahyan"/>
    <x v="3"/>
    <x v="0"/>
    <s v="Perfume"/>
    <x v="0"/>
    <x v="0"/>
    <x v="0"/>
    <n v="242.58"/>
    <d v="2025-04-03T01:07:00"/>
    <d v="2024-09-16T01:15:00"/>
    <x v="0"/>
    <d v="2025-04-04T17:21:00"/>
    <d v="2025-04-04T01:07:00"/>
    <x v="0"/>
  </r>
  <r>
    <s v="ORD-20250406-02999"/>
    <x v="0"/>
    <s v="SWT-001"/>
    <x v="9"/>
    <n v="29.59"/>
    <x v="7"/>
    <n v="2"/>
    <x v="0"/>
    <x v="0"/>
    <d v="1899-12-30T09:40:00"/>
    <s v="9"/>
    <d v="2025-04-06T00:00:00"/>
    <d v="1899-12-30T14:40:00"/>
    <x v="4"/>
    <s v="Michael Jones"/>
    <x v="0"/>
    <x v="1"/>
    <s v="Dates &amp; Sweets"/>
    <x v="1"/>
    <x v="1"/>
    <x v="0"/>
    <n v="59.18"/>
    <d v="2025-04-06T01:18:00"/>
    <d v="2024-08-28T01:07:00"/>
    <x v="0"/>
    <d v="2025-04-06T14:40:00"/>
    <d v="2025-04-07T01:18:00"/>
    <x v="1"/>
  </r>
  <r>
    <s v="ORD-20250404-03000"/>
    <x v="0"/>
    <s v="FLW-001"/>
    <x v="1"/>
    <n v="51.17"/>
    <x v="0"/>
    <n v="1"/>
    <x v="331"/>
    <x v="0"/>
    <d v="1899-12-30T14:27:00"/>
    <s v="14"/>
    <d v="2025-04-05T00:00:00"/>
    <d v="1899-12-30T15:27:00"/>
    <x v="4"/>
    <s v="Faisal Al Falasi"/>
    <x v="0"/>
    <x v="0"/>
    <s v="Flowers"/>
    <x v="0"/>
    <x v="1"/>
    <x v="0"/>
    <n v="51.17"/>
    <d v="2025-04-04T00:33:00"/>
    <d v="2024-08-02T00:33:00"/>
    <x v="0"/>
    <d v="2025-04-05T15:27:00"/>
    <d v="2025-04-05T00:33:00"/>
    <x v="0"/>
  </r>
  <r>
    <s v="ORD-20240802-03001"/>
    <x v="0"/>
    <s v="FLW-001"/>
    <x v="1"/>
    <n v="45.62"/>
    <x v="11"/>
    <n v="2"/>
    <x v="247"/>
    <x v="7"/>
    <d v="1899-12-30T12:57:00"/>
    <s v="12"/>
    <d v="2024-08-03T00:00:00"/>
    <d v="1899-12-30T18:57:00"/>
    <x v="24"/>
    <s v="Yousef Al Bateen"/>
    <x v="1"/>
    <x v="0"/>
    <s v="Flowers"/>
    <x v="0"/>
    <x v="1"/>
    <x v="0"/>
    <n v="91.24"/>
    <d v="2024-08-02T00:33:00"/>
    <d v="2024-08-02T00:33:00"/>
    <x v="1"/>
    <d v="2024-08-03T18:57:00"/>
    <d v="2024-08-03T00:33:00"/>
    <x v="0"/>
  </r>
  <r>
    <s v="ORD-20250805-03002"/>
    <x v="0"/>
    <s v="BBY-001"/>
    <x v="16"/>
    <n v="65.16"/>
    <x v="0"/>
    <n v="2"/>
    <x v="35"/>
    <x v="7"/>
    <d v="1899-12-30T10:10:00"/>
    <s v="10"/>
    <d v="2025-08-07T00:00:00"/>
    <d v="1899-12-30T13:10:00"/>
    <x v="10"/>
    <s v="Olivia Brown"/>
    <x v="1"/>
    <x v="0"/>
    <s v="Baby"/>
    <x v="2"/>
    <x v="3"/>
    <x v="0"/>
    <n v="130.32"/>
    <d v="2025-08-05T00:11:00"/>
    <d v="2024-09-07T00:56:00"/>
    <x v="0"/>
    <d v="2025-08-07T13:10:00"/>
    <d v="2025-08-06T00:11:00"/>
    <x v="0"/>
  </r>
  <r>
    <s v="ORD-20241214-03003"/>
    <x v="0"/>
    <s v="PAF-001"/>
    <x v="12"/>
    <n v="18.21"/>
    <x v="11"/>
    <n v="1"/>
    <x v="284"/>
    <x v="11"/>
    <d v="1899-12-30T09:57:00"/>
    <s v="9"/>
    <d v="2024-12-16T00:00:00"/>
    <d v="1899-12-30T14:57:00"/>
    <x v="3"/>
    <s v="Yousef Al Hosani"/>
    <x v="0"/>
    <x v="1"/>
    <s v="Bakery"/>
    <x v="2"/>
    <x v="1"/>
    <x v="2"/>
    <n v="18.21"/>
    <d v="2024-12-14T00:33:00"/>
    <d v="2024-08-07T00:44:00"/>
    <x v="0"/>
    <d v="2024-12-16T14:57:00"/>
    <d v="2024-12-15T00:33:00"/>
    <x v="0"/>
  </r>
  <r>
    <s v="ORD-20240811-03004"/>
    <x v="0"/>
    <s v="FLW-002"/>
    <x v="5"/>
    <n v="58.86"/>
    <x v="6"/>
    <n v="1"/>
    <x v="251"/>
    <x v="7"/>
    <d v="1899-12-30T19:50:00"/>
    <s v="19"/>
    <d v="2024-08-12T00:00:00"/>
    <d v="1899-12-30T12:19:00"/>
    <x v="5"/>
    <s v="Sana Shah"/>
    <x v="0"/>
    <x v="1"/>
    <s v="Flowers"/>
    <x v="0"/>
    <x v="1"/>
    <x v="0"/>
    <n v="58.86"/>
    <d v="2024-08-11T01:29:00"/>
    <d v="2024-08-11T01:29:00"/>
    <x v="1"/>
    <d v="2024-08-12T12:19:00"/>
    <d v="2024-08-12T01:29:00"/>
    <x v="0"/>
  </r>
  <r>
    <s v="ORD-20250428-03005"/>
    <x v="0"/>
    <s v="FLW-001"/>
    <x v="1"/>
    <n v="42.88"/>
    <x v="0"/>
    <n v="1"/>
    <x v="278"/>
    <x v="0"/>
    <d v="1899-12-30T21:29:00"/>
    <s v="21"/>
    <d v="2025-04-30T00:00:00"/>
    <d v="1899-12-30T17:01:00"/>
    <x v="1"/>
    <s v="Rakesh Ahmed"/>
    <x v="1"/>
    <x v="1"/>
    <s v="Flowers"/>
    <x v="2"/>
    <x v="3"/>
    <x v="0"/>
    <n v="42.88"/>
    <d v="2025-04-28T01:29:00"/>
    <d v="2025-01-17T00:22:00"/>
    <x v="0"/>
    <d v="2025-04-30T17:01:00"/>
    <d v="2025-04-29T01:29:00"/>
    <x v="0"/>
  </r>
  <r>
    <s v="ORD-20250716-03006"/>
    <x v="0"/>
    <s v="DAT-001"/>
    <x v="6"/>
    <n v="32.49"/>
    <x v="7"/>
    <n v="1"/>
    <x v="243"/>
    <x v="8"/>
    <d v="1899-12-30T09:02:00"/>
    <s v="9"/>
    <d v="2025-07-17T00:00:00"/>
    <d v="1899-12-30T12:02:00"/>
    <x v="36"/>
    <s v="Latifa Al Nuaimi"/>
    <x v="6"/>
    <x v="1"/>
    <s v="Dates &amp; Sweets"/>
    <x v="0"/>
    <x v="4"/>
    <x v="2"/>
    <n v="32.49"/>
    <d v="2025-07-16T01:29:00"/>
    <d v="2024-12-31T01:18:00"/>
    <x v="0"/>
    <d v="2025-07-17T12:02:00"/>
    <d v="2025-07-17T01:29:00"/>
    <x v="0"/>
  </r>
  <r>
    <s v="ORD-20250721-03007"/>
    <x v="0"/>
    <s v="HMP-001"/>
    <x v="11"/>
    <n v="73.73"/>
    <x v="9"/>
    <n v="3"/>
    <x v="317"/>
    <x v="8"/>
    <d v="1899-12-30T14:12:00"/>
    <s v="14"/>
    <d v="2025-07-21T00:00:00"/>
    <d v="1899-12-30T17:12:00"/>
    <x v="21"/>
    <s v="Farhan Kumar"/>
    <x v="4"/>
    <x v="1"/>
    <s v="Hamper"/>
    <x v="1"/>
    <x v="0"/>
    <x v="2"/>
    <n v="221.19"/>
    <d v="2025-07-21T01:07:00"/>
    <d v="2024-08-17T01:18:00"/>
    <x v="0"/>
    <d v="2025-07-21T17:12:00"/>
    <d v="2025-07-22T01:07:00"/>
    <x v="1"/>
  </r>
  <r>
    <s v="ORD-20250719-03008"/>
    <x v="0"/>
    <s v="DAT-001"/>
    <x v="6"/>
    <n v="27.54"/>
    <x v="7"/>
    <n v="1"/>
    <x v="362"/>
    <x v="8"/>
    <d v="1899-12-30T14:56:00"/>
    <s v="14"/>
    <d v="2025-07-19T00:00:00"/>
    <d v="1899-12-30T21:56:00"/>
    <x v="16"/>
    <s v="Omar Al Shamsi"/>
    <x v="0"/>
    <x v="1"/>
    <s v="Dates &amp; Sweets"/>
    <x v="1"/>
    <x v="1"/>
    <x v="0"/>
    <n v="27.54"/>
    <d v="2025-07-19T00:22:00"/>
    <d v="2024-08-11T00:33:00"/>
    <x v="0"/>
    <d v="2025-07-19T21:56:00"/>
    <d v="2025-07-20T00:22:00"/>
    <x v="1"/>
  </r>
  <r>
    <s v="ORD-20250209-03009"/>
    <x v="0"/>
    <s v="CKE-001"/>
    <x v="7"/>
    <n v="53.73"/>
    <x v="8"/>
    <n v="1"/>
    <x v="352"/>
    <x v="5"/>
    <d v="1899-12-30T11:17:00"/>
    <s v="11"/>
    <d v="2025-02-09T00:00:00"/>
    <d v="1899-12-30T18:17:00"/>
    <x v="16"/>
    <s v="Yousef Al Mazrouei"/>
    <x v="0"/>
    <x v="0"/>
    <s v="Cakes"/>
    <x v="1"/>
    <x v="2"/>
    <x v="2"/>
    <n v="53.73"/>
    <d v="2025-02-09T01:29:00"/>
    <d v="2024-08-18T00:56:00"/>
    <x v="0"/>
    <d v="2025-02-09T18:17:00"/>
    <d v="2025-02-10T01:29:00"/>
    <x v="1"/>
  </r>
  <r>
    <s v="ORD-20250505-03010"/>
    <x v="0"/>
    <s v="PER-002"/>
    <x v="15"/>
    <n v="22.27"/>
    <x v="0"/>
    <n v="1"/>
    <x v="120"/>
    <x v="1"/>
    <d v="1899-12-30T11:06:00"/>
    <s v="11"/>
    <d v="2025-05-05T00:00:00"/>
    <d v="1899-12-30T15:06:00"/>
    <x v="7"/>
    <s v="Ali Hussain"/>
    <x v="0"/>
    <x v="0"/>
    <s v="Personalized"/>
    <x v="1"/>
    <x v="2"/>
    <x v="1"/>
    <n v="22.27"/>
    <d v="2025-05-05T00:25:00"/>
    <d v="2024-08-07T01:29:00"/>
    <x v="0"/>
    <d v="2025-05-05T15:06:00"/>
    <d v="2025-05-06T00:25:00"/>
    <x v="1"/>
  </r>
  <r>
    <s v="ORD-20240831-03011"/>
    <x v="0"/>
    <s v="FLW-001"/>
    <x v="1"/>
    <n v="39.25"/>
    <x v="1"/>
    <n v="3"/>
    <x v="270"/>
    <x v="7"/>
    <d v="1899-12-30T18:39:00"/>
    <s v="18"/>
    <d v="2024-09-01T00:00:00"/>
    <d v="1899-12-30T19:39:00"/>
    <x v="2"/>
    <s v="Neha Shaikh"/>
    <x v="0"/>
    <x v="0"/>
    <s v="Flowers"/>
    <x v="0"/>
    <x v="0"/>
    <x v="0"/>
    <n v="117.75"/>
    <d v="2024-08-31T00:33:00"/>
    <d v="2024-08-31T00:33:00"/>
    <x v="1"/>
    <d v="2024-09-01T19:39:00"/>
    <d v="2024-09-01T00:33:00"/>
    <x v="0"/>
  </r>
  <r>
    <s v="ORD-20250606-03012"/>
    <x v="0"/>
    <s v="HMP-002"/>
    <x v="8"/>
    <n v="98.37"/>
    <x v="4"/>
    <n v="1"/>
    <x v="21"/>
    <x v="6"/>
    <d v="1899-12-30T10:31:00"/>
    <s v="10"/>
    <d v="2025-06-07T00:00:00"/>
    <d v="1899-12-30T12:31:00"/>
    <x v="2"/>
    <s v="Khalid Al Marri"/>
    <x v="0"/>
    <x v="1"/>
    <s v="Hamper"/>
    <x v="0"/>
    <x v="5"/>
    <x v="2"/>
    <n v="98.37"/>
    <d v="2025-06-06T00:44:00"/>
    <d v="2024-09-05T00:44:00"/>
    <x v="0"/>
    <d v="2025-06-07T12:31:00"/>
    <d v="2025-06-07T00:44:00"/>
    <x v="0"/>
  </r>
  <r>
    <s v="ORD-20241115-03013"/>
    <x v="0"/>
    <s v="TOY-001"/>
    <x v="0"/>
    <n v="18.489999999999998"/>
    <x v="1"/>
    <n v="1"/>
    <x v="322"/>
    <x v="9"/>
    <d v="1899-12-30T12:17:00"/>
    <s v="12"/>
    <d v="2024-11-16T00:00:00"/>
    <d v="1899-12-30T18:17:00"/>
    <x v="19"/>
    <s v="Ali Verma"/>
    <x v="0"/>
    <x v="0"/>
    <s v="Toys"/>
    <x v="0"/>
    <x v="0"/>
    <x v="0"/>
    <n v="18.489999999999998"/>
    <d v="2024-11-15T00:56:00"/>
    <d v="2024-08-18T00:44:00"/>
    <x v="0"/>
    <d v="2024-11-16T18:17:00"/>
    <d v="2024-11-16T00:56:00"/>
    <x v="0"/>
  </r>
  <r>
    <s v="ORD-20250701-03014"/>
    <x v="0"/>
    <s v="DAT-001"/>
    <x v="6"/>
    <n v="26.2"/>
    <x v="7"/>
    <n v="1"/>
    <x v="228"/>
    <x v="8"/>
    <d v="1899-12-30T09:25:00"/>
    <s v="9"/>
    <d v="2025-07-01T00:00:00"/>
    <d v="1899-12-30T12:25:00"/>
    <x v="8"/>
    <s v="Zain Kumar"/>
    <x v="2"/>
    <x v="0"/>
    <s v="Dates &amp; Sweets"/>
    <x v="1"/>
    <x v="6"/>
    <x v="0"/>
    <n v="26.2"/>
    <d v="2025-07-01T00:11:00"/>
    <d v="2024-08-07T01:18:00"/>
    <x v="0"/>
    <d v="2025-07-01T12:25:00"/>
    <d v="2025-07-02T00:11:00"/>
    <x v="1"/>
  </r>
  <r>
    <s v="ORD-20250321-03015"/>
    <x v="0"/>
    <s v="FLW-002"/>
    <x v="5"/>
    <n v="50.27"/>
    <x v="6"/>
    <n v="1"/>
    <x v="80"/>
    <x v="2"/>
    <d v="1899-12-30T11:08:00"/>
    <s v="11"/>
    <d v="2025-03-23T00:00:00"/>
    <d v="1899-12-30T11:08:00"/>
    <x v="35"/>
    <s v="Reem Al Mazrouei"/>
    <x v="5"/>
    <x v="0"/>
    <s v="Flowers"/>
    <x v="2"/>
    <x v="0"/>
    <x v="1"/>
    <n v="50.27"/>
    <d v="2025-03-21T01:29:00"/>
    <d v="2024-08-03T00:22:00"/>
    <x v="0"/>
    <d v="2025-03-23T11:08:00"/>
    <d v="2025-03-22T01:29:00"/>
    <x v="0"/>
  </r>
  <r>
    <s v="ORD-20241003-03016"/>
    <x v="0"/>
    <s v="HOM-001"/>
    <x v="3"/>
    <n v="34.020000000000003"/>
    <x v="6"/>
    <n v="1"/>
    <x v="312"/>
    <x v="10"/>
    <d v="1899-12-30T11:16:00"/>
    <s v="11"/>
    <d v="2024-10-03T00:00:00"/>
    <d v="1899-12-30T18:16:00"/>
    <x v="35"/>
    <s v="Saeed Al Mansoori"/>
    <x v="5"/>
    <x v="0"/>
    <s v="Home Fragrance"/>
    <x v="1"/>
    <x v="3"/>
    <x v="1"/>
    <n v="34.020000000000003"/>
    <d v="2024-10-03T00:44:00"/>
    <d v="2024-09-27T01:07:00"/>
    <x v="0"/>
    <d v="2024-10-03T18:16:00"/>
    <d v="2024-10-04T00:44:00"/>
    <x v="1"/>
  </r>
  <r>
    <s v="ORD-20250131-03017"/>
    <x v="0"/>
    <s v="FLW-002"/>
    <x v="5"/>
    <n v="50.84"/>
    <x v="6"/>
    <n v="1"/>
    <x v="167"/>
    <x v="4"/>
    <d v="1899-12-30T14:25:00"/>
    <s v="14"/>
    <d v="2025-01-31T00:00:00"/>
    <d v="1899-12-30T21:25:00"/>
    <x v="5"/>
    <s v="Aijaz Chaudhry"/>
    <x v="0"/>
    <x v="1"/>
    <s v="Flowers"/>
    <x v="1"/>
    <x v="0"/>
    <x v="0"/>
    <n v="50.84"/>
    <d v="2025-01-31T00:44:00"/>
    <d v="2024-08-11T01:29:00"/>
    <x v="0"/>
    <d v="2025-01-31T21:25:00"/>
    <d v="2025-02-01T00:44:00"/>
    <x v="1"/>
  </r>
  <r>
    <s v="ORD-20241209-03018"/>
    <x v="0"/>
    <s v="CKE-001"/>
    <x v="7"/>
    <n v="49.93"/>
    <x v="5"/>
    <n v="1"/>
    <x v="310"/>
    <x v="11"/>
    <d v="1899-12-30T10:01:00"/>
    <s v="10"/>
    <d v="2024-12-09T00:00:00"/>
    <d v="1899-12-30T16:01:00"/>
    <x v="18"/>
    <s v="Reem Al Mansoori"/>
    <x v="1"/>
    <x v="1"/>
    <s v="Cakes"/>
    <x v="1"/>
    <x v="0"/>
    <x v="0"/>
    <n v="49.93"/>
    <d v="2024-12-09T00:11:00"/>
    <d v="2024-08-09T01:07:00"/>
    <x v="0"/>
    <d v="2024-12-09T16:01:00"/>
    <d v="2024-12-10T00:11:00"/>
    <x v="1"/>
  </r>
  <r>
    <s v="ORD-20241026-03019"/>
    <x v="0"/>
    <s v="CKE-001"/>
    <x v="7"/>
    <n v="60"/>
    <x v="8"/>
    <n v="2"/>
    <x v="208"/>
    <x v="10"/>
    <d v="1899-12-30T13:05:00"/>
    <s v="13"/>
    <d v="2024-10-27T00:00:00"/>
    <d v="1899-12-30T16:05:00"/>
    <x v="6"/>
    <s v="Khalid Al Falasi"/>
    <x v="0"/>
    <x v="1"/>
    <s v="Cakes"/>
    <x v="0"/>
    <x v="6"/>
    <x v="1"/>
    <n v="120"/>
    <d v="2024-10-26T01:29:00"/>
    <d v="2024-08-12T00:44:00"/>
    <x v="0"/>
    <d v="2024-10-27T16:05:00"/>
    <d v="2024-10-27T01:29:00"/>
    <x v="0"/>
  </r>
  <r>
    <s v="ORD-20250330-03020"/>
    <x v="0"/>
    <s v="DAT-001"/>
    <x v="6"/>
    <n v="31.27"/>
    <x v="4"/>
    <n v="2"/>
    <x v="102"/>
    <x v="2"/>
    <d v="1899-12-30T11:36:00"/>
    <s v="11"/>
    <d v="2025-03-30T00:00:00"/>
    <d v="1899-12-30T15:36:00"/>
    <x v="24"/>
    <s v="Farhan Iqbal"/>
    <x v="1"/>
    <x v="1"/>
    <s v="Dates &amp; Sweets"/>
    <x v="1"/>
    <x v="0"/>
    <x v="0"/>
    <n v="62.54"/>
    <d v="2025-03-30T00:33:00"/>
    <d v="2024-08-05T00:56:00"/>
    <x v="0"/>
    <d v="2025-03-30T15:36:00"/>
    <d v="2025-03-31T00:33:00"/>
    <x v="1"/>
  </r>
  <r>
    <s v="ORD-20241129-03021"/>
    <x v="0"/>
    <s v="FLW-002"/>
    <x v="5"/>
    <n v="50.87"/>
    <x v="10"/>
    <n v="1"/>
    <x v="78"/>
    <x v="9"/>
    <d v="1899-12-30T11:30:00"/>
    <s v="11"/>
    <d v="2024-11-30T00:00:00"/>
    <d v="1899-12-30T11:30:00"/>
    <x v="17"/>
    <s v="Ayesha Chaudhry"/>
    <x v="2"/>
    <x v="0"/>
    <s v="Flowers"/>
    <x v="0"/>
    <x v="5"/>
    <x v="1"/>
    <n v="50.87"/>
    <d v="2024-11-29T01:07:00"/>
    <d v="2024-09-22T01:15:00"/>
    <x v="0"/>
    <d v="2024-11-30T11:30:00"/>
    <d v="2024-11-30T01:07:00"/>
    <x v="0"/>
  </r>
  <r>
    <s v="ORD-20240813-03022"/>
    <x v="0"/>
    <s v="HMP-001"/>
    <x v="11"/>
    <n v="68.849999999999994"/>
    <x v="9"/>
    <n v="3"/>
    <x v="91"/>
    <x v="7"/>
    <d v="1899-12-30T16:35:00"/>
    <s v="16"/>
    <d v="2024-08-14T00:00:00"/>
    <d v="1899-12-30T21:35:00"/>
    <x v="16"/>
    <s v="Faisal Al Nuaimi"/>
    <x v="0"/>
    <x v="1"/>
    <s v="Hamper"/>
    <x v="0"/>
    <x v="1"/>
    <x v="0"/>
    <n v="206.54999999999998"/>
    <d v="2024-08-13T00:22:00"/>
    <d v="2024-08-13T00:22:00"/>
    <x v="1"/>
    <d v="2024-08-14T21:35:00"/>
    <d v="2024-08-14T00:22:00"/>
    <x v="0"/>
  </r>
  <r>
    <s v="ORD-20250205-03023"/>
    <x v="0"/>
    <s v="GFT-001"/>
    <x v="2"/>
    <n v="38.08"/>
    <x v="2"/>
    <n v="1"/>
    <x v="116"/>
    <x v="5"/>
    <d v="1899-12-30T12:16:00"/>
    <s v="12"/>
    <d v="2025-02-06T00:00:00"/>
    <d v="1899-12-30T15:16:00"/>
    <x v="4"/>
    <s v="Hina Patel"/>
    <x v="0"/>
    <x v="1"/>
    <s v="Gifting"/>
    <x v="0"/>
    <x v="1"/>
    <x v="0"/>
    <n v="38.08"/>
    <d v="2025-02-05T00:11:00"/>
    <d v="2024-08-25T00:22:00"/>
    <x v="0"/>
    <d v="2025-02-06T15:16:00"/>
    <d v="2025-02-06T00:11:00"/>
    <x v="0"/>
  </r>
  <r>
    <s v="ORD-20250530-03024"/>
    <x v="0"/>
    <s v="FLW-002"/>
    <x v="5"/>
    <n v="59.67"/>
    <x v="6"/>
    <n v="1"/>
    <x v="67"/>
    <x v="1"/>
    <d v="1899-12-30T10:39:00"/>
    <s v="10"/>
    <d v="2025-05-31T00:00:00"/>
    <d v="1899-12-30T12:39:00"/>
    <x v="9"/>
    <s v="Maryam Al Shamsi"/>
    <x v="2"/>
    <x v="1"/>
    <s v="Flowers"/>
    <x v="0"/>
    <x v="6"/>
    <x v="1"/>
    <n v="59.67"/>
    <d v="2025-05-30T01:15:00"/>
    <d v="2024-09-13T00:56:00"/>
    <x v="0"/>
    <d v="2025-05-31T12:39:00"/>
    <d v="2025-05-31T01:15:00"/>
    <x v="0"/>
  </r>
  <r>
    <s v="ORD-20250112-03025"/>
    <x v="0"/>
    <s v="HMP-001"/>
    <x v="11"/>
    <n v="78.19"/>
    <x v="10"/>
    <n v="2"/>
    <x v="70"/>
    <x v="4"/>
    <d v="1899-12-30T09:25:00"/>
    <s v="9"/>
    <d v="2025-01-14T00:00:00"/>
    <d v="1899-12-30T12:25:00"/>
    <x v="5"/>
    <s v="Fatima Al Nahyan"/>
    <x v="2"/>
    <x v="0"/>
    <s v="Hamper"/>
    <x v="2"/>
    <x v="1"/>
    <x v="0"/>
    <n v="156.38"/>
    <d v="2025-01-12T00:11:00"/>
    <d v="2024-08-16T00:22:00"/>
    <x v="0"/>
    <d v="2025-01-14T12:25:00"/>
    <d v="2025-01-13T00:11:00"/>
    <x v="0"/>
  </r>
  <r>
    <s v="ORD-20250101-03026"/>
    <x v="0"/>
    <s v="PRF-001"/>
    <x v="14"/>
    <n v="123.47"/>
    <x v="12"/>
    <n v="3"/>
    <x v="274"/>
    <x v="4"/>
    <d v="1899-12-30T18:58:00"/>
    <s v="18"/>
    <d v="2025-01-02T00:00:00"/>
    <d v="1899-12-30T19:58:00"/>
    <x v="27"/>
    <s v="Mohammed Al Nahyan"/>
    <x v="7"/>
    <x v="0"/>
    <s v="Perfume"/>
    <x v="0"/>
    <x v="3"/>
    <x v="0"/>
    <n v="370.40999999999997"/>
    <d v="2025-01-01T01:18:00"/>
    <d v="2024-08-20T00:11:00"/>
    <x v="0"/>
    <d v="2025-01-02T19:58:00"/>
    <d v="2025-01-02T01:18:00"/>
    <x v="0"/>
  </r>
  <r>
    <s v="ORD-20250504-03027"/>
    <x v="0"/>
    <s v="GFT-001"/>
    <x v="2"/>
    <n v="39.93"/>
    <x v="12"/>
    <n v="1"/>
    <x v="136"/>
    <x v="1"/>
    <d v="1899-12-30T09:16:00"/>
    <s v="9"/>
    <d v="2025-05-05T00:00:00"/>
    <d v="1899-12-30T12:16:00"/>
    <x v="33"/>
    <s v="Sara Patel"/>
    <x v="6"/>
    <x v="1"/>
    <s v="Gifting"/>
    <x v="0"/>
    <x v="5"/>
    <x v="2"/>
    <n v="39.93"/>
    <d v="2025-05-04T00:11:00"/>
    <d v="2024-08-11T01:07:00"/>
    <x v="0"/>
    <d v="2025-05-05T12:16:00"/>
    <d v="2025-05-05T00:11:00"/>
    <x v="0"/>
  </r>
  <r>
    <s v="ORD-20250126-03028"/>
    <x v="0"/>
    <s v="SWT-001"/>
    <x v="9"/>
    <n v="28"/>
    <x v="4"/>
    <n v="1"/>
    <x v="250"/>
    <x v="4"/>
    <d v="1899-12-30T20:55:00"/>
    <s v="20"/>
    <d v="2025-01-29T00:00:00"/>
    <d v="1899-12-30T17:37:00"/>
    <x v="5"/>
    <s v="Khalid Al Falasi"/>
    <x v="0"/>
    <x v="0"/>
    <s v="Dates &amp; Sweets"/>
    <x v="2"/>
    <x v="1"/>
    <x v="0"/>
    <n v="28"/>
    <d v="2025-01-26T01:18:00"/>
    <d v="2024-08-12T00:44:00"/>
    <x v="0"/>
    <d v="2025-01-29T17:37:00"/>
    <d v="2025-01-27T01:18:00"/>
    <x v="0"/>
  </r>
  <r>
    <s v="ORD-20250503-03029"/>
    <x v="0"/>
    <s v="CKE-001"/>
    <x v="7"/>
    <n v="49.8"/>
    <x v="8"/>
    <n v="2"/>
    <x v="95"/>
    <x v="1"/>
    <d v="1899-12-30T15:51:00"/>
    <s v="15"/>
    <d v="2025-05-04T00:00:00"/>
    <d v="1899-12-30T15:51:00"/>
    <x v="35"/>
    <s v="Yousef Al Falasi"/>
    <x v="5"/>
    <x v="0"/>
    <s v="Cakes"/>
    <x v="0"/>
    <x v="1"/>
    <x v="0"/>
    <n v="99.6"/>
    <d v="2025-05-03T01:07:00"/>
    <d v="2024-11-09T00:44:00"/>
    <x v="0"/>
    <d v="2025-05-04T15:51:00"/>
    <d v="2025-05-04T01:07:00"/>
    <x v="0"/>
  </r>
  <r>
    <s v="ORD-20250115-03030"/>
    <x v="0"/>
    <s v="SWT-001"/>
    <x v="9"/>
    <n v="29.01"/>
    <x v="7"/>
    <n v="1"/>
    <x v="349"/>
    <x v="4"/>
    <d v="1899-12-30T09:31:00"/>
    <s v="9"/>
    <d v="2025-01-15T00:00:00"/>
    <d v="1899-12-30T13:31:00"/>
    <x v="5"/>
    <s v="Hamad Al Hosani"/>
    <x v="2"/>
    <x v="1"/>
    <s v="Dates &amp; Sweets"/>
    <x v="1"/>
    <x v="1"/>
    <x v="0"/>
    <n v="29.01"/>
    <d v="2025-01-15T01:18:00"/>
    <d v="2024-08-15T00:44:00"/>
    <x v="0"/>
    <d v="2025-01-15T13:31:00"/>
    <d v="2025-01-16T01:18:00"/>
    <x v="1"/>
  </r>
  <r>
    <s v="ORD-20250417-03031"/>
    <x v="0"/>
    <s v="FLW-002"/>
    <x v="5"/>
    <n v="64.180000000000007"/>
    <x v="3"/>
    <n v="1"/>
    <x v="330"/>
    <x v="0"/>
    <d v="1899-12-30T18:51:00"/>
    <s v="18"/>
    <d v="2025-04-18T00:00:00"/>
    <d v="1899-12-30T18:51:00"/>
    <x v="32"/>
    <s v="Khalid Al Hosani"/>
    <x v="6"/>
    <x v="1"/>
    <s v="Flowers"/>
    <x v="0"/>
    <x v="0"/>
    <x v="1"/>
    <n v="64.180000000000007"/>
    <d v="2025-04-17T01:07:00"/>
    <d v="2024-08-26T00:33:00"/>
    <x v="0"/>
    <d v="2025-04-18T18:51:00"/>
    <d v="2025-04-18T01:07:00"/>
    <x v="0"/>
  </r>
  <r>
    <s v="ORD-20241206-03032"/>
    <x v="0"/>
    <s v="PRF-001"/>
    <x v="14"/>
    <n v="110.26"/>
    <x v="10"/>
    <n v="1"/>
    <x v="324"/>
    <x v="11"/>
    <d v="1899-12-30T10:47:00"/>
    <s v="10"/>
    <d v="2024-12-06T00:00:00"/>
    <d v="1899-12-30T15:47:00"/>
    <x v="14"/>
    <s v="Noor Al Marri"/>
    <x v="1"/>
    <x v="1"/>
    <s v="Perfume"/>
    <x v="1"/>
    <x v="3"/>
    <x v="2"/>
    <n v="110.26"/>
    <d v="2024-12-06T00:56:00"/>
    <d v="2024-08-07T01:07:00"/>
    <x v="0"/>
    <d v="2024-12-06T15:47:00"/>
    <d v="2024-12-07T00:56:00"/>
    <x v="1"/>
  </r>
  <r>
    <s v="ORD-20240826-03033"/>
    <x v="0"/>
    <s v="PAF-001"/>
    <x v="12"/>
    <n v="21.36"/>
    <x v="11"/>
    <n v="1"/>
    <x v="32"/>
    <x v="7"/>
    <d v="1899-12-30T17:04:00"/>
    <s v="17"/>
    <d v="2024-08-27T00:00:00"/>
    <d v="1899-12-30T15:48:00"/>
    <x v="32"/>
    <s v="Ayesha Patel"/>
    <x v="7"/>
    <x v="1"/>
    <s v="Bakery"/>
    <x v="0"/>
    <x v="2"/>
    <x v="0"/>
    <n v="21.36"/>
    <d v="2024-08-26T00:11:00"/>
    <d v="2024-08-01T00:11:00"/>
    <x v="0"/>
    <d v="2024-08-27T15:48:00"/>
    <d v="2024-08-27T00:11:00"/>
    <x v="0"/>
  </r>
  <r>
    <s v="ORD-20250731-03034"/>
    <x v="0"/>
    <s v="PRF-001"/>
    <x v="14"/>
    <n v="124"/>
    <x v="12"/>
    <n v="1"/>
    <x v="205"/>
    <x v="8"/>
    <d v="1899-12-30T17:32:00"/>
    <s v="17"/>
    <d v="2025-08-01T00:00:00"/>
    <d v="1899-12-30T20:32:00"/>
    <x v="0"/>
    <s v="Michael Smith"/>
    <x v="0"/>
    <x v="0"/>
    <s v="Perfume"/>
    <x v="0"/>
    <x v="0"/>
    <x v="0"/>
    <n v="124"/>
    <d v="2025-07-31T00:56:00"/>
    <d v="2024-10-24T00:22:00"/>
    <x v="0"/>
    <d v="2025-08-01T20:32:00"/>
    <d v="2025-08-01T00:56:00"/>
    <x v="0"/>
  </r>
  <r>
    <s v="ORD-20250408-03035"/>
    <x v="0"/>
    <s v="CKE-001"/>
    <x v="7"/>
    <n v="54.76"/>
    <x v="8"/>
    <n v="1"/>
    <x v="104"/>
    <x v="0"/>
    <d v="1899-12-30T16:46:00"/>
    <s v="16"/>
    <d v="2025-04-09T00:00:00"/>
    <d v="1899-12-30T16:46:00"/>
    <x v="19"/>
    <s v="Hina Iqbal"/>
    <x v="0"/>
    <x v="1"/>
    <s v="Cakes"/>
    <x v="0"/>
    <x v="0"/>
    <x v="0"/>
    <n v="54.76"/>
    <d v="2025-04-08T00:11:00"/>
    <d v="2024-09-01T01:15:00"/>
    <x v="0"/>
    <d v="2025-04-09T16:46:00"/>
    <d v="2025-04-09T00:11:00"/>
    <x v="0"/>
  </r>
  <r>
    <s v="ORD-20250517-03036"/>
    <x v="0"/>
    <s v="FLW-001"/>
    <x v="1"/>
    <n v="45.15"/>
    <x v="11"/>
    <n v="1"/>
    <x v="307"/>
    <x v="1"/>
    <d v="1899-12-30T09:18:00"/>
    <s v="9"/>
    <d v="2025-05-18T00:00:00"/>
    <d v="1899-12-30T11:18:00"/>
    <x v="7"/>
    <s v="Noor Al Suwaidi"/>
    <x v="0"/>
    <x v="1"/>
    <s v="Flowers"/>
    <x v="0"/>
    <x v="0"/>
    <x v="1"/>
    <n v="45.15"/>
    <d v="2025-05-17T01:15:00"/>
    <d v="2024-09-30T00:44:00"/>
    <x v="0"/>
    <d v="2025-05-18T11:18:00"/>
    <d v="2025-05-18T01:15:00"/>
    <x v="0"/>
  </r>
  <r>
    <s v="ORD-20250626-03037"/>
    <x v="0"/>
    <s v="FLW-002"/>
    <x v="5"/>
    <n v="59.94"/>
    <x v="2"/>
    <n v="2"/>
    <x v="103"/>
    <x v="6"/>
    <d v="1899-12-30T12:27:00"/>
    <s v="12"/>
    <d v="2025-06-27T00:00:00"/>
    <d v="1899-12-30T15:27:00"/>
    <x v="16"/>
    <s v="Rakesh Verma"/>
    <x v="0"/>
    <x v="0"/>
    <s v="Flowers"/>
    <x v="0"/>
    <x v="1"/>
    <x v="1"/>
    <n v="119.88"/>
    <d v="2025-06-26T01:15:00"/>
    <d v="2024-08-07T01:29:00"/>
    <x v="0"/>
    <d v="2025-06-27T15:27:00"/>
    <d v="2025-06-27T01:15:00"/>
    <x v="0"/>
  </r>
  <r>
    <s v="ORD-20250205-03038"/>
    <x v="0"/>
    <s v="HMP-001"/>
    <x v="11"/>
    <n v="76.180000000000007"/>
    <x v="9"/>
    <n v="13"/>
    <x v="116"/>
    <x v="5"/>
    <d v="1899-12-30T09:38:00"/>
    <s v="9"/>
    <d v="2025-02-05T00:00:00"/>
    <d v="1899-12-30T16:38:00"/>
    <x v="27"/>
    <s v="Priya Khan"/>
    <x v="7"/>
    <x v="1"/>
    <s v="Hamper"/>
    <x v="1"/>
    <x v="0"/>
    <x v="1"/>
    <n v="990.34000000000015"/>
    <d v="2025-02-05T01:29:00"/>
    <d v="2024-10-05T00:44:00"/>
    <x v="0"/>
    <d v="2025-02-05T16:38:00"/>
    <d v="2025-02-06T01:29:00"/>
    <x v="1"/>
  </r>
  <r>
    <s v="ORD-20240924-03039"/>
    <x v="0"/>
    <s v="DAT-001"/>
    <x v="6"/>
    <n v="26.9"/>
    <x v="4"/>
    <n v="1"/>
    <x v="100"/>
    <x v="3"/>
    <d v="1899-12-30T20:27:00"/>
    <s v="20"/>
    <d v="2024-09-25T00:00:00"/>
    <d v="1899-12-30T14:39:00"/>
    <x v="22"/>
    <s v="Hina Verma"/>
    <x v="5"/>
    <x v="1"/>
    <s v="Dates &amp; Sweets"/>
    <x v="0"/>
    <x v="0"/>
    <x v="2"/>
    <n v="26.9"/>
    <d v="2024-09-24T00:33:00"/>
    <d v="2024-09-24T00:33:00"/>
    <x v="1"/>
    <d v="2024-09-25T14:39:00"/>
    <d v="2024-09-25T00:33:00"/>
    <x v="0"/>
  </r>
  <r>
    <s v="ORD-20250124-03040"/>
    <x v="0"/>
    <s v="GFT-001"/>
    <x v="2"/>
    <n v="30.66"/>
    <x v="12"/>
    <n v="2"/>
    <x v="303"/>
    <x v="4"/>
    <d v="1899-12-30T11:44:00"/>
    <s v="11"/>
    <d v="2025-01-25T00:00:00"/>
    <d v="1899-12-30T15:44:00"/>
    <x v="15"/>
    <s v="Neha Shah"/>
    <x v="2"/>
    <x v="1"/>
    <s v="Gifting"/>
    <x v="0"/>
    <x v="0"/>
    <x v="0"/>
    <n v="61.32"/>
    <d v="2025-01-24T01:29:00"/>
    <d v="2024-08-07T00:56:00"/>
    <x v="0"/>
    <d v="2025-01-25T15:44:00"/>
    <d v="2025-01-25T01:29:00"/>
    <x v="0"/>
  </r>
  <r>
    <s v="ORD-20250607-03041"/>
    <x v="0"/>
    <s v="TOY-001"/>
    <x v="0"/>
    <n v="18.37"/>
    <x v="1"/>
    <n v="1"/>
    <x v="199"/>
    <x v="6"/>
    <d v="1899-12-30T09:25:00"/>
    <s v="9"/>
    <d v="2025-06-08T00:00:00"/>
    <d v="1899-12-30T11:25:00"/>
    <x v="16"/>
    <s v="Meera Hussain"/>
    <x v="0"/>
    <x v="1"/>
    <s v="Toys"/>
    <x v="0"/>
    <x v="0"/>
    <x v="0"/>
    <n v="18.37"/>
    <d v="2025-06-07T00:11:00"/>
    <d v="2024-08-05T01:29:00"/>
    <x v="0"/>
    <d v="2025-06-08T11:25:00"/>
    <d v="2025-06-08T00:11:00"/>
    <x v="0"/>
  </r>
  <r>
    <s v="ORD-20250119-03042"/>
    <x v="0"/>
    <s v="GFT-001"/>
    <x v="2"/>
    <n v="38.090000000000003"/>
    <x v="3"/>
    <n v="1"/>
    <x v="175"/>
    <x v="4"/>
    <d v="1899-12-30T12:37:00"/>
    <s v="12"/>
    <d v="2025-01-20T00:00:00"/>
    <d v="1899-12-30T18:37:00"/>
    <x v="7"/>
    <s v="Abdullah Al Mazrouei"/>
    <x v="0"/>
    <x v="1"/>
    <s v="Gifting"/>
    <x v="0"/>
    <x v="1"/>
    <x v="0"/>
    <n v="38.090000000000003"/>
    <d v="2025-01-19T00:44:00"/>
    <d v="2024-08-08T00:25:00"/>
    <x v="0"/>
    <d v="2025-01-20T18:37:00"/>
    <d v="2025-01-20T00:44:00"/>
    <x v="0"/>
  </r>
  <r>
    <s v="ORD-20250409-03043"/>
    <x v="0"/>
    <s v="CRP-001"/>
    <x v="4"/>
    <n v="149.97"/>
    <x v="9"/>
    <n v="4"/>
    <x v="189"/>
    <x v="0"/>
    <d v="1899-12-30T11:32:00"/>
    <s v="11"/>
    <d v="2025-04-10T00:00:00"/>
    <d v="1899-12-30T14:32:00"/>
    <x v="16"/>
    <s v="Hassan Shaikh"/>
    <x v="0"/>
    <x v="0"/>
    <s v="Hamper"/>
    <x v="0"/>
    <x v="0"/>
    <x v="1"/>
    <n v="599.88"/>
    <d v="2025-04-09T00:56:00"/>
    <d v="2024-08-06T01:15:00"/>
    <x v="0"/>
    <d v="2025-04-10T14:32:00"/>
    <d v="2025-04-10T00:56:00"/>
    <x v="0"/>
  </r>
  <r>
    <s v="ORD-20250419-03044"/>
    <x v="0"/>
    <s v="GFT-001"/>
    <x v="2"/>
    <n v="33.35"/>
    <x v="2"/>
    <n v="3"/>
    <x v="110"/>
    <x v="0"/>
    <d v="1899-12-30T12:37:00"/>
    <s v="12"/>
    <d v="2025-04-19T00:00:00"/>
    <d v="1899-12-30T19:37:00"/>
    <x v="31"/>
    <s v="Sana Hussain"/>
    <x v="5"/>
    <x v="0"/>
    <s v="Gifting"/>
    <x v="1"/>
    <x v="3"/>
    <x v="2"/>
    <n v="100.05000000000001"/>
    <d v="2025-04-19T00:44:00"/>
    <d v="2024-08-27T00:56:00"/>
    <x v="0"/>
    <d v="2025-04-19T19:37:00"/>
    <d v="2025-04-20T00:44:00"/>
    <x v="1"/>
  </r>
  <r>
    <s v="ORD-20241028-03045"/>
    <x v="0"/>
    <s v="GFT-001"/>
    <x v="2"/>
    <n v="31.94"/>
    <x v="10"/>
    <n v="3"/>
    <x v="213"/>
    <x v="10"/>
    <d v="1899-12-30T13:26:00"/>
    <s v="13"/>
    <d v="2024-10-28T00:00:00"/>
    <d v="1899-12-30T16:26:00"/>
    <x v="6"/>
    <s v="Hassan Patel"/>
    <x v="0"/>
    <x v="1"/>
    <s v="Gifting"/>
    <x v="1"/>
    <x v="1"/>
    <x v="2"/>
    <n v="95.820000000000007"/>
    <d v="2024-10-28T00:22:00"/>
    <d v="2024-09-04T01:29:00"/>
    <x v="0"/>
    <d v="2024-10-28T16:26:00"/>
    <d v="2024-10-29T00:22:00"/>
    <x v="1"/>
  </r>
  <r>
    <s v="ORD-20250324-03046"/>
    <x v="0"/>
    <s v="HOM-001"/>
    <x v="3"/>
    <n v="32"/>
    <x v="6"/>
    <n v="1"/>
    <x v="76"/>
    <x v="2"/>
    <d v="1899-12-30T10:23:00"/>
    <s v="10"/>
    <d v="2025-03-24T00:00:00"/>
    <d v="1899-12-30T14:23:00"/>
    <x v="26"/>
    <s v="Rakesh Khan"/>
    <x v="1"/>
    <x v="1"/>
    <s v="Home Fragrance"/>
    <x v="1"/>
    <x v="3"/>
    <x v="1"/>
    <n v="32"/>
    <d v="2025-03-24T01:29:00"/>
    <d v="2024-08-02T01:18:00"/>
    <x v="0"/>
    <d v="2025-03-24T14:23:00"/>
    <d v="2025-03-25T01:29:00"/>
    <x v="1"/>
  </r>
  <r>
    <s v="ORD-20250219-03047"/>
    <x v="0"/>
    <s v="FLW-002"/>
    <x v="5"/>
    <n v="59.02"/>
    <x v="3"/>
    <n v="3"/>
    <x v="201"/>
    <x v="5"/>
    <d v="1899-12-30T11:44:00"/>
    <s v="11"/>
    <d v="2025-02-20T00:00:00"/>
    <d v="1899-12-30T13:44:00"/>
    <x v="16"/>
    <s v="Hamad Al Nuaimi"/>
    <x v="0"/>
    <x v="0"/>
    <s v="Flowers"/>
    <x v="0"/>
    <x v="1"/>
    <x v="0"/>
    <n v="177.06"/>
    <d v="2025-02-19T01:29:00"/>
    <d v="2024-08-09T00:56:00"/>
    <x v="0"/>
    <d v="2025-02-20T13:44:00"/>
    <d v="2025-02-20T01:29:00"/>
    <x v="0"/>
  </r>
  <r>
    <s v="ORD-20250508-03048"/>
    <x v="0"/>
    <s v="PAF-001"/>
    <x v="12"/>
    <n v="19.28"/>
    <x v="5"/>
    <n v="1"/>
    <x v="41"/>
    <x v="1"/>
    <d v="1899-12-30T20:55:00"/>
    <s v="20"/>
    <d v="2025-05-09T00:00:00"/>
    <d v="1899-12-30T21:55:00"/>
    <x v="24"/>
    <s v="Emily Williams"/>
    <x v="1"/>
    <x v="0"/>
    <s v="Bakery"/>
    <x v="0"/>
    <x v="1"/>
    <x v="1"/>
    <n v="19.28"/>
    <d v="2025-05-08T01:18:00"/>
    <d v="2024-08-27T01:29:00"/>
    <x v="0"/>
    <d v="2025-05-09T21:55:00"/>
    <d v="2025-05-09T01:18:00"/>
    <x v="0"/>
  </r>
  <r>
    <s v="ORD-20241002-03049"/>
    <x v="0"/>
    <s v="HMP-002"/>
    <x v="8"/>
    <n v="95.81"/>
    <x v="7"/>
    <n v="1"/>
    <x v="341"/>
    <x v="10"/>
    <d v="1899-12-30T18:44:00"/>
    <s v="18"/>
    <d v="2024-10-03T00:00:00"/>
    <d v="1899-12-30T20:44:00"/>
    <x v="1"/>
    <s v="Farhan Shah"/>
    <x v="1"/>
    <x v="0"/>
    <s v="Hamper"/>
    <x v="0"/>
    <x v="0"/>
    <x v="2"/>
    <n v="95.81"/>
    <d v="2024-10-02T00:56:00"/>
    <d v="2024-08-09T00:22:00"/>
    <x v="0"/>
    <d v="2024-10-03T20:44:00"/>
    <d v="2024-10-03T00:56:00"/>
    <x v="0"/>
  </r>
  <r>
    <s v="ORD-20250709-03050"/>
    <x v="0"/>
    <s v="HOM-001"/>
    <x v="3"/>
    <n v="31.38"/>
    <x v="11"/>
    <n v="2"/>
    <x v="22"/>
    <x v="8"/>
    <d v="1899-12-30T13:51:00"/>
    <s v="13"/>
    <d v="2025-07-09T00:00:00"/>
    <d v="1899-12-30T18:51:00"/>
    <x v="11"/>
    <s v="Emma Williams"/>
    <x v="0"/>
    <x v="0"/>
    <s v="Home Fragrance"/>
    <x v="1"/>
    <x v="1"/>
    <x v="1"/>
    <n v="62.76"/>
    <d v="2025-07-09T00:33:00"/>
    <d v="2024-09-01T00:11:00"/>
    <x v="0"/>
    <d v="2025-07-09T18:51:00"/>
    <d v="2025-07-10T00:33:00"/>
    <x v="1"/>
  </r>
  <r>
    <s v="ORD-20241029-03051"/>
    <x v="0"/>
    <s v="SWT-001"/>
    <x v="9"/>
    <n v="31.14"/>
    <x v="4"/>
    <n v="1"/>
    <x v="188"/>
    <x v="10"/>
    <d v="1899-12-30T11:51:00"/>
    <s v="11"/>
    <d v="2024-10-30T00:00:00"/>
    <d v="1899-12-30T14:51:00"/>
    <x v="5"/>
    <s v="Faisal Al Falasi"/>
    <x v="2"/>
    <x v="0"/>
    <s v="Dates &amp; Sweets"/>
    <x v="0"/>
    <x v="1"/>
    <x v="0"/>
    <n v="31.14"/>
    <d v="2024-10-29T01:15:00"/>
    <d v="2024-08-02T00:33:00"/>
    <x v="0"/>
    <d v="2024-10-30T14:51:00"/>
    <d v="2024-10-30T01:15:00"/>
    <x v="0"/>
  </r>
  <r>
    <s v="ORD-20250522-03052"/>
    <x v="0"/>
    <s v="CKE-001"/>
    <x v="7"/>
    <n v="49.09"/>
    <x v="5"/>
    <n v="1"/>
    <x v="51"/>
    <x v="1"/>
    <d v="1899-12-30T17:39:00"/>
    <s v="17"/>
    <d v="2025-05-23T00:00:00"/>
    <d v="1899-12-30T13:19:00"/>
    <x v="18"/>
    <s v="Emily Brown"/>
    <x v="1"/>
    <x v="1"/>
    <s v="Cakes"/>
    <x v="0"/>
    <x v="1"/>
    <x v="0"/>
    <n v="49.09"/>
    <d v="2025-05-22T01:07:00"/>
    <d v="2024-08-17T01:15:00"/>
    <x v="0"/>
    <d v="2025-05-23T13:19:00"/>
    <d v="2025-05-23T01:07:00"/>
    <x v="0"/>
  </r>
  <r>
    <s v="ORD-20241223-03053"/>
    <x v="0"/>
    <s v="DAT-001"/>
    <x v="6"/>
    <n v="25.83"/>
    <x v="7"/>
    <n v="1"/>
    <x v="336"/>
    <x v="11"/>
    <d v="1899-12-30T11:15:00"/>
    <s v="11"/>
    <d v="2024-12-24T00:00:00"/>
    <d v="1899-12-30T14:15:00"/>
    <x v="8"/>
    <s v="Priya Patel"/>
    <x v="2"/>
    <x v="0"/>
    <s v="Dates &amp; Sweets"/>
    <x v="0"/>
    <x v="0"/>
    <x v="0"/>
    <n v="25.83"/>
    <d v="2024-12-23T01:15:00"/>
    <d v="2024-10-23T01:29:00"/>
    <x v="0"/>
    <d v="2024-12-24T14:15:00"/>
    <d v="2024-12-24T01:15:00"/>
    <x v="0"/>
  </r>
  <r>
    <s v="ORD-20250617-03054"/>
    <x v="0"/>
    <s v="PAF-001"/>
    <x v="12"/>
    <n v="21.74"/>
    <x v="8"/>
    <n v="2"/>
    <x v="325"/>
    <x v="6"/>
    <d v="1899-12-30T12:12:00"/>
    <s v="12"/>
    <d v="2025-06-18T00:00:00"/>
    <d v="1899-12-30T17:12:00"/>
    <x v="29"/>
    <s v="Ahmed Al Marri"/>
    <x v="2"/>
    <x v="1"/>
    <s v="Bakery"/>
    <x v="0"/>
    <x v="0"/>
    <x v="1"/>
    <n v="43.48"/>
    <d v="2025-06-17T00:33:00"/>
    <d v="2024-09-15T00:56:00"/>
    <x v="0"/>
    <d v="2025-06-18T17:12:00"/>
    <d v="2025-06-18T00:33:00"/>
    <x v="0"/>
  </r>
  <r>
    <s v="ORD-20250306-03055"/>
    <x v="0"/>
    <s v="CKE-001"/>
    <x v="7"/>
    <n v="57.21"/>
    <x v="8"/>
    <n v="1"/>
    <x v="30"/>
    <x v="2"/>
    <d v="1899-12-30T11:05:00"/>
    <s v="11"/>
    <d v="2025-03-07T00:00:00"/>
    <d v="1899-12-30T13:05:00"/>
    <x v="11"/>
    <s v="Ali Shah"/>
    <x v="0"/>
    <x v="0"/>
    <s v="Cakes"/>
    <x v="0"/>
    <x v="5"/>
    <x v="0"/>
    <n v="57.21"/>
    <d v="2025-03-06T00:56:00"/>
    <d v="2024-08-05T01:18:00"/>
    <x v="0"/>
    <d v="2025-03-07T13:05:00"/>
    <d v="2025-03-07T00:56:00"/>
    <x v="0"/>
  </r>
  <r>
    <s v="ORD-20241122-03056"/>
    <x v="0"/>
    <s v="HMP-001"/>
    <x v="11"/>
    <n v="85.78"/>
    <x v="12"/>
    <n v="1"/>
    <x v="47"/>
    <x v="9"/>
    <d v="1899-12-30T20:07:00"/>
    <s v="20"/>
    <d v="2024-11-24T00:00:00"/>
    <d v="1899-12-30T11:48:00"/>
    <x v="12"/>
    <s v="Emily Johnson"/>
    <x v="1"/>
    <x v="1"/>
    <s v="Hamper"/>
    <x v="2"/>
    <x v="5"/>
    <x v="1"/>
    <n v="85.78"/>
    <d v="2024-11-22T00:44:00"/>
    <d v="2024-11-22T00:44:00"/>
    <x v="1"/>
    <d v="2024-11-24T11:48:00"/>
    <d v="2024-11-23T00:44:00"/>
    <x v="0"/>
  </r>
  <r>
    <s v="ORD-20240909-03057"/>
    <x v="0"/>
    <s v="GFT-001"/>
    <x v="2"/>
    <n v="36.979999999999997"/>
    <x v="10"/>
    <n v="1"/>
    <x v="153"/>
    <x v="3"/>
    <d v="1899-12-30T16:34:00"/>
    <s v="16"/>
    <d v="2024-09-10T00:00:00"/>
    <d v="1899-12-30T20:34:00"/>
    <x v="24"/>
    <s v="Maryam Al Nahyan"/>
    <x v="1"/>
    <x v="1"/>
    <s v="Gifting"/>
    <x v="0"/>
    <x v="3"/>
    <x v="0"/>
    <n v="36.979999999999997"/>
    <d v="2024-09-09T01:18:00"/>
    <d v="2024-08-22T01:15:00"/>
    <x v="0"/>
    <d v="2024-09-10T20:34:00"/>
    <d v="2024-09-10T01:18:00"/>
    <x v="0"/>
  </r>
  <r>
    <s v="ORD-20240903-03058"/>
    <x v="0"/>
    <s v="FLW-002"/>
    <x v="5"/>
    <n v="53.93"/>
    <x v="5"/>
    <n v="1"/>
    <x v="72"/>
    <x v="3"/>
    <d v="1899-12-30T17:52:00"/>
    <s v="17"/>
    <d v="2024-09-05T00:00:00"/>
    <d v="1899-12-30T21:52:00"/>
    <x v="16"/>
    <s v="Michael Jones"/>
    <x v="0"/>
    <x v="0"/>
    <s v="Flowers"/>
    <x v="2"/>
    <x v="2"/>
    <x v="0"/>
    <n v="53.93"/>
    <d v="2024-09-03T00:44:00"/>
    <d v="2024-08-28T01:07:00"/>
    <x v="0"/>
    <d v="2024-09-05T21:52:00"/>
    <d v="2024-09-04T00:44:00"/>
    <x v="0"/>
  </r>
  <r>
    <s v="ORD-20241218-03059"/>
    <x v="0"/>
    <s v="FLW-002"/>
    <x v="5"/>
    <n v="50.48"/>
    <x v="3"/>
    <n v="1"/>
    <x v="139"/>
    <x v="11"/>
    <d v="1899-12-30T13:17:00"/>
    <s v="13"/>
    <d v="2024-12-18T00:00:00"/>
    <d v="1899-12-30T19:17:00"/>
    <x v="12"/>
    <s v="Rakesh Iqbal"/>
    <x v="1"/>
    <x v="1"/>
    <s v="Flowers"/>
    <x v="1"/>
    <x v="3"/>
    <x v="0"/>
    <n v="50.48"/>
    <d v="2024-12-18T00:22:00"/>
    <d v="2024-08-26T01:18:00"/>
    <x v="0"/>
    <d v="2024-12-18T19:17:00"/>
    <d v="2024-12-19T00:22:00"/>
    <x v="1"/>
  </r>
  <r>
    <s v="ORD-20250610-03060"/>
    <x v="0"/>
    <s v="BAL-001"/>
    <x v="13"/>
    <n v="27.46"/>
    <x v="8"/>
    <n v="3"/>
    <x v="9"/>
    <x v="6"/>
    <d v="1899-12-30T10:10:00"/>
    <s v="10"/>
    <d v="2025-06-10T00:00:00"/>
    <d v="1899-12-30T15:10:00"/>
    <x v="27"/>
    <s v="Fatima Al Mansoori"/>
    <x v="7"/>
    <x v="1"/>
    <s v="Balloons"/>
    <x v="1"/>
    <x v="0"/>
    <x v="0"/>
    <n v="82.38"/>
    <d v="2025-06-10T00:11:00"/>
    <d v="2024-08-06T01:29:00"/>
    <x v="0"/>
    <d v="2025-06-10T15:10:00"/>
    <d v="2025-06-11T00:11:00"/>
    <x v="1"/>
  </r>
  <r>
    <s v="ORD-20241014-03061"/>
    <x v="0"/>
    <s v="CRP-001"/>
    <x v="4"/>
    <n v="169.54"/>
    <x v="9"/>
    <n v="3"/>
    <x v="117"/>
    <x v="10"/>
    <d v="1899-12-30T16:23:00"/>
    <s v="16"/>
    <d v="2024-10-15T00:00:00"/>
    <d v="1899-12-30T20:23:00"/>
    <x v="24"/>
    <s v="Hassan Al Mansoori"/>
    <x v="1"/>
    <x v="0"/>
    <s v="Hamper"/>
    <x v="0"/>
    <x v="3"/>
    <x v="0"/>
    <n v="508.62"/>
    <d v="2024-10-14T01:29:00"/>
    <d v="2024-08-05T01:29:00"/>
    <x v="0"/>
    <d v="2024-10-15T20:23:00"/>
    <d v="2024-10-15T01:29:00"/>
    <x v="0"/>
  </r>
  <r>
    <s v="ORD-20241023-03062"/>
    <x v="0"/>
    <s v="SWT-001"/>
    <x v="9"/>
    <n v="27.36"/>
    <x v="4"/>
    <n v="2"/>
    <x v="255"/>
    <x v="10"/>
    <d v="1899-12-30T20:11:00"/>
    <s v="20"/>
    <d v="2024-10-24T00:00:00"/>
    <d v="1899-12-30T20:11:00"/>
    <x v="5"/>
    <s v="Farhan Verma"/>
    <x v="2"/>
    <x v="1"/>
    <s v="Dates &amp; Sweets"/>
    <x v="0"/>
    <x v="0"/>
    <x v="0"/>
    <n v="54.72"/>
    <d v="2024-10-23T00:22:00"/>
    <d v="2024-08-18T01:07:00"/>
    <x v="0"/>
    <d v="2024-10-24T20:11:00"/>
    <d v="2024-10-24T00:22:00"/>
    <x v="0"/>
  </r>
  <r>
    <s v="ORD-20250810-03063"/>
    <x v="0"/>
    <s v="PER-002"/>
    <x v="15"/>
    <n v="22.54"/>
    <x v="0"/>
    <n v="3"/>
    <x v="10"/>
    <x v="7"/>
    <d v="1899-12-30T15:35:00"/>
    <s v="15"/>
    <d v="2025-08-11T00:00:00"/>
    <d v="1899-12-30T20:35:00"/>
    <x v="8"/>
    <s v="Sophia Williams"/>
    <x v="2"/>
    <x v="0"/>
    <s v="Personalized"/>
    <x v="0"/>
    <x v="1"/>
    <x v="1"/>
    <n v="67.62"/>
    <d v="2025-08-10T00:56:00"/>
    <d v="2025-03-09T00:11:00"/>
    <x v="0"/>
    <d v="2025-08-11T20:35:00"/>
    <d v="2025-08-11T00:56:00"/>
    <x v="0"/>
  </r>
  <r>
    <s v="ORD-20250208-03064"/>
    <x v="0"/>
    <s v="HMP-002"/>
    <x v="8"/>
    <n v="89.62"/>
    <x v="4"/>
    <n v="1"/>
    <x v="256"/>
    <x v="5"/>
    <d v="1899-12-30T16:00:00"/>
    <s v="16"/>
    <d v="2025-02-09T00:00:00"/>
    <d v="1899-12-30T21:00:00"/>
    <x v="19"/>
    <s v="Latifa Al Nahyan"/>
    <x v="0"/>
    <x v="0"/>
    <s v="Hamper"/>
    <x v="0"/>
    <x v="0"/>
    <x v="0"/>
    <n v="89.62"/>
    <d v="2025-02-08T01:07:00"/>
    <d v="2024-11-16T00:33:00"/>
    <x v="0"/>
    <d v="2025-02-09T21:00:00"/>
    <d v="2025-02-09T01:07:00"/>
    <x v="0"/>
  </r>
  <r>
    <s v="ORD-20250530-03065"/>
    <x v="0"/>
    <s v="PAF-001"/>
    <x v="12"/>
    <n v="21.76"/>
    <x v="11"/>
    <n v="1"/>
    <x v="67"/>
    <x v="1"/>
    <d v="1899-12-30T10:57:00"/>
    <s v="10"/>
    <d v="2025-05-31T00:00:00"/>
    <d v="1899-12-30T11:57:00"/>
    <x v="0"/>
    <s v="Ahmed Al Marri"/>
    <x v="0"/>
    <x v="1"/>
    <s v="Bakery"/>
    <x v="0"/>
    <x v="1"/>
    <x v="1"/>
    <n v="21.76"/>
    <d v="2025-05-30T00:25:00"/>
    <d v="2024-09-15T00:56:00"/>
    <x v="0"/>
    <d v="2025-05-31T11:57:00"/>
    <d v="2025-05-31T00:25:00"/>
    <x v="0"/>
  </r>
  <r>
    <s v="ORD-20240822-03066"/>
    <x v="0"/>
    <s v="HMP-002"/>
    <x v="8"/>
    <n v="82.68"/>
    <x v="9"/>
    <n v="3"/>
    <x v="157"/>
    <x v="7"/>
    <d v="1899-12-30T20:58:00"/>
    <s v="20"/>
    <d v="2024-08-24T00:00:00"/>
    <d v="1899-12-30T18:20:00"/>
    <x v="26"/>
    <s v="Emma Brown"/>
    <x v="1"/>
    <x v="0"/>
    <s v="Hamper"/>
    <x v="2"/>
    <x v="0"/>
    <x v="1"/>
    <n v="248.04000000000002"/>
    <d v="2024-08-22T00:11:00"/>
    <d v="2024-08-22T00:11:00"/>
    <x v="1"/>
    <d v="2024-08-24T18:20:00"/>
    <d v="2024-08-23T00:11:00"/>
    <x v="0"/>
  </r>
  <r>
    <s v="ORD-20250209-03067"/>
    <x v="0"/>
    <s v="FLW-002"/>
    <x v="5"/>
    <n v="56.88"/>
    <x v="1"/>
    <n v="1"/>
    <x v="352"/>
    <x v="5"/>
    <d v="1899-12-30T18:27:00"/>
    <s v="18"/>
    <d v="2025-02-10T00:00:00"/>
    <d v="1899-12-30T19:27:00"/>
    <x v="11"/>
    <s v="Imran Verma"/>
    <x v="0"/>
    <x v="1"/>
    <s v="Flowers"/>
    <x v="0"/>
    <x v="3"/>
    <x v="0"/>
    <n v="56.88"/>
    <d v="2025-02-09T01:15:00"/>
    <d v="2024-08-24T01:07:00"/>
    <x v="0"/>
    <d v="2025-02-10T19:27:00"/>
    <d v="2025-02-10T01:15:00"/>
    <x v="0"/>
  </r>
  <r>
    <s v="ORD-20250719-03068"/>
    <x v="0"/>
    <s v="HMP-002"/>
    <x v="8"/>
    <n v="85.52"/>
    <x v="4"/>
    <n v="1"/>
    <x v="362"/>
    <x v="8"/>
    <d v="1899-12-30T11:18:00"/>
    <s v="11"/>
    <d v="2025-07-19T00:00:00"/>
    <d v="1899-12-30T16:18:00"/>
    <x v="35"/>
    <s v="Neha Verma"/>
    <x v="5"/>
    <x v="1"/>
    <s v="Hamper"/>
    <x v="1"/>
    <x v="0"/>
    <x v="0"/>
    <n v="85.52"/>
    <d v="2025-07-19T00:33:00"/>
    <d v="2024-08-26T00:11:00"/>
    <x v="0"/>
    <d v="2025-07-19T16:18:00"/>
    <d v="2025-07-20T00:33:00"/>
    <x v="1"/>
  </r>
  <r>
    <s v="ORD-20250807-03069"/>
    <x v="0"/>
    <s v="HMP-002"/>
    <x v="8"/>
    <n v="83.87"/>
    <x v="9"/>
    <n v="3"/>
    <x v="285"/>
    <x v="7"/>
    <d v="1899-12-30T09:59:00"/>
    <s v="9"/>
    <d v="2025-08-07T00:00:00"/>
    <d v="1899-12-30T14:59:00"/>
    <x v="5"/>
    <s v="Hassan Kumar"/>
    <x v="0"/>
    <x v="0"/>
    <s v="Hamper"/>
    <x v="1"/>
    <x v="1"/>
    <x v="0"/>
    <n v="251.61"/>
    <d v="2025-08-07T00:22:00"/>
    <d v="2024-08-04T00:56:00"/>
    <x v="0"/>
    <d v="2025-08-07T14:59:00"/>
    <d v="2025-08-08T00:22:00"/>
    <x v="1"/>
  </r>
  <r>
    <s v="ORD-20250305-03070"/>
    <x v="0"/>
    <s v="GFT-001"/>
    <x v="2"/>
    <n v="35.22"/>
    <x v="10"/>
    <n v="1"/>
    <x v="15"/>
    <x v="2"/>
    <d v="1899-12-30T20:52:00"/>
    <s v="20"/>
    <d v="2025-03-06T00:00:00"/>
    <d v="1899-12-30T16:31:00"/>
    <x v="30"/>
    <s v="Arjun Kumar"/>
    <x v="4"/>
    <x v="0"/>
    <s v="Gifting"/>
    <x v="0"/>
    <x v="1"/>
    <x v="0"/>
    <n v="35.22"/>
    <d v="2025-03-05T00:44:00"/>
    <d v="2024-08-03T00:56:00"/>
    <x v="0"/>
    <d v="2025-03-06T16:31:00"/>
    <d v="2025-03-06T00:44:00"/>
    <x v="0"/>
  </r>
  <r>
    <s v="ORD-20250106-03071"/>
    <x v="0"/>
    <s v="PAF-001"/>
    <x v="12"/>
    <n v="18.25"/>
    <x v="5"/>
    <n v="2"/>
    <x v="182"/>
    <x v="4"/>
    <d v="1899-12-30T19:53:00"/>
    <s v="19"/>
    <d v="2025-01-07T00:00:00"/>
    <d v="1899-12-30T21:53:00"/>
    <x v="1"/>
    <s v="Aisha Al Hosani"/>
    <x v="1"/>
    <x v="1"/>
    <s v="Bakery"/>
    <x v="0"/>
    <x v="1"/>
    <x v="0"/>
    <n v="36.5"/>
    <d v="2025-01-06T00:22:00"/>
    <d v="2024-09-18T01:15:00"/>
    <x v="0"/>
    <d v="2025-01-07T21:53:00"/>
    <d v="2025-01-07T00:22:00"/>
    <x v="0"/>
  </r>
  <r>
    <s v="ORD-20250624-03072"/>
    <x v="0"/>
    <s v="SWT-001"/>
    <x v="9"/>
    <n v="30.48"/>
    <x v="4"/>
    <n v="1"/>
    <x v="346"/>
    <x v="6"/>
    <d v="1899-12-30T11:32:00"/>
    <s v="11"/>
    <d v="2025-06-25T00:00:00"/>
    <d v="1899-12-30T14:32:00"/>
    <x v="31"/>
    <s v="Ahmed Al Nuaimi"/>
    <x v="5"/>
    <x v="1"/>
    <s v="Dates &amp; Sweets"/>
    <x v="0"/>
    <x v="0"/>
    <x v="0"/>
    <n v="30.48"/>
    <d v="2025-06-24T00:56:00"/>
    <d v="2024-09-19T00:56:00"/>
    <x v="0"/>
    <d v="2025-06-25T14:32:00"/>
    <d v="2025-06-25T00:56:00"/>
    <x v="0"/>
  </r>
  <r>
    <s v="ORD-20250806-03073"/>
    <x v="0"/>
    <s v="DAT-001"/>
    <x v="6"/>
    <n v="26.73"/>
    <x v="7"/>
    <n v="1"/>
    <x v="137"/>
    <x v="7"/>
    <d v="1899-12-30T16:14:00"/>
    <s v="16"/>
    <d v="2025-08-07T00:00:00"/>
    <d v="1899-12-30T16:14:00"/>
    <x v="14"/>
    <s v="Arjun Khan"/>
    <x v="1"/>
    <x v="1"/>
    <s v="Dates &amp; Sweets"/>
    <x v="0"/>
    <x v="3"/>
    <x v="0"/>
    <n v="26.73"/>
    <d v="2025-08-06T01:29:00"/>
    <d v="2024-08-08T00:11:00"/>
    <x v="0"/>
    <d v="2025-08-07T16:14:00"/>
    <d v="2025-08-07T01:29:00"/>
    <x v="0"/>
  </r>
  <r>
    <s v="ORD-20250406-03074"/>
    <x v="0"/>
    <s v="HMP-002"/>
    <x v="8"/>
    <n v="81.02"/>
    <x v="4"/>
    <n v="1"/>
    <x v="0"/>
    <x v="0"/>
    <d v="1899-12-30T16:11:00"/>
    <s v="16"/>
    <d v="2025-04-07T00:00:00"/>
    <d v="1899-12-30T17:11:00"/>
    <x v="16"/>
    <s v="Priya Shaikh"/>
    <x v="0"/>
    <x v="1"/>
    <s v="Hamper"/>
    <x v="0"/>
    <x v="0"/>
    <x v="2"/>
    <n v="81.02"/>
    <d v="2025-04-06T00:56:00"/>
    <d v="2024-08-19T00:44:00"/>
    <x v="0"/>
    <d v="2025-04-07T17:11:00"/>
    <d v="2025-04-07T00:56:00"/>
    <x v="0"/>
  </r>
  <r>
    <s v="ORD-20250624-03075"/>
    <x v="0"/>
    <s v="PER-002"/>
    <x v="15"/>
    <n v="17.3"/>
    <x v="0"/>
    <n v="1"/>
    <x v="346"/>
    <x v="6"/>
    <d v="1899-12-30T11:31:00"/>
    <s v="11"/>
    <d v="2025-06-26T00:00:00"/>
    <d v="1899-12-30T13:31:00"/>
    <x v="21"/>
    <s v="Ayesha Patel"/>
    <x v="4"/>
    <x v="1"/>
    <s v="Personalized"/>
    <x v="2"/>
    <x v="1"/>
    <x v="1"/>
    <n v="17.3"/>
    <d v="2025-06-24T00:11:00"/>
    <d v="2024-08-01T00:11:00"/>
    <x v="0"/>
    <d v="2025-06-26T13:31:00"/>
    <d v="2025-06-25T00:11:00"/>
    <x v="0"/>
  </r>
  <r>
    <s v="ORD-20241207-03076"/>
    <x v="0"/>
    <s v="GFT-001"/>
    <x v="2"/>
    <n v="29.98"/>
    <x v="1"/>
    <n v="1"/>
    <x v="154"/>
    <x v="11"/>
    <d v="1899-12-30T11:48:00"/>
    <s v="11"/>
    <d v="2024-12-08T00:00:00"/>
    <d v="1899-12-30T17:48:00"/>
    <x v="19"/>
    <s v="Priya Iqbal"/>
    <x v="0"/>
    <x v="1"/>
    <s v="Gifting"/>
    <x v="0"/>
    <x v="5"/>
    <x v="1"/>
    <n v="29.98"/>
    <d v="2024-12-07T01:07:00"/>
    <d v="2024-08-03T01:15:00"/>
    <x v="0"/>
    <d v="2024-12-08T17:48:00"/>
    <d v="2024-12-08T01:07:00"/>
    <x v="0"/>
  </r>
  <r>
    <s v="ORD-20250624-03077"/>
    <x v="0"/>
    <s v="FLW-001"/>
    <x v="1"/>
    <n v="43.69"/>
    <x v="11"/>
    <n v="1"/>
    <x v="346"/>
    <x v="6"/>
    <d v="1899-12-30T18:27:00"/>
    <s v="18"/>
    <d v="2025-06-25T00:00:00"/>
    <d v="1899-12-30T17:09:00"/>
    <x v="30"/>
    <s v="Arjun Ahmed"/>
    <x v="4"/>
    <x v="0"/>
    <s v="Flowers"/>
    <x v="0"/>
    <x v="1"/>
    <x v="1"/>
    <n v="43.69"/>
    <d v="2025-06-24T01:15:00"/>
    <d v="2024-09-05T00:56:00"/>
    <x v="0"/>
    <d v="2025-06-25T17:09:00"/>
    <d v="2025-06-25T01:15:00"/>
    <x v="0"/>
  </r>
  <r>
    <s v="ORD-20240826-03078"/>
    <x v="0"/>
    <s v="GFT-001"/>
    <x v="2"/>
    <n v="33.01"/>
    <x v="3"/>
    <n v="1"/>
    <x v="32"/>
    <x v="7"/>
    <d v="1899-12-30T15:31:00"/>
    <s v="15"/>
    <d v="2024-08-27T00:00:00"/>
    <d v="1899-12-30T15:31:00"/>
    <x v="1"/>
    <s v="Rakesh Shah"/>
    <x v="1"/>
    <x v="0"/>
    <s v="Gifting"/>
    <x v="0"/>
    <x v="1"/>
    <x v="0"/>
    <n v="33.01"/>
    <d v="2024-08-26T01:18:00"/>
    <d v="2024-08-14T01:07:00"/>
    <x v="0"/>
    <d v="2024-08-27T15:31:00"/>
    <d v="2024-08-27T01:18:00"/>
    <x v="0"/>
  </r>
  <r>
    <s v="ORD-20250507-03079"/>
    <x v="0"/>
    <s v="PER-001"/>
    <x v="10"/>
    <n v="13.88"/>
    <x v="5"/>
    <n v="1"/>
    <x v="5"/>
    <x v="1"/>
    <d v="1899-12-30T10:55:00"/>
    <s v="10"/>
    <d v="2025-05-07T00:00:00"/>
    <d v="1899-12-30T13:55:00"/>
    <x v="3"/>
    <s v="Rohit Khan"/>
    <x v="0"/>
    <x v="0"/>
    <s v="Personalized"/>
    <x v="1"/>
    <x v="3"/>
    <x v="1"/>
    <n v="13.88"/>
    <d v="2025-05-07T00:11:00"/>
    <d v="2024-08-12T01:29:00"/>
    <x v="0"/>
    <d v="2025-05-07T13:55:00"/>
    <d v="2025-05-08T00:11:00"/>
    <x v="1"/>
  </r>
  <r>
    <s v="ORD-20241221-03080"/>
    <x v="0"/>
    <s v="BAL-001"/>
    <x v="13"/>
    <n v="23.95"/>
    <x v="8"/>
    <n v="5"/>
    <x v="169"/>
    <x v="11"/>
    <d v="1899-12-30T18:13:00"/>
    <s v="18"/>
    <d v="2024-12-22T00:00:00"/>
    <d v="1899-12-30T18:13:00"/>
    <x v="7"/>
    <s v="Mohammed Al Bateen"/>
    <x v="0"/>
    <x v="1"/>
    <s v="Balloons"/>
    <x v="0"/>
    <x v="5"/>
    <x v="2"/>
    <n v="119.75"/>
    <d v="2024-12-21T01:18:00"/>
    <d v="2024-09-05T00:22:00"/>
    <x v="0"/>
    <d v="2024-12-22T18:13:00"/>
    <d v="2024-12-22T01:18:00"/>
    <x v="0"/>
  </r>
  <r>
    <s v="ORD-20241012-03081"/>
    <x v="0"/>
    <s v="GFT-001"/>
    <x v="2"/>
    <n v="35.5"/>
    <x v="12"/>
    <n v="1"/>
    <x v="108"/>
    <x v="10"/>
    <d v="1899-12-30T14:59:00"/>
    <s v="14"/>
    <d v="2024-10-12T00:00:00"/>
    <d v="1899-12-30T18:59:00"/>
    <x v="11"/>
    <s v="Aisha Al Nuaimi"/>
    <x v="0"/>
    <x v="0"/>
    <s v="Gifting"/>
    <x v="1"/>
    <x v="6"/>
    <x v="0"/>
    <n v="35.5"/>
    <d v="2024-10-12T00:56:00"/>
    <d v="2024-08-03T00:25:00"/>
    <x v="0"/>
    <d v="2024-10-12T18:59:00"/>
    <d v="2024-10-13T00:56:00"/>
    <x v="1"/>
  </r>
  <r>
    <s v="ORD-20240820-03082"/>
    <x v="0"/>
    <s v="FLW-001"/>
    <x v="1"/>
    <n v="50.57"/>
    <x v="0"/>
    <n v="3"/>
    <x v="172"/>
    <x v="7"/>
    <d v="1899-12-30T15:29:00"/>
    <s v="15"/>
    <d v="2024-08-22T00:00:00"/>
    <d v="1899-12-30T20:29:00"/>
    <x v="8"/>
    <s v="David Johnson"/>
    <x v="2"/>
    <x v="1"/>
    <s v="Flowers"/>
    <x v="2"/>
    <x v="0"/>
    <x v="0"/>
    <n v="151.71"/>
    <d v="2024-08-20T01:29:00"/>
    <d v="2024-08-19T00:33:00"/>
    <x v="0"/>
    <d v="2024-08-22T20:29:00"/>
    <d v="2024-08-21T01:29:00"/>
    <x v="0"/>
  </r>
  <r>
    <s v="ORD-20241022-03083"/>
    <x v="0"/>
    <s v="HOM-001"/>
    <x v="3"/>
    <n v="30.31"/>
    <x v="2"/>
    <n v="3"/>
    <x v="184"/>
    <x v="10"/>
    <d v="1899-12-30T18:52:00"/>
    <s v="18"/>
    <d v="2024-10-24T00:00:00"/>
    <d v="1899-12-30T20:20:00"/>
    <x v="17"/>
    <s v="Neha Chaudhry"/>
    <x v="2"/>
    <x v="1"/>
    <s v="Home Fragrance"/>
    <x v="2"/>
    <x v="0"/>
    <x v="1"/>
    <n v="90.929999999999993"/>
    <d v="2024-10-22T00:11:00"/>
    <d v="2024-08-27T01:29:00"/>
    <x v="0"/>
    <d v="2024-10-24T20:20:00"/>
    <d v="2024-10-23T00:11:00"/>
    <x v="0"/>
  </r>
  <r>
    <s v="ORD-20250427-03084"/>
    <x v="0"/>
    <s v="FLW-002"/>
    <x v="5"/>
    <n v="54.66"/>
    <x v="6"/>
    <n v="1"/>
    <x v="92"/>
    <x v="0"/>
    <d v="1899-12-30T12:39:00"/>
    <s v="12"/>
    <d v="2025-04-27T00:00:00"/>
    <d v="1899-12-30T17:39:00"/>
    <x v="0"/>
    <s v="Aijaz Chaudhry"/>
    <x v="0"/>
    <x v="1"/>
    <s v="Flowers"/>
    <x v="1"/>
    <x v="0"/>
    <x v="0"/>
    <n v="54.66"/>
    <d v="2025-04-27T00:33:00"/>
    <d v="2024-08-11T01:29:00"/>
    <x v="0"/>
    <d v="2025-04-27T17:39:00"/>
    <d v="2025-04-28T00:33:00"/>
    <x v="1"/>
  </r>
  <r>
    <s v="ORD-20240805-03085"/>
    <x v="0"/>
    <s v="BBY-001"/>
    <x v="16"/>
    <n v="58.78"/>
    <x v="0"/>
    <n v="4"/>
    <x v="195"/>
    <x v="7"/>
    <d v="1899-12-30T11:14:00"/>
    <s v="11"/>
    <d v="2024-08-07T00:00:00"/>
    <d v="1899-12-30T13:14:00"/>
    <x v="14"/>
    <s v="Farhan Iqbal"/>
    <x v="1"/>
    <x v="0"/>
    <s v="Baby"/>
    <x v="2"/>
    <x v="4"/>
    <x v="0"/>
    <n v="235.12"/>
    <d v="2024-08-05T00:56:00"/>
    <d v="2024-08-05T00:56:00"/>
    <x v="1"/>
    <d v="2024-08-07T13:14:00"/>
    <d v="2024-08-06T00:56:00"/>
    <x v="0"/>
  </r>
  <r>
    <s v="ORD-20250501-03086"/>
    <x v="0"/>
    <s v="GFT-001"/>
    <x v="2"/>
    <n v="39.06"/>
    <x v="6"/>
    <n v="2"/>
    <x v="260"/>
    <x v="1"/>
    <d v="1899-12-30T10:16:00"/>
    <s v="10"/>
    <d v="2025-05-01T00:00:00"/>
    <d v="1899-12-30T17:16:00"/>
    <x v="2"/>
    <s v="Rohit Iqbal"/>
    <x v="0"/>
    <x v="1"/>
    <s v="Gifting"/>
    <x v="1"/>
    <x v="1"/>
    <x v="0"/>
    <n v="78.12"/>
    <d v="2025-05-01T01:18:00"/>
    <d v="2024-08-15T01:15:00"/>
    <x v="0"/>
    <d v="2025-05-01T17:16:00"/>
    <d v="2025-05-02T01:18:00"/>
    <x v="1"/>
  </r>
  <r>
    <s v="ORD-20250201-03087"/>
    <x v="0"/>
    <s v="DAT-001"/>
    <x v="6"/>
    <n v="33.19"/>
    <x v="7"/>
    <n v="2"/>
    <x v="170"/>
    <x v="5"/>
    <d v="1899-12-30T20:33:00"/>
    <s v="20"/>
    <d v="2025-02-03T00:00:00"/>
    <d v="1899-12-30T12:07:00"/>
    <x v="19"/>
    <s v="Reem Al Hosani"/>
    <x v="0"/>
    <x v="0"/>
    <s v="Dates &amp; Sweets"/>
    <x v="2"/>
    <x v="3"/>
    <x v="0"/>
    <n v="66.38"/>
    <d v="2025-02-01T00:25:00"/>
    <d v="2024-10-10T01:18:00"/>
    <x v="0"/>
    <d v="2025-02-03T12:07:00"/>
    <d v="2025-02-02T00:25:00"/>
    <x v="0"/>
  </r>
  <r>
    <s v="ORD-20241018-03088"/>
    <x v="0"/>
    <s v="FLW-002"/>
    <x v="5"/>
    <n v="47.6"/>
    <x v="10"/>
    <n v="1"/>
    <x v="273"/>
    <x v="10"/>
    <d v="1899-12-30T10:15:00"/>
    <s v="10"/>
    <d v="2024-10-18T00:00:00"/>
    <d v="1899-12-30T13:15:00"/>
    <x v="24"/>
    <s v="Imran Shah"/>
    <x v="1"/>
    <x v="0"/>
    <s v="Flowers"/>
    <x v="1"/>
    <x v="0"/>
    <x v="1"/>
    <n v="47.6"/>
    <d v="2024-10-18T00:33:00"/>
    <d v="2024-08-10T00:11:00"/>
    <x v="0"/>
    <d v="2024-10-18T13:15:00"/>
    <d v="2024-10-19T00:33:00"/>
    <x v="1"/>
  </r>
  <r>
    <s v="ORD-20250328-03089"/>
    <x v="0"/>
    <s v="DAT-001"/>
    <x v="6"/>
    <n v="27.96"/>
    <x v="7"/>
    <n v="2"/>
    <x v="225"/>
    <x v="2"/>
    <d v="1899-12-30T17:53:00"/>
    <s v="17"/>
    <d v="2025-03-29T00:00:00"/>
    <d v="1899-12-30T17:53:00"/>
    <x v="4"/>
    <s v="Michael Smith"/>
    <x v="0"/>
    <x v="0"/>
    <s v="Dates &amp; Sweets"/>
    <x v="0"/>
    <x v="0"/>
    <x v="1"/>
    <n v="55.92"/>
    <d v="2025-03-28T01:29:00"/>
    <d v="2024-10-24T00:22:00"/>
    <x v="0"/>
    <d v="2025-03-29T17:53:00"/>
    <d v="2025-03-29T01:29:00"/>
    <x v="0"/>
  </r>
  <r>
    <s v="ORD-20250506-03090"/>
    <x v="0"/>
    <s v="GFT-001"/>
    <x v="2"/>
    <n v="34.22"/>
    <x v="2"/>
    <n v="1"/>
    <x v="1"/>
    <x v="1"/>
    <d v="1899-12-30T10:20:00"/>
    <s v="10"/>
    <d v="2025-05-06T00:00:00"/>
    <d v="1899-12-30T15:20:00"/>
    <x v="1"/>
    <s v="Ali Shaikh"/>
    <x v="1"/>
    <x v="1"/>
    <s v="Gifting"/>
    <x v="1"/>
    <x v="3"/>
    <x v="0"/>
    <n v="34.22"/>
    <d v="2025-05-06T00:56:00"/>
    <d v="2024-09-12T00:44:00"/>
    <x v="0"/>
    <d v="2025-05-06T15:20:00"/>
    <d v="2025-05-07T00:56:00"/>
    <x v="1"/>
  </r>
  <r>
    <s v="ORD-20250330-03091"/>
    <x v="0"/>
    <s v="GFT-001"/>
    <x v="2"/>
    <n v="32.299999999999997"/>
    <x v="3"/>
    <n v="2"/>
    <x v="102"/>
    <x v="2"/>
    <d v="1899-12-30T16:00:00"/>
    <s v="16"/>
    <d v="2025-03-31T00:00:00"/>
    <d v="1899-12-30T18:00:00"/>
    <x v="7"/>
    <s v="Hina Chaudhry"/>
    <x v="0"/>
    <x v="1"/>
    <s v="Gifting"/>
    <x v="0"/>
    <x v="3"/>
    <x v="2"/>
    <n v="64.599999999999994"/>
    <d v="2025-03-30T01:07:00"/>
    <d v="2024-11-25T00:56:00"/>
    <x v="0"/>
    <d v="2025-03-31T18:00:00"/>
    <d v="2025-03-31T01:07:00"/>
    <x v="0"/>
  </r>
  <r>
    <s v="ORD-20241027-03092"/>
    <x v="0"/>
    <s v="GFT-001"/>
    <x v="2"/>
    <n v="36.42"/>
    <x v="2"/>
    <n v="1"/>
    <x v="28"/>
    <x v="10"/>
    <d v="1899-12-30T19:50:00"/>
    <s v="19"/>
    <d v="2024-10-28T00:00:00"/>
    <d v="1899-12-30T19:50:00"/>
    <x v="18"/>
    <s v="Ali Patel"/>
    <x v="1"/>
    <x v="1"/>
    <s v="Gifting"/>
    <x v="0"/>
    <x v="0"/>
    <x v="0"/>
    <n v="36.42"/>
    <d v="2024-10-27T01:29:00"/>
    <d v="2024-08-29T00:56:00"/>
    <x v="0"/>
    <d v="2024-10-28T19:50:00"/>
    <d v="2024-10-28T01:29:00"/>
    <x v="0"/>
  </r>
  <r>
    <s v="ORD-20250503-03093"/>
    <x v="0"/>
    <s v="DAT-001"/>
    <x v="6"/>
    <n v="27.31"/>
    <x v="4"/>
    <n v="1"/>
    <x v="95"/>
    <x v="1"/>
    <d v="1899-12-30T19:05:00"/>
    <s v="19"/>
    <d v="2025-05-04T00:00:00"/>
    <d v="1899-12-30T20:05:00"/>
    <x v="3"/>
    <s v="Khalid Al Mansoori"/>
    <x v="0"/>
    <x v="0"/>
    <s v="Dates &amp; Sweets"/>
    <x v="0"/>
    <x v="2"/>
    <x v="1"/>
    <n v="27.31"/>
    <d v="2025-05-03T01:29:00"/>
    <d v="2024-08-03T00:11:00"/>
    <x v="0"/>
    <d v="2025-05-04T20:05:00"/>
    <d v="2025-05-04T01:29:00"/>
    <x v="0"/>
  </r>
  <r>
    <s v="ORD-20250327-03094"/>
    <x v="0"/>
    <s v="SWT-001"/>
    <x v="9"/>
    <n v="34.49"/>
    <x v="7"/>
    <n v="1"/>
    <x v="181"/>
    <x v="2"/>
    <d v="1899-12-30T21:44:00"/>
    <s v="21"/>
    <d v="2025-03-28T00:00:00"/>
    <d v="1899-12-30T21:44:00"/>
    <x v="18"/>
    <s v="John Smith"/>
    <x v="1"/>
    <x v="0"/>
    <s v="Dates &amp; Sweets"/>
    <x v="0"/>
    <x v="1"/>
    <x v="0"/>
    <n v="34.49"/>
    <d v="2025-03-27T00:56:00"/>
    <d v="2024-12-27T01:15:00"/>
    <x v="0"/>
    <d v="2025-03-28T21:44:00"/>
    <d v="2025-03-28T00:56:00"/>
    <x v="0"/>
  </r>
  <r>
    <s v="ORD-20240911-03095"/>
    <x v="0"/>
    <s v="PER-001"/>
    <x v="10"/>
    <n v="13.14"/>
    <x v="5"/>
    <n v="2"/>
    <x v="148"/>
    <x v="3"/>
    <d v="1899-12-30T19:17:00"/>
    <s v="19"/>
    <d v="2024-09-13T00:00:00"/>
    <d v="1899-12-30T16:42:00"/>
    <x v="7"/>
    <s v="Faisal Al Suwaidi"/>
    <x v="0"/>
    <x v="1"/>
    <s v="Personalized"/>
    <x v="2"/>
    <x v="1"/>
    <x v="1"/>
    <n v="26.28"/>
    <d v="2024-09-11T00:22:00"/>
    <d v="2024-08-13T00:11:00"/>
    <x v="0"/>
    <d v="2024-09-13T16:42:00"/>
    <d v="2024-09-12T00:22:00"/>
    <x v="0"/>
  </r>
  <r>
    <s v="ORD-20240818-03096"/>
    <x v="0"/>
    <s v="HOM-001"/>
    <x v="3"/>
    <n v="30.51"/>
    <x v="2"/>
    <n v="3"/>
    <x v="214"/>
    <x v="7"/>
    <d v="1899-12-30T16:06:00"/>
    <s v="16"/>
    <d v="2024-08-19T00:00:00"/>
    <d v="1899-12-30T21:06:00"/>
    <x v="5"/>
    <s v="Arjun Khan"/>
    <x v="0"/>
    <x v="1"/>
    <s v="Home Fragrance"/>
    <x v="0"/>
    <x v="5"/>
    <x v="0"/>
    <n v="91.53"/>
    <d v="2024-08-18T00:33:00"/>
    <d v="2024-08-08T00:11:00"/>
    <x v="0"/>
    <d v="2024-08-19T21:06:00"/>
    <d v="2024-08-19T00:33:00"/>
    <x v="0"/>
  </r>
  <r>
    <s v="ORD-20250617-03097"/>
    <x v="0"/>
    <s v="HMP-001"/>
    <x v="11"/>
    <n v="81.16"/>
    <x v="12"/>
    <n v="2"/>
    <x v="325"/>
    <x v="6"/>
    <d v="1899-12-30T14:32:00"/>
    <s v="14"/>
    <d v="2025-06-18T00:00:00"/>
    <d v="1899-12-30T16:32:00"/>
    <x v="7"/>
    <s v="Neha Shaikh"/>
    <x v="0"/>
    <x v="0"/>
    <s v="Hamper"/>
    <x v="0"/>
    <x v="1"/>
    <x v="2"/>
    <n v="162.32"/>
    <d v="2025-06-17T00:56:00"/>
    <d v="2024-08-31T00:33:00"/>
    <x v="0"/>
    <d v="2025-06-18T16:32:00"/>
    <d v="2025-06-18T00:56:00"/>
    <x v="0"/>
  </r>
  <r>
    <s v="ORD-20240822-03098"/>
    <x v="0"/>
    <s v="CHC-001"/>
    <x v="17"/>
    <n v="19.59"/>
    <x v="1"/>
    <n v="1"/>
    <x v="157"/>
    <x v="7"/>
    <d v="1899-12-30T11:16:00"/>
    <s v="11"/>
    <d v="2024-08-23T00:00:00"/>
    <d v="1899-12-30T14:16:00"/>
    <x v="13"/>
    <s v="Mohammed Al Nuaimi"/>
    <x v="3"/>
    <x v="1"/>
    <s v="Chocolate"/>
    <x v="0"/>
    <x v="1"/>
    <x v="2"/>
    <n v="19.59"/>
    <d v="2024-08-22T00:44:00"/>
    <d v="2024-08-19T01:15:00"/>
    <x v="0"/>
    <d v="2024-08-23T14:16:00"/>
    <d v="2024-08-23T00:44:00"/>
    <x v="0"/>
  </r>
  <r>
    <s v="ORD-20241126-03099"/>
    <x v="0"/>
    <s v="HMP-001"/>
    <x v="11"/>
    <n v="70.099999999999994"/>
    <x v="9"/>
    <n v="3"/>
    <x v="112"/>
    <x v="9"/>
    <d v="1899-12-30T10:26:00"/>
    <s v="10"/>
    <d v="2024-11-26T00:00:00"/>
    <d v="1899-12-30T15:26:00"/>
    <x v="26"/>
    <s v="Faisal Al Bateen"/>
    <x v="1"/>
    <x v="1"/>
    <s v="Hamper"/>
    <x v="1"/>
    <x v="0"/>
    <x v="1"/>
    <n v="210.29999999999998"/>
    <d v="2024-11-26T00:22:00"/>
    <d v="2024-08-25T01:18:00"/>
    <x v="0"/>
    <d v="2024-11-26T15:26:00"/>
    <d v="2024-11-27T00:22:00"/>
    <x v="1"/>
  </r>
  <r>
    <s v="ORD-20241125-03100"/>
    <x v="0"/>
    <s v="TOY-001"/>
    <x v="0"/>
    <n v="18.11"/>
    <x v="5"/>
    <n v="3"/>
    <x v="93"/>
    <x v="9"/>
    <d v="1899-12-30T12:55:00"/>
    <s v="12"/>
    <d v="2024-11-26T00:00:00"/>
    <d v="1899-12-30T15:55:00"/>
    <x v="14"/>
    <s v="Hassan Al Marri"/>
    <x v="1"/>
    <x v="1"/>
    <s v="Toys"/>
    <x v="0"/>
    <x v="1"/>
    <x v="1"/>
    <n v="54.33"/>
    <d v="2024-11-25T00:44:00"/>
    <d v="2024-08-27T00:25:00"/>
    <x v="0"/>
    <d v="2024-11-26T15:55:00"/>
    <d v="2024-11-26T00:44:00"/>
    <x v="0"/>
  </r>
  <r>
    <s v="ORD-20250501-03101"/>
    <x v="0"/>
    <s v="PAF-001"/>
    <x v="12"/>
    <n v="23.52"/>
    <x v="8"/>
    <n v="2"/>
    <x v="260"/>
    <x v="1"/>
    <d v="1899-12-30T16:31:00"/>
    <s v="16"/>
    <d v="2025-05-02T00:00:00"/>
    <d v="1899-12-30T17:31:00"/>
    <x v="24"/>
    <s v="Emma Jones"/>
    <x v="1"/>
    <x v="0"/>
    <s v="Bakery"/>
    <x v="0"/>
    <x v="1"/>
    <x v="0"/>
    <n v="47.04"/>
    <d v="2025-05-01T00:44:00"/>
    <d v="2024-08-06T00:22:00"/>
    <x v="0"/>
    <d v="2025-05-02T17:31:00"/>
    <d v="2025-05-02T00:44:00"/>
    <x v="0"/>
  </r>
  <r>
    <s v="ORD-20241004-03102"/>
    <x v="0"/>
    <s v="PRF-001"/>
    <x v="14"/>
    <n v="121.33"/>
    <x v="12"/>
    <n v="1"/>
    <x v="280"/>
    <x v="10"/>
    <d v="1899-12-30T21:48:00"/>
    <s v="21"/>
    <d v="2024-10-05T00:00:00"/>
    <d v="1899-12-30T13:11:00"/>
    <x v="17"/>
    <s v="Omar Al Nahyan"/>
    <x v="2"/>
    <x v="1"/>
    <s v="Perfume"/>
    <x v="0"/>
    <x v="1"/>
    <x v="0"/>
    <n v="121.33"/>
    <d v="2024-10-04T00:33:00"/>
    <d v="2024-08-01T01:29:00"/>
    <x v="0"/>
    <d v="2024-10-05T13:11:00"/>
    <d v="2024-10-05T00:33:00"/>
    <x v="0"/>
  </r>
  <r>
    <s v="ORD-20240828-03103"/>
    <x v="0"/>
    <s v="GFT-001"/>
    <x v="2"/>
    <n v="30.58"/>
    <x v="10"/>
    <n v="1"/>
    <x v="360"/>
    <x v="7"/>
    <d v="1899-12-30T16:22:00"/>
    <s v="16"/>
    <d v="2024-08-29T00:00:00"/>
    <d v="1899-12-30T17:22:00"/>
    <x v="11"/>
    <s v="Daniel Davis"/>
    <x v="0"/>
    <x v="1"/>
    <s v="Gifting"/>
    <x v="0"/>
    <x v="1"/>
    <x v="2"/>
    <n v="30.58"/>
    <d v="2024-08-28T00:44:00"/>
    <d v="2024-08-28T00:44:00"/>
    <x v="1"/>
    <d v="2024-08-29T17:22:00"/>
    <d v="2024-08-29T00:44:00"/>
    <x v="0"/>
  </r>
  <r>
    <s v="ORD-20241002-03104"/>
    <x v="0"/>
    <s v="HMP-002"/>
    <x v="8"/>
    <n v="79.540000000000006"/>
    <x v="7"/>
    <n v="2"/>
    <x v="341"/>
    <x v="10"/>
    <d v="1899-12-30T10:00:00"/>
    <s v="10"/>
    <d v="2024-10-03T00:00:00"/>
    <d v="1899-12-30T14:00:00"/>
    <x v="6"/>
    <s v="Imran Shah"/>
    <x v="0"/>
    <x v="0"/>
    <s v="Hamper"/>
    <x v="0"/>
    <x v="1"/>
    <x v="1"/>
    <n v="159.08000000000001"/>
    <d v="2024-10-02T01:07:00"/>
    <d v="2024-08-10T00:11:00"/>
    <x v="0"/>
    <d v="2024-10-03T14:00:00"/>
    <d v="2024-10-03T01:07:00"/>
    <x v="0"/>
  </r>
  <r>
    <s v="ORD-20250608-03105"/>
    <x v="0"/>
    <s v="BBY-001"/>
    <x v="16"/>
    <n v="64.62"/>
    <x v="0"/>
    <n v="1"/>
    <x v="283"/>
    <x v="6"/>
    <d v="1899-12-30T20:49:00"/>
    <s v="20"/>
    <d v="2025-06-10T00:00:00"/>
    <d v="1899-12-30T19:36:00"/>
    <x v="17"/>
    <s v="Ayesha Chaudhry"/>
    <x v="2"/>
    <x v="0"/>
    <s v="Baby"/>
    <x v="2"/>
    <x v="1"/>
    <x v="2"/>
    <n v="64.62"/>
    <d v="2025-06-08T00:11:00"/>
    <d v="2024-09-22T01:15:00"/>
    <x v="0"/>
    <d v="2025-06-10T19:36:00"/>
    <d v="2025-06-09T00:11:00"/>
    <x v="0"/>
  </r>
  <r>
    <s v="ORD-20250330-03106"/>
    <x v="0"/>
    <s v="PRF-001"/>
    <x v="14"/>
    <n v="119.27"/>
    <x v="2"/>
    <n v="2"/>
    <x v="102"/>
    <x v="2"/>
    <d v="1899-12-30T10:35:00"/>
    <s v="10"/>
    <d v="2025-03-30T00:00:00"/>
    <d v="1899-12-30T17:35:00"/>
    <x v="11"/>
    <s v="Arjun Patel"/>
    <x v="0"/>
    <x v="0"/>
    <s v="Perfume"/>
    <x v="1"/>
    <x v="1"/>
    <x v="0"/>
    <n v="238.54"/>
    <d v="2025-03-30T00:22:00"/>
    <d v="2024-09-08T00:33:00"/>
    <x v="0"/>
    <d v="2025-03-30T17:35:00"/>
    <d v="2025-03-31T00:22:00"/>
    <x v="1"/>
  </r>
  <r>
    <s v="ORD-20250308-03107"/>
    <x v="0"/>
    <s v="GFT-001"/>
    <x v="2"/>
    <n v="40.520000000000003"/>
    <x v="2"/>
    <n v="1"/>
    <x v="75"/>
    <x v="2"/>
    <d v="1899-12-30T17:45:00"/>
    <s v="17"/>
    <d v="2025-03-09T00:00:00"/>
    <d v="1899-12-30T15:11:00"/>
    <x v="11"/>
    <s v="Abdullah Al Mansoori"/>
    <x v="0"/>
    <x v="1"/>
    <s v="Gifting"/>
    <x v="0"/>
    <x v="0"/>
    <x v="0"/>
    <n v="40.520000000000003"/>
    <d v="2025-03-08T00:33:00"/>
    <d v="2024-09-22T00:25:00"/>
    <x v="0"/>
    <d v="2025-03-09T15:11:00"/>
    <d v="2025-03-09T00:33:00"/>
    <x v="0"/>
  </r>
  <r>
    <s v="ORD-20250515-03108"/>
    <x v="0"/>
    <s v="PER-001"/>
    <x v="10"/>
    <n v="10.67"/>
    <x v="8"/>
    <n v="1"/>
    <x v="111"/>
    <x v="1"/>
    <d v="1899-12-30T21:29:00"/>
    <s v="21"/>
    <d v="2025-05-16T00:00:00"/>
    <d v="1899-12-30T12:42:00"/>
    <x v="4"/>
    <s v="Bilal Hussain"/>
    <x v="0"/>
    <x v="0"/>
    <s v="Personalized"/>
    <x v="0"/>
    <x v="0"/>
    <x v="0"/>
    <n v="10.67"/>
    <d v="2025-05-15T01:29:00"/>
    <d v="2024-08-14T00:11:00"/>
    <x v="0"/>
    <d v="2025-05-16T12:42:00"/>
    <d v="2025-05-16T01:29:00"/>
    <x v="0"/>
  </r>
  <r>
    <s v="ORD-20250311-03109"/>
    <x v="0"/>
    <s v="DAT-001"/>
    <x v="6"/>
    <n v="31.68"/>
    <x v="7"/>
    <n v="1"/>
    <x v="94"/>
    <x v="2"/>
    <d v="1899-12-30T18:59:00"/>
    <s v="18"/>
    <d v="2025-03-12T00:00:00"/>
    <d v="1899-12-30T20:37:00"/>
    <x v="4"/>
    <s v="Ayesha Khan"/>
    <x v="0"/>
    <x v="0"/>
    <s v="Dates &amp; Sweets"/>
    <x v="0"/>
    <x v="2"/>
    <x v="0"/>
    <n v="31.68"/>
    <d v="2025-03-11T00:22:00"/>
    <d v="2024-10-23T00:22:00"/>
    <x v="0"/>
    <d v="2025-03-12T20:37:00"/>
    <d v="2025-03-12T00:22:00"/>
    <x v="0"/>
  </r>
  <r>
    <s v="ORD-20250212-03110"/>
    <x v="0"/>
    <s v="PRF-001"/>
    <x v="14"/>
    <n v="134.30000000000001"/>
    <x v="10"/>
    <n v="1"/>
    <x v="289"/>
    <x v="5"/>
    <d v="1899-12-30T19:42:00"/>
    <s v="19"/>
    <d v="2025-02-13T00:00:00"/>
    <d v="1899-12-30T21:42:00"/>
    <x v="34"/>
    <s v="Maryam Al Hosani"/>
    <x v="3"/>
    <x v="1"/>
    <s v="Perfume"/>
    <x v="0"/>
    <x v="5"/>
    <x v="0"/>
    <n v="134.30000000000001"/>
    <d v="2025-02-12T00:33:00"/>
    <d v="2024-08-28T01:07:00"/>
    <x v="0"/>
    <d v="2025-02-13T21:42:00"/>
    <d v="2025-02-13T00:33:00"/>
    <x v="0"/>
  </r>
  <r>
    <s v="ORD-20250614-03111"/>
    <x v="0"/>
    <s v="GFT-001"/>
    <x v="2"/>
    <n v="41.36"/>
    <x v="2"/>
    <n v="2"/>
    <x v="125"/>
    <x v="6"/>
    <d v="1899-12-30T20:13:00"/>
    <s v="20"/>
    <d v="2025-06-15T00:00:00"/>
    <d v="1899-12-30T18:22:00"/>
    <x v="26"/>
    <s v="Hamad Al Bateen"/>
    <x v="1"/>
    <x v="0"/>
    <s v="Gifting"/>
    <x v="0"/>
    <x v="0"/>
    <x v="0"/>
    <n v="82.72"/>
    <d v="2025-06-14T00:11:00"/>
    <d v="2024-08-09T00:11:00"/>
    <x v="0"/>
    <d v="2025-06-15T18:22:00"/>
    <d v="2025-06-15T00:11:00"/>
    <x v="0"/>
  </r>
  <r>
    <s v="ORD-20240809-03112"/>
    <x v="0"/>
    <s v="HMP-002"/>
    <x v="8"/>
    <n v="82.25"/>
    <x v="4"/>
    <n v="1"/>
    <x v="156"/>
    <x v="7"/>
    <d v="1899-12-30T18:29:00"/>
    <s v="18"/>
    <d v="2024-08-10T00:00:00"/>
    <d v="1899-12-30T21:29:00"/>
    <x v="4"/>
    <s v="Neha Ahmed"/>
    <x v="0"/>
    <x v="0"/>
    <s v="Hamper"/>
    <x v="0"/>
    <x v="1"/>
    <x v="0"/>
    <n v="82.25"/>
    <d v="2024-08-09T01:29:00"/>
    <d v="2024-08-04T01:29:00"/>
    <x v="0"/>
    <d v="2024-08-10T21:29:00"/>
    <d v="2024-08-10T01:29:00"/>
    <x v="0"/>
  </r>
  <r>
    <s v="ORD-20250701-03113"/>
    <x v="0"/>
    <s v="PER-002"/>
    <x v="15"/>
    <n v="20.79"/>
    <x v="0"/>
    <n v="3"/>
    <x v="228"/>
    <x v="8"/>
    <d v="1899-12-30T12:34:00"/>
    <s v="12"/>
    <d v="2025-07-01T00:00:00"/>
    <d v="1899-12-30T18:34:00"/>
    <x v="6"/>
    <s v="Ayesha Chaudhry"/>
    <x v="0"/>
    <x v="0"/>
    <s v="Personalized"/>
    <x v="1"/>
    <x v="2"/>
    <x v="0"/>
    <n v="62.37"/>
    <d v="2025-07-01T00:11:00"/>
    <d v="2024-09-22T01:15:00"/>
    <x v="0"/>
    <d v="2025-07-01T18:34:00"/>
    <d v="2025-07-02T00:11:00"/>
    <x v="1"/>
  </r>
  <r>
    <s v="ORD-20250703-03114"/>
    <x v="0"/>
    <s v="CKE-001"/>
    <x v="7"/>
    <n v="57.51"/>
    <x v="5"/>
    <n v="1"/>
    <x v="299"/>
    <x v="8"/>
    <d v="1899-12-30T12:55:00"/>
    <s v="12"/>
    <d v="2025-07-03T00:00:00"/>
    <d v="1899-12-30T16:55:00"/>
    <x v="5"/>
    <s v="Emily Brown"/>
    <x v="0"/>
    <x v="0"/>
    <s v="Cakes"/>
    <x v="1"/>
    <x v="1"/>
    <x v="0"/>
    <n v="57.51"/>
    <d v="2025-07-03T00:44:00"/>
    <d v="2024-08-17T01:15:00"/>
    <x v="0"/>
    <d v="2025-07-03T16:55:00"/>
    <d v="2025-07-04T00:44:00"/>
    <x v="1"/>
  </r>
  <r>
    <s v="ORD-20250416-03115"/>
    <x v="0"/>
    <s v="CRP-001"/>
    <x v="4"/>
    <n v="148.81"/>
    <x v="9"/>
    <n v="3"/>
    <x v="85"/>
    <x v="0"/>
    <d v="1899-12-30T14:02:00"/>
    <s v="14"/>
    <d v="2025-04-16T00:00:00"/>
    <d v="1899-12-30T18:02:00"/>
    <x v="30"/>
    <s v="Mohammed Al Shamsi"/>
    <x v="4"/>
    <x v="0"/>
    <s v="Hamper"/>
    <x v="1"/>
    <x v="5"/>
    <x v="1"/>
    <n v="446.43"/>
    <d v="2025-04-16T00:22:00"/>
    <d v="2024-09-21T01:07:00"/>
    <x v="0"/>
    <d v="2025-04-16T18:02:00"/>
    <d v="2025-04-17T00:22:00"/>
    <x v="1"/>
  </r>
  <r>
    <s v="ORD-20250305-03116"/>
    <x v="0"/>
    <s v="FLW-002"/>
    <x v="5"/>
    <n v="56.92"/>
    <x v="3"/>
    <n v="1"/>
    <x v="15"/>
    <x v="2"/>
    <d v="1899-12-30T18:11:00"/>
    <s v="18"/>
    <d v="2025-03-06T00:00:00"/>
    <d v="1899-12-30T20:11:00"/>
    <x v="35"/>
    <s v="Farhan Patel"/>
    <x v="5"/>
    <x v="1"/>
    <s v="Flowers"/>
    <x v="0"/>
    <x v="5"/>
    <x v="1"/>
    <n v="56.92"/>
    <d v="2025-03-05T01:29:00"/>
    <d v="2024-08-31T01:25:00"/>
    <x v="0"/>
    <d v="2025-03-06T20:11:00"/>
    <d v="2025-03-06T01:29:00"/>
    <x v="0"/>
  </r>
  <r>
    <s v="ORD-20250209-03117"/>
    <x v="0"/>
    <s v="TOY-001"/>
    <x v="0"/>
    <n v="14.35"/>
    <x v="5"/>
    <n v="1"/>
    <x v="352"/>
    <x v="5"/>
    <d v="1899-12-30T12:51:00"/>
    <s v="12"/>
    <d v="2025-02-09T00:00:00"/>
    <d v="1899-12-30T15:51:00"/>
    <x v="3"/>
    <s v="Aisha Al Nuaimi"/>
    <x v="0"/>
    <x v="0"/>
    <s v="Toys"/>
    <x v="1"/>
    <x v="4"/>
    <x v="0"/>
    <n v="14.35"/>
    <d v="2025-02-09T01:07:00"/>
    <d v="2024-08-03T00:25:00"/>
    <x v="0"/>
    <d v="2025-02-09T15:51:00"/>
    <d v="2025-02-10T01:07:00"/>
    <x v="1"/>
  </r>
  <r>
    <s v="ORD-20241108-03118"/>
    <x v="0"/>
    <s v="GFT-001"/>
    <x v="2"/>
    <n v="36.909999999999997"/>
    <x v="6"/>
    <n v="1"/>
    <x v="69"/>
    <x v="9"/>
    <d v="1899-12-30T13:28:00"/>
    <s v="13"/>
    <d v="2024-11-09T00:00:00"/>
    <d v="1899-12-30T16:28:00"/>
    <x v="35"/>
    <s v="Latifa Al Hosani"/>
    <x v="5"/>
    <x v="0"/>
    <s v="Gifting"/>
    <x v="0"/>
    <x v="5"/>
    <x v="2"/>
    <n v="36.909999999999997"/>
    <d v="2024-11-08T00:11:00"/>
    <d v="2024-08-05T00:22:00"/>
    <x v="0"/>
    <d v="2024-11-09T16:28:00"/>
    <d v="2024-11-09T00:11:00"/>
    <x v="0"/>
  </r>
  <r>
    <s v="ORD-20241209-03119"/>
    <x v="0"/>
    <s v="PRF-001"/>
    <x v="14"/>
    <n v="121.21"/>
    <x v="2"/>
    <n v="1"/>
    <x v="310"/>
    <x v="11"/>
    <d v="1899-12-30T21:48:00"/>
    <s v="21"/>
    <d v="2024-12-11T00:00:00"/>
    <d v="1899-12-30T15:09:00"/>
    <x v="5"/>
    <s v="Ali Verma"/>
    <x v="2"/>
    <x v="0"/>
    <s v="Perfume"/>
    <x v="2"/>
    <x v="0"/>
    <x v="1"/>
    <n v="121.21"/>
    <d v="2024-12-09T00:33:00"/>
    <d v="2024-08-18T00:44:00"/>
    <x v="0"/>
    <d v="2024-12-11T15:09:00"/>
    <d v="2024-12-10T00:33:00"/>
    <x v="0"/>
  </r>
  <r>
    <s v="ORD-20250802-03120"/>
    <x v="0"/>
    <s v="DAT-001"/>
    <x v="6"/>
    <n v="28.48"/>
    <x v="4"/>
    <n v="1"/>
    <x v="174"/>
    <x v="7"/>
    <d v="1899-12-30T21:59:00"/>
    <s v="21"/>
    <d v="2025-08-03T00:00:00"/>
    <d v="1899-12-30T13:06:00"/>
    <x v="19"/>
    <s v="Maryam Al Shamsi"/>
    <x v="0"/>
    <x v="0"/>
    <s v="Dates &amp; Sweets"/>
    <x v="0"/>
    <x v="2"/>
    <x v="1"/>
    <n v="28.48"/>
    <d v="2025-08-02T00:22:00"/>
    <d v="2024-09-13T00:56:00"/>
    <x v="0"/>
    <d v="2025-08-03T13:06:00"/>
    <d v="2025-08-03T00:22:00"/>
    <x v="0"/>
  </r>
  <r>
    <s v="ORD-20241012-03121"/>
    <x v="0"/>
    <s v="CHC-001"/>
    <x v="17"/>
    <n v="20.95"/>
    <x v="1"/>
    <n v="1"/>
    <x v="108"/>
    <x v="10"/>
    <d v="1899-12-30T20:06:00"/>
    <s v="20"/>
    <d v="2024-10-13T00:00:00"/>
    <d v="1899-12-30T20:06:00"/>
    <x v="4"/>
    <s v="Rohit Shah"/>
    <x v="0"/>
    <x v="1"/>
    <s v="Chocolate"/>
    <x v="0"/>
    <x v="0"/>
    <x v="2"/>
    <n v="20.95"/>
    <d v="2024-10-12T01:15:00"/>
    <d v="2024-08-02T00:33:00"/>
    <x v="0"/>
    <d v="2024-10-13T20:06:00"/>
    <d v="2024-10-13T01:15:00"/>
    <x v="0"/>
  </r>
  <r>
    <s v="ORD-20240824-03122"/>
    <x v="0"/>
    <s v="FLW-001"/>
    <x v="1"/>
    <n v="46.35"/>
    <x v="1"/>
    <n v="1"/>
    <x v="267"/>
    <x v="7"/>
    <d v="1899-12-30T17:26:00"/>
    <s v="17"/>
    <d v="2024-08-25T00:00:00"/>
    <d v="1899-12-30T21:26:00"/>
    <x v="26"/>
    <s v="Aisha Al Bateen"/>
    <x v="1"/>
    <x v="1"/>
    <s v="Flowers"/>
    <x v="0"/>
    <x v="4"/>
    <x v="0"/>
    <n v="46.35"/>
    <d v="2024-08-24T01:29:00"/>
    <d v="2024-08-24T01:29:00"/>
    <x v="1"/>
    <d v="2024-08-25T21:26:00"/>
    <d v="2024-08-25T01:29:00"/>
    <x v="0"/>
  </r>
  <r>
    <s v="ORD-20241203-03123"/>
    <x v="0"/>
    <s v="CRP-001"/>
    <x v="4"/>
    <n v="173.9"/>
    <x v="4"/>
    <n v="3"/>
    <x v="97"/>
    <x v="11"/>
    <d v="1899-12-30T10:35:00"/>
    <s v="10"/>
    <d v="2024-12-03T00:00:00"/>
    <d v="1899-12-30T14:35:00"/>
    <x v="1"/>
    <s v="Saeed Al Falasi"/>
    <x v="1"/>
    <x v="1"/>
    <s v="Hamper"/>
    <x v="1"/>
    <x v="3"/>
    <x v="0"/>
    <n v="521.70000000000005"/>
    <d v="2024-12-03T00:22:00"/>
    <d v="2024-10-12T00:44:00"/>
    <x v="0"/>
    <d v="2024-12-03T14:35:00"/>
    <d v="2024-12-04T00:22:00"/>
    <x v="1"/>
  </r>
  <r>
    <s v="ORD-20250526-03124"/>
    <x v="0"/>
    <s v="TOY-001"/>
    <x v="0"/>
    <n v="16.8"/>
    <x v="0"/>
    <n v="1"/>
    <x v="333"/>
    <x v="1"/>
    <d v="1899-12-30T19:13:00"/>
    <s v="19"/>
    <d v="2025-05-27T00:00:00"/>
    <d v="1899-12-30T21:13:00"/>
    <x v="5"/>
    <s v="Sara Patel"/>
    <x v="2"/>
    <x v="0"/>
    <s v="Toys"/>
    <x v="0"/>
    <x v="3"/>
    <x v="2"/>
    <n v="16.8"/>
    <d v="2025-05-26T00:44:00"/>
    <d v="2024-08-11T01:07:00"/>
    <x v="0"/>
    <d v="2025-05-27T21:13:00"/>
    <d v="2025-05-27T00:44:00"/>
    <x v="0"/>
  </r>
  <r>
    <s v="ORD-20250220-03125"/>
    <x v="0"/>
    <s v="CRP-001"/>
    <x v="4"/>
    <n v="148.24"/>
    <x v="4"/>
    <n v="3"/>
    <x v="168"/>
    <x v="5"/>
    <d v="1899-12-30T19:55:00"/>
    <s v="19"/>
    <d v="2025-02-22T00:00:00"/>
    <d v="1899-12-30T19:06:00"/>
    <x v="32"/>
    <s v="Mohammed Al Bateen"/>
    <x v="6"/>
    <x v="1"/>
    <s v="Hamper"/>
    <x v="2"/>
    <x v="6"/>
    <x v="0"/>
    <n v="444.72"/>
    <d v="2025-02-20T00:11:00"/>
    <d v="2024-09-05T00:22:00"/>
    <x v="0"/>
    <d v="2025-02-22T19:06:00"/>
    <d v="2025-02-21T00:11:00"/>
    <x v="0"/>
  </r>
  <r>
    <s v="ORD-20250530-03126"/>
    <x v="0"/>
    <s v="CKE-001"/>
    <x v="7"/>
    <n v="58.7"/>
    <x v="8"/>
    <n v="1"/>
    <x v="67"/>
    <x v="1"/>
    <d v="1899-12-30T20:38:00"/>
    <s v="20"/>
    <d v="2025-06-01T00:00:00"/>
    <d v="1899-12-30T15:26:00"/>
    <x v="5"/>
    <s v="Sana Kumar"/>
    <x v="0"/>
    <x v="0"/>
    <s v="Cakes"/>
    <x v="2"/>
    <x v="1"/>
    <x v="2"/>
    <n v="58.7"/>
    <d v="2025-05-30T00:22:00"/>
    <d v="2024-08-04T00:22:00"/>
    <x v="0"/>
    <d v="2025-06-01T15:26:00"/>
    <d v="2025-05-31T00:22:00"/>
    <x v="0"/>
  </r>
  <r>
    <s v="ORD-20240809-03127"/>
    <x v="0"/>
    <s v="HOM-001"/>
    <x v="3"/>
    <n v="30.5"/>
    <x v="2"/>
    <n v="2"/>
    <x v="156"/>
    <x v="7"/>
    <d v="1899-12-30T20:46:00"/>
    <s v="20"/>
    <d v="2024-08-10T00:00:00"/>
    <d v="1899-12-30T20:46:00"/>
    <x v="31"/>
    <s v="Bilal Patel"/>
    <x v="5"/>
    <x v="0"/>
    <s v="Home Fragrance"/>
    <x v="0"/>
    <x v="0"/>
    <x v="1"/>
    <n v="61"/>
    <d v="2024-08-09T01:18:00"/>
    <d v="2024-08-09T01:18:00"/>
    <x v="1"/>
    <d v="2024-08-10T20:46:00"/>
    <d v="2024-08-10T01:18:00"/>
    <x v="0"/>
  </r>
  <r>
    <s v="ORD-20240817-03128"/>
    <x v="0"/>
    <s v="TOY-001"/>
    <x v="0"/>
    <n v="16.14"/>
    <x v="0"/>
    <n v="2"/>
    <x v="38"/>
    <x v="7"/>
    <d v="1899-12-30T15:15:00"/>
    <s v="15"/>
    <d v="2024-08-18T00:00:00"/>
    <d v="1899-12-30T17:15:00"/>
    <x v="14"/>
    <s v="Hamad Al Hosani"/>
    <x v="1"/>
    <x v="1"/>
    <s v="Toys"/>
    <x v="0"/>
    <x v="1"/>
    <x v="0"/>
    <n v="32.28"/>
    <d v="2024-08-17T01:07:00"/>
    <d v="2024-08-15T00:44:00"/>
    <x v="0"/>
    <d v="2024-08-18T17:15:00"/>
    <d v="2024-08-18T01:07:00"/>
    <x v="0"/>
  </r>
  <r>
    <s v="ORD-20250813-03129"/>
    <x v="0"/>
    <s v="FLW-002"/>
    <x v="5"/>
    <n v="52.66"/>
    <x v="3"/>
    <n v="1"/>
    <x v="159"/>
    <x v="7"/>
    <d v="1899-12-30T17:04:00"/>
    <s v="17"/>
    <d v="2025-08-14T00:00:00"/>
    <d v="1899-12-30T17:04:00"/>
    <x v="3"/>
    <s v="Rakesh Hussain"/>
    <x v="0"/>
    <x v="1"/>
    <s v="Flowers"/>
    <x v="0"/>
    <x v="5"/>
    <x v="1"/>
    <n v="52.66"/>
    <d v="2025-08-13T00:11:00"/>
    <d v="2024-08-30T01:07:00"/>
    <x v="0"/>
    <d v="2025-08-14T17:04:00"/>
    <d v="2025-08-14T00:11:00"/>
    <x v="0"/>
  </r>
  <r>
    <s v="ORD-20250713-03130"/>
    <x v="0"/>
    <s v="FLW-002"/>
    <x v="5"/>
    <n v="52.33"/>
    <x v="5"/>
    <n v="2"/>
    <x v="165"/>
    <x v="8"/>
    <d v="1899-12-30T16:02:00"/>
    <s v="16"/>
    <d v="2025-07-14T00:00:00"/>
    <d v="1899-12-30T16:02:00"/>
    <x v="1"/>
    <s v="Emily Smith"/>
    <x v="1"/>
    <x v="1"/>
    <s v="Flowers"/>
    <x v="0"/>
    <x v="1"/>
    <x v="0"/>
    <n v="104.66"/>
    <d v="2025-07-13T00:56:00"/>
    <d v="2024-08-01T00:11:00"/>
    <x v="0"/>
    <d v="2025-07-14T16:02:00"/>
    <d v="2025-07-14T00:56:00"/>
    <x v="0"/>
  </r>
  <r>
    <s v="ORD-20250621-03131"/>
    <x v="0"/>
    <s v="SWT-001"/>
    <x v="9"/>
    <n v="29.22"/>
    <x v="7"/>
    <n v="3"/>
    <x v="220"/>
    <x v="6"/>
    <d v="1899-12-30T13:03:00"/>
    <s v="13"/>
    <d v="2025-06-22T00:00:00"/>
    <d v="1899-12-30T13:03:00"/>
    <x v="9"/>
    <s v="Sana Kumar"/>
    <x v="2"/>
    <x v="0"/>
    <s v="Dates &amp; Sweets"/>
    <x v="0"/>
    <x v="1"/>
    <x v="0"/>
    <n v="87.66"/>
    <d v="2025-06-21T01:15:00"/>
    <d v="2024-08-04T00:22:00"/>
    <x v="0"/>
    <d v="2025-06-22T13:03:00"/>
    <d v="2025-06-22T01:15:00"/>
    <x v="0"/>
  </r>
  <r>
    <s v="ORD-20250727-03132"/>
    <x v="0"/>
    <s v="PAF-001"/>
    <x v="12"/>
    <n v="22.75"/>
    <x v="5"/>
    <n v="1"/>
    <x v="350"/>
    <x v="8"/>
    <d v="1899-12-30T10:02:00"/>
    <s v="10"/>
    <d v="2025-07-27T00:00:00"/>
    <d v="1899-12-30T13:02:00"/>
    <x v="12"/>
    <s v="Ali Ahmed"/>
    <x v="1"/>
    <x v="0"/>
    <s v="Bakery"/>
    <x v="1"/>
    <x v="1"/>
    <x v="1"/>
    <n v="22.75"/>
    <d v="2025-07-27T00:56:00"/>
    <d v="2024-08-15T00:22:00"/>
    <x v="0"/>
    <d v="2025-07-27T13:02:00"/>
    <d v="2025-07-28T00:56:00"/>
    <x v="1"/>
  </r>
  <r>
    <s v="ORD-20250425-03133"/>
    <x v="0"/>
    <s v="CRP-001"/>
    <x v="4"/>
    <n v="128.69"/>
    <x v="9"/>
    <n v="4"/>
    <x v="327"/>
    <x v="0"/>
    <d v="1899-12-30T18:24:00"/>
    <s v="18"/>
    <d v="2025-04-26T00:00:00"/>
    <d v="1899-12-30T17:50:00"/>
    <x v="24"/>
    <s v="Latifa Al Mansoori"/>
    <x v="1"/>
    <x v="0"/>
    <s v="Hamper"/>
    <x v="0"/>
    <x v="1"/>
    <x v="0"/>
    <n v="514.76"/>
    <d v="2025-04-25T01:07:00"/>
    <d v="2024-08-04T00:56:00"/>
    <x v="0"/>
    <d v="2025-04-26T17:50:00"/>
    <d v="2025-04-26T01:07:00"/>
    <x v="0"/>
  </r>
  <r>
    <s v="ORD-20240803-03134"/>
    <x v="0"/>
    <s v="FLW-002"/>
    <x v="5"/>
    <n v="59.68"/>
    <x v="2"/>
    <n v="2"/>
    <x v="29"/>
    <x v="7"/>
    <d v="1899-12-30T20:48:00"/>
    <s v="20"/>
    <d v="2024-08-04T00:00:00"/>
    <d v="1899-12-30T21:48:00"/>
    <x v="2"/>
    <s v="John Jones"/>
    <x v="0"/>
    <x v="0"/>
    <s v="Flowers"/>
    <x v="0"/>
    <x v="5"/>
    <x v="0"/>
    <n v="119.36"/>
    <d v="2024-08-03T01:07:00"/>
    <d v="2024-08-03T01:07:00"/>
    <x v="1"/>
    <d v="2024-08-04T21:48:00"/>
    <d v="2024-08-04T01:07:00"/>
    <x v="0"/>
  </r>
  <r>
    <s v="ORD-20250811-03135"/>
    <x v="0"/>
    <s v="GFT-001"/>
    <x v="2"/>
    <n v="35.71"/>
    <x v="6"/>
    <n v="1"/>
    <x v="372"/>
    <x v="7"/>
    <d v="1899-12-30T19:48:00"/>
    <s v="19"/>
    <d v="2025-08-13T00:00:00"/>
    <d v="1899-12-30T15:46:00"/>
    <x v="25"/>
    <s v="Maryam Al Nahyan"/>
    <x v="6"/>
    <x v="0"/>
    <s v="Gifting"/>
    <x v="2"/>
    <x v="0"/>
    <x v="0"/>
    <n v="35.71"/>
    <d v="2025-08-11T00:25:00"/>
    <d v="2024-08-22T01:15:00"/>
    <x v="0"/>
    <d v="2025-08-13T15:46:00"/>
    <d v="2025-08-12T00:25:00"/>
    <x v="0"/>
  </r>
  <r>
    <s v="ORD-20240826-03136"/>
    <x v="0"/>
    <s v="BAL-001"/>
    <x v="13"/>
    <n v="27.77"/>
    <x v="8"/>
    <n v="5"/>
    <x v="32"/>
    <x v="7"/>
    <d v="1899-12-30T09:07:00"/>
    <s v="9"/>
    <d v="2024-08-26T00:00:00"/>
    <d v="1899-12-30T13:07:00"/>
    <x v="2"/>
    <s v="Hamad Al Hosani"/>
    <x v="0"/>
    <x v="0"/>
    <s v="Balloons"/>
    <x v="1"/>
    <x v="5"/>
    <x v="2"/>
    <n v="138.85"/>
    <d v="2024-08-26T00:11:00"/>
    <d v="2024-08-15T00:44:00"/>
    <x v="0"/>
    <d v="2024-08-26T13:07:00"/>
    <d v="2024-08-27T00:11:00"/>
    <x v="1"/>
  </r>
  <r>
    <s v="ORD-20250723-03137"/>
    <x v="0"/>
    <s v="SWT-001"/>
    <x v="9"/>
    <n v="29"/>
    <x v="7"/>
    <n v="2"/>
    <x v="304"/>
    <x v="8"/>
    <d v="1899-12-30T15:21:00"/>
    <s v="15"/>
    <d v="2025-07-24T00:00:00"/>
    <d v="1899-12-30T15:21:00"/>
    <x v="6"/>
    <s v="Sana Patel"/>
    <x v="0"/>
    <x v="0"/>
    <s v="Dates &amp; Sweets"/>
    <x v="0"/>
    <x v="1"/>
    <x v="1"/>
    <n v="58"/>
    <d v="2025-07-23T00:33:00"/>
    <d v="2024-09-05T01:18:00"/>
    <x v="0"/>
    <d v="2025-07-24T15:21:00"/>
    <d v="2025-07-24T00:33:00"/>
    <x v="0"/>
  </r>
  <r>
    <s v="ORD-20241231-03138"/>
    <x v="0"/>
    <s v="HMP-001"/>
    <x v="11"/>
    <n v="81.61"/>
    <x v="12"/>
    <n v="3"/>
    <x v="297"/>
    <x v="11"/>
    <d v="1899-12-30T11:02:00"/>
    <s v="11"/>
    <d v="2024-12-31T00:00:00"/>
    <d v="1899-12-30T15:02:00"/>
    <x v="4"/>
    <s v="Rohit Chaudhry"/>
    <x v="0"/>
    <x v="0"/>
    <s v="Hamper"/>
    <x v="1"/>
    <x v="3"/>
    <x v="2"/>
    <n v="244.82999999999998"/>
    <d v="2024-12-31T00:22:00"/>
    <d v="2024-10-25T00:11:00"/>
    <x v="0"/>
    <d v="2024-12-31T15:02:00"/>
    <d v="2025-01-01T00:22:00"/>
    <x v="1"/>
  </r>
  <r>
    <s v="ORD-20250329-03139"/>
    <x v="0"/>
    <s v="CKE-001"/>
    <x v="7"/>
    <n v="57.05"/>
    <x v="5"/>
    <n v="1"/>
    <x v="375"/>
    <x v="2"/>
    <d v="1899-12-30T19:21:00"/>
    <s v="19"/>
    <d v="2025-03-30T00:00:00"/>
    <d v="1899-12-30T20:21:00"/>
    <x v="7"/>
    <s v="Aisha Al Falasi"/>
    <x v="0"/>
    <x v="0"/>
    <s v="Cakes"/>
    <x v="0"/>
    <x v="3"/>
    <x v="1"/>
    <n v="57.05"/>
    <d v="2025-03-29T00:25:00"/>
    <d v="2024-08-19T00:11:00"/>
    <x v="0"/>
    <d v="2025-03-30T20:21:00"/>
    <d v="2025-03-30T00:25:00"/>
    <x v="0"/>
  </r>
  <r>
    <s v="ORD-20241121-03140"/>
    <x v="0"/>
    <s v="HMP-001"/>
    <x v="11"/>
    <n v="83.08"/>
    <x v="12"/>
    <n v="1"/>
    <x v="96"/>
    <x v="9"/>
    <d v="1899-12-30T14:31:00"/>
    <s v="14"/>
    <d v="2024-11-21T00:00:00"/>
    <d v="1899-12-30T17:31:00"/>
    <x v="27"/>
    <s v="Sana Khan"/>
    <x v="7"/>
    <x v="0"/>
    <s v="Hamper"/>
    <x v="1"/>
    <x v="5"/>
    <x v="0"/>
    <n v="83.08"/>
    <d v="2024-11-21T00:11:00"/>
    <d v="2024-08-01T01:07:00"/>
    <x v="0"/>
    <d v="2024-11-21T17:31:00"/>
    <d v="2024-11-22T00:11:00"/>
    <x v="1"/>
  </r>
  <r>
    <s v="ORD-20250113-03141"/>
    <x v="0"/>
    <s v="CHC-001"/>
    <x v="17"/>
    <n v="18.75"/>
    <x v="1"/>
    <n v="1"/>
    <x v="130"/>
    <x v="4"/>
    <d v="1899-12-30T19:50:00"/>
    <s v="19"/>
    <d v="2025-01-15T00:00:00"/>
    <d v="1899-12-30T18:35:00"/>
    <x v="4"/>
    <s v="Isabella Smith"/>
    <x v="0"/>
    <x v="0"/>
    <s v="Chocolate"/>
    <x v="2"/>
    <x v="5"/>
    <x v="0"/>
    <n v="18.75"/>
    <d v="2025-01-13T01:29:00"/>
    <d v="2024-10-13T00:22:00"/>
    <x v="0"/>
    <d v="2025-01-15T18:35:00"/>
    <d v="2025-01-14T01:29:00"/>
    <x v="0"/>
  </r>
  <r>
    <s v="ORD-20250116-03142"/>
    <x v="0"/>
    <s v="HOM-001"/>
    <x v="3"/>
    <n v="29.77"/>
    <x v="11"/>
    <n v="1"/>
    <x v="257"/>
    <x v="4"/>
    <d v="1899-12-30T10:44:00"/>
    <s v="10"/>
    <d v="2025-01-16T00:00:00"/>
    <d v="1899-12-30T17:44:00"/>
    <x v="6"/>
    <s v="Imran Shaikh"/>
    <x v="0"/>
    <x v="1"/>
    <s v="Home Fragrance"/>
    <x v="1"/>
    <x v="0"/>
    <x v="2"/>
    <n v="29.77"/>
    <d v="2025-01-16T00:22:00"/>
    <d v="2024-09-25T00:44:00"/>
    <x v="0"/>
    <d v="2025-01-16T17:44:00"/>
    <d v="2025-01-17T00:22:00"/>
    <x v="1"/>
  </r>
  <r>
    <s v="ORD-20250405-03143"/>
    <x v="0"/>
    <s v="FLW-002"/>
    <x v="5"/>
    <n v="65"/>
    <x v="3"/>
    <n v="4"/>
    <x v="162"/>
    <x v="0"/>
    <d v="1899-12-30T09:50:00"/>
    <s v="9"/>
    <d v="2025-04-05T00:00:00"/>
    <d v="1899-12-30T14:50:00"/>
    <x v="34"/>
    <s v="Daniel Williams"/>
    <x v="3"/>
    <x v="1"/>
    <s v="Flowers"/>
    <x v="1"/>
    <x v="2"/>
    <x v="0"/>
    <n v="260"/>
    <d v="2025-04-05T00:22:00"/>
    <d v="2024-08-12T00:00:00"/>
    <x v="0"/>
    <d v="2025-04-05T14:50:00"/>
    <d v="2025-04-06T00:22:00"/>
    <x v="1"/>
  </r>
  <r>
    <s v="ORD-20250127-03144"/>
    <x v="0"/>
    <s v="PER-001"/>
    <x v="10"/>
    <n v="12.85"/>
    <x v="8"/>
    <n v="1"/>
    <x v="4"/>
    <x v="4"/>
    <d v="1899-12-30T18:07:00"/>
    <s v="18"/>
    <d v="2025-01-28T00:00:00"/>
    <d v="1899-12-30T21:07:00"/>
    <x v="16"/>
    <s v="Zain Chaudhry"/>
    <x v="0"/>
    <x v="1"/>
    <s v="Personalized"/>
    <x v="0"/>
    <x v="0"/>
    <x v="0"/>
    <n v="12.85"/>
    <d v="2025-01-27T00:11:00"/>
    <d v="2024-08-28T00:25:00"/>
    <x v="0"/>
    <d v="2025-01-28T21:07:00"/>
    <d v="2025-01-28T00:11:00"/>
    <x v="0"/>
  </r>
  <r>
    <s v="ORD-20250731-03145"/>
    <x v="0"/>
    <s v="TOY-001"/>
    <x v="0"/>
    <n v="18.829999999999998"/>
    <x v="1"/>
    <n v="1"/>
    <x v="205"/>
    <x v="8"/>
    <d v="1899-12-30T18:11:00"/>
    <s v="18"/>
    <d v="2025-08-01T00:00:00"/>
    <d v="1899-12-30T20:40:00"/>
    <x v="3"/>
    <s v="Priya Iqbal"/>
    <x v="0"/>
    <x v="1"/>
    <s v="Toys"/>
    <x v="0"/>
    <x v="1"/>
    <x v="0"/>
    <n v="18.829999999999998"/>
    <d v="2025-07-31T01:29:00"/>
    <d v="2024-08-03T01:15:00"/>
    <x v="0"/>
    <d v="2025-08-01T20:40:00"/>
    <d v="2025-08-01T01:29:00"/>
    <x v="0"/>
  </r>
  <r>
    <s v="ORD-20241127-03146"/>
    <x v="0"/>
    <s v="FLW-002"/>
    <x v="5"/>
    <n v="49.38"/>
    <x v="3"/>
    <n v="2"/>
    <x v="313"/>
    <x v="9"/>
    <d v="1899-12-30T12:17:00"/>
    <s v="12"/>
    <d v="2024-11-27T00:00:00"/>
    <d v="1899-12-30T15:17:00"/>
    <x v="33"/>
    <s v="Noor Al Shamsi"/>
    <x v="6"/>
    <x v="1"/>
    <s v="Flowers"/>
    <x v="1"/>
    <x v="2"/>
    <x v="0"/>
    <n v="98.76"/>
    <d v="2024-11-27T00:56:00"/>
    <d v="2024-08-03T01:29:00"/>
    <x v="0"/>
    <d v="2024-11-27T15:17:00"/>
    <d v="2024-11-28T00:56:00"/>
    <x v="1"/>
  </r>
  <r>
    <s v="ORD-20241218-03147"/>
    <x v="0"/>
    <s v="PAF-001"/>
    <x v="12"/>
    <n v="19.73"/>
    <x v="11"/>
    <n v="1"/>
    <x v="139"/>
    <x v="11"/>
    <d v="1899-12-30T20:12:00"/>
    <s v="20"/>
    <d v="2024-12-19T00:00:00"/>
    <d v="1899-12-30T21:12:00"/>
    <x v="16"/>
    <s v="Olivia Taylor"/>
    <x v="0"/>
    <x v="0"/>
    <s v="Bakery"/>
    <x v="0"/>
    <x v="0"/>
    <x v="1"/>
    <n v="19.73"/>
    <d v="2024-12-18T01:07:00"/>
    <d v="2024-08-06T00:22:00"/>
    <x v="0"/>
    <d v="2024-12-19T21:12:00"/>
    <d v="2024-12-19T01:07:00"/>
    <x v="0"/>
  </r>
  <r>
    <s v="ORD-20240921-03148"/>
    <x v="0"/>
    <s v="PAF-001"/>
    <x v="12"/>
    <n v="22.52"/>
    <x v="11"/>
    <n v="1"/>
    <x v="61"/>
    <x v="3"/>
    <d v="1899-12-30T18:33:00"/>
    <s v="18"/>
    <d v="2024-09-22T00:00:00"/>
    <d v="1899-12-30T17:19:00"/>
    <x v="5"/>
    <s v="Aijaz Shah"/>
    <x v="2"/>
    <x v="1"/>
    <s v="Bakery"/>
    <x v="0"/>
    <x v="0"/>
    <x v="0"/>
    <n v="22.52"/>
    <d v="2024-09-21T01:07:00"/>
    <d v="2024-09-21T01:07:00"/>
    <x v="1"/>
    <d v="2024-09-22T17:19:00"/>
    <d v="2024-09-22T01:07:00"/>
    <x v="0"/>
  </r>
  <r>
    <s v="ORD-20241018-03149"/>
    <x v="0"/>
    <s v="SWT-001"/>
    <x v="9"/>
    <n v="28.33"/>
    <x v="7"/>
    <n v="1"/>
    <x v="273"/>
    <x v="10"/>
    <d v="1899-12-30T10:40:00"/>
    <s v="10"/>
    <d v="2024-10-18T00:00:00"/>
    <d v="1899-12-30T16:40:00"/>
    <x v="5"/>
    <s v="Saeed Al Suwaidi"/>
    <x v="0"/>
    <x v="0"/>
    <s v="Dates &amp; Sweets"/>
    <x v="1"/>
    <x v="1"/>
    <x v="1"/>
    <n v="28.33"/>
    <d v="2024-10-18T00:44:00"/>
    <d v="2024-10-18T00:44:00"/>
    <x v="1"/>
    <d v="2024-10-18T16:40:00"/>
    <d v="2024-10-19T00:44:00"/>
    <x v="1"/>
  </r>
  <r>
    <s v="ORD-20250222-03150"/>
    <x v="0"/>
    <s v="FLW-002"/>
    <x v="5"/>
    <n v="52.3"/>
    <x v="1"/>
    <n v="1"/>
    <x v="119"/>
    <x v="5"/>
    <d v="1899-12-30T10:24:00"/>
    <s v="10"/>
    <d v="2025-02-22T00:00:00"/>
    <d v="1899-12-30T13:24:00"/>
    <x v="16"/>
    <s v="Farhan Patel"/>
    <x v="0"/>
    <x v="0"/>
    <s v="Flowers"/>
    <x v="1"/>
    <x v="5"/>
    <x v="0"/>
    <n v="52.3"/>
    <d v="2025-02-22T00:33:00"/>
    <d v="2024-08-31T01:25:00"/>
    <x v="0"/>
    <d v="2025-02-22T13:24:00"/>
    <d v="2025-02-23T00:33:00"/>
    <x v="1"/>
  </r>
  <r>
    <s v="ORD-20250716-03151"/>
    <x v="0"/>
    <s v="FLW-002"/>
    <x v="5"/>
    <n v="55.62"/>
    <x v="3"/>
    <n v="2"/>
    <x v="243"/>
    <x v="8"/>
    <d v="1899-12-30T16:56:00"/>
    <s v="16"/>
    <d v="2025-07-17T00:00:00"/>
    <d v="1899-12-30T20:56:00"/>
    <x v="6"/>
    <s v="Hina Patel"/>
    <x v="0"/>
    <x v="0"/>
    <s v="Flowers"/>
    <x v="0"/>
    <x v="3"/>
    <x v="1"/>
    <n v="111.24"/>
    <d v="2025-07-16T00:56:00"/>
    <d v="2024-08-25T00:22:00"/>
    <x v="0"/>
    <d v="2025-07-17T20:56:00"/>
    <d v="2025-07-17T00:56:00"/>
    <x v="0"/>
  </r>
  <r>
    <s v="ORD-20250619-03152"/>
    <x v="0"/>
    <s v="PAF-001"/>
    <x v="12"/>
    <n v="24.8"/>
    <x v="3"/>
    <n v="1"/>
    <x v="242"/>
    <x v="6"/>
    <d v="1899-12-30T10:01:00"/>
    <s v="10"/>
    <d v="2025-06-19T00:00:00"/>
    <d v="1899-12-30T14:01:00"/>
    <x v="11"/>
    <s v="Maryam Al Shamsi"/>
    <x v="0"/>
    <x v="0"/>
    <s v="Bakery"/>
    <x v="1"/>
    <x v="1"/>
    <x v="0"/>
    <n v="24.8"/>
    <d v="2025-06-19T00:11:00"/>
    <d v="2024-09-13T00:56:00"/>
    <x v="0"/>
    <d v="2025-06-19T14:01:00"/>
    <d v="2025-06-20T00:11:00"/>
    <x v="1"/>
  </r>
  <r>
    <s v="ORD-20250108-03153"/>
    <x v="0"/>
    <s v="PER-001"/>
    <x v="10"/>
    <n v="12.67"/>
    <x v="5"/>
    <n v="2"/>
    <x v="334"/>
    <x v="4"/>
    <d v="1899-12-30T16:35:00"/>
    <s v="16"/>
    <d v="2025-01-10T00:00:00"/>
    <d v="1899-12-30T19:26:00"/>
    <x v="24"/>
    <s v="Hina Ahmed"/>
    <x v="1"/>
    <x v="0"/>
    <s v="Personalized"/>
    <x v="2"/>
    <x v="1"/>
    <x v="0"/>
    <n v="25.34"/>
    <d v="2025-01-08T00:22:00"/>
    <d v="2024-08-26T00:33:00"/>
    <x v="0"/>
    <d v="2025-01-10T19:26:00"/>
    <d v="2025-01-09T00:22:00"/>
    <x v="0"/>
  </r>
  <r>
    <s v="ORD-20241211-03154"/>
    <x v="0"/>
    <s v="SWT-001"/>
    <x v="9"/>
    <n v="25.44"/>
    <x v="7"/>
    <n v="1"/>
    <x v="99"/>
    <x v="11"/>
    <d v="1899-12-30T10:38:00"/>
    <s v="10"/>
    <d v="2024-12-12T00:00:00"/>
    <d v="1899-12-30T11:38:00"/>
    <x v="34"/>
    <s v="Sana Iqbal"/>
    <x v="3"/>
    <x v="0"/>
    <s v="Dates &amp; Sweets"/>
    <x v="0"/>
    <x v="5"/>
    <x v="1"/>
    <n v="25.44"/>
    <d v="2024-12-11T00:56:00"/>
    <d v="2024-10-07T00:00:00"/>
    <x v="0"/>
    <d v="2024-12-12T11:38:00"/>
    <d v="2024-12-12T00:56:00"/>
    <x v="0"/>
  </r>
  <r>
    <s v="ORD-20250608-03155"/>
    <x v="0"/>
    <s v="HOM-001"/>
    <x v="3"/>
    <n v="29.73"/>
    <x v="6"/>
    <n v="1"/>
    <x v="283"/>
    <x v="6"/>
    <d v="1899-12-30T10:24:00"/>
    <s v="10"/>
    <d v="2025-06-09T00:00:00"/>
    <d v="1899-12-30T15:24:00"/>
    <x v="30"/>
    <s v="Imran Kumar"/>
    <x v="4"/>
    <x v="0"/>
    <s v="Home Fragrance"/>
    <x v="0"/>
    <x v="3"/>
    <x v="1"/>
    <n v="29.73"/>
    <d v="2025-06-08T00:33:00"/>
    <d v="2024-09-05T01:07:00"/>
    <x v="0"/>
    <d v="2025-06-09T15:24:00"/>
    <d v="2025-06-09T00:33:00"/>
    <x v="0"/>
  </r>
  <r>
    <s v="ORD-20250510-03156"/>
    <x v="0"/>
    <s v="FLW-002"/>
    <x v="5"/>
    <n v="51.46"/>
    <x v="6"/>
    <n v="1"/>
    <x v="345"/>
    <x v="1"/>
    <d v="1899-12-30T16:20:00"/>
    <s v="16"/>
    <d v="2025-05-11T00:00:00"/>
    <d v="1899-12-30T18:20:00"/>
    <x v="7"/>
    <s v="Priya Kumar"/>
    <x v="0"/>
    <x v="1"/>
    <s v="Flowers"/>
    <x v="0"/>
    <x v="1"/>
    <x v="0"/>
    <n v="51.46"/>
    <d v="2025-05-10T00:56:00"/>
    <d v="2024-09-12T00:44:00"/>
    <x v="0"/>
    <d v="2025-05-11T18:20:00"/>
    <d v="2025-05-11T00:56:00"/>
    <x v="0"/>
  </r>
  <r>
    <s v="ORD-20250318-03157"/>
    <x v="0"/>
    <s v="HMP-001"/>
    <x v="11"/>
    <n v="72.67"/>
    <x v="10"/>
    <n v="1"/>
    <x v="233"/>
    <x v="2"/>
    <d v="1899-12-30T13:52:00"/>
    <s v="13"/>
    <d v="2025-03-18T00:00:00"/>
    <d v="1899-12-30T20:52:00"/>
    <x v="5"/>
    <s v="Saeed Al Shamsi"/>
    <x v="0"/>
    <x v="0"/>
    <s v="Hamper"/>
    <x v="1"/>
    <x v="1"/>
    <x v="1"/>
    <n v="72.67"/>
    <d v="2025-03-18T01:18:00"/>
    <d v="2024-09-30T01:29:00"/>
    <x v="0"/>
    <d v="2025-03-18T20:52:00"/>
    <d v="2025-03-19T01:18:00"/>
    <x v="1"/>
  </r>
  <r>
    <s v="ORD-20250731-03158"/>
    <x v="0"/>
    <s v="FLW-002"/>
    <x v="5"/>
    <n v="53.18"/>
    <x v="5"/>
    <n v="1"/>
    <x v="205"/>
    <x v="8"/>
    <d v="1899-12-30T11:07:00"/>
    <s v="11"/>
    <d v="2025-07-31T00:00:00"/>
    <d v="1899-12-30T17:07:00"/>
    <x v="5"/>
    <s v="Yousef Al Shamsi"/>
    <x v="0"/>
    <x v="0"/>
    <s v="Flowers"/>
    <x v="1"/>
    <x v="3"/>
    <x v="1"/>
    <n v="53.18"/>
    <d v="2025-07-31T00:44:00"/>
    <d v="2024-08-21T01:07:00"/>
    <x v="0"/>
    <d v="2025-07-31T17:07:00"/>
    <d v="2025-08-01T00:44:00"/>
    <x v="1"/>
  </r>
  <r>
    <s v="ORD-20250508-03159"/>
    <x v="0"/>
    <s v="HOM-001"/>
    <x v="3"/>
    <n v="28.85"/>
    <x v="11"/>
    <n v="1"/>
    <x v="41"/>
    <x v="1"/>
    <d v="1899-12-30T12:45:00"/>
    <s v="12"/>
    <d v="2025-05-08T00:00:00"/>
    <d v="1899-12-30T16:45:00"/>
    <x v="4"/>
    <s v="Omar Al Mansoori"/>
    <x v="0"/>
    <x v="0"/>
    <s v="Home Fragrance"/>
    <x v="1"/>
    <x v="3"/>
    <x v="2"/>
    <n v="28.85"/>
    <d v="2025-05-08T00:25:00"/>
    <d v="2024-12-30T00:22:00"/>
    <x v="0"/>
    <d v="2025-05-08T16:45:00"/>
    <d v="2025-05-09T00:25:00"/>
    <x v="1"/>
  </r>
  <r>
    <s v="ORD-20250412-03160"/>
    <x v="0"/>
    <s v="HMP-001"/>
    <x v="11"/>
    <n v="67.47"/>
    <x v="12"/>
    <n v="2"/>
    <x v="27"/>
    <x v="0"/>
    <d v="1899-12-30T12:22:00"/>
    <s v="12"/>
    <d v="2025-04-13T00:00:00"/>
    <d v="1899-12-30T15:22:00"/>
    <x v="4"/>
    <s v="Hassan Ahmed"/>
    <x v="0"/>
    <x v="0"/>
    <s v="Hamper"/>
    <x v="0"/>
    <x v="0"/>
    <x v="0"/>
    <n v="134.94"/>
    <d v="2025-04-12T01:18:00"/>
    <d v="2024-09-16T01:29:00"/>
    <x v="0"/>
    <d v="2025-04-13T15:22:00"/>
    <d v="2025-04-13T01:18:00"/>
    <x v="0"/>
  </r>
  <r>
    <s v="ORD-20250223-03161"/>
    <x v="0"/>
    <s v="FLW-001"/>
    <x v="1"/>
    <n v="48.5"/>
    <x v="1"/>
    <n v="1"/>
    <x v="42"/>
    <x v="5"/>
    <d v="1899-12-30T18:31:00"/>
    <s v="18"/>
    <d v="2025-02-24T00:00:00"/>
    <d v="1899-12-30T18:31:00"/>
    <x v="0"/>
    <s v="Reem Al Marri"/>
    <x v="0"/>
    <x v="1"/>
    <s v="Flowers"/>
    <x v="0"/>
    <x v="0"/>
    <x v="0"/>
    <n v="48.5"/>
    <d v="2025-02-23T01:18:00"/>
    <d v="2024-08-10T00:44:00"/>
    <x v="0"/>
    <d v="2025-02-24T18:31:00"/>
    <d v="2025-02-24T01:18:00"/>
    <x v="0"/>
  </r>
  <r>
    <s v="ORD-20240925-03162"/>
    <x v="0"/>
    <s v="FLW-001"/>
    <x v="1"/>
    <n v="46.8"/>
    <x v="11"/>
    <n v="1"/>
    <x v="279"/>
    <x v="3"/>
    <d v="1899-12-30T20:53:00"/>
    <s v="20"/>
    <d v="2024-09-27T00:00:00"/>
    <d v="1899-12-30T15:19:00"/>
    <x v="0"/>
    <s v="Bilal Ahmed"/>
    <x v="0"/>
    <x v="0"/>
    <s v="Flowers"/>
    <x v="2"/>
    <x v="1"/>
    <x v="0"/>
    <n v="46.8"/>
    <d v="2024-09-25T01:29:00"/>
    <d v="2024-08-13T00:56:00"/>
    <x v="0"/>
    <d v="2024-09-27T15:19:00"/>
    <d v="2024-09-26T01:29:00"/>
    <x v="0"/>
  </r>
  <r>
    <s v="ORD-20250424-03163"/>
    <x v="0"/>
    <s v="BBY-001"/>
    <x v="16"/>
    <n v="49.77"/>
    <x v="0"/>
    <n v="2"/>
    <x v="183"/>
    <x v="0"/>
    <d v="1899-12-30T20:13:00"/>
    <s v="20"/>
    <d v="2025-04-25T00:00:00"/>
    <d v="1899-12-30T20:57:00"/>
    <x v="32"/>
    <s v="Sophia Miller"/>
    <x v="6"/>
    <x v="0"/>
    <s v="Baby"/>
    <x v="0"/>
    <x v="2"/>
    <x v="0"/>
    <n v="99.54"/>
    <d v="2025-04-24T00:11:00"/>
    <d v="2024-10-01T01:29:00"/>
    <x v="0"/>
    <d v="2025-04-25T20:57:00"/>
    <d v="2025-04-25T00:11:00"/>
    <x v="0"/>
  </r>
  <r>
    <s v="ORD-20250113-03164"/>
    <x v="0"/>
    <s v="FLW-002"/>
    <x v="5"/>
    <n v="64.03"/>
    <x v="3"/>
    <n v="1"/>
    <x v="130"/>
    <x v="4"/>
    <d v="1899-12-30T19:12:00"/>
    <s v="19"/>
    <d v="2025-01-14T00:00:00"/>
    <d v="1899-12-30T20:12:00"/>
    <x v="31"/>
    <s v="Sana Chaudhry"/>
    <x v="5"/>
    <x v="0"/>
    <s v="Flowers"/>
    <x v="0"/>
    <x v="0"/>
    <x v="1"/>
    <n v="64.03"/>
    <d v="2025-01-13T00:00:00"/>
    <d v="2024-08-27T01:29:00"/>
    <x v="0"/>
    <d v="2025-01-14T20:12:00"/>
    <d v="2025-01-14T00:00:00"/>
    <x v="0"/>
  </r>
  <r>
    <s v="ORD-20250202-03165"/>
    <x v="0"/>
    <s v="PAF-001"/>
    <x v="12"/>
    <n v="23.92"/>
    <x v="3"/>
    <n v="1"/>
    <x v="305"/>
    <x v="5"/>
    <d v="1899-12-30T15:09:00"/>
    <s v="15"/>
    <d v="2025-02-03T00:00:00"/>
    <d v="1899-12-30T18:09:00"/>
    <x v="14"/>
    <s v="Ali Iqbal"/>
    <x v="1"/>
    <x v="0"/>
    <s v="Bakery"/>
    <x v="0"/>
    <x v="4"/>
    <x v="2"/>
    <n v="23.92"/>
    <d v="2025-02-02T00:25:00"/>
    <d v="2024-08-20T00:44:00"/>
    <x v="0"/>
    <d v="2025-02-03T18:09:00"/>
    <d v="2025-02-03T00:25:00"/>
    <x v="0"/>
  </r>
  <r>
    <s v="ORD-20240815-03166"/>
    <x v="0"/>
    <s v="FLW-002"/>
    <x v="5"/>
    <n v="53.34"/>
    <x v="3"/>
    <n v="3"/>
    <x v="337"/>
    <x v="7"/>
    <d v="1899-12-30T19:24:00"/>
    <s v="19"/>
    <d v="2024-08-17T00:00:00"/>
    <d v="1899-12-30T19:20:00"/>
    <x v="12"/>
    <s v="Sara Patel"/>
    <x v="1"/>
    <x v="1"/>
    <s v="Flowers"/>
    <x v="2"/>
    <x v="1"/>
    <x v="0"/>
    <n v="160.02000000000001"/>
    <d v="2024-08-15T00:33:00"/>
    <d v="2024-08-11T01:07:00"/>
    <x v="0"/>
    <d v="2024-08-17T19:20:00"/>
    <d v="2024-08-16T00:33:00"/>
    <x v="0"/>
  </r>
  <r>
    <s v="ORD-20241120-03167"/>
    <x v="0"/>
    <s v="FLW-002"/>
    <x v="5"/>
    <n v="55.08"/>
    <x v="10"/>
    <n v="1"/>
    <x v="106"/>
    <x v="9"/>
    <d v="1899-12-30T19:15:00"/>
    <s v="19"/>
    <d v="2024-11-22T00:00:00"/>
    <d v="1899-12-30T19:20:00"/>
    <x v="2"/>
    <s v="Maryam Al Falasi"/>
    <x v="0"/>
    <x v="0"/>
    <s v="Flowers"/>
    <x v="2"/>
    <x v="1"/>
    <x v="1"/>
    <n v="55.08"/>
    <d v="2024-11-20T00:33:00"/>
    <d v="2024-11-02T00:56:00"/>
    <x v="0"/>
    <d v="2024-11-22T19:20:00"/>
    <d v="2024-11-21T00:33:00"/>
    <x v="0"/>
  </r>
  <r>
    <s v="ORD-20250413-03168"/>
    <x v="0"/>
    <s v="PER-001"/>
    <x v="10"/>
    <n v="10.88"/>
    <x v="8"/>
    <n v="1"/>
    <x v="204"/>
    <x v="0"/>
    <d v="1899-12-30T19:45:00"/>
    <s v="19"/>
    <d v="2025-04-15T00:00:00"/>
    <d v="1899-12-30T12:35:00"/>
    <x v="16"/>
    <s v="Hassan Al Mazrouei"/>
    <x v="0"/>
    <x v="1"/>
    <s v="Personalized"/>
    <x v="2"/>
    <x v="0"/>
    <x v="0"/>
    <n v="10.88"/>
    <d v="2025-04-13T01:07:00"/>
    <d v="2024-08-10T01:18:00"/>
    <x v="0"/>
    <d v="2025-04-15T12:35:00"/>
    <d v="2025-04-14T01:07:00"/>
    <x v="0"/>
  </r>
  <r>
    <s v="ORD-20250714-03169"/>
    <x v="0"/>
    <s v="CRP-001"/>
    <x v="4"/>
    <n v="172.77"/>
    <x v="9"/>
    <n v="9"/>
    <x v="143"/>
    <x v="8"/>
    <d v="1899-12-30T11:28:00"/>
    <s v="11"/>
    <d v="2025-07-16T00:00:00"/>
    <d v="1899-12-30T15:28:00"/>
    <x v="17"/>
    <s v="Fatima Al Nuaimi"/>
    <x v="2"/>
    <x v="0"/>
    <s v="Hamper"/>
    <x v="2"/>
    <x v="2"/>
    <x v="0"/>
    <n v="1554.93"/>
    <d v="2025-07-14T01:18:00"/>
    <d v="2024-10-13T01:07:00"/>
    <x v="0"/>
    <d v="2025-07-16T15:28:00"/>
    <d v="2025-07-15T01:18:00"/>
    <x v="0"/>
  </r>
  <r>
    <s v="ORD-20250128-03170"/>
    <x v="0"/>
    <s v="FLW-001"/>
    <x v="1"/>
    <n v="49.61"/>
    <x v="0"/>
    <n v="2"/>
    <x v="338"/>
    <x v="4"/>
    <d v="1899-12-30T17:50:00"/>
    <s v="17"/>
    <d v="2025-01-30T00:00:00"/>
    <d v="1899-12-30T20:50:00"/>
    <x v="15"/>
    <s v="Neha Ahmed"/>
    <x v="2"/>
    <x v="0"/>
    <s v="Flowers"/>
    <x v="2"/>
    <x v="1"/>
    <x v="0"/>
    <n v="99.22"/>
    <d v="2025-01-28T00:56:00"/>
    <d v="2024-08-04T01:29:00"/>
    <x v="0"/>
    <d v="2025-01-30T20:50:00"/>
    <d v="2025-01-29T00:56:00"/>
    <x v="0"/>
  </r>
  <r>
    <s v="ORD-20250522-03171"/>
    <x v="0"/>
    <s v="PAF-001"/>
    <x v="12"/>
    <n v="23.8"/>
    <x v="8"/>
    <n v="1"/>
    <x v="51"/>
    <x v="1"/>
    <d v="1899-12-30T09:23:00"/>
    <s v="9"/>
    <d v="2025-05-22T00:00:00"/>
    <d v="1899-12-30T14:23:00"/>
    <x v="9"/>
    <s v="Farhan Verma"/>
    <x v="2"/>
    <x v="1"/>
    <s v="Bakery"/>
    <x v="1"/>
    <x v="0"/>
    <x v="0"/>
    <n v="23.8"/>
    <d v="2025-05-22T00:22:00"/>
    <d v="2024-08-18T01:07:00"/>
    <x v="0"/>
    <d v="2025-05-22T14:23:00"/>
    <d v="2025-05-23T00:22:00"/>
    <x v="1"/>
  </r>
  <r>
    <s v="ORD-20250618-03172"/>
    <x v="0"/>
    <s v="PER-001"/>
    <x v="10"/>
    <n v="12.17"/>
    <x v="5"/>
    <n v="1"/>
    <x v="161"/>
    <x v="6"/>
    <d v="1899-12-30T20:21:00"/>
    <s v="20"/>
    <d v="2025-06-19T00:00:00"/>
    <d v="1899-12-30T17:01:00"/>
    <x v="34"/>
    <s v="Faisal Al Mazrouei"/>
    <x v="3"/>
    <x v="0"/>
    <s v="Personalized"/>
    <x v="0"/>
    <x v="1"/>
    <x v="0"/>
    <n v="12.17"/>
    <d v="2025-06-18T01:07:00"/>
    <d v="2024-09-20T01:15:00"/>
    <x v="0"/>
    <d v="2025-06-19T17:01:00"/>
    <d v="2025-06-19T01:07:00"/>
    <x v="0"/>
  </r>
  <r>
    <s v="ORD-20250107-03173"/>
    <x v="0"/>
    <s v="FLW-002"/>
    <x v="5"/>
    <n v="49.12"/>
    <x v="6"/>
    <n v="1"/>
    <x v="55"/>
    <x v="4"/>
    <d v="1899-12-30T12:55:00"/>
    <s v="12"/>
    <d v="2025-01-08T00:00:00"/>
    <d v="1899-12-30T17:55:00"/>
    <x v="7"/>
    <s v="Yousef Al Mansoori"/>
    <x v="0"/>
    <x v="1"/>
    <s v="Flowers"/>
    <x v="0"/>
    <x v="5"/>
    <x v="0"/>
    <n v="49.12"/>
    <d v="2025-01-07T00:44:00"/>
    <d v="2024-09-04T01:15:00"/>
    <x v="0"/>
    <d v="2025-01-08T17:55:00"/>
    <d v="2025-01-08T00:44:00"/>
    <x v="0"/>
  </r>
  <r>
    <s v="ORD-20250117-03174"/>
    <x v="0"/>
    <s v="CHC-001"/>
    <x v="17"/>
    <n v="17.41"/>
    <x v="1"/>
    <n v="1"/>
    <x v="25"/>
    <x v="4"/>
    <d v="1899-12-30T14:32:00"/>
    <s v="14"/>
    <d v="2025-01-17T00:00:00"/>
    <d v="1899-12-30T17:32:00"/>
    <x v="1"/>
    <s v="Aijaz Chaudhry"/>
    <x v="1"/>
    <x v="0"/>
    <s v="Chocolate"/>
    <x v="1"/>
    <x v="0"/>
    <x v="0"/>
    <n v="17.41"/>
    <d v="2025-01-17T00:56:00"/>
    <d v="2024-08-11T01:29:00"/>
    <x v="0"/>
    <d v="2025-01-17T17:32:00"/>
    <d v="2025-01-18T00:56:00"/>
    <x v="1"/>
  </r>
  <r>
    <s v="ORD-20250712-03175"/>
    <x v="0"/>
    <s v="PRF-001"/>
    <x v="14"/>
    <n v="121.27"/>
    <x v="10"/>
    <n v="1"/>
    <x v="343"/>
    <x v="8"/>
    <d v="1899-12-30T15:37:00"/>
    <s v="15"/>
    <d v="2025-07-13T00:00:00"/>
    <d v="1899-12-30T19:37:00"/>
    <x v="26"/>
    <s v="Hamad Al Hosani"/>
    <x v="1"/>
    <x v="1"/>
    <s v="Perfume"/>
    <x v="0"/>
    <x v="2"/>
    <x v="0"/>
    <n v="121.27"/>
    <d v="2025-07-12T00:44:00"/>
    <d v="2024-08-15T00:44:00"/>
    <x v="0"/>
    <d v="2025-07-13T19:37:00"/>
    <d v="2025-07-13T00:44:00"/>
    <x v="0"/>
  </r>
  <r>
    <s v="ORD-20250108-03176"/>
    <x v="0"/>
    <s v="FLW-002"/>
    <x v="5"/>
    <n v="53"/>
    <x v="6"/>
    <n v="1"/>
    <x v="334"/>
    <x v="4"/>
    <d v="1899-12-30T11:06:00"/>
    <s v="11"/>
    <d v="2025-01-09T00:00:00"/>
    <d v="1899-12-30T11:06:00"/>
    <x v="18"/>
    <s v="David Davis"/>
    <x v="1"/>
    <x v="1"/>
    <s v="Flowers"/>
    <x v="0"/>
    <x v="1"/>
    <x v="0"/>
    <n v="53"/>
    <d v="2025-01-08T00:25:00"/>
    <d v="2024-09-20T00:22:00"/>
    <x v="0"/>
    <d v="2025-01-09T11:06:00"/>
    <d v="2025-01-09T00:25:00"/>
    <x v="0"/>
  </r>
  <r>
    <s v="ORD-20250108-03177"/>
    <x v="0"/>
    <s v="CHC-001"/>
    <x v="17"/>
    <n v="17.690000000000001"/>
    <x v="1"/>
    <n v="3"/>
    <x v="334"/>
    <x v="4"/>
    <d v="1899-12-30T11:38:00"/>
    <s v="11"/>
    <d v="2025-01-08T00:00:00"/>
    <d v="1899-12-30T14:38:00"/>
    <x v="19"/>
    <s v="David Miller"/>
    <x v="0"/>
    <x v="0"/>
    <s v="Chocolate"/>
    <x v="1"/>
    <x v="5"/>
    <x v="0"/>
    <n v="53.070000000000007"/>
    <d v="2025-01-08T00:22:00"/>
    <d v="2024-09-26T00:56:00"/>
    <x v="0"/>
    <d v="2025-01-08T14:38:00"/>
    <d v="2025-01-09T00:22:00"/>
    <x v="1"/>
  </r>
  <r>
    <s v="ORD-20250207-03178"/>
    <x v="0"/>
    <s v="GFT-001"/>
    <x v="2"/>
    <n v="34.74"/>
    <x v="2"/>
    <n v="1"/>
    <x v="202"/>
    <x v="5"/>
    <d v="1899-12-30T09:13:00"/>
    <s v="9"/>
    <d v="2025-02-07T00:00:00"/>
    <d v="1899-12-30T15:13:00"/>
    <x v="36"/>
    <s v="Zain Patel"/>
    <x v="6"/>
    <x v="0"/>
    <s v="Gifting"/>
    <x v="1"/>
    <x v="1"/>
    <x v="0"/>
    <n v="34.74"/>
    <d v="2025-02-07T01:18:00"/>
    <d v="2024-08-02T01:15:00"/>
    <x v="0"/>
    <d v="2025-02-07T15:13:00"/>
    <d v="2025-02-08T01:18:00"/>
    <x v="1"/>
  </r>
  <r>
    <s v="ORD-20250414-03179"/>
    <x v="0"/>
    <s v="FLW-002"/>
    <x v="5"/>
    <n v="54.64"/>
    <x v="1"/>
    <n v="1"/>
    <x v="211"/>
    <x v="0"/>
    <d v="1899-12-30T12:05:00"/>
    <s v="12"/>
    <d v="2025-04-14T00:00:00"/>
    <d v="1899-12-30T18:05:00"/>
    <x v="2"/>
    <s v="Khalid Al Nahyan"/>
    <x v="0"/>
    <x v="0"/>
    <s v="Flowers"/>
    <x v="1"/>
    <x v="1"/>
    <x v="0"/>
    <n v="54.64"/>
    <d v="2025-04-14T00:22:00"/>
    <d v="2024-08-20T01:07:00"/>
    <x v="0"/>
    <d v="2025-04-14T18:05:00"/>
    <d v="2025-04-15T00:22:00"/>
    <x v="1"/>
  </r>
  <r>
    <s v="ORD-20241015-03180"/>
    <x v="0"/>
    <s v="PRF-001"/>
    <x v="14"/>
    <n v="120.5"/>
    <x v="2"/>
    <n v="1"/>
    <x v="206"/>
    <x v="10"/>
    <d v="1899-12-30T12:34:00"/>
    <s v="12"/>
    <d v="2024-10-15T00:00:00"/>
    <d v="1899-12-30T16:34:00"/>
    <x v="16"/>
    <s v="Reem Al Nuaimi"/>
    <x v="0"/>
    <x v="1"/>
    <s v="Perfume"/>
    <x v="1"/>
    <x v="0"/>
    <x v="1"/>
    <n v="120.5"/>
    <d v="2024-10-15T00:11:00"/>
    <d v="2024-10-15T00:11:00"/>
    <x v="1"/>
    <d v="2024-10-15T16:34:00"/>
    <d v="2024-10-16T00:11:00"/>
    <x v="1"/>
  </r>
  <r>
    <s v="ORD-20250213-03181"/>
    <x v="0"/>
    <s v="PER-002"/>
    <x v="15"/>
    <n v="18.3"/>
    <x v="0"/>
    <n v="1"/>
    <x v="301"/>
    <x v="5"/>
    <d v="1899-12-30T13:28:00"/>
    <s v="13"/>
    <d v="2025-02-13T00:00:00"/>
    <d v="1899-12-30T17:28:00"/>
    <x v="3"/>
    <s v="Bilal Shah"/>
    <x v="0"/>
    <x v="1"/>
    <s v="Personalized"/>
    <x v="1"/>
    <x v="0"/>
    <x v="0"/>
    <n v="18.3"/>
    <d v="2025-02-13T00:11:00"/>
    <d v="2024-09-19T01:18:00"/>
    <x v="0"/>
    <d v="2025-02-13T17:28:00"/>
    <d v="2025-02-14T00:11:00"/>
    <x v="1"/>
  </r>
  <r>
    <s v="ORD-20250522-03182"/>
    <x v="0"/>
    <s v="GFT-001"/>
    <x v="2"/>
    <n v="32.99"/>
    <x v="6"/>
    <n v="1"/>
    <x v="51"/>
    <x v="1"/>
    <d v="1899-12-30T11:21:00"/>
    <s v="11"/>
    <d v="2025-05-23T00:00:00"/>
    <d v="1899-12-30T17:21:00"/>
    <x v="24"/>
    <s v="Hassan Al Shamsi"/>
    <x v="1"/>
    <x v="0"/>
    <s v="Gifting"/>
    <x v="0"/>
    <x v="1"/>
    <x v="1"/>
    <n v="32.99"/>
    <d v="2025-05-22T01:07:00"/>
    <d v="2024-08-04T00:25:00"/>
    <x v="0"/>
    <d v="2025-05-23T17:21:00"/>
    <d v="2025-05-23T01:07:00"/>
    <x v="0"/>
  </r>
  <r>
    <s v="ORD-20241224-03183"/>
    <x v="0"/>
    <s v="PAF-001"/>
    <x v="12"/>
    <n v="19.739999999999998"/>
    <x v="3"/>
    <n v="1"/>
    <x v="245"/>
    <x v="11"/>
    <d v="1899-12-30T10:45:00"/>
    <s v="10"/>
    <d v="2024-12-24T00:00:00"/>
    <d v="1899-12-30T14:45:00"/>
    <x v="17"/>
    <s v="Priya Kumar"/>
    <x v="2"/>
    <x v="1"/>
    <s v="Bakery"/>
    <x v="1"/>
    <x v="1"/>
    <x v="0"/>
    <n v="19.739999999999998"/>
    <d v="2024-12-24T01:07:00"/>
    <d v="2024-09-12T00:44:00"/>
    <x v="0"/>
    <d v="2024-12-24T14:45:00"/>
    <d v="2024-12-25T01:07:00"/>
    <x v="1"/>
  </r>
  <r>
    <s v="ORD-20241004-03184"/>
    <x v="0"/>
    <s v="GFT-001"/>
    <x v="2"/>
    <n v="37.74"/>
    <x v="3"/>
    <n v="1"/>
    <x v="280"/>
    <x v="10"/>
    <d v="1899-12-30T11:15:00"/>
    <s v="11"/>
    <d v="2024-10-05T00:00:00"/>
    <d v="1899-12-30T11:15:00"/>
    <x v="29"/>
    <s v="Latifa Al Falasi"/>
    <x v="2"/>
    <x v="1"/>
    <s v="Gifting"/>
    <x v="0"/>
    <x v="3"/>
    <x v="2"/>
    <n v="37.74"/>
    <d v="2024-10-04T01:15:00"/>
    <d v="2024-08-23T01:29:00"/>
    <x v="0"/>
    <d v="2024-10-05T11:15:00"/>
    <d v="2024-10-05T01:15:00"/>
    <x v="0"/>
  </r>
  <r>
    <s v="ORD-20250803-03185"/>
    <x v="0"/>
    <s v="FLW-001"/>
    <x v="1"/>
    <n v="40.75"/>
    <x v="0"/>
    <n v="1"/>
    <x v="44"/>
    <x v="7"/>
    <d v="1899-12-30T13:53:00"/>
    <s v="13"/>
    <d v="2025-08-04T00:00:00"/>
    <d v="1899-12-30T19:53:00"/>
    <x v="29"/>
    <s v="Omar Al Hosani"/>
    <x v="2"/>
    <x v="0"/>
    <s v="Flowers"/>
    <x v="0"/>
    <x v="6"/>
    <x v="0"/>
    <n v="40.75"/>
    <d v="2025-08-03T00:22:00"/>
    <d v="2025-01-16T00:44:00"/>
    <x v="0"/>
    <d v="2025-08-04T19:53:00"/>
    <d v="2025-08-04T00:22:00"/>
    <x v="0"/>
  </r>
  <r>
    <s v="ORD-20250422-03186"/>
    <x v="0"/>
    <s v="BBY-001"/>
    <x v="16"/>
    <n v="71"/>
    <x v="0"/>
    <n v="2"/>
    <x v="7"/>
    <x v="0"/>
    <d v="1899-12-30T13:16:00"/>
    <s v="13"/>
    <d v="2025-04-22T00:00:00"/>
    <d v="1899-12-30T16:16:00"/>
    <x v="19"/>
    <s v="Sara Hussain"/>
    <x v="0"/>
    <x v="1"/>
    <s v="Baby"/>
    <x v="1"/>
    <x v="1"/>
    <x v="0"/>
    <n v="142"/>
    <d v="2025-04-22T01:18:00"/>
    <d v="2024-08-07T00:11:00"/>
    <x v="0"/>
    <d v="2025-04-22T16:16:00"/>
    <d v="2025-04-23T01:18:00"/>
    <x v="1"/>
  </r>
  <r>
    <s v="ORD-20250419-03187"/>
    <x v="0"/>
    <s v="PER-001"/>
    <x v="10"/>
    <n v="13.33"/>
    <x v="5"/>
    <n v="2"/>
    <x v="110"/>
    <x v="0"/>
    <d v="1899-12-30T20:17:00"/>
    <s v="20"/>
    <d v="2025-04-21T00:00:00"/>
    <d v="1899-12-30T12:58:00"/>
    <x v="19"/>
    <s v="Faisal Al Mansoori"/>
    <x v="0"/>
    <x v="0"/>
    <s v="Personalized"/>
    <x v="2"/>
    <x v="3"/>
    <x v="0"/>
    <n v="26.66"/>
    <d v="2025-04-19T01:29:00"/>
    <d v="2024-08-20T00:11:00"/>
    <x v="0"/>
    <d v="2025-04-21T12:58:00"/>
    <d v="2025-04-20T01:29:00"/>
    <x v="0"/>
  </r>
  <r>
    <s v="ORD-20250101-03188"/>
    <x v="0"/>
    <s v="CRP-001"/>
    <x v="4"/>
    <n v="118.76"/>
    <x v="9"/>
    <n v="3"/>
    <x v="274"/>
    <x v="4"/>
    <d v="1899-12-30T11:27:00"/>
    <s v="11"/>
    <d v="2025-01-02T00:00:00"/>
    <d v="1899-12-30T14:27:00"/>
    <x v="22"/>
    <s v="Meera Chaudhry"/>
    <x v="5"/>
    <x v="1"/>
    <s v="Hamper"/>
    <x v="0"/>
    <x v="6"/>
    <x v="0"/>
    <n v="356.28000000000003"/>
    <d v="2025-01-01T00:33:00"/>
    <d v="2024-08-17T01:07:00"/>
    <x v="0"/>
    <d v="2025-01-02T14:27:00"/>
    <d v="2025-01-02T00:33:00"/>
    <x v="0"/>
  </r>
  <r>
    <s v="ORD-20250211-03189"/>
    <x v="0"/>
    <s v="PAF-001"/>
    <x v="12"/>
    <n v="21.36"/>
    <x v="11"/>
    <n v="1"/>
    <x v="237"/>
    <x v="5"/>
    <d v="1899-12-30T16:46:00"/>
    <s v="16"/>
    <d v="2025-02-12T00:00:00"/>
    <d v="1899-12-30T19:46:00"/>
    <x v="31"/>
    <s v="Hassan Al Nahyan"/>
    <x v="5"/>
    <x v="1"/>
    <s v="Bakery"/>
    <x v="0"/>
    <x v="0"/>
    <x v="0"/>
    <n v="21.36"/>
    <d v="2025-02-11T00:11:00"/>
    <d v="2024-08-07T00:22:00"/>
    <x v="0"/>
    <d v="2025-02-12T19:46:00"/>
    <d v="2025-02-12T00:11:00"/>
    <x v="0"/>
  </r>
  <r>
    <s v="ORD-20240827-03190"/>
    <x v="0"/>
    <s v="PAF-001"/>
    <x v="12"/>
    <n v="21.89"/>
    <x v="5"/>
    <n v="1"/>
    <x v="160"/>
    <x v="7"/>
    <d v="1899-12-30T17:39:00"/>
    <s v="17"/>
    <d v="2024-08-28T00:00:00"/>
    <d v="1899-12-30T17:06:00"/>
    <x v="10"/>
    <s v="Hassan Hussain"/>
    <x v="1"/>
    <x v="1"/>
    <s v="Bakery"/>
    <x v="0"/>
    <x v="3"/>
    <x v="2"/>
    <n v="21.89"/>
    <d v="2024-08-27T01:07:00"/>
    <d v="2024-08-02T01:15:00"/>
    <x v="0"/>
    <d v="2024-08-28T17:06:00"/>
    <d v="2024-08-28T01:07:00"/>
    <x v="0"/>
  </r>
  <r>
    <s v="ORD-20241231-03191"/>
    <x v="0"/>
    <s v="PAF-001"/>
    <x v="12"/>
    <n v="20.22"/>
    <x v="11"/>
    <n v="1"/>
    <x v="297"/>
    <x v="11"/>
    <d v="1899-12-30T14:27:00"/>
    <s v="14"/>
    <d v="2024-12-31T00:00:00"/>
    <d v="1899-12-30T17:27:00"/>
    <x v="13"/>
    <s v="Sophia Smith"/>
    <x v="3"/>
    <x v="1"/>
    <s v="Bakery"/>
    <x v="1"/>
    <x v="6"/>
    <x v="2"/>
    <n v="20.22"/>
    <d v="2024-12-31T00:33:00"/>
    <d v="2024-08-19T01:07:00"/>
    <x v="0"/>
    <d v="2024-12-31T17:27:00"/>
    <d v="2025-01-01T00:33:00"/>
    <x v="1"/>
  </r>
  <r>
    <s v="ORD-20250723-03192"/>
    <x v="0"/>
    <s v="PRF-001"/>
    <x v="14"/>
    <n v="115.05"/>
    <x v="2"/>
    <n v="1"/>
    <x v="304"/>
    <x v="8"/>
    <d v="1899-12-30T11:06:00"/>
    <s v="11"/>
    <d v="2025-07-23T00:00:00"/>
    <d v="1899-12-30T15:06:00"/>
    <x v="6"/>
    <s v="Saeed Al Hosani"/>
    <x v="0"/>
    <x v="0"/>
    <s v="Perfume"/>
    <x v="1"/>
    <x v="0"/>
    <x v="0"/>
    <n v="115.05"/>
    <d v="2025-07-23T00:25:00"/>
    <d v="2024-08-11T01:18:00"/>
    <x v="0"/>
    <d v="2025-07-23T15:06:00"/>
    <d v="2025-07-24T00:25:00"/>
    <x v="1"/>
  </r>
  <r>
    <s v="ORD-20250403-03193"/>
    <x v="0"/>
    <s v="FLW-001"/>
    <x v="1"/>
    <n v="55"/>
    <x v="1"/>
    <n v="1"/>
    <x v="272"/>
    <x v="0"/>
    <d v="1899-12-30T18:26:00"/>
    <s v="18"/>
    <d v="2025-04-04T00:00:00"/>
    <d v="1899-12-30T14:48:00"/>
    <x v="13"/>
    <s v="Priya Patel"/>
    <x v="3"/>
    <x v="0"/>
    <s v="Flowers"/>
    <x v="0"/>
    <x v="4"/>
    <x v="0"/>
    <n v="55"/>
    <d v="2025-04-03T00:56:00"/>
    <d v="2024-10-23T01:29:00"/>
    <x v="0"/>
    <d v="2025-04-04T14:48:00"/>
    <d v="2025-04-04T00:56:00"/>
    <x v="0"/>
  </r>
  <r>
    <s v="ORD-20250103-03194"/>
    <x v="0"/>
    <s v="HMP-001"/>
    <x v="11"/>
    <n v="69.45"/>
    <x v="9"/>
    <n v="4"/>
    <x v="50"/>
    <x v="4"/>
    <d v="1899-12-30T09:44:00"/>
    <s v="9"/>
    <d v="2025-01-04T00:00:00"/>
    <d v="1899-12-30T15:44:00"/>
    <x v="2"/>
    <s v="Saeed Al Shamsi"/>
    <x v="0"/>
    <x v="0"/>
    <s v="Hamper"/>
    <x v="0"/>
    <x v="1"/>
    <x v="0"/>
    <n v="277.8"/>
    <d v="2025-01-03T00:56:00"/>
    <d v="2024-09-30T01:29:00"/>
    <x v="0"/>
    <d v="2025-01-04T15:44:00"/>
    <d v="2025-01-04T00:56:00"/>
    <x v="0"/>
  </r>
  <r>
    <s v="ORD-20241028-03195"/>
    <x v="0"/>
    <s v="TOY-001"/>
    <x v="0"/>
    <n v="15.7"/>
    <x v="0"/>
    <n v="2"/>
    <x v="213"/>
    <x v="10"/>
    <d v="1899-12-30T20:07:00"/>
    <s v="20"/>
    <d v="2024-10-30T00:00:00"/>
    <d v="1899-12-30T15:35:00"/>
    <x v="30"/>
    <s v="Neha Shah"/>
    <x v="4"/>
    <x v="1"/>
    <s v="Toys"/>
    <x v="2"/>
    <x v="1"/>
    <x v="2"/>
    <n v="31.4"/>
    <d v="2024-10-28T00:44:00"/>
    <d v="2024-08-07T00:56:00"/>
    <x v="0"/>
    <d v="2024-10-30T15:35:00"/>
    <d v="2024-10-29T00:44:00"/>
    <x v="0"/>
  </r>
  <r>
    <s v="ORD-20250721-03196"/>
    <x v="0"/>
    <s v="HMP-002"/>
    <x v="8"/>
    <n v="83.55"/>
    <x v="9"/>
    <n v="3"/>
    <x v="317"/>
    <x v="8"/>
    <d v="1899-12-30T10:33:00"/>
    <s v="10"/>
    <d v="2025-07-22T00:00:00"/>
    <d v="1899-12-30T16:33:00"/>
    <x v="32"/>
    <s v="Hamad Al Nahyan"/>
    <x v="6"/>
    <x v="0"/>
    <s v="Hamper"/>
    <x v="0"/>
    <x v="0"/>
    <x v="0"/>
    <n v="250.64999999999998"/>
    <d v="2025-07-21T00:33:00"/>
    <d v="2024-08-03T01:18:00"/>
    <x v="0"/>
    <d v="2025-07-22T16:33:00"/>
    <d v="2025-07-22T00:33:00"/>
    <x v="0"/>
  </r>
  <r>
    <s v="ORD-20250710-03197"/>
    <x v="0"/>
    <s v="CRP-001"/>
    <x v="4"/>
    <n v="143.58000000000001"/>
    <x v="9"/>
    <n v="4"/>
    <x v="302"/>
    <x v="8"/>
    <d v="1899-12-30T10:31:00"/>
    <s v="10"/>
    <d v="2025-07-10T00:00:00"/>
    <d v="1899-12-30T13:31:00"/>
    <x v="7"/>
    <s v="Latifa Al Suwaidi"/>
    <x v="0"/>
    <x v="1"/>
    <s v="Hamper"/>
    <x v="1"/>
    <x v="0"/>
    <x v="0"/>
    <n v="574.32000000000005"/>
    <d v="2025-07-10T00:44:00"/>
    <d v="2024-10-05T00:44:00"/>
    <x v="0"/>
    <d v="2025-07-10T13:31:00"/>
    <d v="2025-07-11T00:44:00"/>
    <x v="1"/>
  </r>
  <r>
    <s v="ORD-20250618-03198"/>
    <x v="0"/>
    <s v="GFT-001"/>
    <x v="2"/>
    <n v="36.43"/>
    <x v="2"/>
    <n v="2"/>
    <x v="161"/>
    <x v="6"/>
    <d v="1899-12-30T12:54:00"/>
    <s v="12"/>
    <d v="2025-06-19T00:00:00"/>
    <d v="1899-12-30T18:54:00"/>
    <x v="15"/>
    <s v="Michael Brown"/>
    <x v="2"/>
    <x v="0"/>
    <s v="Gifting"/>
    <x v="0"/>
    <x v="5"/>
    <x v="0"/>
    <n v="72.86"/>
    <d v="2025-06-18T01:15:00"/>
    <d v="2024-09-15T00:11:00"/>
    <x v="0"/>
    <d v="2025-06-19T18:54:00"/>
    <d v="2025-06-19T01:15:00"/>
    <x v="0"/>
  </r>
  <r>
    <s v="ORD-20250209-03199"/>
    <x v="0"/>
    <s v="CRP-001"/>
    <x v="4"/>
    <n v="159.79"/>
    <x v="9"/>
    <n v="10"/>
    <x v="352"/>
    <x v="5"/>
    <d v="1899-12-30T20:34:00"/>
    <s v="20"/>
    <d v="2025-02-10T00:00:00"/>
    <d v="1899-12-30T20:34:00"/>
    <x v="8"/>
    <s v="Bilal Iqbal"/>
    <x v="2"/>
    <x v="0"/>
    <s v="Hamper"/>
    <x v="0"/>
    <x v="1"/>
    <x v="0"/>
    <n v="1597.8999999999999"/>
    <d v="2025-02-09T00:44:00"/>
    <d v="2024-09-16T00:11:00"/>
    <x v="0"/>
    <d v="2025-02-10T20:34:00"/>
    <d v="2025-02-10T00:44:00"/>
    <x v="0"/>
  </r>
  <r>
    <s v="ORD-20250425-03200"/>
    <x v="0"/>
    <s v="HMP-001"/>
    <x v="11"/>
    <n v="73.900000000000006"/>
    <x v="9"/>
    <n v="3"/>
    <x v="327"/>
    <x v="0"/>
    <d v="1899-12-30T11:55:00"/>
    <s v="11"/>
    <d v="2025-04-26T00:00:00"/>
    <d v="1899-12-30T16:55:00"/>
    <x v="1"/>
    <s v="Arjun Ahmed"/>
    <x v="1"/>
    <x v="1"/>
    <s v="Hamper"/>
    <x v="0"/>
    <x v="0"/>
    <x v="0"/>
    <n v="221.70000000000002"/>
    <d v="2025-04-25T01:18:00"/>
    <d v="2024-09-05T00:56:00"/>
    <x v="0"/>
    <d v="2025-04-26T16:55:00"/>
    <d v="2025-04-26T01:18:00"/>
    <x v="0"/>
  </r>
  <r>
    <s v="ORD-20241116-03201"/>
    <x v="0"/>
    <s v="GFT-001"/>
    <x v="2"/>
    <n v="34"/>
    <x v="12"/>
    <n v="1"/>
    <x v="363"/>
    <x v="9"/>
    <d v="1899-12-30T12:03:00"/>
    <s v="12"/>
    <d v="2024-11-16T00:00:00"/>
    <d v="1899-12-30T16:03:00"/>
    <x v="25"/>
    <s v="Latifa Al Nahyan"/>
    <x v="6"/>
    <x v="0"/>
    <s v="Gifting"/>
    <x v="1"/>
    <x v="2"/>
    <x v="0"/>
    <n v="34"/>
    <d v="2024-11-16T00:33:00"/>
    <d v="2024-11-16T00:33:00"/>
    <x v="1"/>
    <d v="2024-11-16T16:03:00"/>
    <d v="2024-11-17T00:33:00"/>
    <x v="1"/>
  </r>
  <r>
    <s v="ORD-20241009-03202"/>
    <x v="0"/>
    <s v="FLW-001"/>
    <x v="1"/>
    <n v="53.63"/>
    <x v="11"/>
    <n v="1"/>
    <x v="292"/>
    <x v="10"/>
    <d v="1899-12-30T11:37:00"/>
    <s v="11"/>
    <d v="2024-10-10T00:00:00"/>
    <d v="1899-12-30T14:37:00"/>
    <x v="23"/>
    <s v="Bilal Khan"/>
    <x v="5"/>
    <x v="0"/>
    <s v="Flowers"/>
    <x v="0"/>
    <x v="1"/>
    <x v="0"/>
    <n v="53.63"/>
    <d v="2024-10-09T01:18:00"/>
    <d v="2024-08-15T01:15:00"/>
    <x v="0"/>
    <d v="2024-10-10T14:37:00"/>
    <d v="2024-10-10T01:18:00"/>
    <x v="0"/>
  </r>
  <r>
    <s v="ORD-20250702-03203"/>
    <x v="0"/>
    <s v="HMP-001"/>
    <x v="11"/>
    <n v="75.27"/>
    <x v="9"/>
    <n v="3"/>
    <x v="88"/>
    <x v="8"/>
    <d v="1899-12-30T13:10:00"/>
    <s v="13"/>
    <d v="2025-07-03T00:00:00"/>
    <d v="1899-12-30T14:10:00"/>
    <x v="6"/>
    <s v="Mohammed Al Marri"/>
    <x v="0"/>
    <x v="1"/>
    <s v="Hamper"/>
    <x v="0"/>
    <x v="0"/>
    <x v="1"/>
    <n v="225.81"/>
    <d v="2025-07-02T00:11:00"/>
    <d v="2024-08-01T00:56:00"/>
    <x v="0"/>
    <d v="2025-07-03T14:10:00"/>
    <d v="2025-07-03T00:11:00"/>
    <x v="0"/>
  </r>
  <r>
    <s v="ORD-20240816-03204"/>
    <x v="0"/>
    <s v="GFT-001"/>
    <x v="2"/>
    <n v="35.14"/>
    <x v="12"/>
    <n v="1"/>
    <x v="276"/>
    <x v="7"/>
    <d v="1899-12-30T12:50:00"/>
    <s v="12"/>
    <d v="2024-08-16T00:00:00"/>
    <d v="1899-12-30T19:50:00"/>
    <x v="32"/>
    <s v="Imran Chaudhry"/>
    <x v="6"/>
    <x v="1"/>
    <s v="Gifting"/>
    <x v="1"/>
    <x v="5"/>
    <x v="0"/>
    <n v="35.14"/>
    <d v="2024-08-16T00:22:00"/>
    <d v="2024-08-16T00:22:00"/>
    <x v="1"/>
    <d v="2024-08-16T19:50:00"/>
    <d v="2024-08-17T00:22:00"/>
    <x v="1"/>
  </r>
  <r>
    <s v="ORD-20250411-03205"/>
    <x v="0"/>
    <s v="TOY-001"/>
    <x v="0"/>
    <n v="17.28"/>
    <x v="0"/>
    <n v="1"/>
    <x v="328"/>
    <x v="0"/>
    <d v="1899-12-30T14:44:00"/>
    <s v="14"/>
    <d v="2025-04-11T00:00:00"/>
    <d v="1899-12-30T18:44:00"/>
    <x v="8"/>
    <s v="Farhan Chaudhry"/>
    <x v="2"/>
    <x v="0"/>
    <s v="Toys"/>
    <x v="1"/>
    <x v="3"/>
    <x v="0"/>
    <n v="17.28"/>
    <d v="2025-04-11T01:29:00"/>
    <d v="2024-09-23T00:25:00"/>
    <x v="0"/>
    <d v="2025-04-11T18:44:00"/>
    <d v="2025-04-12T01:29:00"/>
    <x v="1"/>
  </r>
  <r>
    <s v="ORD-20241221-03206"/>
    <x v="0"/>
    <s v="GFT-001"/>
    <x v="2"/>
    <n v="31.16"/>
    <x v="1"/>
    <n v="2"/>
    <x v="169"/>
    <x v="11"/>
    <d v="1899-12-30T12:47:00"/>
    <s v="12"/>
    <d v="2024-12-22T00:00:00"/>
    <d v="1899-12-30T15:47:00"/>
    <x v="7"/>
    <s v="Faisal Al Nuaimi"/>
    <x v="0"/>
    <x v="1"/>
    <s v="Gifting"/>
    <x v="0"/>
    <x v="0"/>
    <x v="0"/>
    <n v="62.32"/>
    <d v="2024-12-21T01:29:00"/>
    <d v="2024-08-13T00:22:00"/>
    <x v="0"/>
    <d v="2024-12-22T15:47:00"/>
    <d v="2024-12-22T01:29:00"/>
    <x v="0"/>
  </r>
  <r>
    <s v="ORD-20250721-03207"/>
    <x v="0"/>
    <s v="PRF-001"/>
    <x v="14"/>
    <n v="123.1"/>
    <x v="2"/>
    <n v="1"/>
    <x v="317"/>
    <x v="8"/>
    <d v="1899-12-30T14:14:00"/>
    <s v="14"/>
    <d v="2025-07-21T00:00:00"/>
    <d v="1899-12-30T18:14:00"/>
    <x v="6"/>
    <s v="Omar Al Shamsi"/>
    <x v="0"/>
    <x v="1"/>
    <s v="Perfume"/>
    <x v="1"/>
    <x v="1"/>
    <x v="0"/>
    <n v="123.1"/>
    <d v="2025-07-21T00:56:00"/>
    <d v="2024-08-11T00:33:00"/>
    <x v="0"/>
    <d v="2025-07-21T18:14:00"/>
    <d v="2025-07-22T00:56:00"/>
    <x v="1"/>
  </r>
  <r>
    <s v="ORD-20250719-03208"/>
    <x v="0"/>
    <s v="PAF-001"/>
    <x v="12"/>
    <n v="21.89"/>
    <x v="3"/>
    <n v="1"/>
    <x v="362"/>
    <x v="8"/>
    <d v="1899-12-30T11:47:00"/>
    <s v="11"/>
    <d v="2025-07-19T00:00:00"/>
    <d v="1899-12-30T17:47:00"/>
    <x v="7"/>
    <s v="Yousef Al Nahyan"/>
    <x v="0"/>
    <x v="0"/>
    <s v="Bakery"/>
    <x v="1"/>
    <x v="1"/>
    <x v="2"/>
    <n v="21.89"/>
    <d v="2025-07-19T00:22:00"/>
    <d v="2024-08-01T01:25:00"/>
    <x v="0"/>
    <d v="2025-07-19T17:47:00"/>
    <d v="2025-07-20T00:22:00"/>
    <x v="1"/>
  </r>
  <r>
    <s v="ORD-20240929-03209"/>
    <x v="0"/>
    <s v="FLW-002"/>
    <x v="5"/>
    <n v="57.2"/>
    <x v="5"/>
    <n v="2"/>
    <x v="36"/>
    <x v="3"/>
    <d v="1899-12-30T19:32:00"/>
    <s v="19"/>
    <d v="2024-09-30T00:00:00"/>
    <d v="1899-12-30T20:43:00"/>
    <x v="4"/>
    <s v="Latifa Al Hosani"/>
    <x v="0"/>
    <x v="0"/>
    <s v="Flowers"/>
    <x v="0"/>
    <x v="0"/>
    <x v="0"/>
    <n v="114.4"/>
    <d v="2024-09-29T01:29:00"/>
    <d v="2024-08-05T00:22:00"/>
    <x v="0"/>
    <d v="2024-09-30T20:43:00"/>
    <d v="2024-09-30T01:29:00"/>
    <x v="0"/>
  </r>
  <r>
    <s v="ORD-20250203-03210"/>
    <x v="0"/>
    <s v="GFT-001"/>
    <x v="2"/>
    <n v="33.51"/>
    <x v="6"/>
    <n v="1"/>
    <x v="241"/>
    <x v="5"/>
    <d v="1899-12-30T16:42:00"/>
    <s v="16"/>
    <d v="2025-02-04T00:00:00"/>
    <d v="1899-12-30T17:42:00"/>
    <x v="5"/>
    <s v="Sara Kumar"/>
    <x v="0"/>
    <x v="1"/>
    <s v="Gifting"/>
    <x v="0"/>
    <x v="0"/>
    <x v="0"/>
    <n v="33.51"/>
    <d v="2025-02-03T00:33:00"/>
    <d v="2024-09-20T01:29:00"/>
    <x v="0"/>
    <d v="2025-02-04T17:42:00"/>
    <d v="2025-02-04T00:33:00"/>
    <x v="0"/>
  </r>
  <r>
    <s v="ORD-20250507-03211"/>
    <x v="0"/>
    <s v="PAF-001"/>
    <x v="12"/>
    <n v="24.15"/>
    <x v="11"/>
    <n v="2"/>
    <x v="5"/>
    <x v="1"/>
    <d v="1899-12-30T19:33:00"/>
    <s v="19"/>
    <d v="2025-05-08T00:00:00"/>
    <d v="1899-12-30T15:35:00"/>
    <x v="19"/>
    <s v="Hina Verma"/>
    <x v="0"/>
    <x v="0"/>
    <s v="Bakery"/>
    <x v="0"/>
    <x v="5"/>
    <x v="0"/>
    <n v="48.3"/>
    <d v="2025-05-07T00:33:00"/>
    <d v="2024-09-24T00:33:00"/>
    <x v="0"/>
    <d v="2025-05-08T15:35:00"/>
    <d v="2025-05-08T00:33:00"/>
    <x v="0"/>
  </r>
  <r>
    <s v="ORD-20240815-03212"/>
    <x v="0"/>
    <s v="GFT-001"/>
    <x v="2"/>
    <n v="32.549999999999997"/>
    <x v="3"/>
    <n v="2"/>
    <x v="337"/>
    <x v="7"/>
    <d v="1899-12-30T14:52:00"/>
    <s v="14"/>
    <d v="2024-08-16T00:00:00"/>
    <d v="1899-12-30T15:52:00"/>
    <x v="10"/>
    <s v="Hamad Al Hosani"/>
    <x v="1"/>
    <x v="1"/>
    <s v="Gifting"/>
    <x v="0"/>
    <x v="1"/>
    <x v="2"/>
    <n v="65.099999999999994"/>
    <d v="2024-08-15T00:44:00"/>
    <d v="2024-08-15T00:44:00"/>
    <x v="1"/>
    <d v="2024-08-16T15:52:00"/>
    <d v="2024-08-16T00:44:00"/>
    <x v="0"/>
  </r>
  <r>
    <s v="ORD-20241108-03213"/>
    <x v="0"/>
    <s v="DAT-001"/>
    <x v="6"/>
    <n v="32.97"/>
    <x v="4"/>
    <n v="1"/>
    <x v="69"/>
    <x v="9"/>
    <d v="1899-12-30T20:38:00"/>
    <s v="20"/>
    <d v="2024-11-10T00:00:00"/>
    <d v="1899-12-30T20:46:00"/>
    <x v="32"/>
    <s v="Meera Hussain"/>
    <x v="6"/>
    <x v="1"/>
    <s v="Dates &amp; Sweets"/>
    <x v="2"/>
    <x v="1"/>
    <x v="1"/>
    <n v="32.97"/>
    <d v="2024-11-08T00:22:00"/>
    <d v="2024-08-05T01:29:00"/>
    <x v="0"/>
    <d v="2024-11-10T20:46:00"/>
    <d v="2024-11-09T00:22:00"/>
    <x v="0"/>
  </r>
  <r>
    <s v="ORD-20250116-03214"/>
    <x v="0"/>
    <s v="HOM-001"/>
    <x v="3"/>
    <n v="25.81"/>
    <x v="6"/>
    <n v="2"/>
    <x v="257"/>
    <x v="4"/>
    <d v="1899-12-30T09:05:00"/>
    <s v="9"/>
    <d v="2025-01-16T00:00:00"/>
    <d v="1899-12-30T16:05:00"/>
    <x v="6"/>
    <s v="Olivia Davis"/>
    <x v="0"/>
    <x v="0"/>
    <s v="Home Fragrance"/>
    <x v="1"/>
    <x v="6"/>
    <x v="2"/>
    <n v="51.62"/>
    <d v="2025-01-16T00:22:00"/>
    <d v="2024-09-11T00:44:00"/>
    <x v="0"/>
    <d v="2025-01-16T16:05:00"/>
    <d v="2025-01-17T00:22:00"/>
    <x v="1"/>
  </r>
  <r>
    <s v="ORD-20240819-03215"/>
    <x v="0"/>
    <s v="CRP-001"/>
    <x v="4"/>
    <n v="155.71"/>
    <x v="4"/>
    <n v="4"/>
    <x v="358"/>
    <x v="7"/>
    <d v="1899-12-30T12:36:00"/>
    <s v="12"/>
    <d v="2024-08-19T00:00:00"/>
    <d v="1899-12-30T16:36:00"/>
    <x v="1"/>
    <s v="Abdullah Al Nahyan"/>
    <x v="1"/>
    <x v="0"/>
    <s v="Hamper"/>
    <x v="1"/>
    <x v="3"/>
    <x v="0"/>
    <n v="622.84"/>
    <d v="2024-08-19T00:25:00"/>
    <d v="2024-08-19T00:25:00"/>
    <x v="1"/>
    <d v="2024-08-19T16:36:00"/>
    <d v="2024-08-20T00:25:00"/>
    <x v="1"/>
  </r>
  <r>
    <s v="ORD-20241108-03216"/>
    <x v="0"/>
    <s v="CKE-001"/>
    <x v="7"/>
    <n v="51.5"/>
    <x v="5"/>
    <n v="1"/>
    <x v="69"/>
    <x v="9"/>
    <d v="1899-12-30T11:07:00"/>
    <s v="11"/>
    <d v="2024-11-10T00:00:00"/>
    <d v="1899-12-30T12:07:00"/>
    <x v="7"/>
    <s v="Yousef Al Hosani"/>
    <x v="0"/>
    <x v="0"/>
    <s v="Cakes"/>
    <x v="2"/>
    <x v="0"/>
    <x v="0"/>
    <n v="51.5"/>
    <d v="2024-11-08T00:44:00"/>
    <d v="2024-08-07T00:44:00"/>
    <x v="0"/>
    <d v="2024-11-10T12:07:00"/>
    <d v="2024-11-09T00:44:00"/>
    <x v="0"/>
  </r>
  <r>
    <s v="ORD-20250101-03217"/>
    <x v="0"/>
    <s v="FLW-001"/>
    <x v="1"/>
    <n v="50.66"/>
    <x v="11"/>
    <n v="1"/>
    <x v="274"/>
    <x v="4"/>
    <d v="1899-12-30T09:09:00"/>
    <s v="9"/>
    <d v="2025-01-01T00:00:00"/>
    <d v="1899-12-30T13:09:00"/>
    <x v="3"/>
    <s v="Faisal Al Mazrouei"/>
    <x v="0"/>
    <x v="1"/>
    <s v="Flowers"/>
    <x v="1"/>
    <x v="0"/>
    <x v="0"/>
    <n v="50.66"/>
    <d v="2025-01-01T00:25:00"/>
    <d v="2024-09-20T01:15:00"/>
    <x v="0"/>
    <d v="2025-01-01T13:09:00"/>
    <d v="2025-01-02T00:25:00"/>
    <x v="1"/>
  </r>
  <r>
    <s v="ORD-20250128-03218"/>
    <x v="0"/>
    <s v="PAF-001"/>
    <x v="12"/>
    <n v="24.25"/>
    <x v="3"/>
    <n v="1"/>
    <x v="338"/>
    <x v="4"/>
    <d v="1899-12-30T11:59:00"/>
    <s v="11"/>
    <d v="2025-01-29T00:00:00"/>
    <d v="1899-12-30T11:59:00"/>
    <x v="22"/>
    <s v="Sara Verma"/>
    <x v="5"/>
    <x v="0"/>
    <s v="Bakery"/>
    <x v="0"/>
    <x v="3"/>
    <x v="1"/>
    <n v="24.25"/>
    <d v="2025-01-28T00:56:00"/>
    <d v="2024-09-16T00:33:00"/>
    <x v="0"/>
    <d v="2025-01-29T11:59:00"/>
    <d v="2025-01-29T00:56:00"/>
    <x v="0"/>
  </r>
  <r>
    <s v="ORD-20241002-03219"/>
    <x v="0"/>
    <s v="PAF-001"/>
    <x v="12"/>
    <n v="18.100000000000001"/>
    <x v="3"/>
    <n v="1"/>
    <x v="341"/>
    <x v="10"/>
    <d v="1899-12-30T19:17:00"/>
    <s v="19"/>
    <d v="2024-10-03T00:00:00"/>
    <d v="1899-12-30T21:17:00"/>
    <x v="5"/>
    <s v="Latifa Al Marri"/>
    <x v="2"/>
    <x v="0"/>
    <s v="Bakery"/>
    <x v="0"/>
    <x v="0"/>
    <x v="0"/>
    <n v="18.100000000000001"/>
    <d v="2024-10-02T00:22:00"/>
    <d v="2024-08-22T01:07:00"/>
    <x v="0"/>
    <d v="2024-10-03T21:17:00"/>
    <d v="2024-10-03T00:22:00"/>
    <x v="0"/>
  </r>
  <r>
    <s v="ORD-20241028-03220"/>
    <x v="0"/>
    <s v="FLW-001"/>
    <x v="1"/>
    <n v="50.97"/>
    <x v="0"/>
    <n v="1"/>
    <x v="213"/>
    <x v="10"/>
    <d v="1899-12-30T19:50:00"/>
    <s v="19"/>
    <d v="2024-10-29T00:00:00"/>
    <d v="1899-12-30T19:50:00"/>
    <x v="31"/>
    <s v="Meera Kumar"/>
    <x v="5"/>
    <x v="0"/>
    <s v="Flowers"/>
    <x v="0"/>
    <x v="1"/>
    <x v="1"/>
    <n v="50.97"/>
    <d v="2024-10-28T01:29:00"/>
    <d v="2024-08-31T01:15:00"/>
    <x v="0"/>
    <d v="2024-10-29T19:50:00"/>
    <d v="2024-10-29T01:29:00"/>
    <x v="0"/>
  </r>
  <r>
    <s v="ORD-20241128-03221"/>
    <x v="0"/>
    <s v="CRP-001"/>
    <x v="4"/>
    <n v="138.41"/>
    <x v="9"/>
    <n v="3"/>
    <x v="185"/>
    <x v="9"/>
    <d v="1899-12-30T20:24:00"/>
    <s v="20"/>
    <d v="2024-11-29T00:00:00"/>
    <d v="1899-12-30T20:24:00"/>
    <x v="5"/>
    <s v="Mohammed Al Falasi"/>
    <x v="2"/>
    <x v="0"/>
    <s v="Hamper"/>
    <x v="0"/>
    <x v="0"/>
    <x v="0"/>
    <n v="415.23"/>
    <d v="2024-11-28T01:25:00"/>
    <d v="2024-11-19T00:25:00"/>
    <x v="0"/>
    <d v="2024-11-29T20:24:00"/>
    <d v="2024-11-29T01:25:00"/>
    <x v="0"/>
  </r>
  <r>
    <s v="ORD-20250626-03222"/>
    <x v="0"/>
    <s v="GFT-001"/>
    <x v="2"/>
    <n v="39.56"/>
    <x v="1"/>
    <n v="1"/>
    <x v="103"/>
    <x v="6"/>
    <d v="1899-12-30T13:26:00"/>
    <s v="13"/>
    <d v="2025-06-26T00:00:00"/>
    <d v="1899-12-30T20:26:00"/>
    <x v="12"/>
    <s v="Hina Shaikh"/>
    <x v="1"/>
    <x v="0"/>
    <s v="Gifting"/>
    <x v="1"/>
    <x v="2"/>
    <x v="0"/>
    <n v="39.56"/>
    <d v="2025-06-26T00:22:00"/>
    <d v="2024-08-02T00:56:00"/>
    <x v="0"/>
    <d v="2025-06-26T20:26:00"/>
    <d v="2025-06-27T00:22:00"/>
    <x v="1"/>
  </r>
  <r>
    <s v="ORD-20250320-03223"/>
    <x v="0"/>
    <s v="GFT-001"/>
    <x v="2"/>
    <n v="33.369999999999997"/>
    <x v="6"/>
    <n v="1"/>
    <x v="224"/>
    <x v="2"/>
    <d v="1899-12-30T17:07:00"/>
    <s v="17"/>
    <d v="2025-03-21T00:00:00"/>
    <d v="1899-12-30T17:07:00"/>
    <x v="33"/>
    <s v="Ali Khan"/>
    <x v="6"/>
    <x v="0"/>
    <s v="Gifting"/>
    <x v="0"/>
    <x v="2"/>
    <x v="2"/>
    <n v="33.369999999999997"/>
    <d v="2025-03-20T00:44:00"/>
    <d v="2024-08-17T00:56:00"/>
    <x v="0"/>
    <d v="2025-03-21T17:07:00"/>
    <d v="2025-03-21T00:44:00"/>
    <x v="0"/>
  </r>
  <r>
    <s v="ORD-20250424-03224"/>
    <x v="0"/>
    <s v="PER-002"/>
    <x v="15"/>
    <n v="18.12"/>
    <x v="0"/>
    <n v="2"/>
    <x v="183"/>
    <x v="0"/>
    <d v="1899-12-30T09:22:00"/>
    <s v="9"/>
    <d v="2025-04-24T00:00:00"/>
    <d v="1899-12-30T13:22:00"/>
    <x v="36"/>
    <s v="Aisha Al Mazrouei"/>
    <x v="6"/>
    <x v="0"/>
    <s v="Personalized"/>
    <x v="1"/>
    <x v="1"/>
    <x v="0"/>
    <n v="36.24"/>
    <d v="2025-04-24T01:18:00"/>
    <d v="2024-08-04T00:44:00"/>
    <x v="0"/>
    <d v="2025-04-24T13:22:00"/>
    <d v="2025-04-25T01:18:00"/>
    <x v="1"/>
  </r>
  <r>
    <s v="ORD-20241127-03225"/>
    <x v="0"/>
    <s v="GFT-001"/>
    <x v="2"/>
    <n v="34.450000000000003"/>
    <x v="12"/>
    <n v="1"/>
    <x v="313"/>
    <x v="9"/>
    <d v="1899-12-30T18:34:00"/>
    <s v="18"/>
    <d v="2024-11-29T00:00:00"/>
    <d v="1899-12-30T20:36:00"/>
    <x v="0"/>
    <s v="Latifa Al Mazrouei"/>
    <x v="0"/>
    <x v="1"/>
    <s v="Gifting"/>
    <x v="2"/>
    <x v="1"/>
    <x v="2"/>
    <n v="34.450000000000003"/>
    <d v="2024-11-27T00:11:00"/>
    <d v="2024-08-14T00:22:00"/>
    <x v="0"/>
    <d v="2024-11-29T20:36:00"/>
    <d v="2024-11-28T00:11:00"/>
    <x v="0"/>
  </r>
  <r>
    <s v="ORD-20241101-03226"/>
    <x v="0"/>
    <s v="SWT-001"/>
    <x v="9"/>
    <n v="32.630000000000003"/>
    <x v="4"/>
    <n v="2"/>
    <x v="356"/>
    <x v="9"/>
    <d v="1899-12-30T15:20:00"/>
    <s v="15"/>
    <d v="2024-11-02T00:00:00"/>
    <d v="1899-12-30T17:20:00"/>
    <x v="14"/>
    <s v="Imran Iqbal"/>
    <x v="1"/>
    <x v="0"/>
    <s v="Dates &amp; Sweets"/>
    <x v="0"/>
    <x v="1"/>
    <x v="1"/>
    <n v="65.260000000000005"/>
    <d v="2024-11-01T01:29:00"/>
    <d v="2024-08-01T00:44:00"/>
    <x v="0"/>
    <d v="2024-11-02T17:20:00"/>
    <d v="2024-11-02T01:29:00"/>
    <x v="0"/>
  </r>
  <r>
    <s v="ORD-20250616-03227"/>
    <x v="0"/>
    <s v="HMP-001"/>
    <x v="11"/>
    <n v="64.010000000000005"/>
    <x v="12"/>
    <n v="1"/>
    <x v="231"/>
    <x v="6"/>
    <d v="1899-12-30T19:26:00"/>
    <s v="19"/>
    <d v="2025-06-17T00:00:00"/>
    <d v="1899-12-30T16:02:00"/>
    <x v="9"/>
    <s v="Hina Ahmed"/>
    <x v="2"/>
    <x v="0"/>
    <s v="Hamper"/>
    <x v="0"/>
    <x v="1"/>
    <x v="0"/>
    <n v="64.010000000000005"/>
    <d v="2025-06-16T00:22:00"/>
    <d v="2024-08-26T00:33:00"/>
    <x v="0"/>
    <d v="2025-06-17T16:02:00"/>
    <d v="2025-06-17T00:22:00"/>
    <x v="0"/>
  </r>
  <r>
    <s v="ORD-20241225-03228"/>
    <x v="0"/>
    <s v="PRF-001"/>
    <x v="14"/>
    <n v="109.91"/>
    <x v="10"/>
    <n v="2"/>
    <x v="221"/>
    <x v="11"/>
    <d v="1899-12-30T15:38:00"/>
    <s v="15"/>
    <d v="2024-12-26T00:00:00"/>
    <d v="1899-12-30T18:38:00"/>
    <x v="3"/>
    <s v="Farhan Hussain"/>
    <x v="0"/>
    <x v="0"/>
    <s v="Perfume"/>
    <x v="0"/>
    <x v="6"/>
    <x v="0"/>
    <n v="219.82"/>
    <d v="2024-12-25T01:29:00"/>
    <d v="2024-10-13T01:15:00"/>
    <x v="0"/>
    <d v="2024-12-26T18:38:00"/>
    <d v="2024-12-26T01:29:00"/>
    <x v="0"/>
  </r>
  <r>
    <s v="ORD-20250531-03229"/>
    <x v="0"/>
    <s v="BAL-001"/>
    <x v="13"/>
    <n v="27.99"/>
    <x v="8"/>
    <n v="2"/>
    <x v="134"/>
    <x v="1"/>
    <d v="1899-12-30T17:35:00"/>
    <s v="17"/>
    <d v="2025-06-01T00:00:00"/>
    <d v="1899-12-30T19:35:00"/>
    <x v="19"/>
    <s v="Hassan Ahmed"/>
    <x v="0"/>
    <x v="1"/>
    <s v="Balloons"/>
    <x v="0"/>
    <x v="1"/>
    <x v="0"/>
    <n v="55.98"/>
    <d v="2025-05-31T01:29:00"/>
    <d v="2024-09-16T01:29:00"/>
    <x v="0"/>
    <d v="2025-06-01T19:35:00"/>
    <d v="2025-06-01T01:29:00"/>
    <x v="0"/>
  </r>
  <r>
    <s v="ORD-20241111-03230"/>
    <x v="0"/>
    <s v="FLW-001"/>
    <x v="1"/>
    <n v="56.28"/>
    <x v="0"/>
    <n v="1"/>
    <x v="20"/>
    <x v="9"/>
    <d v="1899-12-30T17:34:00"/>
    <s v="17"/>
    <d v="2024-11-12T00:00:00"/>
    <d v="1899-12-30T19:34:00"/>
    <x v="5"/>
    <s v="Omar Al Bateen"/>
    <x v="0"/>
    <x v="1"/>
    <s v="Flowers"/>
    <x v="0"/>
    <x v="5"/>
    <x v="0"/>
    <n v="56.28"/>
    <d v="2024-11-11T00:44:00"/>
    <d v="2024-09-02T01:18:00"/>
    <x v="0"/>
    <d v="2024-11-12T19:34:00"/>
    <d v="2024-11-12T00:44:00"/>
    <x v="0"/>
  </r>
  <r>
    <s v="ORD-20241128-03231"/>
    <x v="0"/>
    <s v="TOY-001"/>
    <x v="0"/>
    <n v="17.850000000000001"/>
    <x v="1"/>
    <n v="1"/>
    <x v="185"/>
    <x v="9"/>
    <d v="1899-12-30T13:39:00"/>
    <s v="13"/>
    <d v="2024-11-28T00:00:00"/>
    <d v="1899-12-30T20:39:00"/>
    <x v="14"/>
    <s v="Ali Patel"/>
    <x v="1"/>
    <x v="0"/>
    <s v="Toys"/>
    <x v="1"/>
    <x v="1"/>
    <x v="0"/>
    <n v="17.850000000000001"/>
    <d v="2024-11-28T01:15:00"/>
    <d v="2024-08-29T00:56:00"/>
    <x v="0"/>
    <d v="2024-11-28T20:39:00"/>
    <d v="2024-11-29T01:15:00"/>
    <x v="1"/>
  </r>
  <r>
    <s v="ORD-20250602-03232"/>
    <x v="0"/>
    <s v="TOY-001"/>
    <x v="0"/>
    <n v="16.22"/>
    <x v="1"/>
    <n v="1"/>
    <x v="65"/>
    <x v="6"/>
    <d v="1899-12-30T20:03:00"/>
    <s v="20"/>
    <d v="2025-06-03T00:00:00"/>
    <d v="1899-12-30T16:40:00"/>
    <x v="13"/>
    <s v="Mohammed Al Suwaidi"/>
    <x v="3"/>
    <x v="0"/>
    <s v="Toys"/>
    <x v="0"/>
    <x v="2"/>
    <x v="1"/>
    <n v="16.22"/>
    <d v="2025-06-02T01:07:00"/>
    <d v="2024-08-05T00:22:00"/>
    <x v="0"/>
    <d v="2025-06-03T16:40:00"/>
    <d v="2025-06-03T01:07:00"/>
    <x v="0"/>
  </r>
  <r>
    <s v="ORD-20250530-03233"/>
    <x v="0"/>
    <s v="PER-001"/>
    <x v="10"/>
    <n v="14.01"/>
    <x v="8"/>
    <n v="2"/>
    <x v="67"/>
    <x v="1"/>
    <d v="1899-12-30T18:58:00"/>
    <s v="18"/>
    <d v="2025-05-31T00:00:00"/>
    <d v="1899-12-30T18:58:00"/>
    <x v="3"/>
    <s v="Aijaz Patel"/>
    <x v="0"/>
    <x v="1"/>
    <s v="Personalized"/>
    <x v="0"/>
    <x v="5"/>
    <x v="1"/>
    <n v="28.02"/>
    <d v="2025-05-30T01:18:00"/>
    <d v="2024-08-31T01:15:00"/>
    <x v="0"/>
    <d v="2025-05-31T18:58:00"/>
    <d v="2025-05-31T01:18:00"/>
    <x v="0"/>
  </r>
  <r>
    <s v="ORD-20250408-03234"/>
    <x v="0"/>
    <s v="SWT-001"/>
    <x v="9"/>
    <n v="33.15"/>
    <x v="7"/>
    <n v="1"/>
    <x v="104"/>
    <x v="0"/>
    <d v="1899-12-30T12:29:00"/>
    <s v="12"/>
    <d v="2025-04-09T00:00:00"/>
    <d v="1899-12-30T16:29:00"/>
    <x v="26"/>
    <s v="Hamad Al Hosani"/>
    <x v="1"/>
    <x v="0"/>
    <s v="Dates &amp; Sweets"/>
    <x v="0"/>
    <x v="1"/>
    <x v="0"/>
    <n v="33.15"/>
    <d v="2025-04-08T01:29:00"/>
    <d v="2024-08-15T00:44:00"/>
    <x v="0"/>
    <d v="2025-04-09T16:29:00"/>
    <d v="2025-04-09T01:29:00"/>
    <x v="0"/>
  </r>
  <r>
    <s v="ORD-20250707-03235"/>
    <x v="0"/>
    <s v="CKE-001"/>
    <x v="7"/>
    <n v="57.99"/>
    <x v="5"/>
    <n v="2"/>
    <x v="344"/>
    <x v="8"/>
    <d v="1899-12-30T15:37:00"/>
    <s v="15"/>
    <d v="2025-07-08T00:00:00"/>
    <d v="1899-12-30T21:37:00"/>
    <x v="4"/>
    <s v="Farhan Khan"/>
    <x v="0"/>
    <x v="1"/>
    <s v="Cakes"/>
    <x v="0"/>
    <x v="1"/>
    <x v="0"/>
    <n v="115.98"/>
    <d v="2025-07-07T00:44:00"/>
    <d v="2024-08-09T00:25:00"/>
    <x v="0"/>
    <d v="2025-07-08T21:37:00"/>
    <d v="2025-07-08T00:44:00"/>
    <x v="0"/>
  </r>
  <r>
    <s v="ORD-20250719-03236"/>
    <x v="0"/>
    <s v="BAL-001"/>
    <x v="13"/>
    <n v="23.38"/>
    <x v="5"/>
    <n v="1"/>
    <x v="362"/>
    <x v="8"/>
    <d v="1899-12-30T18:31:00"/>
    <s v="18"/>
    <d v="2025-07-20T00:00:00"/>
    <d v="1899-12-30T18:31:00"/>
    <x v="16"/>
    <s v="Ali Hussain"/>
    <x v="0"/>
    <x v="0"/>
    <s v="Balloons"/>
    <x v="0"/>
    <x v="0"/>
    <x v="1"/>
    <n v="23.38"/>
    <d v="2025-07-19T01:18:00"/>
    <d v="2024-08-07T01:29:00"/>
    <x v="0"/>
    <d v="2025-07-20T18:31:00"/>
    <d v="2025-07-20T01:18:00"/>
    <x v="0"/>
  </r>
  <r>
    <s v="ORD-20241031-03237"/>
    <x v="0"/>
    <s v="HMP-001"/>
    <x v="11"/>
    <n v="74.709999999999994"/>
    <x v="12"/>
    <n v="3"/>
    <x v="340"/>
    <x v="10"/>
    <d v="1899-12-30T13:12:00"/>
    <s v="13"/>
    <d v="2024-11-01T00:00:00"/>
    <d v="1899-12-30T17:12:00"/>
    <x v="16"/>
    <s v="Hina Shaikh"/>
    <x v="0"/>
    <x v="0"/>
    <s v="Hamper"/>
    <x v="0"/>
    <x v="1"/>
    <x v="0"/>
    <n v="224.13"/>
    <d v="2024-10-31T00:55:00"/>
    <d v="2024-08-02T00:56:00"/>
    <x v="0"/>
    <d v="2024-11-01T17:12:00"/>
    <d v="2024-11-01T00:55:00"/>
    <x v="0"/>
  </r>
  <r>
    <s v="ORD-20250725-03238"/>
    <x v="0"/>
    <s v="GFT-001"/>
    <x v="2"/>
    <n v="34.549999999999997"/>
    <x v="10"/>
    <n v="1"/>
    <x v="52"/>
    <x v="8"/>
    <d v="1899-12-30T18:00:00"/>
    <s v="18"/>
    <d v="2025-07-26T00:00:00"/>
    <d v="1899-12-30T19:00:00"/>
    <x v="16"/>
    <s v="Faisal Al Shamsi"/>
    <x v="0"/>
    <x v="0"/>
    <s v="Gifting"/>
    <x v="0"/>
    <x v="0"/>
    <x v="2"/>
    <n v="34.549999999999997"/>
    <d v="2025-07-25T01:15:00"/>
    <d v="2024-11-19T01:18:00"/>
    <x v="0"/>
    <d v="2025-07-26T19:00:00"/>
    <d v="2025-07-26T01:15:00"/>
    <x v="0"/>
  </r>
  <r>
    <s v="ORD-20250303-03239"/>
    <x v="0"/>
    <s v="HMP-002"/>
    <x v="8"/>
    <n v="91.61"/>
    <x v="7"/>
    <n v="1"/>
    <x v="180"/>
    <x v="2"/>
    <d v="1899-12-30T12:48:00"/>
    <s v="12"/>
    <d v="2025-03-04T00:00:00"/>
    <d v="1899-12-30T17:48:00"/>
    <x v="18"/>
    <s v="Neha Shah"/>
    <x v="1"/>
    <x v="1"/>
    <s v="Hamper"/>
    <x v="0"/>
    <x v="1"/>
    <x v="1"/>
    <n v="91.61"/>
    <d v="2025-03-03T00:33:00"/>
    <d v="2024-08-07T00:56:00"/>
    <x v="0"/>
    <d v="2025-03-04T17:48:00"/>
    <d v="2025-03-04T00:33:00"/>
    <x v="0"/>
  </r>
  <r>
    <s v="ORD-20250703-03240"/>
    <x v="0"/>
    <s v="HOM-001"/>
    <x v="3"/>
    <n v="33.479999999999997"/>
    <x v="2"/>
    <n v="1"/>
    <x v="299"/>
    <x v="8"/>
    <d v="1899-12-30T20:58:00"/>
    <s v="20"/>
    <d v="2025-07-05T00:00:00"/>
    <d v="1899-12-30T20:06:00"/>
    <x v="19"/>
    <s v="Reem Al Nahyan"/>
    <x v="0"/>
    <x v="1"/>
    <s v="Home Fragrance"/>
    <x v="2"/>
    <x v="2"/>
    <x v="1"/>
    <n v="33.479999999999997"/>
    <d v="2025-07-03T00:11:00"/>
    <d v="2024-08-10T00:11:00"/>
    <x v="0"/>
    <d v="2025-07-05T20:06:00"/>
    <d v="2025-07-04T00:11:00"/>
    <x v="0"/>
  </r>
  <r>
    <s v="ORD-20250329-03241"/>
    <x v="0"/>
    <s v="HOM-001"/>
    <x v="3"/>
    <n v="32.11"/>
    <x v="2"/>
    <n v="1"/>
    <x v="375"/>
    <x v="2"/>
    <d v="1899-12-30T20:58:00"/>
    <s v="20"/>
    <d v="2025-03-31T00:00:00"/>
    <d v="1899-12-30T12:18:00"/>
    <x v="23"/>
    <s v="Arjun Shaikh"/>
    <x v="5"/>
    <x v="0"/>
    <s v="Home Fragrance"/>
    <x v="2"/>
    <x v="1"/>
    <x v="0"/>
    <n v="32.11"/>
    <d v="2025-03-29T00:11:00"/>
    <d v="2024-08-04T00:25:00"/>
    <x v="0"/>
    <d v="2025-03-31T12:18:00"/>
    <d v="2025-03-30T00:11:00"/>
    <x v="0"/>
  </r>
  <r>
    <s v="ORD-20250621-03242"/>
    <x v="0"/>
    <s v="TOY-001"/>
    <x v="0"/>
    <n v="16.45"/>
    <x v="0"/>
    <n v="2"/>
    <x v="220"/>
    <x v="6"/>
    <d v="1899-12-30T12:23:00"/>
    <s v="12"/>
    <d v="2025-06-21T00:00:00"/>
    <d v="1899-12-30T17:23:00"/>
    <x v="25"/>
    <s v="Fatima Al Marri"/>
    <x v="6"/>
    <x v="1"/>
    <s v="Toys"/>
    <x v="1"/>
    <x v="3"/>
    <x v="0"/>
    <n v="32.9"/>
    <d v="2025-06-21T00:22:00"/>
    <d v="2024-08-03T00:33:00"/>
    <x v="0"/>
    <d v="2025-06-21T17:23:00"/>
    <d v="2025-06-22T00:22:00"/>
    <x v="1"/>
  </r>
  <r>
    <s v="ORD-20250210-03243"/>
    <x v="0"/>
    <s v="SWT-001"/>
    <x v="9"/>
    <n v="31.08"/>
    <x v="7"/>
    <n v="1"/>
    <x v="219"/>
    <x v="5"/>
    <d v="1899-12-30T20:31:00"/>
    <s v="20"/>
    <d v="2025-02-11T00:00:00"/>
    <d v="1899-12-30T20:31:00"/>
    <x v="18"/>
    <s v="Saeed Al Falasi"/>
    <x v="1"/>
    <x v="0"/>
    <s v="Dates &amp; Sweets"/>
    <x v="0"/>
    <x v="5"/>
    <x v="0"/>
    <n v="31.08"/>
    <d v="2025-02-10T00:11:00"/>
    <d v="2024-10-12T00:44:00"/>
    <x v="0"/>
    <d v="2025-02-11T20:31:00"/>
    <d v="2025-02-11T00:11:00"/>
    <x v="0"/>
  </r>
  <r>
    <s v="ORD-20250114-03244"/>
    <x v="0"/>
    <s v="SWT-001"/>
    <x v="9"/>
    <n v="28.7"/>
    <x v="4"/>
    <n v="1"/>
    <x v="46"/>
    <x v="4"/>
    <d v="1899-12-30T09:24:00"/>
    <s v="9"/>
    <d v="2025-01-14T00:00:00"/>
    <d v="1899-12-30T15:24:00"/>
    <x v="18"/>
    <s v="Khalid Al Bateen"/>
    <x v="1"/>
    <x v="0"/>
    <s v="Dates &amp; Sweets"/>
    <x v="1"/>
    <x v="0"/>
    <x v="1"/>
    <n v="28.7"/>
    <d v="2025-01-14T01:07:00"/>
    <d v="2024-08-02T00:22:00"/>
    <x v="0"/>
    <d v="2025-01-14T15:24:00"/>
    <d v="2025-01-15T01:07:00"/>
    <x v="1"/>
  </r>
  <r>
    <s v="ORD-20250226-03245"/>
    <x v="0"/>
    <s v="TOY-001"/>
    <x v="0"/>
    <n v="18.989999999999998"/>
    <x v="0"/>
    <n v="3"/>
    <x v="264"/>
    <x v="5"/>
    <d v="1899-12-30T21:42:00"/>
    <s v="21"/>
    <d v="2025-02-27T00:00:00"/>
    <d v="1899-12-30T13:43:00"/>
    <x v="3"/>
    <s v="Hamad Al Suwaidi"/>
    <x v="0"/>
    <x v="1"/>
    <s v="Toys"/>
    <x v="0"/>
    <x v="2"/>
    <x v="0"/>
    <n v="56.97"/>
    <d v="2025-02-26T01:07:00"/>
    <d v="2024-08-21T00:33:00"/>
    <x v="0"/>
    <d v="2025-02-27T13:43:00"/>
    <d v="2025-02-27T01:07:00"/>
    <x v="0"/>
  </r>
  <r>
    <s v="ORD-20250214-03246"/>
    <x v="0"/>
    <s v="FLW-001"/>
    <x v="1"/>
    <n v="54.75"/>
    <x v="0"/>
    <n v="1"/>
    <x v="176"/>
    <x v="5"/>
    <d v="1899-12-30T11:12:00"/>
    <s v="11"/>
    <d v="2025-02-14T00:00:00"/>
    <d v="1899-12-30T15:12:00"/>
    <x v="37"/>
    <s v="Hina Kumar"/>
    <x v="7"/>
    <x v="1"/>
    <s v="Flowers"/>
    <x v="1"/>
    <x v="1"/>
    <x v="1"/>
    <n v="54.75"/>
    <d v="2025-02-14T01:07:00"/>
    <d v="2024-10-29T00:22:00"/>
    <x v="0"/>
    <d v="2025-02-14T15:12:00"/>
    <d v="2025-02-15T01:07:00"/>
    <x v="1"/>
  </r>
  <r>
    <s v="ORD-20250704-03247"/>
    <x v="0"/>
    <s v="HOM-001"/>
    <x v="3"/>
    <n v="27.33"/>
    <x v="6"/>
    <n v="1"/>
    <x v="179"/>
    <x v="8"/>
    <d v="1899-12-30T12:10:00"/>
    <s v="12"/>
    <d v="2025-07-04T00:00:00"/>
    <d v="1899-12-30T17:10:00"/>
    <x v="18"/>
    <s v="Fatima Al Nahyan"/>
    <x v="1"/>
    <x v="0"/>
    <s v="Home Fragrance"/>
    <x v="1"/>
    <x v="0"/>
    <x v="0"/>
    <n v="27.33"/>
    <d v="2025-07-04T00:44:00"/>
    <d v="2024-08-16T00:22:00"/>
    <x v="0"/>
    <d v="2025-07-04T17:10:00"/>
    <d v="2025-07-05T00:44:00"/>
    <x v="1"/>
  </r>
  <r>
    <s v="ORD-20241115-03248"/>
    <x v="0"/>
    <s v="GFT-001"/>
    <x v="2"/>
    <n v="34.9"/>
    <x v="10"/>
    <n v="1"/>
    <x v="322"/>
    <x v="9"/>
    <d v="1899-12-30T11:28:00"/>
    <s v="11"/>
    <d v="2024-11-15T00:00:00"/>
    <d v="1899-12-30T17:28:00"/>
    <x v="2"/>
    <s v="Ali Verma"/>
    <x v="0"/>
    <x v="0"/>
    <s v="Gifting"/>
    <x v="1"/>
    <x v="2"/>
    <x v="1"/>
    <n v="34.9"/>
    <d v="2024-11-15T01:18:00"/>
    <d v="2024-08-18T00:44:00"/>
    <x v="0"/>
    <d v="2024-11-15T17:28:00"/>
    <d v="2024-11-16T01:18:00"/>
    <x v="1"/>
  </r>
  <r>
    <s v="ORD-20241111-03249"/>
    <x v="0"/>
    <s v="FLW-002"/>
    <x v="5"/>
    <n v="52.66"/>
    <x v="2"/>
    <n v="1"/>
    <x v="20"/>
    <x v="9"/>
    <d v="1899-12-30T11:07:00"/>
    <s v="11"/>
    <d v="2024-11-11T00:00:00"/>
    <d v="1899-12-30T15:07:00"/>
    <x v="18"/>
    <s v="Faisal Al Bateen"/>
    <x v="1"/>
    <x v="1"/>
    <s v="Flowers"/>
    <x v="1"/>
    <x v="1"/>
    <x v="0"/>
    <n v="52.66"/>
    <d v="2024-11-11T00:44:00"/>
    <d v="2024-08-25T01:18:00"/>
    <x v="0"/>
    <d v="2024-11-11T15:07:00"/>
    <d v="2024-11-12T00:44:00"/>
    <x v="1"/>
  </r>
  <r>
    <s v="ORD-20240803-03250"/>
    <x v="0"/>
    <s v="FLW-001"/>
    <x v="1"/>
    <n v="42.85"/>
    <x v="1"/>
    <n v="3"/>
    <x v="29"/>
    <x v="7"/>
    <d v="1899-12-30T11:27:00"/>
    <s v="11"/>
    <d v="2024-08-03T00:00:00"/>
    <d v="1899-12-30T18:27:00"/>
    <x v="14"/>
    <s v="Fatima Al Marri"/>
    <x v="1"/>
    <x v="1"/>
    <s v="Flowers"/>
    <x v="1"/>
    <x v="0"/>
    <x v="2"/>
    <n v="128.55000000000001"/>
    <d v="2024-08-03T00:33:00"/>
    <d v="2024-08-03T00:33:00"/>
    <x v="1"/>
    <d v="2024-08-03T18:27:00"/>
    <d v="2024-08-04T00:33:00"/>
    <x v="1"/>
  </r>
  <r>
    <s v="ORD-20250624-03251"/>
    <x v="0"/>
    <s v="TOY-001"/>
    <x v="0"/>
    <n v="18.5"/>
    <x v="1"/>
    <n v="1"/>
    <x v="346"/>
    <x v="6"/>
    <d v="1899-12-30T09:06:00"/>
    <s v="9"/>
    <d v="2025-06-25T00:00:00"/>
    <d v="1899-12-30T12:06:00"/>
    <x v="18"/>
    <s v="Hassan Al Shamsi"/>
    <x v="1"/>
    <x v="1"/>
    <s v="Toys"/>
    <x v="0"/>
    <x v="1"/>
    <x v="0"/>
    <n v="18.5"/>
    <d v="2025-06-24T01:07:00"/>
    <d v="2024-08-04T00:25:00"/>
    <x v="0"/>
    <d v="2025-06-25T12:06:00"/>
    <d v="2025-06-25T01:07:00"/>
    <x v="0"/>
  </r>
  <r>
    <s v="ORD-20250715-03252"/>
    <x v="0"/>
    <s v="TOY-001"/>
    <x v="0"/>
    <n v="21.62"/>
    <x v="5"/>
    <n v="1"/>
    <x v="140"/>
    <x v="8"/>
    <d v="1899-12-30T20:17:00"/>
    <s v="20"/>
    <d v="2025-07-16T00:00:00"/>
    <d v="1899-12-30T20:04:00"/>
    <x v="7"/>
    <s v="Hamad Al Hosani"/>
    <x v="0"/>
    <x v="0"/>
    <s v="Toys"/>
    <x v="0"/>
    <x v="3"/>
    <x v="1"/>
    <n v="21.62"/>
    <d v="2025-07-15T01:29:00"/>
    <d v="2024-08-15T00:44:00"/>
    <x v="0"/>
    <d v="2025-07-16T20:04:00"/>
    <d v="2025-07-16T01:29:00"/>
    <x v="0"/>
  </r>
  <r>
    <s v="ORD-20241125-03253"/>
    <x v="0"/>
    <s v="PER-002"/>
    <x v="15"/>
    <n v="17.059999999999999"/>
    <x v="0"/>
    <n v="1"/>
    <x v="93"/>
    <x v="9"/>
    <d v="1899-12-30T20:06:00"/>
    <s v="20"/>
    <d v="2024-11-28T00:00:00"/>
    <d v="1899-12-30T14:34:00"/>
    <x v="5"/>
    <s v="Ahmed Al Nahyan"/>
    <x v="0"/>
    <x v="0"/>
    <s v="Personalized"/>
    <x v="2"/>
    <x v="0"/>
    <x v="1"/>
    <n v="17.059999999999999"/>
    <d v="2024-11-25T01:15:00"/>
    <d v="2024-09-12T00:56:00"/>
    <x v="0"/>
    <d v="2024-11-28T14:34:00"/>
    <d v="2024-11-26T01:15:00"/>
    <x v="0"/>
  </r>
  <r>
    <s v="ORD-20250625-03254"/>
    <x v="0"/>
    <s v="DAT-001"/>
    <x v="6"/>
    <n v="30.37"/>
    <x v="7"/>
    <n v="1"/>
    <x v="145"/>
    <x v="6"/>
    <d v="1899-12-30T20:03:00"/>
    <s v="20"/>
    <d v="2025-06-27T00:00:00"/>
    <d v="1899-12-30T15:33:00"/>
    <x v="33"/>
    <s v="Zain Shah"/>
    <x v="6"/>
    <x v="1"/>
    <s v="Dates &amp; Sweets"/>
    <x v="2"/>
    <x v="1"/>
    <x v="1"/>
    <n v="30.37"/>
    <d v="2025-06-25T01:07:00"/>
    <d v="2024-08-03T00:56:00"/>
    <x v="0"/>
    <d v="2025-06-27T15:33:00"/>
    <d v="2025-06-26T01:07:00"/>
    <x v="0"/>
  </r>
  <r>
    <s v="ORD-20240813-03255"/>
    <x v="0"/>
    <s v="TOY-001"/>
    <x v="0"/>
    <n v="18.920000000000002"/>
    <x v="1"/>
    <n v="1"/>
    <x v="91"/>
    <x v="7"/>
    <d v="1899-12-30T13:01:00"/>
    <s v="13"/>
    <d v="2024-08-13T00:00:00"/>
    <d v="1899-12-30T16:01:00"/>
    <x v="3"/>
    <s v="Aisha Al Suwaidi"/>
    <x v="0"/>
    <x v="1"/>
    <s v="Toys"/>
    <x v="1"/>
    <x v="0"/>
    <x v="0"/>
    <n v="18.920000000000002"/>
    <d v="2024-08-13T00:11:00"/>
    <d v="2024-08-03T00:22:00"/>
    <x v="0"/>
    <d v="2024-08-13T16:01:00"/>
    <d v="2024-08-14T00:11:00"/>
    <x v="1"/>
  </r>
  <r>
    <s v="ORD-20250623-03256"/>
    <x v="0"/>
    <s v="FLW-002"/>
    <x v="5"/>
    <n v="55.54"/>
    <x v="10"/>
    <n v="4"/>
    <x v="115"/>
    <x v="6"/>
    <d v="1899-12-30T14:14:00"/>
    <s v="14"/>
    <d v="2025-06-24T00:00:00"/>
    <d v="1899-12-30T20:14:00"/>
    <x v="2"/>
    <s v="Abdullah Al Nahyan"/>
    <x v="0"/>
    <x v="0"/>
    <s v="Flowers"/>
    <x v="0"/>
    <x v="0"/>
    <x v="1"/>
    <n v="222.16"/>
    <d v="2025-06-23T00:56:00"/>
    <d v="2024-08-19T00:25:00"/>
    <x v="0"/>
    <d v="2025-06-24T20:14:00"/>
    <d v="2025-06-24T00:56:00"/>
    <x v="0"/>
  </r>
  <r>
    <s v="ORD-20240824-03257"/>
    <x v="0"/>
    <s v="GFT-001"/>
    <x v="2"/>
    <n v="34.68"/>
    <x v="2"/>
    <n v="1"/>
    <x v="267"/>
    <x v="7"/>
    <d v="1899-12-30T10:13:00"/>
    <s v="10"/>
    <d v="2024-08-24T00:00:00"/>
    <d v="1899-12-30T14:13:00"/>
    <x v="32"/>
    <s v="Faisal Al Falasi"/>
    <x v="6"/>
    <x v="0"/>
    <s v="Gifting"/>
    <x v="1"/>
    <x v="5"/>
    <x v="2"/>
    <n v="34.68"/>
    <d v="2024-08-24T00:44:00"/>
    <d v="2024-08-02T00:33:00"/>
    <x v="0"/>
    <d v="2024-08-24T14:13:00"/>
    <d v="2024-08-25T00:44:00"/>
    <x v="1"/>
  </r>
  <r>
    <s v="ORD-20241110-03258"/>
    <x v="0"/>
    <s v="GFT-001"/>
    <x v="2"/>
    <n v="31.36"/>
    <x v="12"/>
    <n v="1"/>
    <x v="323"/>
    <x v="9"/>
    <d v="1899-12-30T15:03:00"/>
    <s v="15"/>
    <d v="2024-11-12T00:00:00"/>
    <d v="1899-12-30T15:03:00"/>
    <x v="31"/>
    <s v="Imran Shaikh"/>
    <x v="5"/>
    <x v="0"/>
    <s v="Gifting"/>
    <x v="2"/>
    <x v="1"/>
    <x v="0"/>
    <n v="31.36"/>
    <d v="2024-11-10T00:33:00"/>
    <d v="2024-09-25T00:44:00"/>
    <x v="0"/>
    <d v="2024-11-12T15:03:00"/>
    <d v="2024-11-11T00:33:00"/>
    <x v="0"/>
  </r>
  <r>
    <s v="ORD-20240825-03259"/>
    <x v="0"/>
    <s v="PAF-001"/>
    <x v="12"/>
    <n v="22.41"/>
    <x v="11"/>
    <n v="1"/>
    <x v="369"/>
    <x v="7"/>
    <d v="1899-12-30T18:39:00"/>
    <s v="18"/>
    <d v="2024-08-26T00:00:00"/>
    <d v="1899-12-30T18:39:00"/>
    <x v="24"/>
    <s v="Omar Al Suwaidi"/>
    <x v="1"/>
    <x v="1"/>
    <s v="Bakery"/>
    <x v="0"/>
    <x v="0"/>
    <x v="0"/>
    <n v="22.41"/>
    <d v="2024-08-25T00:33:00"/>
    <d v="2024-08-19T00:11:00"/>
    <x v="0"/>
    <d v="2024-08-26T18:39:00"/>
    <d v="2024-08-26T00:33:00"/>
    <x v="0"/>
  </r>
  <r>
    <s v="ORD-20240828-03260"/>
    <x v="0"/>
    <s v="PRF-001"/>
    <x v="14"/>
    <n v="112.74"/>
    <x v="2"/>
    <n v="3"/>
    <x v="360"/>
    <x v="7"/>
    <d v="1899-12-30T16:54:00"/>
    <s v="16"/>
    <d v="2024-08-29T00:00:00"/>
    <d v="1899-12-30T16:54:00"/>
    <x v="2"/>
    <s v="Michael Jones"/>
    <x v="0"/>
    <x v="1"/>
    <s v="Perfume"/>
    <x v="0"/>
    <x v="2"/>
    <x v="0"/>
    <n v="338.21999999999997"/>
    <d v="2024-08-28T01:07:00"/>
    <d v="2024-08-28T01:07:00"/>
    <x v="1"/>
    <d v="2024-08-29T16:54:00"/>
    <d v="2024-08-29T01:07:00"/>
    <x v="0"/>
  </r>
  <r>
    <s v="ORD-20240817-03261"/>
    <x v="0"/>
    <s v="PAF-001"/>
    <x v="12"/>
    <n v="18.149999999999999"/>
    <x v="11"/>
    <n v="1"/>
    <x v="38"/>
    <x v="7"/>
    <d v="1899-12-30T09:08:00"/>
    <s v="9"/>
    <d v="2024-08-17T00:00:00"/>
    <d v="1899-12-30T13:08:00"/>
    <x v="10"/>
    <s v="Hassan Chaudhry"/>
    <x v="1"/>
    <x v="1"/>
    <s v="Bakery"/>
    <x v="1"/>
    <x v="1"/>
    <x v="0"/>
    <n v="18.149999999999999"/>
    <d v="2024-08-17T00:56:00"/>
    <d v="2024-08-17T00:56:00"/>
    <x v="1"/>
    <d v="2024-08-17T13:08:00"/>
    <d v="2024-08-18T00:56:00"/>
    <x v="1"/>
  </r>
  <r>
    <s v="ORD-20241222-03262"/>
    <x v="0"/>
    <s v="FLW-001"/>
    <x v="1"/>
    <n v="53.68"/>
    <x v="11"/>
    <n v="1"/>
    <x v="275"/>
    <x v="11"/>
    <d v="1899-12-30T20:35:00"/>
    <s v="20"/>
    <d v="2024-12-23T00:00:00"/>
    <d v="1899-12-30T17:11:00"/>
    <x v="6"/>
    <s v="Meera Patel"/>
    <x v="0"/>
    <x v="0"/>
    <s v="Flowers"/>
    <x v="0"/>
    <x v="1"/>
    <x v="0"/>
    <n v="53.68"/>
    <d v="2024-12-22T01:29:00"/>
    <d v="2024-08-03T00:22:00"/>
    <x v="0"/>
    <d v="2024-12-23T17:11:00"/>
    <d v="2024-12-23T01:29:00"/>
    <x v="0"/>
  </r>
  <r>
    <s v="ORD-20250625-03263"/>
    <x v="0"/>
    <s v="GFT-001"/>
    <x v="2"/>
    <n v="37.68"/>
    <x v="3"/>
    <n v="1"/>
    <x v="145"/>
    <x v="6"/>
    <d v="1899-12-30T18:32:00"/>
    <s v="18"/>
    <d v="2025-06-26T00:00:00"/>
    <d v="1899-12-30T19:32:00"/>
    <x v="24"/>
    <s v="Neha Kumar"/>
    <x v="1"/>
    <x v="0"/>
    <s v="Gifting"/>
    <x v="0"/>
    <x v="1"/>
    <x v="0"/>
    <n v="37.68"/>
    <d v="2025-06-25T00:22:00"/>
    <d v="2024-08-12T00:44:00"/>
    <x v="0"/>
    <d v="2025-06-26T19:32:00"/>
    <d v="2025-06-26T00:22:00"/>
    <x v="0"/>
  </r>
  <r>
    <s v="ORD-20241005-03264"/>
    <x v="0"/>
    <s v="PER-001"/>
    <x v="10"/>
    <n v="12.05"/>
    <x v="8"/>
    <n v="1"/>
    <x v="232"/>
    <x v="10"/>
    <d v="1899-12-30T11:04:00"/>
    <s v="11"/>
    <d v="2024-10-06T00:00:00"/>
    <d v="1899-12-30T13:04:00"/>
    <x v="16"/>
    <s v="Abdullah Al Shamsi"/>
    <x v="0"/>
    <x v="0"/>
    <s v="Personalized"/>
    <x v="0"/>
    <x v="5"/>
    <x v="0"/>
    <n v="12.05"/>
    <d v="2024-10-05T00:11:00"/>
    <d v="2024-08-23T00:56:00"/>
    <x v="0"/>
    <d v="2024-10-06T13:04:00"/>
    <d v="2024-10-06T00:11:00"/>
    <x v="0"/>
  </r>
  <r>
    <s v="ORD-20250601-03265"/>
    <x v="0"/>
    <s v="DAT-001"/>
    <x v="6"/>
    <n v="31.01"/>
    <x v="4"/>
    <n v="1"/>
    <x v="126"/>
    <x v="6"/>
    <d v="1899-12-30T13:36:00"/>
    <s v="13"/>
    <d v="2025-06-01T00:00:00"/>
    <d v="1899-12-30T17:36:00"/>
    <x v="26"/>
    <s v="Ahmed Al Hosani"/>
    <x v="1"/>
    <x v="1"/>
    <s v="Dates &amp; Sweets"/>
    <x v="1"/>
    <x v="4"/>
    <x v="1"/>
    <n v="31.01"/>
    <d v="2025-06-01T01:07:00"/>
    <d v="2024-08-13T00:44:00"/>
    <x v="0"/>
    <d v="2025-06-01T17:36:00"/>
    <d v="2025-06-02T01:07:00"/>
    <x v="1"/>
  </r>
  <r>
    <s v="ORD-20250729-03266"/>
    <x v="0"/>
    <s v="GFT-001"/>
    <x v="2"/>
    <n v="38.01"/>
    <x v="12"/>
    <n v="2"/>
    <x v="194"/>
    <x v="8"/>
    <d v="1899-12-30T18:11:00"/>
    <s v="18"/>
    <d v="2025-07-30T00:00:00"/>
    <d v="1899-12-30T20:11:00"/>
    <x v="16"/>
    <s v="Aijaz Verma"/>
    <x v="0"/>
    <x v="1"/>
    <s v="Gifting"/>
    <x v="0"/>
    <x v="3"/>
    <x v="1"/>
    <n v="76.02"/>
    <d v="2025-07-29T01:29:00"/>
    <d v="2024-08-16T00:22:00"/>
    <x v="0"/>
    <d v="2025-07-30T20:11:00"/>
    <d v="2025-07-30T01:29:00"/>
    <x v="0"/>
  </r>
  <r>
    <s v="ORD-20250611-03267"/>
    <x v="0"/>
    <s v="GFT-001"/>
    <x v="2"/>
    <n v="35.630000000000003"/>
    <x v="12"/>
    <n v="1"/>
    <x v="131"/>
    <x v="6"/>
    <d v="1899-12-30T18:09:00"/>
    <s v="18"/>
    <d v="2025-06-12T00:00:00"/>
    <d v="1899-12-30T20:09:00"/>
    <x v="18"/>
    <s v="Ahmed Al Suwaidi"/>
    <x v="1"/>
    <x v="0"/>
    <s v="Gifting"/>
    <x v="0"/>
    <x v="1"/>
    <x v="0"/>
    <n v="35.630000000000003"/>
    <d v="2025-06-11T00:25:00"/>
    <d v="2024-09-22T00:11:00"/>
    <x v="0"/>
    <d v="2025-06-12T20:09:00"/>
    <d v="2025-06-12T00:25:00"/>
    <x v="0"/>
  </r>
  <r>
    <s v="ORD-20241010-03268"/>
    <x v="0"/>
    <s v="HOM-001"/>
    <x v="3"/>
    <n v="32.17"/>
    <x v="2"/>
    <n v="1"/>
    <x v="266"/>
    <x v="10"/>
    <d v="1899-12-30T20:45:00"/>
    <s v="20"/>
    <d v="2024-10-12T00:00:00"/>
    <d v="1899-12-30T17:38:00"/>
    <x v="27"/>
    <s v="Faisal Al Bateen"/>
    <x v="7"/>
    <x v="0"/>
    <s v="Home Fragrance"/>
    <x v="2"/>
    <x v="1"/>
    <x v="0"/>
    <n v="32.17"/>
    <d v="2024-10-10T00:33:00"/>
    <d v="2024-08-25T01:18:00"/>
    <x v="0"/>
    <d v="2024-10-12T17:38:00"/>
    <d v="2024-10-11T00:33:00"/>
    <x v="0"/>
  </r>
  <r>
    <s v="ORD-20240919-03269"/>
    <x v="0"/>
    <s v="FLW-002"/>
    <x v="5"/>
    <n v="53.69"/>
    <x v="1"/>
    <n v="3"/>
    <x v="238"/>
    <x v="3"/>
    <d v="1899-12-30T21:26:00"/>
    <s v="21"/>
    <d v="2024-09-20T00:00:00"/>
    <d v="1899-12-30T17:12:00"/>
    <x v="4"/>
    <s v="Ahmed Al Nuaimi"/>
    <x v="0"/>
    <x v="0"/>
    <s v="Flowers"/>
    <x v="0"/>
    <x v="5"/>
    <x v="0"/>
    <n v="161.07"/>
    <d v="2024-09-19T00:56:00"/>
    <d v="2024-09-19T00:56:00"/>
    <x v="1"/>
    <d v="2024-09-20T17:12:00"/>
    <d v="2024-09-20T00:56:00"/>
    <x v="0"/>
  </r>
  <r>
    <s v="ORD-20250228-03270"/>
    <x v="0"/>
    <s v="FLW-001"/>
    <x v="1"/>
    <n v="54.14"/>
    <x v="11"/>
    <n v="1"/>
    <x v="158"/>
    <x v="5"/>
    <d v="1899-12-30T19:31:00"/>
    <s v="19"/>
    <d v="2025-03-02T00:00:00"/>
    <d v="1899-12-30T16:48:00"/>
    <x v="8"/>
    <s v="Noor Al Bateen"/>
    <x v="2"/>
    <x v="0"/>
    <s v="Flowers"/>
    <x v="2"/>
    <x v="1"/>
    <x v="0"/>
    <n v="54.14"/>
    <d v="2025-02-28T00:44:00"/>
    <d v="2024-08-11T01:07:00"/>
    <x v="0"/>
    <d v="2025-03-02T16:48:00"/>
    <d v="2025-03-01T00:44:00"/>
    <x v="0"/>
  </r>
  <r>
    <s v="ORD-20250424-03271"/>
    <x v="0"/>
    <s v="PER-002"/>
    <x v="15"/>
    <n v="20.51"/>
    <x v="0"/>
    <n v="2"/>
    <x v="183"/>
    <x v="0"/>
    <d v="1899-12-30T12:21:00"/>
    <s v="12"/>
    <d v="2025-04-25T00:00:00"/>
    <d v="1899-12-30T18:21:00"/>
    <x v="11"/>
    <s v="Ayesha Khan"/>
    <x v="0"/>
    <x v="1"/>
    <s v="Personalized"/>
    <x v="0"/>
    <x v="2"/>
    <x v="0"/>
    <n v="41.02"/>
    <d v="2025-04-24T00:33:00"/>
    <d v="2024-10-23T00:22:00"/>
    <x v="0"/>
    <d v="2025-04-25T18:21:00"/>
    <d v="2025-04-25T00:33:00"/>
    <x v="0"/>
  </r>
  <r>
    <s v="ORD-20250309-03272"/>
    <x v="0"/>
    <s v="CKE-001"/>
    <x v="7"/>
    <n v="55.85"/>
    <x v="8"/>
    <n v="2"/>
    <x v="186"/>
    <x v="2"/>
    <d v="1899-12-30T13:11:00"/>
    <s v="13"/>
    <d v="2025-03-09T00:00:00"/>
    <d v="1899-12-30T20:11:00"/>
    <x v="3"/>
    <s v="Zain Verma"/>
    <x v="0"/>
    <x v="0"/>
    <s v="Cakes"/>
    <x v="1"/>
    <x v="1"/>
    <x v="0"/>
    <n v="111.7"/>
    <d v="2025-03-09T00:56:00"/>
    <d v="2024-09-05T00:11:00"/>
    <x v="0"/>
    <d v="2025-03-09T20:11:00"/>
    <d v="2025-03-10T00:56:00"/>
    <x v="1"/>
  </r>
  <r>
    <s v="ORD-20250115-03273"/>
    <x v="0"/>
    <s v="FLW-001"/>
    <x v="1"/>
    <n v="44.02"/>
    <x v="11"/>
    <n v="3"/>
    <x v="349"/>
    <x v="4"/>
    <d v="1899-12-30T11:43:00"/>
    <s v="11"/>
    <d v="2025-01-15T00:00:00"/>
    <d v="1899-12-30T18:43:00"/>
    <x v="1"/>
    <s v="Neha Khan"/>
    <x v="1"/>
    <x v="0"/>
    <s v="Flowers"/>
    <x v="1"/>
    <x v="0"/>
    <x v="0"/>
    <n v="132.06"/>
    <d v="2025-01-15T00:44:00"/>
    <d v="2024-08-04T00:56:00"/>
    <x v="0"/>
    <d v="2025-01-15T18:43:00"/>
    <d v="2025-01-16T00:44:00"/>
    <x v="1"/>
  </r>
  <r>
    <s v="ORD-20250310-03274"/>
    <x v="0"/>
    <s v="HMP-002"/>
    <x v="8"/>
    <n v="91.3"/>
    <x v="7"/>
    <n v="1"/>
    <x v="269"/>
    <x v="2"/>
    <d v="1899-12-30T21:36:00"/>
    <s v="21"/>
    <d v="2025-03-12T00:00:00"/>
    <d v="1899-12-30T20:18:00"/>
    <x v="19"/>
    <s v="Meera Shaikh"/>
    <x v="0"/>
    <x v="0"/>
    <s v="Hamper"/>
    <x v="2"/>
    <x v="1"/>
    <x v="2"/>
    <n v="91.3"/>
    <d v="2025-03-10T00:00:00"/>
    <d v="2024-08-18T01:18:00"/>
    <x v="0"/>
    <d v="2025-03-12T20:18:00"/>
    <d v="2025-03-11T00:00:00"/>
    <x v="0"/>
  </r>
  <r>
    <s v="ORD-20240902-03275"/>
    <x v="0"/>
    <s v="CKE-001"/>
    <x v="7"/>
    <n v="51.34"/>
    <x v="5"/>
    <n v="2"/>
    <x v="379"/>
    <x v="3"/>
    <d v="1899-12-30T16:42:00"/>
    <s v="16"/>
    <d v="2024-09-03T00:00:00"/>
    <d v="1899-12-30T19:42:00"/>
    <x v="3"/>
    <s v="Maryam Al Marri"/>
    <x v="0"/>
    <x v="1"/>
    <s v="Cakes"/>
    <x v="0"/>
    <x v="4"/>
    <x v="0"/>
    <n v="102.68"/>
    <d v="2024-09-02T00:33:00"/>
    <d v="2024-09-02T00:33:00"/>
    <x v="1"/>
    <d v="2024-09-03T19:42:00"/>
    <d v="2024-09-03T00:33:00"/>
    <x v="0"/>
  </r>
  <r>
    <s v="ORD-20241019-03276"/>
    <x v="0"/>
    <s v="DAT-001"/>
    <x v="6"/>
    <n v="27.52"/>
    <x v="7"/>
    <n v="1"/>
    <x v="215"/>
    <x v="10"/>
    <d v="1899-12-30T09:56:00"/>
    <s v="9"/>
    <d v="2024-10-19T00:00:00"/>
    <d v="1899-12-30T15:56:00"/>
    <x v="1"/>
    <s v="Neha Chaudhry"/>
    <x v="1"/>
    <x v="1"/>
    <s v="Dates &amp; Sweets"/>
    <x v="1"/>
    <x v="1"/>
    <x v="0"/>
    <n v="27.52"/>
    <d v="2024-10-19T01:29:00"/>
    <d v="2024-08-27T01:29:00"/>
    <x v="0"/>
    <d v="2024-10-19T15:56:00"/>
    <d v="2024-10-20T01:29:00"/>
    <x v="1"/>
  </r>
  <r>
    <s v="ORD-20241228-03277"/>
    <x v="0"/>
    <s v="PER-001"/>
    <x v="10"/>
    <n v="11.22"/>
    <x v="5"/>
    <n v="1"/>
    <x v="59"/>
    <x v="11"/>
    <d v="1899-12-30T11:04:00"/>
    <s v="11"/>
    <d v="2024-12-28T00:00:00"/>
    <d v="1899-12-30T18:04:00"/>
    <x v="5"/>
    <s v="Farhan Patel"/>
    <x v="2"/>
    <x v="1"/>
    <s v="Personalized"/>
    <x v="1"/>
    <x v="1"/>
    <x v="0"/>
    <n v="11.22"/>
    <d v="2024-12-28T00:11:00"/>
    <d v="2024-08-31T01:25:00"/>
    <x v="0"/>
    <d v="2024-12-28T18:04:00"/>
    <d v="2024-12-29T00:11:00"/>
    <x v="1"/>
  </r>
  <r>
    <s v="ORD-20240808-03278"/>
    <x v="0"/>
    <s v="HMP-002"/>
    <x v="8"/>
    <n v="77.75"/>
    <x v="7"/>
    <n v="1"/>
    <x v="326"/>
    <x v="7"/>
    <d v="1899-12-30T11:28:00"/>
    <s v="11"/>
    <d v="2024-08-09T00:00:00"/>
    <d v="1899-12-30T17:28:00"/>
    <x v="16"/>
    <s v="Noor Al Mansoori"/>
    <x v="0"/>
    <x v="1"/>
    <s v="Hamper"/>
    <x v="0"/>
    <x v="3"/>
    <x v="2"/>
    <n v="77.75"/>
    <d v="2024-08-08T01:18:00"/>
    <d v="2024-08-04T00:44:00"/>
    <x v="0"/>
    <d v="2024-08-09T17:28:00"/>
    <d v="2024-08-09T01:18:00"/>
    <x v="0"/>
  </r>
  <r>
    <s v="ORD-20250524-03279"/>
    <x v="0"/>
    <s v="PAF-001"/>
    <x v="12"/>
    <n v="25.74"/>
    <x v="11"/>
    <n v="1"/>
    <x v="114"/>
    <x v="1"/>
    <d v="1899-12-30T11:24:00"/>
    <s v="11"/>
    <d v="2025-05-24T00:00:00"/>
    <d v="1899-12-30T15:24:00"/>
    <x v="3"/>
    <s v="Yousef Al Shamsi"/>
    <x v="0"/>
    <x v="0"/>
    <s v="Bakery"/>
    <x v="1"/>
    <x v="1"/>
    <x v="0"/>
    <n v="25.74"/>
    <d v="2025-05-24T01:15:00"/>
    <d v="2024-08-21T01:07:00"/>
    <x v="0"/>
    <d v="2025-05-24T15:24:00"/>
    <d v="2025-05-25T01:15:00"/>
    <x v="1"/>
  </r>
  <r>
    <s v="ORD-20250705-03280"/>
    <x v="0"/>
    <s v="CRP-001"/>
    <x v="4"/>
    <n v="173.04"/>
    <x v="4"/>
    <n v="7"/>
    <x v="332"/>
    <x v="8"/>
    <d v="1899-12-30T21:35:00"/>
    <s v="21"/>
    <d v="2025-07-07T00:00:00"/>
    <d v="1899-12-30T12:35:00"/>
    <x v="11"/>
    <s v="Yousef Al Mansoori"/>
    <x v="0"/>
    <x v="1"/>
    <s v="Hamper"/>
    <x v="2"/>
    <x v="2"/>
    <x v="1"/>
    <n v="1211.28"/>
    <d v="2025-07-05T00:56:00"/>
    <d v="2024-09-04T01:15:00"/>
    <x v="0"/>
    <d v="2025-07-07T12:35:00"/>
    <d v="2025-07-06T00:56:00"/>
    <x v="0"/>
  </r>
  <r>
    <s v="ORD-20250511-03281"/>
    <x v="0"/>
    <s v="FLW-002"/>
    <x v="5"/>
    <n v="49.62"/>
    <x v="2"/>
    <n v="1"/>
    <x v="321"/>
    <x v="1"/>
    <d v="1899-12-30T19:37:00"/>
    <s v="19"/>
    <d v="2025-05-12T00:00:00"/>
    <d v="1899-12-30T21:37:00"/>
    <x v="5"/>
    <s v="Neha Khan"/>
    <x v="2"/>
    <x v="1"/>
    <s v="Flowers"/>
    <x v="0"/>
    <x v="3"/>
    <x v="1"/>
    <n v="49.62"/>
    <d v="2025-05-11T00:11:00"/>
    <d v="2024-08-04T00:56:00"/>
    <x v="0"/>
    <d v="2025-05-12T21:37:00"/>
    <d v="2025-05-12T00:11:00"/>
    <x v="0"/>
  </r>
  <r>
    <s v="ORD-20250203-03282"/>
    <x v="0"/>
    <s v="GFT-001"/>
    <x v="2"/>
    <n v="35.200000000000003"/>
    <x v="10"/>
    <n v="1"/>
    <x v="241"/>
    <x v="5"/>
    <d v="1899-12-30T16:45:00"/>
    <s v="16"/>
    <d v="2025-02-04T00:00:00"/>
    <d v="1899-12-30T17:45:00"/>
    <x v="25"/>
    <s v="Meera Hussain"/>
    <x v="6"/>
    <x v="0"/>
    <s v="Gifting"/>
    <x v="0"/>
    <x v="1"/>
    <x v="0"/>
    <n v="35.200000000000003"/>
    <d v="2025-02-03T01:07:00"/>
    <d v="2024-08-05T01:29:00"/>
    <x v="0"/>
    <d v="2025-02-04T17:45:00"/>
    <d v="2025-02-04T01:07:00"/>
    <x v="0"/>
  </r>
  <r>
    <s v="ORD-20250312-03283"/>
    <x v="0"/>
    <s v="TOY-001"/>
    <x v="0"/>
    <n v="16.14"/>
    <x v="0"/>
    <n v="1"/>
    <x v="71"/>
    <x v="2"/>
    <d v="1899-12-30T18:11:00"/>
    <s v="18"/>
    <d v="2025-03-14T00:00:00"/>
    <d v="1899-12-30T15:08:00"/>
    <x v="12"/>
    <s v="Ayesha Kumar"/>
    <x v="1"/>
    <x v="0"/>
    <s v="Toys"/>
    <x v="2"/>
    <x v="3"/>
    <x v="0"/>
    <n v="16.14"/>
    <d v="2025-03-12T01:29:00"/>
    <d v="2024-08-24T00:44:00"/>
    <x v="0"/>
    <d v="2025-03-14T15:08:00"/>
    <d v="2025-03-13T01:29:00"/>
    <x v="0"/>
  </r>
  <r>
    <s v="ORD-20250419-03284"/>
    <x v="0"/>
    <s v="HMP-002"/>
    <x v="8"/>
    <n v="78.760000000000005"/>
    <x v="9"/>
    <n v="3"/>
    <x v="110"/>
    <x v="0"/>
    <d v="1899-12-30T10:36:00"/>
    <s v="10"/>
    <d v="2025-04-19T00:00:00"/>
    <d v="1899-12-30T14:36:00"/>
    <x v="15"/>
    <s v="Imran Chaudhry"/>
    <x v="2"/>
    <x v="1"/>
    <s v="Hamper"/>
    <x v="1"/>
    <x v="1"/>
    <x v="0"/>
    <n v="236.28000000000003"/>
    <d v="2025-04-19T01:07:00"/>
    <d v="2024-08-16T00:22:00"/>
    <x v="0"/>
    <d v="2025-04-19T14:36:00"/>
    <d v="2025-04-20T01:07:00"/>
    <x v="1"/>
  </r>
  <r>
    <s v="ORD-20250409-03285"/>
    <x v="0"/>
    <s v="GFT-001"/>
    <x v="2"/>
    <n v="38.47"/>
    <x v="10"/>
    <n v="2"/>
    <x v="189"/>
    <x v="0"/>
    <d v="1899-12-30T15:10:00"/>
    <s v="15"/>
    <d v="2025-04-10T00:00:00"/>
    <d v="1899-12-30T19:10:00"/>
    <x v="7"/>
    <s v="Mohammed Al Hosani"/>
    <x v="0"/>
    <x v="1"/>
    <s v="Gifting"/>
    <x v="0"/>
    <x v="0"/>
    <x v="1"/>
    <n v="76.94"/>
    <d v="2025-04-09T00:44:00"/>
    <d v="2024-08-22T01:15:00"/>
    <x v="0"/>
    <d v="2025-04-10T19:10:00"/>
    <d v="2025-04-10T00:44:00"/>
    <x v="0"/>
  </r>
  <r>
    <s v="ORD-20250325-03286"/>
    <x v="0"/>
    <s v="HMP-002"/>
    <x v="8"/>
    <n v="86.42"/>
    <x v="4"/>
    <n v="1"/>
    <x v="361"/>
    <x v="2"/>
    <d v="1899-12-30T13:15:00"/>
    <s v="13"/>
    <d v="2025-03-25T00:00:00"/>
    <d v="1899-12-30T19:15:00"/>
    <x v="29"/>
    <s v="Hamad Al Nahyan"/>
    <x v="2"/>
    <x v="0"/>
    <s v="Hamper"/>
    <x v="1"/>
    <x v="3"/>
    <x v="0"/>
    <n v="86.42"/>
    <d v="2025-03-25T00:33:00"/>
    <d v="2024-08-03T01:18:00"/>
    <x v="0"/>
    <d v="2025-03-25T19:15:00"/>
    <d v="2025-03-26T00:33:00"/>
    <x v="1"/>
  </r>
  <r>
    <s v="ORD-20241019-03287"/>
    <x v="0"/>
    <s v="HMP-002"/>
    <x v="8"/>
    <n v="92.26"/>
    <x v="7"/>
    <n v="1"/>
    <x v="215"/>
    <x v="10"/>
    <d v="1899-12-30T10:38:00"/>
    <s v="10"/>
    <d v="2024-10-20T00:00:00"/>
    <d v="1899-12-30T12:38:00"/>
    <x v="7"/>
    <s v="Aisha Al Marri"/>
    <x v="0"/>
    <x v="0"/>
    <s v="Hamper"/>
    <x v="0"/>
    <x v="0"/>
    <x v="0"/>
    <n v="92.26"/>
    <d v="2024-10-19T00:56:00"/>
    <d v="2024-08-12T00:44:00"/>
    <x v="0"/>
    <d v="2024-10-20T12:38:00"/>
    <d v="2024-10-20T00:56:00"/>
    <x v="0"/>
  </r>
  <r>
    <s v="ORD-20240914-03288"/>
    <x v="0"/>
    <s v="FLW-002"/>
    <x v="5"/>
    <n v="57.66"/>
    <x v="10"/>
    <n v="1"/>
    <x v="68"/>
    <x v="3"/>
    <d v="1899-12-30T11:15:00"/>
    <s v="11"/>
    <d v="2024-09-14T00:00:00"/>
    <d v="1899-12-30T17:15:00"/>
    <x v="4"/>
    <s v="Ayesha Shah"/>
    <x v="0"/>
    <x v="1"/>
    <s v="Flowers"/>
    <x v="1"/>
    <x v="1"/>
    <x v="2"/>
    <n v="57.66"/>
    <d v="2024-09-14T01:15:00"/>
    <d v="2024-09-08T00:56:00"/>
    <x v="0"/>
    <d v="2024-09-14T17:15:00"/>
    <d v="2024-09-15T01:15:00"/>
    <x v="1"/>
  </r>
  <r>
    <s v="ORD-20241217-03289"/>
    <x v="0"/>
    <s v="HMP-002"/>
    <x v="8"/>
    <n v="100.66"/>
    <x v="7"/>
    <n v="1"/>
    <x v="374"/>
    <x v="11"/>
    <d v="1899-12-30T10:26:00"/>
    <s v="10"/>
    <d v="2024-12-18T00:00:00"/>
    <d v="1899-12-30T11:26:00"/>
    <x v="19"/>
    <s v="Hassan Ahmed"/>
    <x v="0"/>
    <x v="0"/>
    <s v="Hamper"/>
    <x v="0"/>
    <x v="2"/>
    <x v="0"/>
    <n v="100.66"/>
    <d v="2024-12-17T00:22:00"/>
    <d v="2024-09-16T01:29:00"/>
    <x v="0"/>
    <d v="2024-12-18T11:26:00"/>
    <d v="2024-12-18T00:22:00"/>
    <x v="0"/>
  </r>
  <r>
    <s v="ORD-20250709-03290"/>
    <x v="0"/>
    <s v="HMP-001"/>
    <x v="11"/>
    <n v="66.12"/>
    <x v="12"/>
    <n v="1"/>
    <x v="22"/>
    <x v="8"/>
    <d v="1899-12-30T19:01:00"/>
    <s v="19"/>
    <d v="2025-07-10T00:00:00"/>
    <d v="1899-12-30T19:01:00"/>
    <x v="32"/>
    <s v="Maryam Al Shamsi"/>
    <x v="7"/>
    <x v="0"/>
    <s v="Hamper"/>
    <x v="0"/>
    <x v="5"/>
    <x v="0"/>
    <n v="66.12"/>
    <d v="2025-07-09T00:11:00"/>
    <d v="2024-09-13T00:56:00"/>
    <x v="0"/>
    <d v="2025-07-10T19:01:00"/>
    <d v="2025-07-10T00:11:00"/>
    <x v="0"/>
  </r>
  <r>
    <s v="ORD-20250210-03291"/>
    <x v="0"/>
    <s v="TOY-001"/>
    <x v="0"/>
    <n v="19.809999999999999"/>
    <x v="0"/>
    <n v="1"/>
    <x v="219"/>
    <x v="5"/>
    <d v="1899-12-30T09:25:00"/>
    <s v="9"/>
    <d v="2025-02-10T00:00:00"/>
    <d v="1899-12-30T13:25:00"/>
    <x v="7"/>
    <s v="Hassan Shaikh"/>
    <x v="0"/>
    <x v="0"/>
    <s v="Toys"/>
    <x v="1"/>
    <x v="1"/>
    <x v="0"/>
    <n v="19.809999999999999"/>
    <d v="2025-02-10T00:11:00"/>
    <d v="2024-08-06T01:15:00"/>
    <x v="0"/>
    <d v="2025-02-10T13:25:00"/>
    <d v="2025-02-11T00:11:00"/>
    <x v="1"/>
  </r>
  <r>
    <s v="ORD-20250506-03292"/>
    <x v="0"/>
    <s v="FLW-001"/>
    <x v="1"/>
    <n v="53.49"/>
    <x v="11"/>
    <n v="3"/>
    <x v="1"/>
    <x v="1"/>
    <d v="1899-12-30T16:48:00"/>
    <s v="16"/>
    <d v="2025-05-07T00:00:00"/>
    <d v="1899-12-30T18:48:00"/>
    <x v="17"/>
    <s v="Rakesh Shah"/>
    <x v="2"/>
    <x v="0"/>
    <s v="Flowers"/>
    <x v="0"/>
    <x v="1"/>
    <x v="1"/>
    <n v="160.47"/>
    <d v="2025-05-06T00:00:00"/>
    <d v="2024-08-14T01:07:00"/>
    <x v="0"/>
    <d v="2025-05-07T18:48:00"/>
    <d v="2025-05-07T00:00:00"/>
    <x v="0"/>
  </r>
  <r>
    <s v="ORD-20240801-03293"/>
    <x v="0"/>
    <s v="PER-001"/>
    <x v="10"/>
    <n v="11.07"/>
    <x v="8"/>
    <n v="1"/>
    <x v="177"/>
    <x v="7"/>
    <d v="1899-12-30T20:24:00"/>
    <s v="20"/>
    <d v="2024-08-03T00:00:00"/>
    <d v="1899-12-30T12:20:00"/>
    <x v="4"/>
    <s v="Yousef Al Nahyan"/>
    <x v="0"/>
    <x v="0"/>
    <s v="Personalized"/>
    <x v="2"/>
    <x v="1"/>
    <x v="2"/>
    <n v="11.07"/>
    <d v="2024-08-01T01:25:00"/>
    <d v="2024-08-01T01:25:00"/>
    <x v="1"/>
    <d v="2024-08-03T12:20:00"/>
    <d v="2024-08-02T01:25:00"/>
    <x v="0"/>
  </r>
  <r>
    <s v="ORD-20250713-03294"/>
    <x v="0"/>
    <s v="DAT-001"/>
    <x v="6"/>
    <n v="31.34"/>
    <x v="4"/>
    <n v="1"/>
    <x v="165"/>
    <x v="8"/>
    <d v="1899-12-30T11:06:00"/>
    <s v="11"/>
    <d v="2025-07-13T00:00:00"/>
    <d v="1899-12-30T16:06:00"/>
    <x v="14"/>
    <s v="Aisha Al Falasi"/>
    <x v="1"/>
    <x v="0"/>
    <s v="Dates &amp; Sweets"/>
    <x v="1"/>
    <x v="0"/>
    <x v="0"/>
    <n v="31.34"/>
    <d v="2025-07-13T00:25:00"/>
    <d v="2024-08-19T00:11:00"/>
    <x v="0"/>
    <d v="2025-07-13T16:06:00"/>
    <d v="2025-07-14T00:25:00"/>
    <x v="1"/>
  </r>
  <r>
    <s v="ORD-20250616-03295"/>
    <x v="0"/>
    <s v="FLW-001"/>
    <x v="1"/>
    <n v="50.32"/>
    <x v="0"/>
    <n v="1"/>
    <x v="231"/>
    <x v="6"/>
    <d v="1899-12-30T20:59:00"/>
    <s v="20"/>
    <d v="2025-06-18T00:00:00"/>
    <d v="1899-12-30T17:16:00"/>
    <x v="30"/>
    <s v="Olivia Miller"/>
    <x v="4"/>
    <x v="0"/>
    <s v="Flowers"/>
    <x v="2"/>
    <x v="0"/>
    <x v="2"/>
    <n v="50.32"/>
    <d v="2025-06-16T00:56:00"/>
    <d v="2024-09-01T01:29:00"/>
    <x v="0"/>
    <d v="2025-06-18T17:16:00"/>
    <d v="2025-06-17T00:56:00"/>
    <x v="0"/>
  </r>
  <r>
    <s v="ORD-20250204-03296"/>
    <x v="0"/>
    <s v="SWT-001"/>
    <x v="9"/>
    <n v="27.49"/>
    <x v="7"/>
    <n v="1"/>
    <x v="171"/>
    <x v="5"/>
    <d v="1899-12-30T16:27:00"/>
    <s v="16"/>
    <d v="2025-02-05T00:00:00"/>
    <d v="1899-12-30T20:27:00"/>
    <x v="4"/>
    <s v="Hassan Al Marri"/>
    <x v="0"/>
    <x v="0"/>
    <s v="Dates &amp; Sweets"/>
    <x v="0"/>
    <x v="1"/>
    <x v="1"/>
    <n v="27.49"/>
    <d v="2025-02-04T01:07:00"/>
    <d v="2024-08-27T00:25:00"/>
    <x v="0"/>
    <d v="2025-02-05T20:27:00"/>
    <d v="2025-02-05T01:07:00"/>
    <x v="0"/>
  </r>
  <r>
    <s v="ORD-20250307-03297"/>
    <x v="0"/>
    <s v="DAT-001"/>
    <x v="6"/>
    <n v="28.44"/>
    <x v="7"/>
    <n v="2"/>
    <x v="105"/>
    <x v="2"/>
    <d v="1899-12-30T18:46:00"/>
    <s v="18"/>
    <d v="2025-03-08T00:00:00"/>
    <d v="1899-12-30T18:42:00"/>
    <x v="15"/>
    <s v="Maryam Al Suwaidi"/>
    <x v="2"/>
    <x v="0"/>
    <s v="Dates &amp; Sweets"/>
    <x v="0"/>
    <x v="0"/>
    <x v="1"/>
    <n v="56.88"/>
    <d v="2025-03-07T00:44:00"/>
    <d v="2024-09-27T00:33:00"/>
    <x v="0"/>
    <d v="2025-03-08T18:42:00"/>
    <d v="2025-03-08T00:44:00"/>
    <x v="0"/>
  </r>
  <r>
    <s v="ORD-20250630-03298"/>
    <x v="0"/>
    <s v="PER-001"/>
    <x v="10"/>
    <n v="11.31"/>
    <x v="8"/>
    <n v="1"/>
    <x v="118"/>
    <x v="6"/>
    <d v="1899-12-30T14:07:00"/>
    <s v="14"/>
    <d v="2025-07-01T00:00:00"/>
    <d v="1899-12-30T18:07:00"/>
    <x v="0"/>
    <s v="Michael Miller"/>
    <x v="0"/>
    <x v="0"/>
    <s v="Personalized"/>
    <x v="0"/>
    <x v="0"/>
    <x v="2"/>
    <n v="11.31"/>
    <d v="2025-06-30T00:44:00"/>
    <d v="2024-10-07T01:29:00"/>
    <x v="0"/>
    <d v="2025-07-01T18:07:00"/>
    <d v="2025-07-01T00:44:00"/>
    <x v="0"/>
  </r>
  <r>
    <s v="ORD-20250623-03299"/>
    <x v="0"/>
    <s v="SWT-001"/>
    <x v="9"/>
    <n v="34.22"/>
    <x v="4"/>
    <n v="1"/>
    <x v="115"/>
    <x v="6"/>
    <d v="1899-12-30T11:32:00"/>
    <s v="11"/>
    <d v="2025-06-23T00:00:00"/>
    <d v="1899-12-30T14:32:00"/>
    <x v="8"/>
    <s v="Hassan Al Shamsi"/>
    <x v="2"/>
    <x v="1"/>
    <s v="Dates &amp; Sweets"/>
    <x v="1"/>
    <x v="3"/>
    <x v="0"/>
    <n v="34.22"/>
    <d v="2025-06-23T00:56:00"/>
    <d v="2024-08-04T00:25:00"/>
    <x v="0"/>
    <d v="2025-06-23T14:32:00"/>
    <d v="2025-06-24T00:56:00"/>
    <x v="1"/>
  </r>
  <r>
    <s v="ORD-20250512-03300"/>
    <x v="0"/>
    <s v="DAT-001"/>
    <x v="6"/>
    <n v="29"/>
    <x v="7"/>
    <n v="1"/>
    <x v="318"/>
    <x v="1"/>
    <d v="1899-12-30T11:28:00"/>
    <s v="11"/>
    <d v="2025-05-12T00:00:00"/>
    <d v="1899-12-30T18:28:00"/>
    <x v="32"/>
    <s v="Omar Al Nuaimi"/>
    <x v="6"/>
    <x v="1"/>
    <s v="Dates &amp; Sweets"/>
    <x v="1"/>
    <x v="4"/>
    <x v="1"/>
    <n v="29"/>
    <d v="2025-05-12T01:18:00"/>
    <d v="2024-08-03T00:22:00"/>
    <x v="0"/>
    <d v="2025-05-12T18:28:00"/>
    <d v="2025-05-13T01:18:00"/>
    <x v="1"/>
  </r>
  <r>
    <s v="ORD-20250615-03301"/>
    <x v="0"/>
    <s v="FLW-001"/>
    <x v="1"/>
    <n v="52.07"/>
    <x v="1"/>
    <n v="2"/>
    <x v="127"/>
    <x v="6"/>
    <d v="1899-12-30T18:48:00"/>
    <s v="18"/>
    <d v="2025-06-16T00:00:00"/>
    <d v="1899-12-30T18:48:00"/>
    <x v="4"/>
    <s v="Rakesh Chaudhry"/>
    <x v="0"/>
    <x v="1"/>
    <s v="Flowers"/>
    <x v="0"/>
    <x v="4"/>
    <x v="1"/>
    <n v="104.14"/>
    <d v="2025-06-15T00:33:00"/>
    <d v="2024-11-17T00:56:00"/>
    <x v="0"/>
    <d v="2025-06-16T18:48:00"/>
    <d v="2025-06-16T00:33:00"/>
    <x v="0"/>
  </r>
  <r>
    <s v="ORD-20250620-03302"/>
    <x v="0"/>
    <s v="FLW-002"/>
    <x v="5"/>
    <n v="51.52"/>
    <x v="1"/>
    <n v="1"/>
    <x v="296"/>
    <x v="6"/>
    <d v="1899-12-30T11:55:00"/>
    <s v="11"/>
    <d v="2025-06-21T00:00:00"/>
    <d v="1899-12-30T12:55:00"/>
    <x v="10"/>
    <s v="Rakesh Patel"/>
    <x v="1"/>
    <x v="1"/>
    <s v="Flowers"/>
    <x v="0"/>
    <x v="1"/>
    <x v="0"/>
    <n v="51.52"/>
    <d v="2025-06-20T01:18:00"/>
    <d v="2024-09-12T00:33:00"/>
    <x v="0"/>
    <d v="2025-06-21T12:55:00"/>
    <d v="2025-06-21T01:18:00"/>
    <x v="0"/>
  </r>
  <r>
    <s v="ORD-20250227-03303"/>
    <x v="0"/>
    <s v="PER-001"/>
    <x v="10"/>
    <n v="11.25"/>
    <x v="5"/>
    <n v="1"/>
    <x v="56"/>
    <x v="5"/>
    <d v="1899-12-30T16:22:00"/>
    <s v="16"/>
    <d v="2025-02-28T00:00:00"/>
    <d v="1899-12-30T20:22:00"/>
    <x v="16"/>
    <s v="Bilal Shah"/>
    <x v="0"/>
    <x v="1"/>
    <s v="Personalized"/>
    <x v="0"/>
    <x v="3"/>
    <x v="1"/>
    <n v="11.25"/>
    <d v="2025-02-27T00:44:00"/>
    <d v="2024-09-19T01:18:00"/>
    <x v="0"/>
    <d v="2025-02-28T20:22:00"/>
    <d v="2025-02-28T00:44:00"/>
    <x v="0"/>
  </r>
  <r>
    <s v="ORD-20250118-03304"/>
    <x v="0"/>
    <s v="CRP-001"/>
    <x v="4"/>
    <n v="133.81"/>
    <x v="4"/>
    <n v="6"/>
    <x v="258"/>
    <x v="4"/>
    <d v="1899-12-30T15:29:00"/>
    <s v="15"/>
    <d v="2025-01-19T00:00:00"/>
    <d v="1899-12-30T15:29:00"/>
    <x v="21"/>
    <s v="Priya Hussain"/>
    <x v="4"/>
    <x v="0"/>
    <s v="Hamper"/>
    <x v="0"/>
    <x v="5"/>
    <x v="1"/>
    <n v="802.86"/>
    <d v="2025-01-18T01:29:00"/>
    <d v="2024-08-07T00:25:00"/>
    <x v="0"/>
    <d v="2025-01-19T15:29:00"/>
    <d v="2025-01-19T01:29:00"/>
    <x v="0"/>
  </r>
  <r>
    <s v="ORD-20250522-03305"/>
    <x v="0"/>
    <s v="BAL-001"/>
    <x v="13"/>
    <n v="24.17"/>
    <x v="8"/>
    <n v="1"/>
    <x v="51"/>
    <x v="1"/>
    <d v="1899-12-30T19:26:00"/>
    <s v="19"/>
    <d v="2025-05-23T00:00:00"/>
    <d v="1899-12-30T17:29:00"/>
    <x v="7"/>
    <s v="Maryam Al Falasi"/>
    <x v="0"/>
    <x v="1"/>
    <s v="Balloons"/>
    <x v="0"/>
    <x v="0"/>
    <x v="0"/>
    <n v="24.17"/>
    <d v="2025-05-22T00:22:00"/>
    <d v="2024-11-02T00:56:00"/>
    <x v="0"/>
    <d v="2025-05-23T17:29:00"/>
    <d v="2025-05-23T00:22:00"/>
    <x v="0"/>
  </r>
  <r>
    <s v="ORD-20250420-03306"/>
    <x v="0"/>
    <s v="HOM-001"/>
    <x v="3"/>
    <n v="30.08"/>
    <x v="11"/>
    <n v="1"/>
    <x v="373"/>
    <x v="0"/>
    <d v="1899-12-30T17:54:00"/>
    <s v="17"/>
    <d v="2025-04-21T00:00:00"/>
    <d v="1899-12-30T21:54:00"/>
    <x v="17"/>
    <s v="Ali Hussain"/>
    <x v="2"/>
    <x v="1"/>
    <s v="Home Fragrance"/>
    <x v="0"/>
    <x v="0"/>
    <x v="0"/>
    <n v="30.08"/>
    <d v="2025-04-20T00:33:00"/>
    <d v="2024-08-07T01:29:00"/>
    <x v="0"/>
    <d v="2025-04-21T21:54:00"/>
    <d v="2025-04-21T00:33:00"/>
    <x v="0"/>
  </r>
  <r>
    <s v="ORD-20240805-03307"/>
    <x v="0"/>
    <s v="PAF-001"/>
    <x v="12"/>
    <n v="22.2"/>
    <x v="8"/>
    <n v="4"/>
    <x v="195"/>
    <x v="7"/>
    <d v="1899-12-30T18:33:00"/>
    <s v="18"/>
    <d v="2024-08-06T00:00:00"/>
    <d v="1899-12-30T13:48:00"/>
    <x v="18"/>
    <s v="Meera Iqbal"/>
    <x v="1"/>
    <x v="0"/>
    <s v="Bakery"/>
    <x v="0"/>
    <x v="2"/>
    <x v="0"/>
    <n v="88.8"/>
    <d v="2024-08-05T01:07:00"/>
    <d v="2024-08-04T01:07:00"/>
    <x v="0"/>
    <d v="2024-08-06T13:48:00"/>
    <d v="2024-08-06T01:07:00"/>
    <x v="0"/>
  </r>
  <r>
    <s v="ORD-20241210-03308"/>
    <x v="0"/>
    <s v="HMP-001"/>
    <x v="11"/>
    <n v="77.37"/>
    <x v="9"/>
    <n v="3"/>
    <x v="207"/>
    <x v="11"/>
    <d v="1899-12-30T21:29:00"/>
    <s v="21"/>
    <d v="2024-12-11T00:00:00"/>
    <d v="1899-12-30T16:15:00"/>
    <x v="18"/>
    <s v="Zain Kumar"/>
    <x v="1"/>
    <x v="0"/>
    <s v="Hamper"/>
    <x v="0"/>
    <x v="2"/>
    <x v="0"/>
    <n v="232.11"/>
    <d v="2024-12-10T01:29:00"/>
    <d v="2024-08-07T01:18:00"/>
    <x v="0"/>
    <d v="2024-12-11T16:15:00"/>
    <d v="2024-12-11T01:29:00"/>
    <x v="0"/>
  </r>
  <r>
    <s v="ORD-20250306-03309"/>
    <x v="0"/>
    <s v="HMP-001"/>
    <x v="11"/>
    <n v="79.16"/>
    <x v="10"/>
    <n v="2"/>
    <x v="30"/>
    <x v="2"/>
    <d v="1899-12-30T20:00:00"/>
    <s v="20"/>
    <d v="2025-03-07T00:00:00"/>
    <d v="1899-12-30T20:00:00"/>
    <x v="37"/>
    <s v="Farhan Iqbal"/>
    <x v="7"/>
    <x v="0"/>
    <s v="Hamper"/>
    <x v="0"/>
    <x v="3"/>
    <x v="0"/>
    <n v="158.32"/>
    <d v="2025-03-06T00:33:00"/>
    <d v="2024-08-05T00:56:00"/>
    <x v="0"/>
    <d v="2025-03-07T20:00:00"/>
    <d v="2025-03-07T00:33:00"/>
    <x v="0"/>
  </r>
  <r>
    <s v="ORD-20241009-03310"/>
    <x v="0"/>
    <s v="HMP-002"/>
    <x v="8"/>
    <n v="90"/>
    <x v="7"/>
    <n v="1"/>
    <x v="292"/>
    <x v="10"/>
    <d v="1899-12-30T11:03:00"/>
    <s v="11"/>
    <d v="2024-10-11T00:00:00"/>
    <d v="1899-12-30T12:03:00"/>
    <x v="8"/>
    <s v="Hassan Kumar"/>
    <x v="2"/>
    <x v="0"/>
    <s v="Hamper"/>
    <x v="2"/>
    <x v="2"/>
    <x v="0"/>
    <n v="90"/>
    <d v="2024-10-09T01:07:00"/>
    <d v="2024-08-04T00:56:00"/>
    <x v="0"/>
    <d v="2024-10-11T12:03:00"/>
    <d v="2024-10-10T01:07:00"/>
    <x v="0"/>
  </r>
  <r>
    <s v="ORD-20250504-03311"/>
    <x v="0"/>
    <s v="PAF-001"/>
    <x v="12"/>
    <n v="20.260000000000002"/>
    <x v="5"/>
    <n v="1"/>
    <x v="136"/>
    <x v="1"/>
    <d v="1899-12-30T17:04:00"/>
    <s v="17"/>
    <d v="2025-05-05T00:00:00"/>
    <d v="1899-12-30T17:38:00"/>
    <x v="4"/>
    <s v="Sana Patel"/>
    <x v="0"/>
    <x v="1"/>
    <s v="Bakery"/>
    <x v="0"/>
    <x v="5"/>
    <x v="0"/>
    <n v="20.260000000000002"/>
    <d v="2025-05-04T00:11:00"/>
    <d v="2024-09-05T01:18:00"/>
    <x v="0"/>
    <d v="2025-05-05T17:38:00"/>
    <d v="2025-05-05T00:11:00"/>
    <x v="0"/>
  </r>
  <r>
    <s v="ORD-20241215-03312"/>
    <x v="0"/>
    <s v="PER-001"/>
    <x v="10"/>
    <n v="11.73"/>
    <x v="8"/>
    <n v="1"/>
    <x v="342"/>
    <x v="11"/>
    <d v="1899-12-30T09:27:00"/>
    <s v="9"/>
    <d v="2024-12-15T00:00:00"/>
    <d v="1899-12-30T14:27:00"/>
    <x v="1"/>
    <s v="Sara Shaikh"/>
    <x v="1"/>
    <x v="1"/>
    <s v="Personalized"/>
    <x v="1"/>
    <x v="1"/>
    <x v="0"/>
    <n v="11.73"/>
    <d v="2024-12-15T01:15:00"/>
    <d v="2024-08-22T01:18:00"/>
    <x v="0"/>
    <d v="2024-12-15T14:27:00"/>
    <d v="2024-12-16T01:15:00"/>
    <x v="1"/>
  </r>
  <r>
    <s v="ORD-20250424-03313"/>
    <x v="0"/>
    <s v="FLW-001"/>
    <x v="1"/>
    <n v="53.68"/>
    <x v="1"/>
    <n v="1"/>
    <x v="183"/>
    <x v="0"/>
    <d v="1899-12-30T20:03:00"/>
    <s v="20"/>
    <d v="2025-04-26T00:00:00"/>
    <d v="1899-12-30T12:21:00"/>
    <x v="9"/>
    <s v="Arjun Ahmed"/>
    <x v="2"/>
    <x v="1"/>
    <s v="Flowers"/>
    <x v="2"/>
    <x v="0"/>
    <x v="0"/>
    <n v="53.68"/>
    <d v="2025-04-24T01:07:00"/>
    <d v="2024-09-05T00:56:00"/>
    <x v="0"/>
    <d v="2025-04-26T12:21:00"/>
    <d v="2025-04-25T01:07:00"/>
    <x v="0"/>
  </r>
  <r>
    <s v="ORD-20250722-03314"/>
    <x v="0"/>
    <s v="GFT-001"/>
    <x v="2"/>
    <n v="37.51"/>
    <x v="2"/>
    <n v="1"/>
    <x v="227"/>
    <x v="8"/>
    <d v="1899-12-30T10:03:00"/>
    <s v="10"/>
    <d v="2025-07-22T00:00:00"/>
    <d v="1899-12-30T15:03:00"/>
    <x v="16"/>
    <s v="Farhan Chaudhry"/>
    <x v="0"/>
    <x v="0"/>
    <s v="Gifting"/>
    <x v="1"/>
    <x v="0"/>
    <x v="0"/>
    <n v="37.51"/>
    <d v="2025-07-22T01:15:00"/>
    <d v="2024-09-23T00:25:00"/>
    <x v="0"/>
    <d v="2025-07-22T15:03:00"/>
    <d v="2025-07-23T01:15:00"/>
    <x v="1"/>
  </r>
  <r>
    <s v="ORD-20241114-03315"/>
    <x v="0"/>
    <s v="PRF-001"/>
    <x v="14"/>
    <n v="106.82"/>
    <x v="2"/>
    <n v="1"/>
    <x v="39"/>
    <x v="9"/>
    <d v="1899-12-30T21:34:00"/>
    <s v="21"/>
    <d v="2024-11-16T00:00:00"/>
    <d v="1899-12-30T12:25:00"/>
    <x v="5"/>
    <s v="Ahmed Al Falasi"/>
    <x v="2"/>
    <x v="0"/>
    <s v="Perfume"/>
    <x v="2"/>
    <x v="0"/>
    <x v="1"/>
    <n v="106.82"/>
    <d v="2024-11-14T00:11:00"/>
    <d v="2024-08-23T00:33:00"/>
    <x v="0"/>
    <d v="2024-11-16T12:25:00"/>
    <d v="2024-11-15T00:11:00"/>
    <x v="0"/>
  </r>
  <r>
    <s v="ORD-20250128-03316"/>
    <x v="0"/>
    <s v="HOM-001"/>
    <x v="3"/>
    <n v="30.84"/>
    <x v="11"/>
    <n v="3"/>
    <x v="338"/>
    <x v="4"/>
    <d v="1899-12-30T14:40:00"/>
    <s v="14"/>
    <d v="2025-01-29T00:00:00"/>
    <d v="1899-12-30T20:40:00"/>
    <x v="31"/>
    <s v="Reem Al Nahyan"/>
    <x v="5"/>
    <x v="1"/>
    <s v="Home Fragrance"/>
    <x v="0"/>
    <x v="0"/>
    <x v="0"/>
    <n v="92.52"/>
    <d v="2025-01-28T00:11:00"/>
    <d v="2024-08-10T00:11:00"/>
    <x v="0"/>
    <d v="2025-01-29T20:40:00"/>
    <d v="2025-01-29T00:11:00"/>
    <x v="0"/>
  </r>
  <r>
    <s v="ORD-20250410-03317"/>
    <x v="0"/>
    <s v="HMP-001"/>
    <x v="11"/>
    <n v="75.28"/>
    <x v="9"/>
    <n v="3"/>
    <x v="348"/>
    <x v="0"/>
    <d v="1899-12-30T19:47:00"/>
    <s v="19"/>
    <d v="2025-04-11T00:00:00"/>
    <d v="1899-12-30T14:06:00"/>
    <x v="11"/>
    <s v="Hassan Al Nuaimi"/>
    <x v="0"/>
    <x v="1"/>
    <s v="Hamper"/>
    <x v="0"/>
    <x v="1"/>
    <x v="1"/>
    <n v="225.84"/>
    <d v="2025-04-10T00:56:00"/>
    <d v="2024-11-14T00:44:00"/>
    <x v="0"/>
    <d v="2025-04-11T14:06:00"/>
    <d v="2025-04-11T00:56:00"/>
    <x v="0"/>
  </r>
  <r>
    <s v="ORD-20250629-03318"/>
    <x v="0"/>
    <s v="PAF-001"/>
    <x v="12"/>
    <n v="25.34"/>
    <x v="8"/>
    <n v="1"/>
    <x v="191"/>
    <x v="6"/>
    <d v="1899-12-30T10:47:00"/>
    <s v="10"/>
    <d v="2025-06-29T00:00:00"/>
    <d v="1899-12-30T17:47:00"/>
    <x v="7"/>
    <s v="Fatima Al Hosani"/>
    <x v="0"/>
    <x v="0"/>
    <s v="Bakery"/>
    <x v="1"/>
    <x v="1"/>
    <x v="2"/>
    <n v="25.34"/>
    <d v="2025-06-29T00:56:00"/>
    <d v="2024-08-14T00:33:00"/>
    <x v="0"/>
    <d v="2025-06-29T17:47:00"/>
    <d v="2025-06-30T00:56:00"/>
    <x v="1"/>
  </r>
  <r>
    <s v="ORD-20250519-03319"/>
    <x v="0"/>
    <s v="HMP-001"/>
    <x v="11"/>
    <n v="69.31"/>
    <x v="12"/>
    <n v="1"/>
    <x v="229"/>
    <x v="1"/>
    <d v="1899-12-30T10:01:00"/>
    <s v="10"/>
    <d v="2025-05-20T00:00:00"/>
    <d v="1899-12-30T11:01:00"/>
    <x v="26"/>
    <s v="Yousef Al Suwaidi"/>
    <x v="1"/>
    <x v="1"/>
    <s v="Hamper"/>
    <x v="0"/>
    <x v="1"/>
    <x v="0"/>
    <n v="69.31"/>
    <d v="2025-05-19T00:11:00"/>
    <d v="2024-09-22T00:33:00"/>
    <x v="0"/>
    <d v="2025-05-20T11:01:00"/>
    <d v="2025-05-20T00:11:00"/>
    <x v="0"/>
  </r>
  <r>
    <s v="ORD-20250402-03320"/>
    <x v="0"/>
    <s v="SWT-001"/>
    <x v="9"/>
    <n v="27.44"/>
    <x v="7"/>
    <n v="1"/>
    <x v="218"/>
    <x v="0"/>
    <d v="1899-12-30T09:01:00"/>
    <s v="9"/>
    <d v="2025-04-02T00:00:00"/>
    <d v="1899-12-30T12:01:00"/>
    <x v="23"/>
    <s v="Rohit Verma"/>
    <x v="5"/>
    <x v="0"/>
    <s v="Dates &amp; Sweets"/>
    <x v="1"/>
    <x v="3"/>
    <x v="1"/>
    <n v="27.44"/>
    <d v="2025-04-02T00:44:00"/>
    <d v="2024-08-26T00:56:00"/>
    <x v="0"/>
    <d v="2025-04-02T12:01:00"/>
    <d v="2025-04-03T00:44:00"/>
    <x v="1"/>
  </r>
  <r>
    <s v="ORD-20240922-03321"/>
    <x v="0"/>
    <s v="HMP-001"/>
    <x v="11"/>
    <n v="79.58"/>
    <x v="12"/>
    <n v="1"/>
    <x v="87"/>
    <x v="3"/>
    <d v="1899-12-30T19:01:00"/>
    <s v="19"/>
    <d v="2024-09-23T00:00:00"/>
    <d v="1899-12-30T13:32:00"/>
    <x v="26"/>
    <s v="Maryam Al Hosani"/>
    <x v="1"/>
    <x v="0"/>
    <s v="Hamper"/>
    <x v="0"/>
    <x v="5"/>
    <x v="0"/>
    <n v="79.58"/>
    <d v="2024-09-22T00:11:00"/>
    <d v="2024-08-28T01:07:00"/>
    <x v="0"/>
    <d v="2024-09-23T13:32:00"/>
    <d v="2024-09-23T00:11:00"/>
    <x v="0"/>
  </r>
  <r>
    <s v="ORD-20241108-03322"/>
    <x v="0"/>
    <s v="SWT-001"/>
    <x v="9"/>
    <n v="24.54"/>
    <x v="4"/>
    <n v="1"/>
    <x v="69"/>
    <x v="9"/>
    <d v="1899-12-30T10:23:00"/>
    <s v="10"/>
    <d v="2024-11-09T00:00:00"/>
    <d v="1899-12-30T16:23:00"/>
    <x v="24"/>
    <s v="Farhan Hussain"/>
    <x v="1"/>
    <x v="0"/>
    <s v="Dates &amp; Sweets"/>
    <x v="0"/>
    <x v="6"/>
    <x v="0"/>
    <n v="24.54"/>
    <d v="2024-11-08T01:29:00"/>
    <d v="2024-10-13T01:15:00"/>
    <x v="0"/>
    <d v="2024-11-09T16:23:00"/>
    <d v="2024-11-09T01:29:00"/>
    <x v="0"/>
  </r>
  <r>
    <s v="ORD-20240804-03323"/>
    <x v="0"/>
    <s v="HOM-001"/>
    <x v="3"/>
    <n v="28.48"/>
    <x v="11"/>
    <n v="2"/>
    <x v="163"/>
    <x v="7"/>
    <d v="1899-12-30T21:17:00"/>
    <s v="21"/>
    <d v="2024-08-05T00:00:00"/>
    <d v="1899-12-30T15:04:00"/>
    <x v="20"/>
    <s v="Latifa Al Mansoori"/>
    <x v="4"/>
    <x v="1"/>
    <s v="Home Fragrance"/>
    <x v="0"/>
    <x v="0"/>
    <x v="2"/>
    <n v="56.96"/>
    <d v="2024-08-04T00:56:00"/>
    <d v="2024-08-04T00:56:00"/>
    <x v="1"/>
    <d v="2024-08-05T15:04:00"/>
    <d v="2024-08-05T00:56:00"/>
    <x v="0"/>
  </r>
  <r>
    <s v="ORD-20250222-03324"/>
    <x v="0"/>
    <s v="FLW-002"/>
    <x v="5"/>
    <n v="57.62"/>
    <x v="1"/>
    <n v="1"/>
    <x v="119"/>
    <x v="5"/>
    <d v="1899-12-30T20:15:00"/>
    <s v="20"/>
    <d v="2025-02-24T00:00:00"/>
    <d v="1899-12-30T19:36:00"/>
    <x v="19"/>
    <s v="Yousef Al Mansoori"/>
    <x v="0"/>
    <x v="1"/>
    <s v="Flowers"/>
    <x v="2"/>
    <x v="1"/>
    <x v="0"/>
    <n v="57.62"/>
    <d v="2025-02-22T01:15:00"/>
    <d v="2024-09-04T01:15:00"/>
    <x v="0"/>
    <d v="2025-02-24T19:36:00"/>
    <d v="2025-02-23T01:15:00"/>
    <x v="0"/>
  </r>
  <r>
    <s v="ORD-20250703-03325"/>
    <x v="0"/>
    <s v="DAT-001"/>
    <x v="6"/>
    <n v="27.53"/>
    <x v="4"/>
    <n v="3"/>
    <x v="299"/>
    <x v="8"/>
    <d v="1899-12-30T20:44:00"/>
    <s v="20"/>
    <d v="2025-07-04T00:00:00"/>
    <d v="1899-12-30T18:54:00"/>
    <x v="5"/>
    <s v="Noor Al Shamsi"/>
    <x v="2"/>
    <x v="0"/>
    <s v="Dates &amp; Sweets"/>
    <x v="0"/>
    <x v="0"/>
    <x v="0"/>
    <n v="82.59"/>
    <d v="2025-07-03T01:29:00"/>
    <d v="2024-08-03T01:29:00"/>
    <x v="0"/>
    <d v="2025-07-04T18:54:00"/>
    <d v="2025-07-04T01:29:00"/>
    <x v="0"/>
  </r>
  <r>
    <s v="ORD-20250126-03326"/>
    <x v="0"/>
    <s v="PRF-001"/>
    <x v="14"/>
    <n v="117.73"/>
    <x v="12"/>
    <n v="1"/>
    <x v="250"/>
    <x v="4"/>
    <d v="1899-12-30T18:07:00"/>
    <s v="18"/>
    <d v="2025-01-27T00:00:00"/>
    <d v="1899-12-30T12:44:00"/>
    <x v="6"/>
    <s v="Hassan Patel"/>
    <x v="0"/>
    <x v="1"/>
    <s v="Perfume"/>
    <x v="0"/>
    <x v="0"/>
    <x v="1"/>
    <n v="117.73"/>
    <d v="2025-01-26T00:11:00"/>
    <d v="2024-09-04T01:29:00"/>
    <x v="0"/>
    <d v="2025-01-27T12:44:00"/>
    <d v="2025-01-27T00:11:00"/>
    <x v="0"/>
  </r>
  <r>
    <s v="ORD-20241012-03327"/>
    <x v="0"/>
    <s v="SWT-001"/>
    <x v="9"/>
    <n v="29.67"/>
    <x v="4"/>
    <n v="1"/>
    <x v="108"/>
    <x v="10"/>
    <d v="1899-12-30T19:56:00"/>
    <s v="19"/>
    <d v="2024-10-13T00:00:00"/>
    <d v="1899-12-30T18:05:00"/>
    <x v="5"/>
    <s v="Rakesh Shah"/>
    <x v="2"/>
    <x v="0"/>
    <s v="Dates &amp; Sweets"/>
    <x v="0"/>
    <x v="5"/>
    <x v="1"/>
    <n v="29.67"/>
    <d v="2024-10-12T00:56:00"/>
    <d v="2024-08-14T01:07:00"/>
    <x v="0"/>
    <d v="2024-10-13T18:05:00"/>
    <d v="2024-10-13T00:56:00"/>
    <x v="0"/>
  </r>
  <r>
    <s v="ORD-20250216-03328"/>
    <x v="0"/>
    <s v="TOY-001"/>
    <x v="0"/>
    <n v="18.61"/>
    <x v="5"/>
    <n v="3"/>
    <x v="295"/>
    <x v="5"/>
    <d v="1899-12-30T17:34:00"/>
    <s v="17"/>
    <d v="2025-02-17T00:00:00"/>
    <d v="1899-12-30T20:47:00"/>
    <x v="19"/>
    <s v="Rohit Shah"/>
    <x v="0"/>
    <x v="0"/>
    <s v="Toys"/>
    <x v="0"/>
    <x v="1"/>
    <x v="1"/>
    <n v="55.83"/>
    <d v="2025-02-16T00:44:00"/>
    <d v="2024-08-02T00:33:00"/>
    <x v="0"/>
    <d v="2025-02-17T20:47:00"/>
    <d v="2025-02-17T00:44:00"/>
    <x v="0"/>
  </r>
  <r>
    <s v="ORD-20250706-03329"/>
    <x v="0"/>
    <s v="FLW-001"/>
    <x v="1"/>
    <n v="50.05"/>
    <x v="11"/>
    <n v="1"/>
    <x v="357"/>
    <x v="8"/>
    <d v="1899-12-30T17:31:00"/>
    <s v="17"/>
    <d v="2025-07-07T00:00:00"/>
    <d v="1899-12-30T17:31:00"/>
    <x v="0"/>
    <s v="Abdullah Al Mansoori"/>
    <x v="0"/>
    <x v="1"/>
    <s v="Flowers"/>
    <x v="0"/>
    <x v="1"/>
    <x v="0"/>
    <n v="50.05"/>
    <d v="2025-07-06T00:11:00"/>
    <d v="2024-09-22T00:25:00"/>
    <x v="0"/>
    <d v="2025-07-07T17:31:00"/>
    <d v="2025-07-07T00:11:00"/>
    <x v="0"/>
  </r>
  <r>
    <s v="ORD-20250207-03330"/>
    <x v="0"/>
    <s v="SWT-001"/>
    <x v="9"/>
    <n v="27.24"/>
    <x v="4"/>
    <n v="2"/>
    <x v="202"/>
    <x v="5"/>
    <d v="1899-12-30T21:55:00"/>
    <s v="21"/>
    <d v="2025-02-09T00:00:00"/>
    <d v="1899-12-30T11:06:00"/>
    <x v="29"/>
    <s v="Fatima Al Mazrouei"/>
    <x v="2"/>
    <x v="0"/>
    <s v="Dates &amp; Sweets"/>
    <x v="2"/>
    <x v="1"/>
    <x v="1"/>
    <n v="54.48"/>
    <d v="2025-02-07T00:44:00"/>
    <d v="2024-08-03T00:44:00"/>
    <x v="0"/>
    <d v="2025-02-09T11:06:00"/>
    <d v="2025-02-08T00:44:00"/>
    <x v="0"/>
  </r>
  <r>
    <s v="ORD-20250123-03331"/>
    <x v="0"/>
    <s v="GFT-001"/>
    <x v="2"/>
    <n v="36.04"/>
    <x v="3"/>
    <n v="1"/>
    <x v="196"/>
    <x v="4"/>
    <d v="1899-12-30T15:02:00"/>
    <s v="15"/>
    <d v="2025-01-24T00:00:00"/>
    <d v="1899-12-30T16:02:00"/>
    <x v="3"/>
    <s v="Aijaz Shaikh"/>
    <x v="0"/>
    <x v="0"/>
    <s v="Gifting"/>
    <x v="0"/>
    <x v="0"/>
    <x v="1"/>
    <n v="36.04"/>
    <d v="2025-01-23T01:29:00"/>
    <d v="2024-09-01T00:56:00"/>
    <x v="0"/>
    <d v="2025-01-24T16:02:00"/>
    <d v="2025-01-24T01:29:00"/>
    <x v="0"/>
  </r>
  <r>
    <s v="ORD-20250530-03332"/>
    <x v="0"/>
    <s v="GFT-001"/>
    <x v="2"/>
    <n v="34.65"/>
    <x v="6"/>
    <n v="1"/>
    <x v="67"/>
    <x v="1"/>
    <d v="1899-12-30T16:36:00"/>
    <s v="16"/>
    <d v="2025-05-31T00:00:00"/>
    <d v="1899-12-30T18:36:00"/>
    <x v="17"/>
    <s v="Farhan Hussain"/>
    <x v="2"/>
    <x v="0"/>
    <s v="Gifting"/>
    <x v="0"/>
    <x v="2"/>
    <x v="0"/>
    <n v="34.65"/>
    <d v="2025-05-30T01:07:00"/>
    <d v="2024-10-13T01:15:00"/>
    <x v="0"/>
    <d v="2025-05-31T18:36:00"/>
    <d v="2025-05-31T01:07:00"/>
    <x v="0"/>
  </r>
  <r>
    <s v="ORD-20250108-03333"/>
    <x v="0"/>
    <s v="HMP-001"/>
    <x v="11"/>
    <n v="77.75"/>
    <x v="12"/>
    <n v="1"/>
    <x v="334"/>
    <x v="4"/>
    <d v="1899-12-30T17:24:00"/>
    <s v="17"/>
    <d v="2025-01-09T00:00:00"/>
    <d v="1899-12-30T19:20:00"/>
    <x v="27"/>
    <s v="Priya Hussain"/>
    <x v="7"/>
    <x v="1"/>
    <s v="Hamper"/>
    <x v="0"/>
    <x v="3"/>
    <x v="0"/>
    <n v="77.75"/>
    <d v="2025-01-08T00:25:00"/>
    <d v="2024-08-07T00:25:00"/>
    <x v="0"/>
    <d v="2025-01-09T19:20:00"/>
    <d v="2025-01-09T00:25:00"/>
    <x v="0"/>
  </r>
  <r>
    <s v="ORD-20241115-03334"/>
    <x v="0"/>
    <s v="PAF-001"/>
    <x v="12"/>
    <n v="21.13"/>
    <x v="11"/>
    <n v="1"/>
    <x v="322"/>
    <x v="9"/>
    <d v="1899-12-30T18:40:00"/>
    <s v="18"/>
    <d v="2024-11-16T00:00:00"/>
    <d v="1899-12-30T20:40:00"/>
    <x v="14"/>
    <s v="Fatima Al Falasi"/>
    <x v="1"/>
    <x v="1"/>
    <s v="Bakery"/>
    <x v="0"/>
    <x v="5"/>
    <x v="0"/>
    <n v="21.13"/>
    <d v="2024-11-15T01:18:00"/>
    <d v="2024-08-22T00:33:00"/>
    <x v="0"/>
    <d v="2024-11-16T20:40:00"/>
    <d v="2024-11-16T01:18:00"/>
    <x v="0"/>
  </r>
  <r>
    <s v="ORD-20241219-03335"/>
    <x v="0"/>
    <s v="TOY-001"/>
    <x v="0"/>
    <n v="17.739999999999998"/>
    <x v="1"/>
    <n v="1"/>
    <x v="124"/>
    <x v="11"/>
    <d v="1899-12-30T09:34:00"/>
    <s v="9"/>
    <d v="2024-12-19T00:00:00"/>
    <d v="1899-12-30T14:34:00"/>
    <x v="3"/>
    <s v="Ayesha Chaudhry"/>
    <x v="0"/>
    <x v="1"/>
    <s v="Toys"/>
    <x v="1"/>
    <x v="5"/>
    <x v="1"/>
    <n v="17.739999999999998"/>
    <d v="2024-12-19T00:11:00"/>
    <d v="2024-09-22T01:15:00"/>
    <x v="0"/>
    <d v="2024-12-19T14:34:00"/>
    <d v="2024-12-20T00:11:00"/>
    <x v="1"/>
  </r>
  <r>
    <s v="ORD-20250508-03336"/>
    <x v="0"/>
    <s v="PAF-001"/>
    <x v="12"/>
    <n v="20.260000000000002"/>
    <x v="3"/>
    <n v="1"/>
    <x v="41"/>
    <x v="1"/>
    <d v="1899-12-30T20:34:00"/>
    <s v="20"/>
    <d v="2025-05-10T00:00:00"/>
    <d v="1899-12-30T11:06:00"/>
    <x v="5"/>
    <s v="Hassan Chaudhry"/>
    <x v="0"/>
    <x v="0"/>
    <s v="Bakery"/>
    <x v="2"/>
    <x v="0"/>
    <x v="0"/>
    <n v="20.260000000000002"/>
    <d v="2025-05-08T00:44:00"/>
    <d v="2024-08-17T00:56:00"/>
    <x v="0"/>
    <d v="2025-05-10T11:06:00"/>
    <d v="2025-05-09T00:44:00"/>
    <x v="0"/>
  </r>
  <r>
    <s v="ORD-20250506-03337"/>
    <x v="0"/>
    <s v="FLW-002"/>
    <x v="5"/>
    <n v="54.85"/>
    <x v="10"/>
    <n v="1"/>
    <x v="1"/>
    <x v="1"/>
    <d v="1899-12-30T09:56:00"/>
    <s v="9"/>
    <d v="2025-05-07T00:00:00"/>
    <d v="1899-12-30T15:56:00"/>
    <x v="5"/>
    <s v="Zain Chaudhry"/>
    <x v="0"/>
    <x v="1"/>
    <s v="Flowers"/>
    <x v="0"/>
    <x v="4"/>
    <x v="2"/>
    <n v="54.85"/>
    <d v="2025-05-06T01:29:00"/>
    <d v="2024-08-28T00:25:00"/>
    <x v="0"/>
    <d v="2025-05-07T15:56:00"/>
    <d v="2025-05-07T01:29:00"/>
    <x v="0"/>
  </r>
  <r>
    <s v="ORD-20241130-03338"/>
    <x v="0"/>
    <s v="GFT-001"/>
    <x v="2"/>
    <n v="32.729999999999997"/>
    <x v="10"/>
    <n v="1"/>
    <x v="37"/>
    <x v="9"/>
    <d v="1899-12-30T10:24:00"/>
    <s v="10"/>
    <d v="2024-12-01T00:00:00"/>
    <d v="1899-12-30T16:24:00"/>
    <x v="12"/>
    <s v="Hassan Verma"/>
    <x v="1"/>
    <x v="1"/>
    <s v="Gifting"/>
    <x v="0"/>
    <x v="0"/>
    <x v="0"/>
    <n v="32.729999999999997"/>
    <d v="2024-11-30T00:33:00"/>
    <d v="2024-09-13T00:22:00"/>
    <x v="0"/>
    <d v="2024-12-01T16:24:00"/>
    <d v="2024-12-01T00:33:00"/>
    <x v="0"/>
  </r>
  <r>
    <s v="ORD-20240819-03339"/>
    <x v="0"/>
    <s v="BAL-001"/>
    <x v="13"/>
    <n v="22.77"/>
    <x v="5"/>
    <n v="10"/>
    <x v="358"/>
    <x v="7"/>
    <d v="1899-12-30T14:36:00"/>
    <s v="14"/>
    <d v="2024-08-20T00:00:00"/>
    <d v="1899-12-30T16:36:00"/>
    <x v="7"/>
    <s v="Michael Johnson"/>
    <x v="0"/>
    <x v="1"/>
    <s v="Balloons"/>
    <x v="0"/>
    <x v="4"/>
    <x v="0"/>
    <n v="227.7"/>
    <d v="2024-08-19T00:33:00"/>
    <d v="2024-08-19T00:33:00"/>
    <x v="1"/>
    <d v="2024-08-20T16:36:00"/>
    <d v="2024-08-20T00:33:00"/>
    <x v="0"/>
  </r>
  <r>
    <s v="ORD-20250722-03340"/>
    <x v="0"/>
    <s v="GFT-001"/>
    <x v="2"/>
    <n v="35.72"/>
    <x v="12"/>
    <n v="2"/>
    <x v="227"/>
    <x v="8"/>
    <d v="1899-12-30T16:18:00"/>
    <s v="16"/>
    <d v="2025-07-23T00:00:00"/>
    <d v="1899-12-30T15:03:00"/>
    <x v="14"/>
    <s v="Aijaz Iqbal"/>
    <x v="1"/>
    <x v="1"/>
    <s v="Gifting"/>
    <x v="0"/>
    <x v="3"/>
    <x v="1"/>
    <n v="71.44"/>
    <d v="2025-07-22T01:07:00"/>
    <d v="2024-08-04T01:18:00"/>
    <x v="0"/>
    <d v="2025-07-23T15:03:00"/>
    <d v="2025-07-23T01:07:00"/>
    <x v="0"/>
  </r>
  <r>
    <s v="ORD-20250326-03341"/>
    <x v="0"/>
    <s v="GFT-001"/>
    <x v="2"/>
    <n v="35.6"/>
    <x v="3"/>
    <n v="1"/>
    <x v="40"/>
    <x v="2"/>
    <d v="1899-12-30T17:40:00"/>
    <s v="17"/>
    <d v="2025-03-27T00:00:00"/>
    <d v="1899-12-30T20:40:00"/>
    <x v="22"/>
    <s v="Aisha Al Suwaidi"/>
    <x v="5"/>
    <x v="0"/>
    <s v="Gifting"/>
    <x v="0"/>
    <x v="1"/>
    <x v="1"/>
    <n v="35.6"/>
    <d v="2025-03-26T00:11:00"/>
    <d v="2024-08-03T00:22:00"/>
    <x v="0"/>
    <d v="2025-03-27T20:40:00"/>
    <d v="2025-03-27T00:11:00"/>
    <x v="0"/>
  </r>
  <r>
    <s v="ORD-20241215-03342"/>
    <x v="0"/>
    <s v="FLW-001"/>
    <x v="1"/>
    <n v="52.07"/>
    <x v="0"/>
    <n v="1"/>
    <x v="342"/>
    <x v="11"/>
    <d v="1899-12-30T12:10:00"/>
    <s v="12"/>
    <d v="2024-12-16T00:00:00"/>
    <d v="1899-12-30T13:10:00"/>
    <x v="11"/>
    <s v="Fatima Al Shamsi"/>
    <x v="0"/>
    <x v="0"/>
    <s v="Flowers"/>
    <x v="0"/>
    <x v="5"/>
    <x v="1"/>
    <n v="52.07"/>
    <d v="2024-12-15T00:44:00"/>
    <d v="2024-09-08T00:56:00"/>
    <x v="0"/>
    <d v="2024-12-16T13:10:00"/>
    <d v="2024-12-16T00:44:00"/>
    <x v="0"/>
  </r>
  <r>
    <s v="ORD-20241125-03343"/>
    <x v="0"/>
    <s v="CRP-001"/>
    <x v="4"/>
    <n v="154.9"/>
    <x v="4"/>
    <n v="3"/>
    <x v="93"/>
    <x v="9"/>
    <d v="1899-12-30T11:22:00"/>
    <s v="11"/>
    <d v="2024-11-27T00:00:00"/>
    <d v="1899-12-30T12:22:00"/>
    <x v="14"/>
    <s v="Imran Hussain"/>
    <x v="1"/>
    <x v="1"/>
    <s v="Hamper"/>
    <x v="2"/>
    <x v="2"/>
    <x v="0"/>
    <n v="464.70000000000005"/>
    <d v="2024-11-25T00:11:00"/>
    <d v="2024-08-24T01:18:00"/>
    <x v="0"/>
    <d v="2024-11-27T12:22:00"/>
    <d v="2024-11-26T00:11:00"/>
    <x v="0"/>
  </r>
  <r>
    <s v="ORD-20241003-03344"/>
    <x v="0"/>
    <s v="FLW-001"/>
    <x v="1"/>
    <n v="51.16"/>
    <x v="11"/>
    <n v="1"/>
    <x v="312"/>
    <x v="10"/>
    <d v="1899-12-30T10:20:00"/>
    <s v="10"/>
    <d v="2024-10-04T00:00:00"/>
    <d v="1899-12-30T12:20:00"/>
    <x v="17"/>
    <s v="Omar Al Nahyan"/>
    <x v="2"/>
    <x v="1"/>
    <s v="Flowers"/>
    <x v="0"/>
    <x v="3"/>
    <x v="0"/>
    <n v="51.16"/>
    <d v="2024-10-03T00:56:00"/>
    <d v="2024-08-01T01:29:00"/>
    <x v="0"/>
    <d v="2024-10-04T12:20:00"/>
    <d v="2024-10-04T00:56:00"/>
    <x v="0"/>
  </r>
  <r>
    <s v="ORD-20250802-03345"/>
    <x v="0"/>
    <s v="CKE-001"/>
    <x v="7"/>
    <n v="56.96"/>
    <x v="5"/>
    <n v="1"/>
    <x v="174"/>
    <x v="7"/>
    <d v="1899-12-30T17:11:00"/>
    <s v="17"/>
    <d v="2025-08-03T00:00:00"/>
    <d v="1899-12-30T21:11:00"/>
    <x v="7"/>
    <s v="Rakesh Kumar"/>
    <x v="0"/>
    <x v="1"/>
    <s v="Cakes"/>
    <x v="0"/>
    <x v="0"/>
    <x v="0"/>
    <n v="56.96"/>
    <d v="2025-08-02T00:22:00"/>
    <d v="2024-11-26T01:29:00"/>
    <x v="0"/>
    <d v="2025-08-03T21:11:00"/>
    <d v="2025-08-03T00:22:00"/>
    <x v="0"/>
  </r>
  <r>
    <s v="ORD-20250208-03346"/>
    <x v="0"/>
    <s v="PER-001"/>
    <x v="10"/>
    <n v="11.21"/>
    <x v="8"/>
    <n v="1"/>
    <x v="256"/>
    <x v="5"/>
    <d v="1899-12-30T13:59:00"/>
    <s v="13"/>
    <d v="2025-02-09T00:00:00"/>
    <d v="1899-12-30T15:59:00"/>
    <x v="19"/>
    <s v="Sara Shaikh"/>
    <x v="0"/>
    <x v="0"/>
    <s v="Personalized"/>
    <x v="0"/>
    <x v="3"/>
    <x v="0"/>
    <n v="11.21"/>
    <d v="2025-02-08T01:29:00"/>
    <d v="2024-08-22T01:18:00"/>
    <x v="0"/>
    <d v="2025-02-09T15:59:00"/>
    <d v="2025-02-09T01:29:00"/>
    <x v="0"/>
  </r>
  <r>
    <s v="ORD-20250214-03347"/>
    <x v="0"/>
    <s v="PAF-001"/>
    <x v="12"/>
    <n v="22.26"/>
    <x v="5"/>
    <n v="1"/>
    <x v="176"/>
    <x v="5"/>
    <d v="1899-12-30T20:46:00"/>
    <s v="20"/>
    <d v="2025-02-17T00:00:00"/>
    <d v="1899-12-30T16:33:00"/>
    <x v="6"/>
    <s v="Neha Verma"/>
    <x v="0"/>
    <x v="1"/>
    <s v="Bakery"/>
    <x v="2"/>
    <x v="0"/>
    <x v="1"/>
    <n v="22.26"/>
    <d v="2025-02-14T01:18:00"/>
    <d v="2024-08-26T00:11:00"/>
    <x v="0"/>
    <d v="2025-02-17T16:33:00"/>
    <d v="2025-02-15T01:18:00"/>
    <x v="0"/>
  </r>
  <r>
    <s v="ORD-20250315-03348"/>
    <x v="0"/>
    <s v="DAT-001"/>
    <x v="6"/>
    <n v="31.34"/>
    <x v="7"/>
    <n v="1"/>
    <x v="166"/>
    <x v="2"/>
    <d v="1899-12-30T09:08:00"/>
    <s v="9"/>
    <d v="2025-03-16T00:00:00"/>
    <d v="1899-12-30T13:08:00"/>
    <x v="19"/>
    <s v="Emma Miller"/>
    <x v="0"/>
    <x v="0"/>
    <s v="Dates &amp; Sweets"/>
    <x v="0"/>
    <x v="1"/>
    <x v="0"/>
    <n v="31.34"/>
    <d v="2025-03-15T00:56:00"/>
    <d v="2024-08-06T00:11:00"/>
    <x v="0"/>
    <d v="2025-03-16T13:08:00"/>
    <d v="2025-03-16T00:56:00"/>
    <x v="0"/>
  </r>
  <r>
    <s v="ORD-20250815-03349"/>
    <x v="0"/>
    <s v="GFT-001"/>
    <x v="2"/>
    <n v="35.020000000000003"/>
    <x v="2"/>
    <n v="1"/>
    <x v="43"/>
    <x v="7"/>
    <d v="1899-12-30T20:20:00"/>
    <s v="20"/>
    <d v="2025-08-17T00:00:00"/>
    <d v="1899-12-30T12:17:00"/>
    <x v="24"/>
    <s v="Emily Davis"/>
    <x v="1"/>
    <x v="0"/>
    <s v="Gifting"/>
    <x v="2"/>
    <x v="4"/>
    <x v="1"/>
    <n v="35.020000000000003"/>
    <d v="2025-08-15T00:22:00"/>
    <d v="2024-10-23T00:44:00"/>
    <x v="0"/>
    <d v="2025-08-17T12:17:00"/>
    <d v="2025-08-16T00:22:00"/>
    <x v="0"/>
  </r>
  <r>
    <s v="ORD-20250316-03350"/>
    <x v="0"/>
    <s v="FLW-002"/>
    <x v="5"/>
    <n v="45.82"/>
    <x v="2"/>
    <n v="1"/>
    <x v="164"/>
    <x v="2"/>
    <d v="1899-12-30T13:46:00"/>
    <s v="13"/>
    <d v="2025-03-17T00:00:00"/>
    <d v="1899-12-30T19:46:00"/>
    <x v="19"/>
    <s v="Imran Khan"/>
    <x v="0"/>
    <x v="1"/>
    <s v="Flowers"/>
    <x v="0"/>
    <x v="3"/>
    <x v="0"/>
    <n v="45.82"/>
    <d v="2025-03-16T00:11:00"/>
    <d v="2024-08-03T00:11:00"/>
    <x v="0"/>
    <d v="2025-03-17T19:46:00"/>
    <d v="2025-03-17T00:11:00"/>
    <x v="0"/>
  </r>
  <r>
    <s v="ORD-20250220-03351"/>
    <x v="0"/>
    <s v="PAF-001"/>
    <x v="12"/>
    <n v="22.28"/>
    <x v="3"/>
    <n v="1"/>
    <x v="168"/>
    <x v="5"/>
    <d v="1899-12-30T17:28:00"/>
    <s v="17"/>
    <d v="2025-02-21T00:00:00"/>
    <d v="1899-12-30T17:30:00"/>
    <x v="9"/>
    <s v="Khalid Al Falasi"/>
    <x v="2"/>
    <x v="1"/>
    <s v="Bakery"/>
    <x v="0"/>
    <x v="0"/>
    <x v="0"/>
    <n v="22.28"/>
    <d v="2025-02-20T01:18:00"/>
    <d v="2024-08-12T00:44:00"/>
    <x v="0"/>
    <d v="2025-02-21T17:30:00"/>
    <d v="2025-02-21T01:18:00"/>
    <x v="0"/>
  </r>
  <r>
    <s v="ORD-20250106-03352"/>
    <x v="0"/>
    <s v="HMP-001"/>
    <x v="11"/>
    <n v="72.84"/>
    <x v="9"/>
    <n v="12"/>
    <x v="182"/>
    <x v="4"/>
    <d v="1899-12-30T11:34:00"/>
    <s v="11"/>
    <d v="2025-01-06T00:00:00"/>
    <d v="1899-12-30T16:34:00"/>
    <x v="5"/>
    <s v="Rakesh Chaudhry"/>
    <x v="2"/>
    <x v="0"/>
    <s v="Hamper"/>
    <x v="1"/>
    <x v="0"/>
    <x v="1"/>
    <n v="874.08"/>
    <d v="2025-01-06T00:44:00"/>
    <d v="2024-11-17T00:56:00"/>
    <x v="0"/>
    <d v="2025-01-06T16:34:00"/>
    <d v="2025-01-07T00:44:00"/>
    <x v="1"/>
  </r>
  <r>
    <s v="ORD-20250205-03353"/>
    <x v="0"/>
    <s v="HMP-002"/>
    <x v="8"/>
    <n v="87.54"/>
    <x v="9"/>
    <n v="3"/>
    <x v="116"/>
    <x v="5"/>
    <d v="1899-12-30T16:34:00"/>
    <s v="16"/>
    <d v="2025-02-06T00:00:00"/>
    <d v="1899-12-30T13:58:00"/>
    <x v="19"/>
    <s v="Imran Verma"/>
    <x v="0"/>
    <x v="1"/>
    <s v="Hamper"/>
    <x v="0"/>
    <x v="5"/>
    <x v="0"/>
    <n v="262.62"/>
    <d v="2025-02-05T01:18:00"/>
    <d v="2024-08-24T01:07:00"/>
    <x v="0"/>
    <d v="2025-02-06T13:58:00"/>
    <d v="2025-02-06T01:18:00"/>
    <x v="0"/>
  </r>
  <r>
    <s v="ORD-20240806-03354"/>
    <x v="0"/>
    <s v="TOY-001"/>
    <x v="0"/>
    <n v="18.45"/>
    <x v="0"/>
    <n v="1"/>
    <x v="293"/>
    <x v="7"/>
    <d v="1899-12-30T19:47:00"/>
    <s v="19"/>
    <d v="2024-08-08T00:00:00"/>
    <d v="1899-12-30T16:23:00"/>
    <x v="24"/>
    <s v="Maryam Al Nuaimi"/>
    <x v="1"/>
    <x v="0"/>
    <s v="Toys"/>
    <x v="2"/>
    <x v="1"/>
    <x v="2"/>
    <n v="18.45"/>
    <d v="2024-08-06T00:56:00"/>
    <d v="2024-08-06T00:56:00"/>
    <x v="1"/>
    <d v="2024-08-08T16:23:00"/>
    <d v="2024-08-07T00:56:00"/>
    <x v="0"/>
  </r>
  <r>
    <s v="ORD-20250807-03355"/>
    <x v="0"/>
    <s v="HMP-001"/>
    <x v="11"/>
    <n v="82.16"/>
    <x v="10"/>
    <n v="1"/>
    <x v="285"/>
    <x v="7"/>
    <d v="1899-12-30T20:21:00"/>
    <s v="20"/>
    <d v="2025-08-09T00:00:00"/>
    <d v="1899-12-30T14:58:00"/>
    <x v="17"/>
    <s v="Omar Al Falasi"/>
    <x v="2"/>
    <x v="0"/>
    <s v="Hamper"/>
    <x v="2"/>
    <x v="5"/>
    <x v="0"/>
    <n v="82.16"/>
    <d v="2025-08-07T01:07:00"/>
    <d v="2024-08-12T00:44:00"/>
    <x v="0"/>
    <d v="2025-08-09T14:58:00"/>
    <d v="2025-08-08T01:07:00"/>
    <x v="0"/>
  </r>
  <r>
    <s v="ORD-20250710-03356"/>
    <x v="0"/>
    <s v="FLW-002"/>
    <x v="5"/>
    <n v="49.47"/>
    <x v="2"/>
    <n v="1"/>
    <x v="302"/>
    <x v="8"/>
    <d v="1899-12-30T13:07:00"/>
    <s v="13"/>
    <d v="2025-07-11T00:00:00"/>
    <d v="1899-12-30T17:07:00"/>
    <x v="14"/>
    <s v="Yousef Al Nahyan"/>
    <x v="1"/>
    <x v="1"/>
    <s v="Flowers"/>
    <x v="0"/>
    <x v="1"/>
    <x v="1"/>
    <n v="49.47"/>
    <d v="2025-07-10T01:18:00"/>
    <d v="2024-08-01T01:25:00"/>
    <x v="0"/>
    <d v="2025-07-11T17:07:00"/>
    <d v="2025-07-11T01:18:00"/>
    <x v="0"/>
  </r>
  <r>
    <s v="ORD-20241219-03357"/>
    <x v="0"/>
    <s v="PAF-001"/>
    <x v="12"/>
    <n v="23.29"/>
    <x v="8"/>
    <n v="1"/>
    <x v="124"/>
    <x v="11"/>
    <d v="1899-12-30T13:31:00"/>
    <s v="13"/>
    <d v="2024-12-20T00:00:00"/>
    <d v="1899-12-30T14:31:00"/>
    <x v="4"/>
    <s v="Ayesha Chaudhry"/>
    <x v="0"/>
    <x v="1"/>
    <s v="Bakery"/>
    <x v="0"/>
    <x v="3"/>
    <x v="0"/>
    <n v="23.29"/>
    <d v="2024-12-19T00:44:00"/>
    <d v="2024-09-22T01:15:00"/>
    <x v="0"/>
    <d v="2024-12-20T14:31:00"/>
    <d v="2024-12-20T00:44:00"/>
    <x v="0"/>
  </r>
  <r>
    <s v="ORD-20250314-03358"/>
    <x v="0"/>
    <s v="FLW-001"/>
    <x v="1"/>
    <n v="51.31"/>
    <x v="11"/>
    <n v="1"/>
    <x v="367"/>
    <x v="2"/>
    <d v="1899-12-30T19:16:00"/>
    <s v="19"/>
    <d v="2025-03-15T00:00:00"/>
    <d v="1899-12-30T16:24:00"/>
    <x v="19"/>
    <s v="Bilal Shah"/>
    <x v="0"/>
    <x v="0"/>
    <s v="Flowers"/>
    <x v="0"/>
    <x v="6"/>
    <x v="0"/>
    <n v="51.31"/>
    <d v="2025-03-14T01:18:00"/>
    <d v="2024-09-19T01:18:00"/>
    <x v="0"/>
    <d v="2025-03-15T16:24:00"/>
    <d v="2025-03-15T01:18:00"/>
    <x v="0"/>
  </r>
  <r>
    <s v="ORD-20241201-03359"/>
    <x v="0"/>
    <s v="TOY-001"/>
    <x v="0"/>
    <n v="17.8"/>
    <x v="0"/>
    <n v="1"/>
    <x v="329"/>
    <x v="11"/>
    <d v="1899-12-30T14:48:00"/>
    <s v="14"/>
    <d v="2024-12-01T00:00:00"/>
    <d v="1899-12-30T18:48:00"/>
    <x v="12"/>
    <s v="Yousef Al Shamsi"/>
    <x v="1"/>
    <x v="1"/>
    <s v="Toys"/>
    <x v="1"/>
    <x v="6"/>
    <x v="1"/>
    <n v="17.8"/>
    <d v="2024-12-01T01:07:00"/>
    <d v="2024-08-21T01:07:00"/>
    <x v="0"/>
    <d v="2024-12-01T18:48:00"/>
    <d v="2024-12-02T01:07:00"/>
    <x v="1"/>
  </r>
  <r>
    <s v="ORD-20250323-03360"/>
    <x v="0"/>
    <s v="FLW-002"/>
    <x v="5"/>
    <n v="56.49"/>
    <x v="6"/>
    <n v="1"/>
    <x v="2"/>
    <x v="2"/>
    <d v="1899-12-30T11:25:00"/>
    <s v="11"/>
    <d v="2025-03-24T00:00:00"/>
    <d v="1899-12-30T17:25:00"/>
    <x v="24"/>
    <s v="David Williams"/>
    <x v="1"/>
    <x v="0"/>
    <s v="Flowers"/>
    <x v="0"/>
    <x v="6"/>
    <x v="0"/>
    <n v="56.49"/>
    <d v="2025-03-23T00:44:00"/>
    <d v="2024-12-09T00:11:00"/>
    <x v="0"/>
    <d v="2025-03-24T17:25:00"/>
    <d v="2025-03-24T00:44:00"/>
    <x v="0"/>
  </r>
  <r>
    <s v="ORD-20250223-03361"/>
    <x v="0"/>
    <s v="FLW-001"/>
    <x v="1"/>
    <n v="53.04"/>
    <x v="11"/>
    <n v="1"/>
    <x v="42"/>
    <x v="5"/>
    <d v="1899-12-30T20:37:00"/>
    <s v="20"/>
    <d v="2025-02-24T00:00:00"/>
    <d v="1899-12-30T15:05:00"/>
    <x v="34"/>
    <s v="Rohit Hussain"/>
    <x v="3"/>
    <x v="1"/>
    <s v="Flowers"/>
    <x v="0"/>
    <x v="1"/>
    <x v="2"/>
    <n v="53.04"/>
    <d v="2025-02-23T01:18:00"/>
    <d v="2024-08-08T01:18:00"/>
    <x v="0"/>
    <d v="2025-02-24T15:05:00"/>
    <d v="2025-02-24T01:18:00"/>
    <x v="0"/>
  </r>
  <r>
    <s v="ORD-20250126-03362"/>
    <x v="0"/>
    <s v="FLW-002"/>
    <x v="5"/>
    <n v="58.84"/>
    <x v="3"/>
    <n v="1"/>
    <x v="250"/>
    <x v="4"/>
    <d v="1899-12-30T11:15:00"/>
    <s v="11"/>
    <d v="2025-01-26T00:00:00"/>
    <d v="1899-12-30T14:15:00"/>
    <x v="14"/>
    <s v="Arjun Ahmed"/>
    <x v="1"/>
    <x v="1"/>
    <s v="Flowers"/>
    <x v="1"/>
    <x v="3"/>
    <x v="0"/>
    <n v="58.84"/>
    <d v="2025-01-26T01:15:00"/>
    <d v="2024-09-05T00:56:00"/>
    <x v="0"/>
    <d v="2025-01-26T14:15:00"/>
    <d v="2025-01-27T01:15:00"/>
    <x v="1"/>
  </r>
  <r>
    <s v="ORD-20240831-03363"/>
    <x v="0"/>
    <s v="BAL-001"/>
    <x v="13"/>
    <n v="22.71"/>
    <x v="8"/>
    <n v="1"/>
    <x v="270"/>
    <x v="7"/>
    <d v="1899-12-30T09:32:00"/>
    <s v="9"/>
    <d v="2024-09-01T00:00:00"/>
    <d v="1899-12-30T10:32:00"/>
    <x v="0"/>
    <s v="Aijaz Chaudhry"/>
    <x v="0"/>
    <x v="1"/>
    <s v="Balloons"/>
    <x v="0"/>
    <x v="0"/>
    <x v="0"/>
    <n v="22.71"/>
    <d v="2024-08-31T00:22:00"/>
    <d v="2024-08-11T01:29:00"/>
    <x v="0"/>
    <d v="2024-09-01T10:32:00"/>
    <d v="2024-09-01T00:22:00"/>
    <x v="0"/>
  </r>
  <r>
    <s v="ORD-20240831-03364"/>
    <x v="0"/>
    <s v="CKE-001"/>
    <x v="7"/>
    <n v="58.61"/>
    <x v="5"/>
    <n v="1"/>
    <x v="270"/>
    <x v="7"/>
    <d v="1899-12-30T16:48:00"/>
    <s v="16"/>
    <d v="2024-09-01T00:00:00"/>
    <d v="1899-12-30T17:48:00"/>
    <x v="2"/>
    <s v="Sara Shaikh"/>
    <x v="0"/>
    <x v="0"/>
    <s v="Cakes"/>
    <x v="0"/>
    <x v="0"/>
    <x v="2"/>
    <n v="58.61"/>
    <d v="2024-08-31T00:00:00"/>
    <d v="2024-08-22T01:18:00"/>
    <x v="0"/>
    <d v="2024-09-01T17:48:00"/>
    <d v="2024-09-01T00:00:00"/>
    <x v="0"/>
  </r>
  <r>
    <s v="ORD-20250709-03365"/>
    <x v="0"/>
    <s v="PAF-001"/>
    <x v="12"/>
    <n v="21.89"/>
    <x v="8"/>
    <n v="1"/>
    <x v="22"/>
    <x v="8"/>
    <d v="1899-12-30T14:27:00"/>
    <s v="14"/>
    <d v="2025-07-10T00:00:00"/>
    <d v="1899-12-30T15:27:00"/>
    <x v="11"/>
    <s v="Aisha Al Nuaimi"/>
    <x v="0"/>
    <x v="0"/>
    <s v="Bakery"/>
    <x v="0"/>
    <x v="3"/>
    <x v="2"/>
    <n v="21.89"/>
    <d v="2025-07-09T00:33:00"/>
    <d v="2024-08-03T00:25:00"/>
    <x v="0"/>
    <d v="2025-07-10T15:27:00"/>
    <d v="2025-07-10T00:33:00"/>
    <x v="0"/>
  </r>
  <r>
    <s v="ORD-20250204-03366"/>
    <x v="0"/>
    <s v="PER-002"/>
    <x v="15"/>
    <n v="20.12"/>
    <x v="0"/>
    <n v="2"/>
    <x v="171"/>
    <x v="5"/>
    <d v="1899-12-30T10:47:00"/>
    <s v="10"/>
    <d v="2025-02-05T00:00:00"/>
    <d v="1899-12-30T12:47:00"/>
    <x v="14"/>
    <s v="Imran Chaudhry"/>
    <x v="1"/>
    <x v="0"/>
    <s v="Personalized"/>
    <x v="0"/>
    <x v="1"/>
    <x v="0"/>
    <n v="40.24"/>
    <d v="2025-02-04T00:56:00"/>
    <d v="2024-08-16T00:22:00"/>
    <x v="0"/>
    <d v="2025-02-05T12:47:00"/>
    <d v="2025-02-05T00:56:00"/>
    <x v="0"/>
  </r>
  <r>
    <s v="ORD-20240923-03367"/>
    <x v="0"/>
    <s v="HOM-001"/>
    <x v="3"/>
    <n v="30.18"/>
    <x v="2"/>
    <n v="1"/>
    <x v="133"/>
    <x v="3"/>
    <d v="1899-12-30T17:56:00"/>
    <s v="17"/>
    <d v="2024-09-24T00:00:00"/>
    <d v="1899-12-30T14:44:00"/>
    <x v="20"/>
    <s v="Hina Shaikh"/>
    <x v="4"/>
    <x v="0"/>
    <s v="Home Fragrance"/>
    <x v="0"/>
    <x v="4"/>
    <x v="1"/>
    <n v="30.18"/>
    <d v="2024-09-23T00:22:00"/>
    <d v="2024-08-02T00:56:00"/>
    <x v="0"/>
    <d v="2024-09-24T14:44:00"/>
    <d v="2024-09-24T00:22:00"/>
    <x v="0"/>
  </r>
  <r>
    <s v="ORD-20250129-03368"/>
    <x v="0"/>
    <s v="HMP-002"/>
    <x v="8"/>
    <n v="83.98"/>
    <x v="4"/>
    <n v="1"/>
    <x v="249"/>
    <x v="4"/>
    <d v="1899-12-30T10:26:00"/>
    <s v="10"/>
    <d v="2025-01-30T00:00:00"/>
    <d v="1899-12-30T15:26:00"/>
    <x v="1"/>
    <s v="Priya Shaikh"/>
    <x v="1"/>
    <x v="1"/>
    <s v="Hamper"/>
    <x v="0"/>
    <x v="5"/>
    <x v="0"/>
    <n v="83.98"/>
    <d v="2025-01-29T00:22:00"/>
    <d v="2024-08-19T00:44:00"/>
    <x v="0"/>
    <d v="2025-01-30T15:26:00"/>
    <d v="2025-01-30T00:22:00"/>
    <x v="0"/>
  </r>
  <r>
    <s v="ORD-20250618-03369"/>
    <x v="0"/>
    <s v="PAF-001"/>
    <x v="12"/>
    <n v="24.1"/>
    <x v="3"/>
    <n v="1"/>
    <x v="161"/>
    <x v="6"/>
    <d v="1899-12-30T21:20:00"/>
    <s v="21"/>
    <d v="2025-06-19T00:00:00"/>
    <d v="1899-12-30T18:51:00"/>
    <x v="16"/>
    <s v="Hina Khan"/>
    <x v="0"/>
    <x v="0"/>
    <s v="Bakery"/>
    <x v="0"/>
    <x v="1"/>
    <x v="1"/>
    <n v="24.1"/>
    <d v="2025-06-18T01:29:00"/>
    <d v="2024-08-13T00:33:00"/>
    <x v="0"/>
    <d v="2025-06-19T18:51:00"/>
    <d v="2025-06-19T01:29:00"/>
    <x v="0"/>
  </r>
  <r>
    <s v="ORD-20241202-03370"/>
    <x v="0"/>
    <s v="DAT-001"/>
    <x v="6"/>
    <n v="28.81"/>
    <x v="4"/>
    <n v="1"/>
    <x v="261"/>
    <x v="11"/>
    <d v="1899-12-30T16:51:00"/>
    <s v="16"/>
    <d v="2024-12-03T00:00:00"/>
    <d v="1899-12-30T18:51:00"/>
    <x v="18"/>
    <s v="Aijaz Iqbal"/>
    <x v="1"/>
    <x v="0"/>
    <s v="Dates &amp; Sweets"/>
    <x v="0"/>
    <x v="2"/>
    <x v="0"/>
    <n v="28.81"/>
    <d v="2024-12-02T00:33:00"/>
    <d v="2024-08-04T01:18:00"/>
    <x v="0"/>
    <d v="2024-12-03T18:51:00"/>
    <d v="2024-12-03T00:33:00"/>
    <x v="0"/>
  </r>
  <r>
    <s v="ORD-20241213-03371"/>
    <x v="0"/>
    <s v="PRF-001"/>
    <x v="14"/>
    <n v="109.25"/>
    <x v="2"/>
    <n v="1"/>
    <x v="364"/>
    <x v="11"/>
    <d v="1899-12-30T14:30:00"/>
    <s v="14"/>
    <d v="2024-12-13T00:00:00"/>
    <d v="1899-12-30T18:30:00"/>
    <x v="12"/>
    <s v="Faisal Al Mazrouei"/>
    <x v="1"/>
    <x v="0"/>
    <s v="Perfume"/>
    <x v="1"/>
    <x v="1"/>
    <x v="0"/>
    <n v="109.25"/>
    <d v="2024-12-13T01:07:00"/>
    <d v="2024-09-20T01:15:00"/>
    <x v="0"/>
    <d v="2024-12-13T18:30:00"/>
    <d v="2024-12-14T01:07:00"/>
    <x v="1"/>
  </r>
  <r>
    <s v="ORD-20241031-03372"/>
    <x v="0"/>
    <s v="GFT-001"/>
    <x v="2"/>
    <n v="33.9"/>
    <x v="1"/>
    <n v="1"/>
    <x v="340"/>
    <x v="10"/>
    <d v="1899-12-30T15:28:00"/>
    <s v="15"/>
    <d v="2024-11-01T00:00:00"/>
    <d v="1899-12-30T16:28:00"/>
    <x v="30"/>
    <s v="Priya Iqbal"/>
    <x v="4"/>
    <x v="1"/>
    <s v="Gifting"/>
    <x v="0"/>
    <x v="1"/>
    <x v="1"/>
    <n v="33.9"/>
    <d v="2024-10-31T00:44:00"/>
    <d v="2024-08-03T01:15:00"/>
    <x v="0"/>
    <d v="2024-11-01T16:28:00"/>
    <d v="2024-11-01T00:44:00"/>
    <x v="0"/>
  </r>
  <r>
    <s v="ORD-20250617-03373"/>
    <x v="0"/>
    <s v="GFT-001"/>
    <x v="2"/>
    <n v="35.5"/>
    <x v="3"/>
    <n v="1"/>
    <x v="325"/>
    <x v="6"/>
    <d v="1899-12-30T11:45:00"/>
    <s v="11"/>
    <d v="2025-06-18T00:00:00"/>
    <d v="1899-12-30T16:45:00"/>
    <x v="29"/>
    <s v="Omar Al Shamsi"/>
    <x v="2"/>
    <x v="0"/>
    <s v="Gifting"/>
    <x v="0"/>
    <x v="1"/>
    <x v="0"/>
    <n v="35.5"/>
    <d v="2025-06-17T00:33:00"/>
    <d v="2024-08-11T00:33:00"/>
    <x v="0"/>
    <d v="2025-06-18T16:45:00"/>
    <d v="2025-06-18T00:33:00"/>
    <x v="0"/>
  </r>
  <r>
    <s v="ORD-20240811-03374"/>
    <x v="0"/>
    <s v="FLW-002"/>
    <x v="5"/>
    <n v="60.41"/>
    <x v="2"/>
    <n v="1"/>
    <x v="251"/>
    <x v="7"/>
    <d v="1899-12-30T09:56:00"/>
    <s v="9"/>
    <d v="2024-08-11T00:00:00"/>
    <d v="1899-12-30T12:56:00"/>
    <x v="31"/>
    <s v="Zain Hussain"/>
    <x v="5"/>
    <x v="1"/>
    <s v="Flowers"/>
    <x v="1"/>
    <x v="0"/>
    <x v="0"/>
    <n v="60.41"/>
    <d v="2024-08-11T01:29:00"/>
    <d v="2024-08-05T00:22:00"/>
    <x v="0"/>
    <d v="2024-08-11T12:56:00"/>
    <d v="2024-08-12T01:29:00"/>
    <x v="1"/>
  </r>
  <r>
    <s v="ORD-20241005-03375"/>
    <x v="0"/>
    <s v="BAL-001"/>
    <x v="13"/>
    <n v="26.21"/>
    <x v="8"/>
    <n v="2"/>
    <x v="232"/>
    <x v="10"/>
    <d v="1899-12-30T09:37:00"/>
    <s v="9"/>
    <d v="2024-10-05T00:00:00"/>
    <d v="1899-12-30T14:37:00"/>
    <x v="11"/>
    <s v="Latifa Al Suwaidi"/>
    <x v="0"/>
    <x v="1"/>
    <s v="Balloons"/>
    <x v="1"/>
    <x v="1"/>
    <x v="0"/>
    <n v="52.42"/>
    <d v="2024-10-05T00:44:00"/>
    <d v="2024-10-05T00:44:00"/>
    <x v="1"/>
    <d v="2024-10-05T14:37:00"/>
    <d v="2024-10-06T00:44:00"/>
    <x v="1"/>
  </r>
  <r>
    <s v="ORD-20250130-03376"/>
    <x v="0"/>
    <s v="PER-001"/>
    <x v="10"/>
    <n v="11.18"/>
    <x v="8"/>
    <n v="2"/>
    <x v="81"/>
    <x v="4"/>
    <d v="1899-12-30T19:11:00"/>
    <s v="19"/>
    <d v="2025-01-31T00:00:00"/>
    <d v="1899-12-30T19:11:00"/>
    <x v="17"/>
    <s v="Olivia Smith"/>
    <x v="2"/>
    <x v="1"/>
    <s v="Personalized"/>
    <x v="0"/>
    <x v="0"/>
    <x v="0"/>
    <n v="22.36"/>
    <d v="2025-01-30T00:56:00"/>
    <d v="2024-10-10T00:33:00"/>
    <x v="0"/>
    <d v="2025-01-31T19:11:00"/>
    <d v="2025-01-31T00:56:00"/>
    <x v="0"/>
  </r>
  <r>
    <s v="ORD-20250104-03377"/>
    <x v="0"/>
    <s v="HMP-001"/>
    <x v="11"/>
    <n v="76.59"/>
    <x v="9"/>
    <n v="14"/>
    <x v="98"/>
    <x v="4"/>
    <d v="1899-12-30T14:40:00"/>
    <s v="14"/>
    <d v="2025-01-04T00:00:00"/>
    <d v="1899-12-30T18:40:00"/>
    <x v="24"/>
    <s v="Mohammed Al Marri"/>
    <x v="1"/>
    <x v="1"/>
    <s v="Hamper"/>
    <x v="1"/>
    <x v="0"/>
    <x v="0"/>
    <n v="1072.26"/>
    <d v="2025-01-04T00:11:00"/>
    <d v="2024-08-01T00:56:00"/>
    <x v="0"/>
    <d v="2025-01-04T18:40:00"/>
    <d v="2025-01-05T00:11:00"/>
    <x v="1"/>
  </r>
  <r>
    <s v="ORD-20241127-03378"/>
    <x v="0"/>
    <s v="CKE-001"/>
    <x v="7"/>
    <n v="60.61"/>
    <x v="5"/>
    <n v="3"/>
    <x v="313"/>
    <x v="9"/>
    <d v="1899-12-30T20:21:00"/>
    <s v="20"/>
    <d v="2024-11-28T00:00:00"/>
    <d v="1899-12-30T20:21:00"/>
    <x v="6"/>
    <s v="Neha Hussain"/>
    <x v="0"/>
    <x v="1"/>
    <s v="Cakes"/>
    <x v="0"/>
    <x v="1"/>
    <x v="0"/>
    <n v="181.82999999999998"/>
    <d v="2024-11-27T01:07:00"/>
    <d v="2024-10-30T00:56:00"/>
    <x v="0"/>
    <d v="2024-11-28T20:21:00"/>
    <d v="2024-11-28T01:07:00"/>
    <x v="0"/>
  </r>
  <r>
    <s v="ORD-20250813-03379"/>
    <x v="0"/>
    <s v="CHC-001"/>
    <x v="17"/>
    <n v="17.78"/>
    <x v="1"/>
    <n v="1"/>
    <x v="159"/>
    <x v="7"/>
    <d v="1899-12-30T21:38:00"/>
    <s v="21"/>
    <d v="2025-08-15T00:00:00"/>
    <d v="1899-12-30T17:29:00"/>
    <x v="7"/>
    <s v="Rohit Verma"/>
    <x v="0"/>
    <x v="1"/>
    <s v="Chocolate"/>
    <x v="2"/>
    <x v="4"/>
    <x v="0"/>
    <n v="17.78"/>
    <d v="2025-08-13T01:29:00"/>
    <d v="2024-08-26T00:56:00"/>
    <x v="0"/>
    <d v="2025-08-15T17:29:00"/>
    <d v="2025-08-14T01:29:00"/>
    <x v="0"/>
  </r>
  <r>
    <s v="ORD-20250505-03380"/>
    <x v="0"/>
    <s v="FLW-002"/>
    <x v="5"/>
    <n v="57.35"/>
    <x v="5"/>
    <n v="1"/>
    <x v="120"/>
    <x v="1"/>
    <d v="1899-12-30T14:00:00"/>
    <s v="14"/>
    <d v="2025-05-06T00:00:00"/>
    <d v="1899-12-30T17:00:00"/>
    <x v="8"/>
    <s v="Rohit Kumar"/>
    <x v="2"/>
    <x v="1"/>
    <s v="Flowers"/>
    <x v="0"/>
    <x v="1"/>
    <x v="0"/>
    <n v="57.35"/>
    <d v="2025-05-05T00:33:00"/>
    <d v="2024-08-09T01:07:00"/>
    <x v="0"/>
    <d v="2025-05-06T17:00:00"/>
    <d v="2025-05-06T00:33:00"/>
    <x v="0"/>
  </r>
  <r>
    <s v="ORD-20250214-03381"/>
    <x v="0"/>
    <s v="PRF-001"/>
    <x v="14"/>
    <n v="128.06"/>
    <x v="12"/>
    <n v="1"/>
    <x v="176"/>
    <x v="5"/>
    <d v="1899-12-30T19:12:00"/>
    <s v="19"/>
    <d v="2025-02-15T00:00:00"/>
    <d v="1899-12-30T20:12:00"/>
    <x v="19"/>
    <s v="Zain Hussain"/>
    <x v="0"/>
    <x v="1"/>
    <s v="Perfume"/>
    <x v="0"/>
    <x v="1"/>
    <x v="0"/>
    <n v="128.06"/>
    <d v="2025-02-14T00:00:00"/>
    <d v="2024-08-05T00:22:00"/>
    <x v="0"/>
    <d v="2025-02-15T20:12:00"/>
    <d v="2025-02-15T00:00:00"/>
    <x v="0"/>
  </r>
  <r>
    <s v="ORD-20241207-03382"/>
    <x v="0"/>
    <s v="PER-001"/>
    <x v="10"/>
    <n v="13.17"/>
    <x v="8"/>
    <n v="1"/>
    <x v="154"/>
    <x v="11"/>
    <d v="1899-12-30T09:21:00"/>
    <s v="9"/>
    <d v="2024-12-08T00:00:00"/>
    <d v="1899-12-30T15:21:00"/>
    <x v="18"/>
    <s v="Ahmed Al Mansoori"/>
    <x v="1"/>
    <x v="0"/>
    <s v="Personalized"/>
    <x v="0"/>
    <x v="0"/>
    <x v="0"/>
    <n v="13.17"/>
    <d v="2024-12-07T00:33:00"/>
    <d v="2024-08-05T00:11:00"/>
    <x v="0"/>
    <d v="2024-12-08T15:21:00"/>
    <d v="2024-12-08T00:33:00"/>
    <x v="0"/>
  </r>
  <r>
    <s v="ORD-20240917-03383"/>
    <x v="0"/>
    <s v="HMP-001"/>
    <x v="11"/>
    <n v="81.34"/>
    <x v="10"/>
    <n v="3"/>
    <x v="254"/>
    <x v="3"/>
    <d v="1899-12-30T14:24:00"/>
    <s v="14"/>
    <d v="2024-09-17T00:00:00"/>
    <d v="1899-12-30T18:24:00"/>
    <x v="1"/>
    <s v="Ayesha Shaikh"/>
    <x v="1"/>
    <x v="0"/>
    <s v="Hamper"/>
    <x v="1"/>
    <x v="0"/>
    <x v="1"/>
    <n v="244.02"/>
    <d v="2024-09-17T00:00:00"/>
    <d v="2024-09-06T00:11:00"/>
    <x v="0"/>
    <d v="2024-09-17T18:24:00"/>
    <d v="2024-09-18T00:00:00"/>
    <x v="1"/>
  </r>
  <r>
    <s v="ORD-20250420-03384"/>
    <x v="0"/>
    <s v="FLW-002"/>
    <x v="5"/>
    <n v="58.84"/>
    <x v="6"/>
    <n v="1"/>
    <x v="373"/>
    <x v="0"/>
    <d v="1899-12-30T12:58:00"/>
    <s v="12"/>
    <d v="2025-04-20T00:00:00"/>
    <d v="1899-12-30T19:58:00"/>
    <x v="30"/>
    <s v="Reem Al Shamsi"/>
    <x v="4"/>
    <x v="0"/>
    <s v="Flowers"/>
    <x v="1"/>
    <x v="1"/>
    <x v="0"/>
    <n v="58.84"/>
    <d v="2025-04-20T01:18:00"/>
    <d v="2024-08-27T00:44:00"/>
    <x v="0"/>
    <d v="2025-04-20T19:58:00"/>
    <d v="2025-04-21T01:18:00"/>
    <x v="1"/>
  </r>
  <r>
    <s v="ORD-20250804-03385"/>
    <x v="0"/>
    <s v="DAT-001"/>
    <x v="6"/>
    <n v="28.27"/>
    <x v="7"/>
    <n v="1"/>
    <x v="359"/>
    <x v="7"/>
    <d v="1899-12-30T17:07:00"/>
    <s v="17"/>
    <d v="2025-08-05T00:00:00"/>
    <d v="1899-12-30T18:07:00"/>
    <x v="17"/>
    <s v="Rohit Shaikh"/>
    <x v="2"/>
    <x v="0"/>
    <s v="Dates &amp; Sweets"/>
    <x v="0"/>
    <x v="0"/>
    <x v="1"/>
    <n v="28.27"/>
    <d v="2025-08-04T00:44:00"/>
    <d v="2024-10-28T00:56:00"/>
    <x v="0"/>
    <d v="2025-08-05T18:07:00"/>
    <d v="2025-08-05T00:44:00"/>
    <x v="0"/>
  </r>
  <r>
    <s v="ORD-20240807-03386"/>
    <x v="0"/>
    <s v="FLW-002"/>
    <x v="5"/>
    <n v="52.48"/>
    <x v="3"/>
    <n v="2"/>
    <x v="86"/>
    <x v="7"/>
    <d v="1899-12-30T10:12:00"/>
    <s v="10"/>
    <d v="2024-08-08T00:00:00"/>
    <d v="1899-12-30T12:12:00"/>
    <x v="3"/>
    <s v="Priya Hussain"/>
    <x v="0"/>
    <x v="1"/>
    <s v="Flowers"/>
    <x v="0"/>
    <x v="1"/>
    <x v="0"/>
    <n v="104.96"/>
    <d v="2024-08-07T00:25:00"/>
    <d v="2024-08-07T00:25:00"/>
    <x v="1"/>
    <d v="2024-08-08T12:12:00"/>
    <d v="2024-08-08T00:25:00"/>
    <x v="0"/>
  </r>
  <r>
    <s v="ORD-20241118-03387"/>
    <x v="0"/>
    <s v="PAF-001"/>
    <x v="12"/>
    <n v="22.59"/>
    <x v="5"/>
    <n v="1"/>
    <x v="320"/>
    <x v="9"/>
    <d v="1899-12-30T21:29:00"/>
    <s v="21"/>
    <d v="2024-11-20T00:00:00"/>
    <d v="1899-12-30T18:42:00"/>
    <x v="31"/>
    <s v="Aisha Al Marri"/>
    <x v="5"/>
    <x v="0"/>
    <s v="Bakery"/>
    <x v="2"/>
    <x v="0"/>
    <x v="1"/>
    <n v="22.59"/>
    <d v="2024-11-18T01:29:00"/>
    <d v="2024-08-12T00:44:00"/>
    <x v="0"/>
    <d v="2024-11-20T18:42:00"/>
    <d v="2024-11-19T01:29:00"/>
    <x v="0"/>
  </r>
  <r>
    <s v="ORD-20250618-03388"/>
    <x v="0"/>
    <s v="PAF-001"/>
    <x v="12"/>
    <n v="23.64"/>
    <x v="8"/>
    <n v="1"/>
    <x v="161"/>
    <x v="6"/>
    <d v="1899-12-30T15:05:00"/>
    <s v="15"/>
    <d v="2025-06-19T00:00:00"/>
    <d v="1899-12-30T18:05:00"/>
    <x v="11"/>
    <s v="Meera Patel"/>
    <x v="0"/>
    <x v="0"/>
    <s v="Bakery"/>
    <x v="0"/>
    <x v="5"/>
    <x v="1"/>
    <n v="23.64"/>
    <d v="2025-06-18T00:22:00"/>
    <d v="2024-08-03T00:22:00"/>
    <x v="0"/>
    <d v="2025-06-19T18:05:00"/>
    <d v="2025-06-19T00:22:00"/>
    <x v="0"/>
  </r>
  <r>
    <s v="ORD-20250324-03389"/>
    <x v="0"/>
    <s v="PER-001"/>
    <x v="10"/>
    <n v="11.79"/>
    <x v="5"/>
    <n v="2"/>
    <x v="76"/>
    <x v="2"/>
    <d v="1899-12-30T17:47:00"/>
    <s v="17"/>
    <d v="2025-03-25T00:00:00"/>
    <d v="1899-12-30T21:47:00"/>
    <x v="0"/>
    <s v="Aisha Al Mazrouei"/>
    <x v="0"/>
    <x v="0"/>
    <s v="Personalized"/>
    <x v="0"/>
    <x v="2"/>
    <x v="0"/>
    <n v="23.58"/>
    <d v="2025-03-24T00:22:00"/>
    <d v="2024-08-04T00:44:00"/>
    <x v="0"/>
    <d v="2025-03-25T21:47:00"/>
    <d v="2025-03-25T00:22:00"/>
    <x v="0"/>
  </r>
  <r>
    <s v="ORD-20250514-03390"/>
    <x v="0"/>
    <s v="DAT-001"/>
    <x v="6"/>
    <n v="31.47"/>
    <x v="7"/>
    <n v="1"/>
    <x v="197"/>
    <x v="1"/>
    <d v="1899-12-30T19:11:00"/>
    <s v="19"/>
    <d v="2025-05-16T00:00:00"/>
    <d v="1899-12-30T21:11:00"/>
    <x v="23"/>
    <s v="Rakesh Khan"/>
    <x v="5"/>
    <x v="1"/>
    <s v="Dates &amp; Sweets"/>
    <x v="2"/>
    <x v="1"/>
    <x v="2"/>
    <n v="31.47"/>
    <d v="2025-05-14T00:56:00"/>
    <d v="2024-08-02T01:18:00"/>
    <x v="0"/>
    <d v="2025-05-16T21:11:00"/>
    <d v="2025-05-15T00:56:00"/>
    <x v="0"/>
  </r>
  <r>
    <s v="ORD-20250426-03391"/>
    <x v="0"/>
    <s v="HMP-001"/>
    <x v="11"/>
    <n v="83.72"/>
    <x v="12"/>
    <n v="1"/>
    <x v="129"/>
    <x v="0"/>
    <d v="1899-12-30T12:07:00"/>
    <s v="12"/>
    <d v="2025-04-26T00:00:00"/>
    <d v="1899-12-30T19:07:00"/>
    <x v="35"/>
    <s v="Hina Kumar"/>
    <x v="5"/>
    <x v="0"/>
    <s v="Hamper"/>
    <x v="1"/>
    <x v="0"/>
    <x v="0"/>
    <n v="83.72"/>
    <d v="2025-04-26T00:11:00"/>
    <d v="2024-10-29T00:22:00"/>
    <x v="0"/>
    <d v="2025-04-26T19:07:00"/>
    <d v="2025-04-27T00:11:00"/>
    <x v="1"/>
  </r>
  <r>
    <s v="ORD-20241106-03392"/>
    <x v="0"/>
    <s v="PER-001"/>
    <x v="10"/>
    <n v="11.12"/>
    <x v="8"/>
    <n v="1"/>
    <x v="200"/>
    <x v="9"/>
    <d v="1899-12-30T20:42:00"/>
    <s v="20"/>
    <d v="2024-11-07T00:00:00"/>
    <d v="1899-12-30T21:42:00"/>
    <x v="30"/>
    <s v="Sana Patel"/>
    <x v="4"/>
    <x v="1"/>
    <s v="Personalized"/>
    <x v="0"/>
    <x v="0"/>
    <x v="0"/>
    <n v="11.12"/>
    <d v="2024-11-06T00:25:00"/>
    <d v="2024-09-05T01:18:00"/>
    <x v="0"/>
    <d v="2024-11-07T21:42:00"/>
    <d v="2024-11-07T00:25:00"/>
    <x v="0"/>
  </r>
  <r>
    <s v="ORD-20240805-03393"/>
    <x v="0"/>
    <s v="BBY-001"/>
    <x v="16"/>
    <n v="60.65"/>
    <x v="0"/>
    <n v="1"/>
    <x v="195"/>
    <x v="7"/>
    <d v="1899-12-30T09:53:00"/>
    <s v="9"/>
    <d v="2024-08-05T00:00:00"/>
    <d v="1899-12-30T15:53:00"/>
    <x v="12"/>
    <s v="James Williams"/>
    <x v="1"/>
    <x v="1"/>
    <s v="Baby"/>
    <x v="1"/>
    <x v="3"/>
    <x v="2"/>
    <n v="60.65"/>
    <d v="2024-08-05T00:56:00"/>
    <d v="2024-08-05T00:56:00"/>
    <x v="1"/>
    <d v="2024-08-05T15:53:00"/>
    <d v="2024-08-06T00:56:00"/>
    <x v="1"/>
  </r>
  <r>
    <s v="ORD-20250214-03394"/>
    <x v="0"/>
    <s v="PAF-001"/>
    <x v="12"/>
    <n v="21.75"/>
    <x v="8"/>
    <n v="2"/>
    <x v="176"/>
    <x v="5"/>
    <d v="1899-12-30T14:53:00"/>
    <s v="14"/>
    <d v="2025-02-15T00:00:00"/>
    <d v="1899-12-30T17:53:00"/>
    <x v="36"/>
    <s v="Meera Chaudhry"/>
    <x v="6"/>
    <x v="1"/>
    <s v="Bakery"/>
    <x v="0"/>
    <x v="1"/>
    <x v="0"/>
    <n v="43.5"/>
    <d v="2025-02-14T01:29:00"/>
    <d v="2024-08-17T01:07:00"/>
    <x v="0"/>
    <d v="2025-02-15T17:53:00"/>
    <d v="2025-02-15T01:29:00"/>
    <x v="0"/>
  </r>
  <r>
    <s v="ORD-20250621-03395"/>
    <x v="0"/>
    <s v="FLW-002"/>
    <x v="5"/>
    <n v="56.35"/>
    <x v="10"/>
    <n v="1"/>
    <x v="220"/>
    <x v="6"/>
    <d v="1899-12-30T17:51:00"/>
    <s v="17"/>
    <d v="2025-06-22T00:00:00"/>
    <d v="1899-12-30T20:51:00"/>
    <x v="21"/>
    <s v="Emily Johnson"/>
    <x v="4"/>
    <x v="0"/>
    <s v="Flowers"/>
    <x v="0"/>
    <x v="1"/>
    <x v="0"/>
    <n v="56.35"/>
    <d v="2025-06-21T01:15:00"/>
    <d v="2024-11-22T00:44:00"/>
    <x v="0"/>
    <d v="2025-06-22T20:51:00"/>
    <d v="2025-06-22T01:15:00"/>
    <x v="0"/>
  </r>
  <r>
    <s v="ORD-20240822-03396"/>
    <x v="0"/>
    <s v="HOM-001"/>
    <x v="3"/>
    <n v="28.74"/>
    <x v="6"/>
    <n v="1"/>
    <x v="157"/>
    <x v="7"/>
    <d v="1899-12-30T21:31:00"/>
    <s v="21"/>
    <d v="2024-08-24T00:00:00"/>
    <d v="1899-12-30T15:06:00"/>
    <x v="7"/>
    <s v="Sara Shaikh"/>
    <x v="0"/>
    <x v="1"/>
    <s v="Home Fragrance"/>
    <x v="2"/>
    <x v="1"/>
    <x v="1"/>
    <n v="28.74"/>
    <d v="2024-08-22T01:18:00"/>
    <d v="2024-08-22T01:18:00"/>
    <x v="1"/>
    <d v="2024-08-24T15:06:00"/>
    <d v="2024-08-23T01:18:00"/>
    <x v="0"/>
  </r>
  <r>
    <s v="ORD-20240812-03397"/>
    <x v="0"/>
    <s v="FLW-002"/>
    <x v="5"/>
    <n v="60.95"/>
    <x v="1"/>
    <n v="2"/>
    <x v="152"/>
    <x v="7"/>
    <d v="1899-12-30T18:56:00"/>
    <s v="18"/>
    <d v="2024-08-13T00:00:00"/>
    <d v="1899-12-30T20:56:00"/>
    <x v="4"/>
    <s v="Rohit Khan"/>
    <x v="0"/>
    <x v="0"/>
    <s v="Flowers"/>
    <x v="0"/>
    <x v="3"/>
    <x v="2"/>
    <n v="121.9"/>
    <d v="2024-08-12T01:29:00"/>
    <d v="2024-08-12T01:29:00"/>
    <x v="1"/>
    <d v="2024-08-13T20:56:00"/>
    <d v="2024-08-13T01:29:00"/>
    <x v="0"/>
  </r>
  <r>
    <s v="ORD-20250621-03398"/>
    <x v="0"/>
    <s v="DAT-001"/>
    <x v="6"/>
    <n v="31.48"/>
    <x v="7"/>
    <n v="1"/>
    <x v="220"/>
    <x v="6"/>
    <d v="1899-12-30T19:41:00"/>
    <s v="19"/>
    <d v="2025-06-22T00:00:00"/>
    <d v="1899-12-30T19:09:00"/>
    <x v="19"/>
    <s v="Latifa Al Mazrouei"/>
    <x v="0"/>
    <x v="1"/>
    <s v="Dates &amp; Sweets"/>
    <x v="0"/>
    <x v="1"/>
    <x v="0"/>
    <n v="31.48"/>
    <d v="2025-06-21T01:29:00"/>
    <d v="2024-08-14T00:22:00"/>
    <x v="0"/>
    <d v="2025-06-22T19:09:00"/>
    <d v="2025-06-22T01:29:00"/>
    <x v="0"/>
  </r>
  <r>
    <s v="ORD-20250512-03399"/>
    <x v="0"/>
    <s v="HOM-001"/>
    <x v="3"/>
    <n v="30.09"/>
    <x v="6"/>
    <n v="2"/>
    <x v="318"/>
    <x v="1"/>
    <d v="1899-12-30T20:56:00"/>
    <s v="20"/>
    <d v="2025-05-14T00:00:00"/>
    <d v="1899-12-30T19:47:00"/>
    <x v="14"/>
    <s v="Maryam Al Shamsi"/>
    <x v="1"/>
    <x v="1"/>
    <s v="Home Fragrance"/>
    <x v="2"/>
    <x v="0"/>
    <x v="0"/>
    <n v="60.18"/>
    <d v="2025-05-12T00:22:00"/>
    <d v="2024-09-13T00:56:00"/>
    <x v="0"/>
    <d v="2025-05-14T19:47:00"/>
    <d v="2025-05-13T00:22:00"/>
    <x v="0"/>
  </r>
  <r>
    <s v="ORD-20240818-03400"/>
    <x v="0"/>
    <s v="PRF-001"/>
    <x v="14"/>
    <n v="106.22"/>
    <x v="12"/>
    <n v="1"/>
    <x v="214"/>
    <x v="7"/>
    <d v="1899-12-30T20:40:00"/>
    <s v="20"/>
    <d v="2024-08-20T00:00:00"/>
    <d v="1899-12-30T12:38:00"/>
    <x v="6"/>
    <s v="Aijaz Chaudhry"/>
    <x v="0"/>
    <x v="1"/>
    <s v="Perfume"/>
    <x v="2"/>
    <x v="1"/>
    <x v="0"/>
    <n v="106.22"/>
    <d v="2024-08-18T00:11:00"/>
    <d v="2024-08-11T01:29:00"/>
    <x v="0"/>
    <d v="2024-08-20T12:38:00"/>
    <d v="2024-08-19T00:11:00"/>
    <x v="0"/>
  </r>
  <r>
    <s v="ORD-20240921-03401"/>
    <x v="0"/>
    <s v="BBY-001"/>
    <x v="16"/>
    <n v="58.16"/>
    <x v="0"/>
    <n v="1"/>
    <x v="61"/>
    <x v="3"/>
    <d v="1899-12-30T19:24:00"/>
    <s v="19"/>
    <d v="2024-09-23T00:00:00"/>
    <d v="1899-12-30T20:24:00"/>
    <x v="26"/>
    <s v="Maryam Al Mazrouei"/>
    <x v="1"/>
    <x v="0"/>
    <s v="Baby"/>
    <x v="2"/>
    <x v="0"/>
    <x v="0"/>
    <n v="58.16"/>
    <d v="2024-09-21T00:33:00"/>
    <d v="2024-08-02T00:56:00"/>
    <x v="0"/>
    <d v="2024-09-23T20:24:00"/>
    <d v="2024-09-22T00:33:00"/>
    <x v="0"/>
  </r>
  <r>
    <s v="ORD-20250511-03402"/>
    <x v="0"/>
    <s v="DAT-001"/>
    <x v="6"/>
    <n v="29.65"/>
    <x v="7"/>
    <n v="1"/>
    <x v="321"/>
    <x v="1"/>
    <d v="1899-12-30T19:54:00"/>
    <s v="19"/>
    <d v="2025-05-14T00:00:00"/>
    <d v="1899-12-30T17:22:00"/>
    <x v="15"/>
    <s v="James Miller"/>
    <x v="2"/>
    <x v="0"/>
    <s v="Dates &amp; Sweets"/>
    <x v="2"/>
    <x v="0"/>
    <x v="0"/>
    <n v="29.65"/>
    <d v="2025-05-11T01:07:00"/>
    <d v="2024-09-15T00:33:00"/>
    <x v="0"/>
    <d v="2025-05-14T17:22:00"/>
    <d v="2025-05-12T01:07:00"/>
    <x v="0"/>
  </r>
  <r>
    <s v="ORD-20250806-03403"/>
    <x v="0"/>
    <s v="HOM-001"/>
    <x v="3"/>
    <n v="24.88"/>
    <x v="6"/>
    <n v="1"/>
    <x v="137"/>
    <x v="7"/>
    <d v="1899-12-30T11:58:00"/>
    <s v="11"/>
    <d v="2025-08-07T00:00:00"/>
    <d v="1899-12-30T16:58:00"/>
    <x v="16"/>
    <s v="Latifa Al Shamsi"/>
    <x v="0"/>
    <x v="0"/>
    <s v="Home Fragrance"/>
    <x v="0"/>
    <x v="5"/>
    <x v="0"/>
    <n v="24.88"/>
    <d v="2025-08-06T00:11:00"/>
    <d v="2024-08-08T00:22:00"/>
    <x v="0"/>
    <d v="2025-08-07T16:58:00"/>
    <d v="2025-08-07T00:11:00"/>
    <x v="0"/>
  </r>
  <r>
    <s v="ORD-20241014-03404"/>
    <x v="0"/>
    <s v="FLW-002"/>
    <x v="5"/>
    <n v="59.46"/>
    <x v="1"/>
    <n v="1"/>
    <x v="117"/>
    <x v="10"/>
    <d v="1899-12-30T17:15:00"/>
    <s v="17"/>
    <d v="2024-10-15T00:00:00"/>
    <d v="1899-12-30T19:15:00"/>
    <x v="9"/>
    <s v="Hassan Al Falasi"/>
    <x v="2"/>
    <x v="0"/>
    <s v="Flowers"/>
    <x v="0"/>
    <x v="0"/>
    <x v="0"/>
    <n v="59.46"/>
    <d v="2024-10-14T01:15:00"/>
    <d v="2024-08-23T00:22:00"/>
    <x v="0"/>
    <d v="2024-10-15T19:15:00"/>
    <d v="2024-10-15T01:15:00"/>
    <x v="0"/>
  </r>
  <r>
    <s v="ORD-20241210-03405"/>
    <x v="0"/>
    <s v="BAL-001"/>
    <x v="13"/>
    <n v="24.68"/>
    <x v="8"/>
    <n v="1"/>
    <x v="207"/>
    <x v="11"/>
    <d v="1899-12-30T13:28:00"/>
    <s v="13"/>
    <d v="2024-12-11T00:00:00"/>
    <d v="1899-12-30T15:28:00"/>
    <x v="2"/>
    <s v="Latifa Al Marri"/>
    <x v="0"/>
    <x v="0"/>
    <s v="Balloons"/>
    <x v="0"/>
    <x v="1"/>
    <x v="0"/>
    <n v="24.68"/>
    <d v="2024-12-10T00:11:00"/>
    <d v="2024-08-22T01:07:00"/>
    <x v="0"/>
    <d v="2024-12-11T15:28:00"/>
    <d v="2024-12-11T00:11:00"/>
    <x v="0"/>
  </r>
  <r>
    <s v="ORD-20241208-03406"/>
    <x v="0"/>
    <s v="GFT-001"/>
    <x v="2"/>
    <n v="44.08"/>
    <x v="3"/>
    <n v="4"/>
    <x v="308"/>
    <x v="11"/>
    <d v="1899-12-30T14:28:00"/>
    <s v="14"/>
    <d v="2024-12-08T00:00:00"/>
    <d v="1899-12-30T18:28:00"/>
    <x v="19"/>
    <s v="Zain Iqbal"/>
    <x v="0"/>
    <x v="1"/>
    <s v="Gifting"/>
    <x v="1"/>
    <x v="0"/>
    <x v="1"/>
    <n v="176.32"/>
    <d v="2024-12-08T01:18:00"/>
    <d v="2024-08-26T01:29:00"/>
    <x v="0"/>
    <d v="2024-12-08T18:28:00"/>
    <d v="2024-12-09T01:18:00"/>
    <x v="1"/>
  </r>
  <r>
    <s v="ORD-20250705-03407"/>
    <x v="0"/>
    <s v="FLW-002"/>
    <x v="5"/>
    <n v="65.150000000000006"/>
    <x v="3"/>
    <n v="1"/>
    <x v="332"/>
    <x v="8"/>
    <d v="1899-12-30T19:25:00"/>
    <s v="19"/>
    <d v="2025-07-06T00:00:00"/>
    <d v="1899-12-30T12:28:00"/>
    <x v="19"/>
    <s v="Ayesha Iqbal"/>
    <x v="0"/>
    <x v="1"/>
    <s v="Flowers"/>
    <x v="0"/>
    <x v="1"/>
    <x v="0"/>
    <n v="65.150000000000006"/>
    <d v="2025-07-05T01:18:00"/>
    <d v="2024-09-01T00:11:00"/>
    <x v="0"/>
    <d v="2025-07-06T12:28:00"/>
    <d v="2025-07-06T01:18:00"/>
    <x v="0"/>
  </r>
  <r>
    <s v="ORD-20250424-03408"/>
    <x v="0"/>
    <s v="PER-002"/>
    <x v="15"/>
    <n v="19.71"/>
    <x v="0"/>
    <n v="1"/>
    <x v="183"/>
    <x v="0"/>
    <d v="1899-12-30T17:05:00"/>
    <s v="17"/>
    <d v="2025-04-25T00:00:00"/>
    <d v="1899-12-30T17:05:00"/>
    <x v="7"/>
    <s v="Meera Khan"/>
    <x v="0"/>
    <x v="1"/>
    <s v="Personalized"/>
    <x v="0"/>
    <x v="6"/>
    <x v="0"/>
    <n v="19.71"/>
    <d v="2025-04-24T00:56:00"/>
    <d v="2024-08-10T00:44:00"/>
    <x v="0"/>
    <d v="2025-04-25T17:05:00"/>
    <d v="2025-04-25T00:56:00"/>
    <x v="0"/>
  </r>
  <r>
    <s v="ORD-20250516-03409"/>
    <x v="0"/>
    <s v="GFT-001"/>
    <x v="2"/>
    <n v="34.700000000000003"/>
    <x v="2"/>
    <n v="2"/>
    <x v="141"/>
    <x v="1"/>
    <d v="1899-12-30T12:07:00"/>
    <s v="12"/>
    <d v="2025-05-16T00:00:00"/>
    <d v="1899-12-30T17:07:00"/>
    <x v="9"/>
    <s v="Yousef Al Marri"/>
    <x v="2"/>
    <x v="0"/>
    <s v="Gifting"/>
    <x v="1"/>
    <x v="5"/>
    <x v="2"/>
    <n v="69.400000000000006"/>
    <d v="2025-05-16T00:11:00"/>
    <d v="2024-08-18T00:33:00"/>
    <x v="0"/>
    <d v="2025-05-16T17:07:00"/>
    <d v="2025-05-17T00:11:00"/>
    <x v="1"/>
  </r>
  <r>
    <s v="ORD-20250630-03410"/>
    <x v="0"/>
    <s v="PER-001"/>
    <x v="10"/>
    <n v="12.96"/>
    <x v="8"/>
    <n v="3"/>
    <x v="118"/>
    <x v="6"/>
    <d v="1899-12-30T10:39:00"/>
    <s v="10"/>
    <d v="2025-07-01T00:00:00"/>
    <d v="1899-12-30T13:39:00"/>
    <x v="30"/>
    <s v="Mohammed Al Bateen"/>
    <x v="4"/>
    <x v="1"/>
    <s v="Personalized"/>
    <x v="0"/>
    <x v="1"/>
    <x v="1"/>
    <n v="38.880000000000003"/>
    <d v="2025-06-30T01:15:00"/>
    <d v="2024-09-05T00:22:00"/>
    <x v="0"/>
    <d v="2025-07-01T13:39:00"/>
    <d v="2025-07-01T01:15:00"/>
    <x v="0"/>
  </r>
  <r>
    <s v="ORD-20240823-03411"/>
    <x v="0"/>
    <s v="CKE-001"/>
    <x v="7"/>
    <n v="62.49"/>
    <x v="8"/>
    <n v="1"/>
    <x v="16"/>
    <x v="7"/>
    <d v="1899-12-30T09:45:00"/>
    <s v="9"/>
    <d v="2024-08-23T00:00:00"/>
    <d v="1899-12-30T16:45:00"/>
    <x v="2"/>
    <s v="Meera Ahmed"/>
    <x v="0"/>
    <x v="0"/>
    <s v="Cakes"/>
    <x v="1"/>
    <x v="5"/>
    <x v="1"/>
    <n v="62.49"/>
    <d v="2024-08-23T00:25:00"/>
    <d v="2024-08-17T01:18:00"/>
    <x v="0"/>
    <d v="2024-08-23T16:45:00"/>
    <d v="2024-08-24T00:25:00"/>
    <x v="1"/>
  </r>
  <r>
    <s v="ORD-20250311-03412"/>
    <x v="0"/>
    <s v="CRP-001"/>
    <x v="4"/>
    <n v="128.56"/>
    <x v="9"/>
    <n v="3"/>
    <x v="94"/>
    <x v="2"/>
    <d v="1899-12-30T19:10:00"/>
    <s v="19"/>
    <d v="2025-03-12T00:00:00"/>
    <d v="1899-12-30T20:10:00"/>
    <x v="14"/>
    <s v="Omar Al Suwaidi"/>
    <x v="1"/>
    <x v="1"/>
    <s v="Hamper"/>
    <x v="0"/>
    <x v="0"/>
    <x v="0"/>
    <n v="385.68"/>
    <d v="2025-03-11T00:11:00"/>
    <d v="2024-08-19T00:11:00"/>
    <x v="0"/>
    <d v="2025-03-12T20:10:00"/>
    <d v="2025-03-12T00:11:00"/>
    <x v="0"/>
  </r>
  <r>
    <s v="ORD-20241201-03413"/>
    <x v="0"/>
    <s v="BBY-001"/>
    <x v="16"/>
    <n v="61.77"/>
    <x v="0"/>
    <n v="2"/>
    <x v="329"/>
    <x v="11"/>
    <d v="1899-12-30T09:58:00"/>
    <s v="9"/>
    <d v="2024-12-01T00:00:00"/>
    <d v="1899-12-30T15:58:00"/>
    <x v="23"/>
    <s v="Hassan Al Nuaimi"/>
    <x v="5"/>
    <x v="0"/>
    <s v="Baby"/>
    <x v="1"/>
    <x v="4"/>
    <x v="0"/>
    <n v="123.54"/>
    <d v="2024-12-01T01:18:00"/>
    <d v="2024-11-14T00:44:00"/>
    <x v="0"/>
    <d v="2024-12-01T15:58:00"/>
    <d v="2024-12-02T01:18:00"/>
    <x v="1"/>
  </r>
  <r>
    <s v="ORD-20241206-03414"/>
    <x v="0"/>
    <s v="PRF-001"/>
    <x v="14"/>
    <n v="125.59"/>
    <x v="12"/>
    <n v="2"/>
    <x v="324"/>
    <x v="11"/>
    <d v="1899-12-30T09:11:00"/>
    <s v="9"/>
    <d v="2024-12-06T00:00:00"/>
    <d v="1899-12-30T14:11:00"/>
    <x v="20"/>
    <s v="Noor Al Mazrouei"/>
    <x v="4"/>
    <x v="0"/>
    <s v="Perfume"/>
    <x v="1"/>
    <x v="3"/>
    <x v="0"/>
    <n v="251.18"/>
    <d v="2024-12-06T01:29:00"/>
    <d v="2024-08-18T01:07:00"/>
    <x v="0"/>
    <d v="2024-12-06T14:11:00"/>
    <d v="2024-12-07T01:29:00"/>
    <x v="1"/>
  </r>
  <r>
    <s v="ORD-20241030-03415"/>
    <x v="0"/>
    <s v="FLW-001"/>
    <x v="1"/>
    <n v="50.95"/>
    <x v="0"/>
    <n v="1"/>
    <x v="58"/>
    <x v="10"/>
    <d v="1899-12-30T14:45:00"/>
    <s v="14"/>
    <d v="2024-10-30T00:00:00"/>
    <d v="1899-12-30T18:45:00"/>
    <x v="11"/>
    <s v="Arjun Khan"/>
    <x v="0"/>
    <x v="0"/>
    <s v="Flowers"/>
    <x v="1"/>
    <x v="0"/>
    <x v="0"/>
    <n v="50.95"/>
    <d v="2024-10-30T00:33:00"/>
    <d v="2024-08-08T00:11:00"/>
    <x v="0"/>
    <d v="2024-10-30T18:45:00"/>
    <d v="2024-10-31T00:33:00"/>
    <x v="1"/>
  </r>
  <r>
    <s v="ORD-20241030-03416"/>
    <x v="0"/>
    <s v="PAF-001"/>
    <x v="12"/>
    <n v="23.88"/>
    <x v="5"/>
    <n v="1"/>
    <x v="58"/>
    <x v="10"/>
    <d v="1899-12-30T12:29:00"/>
    <s v="12"/>
    <d v="2024-10-31T00:00:00"/>
    <d v="1899-12-30T18:29:00"/>
    <x v="26"/>
    <s v="Hina Shah"/>
    <x v="1"/>
    <x v="0"/>
    <s v="Bakery"/>
    <x v="0"/>
    <x v="1"/>
    <x v="0"/>
    <n v="23.88"/>
    <d v="2024-10-30T01:29:00"/>
    <d v="2024-08-07T01:18:00"/>
    <x v="0"/>
    <d v="2024-10-31T18:29:00"/>
    <d v="2024-10-31T01:29:00"/>
    <x v="0"/>
  </r>
  <r>
    <s v="ORD-20241115-03417"/>
    <x v="0"/>
    <s v="HOM-001"/>
    <x v="3"/>
    <n v="27.12"/>
    <x v="11"/>
    <n v="1"/>
    <x v="322"/>
    <x v="9"/>
    <d v="1899-12-30T21:17:00"/>
    <s v="21"/>
    <d v="2024-11-17T00:00:00"/>
    <d v="1899-12-30T16:13:00"/>
    <x v="5"/>
    <s v="Mohammed Al Nuaimi"/>
    <x v="0"/>
    <x v="0"/>
    <s v="Home Fragrance"/>
    <x v="2"/>
    <x v="0"/>
    <x v="1"/>
    <n v="27.12"/>
    <d v="2024-11-15T00:56:00"/>
    <d v="2024-08-19T01:15:00"/>
    <x v="0"/>
    <d v="2024-11-17T16:13:00"/>
    <d v="2024-11-16T00:56:00"/>
    <x v="0"/>
  </r>
  <r>
    <s v="ORD-20250621-03418"/>
    <x v="0"/>
    <s v="GFT-001"/>
    <x v="2"/>
    <n v="28.51"/>
    <x v="12"/>
    <n v="2"/>
    <x v="220"/>
    <x v="6"/>
    <d v="1899-12-30T14:02:00"/>
    <s v="14"/>
    <d v="2025-06-22T00:00:00"/>
    <d v="1899-12-30T19:02:00"/>
    <x v="30"/>
    <s v="Abdullah Al Falasi"/>
    <x v="4"/>
    <x v="1"/>
    <s v="Gifting"/>
    <x v="0"/>
    <x v="1"/>
    <x v="0"/>
    <n v="57.02"/>
    <d v="2025-06-21T00:22:00"/>
    <d v="2024-11-25T01:07:00"/>
    <x v="0"/>
    <d v="2025-06-22T19:02:00"/>
    <d v="2025-06-22T00:22:00"/>
    <x v="0"/>
  </r>
  <r>
    <s v="ORD-20250329-03419"/>
    <x v="0"/>
    <s v="TOY-001"/>
    <x v="0"/>
    <n v="19.239999999999998"/>
    <x v="1"/>
    <n v="1"/>
    <x v="375"/>
    <x v="2"/>
    <d v="1899-12-30T17:06:00"/>
    <s v="17"/>
    <d v="2025-03-31T00:00:00"/>
    <d v="1899-12-30T19:45:00"/>
    <x v="5"/>
    <s v="Hina Iqbal"/>
    <x v="2"/>
    <x v="1"/>
    <s v="Toys"/>
    <x v="2"/>
    <x v="3"/>
    <x v="0"/>
    <n v="19.239999999999998"/>
    <d v="2025-03-29T00:25:00"/>
    <d v="2024-09-01T01:15:00"/>
    <x v="0"/>
    <d v="2025-03-31T19:45:00"/>
    <d v="2025-03-30T00:25:00"/>
    <x v="0"/>
  </r>
  <r>
    <s v="ORD-20250728-03420"/>
    <x v="0"/>
    <s v="FLW-002"/>
    <x v="5"/>
    <n v="51.36"/>
    <x v="6"/>
    <n v="1"/>
    <x v="281"/>
    <x v="8"/>
    <d v="1899-12-30T16:24:00"/>
    <s v="16"/>
    <d v="2025-07-29T00:00:00"/>
    <d v="1899-12-30T18:08:00"/>
    <x v="12"/>
    <s v="Michael Miller"/>
    <x v="1"/>
    <x v="0"/>
    <s v="Flowers"/>
    <x v="0"/>
    <x v="5"/>
    <x v="0"/>
    <n v="51.36"/>
    <d v="2025-07-28T00:33:00"/>
    <d v="2024-10-07T01:29:00"/>
    <x v="0"/>
    <d v="2025-07-29T18:08:00"/>
    <d v="2025-07-29T00:33:00"/>
    <x v="0"/>
  </r>
  <r>
    <s v="ORD-20250428-03421"/>
    <x v="0"/>
    <s v="HMP-001"/>
    <x v="11"/>
    <n v="62.89"/>
    <x v="10"/>
    <n v="2"/>
    <x v="278"/>
    <x v="0"/>
    <d v="1899-12-30T19:38:00"/>
    <s v="19"/>
    <d v="2025-04-29T00:00:00"/>
    <d v="1899-12-30T15:00:00"/>
    <x v="37"/>
    <s v="Rakesh Chaudhry"/>
    <x v="7"/>
    <x v="0"/>
    <s v="Hamper"/>
    <x v="0"/>
    <x v="1"/>
    <x v="2"/>
    <n v="125.78"/>
    <d v="2025-04-28T00:56:00"/>
    <d v="2024-11-17T00:56:00"/>
    <x v="0"/>
    <d v="2025-04-29T15:00:00"/>
    <d v="2025-04-29T00:56:00"/>
    <x v="0"/>
  </r>
  <r>
    <s v="ORD-20250413-03422"/>
    <x v="0"/>
    <s v="CRP-001"/>
    <x v="4"/>
    <n v="167.49"/>
    <x v="4"/>
    <n v="3"/>
    <x v="204"/>
    <x v="0"/>
    <d v="1899-12-30T16:17:00"/>
    <s v="16"/>
    <d v="2025-04-14T00:00:00"/>
    <d v="1899-12-30T19:17:00"/>
    <x v="14"/>
    <s v="Noor Al Mansoori"/>
    <x v="1"/>
    <x v="0"/>
    <s v="Hamper"/>
    <x v="0"/>
    <x v="5"/>
    <x v="0"/>
    <n v="502.47"/>
    <d v="2025-04-13T00:22:00"/>
    <d v="2024-08-04T00:44:00"/>
    <x v="0"/>
    <d v="2025-04-14T19:17:00"/>
    <d v="2025-04-14T00:22:00"/>
    <x v="0"/>
  </r>
  <r>
    <s v="ORD-20240924-03423"/>
    <x v="0"/>
    <s v="FLW-002"/>
    <x v="5"/>
    <n v="54.46"/>
    <x v="6"/>
    <n v="2"/>
    <x v="100"/>
    <x v="3"/>
    <d v="1899-12-30T16:58:00"/>
    <s v="16"/>
    <d v="2024-09-25T00:00:00"/>
    <d v="1899-12-30T17:58:00"/>
    <x v="3"/>
    <s v="Hassan Al Shamsi"/>
    <x v="0"/>
    <x v="0"/>
    <s v="Flowers"/>
    <x v="0"/>
    <x v="0"/>
    <x v="1"/>
    <n v="108.92"/>
    <d v="2024-09-24T00:44:00"/>
    <d v="2024-08-04T00:25:00"/>
    <x v="0"/>
    <d v="2024-09-25T17:58:00"/>
    <d v="2024-09-25T00:44:00"/>
    <x v="0"/>
  </r>
  <r>
    <s v="ORD-20250228-03424"/>
    <x v="0"/>
    <s v="HOM-001"/>
    <x v="3"/>
    <n v="28.9"/>
    <x v="2"/>
    <n v="2"/>
    <x v="158"/>
    <x v="5"/>
    <d v="1899-12-30T19:46:00"/>
    <s v="19"/>
    <d v="2025-03-01T00:00:00"/>
    <d v="1899-12-30T19:46:00"/>
    <x v="13"/>
    <s v="Aijaz Iqbal"/>
    <x v="3"/>
    <x v="0"/>
    <s v="Home Fragrance"/>
    <x v="0"/>
    <x v="1"/>
    <x v="0"/>
    <n v="57.8"/>
    <d v="2025-02-28T00:11:00"/>
    <d v="2024-08-04T01:18:00"/>
    <x v="0"/>
    <d v="2025-03-01T19:46:00"/>
    <d v="2025-03-01T00:11:00"/>
    <x v="0"/>
  </r>
  <r>
    <s v="ORD-20250210-03425"/>
    <x v="0"/>
    <s v="DAT-001"/>
    <x v="6"/>
    <n v="28.63"/>
    <x v="7"/>
    <n v="1"/>
    <x v="219"/>
    <x v="5"/>
    <d v="1899-12-30T09:53:00"/>
    <s v="9"/>
    <d v="2025-02-10T00:00:00"/>
    <d v="1899-12-30T13:53:00"/>
    <x v="26"/>
    <s v="Khalid Al Suwaidi"/>
    <x v="1"/>
    <x v="0"/>
    <s v="Dates &amp; Sweets"/>
    <x v="1"/>
    <x v="0"/>
    <x v="1"/>
    <n v="28.63"/>
    <d v="2025-02-10T00:56:00"/>
    <d v="2024-08-10T01:15:00"/>
    <x v="0"/>
    <d v="2025-02-10T13:53:00"/>
    <d v="2025-02-11T00:56:00"/>
    <x v="1"/>
  </r>
  <r>
    <s v="ORD-20240802-03426"/>
    <x v="0"/>
    <s v="HOM-001"/>
    <x v="3"/>
    <n v="29.11"/>
    <x v="6"/>
    <n v="1"/>
    <x v="247"/>
    <x v="7"/>
    <d v="1899-12-30T09:27:00"/>
    <s v="9"/>
    <d v="2024-08-04T00:00:00"/>
    <d v="1899-12-30T10:27:00"/>
    <x v="12"/>
    <s v="Hassan Hussain"/>
    <x v="1"/>
    <x v="1"/>
    <s v="Home Fragrance"/>
    <x v="2"/>
    <x v="1"/>
    <x v="1"/>
    <n v="29.11"/>
    <d v="2024-08-02T01:15:00"/>
    <d v="2024-08-02T01:15:00"/>
    <x v="1"/>
    <d v="2024-08-04T10:27:00"/>
    <d v="2024-08-03T01:15:00"/>
    <x v="0"/>
  </r>
  <r>
    <s v="ORD-20241018-03427"/>
    <x v="0"/>
    <s v="FLW-001"/>
    <x v="1"/>
    <n v="43.72"/>
    <x v="11"/>
    <n v="1"/>
    <x v="273"/>
    <x v="10"/>
    <d v="1899-12-30T13:55:00"/>
    <s v="13"/>
    <d v="2024-10-18T00:00:00"/>
    <d v="1899-12-30T18:55:00"/>
    <x v="0"/>
    <s v="Reem Al Bateen"/>
    <x v="0"/>
    <x v="0"/>
    <s v="Flowers"/>
    <x v="1"/>
    <x v="0"/>
    <x v="0"/>
    <n v="43.72"/>
    <d v="2024-10-18T00:11:00"/>
    <d v="2024-08-10T00:56:00"/>
    <x v="0"/>
    <d v="2024-10-18T18:55:00"/>
    <d v="2024-10-19T00:11:00"/>
    <x v="1"/>
  </r>
  <r>
    <s v="ORD-20241109-03428"/>
    <x v="0"/>
    <s v="GFT-001"/>
    <x v="2"/>
    <n v="33"/>
    <x v="2"/>
    <n v="1"/>
    <x v="193"/>
    <x v="9"/>
    <d v="1899-12-30T13:44:00"/>
    <s v="13"/>
    <d v="2024-11-09T00:00:00"/>
    <d v="1899-12-30T19:44:00"/>
    <x v="7"/>
    <s v="Ali Verma"/>
    <x v="0"/>
    <x v="1"/>
    <s v="Gifting"/>
    <x v="1"/>
    <x v="1"/>
    <x v="0"/>
    <n v="33"/>
    <d v="2024-11-09T00:22:00"/>
    <d v="2024-08-18T00:44:00"/>
    <x v="0"/>
    <d v="2024-11-09T19:44:00"/>
    <d v="2024-11-10T00:22:00"/>
    <x v="1"/>
  </r>
  <r>
    <s v="ORD-20241008-03429"/>
    <x v="0"/>
    <s v="HOM-001"/>
    <x v="3"/>
    <n v="31.25"/>
    <x v="2"/>
    <n v="1"/>
    <x v="246"/>
    <x v="10"/>
    <d v="1899-12-30T15:40:00"/>
    <s v="15"/>
    <d v="2024-10-09T00:00:00"/>
    <d v="1899-12-30T16:40:00"/>
    <x v="29"/>
    <s v="Aisha Al Shamsi"/>
    <x v="2"/>
    <x v="1"/>
    <s v="Home Fragrance"/>
    <x v="0"/>
    <x v="5"/>
    <x v="1"/>
    <n v="31.25"/>
    <d v="2024-10-08T01:18:00"/>
    <d v="2024-08-27T01:15:00"/>
    <x v="0"/>
    <d v="2024-10-09T16:40:00"/>
    <d v="2024-10-09T01:18:00"/>
    <x v="0"/>
  </r>
  <r>
    <s v="ORD-20250323-03430"/>
    <x v="0"/>
    <s v="HOM-001"/>
    <x v="3"/>
    <n v="30.77"/>
    <x v="6"/>
    <n v="1"/>
    <x v="2"/>
    <x v="2"/>
    <d v="1899-12-30T13:20:00"/>
    <s v="13"/>
    <d v="2025-03-23T00:00:00"/>
    <d v="1899-12-30T18:20:00"/>
    <x v="12"/>
    <s v="Noor Al Mazrouei"/>
    <x v="1"/>
    <x v="0"/>
    <s v="Home Fragrance"/>
    <x v="1"/>
    <x v="5"/>
    <x v="0"/>
    <n v="30.77"/>
    <d v="2025-03-23T00:56:00"/>
    <d v="2024-08-18T01:07:00"/>
    <x v="0"/>
    <d v="2025-03-23T18:20:00"/>
    <d v="2025-03-24T00:56:00"/>
    <x v="1"/>
  </r>
  <r>
    <s v="ORD-20250502-03431"/>
    <x v="0"/>
    <s v="HMP-001"/>
    <x v="11"/>
    <n v="76.010000000000005"/>
    <x v="10"/>
    <n v="2"/>
    <x v="376"/>
    <x v="1"/>
    <d v="1899-12-30T13:11:00"/>
    <s v="13"/>
    <d v="2025-05-02T00:00:00"/>
    <d v="1899-12-30T20:11:00"/>
    <x v="6"/>
    <s v="Bilal Hussain"/>
    <x v="0"/>
    <x v="0"/>
    <s v="Hamper"/>
    <x v="1"/>
    <x v="1"/>
    <x v="2"/>
    <n v="152.02000000000001"/>
    <d v="2025-05-02T00:56:00"/>
    <d v="2024-08-14T00:11:00"/>
    <x v="0"/>
    <d v="2025-05-02T20:11:00"/>
    <d v="2025-05-03T00:56:00"/>
    <x v="1"/>
  </r>
  <r>
    <s v="ORD-20250115-03432"/>
    <x v="0"/>
    <s v="HMP-001"/>
    <x v="11"/>
    <n v="69.03"/>
    <x v="12"/>
    <n v="1"/>
    <x v="349"/>
    <x v="4"/>
    <d v="1899-12-30T10:11:00"/>
    <s v="10"/>
    <d v="2025-01-16T00:00:00"/>
    <d v="1899-12-30T14:11:00"/>
    <x v="27"/>
    <s v="Ahmed Al Bateen"/>
    <x v="7"/>
    <x v="0"/>
    <s v="Hamper"/>
    <x v="0"/>
    <x v="3"/>
    <x v="1"/>
    <n v="69.03"/>
    <d v="2025-01-15T00:56:00"/>
    <d v="2024-08-06T00:56:00"/>
    <x v="0"/>
    <d v="2025-01-16T14:11:00"/>
    <d v="2025-01-16T00:56:00"/>
    <x v="0"/>
  </r>
  <r>
    <s v="ORD-20250628-03433"/>
    <x v="0"/>
    <s v="DAT-001"/>
    <x v="6"/>
    <n v="30.01"/>
    <x v="7"/>
    <n v="1"/>
    <x v="33"/>
    <x v="6"/>
    <d v="1899-12-30T09:32:00"/>
    <s v="9"/>
    <d v="2025-06-28T00:00:00"/>
    <d v="1899-12-30T13:32:00"/>
    <x v="11"/>
    <s v="Yousef Al Falasi"/>
    <x v="0"/>
    <x v="0"/>
    <s v="Dates &amp; Sweets"/>
    <x v="1"/>
    <x v="0"/>
    <x v="0"/>
    <n v="30.01"/>
    <d v="2025-06-28T00:22:00"/>
    <d v="2024-11-09T00:44:00"/>
    <x v="0"/>
    <d v="2025-06-28T13:32:00"/>
    <d v="2025-06-29T00:22:00"/>
    <x v="1"/>
  </r>
  <r>
    <s v="ORD-20250308-03434"/>
    <x v="0"/>
    <s v="HMP-001"/>
    <x v="11"/>
    <n v="76.069999999999993"/>
    <x v="9"/>
    <n v="3"/>
    <x v="75"/>
    <x v="2"/>
    <d v="1899-12-30T09:03:00"/>
    <s v="9"/>
    <d v="2025-03-09T00:00:00"/>
    <d v="1899-12-30T09:03:00"/>
    <x v="35"/>
    <s v="Hassan Al Mansoori"/>
    <x v="5"/>
    <x v="0"/>
    <s v="Hamper"/>
    <x v="0"/>
    <x v="3"/>
    <x v="0"/>
    <n v="228.20999999999998"/>
    <d v="2025-03-08T00:33:00"/>
    <d v="2024-08-05T01:29:00"/>
    <x v="0"/>
    <d v="2025-03-09T09:03:00"/>
    <d v="2025-03-09T00:33:00"/>
    <x v="0"/>
  </r>
  <r>
    <s v="ORD-20250203-03435"/>
    <x v="0"/>
    <s v="CHC-001"/>
    <x v="17"/>
    <n v="20.059999999999999"/>
    <x v="1"/>
    <n v="2"/>
    <x v="241"/>
    <x v="5"/>
    <d v="1899-12-30T16:59:00"/>
    <s v="16"/>
    <d v="2025-02-04T00:00:00"/>
    <d v="1899-12-30T18:59:00"/>
    <x v="17"/>
    <s v="Rohit Shah"/>
    <x v="2"/>
    <x v="0"/>
    <s v="Chocolate"/>
    <x v="0"/>
    <x v="5"/>
    <x v="0"/>
    <n v="40.119999999999997"/>
    <d v="2025-02-03T01:29:00"/>
    <d v="2024-08-02T00:33:00"/>
    <x v="0"/>
    <d v="2025-02-04T18:59:00"/>
    <d v="2025-02-04T01:29:00"/>
    <x v="0"/>
  </r>
  <r>
    <s v="ORD-20250623-03436"/>
    <x v="0"/>
    <s v="HMP-002"/>
    <x v="8"/>
    <n v="78.72"/>
    <x v="7"/>
    <n v="1"/>
    <x v="115"/>
    <x v="6"/>
    <d v="1899-12-30T09:03:00"/>
    <s v="9"/>
    <d v="2025-06-23T00:00:00"/>
    <d v="1899-12-30T16:03:00"/>
    <x v="12"/>
    <s v="Aisha Al Mansoori"/>
    <x v="1"/>
    <x v="1"/>
    <s v="Hamper"/>
    <x v="1"/>
    <x v="0"/>
    <x v="0"/>
    <n v="78.72"/>
    <d v="2025-06-23T00:33:00"/>
    <d v="2024-08-06T00:33:00"/>
    <x v="0"/>
    <d v="2025-06-23T16:03:00"/>
    <d v="2025-06-24T00:33:00"/>
    <x v="1"/>
  </r>
  <r>
    <s v="ORD-20241227-03437"/>
    <x v="0"/>
    <s v="GFT-001"/>
    <x v="2"/>
    <n v="33.36"/>
    <x v="6"/>
    <n v="1"/>
    <x v="54"/>
    <x v="11"/>
    <d v="1899-12-30T10:32:00"/>
    <s v="10"/>
    <d v="2024-12-27T00:00:00"/>
    <d v="1899-12-30T13:32:00"/>
    <x v="5"/>
    <s v="Aisha Al Suwaidi"/>
    <x v="2"/>
    <x v="1"/>
    <s v="Gifting"/>
    <x v="1"/>
    <x v="1"/>
    <x v="2"/>
    <n v="33.36"/>
    <d v="2024-12-27T01:29:00"/>
    <d v="2024-08-03T00:22:00"/>
    <x v="0"/>
    <d v="2024-12-27T13:32:00"/>
    <d v="2024-12-28T01:29:00"/>
    <x v="1"/>
  </r>
  <r>
    <s v="ORD-20250110-03438"/>
    <x v="0"/>
    <s v="TOY-001"/>
    <x v="0"/>
    <n v="18.47"/>
    <x v="5"/>
    <n v="1"/>
    <x v="101"/>
    <x v="4"/>
    <d v="1899-12-30T20:02:00"/>
    <s v="20"/>
    <d v="2025-01-12T00:00:00"/>
    <d v="1899-12-30T15:36:00"/>
    <x v="12"/>
    <s v="Latifa Al Suwaidi"/>
    <x v="1"/>
    <x v="0"/>
    <s v="Toys"/>
    <x v="2"/>
    <x v="0"/>
    <x v="0"/>
    <n v="18.47"/>
    <d v="2025-01-10T00:22:00"/>
    <d v="2024-10-05T00:44:00"/>
    <x v="0"/>
    <d v="2025-01-12T15:36:00"/>
    <d v="2025-01-11T00:22:00"/>
    <x v="0"/>
  </r>
  <r>
    <s v="ORD-20250105-03439"/>
    <x v="0"/>
    <s v="SWT-001"/>
    <x v="9"/>
    <n v="30.81"/>
    <x v="7"/>
    <n v="1"/>
    <x v="370"/>
    <x v="4"/>
    <d v="1899-12-30T11:58:00"/>
    <s v="11"/>
    <d v="2025-01-06T00:00:00"/>
    <d v="1899-12-30T17:58:00"/>
    <x v="4"/>
    <s v="Hamad Al Falasi"/>
    <x v="0"/>
    <x v="0"/>
    <s v="Dates &amp; Sweets"/>
    <x v="0"/>
    <x v="0"/>
    <x v="0"/>
    <n v="30.81"/>
    <d v="2025-01-05T00:11:00"/>
    <d v="2024-09-01T00:11:00"/>
    <x v="0"/>
    <d v="2025-01-06T17:58:00"/>
    <d v="2025-01-06T00:11:00"/>
    <x v="0"/>
  </r>
  <r>
    <s v="ORD-20250219-03440"/>
    <x v="0"/>
    <s v="HMP-002"/>
    <x v="8"/>
    <n v="80.290000000000006"/>
    <x v="9"/>
    <n v="3"/>
    <x v="201"/>
    <x v="5"/>
    <d v="1899-12-30T17:17:00"/>
    <s v="17"/>
    <d v="2025-02-21T00:00:00"/>
    <d v="1899-12-30T19:04:00"/>
    <x v="5"/>
    <s v="Khalid Al Hosani"/>
    <x v="0"/>
    <x v="1"/>
    <s v="Hamper"/>
    <x v="2"/>
    <x v="2"/>
    <x v="1"/>
    <n v="240.87"/>
    <d v="2025-02-19T01:29:00"/>
    <d v="2024-08-26T00:33:00"/>
    <x v="0"/>
    <d v="2025-02-21T19:04:00"/>
    <d v="2025-02-20T01:29:00"/>
    <x v="0"/>
  </r>
  <r>
    <s v="ORD-20250725-03441"/>
    <x v="0"/>
    <s v="HOM-001"/>
    <x v="3"/>
    <n v="25.27"/>
    <x v="6"/>
    <n v="1"/>
    <x v="52"/>
    <x v="8"/>
    <d v="1899-12-30T20:48:00"/>
    <s v="20"/>
    <d v="2025-07-27T00:00:00"/>
    <d v="1899-12-30T18:03:00"/>
    <x v="5"/>
    <s v="Isabella Johnson"/>
    <x v="0"/>
    <x v="1"/>
    <s v="Home Fragrance"/>
    <x v="2"/>
    <x v="3"/>
    <x v="2"/>
    <n v="25.27"/>
    <d v="2025-07-25T01:07:00"/>
    <d v="2024-08-08T00:11:00"/>
    <x v="0"/>
    <d v="2025-07-27T18:03:00"/>
    <d v="2025-07-26T01:07:00"/>
    <x v="0"/>
  </r>
  <r>
    <s v="ORD-20241030-03442"/>
    <x v="0"/>
    <s v="DAT-001"/>
    <x v="6"/>
    <n v="29.24"/>
    <x v="4"/>
    <n v="1"/>
    <x v="58"/>
    <x v="10"/>
    <d v="1899-12-30T12:14:00"/>
    <s v="12"/>
    <d v="2024-10-31T00:00:00"/>
    <d v="1899-12-30T13:14:00"/>
    <x v="36"/>
    <s v="Fatima Al Suwaidi"/>
    <x v="6"/>
    <x v="0"/>
    <s v="Dates &amp; Sweets"/>
    <x v="0"/>
    <x v="0"/>
    <x v="1"/>
    <n v="29.24"/>
    <d v="2024-10-30T00:22:00"/>
    <d v="2024-10-30T00:22:00"/>
    <x v="1"/>
    <d v="2024-10-31T13:14:00"/>
    <d v="2024-10-31T00:22:00"/>
    <x v="0"/>
  </r>
  <r>
    <s v="ORD-20250228-03443"/>
    <x v="0"/>
    <s v="HMP-002"/>
    <x v="8"/>
    <n v="98.89"/>
    <x v="4"/>
    <n v="1"/>
    <x v="158"/>
    <x v="5"/>
    <d v="1899-12-30T17:27:00"/>
    <s v="17"/>
    <d v="2025-03-01T00:00:00"/>
    <d v="1899-12-30T18:27:00"/>
    <x v="13"/>
    <s v="Hamad Al Suwaidi"/>
    <x v="3"/>
    <x v="0"/>
    <s v="Hamper"/>
    <x v="0"/>
    <x v="1"/>
    <x v="2"/>
    <n v="98.89"/>
    <d v="2025-02-28T00:33:00"/>
    <d v="2024-08-21T00:33:00"/>
    <x v="0"/>
    <d v="2025-03-01T18:27:00"/>
    <d v="2025-03-01T00:33:00"/>
    <x v="0"/>
  </r>
  <r>
    <s v="ORD-20240915-03444"/>
    <x v="0"/>
    <s v="HMP-002"/>
    <x v="8"/>
    <n v="84.85"/>
    <x v="9"/>
    <n v="3"/>
    <x v="378"/>
    <x v="3"/>
    <d v="1899-12-30T10:57:00"/>
    <s v="10"/>
    <d v="2024-09-15T00:00:00"/>
    <d v="1899-12-30T13:57:00"/>
    <x v="18"/>
    <s v="Farhan Patel"/>
    <x v="1"/>
    <x v="1"/>
    <s v="Hamper"/>
    <x v="1"/>
    <x v="1"/>
    <x v="0"/>
    <n v="254.54999999999998"/>
    <d v="2024-09-15T00:25:00"/>
    <d v="2024-08-31T01:25:00"/>
    <x v="0"/>
    <d v="2024-09-15T13:57:00"/>
    <d v="2024-09-16T00:25:00"/>
    <x v="1"/>
  </r>
  <r>
    <s v="ORD-20241030-03445"/>
    <x v="0"/>
    <s v="HMP-002"/>
    <x v="8"/>
    <n v="87.19"/>
    <x v="4"/>
    <n v="1"/>
    <x v="58"/>
    <x v="10"/>
    <d v="1899-12-30T12:24:00"/>
    <s v="12"/>
    <d v="2024-10-30T00:00:00"/>
    <d v="1899-12-30T17:24:00"/>
    <x v="0"/>
    <s v="Aijaz Ahmed"/>
    <x v="0"/>
    <x v="1"/>
    <s v="Hamper"/>
    <x v="1"/>
    <x v="1"/>
    <x v="0"/>
    <n v="87.19"/>
    <d v="2024-10-30T01:07:00"/>
    <d v="2024-08-29T01:18:00"/>
    <x v="0"/>
    <d v="2024-10-30T17:24:00"/>
    <d v="2024-10-31T01:07:00"/>
    <x v="1"/>
  </r>
  <r>
    <s v="ORD-20240912-03446"/>
    <x v="0"/>
    <s v="PAF-001"/>
    <x v="12"/>
    <n v="21.98"/>
    <x v="8"/>
    <n v="3"/>
    <x v="13"/>
    <x v="3"/>
    <d v="1899-12-30T09:26:00"/>
    <s v="9"/>
    <d v="2024-09-12T00:00:00"/>
    <d v="1899-12-30T14:26:00"/>
    <x v="7"/>
    <s v="Arjun Ahmed"/>
    <x v="0"/>
    <x v="1"/>
    <s v="Bakery"/>
    <x v="1"/>
    <x v="0"/>
    <x v="1"/>
    <n v="65.94"/>
    <d v="2024-09-12T00:56:00"/>
    <d v="2024-09-05T00:56:00"/>
    <x v="0"/>
    <d v="2024-09-12T14:26:00"/>
    <d v="2024-09-13T00:56:00"/>
    <x v="1"/>
  </r>
  <r>
    <s v="ORD-20240917-03447"/>
    <x v="0"/>
    <s v="HMP-002"/>
    <x v="8"/>
    <n v="79.47"/>
    <x v="7"/>
    <n v="1"/>
    <x v="254"/>
    <x v="3"/>
    <d v="1899-12-30T17:31:00"/>
    <s v="17"/>
    <d v="2024-09-18T00:00:00"/>
    <d v="1899-12-30T20:31:00"/>
    <x v="3"/>
    <s v="Omar Al Mazrouei"/>
    <x v="0"/>
    <x v="1"/>
    <s v="Hamper"/>
    <x v="0"/>
    <x v="2"/>
    <x v="0"/>
    <n v="79.47"/>
    <d v="2024-09-17T00:11:00"/>
    <d v="2024-09-09T00:11:00"/>
    <x v="0"/>
    <d v="2024-09-18T20:31:00"/>
    <d v="2024-09-18T00:11:00"/>
    <x v="0"/>
  </r>
  <r>
    <s v="ORD-20250407-03448"/>
    <x v="0"/>
    <s v="SWT-001"/>
    <x v="9"/>
    <n v="31.34"/>
    <x v="4"/>
    <n v="1"/>
    <x v="263"/>
    <x v="0"/>
    <d v="1899-12-30T20:17:00"/>
    <s v="20"/>
    <d v="2025-04-08T00:00:00"/>
    <d v="1899-12-30T16:03:00"/>
    <x v="26"/>
    <s v="Ayesha Khan"/>
    <x v="1"/>
    <x v="1"/>
    <s v="Dates &amp; Sweets"/>
    <x v="0"/>
    <x v="0"/>
    <x v="0"/>
    <n v="31.34"/>
    <d v="2025-04-07T01:29:00"/>
    <d v="2024-10-23T00:22:00"/>
    <x v="0"/>
    <d v="2025-04-08T16:03:00"/>
    <d v="2025-04-08T01:29:00"/>
    <x v="0"/>
  </r>
  <r>
    <s v="ORD-20250327-03449"/>
    <x v="0"/>
    <s v="DAT-001"/>
    <x v="6"/>
    <n v="31"/>
    <x v="7"/>
    <n v="1"/>
    <x v="181"/>
    <x v="2"/>
    <d v="1899-12-30T14:38:00"/>
    <s v="14"/>
    <d v="2025-03-27T00:00:00"/>
    <d v="1899-12-30T18:38:00"/>
    <x v="16"/>
    <s v="Mohammed Al Marri"/>
    <x v="0"/>
    <x v="1"/>
    <s v="Dates &amp; Sweets"/>
    <x v="1"/>
    <x v="0"/>
    <x v="0"/>
    <n v="31"/>
    <d v="2025-03-27T00:22:00"/>
    <d v="2024-08-01T00:56:00"/>
    <x v="0"/>
    <d v="2025-03-27T18:38:00"/>
    <d v="2025-03-28T00:22:00"/>
    <x v="1"/>
  </r>
  <r>
    <s v="ORD-20250308-03450"/>
    <x v="0"/>
    <s v="PAF-001"/>
    <x v="12"/>
    <n v="22.03"/>
    <x v="5"/>
    <n v="1"/>
    <x v="75"/>
    <x v="2"/>
    <d v="1899-12-30T19:36:00"/>
    <s v="19"/>
    <d v="2025-03-09T00:00:00"/>
    <d v="1899-12-30T19:07:00"/>
    <x v="19"/>
    <s v="Maryam Al Shamsi"/>
    <x v="0"/>
    <x v="0"/>
    <s v="Bakery"/>
    <x v="0"/>
    <x v="5"/>
    <x v="2"/>
    <n v="22.03"/>
    <d v="2025-03-08T01:07:00"/>
    <d v="2024-09-13T00:56:00"/>
    <x v="0"/>
    <d v="2025-03-09T19:07:00"/>
    <d v="2025-03-09T01:07:00"/>
    <x v="0"/>
  </r>
  <r>
    <s v="ORD-20250324-03451"/>
    <x v="0"/>
    <s v="PAF-001"/>
    <x v="12"/>
    <n v="20.28"/>
    <x v="5"/>
    <n v="1"/>
    <x v="76"/>
    <x v="2"/>
    <d v="1899-12-30T11:53:00"/>
    <s v="11"/>
    <d v="2025-03-24T00:00:00"/>
    <d v="1899-12-30T16:53:00"/>
    <x v="6"/>
    <s v="Abdullah Al Suwaidi"/>
    <x v="0"/>
    <x v="1"/>
    <s v="Bakery"/>
    <x v="1"/>
    <x v="2"/>
    <x v="1"/>
    <n v="20.28"/>
    <d v="2025-03-24T01:29:00"/>
    <d v="2024-08-22T00:56:00"/>
    <x v="0"/>
    <d v="2025-03-24T16:53:00"/>
    <d v="2025-03-25T01:29:00"/>
    <x v="1"/>
  </r>
  <r>
    <s v="ORD-20241228-03452"/>
    <x v="0"/>
    <s v="PAF-001"/>
    <x v="12"/>
    <n v="24.29"/>
    <x v="8"/>
    <n v="2"/>
    <x v="59"/>
    <x v="11"/>
    <d v="1899-12-30T18:21:00"/>
    <s v="18"/>
    <d v="2024-12-29T00:00:00"/>
    <d v="1899-12-30T19:21:00"/>
    <x v="6"/>
    <s v="Sara Ahmed"/>
    <x v="0"/>
    <x v="0"/>
    <s v="Bakery"/>
    <x v="0"/>
    <x v="3"/>
    <x v="1"/>
    <n v="48.58"/>
    <d v="2024-12-28T00:33:00"/>
    <d v="2024-08-07T00:25:00"/>
    <x v="0"/>
    <d v="2024-12-29T19:21:00"/>
    <d v="2024-12-29T00:33:00"/>
    <x v="0"/>
  </r>
  <r>
    <s v="ORD-20250516-03453"/>
    <x v="0"/>
    <s v="HMP-001"/>
    <x v="11"/>
    <n v="78.989999999999995"/>
    <x v="12"/>
    <n v="1"/>
    <x v="141"/>
    <x v="1"/>
    <d v="1899-12-30T15:24:00"/>
    <s v="15"/>
    <d v="2025-05-17T00:00:00"/>
    <d v="1899-12-30T15:24:00"/>
    <x v="10"/>
    <s v="Abdullah Al Mansoori"/>
    <x v="1"/>
    <x v="0"/>
    <s v="Hamper"/>
    <x v="0"/>
    <x v="5"/>
    <x v="0"/>
    <n v="78.989999999999995"/>
    <d v="2025-05-16T01:07:00"/>
    <d v="2024-09-22T00:25:00"/>
    <x v="0"/>
    <d v="2025-05-17T15:24:00"/>
    <d v="2025-05-17T01:07:00"/>
    <x v="0"/>
  </r>
  <r>
    <s v="ORD-20250515-03454"/>
    <x v="0"/>
    <s v="PRF-001"/>
    <x v="14"/>
    <n v="114.69"/>
    <x v="12"/>
    <n v="1"/>
    <x v="111"/>
    <x v="1"/>
    <d v="1899-12-30T13:15:00"/>
    <s v="13"/>
    <d v="2025-05-15T00:00:00"/>
    <d v="1899-12-30T20:15:00"/>
    <x v="19"/>
    <s v="Latifa Al Nahyan"/>
    <x v="0"/>
    <x v="0"/>
    <s v="Perfume"/>
    <x v="1"/>
    <x v="2"/>
    <x v="1"/>
    <n v="114.69"/>
    <d v="2025-05-15T00:33:00"/>
    <d v="2024-11-16T00:33:00"/>
    <x v="0"/>
    <d v="2025-05-15T20:15:00"/>
    <d v="2025-05-16T00:33:00"/>
    <x v="1"/>
  </r>
  <r>
    <s v="ORD-20250301-03455"/>
    <x v="0"/>
    <s v="CHC-001"/>
    <x v="17"/>
    <n v="19.440000000000001"/>
    <x v="1"/>
    <n v="3"/>
    <x v="135"/>
    <x v="2"/>
    <d v="1899-12-30T11:32:00"/>
    <s v="11"/>
    <d v="2025-03-02T00:00:00"/>
    <d v="1899-12-30T17:32:00"/>
    <x v="2"/>
    <s v="Faisal Al Shamsi"/>
    <x v="0"/>
    <x v="1"/>
    <s v="Chocolate"/>
    <x v="0"/>
    <x v="2"/>
    <x v="0"/>
    <n v="58.320000000000007"/>
    <d v="2025-03-01T00:56:00"/>
    <d v="2024-11-19T01:18:00"/>
    <x v="0"/>
    <d v="2025-03-02T17:32:00"/>
    <d v="2025-03-02T00:56:00"/>
    <x v="0"/>
  </r>
  <r>
    <s v="ORD-20240906-03456"/>
    <x v="0"/>
    <s v="BAL-001"/>
    <x v="13"/>
    <n v="24"/>
    <x v="8"/>
    <n v="1"/>
    <x v="14"/>
    <x v="3"/>
    <d v="1899-12-30T09:16:00"/>
    <s v="9"/>
    <d v="2024-09-07T00:00:00"/>
    <d v="1899-12-30T11:16:00"/>
    <x v="1"/>
    <s v="Ayesha Shaikh"/>
    <x v="1"/>
    <x v="1"/>
    <s v="Balloons"/>
    <x v="0"/>
    <x v="2"/>
    <x v="0"/>
    <n v="24"/>
    <d v="2024-09-06T00:11:00"/>
    <d v="2024-09-06T00:11:00"/>
    <x v="1"/>
    <d v="2024-09-07T11:16:00"/>
    <d v="2024-09-07T00:11:00"/>
    <x v="0"/>
  </r>
  <r>
    <s v="ORD-20250625-03457"/>
    <x v="0"/>
    <s v="PAF-001"/>
    <x v="12"/>
    <n v="20.62"/>
    <x v="3"/>
    <n v="1"/>
    <x v="145"/>
    <x v="6"/>
    <d v="1899-12-30T11:53:00"/>
    <s v="11"/>
    <d v="2025-06-26T00:00:00"/>
    <d v="1899-12-30T13:53:00"/>
    <x v="5"/>
    <s v="Zain Patel"/>
    <x v="0"/>
    <x v="0"/>
    <s v="Bakery"/>
    <x v="0"/>
    <x v="1"/>
    <x v="0"/>
    <n v="20.62"/>
    <d v="2025-06-25T01:29:00"/>
    <d v="2024-08-02T01:15:00"/>
    <x v="0"/>
    <d v="2025-06-26T13:53:00"/>
    <d v="2025-06-26T01:29:00"/>
    <x v="0"/>
  </r>
  <r>
    <s v="ORD-20250303-03458"/>
    <x v="0"/>
    <s v="HMP-002"/>
    <x v="8"/>
    <n v="83.83"/>
    <x v="7"/>
    <n v="2"/>
    <x v="180"/>
    <x v="2"/>
    <d v="1899-12-30T20:39:00"/>
    <s v="20"/>
    <d v="2025-03-04T00:00:00"/>
    <d v="1899-12-30T18:24:00"/>
    <x v="5"/>
    <s v="Sana Shaikh"/>
    <x v="0"/>
    <x v="1"/>
    <s v="Hamper"/>
    <x v="0"/>
    <x v="1"/>
    <x v="2"/>
    <n v="167.66"/>
    <d v="2025-03-03T01:07:00"/>
    <d v="2024-10-27T01:18:00"/>
    <x v="0"/>
    <d v="2025-03-04T18:24:00"/>
    <d v="2025-03-04T01:07:00"/>
    <x v="0"/>
  </r>
  <r>
    <s v="ORD-20241102-03459"/>
    <x v="0"/>
    <s v="FLW-001"/>
    <x v="1"/>
    <n v="42.06"/>
    <x v="0"/>
    <n v="1"/>
    <x v="17"/>
    <x v="9"/>
    <d v="1899-12-30T10:49:00"/>
    <s v="10"/>
    <d v="2024-11-02T00:00:00"/>
    <d v="1899-12-30T14:49:00"/>
    <x v="3"/>
    <s v="Bilal Kumar"/>
    <x v="0"/>
    <x v="1"/>
    <s v="Flowers"/>
    <x v="1"/>
    <x v="0"/>
    <x v="0"/>
    <n v="42.06"/>
    <d v="2024-11-02T00:44:00"/>
    <d v="2024-08-11T00:44:00"/>
    <x v="0"/>
    <d v="2024-11-02T14:49:00"/>
    <d v="2024-11-03T00:44:00"/>
    <x v="1"/>
  </r>
  <r>
    <s v="ORD-20250420-03460"/>
    <x v="0"/>
    <s v="CRP-001"/>
    <x v="4"/>
    <n v="128.03"/>
    <x v="9"/>
    <n v="4"/>
    <x v="373"/>
    <x v="0"/>
    <d v="1899-12-30T19:26:00"/>
    <s v="19"/>
    <d v="2025-04-22T00:00:00"/>
    <d v="1899-12-30T14:13:00"/>
    <x v="35"/>
    <s v="Rakesh Patel"/>
    <x v="5"/>
    <x v="0"/>
    <s v="Hamper"/>
    <x v="2"/>
    <x v="0"/>
    <x v="0"/>
    <n v="512.12"/>
    <d v="2025-04-20T00:22:00"/>
    <d v="2024-09-12T00:33:00"/>
    <x v="0"/>
    <d v="2025-04-22T14:13:00"/>
    <d v="2025-04-21T00:22:00"/>
    <x v="0"/>
  </r>
  <r>
    <s v="ORD-20250402-03461"/>
    <x v="0"/>
    <s v="CHC-001"/>
    <x v="17"/>
    <n v="16.23"/>
    <x v="1"/>
    <n v="3"/>
    <x v="218"/>
    <x v="0"/>
    <d v="1899-12-30T21:11:00"/>
    <s v="21"/>
    <d v="2025-04-03T00:00:00"/>
    <d v="1899-12-30T14:50:00"/>
    <x v="0"/>
    <s v="Fatima Al Nuaimi"/>
    <x v="0"/>
    <x v="1"/>
    <s v="Chocolate"/>
    <x v="0"/>
    <x v="5"/>
    <x v="2"/>
    <n v="48.69"/>
    <d v="2025-04-02T01:29:00"/>
    <d v="2024-10-13T01:07:00"/>
    <x v="0"/>
    <d v="2025-04-03T14:50:00"/>
    <d v="2025-04-03T01:29:00"/>
    <x v="0"/>
  </r>
  <r>
    <s v="ORD-20250709-03462"/>
    <x v="0"/>
    <s v="HMP-001"/>
    <x v="11"/>
    <n v="62.55"/>
    <x v="12"/>
    <n v="1"/>
    <x v="22"/>
    <x v="8"/>
    <d v="1899-12-30T09:42:00"/>
    <s v="9"/>
    <d v="2025-07-10T00:00:00"/>
    <d v="1899-12-30T14:42:00"/>
    <x v="16"/>
    <s v="Khalid Al Shamsi"/>
    <x v="0"/>
    <x v="1"/>
    <s v="Hamper"/>
    <x v="0"/>
    <x v="3"/>
    <x v="0"/>
    <n v="62.55"/>
    <d v="2025-07-09T01:07:00"/>
    <d v="2024-08-20T00:56:00"/>
    <x v="0"/>
    <d v="2025-07-10T14:42:00"/>
    <d v="2025-07-10T01:07:00"/>
    <x v="0"/>
  </r>
  <r>
    <s v="ORD-20250619-03463"/>
    <x v="0"/>
    <s v="SWT-001"/>
    <x v="9"/>
    <n v="29.2"/>
    <x v="4"/>
    <n v="1"/>
    <x v="242"/>
    <x v="6"/>
    <d v="1899-12-30T21:46:00"/>
    <s v="21"/>
    <d v="2025-06-21T00:00:00"/>
    <d v="1899-12-30T16:14:00"/>
    <x v="6"/>
    <s v="Arjun Verma"/>
    <x v="0"/>
    <x v="0"/>
    <s v="Dates &amp; Sweets"/>
    <x v="2"/>
    <x v="0"/>
    <x v="0"/>
    <n v="29.2"/>
    <d v="2025-06-19T00:44:00"/>
    <d v="2024-08-29T01:07:00"/>
    <x v="0"/>
    <d v="2025-06-21T16:14:00"/>
    <d v="2025-06-20T00:44:00"/>
    <x v="0"/>
  </r>
  <r>
    <s v="ORD-20250109-03464"/>
    <x v="0"/>
    <s v="HMP-001"/>
    <x v="11"/>
    <n v="74.099999999999994"/>
    <x v="12"/>
    <n v="1"/>
    <x v="138"/>
    <x v="4"/>
    <d v="1899-12-30T09:53:00"/>
    <s v="9"/>
    <d v="2025-01-09T00:00:00"/>
    <d v="1899-12-30T16:53:00"/>
    <x v="22"/>
    <s v="Olivia Taylor"/>
    <x v="5"/>
    <x v="0"/>
    <s v="Hamper"/>
    <x v="1"/>
    <x v="0"/>
    <x v="0"/>
    <n v="74.099999999999994"/>
    <d v="2025-01-09T00:56:00"/>
    <d v="2024-08-06T00:22:00"/>
    <x v="0"/>
    <d v="2025-01-09T16:53:00"/>
    <d v="2025-01-10T00:56:00"/>
    <x v="1"/>
  </r>
  <r>
    <s v="ORD-20240928-03465"/>
    <x v="0"/>
    <s v="GFT-001"/>
    <x v="2"/>
    <n v="34.090000000000003"/>
    <x v="12"/>
    <n v="1"/>
    <x v="146"/>
    <x v="3"/>
    <d v="1899-12-30T19:55:00"/>
    <s v="19"/>
    <d v="2024-09-29T00:00:00"/>
    <d v="1899-12-30T19:55:00"/>
    <x v="19"/>
    <s v="Abdullah Al Mansoori"/>
    <x v="0"/>
    <x v="0"/>
    <s v="Gifting"/>
    <x v="0"/>
    <x v="1"/>
    <x v="0"/>
    <n v="34.090000000000003"/>
    <d v="2024-09-28T00:11:00"/>
    <d v="2024-09-22T00:25:00"/>
    <x v="0"/>
    <d v="2024-09-29T19:55:00"/>
    <d v="2024-09-29T00:11:00"/>
    <x v="0"/>
  </r>
  <r>
    <s v="ORD-20250522-03466"/>
    <x v="0"/>
    <s v="CRP-001"/>
    <x v="4"/>
    <n v="135.93"/>
    <x v="9"/>
    <n v="3"/>
    <x v="51"/>
    <x v="1"/>
    <d v="1899-12-30T20:45:00"/>
    <s v="20"/>
    <d v="2025-05-24T00:00:00"/>
    <d v="1899-12-30T12:53:00"/>
    <x v="14"/>
    <s v="Arjun Patel"/>
    <x v="1"/>
    <x v="0"/>
    <s v="Hamper"/>
    <x v="2"/>
    <x v="6"/>
    <x v="1"/>
    <n v="407.79"/>
    <d v="2025-05-22T00:33:00"/>
    <d v="2024-09-08T00:33:00"/>
    <x v="0"/>
    <d v="2025-05-24T12:53:00"/>
    <d v="2025-05-23T00:33:00"/>
    <x v="0"/>
  </r>
  <r>
    <s v="ORD-20240904-03467"/>
    <x v="0"/>
    <s v="CRP-001"/>
    <x v="4"/>
    <n v="143.38999999999999"/>
    <x v="9"/>
    <n v="4"/>
    <x v="335"/>
    <x v="3"/>
    <d v="1899-12-30T20:51:00"/>
    <s v="20"/>
    <d v="2024-09-06T00:00:00"/>
    <d v="1899-12-30T14:18:00"/>
    <x v="19"/>
    <s v="Hassan Al Nahyan"/>
    <x v="0"/>
    <x v="1"/>
    <s v="Hamper"/>
    <x v="2"/>
    <x v="1"/>
    <x v="2"/>
    <n v="573.55999999999995"/>
    <d v="2024-09-04T01:15:00"/>
    <d v="2024-08-07T00:22:00"/>
    <x v="0"/>
    <d v="2024-09-06T14:18:00"/>
    <d v="2024-09-05T01:15:00"/>
    <x v="0"/>
  </r>
  <r>
    <s v="ORD-20241112-03468"/>
    <x v="0"/>
    <s v="PER-002"/>
    <x v="15"/>
    <n v="20.51"/>
    <x v="0"/>
    <n v="1"/>
    <x v="48"/>
    <x v="9"/>
    <d v="1899-12-30T21:45:00"/>
    <s v="21"/>
    <d v="2024-11-14T00:00:00"/>
    <d v="1899-12-30T17:09:00"/>
    <x v="31"/>
    <s v="Hina Ahmed"/>
    <x v="5"/>
    <x v="0"/>
    <s v="Personalized"/>
    <x v="2"/>
    <x v="5"/>
    <x v="0"/>
    <n v="20.51"/>
    <d v="2024-11-12T00:25:00"/>
    <d v="2024-08-26T00:33:00"/>
    <x v="0"/>
    <d v="2024-11-14T17:09:00"/>
    <d v="2024-11-13T00:25:00"/>
    <x v="0"/>
  </r>
  <r>
    <s v="ORD-20241127-03469"/>
    <x v="0"/>
    <s v="HMP-001"/>
    <x v="11"/>
    <n v="69.69"/>
    <x v="12"/>
    <n v="4"/>
    <x v="313"/>
    <x v="9"/>
    <d v="1899-12-30T20:44:00"/>
    <s v="20"/>
    <d v="2024-11-28T00:00:00"/>
    <d v="1899-12-30T14:13:00"/>
    <x v="6"/>
    <s v="Faisal Al Falasi"/>
    <x v="0"/>
    <x v="0"/>
    <s v="Hamper"/>
    <x v="0"/>
    <x v="1"/>
    <x v="0"/>
    <n v="278.76"/>
    <d v="2024-11-27T01:29:00"/>
    <d v="2024-08-02T00:33:00"/>
    <x v="0"/>
    <d v="2024-11-28T14:13:00"/>
    <d v="2024-11-28T01:29:00"/>
    <x v="0"/>
  </r>
  <r>
    <s v="ORD-20250809-03470"/>
    <x v="0"/>
    <s v="GFT-001"/>
    <x v="2"/>
    <n v="35.51"/>
    <x v="12"/>
    <n v="3"/>
    <x v="371"/>
    <x v="7"/>
    <d v="1899-12-30T13:25:00"/>
    <s v="13"/>
    <d v="2025-08-09T00:00:00"/>
    <d v="1899-12-30T18:25:00"/>
    <x v="16"/>
    <s v="Meera Hussain"/>
    <x v="0"/>
    <x v="1"/>
    <s v="Gifting"/>
    <x v="1"/>
    <x v="1"/>
    <x v="0"/>
    <n v="106.53"/>
    <d v="2025-08-09T01:18:00"/>
    <d v="2024-08-05T01:29:00"/>
    <x v="0"/>
    <d v="2025-08-09T18:25:00"/>
    <d v="2025-08-10T01:18:00"/>
    <x v="1"/>
  </r>
  <r>
    <s v="ORD-20250808-03471"/>
    <x v="0"/>
    <s v="HMP-002"/>
    <x v="8"/>
    <n v="93.86"/>
    <x v="4"/>
    <n v="1"/>
    <x v="236"/>
    <x v="7"/>
    <d v="1899-12-30T21:10:00"/>
    <s v="21"/>
    <d v="2025-08-10T00:00:00"/>
    <d v="1899-12-30T18:27:00"/>
    <x v="17"/>
    <s v="Hamad Al Suwaidi"/>
    <x v="2"/>
    <x v="0"/>
    <s v="Hamper"/>
    <x v="2"/>
    <x v="5"/>
    <x v="1"/>
    <n v="93.86"/>
    <d v="2025-08-08T00:44:00"/>
    <d v="2024-08-21T00:33:00"/>
    <x v="0"/>
    <d v="2025-08-10T18:27:00"/>
    <d v="2025-08-09T00:44:00"/>
    <x v="0"/>
  </r>
  <r>
    <s v="ORD-20241104-03472"/>
    <x v="0"/>
    <s v="FLW-002"/>
    <x v="5"/>
    <n v="57.58"/>
    <x v="5"/>
    <n v="1"/>
    <x v="216"/>
    <x v="9"/>
    <d v="1899-12-30T09:04:00"/>
    <s v="9"/>
    <d v="2024-11-04T00:00:00"/>
    <d v="1899-12-30T14:04:00"/>
    <x v="7"/>
    <s v="James Jones"/>
    <x v="0"/>
    <x v="1"/>
    <s v="Flowers"/>
    <x v="1"/>
    <x v="2"/>
    <x v="0"/>
    <n v="57.58"/>
    <d v="2024-11-04T01:18:00"/>
    <d v="2024-10-17T00:56:00"/>
    <x v="0"/>
    <d v="2024-11-04T14:04:00"/>
    <d v="2024-11-05T01:18:00"/>
    <x v="1"/>
  </r>
  <r>
    <s v="ORD-20250103-03473"/>
    <x v="0"/>
    <s v="TOY-001"/>
    <x v="0"/>
    <n v="17.41"/>
    <x v="5"/>
    <n v="1"/>
    <x v="50"/>
    <x v="4"/>
    <d v="1899-12-30T18:05:00"/>
    <s v="18"/>
    <d v="2025-01-04T00:00:00"/>
    <d v="1899-12-30T14:08:00"/>
    <x v="22"/>
    <s v="Sara Shah"/>
    <x v="5"/>
    <x v="1"/>
    <s v="Toys"/>
    <x v="0"/>
    <x v="2"/>
    <x v="1"/>
    <n v="17.41"/>
    <d v="2025-01-03T00:22:00"/>
    <d v="2024-08-06T00:44:00"/>
    <x v="0"/>
    <d v="2025-01-04T14:08:00"/>
    <d v="2025-01-04T00:22:00"/>
    <x v="0"/>
  </r>
  <r>
    <s v="ORD-20240804-03474"/>
    <x v="0"/>
    <s v="HMP-001"/>
    <x v="11"/>
    <n v="76.540000000000006"/>
    <x v="10"/>
    <n v="2"/>
    <x v="163"/>
    <x v="7"/>
    <d v="1899-12-30T11:50:00"/>
    <s v="11"/>
    <d v="2024-08-05T00:00:00"/>
    <d v="1899-12-30T14:50:00"/>
    <x v="19"/>
    <s v="Imran Patel"/>
    <x v="0"/>
    <x v="0"/>
    <s v="Hamper"/>
    <x v="0"/>
    <x v="5"/>
    <x v="0"/>
    <n v="153.08000000000001"/>
    <d v="2024-08-04T00:56:00"/>
    <d v="2024-08-04T00:56:00"/>
    <x v="1"/>
    <d v="2024-08-05T14:50:00"/>
    <d v="2024-08-05T00:56:00"/>
    <x v="0"/>
  </r>
  <r>
    <s v="ORD-20241023-03475"/>
    <x v="0"/>
    <s v="HMP-001"/>
    <x v="11"/>
    <n v="73.56"/>
    <x v="12"/>
    <n v="1"/>
    <x v="255"/>
    <x v="10"/>
    <d v="1899-12-30T15:38:00"/>
    <s v="15"/>
    <d v="2024-10-24T00:00:00"/>
    <d v="1899-12-30T21:38:00"/>
    <x v="18"/>
    <s v="Priya Patel"/>
    <x v="1"/>
    <x v="1"/>
    <s v="Hamper"/>
    <x v="0"/>
    <x v="1"/>
    <x v="0"/>
    <n v="73.56"/>
    <d v="2024-10-23T01:29:00"/>
    <d v="2024-10-23T01:29:00"/>
    <x v="1"/>
    <d v="2024-10-24T21:38:00"/>
    <d v="2024-10-24T01:29:00"/>
    <x v="0"/>
  </r>
  <r>
    <s v="ORD-20250501-03476"/>
    <x v="0"/>
    <s v="FLW-002"/>
    <x v="5"/>
    <n v="55.03"/>
    <x v="6"/>
    <n v="1"/>
    <x v="260"/>
    <x v="1"/>
    <d v="1899-12-30T17:55:00"/>
    <s v="17"/>
    <d v="2025-05-02T00:00:00"/>
    <d v="1899-12-30T19:34:00"/>
    <x v="19"/>
    <s v="Khalid Al Falasi"/>
    <x v="0"/>
    <x v="0"/>
    <s v="Flowers"/>
    <x v="0"/>
    <x v="3"/>
    <x v="0"/>
    <n v="55.03"/>
    <d v="2025-05-01T01:18:00"/>
    <d v="2024-08-12T00:44:00"/>
    <x v="0"/>
    <d v="2025-05-02T19:34:00"/>
    <d v="2025-05-02T01:18:00"/>
    <x v="0"/>
  </r>
  <r>
    <s v="ORD-20241114-03477"/>
    <x v="0"/>
    <s v="PER-001"/>
    <x v="10"/>
    <n v="11.69"/>
    <x v="8"/>
    <n v="1"/>
    <x v="39"/>
    <x v="9"/>
    <d v="1899-12-30T16:51:00"/>
    <s v="16"/>
    <d v="2024-11-15T00:00:00"/>
    <d v="1899-12-30T20:51:00"/>
    <x v="29"/>
    <s v="Maryam Al Hosani"/>
    <x v="2"/>
    <x v="1"/>
    <s v="Personalized"/>
    <x v="0"/>
    <x v="3"/>
    <x v="0"/>
    <n v="11.69"/>
    <d v="2024-11-14T00:33:00"/>
    <d v="2024-08-28T01:07:00"/>
    <x v="0"/>
    <d v="2024-11-15T20:51:00"/>
    <d v="2024-11-15T00:33:00"/>
    <x v="0"/>
  </r>
  <r>
    <s v="ORD-20241206-03478"/>
    <x v="0"/>
    <s v="HMP-001"/>
    <x v="11"/>
    <n v="74.010000000000005"/>
    <x v="10"/>
    <n v="1"/>
    <x v="324"/>
    <x v="11"/>
    <d v="1899-12-30T09:16:00"/>
    <s v="9"/>
    <d v="2024-12-06T00:00:00"/>
    <d v="1899-12-30T13:16:00"/>
    <x v="26"/>
    <s v="Hassan Al Marri"/>
    <x v="1"/>
    <x v="0"/>
    <s v="Hamper"/>
    <x v="1"/>
    <x v="0"/>
    <x v="0"/>
    <n v="74.010000000000005"/>
    <d v="2024-12-06T00:11:00"/>
    <d v="2024-08-27T00:25:00"/>
    <x v="0"/>
    <d v="2024-12-06T13:16:00"/>
    <d v="2024-12-07T00:11:00"/>
    <x v="1"/>
  </r>
  <r>
    <s v="ORD-20250718-03479"/>
    <x v="0"/>
    <s v="SWT-001"/>
    <x v="9"/>
    <n v="28.48"/>
    <x v="4"/>
    <n v="1"/>
    <x v="354"/>
    <x v="8"/>
    <d v="1899-12-30T14:28:00"/>
    <s v="14"/>
    <d v="2025-07-20T00:00:00"/>
    <d v="1899-12-30T16:28:00"/>
    <x v="14"/>
    <s v="Sana Patel"/>
    <x v="1"/>
    <x v="1"/>
    <s v="Dates &amp; Sweets"/>
    <x v="2"/>
    <x v="5"/>
    <x v="1"/>
    <n v="28.48"/>
    <d v="2025-07-18T01:18:00"/>
    <d v="2024-09-05T01:18:00"/>
    <x v="0"/>
    <d v="2025-07-20T16:28:00"/>
    <d v="2025-07-19T01:18:00"/>
    <x v="0"/>
  </r>
  <r>
    <s v="ORD-20250119-03480"/>
    <x v="0"/>
    <s v="TOY-001"/>
    <x v="0"/>
    <n v="16.57"/>
    <x v="1"/>
    <n v="1"/>
    <x v="175"/>
    <x v="4"/>
    <d v="1899-12-30T09:00:00"/>
    <s v="9"/>
    <d v="2025-01-20T00:00:00"/>
    <d v="1899-12-30T14:00:00"/>
    <x v="16"/>
    <s v="Abdullah Al Nuaimi"/>
    <x v="0"/>
    <x v="0"/>
    <s v="Toys"/>
    <x v="0"/>
    <x v="0"/>
    <x v="0"/>
    <n v="16.57"/>
    <d v="2025-01-19T01:15:00"/>
    <d v="2024-08-15T00:22:00"/>
    <x v="0"/>
    <d v="2025-01-20T14:00:00"/>
    <d v="2025-01-20T01:15:00"/>
    <x v="0"/>
  </r>
  <r>
    <s v="ORD-20250203-03481"/>
    <x v="0"/>
    <s v="PAF-001"/>
    <x v="12"/>
    <n v="20.21"/>
    <x v="11"/>
    <n v="3"/>
    <x v="241"/>
    <x v="5"/>
    <d v="1899-12-30T12:13:00"/>
    <s v="12"/>
    <d v="2025-02-04T00:00:00"/>
    <d v="1899-12-30T16:13:00"/>
    <x v="5"/>
    <s v="Ayesha Chaudhry"/>
    <x v="0"/>
    <x v="1"/>
    <s v="Bakery"/>
    <x v="0"/>
    <x v="1"/>
    <x v="2"/>
    <n v="60.63"/>
    <d v="2025-02-03T01:18:00"/>
    <d v="2024-09-22T01:15:00"/>
    <x v="0"/>
    <d v="2025-02-04T16:13:00"/>
    <d v="2025-02-04T01:18:00"/>
    <x v="0"/>
  </r>
  <r>
    <s v="ORD-20241203-03482"/>
    <x v="0"/>
    <s v="PAF-001"/>
    <x v="12"/>
    <n v="19.559999999999999"/>
    <x v="3"/>
    <n v="1"/>
    <x v="97"/>
    <x v="11"/>
    <d v="1899-12-30T10:15:00"/>
    <s v="10"/>
    <d v="2024-12-03T00:00:00"/>
    <d v="1899-12-30T16:15:00"/>
    <x v="18"/>
    <s v="Hassan Al Nuaimi"/>
    <x v="1"/>
    <x v="0"/>
    <s v="Bakery"/>
    <x v="1"/>
    <x v="0"/>
    <x v="0"/>
    <n v="19.559999999999999"/>
    <d v="2024-12-03T00:33:00"/>
    <d v="2024-11-14T00:44:00"/>
    <x v="0"/>
    <d v="2024-12-03T16:15:00"/>
    <d v="2024-12-04T00:33:00"/>
    <x v="1"/>
  </r>
  <r>
    <s v="ORD-20250101-03483"/>
    <x v="0"/>
    <s v="HMP-002"/>
    <x v="8"/>
    <n v="74.12"/>
    <x v="4"/>
    <n v="1"/>
    <x v="274"/>
    <x v="4"/>
    <d v="1899-12-30T18:40:00"/>
    <s v="18"/>
    <d v="2025-01-02T00:00:00"/>
    <d v="1899-12-30T19:40:00"/>
    <x v="12"/>
    <s v="Zain Shaikh"/>
    <x v="1"/>
    <x v="0"/>
    <s v="Hamper"/>
    <x v="0"/>
    <x v="0"/>
    <x v="0"/>
    <n v="74.12"/>
    <d v="2025-01-01T01:18:00"/>
    <d v="2024-09-23T00:25:00"/>
    <x v="0"/>
    <d v="2025-01-02T19:40:00"/>
    <d v="2025-01-02T01:18:00"/>
    <x v="0"/>
  </r>
  <r>
    <s v="ORD-20250717-03484"/>
    <x v="0"/>
    <s v="PER-002"/>
    <x v="15"/>
    <n v="18.05"/>
    <x v="0"/>
    <n v="1"/>
    <x v="123"/>
    <x v="8"/>
    <d v="1899-12-30T11:55:00"/>
    <s v="11"/>
    <d v="2025-07-17T00:00:00"/>
    <d v="1899-12-30T15:55:00"/>
    <x v="7"/>
    <s v="Yousef Al Mazrouei"/>
    <x v="0"/>
    <x v="1"/>
    <s v="Personalized"/>
    <x v="1"/>
    <x v="1"/>
    <x v="0"/>
    <n v="18.05"/>
    <d v="2025-07-17T01:18:00"/>
    <d v="2024-08-18T00:56:00"/>
    <x v="0"/>
    <d v="2025-07-17T15:55:00"/>
    <d v="2025-07-18T01:18:00"/>
    <x v="1"/>
  </r>
  <r>
    <s v="ORD-20241205-03485"/>
    <x v="0"/>
    <s v="CKE-001"/>
    <x v="7"/>
    <n v="55.7"/>
    <x v="5"/>
    <n v="2"/>
    <x v="57"/>
    <x v="11"/>
    <d v="1899-12-30T11:51:00"/>
    <s v="11"/>
    <d v="2024-12-06T00:00:00"/>
    <d v="1899-12-30T16:51:00"/>
    <x v="10"/>
    <s v="Sara Shaikh"/>
    <x v="1"/>
    <x v="1"/>
    <s v="Cakes"/>
    <x v="0"/>
    <x v="1"/>
    <x v="0"/>
    <n v="111.4"/>
    <d v="2024-12-05T01:15:00"/>
    <d v="2024-08-22T01:18:00"/>
    <x v="0"/>
    <d v="2024-12-06T16:51:00"/>
    <d v="2024-12-06T01:15:00"/>
    <x v="0"/>
  </r>
  <r>
    <s v="ORD-20240822-03486"/>
    <x v="0"/>
    <s v="FLW-001"/>
    <x v="1"/>
    <n v="45.5"/>
    <x v="11"/>
    <n v="1"/>
    <x v="157"/>
    <x v="7"/>
    <d v="1899-12-30T21:56:00"/>
    <s v="21"/>
    <d v="2024-08-23T00:00:00"/>
    <d v="1899-12-30T12:36:00"/>
    <x v="26"/>
    <s v="Zain Hussain"/>
    <x v="1"/>
    <x v="1"/>
    <s v="Flowers"/>
    <x v="0"/>
    <x v="1"/>
    <x v="2"/>
    <n v="45.5"/>
    <d v="2024-08-22T01:29:00"/>
    <d v="2024-08-05T00:22:00"/>
    <x v="0"/>
    <d v="2024-08-23T12:36:00"/>
    <d v="2024-08-23T01:29:00"/>
    <x v="0"/>
  </r>
  <r>
    <s v="ORD-20241129-03487"/>
    <x v="0"/>
    <s v="SWT-001"/>
    <x v="9"/>
    <n v="29.15"/>
    <x v="7"/>
    <n v="1"/>
    <x v="78"/>
    <x v="9"/>
    <d v="1899-12-30T20:51:00"/>
    <s v="20"/>
    <d v="2024-12-01T00:00:00"/>
    <d v="1899-12-30T17:55:00"/>
    <x v="25"/>
    <s v="Zain Chaudhry"/>
    <x v="6"/>
    <x v="0"/>
    <s v="Dates &amp; Sweets"/>
    <x v="2"/>
    <x v="3"/>
    <x v="0"/>
    <n v="29.15"/>
    <d v="2024-11-29T01:15:00"/>
    <d v="2024-08-28T00:25:00"/>
    <x v="0"/>
    <d v="2024-12-01T17:55:00"/>
    <d v="2024-11-30T01:15:00"/>
    <x v="0"/>
  </r>
  <r>
    <s v="ORD-20240824-03488"/>
    <x v="0"/>
    <s v="GFT-001"/>
    <x v="2"/>
    <n v="35.1"/>
    <x v="3"/>
    <n v="1"/>
    <x v="267"/>
    <x v="7"/>
    <d v="1899-12-30T17:01:00"/>
    <s v="17"/>
    <d v="2024-08-25T00:00:00"/>
    <d v="1899-12-30T18:01:00"/>
    <x v="30"/>
    <s v="Imran Hussain"/>
    <x v="4"/>
    <x v="0"/>
    <s v="Gifting"/>
    <x v="0"/>
    <x v="5"/>
    <x v="0"/>
    <n v="35.1"/>
    <d v="2024-08-24T01:18:00"/>
    <d v="2024-08-24T01:18:00"/>
    <x v="1"/>
    <d v="2024-08-25T18:01:00"/>
    <d v="2024-08-25T01:18:00"/>
    <x v="0"/>
  </r>
  <r>
    <s v="ORD-20240808-03489"/>
    <x v="0"/>
    <s v="HOM-001"/>
    <x v="3"/>
    <n v="25.28"/>
    <x v="2"/>
    <n v="1"/>
    <x v="326"/>
    <x v="7"/>
    <d v="1899-12-30T18:09:00"/>
    <s v="18"/>
    <d v="2024-08-09T00:00:00"/>
    <d v="1899-12-30T19:09:00"/>
    <x v="16"/>
    <s v="Abdullah Al Mazrouei"/>
    <x v="0"/>
    <x v="1"/>
    <s v="Home Fragrance"/>
    <x v="0"/>
    <x v="0"/>
    <x v="1"/>
    <n v="25.28"/>
    <d v="2024-08-08T00:25:00"/>
    <d v="2024-08-08T00:25:00"/>
    <x v="1"/>
    <d v="2024-08-09T19:09:00"/>
    <d v="2024-08-09T00:25:00"/>
    <x v="0"/>
  </r>
  <r>
    <s v="ORD-20250128-03490"/>
    <x v="0"/>
    <s v="PAF-001"/>
    <x v="12"/>
    <n v="23.15"/>
    <x v="3"/>
    <n v="1"/>
    <x v="338"/>
    <x v="4"/>
    <d v="1899-12-30T11:30:00"/>
    <s v="11"/>
    <d v="2025-01-28T00:00:00"/>
    <d v="1899-12-30T18:30:00"/>
    <x v="11"/>
    <s v="Yousef Al Shamsi"/>
    <x v="0"/>
    <x v="1"/>
    <s v="Bakery"/>
    <x v="1"/>
    <x v="5"/>
    <x v="0"/>
    <n v="23.15"/>
    <d v="2025-01-28T01:07:00"/>
    <d v="2024-08-21T01:07:00"/>
    <x v="0"/>
    <d v="2025-01-28T18:30:00"/>
    <d v="2025-01-29T01:07:00"/>
    <x v="1"/>
  </r>
  <r>
    <s v="ORD-20240808-03491"/>
    <x v="0"/>
    <s v="TOY-001"/>
    <x v="0"/>
    <n v="19.170000000000002"/>
    <x v="0"/>
    <n v="1"/>
    <x v="326"/>
    <x v="7"/>
    <d v="1899-12-30T20:22:00"/>
    <s v="20"/>
    <d v="2024-08-10T00:00:00"/>
    <d v="1899-12-30T19:53:00"/>
    <x v="2"/>
    <s v="Arjun Khan"/>
    <x v="0"/>
    <x v="0"/>
    <s v="Toys"/>
    <x v="2"/>
    <x v="5"/>
    <x v="1"/>
    <n v="19.170000000000002"/>
    <d v="2024-08-08T00:11:00"/>
    <d v="2024-08-08T00:11:00"/>
    <x v="1"/>
    <d v="2024-08-10T19:53:00"/>
    <d v="2024-08-09T00:11:00"/>
    <x v="0"/>
  </r>
  <r>
    <s v="ORD-20250607-03492"/>
    <x v="0"/>
    <s v="PRF-001"/>
    <x v="14"/>
    <n v="110.46"/>
    <x v="12"/>
    <n v="1"/>
    <x v="199"/>
    <x v="6"/>
    <d v="1899-12-30T12:22:00"/>
    <s v="12"/>
    <d v="2025-06-07T00:00:00"/>
    <d v="1899-12-30T19:22:00"/>
    <x v="8"/>
    <s v="Hassan Iqbal"/>
    <x v="2"/>
    <x v="0"/>
    <s v="Perfume"/>
    <x v="1"/>
    <x v="3"/>
    <x v="0"/>
    <n v="110.46"/>
    <d v="2025-06-07T01:18:00"/>
    <d v="2024-08-05T00:22:00"/>
    <x v="0"/>
    <d v="2025-06-07T19:22:00"/>
    <d v="2025-06-08T01:18:00"/>
    <x v="1"/>
  </r>
  <r>
    <s v="ORD-20250812-03493"/>
    <x v="0"/>
    <s v="HMP-001"/>
    <x v="11"/>
    <n v="69.86"/>
    <x v="9"/>
    <n v="4"/>
    <x v="290"/>
    <x v="7"/>
    <d v="1899-12-30T15:45:00"/>
    <s v="15"/>
    <d v="2025-08-13T00:00:00"/>
    <d v="1899-12-30T15:45:00"/>
    <x v="26"/>
    <s v="Fatima Al Falasi"/>
    <x v="1"/>
    <x v="1"/>
    <s v="Hamper"/>
    <x v="0"/>
    <x v="1"/>
    <x v="0"/>
    <n v="279.44"/>
    <d v="2025-08-12T00:25:00"/>
    <d v="2024-08-22T00:33:00"/>
    <x v="0"/>
    <d v="2025-08-13T15:45:00"/>
    <d v="2025-08-13T00:25:00"/>
    <x v="0"/>
  </r>
  <r>
    <s v="ORD-20241016-03494"/>
    <x v="0"/>
    <s v="GFT-001"/>
    <x v="2"/>
    <n v="35.270000000000003"/>
    <x v="3"/>
    <n v="2"/>
    <x v="248"/>
    <x v="10"/>
    <d v="1899-12-30T11:11:00"/>
    <s v="11"/>
    <d v="2024-10-17T00:00:00"/>
    <d v="1899-12-30T14:11:00"/>
    <x v="28"/>
    <s v="Olivia Davis"/>
    <x v="3"/>
    <x v="0"/>
    <s v="Gifting"/>
    <x v="0"/>
    <x v="3"/>
    <x v="0"/>
    <n v="70.540000000000006"/>
    <d v="2024-10-16T00:22:00"/>
    <d v="2024-09-11T00:44:00"/>
    <x v="0"/>
    <d v="2024-10-17T14:11:00"/>
    <d v="2024-10-17T00:22:00"/>
    <x v="0"/>
  </r>
  <r>
    <s v="ORD-20241110-03495"/>
    <x v="0"/>
    <s v="PER-001"/>
    <x v="10"/>
    <n v="10.79"/>
    <x v="5"/>
    <n v="2"/>
    <x v="323"/>
    <x v="9"/>
    <d v="1899-12-30T18:57:00"/>
    <s v="18"/>
    <d v="2024-11-11T00:00:00"/>
    <d v="1899-12-30T16:51:00"/>
    <x v="22"/>
    <s v="Meera Iqbal"/>
    <x v="5"/>
    <x v="1"/>
    <s v="Personalized"/>
    <x v="0"/>
    <x v="1"/>
    <x v="2"/>
    <n v="21.58"/>
    <d v="2024-11-10T00:33:00"/>
    <d v="2024-08-04T01:07:00"/>
    <x v="0"/>
    <d v="2024-11-11T16:51:00"/>
    <d v="2024-11-11T00:33:00"/>
    <x v="0"/>
  </r>
  <r>
    <s v="ORD-20250201-03496"/>
    <x v="0"/>
    <s v="FLW-001"/>
    <x v="1"/>
    <n v="41.97"/>
    <x v="1"/>
    <n v="3"/>
    <x v="170"/>
    <x v="5"/>
    <d v="1899-12-30T18:32:00"/>
    <s v="18"/>
    <d v="2025-02-02T00:00:00"/>
    <d v="1899-12-30T18:32:00"/>
    <x v="30"/>
    <s v="Aijaz Patel"/>
    <x v="4"/>
    <x v="1"/>
    <s v="Flowers"/>
    <x v="0"/>
    <x v="1"/>
    <x v="1"/>
    <n v="125.91"/>
    <d v="2025-02-01T00:22:00"/>
    <d v="2024-08-31T01:15:00"/>
    <x v="0"/>
    <d v="2025-02-02T18:32:00"/>
    <d v="2025-02-02T00:22:00"/>
    <x v="0"/>
  </r>
  <r>
    <s v="ORD-20250305-03497"/>
    <x v="0"/>
    <s v="BBY-001"/>
    <x v="16"/>
    <n v="63.01"/>
    <x v="0"/>
    <n v="1"/>
    <x v="15"/>
    <x v="2"/>
    <d v="1899-12-30T18:33:00"/>
    <s v="18"/>
    <d v="2025-03-06T00:00:00"/>
    <d v="1899-12-30T18:33:00"/>
    <x v="7"/>
    <s v="Sara Kumar"/>
    <x v="0"/>
    <x v="0"/>
    <s v="Baby"/>
    <x v="0"/>
    <x v="0"/>
    <x v="0"/>
    <n v="63.01"/>
    <d v="2025-03-05T01:07:00"/>
    <d v="2024-09-20T01:29:00"/>
    <x v="0"/>
    <d v="2025-03-06T18:33:00"/>
    <d v="2025-03-06T01:07:00"/>
    <x v="0"/>
  </r>
  <r>
    <s v="ORD-20250602-03498"/>
    <x v="0"/>
    <s v="HMP-001"/>
    <x v="11"/>
    <n v="74.260000000000005"/>
    <x v="12"/>
    <n v="1"/>
    <x v="65"/>
    <x v="6"/>
    <d v="1899-12-30T09:44:00"/>
    <s v="9"/>
    <d v="2025-06-02T00:00:00"/>
    <d v="1899-12-30T13:44:00"/>
    <x v="10"/>
    <s v="Ali Ahmed"/>
    <x v="1"/>
    <x v="0"/>
    <s v="Hamper"/>
    <x v="1"/>
    <x v="0"/>
    <x v="1"/>
    <n v="74.260000000000005"/>
    <d v="2025-06-02T00:56:00"/>
    <d v="2024-08-15T00:22:00"/>
    <x v="0"/>
    <d v="2025-06-02T13:44:00"/>
    <d v="2025-06-03T00:56:00"/>
    <x v="1"/>
  </r>
  <r>
    <s v="ORD-20241129-03499"/>
    <x v="0"/>
    <s v="DAT-001"/>
    <x v="6"/>
    <n v="28.08"/>
    <x v="4"/>
    <n v="1"/>
    <x v="78"/>
    <x v="9"/>
    <d v="1899-12-30T17:54:00"/>
    <s v="17"/>
    <d v="2024-11-30T00:00:00"/>
    <d v="1899-12-30T21:54:00"/>
    <x v="5"/>
    <s v="Hina Shaikh"/>
    <x v="0"/>
    <x v="0"/>
    <s v="Dates &amp; Sweets"/>
    <x v="0"/>
    <x v="1"/>
    <x v="2"/>
    <n v="28.08"/>
    <d v="2024-11-29T00:33:00"/>
    <d v="2024-08-02T00:56:00"/>
    <x v="0"/>
    <d v="2024-11-30T21:54:00"/>
    <d v="2024-11-30T00:33:00"/>
    <x v="0"/>
  </r>
  <r>
    <s v="ORD-20250313-03500"/>
    <x v="0"/>
    <s v="DAT-001"/>
    <x v="6"/>
    <n v="27.57"/>
    <x v="7"/>
    <n v="1"/>
    <x v="45"/>
    <x v="2"/>
    <d v="1899-12-30T09:56:00"/>
    <s v="9"/>
    <d v="2025-03-14T00:00:00"/>
    <d v="1899-12-30T11:56:00"/>
    <x v="24"/>
    <s v="Latifa Al Nuaimi"/>
    <x v="1"/>
    <x v="1"/>
    <s v="Dates &amp; Sweets"/>
    <x v="0"/>
    <x v="3"/>
    <x v="1"/>
    <n v="27.57"/>
    <d v="2025-03-13T01:29:00"/>
    <d v="2024-12-31T01:18:00"/>
    <x v="0"/>
    <d v="2025-03-14T11:56:00"/>
    <d v="2025-03-14T01:29:00"/>
    <x v="0"/>
  </r>
  <r>
    <s v="ORD-20250119-03501"/>
    <x v="0"/>
    <s v="CRP-001"/>
    <x v="4"/>
    <n v="153.22999999999999"/>
    <x v="4"/>
    <n v="3"/>
    <x v="175"/>
    <x v="4"/>
    <d v="1899-12-30T15:52:00"/>
    <s v="15"/>
    <d v="2025-01-20T00:00:00"/>
    <d v="1899-12-30T15:52:00"/>
    <x v="7"/>
    <s v="Hina Ahmed"/>
    <x v="0"/>
    <x v="1"/>
    <s v="Hamper"/>
    <x v="0"/>
    <x v="5"/>
    <x v="0"/>
    <n v="459.68999999999994"/>
    <d v="2025-01-19T00:11:00"/>
    <d v="2024-08-26T00:33:00"/>
    <x v="0"/>
    <d v="2025-01-20T15:52:00"/>
    <d v="2025-01-20T00:11:00"/>
    <x v="0"/>
  </r>
  <r>
    <s v="ORD-20250612-03502"/>
    <x v="0"/>
    <s v="FLW-002"/>
    <x v="5"/>
    <n v="54.8"/>
    <x v="10"/>
    <n v="1"/>
    <x v="212"/>
    <x v="6"/>
    <d v="1899-12-30T12:56:00"/>
    <s v="12"/>
    <d v="2025-06-12T00:00:00"/>
    <d v="1899-12-30T18:56:00"/>
    <x v="33"/>
    <s v="Omar Al Nuaimi"/>
    <x v="6"/>
    <x v="1"/>
    <s v="Flowers"/>
    <x v="1"/>
    <x v="1"/>
    <x v="0"/>
    <n v="54.8"/>
    <d v="2025-06-12T01:29:00"/>
    <d v="2024-08-03T00:22:00"/>
    <x v="0"/>
    <d v="2025-06-12T18:56:00"/>
    <d v="2025-06-13T01:29:00"/>
    <x v="1"/>
  </r>
  <r>
    <s v="ORD-20240805-03503"/>
    <x v="0"/>
    <s v="PER-001"/>
    <x v="10"/>
    <n v="12.18"/>
    <x v="5"/>
    <n v="1"/>
    <x v="195"/>
    <x v="7"/>
    <d v="1899-12-30T10:05:00"/>
    <s v="10"/>
    <d v="2024-08-06T00:00:00"/>
    <d v="1899-12-30T14:05:00"/>
    <x v="36"/>
    <s v="Hassan Al Mansoori"/>
    <x v="6"/>
    <x v="0"/>
    <s v="Personalized"/>
    <x v="0"/>
    <x v="5"/>
    <x v="0"/>
    <n v="12.18"/>
    <d v="2024-08-05T01:29:00"/>
    <d v="2024-08-05T01:29:00"/>
    <x v="1"/>
    <d v="2024-08-06T14:05:00"/>
    <d v="2024-08-06T01:29:00"/>
    <x v="0"/>
  </r>
  <r>
    <s v="ORD-20240902-03504"/>
    <x v="0"/>
    <s v="BAL-001"/>
    <x v="13"/>
    <n v="23.66"/>
    <x v="8"/>
    <n v="3"/>
    <x v="379"/>
    <x v="3"/>
    <d v="1899-12-30T17:51:00"/>
    <s v="17"/>
    <d v="2024-09-04T00:00:00"/>
    <d v="1899-12-30T17:51:00"/>
    <x v="8"/>
    <s v="Rohit Hussain"/>
    <x v="2"/>
    <x v="0"/>
    <s v="Balloons"/>
    <x v="2"/>
    <x v="0"/>
    <x v="0"/>
    <n v="70.98"/>
    <d v="2024-09-02T01:15:00"/>
    <d v="2024-08-08T01:18:00"/>
    <x v="0"/>
    <d v="2024-09-04T17:51:00"/>
    <d v="2024-09-03T01:15:00"/>
    <x v="0"/>
  </r>
  <r>
    <s v="ORD-20240827-03505"/>
    <x v="0"/>
    <s v="GFT-001"/>
    <x v="2"/>
    <n v="38.28"/>
    <x v="1"/>
    <n v="2"/>
    <x v="160"/>
    <x v="7"/>
    <d v="1899-12-30T09:20:00"/>
    <s v="9"/>
    <d v="2024-08-27T00:00:00"/>
    <d v="1899-12-30T12:20:00"/>
    <x v="6"/>
    <s v="Khalid Al Nahyan"/>
    <x v="0"/>
    <x v="0"/>
    <s v="Gifting"/>
    <x v="1"/>
    <x v="5"/>
    <x v="0"/>
    <n v="76.56"/>
    <d v="2024-08-27T01:29:00"/>
    <d v="2024-08-20T01:07:00"/>
    <x v="0"/>
    <d v="2024-08-27T12:20:00"/>
    <d v="2024-08-28T01:29:00"/>
    <x v="1"/>
  </r>
  <r>
    <s v="ORD-20250512-03506"/>
    <x v="0"/>
    <s v="BAL-001"/>
    <x v="13"/>
    <n v="22.65"/>
    <x v="8"/>
    <n v="2"/>
    <x v="318"/>
    <x v="1"/>
    <d v="1899-12-30T09:44:00"/>
    <s v="9"/>
    <d v="2025-05-12T00:00:00"/>
    <d v="1899-12-30T13:44:00"/>
    <x v="7"/>
    <s v="Hina Patel"/>
    <x v="0"/>
    <x v="1"/>
    <s v="Balloons"/>
    <x v="1"/>
    <x v="3"/>
    <x v="0"/>
    <n v="45.3"/>
    <d v="2025-05-12T00:56:00"/>
    <d v="2024-08-25T00:22:00"/>
    <x v="0"/>
    <d v="2025-05-12T13:44:00"/>
    <d v="2025-05-13T00:56:00"/>
    <x v="1"/>
  </r>
  <r>
    <s v="ORD-20250117-03507"/>
    <x v="0"/>
    <s v="FLW-002"/>
    <x v="5"/>
    <n v="57.15"/>
    <x v="6"/>
    <n v="1"/>
    <x v="25"/>
    <x v="4"/>
    <d v="1899-12-30T16:08:00"/>
    <s v="16"/>
    <d v="2025-01-18T00:00:00"/>
    <d v="1899-12-30T19:08:00"/>
    <x v="12"/>
    <s v="Rakesh Ahmed"/>
    <x v="1"/>
    <x v="1"/>
    <s v="Flowers"/>
    <x v="0"/>
    <x v="0"/>
    <x v="0"/>
    <n v="57.15"/>
    <d v="2025-01-17T00:22:00"/>
    <d v="2025-01-17T00:22:00"/>
    <x v="1"/>
    <d v="2025-01-18T19:08:00"/>
    <d v="2025-01-18T00:22:00"/>
    <x v="0"/>
  </r>
  <r>
    <s v="ORD-20240811-03508"/>
    <x v="0"/>
    <s v="PRF-001"/>
    <x v="14"/>
    <n v="131.35"/>
    <x v="12"/>
    <n v="1"/>
    <x v="251"/>
    <x v="7"/>
    <d v="1899-12-30T14:26:00"/>
    <s v="14"/>
    <d v="2024-08-11T00:00:00"/>
    <d v="1899-12-30T18:26:00"/>
    <x v="7"/>
    <s v="John Brown"/>
    <x v="0"/>
    <x v="1"/>
    <s v="Perfume"/>
    <x v="1"/>
    <x v="3"/>
    <x v="1"/>
    <n v="131.35"/>
    <d v="2024-08-11T01:29:00"/>
    <d v="2024-08-01T01:07:00"/>
    <x v="0"/>
    <d v="2024-08-11T18:26:00"/>
    <d v="2024-08-12T01:29:00"/>
    <x v="1"/>
  </r>
  <r>
    <s v="ORD-20250807-03509"/>
    <x v="0"/>
    <s v="HMP-002"/>
    <x v="8"/>
    <n v="88.27"/>
    <x v="4"/>
    <n v="1"/>
    <x v="285"/>
    <x v="7"/>
    <d v="1899-12-30T14:20:00"/>
    <s v="14"/>
    <d v="2025-08-07T00:00:00"/>
    <d v="1899-12-30T18:20:00"/>
    <x v="30"/>
    <s v="Faisal Al Mazrouei"/>
    <x v="4"/>
    <x v="1"/>
    <s v="Hamper"/>
    <x v="1"/>
    <x v="2"/>
    <x v="2"/>
    <n v="88.27"/>
    <d v="2025-08-07T00:22:00"/>
    <d v="2024-09-20T01:15:00"/>
    <x v="0"/>
    <d v="2025-08-07T18:20:00"/>
    <d v="2025-08-08T00:22:00"/>
    <x v="1"/>
  </r>
  <r>
    <s v="ORD-20250329-03510"/>
    <x v="0"/>
    <s v="GFT-001"/>
    <x v="2"/>
    <n v="34.43"/>
    <x v="3"/>
    <n v="1"/>
    <x v="375"/>
    <x v="2"/>
    <d v="1899-12-30T20:06:00"/>
    <s v="20"/>
    <d v="2025-03-30T00:00:00"/>
    <d v="1899-12-30T16:29:00"/>
    <x v="31"/>
    <s v="Reem Al Hosani"/>
    <x v="5"/>
    <x v="0"/>
    <s v="Gifting"/>
    <x v="0"/>
    <x v="2"/>
    <x v="0"/>
    <n v="34.43"/>
    <d v="2025-03-29T01:15:00"/>
    <d v="2024-10-10T01:18:00"/>
    <x v="0"/>
    <d v="2025-03-30T16:29:00"/>
    <d v="2025-03-30T01:15:00"/>
    <x v="0"/>
  </r>
  <r>
    <s v="ORD-20250523-03511"/>
    <x v="0"/>
    <s v="DAT-001"/>
    <x v="6"/>
    <n v="27.77"/>
    <x v="7"/>
    <n v="1"/>
    <x v="294"/>
    <x v="1"/>
    <d v="1899-12-30T13:57:00"/>
    <s v="13"/>
    <d v="2025-05-24T00:00:00"/>
    <d v="1899-12-30T13:57:00"/>
    <x v="19"/>
    <s v="Bilal Chaudhry"/>
    <x v="0"/>
    <x v="0"/>
    <s v="Dates &amp; Sweets"/>
    <x v="0"/>
    <x v="3"/>
    <x v="1"/>
    <n v="27.77"/>
    <d v="2025-05-23T00:25:00"/>
    <d v="2024-08-06T00:56:00"/>
    <x v="0"/>
    <d v="2025-05-24T13:57:00"/>
    <d v="2025-05-24T00:25:00"/>
    <x v="0"/>
  </r>
  <r>
    <s v="ORD-20250303-03512"/>
    <x v="0"/>
    <s v="SWT-001"/>
    <x v="9"/>
    <n v="31.84"/>
    <x v="4"/>
    <n v="1"/>
    <x v="180"/>
    <x v="2"/>
    <d v="1899-12-30T11:17:00"/>
    <s v="11"/>
    <d v="2025-03-03T00:00:00"/>
    <d v="1899-12-30T15:17:00"/>
    <x v="5"/>
    <s v="Hina Verma"/>
    <x v="0"/>
    <x v="1"/>
    <s v="Dates &amp; Sweets"/>
    <x v="1"/>
    <x v="1"/>
    <x v="2"/>
    <n v="31.84"/>
    <d v="2025-03-03T01:29:00"/>
    <d v="2024-09-24T00:33:00"/>
    <x v="0"/>
    <d v="2025-03-03T15:17:00"/>
    <d v="2025-03-04T01:29:00"/>
    <x v="1"/>
  </r>
  <r>
    <s v="ORD-20250615-03513"/>
    <x v="0"/>
    <s v="FLW-002"/>
    <x v="5"/>
    <n v="48.74"/>
    <x v="6"/>
    <n v="1"/>
    <x v="127"/>
    <x v="6"/>
    <d v="1899-12-30T14:13:00"/>
    <s v="14"/>
    <d v="2025-06-15T00:00:00"/>
    <d v="1899-12-30T18:13:00"/>
    <x v="9"/>
    <s v="Hassan Al Mazrouei"/>
    <x v="2"/>
    <x v="1"/>
    <s v="Flowers"/>
    <x v="1"/>
    <x v="0"/>
    <x v="0"/>
    <n v="48.74"/>
    <d v="2025-06-15T00:11:00"/>
    <d v="2024-08-10T01:18:00"/>
    <x v="0"/>
    <d v="2025-06-15T18:13:00"/>
    <d v="2025-06-16T00:11:00"/>
    <x v="1"/>
  </r>
  <r>
    <s v="ORD-20250730-03514"/>
    <x v="0"/>
    <s v="BAL-001"/>
    <x v="13"/>
    <n v="23.06"/>
    <x v="8"/>
    <n v="5"/>
    <x v="12"/>
    <x v="8"/>
    <d v="1899-12-30T17:05:00"/>
    <s v="17"/>
    <d v="2025-07-31T00:00:00"/>
    <d v="1899-12-30T14:13:00"/>
    <x v="12"/>
    <s v="Michael Brown"/>
    <x v="1"/>
    <x v="0"/>
    <s v="Balloons"/>
    <x v="0"/>
    <x v="3"/>
    <x v="0"/>
    <n v="115.3"/>
    <d v="2025-07-30T00:56:00"/>
    <d v="2024-09-15T00:11:00"/>
    <x v="0"/>
    <d v="2025-07-31T14:13:00"/>
    <d v="2025-07-31T00:56:00"/>
    <x v="0"/>
  </r>
  <r>
    <s v="ORD-20250630-03515"/>
    <x v="0"/>
    <s v="PAF-001"/>
    <x v="12"/>
    <n v="21.3"/>
    <x v="11"/>
    <n v="2"/>
    <x v="118"/>
    <x v="6"/>
    <d v="1899-12-30T20:07:00"/>
    <s v="20"/>
    <d v="2025-07-01T00:00:00"/>
    <d v="1899-12-30T20:07:00"/>
    <x v="11"/>
    <s v="Sana Ahmed"/>
    <x v="0"/>
    <x v="0"/>
    <s v="Bakery"/>
    <x v="0"/>
    <x v="1"/>
    <x v="2"/>
    <n v="42.6"/>
    <d v="2025-06-30T00:44:00"/>
    <d v="2024-09-01T00:44:00"/>
    <x v="0"/>
    <d v="2025-07-01T20:07:00"/>
    <d v="2025-07-01T00:44:00"/>
    <x v="0"/>
  </r>
  <r>
    <s v="ORD-20250427-03516"/>
    <x v="0"/>
    <s v="FLW-002"/>
    <x v="5"/>
    <n v="60.45"/>
    <x v="6"/>
    <n v="1"/>
    <x v="92"/>
    <x v="0"/>
    <d v="1899-12-30T11:43:00"/>
    <s v="11"/>
    <d v="2025-04-28T00:00:00"/>
    <d v="1899-12-30T13:43:00"/>
    <x v="5"/>
    <s v="Mohammed Al Mansoori"/>
    <x v="2"/>
    <x v="1"/>
    <s v="Flowers"/>
    <x v="0"/>
    <x v="6"/>
    <x v="2"/>
    <n v="60.45"/>
    <d v="2025-04-27T00:44:00"/>
    <d v="2024-08-13T00:33:00"/>
    <x v="0"/>
    <d v="2025-04-28T13:43:00"/>
    <d v="2025-04-28T00:44:00"/>
    <x v="0"/>
  </r>
  <r>
    <s v="ORD-20250724-03517"/>
    <x v="0"/>
    <s v="GFT-001"/>
    <x v="2"/>
    <n v="36.06"/>
    <x v="12"/>
    <n v="1"/>
    <x v="217"/>
    <x v="8"/>
    <d v="1899-12-30T17:39:00"/>
    <s v="17"/>
    <d v="2025-07-26T00:00:00"/>
    <d v="1899-12-30T18:39:00"/>
    <x v="9"/>
    <s v="Sara Patel"/>
    <x v="2"/>
    <x v="1"/>
    <s v="Gifting"/>
    <x v="2"/>
    <x v="0"/>
    <x v="1"/>
    <n v="36.06"/>
    <d v="2025-07-24T01:07:00"/>
    <d v="2024-08-11T01:07:00"/>
    <x v="0"/>
    <d v="2025-07-26T18:39:00"/>
    <d v="2025-07-25T01:07:00"/>
    <x v="0"/>
  </r>
  <r>
    <s v="ORD-20250118-03518"/>
    <x v="0"/>
    <s v="FLW-002"/>
    <x v="5"/>
    <n v="50.74"/>
    <x v="10"/>
    <n v="2"/>
    <x v="258"/>
    <x v="4"/>
    <d v="1899-12-30T19:54:00"/>
    <s v="19"/>
    <d v="2025-01-19T00:00:00"/>
    <d v="1899-12-30T19:54:00"/>
    <x v="8"/>
    <s v="Rakesh Khan"/>
    <x v="2"/>
    <x v="1"/>
    <s v="Flowers"/>
    <x v="0"/>
    <x v="0"/>
    <x v="0"/>
    <n v="101.48"/>
    <d v="2025-01-18T01:07:00"/>
    <d v="2024-08-02T01:18:00"/>
    <x v="0"/>
    <d v="2025-01-19T19:54:00"/>
    <d v="2025-01-19T01:07:00"/>
    <x v="0"/>
  </r>
  <r>
    <s v="ORD-20250117-03519"/>
    <x v="0"/>
    <s v="SWT-001"/>
    <x v="9"/>
    <n v="27.3"/>
    <x v="7"/>
    <n v="3"/>
    <x v="25"/>
    <x v="4"/>
    <d v="1899-12-30T18:24:00"/>
    <s v="18"/>
    <d v="2025-01-18T00:00:00"/>
    <d v="1899-12-30T21:24:00"/>
    <x v="20"/>
    <s v="Sophia Davis"/>
    <x v="4"/>
    <x v="1"/>
    <s v="Dates &amp; Sweets"/>
    <x v="0"/>
    <x v="1"/>
    <x v="0"/>
    <n v="81.900000000000006"/>
    <d v="2025-01-17T01:07:00"/>
    <d v="2024-11-23T00:33:00"/>
    <x v="0"/>
    <d v="2025-01-18T21:24:00"/>
    <d v="2025-01-18T01:07:00"/>
    <x v="0"/>
  </r>
  <r>
    <s v="ORD-20241026-03520"/>
    <x v="0"/>
    <s v="HMP-002"/>
    <x v="8"/>
    <n v="80.17"/>
    <x v="9"/>
    <n v="3"/>
    <x v="208"/>
    <x v="10"/>
    <d v="1899-12-30T14:31:00"/>
    <s v="14"/>
    <d v="2024-10-27T00:00:00"/>
    <d v="1899-12-30T19:31:00"/>
    <x v="27"/>
    <s v="Priya Khan"/>
    <x v="7"/>
    <x v="0"/>
    <s v="Hamper"/>
    <x v="0"/>
    <x v="0"/>
    <x v="0"/>
    <n v="240.51"/>
    <d v="2024-10-26T00:11:00"/>
    <d v="2024-10-05T00:44:00"/>
    <x v="0"/>
    <d v="2024-10-27T19:31:00"/>
    <d v="2024-10-27T00:11:00"/>
    <x v="0"/>
  </r>
  <r>
    <s v="ORD-20250620-03521"/>
    <x v="0"/>
    <s v="PRF-001"/>
    <x v="14"/>
    <n v="129.4"/>
    <x v="2"/>
    <n v="1"/>
    <x v="296"/>
    <x v="6"/>
    <d v="1899-12-30T13:48:00"/>
    <s v="13"/>
    <d v="2025-06-21T00:00:00"/>
    <d v="1899-12-30T16:48:00"/>
    <x v="12"/>
    <s v="Rohit Chaudhry"/>
    <x v="1"/>
    <x v="0"/>
    <s v="Perfume"/>
    <x v="0"/>
    <x v="0"/>
    <x v="1"/>
    <n v="129.4"/>
    <d v="2025-06-20T01:15:00"/>
    <d v="2024-10-25T00:11:00"/>
    <x v="0"/>
    <d v="2025-06-21T16:48:00"/>
    <d v="2025-06-21T01:15:00"/>
    <x v="0"/>
  </r>
  <r>
    <s v="ORD-20241001-03522"/>
    <x v="0"/>
    <s v="GFT-001"/>
    <x v="2"/>
    <n v="31.16"/>
    <x v="2"/>
    <n v="1"/>
    <x v="18"/>
    <x v="10"/>
    <d v="1899-12-30T11:42:00"/>
    <s v="11"/>
    <d v="2024-10-03T00:00:00"/>
    <d v="1899-12-30T12:42:00"/>
    <x v="0"/>
    <s v="Aijaz Ahmed"/>
    <x v="0"/>
    <x v="0"/>
    <s v="Gifting"/>
    <x v="2"/>
    <x v="1"/>
    <x v="0"/>
    <n v="31.16"/>
    <d v="2024-10-01T01:15:00"/>
    <d v="2024-08-29T01:18:00"/>
    <x v="0"/>
    <d v="2024-10-03T12:42:00"/>
    <d v="2024-10-02T01:15:00"/>
    <x v="0"/>
  </r>
  <r>
    <s v="ORD-20250427-03523"/>
    <x v="0"/>
    <s v="HOM-001"/>
    <x v="3"/>
    <n v="33.86"/>
    <x v="6"/>
    <n v="2"/>
    <x v="92"/>
    <x v="0"/>
    <d v="1899-12-30T12:29:00"/>
    <s v="12"/>
    <d v="2025-04-27T00:00:00"/>
    <d v="1899-12-30T17:29:00"/>
    <x v="0"/>
    <s v="Ahmed Al Nahyan"/>
    <x v="0"/>
    <x v="1"/>
    <s v="Home Fragrance"/>
    <x v="1"/>
    <x v="3"/>
    <x v="0"/>
    <n v="67.72"/>
    <d v="2025-04-27T01:29:00"/>
    <d v="2024-09-12T00:56:00"/>
    <x v="0"/>
    <d v="2025-04-27T17:29:00"/>
    <d v="2025-04-28T01:29:00"/>
    <x v="1"/>
  </r>
  <r>
    <s v="ORD-20250208-03524"/>
    <x v="0"/>
    <s v="HMP-002"/>
    <x v="8"/>
    <n v="92.42"/>
    <x v="9"/>
    <n v="5"/>
    <x v="256"/>
    <x v="5"/>
    <d v="1899-12-30T14:53:00"/>
    <s v="14"/>
    <d v="2025-02-09T00:00:00"/>
    <d v="1899-12-30T20:53:00"/>
    <x v="11"/>
    <s v="Sana Shah"/>
    <x v="0"/>
    <x v="1"/>
    <s v="Hamper"/>
    <x v="0"/>
    <x v="3"/>
    <x v="2"/>
    <n v="462.1"/>
    <d v="2025-02-08T01:29:00"/>
    <d v="2024-08-11T01:29:00"/>
    <x v="0"/>
    <d v="2025-02-09T20:53:00"/>
    <d v="2025-02-09T01:29:00"/>
    <x v="0"/>
  </r>
  <r>
    <s v="ORD-20240805-03525"/>
    <x v="0"/>
    <s v="PER-001"/>
    <x v="10"/>
    <n v="11.56"/>
    <x v="8"/>
    <n v="1"/>
    <x v="195"/>
    <x v="7"/>
    <d v="1899-12-30T15:14:00"/>
    <s v="15"/>
    <d v="2024-08-06T00:00:00"/>
    <d v="1899-12-30T20:14:00"/>
    <x v="8"/>
    <s v="Hassan Iqbal"/>
    <x v="2"/>
    <x v="1"/>
    <s v="Personalized"/>
    <x v="0"/>
    <x v="1"/>
    <x v="1"/>
    <n v="11.56"/>
    <d v="2024-08-05T00:22:00"/>
    <d v="2024-08-05T00:22:00"/>
    <x v="1"/>
    <d v="2024-08-06T20:14:00"/>
    <d v="2024-08-06T00:22:00"/>
    <x v="0"/>
  </r>
  <r>
    <s v="ORD-20250215-03526"/>
    <x v="0"/>
    <s v="BAL-001"/>
    <x v="13"/>
    <n v="24.7"/>
    <x v="5"/>
    <n v="1"/>
    <x v="6"/>
    <x v="5"/>
    <d v="1899-12-30T21:59:00"/>
    <s v="21"/>
    <d v="2025-02-16T00:00:00"/>
    <d v="1899-12-30T19:47:00"/>
    <x v="0"/>
    <s v="Aisha Al Mansoori"/>
    <x v="0"/>
    <x v="1"/>
    <s v="Balloons"/>
    <x v="0"/>
    <x v="1"/>
    <x v="2"/>
    <n v="24.7"/>
    <d v="2025-02-15T00:22:00"/>
    <d v="2024-08-06T00:33:00"/>
    <x v="0"/>
    <d v="2025-02-16T19:47:00"/>
    <d v="2025-02-16T00:22:00"/>
    <x v="0"/>
  </r>
  <r>
    <s v="ORD-20250401-03527"/>
    <x v="0"/>
    <s v="CRP-001"/>
    <x v="4"/>
    <n v="143.69999999999999"/>
    <x v="9"/>
    <n v="3"/>
    <x v="8"/>
    <x v="0"/>
    <d v="1899-12-30T19:58:00"/>
    <s v="19"/>
    <d v="2025-04-02T00:00:00"/>
    <d v="1899-12-30T21:58:00"/>
    <x v="17"/>
    <s v="Meera Shah"/>
    <x v="2"/>
    <x v="0"/>
    <s v="Hamper"/>
    <x v="0"/>
    <x v="1"/>
    <x v="1"/>
    <n v="431.09999999999997"/>
    <d v="2025-04-01T00:44:00"/>
    <d v="2024-08-03T00:11:00"/>
    <x v="0"/>
    <d v="2025-04-02T21:58:00"/>
    <d v="2025-04-02T00:44:00"/>
    <x v="0"/>
  </r>
  <r>
    <s v="ORD-20250707-03528"/>
    <x v="0"/>
    <s v="TOY-001"/>
    <x v="0"/>
    <n v="18.71"/>
    <x v="5"/>
    <n v="1"/>
    <x v="344"/>
    <x v="8"/>
    <d v="1899-12-30T19:33:00"/>
    <s v="19"/>
    <d v="2025-07-09T00:00:00"/>
    <d v="1899-12-30T20:54:00"/>
    <x v="19"/>
    <s v="Hamad Al Mansoori"/>
    <x v="0"/>
    <x v="0"/>
    <s v="Toys"/>
    <x v="2"/>
    <x v="1"/>
    <x v="2"/>
    <n v="18.71"/>
    <d v="2025-07-07T00:33:00"/>
    <d v="2024-08-10T00:56:00"/>
    <x v="0"/>
    <d v="2025-07-09T20:54:00"/>
    <d v="2025-07-08T00:33:00"/>
    <x v="0"/>
  </r>
  <r>
    <s v="ORD-20250619-03529"/>
    <x v="0"/>
    <s v="PRF-001"/>
    <x v="14"/>
    <n v="132.44"/>
    <x v="12"/>
    <n v="3"/>
    <x v="242"/>
    <x v="6"/>
    <d v="1899-12-30T13:26:00"/>
    <s v="13"/>
    <d v="2025-06-19T00:00:00"/>
    <d v="1899-12-30T16:26:00"/>
    <x v="17"/>
    <s v="Farhan Kumar"/>
    <x v="2"/>
    <x v="0"/>
    <s v="Perfume"/>
    <x v="1"/>
    <x v="3"/>
    <x v="1"/>
    <n v="397.32"/>
    <d v="2025-06-19T00:22:00"/>
    <d v="2024-08-17T01:18:00"/>
    <x v="0"/>
    <d v="2025-06-19T16:26:00"/>
    <d v="2025-06-20T00:22:00"/>
    <x v="1"/>
  </r>
  <r>
    <s v="ORD-20250804-03530"/>
    <x v="0"/>
    <s v="HOM-001"/>
    <x v="3"/>
    <n v="27.34"/>
    <x v="6"/>
    <n v="1"/>
    <x v="359"/>
    <x v="7"/>
    <d v="1899-12-30T14:26:00"/>
    <s v="14"/>
    <d v="2025-08-04T00:00:00"/>
    <d v="1899-12-30T19:26:00"/>
    <x v="7"/>
    <s v="Yousef Al Falasi"/>
    <x v="0"/>
    <x v="0"/>
    <s v="Home Fragrance"/>
    <x v="1"/>
    <x v="6"/>
    <x v="0"/>
    <n v="27.34"/>
    <d v="2025-08-04T01:29:00"/>
    <d v="2024-11-09T00:44:00"/>
    <x v="0"/>
    <d v="2025-08-04T19:26:00"/>
    <d v="2025-08-05T01:29:00"/>
    <x v="1"/>
  </r>
  <r>
    <s v="ORD-20250712-03531"/>
    <x v="0"/>
    <s v="HMP-002"/>
    <x v="8"/>
    <n v="83.97"/>
    <x v="9"/>
    <n v="3"/>
    <x v="343"/>
    <x v="8"/>
    <d v="1899-12-30T13:00:00"/>
    <s v="13"/>
    <d v="2025-07-12T00:00:00"/>
    <d v="1899-12-30T18:00:00"/>
    <x v="17"/>
    <s v="Omar Al Mansoori"/>
    <x v="2"/>
    <x v="0"/>
    <s v="Hamper"/>
    <x v="1"/>
    <x v="3"/>
    <x v="0"/>
    <n v="251.91"/>
    <d v="2025-07-12T01:07:00"/>
    <d v="2024-12-30T00:22:00"/>
    <x v="0"/>
    <d v="2025-07-12T18:00:00"/>
    <d v="2025-07-13T01:07:00"/>
    <x v="1"/>
  </r>
  <r>
    <s v="ORD-20250815-03532"/>
    <x v="0"/>
    <s v="SWT-001"/>
    <x v="9"/>
    <n v="24.87"/>
    <x v="7"/>
    <n v="1"/>
    <x v="43"/>
    <x v="7"/>
    <d v="1899-12-30T20:11:00"/>
    <s v="20"/>
    <d v="2025-08-16T00:00:00"/>
    <d v="1899-12-30T21:11:00"/>
    <x v="3"/>
    <s v="Michael Taylor"/>
    <x v="0"/>
    <x v="0"/>
    <s v="Dates &amp; Sweets"/>
    <x v="0"/>
    <x v="1"/>
    <x v="0"/>
    <n v="24.87"/>
    <d v="2025-08-15T00:22:00"/>
    <d v="2024-08-05T00:33:00"/>
    <x v="0"/>
    <d v="2025-08-16T21:11:00"/>
    <d v="2025-08-16T00:22:00"/>
    <x v="0"/>
  </r>
  <r>
    <s v="ORD-20241120-03533"/>
    <x v="0"/>
    <s v="TOY-001"/>
    <x v="0"/>
    <n v="18.850000000000001"/>
    <x v="0"/>
    <n v="1"/>
    <x v="106"/>
    <x v="9"/>
    <d v="1899-12-30T11:24:00"/>
    <s v="11"/>
    <d v="2024-11-21T00:00:00"/>
    <d v="1899-12-30T17:24:00"/>
    <x v="24"/>
    <s v="Latifa Al Nahyan"/>
    <x v="1"/>
    <x v="0"/>
    <s v="Toys"/>
    <x v="0"/>
    <x v="0"/>
    <x v="1"/>
    <n v="18.850000000000001"/>
    <d v="2024-11-20T01:15:00"/>
    <d v="2024-11-16T00:33:00"/>
    <x v="0"/>
    <d v="2024-11-21T17:24:00"/>
    <d v="2024-11-21T01:15:00"/>
    <x v="0"/>
  </r>
  <r>
    <s v="ORD-20250106-03534"/>
    <x v="0"/>
    <s v="HMP-001"/>
    <x v="11"/>
    <n v="73.83"/>
    <x v="9"/>
    <n v="3"/>
    <x v="182"/>
    <x v="4"/>
    <d v="1899-12-30T11:12:00"/>
    <s v="11"/>
    <d v="2025-01-07T00:00:00"/>
    <d v="1899-12-30T13:12:00"/>
    <x v="30"/>
    <s v="Ali Iqbal"/>
    <x v="4"/>
    <x v="0"/>
    <s v="Hamper"/>
    <x v="0"/>
    <x v="0"/>
    <x v="0"/>
    <n v="221.49"/>
    <d v="2025-01-06T01:07:00"/>
    <d v="2024-08-20T00:44:00"/>
    <x v="0"/>
    <d v="2025-01-07T13:12:00"/>
    <d v="2025-01-07T01:07:00"/>
    <x v="0"/>
  </r>
  <r>
    <s v="ORD-20250409-03535"/>
    <x v="0"/>
    <s v="HMP-002"/>
    <x v="8"/>
    <n v="79.63"/>
    <x v="9"/>
    <n v="3"/>
    <x v="189"/>
    <x v="0"/>
    <d v="1899-12-30T14:27:00"/>
    <s v="14"/>
    <d v="2025-04-09T00:00:00"/>
    <d v="1899-12-30T20:27:00"/>
    <x v="14"/>
    <s v="Sana Iqbal"/>
    <x v="1"/>
    <x v="0"/>
    <s v="Hamper"/>
    <x v="1"/>
    <x v="0"/>
    <x v="1"/>
    <n v="238.89"/>
    <d v="2025-04-09T00:33:00"/>
    <d v="2024-10-07T00:00:00"/>
    <x v="0"/>
    <d v="2025-04-09T20:27:00"/>
    <d v="2025-04-10T00:33:00"/>
    <x v="1"/>
  </r>
  <r>
    <s v="ORD-20241230-03536"/>
    <x v="0"/>
    <s v="CKE-001"/>
    <x v="7"/>
    <n v="54.97"/>
    <x v="8"/>
    <n v="1"/>
    <x v="192"/>
    <x v="11"/>
    <d v="1899-12-30T18:20:00"/>
    <s v="18"/>
    <d v="2024-12-31T00:00:00"/>
    <d v="1899-12-30T18:20:00"/>
    <x v="33"/>
    <s v="Bilal Chaudhry"/>
    <x v="6"/>
    <x v="0"/>
    <s v="Cakes"/>
    <x v="0"/>
    <x v="2"/>
    <x v="2"/>
    <n v="54.97"/>
    <d v="2024-12-30T01:29:00"/>
    <d v="2024-08-06T00:56:00"/>
    <x v="0"/>
    <d v="2024-12-31T18:20:00"/>
    <d v="2024-12-31T01:29:00"/>
    <x v="0"/>
  </r>
  <r>
    <s v="ORD-20250218-03537"/>
    <x v="0"/>
    <s v="CRP-001"/>
    <x v="4"/>
    <n v="145.54"/>
    <x v="9"/>
    <n v="3"/>
    <x v="49"/>
    <x v="5"/>
    <d v="1899-12-30T19:10:00"/>
    <s v="19"/>
    <d v="2025-02-19T00:00:00"/>
    <d v="1899-12-30T19:43:00"/>
    <x v="18"/>
    <s v="Hassan Hussain"/>
    <x v="1"/>
    <x v="0"/>
    <s v="Hamper"/>
    <x v="0"/>
    <x v="1"/>
    <x v="0"/>
    <n v="436.62"/>
    <d v="2025-02-18T00:11:00"/>
    <d v="2024-08-02T01:15:00"/>
    <x v="0"/>
    <d v="2025-02-19T19:43:00"/>
    <d v="2025-02-19T00:11:00"/>
    <x v="0"/>
  </r>
  <r>
    <s v="ORD-20250331-03538"/>
    <x v="0"/>
    <s v="FLW-002"/>
    <x v="5"/>
    <n v="51.79"/>
    <x v="3"/>
    <n v="1"/>
    <x v="298"/>
    <x v="2"/>
    <d v="1899-12-30T09:39:00"/>
    <s v="9"/>
    <d v="2025-03-31T00:00:00"/>
    <d v="1899-12-30T14:39:00"/>
    <x v="1"/>
    <s v="Priya Shaikh"/>
    <x v="1"/>
    <x v="1"/>
    <s v="Flowers"/>
    <x v="1"/>
    <x v="4"/>
    <x v="0"/>
    <n v="51.79"/>
    <d v="2025-03-31T00:33:00"/>
    <d v="2024-08-19T00:44:00"/>
    <x v="0"/>
    <d v="2025-03-31T14:39:00"/>
    <d v="2025-04-01T00:33:00"/>
    <x v="1"/>
  </r>
  <r>
    <s v="ORD-20250722-03539"/>
    <x v="0"/>
    <s v="CHC-001"/>
    <x v="17"/>
    <n v="18.46"/>
    <x v="1"/>
    <n v="3"/>
    <x v="227"/>
    <x v="8"/>
    <d v="1899-12-30T14:38:00"/>
    <s v="14"/>
    <d v="2025-07-23T00:00:00"/>
    <d v="1899-12-30T17:38:00"/>
    <x v="6"/>
    <s v="Saeed Al Mansoori"/>
    <x v="0"/>
    <x v="0"/>
    <s v="Chocolate"/>
    <x v="0"/>
    <x v="0"/>
    <x v="0"/>
    <n v="55.38"/>
    <d v="2025-07-22T00:22:00"/>
    <d v="2024-09-27T01:07:00"/>
    <x v="0"/>
    <d v="2025-07-23T17:38:00"/>
    <d v="2025-07-23T00:22:00"/>
    <x v="0"/>
  </r>
  <r>
    <s v="ORD-20250310-03540"/>
    <x v="0"/>
    <s v="BBY-001"/>
    <x v="16"/>
    <n v="73.599999999999994"/>
    <x v="0"/>
    <n v="1"/>
    <x v="269"/>
    <x v="2"/>
    <d v="1899-12-30T18:47:00"/>
    <s v="18"/>
    <d v="2025-03-11T00:00:00"/>
    <d v="1899-12-30T21:47:00"/>
    <x v="24"/>
    <s v="Michael Taylor"/>
    <x v="1"/>
    <x v="0"/>
    <s v="Baby"/>
    <x v="0"/>
    <x v="1"/>
    <x v="0"/>
    <n v="73.599999999999994"/>
    <d v="2025-03-10T01:29:00"/>
    <d v="2024-08-05T00:33:00"/>
    <x v="0"/>
    <d v="2025-03-11T21:47:00"/>
    <d v="2025-03-11T01:29:00"/>
    <x v="0"/>
  </r>
  <r>
    <s v="ORD-20241202-03541"/>
    <x v="0"/>
    <s v="FLW-002"/>
    <x v="5"/>
    <n v="55.62"/>
    <x v="6"/>
    <n v="1"/>
    <x v="261"/>
    <x v="11"/>
    <d v="1899-12-30T20:38:00"/>
    <s v="20"/>
    <d v="2024-12-04T00:00:00"/>
    <d v="1899-12-30T18:36:00"/>
    <x v="25"/>
    <s v="Hassan Al Falasi"/>
    <x v="6"/>
    <x v="1"/>
    <s v="Flowers"/>
    <x v="2"/>
    <x v="4"/>
    <x v="2"/>
    <n v="55.62"/>
    <d v="2024-12-02T00:22:00"/>
    <d v="2024-08-23T00:22:00"/>
    <x v="0"/>
    <d v="2024-12-04T18:36:00"/>
    <d v="2024-12-03T00:22:00"/>
    <x v="0"/>
  </r>
  <r>
    <s v="ORD-20241024-03542"/>
    <x v="0"/>
    <s v="HMP-001"/>
    <x v="11"/>
    <n v="80.98"/>
    <x v="12"/>
    <n v="1"/>
    <x v="240"/>
    <x v="10"/>
    <d v="1899-12-30T11:58:00"/>
    <s v="11"/>
    <d v="2024-10-24T00:00:00"/>
    <d v="1899-12-30T17:58:00"/>
    <x v="2"/>
    <s v="Hina Iqbal"/>
    <x v="0"/>
    <x v="0"/>
    <s v="Hamper"/>
    <x v="1"/>
    <x v="1"/>
    <x v="0"/>
    <n v="80.98"/>
    <d v="2024-10-24T00:11:00"/>
    <d v="2024-09-01T01:15:00"/>
    <x v="0"/>
    <d v="2024-10-24T17:58:00"/>
    <d v="2024-10-25T00:11:00"/>
    <x v="1"/>
  </r>
  <r>
    <s v="ORD-20250812-03543"/>
    <x v="0"/>
    <s v="PAF-001"/>
    <x v="12"/>
    <n v="19.55"/>
    <x v="8"/>
    <n v="2"/>
    <x v="290"/>
    <x v="7"/>
    <d v="1899-12-30T18:55:00"/>
    <s v="18"/>
    <d v="2025-08-13T00:00:00"/>
    <d v="1899-12-30T19:55:00"/>
    <x v="10"/>
    <s v="Aijaz Ahmed"/>
    <x v="1"/>
    <x v="1"/>
    <s v="Bakery"/>
    <x v="0"/>
    <x v="0"/>
    <x v="1"/>
    <n v="39.1"/>
    <d v="2025-08-12T00:44:00"/>
    <d v="2024-08-29T01:18:00"/>
    <x v="0"/>
    <d v="2025-08-13T19:55:00"/>
    <d v="2025-08-13T00:44:00"/>
    <x v="0"/>
  </r>
  <r>
    <s v="ORD-20240824-03544"/>
    <x v="0"/>
    <s v="FLW-002"/>
    <x v="5"/>
    <n v="55.69"/>
    <x v="10"/>
    <n v="1"/>
    <x v="267"/>
    <x v="7"/>
    <d v="1899-12-30T09:15:00"/>
    <s v="9"/>
    <d v="2024-08-24T00:00:00"/>
    <d v="1899-12-30T14:15:00"/>
    <x v="26"/>
    <s v="Imran Verma"/>
    <x v="1"/>
    <x v="1"/>
    <s v="Flowers"/>
    <x v="1"/>
    <x v="3"/>
    <x v="0"/>
    <n v="55.69"/>
    <d v="2024-08-24T01:07:00"/>
    <d v="2024-08-24T01:07:00"/>
    <x v="1"/>
    <d v="2024-08-24T14:15:00"/>
    <d v="2024-08-25T01:07:00"/>
    <x v="1"/>
  </r>
  <r>
    <s v="ORD-20240811-03545"/>
    <x v="0"/>
    <s v="HMP-002"/>
    <x v="8"/>
    <n v="77.540000000000006"/>
    <x v="7"/>
    <n v="1"/>
    <x v="251"/>
    <x v="7"/>
    <d v="1899-12-30T09:06:00"/>
    <s v="9"/>
    <d v="2024-08-11T00:00:00"/>
    <d v="1899-12-30T15:06:00"/>
    <x v="8"/>
    <s v="Noor Al Bateen"/>
    <x v="2"/>
    <x v="1"/>
    <s v="Hamper"/>
    <x v="1"/>
    <x v="1"/>
    <x v="0"/>
    <n v="77.540000000000006"/>
    <d v="2024-08-11T01:07:00"/>
    <d v="2024-08-11T01:07:00"/>
    <x v="1"/>
    <d v="2024-08-11T15:06:00"/>
    <d v="2024-08-12T01:07:00"/>
    <x v="1"/>
  </r>
  <r>
    <s v="ORD-20250514-03546"/>
    <x v="0"/>
    <s v="HOM-001"/>
    <x v="3"/>
    <n v="26.46"/>
    <x v="11"/>
    <n v="1"/>
    <x v="197"/>
    <x v="1"/>
    <d v="1899-12-30T17:45:00"/>
    <s v="17"/>
    <d v="2025-05-16T00:00:00"/>
    <d v="1899-12-30T17:04:00"/>
    <x v="26"/>
    <s v="Yousef Al Hosani"/>
    <x v="1"/>
    <x v="1"/>
    <s v="Home Fragrance"/>
    <x v="2"/>
    <x v="0"/>
    <x v="1"/>
    <n v="26.46"/>
    <d v="2025-05-14T00:33:00"/>
    <d v="2024-08-07T00:44:00"/>
    <x v="0"/>
    <d v="2025-05-16T17:04:00"/>
    <d v="2025-05-15T00:33:00"/>
    <x v="0"/>
  </r>
  <r>
    <s v="ORD-20241209-03547"/>
    <x v="0"/>
    <s v="BAL-001"/>
    <x v="13"/>
    <n v="23.52"/>
    <x v="8"/>
    <n v="10"/>
    <x v="310"/>
    <x v="11"/>
    <d v="1899-12-30T10:36:00"/>
    <s v="10"/>
    <d v="2024-12-10T00:00:00"/>
    <d v="1899-12-30T15:36:00"/>
    <x v="30"/>
    <s v="Olivia Williams"/>
    <x v="4"/>
    <x v="0"/>
    <s v="Balloons"/>
    <x v="0"/>
    <x v="2"/>
    <x v="0"/>
    <n v="235.2"/>
    <d v="2024-12-09T01:07:00"/>
    <d v="2024-12-09T01:07:00"/>
    <x v="1"/>
    <d v="2024-12-10T15:36:00"/>
    <d v="2024-12-10T01:07:00"/>
    <x v="0"/>
  </r>
  <r>
    <s v="ORD-20250127-03548"/>
    <x v="0"/>
    <s v="PAF-001"/>
    <x v="12"/>
    <n v="24.1"/>
    <x v="11"/>
    <n v="1"/>
    <x v="4"/>
    <x v="4"/>
    <d v="1899-12-30T12:11:00"/>
    <s v="12"/>
    <d v="2025-01-27T00:00:00"/>
    <d v="1899-12-30T17:11:00"/>
    <x v="17"/>
    <s v="Arjun Khan"/>
    <x v="2"/>
    <x v="0"/>
    <s v="Bakery"/>
    <x v="1"/>
    <x v="1"/>
    <x v="1"/>
    <n v="24.1"/>
    <d v="2025-01-27T01:29:00"/>
    <d v="2024-08-08T00:11:00"/>
    <x v="0"/>
    <d v="2025-01-27T17:11:00"/>
    <d v="2025-01-28T01:29:00"/>
    <x v="1"/>
  </r>
  <r>
    <s v="ORD-20250714-03549"/>
    <x v="0"/>
    <s v="FLW-002"/>
    <x v="5"/>
    <n v="59.18"/>
    <x v="3"/>
    <n v="1"/>
    <x v="143"/>
    <x v="8"/>
    <d v="1899-12-30T18:07:00"/>
    <s v="18"/>
    <d v="2025-07-15T00:00:00"/>
    <d v="1899-12-30T20:07:00"/>
    <x v="21"/>
    <s v="Neha Patel"/>
    <x v="4"/>
    <x v="1"/>
    <s v="Flowers"/>
    <x v="0"/>
    <x v="1"/>
    <x v="0"/>
    <n v="59.18"/>
    <d v="2025-07-14T00:11:00"/>
    <d v="2024-08-17T01:29:00"/>
    <x v="0"/>
    <d v="2025-07-15T20:07:00"/>
    <d v="2025-07-15T00:11:00"/>
    <x v="0"/>
  </r>
  <r>
    <s v="ORD-20250313-03550"/>
    <x v="0"/>
    <s v="CRP-001"/>
    <x v="4"/>
    <n v="138.19"/>
    <x v="4"/>
    <n v="3"/>
    <x v="45"/>
    <x v="2"/>
    <d v="1899-12-30T11:08:00"/>
    <s v="11"/>
    <d v="2025-03-14T00:00:00"/>
    <d v="1899-12-30T14:08:00"/>
    <x v="24"/>
    <s v="Sara Shah"/>
    <x v="1"/>
    <x v="1"/>
    <s v="Hamper"/>
    <x v="0"/>
    <x v="4"/>
    <x v="0"/>
    <n v="414.57"/>
    <d v="2025-03-13T01:29:00"/>
    <d v="2024-08-06T00:44:00"/>
    <x v="0"/>
    <d v="2025-03-14T14:08:00"/>
    <d v="2025-03-14T01:29:00"/>
    <x v="0"/>
  </r>
  <r>
    <s v="ORD-20240901-03551"/>
    <x v="0"/>
    <s v="PAF-001"/>
    <x v="12"/>
    <n v="21.65"/>
    <x v="5"/>
    <n v="1"/>
    <x v="3"/>
    <x v="3"/>
    <d v="1899-12-30T12:34:00"/>
    <s v="12"/>
    <d v="2024-09-01T00:00:00"/>
    <d v="1899-12-30T19:34:00"/>
    <x v="6"/>
    <s v="Ali Kumar"/>
    <x v="0"/>
    <x v="0"/>
    <s v="Bakery"/>
    <x v="1"/>
    <x v="3"/>
    <x v="0"/>
    <n v="21.65"/>
    <d v="2024-09-01T00:11:00"/>
    <d v="2024-08-30T01:18:00"/>
    <x v="0"/>
    <d v="2024-09-01T19:34:00"/>
    <d v="2024-09-02T00:11:00"/>
    <x v="1"/>
  </r>
  <r>
    <s v="ORD-20250810-03552"/>
    <x v="0"/>
    <s v="HMP-002"/>
    <x v="8"/>
    <n v="87.05"/>
    <x v="4"/>
    <n v="1"/>
    <x v="10"/>
    <x v="7"/>
    <d v="1899-12-30T18:31:00"/>
    <s v="18"/>
    <d v="2025-08-11T00:00:00"/>
    <d v="1899-12-30T17:19:00"/>
    <x v="0"/>
    <s v="Zain Iqbal"/>
    <x v="0"/>
    <x v="0"/>
    <s v="Hamper"/>
    <x v="0"/>
    <x v="4"/>
    <x v="0"/>
    <n v="87.05"/>
    <d v="2025-08-10T01:18:00"/>
    <d v="2024-08-26T01:29:00"/>
    <x v="0"/>
    <d v="2025-08-11T17:19:00"/>
    <d v="2025-08-11T01:18:00"/>
    <x v="0"/>
  </r>
  <r>
    <s v="ORD-20241208-03553"/>
    <x v="0"/>
    <s v="PER-002"/>
    <x v="15"/>
    <n v="20.28"/>
    <x v="0"/>
    <n v="1"/>
    <x v="308"/>
    <x v="11"/>
    <d v="1899-12-30T10:53:00"/>
    <s v="10"/>
    <d v="2024-12-09T00:00:00"/>
    <d v="1899-12-30T16:53:00"/>
    <x v="14"/>
    <s v="Fatima Al Mazrouei"/>
    <x v="1"/>
    <x v="0"/>
    <s v="Personalized"/>
    <x v="0"/>
    <x v="1"/>
    <x v="1"/>
    <n v="20.28"/>
    <d v="2024-12-08T00:22:00"/>
    <d v="2024-08-03T00:44:00"/>
    <x v="0"/>
    <d v="2024-12-09T16:53:00"/>
    <d v="2024-12-09T00:22:00"/>
    <x v="0"/>
  </r>
  <r>
    <s v="ORD-20241031-03554"/>
    <x v="0"/>
    <s v="PER-001"/>
    <x v="10"/>
    <n v="10.23"/>
    <x v="5"/>
    <n v="1"/>
    <x v="340"/>
    <x v="10"/>
    <d v="1899-12-30T20:57:00"/>
    <s v="20"/>
    <d v="2024-11-02T00:00:00"/>
    <d v="1899-12-30T21:57:00"/>
    <x v="18"/>
    <s v="Ahmed Al Shamsi"/>
    <x v="1"/>
    <x v="1"/>
    <s v="Personalized"/>
    <x v="2"/>
    <x v="0"/>
    <x v="0"/>
    <n v="10.23"/>
    <d v="2024-10-31T01:07:00"/>
    <d v="2024-08-09T01:18:00"/>
    <x v="0"/>
    <d v="2024-11-02T21:57:00"/>
    <d v="2024-11-01T01:07:00"/>
    <x v="0"/>
  </r>
  <r>
    <s v="ORD-20240803-03555"/>
    <x v="0"/>
    <s v="FLW-002"/>
    <x v="5"/>
    <n v="51.08"/>
    <x v="6"/>
    <n v="1"/>
    <x v="29"/>
    <x v="7"/>
    <d v="1899-12-30T17:50:00"/>
    <s v="17"/>
    <d v="2024-08-04T00:00:00"/>
    <d v="1899-12-30T21:50:00"/>
    <x v="0"/>
    <s v="Imran Ahmed"/>
    <x v="0"/>
    <x v="1"/>
    <s v="Flowers"/>
    <x v="0"/>
    <x v="1"/>
    <x v="1"/>
    <n v="51.08"/>
    <d v="2024-08-03T00:56:00"/>
    <d v="2024-08-03T00:56:00"/>
    <x v="1"/>
    <d v="2024-08-04T21:50:00"/>
    <d v="2024-08-04T00:56:00"/>
    <x v="0"/>
  </r>
  <r>
    <s v="ORD-20241111-03556"/>
    <x v="0"/>
    <s v="PRF-001"/>
    <x v="14"/>
    <n v="119.38"/>
    <x v="12"/>
    <n v="1"/>
    <x v="20"/>
    <x v="9"/>
    <d v="1899-12-30T11:12:00"/>
    <s v="11"/>
    <d v="2024-11-11T00:00:00"/>
    <d v="1899-12-30T17:12:00"/>
    <x v="5"/>
    <s v="Fatima Al Mansoori"/>
    <x v="2"/>
    <x v="1"/>
    <s v="Perfume"/>
    <x v="1"/>
    <x v="3"/>
    <x v="1"/>
    <n v="119.38"/>
    <d v="2024-11-11T01:07:00"/>
    <d v="2024-08-06T01:29:00"/>
    <x v="0"/>
    <d v="2024-11-11T17:12:00"/>
    <d v="2024-11-12T01:07:00"/>
    <x v="1"/>
  </r>
  <r>
    <s v="ORD-20241219-03557"/>
    <x v="0"/>
    <s v="FLW-002"/>
    <x v="5"/>
    <n v="57.36"/>
    <x v="1"/>
    <n v="1"/>
    <x v="124"/>
    <x v="11"/>
    <d v="1899-12-30T21:32:00"/>
    <s v="21"/>
    <d v="2024-12-21T00:00:00"/>
    <d v="1899-12-30T17:32:00"/>
    <x v="31"/>
    <s v="Arjun Ahmed"/>
    <x v="5"/>
    <x v="0"/>
    <s v="Flowers"/>
    <x v="2"/>
    <x v="0"/>
    <x v="1"/>
    <n v="57.36"/>
    <d v="2024-12-19T00:22:00"/>
    <d v="2024-09-05T00:56:00"/>
    <x v="0"/>
    <d v="2024-12-21T17:32:00"/>
    <d v="2024-12-20T00:22:00"/>
    <x v="0"/>
  </r>
  <r>
    <s v="ORD-20250214-03558"/>
    <x v="0"/>
    <s v="TOY-001"/>
    <x v="0"/>
    <n v="16.02"/>
    <x v="1"/>
    <n v="1"/>
    <x v="176"/>
    <x v="5"/>
    <d v="1899-12-30T15:18:00"/>
    <s v="15"/>
    <d v="2025-02-15T00:00:00"/>
    <d v="1899-12-30T20:18:00"/>
    <x v="4"/>
    <s v="Arjun Shaikh"/>
    <x v="0"/>
    <x v="0"/>
    <s v="Toys"/>
    <x v="0"/>
    <x v="1"/>
    <x v="0"/>
    <n v="16.02"/>
    <d v="2025-02-14T01:15:00"/>
    <d v="2024-08-04T00:25:00"/>
    <x v="0"/>
    <d v="2025-02-15T20:18:00"/>
    <d v="2025-02-15T01:15:00"/>
    <x v="0"/>
  </r>
  <r>
    <s v="ORD-20250423-03559"/>
    <x v="0"/>
    <s v="PER-001"/>
    <x v="10"/>
    <n v="11.84"/>
    <x v="5"/>
    <n v="1"/>
    <x v="309"/>
    <x v="0"/>
    <d v="1899-12-30T13:25:00"/>
    <s v="13"/>
    <d v="2025-04-24T00:00:00"/>
    <d v="1899-12-30T18:25:00"/>
    <x v="29"/>
    <s v="Neha Verma"/>
    <x v="2"/>
    <x v="0"/>
    <s v="Personalized"/>
    <x v="0"/>
    <x v="4"/>
    <x v="0"/>
    <n v="11.84"/>
    <d v="2025-04-23T01:18:00"/>
    <d v="2024-08-26T00:11:00"/>
    <x v="0"/>
    <d v="2025-04-24T18:25:00"/>
    <d v="2025-04-24T01:18:00"/>
    <x v="0"/>
  </r>
  <r>
    <s v="ORD-20241005-03560"/>
    <x v="0"/>
    <s v="BBY-001"/>
    <x v="16"/>
    <n v="65.739999999999995"/>
    <x v="0"/>
    <n v="1"/>
    <x v="232"/>
    <x v="10"/>
    <d v="1899-12-30T19:45:00"/>
    <s v="19"/>
    <d v="2024-10-06T00:00:00"/>
    <d v="1899-12-30T21:45:00"/>
    <x v="27"/>
    <s v="Latifa Al Mansoori"/>
    <x v="7"/>
    <x v="1"/>
    <s v="Baby"/>
    <x v="0"/>
    <x v="4"/>
    <x v="0"/>
    <n v="65.739999999999995"/>
    <d v="2024-10-05T01:07:00"/>
    <d v="2024-08-04T00:56:00"/>
    <x v="0"/>
    <d v="2024-10-06T21:45:00"/>
    <d v="2024-10-06T01:07:00"/>
    <x v="0"/>
  </r>
  <r>
    <s v="ORD-20250803-03561"/>
    <x v="0"/>
    <s v="HMP-002"/>
    <x v="8"/>
    <n v="90.78"/>
    <x v="4"/>
    <n v="1"/>
    <x v="44"/>
    <x v="7"/>
    <d v="1899-12-30T20:10:00"/>
    <s v="20"/>
    <d v="2025-08-04T00:00:00"/>
    <d v="1899-12-30T14:01:00"/>
    <x v="1"/>
    <s v="Maryam Al Marri"/>
    <x v="1"/>
    <x v="1"/>
    <s v="Hamper"/>
    <x v="0"/>
    <x v="0"/>
    <x v="1"/>
    <n v="90.78"/>
    <d v="2025-08-03T01:18:00"/>
    <d v="2024-09-02T00:33:00"/>
    <x v="0"/>
    <d v="2025-08-04T14:01:00"/>
    <d v="2025-08-04T01:18:00"/>
    <x v="0"/>
  </r>
  <r>
    <s v="ORD-20241117-03562"/>
    <x v="0"/>
    <s v="CRP-001"/>
    <x v="4"/>
    <n v="156.99"/>
    <x v="4"/>
    <n v="5"/>
    <x v="314"/>
    <x v="9"/>
    <d v="1899-12-30T21:59:00"/>
    <s v="21"/>
    <d v="2024-11-19T00:00:00"/>
    <d v="1899-12-30T14:55:00"/>
    <x v="32"/>
    <s v="Reem Al Shamsi"/>
    <x v="7"/>
    <x v="0"/>
    <s v="Hamper"/>
    <x v="2"/>
    <x v="5"/>
    <x v="0"/>
    <n v="784.95"/>
    <d v="2024-11-17T00:22:00"/>
    <d v="2024-08-27T00:44:00"/>
    <x v="0"/>
    <d v="2024-11-19T14:55:00"/>
    <d v="2024-11-18T00:22:00"/>
    <x v="0"/>
  </r>
  <r>
    <s v="ORD-20250219-03563"/>
    <x v="0"/>
    <s v="FLW-002"/>
    <x v="5"/>
    <n v="51.48"/>
    <x v="10"/>
    <n v="1"/>
    <x v="201"/>
    <x v="5"/>
    <d v="1899-12-30T09:51:00"/>
    <s v="9"/>
    <d v="2025-02-19T00:00:00"/>
    <d v="1899-12-30T14:51:00"/>
    <x v="16"/>
    <s v="Michael Brown"/>
    <x v="0"/>
    <x v="1"/>
    <s v="Flowers"/>
    <x v="1"/>
    <x v="4"/>
    <x v="1"/>
    <n v="51.48"/>
    <d v="2025-02-19T01:07:00"/>
    <d v="2024-09-15T00:11:00"/>
    <x v="0"/>
    <d v="2025-02-19T14:51:00"/>
    <d v="2025-02-20T01:07:00"/>
    <x v="1"/>
  </r>
  <r>
    <s v="ORD-20250115-03564"/>
    <x v="0"/>
    <s v="PER-001"/>
    <x v="10"/>
    <n v="10.17"/>
    <x v="8"/>
    <n v="2"/>
    <x v="349"/>
    <x v="4"/>
    <d v="1899-12-30T13:13:00"/>
    <s v="13"/>
    <d v="2025-01-15T00:00:00"/>
    <d v="1899-12-30T17:13:00"/>
    <x v="33"/>
    <s v="John Smith"/>
    <x v="6"/>
    <x v="0"/>
    <s v="Personalized"/>
    <x v="1"/>
    <x v="2"/>
    <x v="1"/>
    <n v="20.34"/>
    <d v="2025-01-15T00:44:00"/>
    <d v="2024-12-27T01:15:00"/>
    <x v="0"/>
    <d v="2025-01-15T17:13:00"/>
    <d v="2025-01-16T00:44:00"/>
    <x v="1"/>
  </r>
  <r>
    <s v="ORD-20250103-03565"/>
    <x v="0"/>
    <s v="DAT-001"/>
    <x v="6"/>
    <n v="28.09"/>
    <x v="7"/>
    <n v="1"/>
    <x v="50"/>
    <x v="4"/>
    <d v="1899-12-30T12:05:00"/>
    <s v="12"/>
    <d v="2025-01-04T00:00:00"/>
    <d v="1899-12-30T14:05:00"/>
    <x v="26"/>
    <s v="Isabella Johnson"/>
    <x v="1"/>
    <x v="0"/>
    <s v="Dates &amp; Sweets"/>
    <x v="0"/>
    <x v="6"/>
    <x v="2"/>
    <n v="28.09"/>
    <d v="2025-01-03T00:22:00"/>
    <d v="2024-08-08T00:11:00"/>
    <x v="0"/>
    <d v="2025-01-04T14:05:00"/>
    <d v="2025-01-04T00:22:00"/>
    <x v="0"/>
  </r>
  <r>
    <s v="ORD-20250428-03566"/>
    <x v="0"/>
    <s v="TOY-001"/>
    <x v="0"/>
    <n v="19.440000000000001"/>
    <x v="0"/>
    <n v="1"/>
    <x v="278"/>
    <x v="0"/>
    <d v="1899-12-30T13:26:00"/>
    <s v="13"/>
    <d v="2025-04-29T00:00:00"/>
    <d v="1899-12-30T19:26:00"/>
    <x v="22"/>
    <s v="Hamad Al Shamsi"/>
    <x v="5"/>
    <x v="1"/>
    <s v="Toys"/>
    <x v="0"/>
    <x v="0"/>
    <x v="0"/>
    <n v="19.440000000000001"/>
    <d v="2025-04-28T00:22:00"/>
    <d v="2024-08-28T00:33:00"/>
    <x v="0"/>
    <d v="2025-04-29T19:26:00"/>
    <d v="2025-04-29T00:22:00"/>
    <x v="0"/>
  </r>
  <r>
    <s v="ORD-20250316-03567"/>
    <x v="0"/>
    <s v="PRF-001"/>
    <x v="14"/>
    <n v="133.38"/>
    <x v="12"/>
    <n v="1"/>
    <x v="164"/>
    <x v="2"/>
    <d v="1899-12-30T20:10:00"/>
    <s v="20"/>
    <d v="2025-03-17T00:00:00"/>
    <d v="1899-12-30T14:18:00"/>
    <x v="20"/>
    <s v="Hassan Shah"/>
    <x v="4"/>
    <x v="1"/>
    <s v="Perfume"/>
    <x v="0"/>
    <x v="1"/>
    <x v="1"/>
    <n v="133.38"/>
    <d v="2025-03-16T01:18:00"/>
    <d v="2024-08-11T00:33:00"/>
    <x v="0"/>
    <d v="2025-03-17T14:18:00"/>
    <d v="2025-03-17T01:18:00"/>
    <x v="0"/>
  </r>
  <r>
    <s v="ORD-20250525-03568"/>
    <x v="0"/>
    <s v="FLW-002"/>
    <x v="5"/>
    <n v="58.13"/>
    <x v="3"/>
    <n v="1"/>
    <x v="31"/>
    <x v="1"/>
    <d v="1899-12-30T18:56:00"/>
    <s v="18"/>
    <d v="2025-05-26T00:00:00"/>
    <d v="1899-12-30T18:56:00"/>
    <x v="7"/>
    <s v="Maryam Al Nuaimi"/>
    <x v="0"/>
    <x v="1"/>
    <s v="Flowers"/>
    <x v="0"/>
    <x v="0"/>
    <x v="0"/>
    <n v="58.13"/>
    <d v="2025-05-25T01:29:00"/>
    <d v="2024-08-06T00:56:00"/>
    <x v="0"/>
    <d v="2025-05-26T18:56:00"/>
    <d v="2025-05-26T01:29:00"/>
    <x v="0"/>
  </r>
  <r>
    <s v="ORD-20250125-03569"/>
    <x v="0"/>
    <s v="FLW-002"/>
    <x v="5"/>
    <n v="56.89"/>
    <x v="6"/>
    <n v="1"/>
    <x v="300"/>
    <x v="4"/>
    <d v="1899-12-30T15:54:00"/>
    <s v="15"/>
    <d v="2025-01-26T00:00:00"/>
    <d v="1899-12-30T21:54:00"/>
    <x v="36"/>
    <s v="Rohit Iqbal"/>
    <x v="6"/>
    <x v="0"/>
    <s v="Flowers"/>
    <x v="0"/>
    <x v="1"/>
    <x v="1"/>
    <n v="56.89"/>
    <d v="2025-01-25T00:25:00"/>
    <d v="2024-08-15T01:15:00"/>
    <x v="0"/>
    <d v="2025-01-26T21:54:00"/>
    <d v="2025-01-26T00:25:00"/>
    <x v="0"/>
  </r>
  <r>
    <s v="ORD-20241120-03570"/>
    <x v="0"/>
    <s v="FLW-002"/>
    <x v="5"/>
    <n v="56.67"/>
    <x v="1"/>
    <n v="2"/>
    <x v="106"/>
    <x v="9"/>
    <d v="1899-12-30T09:01:00"/>
    <s v="9"/>
    <d v="2024-11-20T00:00:00"/>
    <d v="1899-12-30T16:01:00"/>
    <x v="14"/>
    <s v="Farhan Chaudhry"/>
    <x v="1"/>
    <x v="1"/>
    <s v="Flowers"/>
    <x v="1"/>
    <x v="0"/>
    <x v="2"/>
    <n v="113.34"/>
    <d v="2024-11-20T00:44:00"/>
    <d v="2024-09-23T00:25:00"/>
    <x v="0"/>
    <d v="2024-11-20T16:01:00"/>
    <d v="2024-11-21T00:44:00"/>
    <x v="1"/>
  </r>
  <r>
    <s v="ORD-20241014-03571"/>
    <x v="0"/>
    <s v="FLW-002"/>
    <x v="5"/>
    <n v="52.55"/>
    <x v="3"/>
    <n v="1"/>
    <x v="117"/>
    <x v="10"/>
    <d v="1899-12-30T16:29:00"/>
    <s v="16"/>
    <d v="2024-10-15T00:00:00"/>
    <d v="1899-12-30T19:29:00"/>
    <x v="21"/>
    <s v="Priya Iqbal"/>
    <x v="4"/>
    <x v="1"/>
    <s v="Flowers"/>
    <x v="0"/>
    <x v="5"/>
    <x v="0"/>
    <n v="52.55"/>
    <d v="2024-10-14T00:56:00"/>
    <d v="2024-08-03T01:15:00"/>
    <x v="0"/>
    <d v="2024-10-15T19:29:00"/>
    <d v="2024-10-15T00:56:00"/>
    <x v="0"/>
  </r>
  <r>
    <s v="ORD-20250711-03572"/>
    <x v="0"/>
    <s v="BBY-001"/>
    <x v="16"/>
    <n v="64.319999999999993"/>
    <x v="0"/>
    <n v="2"/>
    <x v="368"/>
    <x v="8"/>
    <d v="1899-12-30T12:58:00"/>
    <s v="12"/>
    <d v="2025-07-12T00:00:00"/>
    <d v="1899-12-30T16:58:00"/>
    <x v="0"/>
    <s v="Aisha Al Falasi"/>
    <x v="0"/>
    <x v="0"/>
    <s v="Baby"/>
    <x v="0"/>
    <x v="2"/>
    <x v="0"/>
    <n v="128.63999999999999"/>
    <d v="2025-07-11T01:18:00"/>
    <d v="2024-08-19T00:11:00"/>
    <x v="0"/>
    <d v="2025-07-12T16:58:00"/>
    <d v="2025-07-12T01:18:00"/>
    <x v="0"/>
  </r>
  <r>
    <s v="ORD-20241221-03573"/>
    <x v="0"/>
    <s v="GFT-001"/>
    <x v="2"/>
    <n v="39.67"/>
    <x v="2"/>
    <n v="2"/>
    <x v="169"/>
    <x v="11"/>
    <d v="1899-12-30T10:00:00"/>
    <s v="10"/>
    <d v="2024-12-21T00:00:00"/>
    <d v="1899-12-30T17:00:00"/>
    <x v="5"/>
    <s v="Sophia Johnson"/>
    <x v="0"/>
    <x v="0"/>
    <s v="Gifting"/>
    <x v="1"/>
    <x v="1"/>
    <x v="2"/>
    <n v="79.34"/>
    <d v="2024-12-21T01:07:00"/>
    <d v="2024-08-30T01:15:00"/>
    <x v="0"/>
    <d v="2024-12-21T17:00:00"/>
    <d v="2024-12-22T01:07:00"/>
    <x v="1"/>
  </r>
  <r>
    <s v="ORD-20240803-03574"/>
    <x v="0"/>
    <s v="HMP-002"/>
    <x v="8"/>
    <n v="95.98"/>
    <x v="9"/>
    <n v="3"/>
    <x v="29"/>
    <x v="7"/>
    <d v="1899-12-30T11:40:00"/>
    <s v="11"/>
    <d v="2024-08-03T00:00:00"/>
    <d v="1899-12-30T15:40:00"/>
    <x v="24"/>
    <s v="Imran Khan"/>
    <x v="1"/>
    <x v="1"/>
    <s v="Hamper"/>
    <x v="1"/>
    <x v="4"/>
    <x v="0"/>
    <n v="287.94"/>
    <d v="2024-08-03T00:11:00"/>
    <d v="2024-08-03T00:11:00"/>
    <x v="1"/>
    <d v="2024-08-03T15:40:00"/>
    <d v="2024-08-04T00:11:00"/>
    <x v="1"/>
  </r>
  <r>
    <s v="ORD-20250807-03575"/>
    <x v="0"/>
    <s v="FLW-002"/>
    <x v="5"/>
    <n v="53.58"/>
    <x v="6"/>
    <n v="1"/>
    <x v="285"/>
    <x v="7"/>
    <d v="1899-12-30T20:51:00"/>
    <s v="20"/>
    <d v="2025-08-08T00:00:00"/>
    <d v="1899-12-30T17:09:00"/>
    <x v="19"/>
    <s v="Sara Shaikh"/>
    <x v="0"/>
    <x v="1"/>
    <s v="Flowers"/>
    <x v="0"/>
    <x v="1"/>
    <x v="0"/>
    <n v="53.58"/>
    <d v="2025-08-07T01:15:00"/>
    <d v="2024-08-22T01:18:00"/>
    <x v="0"/>
    <d v="2025-08-08T17:09:00"/>
    <d v="2025-08-08T01:15:00"/>
    <x v="0"/>
  </r>
  <r>
    <s v="ORD-20250421-03576"/>
    <x v="0"/>
    <s v="CRP-001"/>
    <x v="4"/>
    <n v="139.77000000000001"/>
    <x v="4"/>
    <n v="7"/>
    <x v="128"/>
    <x v="0"/>
    <d v="1899-12-30T21:45:00"/>
    <s v="21"/>
    <d v="2025-04-22T00:00:00"/>
    <d v="1899-12-30T21:45:00"/>
    <x v="9"/>
    <s v="Sophia Williams"/>
    <x v="2"/>
    <x v="0"/>
    <s v="Hamper"/>
    <x v="0"/>
    <x v="1"/>
    <x v="0"/>
    <n v="978.3900000000001"/>
    <d v="2025-04-21T00:25:00"/>
    <d v="2025-03-09T00:11:00"/>
    <x v="0"/>
    <d v="2025-04-22T21:45:00"/>
    <d v="2025-04-22T00:25:00"/>
    <x v="0"/>
  </r>
  <r>
    <s v="ORD-20241214-03577"/>
    <x v="0"/>
    <s v="HMP-002"/>
    <x v="8"/>
    <n v="88.98"/>
    <x v="7"/>
    <n v="1"/>
    <x v="284"/>
    <x v="11"/>
    <d v="1899-12-30T21:24:00"/>
    <s v="21"/>
    <d v="2024-12-16T00:00:00"/>
    <d v="1899-12-30T17:48:00"/>
    <x v="17"/>
    <s v="Mohammed Al Mazrouei"/>
    <x v="2"/>
    <x v="0"/>
    <s v="Hamper"/>
    <x v="2"/>
    <x v="0"/>
    <x v="0"/>
    <n v="88.98"/>
    <d v="2024-12-14T01:07:00"/>
    <d v="2024-08-08T00:11:00"/>
    <x v="0"/>
    <d v="2024-12-16T17:48:00"/>
    <d v="2024-12-15T01:07:00"/>
    <x v="0"/>
  </r>
  <r>
    <s v="ORD-20250506-03578"/>
    <x v="0"/>
    <s v="HMP-002"/>
    <x v="8"/>
    <n v="79.989999999999995"/>
    <x v="7"/>
    <n v="1"/>
    <x v="1"/>
    <x v="1"/>
    <d v="1899-12-30T10:48:00"/>
    <s v="10"/>
    <d v="2025-05-06T00:00:00"/>
    <d v="1899-12-30T15:48:00"/>
    <x v="19"/>
    <s v="Sana Khan"/>
    <x v="0"/>
    <x v="0"/>
    <s v="Hamper"/>
    <x v="1"/>
    <x v="0"/>
    <x v="0"/>
    <n v="79.989999999999995"/>
    <d v="2025-05-06T00:45:00"/>
    <d v="2024-08-01T01:07:00"/>
    <x v="0"/>
    <d v="2025-05-06T15:48:00"/>
    <d v="2025-05-07T00:45:00"/>
    <x v="1"/>
  </r>
  <r>
    <s v="ORD-20250219-03579"/>
    <x v="0"/>
    <s v="PAF-001"/>
    <x v="12"/>
    <n v="19.510000000000002"/>
    <x v="3"/>
    <n v="1"/>
    <x v="201"/>
    <x v="5"/>
    <d v="1899-12-30T09:00:00"/>
    <s v="9"/>
    <d v="2025-02-21T00:00:00"/>
    <d v="1899-12-30T11:00:00"/>
    <x v="6"/>
    <s v="Saeed Al Marri"/>
    <x v="0"/>
    <x v="1"/>
    <s v="Bakery"/>
    <x v="2"/>
    <x v="1"/>
    <x v="1"/>
    <n v="19.510000000000002"/>
    <d v="2025-02-19T01:15:00"/>
    <d v="2024-08-06T00:56:00"/>
    <x v="0"/>
    <d v="2025-02-21T11:00:00"/>
    <d v="2025-02-20T01:15:00"/>
    <x v="0"/>
  </r>
  <r>
    <s v="ORD-20250524-03580"/>
    <x v="0"/>
    <s v="FLW-002"/>
    <x v="5"/>
    <n v="55.96"/>
    <x v="2"/>
    <n v="1"/>
    <x v="114"/>
    <x v="1"/>
    <d v="1899-12-30T19:55:00"/>
    <s v="19"/>
    <d v="2025-05-25T00:00:00"/>
    <d v="1899-12-30T20:55:00"/>
    <x v="16"/>
    <s v="Michael Taylor"/>
    <x v="0"/>
    <x v="1"/>
    <s v="Flowers"/>
    <x v="0"/>
    <x v="1"/>
    <x v="2"/>
    <n v="55.96"/>
    <d v="2025-05-24T00:11:00"/>
    <d v="2024-08-05T00:33:00"/>
    <x v="0"/>
    <d v="2025-05-25T20:55:00"/>
    <d v="2025-05-25T00:11:00"/>
    <x v="0"/>
  </r>
  <r>
    <s v="ORD-20250107-03581"/>
    <x v="0"/>
    <s v="BBY-001"/>
    <x v="16"/>
    <n v="70.25"/>
    <x v="0"/>
    <n v="1"/>
    <x v="55"/>
    <x v="4"/>
    <d v="1899-12-30T10:30:00"/>
    <s v="10"/>
    <d v="2025-01-08T00:00:00"/>
    <d v="1899-12-30T15:30:00"/>
    <x v="11"/>
    <s v="Arjun Hussain"/>
    <x v="0"/>
    <x v="0"/>
    <s v="Baby"/>
    <x v="0"/>
    <x v="0"/>
    <x v="0"/>
    <n v="70.25"/>
    <d v="2025-01-07T01:15:00"/>
    <d v="2024-11-05T00:22:00"/>
    <x v="0"/>
    <d v="2025-01-08T15:30:00"/>
    <d v="2025-01-08T01:15:00"/>
    <x v="0"/>
  </r>
  <r>
    <s v="ORD-20240818-03582"/>
    <x v="0"/>
    <s v="FLW-002"/>
    <x v="5"/>
    <n v="51.28"/>
    <x v="3"/>
    <n v="1"/>
    <x v="214"/>
    <x v="7"/>
    <d v="1899-12-30T19:07:00"/>
    <s v="19"/>
    <d v="2024-08-19T00:00:00"/>
    <d v="1899-12-30T19:07:00"/>
    <x v="7"/>
    <s v="Ahmed Al Hosani"/>
    <x v="0"/>
    <x v="1"/>
    <s v="Flowers"/>
    <x v="0"/>
    <x v="5"/>
    <x v="1"/>
    <n v="51.28"/>
    <d v="2024-08-18T01:18:00"/>
    <d v="2024-08-13T00:44:00"/>
    <x v="0"/>
    <d v="2024-08-19T19:07:00"/>
    <d v="2024-08-19T01:18:00"/>
    <x v="0"/>
  </r>
  <r>
    <s v="ORD-20240817-03583"/>
    <x v="0"/>
    <s v="HMP-002"/>
    <x v="8"/>
    <n v="74.81"/>
    <x v="4"/>
    <n v="1"/>
    <x v="38"/>
    <x v="7"/>
    <d v="1899-12-30T17:53:00"/>
    <s v="17"/>
    <d v="2024-08-19T00:00:00"/>
    <d v="1899-12-30T21:53:00"/>
    <x v="19"/>
    <s v="Neha Patel"/>
    <x v="0"/>
    <x v="1"/>
    <s v="Hamper"/>
    <x v="2"/>
    <x v="1"/>
    <x v="0"/>
    <n v="74.81"/>
    <d v="2024-08-17T01:29:00"/>
    <d v="2024-08-17T01:29:00"/>
    <x v="1"/>
    <d v="2024-08-19T21:53:00"/>
    <d v="2024-08-18T01:29:00"/>
    <x v="0"/>
  </r>
  <r>
    <s v="ORD-20241012-03584"/>
    <x v="0"/>
    <s v="SWT-001"/>
    <x v="9"/>
    <n v="27.79"/>
    <x v="4"/>
    <n v="3"/>
    <x v="108"/>
    <x v="10"/>
    <d v="1899-12-30T19:28:00"/>
    <s v="19"/>
    <d v="2024-10-14T00:00:00"/>
    <d v="1899-12-30T15:19:00"/>
    <x v="18"/>
    <s v="Bilal Kumar"/>
    <x v="1"/>
    <x v="0"/>
    <s v="Dates &amp; Sweets"/>
    <x v="2"/>
    <x v="1"/>
    <x v="0"/>
    <n v="83.37"/>
    <d v="2024-10-12T00:11:00"/>
    <d v="2024-08-11T00:44:00"/>
    <x v="0"/>
    <d v="2024-10-14T15:19:00"/>
    <d v="2024-10-13T00:11:00"/>
    <x v="0"/>
  </r>
  <r>
    <s v="ORD-20250609-03585"/>
    <x v="0"/>
    <s v="CRP-001"/>
    <x v="4"/>
    <n v="164.41"/>
    <x v="4"/>
    <n v="3"/>
    <x v="150"/>
    <x v="6"/>
    <d v="1899-12-30T12:45:00"/>
    <s v="12"/>
    <d v="2025-06-09T00:00:00"/>
    <d v="1899-12-30T16:45:00"/>
    <x v="7"/>
    <s v="Maryam Al Mansoori"/>
    <x v="0"/>
    <x v="1"/>
    <s v="Hamper"/>
    <x v="1"/>
    <x v="2"/>
    <x v="0"/>
    <n v="493.23"/>
    <d v="2025-06-09T00:25:00"/>
    <d v="2024-09-28T00:44:00"/>
    <x v="0"/>
    <d v="2025-06-09T16:45:00"/>
    <d v="2025-06-10T00:25:00"/>
    <x v="1"/>
  </r>
  <r>
    <s v="ORD-20250215-03586"/>
    <x v="0"/>
    <s v="TOY-001"/>
    <x v="0"/>
    <n v="20.92"/>
    <x v="1"/>
    <n v="2"/>
    <x v="6"/>
    <x v="5"/>
    <d v="1899-12-30T19:17:00"/>
    <s v="19"/>
    <d v="2025-02-16T00:00:00"/>
    <d v="1899-12-30T19:17:00"/>
    <x v="7"/>
    <s v="Arjun Kumar"/>
    <x v="0"/>
    <x v="1"/>
    <s v="Toys"/>
    <x v="0"/>
    <x v="0"/>
    <x v="0"/>
    <n v="41.84"/>
    <d v="2025-02-15T00:22:00"/>
    <d v="2024-08-03T00:56:00"/>
    <x v="0"/>
    <d v="2025-02-16T19:17:00"/>
    <d v="2025-02-16T00:22:00"/>
    <x v="0"/>
  </r>
  <r>
    <s v="ORD-20241009-03587"/>
    <x v="0"/>
    <s v="PAF-001"/>
    <x v="12"/>
    <n v="21.9"/>
    <x v="11"/>
    <n v="3"/>
    <x v="292"/>
    <x v="10"/>
    <d v="1899-12-30T10:18:00"/>
    <s v="10"/>
    <d v="2024-10-10T00:00:00"/>
    <d v="1899-12-30T10:18:00"/>
    <x v="16"/>
    <s v="Aisha Al Marri"/>
    <x v="0"/>
    <x v="0"/>
    <s v="Bakery"/>
    <x v="0"/>
    <x v="0"/>
    <x v="1"/>
    <n v="65.699999999999989"/>
    <d v="2024-10-09T01:07:00"/>
    <d v="2024-08-12T00:44:00"/>
    <x v="0"/>
    <d v="2024-10-10T10:18:00"/>
    <d v="2024-10-10T01:07:00"/>
    <x v="0"/>
  </r>
  <r>
    <s v="ORD-20250721-03588"/>
    <x v="0"/>
    <s v="FLW-002"/>
    <x v="5"/>
    <n v="63.16"/>
    <x v="3"/>
    <n v="1"/>
    <x v="317"/>
    <x v="8"/>
    <d v="1899-12-30T13:29:00"/>
    <s v="13"/>
    <d v="2025-07-21T00:00:00"/>
    <d v="1899-12-30T20:29:00"/>
    <x v="2"/>
    <s v="Imran Patel"/>
    <x v="0"/>
    <x v="0"/>
    <s v="Flowers"/>
    <x v="1"/>
    <x v="5"/>
    <x v="1"/>
    <n v="63.16"/>
    <d v="2025-07-21T00:56:00"/>
    <d v="2024-08-04T00:56:00"/>
    <x v="0"/>
    <d v="2025-07-21T20:29:00"/>
    <d v="2025-07-22T00:56:00"/>
    <x v="1"/>
  </r>
  <r>
    <s v="ORD-20250629-03589"/>
    <x v="0"/>
    <s v="FLW-001"/>
    <x v="1"/>
    <n v="49.88"/>
    <x v="11"/>
    <n v="1"/>
    <x v="191"/>
    <x v="6"/>
    <d v="1899-12-30T20:39:00"/>
    <s v="20"/>
    <d v="2025-06-30T00:00:00"/>
    <d v="1899-12-30T21:39:00"/>
    <x v="19"/>
    <s v="Bilal Chaudhry"/>
    <x v="0"/>
    <x v="1"/>
    <s v="Flowers"/>
    <x v="0"/>
    <x v="6"/>
    <x v="2"/>
    <n v="49.88"/>
    <d v="2025-06-29T01:07:00"/>
    <d v="2024-08-06T00:56:00"/>
    <x v="0"/>
    <d v="2025-06-30T21:39:00"/>
    <d v="2025-06-30T01:07:00"/>
    <x v="0"/>
  </r>
  <r>
    <s v="ORD-20250724-03590"/>
    <x v="0"/>
    <s v="GFT-001"/>
    <x v="2"/>
    <n v="34.03"/>
    <x v="3"/>
    <n v="1"/>
    <x v="217"/>
    <x v="8"/>
    <d v="1899-12-30T10:49:00"/>
    <s v="10"/>
    <d v="2025-07-25T00:00:00"/>
    <d v="1899-12-30T13:49:00"/>
    <x v="4"/>
    <s v="Aijaz Kumar"/>
    <x v="0"/>
    <x v="0"/>
    <s v="Gifting"/>
    <x v="0"/>
    <x v="1"/>
    <x v="0"/>
    <n v="34.03"/>
    <d v="2025-07-24T00:44:00"/>
    <d v="2024-08-05T00:56:00"/>
    <x v="0"/>
    <d v="2025-07-25T13:49:00"/>
    <d v="2025-07-25T00:44:00"/>
    <x v="0"/>
  </r>
  <r>
    <s v="ORD-20250728-03591"/>
    <x v="0"/>
    <s v="BBY-001"/>
    <x v="16"/>
    <n v="56.62"/>
    <x v="0"/>
    <n v="1"/>
    <x v="281"/>
    <x v="8"/>
    <d v="1899-12-30T18:49:00"/>
    <s v="18"/>
    <d v="2025-07-29T00:00:00"/>
    <d v="1899-12-30T20:07:00"/>
    <x v="7"/>
    <s v="Farhan Ahmed"/>
    <x v="0"/>
    <x v="0"/>
    <s v="Baby"/>
    <x v="0"/>
    <x v="0"/>
    <x v="1"/>
    <n v="56.62"/>
    <d v="2025-07-28T01:18:00"/>
    <d v="2024-08-15T00:11:00"/>
    <x v="0"/>
    <d v="2025-07-29T20:07:00"/>
    <d v="2025-07-29T01:18:00"/>
    <x v="0"/>
  </r>
  <r>
    <s v="ORD-20240826-03592"/>
    <x v="0"/>
    <s v="DAT-001"/>
    <x v="6"/>
    <n v="28.39"/>
    <x v="7"/>
    <n v="1"/>
    <x v="32"/>
    <x v="7"/>
    <d v="1899-12-30T13:46:00"/>
    <s v="13"/>
    <d v="2024-08-27T00:00:00"/>
    <d v="1899-12-30T16:46:00"/>
    <x v="14"/>
    <s v="Neha Verma"/>
    <x v="1"/>
    <x v="0"/>
    <s v="Dates &amp; Sweets"/>
    <x v="0"/>
    <x v="2"/>
    <x v="0"/>
    <n v="28.39"/>
    <d v="2024-08-26T00:11:00"/>
    <d v="2024-08-26T00:11:00"/>
    <x v="1"/>
    <d v="2024-08-27T16:46:00"/>
    <d v="2024-08-27T00:11:00"/>
    <x v="0"/>
  </r>
  <r>
    <s v="ORD-20241230-03593"/>
    <x v="0"/>
    <s v="FLW-002"/>
    <x v="5"/>
    <n v="53.52"/>
    <x v="6"/>
    <n v="1"/>
    <x v="192"/>
    <x v="11"/>
    <d v="1899-12-30T10:40:00"/>
    <s v="10"/>
    <d v="2024-12-31T00:00:00"/>
    <d v="1899-12-30T13:40:00"/>
    <x v="15"/>
    <s v="Omar Al Shamsi"/>
    <x v="2"/>
    <x v="1"/>
    <s v="Flowers"/>
    <x v="0"/>
    <x v="2"/>
    <x v="2"/>
    <n v="53.52"/>
    <d v="2024-12-30T00:44:00"/>
    <d v="2024-08-11T00:33:00"/>
    <x v="0"/>
    <d v="2024-12-31T13:40:00"/>
    <d v="2024-12-31T00:44:00"/>
    <x v="0"/>
  </r>
  <r>
    <s v="ORD-20250603-03594"/>
    <x v="0"/>
    <s v="HOM-001"/>
    <x v="3"/>
    <n v="32.299999999999997"/>
    <x v="2"/>
    <n v="1"/>
    <x v="107"/>
    <x v="6"/>
    <d v="1899-12-30T11:49:00"/>
    <s v="11"/>
    <d v="2025-06-03T00:00:00"/>
    <d v="1899-12-30T15:49:00"/>
    <x v="8"/>
    <s v="Hamad Al Mansoori"/>
    <x v="2"/>
    <x v="1"/>
    <s v="Home Fragrance"/>
    <x v="1"/>
    <x v="3"/>
    <x v="1"/>
    <n v="32.299999999999997"/>
    <d v="2025-06-03T00:11:00"/>
    <d v="2024-08-10T00:56:00"/>
    <x v="0"/>
    <d v="2025-06-03T15:49:00"/>
    <d v="2025-06-04T00:11:00"/>
    <x v="1"/>
  </r>
  <r>
    <s v="ORD-20240919-03595"/>
    <x v="0"/>
    <s v="TOY-001"/>
    <x v="0"/>
    <n v="18.670000000000002"/>
    <x v="0"/>
    <n v="2"/>
    <x v="238"/>
    <x v="3"/>
    <d v="1899-12-30T11:28:00"/>
    <s v="11"/>
    <d v="2024-09-19T00:00:00"/>
    <d v="1899-12-30T15:28:00"/>
    <x v="4"/>
    <s v="Ali Patel"/>
    <x v="0"/>
    <x v="0"/>
    <s v="Toys"/>
    <x v="1"/>
    <x v="1"/>
    <x v="1"/>
    <n v="37.340000000000003"/>
    <d v="2024-09-19T01:18:00"/>
    <d v="2024-08-29T00:56:00"/>
    <x v="0"/>
    <d v="2024-09-19T15:28:00"/>
    <d v="2024-09-20T01:18:00"/>
    <x v="1"/>
  </r>
  <r>
    <s v="ORD-20250813-03596"/>
    <x v="0"/>
    <s v="FLW-002"/>
    <x v="5"/>
    <n v="49.81"/>
    <x v="2"/>
    <n v="2"/>
    <x v="159"/>
    <x v="7"/>
    <d v="1899-12-30T20:28:00"/>
    <s v="20"/>
    <d v="2025-08-15T00:00:00"/>
    <d v="1899-12-30T17:13:00"/>
    <x v="29"/>
    <s v="Hassan Al Bateen"/>
    <x v="2"/>
    <x v="1"/>
    <s v="Flowers"/>
    <x v="2"/>
    <x v="5"/>
    <x v="1"/>
    <n v="99.62"/>
    <d v="2025-08-13T01:18:00"/>
    <d v="2024-10-07T01:18:00"/>
    <x v="0"/>
    <d v="2025-08-15T17:13:00"/>
    <d v="2025-08-14T01:18:00"/>
    <x v="0"/>
  </r>
  <r>
    <s v="ORD-20250705-03597"/>
    <x v="0"/>
    <s v="HOM-001"/>
    <x v="3"/>
    <n v="30.41"/>
    <x v="11"/>
    <n v="1"/>
    <x v="332"/>
    <x v="8"/>
    <d v="1899-12-30T10:04:00"/>
    <s v="10"/>
    <d v="2025-07-05T00:00:00"/>
    <d v="1899-12-30T15:04:00"/>
    <x v="1"/>
    <s v="Abdullah Al Suwaidi"/>
    <x v="1"/>
    <x v="1"/>
    <s v="Home Fragrance"/>
    <x v="1"/>
    <x v="1"/>
    <x v="0"/>
    <n v="30.41"/>
    <d v="2025-07-05T00:44:00"/>
    <d v="2024-08-22T00:56:00"/>
    <x v="0"/>
    <d v="2025-07-05T15:04:00"/>
    <d v="2025-07-06T00:44:00"/>
    <x v="1"/>
  </r>
  <r>
    <s v="ORD-20241218-03598"/>
    <x v="0"/>
    <s v="TOY-001"/>
    <x v="0"/>
    <n v="18.97"/>
    <x v="5"/>
    <n v="1"/>
    <x v="139"/>
    <x v="11"/>
    <d v="1899-12-30T11:28:00"/>
    <s v="11"/>
    <d v="2024-12-18T00:00:00"/>
    <d v="1899-12-30T16:28:00"/>
    <x v="10"/>
    <s v="Arjun Shaikh"/>
    <x v="1"/>
    <x v="1"/>
    <s v="Toys"/>
    <x v="1"/>
    <x v="0"/>
    <x v="1"/>
    <n v="18.97"/>
    <d v="2024-12-18T01:18:00"/>
    <d v="2024-08-04T00:25:00"/>
    <x v="0"/>
    <d v="2024-12-18T16:28:00"/>
    <d v="2024-12-19T01:18:00"/>
    <x v="1"/>
  </r>
  <r>
    <s v="ORD-20241108-03599"/>
    <x v="0"/>
    <s v="GFT-001"/>
    <x v="2"/>
    <n v="39.28"/>
    <x v="2"/>
    <n v="1"/>
    <x v="69"/>
    <x v="9"/>
    <d v="1899-12-30T18:30:00"/>
    <s v="18"/>
    <d v="2024-11-09T00:00:00"/>
    <d v="1899-12-30T19:30:00"/>
    <x v="29"/>
    <s v="Hassan Ahmed"/>
    <x v="2"/>
    <x v="0"/>
    <s v="Gifting"/>
    <x v="0"/>
    <x v="1"/>
    <x v="2"/>
    <n v="39.28"/>
    <d v="2024-11-08T00:33:00"/>
    <d v="2024-09-16T01:29:00"/>
    <x v="0"/>
    <d v="2024-11-09T19:30:00"/>
    <d v="2024-11-09T00:33:00"/>
    <x v="0"/>
  </r>
  <r>
    <s v="ORD-20241031-03600"/>
    <x v="0"/>
    <s v="FLW-001"/>
    <x v="1"/>
    <n v="52.48"/>
    <x v="11"/>
    <n v="1"/>
    <x v="340"/>
    <x v="10"/>
    <d v="1899-12-30T18:18:00"/>
    <s v="18"/>
    <d v="2024-11-02T00:00:00"/>
    <d v="1899-12-30T18:48:00"/>
    <x v="9"/>
    <s v="Aisha Al Bateen"/>
    <x v="2"/>
    <x v="0"/>
    <s v="Flowers"/>
    <x v="2"/>
    <x v="0"/>
    <x v="0"/>
    <n v="52.48"/>
    <d v="2024-10-31T00:25:00"/>
    <d v="2024-08-24T01:29:00"/>
    <x v="0"/>
    <d v="2024-11-02T18:48:00"/>
    <d v="2024-11-01T00:25:00"/>
    <x v="0"/>
  </r>
  <r>
    <s v="ORD-20240921-03601"/>
    <x v="0"/>
    <s v="SWT-001"/>
    <x v="9"/>
    <n v="29.7"/>
    <x v="7"/>
    <n v="2"/>
    <x v="61"/>
    <x v="3"/>
    <d v="1899-12-30T11:46:00"/>
    <s v="11"/>
    <d v="2024-09-22T00:00:00"/>
    <d v="1899-12-30T14:46:00"/>
    <x v="10"/>
    <s v="Sana Patel"/>
    <x v="1"/>
    <x v="0"/>
    <s v="Dates &amp; Sweets"/>
    <x v="0"/>
    <x v="0"/>
    <x v="1"/>
    <n v="59.4"/>
    <d v="2024-09-21T01:18:00"/>
    <d v="2024-09-05T01:18:00"/>
    <x v="0"/>
    <d v="2024-09-22T14:46:00"/>
    <d v="2024-09-22T01:18:00"/>
    <x v="0"/>
  </r>
  <r>
    <s v="ORD-20250511-03602"/>
    <x v="0"/>
    <s v="HOM-001"/>
    <x v="3"/>
    <n v="30.14"/>
    <x v="6"/>
    <n v="1"/>
    <x v="321"/>
    <x v="1"/>
    <d v="1899-12-30T19:16:00"/>
    <s v="19"/>
    <d v="2025-05-12T00:00:00"/>
    <d v="1899-12-30T12:25:00"/>
    <x v="23"/>
    <s v="Faisal Al Suwaidi"/>
    <x v="5"/>
    <x v="1"/>
    <s v="Home Fragrance"/>
    <x v="0"/>
    <x v="1"/>
    <x v="1"/>
    <n v="30.14"/>
    <d v="2025-05-11T01:18:00"/>
    <d v="2024-08-13T00:11:00"/>
    <x v="0"/>
    <d v="2025-05-12T12:25:00"/>
    <d v="2025-05-12T01:18:00"/>
    <x v="0"/>
  </r>
  <r>
    <s v="ORD-20250305-03603"/>
    <x v="0"/>
    <s v="BAL-001"/>
    <x v="13"/>
    <n v="25.78"/>
    <x v="8"/>
    <n v="1"/>
    <x v="15"/>
    <x v="2"/>
    <d v="1899-12-30T09:26:00"/>
    <s v="9"/>
    <d v="2025-03-06T00:00:00"/>
    <d v="1899-12-30T13:26:00"/>
    <x v="6"/>
    <s v="Latifa Al Shamsi"/>
    <x v="0"/>
    <x v="1"/>
    <s v="Balloons"/>
    <x v="0"/>
    <x v="1"/>
    <x v="0"/>
    <n v="25.78"/>
    <d v="2025-03-05T00:56:00"/>
    <d v="2024-08-08T00:22:00"/>
    <x v="0"/>
    <d v="2025-03-06T13:26:00"/>
    <d v="2025-03-06T00:56:00"/>
    <x v="0"/>
  </r>
  <r>
    <s v="ORD-20241101-03604"/>
    <x v="0"/>
    <s v="PER-001"/>
    <x v="10"/>
    <n v="13.2"/>
    <x v="8"/>
    <n v="2"/>
    <x v="356"/>
    <x v="9"/>
    <d v="1899-12-30T11:44:00"/>
    <s v="11"/>
    <d v="2024-11-02T00:00:00"/>
    <d v="1899-12-30T15:44:00"/>
    <x v="7"/>
    <s v="Hassan Hussain"/>
    <x v="0"/>
    <x v="0"/>
    <s v="Personalized"/>
    <x v="0"/>
    <x v="1"/>
    <x v="1"/>
    <n v="26.4"/>
    <d v="2024-11-01T01:29:00"/>
    <d v="2024-08-02T01:15:00"/>
    <x v="0"/>
    <d v="2024-11-02T15:44:00"/>
    <d v="2024-11-02T01:29:00"/>
    <x v="0"/>
  </r>
  <r>
    <s v="ORD-20250531-03605"/>
    <x v="0"/>
    <s v="PRF-001"/>
    <x v="14"/>
    <n v="107.21"/>
    <x v="10"/>
    <n v="1"/>
    <x v="134"/>
    <x v="1"/>
    <d v="1899-12-30T10:01:00"/>
    <s v="10"/>
    <d v="2025-05-31T00:00:00"/>
    <d v="1899-12-30T17:01:00"/>
    <x v="6"/>
    <s v="Yousef Al Nahyan"/>
    <x v="0"/>
    <x v="1"/>
    <s v="Perfume"/>
    <x v="1"/>
    <x v="1"/>
    <x v="0"/>
    <n v="107.21"/>
    <d v="2025-05-31T00:11:00"/>
    <d v="2024-08-01T01:25:00"/>
    <x v="0"/>
    <d v="2025-05-31T17:01:00"/>
    <d v="2025-06-01T00:11:00"/>
    <x v="1"/>
  </r>
  <r>
    <s v="ORD-20240805-03606"/>
    <x v="0"/>
    <s v="HMP-002"/>
    <x v="8"/>
    <n v="82.62"/>
    <x v="7"/>
    <n v="2"/>
    <x v="195"/>
    <x v="7"/>
    <d v="1899-12-30T11:56:00"/>
    <s v="11"/>
    <d v="2024-08-05T00:00:00"/>
    <d v="1899-12-30T14:56:00"/>
    <x v="29"/>
    <s v="Zain Khan"/>
    <x v="2"/>
    <x v="0"/>
    <s v="Hamper"/>
    <x v="1"/>
    <x v="1"/>
    <x v="1"/>
    <n v="165.24"/>
    <d v="2024-08-05T00:22:00"/>
    <d v="2024-08-05T00:22:00"/>
    <x v="1"/>
    <d v="2024-08-05T14:56:00"/>
    <d v="2024-08-06T00:22:00"/>
    <x v="1"/>
  </r>
  <r>
    <s v="ORD-20241023-03607"/>
    <x v="0"/>
    <s v="FLW-002"/>
    <x v="5"/>
    <n v="51.6"/>
    <x v="2"/>
    <n v="1"/>
    <x v="255"/>
    <x v="10"/>
    <d v="1899-12-30T17:17:00"/>
    <s v="17"/>
    <d v="2024-10-24T00:00:00"/>
    <d v="1899-12-30T18:17:00"/>
    <x v="19"/>
    <s v="Abdullah Al Shamsi"/>
    <x v="0"/>
    <x v="1"/>
    <s v="Flowers"/>
    <x v="0"/>
    <x v="5"/>
    <x v="0"/>
    <n v="51.6"/>
    <d v="2024-10-23T01:29:00"/>
    <d v="2024-08-23T00:56:00"/>
    <x v="0"/>
    <d v="2024-10-24T18:17:00"/>
    <d v="2024-10-24T01:29:00"/>
    <x v="0"/>
  </r>
  <r>
    <s v="ORD-20241201-03608"/>
    <x v="0"/>
    <s v="PAF-001"/>
    <x v="12"/>
    <n v="22.67"/>
    <x v="8"/>
    <n v="2"/>
    <x v="329"/>
    <x v="11"/>
    <d v="1899-12-30T17:26:00"/>
    <s v="17"/>
    <d v="2024-12-02T00:00:00"/>
    <d v="1899-12-30T15:26:00"/>
    <x v="2"/>
    <s v="Priya Iqbal"/>
    <x v="0"/>
    <x v="0"/>
    <s v="Bakery"/>
    <x v="0"/>
    <x v="0"/>
    <x v="0"/>
    <n v="45.34"/>
    <d v="2024-12-01T01:29:00"/>
    <d v="2024-08-03T01:15:00"/>
    <x v="0"/>
    <d v="2024-12-02T15:26:00"/>
    <d v="2024-12-02T01:29:00"/>
    <x v="0"/>
  </r>
  <r>
    <s v="ORD-20250707-03609"/>
    <x v="0"/>
    <s v="PRF-001"/>
    <x v="14"/>
    <n v="131.81"/>
    <x v="2"/>
    <n v="1"/>
    <x v="344"/>
    <x v="8"/>
    <d v="1899-12-30T11:44:00"/>
    <s v="11"/>
    <d v="2025-07-07T00:00:00"/>
    <d v="1899-12-30T16:44:00"/>
    <x v="5"/>
    <s v="Maryam Al Nahyan"/>
    <x v="2"/>
    <x v="0"/>
    <s v="Perfume"/>
    <x v="1"/>
    <x v="0"/>
    <x v="0"/>
    <n v="131.81"/>
    <d v="2025-07-07T01:29:00"/>
    <d v="2024-08-22T01:15:00"/>
    <x v="0"/>
    <d v="2025-07-07T16:44:00"/>
    <d v="2025-07-08T01:29:00"/>
    <x v="1"/>
  </r>
  <r>
    <s v="ORD-20241130-03610"/>
    <x v="0"/>
    <s v="FLW-001"/>
    <x v="1"/>
    <n v="46.66"/>
    <x v="11"/>
    <n v="3"/>
    <x v="37"/>
    <x v="9"/>
    <d v="1899-12-30T20:09:00"/>
    <s v="20"/>
    <d v="2024-12-01T00:00:00"/>
    <d v="1899-12-30T13:25:00"/>
    <x v="26"/>
    <s v="Rakesh Shaikh"/>
    <x v="1"/>
    <x v="0"/>
    <s v="Flowers"/>
    <x v="0"/>
    <x v="0"/>
    <x v="0"/>
    <n v="139.97999999999999"/>
    <d v="2024-11-30T00:33:00"/>
    <d v="2024-08-09T01:15:00"/>
    <x v="0"/>
    <d v="2024-12-01T13:25:00"/>
    <d v="2024-12-01T00:33:00"/>
    <x v="0"/>
  </r>
  <r>
    <s v="ORD-20240902-03611"/>
    <x v="0"/>
    <s v="HMP-001"/>
    <x v="11"/>
    <n v="72.53"/>
    <x v="9"/>
    <n v="3"/>
    <x v="379"/>
    <x v="3"/>
    <d v="1899-12-30T10:16:00"/>
    <s v="10"/>
    <d v="2024-09-02T00:00:00"/>
    <d v="1899-12-30T13:16:00"/>
    <x v="18"/>
    <s v="Rohit Iqbal"/>
    <x v="1"/>
    <x v="0"/>
    <s v="Hamper"/>
    <x v="1"/>
    <x v="4"/>
    <x v="2"/>
    <n v="217.59"/>
    <d v="2024-09-02T01:18:00"/>
    <d v="2024-08-15T01:15:00"/>
    <x v="0"/>
    <d v="2024-09-02T13:16:00"/>
    <d v="2024-09-03T01:18:00"/>
    <x v="1"/>
  </r>
  <r>
    <s v="ORD-20241110-03612"/>
    <x v="0"/>
    <s v="SWT-001"/>
    <x v="9"/>
    <n v="30.05"/>
    <x v="4"/>
    <n v="3"/>
    <x v="323"/>
    <x v="9"/>
    <d v="1899-12-30T20:55:00"/>
    <s v="20"/>
    <d v="2024-11-11T00:00:00"/>
    <d v="1899-12-30T21:55:00"/>
    <x v="34"/>
    <s v="Rohit Iqbal"/>
    <x v="3"/>
    <x v="1"/>
    <s v="Dates &amp; Sweets"/>
    <x v="0"/>
    <x v="0"/>
    <x v="1"/>
    <n v="90.15"/>
    <d v="2024-11-10T01:18:00"/>
    <d v="2024-08-15T01:15:00"/>
    <x v="0"/>
    <d v="2024-11-11T21:55:00"/>
    <d v="2024-11-11T01:18:00"/>
    <x v="0"/>
  </r>
  <r>
    <s v="ORD-20241214-03613"/>
    <x v="0"/>
    <s v="BAL-001"/>
    <x v="13"/>
    <n v="26.08"/>
    <x v="8"/>
    <n v="1"/>
    <x v="284"/>
    <x v="11"/>
    <d v="1899-12-30T10:32:00"/>
    <s v="10"/>
    <d v="2024-12-14T00:00:00"/>
    <d v="1899-12-30T17:32:00"/>
    <x v="5"/>
    <s v="Arjun Ahmed"/>
    <x v="0"/>
    <x v="0"/>
    <s v="Balloons"/>
    <x v="1"/>
    <x v="0"/>
    <x v="0"/>
    <n v="26.08"/>
    <d v="2024-12-14T01:29:00"/>
    <d v="2024-09-05T00:56:00"/>
    <x v="0"/>
    <d v="2024-12-14T17:32:00"/>
    <d v="2024-12-15T01:29:00"/>
    <x v="1"/>
  </r>
  <r>
    <s v="ORD-20250806-03614"/>
    <x v="0"/>
    <s v="BAL-001"/>
    <x v="13"/>
    <n v="25.86"/>
    <x v="5"/>
    <n v="5"/>
    <x v="137"/>
    <x v="7"/>
    <d v="1899-12-30T20:54:00"/>
    <s v="20"/>
    <d v="2025-08-07T00:00:00"/>
    <d v="1899-12-30T19:26:00"/>
    <x v="14"/>
    <s v="Imran Ahmed"/>
    <x v="1"/>
    <x v="0"/>
    <s v="Balloons"/>
    <x v="0"/>
    <x v="0"/>
    <x v="0"/>
    <n v="129.30000000000001"/>
    <d v="2025-08-06T00:33:00"/>
    <d v="2024-08-03T00:56:00"/>
    <x v="0"/>
    <d v="2025-08-07T19:26:00"/>
    <d v="2025-08-07T00:33:00"/>
    <x v="0"/>
  </r>
  <r>
    <s v="ORD-20241025-03615"/>
    <x v="0"/>
    <s v="CKE-001"/>
    <x v="7"/>
    <n v="53.77"/>
    <x v="8"/>
    <n v="2"/>
    <x v="277"/>
    <x v="10"/>
    <d v="1899-12-30T10:58:00"/>
    <s v="10"/>
    <d v="2024-10-26T00:00:00"/>
    <d v="1899-12-30T14:58:00"/>
    <x v="6"/>
    <s v="Sara Iqbal"/>
    <x v="0"/>
    <x v="0"/>
    <s v="Cakes"/>
    <x v="0"/>
    <x v="3"/>
    <x v="1"/>
    <n v="107.54"/>
    <d v="2024-10-25T00:44:00"/>
    <d v="2024-08-04T01:18:00"/>
    <x v="0"/>
    <d v="2024-10-26T14:58:00"/>
    <d v="2024-10-26T00:44:00"/>
    <x v="0"/>
  </r>
  <r>
    <s v="ORD-20240909-03616"/>
    <x v="0"/>
    <s v="HOM-001"/>
    <x v="3"/>
    <n v="26.93"/>
    <x v="11"/>
    <n v="1"/>
    <x v="153"/>
    <x v="3"/>
    <d v="1899-12-30T19:41:00"/>
    <s v="19"/>
    <d v="2024-09-11T00:00:00"/>
    <d v="1899-12-30T13:39:00"/>
    <x v="20"/>
    <s v="Emma Johnson"/>
    <x v="4"/>
    <x v="1"/>
    <s v="Home Fragrance"/>
    <x v="2"/>
    <x v="3"/>
    <x v="0"/>
    <n v="26.93"/>
    <d v="2024-09-09T01:29:00"/>
    <d v="2024-09-09T01:29:00"/>
    <x v="1"/>
    <d v="2024-09-11T13:39:00"/>
    <d v="2024-09-10T01:29:00"/>
    <x v="0"/>
  </r>
  <r>
    <s v="ORD-20250122-03617"/>
    <x v="0"/>
    <s v="TOY-001"/>
    <x v="0"/>
    <n v="18.739999999999998"/>
    <x v="1"/>
    <n v="1"/>
    <x v="83"/>
    <x v="4"/>
    <d v="1899-12-30T17:56:00"/>
    <s v="17"/>
    <d v="2025-01-23T00:00:00"/>
    <d v="1899-12-30T20:56:00"/>
    <x v="24"/>
    <s v="Hassan Al Bateen"/>
    <x v="1"/>
    <x v="0"/>
    <s v="Toys"/>
    <x v="0"/>
    <x v="1"/>
    <x v="1"/>
    <n v="18.739999999999998"/>
    <d v="2025-01-22T00:22:00"/>
    <d v="2024-10-07T01:18:00"/>
    <x v="0"/>
    <d v="2025-01-23T20:56:00"/>
    <d v="2025-01-23T00:22:00"/>
    <x v="0"/>
  </r>
  <r>
    <s v="ORD-20241106-03618"/>
    <x v="0"/>
    <s v="FLW-001"/>
    <x v="1"/>
    <n v="45.73"/>
    <x v="11"/>
    <n v="1"/>
    <x v="200"/>
    <x v="9"/>
    <d v="1899-12-30T19:42:00"/>
    <s v="19"/>
    <d v="2024-11-08T00:00:00"/>
    <d v="1899-12-30T12:32:00"/>
    <x v="5"/>
    <s v="Ali Ahmed"/>
    <x v="0"/>
    <x v="0"/>
    <s v="Flowers"/>
    <x v="2"/>
    <x v="3"/>
    <x v="0"/>
    <n v="45.73"/>
    <d v="2024-11-06T00:33:00"/>
    <d v="2024-08-15T00:22:00"/>
    <x v="0"/>
    <d v="2024-11-08T12:32:00"/>
    <d v="2024-11-07T00:33:00"/>
    <x v="0"/>
  </r>
  <r>
    <s v="ORD-20250127-03619"/>
    <x v="0"/>
    <s v="BAL-001"/>
    <x v="13"/>
    <n v="29.37"/>
    <x v="5"/>
    <n v="3"/>
    <x v="4"/>
    <x v="4"/>
    <d v="1899-12-30T10:52:00"/>
    <s v="10"/>
    <d v="2025-01-28T00:00:00"/>
    <d v="1899-12-30T14:52:00"/>
    <x v="0"/>
    <s v="Fatima Al Suwaidi"/>
    <x v="0"/>
    <x v="1"/>
    <s v="Balloons"/>
    <x v="0"/>
    <x v="2"/>
    <x v="0"/>
    <n v="88.11"/>
    <d v="2025-01-27T01:18:00"/>
    <d v="2024-10-30T00:22:00"/>
    <x v="0"/>
    <d v="2025-01-28T14:52:00"/>
    <d v="2025-01-28T01:18:00"/>
    <x v="0"/>
  </r>
  <r>
    <s v="ORD-20241231-03620"/>
    <x v="0"/>
    <s v="GFT-001"/>
    <x v="2"/>
    <n v="36.6"/>
    <x v="2"/>
    <n v="1"/>
    <x v="297"/>
    <x v="11"/>
    <d v="1899-12-30T09:08:00"/>
    <s v="9"/>
    <d v="2025-01-01T00:00:00"/>
    <d v="1899-12-30T15:08:00"/>
    <x v="7"/>
    <s v="Sara Iqbal"/>
    <x v="0"/>
    <x v="1"/>
    <s v="Gifting"/>
    <x v="0"/>
    <x v="2"/>
    <x v="1"/>
    <n v="36.6"/>
    <d v="2024-12-31T00:56:00"/>
    <d v="2024-08-04T01:18:00"/>
    <x v="0"/>
    <d v="2025-01-01T15:08:00"/>
    <d v="2025-01-01T00:56:00"/>
    <x v="0"/>
  </r>
  <r>
    <s v="ORD-20240813-03621"/>
    <x v="0"/>
    <s v="HMP-001"/>
    <x v="11"/>
    <n v="71.33"/>
    <x v="9"/>
    <n v="3"/>
    <x v="91"/>
    <x v="7"/>
    <d v="1899-12-30T15:03:00"/>
    <s v="15"/>
    <d v="2024-08-14T00:00:00"/>
    <d v="1899-12-30T15:03:00"/>
    <x v="18"/>
    <s v="Hina Khan"/>
    <x v="1"/>
    <x v="0"/>
    <s v="Hamper"/>
    <x v="0"/>
    <x v="3"/>
    <x v="1"/>
    <n v="213.99"/>
    <d v="2024-08-13T00:33:00"/>
    <d v="2024-08-13T00:33:00"/>
    <x v="1"/>
    <d v="2024-08-14T15:03:00"/>
    <d v="2024-08-14T00:33:00"/>
    <x v="0"/>
  </r>
  <r>
    <s v="ORD-20241010-03622"/>
    <x v="0"/>
    <s v="FLW-001"/>
    <x v="1"/>
    <n v="48.64"/>
    <x v="1"/>
    <n v="1"/>
    <x v="266"/>
    <x v="10"/>
    <d v="1899-12-30T10:02:00"/>
    <s v="10"/>
    <d v="2024-10-10T00:00:00"/>
    <d v="1899-12-30T17:02:00"/>
    <x v="35"/>
    <s v="Meera Hussain"/>
    <x v="5"/>
    <x v="0"/>
    <s v="Flowers"/>
    <x v="1"/>
    <x v="2"/>
    <x v="0"/>
    <n v="48.64"/>
    <d v="2024-10-10T00:56:00"/>
    <d v="2024-08-05T01:29:00"/>
    <x v="0"/>
    <d v="2024-10-10T17:02:00"/>
    <d v="2024-10-11T00:56:00"/>
    <x v="1"/>
  </r>
  <r>
    <s v="ORD-20241209-03623"/>
    <x v="0"/>
    <s v="PAF-001"/>
    <x v="12"/>
    <n v="21.58"/>
    <x v="5"/>
    <n v="2"/>
    <x v="310"/>
    <x v="11"/>
    <d v="1899-12-30T10:04:00"/>
    <s v="10"/>
    <d v="2024-12-10T00:00:00"/>
    <d v="1899-12-30T11:04:00"/>
    <x v="11"/>
    <s v="Latifa Al Hosani"/>
    <x v="0"/>
    <x v="0"/>
    <s v="Bakery"/>
    <x v="0"/>
    <x v="1"/>
    <x v="0"/>
    <n v="43.16"/>
    <d v="2024-12-09T00:44:00"/>
    <d v="2024-08-05T00:22:00"/>
    <x v="0"/>
    <d v="2024-12-10T11:04:00"/>
    <d v="2024-12-10T00:44:00"/>
    <x v="0"/>
  </r>
  <r>
    <s v="ORD-20240819-03624"/>
    <x v="0"/>
    <s v="PAF-001"/>
    <x v="12"/>
    <n v="23.97"/>
    <x v="8"/>
    <n v="1"/>
    <x v="358"/>
    <x v="7"/>
    <d v="1899-12-30T19:24:00"/>
    <s v="19"/>
    <d v="2024-08-20T00:00:00"/>
    <d v="1899-12-30T16:51:00"/>
    <x v="3"/>
    <s v="David Johnson"/>
    <x v="0"/>
    <x v="1"/>
    <s v="Bakery"/>
    <x v="0"/>
    <x v="5"/>
    <x v="0"/>
    <n v="23.97"/>
    <d v="2024-08-19T00:33:00"/>
    <d v="2024-08-19T00:33:00"/>
    <x v="1"/>
    <d v="2024-08-20T16:51:00"/>
    <d v="2024-08-20T00:33:00"/>
    <x v="0"/>
  </r>
  <r>
    <s v="ORD-20250525-03625"/>
    <x v="0"/>
    <s v="PRF-001"/>
    <x v="14"/>
    <n v="121.79"/>
    <x v="12"/>
    <n v="1"/>
    <x v="31"/>
    <x v="1"/>
    <d v="1899-12-30T21:44:00"/>
    <s v="21"/>
    <d v="2025-05-26T00:00:00"/>
    <d v="1899-12-30T18:02:00"/>
    <x v="28"/>
    <s v="Hassan Kumar"/>
    <x v="3"/>
    <x v="0"/>
    <s v="Perfume"/>
    <x v="0"/>
    <x v="0"/>
    <x v="0"/>
    <n v="121.79"/>
    <d v="2025-05-25T00:56:00"/>
    <d v="2024-08-04T00:56:00"/>
    <x v="0"/>
    <d v="2025-05-26T18:02:00"/>
    <d v="2025-05-26T00:56:00"/>
    <x v="0"/>
  </r>
  <r>
    <s v="ORD-20241028-03626"/>
    <x v="0"/>
    <s v="PAF-001"/>
    <x v="12"/>
    <n v="20.71"/>
    <x v="8"/>
    <n v="2"/>
    <x v="213"/>
    <x v="10"/>
    <d v="1899-12-30T11:25:00"/>
    <s v="11"/>
    <d v="2024-10-29T00:00:00"/>
    <d v="1899-12-30T15:25:00"/>
    <x v="0"/>
    <s v="Ali Patel"/>
    <x v="0"/>
    <x v="0"/>
    <s v="Bakery"/>
    <x v="0"/>
    <x v="2"/>
    <x v="0"/>
    <n v="41.42"/>
    <d v="2024-10-28T00:44:00"/>
    <d v="2024-08-29T00:56:00"/>
    <x v="0"/>
    <d v="2024-10-29T15:25:00"/>
    <d v="2024-10-29T00:44:00"/>
    <x v="0"/>
  </r>
  <r>
    <s v="ORD-20250622-03627"/>
    <x v="0"/>
    <s v="SWT-001"/>
    <x v="9"/>
    <n v="33.85"/>
    <x v="4"/>
    <n v="1"/>
    <x v="178"/>
    <x v="6"/>
    <d v="1899-12-30T16:17:00"/>
    <s v="16"/>
    <d v="2025-06-23T00:00:00"/>
    <d v="1899-12-30T20:17:00"/>
    <x v="25"/>
    <s v="Rohit Verma"/>
    <x v="6"/>
    <x v="1"/>
    <s v="Dates &amp; Sweets"/>
    <x v="0"/>
    <x v="1"/>
    <x v="0"/>
    <n v="33.85"/>
    <d v="2025-06-22T00:22:00"/>
    <d v="2024-08-26T00:56:00"/>
    <x v="0"/>
    <d v="2025-06-23T20:17:00"/>
    <d v="2025-06-23T00:22:00"/>
    <x v="0"/>
  </r>
  <r>
    <s v="ORD-20250609-03628"/>
    <x v="0"/>
    <s v="HOM-001"/>
    <x v="3"/>
    <n v="30.12"/>
    <x v="6"/>
    <n v="1"/>
    <x v="150"/>
    <x v="6"/>
    <d v="1899-12-30T19:55:00"/>
    <s v="19"/>
    <d v="2025-06-11T00:00:00"/>
    <d v="1899-12-30T17:32:00"/>
    <x v="11"/>
    <s v="David Davis"/>
    <x v="0"/>
    <x v="1"/>
    <s v="Home Fragrance"/>
    <x v="2"/>
    <x v="0"/>
    <x v="1"/>
    <n v="30.12"/>
    <d v="2025-06-09T00:11:00"/>
    <d v="2024-09-20T00:22:00"/>
    <x v="0"/>
    <d v="2025-06-11T17:32:00"/>
    <d v="2025-06-10T00:11:00"/>
    <x v="0"/>
  </r>
  <r>
    <s v="ORD-20241030-03629"/>
    <x v="0"/>
    <s v="PAF-001"/>
    <x v="12"/>
    <n v="23.35"/>
    <x v="3"/>
    <n v="1"/>
    <x v="58"/>
    <x v="10"/>
    <d v="1899-12-30T18:19:00"/>
    <s v="18"/>
    <d v="2024-10-31T00:00:00"/>
    <d v="1899-12-30T19:19:00"/>
    <x v="17"/>
    <s v="Isabella Taylor"/>
    <x v="2"/>
    <x v="0"/>
    <s v="Bakery"/>
    <x v="0"/>
    <x v="3"/>
    <x v="0"/>
    <n v="23.35"/>
    <d v="2024-10-30T00:44:00"/>
    <d v="2024-10-30T00:44:00"/>
    <x v="1"/>
    <d v="2024-10-31T19:19:00"/>
    <d v="2024-10-31T00:44:00"/>
    <x v="0"/>
  </r>
  <r>
    <s v="ORD-20250227-03630"/>
    <x v="0"/>
    <s v="CRP-001"/>
    <x v="4"/>
    <n v="154.36000000000001"/>
    <x v="9"/>
    <n v="3"/>
    <x v="56"/>
    <x v="5"/>
    <d v="1899-12-30T20:44:00"/>
    <s v="20"/>
    <d v="2025-03-01T00:00:00"/>
    <d v="1899-12-30T15:08:00"/>
    <x v="12"/>
    <s v="Hassan Verma"/>
    <x v="1"/>
    <x v="1"/>
    <s v="Hamper"/>
    <x v="2"/>
    <x v="0"/>
    <x v="0"/>
    <n v="463.08000000000004"/>
    <d v="2025-02-27T01:29:00"/>
    <d v="2024-09-13T00:22:00"/>
    <x v="0"/>
    <d v="2025-03-01T15:08:00"/>
    <d v="2025-02-28T01:29:00"/>
    <x v="0"/>
  </r>
  <r>
    <s v="ORD-20250420-03631"/>
    <x v="0"/>
    <s v="HMP-002"/>
    <x v="8"/>
    <n v="91.47"/>
    <x v="7"/>
    <n v="2"/>
    <x v="373"/>
    <x v="0"/>
    <d v="1899-12-30T10:05:00"/>
    <s v="10"/>
    <d v="2025-04-20T00:00:00"/>
    <d v="1899-12-30T16:05:00"/>
    <x v="19"/>
    <s v="Ali Shaikh"/>
    <x v="0"/>
    <x v="1"/>
    <s v="Hamper"/>
    <x v="1"/>
    <x v="1"/>
    <x v="0"/>
    <n v="182.94"/>
    <d v="2025-04-20T01:29:00"/>
    <d v="2024-09-12T00:44:00"/>
    <x v="0"/>
    <d v="2025-04-20T16:05:00"/>
    <d v="2025-04-21T01:29:00"/>
    <x v="1"/>
  </r>
  <r>
    <s v="ORD-20241202-03632"/>
    <x v="0"/>
    <s v="GFT-001"/>
    <x v="2"/>
    <n v="29.71"/>
    <x v="3"/>
    <n v="2"/>
    <x v="261"/>
    <x v="11"/>
    <d v="1899-12-30T13:14:00"/>
    <s v="13"/>
    <d v="2024-12-03T00:00:00"/>
    <d v="1899-12-30T18:14:00"/>
    <x v="15"/>
    <s v="Faisal Al Falasi"/>
    <x v="2"/>
    <x v="1"/>
    <s v="Gifting"/>
    <x v="0"/>
    <x v="1"/>
    <x v="0"/>
    <n v="59.42"/>
    <d v="2024-12-02T01:29:00"/>
    <d v="2024-08-02T00:33:00"/>
    <x v="0"/>
    <d v="2024-12-03T18:14:00"/>
    <d v="2024-12-03T01:29:00"/>
    <x v="0"/>
  </r>
  <r>
    <s v="ORD-20241119-03633"/>
    <x v="0"/>
    <s v="PRF-001"/>
    <x v="14"/>
    <n v="139.35"/>
    <x v="2"/>
    <n v="1"/>
    <x v="77"/>
    <x v="9"/>
    <d v="1899-12-30T20:11:00"/>
    <s v="20"/>
    <d v="2024-11-21T00:00:00"/>
    <d v="1899-12-30T13:57:00"/>
    <x v="12"/>
    <s v="Meera Iqbal"/>
    <x v="1"/>
    <x v="1"/>
    <s v="Perfume"/>
    <x v="2"/>
    <x v="3"/>
    <x v="0"/>
    <n v="139.35"/>
    <d v="2024-11-19T00:22:00"/>
    <d v="2024-08-04T01:07:00"/>
    <x v="0"/>
    <d v="2024-11-21T13:57:00"/>
    <d v="2024-11-20T00:22:00"/>
    <x v="0"/>
  </r>
  <r>
    <s v="ORD-20240819-03634"/>
    <x v="0"/>
    <s v="PRF-001"/>
    <x v="14"/>
    <n v="132.38999999999999"/>
    <x v="10"/>
    <n v="1"/>
    <x v="358"/>
    <x v="7"/>
    <d v="1899-12-30T20:05:00"/>
    <s v="20"/>
    <d v="2024-08-21T00:00:00"/>
    <d v="1899-12-30T14:47:00"/>
    <x v="6"/>
    <s v="Neha Iqbal"/>
    <x v="0"/>
    <x v="0"/>
    <s v="Perfume"/>
    <x v="2"/>
    <x v="1"/>
    <x v="0"/>
    <n v="132.38999999999999"/>
    <d v="2024-08-19T00:56:00"/>
    <d v="2024-08-19T00:56:00"/>
    <x v="1"/>
    <d v="2024-08-21T14:47:00"/>
    <d v="2024-08-20T00:56:00"/>
    <x v="0"/>
  </r>
  <r>
    <s v="ORD-20250620-03635"/>
    <x v="0"/>
    <s v="FLW-001"/>
    <x v="1"/>
    <n v="47.44"/>
    <x v="11"/>
    <n v="2"/>
    <x v="296"/>
    <x v="6"/>
    <d v="1899-12-30T17:08:00"/>
    <s v="17"/>
    <d v="2025-06-21T00:00:00"/>
    <d v="1899-12-30T16:20:00"/>
    <x v="16"/>
    <s v="Aijaz Chaudhry"/>
    <x v="0"/>
    <x v="1"/>
    <s v="Flowers"/>
    <x v="0"/>
    <x v="1"/>
    <x v="1"/>
    <n v="94.88"/>
    <d v="2025-06-20T01:29:00"/>
    <d v="2024-08-11T01:29:00"/>
    <x v="0"/>
    <d v="2025-06-21T16:20:00"/>
    <d v="2025-06-21T01:29:00"/>
    <x v="0"/>
  </r>
  <r>
    <s v="ORD-20250131-03636"/>
    <x v="0"/>
    <s v="FLW-002"/>
    <x v="5"/>
    <n v="50.15"/>
    <x v="3"/>
    <n v="1"/>
    <x v="167"/>
    <x v="4"/>
    <d v="1899-12-30T18:38:00"/>
    <s v="18"/>
    <d v="2025-02-01T00:00:00"/>
    <d v="1899-12-30T19:38:00"/>
    <x v="13"/>
    <s v="Isabella Miller"/>
    <x v="3"/>
    <x v="1"/>
    <s v="Flowers"/>
    <x v="0"/>
    <x v="3"/>
    <x v="0"/>
    <n v="50.15"/>
    <d v="2025-01-31T01:29:00"/>
    <d v="2024-09-09T01:18:00"/>
    <x v="0"/>
    <d v="2025-02-01T19:38:00"/>
    <d v="2025-02-01T01:29:00"/>
    <x v="0"/>
  </r>
  <r>
    <s v="ORD-20240927-03637"/>
    <x v="0"/>
    <s v="PRF-001"/>
    <x v="14"/>
    <n v="123.34"/>
    <x v="10"/>
    <n v="1"/>
    <x v="311"/>
    <x v="3"/>
    <d v="1899-12-30T18:35:00"/>
    <s v="18"/>
    <d v="2024-09-28T00:00:00"/>
    <d v="1899-12-30T15:15:00"/>
    <x v="12"/>
    <s v="Imran Kumar"/>
    <x v="1"/>
    <x v="1"/>
    <s v="Perfume"/>
    <x v="0"/>
    <x v="5"/>
    <x v="0"/>
    <n v="123.34"/>
    <d v="2024-09-27T00:56:00"/>
    <d v="2024-09-05T01:07:00"/>
    <x v="0"/>
    <d v="2024-09-28T15:15:00"/>
    <d v="2024-09-28T00:56:00"/>
    <x v="0"/>
  </r>
  <r>
    <s v="ORD-20250501-03638"/>
    <x v="0"/>
    <s v="CRP-001"/>
    <x v="4"/>
    <n v="154.27000000000001"/>
    <x v="9"/>
    <n v="3"/>
    <x v="260"/>
    <x v="1"/>
    <d v="1899-12-30T12:19:00"/>
    <s v="12"/>
    <d v="2025-05-01T00:00:00"/>
    <d v="1899-12-30T17:19:00"/>
    <x v="2"/>
    <s v="Imran Ahmed"/>
    <x v="0"/>
    <x v="1"/>
    <s v="Hamper"/>
    <x v="1"/>
    <x v="3"/>
    <x v="0"/>
    <n v="462.81000000000006"/>
    <d v="2025-05-01T00:44:00"/>
    <d v="2024-08-03T00:56:00"/>
    <x v="0"/>
    <d v="2025-05-01T17:19:00"/>
    <d v="2025-05-02T00:44:00"/>
    <x v="1"/>
  </r>
  <r>
    <s v="ORD-20250213-03639"/>
    <x v="0"/>
    <s v="PER-001"/>
    <x v="10"/>
    <n v="12.18"/>
    <x v="5"/>
    <n v="3"/>
    <x v="301"/>
    <x v="5"/>
    <d v="1899-12-30T10:04:00"/>
    <s v="10"/>
    <d v="2025-02-14T00:00:00"/>
    <d v="1899-12-30T16:04:00"/>
    <x v="30"/>
    <s v="Zain Hussain"/>
    <x v="4"/>
    <x v="1"/>
    <s v="Personalized"/>
    <x v="0"/>
    <x v="1"/>
    <x v="1"/>
    <n v="36.54"/>
    <d v="2025-02-13T00:44:00"/>
    <d v="2024-08-05T00:22:00"/>
    <x v="0"/>
    <d v="2025-02-14T16:04:00"/>
    <d v="2025-02-14T00:44:00"/>
    <x v="0"/>
  </r>
  <r>
    <s v="ORD-20250517-03640"/>
    <x v="0"/>
    <s v="HOM-001"/>
    <x v="3"/>
    <n v="31.21"/>
    <x v="6"/>
    <n v="1"/>
    <x v="307"/>
    <x v="1"/>
    <d v="1899-12-30T14:45:00"/>
    <s v="14"/>
    <d v="2025-05-18T00:00:00"/>
    <d v="1899-12-30T14:45:00"/>
    <x v="17"/>
    <s v="Sara Ahmed"/>
    <x v="2"/>
    <x v="1"/>
    <s v="Home Fragrance"/>
    <x v="0"/>
    <x v="0"/>
    <x v="0"/>
    <n v="31.21"/>
    <d v="2025-05-17T00:33:00"/>
    <d v="2024-08-07T00:25:00"/>
    <x v="0"/>
    <d v="2025-05-18T14:45:00"/>
    <d v="2025-05-18T00:33:00"/>
    <x v="0"/>
  </r>
  <r>
    <s v="ORD-20250510-03641"/>
    <x v="0"/>
    <s v="GFT-001"/>
    <x v="2"/>
    <n v="39.049999999999997"/>
    <x v="6"/>
    <n v="1"/>
    <x v="345"/>
    <x v="1"/>
    <d v="1899-12-30T19:41:00"/>
    <s v="19"/>
    <d v="2025-05-12T00:00:00"/>
    <d v="1899-12-30T18:33:00"/>
    <x v="25"/>
    <s v="Saeed Al Nuaimi"/>
    <x v="6"/>
    <x v="0"/>
    <s v="Gifting"/>
    <x v="2"/>
    <x v="0"/>
    <x v="0"/>
    <n v="39.049999999999997"/>
    <d v="2025-05-10T01:29:00"/>
    <d v="2024-08-24T01:18:00"/>
    <x v="0"/>
    <d v="2025-05-12T18:33:00"/>
    <d v="2025-05-11T01:29:00"/>
    <x v="0"/>
  </r>
  <r>
    <s v="ORD-20241128-03642"/>
    <x v="0"/>
    <s v="BAL-001"/>
    <x v="13"/>
    <n v="26.14"/>
    <x v="8"/>
    <n v="10"/>
    <x v="185"/>
    <x v="9"/>
    <d v="1899-12-30T18:17:00"/>
    <s v="18"/>
    <d v="2024-11-29T00:00:00"/>
    <d v="1899-12-30T16:05:00"/>
    <x v="7"/>
    <s v="Arjun Chaudhry"/>
    <x v="0"/>
    <x v="0"/>
    <s v="Balloons"/>
    <x v="0"/>
    <x v="5"/>
    <x v="0"/>
    <n v="261.39999999999998"/>
    <d v="2024-11-28T00:56:00"/>
    <d v="2024-08-09T00:56:00"/>
    <x v="0"/>
    <d v="2024-11-29T16:05:00"/>
    <d v="2024-11-29T00:56:00"/>
    <x v="0"/>
  </r>
  <r>
    <s v="ORD-20241023-03643"/>
    <x v="0"/>
    <s v="FLW-002"/>
    <x v="5"/>
    <n v="50.38"/>
    <x v="3"/>
    <n v="3"/>
    <x v="255"/>
    <x v="10"/>
    <d v="1899-12-30T15:32:00"/>
    <s v="15"/>
    <d v="2024-10-24T00:00:00"/>
    <d v="1899-12-30T18:32:00"/>
    <x v="5"/>
    <s v="Ayesha Khan"/>
    <x v="0"/>
    <x v="0"/>
    <s v="Flowers"/>
    <x v="0"/>
    <x v="1"/>
    <x v="1"/>
    <n v="151.14000000000001"/>
    <d v="2024-10-23T00:22:00"/>
    <d v="2024-10-23T00:22:00"/>
    <x v="1"/>
    <d v="2024-10-24T18:32:00"/>
    <d v="2024-10-24T00:22:00"/>
    <x v="0"/>
  </r>
  <r>
    <s v="ORD-20250527-03644"/>
    <x v="0"/>
    <s v="PRF-001"/>
    <x v="14"/>
    <n v="133.08000000000001"/>
    <x v="10"/>
    <n v="2"/>
    <x v="339"/>
    <x v="1"/>
    <d v="1899-12-30T15:51:00"/>
    <s v="15"/>
    <d v="2025-05-28T00:00:00"/>
    <d v="1899-12-30T20:51:00"/>
    <x v="27"/>
    <s v="James Brown"/>
    <x v="7"/>
    <x v="0"/>
    <s v="Perfume"/>
    <x v="0"/>
    <x v="1"/>
    <x v="1"/>
    <n v="266.16000000000003"/>
    <d v="2025-05-27T01:07:00"/>
    <d v="2024-08-11T01:15:00"/>
    <x v="0"/>
    <d v="2025-05-28T20:51:00"/>
    <d v="2025-05-28T01:07:00"/>
    <x v="0"/>
  </r>
  <r>
    <s v="ORD-20241019-03645"/>
    <x v="0"/>
    <s v="TOY-001"/>
    <x v="0"/>
    <n v="20.36"/>
    <x v="0"/>
    <n v="1"/>
    <x v="215"/>
    <x v="10"/>
    <d v="1899-12-30T10:58:00"/>
    <s v="10"/>
    <d v="2024-10-20T00:00:00"/>
    <d v="1899-12-30T14:58:00"/>
    <x v="19"/>
    <s v="Imran Chaudhry"/>
    <x v="0"/>
    <x v="1"/>
    <s v="Toys"/>
    <x v="0"/>
    <x v="1"/>
    <x v="0"/>
    <n v="20.36"/>
    <d v="2024-10-19T00:44:00"/>
    <d v="2024-08-16T00:22:00"/>
    <x v="0"/>
    <d v="2024-10-20T14:58:00"/>
    <d v="2024-10-20T00:44:00"/>
    <x v="0"/>
  </r>
  <r>
    <s v="ORD-20250114-03646"/>
    <x v="0"/>
    <s v="HMP-002"/>
    <x v="8"/>
    <n v="77.36"/>
    <x v="9"/>
    <n v="22"/>
    <x v="46"/>
    <x v="4"/>
    <d v="1899-12-30T16:28:00"/>
    <s v="16"/>
    <d v="2025-01-15T00:00:00"/>
    <d v="1899-12-30T16:28:00"/>
    <x v="21"/>
    <s v="Reem Al Shamsi"/>
    <x v="4"/>
    <x v="1"/>
    <s v="Hamper"/>
    <x v="0"/>
    <x v="0"/>
    <x v="0"/>
    <n v="1701.92"/>
    <d v="2025-01-14T00:11:00"/>
    <d v="2024-08-27T00:44:00"/>
    <x v="0"/>
    <d v="2025-01-15T16:28:00"/>
    <d v="2025-01-15T00:11:00"/>
    <x v="0"/>
  </r>
  <r>
    <s v="ORD-20250805-03647"/>
    <x v="0"/>
    <s v="BBY-001"/>
    <x v="16"/>
    <n v="66.260000000000005"/>
    <x v="0"/>
    <n v="1"/>
    <x v="35"/>
    <x v="7"/>
    <d v="1899-12-30T10:57:00"/>
    <s v="10"/>
    <d v="2025-08-05T00:00:00"/>
    <d v="1899-12-30T17:57:00"/>
    <x v="17"/>
    <s v="Maryam Al Shamsi"/>
    <x v="2"/>
    <x v="0"/>
    <s v="Baby"/>
    <x v="1"/>
    <x v="0"/>
    <x v="0"/>
    <n v="66.260000000000005"/>
    <d v="2025-08-05T00:25:00"/>
    <d v="2024-09-13T00:56:00"/>
    <x v="0"/>
    <d v="2025-08-05T17:57:00"/>
    <d v="2025-08-06T00:25:00"/>
    <x v="1"/>
  </r>
  <r>
    <s v="ORD-20250625-03648"/>
    <x v="0"/>
    <s v="PRF-001"/>
    <x v="14"/>
    <n v="100.01"/>
    <x v="2"/>
    <n v="2"/>
    <x v="145"/>
    <x v="6"/>
    <d v="1899-12-30T19:57:00"/>
    <s v="19"/>
    <d v="2025-06-27T00:00:00"/>
    <d v="1899-12-30T19:57:00"/>
    <x v="33"/>
    <s v="Mohammed Al Shamsi"/>
    <x v="6"/>
    <x v="1"/>
    <s v="Perfume"/>
    <x v="2"/>
    <x v="0"/>
    <x v="1"/>
    <n v="200.02"/>
    <d v="2025-06-25T00:25:00"/>
    <d v="2024-09-21T01:07:00"/>
    <x v="0"/>
    <d v="2025-06-27T19:57:00"/>
    <d v="2025-06-26T00:25:00"/>
    <x v="0"/>
  </r>
  <r>
    <s v="ORD-20250317-03649"/>
    <x v="0"/>
    <s v="GFT-001"/>
    <x v="2"/>
    <n v="36.549999999999997"/>
    <x v="12"/>
    <n v="1"/>
    <x v="11"/>
    <x v="2"/>
    <d v="1899-12-30T18:42:00"/>
    <s v="18"/>
    <d v="2025-03-19T00:00:00"/>
    <d v="1899-12-30T15:30:00"/>
    <x v="8"/>
    <s v="Latifa Al Bateen"/>
    <x v="2"/>
    <x v="1"/>
    <s v="Gifting"/>
    <x v="2"/>
    <x v="0"/>
    <x v="2"/>
    <n v="36.549999999999997"/>
    <d v="2025-03-17T01:07:00"/>
    <d v="2024-09-06T00:33:00"/>
    <x v="0"/>
    <d v="2025-03-19T15:30:00"/>
    <d v="2025-03-18T01:07:00"/>
    <x v="0"/>
  </r>
  <r>
    <s v="ORD-20241229-03650"/>
    <x v="0"/>
    <s v="GFT-001"/>
    <x v="2"/>
    <n v="33.47"/>
    <x v="6"/>
    <n v="1"/>
    <x v="155"/>
    <x v="11"/>
    <d v="1899-12-30T10:10:00"/>
    <s v="10"/>
    <d v="2024-12-29T00:00:00"/>
    <d v="1899-12-30T14:10:00"/>
    <x v="22"/>
    <s v="Zain Ahmed"/>
    <x v="5"/>
    <x v="0"/>
    <s v="Gifting"/>
    <x v="1"/>
    <x v="0"/>
    <x v="0"/>
    <n v="33.47"/>
    <d v="2024-12-29T00:11:00"/>
    <d v="2024-08-04T00:11:00"/>
    <x v="0"/>
    <d v="2024-12-29T14:10:00"/>
    <d v="2024-12-30T00:11:00"/>
    <x v="1"/>
  </r>
  <r>
    <s v="ORD-20240812-03651"/>
    <x v="0"/>
    <s v="PRF-001"/>
    <x v="14"/>
    <n v="138.47"/>
    <x v="10"/>
    <n v="2"/>
    <x v="152"/>
    <x v="7"/>
    <d v="1899-12-30T11:52:00"/>
    <s v="11"/>
    <d v="2024-08-12T00:00:00"/>
    <d v="1899-12-30T14:52:00"/>
    <x v="11"/>
    <s v="Neha Kumar"/>
    <x v="0"/>
    <x v="1"/>
    <s v="Perfume"/>
    <x v="1"/>
    <x v="2"/>
    <x v="2"/>
    <n v="276.94"/>
    <d v="2024-08-12T00:44:00"/>
    <d v="2024-08-12T00:44:00"/>
    <x v="1"/>
    <d v="2024-08-12T14:52:00"/>
    <d v="2024-08-13T00:44:00"/>
    <x v="1"/>
  </r>
  <r>
    <s v="ORD-20250707-03652"/>
    <x v="0"/>
    <s v="GFT-001"/>
    <x v="2"/>
    <n v="32.83"/>
    <x v="10"/>
    <n v="1"/>
    <x v="344"/>
    <x v="8"/>
    <d v="1899-12-30T19:12:00"/>
    <s v="19"/>
    <d v="2025-07-08T00:00:00"/>
    <d v="1899-12-30T19:12:00"/>
    <x v="22"/>
    <s v="Yousef Al Marri"/>
    <x v="5"/>
    <x v="1"/>
    <s v="Gifting"/>
    <x v="0"/>
    <x v="1"/>
    <x v="2"/>
    <n v="32.83"/>
    <d v="2025-07-07T00:00:00"/>
    <d v="2024-08-18T00:33:00"/>
    <x v="0"/>
    <d v="2025-07-08T19:12:00"/>
    <d v="2025-07-08T00:00:00"/>
    <x v="0"/>
  </r>
  <r>
    <s v="ORD-20250506-03653"/>
    <x v="0"/>
    <s v="DAT-001"/>
    <x v="6"/>
    <n v="25.08"/>
    <x v="7"/>
    <n v="2"/>
    <x v="1"/>
    <x v="1"/>
    <d v="1899-12-30T18:45:00"/>
    <s v="18"/>
    <d v="2025-05-07T00:00:00"/>
    <d v="1899-12-30T21:45:00"/>
    <x v="22"/>
    <s v="Priya Shah"/>
    <x v="5"/>
    <x v="0"/>
    <s v="Dates &amp; Sweets"/>
    <x v="0"/>
    <x v="1"/>
    <x v="0"/>
    <n v="50.16"/>
    <d v="2025-05-06T00:25:00"/>
    <d v="2024-08-23T01:29:00"/>
    <x v="0"/>
    <d v="2025-05-07T21:45:00"/>
    <d v="2025-05-07T00:25:00"/>
    <x v="0"/>
  </r>
  <r>
    <s v="ORD-20240807-03654"/>
    <x v="0"/>
    <s v="PER-001"/>
    <x v="10"/>
    <n v="11.55"/>
    <x v="5"/>
    <n v="1"/>
    <x v="86"/>
    <x v="7"/>
    <d v="1899-12-30T10:56:00"/>
    <s v="10"/>
    <d v="2024-08-07T00:00:00"/>
    <d v="1899-12-30T13:56:00"/>
    <x v="22"/>
    <s v="Neha Shah"/>
    <x v="5"/>
    <x v="0"/>
    <s v="Personalized"/>
    <x v="1"/>
    <x v="2"/>
    <x v="0"/>
    <n v="11.55"/>
    <d v="2024-08-07T00:56:00"/>
    <d v="2024-08-07T00:56:00"/>
    <x v="1"/>
    <d v="2024-08-07T13:56:00"/>
    <d v="2024-08-08T00:56:00"/>
    <x v="1"/>
  </r>
  <r>
    <s v="ORD-20250323-03655"/>
    <x v="0"/>
    <s v="FLW-001"/>
    <x v="1"/>
    <n v="41.26"/>
    <x v="11"/>
    <n v="3"/>
    <x v="2"/>
    <x v="2"/>
    <d v="1899-12-30T11:53:00"/>
    <s v="11"/>
    <d v="2025-03-23T00:00:00"/>
    <d v="1899-12-30T14:53:00"/>
    <x v="17"/>
    <s v="Rohit Shah"/>
    <x v="2"/>
    <x v="0"/>
    <s v="Flowers"/>
    <x v="1"/>
    <x v="1"/>
    <x v="0"/>
    <n v="123.78"/>
    <d v="2025-03-23T01:29:00"/>
    <d v="2024-08-02T00:33:00"/>
    <x v="0"/>
    <d v="2025-03-23T14:53:00"/>
    <d v="2025-03-24T01:29:00"/>
    <x v="1"/>
  </r>
  <r>
    <s v="ORD-20241008-03656"/>
    <x v="0"/>
    <s v="FLW-001"/>
    <x v="1"/>
    <n v="51.94"/>
    <x v="11"/>
    <n v="1"/>
    <x v="246"/>
    <x v="10"/>
    <d v="1899-12-30T19:53:00"/>
    <s v="19"/>
    <d v="2024-10-10T00:00:00"/>
    <d v="1899-12-30T16:21:00"/>
    <x v="15"/>
    <s v="Ali Hussain"/>
    <x v="2"/>
    <x v="1"/>
    <s v="Flowers"/>
    <x v="2"/>
    <x v="1"/>
    <x v="0"/>
    <n v="51.94"/>
    <d v="2024-10-08T00:22:00"/>
    <d v="2024-08-07T01:29:00"/>
    <x v="0"/>
    <d v="2024-10-10T16:21:00"/>
    <d v="2024-10-09T00:22:00"/>
    <x v="0"/>
  </r>
  <r>
    <s v="ORD-20241224-03657"/>
    <x v="0"/>
    <s v="PER-001"/>
    <x v="10"/>
    <n v="10.02"/>
    <x v="8"/>
    <n v="1"/>
    <x v="245"/>
    <x v="11"/>
    <d v="1899-12-30T09:45:00"/>
    <s v="9"/>
    <d v="2024-12-25T00:00:00"/>
    <d v="1899-12-30T10:45:00"/>
    <x v="30"/>
    <s v="Abdullah Al Falasi"/>
    <x v="4"/>
    <x v="1"/>
    <s v="Personalized"/>
    <x v="0"/>
    <x v="5"/>
    <x v="0"/>
    <n v="10.02"/>
    <d v="2024-12-24T00:25:00"/>
    <d v="2024-11-25T01:07:00"/>
    <x v="0"/>
    <d v="2024-12-25T10:45:00"/>
    <d v="2024-12-25T00:25:00"/>
    <x v="0"/>
  </r>
  <r>
    <s v="ORD-20240830-03658"/>
    <x v="0"/>
    <s v="BBY-001"/>
    <x v="16"/>
    <n v="65.150000000000006"/>
    <x v="0"/>
    <n v="1"/>
    <x v="287"/>
    <x v="7"/>
    <d v="1899-12-30T15:43:00"/>
    <s v="15"/>
    <d v="2024-08-31T00:00:00"/>
    <d v="1899-12-30T15:43:00"/>
    <x v="0"/>
    <s v="Latifa Al Hosani"/>
    <x v="0"/>
    <x v="1"/>
    <s v="Baby"/>
    <x v="0"/>
    <x v="4"/>
    <x v="0"/>
    <n v="65.150000000000006"/>
    <d v="2024-08-30T00:11:00"/>
    <d v="2024-08-05T00:22:00"/>
    <x v="0"/>
    <d v="2024-08-31T15:43:00"/>
    <d v="2024-08-31T00:11:00"/>
    <x v="0"/>
  </r>
  <r>
    <s v="ORD-20240803-03659"/>
    <x v="0"/>
    <s v="TOY-001"/>
    <x v="0"/>
    <n v="15.01"/>
    <x v="1"/>
    <n v="2"/>
    <x v="29"/>
    <x v="7"/>
    <d v="1899-12-30T13:28:00"/>
    <s v="13"/>
    <d v="2024-08-03T00:00:00"/>
    <d v="1899-12-30T17:28:00"/>
    <x v="14"/>
    <s v="Meera Shah"/>
    <x v="1"/>
    <x v="0"/>
    <s v="Toys"/>
    <x v="1"/>
    <x v="0"/>
    <x v="0"/>
    <n v="30.02"/>
    <d v="2024-08-03T00:11:00"/>
    <d v="2024-08-03T00:11:00"/>
    <x v="1"/>
    <d v="2024-08-03T17:28:00"/>
    <d v="2024-08-04T00:11:00"/>
    <x v="1"/>
  </r>
  <r>
    <s v="ORD-20241019-03660"/>
    <x v="0"/>
    <s v="TOY-001"/>
    <x v="0"/>
    <n v="17.54"/>
    <x v="0"/>
    <n v="4"/>
    <x v="215"/>
    <x v="10"/>
    <d v="1899-12-30T09:23:00"/>
    <s v="9"/>
    <d v="2024-10-20T00:00:00"/>
    <d v="1899-12-30T12:23:00"/>
    <x v="31"/>
    <s v="Maryam Al Suwaidi"/>
    <x v="5"/>
    <x v="1"/>
    <s v="Toys"/>
    <x v="0"/>
    <x v="4"/>
    <x v="0"/>
    <n v="70.16"/>
    <d v="2024-10-19T00:22:00"/>
    <d v="2024-09-27T00:33:00"/>
    <x v="0"/>
    <d v="2024-10-20T12:23:00"/>
    <d v="2024-10-20T00:22:00"/>
    <x v="0"/>
  </r>
  <r>
    <s v="ORD-20240810-03661"/>
    <x v="0"/>
    <s v="FLW-002"/>
    <x v="5"/>
    <n v="62.23"/>
    <x v="3"/>
    <n v="1"/>
    <x v="234"/>
    <x v="7"/>
    <d v="1899-12-30T20:41:00"/>
    <s v="20"/>
    <d v="2024-08-12T00:00:00"/>
    <d v="1899-12-30T16:54:00"/>
    <x v="5"/>
    <s v="Arjun Khan"/>
    <x v="0"/>
    <x v="1"/>
    <s v="Flowers"/>
    <x v="2"/>
    <x v="1"/>
    <x v="0"/>
    <n v="62.23"/>
    <d v="2024-08-10T00:56:00"/>
    <d v="2024-08-08T00:11:00"/>
    <x v="0"/>
    <d v="2024-08-12T16:54:00"/>
    <d v="2024-08-11T00:56:00"/>
    <x v="0"/>
  </r>
  <r>
    <s v="ORD-20250806-03662"/>
    <x v="0"/>
    <s v="HMP-001"/>
    <x v="11"/>
    <n v="77.16"/>
    <x v="12"/>
    <n v="1"/>
    <x v="137"/>
    <x v="7"/>
    <d v="1899-12-30T18:00:00"/>
    <s v="18"/>
    <d v="2025-08-07T00:00:00"/>
    <d v="1899-12-30T20:46:00"/>
    <x v="18"/>
    <s v="Omar Al Shamsi"/>
    <x v="1"/>
    <x v="0"/>
    <s v="Hamper"/>
    <x v="0"/>
    <x v="0"/>
    <x v="1"/>
    <n v="77.16"/>
    <d v="2025-08-06T01:15:00"/>
    <d v="2024-08-11T00:33:00"/>
    <x v="0"/>
    <d v="2025-08-07T20:46:00"/>
    <d v="2025-08-07T01:15:00"/>
    <x v="0"/>
  </r>
  <r>
    <s v="ORD-20250503-03663"/>
    <x v="0"/>
    <s v="DAT-001"/>
    <x v="6"/>
    <n v="27"/>
    <x v="4"/>
    <n v="1"/>
    <x v="95"/>
    <x v="1"/>
    <d v="1899-12-30T19:51:00"/>
    <s v="19"/>
    <d v="2025-05-05T00:00:00"/>
    <d v="1899-12-30T19:45:00"/>
    <x v="7"/>
    <s v="Omar Al Nuaimi"/>
    <x v="0"/>
    <x v="1"/>
    <s v="Dates &amp; Sweets"/>
    <x v="2"/>
    <x v="0"/>
    <x v="1"/>
    <n v="27"/>
    <d v="2025-05-03T00:33:00"/>
    <d v="2024-08-03T00:22:00"/>
    <x v="0"/>
    <d v="2025-05-05T19:45:00"/>
    <d v="2025-05-04T00:33:00"/>
    <x v="0"/>
  </r>
  <r>
    <s v="ORD-20250728-03664"/>
    <x v="0"/>
    <s v="GFT-001"/>
    <x v="2"/>
    <n v="34.909999999999997"/>
    <x v="3"/>
    <n v="1"/>
    <x v="281"/>
    <x v="8"/>
    <d v="1899-12-30T09:41:00"/>
    <s v="9"/>
    <d v="2025-07-29T00:00:00"/>
    <d v="1899-12-30T09:41:00"/>
    <x v="29"/>
    <s v="Neha Kumar"/>
    <x v="2"/>
    <x v="0"/>
    <s v="Gifting"/>
    <x v="0"/>
    <x v="1"/>
    <x v="0"/>
    <n v="34.909999999999997"/>
    <d v="2025-07-28T00:22:00"/>
    <d v="2024-08-12T00:44:00"/>
    <x v="0"/>
    <d v="2025-07-29T09:41:00"/>
    <d v="2025-07-29T00:22:00"/>
    <x v="0"/>
  </r>
  <r>
    <s v="ORD-20250506-03665"/>
    <x v="0"/>
    <s v="BAL-001"/>
    <x v="13"/>
    <n v="25.04"/>
    <x v="8"/>
    <n v="3"/>
    <x v="1"/>
    <x v="1"/>
    <d v="1899-12-30T09:47:00"/>
    <s v="9"/>
    <d v="2025-05-06T00:00:00"/>
    <d v="1899-12-30T16:47:00"/>
    <x v="5"/>
    <s v="Michael Miller"/>
    <x v="0"/>
    <x v="0"/>
    <s v="Balloons"/>
    <x v="1"/>
    <x v="1"/>
    <x v="0"/>
    <n v="75.12"/>
    <d v="2025-05-06T01:29:00"/>
    <d v="2024-10-07T01:29:00"/>
    <x v="0"/>
    <d v="2025-05-06T16:47:00"/>
    <d v="2025-05-07T01:29:00"/>
    <x v="1"/>
  </r>
  <r>
    <s v="ORD-20250419-03666"/>
    <x v="0"/>
    <s v="HOM-001"/>
    <x v="3"/>
    <n v="31.13"/>
    <x v="2"/>
    <n v="1"/>
    <x v="110"/>
    <x v="0"/>
    <d v="1899-12-30T14:13:00"/>
    <s v="14"/>
    <d v="2025-04-19T00:00:00"/>
    <d v="1899-12-30T17:13:00"/>
    <x v="14"/>
    <s v="Mohammed Al Marri"/>
    <x v="1"/>
    <x v="1"/>
    <s v="Home Fragrance"/>
    <x v="1"/>
    <x v="1"/>
    <x v="1"/>
    <n v="31.13"/>
    <d v="2025-04-19T00:11:00"/>
    <d v="2024-08-01T00:56:00"/>
    <x v="0"/>
    <d v="2025-04-19T17:13:00"/>
    <d v="2025-04-20T00:11:00"/>
    <x v="1"/>
  </r>
  <r>
    <s v="ORD-20240806-03667"/>
    <x v="0"/>
    <s v="GFT-001"/>
    <x v="2"/>
    <n v="31.17"/>
    <x v="12"/>
    <n v="1"/>
    <x v="293"/>
    <x v="7"/>
    <d v="1899-12-30T14:23:00"/>
    <s v="14"/>
    <d v="2024-08-07T00:00:00"/>
    <d v="1899-12-30T15:23:00"/>
    <x v="24"/>
    <s v="Saeed Al Marri"/>
    <x v="1"/>
    <x v="1"/>
    <s v="Gifting"/>
    <x v="0"/>
    <x v="1"/>
    <x v="0"/>
    <n v="31.17"/>
    <d v="2024-08-06T00:56:00"/>
    <d v="2024-08-06T00:56:00"/>
    <x v="1"/>
    <d v="2024-08-07T15:23:00"/>
    <d v="2024-08-07T00:56:00"/>
    <x v="0"/>
  </r>
  <r>
    <s v="ORD-20241110-03668"/>
    <x v="0"/>
    <s v="HOM-001"/>
    <x v="3"/>
    <n v="31.42"/>
    <x v="6"/>
    <n v="2"/>
    <x v="323"/>
    <x v="9"/>
    <d v="1899-12-30T20:40:00"/>
    <s v="20"/>
    <d v="2024-11-11T00:00:00"/>
    <d v="1899-12-30T21:40:00"/>
    <x v="33"/>
    <s v="Sara Chaudhry"/>
    <x v="6"/>
    <x v="1"/>
    <s v="Home Fragrance"/>
    <x v="0"/>
    <x v="4"/>
    <x v="0"/>
    <n v="62.84"/>
    <d v="2024-11-10T00:11:00"/>
    <d v="2024-09-21T00:33:00"/>
    <x v="0"/>
    <d v="2024-11-11T21:40:00"/>
    <d v="2024-11-11T00:11:00"/>
    <x v="0"/>
  </r>
  <r>
    <s v="ORD-20250804-03669"/>
    <x v="0"/>
    <s v="HOM-001"/>
    <x v="3"/>
    <n v="23.51"/>
    <x v="11"/>
    <n v="2"/>
    <x v="359"/>
    <x v="7"/>
    <d v="1899-12-30T13:05:00"/>
    <s v="13"/>
    <d v="2025-08-05T00:00:00"/>
    <d v="1899-12-30T19:05:00"/>
    <x v="26"/>
    <s v="Reem Al Suwaidi"/>
    <x v="1"/>
    <x v="0"/>
    <s v="Home Fragrance"/>
    <x v="0"/>
    <x v="1"/>
    <x v="0"/>
    <n v="47.02"/>
    <d v="2025-08-04T01:29:00"/>
    <d v="2024-11-10T00:11:00"/>
    <x v="0"/>
    <d v="2025-08-05T19:05:00"/>
    <d v="2025-08-05T01:29:00"/>
    <x v="0"/>
  </r>
  <r>
    <s v="ORD-20240925-03670"/>
    <x v="0"/>
    <s v="TOY-001"/>
    <x v="0"/>
    <n v="17.09"/>
    <x v="1"/>
    <n v="1"/>
    <x v="279"/>
    <x v="3"/>
    <d v="1899-12-30T14:27:00"/>
    <s v="14"/>
    <d v="2024-09-25T00:00:00"/>
    <d v="1899-12-30T18:27:00"/>
    <x v="19"/>
    <s v="Faisal Al Falasi"/>
    <x v="0"/>
    <x v="0"/>
    <s v="Toys"/>
    <x v="1"/>
    <x v="1"/>
    <x v="0"/>
    <n v="17.09"/>
    <d v="2024-09-25T00:33:00"/>
    <d v="2024-08-02T00:33:00"/>
    <x v="0"/>
    <d v="2024-09-25T18:27:00"/>
    <d v="2024-09-26T00:33:00"/>
    <x v="1"/>
  </r>
  <r>
    <s v="ORD-20250707-03671"/>
    <x v="0"/>
    <s v="GFT-001"/>
    <x v="2"/>
    <n v="33.630000000000003"/>
    <x v="12"/>
    <n v="1"/>
    <x v="344"/>
    <x v="8"/>
    <d v="1899-12-30T20:30:00"/>
    <s v="20"/>
    <d v="2025-07-09T00:00:00"/>
    <d v="1899-12-30T16:39:00"/>
    <x v="2"/>
    <s v="Ahmed Al Falasi"/>
    <x v="0"/>
    <x v="0"/>
    <s v="Gifting"/>
    <x v="2"/>
    <x v="3"/>
    <x v="0"/>
    <n v="33.630000000000003"/>
    <d v="2025-07-07T01:07:00"/>
    <d v="2024-08-23T00:33:00"/>
    <x v="0"/>
    <d v="2025-07-09T16:39:00"/>
    <d v="2025-07-08T01:07:00"/>
    <x v="0"/>
  </r>
  <r>
    <s v="ORD-20250214-03672"/>
    <x v="0"/>
    <s v="GFT-001"/>
    <x v="2"/>
    <n v="39.72"/>
    <x v="1"/>
    <n v="1"/>
    <x v="176"/>
    <x v="5"/>
    <d v="1899-12-30T10:22:00"/>
    <s v="10"/>
    <d v="2025-02-15T00:00:00"/>
    <d v="1899-12-30T12:22:00"/>
    <x v="5"/>
    <s v="Zain Kumar"/>
    <x v="2"/>
    <x v="0"/>
    <s v="Gifting"/>
    <x v="0"/>
    <x v="3"/>
    <x v="1"/>
    <n v="39.72"/>
    <d v="2025-02-14T00:44:00"/>
    <d v="2024-08-07T01:18:00"/>
    <x v="0"/>
    <d v="2025-02-15T12:22:00"/>
    <d v="2025-02-15T00:44:00"/>
    <x v="0"/>
  </r>
  <r>
    <s v="ORD-20250718-03673"/>
    <x v="0"/>
    <s v="PAF-001"/>
    <x v="12"/>
    <n v="22.04"/>
    <x v="11"/>
    <n v="2"/>
    <x v="354"/>
    <x v="8"/>
    <d v="1899-12-30T15:37:00"/>
    <s v="15"/>
    <d v="2025-07-19T00:00:00"/>
    <d v="1899-12-30T20:37:00"/>
    <x v="0"/>
    <s v="Emma Taylor"/>
    <x v="0"/>
    <x v="1"/>
    <s v="Bakery"/>
    <x v="0"/>
    <x v="1"/>
    <x v="1"/>
    <n v="44.08"/>
    <d v="2025-07-18T00:44:00"/>
    <d v="2024-10-05T00:56:00"/>
    <x v="0"/>
    <d v="2025-07-19T20:37:00"/>
    <d v="2025-07-19T00:44:00"/>
    <x v="0"/>
  </r>
  <r>
    <s v="ORD-20250106-03674"/>
    <x v="0"/>
    <s v="HMP-001"/>
    <x v="11"/>
    <n v="69.09"/>
    <x v="9"/>
    <n v="3"/>
    <x v="182"/>
    <x v="4"/>
    <d v="1899-12-30T11:04:00"/>
    <s v="11"/>
    <d v="2025-01-06T00:00:00"/>
    <d v="1899-12-30T15:04:00"/>
    <x v="16"/>
    <s v="Zain Patel"/>
    <x v="0"/>
    <x v="0"/>
    <s v="Hamper"/>
    <x v="1"/>
    <x v="5"/>
    <x v="1"/>
    <n v="207.27"/>
    <d v="2025-01-06T00:11:00"/>
    <d v="2024-08-02T01:15:00"/>
    <x v="0"/>
    <d v="2025-01-06T15:04:00"/>
    <d v="2025-01-07T00:11:00"/>
    <x v="1"/>
  </r>
  <r>
    <s v="ORD-20241231-03675"/>
    <x v="0"/>
    <s v="HOM-001"/>
    <x v="3"/>
    <n v="30.48"/>
    <x v="11"/>
    <n v="4"/>
    <x v="297"/>
    <x v="11"/>
    <d v="1899-12-30T09:40:00"/>
    <s v="9"/>
    <d v="2024-12-31T00:00:00"/>
    <d v="1899-12-30T12:40:00"/>
    <x v="3"/>
    <s v="Latifa Al Nuaimi"/>
    <x v="0"/>
    <x v="1"/>
    <s v="Home Fragrance"/>
    <x v="1"/>
    <x v="1"/>
    <x v="1"/>
    <n v="121.92"/>
    <d v="2024-12-31T01:18:00"/>
    <d v="2024-12-31T01:18:00"/>
    <x v="1"/>
    <d v="2024-12-31T12:40:00"/>
    <d v="2025-01-01T01:18:00"/>
    <x v="1"/>
  </r>
  <r>
    <s v="ORD-20250728-03676"/>
    <x v="0"/>
    <s v="PAF-001"/>
    <x v="12"/>
    <n v="21.86"/>
    <x v="3"/>
    <n v="1"/>
    <x v="281"/>
    <x v="8"/>
    <d v="1899-12-30T20:12:00"/>
    <s v="20"/>
    <d v="2025-07-29T00:00:00"/>
    <d v="1899-12-30T13:40:00"/>
    <x v="4"/>
    <s v="Sara Hussain"/>
    <x v="0"/>
    <x v="1"/>
    <s v="Bakery"/>
    <x v="0"/>
    <x v="0"/>
    <x v="0"/>
    <n v="21.86"/>
    <d v="2025-07-28T01:07:00"/>
    <d v="2024-08-07T00:11:00"/>
    <x v="0"/>
    <d v="2025-07-29T13:40:00"/>
    <d v="2025-07-29T01:07:00"/>
    <x v="0"/>
  </r>
  <r>
    <s v="ORD-20250124-03677"/>
    <x v="0"/>
    <s v="TOY-001"/>
    <x v="0"/>
    <n v="17.170000000000002"/>
    <x v="0"/>
    <n v="1"/>
    <x v="303"/>
    <x v="4"/>
    <d v="1899-12-30T11:26:00"/>
    <s v="11"/>
    <d v="2025-01-25T00:00:00"/>
    <d v="1899-12-30T12:26:00"/>
    <x v="28"/>
    <s v="Rakesh Verma"/>
    <x v="3"/>
    <x v="0"/>
    <s v="Toys"/>
    <x v="0"/>
    <x v="5"/>
    <x v="0"/>
    <n v="17.170000000000002"/>
    <d v="2025-01-24T01:29:00"/>
    <d v="2024-08-07T01:29:00"/>
    <x v="0"/>
    <d v="2025-01-25T12:26:00"/>
    <d v="2025-01-25T01:29:00"/>
    <x v="0"/>
  </r>
  <r>
    <s v="ORD-20250804-03678"/>
    <x v="0"/>
    <s v="HMP-001"/>
    <x v="11"/>
    <n v="72.11"/>
    <x v="10"/>
    <n v="1"/>
    <x v="359"/>
    <x v="7"/>
    <d v="1899-12-30T10:07:00"/>
    <s v="10"/>
    <d v="2025-08-05T00:00:00"/>
    <d v="1899-12-30T10:07:00"/>
    <x v="11"/>
    <s v="Abdullah Al Mansoori"/>
    <x v="0"/>
    <x v="0"/>
    <s v="Hamper"/>
    <x v="0"/>
    <x v="5"/>
    <x v="2"/>
    <n v="72.11"/>
    <d v="2025-08-04T01:18:00"/>
    <d v="2024-09-22T00:25:00"/>
    <x v="0"/>
    <d v="2025-08-05T10:07:00"/>
    <d v="2025-08-05T01:18:00"/>
    <x v="0"/>
  </r>
  <r>
    <s v="ORD-20250725-03679"/>
    <x v="0"/>
    <s v="FLW-002"/>
    <x v="5"/>
    <n v="58.06"/>
    <x v="2"/>
    <n v="1"/>
    <x v="52"/>
    <x v="8"/>
    <d v="1899-12-30T20:13:00"/>
    <s v="20"/>
    <d v="2025-07-26T00:00:00"/>
    <d v="1899-12-30T19:18:00"/>
    <x v="2"/>
    <s v="Hassan Verma"/>
    <x v="0"/>
    <x v="0"/>
    <s v="Flowers"/>
    <x v="0"/>
    <x v="1"/>
    <x v="2"/>
    <n v="58.06"/>
    <d v="2025-07-25T00:11:00"/>
    <d v="2024-09-13T00:22:00"/>
    <x v="0"/>
    <d v="2025-07-26T19:18:00"/>
    <d v="2025-07-26T00:11:00"/>
    <x v="0"/>
  </r>
  <r>
    <s v="ORD-20240908-03680"/>
    <x v="0"/>
    <s v="CKE-001"/>
    <x v="7"/>
    <n v="52.72"/>
    <x v="8"/>
    <n v="1"/>
    <x v="64"/>
    <x v="3"/>
    <d v="1899-12-30T12:33:00"/>
    <s v="12"/>
    <d v="2024-09-09T00:00:00"/>
    <d v="1899-12-30T18:33:00"/>
    <x v="19"/>
    <s v="Abdullah Al Nuaimi"/>
    <x v="0"/>
    <x v="1"/>
    <s v="Cakes"/>
    <x v="0"/>
    <x v="0"/>
    <x v="2"/>
    <n v="52.72"/>
    <d v="2024-09-08T01:07:00"/>
    <d v="2024-08-15T00:22:00"/>
    <x v="0"/>
    <d v="2024-09-09T18:33:00"/>
    <d v="2024-09-09T01:07:00"/>
    <x v="0"/>
  </r>
  <r>
    <s v="ORD-20241231-03681"/>
    <x v="0"/>
    <s v="FLW-002"/>
    <x v="5"/>
    <n v="54.61"/>
    <x v="1"/>
    <n v="1"/>
    <x v="297"/>
    <x v="11"/>
    <d v="1899-12-30T11:51:00"/>
    <s v="11"/>
    <d v="2025-01-01T00:00:00"/>
    <d v="1899-12-30T17:51:00"/>
    <x v="5"/>
    <s v="Arjun Shaikh"/>
    <x v="0"/>
    <x v="0"/>
    <s v="Flowers"/>
    <x v="0"/>
    <x v="5"/>
    <x v="0"/>
    <n v="54.61"/>
    <d v="2024-12-31T01:15:00"/>
    <d v="2024-08-04T00:25:00"/>
    <x v="0"/>
    <d v="2025-01-01T17:51:00"/>
    <d v="2025-01-01T01:15:00"/>
    <x v="0"/>
  </r>
  <r>
    <s v="ORD-20250109-03682"/>
    <x v="0"/>
    <s v="HMP-001"/>
    <x v="11"/>
    <n v="88.02"/>
    <x v="12"/>
    <n v="1"/>
    <x v="138"/>
    <x v="4"/>
    <d v="1899-12-30T13:05:00"/>
    <s v="13"/>
    <d v="2025-01-11T00:00:00"/>
    <d v="1899-12-30T13:05:00"/>
    <x v="12"/>
    <s v="Ayesha Verma"/>
    <x v="1"/>
    <x v="0"/>
    <s v="Hamper"/>
    <x v="2"/>
    <x v="1"/>
    <x v="1"/>
    <n v="88.02"/>
    <d v="2025-01-09T01:29:00"/>
    <d v="2024-08-23T00:56:00"/>
    <x v="0"/>
    <d v="2025-01-11T13:05:00"/>
    <d v="2025-01-10T01:29:00"/>
    <x v="0"/>
  </r>
  <r>
    <s v="ORD-20240917-03683"/>
    <x v="0"/>
    <s v="CRP-001"/>
    <x v="4"/>
    <n v="127.78"/>
    <x v="4"/>
    <n v="3"/>
    <x v="254"/>
    <x v="3"/>
    <d v="1899-12-30T17:41:00"/>
    <s v="17"/>
    <d v="2024-09-18T00:00:00"/>
    <d v="1899-12-30T17:41:00"/>
    <x v="13"/>
    <s v="Reem Al Nahyan"/>
    <x v="3"/>
    <x v="1"/>
    <s v="Hamper"/>
    <x v="0"/>
    <x v="1"/>
    <x v="0"/>
    <n v="383.34000000000003"/>
    <d v="2024-09-17T00:56:00"/>
    <d v="2024-08-10T00:11:00"/>
    <x v="0"/>
    <d v="2024-09-18T17:41:00"/>
    <d v="2024-09-18T00:56:00"/>
    <x v="0"/>
  </r>
  <r>
    <s v="ORD-20241027-03684"/>
    <x v="0"/>
    <s v="HMP-001"/>
    <x v="11"/>
    <n v="70.930000000000007"/>
    <x v="9"/>
    <n v="5"/>
    <x v="28"/>
    <x v="10"/>
    <d v="1899-12-30T20:28:00"/>
    <s v="20"/>
    <d v="2024-10-29T00:00:00"/>
    <d v="1899-12-30T17:08:00"/>
    <x v="24"/>
    <s v="Sana Shaikh"/>
    <x v="1"/>
    <x v="0"/>
    <s v="Hamper"/>
    <x v="2"/>
    <x v="0"/>
    <x v="2"/>
    <n v="354.65000000000003"/>
    <d v="2024-10-27T01:18:00"/>
    <d v="2024-10-27T01:18:00"/>
    <x v="1"/>
    <d v="2024-10-29T17:08:00"/>
    <d v="2024-10-28T01:18:00"/>
    <x v="0"/>
  </r>
  <r>
    <s v="ORD-20250520-03685"/>
    <x v="0"/>
    <s v="PAF-001"/>
    <x v="12"/>
    <n v="21.44"/>
    <x v="5"/>
    <n v="1"/>
    <x v="291"/>
    <x v="1"/>
    <d v="1899-12-30T12:02:00"/>
    <s v="12"/>
    <d v="2025-05-20T00:00:00"/>
    <d v="1899-12-30T19:02:00"/>
    <x v="10"/>
    <s v="Reem Al Marri"/>
    <x v="1"/>
    <x v="1"/>
    <s v="Bakery"/>
    <x v="1"/>
    <x v="0"/>
    <x v="0"/>
    <n v="21.44"/>
    <d v="2025-05-20T01:29:00"/>
    <d v="2024-08-10T00:44:00"/>
    <x v="0"/>
    <d v="2025-05-20T19:02:00"/>
    <d v="2025-05-21T01:29:00"/>
    <x v="1"/>
  </r>
  <r>
    <s v="ORD-20250330-03686"/>
    <x v="0"/>
    <s v="SWT-001"/>
    <x v="9"/>
    <n v="27.56"/>
    <x v="7"/>
    <n v="1"/>
    <x v="102"/>
    <x v="2"/>
    <d v="1899-12-30T09:06:00"/>
    <s v="9"/>
    <d v="2025-03-30T00:00:00"/>
    <d v="1899-12-30T15:06:00"/>
    <x v="1"/>
    <s v="Sara Kumar"/>
    <x v="1"/>
    <x v="0"/>
    <s v="Dates &amp; Sweets"/>
    <x v="1"/>
    <x v="1"/>
    <x v="1"/>
    <n v="27.56"/>
    <d v="2025-03-30T01:07:00"/>
    <d v="2024-09-20T01:29:00"/>
    <x v="0"/>
    <d v="2025-03-30T15:06:00"/>
    <d v="2025-03-31T01:07:00"/>
    <x v="1"/>
  </r>
  <r>
    <s v="ORD-20250728-03687"/>
    <x v="0"/>
    <s v="GFT-001"/>
    <x v="2"/>
    <n v="34.270000000000003"/>
    <x v="3"/>
    <n v="1"/>
    <x v="281"/>
    <x v="8"/>
    <d v="1899-12-30T10:54:00"/>
    <s v="10"/>
    <d v="2025-07-29T00:00:00"/>
    <d v="1899-12-30T13:54:00"/>
    <x v="10"/>
    <s v="Aijaz Khan"/>
    <x v="1"/>
    <x v="1"/>
    <s v="Gifting"/>
    <x v="0"/>
    <x v="0"/>
    <x v="1"/>
    <n v="34.270000000000003"/>
    <d v="2025-07-28T01:07:00"/>
    <d v="2024-08-06T01:18:00"/>
    <x v="0"/>
    <d v="2025-07-29T13:54:00"/>
    <d v="2025-07-29T01:07:00"/>
    <x v="0"/>
  </r>
  <r>
    <s v="ORD-20250125-03688"/>
    <x v="0"/>
    <s v="FLW-002"/>
    <x v="5"/>
    <n v="62.03"/>
    <x v="6"/>
    <n v="2"/>
    <x v="300"/>
    <x v="4"/>
    <d v="1899-12-30T18:48:00"/>
    <s v="18"/>
    <d v="2025-01-27T00:00:00"/>
    <d v="1899-12-30T12:24:00"/>
    <x v="1"/>
    <s v="Ali Chaudhry"/>
    <x v="1"/>
    <x v="0"/>
    <s v="Flowers"/>
    <x v="2"/>
    <x v="2"/>
    <x v="0"/>
    <n v="124.06"/>
    <d v="2025-01-25T00:33:00"/>
    <d v="2024-08-07T00:11:00"/>
    <x v="0"/>
    <d v="2025-01-27T12:24:00"/>
    <d v="2025-01-26T00:33:00"/>
    <x v="0"/>
  </r>
  <r>
    <s v="ORD-20250101-03689"/>
    <x v="0"/>
    <s v="FLW-001"/>
    <x v="1"/>
    <n v="52.14"/>
    <x v="0"/>
    <n v="1"/>
    <x v="274"/>
    <x v="4"/>
    <d v="1899-12-30T14:56:00"/>
    <s v="14"/>
    <d v="2025-01-01T00:00:00"/>
    <d v="1899-12-30T21:56:00"/>
    <x v="15"/>
    <s v="Aisha Al Falasi"/>
    <x v="2"/>
    <x v="0"/>
    <s v="Flowers"/>
    <x v="1"/>
    <x v="0"/>
    <x v="0"/>
    <n v="52.14"/>
    <d v="2025-01-01T00:22:00"/>
    <d v="2024-08-19T00:11:00"/>
    <x v="0"/>
    <d v="2025-01-01T21:56:00"/>
    <d v="2025-01-02T00:22:00"/>
    <x v="1"/>
  </r>
  <r>
    <s v="ORD-20250608-03690"/>
    <x v="0"/>
    <s v="FLW-002"/>
    <x v="5"/>
    <n v="58.79"/>
    <x v="5"/>
    <n v="1"/>
    <x v="283"/>
    <x v="6"/>
    <d v="1899-12-30T13:23:00"/>
    <s v="13"/>
    <d v="2025-06-08T00:00:00"/>
    <d v="1899-12-30T20:23:00"/>
    <x v="18"/>
    <s v="Ali Ahmed"/>
    <x v="1"/>
    <x v="0"/>
    <s v="Flowers"/>
    <x v="1"/>
    <x v="1"/>
    <x v="0"/>
    <n v="58.79"/>
    <d v="2025-06-08T01:29:00"/>
    <d v="2024-08-15T00:22:00"/>
    <x v="0"/>
    <d v="2025-06-08T20:23:00"/>
    <d v="2025-06-09T01:29:00"/>
    <x v="1"/>
  </r>
  <r>
    <s v="ORD-20250228-03691"/>
    <x v="0"/>
    <s v="TOY-001"/>
    <x v="0"/>
    <n v="15.96"/>
    <x v="1"/>
    <n v="2"/>
    <x v="158"/>
    <x v="5"/>
    <d v="1899-12-30T17:00:00"/>
    <s v="17"/>
    <d v="2025-03-01T00:00:00"/>
    <d v="1899-12-30T20:46:00"/>
    <x v="24"/>
    <s v="Hina Chaudhry"/>
    <x v="1"/>
    <x v="0"/>
    <s v="Toys"/>
    <x v="0"/>
    <x v="0"/>
    <x v="0"/>
    <n v="31.92"/>
    <d v="2025-02-28T00:33:00"/>
    <d v="2024-11-25T00:56:00"/>
    <x v="0"/>
    <d v="2025-03-01T20:46:00"/>
    <d v="2025-03-01T00:33:00"/>
    <x v="0"/>
  </r>
  <r>
    <s v="ORD-20250113-03692"/>
    <x v="0"/>
    <s v="FLW-002"/>
    <x v="5"/>
    <n v="49.93"/>
    <x v="10"/>
    <n v="1"/>
    <x v="130"/>
    <x v="4"/>
    <d v="1899-12-30T10:56:00"/>
    <s v="10"/>
    <d v="2025-01-13T00:00:00"/>
    <d v="1899-12-30T14:56:00"/>
    <x v="19"/>
    <s v="Maryam Al Mazrouei"/>
    <x v="0"/>
    <x v="0"/>
    <s v="Flowers"/>
    <x v="1"/>
    <x v="3"/>
    <x v="0"/>
    <n v="49.93"/>
    <d v="2025-01-13T00:56:00"/>
    <d v="2024-08-02T00:56:00"/>
    <x v="0"/>
    <d v="2025-01-13T14:56:00"/>
    <d v="2025-01-14T00:56:00"/>
    <x v="1"/>
  </r>
  <r>
    <s v="ORD-20250201-03693"/>
    <x v="0"/>
    <s v="HOM-001"/>
    <x v="3"/>
    <n v="23.19"/>
    <x v="11"/>
    <n v="3"/>
    <x v="170"/>
    <x v="5"/>
    <d v="1899-12-30T17:23:00"/>
    <s v="17"/>
    <d v="2025-02-02T00:00:00"/>
    <d v="1899-12-30T19:23:00"/>
    <x v="4"/>
    <s v="Priya Shah"/>
    <x v="0"/>
    <x v="1"/>
    <s v="Home Fragrance"/>
    <x v="0"/>
    <x v="0"/>
    <x v="0"/>
    <n v="69.570000000000007"/>
    <d v="2025-02-01T00:56:00"/>
    <d v="2024-08-23T01:29:00"/>
    <x v="0"/>
    <d v="2025-02-02T19:23:00"/>
    <d v="2025-02-02T00:56:00"/>
    <x v="0"/>
  </r>
  <r>
    <s v="ORD-20250311-03694"/>
    <x v="0"/>
    <s v="HMP-001"/>
    <x v="11"/>
    <n v="80.739999999999995"/>
    <x v="9"/>
    <n v="3"/>
    <x v="94"/>
    <x v="2"/>
    <d v="1899-12-30T09:43:00"/>
    <s v="9"/>
    <d v="2025-03-11T00:00:00"/>
    <d v="1899-12-30T15:43:00"/>
    <x v="5"/>
    <s v="Ayesha Kumar"/>
    <x v="0"/>
    <x v="0"/>
    <s v="Hamper"/>
    <x v="1"/>
    <x v="1"/>
    <x v="0"/>
    <n v="242.21999999999997"/>
    <d v="2025-03-11T00:11:00"/>
    <d v="2024-08-24T00:44:00"/>
    <x v="0"/>
    <d v="2025-03-11T15:43:00"/>
    <d v="2025-03-12T00:11:00"/>
    <x v="1"/>
  </r>
  <r>
    <s v="ORD-20250122-03695"/>
    <x v="0"/>
    <s v="PER-001"/>
    <x v="10"/>
    <n v="12.5"/>
    <x v="8"/>
    <n v="1"/>
    <x v="83"/>
    <x v="4"/>
    <d v="1899-12-30T13:56:00"/>
    <s v="13"/>
    <d v="2025-01-23T00:00:00"/>
    <d v="1899-12-30T13:56:00"/>
    <x v="3"/>
    <s v="Meera Khan"/>
    <x v="0"/>
    <x v="1"/>
    <s v="Personalized"/>
    <x v="0"/>
    <x v="4"/>
    <x v="0"/>
    <n v="12.5"/>
    <d v="2025-01-22T00:56:00"/>
    <d v="2024-08-10T00:44:00"/>
    <x v="0"/>
    <d v="2025-01-23T13:56:00"/>
    <d v="2025-01-23T00:56:00"/>
    <x v="0"/>
  </r>
  <r>
    <s v="ORD-20240930-03696"/>
    <x v="0"/>
    <s v="HOM-001"/>
    <x v="3"/>
    <n v="29.47"/>
    <x v="2"/>
    <n v="3"/>
    <x v="19"/>
    <x v="3"/>
    <d v="1899-12-30T10:39:00"/>
    <s v="10"/>
    <d v="2024-10-01T00:00:00"/>
    <d v="1899-12-30T14:39:00"/>
    <x v="31"/>
    <s v="Rohit Kumar"/>
    <x v="5"/>
    <x v="0"/>
    <s v="Home Fragrance"/>
    <x v="0"/>
    <x v="0"/>
    <x v="2"/>
    <n v="88.41"/>
    <d v="2024-09-30T01:15:00"/>
    <d v="2024-08-09T01:07:00"/>
    <x v="0"/>
    <d v="2024-10-01T14:39:00"/>
    <d v="2024-10-01T01:15:00"/>
    <x v="0"/>
  </r>
  <r>
    <s v="ORD-20250430-03697"/>
    <x v="0"/>
    <s v="CKE-001"/>
    <x v="7"/>
    <n v="54.9"/>
    <x v="5"/>
    <n v="3"/>
    <x v="347"/>
    <x v="0"/>
    <d v="1899-12-30T13:34:00"/>
    <s v="13"/>
    <d v="2025-04-30T00:00:00"/>
    <d v="1899-12-30T16:34:00"/>
    <x v="23"/>
    <s v="Bilal Verma"/>
    <x v="5"/>
    <x v="0"/>
    <s v="Cakes"/>
    <x v="1"/>
    <x v="3"/>
    <x v="0"/>
    <n v="164.7"/>
    <d v="2025-04-30T01:18:00"/>
    <d v="2024-08-13T00:44:00"/>
    <x v="0"/>
    <d v="2025-04-30T16:34:00"/>
    <d v="2025-05-01T01:18:00"/>
    <x v="1"/>
  </r>
  <r>
    <s v="ORD-20241002-03698"/>
    <x v="0"/>
    <s v="GFT-001"/>
    <x v="2"/>
    <n v="33.07"/>
    <x v="6"/>
    <n v="1"/>
    <x v="341"/>
    <x v="10"/>
    <d v="1899-12-30T10:41:00"/>
    <s v="10"/>
    <d v="2024-10-02T00:00:00"/>
    <d v="1899-12-30T14:41:00"/>
    <x v="5"/>
    <s v="Khalid Al Falasi"/>
    <x v="2"/>
    <x v="0"/>
    <s v="Gifting"/>
    <x v="1"/>
    <x v="1"/>
    <x v="0"/>
    <n v="33.07"/>
    <d v="2024-10-02T01:29:00"/>
    <d v="2024-08-12T00:44:00"/>
    <x v="0"/>
    <d v="2024-10-02T14:41:00"/>
    <d v="2024-10-03T01:29:00"/>
    <x v="1"/>
  </r>
  <r>
    <s v="ORD-20241110-03699"/>
    <x v="0"/>
    <s v="CRP-001"/>
    <x v="4"/>
    <n v="159.19"/>
    <x v="9"/>
    <n v="3"/>
    <x v="323"/>
    <x v="9"/>
    <d v="1899-12-30T20:41:00"/>
    <s v="20"/>
    <d v="2024-11-11T00:00:00"/>
    <d v="1899-12-30T20:41:00"/>
    <x v="14"/>
    <s v="Yousef Al Mansoori"/>
    <x v="1"/>
    <x v="1"/>
    <s v="Hamper"/>
    <x v="0"/>
    <x v="1"/>
    <x v="2"/>
    <n v="477.57"/>
    <d v="2024-11-10T00:56:00"/>
    <d v="2024-09-04T01:15:00"/>
    <x v="0"/>
    <d v="2024-11-11T20:41:00"/>
    <d v="2024-11-11T00:56:00"/>
    <x v="0"/>
  </r>
  <r>
    <s v="ORD-20250310-03700"/>
    <x v="0"/>
    <s v="TOY-001"/>
    <x v="0"/>
    <n v="15.67"/>
    <x v="0"/>
    <n v="1"/>
    <x v="269"/>
    <x v="2"/>
    <d v="1899-12-30T19:21:00"/>
    <s v="19"/>
    <d v="2025-03-12T00:00:00"/>
    <d v="1899-12-30T17:20:00"/>
    <x v="3"/>
    <s v="Rakesh Verma"/>
    <x v="0"/>
    <x v="0"/>
    <s v="Toys"/>
    <x v="2"/>
    <x v="0"/>
    <x v="0"/>
    <n v="15.67"/>
    <d v="2025-03-10T00:25:00"/>
    <d v="2024-08-07T01:29:00"/>
    <x v="0"/>
    <d v="2025-03-12T17:20:00"/>
    <d v="2025-03-11T00:25:00"/>
    <x v="0"/>
  </r>
  <r>
    <s v="ORD-20250619-03701"/>
    <x v="0"/>
    <s v="PAF-001"/>
    <x v="12"/>
    <n v="22.53"/>
    <x v="8"/>
    <n v="1"/>
    <x v="242"/>
    <x v="6"/>
    <d v="1899-12-30T16:56:00"/>
    <s v="16"/>
    <d v="2025-06-20T00:00:00"/>
    <d v="1899-12-30T18:56:00"/>
    <x v="26"/>
    <s v="Ali Shah"/>
    <x v="1"/>
    <x v="1"/>
    <s v="Bakery"/>
    <x v="0"/>
    <x v="1"/>
    <x v="1"/>
    <n v="22.53"/>
    <d v="2025-06-19T00:56:00"/>
    <d v="2024-08-05T01:18:00"/>
    <x v="0"/>
    <d v="2025-06-20T18:56:00"/>
    <d v="2025-06-20T00:56:00"/>
    <x v="0"/>
  </r>
  <r>
    <s v="ORD-20250629-03702"/>
    <x v="0"/>
    <s v="PAF-001"/>
    <x v="12"/>
    <n v="23.64"/>
    <x v="8"/>
    <n v="1"/>
    <x v="191"/>
    <x v="6"/>
    <d v="1899-12-30T09:06:00"/>
    <s v="9"/>
    <d v="2025-06-29T00:00:00"/>
    <d v="1899-12-30T12:06:00"/>
    <x v="18"/>
    <s v="Aijaz Verma"/>
    <x v="1"/>
    <x v="1"/>
    <s v="Bakery"/>
    <x v="1"/>
    <x v="3"/>
    <x v="0"/>
    <n v="23.64"/>
    <d v="2025-06-29T01:07:00"/>
    <d v="2024-08-16T00:22:00"/>
    <x v="0"/>
    <d v="2025-06-29T12:06:00"/>
    <d v="2025-06-30T01:07:00"/>
    <x v="1"/>
  </r>
  <r>
    <s v="ORD-20250303-03703"/>
    <x v="0"/>
    <s v="HMP-001"/>
    <x v="11"/>
    <n v="79.2"/>
    <x v="9"/>
    <n v="3"/>
    <x v="180"/>
    <x v="2"/>
    <d v="1899-12-30T15:14:00"/>
    <s v="15"/>
    <d v="2025-03-04T00:00:00"/>
    <d v="1899-12-30T15:14:00"/>
    <x v="7"/>
    <s v="Hina Shah"/>
    <x v="0"/>
    <x v="1"/>
    <s v="Hamper"/>
    <x v="0"/>
    <x v="1"/>
    <x v="0"/>
    <n v="237.60000000000002"/>
    <d v="2025-03-03T00:22:00"/>
    <d v="2024-08-07T01:18:00"/>
    <x v="0"/>
    <d v="2025-03-04T15:14:00"/>
    <d v="2025-03-04T00:22:00"/>
    <x v="0"/>
  </r>
  <r>
    <s v="ORD-20250327-03704"/>
    <x v="0"/>
    <s v="GFT-001"/>
    <x v="2"/>
    <n v="42.88"/>
    <x v="3"/>
    <n v="1"/>
    <x v="181"/>
    <x v="2"/>
    <d v="1899-12-30T10:24:00"/>
    <s v="10"/>
    <d v="2025-03-27T00:00:00"/>
    <d v="1899-12-30T17:24:00"/>
    <x v="18"/>
    <s v="Meera Kumar"/>
    <x v="1"/>
    <x v="1"/>
    <s v="Gifting"/>
    <x v="1"/>
    <x v="1"/>
    <x v="0"/>
    <n v="42.88"/>
    <d v="2025-03-27T00:33:00"/>
    <d v="2024-08-31T01:15:00"/>
    <x v="0"/>
    <d v="2025-03-27T17:24:00"/>
    <d v="2025-03-28T00:33:00"/>
    <x v="1"/>
  </r>
  <r>
    <s v="ORD-20250419-03705"/>
    <x v="0"/>
    <s v="PER-002"/>
    <x v="15"/>
    <n v="19.829999999999998"/>
    <x v="0"/>
    <n v="3"/>
    <x v="110"/>
    <x v="0"/>
    <d v="1899-12-30T14:31:00"/>
    <s v="14"/>
    <d v="2025-04-21T00:00:00"/>
    <d v="1899-12-30T19:31:00"/>
    <x v="7"/>
    <s v="Latifa Al Nahyan"/>
    <x v="0"/>
    <x v="0"/>
    <s v="Personalized"/>
    <x v="2"/>
    <x v="4"/>
    <x v="0"/>
    <n v="59.489999999999995"/>
    <d v="2025-04-19T00:11:00"/>
    <d v="2024-11-16T00:33:00"/>
    <x v="0"/>
    <d v="2025-04-21T19:31:00"/>
    <d v="2025-04-20T00:11:00"/>
    <x v="0"/>
  </r>
  <r>
    <s v="ORD-20240813-03706"/>
    <x v="0"/>
    <s v="PAF-001"/>
    <x v="12"/>
    <n v="22.69"/>
    <x v="8"/>
    <n v="2"/>
    <x v="91"/>
    <x v="7"/>
    <d v="1899-12-30T10:05:00"/>
    <s v="10"/>
    <d v="2024-08-14T00:00:00"/>
    <d v="1899-12-30T14:05:00"/>
    <x v="2"/>
    <s v="Hina Khan"/>
    <x v="0"/>
    <x v="1"/>
    <s v="Bakery"/>
    <x v="0"/>
    <x v="5"/>
    <x v="2"/>
    <n v="45.38"/>
    <d v="2024-08-13T01:29:00"/>
    <d v="2024-08-13T00:33:00"/>
    <x v="0"/>
    <d v="2024-08-14T14:05:00"/>
    <d v="2024-08-14T01:29:00"/>
    <x v="0"/>
  </r>
  <r>
    <s v="ORD-20250613-03707"/>
    <x v="0"/>
    <s v="PER-001"/>
    <x v="10"/>
    <n v="11.29"/>
    <x v="5"/>
    <n v="3"/>
    <x v="235"/>
    <x v="6"/>
    <d v="1899-12-30T11:00:00"/>
    <s v="11"/>
    <d v="2025-06-13T00:00:00"/>
    <d v="1899-12-30T15:00:00"/>
    <x v="31"/>
    <s v="Reem Al Bateen"/>
    <x v="5"/>
    <x v="0"/>
    <s v="Personalized"/>
    <x v="1"/>
    <x v="1"/>
    <x v="1"/>
    <n v="33.869999999999997"/>
    <d v="2025-06-13T00:33:00"/>
    <d v="2024-08-10T00:56:00"/>
    <x v="0"/>
    <d v="2025-06-13T15:00:00"/>
    <d v="2025-06-14T00:33:00"/>
    <x v="1"/>
  </r>
  <r>
    <s v="ORD-20250715-03708"/>
    <x v="0"/>
    <s v="BAL-001"/>
    <x v="13"/>
    <n v="25.36"/>
    <x v="8"/>
    <n v="1"/>
    <x v="140"/>
    <x v="8"/>
    <d v="1899-12-30T10:57:00"/>
    <s v="10"/>
    <d v="2025-07-16T00:00:00"/>
    <d v="1899-12-30T15:57:00"/>
    <x v="3"/>
    <s v="Yousef Al Suwaidi"/>
    <x v="0"/>
    <x v="0"/>
    <s v="Balloons"/>
    <x v="0"/>
    <x v="0"/>
    <x v="0"/>
    <n v="25.36"/>
    <d v="2025-07-15T00:25:00"/>
    <d v="2024-09-22T00:33:00"/>
    <x v="0"/>
    <d v="2025-07-16T15:57:00"/>
    <d v="2025-07-16T00:25:00"/>
    <x v="0"/>
  </r>
  <r>
    <s v="ORD-20241014-03709"/>
    <x v="0"/>
    <s v="PAF-001"/>
    <x v="12"/>
    <n v="22.81"/>
    <x v="8"/>
    <n v="1"/>
    <x v="117"/>
    <x v="10"/>
    <d v="1899-12-30T20:11:00"/>
    <s v="20"/>
    <d v="2024-10-15T00:00:00"/>
    <d v="1899-12-30T21:11:00"/>
    <x v="5"/>
    <s v="Farhan Ahmed"/>
    <x v="0"/>
    <x v="0"/>
    <s v="Bakery"/>
    <x v="0"/>
    <x v="1"/>
    <x v="0"/>
    <n v="22.81"/>
    <d v="2024-10-14T00:22:00"/>
    <d v="2024-08-15T00:11:00"/>
    <x v="0"/>
    <d v="2024-10-15T21:11:00"/>
    <d v="2024-10-15T00:22:00"/>
    <x v="0"/>
  </r>
  <r>
    <s v="ORD-20250504-03710"/>
    <x v="0"/>
    <s v="BAL-001"/>
    <x v="13"/>
    <n v="25.39"/>
    <x v="5"/>
    <n v="1"/>
    <x v="136"/>
    <x v="1"/>
    <d v="1899-12-30T09:02:00"/>
    <s v="9"/>
    <d v="2025-05-04T00:00:00"/>
    <d v="1899-12-30T15:02:00"/>
    <x v="32"/>
    <s v="Maryam Al Hosani"/>
    <x v="6"/>
    <x v="1"/>
    <s v="Balloons"/>
    <x v="1"/>
    <x v="0"/>
    <x v="0"/>
    <n v="25.39"/>
    <d v="2025-05-04T01:29:00"/>
    <d v="2024-08-28T01:07:00"/>
    <x v="0"/>
    <d v="2025-05-04T15:02:00"/>
    <d v="2025-05-05T01:29:00"/>
    <x v="1"/>
  </r>
  <r>
    <s v="ORD-20240915-03711"/>
    <x v="0"/>
    <s v="PRF-001"/>
    <x v="14"/>
    <n v="110.21"/>
    <x v="10"/>
    <n v="2"/>
    <x v="378"/>
    <x v="3"/>
    <d v="1899-12-30T10:49:00"/>
    <s v="10"/>
    <d v="2024-09-16T00:00:00"/>
    <d v="1899-12-30T16:49:00"/>
    <x v="8"/>
    <s v="Ahmed Al Bateen"/>
    <x v="2"/>
    <x v="1"/>
    <s v="Perfume"/>
    <x v="0"/>
    <x v="5"/>
    <x v="0"/>
    <n v="220.42"/>
    <d v="2024-09-15T00:44:00"/>
    <d v="2024-08-06T00:56:00"/>
    <x v="0"/>
    <d v="2024-09-16T16:49:00"/>
    <d v="2024-09-16T00:44:00"/>
    <x v="0"/>
  </r>
  <r>
    <s v="ORD-20250327-03712"/>
    <x v="0"/>
    <s v="FLW-001"/>
    <x v="1"/>
    <n v="49.81"/>
    <x v="11"/>
    <n v="1"/>
    <x v="181"/>
    <x v="2"/>
    <d v="1899-12-30T14:02:00"/>
    <s v="14"/>
    <d v="2025-03-27T00:00:00"/>
    <d v="1899-12-30T19:02:00"/>
    <x v="16"/>
    <s v="Ali Shah"/>
    <x v="0"/>
    <x v="1"/>
    <s v="Flowers"/>
    <x v="1"/>
    <x v="0"/>
    <x v="2"/>
    <n v="49.81"/>
    <d v="2025-03-27T00:22:00"/>
    <d v="2024-08-05T01:18:00"/>
    <x v="0"/>
    <d v="2025-03-27T19:02:00"/>
    <d v="2025-03-28T00:22:00"/>
    <x v="1"/>
  </r>
  <r>
    <s v="ORD-20250210-03713"/>
    <x v="0"/>
    <s v="GFT-001"/>
    <x v="2"/>
    <n v="39.090000000000003"/>
    <x v="10"/>
    <n v="1"/>
    <x v="219"/>
    <x v="5"/>
    <d v="1899-12-30T11:19:00"/>
    <s v="11"/>
    <d v="2025-02-10T00:00:00"/>
    <d v="1899-12-30T14:19:00"/>
    <x v="6"/>
    <s v="Hamad Al Hosani"/>
    <x v="0"/>
    <x v="0"/>
    <s v="Gifting"/>
    <x v="1"/>
    <x v="3"/>
    <x v="0"/>
    <n v="39.090000000000003"/>
    <d v="2025-02-10T01:18:00"/>
    <d v="2024-08-15T00:44:00"/>
    <x v="0"/>
    <d v="2025-02-10T14:19:00"/>
    <d v="2025-02-11T01:18:00"/>
    <x v="1"/>
  </r>
  <r>
    <s v="ORD-20250512-03714"/>
    <x v="0"/>
    <s v="TOY-001"/>
    <x v="0"/>
    <n v="18.649999999999999"/>
    <x v="0"/>
    <n v="1"/>
    <x v="318"/>
    <x v="1"/>
    <d v="1899-12-30T11:34:00"/>
    <s v="11"/>
    <d v="2025-05-12T00:00:00"/>
    <d v="1899-12-30T18:34:00"/>
    <x v="11"/>
    <s v="James Davis"/>
    <x v="0"/>
    <x v="1"/>
    <s v="Toys"/>
    <x v="1"/>
    <x v="5"/>
    <x v="0"/>
    <n v="18.649999999999999"/>
    <d v="2025-05-12T00:44:00"/>
    <d v="2024-09-05T00:11:00"/>
    <x v="0"/>
    <d v="2025-05-12T18:34:00"/>
    <d v="2025-05-13T00:44:00"/>
    <x v="1"/>
  </r>
  <r>
    <s v="ORD-20241231-03715"/>
    <x v="0"/>
    <s v="FLW-002"/>
    <x v="5"/>
    <n v="59.23"/>
    <x v="2"/>
    <n v="2"/>
    <x v="297"/>
    <x v="11"/>
    <d v="1899-12-30T20:47:00"/>
    <s v="20"/>
    <d v="2025-01-01T00:00:00"/>
    <d v="1899-12-30T17:50:00"/>
    <x v="34"/>
    <s v="Hina Khan"/>
    <x v="3"/>
    <x v="1"/>
    <s v="Flowers"/>
    <x v="0"/>
    <x v="0"/>
    <x v="0"/>
    <n v="118.46"/>
    <d v="2024-12-31T00:22:00"/>
    <d v="2024-08-13T00:33:00"/>
    <x v="0"/>
    <d v="2025-01-01T17:50:00"/>
    <d v="2025-01-01T00:22:00"/>
    <x v="0"/>
  </r>
  <r>
    <s v="ORD-20240901-03716"/>
    <x v="0"/>
    <s v="FLW-001"/>
    <x v="1"/>
    <n v="48.07"/>
    <x v="0"/>
    <n v="1"/>
    <x v="3"/>
    <x v="3"/>
    <d v="1899-12-30T12:07:00"/>
    <s v="12"/>
    <d v="2024-09-02T00:00:00"/>
    <d v="1899-12-30T18:07:00"/>
    <x v="26"/>
    <s v="Hamad Al Falasi"/>
    <x v="1"/>
    <x v="1"/>
    <s v="Flowers"/>
    <x v="0"/>
    <x v="3"/>
    <x v="1"/>
    <n v="48.07"/>
    <d v="2024-09-01T00:11:00"/>
    <d v="2024-09-01T00:11:00"/>
    <x v="1"/>
    <d v="2024-09-02T18:07:00"/>
    <d v="2024-09-02T00:11:00"/>
    <x v="0"/>
  </r>
  <r>
    <s v="ORD-20250219-03717"/>
    <x v="0"/>
    <s v="PRF-001"/>
    <x v="14"/>
    <n v="127.2"/>
    <x v="10"/>
    <n v="1"/>
    <x v="201"/>
    <x v="5"/>
    <d v="1899-12-30T11:17:00"/>
    <s v="11"/>
    <d v="2025-02-19T00:00:00"/>
    <d v="1899-12-30T17:17:00"/>
    <x v="12"/>
    <s v="Aisha Al Nuaimi"/>
    <x v="1"/>
    <x v="1"/>
    <s v="Perfume"/>
    <x v="1"/>
    <x v="1"/>
    <x v="0"/>
    <n v="127.2"/>
    <d v="2025-02-19T01:29:00"/>
    <d v="2024-08-03T00:25:00"/>
    <x v="0"/>
    <d v="2025-02-19T17:17:00"/>
    <d v="2025-02-20T01:29:00"/>
    <x v="1"/>
  </r>
  <r>
    <s v="ORD-20241204-03718"/>
    <x v="0"/>
    <s v="GFT-001"/>
    <x v="2"/>
    <n v="35.78"/>
    <x v="6"/>
    <n v="1"/>
    <x v="113"/>
    <x v="11"/>
    <d v="1899-12-30T10:33:00"/>
    <s v="10"/>
    <d v="2024-12-05T00:00:00"/>
    <d v="1899-12-30T13:33:00"/>
    <x v="1"/>
    <s v="Reem Al Bateen"/>
    <x v="1"/>
    <x v="1"/>
    <s v="Gifting"/>
    <x v="0"/>
    <x v="6"/>
    <x v="0"/>
    <n v="35.78"/>
    <d v="2024-12-04T00:33:00"/>
    <d v="2024-08-10T00:56:00"/>
    <x v="0"/>
    <d v="2024-12-05T13:33:00"/>
    <d v="2024-12-05T00:33:00"/>
    <x v="0"/>
  </r>
  <r>
    <s v="ORD-20241121-03719"/>
    <x v="0"/>
    <s v="HOM-001"/>
    <x v="3"/>
    <n v="27.72"/>
    <x v="11"/>
    <n v="2"/>
    <x v="96"/>
    <x v="9"/>
    <d v="1899-12-30T16:53:00"/>
    <s v="16"/>
    <d v="2024-11-22T00:00:00"/>
    <d v="1899-12-30T17:53:00"/>
    <x v="8"/>
    <s v="Ali Iqbal"/>
    <x v="2"/>
    <x v="1"/>
    <s v="Home Fragrance"/>
    <x v="0"/>
    <x v="0"/>
    <x v="0"/>
    <n v="55.44"/>
    <d v="2024-11-21T00:22:00"/>
    <d v="2024-08-20T00:44:00"/>
    <x v="0"/>
    <d v="2024-11-22T17:53:00"/>
    <d v="2024-11-22T00:22:00"/>
    <x v="0"/>
  </r>
  <r>
    <s v="ORD-20250422-03720"/>
    <x v="0"/>
    <s v="HMP-001"/>
    <x v="11"/>
    <n v="76.91"/>
    <x v="12"/>
    <n v="2"/>
    <x v="7"/>
    <x v="0"/>
    <d v="1899-12-30T17:06:00"/>
    <s v="17"/>
    <d v="2025-04-23T00:00:00"/>
    <d v="1899-12-30T17:06:00"/>
    <x v="14"/>
    <s v="Bilal Shah"/>
    <x v="1"/>
    <x v="0"/>
    <s v="Hamper"/>
    <x v="0"/>
    <x v="4"/>
    <x v="0"/>
    <n v="153.82"/>
    <d v="2025-04-22T00:25:00"/>
    <d v="2024-09-19T01:18:00"/>
    <x v="0"/>
    <d v="2025-04-23T17:06:00"/>
    <d v="2025-04-23T00:25:00"/>
    <x v="0"/>
  </r>
  <r>
    <s v="ORD-20240905-03721"/>
    <x v="0"/>
    <s v="PRF-001"/>
    <x v="14"/>
    <n v="110.48"/>
    <x v="10"/>
    <n v="1"/>
    <x v="149"/>
    <x v="3"/>
    <d v="1899-12-30T11:01:00"/>
    <s v="11"/>
    <d v="2024-09-05T00:00:00"/>
    <d v="1899-12-30T14:01:00"/>
    <x v="2"/>
    <s v="Sana Patel"/>
    <x v="0"/>
    <x v="0"/>
    <s v="Perfume"/>
    <x v="1"/>
    <x v="1"/>
    <x v="1"/>
    <n v="110.48"/>
    <d v="2024-09-05T01:18:00"/>
    <d v="2024-09-05T01:18:00"/>
    <x v="1"/>
    <d v="2024-09-05T14:01:00"/>
    <d v="2024-09-06T01:18:00"/>
    <x v="1"/>
  </r>
  <r>
    <s v="ORD-20240926-03722"/>
    <x v="0"/>
    <s v="HMP-002"/>
    <x v="8"/>
    <n v="80.7"/>
    <x v="4"/>
    <n v="1"/>
    <x v="223"/>
    <x v="3"/>
    <d v="1899-12-30T21:44:00"/>
    <s v="21"/>
    <d v="2024-09-27T00:00:00"/>
    <d v="1899-12-30T14:44:00"/>
    <x v="9"/>
    <s v="Sara Shaikh"/>
    <x v="2"/>
    <x v="1"/>
    <s v="Hamper"/>
    <x v="0"/>
    <x v="5"/>
    <x v="1"/>
    <n v="80.7"/>
    <d v="2024-09-26T00:56:00"/>
    <d v="2024-08-22T01:18:00"/>
    <x v="0"/>
    <d v="2024-09-27T14:44:00"/>
    <d v="2024-09-27T00:56:00"/>
    <x v="0"/>
  </r>
  <r>
    <s v="ORD-20241127-03723"/>
    <x v="0"/>
    <s v="HMP-001"/>
    <x v="11"/>
    <n v="76.14"/>
    <x v="10"/>
    <n v="2"/>
    <x v="313"/>
    <x v="9"/>
    <d v="1899-12-30T18:27:00"/>
    <s v="18"/>
    <d v="2024-11-29T00:00:00"/>
    <d v="1899-12-30T12:05:00"/>
    <x v="0"/>
    <s v="Arjun Shaikh"/>
    <x v="0"/>
    <x v="1"/>
    <s v="Hamper"/>
    <x v="2"/>
    <x v="1"/>
    <x v="2"/>
    <n v="152.28"/>
    <d v="2024-11-27T01:15:00"/>
    <d v="2024-08-04T00:25:00"/>
    <x v="0"/>
    <d v="2024-11-29T12:05:00"/>
    <d v="2024-11-28T01:15:00"/>
    <x v="0"/>
  </r>
  <r>
    <s v="ORD-20250520-03724"/>
    <x v="0"/>
    <s v="PAF-001"/>
    <x v="12"/>
    <n v="22.52"/>
    <x v="3"/>
    <n v="1"/>
    <x v="291"/>
    <x v="1"/>
    <d v="1899-12-30T12:09:00"/>
    <s v="12"/>
    <d v="2025-05-20T00:00:00"/>
    <d v="1899-12-30T19:09:00"/>
    <x v="8"/>
    <s v="Hamad Al Marri"/>
    <x v="2"/>
    <x v="1"/>
    <s v="Bakery"/>
    <x v="1"/>
    <x v="0"/>
    <x v="1"/>
    <n v="22.52"/>
    <d v="2025-05-20T00:25:00"/>
    <d v="2024-08-18T00:33:00"/>
    <x v="0"/>
    <d v="2025-05-20T19:09:00"/>
    <d v="2025-05-21T00:25:00"/>
    <x v="1"/>
  </r>
  <r>
    <s v="ORD-20250517-03725"/>
    <x v="0"/>
    <s v="HMP-001"/>
    <x v="11"/>
    <n v="67.86"/>
    <x v="12"/>
    <n v="1"/>
    <x v="307"/>
    <x v="1"/>
    <d v="1899-12-30T14:00:00"/>
    <s v="14"/>
    <d v="2025-05-18T00:00:00"/>
    <d v="1899-12-30T20:00:00"/>
    <x v="14"/>
    <s v="Bilal Hussain"/>
    <x v="1"/>
    <x v="0"/>
    <s v="Hamper"/>
    <x v="0"/>
    <x v="1"/>
    <x v="1"/>
    <n v="67.86"/>
    <d v="2025-05-17T00:33:00"/>
    <d v="2024-08-14T00:11:00"/>
    <x v="0"/>
    <d v="2025-05-18T20:00:00"/>
    <d v="2025-05-18T00:33:00"/>
    <x v="0"/>
  </r>
  <r>
    <s v="ORD-20250801-03726"/>
    <x v="0"/>
    <s v="BAL-001"/>
    <x v="13"/>
    <n v="27.11"/>
    <x v="5"/>
    <n v="3"/>
    <x v="315"/>
    <x v="7"/>
    <d v="1899-12-30T17:19:00"/>
    <s v="17"/>
    <d v="2025-08-02T00:00:00"/>
    <d v="1899-12-30T20:19:00"/>
    <x v="33"/>
    <s v="Noor Al Marri"/>
    <x v="6"/>
    <x v="1"/>
    <s v="Balloons"/>
    <x v="0"/>
    <x v="5"/>
    <x v="0"/>
    <n v="81.33"/>
    <d v="2025-08-01T01:18:00"/>
    <d v="2024-08-07T01:07:00"/>
    <x v="0"/>
    <d v="2025-08-02T20:19:00"/>
    <d v="2025-08-02T01:18:00"/>
    <x v="0"/>
  </r>
  <r>
    <s v="ORD-20240828-03727"/>
    <x v="0"/>
    <s v="FLW-001"/>
    <x v="1"/>
    <n v="51.24"/>
    <x v="1"/>
    <n v="1"/>
    <x v="360"/>
    <x v="7"/>
    <d v="1899-12-30T11:23:00"/>
    <s v="11"/>
    <d v="2024-08-28T00:00:00"/>
    <d v="1899-12-30T15:23:00"/>
    <x v="11"/>
    <s v="Imran Verma"/>
    <x v="0"/>
    <x v="0"/>
    <s v="Flowers"/>
    <x v="1"/>
    <x v="0"/>
    <x v="0"/>
    <n v="51.24"/>
    <d v="2024-08-28T00:56:00"/>
    <d v="2024-08-24T01:07:00"/>
    <x v="0"/>
    <d v="2024-08-28T15:23:00"/>
    <d v="2024-08-29T00:56:00"/>
    <x v="1"/>
  </r>
  <r>
    <s v="ORD-20250715-03728"/>
    <x v="0"/>
    <s v="FLW-002"/>
    <x v="5"/>
    <n v="51.9"/>
    <x v="1"/>
    <n v="1"/>
    <x v="140"/>
    <x v="8"/>
    <d v="1899-12-30T16:51:00"/>
    <s v="16"/>
    <d v="2025-07-16T00:00:00"/>
    <d v="1899-12-30T17:51:00"/>
    <x v="16"/>
    <s v="Hamad Al Mazrouei"/>
    <x v="0"/>
    <x v="0"/>
    <s v="Flowers"/>
    <x v="0"/>
    <x v="0"/>
    <x v="0"/>
    <n v="51.9"/>
    <d v="2025-07-15T00:33:00"/>
    <d v="2024-10-06T01:15:00"/>
    <x v="0"/>
    <d v="2025-07-16T17:51:00"/>
    <d v="2025-07-16T00:33:00"/>
    <x v="0"/>
  </r>
  <r>
    <s v="ORD-20250315-03729"/>
    <x v="0"/>
    <s v="PAF-001"/>
    <x v="12"/>
    <n v="19.29"/>
    <x v="11"/>
    <n v="1"/>
    <x v="166"/>
    <x v="2"/>
    <d v="1899-12-30T20:42:00"/>
    <s v="20"/>
    <d v="2025-03-17T00:00:00"/>
    <d v="1899-12-30T15:24:00"/>
    <x v="1"/>
    <s v="Ali Hussain"/>
    <x v="1"/>
    <x v="0"/>
    <s v="Bakery"/>
    <x v="2"/>
    <x v="5"/>
    <x v="2"/>
    <n v="19.29"/>
    <d v="2025-03-15T00:25:00"/>
    <d v="2024-08-07T01:29:00"/>
    <x v="0"/>
    <d v="2025-03-17T15:24:00"/>
    <d v="2025-03-16T00:25:00"/>
    <x v="0"/>
  </r>
  <r>
    <s v="ORD-20240920-03730"/>
    <x v="0"/>
    <s v="DAT-001"/>
    <x v="6"/>
    <n v="28.66"/>
    <x v="7"/>
    <n v="1"/>
    <x v="66"/>
    <x v="3"/>
    <d v="1899-12-30T10:24:00"/>
    <s v="10"/>
    <d v="2024-09-20T00:00:00"/>
    <d v="1899-12-30T13:24:00"/>
    <x v="2"/>
    <s v="Zain Shah"/>
    <x v="0"/>
    <x v="0"/>
    <s v="Dates &amp; Sweets"/>
    <x v="1"/>
    <x v="1"/>
    <x v="0"/>
    <n v="28.66"/>
    <d v="2024-09-20T00:33:00"/>
    <d v="2024-08-03T00:56:00"/>
    <x v="0"/>
    <d v="2024-09-20T13:24:00"/>
    <d v="2024-09-21T00:33:00"/>
    <x v="1"/>
  </r>
  <r>
    <s v="ORD-20250107-03731"/>
    <x v="0"/>
    <s v="GFT-001"/>
    <x v="2"/>
    <n v="33.75"/>
    <x v="6"/>
    <n v="1"/>
    <x v="55"/>
    <x v="4"/>
    <d v="1899-12-30T19:27:00"/>
    <s v="19"/>
    <d v="2025-01-08T00:00:00"/>
    <d v="1899-12-30T15:09:00"/>
    <x v="6"/>
    <s v="Khalid Al Hosani"/>
    <x v="0"/>
    <x v="0"/>
    <s v="Gifting"/>
    <x v="0"/>
    <x v="1"/>
    <x v="0"/>
    <n v="33.75"/>
    <d v="2025-01-07T01:07:00"/>
    <d v="2024-08-26T00:33:00"/>
    <x v="0"/>
    <d v="2025-01-08T15:09:00"/>
    <d v="2025-01-08T01:07:00"/>
    <x v="0"/>
  </r>
  <r>
    <s v="ORD-20241128-03732"/>
    <x v="0"/>
    <s v="CRP-001"/>
    <x v="4"/>
    <n v="145.63999999999999"/>
    <x v="4"/>
    <n v="3"/>
    <x v="185"/>
    <x v="9"/>
    <d v="1899-12-30T21:59:00"/>
    <s v="21"/>
    <d v="2024-11-29T00:00:00"/>
    <d v="1899-12-30T21:59:00"/>
    <x v="12"/>
    <s v="Faisal Al Nahyan"/>
    <x v="1"/>
    <x v="0"/>
    <s v="Hamper"/>
    <x v="0"/>
    <x v="0"/>
    <x v="2"/>
    <n v="436.91999999999996"/>
    <d v="2024-11-28T00:22:00"/>
    <d v="2024-09-16T01:15:00"/>
    <x v="0"/>
    <d v="2024-11-29T21:59:00"/>
    <d v="2024-11-29T00:22:00"/>
    <x v="0"/>
  </r>
  <r>
    <s v="ORD-20250508-03733"/>
    <x v="0"/>
    <s v="TOY-001"/>
    <x v="0"/>
    <n v="15.11"/>
    <x v="0"/>
    <n v="1"/>
    <x v="41"/>
    <x v="1"/>
    <d v="1899-12-30T17:39:00"/>
    <s v="17"/>
    <d v="2025-05-09T00:00:00"/>
    <d v="1899-12-30T17:39:00"/>
    <x v="2"/>
    <s v="Daniel Johnson"/>
    <x v="0"/>
    <x v="0"/>
    <s v="Toys"/>
    <x v="0"/>
    <x v="1"/>
    <x v="2"/>
    <n v="15.11"/>
    <d v="2025-05-08T01:07:00"/>
    <d v="2024-10-24T00:22:00"/>
    <x v="0"/>
    <d v="2025-05-09T17:39:00"/>
    <d v="2025-05-09T01:07:00"/>
    <x v="0"/>
  </r>
  <r>
    <s v="ORD-20241012-03734"/>
    <x v="0"/>
    <s v="GFT-001"/>
    <x v="2"/>
    <n v="33.909999999999997"/>
    <x v="10"/>
    <n v="1"/>
    <x v="108"/>
    <x v="10"/>
    <d v="1899-12-30T11:25:00"/>
    <s v="11"/>
    <d v="2024-10-13T00:00:00"/>
    <d v="1899-12-30T11:25:00"/>
    <x v="2"/>
    <s v="Saeed Al Falasi"/>
    <x v="0"/>
    <x v="1"/>
    <s v="Gifting"/>
    <x v="0"/>
    <x v="0"/>
    <x v="0"/>
    <n v="33.909999999999997"/>
    <d v="2024-10-12T00:44:00"/>
    <d v="2024-10-12T00:44:00"/>
    <x v="1"/>
    <d v="2024-10-13T11:25:00"/>
    <d v="2024-10-13T00:44:00"/>
    <x v="0"/>
  </r>
  <r>
    <s v="ORD-20250112-03735"/>
    <x v="0"/>
    <s v="PAF-001"/>
    <x v="12"/>
    <n v="21.46"/>
    <x v="5"/>
    <n v="2"/>
    <x v="70"/>
    <x v="4"/>
    <d v="1899-12-30T09:25:00"/>
    <s v="9"/>
    <d v="2025-01-12T00:00:00"/>
    <d v="1899-12-30T15:25:00"/>
    <x v="11"/>
    <s v="Aijaz Patel"/>
    <x v="0"/>
    <x v="1"/>
    <s v="Bakery"/>
    <x v="1"/>
    <x v="1"/>
    <x v="1"/>
    <n v="42.92"/>
    <d v="2025-01-12T00:11:00"/>
    <d v="2024-08-31T01:15:00"/>
    <x v="0"/>
    <d v="2025-01-12T15:25:00"/>
    <d v="2025-01-13T00:11:00"/>
    <x v="1"/>
  </r>
  <r>
    <s v="ORD-20250328-03736"/>
    <x v="0"/>
    <s v="SWT-001"/>
    <x v="9"/>
    <n v="30.89"/>
    <x v="7"/>
    <n v="1"/>
    <x v="225"/>
    <x v="2"/>
    <d v="1899-12-30T17:48:00"/>
    <s v="17"/>
    <d v="2025-03-29T00:00:00"/>
    <d v="1899-12-30T15:31:00"/>
    <x v="2"/>
    <s v="Zain Shaikh"/>
    <x v="0"/>
    <x v="1"/>
    <s v="Dates &amp; Sweets"/>
    <x v="0"/>
    <x v="1"/>
    <x v="0"/>
    <n v="30.89"/>
    <d v="2025-03-28T01:07:00"/>
    <d v="2024-09-23T00:25:00"/>
    <x v="0"/>
    <d v="2025-03-29T15:31:00"/>
    <d v="2025-03-29T01:07:00"/>
    <x v="0"/>
  </r>
  <r>
    <s v="ORD-20250204-03737"/>
    <x v="0"/>
    <s v="FLW-002"/>
    <x v="5"/>
    <n v="51.93"/>
    <x v="3"/>
    <n v="1"/>
    <x v="171"/>
    <x v="5"/>
    <d v="1899-12-30T14:50:00"/>
    <s v="14"/>
    <d v="2025-02-05T00:00:00"/>
    <d v="1899-12-30T20:50:00"/>
    <x v="31"/>
    <s v="Sara Hussain"/>
    <x v="5"/>
    <x v="0"/>
    <s v="Flowers"/>
    <x v="0"/>
    <x v="1"/>
    <x v="0"/>
    <n v="51.93"/>
    <d v="2025-02-04T00:56:00"/>
    <d v="2024-08-07T00:11:00"/>
    <x v="0"/>
    <d v="2025-02-05T20:50:00"/>
    <d v="2025-02-05T00:56:00"/>
    <x v="0"/>
  </r>
  <r>
    <s v="ORD-20250505-03738"/>
    <x v="0"/>
    <s v="TOY-001"/>
    <x v="0"/>
    <n v="20.420000000000002"/>
    <x v="1"/>
    <n v="1"/>
    <x v="120"/>
    <x v="1"/>
    <d v="1899-12-30T15:55:00"/>
    <s v="15"/>
    <d v="2025-05-06T00:00:00"/>
    <d v="1899-12-30T17:55:00"/>
    <x v="5"/>
    <s v="Sara Ahmed"/>
    <x v="0"/>
    <x v="1"/>
    <s v="Toys"/>
    <x v="0"/>
    <x v="3"/>
    <x v="0"/>
    <n v="20.420000000000002"/>
    <d v="2025-05-05T00:44:00"/>
    <d v="2024-08-07T00:25:00"/>
    <x v="0"/>
    <d v="2025-05-06T17:55:00"/>
    <d v="2025-05-06T00:44:00"/>
    <x v="0"/>
  </r>
  <r>
    <s v="ORD-20250502-03739"/>
    <x v="0"/>
    <s v="CHC-001"/>
    <x v="17"/>
    <n v="15.25"/>
    <x v="1"/>
    <n v="3"/>
    <x v="376"/>
    <x v="1"/>
    <d v="1899-12-30T15:11:00"/>
    <s v="15"/>
    <d v="2025-05-03T00:00:00"/>
    <d v="1899-12-30T17:11:00"/>
    <x v="0"/>
    <s v="Bilal Shah"/>
    <x v="0"/>
    <x v="0"/>
    <s v="Chocolate"/>
    <x v="0"/>
    <x v="5"/>
    <x v="2"/>
    <n v="45.75"/>
    <d v="2025-05-02T01:29:00"/>
    <d v="2024-09-19T01:18:00"/>
    <x v="0"/>
    <d v="2025-05-03T17:11:00"/>
    <d v="2025-05-03T01:29:00"/>
    <x v="0"/>
  </r>
  <r>
    <s v="ORD-20250212-03740"/>
    <x v="0"/>
    <s v="PAF-001"/>
    <x v="12"/>
    <n v="24.31"/>
    <x v="5"/>
    <n v="1"/>
    <x v="289"/>
    <x v="5"/>
    <d v="1899-12-30T21:33:00"/>
    <s v="21"/>
    <d v="2025-02-14T00:00:00"/>
    <d v="1899-12-30T16:58:00"/>
    <x v="22"/>
    <s v="Noor Al Shamsi"/>
    <x v="5"/>
    <x v="0"/>
    <s v="Bakery"/>
    <x v="2"/>
    <x v="1"/>
    <x v="0"/>
    <n v="24.31"/>
    <d v="2025-02-12T01:07:00"/>
    <d v="2024-08-03T01:29:00"/>
    <x v="0"/>
    <d v="2025-02-14T16:58:00"/>
    <d v="2025-02-13T01:07:00"/>
    <x v="0"/>
  </r>
  <r>
    <s v="ORD-20240913-03741"/>
    <x v="0"/>
    <s v="HMP-002"/>
    <x v="8"/>
    <n v="83.47"/>
    <x v="7"/>
    <n v="1"/>
    <x v="239"/>
    <x v="3"/>
    <d v="1899-12-30T12:08:00"/>
    <s v="12"/>
    <d v="2024-09-15T00:00:00"/>
    <d v="1899-12-30T12:08:00"/>
    <x v="24"/>
    <s v="David Brown"/>
    <x v="1"/>
    <x v="1"/>
    <s v="Hamper"/>
    <x v="2"/>
    <x v="2"/>
    <x v="0"/>
    <n v="83.47"/>
    <d v="2024-09-13T00:56:00"/>
    <d v="2024-08-28T01:07:00"/>
    <x v="0"/>
    <d v="2024-09-15T12:08:00"/>
    <d v="2024-09-14T00:56:00"/>
    <x v="0"/>
  </r>
  <r>
    <s v="ORD-20241102-03742"/>
    <x v="0"/>
    <s v="DAT-001"/>
    <x v="6"/>
    <n v="30.99"/>
    <x v="7"/>
    <n v="1"/>
    <x v="17"/>
    <x v="9"/>
    <d v="1899-12-30T09:08:00"/>
    <s v="9"/>
    <d v="2024-11-02T00:00:00"/>
    <d v="1899-12-30T15:08:00"/>
    <x v="16"/>
    <s v="Maryam Al Falasi"/>
    <x v="0"/>
    <x v="1"/>
    <s v="Dates &amp; Sweets"/>
    <x v="1"/>
    <x v="1"/>
    <x v="2"/>
    <n v="30.99"/>
    <d v="2024-11-02T00:56:00"/>
    <d v="2024-11-02T00:56:00"/>
    <x v="1"/>
    <d v="2024-11-02T15:08:00"/>
    <d v="2024-11-03T00:56:00"/>
    <x v="1"/>
  </r>
  <r>
    <s v="ORD-20241221-03743"/>
    <x v="0"/>
    <s v="FLW-002"/>
    <x v="5"/>
    <n v="55.35"/>
    <x v="10"/>
    <n v="1"/>
    <x v="169"/>
    <x v="11"/>
    <d v="1899-12-30T17:04:00"/>
    <s v="17"/>
    <d v="2024-12-22T00:00:00"/>
    <d v="1899-12-30T18:14:00"/>
    <x v="19"/>
    <s v="Aisha Al Falasi"/>
    <x v="0"/>
    <x v="0"/>
    <s v="Flowers"/>
    <x v="0"/>
    <x v="2"/>
    <x v="0"/>
    <n v="55.35"/>
    <d v="2024-12-21T00:11:00"/>
    <d v="2024-08-19T00:11:00"/>
    <x v="0"/>
    <d v="2024-12-22T18:14:00"/>
    <d v="2024-12-22T00:11:00"/>
    <x v="0"/>
  </r>
  <r>
    <s v="ORD-20240816-03744"/>
    <x v="0"/>
    <s v="BBY-001"/>
    <x v="16"/>
    <n v="70.930000000000007"/>
    <x v="0"/>
    <n v="1"/>
    <x v="276"/>
    <x v="7"/>
    <d v="1899-12-30T11:52:00"/>
    <s v="11"/>
    <d v="2024-08-17T00:00:00"/>
    <d v="1899-12-30T17:52:00"/>
    <x v="8"/>
    <s v="Ahmed Al Hosani"/>
    <x v="2"/>
    <x v="0"/>
    <s v="Baby"/>
    <x v="0"/>
    <x v="1"/>
    <x v="0"/>
    <n v="70.930000000000007"/>
    <d v="2024-08-16T00:44:00"/>
    <d v="2024-08-13T00:44:00"/>
    <x v="0"/>
    <d v="2024-08-17T17:52:00"/>
    <d v="2024-08-17T00:44:00"/>
    <x v="0"/>
  </r>
  <r>
    <s v="ORD-20250314-03745"/>
    <x v="0"/>
    <s v="SWT-001"/>
    <x v="9"/>
    <n v="28.49"/>
    <x v="7"/>
    <n v="1"/>
    <x v="367"/>
    <x v="2"/>
    <d v="1899-12-30T17:41:00"/>
    <s v="17"/>
    <d v="2025-03-15T00:00:00"/>
    <d v="1899-12-30T18:41:00"/>
    <x v="13"/>
    <s v="Reem Al Mansoori"/>
    <x v="3"/>
    <x v="0"/>
    <s v="Dates &amp; Sweets"/>
    <x v="0"/>
    <x v="1"/>
    <x v="0"/>
    <n v="28.49"/>
    <d v="2025-03-14T00:56:00"/>
    <d v="2024-08-09T01:07:00"/>
    <x v="0"/>
    <d v="2025-03-15T18:41:00"/>
    <d v="2025-03-15T00:56:00"/>
    <x v="0"/>
  </r>
  <r>
    <s v="ORD-20241231-03746"/>
    <x v="0"/>
    <s v="FLW-002"/>
    <x v="5"/>
    <n v="50.17"/>
    <x v="1"/>
    <n v="2"/>
    <x v="297"/>
    <x v="11"/>
    <d v="1899-12-30T12:42:00"/>
    <s v="12"/>
    <d v="2025-01-01T00:00:00"/>
    <d v="1899-12-30T16:42:00"/>
    <x v="17"/>
    <s v="Maryam Al Shamsi"/>
    <x v="2"/>
    <x v="1"/>
    <s v="Flowers"/>
    <x v="0"/>
    <x v="2"/>
    <x v="1"/>
    <n v="100.34"/>
    <d v="2024-12-31T01:07:00"/>
    <d v="2024-09-13T00:56:00"/>
    <x v="0"/>
    <d v="2025-01-01T16:42:00"/>
    <d v="2025-01-01T01:07:00"/>
    <x v="0"/>
  </r>
  <r>
    <s v="ORD-20250628-03747"/>
    <x v="0"/>
    <s v="HMP-002"/>
    <x v="8"/>
    <n v="99.39"/>
    <x v="4"/>
    <n v="2"/>
    <x v="33"/>
    <x v="6"/>
    <d v="1899-12-30T10:45:00"/>
    <s v="10"/>
    <d v="2025-06-29T00:00:00"/>
    <d v="1899-12-30T13:45:00"/>
    <x v="20"/>
    <s v="Ayesha Patel"/>
    <x v="4"/>
    <x v="0"/>
    <s v="Hamper"/>
    <x v="0"/>
    <x v="1"/>
    <x v="2"/>
    <n v="198.78"/>
    <d v="2025-06-28T01:07:00"/>
    <d v="2024-08-01T00:11:00"/>
    <x v="0"/>
    <d v="2025-06-29T13:45:00"/>
    <d v="2025-06-29T01:07:00"/>
    <x v="0"/>
  </r>
  <r>
    <s v="ORD-20241230-03748"/>
    <x v="0"/>
    <s v="CHC-001"/>
    <x v="17"/>
    <n v="17.84"/>
    <x v="1"/>
    <n v="1"/>
    <x v="192"/>
    <x v="11"/>
    <d v="1899-12-30T18:54:00"/>
    <s v="18"/>
    <d v="2024-12-31T00:00:00"/>
    <d v="1899-12-30T20:54:00"/>
    <x v="18"/>
    <s v="Faisal Al Mazrouei"/>
    <x v="1"/>
    <x v="1"/>
    <s v="Chocolate"/>
    <x v="0"/>
    <x v="0"/>
    <x v="1"/>
    <n v="17.84"/>
    <d v="2024-12-30T01:15:00"/>
    <d v="2024-09-20T01:15:00"/>
    <x v="0"/>
    <d v="2024-12-31T20:54:00"/>
    <d v="2024-12-31T01:15:00"/>
    <x v="0"/>
  </r>
  <r>
    <s v="ORD-20241113-03749"/>
    <x v="0"/>
    <s v="HMP-002"/>
    <x v="8"/>
    <n v="86.51"/>
    <x v="4"/>
    <n v="1"/>
    <x v="268"/>
    <x v="9"/>
    <d v="1899-12-30T19:51:00"/>
    <s v="19"/>
    <d v="2024-11-15T00:00:00"/>
    <d v="1899-12-30T12:57:00"/>
    <x v="3"/>
    <s v="Maryam Al Nuaimi"/>
    <x v="0"/>
    <x v="1"/>
    <s v="Hamper"/>
    <x v="2"/>
    <x v="0"/>
    <x v="0"/>
    <n v="86.51"/>
    <d v="2024-11-13T00:33:00"/>
    <d v="2024-08-06T00:56:00"/>
    <x v="0"/>
    <d v="2024-11-15T12:57:00"/>
    <d v="2024-11-14T00:33:00"/>
    <x v="0"/>
  </r>
  <r>
    <s v="ORD-20250627-03750"/>
    <x v="0"/>
    <s v="HMP-002"/>
    <x v="8"/>
    <n v="77.98"/>
    <x v="9"/>
    <n v="6"/>
    <x v="252"/>
    <x v="6"/>
    <d v="1899-12-30T13:01:00"/>
    <s v="13"/>
    <d v="2025-06-29T00:00:00"/>
    <d v="1899-12-30T19:01:00"/>
    <x v="32"/>
    <s v="Saeed Al Nahyan"/>
    <x v="7"/>
    <x v="0"/>
    <s v="Hamper"/>
    <x v="2"/>
    <x v="0"/>
    <x v="2"/>
    <n v="467.88"/>
    <d v="2025-06-27T00:11:00"/>
    <d v="2024-09-12T00:11:00"/>
    <x v="0"/>
    <d v="2025-06-29T19:01:00"/>
    <d v="2025-06-28T00:11:00"/>
    <x v="0"/>
  </r>
  <r>
    <s v="ORD-20250507-03751"/>
    <x v="0"/>
    <s v="PAF-001"/>
    <x v="12"/>
    <n v="23.05"/>
    <x v="11"/>
    <n v="1"/>
    <x v="5"/>
    <x v="1"/>
    <d v="1899-12-30T11:29:00"/>
    <s v="11"/>
    <d v="2025-05-08T00:00:00"/>
    <d v="1899-12-30T11:29:00"/>
    <x v="9"/>
    <s v="Imran Iqbal"/>
    <x v="2"/>
    <x v="1"/>
    <s v="Bakery"/>
    <x v="0"/>
    <x v="0"/>
    <x v="0"/>
    <n v="23.05"/>
    <d v="2025-05-07T00:22:00"/>
    <d v="2024-08-01T00:44:00"/>
    <x v="0"/>
    <d v="2025-05-08T11:29:00"/>
    <d v="2025-05-08T00:22:00"/>
    <x v="0"/>
  </r>
  <r>
    <s v="ORD-20241224-03752"/>
    <x v="0"/>
    <s v="GFT-001"/>
    <x v="2"/>
    <n v="33.35"/>
    <x v="2"/>
    <n v="1"/>
    <x v="245"/>
    <x v="11"/>
    <d v="1899-12-30T19:51:00"/>
    <s v="19"/>
    <d v="2024-12-25T00:00:00"/>
    <d v="1899-12-30T21:51:00"/>
    <x v="3"/>
    <s v="Daniel Williams"/>
    <x v="0"/>
    <x v="0"/>
    <s v="Gifting"/>
    <x v="0"/>
    <x v="0"/>
    <x v="0"/>
    <n v="33.35"/>
    <d v="2024-12-24T00:33:00"/>
    <d v="2024-08-12T00:00:00"/>
    <x v="0"/>
    <d v="2024-12-25T21:51:00"/>
    <d v="2024-12-25T00:33:00"/>
    <x v="0"/>
  </r>
  <r>
    <s v="ORD-20250618-03753"/>
    <x v="0"/>
    <s v="CRP-001"/>
    <x v="4"/>
    <n v="150.87"/>
    <x v="9"/>
    <n v="3"/>
    <x v="161"/>
    <x v="6"/>
    <d v="1899-12-30T11:14:00"/>
    <s v="11"/>
    <d v="2025-06-19T00:00:00"/>
    <d v="1899-12-30T13:14:00"/>
    <x v="26"/>
    <s v="Neha Patel"/>
    <x v="1"/>
    <x v="1"/>
    <s v="Hamper"/>
    <x v="0"/>
    <x v="5"/>
    <x v="1"/>
    <n v="452.61"/>
    <d v="2025-06-18T00:56:00"/>
    <d v="2024-08-17T01:29:00"/>
    <x v="0"/>
    <d v="2025-06-19T13:14:00"/>
    <d v="2025-06-19T00:56:00"/>
    <x v="0"/>
  </r>
  <r>
    <s v="ORD-20250606-03754"/>
    <x v="0"/>
    <s v="CHC-001"/>
    <x v="17"/>
    <n v="15.84"/>
    <x v="1"/>
    <n v="1"/>
    <x v="21"/>
    <x v="6"/>
    <d v="1899-12-30T13:35:00"/>
    <s v="13"/>
    <d v="2025-06-07T00:00:00"/>
    <d v="1899-12-30T16:35:00"/>
    <x v="12"/>
    <s v="Neha Verma"/>
    <x v="1"/>
    <x v="0"/>
    <s v="Chocolate"/>
    <x v="0"/>
    <x v="3"/>
    <x v="0"/>
    <n v="15.84"/>
    <d v="2025-06-06T00:22:00"/>
    <d v="2024-08-26T00:11:00"/>
    <x v="0"/>
    <d v="2025-06-07T16:35:00"/>
    <d v="2025-06-07T00:22:00"/>
    <x v="0"/>
  </r>
  <r>
    <s v="ORD-20250604-03755"/>
    <x v="0"/>
    <s v="GFT-001"/>
    <x v="2"/>
    <n v="32.82"/>
    <x v="10"/>
    <n v="1"/>
    <x v="187"/>
    <x v="6"/>
    <d v="1899-12-30T16:54:00"/>
    <s v="16"/>
    <d v="2025-06-05T00:00:00"/>
    <d v="1899-12-30T16:54:00"/>
    <x v="31"/>
    <s v="Priya Iqbal"/>
    <x v="5"/>
    <x v="0"/>
    <s v="Gifting"/>
    <x v="0"/>
    <x v="6"/>
    <x v="1"/>
    <n v="32.82"/>
    <d v="2025-06-04T01:07:00"/>
    <d v="2024-08-03T01:15:00"/>
    <x v="0"/>
    <d v="2025-06-05T16:54:00"/>
    <d v="2025-06-05T01:07:00"/>
    <x v="0"/>
  </r>
  <r>
    <s v="ORD-20250123-03756"/>
    <x v="0"/>
    <s v="PAF-001"/>
    <x v="12"/>
    <n v="24.38"/>
    <x v="3"/>
    <n v="1"/>
    <x v="196"/>
    <x v="4"/>
    <d v="1899-12-30T12:29:00"/>
    <s v="12"/>
    <d v="2025-01-24T00:00:00"/>
    <d v="1899-12-30T12:29:00"/>
    <x v="2"/>
    <s v="Bilal Patel"/>
    <x v="0"/>
    <x v="1"/>
    <s v="Bakery"/>
    <x v="0"/>
    <x v="1"/>
    <x v="1"/>
    <n v="24.38"/>
    <d v="2025-01-23T01:29:00"/>
    <d v="2024-08-09T01:18:00"/>
    <x v="0"/>
    <d v="2025-01-24T12:29:00"/>
    <d v="2025-01-24T01:29:00"/>
    <x v="0"/>
  </r>
  <r>
    <s v="ORD-20240912-03757"/>
    <x v="0"/>
    <s v="GFT-001"/>
    <x v="2"/>
    <n v="37.479999999999997"/>
    <x v="6"/>
    <n v="1"/>
    <x v="13"/>
    <x v="3"/>
    <d v="1899-12-30T20:36:00"/>
    <s v="20"/>
    <d v="2024-09-14T00:00:00"/>
    <d v="1899-12-30T18:20:00"/>
    <x v="3"/>
    <s v="Saeed Al Nuaimi"/>
    <x v="0"/>
    <x v="0"/>
    <s v="Gifting"/>
    <x v="2"/>
    <x v="1"/>
    <x v="0"/>
    <n v="37.479999999999997"/>
    <d v="2024-09-12T00:33:00"/>
    <d v="2024-08-24T01:18:00"/>
    <x v="0"/>
    <d v="2024-09-14T18:20:00"/>
    <d v="2024-09-13T00:33:00"/>
    <x v="0"/>
  </r>
  <r>
    <s v="ORD-20250317-03758"/>
    <x v="0"/>
    <s v="FLW-002"/>
    <x v="5"/>
    <n v="54.72"/>
    <x v="1"/>
    <n v="1"/>
    <x v="11"/>
    <x v="2"/>
    <d v="1899-12-30T10:24:00"/>
    <s v="10"/>
    <d v="2025-03-17T00:00:00"/>
    <d v="1899-12-30T16:24:00"/>
    <x v="2"/>
    <s v="Sara Shah"/>
    <x v="0"/>
    <x v="0"/>
    <s v="Flowers"/>
    <x v="1"/>
    <x v="5"/>
    <x v="0"/>
    <n v="54.72"/>
    <d v="2025-03-17T00:33:00"/>
    <d v="2024-08-06T00:44:00"/>
    <x v="0"/>
    <d v="2025-03-17T16:24:00"/>
    <d v="2025-03-18T00:33:00"/>
    <x v="1"/>
  </r>
  <r>
    <s v="ORD-20250725-03759"/>
    <x v="0"/>
    <s v="GFT-001"/>
    <x v="2"/>
    <n v="35.68"/>
    <x v="10"/>
    <n v="3"/>
    <x v="52"/>
    <x v="8"/>
    <d v="1899-12-30T09:31:00"/>
    <s v="9"/>
    <d v="2025-07-25T00:00:00"/>
    <d v="1899-12-30T16:31:00"/>
    <x v="9"/>
    <s v="Ali Khan"/>
    <x v="2"/>
    <x v="0"/>
    <s v="Gifting"/>
    <x v="1"/>
    <x v="0"/>
    <x v="1"/>
    <n v="107.03999999999999"/>
    <d v="2025-07-25T01:18:00"/>
    <d v="2024-08-17T00:56:00"/>
    <x v="0"/>
    <d v="2025-07-25T16:31:00"/>
    <d v="2025-07-26T01:18:00"/>
    <x v="1"/>
  </r>
  <r>
    <s v="ORD-20241001-03760"/>
    <x v="0"/>
    <s v="GFT-001"/>
    <x v="2"/>
    <n v="34.18"/>
    <x v="12"/>
    <n v="3"/>
    <x v="18"/>
    <x v="10"/>
    <d v="1899-12-30T13:07:00"/>
    <s v="13"/>
    <d v="2024-10-02T00:00:00"/>
    <d v="1899-12-30T19:07:00"/>
    <x v="12"/>
    <s v="Abdullah Al Hosani"/>
    <x v="1"/>
    <x v="1"/>
    <s v="Gifting"/>
    <x v="0"/>
    <x v="1"/>
    <x v="0"/>
    <n v="102.53999999999999"/>
    <d v="2024-10-01T01:18:00"/>
    <d v="2024-08-21T00:11:00"/>
    <x v="0"/>
    <d v="2024-10-02T19:07:00"/>
    <d v="2024-10-02T01:18:00"/>
    <x v="0"/>
  </r>
  <r>
    <s v="ORD-20240831-03761"/>
    <x v="0"/>
    <s v="CKE-001"/>
    <x v="7"/>
    <n v="60.97"/>
    <x v="8"/>
    <n v="1"/>
    <x v="270"/>
    <x v="7"/>
    <d v="1899-12-30T20:24:00"/>
    <s v="20"/>
    <d v="2024-09-01T00:00:00"/>
    <d v="1899-12-30T20:24:00"/>
    <x v="14"/>
    <s v="Farhan Patel"/>
    <x v="1"/>
    <x v="1"/>
    <s v="Cakes"/>
    <x v="0"/>
    <x v="0"/>
    <x v="2"/>
    <n v="60.97"/>
    <d v="2024-08-31T01:25:00"/>
    <d v="2024-08-31T01:25:00"/>
    <x v="1"/>
    <d v="2024-09-01T20:24:00"/>
    <d v="2024-09-01T01:25:00"/>
    <x v="0"/>
  </r>
  <r>
    <s v="ORD-20240820-03762"/>
    <x v="0"/>
    <s v="FLW-001"/>
    <x v="1"/>
    <n v="48.21"/>
    <x v="0"/>
    <n v="2"/>
    <x v="172"/>
    <x v="7"/>
    <d v="1899-12-30T11:20:00"/>
    <s v="11"/>
    <d v="2024-08-20T00:00:00"/>
    <d v="1899-12-30T15:20:00"/>
    <x v="1"/>
    <s v="Ali Khan"/>
    <x v="1"/>
    <x v="1"/>
    <s v="Flowers"/>
    <x v="1"/>
    <x v="4"/>
    <x v="0"/>
    <n v="96.42"/>
    <d v="2024-08-20T00:22:00"/>
    <d v="2024-08-17T00:56:00"/>
    <x v="0"/>
    <d v="2024-08-20T15:20:00"/>
    <d v="2024-08-21T00:22:00"/>
    <x v="1"/>
  </r>
  <r>
    <s v="ORD-20250422-03763"/>
    <x v="0"/>
    <s v="PAF-001"/>
    <x v="12"/>
    <n v="22.41"/>
    <x v="3"/>
    <n v="1"/>
    <x v="7"/>
    <x v="0"/>
    <d v="1899-12-30T16:30:00"/>
    <s v="16"/>
    <d v="2025-04-23T00:00:00"/>
    <d v="1899-12-30T21:30:00"/>
    <x v="18"/>
    <s v="Aijaz Shah"/>
    <x v="1"/>
    <x v="1"/>
    <s v="Bakery"/>
    <x v="0"/>
    <x v="4"/>
    <x v="0"/>
    <n v="22.41"/>
    <d v="2025-04-22T01:15:00"/>
    <d v="2024-09-21T01:07:00"/>
    <x v="0"/>
    <d v="2025-04-23T21:30:00"/>
    <d v="2025-04-23T01:15:00"/>
    <x v="0"/>
  </r>
  <r>
    <s v="ORD-20241226-03764"/>
    <x v="0"/>
    <s v="FLW-001"/>
    <x v="1"/>
    <n v="53.49"/>
    <x v="11"/>
    <n v="1"/>
    <x v="203"/>
    <x v="11"/>
    <d v="1899-12-30T21:59:00"/>
    <s v="21"/>
    <d v="2024-12-28T00:00:00"/>
    <d v="1899-12-30T17:26:00"/>
    <x v="6"/>
    <s v="Aijaz Chaudhry"/>
    <x v="0"/>
    <x v="0"/>
    <s v="Flowers"/>
    <x v="2"/>
    <x v="0"/>
    <x v="0"/>
    <n v="53.49"/>
    <d v="2024-12-26T00:22:00"/>
    <d v="2024-08-11T01:29:00"/>
    <x v="0"/>
    <d v="2024-12-28T17:26:00"/>
    <d v="2024-12-27T00:22:00"/>
    <x v="0"/>
  </r>
  <r>
    <s v="ORD-20240918-03765"/>
    <x v="0"/>
    <s v="DAT-001"/>
    <x v="6"/>
    <n v="27.2"/>
    <x v="7"/>
    <n v="3"/>
    <x v="365"/>
    <x v="3"/>
    <d v="1899-12-30T09:27:00"/>
    <s v="9"/>
    <d v="2024-09-18T00:00:00"/>
    <d v="1899-12-30T13:27:00"/>
    <x v="7"/>
    <s v="Aisha Al Hosani"/>
    <x v="0"/>
    <x v="1"/>
    <s v="Dates &amp; Sweets"/>
    <x v="1"/>
    <x v="1"/>
    <x v="1"/>
    <n v="81.599999999999994"/>
    <d v="2024-09-18T01:15:00"/>
    <d v="2024-09-18T01:15:00"/>
    <x v="1"/>
    <d v="2024-09-18T13:27:00"/>
    <d v="2024-09-19T01:15:00"/>
    <x v="1"/>
  </r>
  <r>
    <s v="ORD-20250403-03766"/>
    <x v="0"/>
    <s v="PAF-001"/>
    <x v="12"/>
    <n v="24.74"/>
    <x v="3"/>
    <n v="1"/>
    <x v="272"/>
    <x v="0"/>
    <d v="1899-12-30T18:26:00"/>
    <s v="18"/>
    <d v="2025-04-04T00:00:00"/>
    <d v="1899-12-30T19:26:00"/>
    <x v="12"/>
    <s v="Zain Hussain"/>
    <x v="1"/>
    <x v="1"/>
    <s v="Bakery"/>
    <x v="0"/>
    <x v="1"/>
    <x v="2"/>
    <n v="24.74"/>
    <d v="2025-04-03T00:56:00"/>
    <d v="2024-08-05T00:22:00"/>
    <x v="0"/>
    <d v="2025-04-04T19:26:00"/>
    <d v="2025-04-04T00:56:00"/>
    <x v="0"/>
  </r>
  <r>
    <s v="ORD-20250622-03767"/>
    <x v="0"/>
    <s v="GFT-001"/>
    <x v="2"/>
    <n v="30.71"/>
    <x v="6"/>
    <n v="1"/>
    <x v="178"/>
    <x v="6"/>
    <d v="1899-12-30T09:24:00"/>
    <s v="9"/>
    <d v="2025-06-22T00:00:00"/>
    <d v="1899-12-30T14:24:00"/>
    <x v="0"/>
    <s v="Farhan Shah"/>
    <x v="0"/>
    <x v="1"/>
    <s v="Gifting"/>
    <x v="1"/>
    <x v="1"/>
    <x v="0"/>
    <n v="30.71"/>
    <d v="2025-06-22T01:07:00"/>
    <d v="2024-08-09T00:22:00"/>
    <x v="0"/>
    <d v="2025-06-22T14:24:00"/>
    <d v="2025-06-23T01:07:00"/>
    <x v="1"/>
  </r>
  <r>
    <s v="ORD-20250714-03768"/>
    <x v="0"/>
    <s v="BAL-001"/>
    <x v="13"/>
    <n v="28.26"/>
    <x v="5"/>
    <n v="1"/>
    <x v="143"/>
    <x v="8"/>
    <d v="1899-12-30T11:35:00"/>
    <s v="11"/>
    <d v="2025-07-15T00:00:00"/>
    <d v="1899-12-30T13:35:00"/>
    <x v="19"/>
    <s v="Emily Williams"/>
    <x v="0"/>
    <x v="1"/>
    <s v="Balloons"/>
    <x v="0"/>
    <x v="1"/>
    <x v="0"/>
    <n v="28.26"/>
    <d v="2025-07-14T01:29:00"/>
    <d v="2024-08-27T01:29:00"/>
    <x v="0"/>
    <d v="2025-07-15T13:35:00"/>
    <d v="2025-07-15T01:29:00"/>
    <x v="0"/>
  </r>
  <r>
    <s v="ORD-20240914-03769"/>
    <x v="0"/>
    <s v="TOY-001"/>
    <x v="0"/>
    <n v="17.46"/>
    <x v="1"/>
    <n v="1"/>
    <x v="68"/>
    <x v="3"/>
    <d v="1899-12-30T17:29:00"/>
    <s v="17"/>
    <d v="2024-09-15T00:00:00"/>
    <d v="1899-12-30T21:29:00"/>
    <x v="2"/>
    <s v="Khalid Al Marri"/>
    <x v="0"/>
    <x v="1"/>
    <s v="Toys"/>
    <x v="0"/>
    <x v="1"/>
    <x v="0"/>
    <n v="17.46"/>
    <d v="2024-09-14T00:22:00"/>
    <d v="2024-09-05T00:44:00"/>
    <x v="0"/>
    <d v="2024-09-15T21:29:00"/>
    <d v="2024-09-15T00:22:00"/>
    <x v="0"/>
  </r>
  <r>
    <s v="ORD-20240914-03770"/>
    <x v="0"/>
    <s v="HOM-001"/>
    <x v="3"/>
    <n v="29.42"/>
    <x v="11"/>
    <n v="1"/>
    <x v="68"/>
    <x v="3"/>
    <d v="1899-12-30T20:54:00"/>
    <s v="20"/>
    <d v="2024-09-15T00:00:00"/>
    <d v="1899-12-30T20:54:00"/>
    <x v="16"/>
    <s v="Sara Khan"/>
    <x v="0"/>
    <x v="1"/>
    <s v="Home Fragrance"/>
    <x v="0"/>
    <x v="0"/>
    <x v="0"/>
    <n v="29.42"/>
    <d v="2024-09-14T00:33:00"/>
    <d v="2024-09-14T00:33:00"/>
    <x v="1"/>
    <d v="2024-09-15T20:54:00"/>
    <d v="2024-09-15T00:33:00"/>
    <x v="0"/>
  </r>
  <r>
    <s v="ORD-20250202-03771"/>
    <x v="0"/>
    <s v="HMP-002"/>
    <x v="8"/>
    <n v="81.91"/>
    <x v="9"/>
    <n v="3"/>
    <x v="305"/>
    <x v="5"/>
    <d v="1899-12-30T17:55:00"/>
    <s v="17"/>
    <d v="2025-02-03T00:00:00"/>
    <d v="1899-12-30T20:34:00"/>
    <x v="0"/>
    <s v="Ahmed Al Hosani"/>
    <x v="0"/>
    <x v="0"/>
    <s v="Hamper"/>
    <x v="0"/>
    <x v="0"/>
    <x v="0"/>
    <n v="245.73"/>
    <d v="2025-02-02T01:18:00"/>
    <d v="2024-08-13T00:44:00"/>
    <x v="0"/>
    <d v="2025-02-03T20:34:00"/>
    <d v="2025-02-03T01:18:00"/>
    <x v="0"/>
  </r>
  <r>
    <s v="ORD-20250101-03772"/>
    <x v="0"/>
    <s v="GFT-001"/>
    <x v="2"/>
    <n v="32.090000000000003"/>
    <x v="1"/>
    <n v="2"/>
    <x v="274"/>
    <x v="4"/>
    <d v="1899-12-30T17:30:00"/>
    <s v="17"/>
    <d v="2025-01-02T00:00:00"/>
    <d v="1899-12-30T18:30:00"/>
    <x v="35"/>
    <s v="Aisha Al Hosani"/>
    <x v="5"/>
    <x v="0"/>
    <s v="Gifting"/>
    <x v="0"/>
    <x v="0"/>
    <x v="0"/>
    <n v="64.180000000000007"/>
    <d v="2025-01-01T01:07:00"/>
    <d v="2024-09-18T01:15:00"/>
    <x v="0"/>
    <d v="2025-01-02T18:30:00"/>
    <d v="2025-01-02T01:07:00"/>
    <x v="0"/>
  </r>
  <r>
    <s v="ORD-20240913-03773"/>
    <x v="0"/>
    <s v="CRP-001"/>
    <x v="4"/>
    <n v="148.35"/>
    <x v="4"/>
    <n v="3"/>
    <x v="239"/>
    <x v="3"/>
    <d v="1899-12-30T09:35:00"/>
    <s v="9"/>
    <d v="2024-09-13T00:00:00"/>
    <d v="1899-12-30T14:35:00"/>
    <x v="2"/>
    <s v="Maryam Al Shamsi"/>
    <x v="0"/>
    <x v="1"/>
    <s v="Hamper"/>
    <x v="1"/>
    <x v="3"/>
    <x v="2"/>
    <n v="445.04999999999995"/>
    <d v="2024-09-13T00:56:00"/>
    <d v="2024-09-13T00:56:00"/>
    <x v="1"/>
    <d v="2024-09-13T14:35:00"/>
    <d v="2024-09-14T00:56:00"/>
    <x v="1"/>
  </r>
  <r>
    <s v="ORD-20250217-03774"/>
    <x v="0"/>
    <s v="HOM-001"/>
    <x v="3"/>
    <n v="32.299999999999997"/>
    <x v="2"/>
    <n v="1"/>
    <x v="288"/>
    <x v="5"/>
    <d v="1899-12-30T11:03:00"/>
    <s v="11"/>
    <d v="2025-02-18T00:00:00"/>
    <d v="1899-12-30T12:03:00"/>
    <x v="17"/>
    <s v="Rohit Shaikh"/>
    <x v="2"/>
    <x v="1"/>
    <s v="Home Fragrance"/>
    <x v="0"/>
    <x v="1"/>
    <x v="1"/>
    <n v="32.299999999999997"/>
    <d v="2025-02-17T01:07:00"/>
    <d v="2024-10-28T00:56:00"/>
    <x v="0"/>
    <d v="2025-02-18T12:03:00"/>
    <d v="2025-02-18T01:07:00"/>
    <x v="0"/>
  </r>
  <r>
    <s v="ORD-20250103-03775"/>
    <x v="0"/>
    <s v="HOM-001"/>
    <x v="3"/>
    <n v="30.5"/>
    <x v="6"/>
    <n v="1"/>
    <x v="50"/>
    <x v="4"/>
    <d v="1899-12-30T13:57:00"/>
    <s v="13"/>
    <d v="2025-01-03T00:00:00"/>
    <d v="1899-12-30T20:57:00"/>
    <x v="10"/>
    <s v="Yousef Al Bateen"/>
    <x v="1"/>
    <x v="0"/>
    <s v="Home Fragrance"/>
    <x v="1"/>
    <x v="0"/>
    <x v="1"/>
    <n v="30.5"/>
    <d v="2025-01-03T00:25:00"/>
    <d v="2024-08-02T00:33:00"/>
    <x v="0"/>
    <d v="2025-01-03T20:57:00"/>
    <d v="2025-01-04T00:25:00"/>
    <x v="1"/>
  </r>
  <r>
    <s v="ORD-20250307-03776"/>
    <x v="0"/>
    <s v="GFT-001"/>
    <x v="2"/>
    <n v="35.86"/>
    <x v="6"/>
    <n v="1"/>
    <x v="105"/>
    <x v="2"/>
    <d v="1899-12-30T11:51:00"/>
    <s v="11"/>
    <d v="2025-03-08T00:00:00"/>
    <d v="1899-12-30T17:51:00"/>
    <x v="18"/>
    <s v="Rohit Patel"/>
    <x v="1"/>
    <x v="0"/>
    <s v="Gifting"/>
    <x v="0"/>
    <x v="1"/>
    <x v="0"/>
    <n v="35.86"/>
    <d v="2025-03-07T01:15:00"/>
    <d v="2024-08-23T00:22:00"/>
    <x v="0"/>
    <d v="2025-03-08T17:51:00"/>
    <d v="2025-03-08T01:15:00"/>
    <x v="0"/>
  </r>
  <r>
    <s v="ORD-20250216-03777"/>
    <x v="0"/>
    <s v="GFT-001"/>
    <x v="2"/>
    <n v="34.49"/>
    <x v="1"/>
    <n v="1"/>
    <x v="295"/>
    <x v="5"/>
    <d v="1899-12-30T09:33:00"/>
    <s v="9"/>
    <d v="2025-02-16T00:00:00"/>
    <d v="1899-12-30T12:33:00"/>
    <x v="6"/>
    <s v="Saeed Al Nahyan"/>
    <x v="0"/>
    <x v="1"/>
    <s v="Gifting"/>
    <x v="1"/>
    <x v="1"/>
    <x v="0"/>
    <n v="34.49"/>
    <d v="2025-02-16T01:07:00"/>
    <d v="2024-09-12T00:11:00"/>
    <x v="0"/>
    <d v="2025-02-16T12:33:00"/>
    <d v="2025-02-17T01:07:00"/>
    <x v="1"/>
  </r>
  <r>
    <s v="ORD-20250719-03778"/>
    <x v="0"/>
    <s v="PAF-001"/>
    <x v="12"/>
    <n v="20.45"/>
    <x v="3"/>
    <n v="1"/>
    <x v="362"/>
    <x v="8"/>
    <d v="1899-12-30T11:57:00"/>
    <s v="11"/>
    <d v="2025-07-19T00:00:00"/>
    <d v="1899-12-30T16:57:00"/>
    <x v="12"/>
    <s v="Mohammed Al Nahyan"/>
    <x v="1"/>
    <x v="1"/>
    <s v="Bakery"/>
    <x v="1"/>
    <x v="5"/>
    <x v="0"/>
    <n v="20.45"/>
    <d v="2025-07-19T01:07:00"/>
    <d v="2024-08-20T00:11:00"/>
    <x v="0"/>
    <d v="2025-07-19T16:57:00"/>
    <d v="2025-07-20T01:07:00"/>
    <x v="1"/>
  </r>
  <r>
    <s v="ORD-20250412-03779"/>
    <x v="0"/>
    <s v="PAF-001"/>
    <x v="12"/>
    <n v="25.17"/>
    <x v="11"/>
    <n v="2"/>
    <x v="27"/>
    <x v="0"/>
    <d v="1899-12-30T18:10:00"/>
    <s v="18"/>
    <d v="2025-04-13T00:00:00"/>
    <d v="1899-12-30T20:48:00"/>
    <x v="2"/>
    <s v="Emma Davis"/>
    <x v="0"/>
    <x v="0"/>
    <s v="Bakery"/>
    <x v="0"/>
    <x v="1"/>
    <x v="2"/>
    <n v="50.34"/>
    <d v="2025-04-12T00:44:00"/>
    <d v="2024-08-02T00:22:00"/>
    <x v="0"/>
    <d v="2025-04-13T20:48:00"/>
    <d v="2025-04-13T00:44:00"/>
    <x v="0"/>
  </r>
  <r>
    <s v="ORD-20250203-03780"/>
    <x v="0"/>
    <s v="HMP-002"/>
    <x v="8"/>
    <n v="80"/>
    <x v="4"/>
    <n v="2"/>
    <x v="241"/>
    <x v="5"/>
    <d v="1899-12-30T10:44:00"/>
    <s v="10"/>
    <d v="2025-02-04T00:00:00"/>
    <d v="1899-12-30T11:44:00"/>
    <x v="0"/>
    <s v="Faisal Al Nuaimi"/>
    <x v="0"/>
    <x v="0"/>
    <s v="Hamper"/>
    <x v="0"/>
    <x v="5"/>
    <x v="0"/>
    <n v="160"/>
    <d v="2025-02-03T00:22:00"/>
    <d v="2024-08-13T00:22:00"/>
    <x v="0"/>
    <d v="2025-02-04T11:44:00"/>
    <d v="2025-02-04T00:22:00"/>
    <x v="0"/>
  </r>
  <r>
    <s v="ORD-20240908-03781"/>
    <x v="0"/>
    <s v="CKE-001"/>
    <x v="7"/>
    <n v="62.29"/>
    <x v="5"/>
    <n v="1"/>
    <x v="64"/>
    <x v="3"/>
    <d v="1899-12-30T10:13:00"/>
    <s v="10"/>
    <d v="2024-09-09T00:00:00"/>
    <d v="1899-12-30T14:13:00"/>
    <x v="8"/>
    <s v="Hina Iqbal"/>
    <x v="2"/>
    <x v="0"/>
    <s v="Cakes"/>
    <x v="0"/>
    <x v="5"/>
    <x v="2"/>
    <n v="62.29"/>
    <d v="2024-09-08T00:44:00"/>
    <d v="2024-09-01T01:15:00"/>
    <x v="0"/>
    <d v="2024-09-09T14:13:00"/>
    <d v="2024-09-09T00:44:00"/>
    <x v="0"/>
  </r>
  <r>
    <s v="ORD-20250624-03782"/>
    <x v="0"/>
    <s v="FLW-002"/>
    <x v="5"/>
    <n v="53.93"/>
    <x v="1"/>
    <n v="1"/>
    <x v="346"/>
    <x v="6"/>
    <d v="1899-12-30T11:21:00"/>
    <s v="11"/>
    <d v="2025-06-25T00:00:00"/>
    <d v="1899-12-30T15:21:00"/>
    <x v="13"/>
    <s v="Omar Al Suwaidi"/>
    <x v="3"/>
    <x v="0"/>
    <s v="Flowers"/>
    <x v="0"/>
    <x v="0"/>
    <x v="0"/>
    <n v="53.93"/>
    <d v="2025-06-24T01:07:00"/>
    <d v="2024-08-19T00:11:00"/>
    <x v="0"/>
    <d v="2025-06-25T15:21:00"/>
    <d v="2025-06-25T01:07:00"/>
    <x v="0"/>
  </r>
  <r>
    <s v="ORD-20250219-03783"/>
    <x v="0"/>
    <s v="SWT-001"/>
    <x v="9"/>
    <n v="28.01"/>
    <x v="7"/>
    <n v="1"/>
    <x v="201"/>
    <x v="5"/>
    <d v="1899-12-30T13:11:00"/>
    <s v="13"/>
    <d v="2025-02-20T00:00:00"/>
    <d v="1899-12-30T17:11:00"/>
    <x v="11"/>
    <s v="Mohammed Al Hosani"/>
    <x v="0"/>
    <x v="0"/>
    <s v="Dates &amp; Sweets"/>
    <x v="0"/>
    <x v="5"/>
    <x v="0"/>
    <n v="28.01"/>
    <d v="2025-02-19T00:56:00"/>
    <d v="2024-08-22T01:15:00"/>
    <x v="0"/>
    <d v="2025-02-20T17:11:00"/>
    <d v="2025-02-20T00:56:00"/>
    <x v="0"/>
  </r>
  <r>
    <s v="ORD-20250420-03784"/>
    <x v="0"/>
    <s v="DAT-001"/>
    <x v="6"/>
    <n v="33.06"/>
    <x v="4"/>
    <n v="2"/>
    <x v="373"/>
    <x v="0"/>
    <d v="1899-12-30T18:39:00"/>
    <s v="18"/>
    <d v="2025-04-21T00:00:00"/>
    <d v="1899-12-30T19:33:00"/>
    <x v="15"/>
    <s v="Omar Al Hosani"/>
    <x v="2"/>
    <x v="1"/>
    <s v="Dates &amp; Sweets"/>
    <x v="0"/>
    <x v="1"/>
    <x v="2"/>
    <n v="66.12"/>
    <d v="2025-04-20T00:33:00"/>
    <d v="2025-01-16T00:44:00"/>
    <x v="0"/>
    <d v="2025-04-21T19:33:00"/>
    <d v="2025-04-21T00:33:00"/>
    <x v="0"/>
  </r>
  <r>
    <s v="ORD-20241204-03785"/>
    <x v="0"/>
    <s v="GFT-001"/>
    <x v="2"/>
    <n v="38.56"/>
    <x v="10"/>
    <n v="1"/>
    <x v="113"/>
    <x v="11"/>
    <d v="1899-12-30T19:04:00"/>
    <s v="19"/>
    <d v="2024-12-06T00:00:00"/>
    <d v="1899-12-30T16:51:00"/>
    <x v="18"/>
    <s v="Neha Shaikh"/>
    <x v="1"/>
    <x v="0"/>
    <s v="Gifting"/>
    <x v="2"/>
    <x v="1"/>
    <x v="0"/>
    <n v="38.56"/>
    <d v="2024-12-04T00:44:00"/>
    <d v="2024-08-31T00:33:00"/>
    <x v="0"/>
    <d v="2024-12-06T16:51:00"/>
    <d v="2024-12-05T00:44:00"/>
    <x v="0"/>
  </r>
  <r>
    <s v="ORD-20241110-03786"/>
    <x v="0"/>
    <s v="PER-002"/>
    <x v="15"/>
    <n v="19.82"/>
    <x v="0"/>
    <n v="1"/>
    <x v="323"/>
    <x v="9"/>
    <d v="1899-12-30T10:11:00"/>
    <s v="10"/>
    <d v="2024-11-10T00:00:00"/>
    <d v="1899-12-30T14:11:00"/>
    <x v="8"/>
    <s v="Hamad Al Mansoori"/>
    <x v="2"/>
    <x v="1"/>
    <s v="Personalized"/>
    <x v="1"/>
    <x v="3"/>
    <x v="0"/>
    <n v="19.82"/>
    <d v="2024-11-10T00:56:00"/>
    <d v="2024-08-10T00:56:00"/>
    <x v="0"/>
    <d v="2024-11-10T14:11:00"/>
    <d v="2024-11-11T00:56:00"/>
    <x v="1"/>
  </r>
  <r>
    <s v="ORD-20241205-03787"/>
    <x v="0"/>
    <s v="PAF-001"/>
    <x v="12"/>
    <n v="21.32"/>
    <x v="11"/>
    <n v="1"/>
    <x v="57"/>
    <x v="11"/>
    <d v="1899-12-30T10:21:00"/>
    <s v="10"/>
    <d v="2024-12-05T00:00:00"/>
    <d v="1899-12-30T16:21:00"/>
    <x v="29"/>
    <s v="Meera Hussain"/>
    <x v="2"/>
    <x v="1"/>
    <s v="Bakery"/>
    <x v="1"/>
    <x v="1"/>
    <x v="0"/>
    <n v="21.32"/>
    <d v="2024-12-05T00:25:00"/>
    <d v="2024-08-05T01:29:00"/>
    <x v="0"/>
    <d v="2024-12-05T16:21:00"/>
    <d v="2024-12-06T00:25:00"/>
    <x v="1"/>
  </r>
  <r>
    <s v="ORD-20250209-03788"/>
    <x v="0"/>
    <s v="CKE-001"/>
    <x v="7"/>
    <n v="54.75"/>
    <x v="8"/>
    <n v="1"/>
    <x v="352"/>
    <x v="5"/>
    <d v="1899-12-30T20:21:00"/>
    <s v="20"/>
    <d v="2025-02-10T00:00:00"/>
    <d v="1899-12-30T15:08:00"/>
    <x v="15"/>
    <s v="Hina Khan"/>
    <x v="2"/>
    <x v="1"/>
    <s v="Cakes"/>
    <x v="0"/>
    <x v="3"/>
    <x v="0"/>
    <n v="54.75"/>
    <d v="2025-02-09T01:07:00"/>
    <d v="2024-08-13T00:33:00"/>
    <x v="0"/>
    <d v="2025-02-10T15:08:00"/>
    <d v="2025-02-10T01:07:00"/>
    <x v="0"/>
  </r>
  <r>
    <s v="ORD-20250114-03789"/>
    <x v="0"/>
    <s v="SWT-001"/>
    <x v="9"/>
    <n v="28.76"/>
    <x v="7"/>
    <n v="1"/>
    <x v="46"/>
    <x v="4"/>
    <d v="1899-12-30T11:38:00"/>
    <s v="11"/>
    <d v="2025-01-15T00:00:00"/>
    <d v="1899-12-30T12:38:00"/>
    <x v="7"/>
    <s v="Ayesha Patel"/>
    <x v="0"/>
    <x v="1"/>
    <s v="Dates &amp; Sweets"/>
    <x v="0"/>
    <x v="1"/>
    <x v="0"/>
    <n v="28.76"/>
    <d v="2025-01-14T00:22:00"/>
    <d v="2024-08-01T00:11:00"/>
    <x v="0"/>
    <d v="2025-01-15T12:38:00"/>
    <d v="2025-01-15T00:22:00"/>
    <x v="0"/>
  </r>
  <r>
    <s v="ORD-20240914-03790"/>
    <x v="0"/>
    <s v="HMP-002"/>
    <x v="8"/>
    <n v="91.06"/>
    <x v="7"/>
    <n v="2"/>
    <x v="68"/>
    <x v="3"/>
    <d v="1899-12-30T18:01:00"/>
    <s v="18"/>
    <d v="2024-09-15T00:00:00"/>
    <d v="1899-12-30T18:18:00"/>
    <x v="7"/>
    <s v="Rakesh Khan"/>
    <x v="0"/>
    <x v="0"/>
    <s v="Hamper"/>
    <x v="0"/>
    <x v="4"/>
    <x v="0"/>
    <n v="182.12"/>
    <d v="2024-09-14T00:44:00"/>
    <d v="2024-08-02T01:18:00"/>
    <x v="0"/>
    <d v="2024-09-15T18:18:00"/>
    <d v="2024-09-15T00:44:00"/>
    <x v="0"/>
  </r>
  <r>
    <s v="ORD-20250609-03791"/>
    <x v="0"/>
    <s v="HOM-001"/>
    <x v="3"/>
    <n v="30.01"/>
    <x v="2"/>
    <n v="2"/>
    <x v="150"/>
    <x v="6"/>
    <d v="1899-12-30T21:00:00"/>
    <s v="21"/>
    <d v="2025-06-10T00:00:00"/>
    <d v="1899-12-30T14:17:00"/>
    <x v="5"/>
    <s v="Meera Ahmed"/>
    <x v="2"/>
    <x v="1"/>
    <s v="Home Fragrance"/>
    <x v="0"/>
    <x v="1"/>
    <x v="1"/>
    <n v="60.02"/>
    <d v="2025-06-09T01:15:00"/>
    <d v="2024-08-17T01:18:00"/>
    <x v="0"/>
    <d v="2025-06-10T14:17:00"/>
    <d v="2025-06-10T01:15:00"/>
    <x v="0"/>
  </r>
  <r>
    <s v="ORD-20250813-03792"/>
    <x v="0"/>
    <s v="TOY-001"/>
    <x v="0"/>
    <n v="18.89"/>
    <x v="1"/>
    <n v="1"/>
    <x v="159"/>
    <x v="7"/>
    <d v="1899-12-30T17:18:00"/>
    <s v="17"/>
    <d v="2025-08-14T00:00:00"/>
    <d v="1899-12-30T20:18:00"/>
    <x v="33"/>
    <s v="Abdullah Al Falasi"/>
    <x v="6"/>
    <x v="1"/>
    <s v="Toys"/>
    <x v="0"/>
    <x v="6"/>
    <x v="0"/>
    <n v="18.89"/>
    <d v="2025-08-13T00:33:00"/>
    <d v="2024-11-25T01:07:00"/>
    <x v="0"/>
    <d v="2025-08-14T20:18:00"/>
    <d v="2025-08-14T00:33:00"/>
    <x v="0"/>
  </r>
  <r>
    <s v="ORD-20250323-03793"/>
    <x v="0"/>
    <s v="HOM-001"/>
    <x v="3"/>
    <n v="33.93"/>
    <x v="6"/>
    <n v="1"/>
    <x v="2"/>
    <x v="2"/>
    <d v="1899-12-30T20:46:00"/>
    <s v="20"/>
    <d v="2025-03-24T00:00:00"/>
    <d v="1899-12-30T21:46:00"/>
    <x v="33"/>
    <s v="Imran Iqbal"/>
    <x v="6"/>
    <x v="0"/>
    <s v="Home Fragrance"/>
    <x v="0"/>
    <x v="1"/>
    <x v="0"/>
    <n v="33.93"/>
    <d v="2025-03-23T01:18:00"/>
    <d v="2024-08-01T00:44:00"/>
    <x v="0"/>
    <d v="2025-03-24T21:46:00"/>
    <d v="2025-03-24T01:18:00"/>
    <x v="0"/>
  </r>
  <r>
    <s v="ORD-20241011-03794"/>
    <x v="0"/>
    <s v="HMP-001"/>
    <x v="11"/>
    <n v="77.290000000000006"/>
    <x v="10"/>
    <n v="1"/>
    <x v="190"/>
    <x v="10"/>
    <d v="1899-12-30T11:36:00"/>
    <s v="11"/>
    <d v="2024-10-11T00:00:00"/>
    <d v="1899-12-30T15:36:00"/>
    <x v="5"/>
    <s v="Bilal Kumar"/>
    <x v="0"/>
    <x v="1"/>
    <s v="Hamper"/>
    <x v="1"/>
    <x v="5"/>
    <x v="0"/>
    <n v="77.290000000000006"/>
    <d v="2024-10-11T00:33:00"/>
    <d v="2024-08-11T00:44:00"/>
    <x v="0"/>
    <d v="2024-10-11T15:36:00"/>
    <d v="2024-10-12T00:33:00"/>
    <x v="1"/>
  </r>
  <r>
    <s v="ORD-20250726-03795"/>
    <x v="0"/>
    <s v="GFT-001"/>
    <x v="2"/>
    <n v="35.869999999999997"/>
    <x v="6"/>
    <n v="2"/>
    <x v="89"/>
    <x v="8"/>
    <d v="1899-12-30T15:31:00"/>
    <s v="15"/>
    <d v="2025-07-27T00:00:00"/>
    <d v="1899-12-30T18:31:00"/>
    <x v="12"/>
    <s v="Imran Patel"/>
    <x v="1"/>
    <x v="0"/>
    <s v="Gifting"/>
    <x v="0"/>
    <x v="4"/>
    <x v="0"/>
    <n v="71.739999999999995"/>
    <d v="2025-07-26T01:18:00"/>
    <d v="2024-08-04T00:56:00"/>
    <x v="0"/>
    <d v="2025-07-27T18:31:00"/>
    <d v="2025-07-27T01:18:00"/>
    <x v="0"/>
  </r>
  <r>
    <s v="ORD-20241025-03796"/>
    <x v="0"/>
    <s v="HMP-001"/>
    <x v="11"/>
    <n v="65.89"/>
    <x v="12"/>
    <n v="2"/>
    <x v="277"/>
    <x v="10"/>
    <d v="1899-12-30T19:54:00"/>
    <s v="19"/>
    <d v="2024-10-27T00:00:00"/>
    <d v="1899-12-30T21:54:00"/>
    <x v="16"/>
    <s v="Priya Khan"/>
    <x v="0"/>
    <x v="0"/>
    <s v="Hamper"/>
    <x v="2"/>
    <x v="0"/>
    <x v="1"/>
    <n v="131.78"/>
    <d v="2024-10-25T01:07:00"/>
    <d v="2024-10-05T00:44:00"/>
    <x v="0"/>
    <d v="2024-10-27T21:54:00"/>
    <d v="2024-10-26T01:07:00"/>
    <x v="0"/>
  </r>
  <r>
    <s v="ORD-20250510-03797"/>
    <x v="0"/>
    <s v="PAF-001"/>
    <x v="12"/>
    <n v="17.37"/>
    <x v="8"/>
    <n v="1"/>
    <x v="345"/>
    <x v="1"/>
    <d v="1899-12-30T11:21:00"/>
    <s v="11"/>
    <d v="2025-05-11T00:00:00"/>
    <d v="1899-12-30T15:21:00"/>
    <x v="16"/>
    <s v="Reem Al Falasi"/>
    <x v="0"/>
    <x v="0"/>
    <s v="Bakery"/>
    <x v="0"/>
    <x v="1"/>
    <x v="0"/>
    <n v="17.37"/>
    <d v="2025-05-10T01:07:00"/>
    <d v="2024-08-27T00:44:00"/>
    <x v="0"/>
    <d v="2025-05-11T15:21:00"/>
    <d v="2025-05-11T01:07:00"/>
    <x v="0"/>
  </r>
  <r>
    <s v="ORD-20241013-03798"/>
    <x v="0"/>
    <s v="FLW-002"/>
    <x v="5"/>
    <n v="56.71"/>
    <x v="10"/>
    <n v="1"/>
    <x v="151"/>
    <x v="10"/>
    <d v="1899-12-30T18:58:00"/>
    <s v="18"/>
    <d v="2024-10-14T00:00:00"/>
    <d v="1899-12-30T20:58:00"/>
    <x v="15"/>
    <s v="Hassan Chaudhry"/>
    <x v="2"/>
    <x v="0"/>
    <s v="Flowers"/>
    <x v="0"/>
    <x v="1"/>
    <x v="1"/>
    <n v="56.71"/>
    <d v="2024-10-13T01:18:00"/>
    <d v="2024-08-17T00:56:00"/>
    <x v="0"/>
    <d v="2024-10-14T20:58:00"/>
    <d v="2024-10-14T01:18:00"/>
    <x v="0"/>
  </r>
  <r>
    <s v="ORD-20240830-03799"/>
    <x v="0"/>
    <s v="FLW-002"/>
    <x v="5"/>
    <n v="54.58"/>
    <x v="5"/>
    <n v="1"/>
    <x v="287"/>
    <x v="7"/>
    <d v="1899-12-30T14:27:00"/>
    <s v="14"/>
    <d v="2024-09-01T00:00:00"/>
    <d v="1899-12-30T19:27:00"/>
    <x v="35"/>
    <s v="Noor Al Hosani"/>
    <x v="5"/>
    <x v="0"/>
    <s v="Flowers"/>
    <x v="2"/>
    <x v="0"/>
    <x v="1"/>
    <n v="54.58"/>
    <d v="2024-08-30T00:33:00"/>
    <d v="2024-08-30T00:33:00"/>
    <x v="1"/>
    <d v="2024-09-01T19:27:00"/>
    <d v="2024-08-31T00:33:00"/>
    <x v="0"/>
  </r>
  <r>
    <s v="ORD-20241219-03800"/>
    <x v="0"/>
    <s v="SWT-001"/>
    <x v="9"/>
    <n v="26.85"/>
    <x v="7"/>
    <n v="1"/>
    <x v="124"/>
    <x v="11"/>
    <d v="1899-12-30T18:04:00"/>
    <s v="18"/>
    <d v="2024-12-20T00:00:00"/>
    <d v="1899-12-30T18:04:00"/>
    <x v="6"/>
    <s v="Saeed Al Hosani"/>
    <x v="0"/>
    <x v="0"/>
    <s v="Dates &amp; Sweets"/>
    <x v="0"/>
    <x v="1"/>
    <x v="0"/>
    <n v="26.85"/>
    <d v="2024-12-19T01:18:00"/>
    <d v="2024-08-11T01:18:00"/>
    <x v="0"/>
    <d v="2024-12-20T18:04:00"/>
    <d v="2024-12-20T01:18:00"/>
    <x v="0"/>
  </r>
  <r>
    <s v="ORD-20241011-03801"/>
    <x v="0"/>
    <s v="FLW-001"/>
    <x v="1"/>
    <n v="49.95"/>
    <x v="0"/>
    <n v="2"/>
    <x v="190"/>
    <x v="10"/>
    <d v="1899-12-30T11:33:00"/>
    <s v="11"/>
    <d v="2024-10-11T00:00:00"/>
    <d v="1899-12-30T17:33:00"/>
    <x v="35"/>
    <s v="Aijaz Hussain"/>
    <x v="5"/>
    <x v="0"/>
    <s v="Flowers"/>
    <x v="1"/>
    <x v="1"/>
    <x v="2"/>
    <n v="99.9"/>
    <d v="2024-10-11T00:25:00"/>
    <d v="2024-08-19T00:33:00"/>
    <x v="0"/>
    <d v="2024-10-11T17:33:00"/>
    <d v="2024-10-12T00:25:00"/>
    <x v="1"/>
  </r>
  <r>
    <s v="ORD-20250603-03802"/>
    <x v="0"/>
    <s v="DAT-001"/>
    <x v="6"/>
    <n v="30.3"/>
    <x v="7"/>
    <n v="1"/>
    <x v="107"/>
    <x v="6"/>
    <d v="1899-12-30T10:40:00"/>
    <s v="10"/>
    <d v="2025-06-03T00:00:00"/>
    <d v="1899-12-30T17:40:00"/>
    <x v="28"/>
    <s v="Fatima Al Suwaidi"/>
    <x v="3"/>
    <x v="0"/>
    <s v="Dates &amp; Sweets"/>
    <x v="1"/>
    <x v="0"/>
    <x v="1"/>
    <n v="30.3"/>
    <d v="2025-06-03T00:44:00"/>
    <d v="2024-10-30T00:22:00"/>
    <x v="0"/>
    <d v="2025-06-03T17:40:00"/>
    <d v="2025-06-04T00:44:00"/>
    <x v="1"/>
  </r>
  <r>
    <s v="ORD-20241215-03803"/>
    <x v="0"/>
    <s v="GFT-001"/>
    <x v="2"/>
    <n v="38.159999999999997"/>
    <x v="2"/>
    <n v="1"/>
    <x v="342"/>
    <x v="11"/>
    <d v="1899-12-30T20:33:00"/>
    <s v="20"/>
    <d v="2024-12-17T00:00:00"/>
    <d v="1899-12-30T11:45:00"/>
    <x v="13"/>
    <s v="Abdullah Al Mansoori"/>
    <x v="3"/>
    <x v="1"/>
    <s v="Gifting"/>
    <x v="2"/>
    <x v="0"/>
    <x v="1"/>
    <n v="38.159999999999997"/>
    <d v="2024-12-15T00:25:00"/>
    <d v="2024-09-22T00:25:00"/>
    <x v="0"/>
    <d v="2024-12-17T11:45:00"/>
    <d v="2024-12-16T00:25:00"/>
    <x v="0"/>
  </r>
  <r>
    <s v="ORD-20250503-03804"/>
    <x v="0"/>
    <s v="HMP-001"/>
    <x v="11"/>
    <n v="75.52"/>
    <x v="12"/>
    <n v="2"/>
    <x v="95"/>
    <x v="1"/>
    <d v="1899-12-30T20:25:00"/>
    <s v="20"/>
    <d v="2025-05-05T00:00:00"/>
    <d v="1899-12-30T17:51:00"/>
    <x v="7"/>
    <s v="Faisal Al Hosani"/>
    <x v="0"/>
    <x v="0"/>
    <s v="Hamper"/>
    <x v="2"/>
    <x v="0"/>
    <x v="0"/>
    <n v="151.04"/>
    <d v="2025-05-03T00:44:00"/>
    <d v="2024-08-02T00:44:00"/>
    <x v="0"/>
    <d v="2025-05-05T17:51:00"/>
    <d v="2025-05-04T00:44:00"/>
    <x v="0"/>
  </r>
  <r>
    <s v="ORD-20250703-03805"/>
    <x v="0"/>
    <s v="CKE-001"/>
    <x v="7"/>
    <n v="51.71"/>
    <x v="8"/>
    <n v="1"/>
    <x v="299"/>
    <x v="8"/>
    <d v="1899-12-30T19:13:00"/>
    <s v="19"/>
    <d v="2025-07-04T00:00:00"/>
    <d v="1899-12-30T19:13:00"/>
    <x v="11"/>
    <s v="Sana Shah"/>
    <x v="0"/>
    <x v="0"/>
    <s v="Cakes"/>
    <x v="0"/>
    <x v="3"/>
    <x v="0"/>
    <n v="51.71"/>
    <d v="2025-07-03T00:44:00"/>
    <d v="2024-08-11T01:29:00"/>
    <x v="0"/>
    <d v="2025-07-04T19:13:00"/>
    <d v="2025-07-04T00:44:00"/>
    <x v="0"/>
  </r>
  <r>
    <s v="ORD-20250517-03806"/>
    <x v="0"/>
    <s v="PRF-001"/>
    <x v="14"/>
    <n v="129.51"/>
    <x v="12"/>
    <n v="1"/>
    <x v="307"/>
    <x v="1"/>
    <d v="1899-12-30T17:02:00"/>
    <s v="17"/>
    <d v="2025-05-18T00:00:00"/>
    <d v="1899-12-30T17:02:00"/>
    <x v="1"/>
    <s v="Mohammed Al Suwaidi"/>
    <x v="1"/>
    <x v="0"/>
    <s v="Perfume"/>
    <x v="0"/>
    <x v="0"/>
    <x v="0"/>
    <n v="129.51"/>
    <d v="2025-05-17T00:22:00"/>
    <d v="2024-08-05T00:22:00"/>
    <x v="0"/>
    <d v="2025-05-18T17:02:00"/>
    <d v="2025-05-18T00:22:00"/>
    <x v="0"/>
  </r>
  <r>
    <s v="ORD-20250206-03807"/>
    <x v="0"/>
    <s v="GFT-001"/>
    <x v="2"/>
    <n v="34.39"/>
    <x v="2"/>
    <n v="1"/>
    <x v="73"/>
    <x v="5"/>
    <d v="1899-12-30T17:32:00"/>
    <s v="17"/>
    <d v="2025-02-07T00:00:00"/>
    <d v="1899-12-30T20:32:00"/>
    <x v="5"/>
    <s v="Rakesh Kumar"/>
    <x v="2"/>
    <x v="0"/>
    <s v="Gifting"/>
    <x v="0"/>
    <x v="1"/>
    <x v="0"/>
    <n v="34.39"/>
    <d v="2025-02-06T00:56:00"/>
    <d v="2024-11-26T01:29:00"/>
    <x v="0"/>
    <d v="2025-02-07T20:32:00"/>
    <d v="2025-02-07T00:56:00"/>
    <x v="0"/>
  </r>
  <r>
    <s v="ORD-20250426-03808"/>
    <x v="0"/>
    <s v="SWT-001"/>
    <x v="9"/>
    <n v="30.64"/>
    <x v="7"/>
    <n v="2"/>
    <x v="129"/>
    <x v="0"/>
    <d v="1899-12-30T10:42:00"/>
    <s v="10"/>
    <d v="2025-04-26T00:00:00"/>
    <d v="1899-12-30T14:42:00"/>
    <x v="8"/>
    <s v="Yousef Al Mazrouei"/>
    <x v="2"/>
    <x v="1"/>
    <s v="Dates &amp; Sweets"/>
    <x v="1"/>
    <x v="1"/>
    <x v="1"/>
    <n v="61.28"/>
    <d v="2025-04-26T00:33:00"/>
    <d v="2024-08-18T00:56:00"/>
    <x v="0"/>
    <d v="2025-04-26T14:42:00"/>
    <d v="2025-04-27T00:33:00"/>
    <x v="1"/>
  </r>
  <r>
    <s v="ORD-20250710-03809"/>
    <x v="0"/>
    <s v="HMP-001"/>
    <x v="11"/>
    <n v="71.099999999999994"/>
    <x v="9"/>
    <n v="3"/>
    <x v="302"/>
    <x v="8"/>
    <d v="1899-12-30T18:29:00"/>
    <s v="18"/>
    <d v="2025-07-11T00:00:00"/>
    <d v="1899-12-30T20:29:00"/>
    <x v="11"/>
    <s v="Aijaz Iqbal"/>
    <x v="0"/>
    <x v="1"/>
    <s v="Hamper"/>
    <x v="0"/>
    <x v="2"/>
    <x v="1"/>
    <n v="213.29999999999998"/>
    <d v="2025-07-10T01:29:00"/>
    <d v="2024-08-04T01:18:00"/>
    <x v="0"/>
    <d v="2025-07-11T20:29:00"/>
    <d v="2025-07-11T01:29:00"/>
    <x v="0"/>
  </r>
  <r>
    <s v="ORD-20241227-03810"/>
    <x v="0"/>
    <s v="BBY-001"/>
    <x v="16"/>
    <n v="65.44"/>
    <x v="0"/>
    <n v="1"/>
    <x v="54"/>
    <x v="11"/>
    <d v="1899-12-30T10:14:00"/>
    <s v="10"/>
    <d v="2024-12-28T00:00:00"/>
    <d v="1899-12-30T12:14:00"/>
    <x v="7"/>
    <s v="John Smith"/>
    <x v="0"/>
    <x v="0"/>
    <s v="Baby"/>
    <x v="0"/>
    <x v="0"/>
    <x v="1"/>
    <n v="65.44"/>
    <d v="2024-12-27T01:29:00"/>
    <d v="2024-12-27T01:15:00"/>
    <x v="0"/>
    <d v="2024-12-28T12:14:00"/>
    <d v="2024-12-28T01:29:00"/>
    <x v="0"/>
  </r>
  <r>
    <s v="ORD-20250104-03811"/>
    <x v="0"/>
    <s v="HOM-001"/>
    <x v="3"/>
    <n v="30.03"/>
    <x v="11"/>
    <n v="3"/>
    <x v="98"/>
    <x v="4"/>
    <d v="1899-12-30T11:00:00"/>
    <s v="11"/>
    <d v="2025-01-04T00:00:00"/>
    <d v="1899-12-30T16:00:00"/>
    <x v="18"/>
    <s v="Meera Kumar"/>
    <x v="1"/>
    <x v="0"/>
    <s v="Home Fragrance"/>
    <x v="1"/>
    <x v="0"/>
    <x v="2"/>
    <n v="90.09"/>
    <d v="2025-01-04T00:33:00"/>
    <d v="2024-08-31T01:15:00"/>
    <x v="0"/>
    <d v="2025-01-04T16:00:00"/>
    <d v="2025-01-05T00:33:00"/>
    <x v="1"/>
  </r>
  <r>
    <s v="ORD-20240827-03812"/>
    <x v="0"/>
    <s v="FLW-002"/>
    <x v="5"/>
    <n v="57.11"/>
    <x v="5"/>
    <n v="1"/>
    <x v="160"/>
    <x v="7"/>
    <d v="1899-12-30T11:18:00"/>
    <s v="11"/>
    <d v="2024-08-28T00:00:00"/>
    <d v="1899-12-30T13:18:00"/>
    <x v="5"/>
    <s v="Mohammed Al Nahyan"/>
    <x v="2"/>
    <x v="0"/>
    <s v="Flowers"/>
    <x v="0"/>
    <x v="0"/>
    <x v="1"/>
    <n v="57.11"/>
    <d v="2024-08-27T00:33:00"/>
    <d v="2024-08-20T00:11:00"/>
    <x v="0"/>
    <d v="2024-08-28T13:18:00"/>
    <d v="2024-08-28T00:33:00"/>
    <x v="0"/>
  </r>
  <r>
    <s v="ORD-20241006-03813"/>
    <x v="0"/>
    <s v="HMP-001"/>
    <x v="11"/>
    <n v="63.98"/>
    <x v="9"/>
    <n v="3"/>
    <x v="262"/>
    <x v="10"/>
    <d v="1899-12-30T11:09:00"/>
    <s v="11"/>
    <d v="2024-10-06T00:00:00"/>
    <d v="1899-12-30T16:09:00"/>
    <x v="4"/>
    <s v="Mohammed Al Bateen"/>
    <x v="0"/>
    <x v="1"/>
    <s v="Hamper"/>
    <x v="1"/>
    <x v="1"/>
    <x v="2"/>
    <n v="191.94"/>
    <d v="2024-10-06T00:33:00"/>
    <d v="2024-09-05T00:22:00"/>
    <x v="0"/>
    <d v="2024-10-06T16:09:00"/>
    <d v="2024-10-07T00:33:00"/>
    <x v="1"/>
  </r>
  <r>
    <s v="ORD-20240903-03814"/>
    <x v="0"/>
    <s v="PAF-001"/>
    <x v="12"/>
    <n v="21.24"/>
    <x v="3"/>
    <n v="1"/>
    <x v="72"/>
    <x v="3"/>
    <d v="1899-12-30T17:35:00"/>
    <s v="17"/>
    <d v="2024-09-04T00:00:00"/>
    <d v="1899-12-30T19:35:00"/>
    <x v="26"/>
    <s v="Meera Hussain"/>
    <x v="1"/>
    <x v="0"/>
    <s v="Bakery"/>
    <x v="0"/>
    <x v="3"/>
    <x v="0"/>
    <n v="21.24"/>
    <d v="2024-09-03T01:29:00"/>
    <d v="2024-08-05T01:29:00"/>
    <x v="0"/>
    <d v="2024-09-04T19:35:00"/>
    <d v="2024-09-04T01:29:00"/>
    <x v="0"/>
  </r>
  <r>
    <s v="ORD-20241201-03815"/>
    <x v="0"/>
    <s v="FLW-002"/>
    <x v="5"/>
    <n v="58.49"/>
    <x v="10"/>
    <n v="1"/>
    <x v="329"/>
    <x v="11"/>
    <d v="1899-12-30T14:40:00"/>
    <s v="14"/>
    <d v="2024-12-01T00:00:00"/>
    <d v="1899-12-30T21:40:00"/>
    <x v="24"/>
    <s v="Neha Hussain"/>
    <x v="1"/>
    <x v="0"/>
    <s v="Flowers"/>
    <x v="1"/>
    <x v="1"/>
    <x v="0"/>
    <n v="58.49"/>
    <d v="2024-12-01T00:11:00"/>
    <d v="2024-10-30T00:56:00"/>
    <x v="0"/>
    <d v="2024-12-01T21:40:00"/>
    <d v="2024-12-02T00:11:00"/>
    <x v="1"/>
  </r>
  <r>
    <s v="ORD-20241203-03816"/>
    <x v="0"/>
    <s v="PAF-001"/>
    <x v="12"/>
    <n v="21.48"/>
    <x v="3"/>
    <n v="3"/>
    <x v="97"/>
    <x v="11"/>
    <d v="1899-12-30T11:47:00"/>
    <s v="11"/>
    <d v="2024-12-03T00:00:00"/>
    <d v="1899-12-30T17:47:00"/>
    <x v="7"/>
    <s v="Reem Al Falasi"/>
    <x v="0"/>
    <x v="1"/>
    <s v="Bakery"/>
    <x v="1"/>
    <x v="1"/>
    <x v="2"/>
    <n v="64.44"/>
    <d v="2024-12-03T00:22:00"/>
    <d v="2024-08-27T00:44:00"/>
    <x v="0"/>
    <d v="2024-12-03T17:47:00"/>
    <d v="2024-12-04T00:22:00"/>
    <x v="1"/>
  </r>
  <r>
    <s v="ORD-20250216-03817"/>
    <x v="0"/>
    <s v="DAT-001"/>
    <x v="6"/>
    <n v="28.43"/>
    <x v="7"/>
    <n v="1"/>
    <x v="295"/>
    <x v="5"/>
    <d v="1899-12-30T11:48:00"/>
    <s v="11"/>
    <d v="2025-02-17T00:00:00"/>
    <d v="1899-12-30T13:48:00"/>
    <x v="7"/>
    <s v="Ahmed Al Hosani"/>
    <x v="0"/>
    <x v="1"/>
    <s v="Dates &amp; Sweets"/>
    <x v="0"/>
    <x v="0"/>
    <x v="0"/>
    <n v="28.43"/>
    <d v="2025-02-16T01:07:00"/>
    <d v="2024-08-13T00:44:00"/>
    <x v="0"/>
    <d v="2025-02-17T13:48:00"/>
    <d v="2025-02-17T01:07:00"/>
    <x v="0"/>
  </r>
  <r>
    <s v="ORD-20250531-03818"/>
    <x v="0"/>
    <s v="HMP-002"/>
    <x v="8"/>
    <n v="91.71"/>
    <x v="4"/>
    <n v="1"/>
    <x v="134"/>
    <x v="1"/>
    <d v="1899-12-30T14:44:00"/>
    <s v="14"/>
    <d v="2025-06-01T00:00:00"/>
    <d v="1899-12-30T20:44:00"/>
    <x v="3"/>
    <s v="Sara Shaikh"/>
    <x v="0"/>
    <x v="0"/>
    <s v="Hamper"/>
    <x v="0"/>
    <x v="0"/>
    <x v="1"/>
    <n v="91.71"/>
    <d v="2025-05-31T01:29:00"/>
    <d v="2024-08-22T01:18:00"/>
    <x v="0"/>
    <d v="2025-06-01T20:44:00"/>
    <d v="2025-06-01T01:29:00"/>
    <x v="0"/>
  </r>
  <r>
    <s v="ORD-20250715-03819"/>
    <x v="0"/>
    <s v="GFT-001"/>
    <x v="2"/>
    <n v="33.01"/>
    <x v="10"/>
    <n v="1"/>
    <x v="140"/>
    <x v="8"/>
    <d v="1899-12-30T18:41:00"/>
    <s v="18"/>
    <d v="2025-07-17T00:00:00"/>
    <d v="1899-12-30T15:30:00"/>
    <x v="6"/>
    <s v="Ali Iqbal"/>
    <x v="0"/>
    <x v="1"/>
    <s v="Gifting"/>
    <x v="2"/>
    <x v="4"/>
    <x v="0"/>
    <n v="33.01"/>
    <d v="2025-07-15T00:22:00"/>
    <d v="2024-08-20T00:44:00"/>
    <x v="0"/>
    <d v="2025-07-17T15:30:00"/>
    <d v="2025-07-16T00:22:00"/>
    <x v="0"/>
  </r>
  <r>
    <s v="ORD-20241031-03820"/>
    <x v="0"/>
    <s v="TOY-001"/>
    <x v="0"/>
    <n v="15.78"/>
    <x v="0"/>
    <n v="1"/>
    <x v="340"/>
    <x v="10"/>
    <d v="1899-12-30T20:03:00"/>
    <s v="20"/>
    <d v="2024-11-01T00:00:00"/>
    <d v="1899-12-30T17:16:00"/>
    <x v="11"/>
    <s v="Hina Shaikh"/>
    <x v="0"/>
    <x v="0"/>
    <s v="Toys"/>
    <x v="0"/>
    <x v="2"/>
    <x v="0"/>
    <n v="15.78"/>
    <d v="2024-10-31T01:07:00"/>
    <d v="2024-08-02T00:56:00"/>
    <x v="0"/>
    <d v="2024-11-01T17:16:00"/>
    <d v="2024-11-01T01:07:00"/>
    <x v="0"/>
  </r>
  <r>
    <s v="ORD-20241102-03821"/>
    <x v="0"/>
    <s v="HOM-001"/>
    <x v="3"/>
    <n v="29.61"/>
    <x v="11"/>
    <n v="1"/>
    <x v="17"/>
    <x v="9"/>
    <d v="1899-12-30T16:27:00"/>
    <s v="16"/>
    <d v="2024-11-03T00:00:00"/>
    <d v="1899-12-30T16:27:00"/>
    <x v="18"/>
    <s v="Saeed Al Hosani"/>
    <x v="1"/>
    <x v="0"/>
    <s v="Home Fragrance"/>
    <x v="0"/>
    <x v="3"/>
    <x v="1"/>
    <n v="29.61"/>
    <d v="2024-11-02T01:07:00"/>
    <d v="2024-08-11T01:18:00"/>
    <x v="0"/>
    <d v="2024-11-03T16:27:00"/>
    <d v="2024-11-03T01:07:00"/>
    <x v="0"/>
  </r>
  <r>
    <s v="ORD-20250530-03822"/>
    <x v="0"/>
    <s v="BAL-001"/>
    <x v="13"/>
    <n v="24.03"/>
    <x v="5"/>
    <n v="1"/>
    <x v="67"/>
    <x v="1"/>
    <d v="1899-12-30T16:24:00"/>
    <s v="16"/>
    <d v="2025-05-31T00:00:00"/>
    <d v="1899-12-30T17:24:00"/>
    <x v="7"/>
    <s v="Imran Verma"/>
    <x v="0"/>
    <x v="1"/>
    <s v="Balloons"/>
    <x v="0"/>
    <x v="1"/>
    <x v="1"/>
    <n v="24.03"/>
    <d v="2025-05-30T00:33:00"/>
    <d v="2024-08-24T01:07:00"/>
    <x v="0"/>
    <d v="2025-05-31T17:24:00"/>
    <d v="2025-05-31T00:33:00"/>
    <x v="0"/>
  </r>
  <r>
    <s v="ORD-20250109-03823"/>
    <x v="0"/>
    <s v="PER-002"/>
    <x v="15"/>
    <n v="18.45"/>
    <x v="0"/>
    <n v="1"/>
    <x v="138"/>
    <x v="4"/>
    <d v="1899-12-30T12:03:00"/>
    <s v="12"/>
    <d v="2025-01-09T00:00:00"/>
    <d v="1899-12-30T17:03:00"/>
    <x v="10"/>
    <s v="Hassan Verma"/>
    <x v="1"/>
    <x v="1"/>
    <s v="Personalized"/>
    <x v="1"/>
    <x v="5"/>
    <x v="0"/>
    <n v="18.45"/>
    <d v="2025-01-09T00:33:00"/>
    <d v="2024-09-13T00:22:00"/>
    <x v="0"/>
    <d v="2025-01-09T17:03:00"/>
    <d v="2025-01-10T00:33:00"/>
    <x v="1"/>
  </r>
  <r>
    <s v="ORD-20250322-03824"/>
    <x v="0"/>
    <s v="PAF-001"/>
    <x v="12"/>
    <n v="21.69"/>
    <x v="8"/>
    <n v="1"/>
    <x v="286"/>
    <x v="2"/>
    <d v="1899-12-30T20:50:00"/>
    <s v="20"/>
    <d v="2025-03-23T00:00:00"/>
    <d v="1899-12-30T20:50:00"/>
    <x v="12"/>
    <s v="John Taylor"/>
    <x v="1"/>
    <x v="1"/>
    <s v="Bakery"/>
    <x v="0"/>
    <x v="0"/>
    <x v="2"/>
    <n v="21.69"/>
    <d v="2025-03-22T00:56:00"/>
    <d v="2024-12-22T00:33:00"/>
    <x v="0"/>
    <d v="2025-03-23T20:50:00"/>
    <d v="2025-03-23T00:56:00"/>
    <x v="0"/>
  </r>
  <r>
    <s v="ORD-20250811-03825"/>
    <x v="0"/>
    <s v="FLW-002"/>
    <x v="5"/>
    <n v="57.16"/>
    <x v="5"/>
    <n v="2"/>
    <x v="372"/>
    <x v="7"/>
    <d v="1899-12-30T20:35:00"/>
    <s v="20"/>
    <d v="2025-08-13T00:00:00"/>
    <d v="1899-12-30T20:50:00"/>
    <x v="30"/>
    <s v="Maryam Al Bateen"/>
    <x v="4"/>
    <x v="1"/>
    <s v="Flowers"/>
    <x v="2"/>
    <x v="0"/>
    <x v="0"/>
    <n v="114.32"/>
    <d v="2025-08-11T01:29:00"/>
    <d v="2024-08-27T01:18:00"/>
    <x v="0"/>
    <d v="2025-08-13T20:50:00"/>
    <d v="2025-08-12T01:29:00"/>
    <x v="0"/>
  </r>
  <r>
    <s v="ORD-20250726-03826"/>
    <x v="0"/>
    <s v="HMP-001"/>
    <x v="11"/>
    <n v="74.94"/>
    <x v="12"/>
    <n v="1"/>
    <x v="89"/>
    <x v="8"/>
    <d v="1899-12-30T12:24:00"/>
    <s v="12"/>
    <d v="2025-07-27T00:00:00"/>
    <d v="1899-12-30T15:24:00"/>
    <x v="18"/>
    <s v="Hassan Shah"/>
    <x v="1"/>
    <x v="1"/>
    <s v="Hamper"/>
    <x v="0"/>
    <x v="1"/>
    <x v="0"/>
    <n v="74.94"/>
    <d v="2025-07-26T01:07:00"/>
    <d v="2024-08-11T00:33:00"/>
    <x v="0"/>
    <d v="2025-07-27T15:24:00"/>
    <d v="2025-07-27T01:07:00"/>
    <x v="0"/>
  </r>
  <r>
    <s v="ORD-20240924-03827"/>
    <x v="0"/>
    <s v="CRP-001"/>
    <x v="4"/>
    <n v="171.76"/>
    <x v="9"/>
    <n v="3"/>
    <x v="100"/>
    <x v="3"/>
    <d v="1899-12-30T19:38:00"/>
    <s v="19"/>
    <d v="2024-09-25T00:00:00"/>
    <d v="1899-12-30T21:38:00"/>
    <x v="22"/>
    <s v="Omar Al Nuaimi"/>
    <x v="5"/>
    <x v="0"/>
    <s v="Hamper"/>
    <x v="0"/>
    <x v="3"/>
    <x v="1"/>
    <n v="515.28"/>
    <d v="2024-09-24T00:56:00"/>
    <d v="2024-08-03T00:22:00"/>
    <x v="0"/>
    <d v="2024-09-25T21:38:00"/>
    <d v="2024-09-25T00:56:00"/>
    <x v="0"/>
  </r>
  <r>
    <s v="ORD-20241112-03828"/>
    <x v="0"/>
    <s v="SWT-001"/>
    <x v="9"/>
    <n v="27.23"/>
    <x v="7"/>
    <n v="3"/>
    <x v="48"/>
    <x v="9"/>
    <d v="1899-12-30T13:15:00"/>
    <s v="13"/>
    <d v="2024-11-13T00:00:00"/>
    <d v="1899-12-30T14:15:00"/>
    <x v="3"/>
    <s v="Aijaz Ahmed"/>
    <x v="0"/>
    <x v="1"/>
    <s v="Dates &amp; Sweets"/>
    <x v="0"/>
    <x v="1"/>
    <x v="0"/>
    <n v="81.69"/>
    <d v="2024-11-12T00:33:00"/>
    <d v="2024-08-29T01:18:00"/>
    <x v="0"/>
    <d v="2024-11-13T14:15:00"/>
    <d v="2024-11-13T00:33:00"/>
    <x v="0"/>
  </r>
  <r>
    <s v="ORD-20250730-03829"/>
    <x v="0"/>
    <s v="FLW-001"/>
    <x v="1"/>
    <n v="50.09"/>
    <x v="11"/>
    <n v="1"/>
    <x v="12"/>
    <x v="8"/>
    <d v="1899-12-30T12:18:00"/>
    <s v="12"/>
    <d v="2025-07-31T00:00:00"/>
    <d v="1899-12-30T12:18:00"/>
    <x v="23"/>
    <s v="Faisal Al Mazrouei"/>
    <x v="5"/>
    <x v="1"/>
    <s v="Flowers"/>
    <x v="0"/>
    <x v="4"/>
    <x v="2"/>
    <n v="50.09"/>
    <d v="2025-07-30T00:25:00"/>
    <d v="2024-09-20T01:15:00"/>
    <x v="0"/>
    <d v="2025-07-31T12:18:00"/>
    <d v="2025-07-31T00:25:00"/>
    <x v="0"/>
  </r>
  <r>
    <s v="ORD-20240824-03830"/>
    <x v="0"/>
    <s v="HMP-001"/>
    <x v="11"/>
    <n v="71.94"/>
    <x v="10"/>
    <n v="1"/>
    <x v="267"/>
    <x v="7"/>
    <d v="1899-12-30T19:31:00"/>
    <s v="19"/>
    <d v="2024-08-25T00:00:00"/>
    <d v="1899-12-30T19:31:00"/>
    <x v="3"/>
    <s v="Ayesha Kumar"/>
    <x v="0"/>
    <x v="1"/>
    <s v="Hamper"/>
    <x v="0"/>
    <x v="4"/>
    <x v="2"/>
    <n v="71.94"/>
    <d v="2024-08-24T00:44:00"/>
    <d v="2024-08-24T00:44:00"/>
    <x v="1"/>
    <d v="2024-08-25T19:31:00"/>
    <d v="2024-08-25T00:44:00"/>
    <x v="0"/>
  </r>
  <r>
    <s v="ORD-20240905-03831"/>
    <x v="0"/>
    <s v="FLW-002"/>
    <x v="5"/>
    <n v="51.28"/>
    <x v="1"/>
    <n v="2"/>
    <x v="149"/>
    <x v="3"/>
    <d v="1899-12-30T11:24:00"/>
    <s v="11"/>
    <d v="2024-09-05T00:00:00"/>
    <d v="1899-12-30T14:24:00"/>
    <x v="16"/>
    <s v="Ayesha Ahmed"/>
    <x v="0"/>
    <x v="0"/>
    <s v="Flowers"/>
    <x v="1"/>
    <x v="1"/>
    <x v="1"/>
    <n v="102.56"/>
    <d v="2024-09-05T01:15:00"/>
    <d v="2024-09-05T01:15:00"/>
    <x v="1"/>
    <d v="2024-09-05T14:24:00"/>
    <d v="2024-09-06T01:15:00"/>
    <x v="1"/>
  </r>
  <r>
    <s v="ORD-20241009-03832"/>
    <x v="0"/>
    <s v="GFT-001"/>
    <x v="2"/>
    <n v="33.36"/>
    <x v="6"/>
    <n v="1"/>
    <x v="292"/>
    <x v="10"/>
    <d v="1899-12-30T17:25:00"/>
    <s v="17"/>
    <d v="2024-10-10T00:00:00"/>
    <d v="1899-12-30T20:25:00"/>
    <x v="3"/>
    <s v="Daniel Jones"/>
    <x v="0"/>
    <x v="1"/>
    <s v="Gifting"/>
    <x v="0"/>
    <x v="1"/>
    <x v="0"/>
    <n v="33.36"/>
    <d v="2024-10-09T00:44:00"/>
    <d v="2024-10-09T00:44:00"/>
    <x v="1"/>
    <d v="2024-10-10T20:25:00"/>
    <d v="2024-10-10T00:44:00"/>
    <x v="0"/>
  </r>
  <r>
    <s v="ORD-20250208-03833"/>
    <x v="0"/>
    <s v="GFT-001"/>
    <x v="2"/>
    <n v="33.659999999999997"/>
    <x v="2"/>
    <n v="1"/>
    <x v="256"/>
    <x v="5"/>
    <d v="1899-12-30T11:13:00"/>
    <s v="11"/>
    <d v="2025-02-09T00:00:00"/>
    <d v="1899-12-30T14:13:00"/>
    <x v="8"/>
    <s v="Aisha Al Mazrouei"/>
    <x v="2"/>
    <x v="0"/>
    <s v="Gifting"/>
    <x v="0"/>
    <x v="1"/>
    <x v="0"/>
    <n v="33.659999999999997"/>
    <d v="2025-02-08T00:11:00"/>
    <d v="2024-08-04T00:44:00"/>
    <x v="0"/>
    <d v="2025-02-09T14:13:00"/>
    <d v="2025-02-09T00:11:00"/>
    <x v="0"/>
  </r>
  <r>
    <s v="ORD-20241109-03834"/>
    <x v="0"/>
    <s v="PAF-001"/>
    <x v="12"/>
    <n v="22.63"/>
    <x v="11"/>
    <n v="1"/>
    <x v="193"/>
    <x v="9"/>
    <d v="1899-12-30T09:19:00"/>
    <s v="9"/>
    <d v="2024-11-10T00:00:00"/>
    <d v="1899-12-30T15:19:00"/>
    <x v="11"/>
    <s v="Yousef Al Falasi"/>
    <x v="0"/>
    <x v="0"/>
    <s v="Bakery"/>
    <x v="0"/>
    <x v="5"/>
    <x v="1"/>
    <n v="22.63"/>
    <d v="2024-11-09T00:44:00"/>
    <d v="2024-11-09T00:44:00"/>
    <x v="1"/>
    <d v="2024-11-10T15:19:00"/>
    <d v="2024-11-10T00:44:00"/>
    <x v="0"/>
  </r>
  <r>
    <s v="ORD-20250122-03835"/>
    <x v="0"/>
    <s v="PAF-001"/>
    <x v="12"/>
    <n v="26.13"/>
    <x v="5"/>
    <n v="1"/>
    <x v="83"/>
    <x v="4"/>
    <d v="1899-12-30T13:50:00"/>
    <s v="13"/>
    <d v="2025-01-22T00:00:00"/>
    <d v="1899-12-30T19:50:00"/>
    <x v="28"/>
    <s v="Hamad Al Suwaidi"/>
    <x v="3"/>
    <x v="0"/>
    <s v="Bakery"/>
    <x v="1"/>
    <x v="0"/>
    <x v="0"/>
    <n v="26.13"/>
    <d v="2025-01-22T01:29:00"/>
    <d v="2024-08-21T00:33:00"/>
    <x v="0"/>
    <d v="2025-01-22T19:50:00"/>
    <d v="2025-01-23T01:29:00"/>
    <x v="1"/>
  </r>
  <r>
    <s v="ORD-20241008-03836"/>
    <x v="0"/>
    <s v="GFT-001"/>
    <x v="2"/>
    <n v="33"/>
    <x v="10"/>
    <n v="1"/>
    <x v="246"/>
    <x v="10"/>
    <d v="1899-12-30T10:47:00"/>
    <s v="10"/>
    <d v="2024-10-09T00:00:00"/>
    <d v="1899-12-30T12:47:00"/>
    <x v="4"/>
    <s v="Priya Kumar"/>
    <x v="0"/>
    <x v="1"/>
    <s v="Gifting"/>
    <x v="0"/>
    <x v="0"/>
    <x v="2"/>
    <n v="33"/>
    <d v="2024-10-08T00:56:00"/>
    <d v="2024-09-12T00:44:00"/>
    <x v="0"/>
    <d v="2024-10-09T12:47:00"/>
    <d v="2024-10-09T00:56:00"/>
    <x v="0"/>
  </r>
  <r>
    <s v="ORD-20240903-03837"/>
    <x v="0"/>
    <s v="FLW-002"/>
    <x v="5"/>
    <n v="53.17"/>
    <x v="2"/>
    <n v="1"/>
    <x v="72"/>
    <x v="3"/>
    <d v="1899-12-30T09:30:00"/>
    <s v="9"/>
    <d v="2024-09-04T00:00:00"/>
    <d v="1899-12-30T14:30:00"/>
    <x v="26"/>
    <s v="Sara Hussain"/>
    <x v="1"/>
    <x v="0"/>
    <s v="Flowers"/>
    <x v="0"/>
    <x v="0"/>
    <x v="0"/>
    <n v="53.17"/>
    <d v="2024-09-03T00:33:00"/>
    <d v="2024-08-07T00:11:00"/>
    <x v="0"/>
    <d v="2024-09-04T14:30:00"/>
    <d v="2024-09-04T00:33:00"/>
    <x v="0"/>
  </r>
  <r>
    <s v="ORD-20241215-03838"/>
    <x v="0"/>
    <s v="FLW-001"/>
    <x v="1"/>
    <n v="48.75"/>
    <x v="0"/>
    <n v="1"/>
    <x v="342"/>
    <x v="11"/>
    <d v="1899-12-30T17:50:00"/>
    <s v="17"/>
    <d v="2024-12-16T00:00:00"/>
    <d v="1899-12-30T17:50:00"/>
    <x v="16"/>
    <s v="Ali Shah"/>
    <x v="0"/>
    <x v="1"/>
    <s v="Flowers"/>
    <x v="0"/>
    <x v="0"/>
    <x v="1"/>
    <n v="48.75"/>
    <d v="2024-12-15T00:56:00"/>
    <d v="2024-08-05T01:18:00"/>
    <x v="0"/>
    <d v="2024-12-16T17:50:00"/>
    <d v="2024-12-16T00:56:00"/>
    <x v="0"/>
  </r>
  <r>
    <s v="ORD-20250624-03839"/>
    <x v="0"/>
    <s v="HMP-002"/>
    <x v="8"/>
    <n v="92.08"/>
    <x v="7"/>
    <n v="1"/>
    <x v="346"/>
    <x v="6"/>
    <d v="1899-12-30T11:37:00"/>
    <s v="11"/>
    <d v="2025-06-24T00:00:00"/>
    <d v="1899-12-30T15:37:00"/>
    <x v="11"/>
    <s v="David Taylor"/>
    <x v="0"/>
    <x v="1"/>
    <s v="Hamper"/>
    <x v="1"/>
    <x v="1"/>
    <x v="0"/>
    <n v="92.08"/>
    <d v="2025-06-24T01:18:00"/>
    <d v="2024-12-20T00:22:00"/>
    <x v="0"/>
    <d v="2025-06-24T15:37:00"/>
    <d v="2025-06-25T01:18:00"/>
    <x v="1"/>
  </r>
  <r>
    <s v="ORD-20241109-03840"/>
    <x v="0"/>
    <s v="BBY-001"/>
    <x v="16"/>
    <n v="66.37"/>
    <x v="0"/>
    <n v="1"/>
    <x v="193"/>
    <x v="9"/>
    <d v="1899-12-30T15:54:00"/>
    <s v="15"/>
    <d v="2024-11-10T00:00:00"/>
    <d v="1899-12-30T21:54:00"/>
    <x v="0"/>
    <s v="Ayesha Chaudhry"/>
    <x v="0"/>
    <x v="0"/>
    <s v="Baby"/>
    <x v="0"/>
    <x v="2"/>
    <x v="1"/>
    <n v="66.37"/>
    <d v="2024-11-09T00:25:00"/>
    <d v="2024-09-22T01:15:00"/>
    <x v="0"/>
    <d v="2024-11-10T21:54:00"/>
    <d v="2024-11-10T00:25:00"/>
    <x v="0"/>
  </r>
  <r>
    <s v="ORD-20250731-03841"/>
    <x v="0"/>
    <s v="GFT-001"/>
    <x v="2"/>
    <n v="38.6"/>
    <x v="10"/>
    <n v="1"/>
    <x v="205"/>
    <x v="8"/>
    <d v="1899-12-30T14:04:00"/>
    <s v="14"/>
    <d v="2025-07-31T00:00:00"/>
    <d v="1899-12-30T17:04:00"/>
    <x v="29"/>
    <s v="Zain Shah"/>
    <x v="2"/>
    <x v="0"/>
    <s v="Gifting"/>
    <x v="1"/>
    <x v="4"/>
    <x v="0"/>
    <n v="38.6"/>
    <d v="2025-07-31T00:11:00"/>
    <d v="2024-08-03T00:56:00"/>
    <x v="0"/>
    <d v="2025-07-31T17:04:00"/>
    <d v="2025-08-01T00:11:00"/>
    <x v="1"/>
  </r>
  <r>
    <s v="ORD-20241105-03842"/>
    <x v="0"/>
    <s v="CRP-001"/>
    <x v="4"/>
    <n v="121.36"/>
    <x v="9"/>
    <n v="3"/>
    <x v="265"/>
    <x v="9"/>
    <d v="1899-12-30T17:21:00"/>
    <s v="17"/>
    <d v="2024-11-06T00:00:00"/>
    <d v="1899-12-30T16:23:00"/>
    <x v="7"/>
    <s v="Hassan Ahmed"/>
    <x v="0"/>
    <x v="0"/>
    <s v="Hamper"/>
    <x v="0"/>
    <x v="0"/>
    <x v="0"/>
    <n v="364.08"/>
    <d v="2024-11-05T01:07:00"/>
    <d v="2024-09-16T01:29:00"/>
    <x v="0"/>
    <d v="2024-11-06T16:23:00"/>
    <d v="2024-11-06T01:07:00"/>
    <x v="0"/>
  </r>
  <r>
    <s v="ORD-20250615-03843"/>
    <x v="0"/>
    <s v="HMP-001"/>
    <x v="11"/>
    <n v="72.02"/>
    <x v="12"/>
    <n v="2"/>
    <x v="127"/>
    <x v="6"/>
    <d v="1899-12-30T19:05:00"/>
    <s v="19"/>
    <d v="2025-06-16T00:00:00"/>
    <d v="1899-12-30T19:05:00"/>
    <x v="4"/>
    <s v="Hamad Al Nuaimi"/>
    <x v="0"/>
    <x v="0"/>
    <s v="Hamper"/>
    <x v="0"/>
    <x v="1"/>
    <x v="0"/>
    <n v="144.04"/>
    <d v="2025-06-15T01:29:00"/>
    <d v="2024-08-09T00:56:00"/>
    <x v="0"/>
    <d v="2025-06-16T19:05:00"/>
    <d v="2025-06-16T01:29:00"/>
    <x v="0"/>
  </r>
  <r>
    <s v="ORD-20241218-03844"/>
    <x v="0"/>
    <s v="HMP-002"/>
    <x v="8"/>
    <n v="74.349999999999994"/>
    <x v="9"/>
    <n v="6"/>
    <x v="139"/>
    <x v="11"/>
    <d v="1899-12-30T13:17:00"/>
    <s v="13"/>
    <d v="2024-12-19T00:00:00"/>
    <d v="1899-12-30T19:17:00"/>
    <x v="3"/>
    <s v="Olivia Smith"/>
    <x v="0"/>
    <x v="0"/>
    <s v="Hamper"/>
    <x v="0"/>
    <x v="1"/>
    <x v="2"/>
    <n v="446.09999999999997"/>
    <d v="2024-12-18T00:22:00"/>
    <d v="2024-10-10T00:33:00"/>
    <x v="0"/>
    <d v="2024-12-19T19:17:00"/>
    <d v="2024-12-19T00:22:00"/>
    <x v="0"/>
  </r>
  <r>
    <s v="ORD-20250623-03845"/>
    <x v="0"/>
    <s v="BBY-001"/>
    <x v="16"/>
    <n v="49.36"/>
    <x v="0"/>
    <n v="3"/>
    <x v="115"/>
    <x v="6"/>
    <d v="1899-12-30T14:25:00"/>
    <s v="14"/>
    <d v="2025-06-23T00:00:00"/>
    <d v="1899-12-30T20:25:00"/>
    <x v="20"/>
    <s v="Sophia Jones"/>
    <x v="4"/>
    <x v="1"/>
    <s v="Baby"/>
    <x v="1"/>
    <x v="4"/>
    <x v="1"/>
    <n v="148.07999999999998"/>
    <d v="2025-06-23T00:44:00"/>
    <d v="2024-08-03T00:25:00"/>
    <x v="0"/>
    <d v="2025-06-23T20:25:00"/>
    <d v="2025-06-24T00:44:00"/>
    <x v="1"/>
  </r>
  <r>
    <s v="ORD-20240926-03846"/>
    <x v="0"/>
    <s v="CKE-001"/>
    <x v="7"/>
    <n v="57.51"/>
    <x v="8"/>
    <n v="1"/>
    <x v="223"/>
    <x v="3"/>
    <d v="1899-12-30T18:24:00"/>
    <s v="18"/>
    <d v="2024-09-27T00:00:00"/>
    <d v="1899-12-30T18:24:00"/>
    <x v="15"/>
    <s v="Reem Al Falasi"/>
    <x v="2"/>
    <x v="1"/>
    <s v="Cakes"/>
    <x v="0"/>
    <x v="1"/>
    <x v="1"/>
    <n v="57.51"/>
    <d v="2024-09-26T01:07:00"/>
    <d v="2024-08-27T00:44:00"/>
    <x v="0"/>
    <d v="2024-09-27T18:24:00"/>
    <d v="2024-09-27T01:07:00"/>
    <x v="0"/>
  </r>
  <r>
    <s v="ORD-20250325-03847"/>
    <x v="0"/>
    <s v="PAF-001"/>
    <x v="12"/>
    <n v="22.43"/>
    <x v="3"/>
    <n v="1"/>
    <x v="361"/>
    <x v="2"/>
    <d v="1899-12-30T21:50:00"/>
    <s v="21"/>
    <d v="2025-03-27T00:00:00"/>
    <d v="1899-12-30T16:05:00"/>
    <x v="0"/>
    <s v="Hina Chaudhry"/>
    <x v="0"/>
    <x v="1"/>
    <s v="Bakery"/>
    <x v="2"/>
    <x v="5"/>
    <x v="0"/>
    <n v="22.43"/>
    <d v="2025-03-25T00:22:00"/>
    <d v="2024-11-25T00:56:00"/>
    <x v="0"/>
    <d v="2025-03-27T16:05:00"/>
    <d v="2025-03-26T00:22:00"/>
    <x v="0"/>
  </r>
  <r>
    <s v="ORD-20240805-03848"/>
    <x v="0"/>
    <s v="HMP-002"/>
    <x v="8"/>
    <n v="78.3"/>
    <x v="9"/>
    <n v="3"/>
    <x v="195"/>
    <x v="7"/>
    <d v="1899-12-30T11:20:00"/>
    <s v="11"/>
    <d v="2024-08-06T00:00:00"/>
    <d v="1899-12-30T17:20:00"/>
    <x v="8"/>
    <s v="Latifa Al Hosani"/>
    <x v="2"/>
    <x v="0"/>
    <s v="Hamper"/>
    <x v="0"/>
    <x v="1"/>
    <x v="1"/>
    <n v="234.89999999999998"/>
    <d v="2024-08-05T00:22:00"/>
    <d v="2024-08-05T00:22:00"/>
    <x v="1"/>
    <d v="2024-08-06T17:20:00"/>
    <d v="2024-08-06T00:22:00"/>
    <x v="0"/>
  </r>
  <r>
    <s v="ORD-20240815-03849"/>
    <x v="0"/>
    <s v="HMP-002"/>
    <x v="8"/>
    <n v="78.41"/>
    <x v="7"/>
    <n v="1"/>
    <x v="337"/>
    <x v="7"/>
    <d v="1899-12-30T19:39:00"/>
    <s v="19"/>
    <d v="2024-08-16T00:00:00"/>
    <d v="1899-12-30T13:14:00"/>
    <x v="15"/>
    <s v="Bilal Khan"/>
    <x v="2"/>
    <x v="1"/>
    <s v="Hamper"/>
    <x v="0"/>
    <x v="3"/>
    <x v="0"/>
    <n v="78.41"/>
    <d v="2024-08-15T01:15:00"/>
    <d v="2024-08-15T01:15:00"/>
    <x v="1"/>
    <d v="2024-08-16T13:14:00"/>
    <d v="2024-08-16T01:15:00"/>
    <x v="0"/>
  </r>
  <r>
    <s v="ORD-20250219-03850"/>
    <x v="0"/>
    <s v="SWT-001"/>
    <x v="9"/>
    <n v="28.25"/>
    <x v="4"/>
    <n v="1"/>
    <x v="201"/>
    <x v="5"/>
    <d v="1899-12-30T18:21:00"/>
    <s v="18"/>
    <d v="2025-02-21T00:00:00"/>
    <d v="1899-12-30T18:04:00"/>
    <x v="29"/>
    <s v="Reem Al Mansoori"/>
    <x v="2"/>
    <x v="1"/>
    <s v="Dates &amp; Sweets"/>
    <x v="2"/>
    <x v="0"/>
    <x v="0"/>
    <n v="28.25"/>
    <d v="2025-02-19T00:33:00"/>
    <d v="2024-08-09T01:07:00"/>
    <x v="0"/>
    <d v="2025-02-21T18:04:00"/>
    <d v="2025-02-20T00:33:00"/>
    <x v="0"/>
  </r>
  <r>
    <s v="ORD-20250208-03851"/>
    <x v="0"/>
    <s v="DAT-001"/>
    <x v="6"/>
    <n v="27.55"/>
    <x v="7"/>
    <n v="3"/>
    <x v="256"/>
    <x v="5"/>
    <d v="1899-12-30T19:34:00"/>
    <s v="19"/>
    <d v="2025-02-09T00:00:00"/>
    <d v="1899-12-30T20:34:00"/>
    <x v="17"/>
    <s v="Sophia Brown"/>
    <x v="2"/>
    <x v="1"/>
    <s v="Dates &amp; Sweets"/>
    <x v="0"/>
    <x v="0"/>
    <x v="1"/>
    <n v="82.65"/>
    <d v="2025-02-08T01:18:00"/>
    <d v="2024-11-06T00:44:00"/>
    <x v="0"/>
    <d v="2025-02-09T20:34:00"/>
    <d v="2025-02-09T01:18:00"/>
    <x v="0"/>
  </r>
  <r>
    <s v="ORD-20250611-03852"/>
    <x v="0"/>
    <s v="CHC-001"/>
    <x v="17"/>
    <n v="18.71"/>
    <x v="1"/>
    <n v="1"/>
    <x v="131"/>
    <x v="6"/>
    <d v="1899-12-30T11:55:00"/>
    <s v="11"/>
    <d v="2025-06-12T00:00:00"/>
    <d v="1899-12-30T14:55:00"/>
    <x v="21"/>
    <s v="Arjun Ahmed"/>
    <x v="4"/>
    <x v="0"/>
    <s v="Chocolate"/>
    <x v="0"/>
    <x v="0"/>
    <x v="0"/>
    <n v="18.71"/>
    <d v="2025-06-11T01:18:00"/>
    <d v="2024-09-05T00:56:00"/>
    <x v="0"/>
    <d v="2025-06-12T14:55:00"/>
    <d v="2025-06-12T01:18:00"/>
    <x v="0"/>
  </r>
  <r>
    <s v="ORD-20241227-03853"/>
    <x v="0"/>
    <s v="GFT-001"/>
    <x v="2"/>
    <n v="27.01"/>
    <x v="6"/>
    <n v="1"/>
    <x v="54"/>
    <x v="11"/>
    <d v="1899-12-30T17:49:00"/>
    <s v="17"/>
    <d v="2024-12-28T00:00:00"/>
    <d v="1899-12-30T17:49:00"/>
    <x v="18"/>
    <s v="Yousef Al Hosani"/>
    <x v="1"/>
    <x v="1"/>
    <s v="Gifting"/>
    <x v="0"/>
    <x v="2"/>
    <x v="0"/>
    <n v="27.01"/>
    <d v="2024-12-27T00:11:00"/>
    <d v="2024-08-07T00:44:00"/>
    <x v="0"/>
    <d v="2024-12-28T17:49:00"/>
    <d v="2024-12-28T00:11:00"/>
    <x v="0"/>
  </r>
  <r>
    <s v="ORD-20250126-03854"/>
    <x v="0"/>
    <s v="HMP-001"/>
    <x v="11"/>
    <n v="69.86"/>
    <x v="12"/>
    <n v="4"/>
    <x v="250"/>
    <x v="4"/>
    <d v="1899-12-30T17:44:00"/>
    <s v="17"/>
    <d v="2025-01-27T00:00:00"/>
    <d v="1899-12-30T17:44:00"/>
    <x v="11"/>
    <s v="James Brown"/>
    <x v="0"/>
    <x v="1"/>
    <s v="Hamper"/>
    <x v="0"/>
    <x v="0"/>
    <x v="1"/>
    <n v="279.44"/>
    <d v="2025-01-26T01:29:00"/>
    <d v="2024-08-11T01:15:00"/>
    <x v="0"/>
    <d v="2025-01-27T17:44:00"/>
    <d v="2025-01-27T01:29:00"/>
    <x v="0"/>
  </r>
  <r>
    <s v="ORD-20250530-03855"/>
    <x v="0"/>
    <s v="HOM-001"/>
    <x v="3"/>
    <n v="27.3"/>
    <x v="11"/>
    <n v="1"/>
    <x v="67"/>
    <x v="1"/>
    <d v="1899-12-30T17:37:00"/>
    <s v="17"/>
    <d v="2025-05-31T00:00:00"/>
    <d v="1899-12-30T17:29:00"/>
    <x v="16"/>
    <s v="Saeed Al Shamsi"/>
    <x v="0"/>
    <x v="0"/>
    <s v="Home Fragrance"/>
    <x v="0"/>
    <x v="1"/>
    <x v="1"/>
    <n v="27.3"/>
    <d v="2025-05-30T01:18:00"/>
    <d v="2024-09-30T01:29:00"/>
    <x v="0"/>
    <d v="2025-05-31T17:29:00"/>
    <d v="2025-05-31T01:18:00"/>
    <x v="0"/>
  </r>
  <r>
    <s v="ORD-20250710-03856"/>
    <x v="0"/>
    <s v="GFT-001"/>
    <x v="2"/>
    <n v="34.28"/>
    <x v="10"/>
    <n v="1"/>
    <x v="302"/>
    <x v="8"/>
    <d v="1899-12-30T16:03:00"/>
    <s v="16"/>
    <d v="2025-07-11T00:00:00"/>
    <d v="1899-12-30T17:03:00"/>
    <x v="17"/>
    <s v="Priya Kumar"/>
    <x v="2"/>
    <x v="0"/>
    <s v="Gifting"/>
    <x v="0"/>
    <x v="5"/>
    <x v="0"/>
    <n v="34.28"/>
    <d v="2025-07-10T01:15:00"/>
    <d v="2024-09-12T00:44:00"/>
    <x v="0"/>
    <d v="2025-07-11T17:03:00"/>
    <d v="2025-07-11T01:15:00"/>
    <x v="0"/>
  </r>
  <r>
    <s v="ORD-20250312-03857"/>
    <x v="0"/>
    <s v="GFT-001"/>
    <x v="2"/>
    <n v="33.49"/>
    <x v="6"/>
    <n v="2"/>
    <x v="71"/>
    <x v="2"/>
    <d v="1899-12-30T12:44:00"/>
    <s v="12"/>
    <d v="2025-03-13T00:00:00"/>
    <d v="1899-12-30T14:44:00"/>
    <x v="36"/>
    <s v="Neha Shah"/>
    <x v="6"/>
    <x v="0"/>
    <s v="Gifting"/>
    <x v="0"/>
    <x v="1"/>
    <x v="1"/>
    <n v="66.98"/>
    <d v="2025-03-12T00:56:00"/>
    <d v="2024-08-07T00:56:00"/>
    <x v="0"/>
    <d v="2025-03-13T14:44:00"/>
    <d v="2025-03-13T00:56:00"/>
    <x v="0"/>
  </r>
  <r>
    <s v="ORD-20250509-03858"/>
    <x v="0"/>
    <s v="TOY-001"/>
    <x v="0"/>
    <n v="19.149999999999999"/>
    <x v="0"/>
    <n v="2"/>
    <x v="353"/>
    <x v="1"/>
    <d v="1899-12-30T15:54:00"/>
    <s v="15"/>
    <d v="2025-05-10T00:00:00"/>
    <d v="1899-12-30T16:54:00"/>
    <x v="9"/>
    <s v="Maryam Al Nahyan"/>
    <x v="2"/>
    <x v="0"/>
    <s v="Toys"/>
    <x v="0"/>
    <x v="1"/>
    <x v="1"/>
    <n v="38.299999999999997"/>
    <d v="2025-05-09T00:25:00"/>
    <d v="2024-08-22T01:15:00"/>
    <x v="0"/>
    <d v="2025-05-10T16:54:00"/>
    <d v="2025-05-10T00:25:00"/>
    <x v="0"/>
  </r>
  <r>
    <s v="ORD-20240807-03859"/>
    <x v="0"/>
    <s v="DAT-001"/>
    <x v="6"/>
    <n v="24.69"/>
    <x v="7"/>
    <n v="1"/>
    <x v="86"/>
    <x v="7"/>
    <d v="1899-12-30T12:36:00"/>
    <s v="12"/>
    <d v="2024-08-07T00:00:00"/>
    <d v="1899-12-30T17:36:00"/>
    <x v="3"/>
    <s v="Ali Chaudhry"/>
    <x v="0"/>
    <x v="1"/>
    <s v="Dates &amp; Sweets"/>
    <x v="1"/>
    <x v="0"/>
    <x v="0"/>
    <n v="24.69"/>
    <d v="2024-08-07T00:25:00"/>
    <d v="2024-08-07T00:11:00"/>
    <x v="0"/>
    <d v="2024-08-07T17:36:00"/>
    <d v="2024-08-08T00:25:00"/>
    <x v="1"/>
  </r>
  <r>
    <s v="ORD-20250103-03860"/>
    <x v="0"/>
    <s v="PAF-001"/>
    <x v="12"/>
    <n v="22.08"/>
    <x v="11"/>
    <n v="1"/>
    <x v="50"/>
    <x v="4"/>
    <d v="1899-12-30T15:08:00"/>
    <s v="15"/>
    <d v="2025-01-04T00:00:00"/>
    <d v="1899-12-30T19:08:00"/>
    <x v="6"/>
    <s v="Priya Hussain"/>
    <x v="0"/>
    <x v="0"/>
    <s v="Bakery"/>
    <x v="0"/>
    <x v="3"/>
    <x v="0"/>
    <n v="22.08"/>
    <d v="2025-01-03T00:56:00"/>
    <d v="2024-08-07T00:25:00"/>
    <x v="0"/>
    <d v="2025-01-04T19:08:00"/>
    <d v="2025-01-04T00:56:00"/>
    <x v="0"/>
  </r>
  <r>
    <s v="ORD-20250316-03861"/>
    <x v="0"/>
    <s v="FLW-002"/>
    <x v="5"/>
    <n v="57.46"/>
    <x v="6"/>
    <n v="1"/>
    <x v="164"/>
    <x v="2"/>
    <d v="1899-12-30T21:27:00"/>
    <s v="21"/>
    <d v="2025-03-17T00:00:00"/>
    <d v="1899-12-30T21:27:00"/>
    <x v="26"/>
    <s v="Meera Hussain"/>
    <x v="1"/>
    <x v="0"/>
    <s v="Flowers"/>
    <x v="0"/>
    <x v="3"/>
    <x v="0"/>
    <n v="57.46"/>
    <d v="2025-03-16T01:15:00"/>
    <d v="2024-08-05T01:29:00"/>
    <x v="0"/>
    <d v="2025-03-17T21:27:00"/>
    <d v="2025-03-17T01:15:00"/>
    <x v="0"/>
  </r>
  <r>
    <s v="ORD-20250226-03862"/>
    <x v="0"/>
    <s v="HMP-001"/>
    <x v="11"/>
    <n v="86.14"/>
    <x v="12"/>
    <n v="3"/>
    <x v="264"/>
    <x v="5"/>
    <d v="1899-12-30T15:10:00"/>
    <s v="15"/>
    <d v="2025-02-27T00:00:00"/>
    <d v="1899-12-30T19:10:00"/>
    <x v="6"/>
    <s v="Ali Ahmed"/>
    <x v="0"/>
    <x v="0"/>
    <s v="Hamper"/>
    <x v="0"/>
    <x v="1"/>
    <x v="1"/>
    <n v="258.42"/>
    <d v="2025-02-26T00:44:00"/>
    <d v="2024-08-15T00:22:00"/>
    <x v="0"/>
    <d v="2025-02-27T19:10:00"/>
    <d v="2025-02-27T00:44:00"/>
    <x v="0"/>
  </r>
  <r>
    <s v="ORD-20250424-03863"/>
    <x v="0"/>
    <s v="CKE-001"/>
    <x v="7"/>
    <n v="52.88"/>
    <x v="8"/>
    <n v="1"/>
    <x v="183"/>
    <x v="0"/>
    <d v="1899-12-30T09:17:00"/>
    <s v="9"/>
    <d v="2025-04-24T00:00:00"/>
    <d v="1899-12-30T13:17:00"/>
    <x v="4"/>
    <s v="Farhan Kumar"/>
    <x v="0"/>
    <x v="1"/>
    <s v="Cakes"/>
    <x v="1"/>
    <x v="1"/>
    <x v="0"/>
    <n v="52.88"/>
    <d v="2025-04-24T00:56:00"/>
    <d v="2024-08-17T01:18:00"/>
    <x v="0"/>
    <d v="2025-04-24T13:17:00"/>
    <d v="2025-04-25T00:56:00"/>
    <x v="1"/>
  </r>
  <r>
    <s v="ORD-20250317-03864"/>
    <x v="0"/>
    <s v="SWT-001"/>
    <x v="9"/>
    <n v="30.16"/>
    <x v="4"/>
    <n v="1"/>
    <x v="11"/>
    <x v="2"/>
    <d v="1899-12-30T09:46:00"/>
    <s v="9"/>
    <d v="2025-03-17T00:00:00"/>
    <d v="1899-12-30T12:46:00"/>
    <x v="11"/>
    <s v="Hina Chaudhry"/>
    <x v="0"/>
    <x v="0"/>
    <s v="Dates &amp; Sweets"/>
    <x v="1"/>
    <x v="5"/>
    <x v="0"/>
    <n v="30.16"/>
    <d v="2025-03-17T00:44:00"/>
    <d v="2024-11-25T00:56:00"/>
    <x v="0"/>
    <d v="2025-03-17T12:46:00"/>
    <d v="2025-03-18T00:44:00"/>
    <x v="1"/>
  </r>
  <r>
    <s v="ORD-20250722-03865"/>
    <x v="0"/>
    <s v="GFT-001"/>
    <x v="2"/>
    <n v="29.95"/>
    <x v="1"/>
    <n v="1"/>
    <x v="227"/>
    <x v="8"/>
    <d v="1899-12-30T13:19:00"/>
    <s v="13"/>
    <d v="2025-07-24T00:00:00"/>
    <d v="1899-12-30T15:19:00"/>
    <x v="14"/>
    <s v="Sana Kumar"/>
    <x v="1"/>
    <x v="1"/>
    <s v="Gifting"/>
    <x v="2"/>
    <x v="3"/>
    <x v="1"/>
    <n v="29.95"/>
    <d v="2025-07-22T00:11:00"/>
    <d v="2024-08-04T00:22:00"/>
    <x v="0"/>
    <d v="2025-07-24T15:19:00"/>
    <d v="2025-07-23T00:11:00"/>
    <x v="0"/>
  </r>
  <r>
    <s v="ORD-20250611-03866"/>
    <x v="0"/>
    <s v="BBY-001"/>
    <x v="16"/>
    <n v="52.56"/>
    <x v="0"/>
    <n v="1"/>
    <x v="131"/>
    <x v="6"/>
    <d v="1899-12-30T18:33:00"/>
    <s v="18"/>
    <d v="2025-06-12T00:00:00"/>
    <d v="1899-12-30T16:26:00"/>
    <x v="24"/>
    <s v="Faisal Al Falasi"/>
    <x v="1"/>
    <x v="0"/>
    <s v="Baby"/>
    <x v="0"/>
    <x v="5"/>
    <x v="0"/>
    <n v="52.56"/>
    <d v="2025-06-11T01:07:00"/>
    <d v="2024-08-02T00:33:00"/>
    <x v="0"/>
    <d v="2025-06-12T16:26:00"/>
    <d v="2025-06-12T01:07:00"/>
    <x v="0"/>
  </r>
  <r>
    <s v="ORD-20241108-03867"/>
    <x v="0"/>
    <s v="PAF-001"/>
    <x v="12"/>
    <n v="23.49"/>
    <x v="5"/>
    <n v="2"/>
    <x v="69"/>
    <x v="9"/>
    <d v="1899-12-30T11:21:00"/>
    <s v="11"/>
    <d v="2024-11-09T00:00:00"/>
    <d v="1899-12-30T17:21:00"/>
    <x v="6"/>
    <s v="Priya Hussain"/>
    <x v="0"/>
    <x v="0"/>
    <s v="Bakery"/>
    <x v="0"/>
    <x v="5"/>
    <x v="0"/>
    <n v="46.98"/>
    <d v="2024-11-08T01:07:00"/>
    <d v="2024-08-07T00:25:00"/>
    <x v="0"/>
    <d v="2024-11-09T17:21:00"/>
    <d v="2024-11-09T01:07:00"/>
    <x v="0"/>
  </r>
  <r>
    <s v="ORD-20250716-03868"/>
    <x v="0"/>
    <s v="PAF-001"/>
    <x v="12"/>
    <n v="21.99"/>
    <x v="5"/>
    <n v="1"/>
    <x v="243"/>
    <x v="8"/>
    <d v="1899-12-30T19:58:00"/>
    <s v="19"/>
    <d v="2025-07-17T00:00:00"/>
    <d v="1899-12-30T19:58:00"/>
    <x v="0"/>
    <s v="Ali Ahmed"/>
    <x v="0"/>
    <x v="0"/>
    <s v="Bakery"/>
    <x v="0"/>
    <x v="3"/>
    <x v="1"/>
    <n v="21.99"/>
    <d v="2025-07-16T00:44:00"/>
    <d v="2024-08-15T00:22:00"/>
    <x v="0"/>
    <d v="2025-07-17T19:58:00"/>
    <d v="2025-07-17T00:44:00"/>
    <x v="0"/>
  </r>
  <r>
    <s v="ORD-20240914-03869"/>
    <x v="0"/>
    <s v="GFT-001"/>
    <x v="2"/>
    <n v="38.299999999999997"/>
    <x v="2"/>
    <n v="1"/>
    <x v="68"/>
    <x v="3"/>
    <d v="1899-12-30T19:06:00"/>
    <s v="19"/>
    <d v="2024-09-15T00:00:00"/>
    <d v="1899-12-30T19:06:00"/>
    <x v="2"/>
    <s v="David Brown"/>
    <x v="0"/>
    <x v="0"/>
    <s v="Gifting"/>
    <x v="0"/>
    <x v="1"/>
    <x v="0"/>
    <n v="38.299999999999997"/>
    <d v="2024-09-14T00:33:00"/>
    <d v="2024-08-28T01:07:00"/>
    <x v="0"/>
    <d v="2024-09-15T19:06:00"/>
    <d v="2024-09-15T00:33:00"/>
    <x v="0"/>
  </r>
  <r>
    <s v="ORD-20241114-03870"/>
    <x v="0"/>
    <s v="FLW-002"/>
    <x v="5"/>
    <n v="48.96"/>
    <x v="5"/>
    <n v="3"/>
    <x v="39"/>
    <x v="9"/>
    <d v="1899-12-30T13:46:00"/>
    <s v="13"/>
    <d v="2024-11-14T00:00:00"/>
    <d v="1899-12-30T16:46:00"/>
    <x v="0"/>
    <s v="Yousef Al Marri"/>
    <x v="0"/>
    <x v="0"/>
    <s v="Flowers"/>
    <x v="1"/>
    <x v="0"/>
    <x v="2"/>
    <n v="146.88"/>
    <d v="2024-11-14T00:11:00"/>
    <d v="2024-08-18T00:33:00"/>
    <x v="0"/>
    <d v="2024-11-14T16:46:00"/>
    <d v="2024-11-15T00:11:00"/>
    <x v="1"/>
  </r>
  <r>
    <s v="ORD-20241124-03871"/>
    <x v="0"/>
    <s v="GFT-001"/>
    <x v="2"/>
    <n v="36.46"/>
    <x v="1"/>
    <n v="2"/>
    <x v="26"/>
    <x v="9"/>
    <d v="1899-12-30T09:22:00"/>
    <s v="9"/>
    <d v="2024-11-24T00:00:00"/>
    <d v="1899-12-30T15:22:00"/>
    <x v="5"/>
    <s v="Bilal Hussain"/>
    <x v="2"/>
    <x v="1"/>
    <s v="Gifting"/>
    <x v="1"/>
    <x v="5"/>
    <x v="1"/>
    <n v="72.92"/>
    <d v="2024-11-24T01:18:00"/>
    <d v="2024-08-14T00:11:00"/>
    <x v="0"/>
    <d v="2024-11-24T15:22:00"/>
    <d v="2024-11-25T01:18:00"/>
    <x v="1"/>
  </r>
  <r>
    <s v="ORD-20250719-03872"/>
    <x v="0"/>
    <s v="DAT-001"/>
    <x v="6"/>
    <n v="33.340000000000003"/>
    <x v="7"/>
    <n v="1"/>
    <x v="362"/>
    <x v="8"/>
    <d v="1899-12-30T18:51:00"/>
    <s v="18"/>
    <d v="2025-07-20T00:00:00"/>
    <d v="1899-12-30T18:51:00"/>
    <x v="19"/>
    <s v="Yousef Al Mazrouei"/>
    <x v="0"/>
    <x v="0"/>
    <s v="Dates &amp; Sweets"/>
    <x v="0"/>
    <x v="1"/>
    <x v="0"/>
    <n v="33.340000000000003"/>
    <d v="2025-07-19T01:07:00"/>
    <d v="2024-08-18T00:56:00"/>
    <x v="0"/>
    <d v="2025-07-20T18:51:00"/>
    <d v="2025-07-20T01:07:00"/>
    <x v="0"/>
  </r>
  <r>
    <s v="ORD-20241121-03873"/>
    <x v="0"/>
    <s v="TOY-001"/>
    <x v="0"/>
    <n v="18.600000000000001"/>
    <x v="5"/>
    <n v="1"/>
    <x v="96"/>
    <x v="9"/>
    <d v="1899-12-30T18:30:00"/>
    <s v="18"/>
    <d v="2024-11-22T00:00:00"/>
    <d v="1899-12-30T19:30:00"/>
    <x v="2"/>
    <s v="Hassan Al Nuaimi"/>
    <x v="0"/>
    <x v="0"/>
    <s v="Toys"/>
    <x v="0"/>
    <x v="1"/>
    <x v="0"/>
    <n v="18.600000000000001"/>
    <d v="2024-11-21T00:33:00"/>
    <d v="2024-11-14T00:44:00"/>
    <x v="0"/>
    <d v="2024-11-22T19:30:00"/>
    <d v="2024-11-22T00:33:00"/>
    <x v="0"/>
  </r>
  <r>
    <s v="ORD-20250128-03874"/>
    <x v="0"/>
    <s v="PRF-001"/>
    <x v="14"/>
    <n v="122.66"/>
    <x v="2"/>
    <n v="1"/>
    <x v="338"/>
    <x v="4"/>
    <d v="1899-12-30T17:49:00"/>
    <s v="17"/>
    <d v="2025-01-29T00:00:00"/>
    <d v="1899-12-30T19:49:00"/>
    <x v="37"/>
    <s v="Aijaz Kumar"/>
    <x v="7"/>
    <x v="0"/>
    <s v="Perfume"/>
    <x v="0"/>
    <x v="0"/>
    <x v="0"/>
    <n v="122.66"/>
    <d v="2025-01-28T00:11:00"/>
    <d v="2024-08-05T00:56:00"/>
    <x v="0"/>
    <d v="2025-01-29T19:49:00"/>
    <d v="2025-01-29T00:11:00"/>
    <x v="0"/>
  </r>
  <r>
    <s v="ORD-20250308-03875"/>
    <x v="0"/>
    <s v="PRF-001"/>
    <x v="14"/>
    <n v="120.08"/>
    <x v="2"/>
    <n v="1"/>
    <x v="75"/>
    <x v="2"/>
    <d v="1899-12-30T11:29:00"/>
    <s v="11"/>
    <d v="2025-03-08T00:00:00"/>
    <d v="1899-12-30T16:29:00"/>
    <x v="9"/>
    <s v="Sana Hussain"/>
    <x v="2"/>
    <x v="0"/>
    <s v="Perfume"/>
    <x v="1"/>
    <x v="0"/>
    <x v="1"/>
    <n v="120.08"/>
    <d v="2025-03-08T00:22:00"/>
    <d v="2024-08-27T00:56:00"/>
    <x v="0"/>
    <d v="2025-03-08T16:29:00"/>
    <d v="2025-03-09T00:22:00"/>
    <x v="1"/>
  </r>
  <r>
    <s v="ORD-20240908-03876"/>
    <x v="0"/>
    <s v="CKE-001"/>
    <x v="7"/>
    <n v="48.09"/>
    <x v="8"/>
    <n v="1"/>
    <x v="64"/>
    <x v="3"/>
    <d v="1899-12-30T13:56:00"/>
    <s v="13"/>
    <d v="2024-09-10T00:00:00"/>
    <d v="1899-12-30T19:56:00"/>
    <x v="19"/>
    <s v="Omar Al Nuaimi"/>
    <x v="0"/>
    <x v="1"/>
    <s v="Cakes"/>
    <x v="2"/>
    <x v="2"/>
    <x v="1"/>
    <n v="48.09"/>
    <d v="2024-09-08T00:56:00"/>
    <d v="2024-08-03T00:22:00"/>
    <x v="0"/>
    <d v="2024-09-10T19:56:00"/>
    <d v="2024-09-09T00:56:00"/>
    <x v="0"/>
  </r>
  <r>
    <s v="ORD-20241220-03877"/>
    <x v="0"/>
    <s v="FLW-002"/>
    <x v="5"/>
    <n v="60.96"/>
    <x v="6"/>
    <n v="1"/>
    <x v="79"/>
    <x v="11"/>
    <d v="1899-12-30T13:26:00"/>
    <s v="13"/>
    <d v="2024-12-20T00:00:00"/>
    <d v="1899-12-30T16:26:00"/>
    <x v="14"/>
    <s v="David Taylor"/>
    <x v="1"/>
    <x v="0"/>
    <s v="Flowers"/>
    <x v="1"/>
    <x v="4"/>
    <x v="0"/>
    <n v="60.96"/>
    <d v="2024-12-20T00:22:00"/>
    <d v="2024-12-20T00:22:00"/>
    <x v="1"/>
    <d v="2024-12-20T16:26:00"/>
    <d v="2024-12-21T00:22:00"/>
    <x v="1"/>
  </r>
  <r>
    <s v="ORD-20250405-03878"/>
    <x v="0"/>
    <s v="SWT-001"/>
    <x v="9"/>
    <n v="27.96"/>
    <x v="7"/>
    <n v="1"/>
    <x v="162"/>
    <x v="0"/>
    <d v="1899-12-30T15:45:00"/>
    <s v="15"/>
    <d v="2025-04-06T00:00:00"/>
    <d v="1899-12-30T18:45:00"/>
    <x v="18"/>
    <s v="Bilal Verma"/>
    <x v="1"/>
    <x v="0"/>
    <s v="Dates &amp; Sweets"/>
    <x v="0"/>
    <x v="0"/>
    <x v="0"/>
    <n v="27.96"/>
    <d v="2025-04-05T00:25:00"/>
    <d v="2024-08-13T00:44:00"/>
    <x v="0"/>
    <d v="2025-04-06T18:45:00"/>
    <d v="2025-04-06T00:25:00"/>
    <x v="0"/>
  </r>
  <r>
    <s v="ORD-20250312-03879"/>
    <x v="0"/>
    <s v="BBY-001"/>
    <x v="16"/>
    <n v="67.62"/>
    <x v="0"/>
    <n v="1"/>
    <x v="71"/>
    <x v="2"/>
    <d v="1899-12-30T18:14:00"/>
    <s v="18"/>
    <d v="2025-03-14T00:00:00"/>
    <d v="1899-12-30T15:58:00"/>
    <x v="5"/>
    <s v="Faisal Al Falasi"/>
    <x v="0"/>
    <x v="0"/>
    <s v="Baby"/>
    <x v="2"/>
    <x v="6"/>
    <x v="0"/>
    <n v="67.62"/>
    <d v="2025-03-12T00:22:00"/>
    <d v="2024-08-02T00:33:00"/>
    <x v="0"/>
    <d v="2025-03-14T15:58:00"/>
    <d v="2025-03-13T00:22:00"/>
    <x v="0"/>
  </r>
  <r>
    <s v="ORD-20241216-03880"/>
    <x v="0"/>
    <s v="HOM-001"/>
    <x v="3"/>
    <n v="26.25"/>
    <x v="6"/>
    <n v="1"/>
    <x v="132"/>
    <x v="11"/>
    <d v="1899-12-30T09:08:00"/>
    <s v="9"/>
    <d v="2024-12-16T00:00:00"/>
    <d v="1899-12-30T14:08:00"/>
    <x v="5"/>
    <s v="Saeed Al Hosani"/>
    <x v="2"/>
    <x v="0"/>
    <s v="Home Fragrance"/>
    <x v="1"/>
    <x v="1"/>
    <x v="1"/>
    <n v="26.25"/>
    <d v="2024-12-16T00:56:00"/>
    <d v="2024-08-11T01:18:00"/>
    <x v="0"/>
    <d v="2024-12-16T14:08:00"/>
    <d v="2024-12-17T00:56:00"/>
    <x v="1"/>
  </r>
  <r>
    <s v="ORD-20250622-03881"/>
    <x v="0"/>
    <s v="HMP-002"/>
    <x v="8"/>
    <n v="80.83"/>
    <x v="7"/>
    <n v="1"/>
    <x v="178"/>
    <x v="6"/>
    <d v="1899-12-30T10:53:00"/>
    <s v="10"/>
    <d v="2025-06-22T00:00:00"/>
    <d v="1899-12-30T15:53:00"/>
    <x v="21"/>
    <s v="Hassan Al Bateen"/>
    <x v="4"/>
    <x v="1"/>
    <s v="Hamper"/>
    <x v="1"/>
    <x v="0"/>
    <x v="0"/>
    <n v="80.83"/>
    <d v="2025-06-22T00:22:00"/>
    <d v="2024-10-07T01:18:00"/>
    <x v="0"/>
    <d v="2025-06-22T15:53:00"/>
    <d v="2025-06-23T00:22:00"/>
    <x v="1"/>
  </r>
  <r>
    <s v="ORD-20250329-03882"/>
    <x v="0"/>
    <s v="BAL-001"/>
    <x v="13"/>
    <n v="27.87"/>
    <x v="5"/>
    <n v="3"/>
    <x v="375"/>
    <x v="2"/>
    <d v="1899-12-30T13:48:00"/>
    <s v="13"/>
    <d v="2025-03-29T00:00:00"/>
    <d v="1899-12-30T16:48:00"/>
    <x v="26"/>
    <s v="Aisha Al Mansoori"/>
    <x v="1"/>
    <x v="1"/>
    <s v="Balloons"/>
    <x v="1"/>
    <x v="0"/>
    <x v="0"/>
    <n v="83.61"/>
    <d v="2025-03-29T01:15:00"/>
    <d v="2024-08-06T00:33:00"/>
    <x v="0"/>
    <d v="2025-03-29T16:48:00"/>
    <d v="2025-03-30T01:15:00"/>
    <x v="1"/>
  </r>
  <r>
    <s v="ORD-20250729-03883"/>
    <x v="0"/>
    <s v="BAL-001"/>
    <x v="13"/>
    <n v="24.31"/>
    <x v="8"/>
    <n v="1"/>
    <x v="194"/>
    <x v="8"/>
    <d v="1899-12-30T21:20:00"/>
    <s v="21"/>
    <d v="2025-07-31T00:00:00"/>
    <d v="1899-12-30T20:56:00"/>
    <x v="2"/>
    <s v="Faisal Al Mansoori"/>
    <x v="0"/>
    <x v="1"/>
    <s v="Balloons"/>
    <x v="2"/>
    <x v="0"/>
    <x v="1"/>
    <n v="24.31"/>
    <d v="2025-07-29T01:29:00"/>
    <d v="2024-08-20T00:11:00"/>
    <x v="0"/>
    <d v="2025-07-31T20:56:00"/>
    <d v="2025-07-30T01:29:00"/>
    <x v="0"/>
  </r>
  <r>
    <s v="ORD-20240802-03884"/>
    <x v="0"/>
    <s v="FLW-002"/>
    <x v="5"/>
    <n v="61.39"/>
    <x v="2"/>
    <n v="2"/>
    <x v="247"/>
    <x v="7"/>
    <d v="1899-12-30T21:50:00"/>
    <s v="21"/>
    <d v="2024-08-04T00:00:00"/>
    <d v="1899-12-30T16:36:00"/>
    <x v="5"/>
    <s v="Emma Davis"/>
    <x v="0"/>
    <x v="0"/>
    <s v="Flowers"/>
    <x v="2"/>
    <x v="0"/>
    <x v="0"/>
    <n v="122.78"/>
    <d v="2024-08-02T00:22:00"/>
    <d v="2024-08-02T00:22:00"/>
    <x v="1"/>
    <d v="2024-08-04T16:36:00"/>
    <d v="2024-08-03T00:22:00"/>
    <x v="0"/>
  </r>
  <r>
    <s v="ORD-20250608-03885"/>
    <x v="0"/>
    <s v="TOY-001"/>
    <x v="0"/>
    <n v="17.89"/>
    <x v="5"/>
    <n v="1"/>
    <x v="283"/>
    <x v="6"/>
    <d v="1899-12-30T10:51:00"/>
    <s v="10"/>
    <d v="2025-06-08T00:00:00"/>
    <d v="1899-12-30T17:51:00"/>
    <x v="6"/>
    <s v="Aisha Al Marri"/>
    <x v="0"/>
    <x v="1"/>
    <s v="Toys"/>
    <x v="1"/>
    <x v="0"/>
    <x v="2"/>
    <n v="17.89"/>
    <d v="2025-06-08T00:33:00"/>
    <d v="2024-08-12T00:44:00"/>
    <x v="0"/>
    <d v="2025-06-08T17:51:00"/>
    <d v="2025-06-09T00:33:00"/>
    <x v="1"/>
  </r>
  <r>
    <s v="ORD-20241113-03886"/>
    <x v="0"/>
    <s v="CRP-001"/>
    <x v="4"/>
    <n v="160.69999999999999"/>
    <x v="9"/>
    <n v="3"/>
    <x v="268"/>
    <x v="9"/>
    <d v="1899-12-30T20:44:00"/>
    <s v="20"/>
    <d v="2024-11-15T00:00:00"/>
    <d v="1899-12-30T17:21:00"/>
    <x v="10"/>
    <s v="Hamad Al Suwaidi"/>
    <x v="1"/>
    <x v="0"/>
    <s v="Hamper"/>
    <x v="2"/>
    <x v="4"/>
    <x v="0"/>
    <n v="482.09999999999997"/>
    <d v="2024-11-13T01:29:00"/>
    <d v="2024-08-21T00:33:00"/>
    <x v="0"/>
    <d v="2024-11-15T17:21:00"/>
    <d v="2024-11-14T01:29:00"/>
    <x v="0"/>
  </r>
  <r>
    <s v="ORD-20250106-03887"/>
    <x v="0"/>
    <s v="BBY-001"/>
    <x v="16"/>
    <n v="61.93"/>
    <x v="0"/>
    <n v="1"/>
    <x v="182"/>
    <x v="4"/>
    <d v="1899-12-30T15:11:00"/>
    <s v="15"/>
    <d v="2025-01-07T00:00:00"/>
    <d v="1899-12-30T15:11:00"/>
    <x v="24"/>
    <s v="Rohit Patel"/>
    <x v="1"/>
    <x v="0"/>
    <s v="Baby"/>
    <x v="0"/>
    <x v="1"/>
    <x v="0"/>
    <n v="61.93"/>
    <d v="2025-01-06T01:29:00"/>
    <d v="2024-08-23T00:22:00"/>
    <x v="0"/>
    <d v="2025-01-07T15:11:00"/>
    <d v="2025-01-07T01:29:00"/>
    <x v="0"/>
  </r>
  <r>
    <s v="ORD-20250316-03888"/>
    <x v="0"/>
    <s v="DAT-001"/>
    <x v="6"/>
    <n v="32.15"/>
    <x v="7"/>
    <n v="2"/>
    <x v="164"/>
    <x v="2"/>
    <d v="1899-12-30T16:59:00"/>
    <s v="16"/>
    <d v="2025-03-17T00:00:00"/>
    <d v="1899-12-30T17:59:00"/>
    <x v="0"/>
    <s v="Ayesha Hussain"/>
    <x v="0"/>
    <x v="0"/>
    <s v="Dates &amp; Sweets"/>
    <x v="0"/>
    <x v="1"/>
    <x v="1"/>
    <n v="64.3"/>
    <d v="2025-03-16T01:29:00"/>
    <d v="2024-09-19T01:29:00"/>
    <x v="0"/>
    <d v="2025-03-17T17:59:00"/>
    <d v="2025-03-17T01:29:00"/>
    <x v="0"/>
  </r>
  <r>
    <s v="ORD-20241226-03889"/>
    <x v="0"/>
    <s v="FLW-001"/>
    <x v="1"/>
    <n v="49.1"/>
    <x v="1"/>
    <n v="1"/>
    <x v="203"/>
    <x v="11"/>
    <d v="1899-12-30T17:08:00"/>
    <s v="17"/>
    <d v="2024-12-27T00:00:00"/>
    <d v="1899-12-30T18:08:00"/>
    <x v="37"/>
    <s v="Yousef Al Nuaimi"/>
    <x v="7"/>
    <x v="0"/>
    <s v="Flowers"/>
    <x v="0"/>
    <x v="0"/>
    <x v="0"/>
    <n v="49.1"/>
    <d v="2024-12-26T01:29:00"/>
    <d v="2024-08-08T01:18:00"/>
    <x v="0"/>
    <d v="2024-12-27T18:08:00"/>
    <d v="2024-12-27T01:29:00"/>
    <x v="0"/>
  </r>
  <r>
    <s v="ORD-20250804-03890"/>
    <x v="0"/>
    <s v="PRF-001"/>
    <x v="14"/>
    <n v="105.19"/>
    <x v="2"/>
    <n v="3"/>
    <x v="359"/>
    <x v="7"/>
    <d v="1899-12-30T11:46:00"/>
    <s v="11"/>
    <d v="2025-08-04T00:00:00"/>
    <d v="1899-12-30T16:46:00"/>
    <x v="19"/>
    <s v="Abdullah Al Mazrouei"/>
    <x v="0"/>
    <x v="1"/>
    <s v="Perfume"/>
    <x v="1"/>
    <x v="1"/>
    <x v="0"/>
    <n v="315.57"/>
    <d v="2025-08-04T01:18:00"/>
    <d v="2024-08-08T00:25:00"/>
    <x v="0"/>
    <d v="2025-08-04T16:46:00"/>
    <d v="2025-08-05T01:18:00"/>
    <x v="1"/>
  </r>
  <r>
    <s v="ORD-20240912-03891"/>
    <x v="0"/>
    <s v="PAF-001"/>
    <x v="12"/>
    <n v="22.29"/>
    <x v="3"/>
    <n v="2"/>
    <x v="13"/>
    <x v="3"/>
    <d v="1899-12-30T20:54:00"/>
    <s v="20"/>
    <d v="2024-09-14T00:00:00"/>
    <d v="1899-12-30T20:54:00"/>
    <x v="16"/>
    <s v="Mohammed Al Mansoori"/>
    <x v="0"/>
    <x v="0"/>
    <s v="Bakery"/>
    <x v="2"/>
    <x v="0"/>
    <x v="0"/>
    <n v="44.58"/>
    <d v="2024-09-12T00:33:00"/>
    <d v="2024-08-13T00:33:00"/>
    <x v="0"/>
    <d v="2024-09-14T20:54:00"/>
    <d v="2024-09-13T00:33:00"/>
    <x v="0"/>
  </r>
  <r>
    <s v="ORD-20240925-03892"/>
    <x v="0"/>
    <s v="PAF-001"/>
    <x v="12"/>
    <n v="25.87"/>
    <x v="8"/>
    <n v="2"/>
    <x v="279"/>
    <x v="3"/>
    <d v="1899-12-30T11:20:00"/>
    <s v="11"/>
    <d v="2024-09-26T00:00:00"/>
    <d v="1899-12-30T17:20:00"/>
    <x v="26"/>
    <s v="Abdullah Al Shamsi"/>
    <x v="1"/>
    <x v="1"/>
    <s v="Bakery"/>
    <x v="0"/>
    <x v="0"/>
    <x v="0"/>
    <n v="51.74"/>
    <d v="2024-09-25T00:22:00"/>
    <d v="2024-08-23T00:56:00"/>
    <x v="0"/>
    <d v="2024-09-26T17:20:00"/>
    <d v="2024-09-26T00:22:00"/>
    <x v="0"/>
  </r>
  <r>
    <s v="ORD-20241210-03893"/>
    <x v="0"/>
    <s v="FLW-002"/>
    <x v="5"/>
    <n v="57.17"/>
    <x v="10"/>
    <n v="1"/>
    <x v="207"/>
    <x v="11"/>
    <d v="1899-12-30T09:51:00"/>
    <s v="9"/>
    <d v="2024-12-11T00:00:00"/>
    <d v="1899-12-30T14:51:00"/>
    <x v="10"/>
    <s v="Omar Al Mazrouei"/>
    <x v="1"/>
    <x v="0"/>
    <s v="Flowers"/>
    <x v="0"/>
    <x v="0"/>
    <x v="0"/>
    <n v="57.17"/>
    <d v="2024-12-10T01:07:00"/>
    <d v="2024-09-09T00:11:00"/>
    <x v="0"/>
    <d v="2024-12-11T14:51:00"/>
    <d v="2024-12-11T01:07:00"/>
    <x v="0"/>
  </r>
  <r>
    <s v="ORD-20250725-03894"/>
    <x v="0"/>
    <s v="HMP-002"/>
    <x v="8"/>
    <n v="92.31"/>
    <x v="9"/>
    <n v="3"/>
    <x v="52"/>
    <x v="8"/>
    <d v="1899-12-30T09:38:00"/>
    <s v="9"/>
    <d v="2025-07-25T00:00:00"/>
    <d v="1899-12-30T16:38:00"/>
    <x v="19"/>
    <s v="Priya Kumar"/>
    <x v="0"/>
    <x v="0"/>
    <s v="Hamper"/>
    <x v="1"/>
    <x v="3"/>
    <x v="0"/>
    <n v="276.93"/>
    <d v="2025-07-25T01:29:00"/>
    <d v="2024-09-12T00:44:00"/>
    <x v="0"/>
    <d v="2025-07-25T16:38:00"/>
    <d v="2025-07-26T01:29:00"/>
    <x v="1"/>
  </r>
  <r>
    <s v="ORD-20241120-03895"/>
    <x v="0"/>
    <s v="TOY-001"/>
    <x v="0"/>
    <n v="18.3"/>
    <x v="0"/>
    <n v="4"/>
    <x v="106"/>
    <x v="9"/>
    <d v="1899-12-30T09:45:00"/>
    <s v="9"/>
    <d v="2024-11-20T00:00:00"/>
    <d v="1899-12-30T15:45:00"/>
    <x v="36"/>
    <s v="Sana Chaudhry"/>
    <x v="6"/>
    <x v="1"/>
    <s v="Toys"/>
    <x v="1"/>
    <x v="1"/>
    <x v="0"/>
    <n v="73.2"/>
    <d v="2024-11-20T00:25:00"/>
    <d v="2024-08-27T01:29:00"/>
    <x v="0"/>
    <d v="2024-11-20T15:45:00"/>
    <d v="2024-11-21T00:25:00"/>
    <x v="1"/>
  </r>
  <r>
    <s v="ORD-20250110-03896"/>
    <x v="0"/>
    <s v="HMP-001"/>
    <x v="11"/>
    <n v="68.45"/>
    <x v="9"/>
    <n v="3"/>
    <x v="101"/>
    <x v="4"/>
    <d v="1899-12-30T12:39:00"/>
    <s v="12"/>
    <d v="2025-01-11T00:00:00"/>
    <d v="1899-12-30T14:39:00"/>
    <x v="11"/>
    <s v="Latifa Al Mansoori"/>
    <x v="0"/>
    <x v="0"/>
    <s v="Hamper"/>
    <x v="0"/>
    <x v="0"/>
    <x v="0"/>
    <n v="205.35000000000002"/>
    <d v="2025-01-10T00:33:00"/>
    <d v="2024-08-04T00:56:00"/>
    <x v="0"/>
    <d v="2025-01-11T14:39:00"/>
    <d v="2025-01-11T00:33:00"/>
    <x v="0"/>
  </r>
  <r>
    <s v="ORD-20241210-03897"/>
    <x v="0"/>
    <s v="PRF-001"/>
    <x v="14"/>
    <n v="122.24"/>
    <x v="10"/>
    <n v="1"/>
    <x v="207"/>
    <x v="11"/>
    <d v="1899-12-30T14:59:00"/>
    <s v="14"/>
    <d v="2024-12-10T00:00:00"/>
    <d v="1899-12-30T17:59:00"/>
    <x v="7"/>
    <s v="Hassan Iqbal"/>
    <x v="0"/>
    <x v="0"/>
    <s v="Perfume"/>
    <x v="1"/>
    <x v="5"/>
    <x v="1"/>
    <n v="122.24"/>
    <d v="2024-12-10T00:56:00"/>
    <d v="2024-08-05T00:22:00"/>
    <x v="0"/>
    <d v="2024-12-10T17:59:00"/>
    <d v="2024-12-11T00:56:00"/>
    <x v="1"/>
  </r>
  <r>
    <s v="ORD-20250614-03898"/>
    <x v="0"/>
    <s v="CRP-001"/>
    <x v="4"/>
    <n v="146.97"/>
    <x v="4"/>
    <n v="6"/>
    <x v="125"/>
    <x v="6"/>
    <d v="1899-12-30T21:39:00"/>
    <s v="21"/>
    <d v="2025-06-16T00:00:00"/>
    <d v="1899-12-30T13:14:00"/>
    <x v="15"/>
    <s v="Sana Iqbal"/>
    <x v="2"/>
    <x v="0"/>
    <s v="Hamper"/>
    <x v="2"/>
    <x v="4"/>
    <x v="1"/>
    <n v="881.81999999999994"/>
    <d v="2025-06-14T00:33:00"/>
    <d v="2024-10-07T00:00:00"/>
    <x v="0"/>
    <d v="2025-06-16T13:14:00"/>
    <d v="2025-06-15T00:33:00"/>
    <x v="0"/>
  </r>
  <r>
    <s v="ORD-20250425-03899"/>
    <x v="0"/>
    <s v="PER-002"/>
    <x v="15"/>
    <n v="22.28"/>
    <x v="0"/>
    <n v="1"/>
    <x v="327"/>
    <x v="0"/>
    <d v="1899-12-30T17:17:00"/>
    <s v="17"/>
    <d v="2025-04-26T00:00:00"/>
    <d v="1899-12-30T12:55:00"/>
    <x v="15"/>
    <s v="Noor Al Bateen"/>
    <x v="2"/>
    <x v="1"/>
    <s v="Personalized"/>
    <x v="0"/>
    <x v="0"/>
    <x v="1"/>
    <n v="22.28"/>
    <d v="2025-04-25T01:29:00"/>
    <d v="2024-08-11T01:07:00"/>
    <x v="0"/>
    <d v="2025-04-26T12:55:00"/>
    <d v="2025-04-26T01:29:00"/>
    <x v="0"/>
  </r>
  <r>
    <s v="ORD-20250201-03900"/>
    <x v="0"/>
    <s v="GFT-001"/>
    <x v="2"/>
    <n v="34.74"/>
    <x v="6"/>
    <n v="1"/>
    <x v="170"/>
    <x v="5"/>
    <d v="1899-12-30T16:38:00"/>
    <s v="16"/>
    <d v="2025-02-02T00:00:00"/>
    <d v="1899-12-30T19:38:00"/>
    <x v="4"/>
    <s v="James Brown"/>
    <x v="0"/>
    <x v="0"/>
    <s v="Gifting"/>
    <x v="0"/>
    <x v="1"/>
    <x v="1"/>
    <n v="34.74"/>
    <d v="2025-02-01T00:56:00"/>
    <d v="2024-08-11T01:15:00"/>
    <x v="0"/>
    <d v="2025-02-02T19:38:00"/>
    <d v="2025-02-02T00:56:00"/>
    <x v="0"/>
  </r>
  <r>
    <s v="ORD-20241214-03901"/>
    <x v="0"/>
    <s v="HOM-001"/>
    <x v="3"/>
    <n v="27.87"/>
    <x v="2"/>
    <n v="1"/>
    <x v="284"/>
    <x v="11"/>
    <d v="1899-12-30T16:40:00"/>
    <s v="16"/>
    <d v="2024-12-15T00:00:00"/>
    <d v="1899-12-30T18:40:00"/>
    <x v="16"/>
    <s v="Hina Ahmed"/>
    <x v="0"/>
    <x v="1"/>
    <s v="Home Fragrance"/>
    <x v="0"/>
    <x v="6"/>
    <x v="2"/>
    <n v="27.87"/>
    <d v="2024-12-14T00:44:00"/>
    <d v="2024-08-26T00:33:00"/>
    <x v="0"/>
    <d v="2024-12-15T18:40:00"/>
    <d v="2024-12-15T00:44:00"/>
    <x v="0"/>
  </r>
  <r>
    <s v="ORD-20240818-03902"/>
    <x v="0"/>
    <s v="TOY-001"/>
    <x v="0"/>
    <n v="19.440000000000001"/>
    <x v="1"/>
    <n v="1"/>
    <x v="214"/>
    <x v="7"/>
    <d v="1899-12-30T18:07:00"/>
    <s v="18"/>
    <d v="2024-08-19T00:00:00"/>
    <d v="1899-12-30T19:07:00"/>
    <x v="8"/>
    <s v="Farhan Ahmed"/>
    <x v="2"/>
    <x v="0"/>
    <s v="Toys"/>
    <x v="0"/>
    <x v="1"/>
    <x v="0"/>
    <n v="19.440000000000001"/>
    <d v="2024-08-18T00:11:00"/>
    <d v="2024-08-15T00:11:00"/>
    <x v="0"/>
    <d v="2024-08-19T19:07:00"/>
    <d v="2024-08-19T00:11:00"/>
    <x v="0"/>
  </r>
  <r>
    <s v="ORD-20250301-03903"/>
    <x v="0"/>
    <s v="HMP-002"/>
    <x v="8"/>
    <n v="87.2"/>
    <x v="7"/>
    <n v="1"/>
    <x v="135"/>
    <x v="2"/>
    <d v="1899-12-30T11:42:00"/>
    <s v="11"/>
    <d v="2025-03-02T00:00:00"/>
    <d v="1899-12-30T13:42:00"/>
    <x v="4"/>
    <s v="Ayesha Hussain"/>
    <x v="0"/>
    <x v="1"/>
    <s v="Hamper"/>
    <x v="0"/>
    <x v="2"/>
    <x v="1"/>
    <n v="87.2"/>
    <d v="2025-03-01T01:15:00"/>
    <d v="2024-09-19T01:29:00"/>
    <x v="0"/>
    <d v="2025-03-02T13:42:00"/>
    <d v="2025-03-02T01:15:00"/>
    <x v="0"/>
  </r>
  <r>
    <s v="ORD-20241224-03904"/>
    <x v="0"/>
    <s v="GFT-001"/>
    <x v="2"/>
    <n v="37.130000000000003"/>
    <x v="3"/>
    <n v="2"/>
    <x v="245"/>
    <x v="11"/>
    <d v="1899-12-30T10:06:00"/>
    <s v="10"/>
    <d v="2024-12-25T00:00:00"/>
    <d v="1899-12-30T12:06:00"/>
    <x v="34"/>
    <s v="David Taylor"/>
    <x v="3"/>
    <x v="0"/>
    <s v="Gifting"/>
    <x v="0"/>
    <x v="1"/>
    <x v="0"/>
    <n v="74.260000000000005"/>
    <d v="2024-12-24T00:33:00"/>
    <d v="2024-12-20T00:22:00"/>
    <x v="0"/>
    <d v="2024-12-25T12:06:00"/>
    <d v="2024-12-25T00:33:00"/>
    <x v="0"/>
  </r>
  <r>
    <s v="ORD-20250601-03905"/>
    <x v="0"/>
    <s v="CKE-001"/>
    <x v="7"/>
    <n v="53.72"/>
    <x v="8"/>
    <n v="1"/>
    <x v="126"/>
    <x v="6"/>
    <d v="1899-12-30T18:01:00"/>
    <s v="18"/>
    <d v="2025-06-02T00:00:00"/>
    <d v="1899-12-30T14:23:00"/>
    <x v="9"/>
    <s v="Zain Ahmed"/>
    <x v="2"/>
    <x v="1"/>
    <s v="Cakes"/>
    <x v="0"/>
    <x v="1"/>
    <x v="2"/>
    <n v="53.72"/>
    <d v="2025-06-01T00:44:00"/>
    <d v="2024-08-04T00:11:00"/>
    <x v="0"/>
    <d v="2025-06-02T14:23:00"/>
    <d v="2025-06-02T00:44:00"/>
    <x v="0"/>
  </r>
  <r>
    <s v="ORD-20241025-03906"/>
    <x v="0"/>
    <s v="DAT-001"/>
    <x v="6"/>
    <n v="28.86"/>
    <x v="7"/>
    <n v="1"/>
    <x v="277"/>
    <x v="10"/>
    <d v="1899-12-30T20:23:00"/>
    <s v="20"/>
    <d v="2024-10-26T00:00:00"/>
    <d v="1899-12-30T17:05:00"/>
    <x v="37"/>
    <s v="Imran Hussain"/>
    <x v="7"/>
    <x v="1"/>
    <s v="Dates &amp; Sweets"/>
    <x v="0"/>
    <x v="0"/>
    <x v="0"/>
    <n v="28.86"/>
    <d v="2024-10-25T00:56:00"/>
    <d v="2024-08-24T01:18:00"/>
    <x v="0"/>
    <d v="2024-10-26T17:05:00"/>
    <d v="2024-10-26T00:56:00"/>
    <x v="0"/>
  </r>
  <r>
    <s v="ORD-20241221-03907"/>
    <x v="0"/>
    <s v="DAT-001"/>
    <x v="6"/>
    <n v="30.15"/>
    <x v="7"/>
    <n v="4"/>
    <x v="169"/>
    <x v="11"/>
    <d v="1899-12-30T12:36:00"/>
    <s v="12"/>
    <d v="2024-12-22T00:00:00"/>
    <d v="1899-12-30T16:36:00"/>
    <x v="5"/>
    <s v="Sara Patel"/>
    <x v="2"/>
    <x v="1"/>
    <s v="Dates &amp; Sweets"/>
    <x v="0"/>
    <x v="0"/>
    <x v="1"/>
    <n v="120.6"/>
    <d v="2024-12-21T00:25:00"/>
    <d v="2024-08-11T01:07:00"/>
    <x v="0"/>
    <d v="2024-12-22T16:36:00"/>
    <d v="2024-12-22T00:25:00"/>
    <x v="0"/>
  </r>
  <r>
    <s v="ORD-20250322-03908"/>
    <x v="0"/>
    <s v="DAT-001"/>
    <x v="6"/>
    <n v="31.16"/>
    <x v="7"/>
    <n v="2"/>
    <x v="286"/>
    <x v="2"/>
    <d v="1899-12-30T11:28:00"/>
    <s v="11"/>
    <d v="2025-03-22T00:00:00"/>
    <d v="1899-12-30T18:28:00"/>
    <x v="5"/>
    <s v="James Brown"/>
    <x v="0"/>
    <x v="0"/>
    <s v="Dates &amp; Sweets"/>
    <x v="1"/>
    <x v="1"/>
    <x v="0"/>
    <n v="62.32"/>
    <d v="2025-03-22T01:18:00"/>
    <d v="2024-08-11T01:15:00"/>
    <x v="0"/>
    <d v="2025-03-22T18:28:00"/>
    <d v="2025-03-23T01:18:00"/>
    <x v="1"/>
  </r>
  <r>
    <s v="ORD-20250815-03909"/>
    <x v="0"/>
    <s v="DAT-001"/>
    <x v="6"/>
    <n v="24.37"/>
    <x v="4"/>
    <n v="1"/>
    <x v="43"/>
    <x v="7"/>
    <d v="1899-12-30T14:57:00"/>
    <s v="14"/>
    <d v="2025-08-15T00:00:00"/>
    <d v="1899-12-30T21:57:00"/>
    <x v="23"/>
    <s v="Aisha Al Marri"/>
    <x v="5"/>
    <x v="0"/>
    <s v="Dates &amp; Sweets"/>
    <x v="1"/>
    <x v="2"/>
    <x v="0"/>
    <n v="24.37"/>
    <d v="2025-08-15T01:07:00"/>
    <d v="2024-08-12T00:44:00"/>
    <x v="0"/>
    <d v="2025-08-15T21:57:00"/>
    <d v="2025-08-16T01:07:00"/>
    <x v="1"/>
  </r>
  <r>
    <s v="ORD-20241024-03910"/>
    <x v="0"/>
    <s v="FLW-002"/>
    <x v="5"/>
    <n v="50.07"/>
    <x v="5"/>
    <n v="1"/>
    <x v="240"/>
    <x v="10"/>
    <d v="1899-12-30T11:03:00"/>
    <s v="11"/>
    <d v="2024-10-26T00:00:00"/>
    <d v="1899-12-30T17:03:00"/>
    <x v="5"/>
    <s v="Sana Iqbal"/>
    <x v="0"/>
    <x v="1"/>
    <s v="Flowers"/>
    <x v="2"/>
    <x v="3"/>
    <x v="0"/>
    <n v="50.07"/>
    <d v="2024-10-24T01:07:00"/>
    <d v="2024-10-07T00:00:00"/>
    <x v="0"/>
    <d v="2024-10-26T17:03:00"/>
    <d v="2024-10-25T01:07:00"/>
    <x v="0"/>
  </r>
  <r>
    <s v="ORD-20250628-03911"/>
    <x v="0"/>
    <s v="GFT-001"/>
    <x v="2"/>
    <n v="37.6"/>
    <x v="6"/>
    <n v="1"/>
    <x v="33"/>
    <x v="6"/>
    <d v="1899-12-30T12:04:00"/>
    <s v="12"/>
    <d v="2025-06-28T00:00:00"/>
    <d v="1899-12-30T18:04:00"/>
    <x v="6"/>
    <s v="Reem Al Mansoori"/>
    <x v="0"/>
    <x v="0"/>
    <s v="Gifting"/>
    <x v="1"/>
    <x v="1"/>
    <x v="0"/>
    <n v="37.6"/>
    <d v="2025-06-28T01:18:00"/>
    <d v="2024-08-09T01:07:00"/>
    <x v="0"/>
    <d v="2025-06-28T18:04:00"/>
    <d v="2025-06-29T01:18:00"/>
    <x v="1"/>
  </r>
  <r>
    <s v="ORD-20241103-03912"/>
    <x v="0"/>
    <s v="HMP-002"/>
    <x v="8"/>
    <n v="84.1"/>
    <x v="4"/>
    <n v="1"/>
    <x v="271"/>
    <x v="9"/>
    <d v="1899-12-30T21:33:00"/>
    <s v="21"/>
    <d v="2024-11-04T00:00:00"/>
    <d v="1899-12-30T21:33:00"/>
    <x v="19"/>
    <s v="Yousef Al Mansoori"/>
    <x v="0"/>
    <x v="0"/>
    <s v="Hamper"/>
    <x v="0"/>
    <x v="6"/>
    <x v="0"/>
    <n v="84.1"/>
    <d v="2024-11-03T01:07:00"/>
    <d v="2024-09-04T01:15:00"/>
    <x v="0"/>
    <d v="2024-11-04T21:33:00"/>
    <d v="2024-11-04T01:07:00"/>
    <x v="0"/>
  </r>
  <r>
    <s v="ORD-20250401-03913"/>
    <x v="0"/>
    <s v="DAT-001"/>
    <x v="6"/>
    <n v="29.17"/>
    <x v="7"/>
    <n v="2"/>
    <x v="8"/>
    <x v="0"/>
    <d v="1899-12-30T15:21:00"/>
    <s v="15"/>
    <d v="2025-04-02T00:00:00"/>
    <d v="1899-12-30T18:21:00"/>
    <x v="19"/>
    <s v="Meera Shaikh"/>
    <x v="0"/>
    <x v="1"/>
    <s v="Dates &amp; Sweets"/>
    <x v="0"/>
    <x v="1"/>
    <x v="0"/>
    <n v="58.34"/>
    <d v="2025-04-01T00:33:00"/>
    <d v="2024-08-18T01:18:00"/>
    <x v="0"/>
    <d v="2025-04-02T18:21:00"/>
    <d v="2025-04-02T00:33:00"/>
    <x v="0"/>
  </r>
  <r>
    <s v="ORD-20241123-03914"/>
    <x v="0"/>
    <s v="TOY-001"/>
    <x v="0"/>
    <n v="16.04"/>
    <x v="0"/>
    <n v="1"/>
    <x v="62"/>
    <x v="9"/>
    <d v="1899-12-30T09:48:00"/>
    <s v="9"/>
    <d v="2024-11-23T00:00:00"/>
    <d v="1899-12-30T12:48:00"/>
    <x v="15"/>
    <s v="Rohit Iqbal"/>
    <x v="2"/>
    <x v="0"/>
    <s v="Toys"/>
    <x v="1"/>
    <x v="1"/>
    <x v="1"/>
    <n v="16.04"/>
    <d v="2024-11-23T00:33:00"/>
    <d v="2024-08-15T01:15:00"/>
    <x v="0"/>
    <d v="2024-11-23T12:48:00"/>
    <d v="2024-11-24T00:33:00"/>
    <x v="1"/>
  </r>
  <r>
    <s v="ORD-20240809-03915"/>
    <x v="0"/>
    <s v="SWT-001"/>
    <x v="9"/>
    <n v="25.58"/>
    <x v="4"/>
    <n v="1"/>
    <x v="156"/>
    <x v="7"/>
    <d v="1899-12-30T16:03:00"/>
    <s v="16"/>
    <d v="2024-08-10T00:00:00"/>
    <d v="1899-12-30T16:03:00"/>
    <x v="6"/>
    <s v="Rakesh Shaikh"/>
    <x v="0"/>
    <x v="1"/>
    <s v="Dates &amp; Sweets"/>
    <x v="0"/>
    <x v="1"/>
    <x v="0"/>
    <n v="25.58"/>
    <d v="2024-08-09T01:15:00"/>
    <d v="2024-08-09T01:15:00"/>
    <x v="1"/>
    <d v="2024-08-10T16:03:00"/>
    <d v="2024-08-10T01:15:00"/>
    <x v="0"/>
  </r>
  <r>
    <s v="ORD-20250626-03916"/>
    <x v="0"/>
    <s v="HMP-001"/>
    <x v="11"/>
    <n v="62.87"/>
    <x v="10"/>
    <n v="1"/>
    <x v="103"/>
    <x v="6"/>
    <d v="1899-12-30T11:21:00"/>
    <s v="11"/>
    <d v="2025-06-26T00:00:00"/>
    <d v="1899-12-30T15:21:00"/>
    <x v="1"/>
    <s v="Hassan Al Suwaidi"/>
    <x v="1"/>
    <x v="0"/>
    <s v="Hamper"/>
    <x v="1"/>
    <x v="1"/>
    <x v="0"/>
    <n v="62.87"/>
    <d v="2025-06-26T01:07:00"/>
    <d v="2024-08-15T00:22:00"/>
    <x v="0"/>
    <d v="2025-06-26T15:21:00"/>
    <d v="2025-06-27T01:07:00"/>
    <x v="1"/>
  </r>
  <r>
    <s v="ORD-20250411-03917"/>
    <x v="0"/>
    <s v="HMP-002"/>
    <x v="8"/>
    <n v="88.53"/>
    <x v="4"/>
    <n v="2"/>
    <x v="328"/>
    <x v="0"/>
    <d v="1899-12-30T20:38:00"/>
    <s v="20"/>
    <d v="2025-04-12T00:00:00"/>
    <d v="1899-12-30T13:22:00"/>
    <x v="2"/>
    <s v="Abdullah Al Nuaimi"/>
    <x v="0"/>
    <x v="0"/>
    <s v="Hamper"/>
    <x v="0"/>
    <x v="5"/>
    <x v="1"/>
    <n v="177.06"/>
    <d v="2025-04-11T00:22:00"/>
    <d v="2024-08-15T00:22:00"/>
    <x v="0"/>
    <d v="2025-04-12T13:22:00"/>
    <d v="2025-04-12T00:22:00"/>
    <x v="0"/>
  </r>
  <r>
    <s v="ORD-20250303-03918"/>
    <x v="0"/>
    <s v="PAF-001"/>
    <x v="12"/>
    <n v="20.95"/>
    <x v="3"/>
    <n v="2"/>
    <x v="180"/>
    <x v="2"/>
    <d v="1899-12-30T15:01:00"/>
    <s v="15"/>
    <d v="2025-03-05T00:00:00"/>
    <d v="1899-12-30T18:01:00"/>
    <x v="29"/>
    <s v="Ahmed Al Mazrouei"/>
    <x v="2"/>
    <x v="1"/>
    <s v="Bakery"/>
    <x v="2"/>
    <x v="0"/>
    <x v="2"/>
    <n v="41.9"/>
    <d v="2025-03-03T00:44:00"/>
    <d v="2024-08-08T00:11:00"/>
    <x v="0"/>
    <d v="2025-03-05T18:01:00"/>
    <d v="2025-03-04T00:44:00"/>
    <x v="0"/>
  </r>
  <r>
    <s v="ORD-20250506-03919"/>
    <x v="0"/>
    <s v="BBY-001"/>
    <x v="16"/>
    <n v="59.97"/>
    <x v="0"/>
    <n v="1"/>
    <x v="1"/>
    <x v="1"/>
    <d v="1899-12-30T20:45:00"/>
    <s v="20"/>
    <d v="2025-05-07T00:00:00"/>
    <d v="1899-12-30T21:45:00"/>
    <x v="0"/>
    <s v="Hamad Al Nuaimi"/>
    <x v="0"/>
    <x v="1"/>
    <s v="Baby"/>
    <x v="0"/>
    <x v="1"/>
    <x v="1"/>
    <n v="59.97"/>
    <d v="2025-05-06T00:33:00"/>
    <d v="2024-08-09T00:56:00"/>
    <x v="0"/>
    <d v="2025-05-07T21:45:00"/>
    <d v="2025-05-07T00:33:00"/>
    <x v="0"/>
  </r>
  <r>
    <s v="ORD-20241115-03920"/>
    <x v="0"/>
    <s v="PRF-001"/>
    <x v="14"/>
    <n v="119.35"/>
    <x v="12"/>
    <n v="1"/>
    <x v="322"/>
    <x v="9"/>
    <d v="1899-12-30T09:33:00"/>
    <s v="9"/>
    <d v="2024-11-16T00:00:00"/>
    <d v="1899-12-30T15:33:00"/>
    <x v="0"/>
    <s v="Aisha Al Falasi"/>
    <x v="0"/>
    <x v="0"/>
    <s v="Perfume"/>
    <x v="0"/>
    <x v="3"/>
    <x v="0"/>
    <n v="119.35"/>
    <d v="2024-11-15T01:07:00"/>
    <d v="2024-08-19T00:11:00"/>
    <x v="0"/>
    <d v="2024-11-16T15:33:00"/>
    <d v="2024-11-16T01:07:00"/>
    <x v="0"/>
  </r>
  <r>
    <s v="ORD-20241105-03921"/>
    <x v="0"/>
    <s v="CKE-001"/>
    <x v="7"/>
    <n v="56.6"/>
    <x v="8"/>
    <n v="1"/>
    <x v="265"/>
    <x v="9"/>
    <d v="1899-12-30T20:05:00"/>
    <s v="20"/>
    <d v="2024-11-07T00:00:00"/>
    <d v="1899-12-30T17:23:00"/>
    <x v="19"/>
    <s v="Khalid Al Nahyan"/>
    <x v="0"/>
    <x v="0"/>
    <s v="Cakes"/>
    <x v="2"/>
    <x v="1"/>
    <x v="2"/>
    <n v="56.6"/>
    <d v="2024-11-05T00:56:00"/>
    <d v="2024-08-20T01:07:00"/>
    <x v="0"/>
    <d v="2024-11-07T17:23:00"/>
    <d v="2024-11-06T00:56:00"/>
    <x v="0"/>
  </r>
  <r>
    <s v="ORD-20250410-03922"/>
    <x v="0"/>
    <s v="HMP-002"/>
    <x v="8"/>
    <n v="74.72"/>
    <x v="9"/>
    <n v="11"/>
    <x v="348"/>
    <x v="0"/>
    <d v="1899-12-30T21:26:00"/>
    <s v="21"/>
    <d v="2025-04-12T00:00:00"/>
    <d v="1899-12-30T20:17:00"/>
    <x v="11"/>
    <s v="Maryam Al Bateen"/>
    <x v="0"/>
    <x v="1"/>
    <s v="Hamper"/>
    <x v="2"/>
    <x v="1"/>
    <x v="0"/>
    <n v="821.92"/>
    <d v="2025-04-10T00:56:00"/>
    <d v="2024-08-27T01:18:00"/>
    <x v="0"/>
    <d v="2025-04-12T20:17:00"/>
    <d v="2025-04-11T00:56:00"/>
    <x v="0"/>
  </r>
  <r>
    <s v="ORD-20250325-03923"/>
    <x v="0"/>
    <s v="HOM-001"/>
    <x v="3"/>
    <n v="32.78"/>
    <x v="2"/>
    <n v="1"/>
    <x v="361"/>
    <x v="2"/>
    <d v="1899-12-30T19:56:00"/>
    <s v="19"/>
    <d v="2025-03-26T00:00:00"/>
    <d v="1899-12-30T21:56:00"/>
    <x v="12"/>
    <s v="Omar Al Hosani"/>
    <x v="1"/>
    <x v="1"/>
    <s v="Home Fragrance"/>
    <x v="0"/>
    <x v="2"/>
    <x v="1"/>
    <n v="32.78"/>
    <d v="2025-03-25T00:56:00"/>
    <d v="2025-01-16T00:44:00"/>
    <x v="0"/>
    <d v="2025-03-26T21:56:00"/>
    <d v="2025-03-26T00:56:00"/>
    <x v="0"/>
  </r>
  <r>
    <s v="ORD-20250410-03924"/>
    <x v="0"/>
    <s v="PAF-001"/>
    <x v="12"/>
    <n v="23.71"/>
    <x v="8"/>
    <n v="2"/>
    <x v="348"/>
    <x v="0"/>
    <d v="1899-12-30T18:38:00"/>
    <s v="18"/>
    <d v="2025-04-11T00:00:00"/>
    <d v="1899-12-30T21:38:00"/>
    <x v="19"/>
    <s v="Rohit Iqbal"/>
    <x v="0"/>
    <x v="1"/>
    <s v="Bakery"/>
    <x v="0"/>
    <x v="1"/>
    <x v="1"/>
    <n v="47.42"/>
    <d v="2025-04-10T01:29:00"/>
    <d v="2024-08-15T01:15:00"/>
    <x v="0"/>
    <d v="2025-04-11T21:38:00"/>
    <d v="2025-04-11T01:29:00"/>
    <x v="0"/>
  </r>
  <r>
    <s v="ORD-20250611-03925"/>
    <x v="0"/>
    <s v="CRP-001"/>
    <x v="4"/>
    <n v="160.06"/>
    <x v="4"/>
    <n v="3"/>
    <x v="131"/>
    <x v="6"/>
    <d v="1899-12-30T18:03:00"/>
    <s v="18"/>
    <d v="2025-06-13T00:00:00"/>
    <d v="1899-12-30T16:58:00"/>
    <x v="7"/>
    <s v="Sana Chaudhry"/>
    <x v="0"/>
    <x v="0"/>
    <s v="Hamper"/>
    <x v="2"/>
    <x v="5"/>
    <x v="2"/>
    <n v="480.18"/>
    <d v="2025-06-11T00:33:00"/>
    <d v="2024-08-27T01:29:00"/>
    <x v="0"/>
    <d v="2025-06-13T16:58:00"/>
    <d v="2025-06-12T00:33:00"/>
    <x v="0"/>
  </r>
  <r>
    <s v="ORD-20250214-03926"/>
    <x v="0"/>
    <s v="FLW-001"/>
    <x v="1"/>
    <n v="50.98"/>
    <x v="1"/>
    <n v="1"/>
    <x v="176"/>
    <x v="5"/>
    <d v="1899-12-30T10:26:00"/>
    <s v="10"/>
    <d v="2025-02-15T00:00:00"/>
    <d v="1899-12-30T15:26:00"/>
    <x v="0"/>
    <s v="Omar Al Nahyan"/>
    <x v="0"/>
    <x v="1"/>
    <s v="Flowers"/>
    <x v="0"/>
    <x v="1"/>
    <x v="0"/>
    <n v="50.98"/>
    <d v="2025-02-14T00:22:00"/>
    <d v="2024-08-01T01:29:00"/>
    <x v="0"/>
    <d v="2025-02-15T15:26:00"/>
    <d v="2025-02-15T00:22:00"/>
    <x v="0"/>
  </r>
  <r>
    <s v="ORD-20250126-03927"/>
    <x v="0"/>
    <s v="PAF-001"/>
    <x v="12"/>
    <n v="22.33"/>
    <x v="3"/>
    <n v="2"/>
    <x v="250"/>
    <x v="4"/>
    <d v="1899-12-30T09:41:00"/>
    <s v="9"/>
    <d v="2025-01-27T00:00:00"/>
    <d v="1899-12-30T10:41:00"/>
    <x v="5"/>
    <s v="Sana Patel"/>
    <x v="2"/>
    <x v="0"/>
    <s v="Bakery"/>
    <x v="0"/>
    <x v="1"/>
    <x v="2"/>
    <n v="44.66"/>
    <d v="2025-01-26T00:22:00"/>
    <d v="2024-09-05T01:18:00"/>
    <x v="0"/>
    <d v="2025-01-27T10:41:00"/>
    <d v="2025-01-27T00:22:00"/>
    <x v="0"/>
  </r>
  <r>
    <s v="ORD-20250720-03928"/>
    <x v="0"/>
    <s v="PAF-001"/>
    <x v="12"/>
    <n v="24.66"/>
    <x v="3"/>
    <n v="1"/>
    <x v="63"/>
    <x v="8"/>
    <d v="1899-12-30T17:36:00"/>
    <s v="17"/>
    <d v="2025-07-21T00:00:00"/>
    <d v="1899-12-30T19:36:00"/>
    <x v="0"/>
    <s v="Sana Verma"/>
    <x v="0"/>
    <x v="0"/>
    <s v="Bakery"/>
    <x v="0"/>
    <x v="5"/>
    <x v="1"/>
    <n v="24.66"/>
    <d v="2025-07-20T00:33:00"/>
    <d v="2024-09-10T01:07:00"/>
    <x v="0"/>
    <d v="2025-07-21T19:36:00"/>
    <d v="2025-07-21T00:33:00"/>
    <x v="0"/>
  </r>
  <r>
    <s v="ORD-20240921-03929"/>
    <x v="0"/>
    <s v="PER-002"/>
    <x v="15"/>
    <n v="20.97"/>
    <x v="0"/>
    <n v="1"/>
    <x v="61"/>
    <x v="3"/>
    <d v="1899-12-30T09:21:00"/>
    <s v="9"/>
    <d v="2024-09-22T00:00:00"/>
    <d v="1899-12-30T15:21:00"/>
    <x v="9"/>
    <s v="Sara Chaudhry"/>
    <x v="2"/>
    <x v="1"/>
    <s v="Personalized"/>
    <x v="0"/>
    <x v="3"/>
    <x v="2"/>
    <n v="20.97"/>
    <d v="2024-09-21T00:33:00"/>
    <d v="2024-09-21T00:33:00"/>
    <x v="1"/>
    <d v="2024-09-22T15:21:00"/>
    <d v="2024-09-22T00:33:00"/>
    <x v="0"/>
  </r>
  <r>
    <s v="ORD-20250407-03930"/>
    <x v="0"/>
    <s v="HMP-001"/>
    <x v="11"/>
    <n v="72.42"/>
    <x v="9"/>
    <n v="4"/>
    <x v="263"/>
    <x v="0"/>
    <d v="1899-12-30T13:47:00"/>
    <s v="13"/>
    <d v="2025-04-07T00:00:00"/>
    <d v="1899-12-30T18:47:00"/>
    <x v="6"/>
    <s v="Noor Al Hosani"/>
    <x v="0"/>
    <x v="1"/>
    <s v="Hamper"/>
    <x v="1"/>
    <x v="3"/>
    <x v="0"/>
    <n v="289.68"/>
    <d v="2025-04-07T00:56:00"/>
    <d v="2024-08-30T00:33:00"/>
    <x v="0"/>
    <d v="2025-04-07T18:47:00"/>
    <d v="2025-04-08T00:56:00"/>
    <x v="1"/>
  </r>
  <r>
    <s v="ORD-20250521-03931"/>
    <x v="0"/>
    <s v="CKE-001"/>
    <x v="7"/>
    <n v="48.47"/>
    <x v="8"/>
    <n v="2"/>
    <x v="316"/>
    <x v="1"/>
    <d v="1899-12-30T11:14:00"/>
    <s v="11"/>
    <d v="2025-05-23T00:00:00"/>
    <d v="1899-12-30T14:14:00"/>
    <x v="29"/>
    <s v="Emma Smith"/>
    <x v="2"/>
    <x v="0"/>
    <s v="Cakes"/>
    <x v="2"/>
    <x v="4"/>
    <x v="0"/>
    <n v="96.94"/>
    <d v="2025-05-21T00:56:00"/>
    <d v="2025-01-13T00:22:00"/>
    <x v="0"/>
    <d v="2025-05-23T14:14:00"/>
    <d v="2025-05-22T00:56:00"/>
    <x v="0"/>
  </r>
  <r>
    <s v="ORD-20240904-03932"/>
    <x v="0"/>
    <s v="HMP-001"/>
    <x v="11"/>
    <n v="73.75"/>
    <x v="10"/>
    <n v="2"/>
    <x v="335"/>
    <x v="3"/>
    <d v="1899-12-30T10:50:00"/>
    <s v="10"/>
    <d v="2024-09-05T00:00:00"/>
    <d v="1899-12-30T12:50:00"/>
    <x v="9"/>
    <s v="Hassan Patel"/>
    <x v="2"/>
    <x v="1"/>
    <s v="Hamper"/>
    <x v="0"/>
    <x v="1"/>
    <x v="1"/>
    <n v="147.5"/>
    <d v="2024-09-04T01:29:00"/>
    <d v="2024-09-04T01:29:00"/>
    <x v="1"/>
    <d v="2024-09-05T12:50:00"/>
    <d v="2024-09-05T01:29:00"/>
    <x v="0"/>
  </r>
  <r>
    <s v="ORD-20241214-03933"/>
    <x v="0"/>
    <s v="BAL-001"/>
    <x v="13"/>
    <n v="27.41"/>
    <x v="8"/>
    <n v="10"/>
    <x v="284"/>
    <x v="11"/>
    <d v="1899-12-30T17:40:00"/>
    <s v="17"/>
    <d v="2024-12-15T00:00:00"/>
    <d v="1899-12-30T18:55:00"/>
    <x v="11"/>
    <s v="Rakesh Iqbal"/>
    <x v="0"/>
    <x v="0"/>
    <s v="Balloons"/>
    <x v="0"/>
    <x v="3"/>
    <x v="1"/>
    <n v="274.10000000000002"/>
    <d v="2024-12-14T00:11:00"/>
    <d v="2024-08-26T01:18:00"/>
    <x v="0"/>
    <d v="2024-12-15T18:55:00"/>
    <d v="2024-12-15T00:11:00"/>
    <x v="0"/>
  </r>
  <r>
    <s v="ORD-20250726-03934"/>
    <x v="0"/>
    <s v="PRF-001"/>
    <x v="14"/>
    <n v="105.34"/>
    <x v="2"/>
    <n v="1"/>
    <x v="89"/>
    <x v="8"/>
    <d v="1899-12-30T14:05:00"/>
    <s v="14"/>
    <d v="2025-07-27T00:00:00"/>
    <d v="1899-12-30T20:05:00"/>
    <x v="11"/>
    <s v="Aisha Al Shamsi"/>
    <x v="0"/>
    <x v="1"/>
    <s v="Perfume"/>
    <x v="0"/>
    <x v="3"/>
    <x v="1"/>
    <n v="105.34"/>
    <d v="2025-07-26T00:56:00"/>
    <d v="2024-08-27T01:15:00"/>
    <x v="0"/>
    <d v="2025-07-27T20:05:00"/>
    <d v="2025-07-27T00:56:00"/>
    <x v="0"/>
  </r>
  <r>
    <s v="ORD-20250527-03935"/>
    <x v="0"/>
    <s v="FLW-001"/>
    <x v="1"/>
    <n v="44.86"/>
    <x v="0"/>
    <n v="1"/>
    <x v="339"/>
    <x v="1"/>
    <d v="1899-12-30T09:09:00"/>
    <s v="9"/>
    <d v="2025-05-28T00:00:00"/>
    <d v="1899-12-30T12:09:00"/>
    <x v="25"/>
    <s v="Aisha Al Nuaimi"/>
    <x v="6"/>
    <x v="1"/>
    <s v="Flowers"/>
    <x v="0"/>
    <x v="0"/>
    <x v="2"/>
    <n v="44.86"/>
    <d v="2025-05-27T00:25:00"/>
    <d v="2024-08-03T00:25:00"/>
    <x v="0"/>
    <d v="2025-05-28T12:09:00"/>
    <d v="2025-05-28T00:25:00"/>
    <x v="0"/>
  </r>
  <r>
    <s v="ORD-20250726-03936"/>
    <x v="0"/>
    <s v="GFT-001"/>
    <x v="2"/>
    <n v="35.35"/>
    <x v="10"/>
    <n v="1"/>
    <x v="89"/>
    <x v="8"/>
    <d v="1899-12-30T13:00:00"/>
    <s v="13"/>
    <d v="2025-07-26T00:00:00"/>
    <d v="1899-12-30T16:00:00"/>
    <x v="6"/>
    <s v="Faisal Al Suwaidi"/>
    <x v="0"/>
    <x v="0"/>
    <s v="Gifting"/>
    <x v="1"/>
    <x v="2"/>
    <x v="2"/>
    <n v="35.35"/>
    <d v="2025-07-26T01:07:00"/>
    <d v="2024-08-13T00:11:00"/>
    <x v="0"/>
    <d v="2025-07-26T16:00:00"/>
    <d v="2025-07-27T01:07:00"/>
    <x v="1"/>
  </r>
  <r>
    <s v="ORD-20250716-03937"/>
    <x v="0"/>
    <s v="PAF-001"/>
    <x v="12"/>
    <n v="20.27"/>
    <x v="11"/>
    <n v="1"/>
    <x v="243"/>
    <x v="8"/>
    <d v="1899-12-30T19:11:00"/>
    <s v="19"/>
    <d v="2025-07-17T00:00:00"/>
    <d v="1899-12-30T21:11:00"/>
    <x v="36"/>
    <s v="Ali Shaikh"/>
    <x v="6"/>
    <x v="0"/>
    <s v="Bakery"/>
    <x v="0"/>
    <x v="0"/>
    <x v="1"/>
    <n v="20.27"/>
    <d v="2025-07-16T00:56:00"/>
    <d v="2024-09-12T00:44:00"/>
    <x v="0"/>
    <d v="2025-07-17T21:11:00"/>
    <d v="2025-07-17T00:56:00"/>
    <x v="0"/>
  </r>
  <r>
    <s v="ORD-20241122-03938"/>
    <x v="0"/>
    <s v="PER-001"/>
    <x v="10"/>
    <n v="11.24"/>
    <x v="5"/>
    <n v="1"/>
    <x v="47"/>
    <x v="9"/>
    <d v="1899-12-30T11:52:00"/>
    <s v="11"/>
    <d v="2024-11-22T00:00:00"/>
    <d v="1899-12-30T18:52:00"/>
    <x v="12"/>
    <s v="Rakesh Hussain"/>
    <x v="1"/>
    <x v="0"/>
    <s v="Personalized"/>
    <x v="1"/>
    <x v="1"/>
    <x v="1"/>
    <n v="11.24"/>
    <d v="2024-11-22T00:44:00"/>
    <d v="2024-08-30T01:07:00"/>
    <x v="0"/>
    <d v="2024-11-22T18:52:00"/>
    <d v="2024-11-23T00:44:00"/>
    <x v="1"/>
  </r>
  <r>
    <s v="ORD-20250516-03939"/>
    <x v="0"/>
    <s v="BAL-001"/>
    <x v="13"/>
    <n v="24.15"/>
    <x v="5"/>
    <n v="1"/>
    <x v="141"/>
    <x v="1"/>
    <d v="1899-12-30T10:46:00"/>
    <s v="10"/>
    <d v="2025-05-16T00:00:00"/>
    <d v="1899-12-30T14:46:00"/>
    <x v="0"/>
    <s v="Daniel Jones"/>
    <x v="0"/>
    <x v="0"/>
    <s v="Balloons"/>
    <x v="1"/>
    <x v="2"/>
    <x v="1"/>
    <n v="24.15"/>
    <d v="2025-05-16T00:11:00"/>
    <d v="2024-10-09T00:44:00"/>
    <x v="0"/>
    <d v="2025-05-16T14:46:00"/>
    <d v="2025-05-17T00:11:00"/>
    <x v="1"/>
  </r>
  <r>
    <s v="ORD-20241119-03940"/>
    <x v="0"/>
    <s v="BAL-001"/>
    <x v="13"/>
    <n v="22.27"/>
    <x v="8"/>
    <n v="1"/>
    <x v="77"/>
    <x v="9"/>
    <d v="1899-12-30T11:10:00"/>
    <s v="11"/>
    <d v="2024-11-20T00:00:00"/>
    <d v="1899-12-30T14:10:00"/>
    <x v="1"/>
    <s v="Maryam Al Nuaimi"/>
    <x v="1"/>
    <x v="1"/>
    <s v="Balloons"/>
    <x v="0"/>
    <x v="0"/>
    <x v="0"/>
    <n v="22.27"/>
    <d v="2024-11-19T01:18:00"/>
    <d v="2024-08-06T00:56:00"/>
    <x v="0"/>
    <d v="2024-11-20T14:10:00"/>
    <d v="2024-11-20T01:18:00"/>
    <x v="0"/>
  </r>
  <r>
    <s v="ORD-20241026-03941"/>
    <x v="0"/>
    <s v="PAF-001"/>
    <x v="12"/>
    <n v="20.29"/>
    <x v="5"/>
    <n v="1"/>
    <x v="208"/>
    <x v="10"/>
    <d v="1899-12-30T10:37:00"/>
    <s v="10"/>
    <d v="2024-10-27T00:00:00"/>
    <d v="1899-12-30T10:37:00"/>
    <x v="4"/>
    <s v="Farhan Khan"/>
    <x v="0"/>
    <x v="0"/>
    <s v="Bakery"/>
    <x v="0"/>
    <x v="3"/>
    <x v="0"/>
    <n v="20.29"/>
    <d v="2024-10-26T00:11:00"/>
    <d v="2024-08-09T00:25:00"/>
    <x v="0"/>
    <d v="2024-10-27T10:37:00"/>
    <d v="2024-10-27T00:11:00"/>
    <x v="0"/>
  </r>
  <r>
    <s v="ORD-20250427-03942"/>
    <x v="0"/>
    <s v="BBY-001"/>
    <x v="16"/>
    <n v="68.66"/>
    <x v="0"/>
    <n v="1"/>
    <x v="92"/>
    <x v="0"/>
    <d v="1899-12-30T19:49:00"/>
    <s v="19"/>
    <d v="2025-04-28T00:00:00"/>
    <d v="1899-12-30T13:40:00"/>
    <x v="29"/>
    <s v="Sara Chaudhry"/>
    <x v="2"/>
    <x v="0"/>
    <s v="Baby"/>
    <x v="0"/>
    <x v="5"/>
    <x v="0"/>
    <n v="68.66"/>
    <d v="2025-04-27T00:44:00"/>
    <d v="2024-09-21T00:33:00"/>
    <x v="0"/>
    <d v="2025-04-28T13:40:00"/>
    <d v="2025-04-28T00:44:00"/>
    <x v="0"/>
  </r>
  <r>
    <s v="ORD-20250805-03943"/>
    <x v="0"/>
    <s v="PER-001"/>
    <x v="10"/>
    <n v="10.74"/>
    <x v="8"/>
    <n v="2"/>
    <x v="35"/>
    <x v="7"/>
    <d v="1899-12-30T11:21:00"/>
    <s v="11"/>
    <d v="2025-08-06T00:00:00"/>
    <d v="1899-12-30T14:21:00"/>
    <x v="35"/>
    <s v="Emily Taylor"/>
    <x v="5"/>
    <x v="0"/>
    <s v="Personalized"/>
    <x v="0"/>
    <x v="1"/>
    <x v="2"/>
    <n v="21.48"/>
    <d v="2025-08-05T01:07:00"/>
    <d v="2025-01-16T00:33:00"/>
    <x v="0"/>
    <d v="2025-08-06T14:21:00"/>
    <d v="2025-08-06T01:07:00"/>
    <x v="0"/>
  </r>
  <r>
    <s v="ORD-20250428-03944"/>
    <x v="0"/>
    <s v="PRF-001"/>
    <x v="14"/>
    <n v="104.66"/>
    <x v="12"/>
    <n v="1"/>
    <x v="278"/>
    <x v="0"/>
    <d v="1899-12-30T21:27:00"/>
    <s v="21"/>
    <d v="2025-04-30T00:00:00"/>
    <d v="1899-12-30T16:50:00"/>
    <x v="29"/>
    <s v="Ayesha Shaikh"/>
    <x v="2"/>
    <x v="1"/>
    <s v="Perfume"/>
    <x v="2"/>
    <x v="0"/>
    <x v="0"/>
    <n v="104.66"/>
    <d v="2025-04-28T01:15:00"/>
    <d v="2024-09-06T00:11:00"/>
    <x v="0"/>
    <d v="2025-04-30T16:50:00"/>
    <d v="2025-04-29T01:15:00"/>
    <x v="0"/>
  </r>
  <r>
    <s v="ORD-20250210-03945"/>
    <x v="0"/>
    <s v="FLW-002"/>
    <x v="5"/>
    <n v="52.23"/>
    <x v="10"/>
    <n v="1"/>
    <x v="219"/>
    <x v="5"/>
    <d v="1899-12-30T19:37:00"/>
    <s v="19"/>
    <d v="2025-02-12T00:00:00"/>
    <d v="1899-12-30T16:09:00"/>
    <x v="0"/>
    <s v="Sara Verma"/>
    <x v="0"/>
    <x v="0"/>
    <s v="Flowers"/>
    <x v="2"/>
    <x v="3"/>
    <x v="0"/>
    <n v="52.23"/>
    <d v="2025-02-10T00:11:00"/>
    <d v="2024-09-16T00:33:00"/>
    <x v="0"/>
    <d v="2025-02-12T16:09:00"/>
    <d v="2025-02-11T00:11:00"/>
    <x v="0"/>
  </r>
  <r>
    <s v="ORD-20241102-03946"/>
    <x v="0"/>
    <s v="HMP-001"/>
    <x v="11"/>
    <n v="73.819999999999993"/>
    <x v="9"/>
    <n v="5"/>
    <x v="17"/>
    <x v="9"/>
    <d v="1899-12-30T19:45:00"/>
    <s v="19"/>
    <d v="2024-11-04T00:00:00"/>
    <d v="1899-12-30T17:16:00"/>
    <x v="11"/>
    <s v="Rakesh Shah"/>
    <x v="0"/>
    <x v="0"/>
    <s v="Hamper"/>
    <x v="2"/>
    <x v="1"/>
    <x v="0"/>
    <n v="369.09999999999997"/>
    <d v="2024-11-02T01:07:00"/>
    <d v="2024-08-14T01:07:00"/>
    <x v="0"/>
    <d v="2024-11-04T17:16:00"/>
    <d v="2024-11-03T01:07:00"/>
    <x v="0"/>
  </r>
  <r>
    <s v="ORD-20250316-03947"/>
    <x v="0"/>
    <s v="CKE-001"/>
    <x v="7"/>
    <n v="52.96"/>
    <x v="8"/>
    <n v="2"/>
    <x v="164"/>
    <x v="2"/>
    <d v="1899-12-30T18:13:00"/>
    <s v="18"/>
    <d v="2025-03-17T00:00:00"/>
    <d v="1899-12-30T19:13:00"/>
    <x v="11"/>
    <s v="Neha Verma"/>
    <x v="0"/>
    <x v="1"/>
    <s v="Cakes"/>
    <x v="0"/>
    <x v="3"/>
    <x v="0"/>
    <n v="105.92"/>
    <d v="2025-03-16T01:18:00"/>
    <d v="2024-08-26T00:11:00"/>
    <x v="0"/>
    <d v="2025-03-17T19:13:00"/>
    <d v="2025-03-17T01:18:00"/>
    <x v="0"/>
  </r>
  <r>
    <s v="ORD-20250518-03948"/>
    <x v="0"/>
    <s v="FLW-002"/>
    <x v="5"/>
    <n v="55.2"/>
    <x v="6"/>
    <n v="3"/>
    <x v="253"/>
    <x v="1"/>
    <d v="1899-12-30T17:38:00"/>
    <s v="17"/>
    <d v="2025-05-19T00:00:00"/>
    <d v="1899-12-30T17:38:00"/>
    <x v="19"/>
    <s v="Farhan Hussain"/>
    <x v="0"/>
    <x v="1"/>
    <s v="Flowers"/>
    <x v="0"/>
    <x v="1"/>
    <x v="2"/>
    <n v="165.60000000000002"/>
    <d v="2025-05-18T00:22:00"/>
    <d v="2024-10-13T01:15:00"/>
    <x v="0"/>
    <d v="2025-05-19T17:38:00"/>
    <d v="2025-05-19T00:22:00"/>
    <x v="0"/>
  </r>
  <r>
    <s v="ORD-20241226-03949"/>
    <x v="0"/>
    <s v="PAF-001"/>
    <x v="12"/>
    <n v="18.93"/>
    <x v="5"/>
    <n v="2"/>
    <x v="203"/>
    <x v="11"/>
    <d v="1899-12-30T10:53:00"/>
    <s v="10"/>
    <d v="2024-12-26T00:00:00"/>
    <d v="1899-12-30T17:53:00"/>
    <x v="37"/>
    <s v="Ayesha Chaudhry"/>
    <x v="7"/>
    <x v="1"/>
    <s v="Bakery"/>
    <x v="1"/>
    <x v="3"/>
    <x v="0"/>
    <n v="37.86"/>
    <d v="2024-12-26T00:22:00"/>
    <d v="2024-09-22T01:15:00"/>
    <x v="0"/>
    <d v="2024-12-26T17:53:00"/>
    <d v="2024-12-27T00:22:00"/>
    <x v="1"/>
  </r>
  <r>
    <s v="ORD-20250227-03950"/>
    <x v="0"/>
    <s v="GFT-001"/>
    <x v="2"/>
    <n v="36.39"/>
    <x v="12"/>
    <n v="1"/>
    <x v="56"/>
    <x v="5"/>
    <d v="1899-12-30T13:12:00"/>
    <s v="13"/>
    <d v="2025-02-28T00:00:00"/>
    <d v="1899-12-30T17:12:00"/>
    <x v="5"/>
    <s v="Neha Khan"/>
    <x v="2"/>
    <x v="1"/>
    <s v="Gifting"/>
    <x v="0"/>
    <x v="5"/>
    <x v="0"/>
    <n v="36.39"/>
    <d v="2025-02-27T00:55:00"/>
    <d v="2024-08-04T00:56:00"/>
    <x v="0"/>
    <d v="2025-02-28T17:12:00"/>
    <d v="2025-02-28T00:55:00"/>
    <x v="0"/>
  </r>
  <r>
    <s v="ORD-20250505-03951"/>
    <x v="0"/>
    <s v="HOM-001"/>
    <x v="3"/>
    <n v="30.92"/>
    <x v="2"/>
    <n v="1"/>
    <x v="120"/>
    <x v="1"/>
    <d v="1899-12-30T09:41:00"/>
    <s v="9"/>
    <d v="2025-05-06T00:00:00"/>
    <d v="1899-12-30T14:41:00"/>
    <x v="4"/>
    <s v="Hassan Al Falasi"/>
    <x v="0"/>
    <x v="0"/>
    <s v="Home Fragrance"/>
    <x v="0"/>
    <x v="1"/>
    <x v="1"/>
    <n v="30.92"/>
    <d v="2025-05-05T00:22:00"/>
    <d v="2024-08-23T00:22:00"/>
    <x v="0"/>
    <d v="2025-05-06T14:41:00"/>
    <d v="2025-05-06T00:22:00"/>
    <x v="0"/>
  </r>
  <r>
    <s v="ORD-20240827-03952"/>
    <x v="0"/>
    <s v="GFT-001"/>
    <x v="2"/>
    <n v="33.85"/>
    <x v="3"/>
    <n v="1"/>
    <x v="160"/>
    <x v="7"/>
    <d v="1899-12-30T11:50:00"/>
    <s v="11"/>
    <d v="2024-08-27T00:00:00"/>
    <d v="1899-12-30T15:50:00"/>
    <x v="1"/>
    <s v="Ali Shah"/>
    <x v="1"/>
    <x v="1"/>
    <s v="Gifting"/>
    <x v="1"/>
    <x v="5"/>
    <x v="1"/>
    <n v="33.85"/>
    <d v="2024-08-27T00:56:00"/>
    <d v="2024-08-05T01:18:00"/>
    <x v="0"/>
    <d v="2024-08-27T15:50:00"/>
    <d v="2024-08-28T00:56:00"/>
    <x v="1"/>
  </r>
  <r>
    <s v="ORD-20250318-03953"/>
    <x v="0"/>
    <s v="GFT-001"/>
    <x v="2"/>
    <n v="37.82"/>
    <x v="12"/>
    <n v="1"/>
    <x v="233"/>
    <x v="2"/>
    <d v="1899-12-30T13:50:00"/>
    <s v="13"/>
    <d v="2025-03-19T00:00:00"/>
    <d v="1899-12-30T15:50:00"/>
    <x v="21"/>
    <s v="Priya Ahmed"/>
    <x v="4"/>
    <x v="0"/>
    <s v="Gifting"/>
    <x v="0"/>
    <x v="0"/>
    <x v="0"/>
    <n v="37.82"/>
    <d v="2025-03-18T01:29:00"/>
    <d v="2024-09-14T01:18:00"/>
    <x v="0"/>
    <d v="2025-03-19T15:50:00"/>
    <d v="2025-03-19T01:29:00"/>
    <x v="0"/>
  </r>
  <r>
    <s v="ORD-20240923-03954"/>
    <x v="0"/>
    <s v="GFT-001"/>
    <x v="2"/>
    <n v="31.84"/>
    <x v="12"/>
    <n v="1"/>
    <x v="133"/>
    <x v="3"/>
    <d v="1899-12-30T11:08:00"/>
    <s v="11"/>
    <d v="2024-09-23T00:00:00"/>
    <d v="1899-12-30T17:08:00"/>
    <x v="18"/>
    <s v="Hassan Al Marri"/>
    <x v="1"/>
    <x v="1"/>
    <s v="Gifting"/>
    <x v="1"/>
    <x v="4"/>
    <x v="2"/>
    <n v="31.84"/>
    <d v="2024-09-23T01:29:00"/>
    <d v="2024-08-27T00:25:00"/>
    <x v="0"/>
    <d v="2024-09-23T17:08:00"/>
    <d v="2024-09-24T01:29:00"/>
    <x v="1"/>
  </r>
  <r>
    <s v="ORD-20250216-03955"/>
    <x v="0"/>
    <s v="CHC-001"/>
    <x v="17"/>
    <n v="21.19"/>
    <x v="1"/>
    <n v="1"/>
    <x v="295"/>
    <x v="5"/>
    <d v="1899-12-30T20:16:00"/>
    <s v="20"/>
    <d v="2025-02-17T00:00:00"/>
    <d v="1899-12-30T16:55:00"/>
    <x v="4"/>
    <s v="Faisal Al Falasi"/>
    <x v="0"/>
    <x v="0"/>
    <s v="Chocolate"/>
    <x v="0"/>
    <x v="6"/>
    <x v="2"/>
    <n v="21.19"/>
    <d v="2025-02-16T00:44:00"/>
    <d v="2024-08-02T00:33:00"/>
    <x v="0"/>
    <d v="2025-02-17T16:55:00"/>
    <d v="2025-02-17T00:44:00"/>
    <x v="0"/>
  </r>
  <r>
    <s v="ORD-20241110-03956"/>
    <x v="0"/>
    <s v="HMP-002"/>
    <x v="8"/>
    <n v="82.71"/>
    <x v="9"/>
    <n v="3"/>
    <x v="323"/>
    <x v="9"/>
    <d v="1899-12-30T10:15:00"/>
    <s v="10"/>
    <d v="2024-11-12T00:00:00"/>
    <d v="1899-12-30T16:15:00"/>
    <x v="3"/>
    <s v="Abdullah Al Marri"/>
    <x v="0"/>
    <x v="1"/>
    <s v="Hamper"/>
    <x v="2"/>
    <x v="1"/>
    <x v="0"/>
    <n v="248.13"/>
    <d v="2024-11-10T00:33:00"/>
    <d v="2024-08-21T01:29:00"/>
    <x v="0"/>
    <d v="2024-11-12T16:15:00"/>
    <d v="2024-11-11T00:33:00"/>
    <x v="0"/>
  </r>
  <r>
    <s v="ORD-20240909-03957"/>
    <x v="0"/>
    <s v="FLW-002"/>
    <x v="5"/>
    <n v="54.91"/>
    <x v="6"/>
    <n v="1"/>
    <x v="153"/>
    <x v="3"/>
    <d v="1899-12-30T19:40:00"/>
    <s v="19"/>
    <d v="2024-09-10T00:00:00"/>
    <d v="1899-12-30T20:40:00"/>
    <x v="16"/>
    <s v="Imran Kumar"/>
    <x v="0"/>
    <x v="1"/>
    <s v="Flowers"/>
    <x v="0"/>
    <x v="3"/>
    <x v="0"/>
    <n v="54.91"/>
    <d v="2024-09-09T00:44:00"/>
    <d v="2024-09-05T01:07:00"/>
    <x v="0"/>
    <d v="2024-09-10T20:40:00"/>
    <d v="2024-09-10T00:44:00"/>
    <x v="0"/>
  </r>
  <r>
    <s v="ORD-20250516-03958"/>
    <x v="0"/>
    <s v="HMP-001"/>
    <x v="11"/>
    <n v="82.32"/>
    <x v="9"/>
    <n v="3"/>
    <x v="141"/>
    <x v="1"/>
    <d v="1899-12-30T21:13:00"/>
    <s v="21"/>
    <d v="2025-05-17T00:00:00"/>
    <d v="1899-12-30T13:52:00"/>
    <x v="9"/>
    <s v="Hamad Al Bateen"/>
    <x v="2"/>
    <x v="1"/>
    <s v="Hamper"/>
    <x v="0"/>
    <x v="4"/>
    <x v="0"/>
    <n v="246.95999999999998"/>
    <d v="2025-05-16T01:18:00"/>
    <d v="2024-08-09T00:11:00"/>
    <x v="0"/>
    <d v="2025-05-17T13:52:00"/>
    <d v="2025-05-17T01:18:00"/>
    <x v="0"/>
  </r>
  <r>
    <s v="ORD-20250415-03959"/>
    <x v="0"/>
    <s v="HMP-002"/>
    <x v="8"/>
    <n v="81.56"/>
    <x v="7"/>
    <n v="1"/>
    <x v="259"/>
    <x v="0"/>
    <d v="1899-12-30T18:32:00"/>
    <s v="18"/>
    <d v="2025-04-16T00:00:00"/>
    <d v="1899-12-30T13:12:00"/>
    <x v="16"/>
    <s v="Ayesha Iqbal"/>
    <x v="0"/>
    <x v="1"/>
    <s v="Hamper"/>
    <x v="0"/>
    <x v="6"/>
    <x v="0"/>
    <n v="81.56"/>
    <d v="2025-04-15T00:22:00"/>
    <d v="2024-09-01T00:11:00"/>
    <x v="0"/>
    <d v="2025-04-16T13:12:00"/>
    <d v="2025-04-16T00:22:00"/>
    <x v="0"/>
  </r>
  <r>
    <s v="ORD-20250728-03960"/>
    <x v="0"/>
    <s v="GFT-001"/>
    <x v="2"/>
    <n v="32.86"/>
    <x v="6"/>
    <n v="1"/>
    <x v="281"/>
    <x v="8"/>
    <d v="1899-12-30T10:01:00"/>
    <s v="10"/>
    <d v="2025-07-29T00:00:00"/>
    <d v="1899-12-30T15:01:00"/>
    <x v="5"/>
    <s v="Hamad Al Nuaimi"/>
    <x v="0"/>
    <x v="0"/>
    <s v="Gifting"/>
    <x v="0"/>
    <x v="5"/>
    <x v="2"/>
    <n v="32.86"/>
    <d v="2025-07-28T00:11:00"/>
    <d v="2024-08-09T00:56:00"/>
    <x v="0"/>
    <d v="2025-07-29T15:01:00"/>
    <d v="2025-07-29T00:11:00"/>
    <x v="0"/>
  </r>
  <r>
    <s v="ORD-20250408-03961"/>
    <x v="0"/>
    <s v="DAT-001"/>
    <x v="6"/>
    <n v="32.97"/>
    <x v="7"/>
    <n v="3"/>
    <x v="104"/>
    <x v="0"/>
    <d v="1899-12-30T19:58:00"/>
    <s v="19"/>
    <d v="2025-04-09T00:00:00"/>
    <d v="1899-12-30T21:58:00"/>
    <x v="28"/>
    <s v="Meera Kumar"/>
    <x v="3"/>
    <x v="1"/>
    <s v="Dates &amp; Sweets"/>
    <x v="0"/>
    <x v="5"/>
    <x v="0"/>
    <n v="98.91"/>
    <d v="2025-04-08T00:44:00"/>
    <d v="2024-08-31T01:15:00"/>
    <x v="0"/>
    <d v="2025-04-09T21:58:00"/>
    <d v="2025-04-09T00:44:00"/>
    <x v="0"/>
  </r>
  <r>
    <s v="ORD-20240815-03962"/>
    <x v="0"/>
    <s v="DAT-001"/>
    <x v="6"/>
    <n v="27.62"/>
    <x v="7"/>
    <n v="1"/>
    <x v="337"/>
    <x v="7"/>
    <d v="1899-12-30T13:35:00"/>
    <s v="13"/>
    <d v="2024-08-15T00:00:00"/>
    <d v="1899-12-30T17:35:00"/>
    <x v="7"/>
    <s v="Daniel Miller"/>
    <x v="0"/>
    <x v="0"/>
    <s v="Dates &amp; Sweets"/>
    <x v="1"/>
    <x v="1"/>
    <x v="1"/>
    <n v="27.62"/>
    <d v="2024-08-15T00:22:00"/>
    <d v="2024-08-15T00:22:00"/>
    <x v="1"/>
    <d v="2024-08-15T17:35:00"/>
    <d v="2024-08-16T00:22:00"/>
    <x v="1"/>
  </r>
  <r>
    <s v="ORD-20250803-03963"/>
    <x v="0"/>
    <s v="PAF-001"/>
    <x v="12"/>
    <n v="23.58"/>
    <x v="3"/>
    <n v="1"/>
    <x v="44"/>
    <x v="7"/>
    <d v="1899-12-30T18:11:00"/>
    <s v="18"/>
    <d v="2025-08-05T00:00:00"/>
    <d v="1899-12-30T18:58:00"/>
    <x v="4"/>
    <s v="Michael Williams"/>
    <x v="0"/>
    <x v="1"/>
    <s v="Bakery"/>
    <x v="2"/>
    <x v="0"/>
    <x v="0"/>
    <n v="23.58"/>
    <d v="2025-08-03T01:29:00"/>
    <d v="2024-08-11T00:11:00"/>
    <x v="0"/>
    <d v="2025-08-05T18:58:00"/>
    <d v="2025-08-04T01:29:00"/>
    <x v="0"/>
  </r>
  <r>
    <s v="ORD-20250128-03964"/>
    <x v="0"/>
    <s v="FLW-001"/>
    <x v="1"/>
    <n v="55.66"/>
    <x v="11"/>
    <n v="1"/>
    <x v="338"/>
    <x v="4"/>
    <d v="1899-12-30T12:36:00"/>
    <s v="12"/>
    <d v="2025-01-29T00:00:00"/>
    <d v="1899-12-30T12:36:00"/>
    <x v="9"/>
    <s v="Neha Chaudhry"/>
    <x v="2"/>
    <x v="0"/>
    <s v="Flowers"/>
    <x v="0"/>
    <x v="3"/>
    <x v="1"/>
    <n v="55.66"/>
    <d v="2025-01-28T00:25:00"/>
    <d v="2024-08-27T01:29:00"/>
    <x v="0"/>
    <d v="2025-01-29T12:36:00"/>
    <d v="2025-01-29T00:25:00"/>
    <x v="0"/>
  </r>
  <r>
    <s v="ORD-20240911-03965"/>
    <x v="0"/>
    <s v="BAL-001"/>
    <x v="13"/>
    <n v="24.2"/>
    <x v="8"/>
    <n v="2"/>
    <x v="148"/>
    <x v="3"/>
    <d v="1899-12-30T11:49:00"/>
    <s v="11"/>
    <d v="2024-09-13T00:00:00"/>
    <d v="1899-12-30T12:49:00"/>
    <x v="18"/>
    <s v="Hassan Hussain"/>
    <x v="1"/>
    <x v="1"/>
    <s v="Balloons"/>
    <x v="2"/>
    <x v="1"/>
    <x v="0"/>
    <n v="48.4"/>
    <d v="2024-09-11T00:11:00"/>
    <d v="2024-08-02T01:15:00"/>
    <x v="0"/>
    <d v="2024-09-13T12:49:00"/>
    <d v="2024-09-12T00:11:00"/>
    <x v="0"/>
  </r>
  <r>
    <s v="ORD-20250423-03966"/>
    <x v="0"/>
    <s v="FLW-002"/>
    <x v="5"/>
    <n v="58"/>
    <x v="3"/>
    <n v="2"/>
    <x v="309"/>
    <x v="0"/>
    <d v="1899-12-30T13:32:00"/>
    <s v="13"/>
    <d v="2025-04-25T00:00:00"/>
    <d v="1899-12-30T16:32:00"/>
    <x v="32"/>
    <s v="James Williams"/>
    <x v="6"/>
    <x v="1"/>
    <s v="Flowers"/>
    <x v="2"/>
    <x v="0"/>
    <x v="0"/>
    <n v="116"/>
    <d v="2025-04-23T01:29:00"/>
    <d v="2024-08-05T00:56:00"/>
    <x v="0"/>
    <d v="2025-04-25T16:32:00"/>
    <d v="2025-04-24T01:29:00"/>
    <x v="0"/>
  </r>
  <r>
    <s v="ORD-20241113-03967"/>
    <x v="0"/>
    <s v="HMP-002"/>
    <x v="8"/>
    <n v="77.150000000000006"/>
    <x v="7"/>
    <n v="1"/>
    <x v="268"/>
    <x v="9"/>
    <d v="1899-12-30T21:03:00"/>
    <s v="21"/>
    <d v="2024-11-14T00:00:00"/>
    <d v="1899-12-30T21:03:00"/>
    <x v="29"/>
    <s v="Hamad Al Suwaidi"/>
    <x v="2"/>
    <x v="0"/>
    <s v="Hamper"/>
    <x v="0"/>
    <x v="1"/>
    <x v="0"/>
    <n v="77.150000000000006"/>
    <d v="2024-11-13T00:33:00"/>
    <d v="2024-08-21T00:33:00"/>
    <x v="0"/>
    <d v="2024-11-14T21:03:00"/>
    <d v="2024-11-14T00:33:00"/>
    <x v="0"/>
  </r>
  <r>
    <s v="ORD-20250414-03968"/>
    <x v="0"/>
    <s v="CRP-001"/>
    <x v="4"/>
    <n v="160.01"/>
    <x v="4"/>
    <n v="5"/>
    <x v="211"/>
    <x v="0"/>
    <d v="1899-12-30T09:40:00"/>
    <s v="9"/>
    <d v="2025-04-15T00:00:00"/>
    <d v="1899-12-30T10:40:00"/>
    <x v="3"/>
    <s v="Aisha Al Mansoori"/>
    <x v="0"/>
    <x v="1"/>
    <s v="Hamper"/>
    <x v="0"/>
    <x v="1"/>
    <x v="0"/>
    <n v="800.05"/>
    <d v="2025-04-14T01:18:00"/>
    <d v="2024-08-06T00:33:00"/>
    <x v="0"/>
    <d v="2025-04-15T10:40:00"/>
    <d v="2025-04-15T01:18:00"/>
    <x v="0"/>
  </r>
  <r>
    <s v="ORD-20240808-03969"/>
    <x v="0"/>
    <s v="SWT-001"/>
    <x v="9"/>
    <n v="29.06"/>
    <x v="7"/>
    <n v="1"/>
    <x v="326"/>
    <x v="7"/>
    <d v="1899-12-30T19:17:00"/>
    <s v="19"/>
    <d v="2024-08-09T00:00:00"/>
    <d v="1899-12-30T13:34:00"/>
    <x v="12"/>
    <s v="Latifa Al Shamsi"/>
    <x v="1"/>
    <x v="0"/>
    <s v="Dates &amp; Sweets"/>
    <x v="0"/>
    <x v="0"/>
    <x v="0"/>
    <n v="29.06"/>
    <d v="2024-08-08T00:22:00"/>
    <d v="2024-08-08T00:22:00"/>
    <x v="1"/>
    <d v="2024-08-09T13:34:00"/>
    <d v="2024-08-09T00:22:00"/>
    <x v="0"/>
  </r>
  <r>
    <s v="ORD-20250411-03970"/>
    <x v="0"/>
    <s v="PAF-001"/>
    <x v="12"/>
    <n v="20.86"/>
    <x v="11"/>
    <n v="1"/>
    <x v="328"/>
    <x v="0"/>
    <d v="1899-12-30T09:27:00"/>
    <s v="9"/>
    <d v="2025-04-13T00:00:00"/>
    <d v="1899-12-30T10:27:00"/>
    <x v="11"/>
    <s v="Noor Al Shamsi"/>
    <x v="0"/>
    <x v="1"/>
    <s v="Bakery"/>
    <x v="2"/>
    <x v="3"/>
    <x v="1"/>
    <n v="20.86"/>
    <d v="2025-04-11T01:15:00"/>
    <d v="2024-08-03T01:29:00"/>
    <x v="0"/>
    <d v="2025-04-13T10:27:00"/>
    <d v="2025-04-12T01:15:00"/>
    <x v="0"/>
  </r>
  <r>
    <s v="ORD-20250129-03971"/>
    <x v="0"/>
    <s v="SWT-001"/>
    <x v="9"/>
    <n v="24.28"/>
    <x v="4"/>
    <n v="1"/>
    <x v="249"/>
    <x v="4"/>
    <d v="1899-12-30T13:27:00"/>
    <s v="13"/>
    <d v="2025-01-31T00:00:00"/>
    <d v="1899-12-30T13:27:00"/>
    <x v="7"/>
    <s v="Mohammed Al Suwaidi"/>
    <x v="0"/>
    <x v="1"/>
    <s v="Dates &amp; Sweets"/>
    <x v="2"/>
    <x v="3"/>
    <x v="0"/>
    <n v="24.28"/>
    <d v="2025-01-29T01:07:00"/>
    <d v="2024-08-05T00:22:00"/>
    <x v="0"/>
    <d v="2025-01-31T13:27:00"/>
    <d v="2025-01-30T01:07:00"/>
    <x v="0"/>
  </r>
  <r>
    <s v="ORD-20241015-03972"/>
    <x v="0"/>
    <s v="PAF-001"/>
    <x v="12"/>
    <n v="22.89"/>
    <x v="8"/>
    <n v="1"/>
    <x v="206"/>
    <x v="10"/>
    <d v="1899-12-30T19:49:00"/>
    <s v="19"/>
    <d v="2024-10-17T00:00:00"/>
    <d v="1899-12-30T18:44:00"/>
    <x v="15"/>
    <s v="Olivia Johnson"/>
    <x v="2"/>
    <x v="0"/>
    <s v="Bakery"/>
    <x v="2"/>
    <x v="0"/>
    <x v="0"/>
    <n v="22.89"/>
    <d v="2024-10-15T00:44:00"/>
    <d v="2024-09-13T00:56:00"/>
    <x v="0"/>
    <d v="2024-10-17T18:44:00"/>
    <d v="2024-10-16T00:44:00"/>
    <x v="0"/>
  </r>
  <r>
    <s v="ORD-20241109-03973"/>
    <x v="0"/>
    <s v="HMP-002"/>
    <x v="8"/>
    <n v="70.97"/>
    <x v="4"/>
    <n v="1"/>
    <x v="193"/>
    <x v="9"/>
    <d v="1899-12-30T10:09:00"/>
    <s v="10"/>
    <d v="2024-11-10T00:00:00"/>
    <d v="1899-12-30T16:09:00"/>
    <x v="8"/>
    <s v="Farhan Shah"/>
    <x v="2"/>
    <x v="1"/>
    <s v="Hamper"/>
    <x v="0"/>
    <x v="1"/>
    <x v="0"/>
    <n v="70.97"/>
    <d v="2024-11-09T01:07:00"/>
    <d v="2024-08-09T00:22:00"/>
    <x v="0"/>
    <d v="2024-11-10T16:09:00"/>
    <d v="2024-11-10T01:07:00"/>
    <x v="0"/>
  </r>
  <r>
    <s v="ORD-20250121-03974"/>
    <x v="0"/>
    <s v="HMP-002"/>
    <x v="8"/>
    <n v="82.84"/>
    <x v="7"/>
    <n v="1"/>
    <x v="53"/>
    <x v="4"/>
    <d v="1899-12-30T17:50:00"/>
    <s v="17"/>
    <d v="2025-01-22T00:00:00"/>
    <d v="1899-12-30T21:50:00"/>
    <x v="18"/>
    <s v="Faisal Al Mansoori"/>
    <x v="1"/>
    <x v="0"/>
    <s v="Hamper"/>
    <x v="0"/>
    <x v="1"/>
    <x v="0"/>
    <n v="82.84"/>
    <d v="2025-01-21T00:56:00"/>
    <d v="2024-08-20T00:11:00"/>
    <x v="0"/>
    <d v="2025-01-22T21:50:00"/>
    <d v="2025-01-22T00:56:00"/>
    <x v="0"/>
  </r>
  <r>
    <s v="ORD-20250429-03975"/>
    <x v="0"/>
    <s v="DAT-001"/>
    <x v="6"/>
    <n v="32.74"/>
    <x v="4"/>
    <n v="2"/>
    <x v="210"/>
    <x v="0"/>
    <d v="1899-12-30T09:33:00"/>
    <s v="9"/>
    <d v="2025-04-29T00:00:00"/>
    <d v="1899-12-30T12:33:00"/>
    <x v="24"/>
    <s v="Priya Iqbal"/>
    <x v="1"/>
    <x v="0"/>
    <s v="Dates &amp; Sweets"/>
    <x v="1"/>
    <x v="3"/>
    <x v="1"/>
    <n v="65.48"/>
    <d v="2025-04-29T01:07:00"/>
    <d v="2024-08-03T01:15:00"/>
    <x v="0"/>
    <d v="2025-04-29T12:33:00"/>
    <d v="2025-04-30T01:07:00"/>
    <x v="1"/>
  </r>
  <r>
    <s v="ORD-20240912-03976"/>
    <x v="0"/>
    <s v="FLW-002"/>
    <x v="5"/>
    <n v="55.84"/>
    <x v="1"/>
    <n v="2"/>
    <x v="13"/>
    <x v="3"/>
    <d v="1899-12-30T15:04:00"/>
    <s v="15"/>
    <d v="2024-09-13T00:00:00"/>
    <d v="1899-12-30T21:04:00"/>
    <x v="12"/>
    <s v="Abdullah Al Suwaidi"/>
    <x v="1"/>
    <x v="1"/>
    <s v="Flowers"/>
    <x v="0"/>
    <x v="0"/>
    <x v="1"/>
    <n v="111.68"/>
    <d v="2024-09-12T01:18:00"/>
    <d v="2024-08-22T00:56:00"/>
    <x v="0"/>
    <d v="2024-09-13T21:04:00"/>
    <d v="2024-09-13T01:18:00"/>
    <x v="0"/>
  </r>
  <r>
    <s v="ORD-20250306-03977"/>
    <x v="0"/>
    <s v="DAT-001"/>
    <x v="6"/>
    <n v="35.200000000000003"/>
    <x v="4"/>
    <n v="1"/>
    <x v="30"/>
    <x v="2"/>
    <d v="1899-12-30T18:29:00"/>
    <s v="18"/>
    <d v="2025-03-07T00:00:00"/>
    <d v="1899-12-30T19:29:00"/>
    <x v="5"/>
    <s v="Sara Verma"/>
    <x v="0"/>
    <x v="1"/>
    <s v="Dates &amp; Sweets"/>
    <x v="0"/>
    <x v="5"/>
    <x v="0"/>
    <n v="35.200000000000003"/>
    <d v="2025-03-06T01:29:00"/>
    <d v="2024-09-16T00:33:00"/>
    <x v="0"/>
    <d v="2025-03-07T19:29:00"/>
    <d v="2025-03-07T01:29:00"/>
    <x v="0"/>
  </r>
  <r>
    <s v="ORD-20241118-03978"/>
    <x v="0"/>
    <s v="CHC-001"/>
    <x v="17"/>
    <n v="19.48"/>
    <x v="1"/>
    <n v="1"/>
    <x v="320"/>
    <x v="9"/>
    <d v="1899-12-30T13:14:00"/>
    <s v="13"/>
    <d v="2024-11-19T00:00:00"/>
    <d v="1899-12-30T19:14:00"/>
    <x v="0"/>
    <s v="Meera Iqbal"/>
    <x v="0"/>
    <x v="1"/>
    <s v="Chocolate"/>
    <x v="0"/>
    <x v="1"/>
    <x v="1"/>
    <n v="19.48"/>
    <d v="2024-11-18T01:29:00"/>
    <d v="2024-08-04T01:07:00"/>
    <x v="0"/>
    <d v="2024-11-19T19:14:00"/>
    <d v="2024-11-19T01:29:00"/>
    <x v="0"/>
  </r>
  <r>
    <s v="ORD-20250615-03979"/>
    <x v="0"/>
    <s v="DAT-001"/>
    <x v="6"/>
    <n v="28.86"/>
    <x v="4"/>
    <n v="1"/>
    <x v="127"/>
    <x v="6"/>
    <d v="1899-12-30T16:01:00"/>
    <s v="16"/>
    <d v="2025-06-16T00:00:00"/>
    <d v="1899-12-30T16:01:00"/>
    <x v="2"/>
    <s v="Arjun Patel"/>
    <x v="0"/>
    <x v="0"/>
    <s v="Dates &amp; Sweets"/>
    <x v="0"/>
    <x v="5"/>
    <x v="0"/>
    <n v="28.86"/>
    <d v="2025-06-15T00:11:00"/>
    <d v="2024-09-08T00:33:00"/>
    <x v="0"/>
    <d v="2025-06-16T16:01:00"/>
    <d v="2025-06-16T00:11:00"/>
    <x v="0"/>
  </r>
  <r>
    <s v="ORD-20241025-03980"/>
    <x v="0"/>
    <s v="PAF-001"/>
    <x v="12"/>
    <n v="22.05"/>
    <x v="3"/>
    <n v="2"/>
    <x v="277"/>
    <x v="10"/>
    <d v="1899-12-30T13:37:00"/>
    <s v="13"/>
    <d v="2024-10-26T00:00:00"/>
    <d v="1899-12-30T15:37:00"/>
    <x v="12"/>
    <s v="Noor Al Suwaidi"/>
    <x v="1"/>
    <x v="0"/>
    <s v="Bakery"/>
    <x v="0"/>
    <x v="1"/>
    <x v="0"/>
    <n v="44.1"/>
    <d v="2024-10-25T00:11:00"/>
    <d v="2024-09-30T00:44:00"/>
    <x v="0"/>
    <d v="2024-10-26T15:37:00"/>
    <d v="2024-10-26T00:11:00"/>
    <x v="0"/>
  </r>
  <r>
    <s v="ORD-20241222-03981"/>
    <x v="0"/>
    <s v="FLW-002"/>
    <x v="5"/>
    <n v="54.79"/>
    <x v="6"/>
    <n v="1"/>
    <x v="275"/>
    <x v="11"/>
    <d v="1899-12-30T15:56:00"/>
    <s v="15"/>
    <d v="2024-12-24T00:00:00"/>
    <d v="1899-12-30T21:56:00"/>
    <x v="4"/>
    <s v="Saeed Al Mansoori"/>
    <x v="0"/>
    <x v="1"/>
    <s v="Flowers"/>
    <x v="2"/>
    <x v="1"/>
    <x v="0"/>
    <n v="54.79"/>
    <d v="2024-12-22T01:29:00"/>
    <d v="2024-09-27T01:07:00"/>
    <x v="0"/>
    <d v="2024-12-24T21:56:00"/>
    <d v="2024-12-23T01:29:00"/>
    <x v="0"/>
  </r>
  <r>
    <s v="ORD-20240802-03982"/>
    <x v="0"/>
    <s v="GFT-001"/>
    <x v="2"/>
    <n v="30.57"/>
    <x v="3"/>
    <n v="1"/>
    <x v="247"/>
    <x v="7"/>
    <d v="1899-12-30T20:50:00"/>
    <s v="20"/>
    <d v="2024-08-03T00:00:00"/>
    <d v="1899-12-30T19:26:00"/>
    <x v="12"/>
    <s v="Maryam Al Mazrouei"/>
    <x v="1"/>
    <x v="1"/>
    <s v="Gifting"/>
    <x v="0"/>
    <x v="6"/>
    <x v="1"/>
    <n v="30.57"/>
    <d v="2024-08-02T00:56:00"/>
    <d v="2024-08-02T00:56:00"/>
    <x v="1"/>
    <d v="2024-08-03T19:26:00"/>
    <d v="2024-08-03T00:56:00"/>
    <x v="0"/>
  </r>
  <r>
    <s v="ORD-20250311-03983"/>
    <x v="0"/>
    <s v="DAT-001"/>
    <x v="6"/>
    <n v="28.16"/>
    <x v="7"/>
    <n v="2"/>
    <x v="94"/>
    <x v="2"/>
    <d v="1899-12-30T09:37:00"/>
    <s v="9"/>
    <d v="2025-03-11T00:00:00"/>
    <d v="1899-12-30T12:37:00"/>
    <x v="26"/>
    <s v="Bilal Iqbal"/>
    <x v="1"/>
    <x v="0"/>
    <s v="Dates &amp; Sweets"/>
    <x v="1"/>
    <x v="1"/>
    <x v="1"/>
    <n v="56.32"/>
    <d v="2025-03-11T00:44:00"/>
    <d v="2024-09-16T00:11:00"/>
    <x v="0"/>
    <d v="2025-03-11T12:37:00"/>
    <d v="2025-03-12T00:44:00"/>
    <x v="1"/>
  </r>
  <r>
    <s v="ORD-20250206-03984"/>
    <x v="0"/>
    <s v="HMP-002"/>
    <x v="8"/>
    <n v="81.19"/>
    <x v="7"/>
    <n v="3"/>
    <x v="73"/>
    <x v="5"/>
    <d v="1899-12-30T18:59:00"/>
    <s v="18"/>
    <d v="2025-02-07T00:00:00"/>
    <d v="1899-12-30T20:15:00"/>
    <x v="1"/>
    <s v="Sara Ahmed"/>
    <x v="1"/>
    <x v="1"/>
    <s v="Hamper"/>
    <x v="0"/>
    <x v="1"/>
    <x v="1"/>
    <n v="243.57"/>
    <d v="2025-02-06T00:22:00"/>
    <d v="2024-08-07T00:25:00"/>
    <x v="0"/>
    <d v="2025-02-07T20:15:00"/>
    <d v="2025-02-07T00:22:00"/>
    <x v="0"/>
  </r>
  <r>
    <s v="ORD-20250105-03985"/>
    <x v="0"/>
    <s v="PER-001"/>
    <x v="10"/>
    <n v="10.050000000000001"/>
    <x v="5"/>
    <n v="3"/>
    <x v="370"/>
    <x v="4"/>
    <d v="1899-12-30T20:17:00"/>
    <s v="20"/>
    <d v="2025-01-07T00:00:00"/>
    <d v="1899-12-30T13:45:00"/>
    <x v="5"/>
    <s v="Maryam Al Nahyan"/>
    <x v="0"/>
    <x v="0"/>
    <s v="Personalized"/>
    <x v="2"/>
    <x v="1"/>
    <x v="0"/>
    <n v="30.150000000000002"/>
    <d v="2025-01-05T01:29:00"/>
    <d v="2024-08-22T01:15:00"/>
    <x v="0"/>
    <d v="2025-01-07T13:45:00"/>
    <d v="2025-01-06T01:29:00"/>
    <x v="0"/>
  </r>
  <r>
    <s v="ORD-20250426-03986"/>
    <x v="0"/>
    <s v="CRP-001"/>
    <x v="4"/>
    <n v="147.01"/>
    <x v="9"/>
    <n v="3"/>
    <x v="129"/>
    <x v="0"/>
    <d v="1899-12-30T20:46:00"/>
    <s v="20"/>
    <d v="2025-04-27T00:00:00"/>
    <d v="1899-12-30T18:29:00"/>
    <x v="3"/>
    <s v="Sara Shaikh"/>
    <x v="0"/>
    <x v="0"/>
    <s v="Hamper"/>
    <x v="0"/>
    <x v="0"/>
    <x v="1"/>
    <n v="441.03"/>
    <d v="2025-04-26T01:18:00"/>
    <d v="2024-08-22T01:18:00"/>
    <x v="0"/>
    <d v="2025-04-27T18:29:00"/>
    <d v="2025-04-27T01:18:00"/>
    <x v="0"/>
  </r>
  <r>
    <s v="ORD-20240805-03987"/>
    <x v="0"/>
    <s v="PER-002"/>
    <x v="15"/>
    <n v="17.32"/>
    <x v="0"/>
    <n v="1"/>
    <x v="195"/>
    <x v="7"/>
    <d v="1899-12-30T18:57:00"/>
    <s v="18"/>
    <d v="2024-08-06T00:00:00"/>
    <d v="1899-12-30T18:57:00"/>
    <x v="7"/>
    <s v="Michael Taylor"/>
    <x v="0"/>
    <x v="0"/>
    <s v="Personalized"/>
    <x v="0"/>
    <x v="6"/>
    <x v="1"/>
    <n v="17.32"/>
    <d v="2024-08-05T00:33:00"/>
    <d v="2024-08-05T00:33:00"/>
    <x v="1"/>
    <d v="2024-08-06T18:57:00"/>
    <d v="2024-08-06T00:33:00"/>
    <x v="0"/>
  </r>
  <r>
    <s v="ORD-20250703-03988"/>
    <x v="0"/>
    <s v="GFT-001"/>
    <x v="2"/>
    <n v="36.130000000000003"/>
    <x v="6"/>
    <n v="2"/>
    <x v="299"/>
    <x v="8"/>
    <d v="1899-12-30T20:18:00"/>
    <s v="20"/>
    <d v="2025-07-04T00:00:00"/>
    <d v="1899-12-30T20:18:00"/>
    <x v="19"/>
    <s v="Latifa Al Falasi"/>
    <x v="0"/>
    <x v="1"/>
    <s v="Gifting"/>
    <x v="0"/>
    <x v="0"/>
    <x v="0"/>
    <n v="72.260000000000005"/>
    <d v="2025-07-03T00:33:00"/>
    <d v="2024-08-23T01:29:00"/>
    <x v="0"/>
    <d v="2025-07-04T20:18:00"/>
    <d v="2025-07-04T00:33:00"/>
    <x v="0"/>
  </r>
  <r>
    <s v="ORD-20250703-03989"/>
    <x v="0"/>
    <s v="GFT-001"/>
    <x v="2"/>
    <n v="37"/>
    <x v="1"/>
    <n v="1"/>
    <x v="299"/>
    <x v="8"/>
    <d v="1899-12-30T11:02:00"/>
    <s v="11"/>
    <d v="2025-07-03T00:00:00"/>
    <d v="1899-12-30T16:02:00"/>
    <x v="2"/>
    <s v="Hina Hussain"/>
    <x v="0"/>
    <x v="1"/>
    <s v="Gifting"/>
    <x v="1"/>
    <x v="1"/>
    <x v="0"/>
    <n v="37"/>
    <d v="2025-07-03T00:22:00"/>
    <d v="2024-08-16T00:25:00"/>
    <x v="0"/>
    <d v="2025-07-03T16:02:00"/>
    <d v="2025-07-04T00:22:00"/>
    <x v="1"/>
  </r>
  <r>
    <s v="ORD-20250617-03990"/>
    <x v="0"/>
    <s v="PAF-001"/>
    <x v="12"/>
    <n v="22.4"/>
    <x v="11"/>
    <n v="1"/>
    <x v="325"/>
    <x v="6"/>
    <d v="1899-12-30T19:50:00"/>
    <s v="19"/>
    <d v="2025-06-18T00:00:00"/>
    <d v="1899-12-30T19:50:00"/>
    <x v="14"/>
    <s v="Yousef Al Nahyan"/>
    <x v="1"/>
    <x v="1"/>
    <s v="Bakery"/>
    <x v="0"/>
    <x v="1"/>
    <x v="1"/>
    <n v="22.4"/>
    <d v="2025-06-17T01:29:00"/>
    <d v="2024-08-01T01:25:00"/>
    <x v="0"/>
    <d v="2025-06-18T19:50:00"/>
    <d v="2025-06-18T01:29:00"/>
    <x v="0"/>
  </r>
  <r>
    <s v="ORD-20250426-03991"/>
    <x v="0"/>
    <s v="FLW-002"/>
    <x v="5"/>
    <n v="53.57"/>
    <x v="1"/>
    <n v="1"/>
    <x v="129"/>
    <x v="0"/>
    <d v="1899-12-30T09:50:00"/>
    <s v="9"/>
    <d v="2025-04-26T00:00:00"/>
    <d v="1899-12-30T12:50:00"/>
    <x v="14"/>
    <s v="Sana Iqbal"/>
    <x v="1"/>
    <x v="1"/>
    <s v="Flowers"/>
    <x v="1"/>
    <x v="0"/>
    <x v="1"/>
    <n v="53.57"/>
    <d v="2025-04-26T00:22:00"/>
    <d v="2024-10-07T00:00:00"/>
    <x v="0"/>
    <d v="2025-04-26T12:50:00"/>
    <d v="2025-04-27T00:22:00"/>
    <x v="1"/>
  </r>
  <r>
    <s v="ORD-20241206-03992"/>
    <x v="0"/>
    <s v="FLW-002"/>
    <x v="5"/>
    <n v="57.6"/>
    <x v="3"/>
    <n v="1"/>
    <x v="324"/>
    <x v="11"/>
    <d v="1899-12-30T12:28:00"/>
    <s v="12"/>
    <d v="2024-12-07T00:00:00"/>
    <d v="1899-12-30T16:28:00"/>
    <x v="11"/>
    <s v="Saeed Al Nuaimi"/>
    <x v="0"/>
    <x v="1"/>
    <s v="Flowers"/>
    <x v="0"/>
    <x v="3"/>
    <x v="0"/>
    <n v="57.6"/>
    <d v="2024-12-06T00:44:00"/>
    <d v="2024-08-24T01:18:00"/>
    <x v="0"/>
    <d v="2024-12-07T16:28:00"/>
    <d v="2024-12-07T00:44:00"/>
    <x v="0"/>
  </r>
  <r>
    <s v="ORD-20240816-03993"/>
    <x v="0"/>
    <s v="HOM-001"/>
    <x v="3"/>
    <n v="31.63"/>
    <x v="2"/>
    <n v="1"/>
    <x v="276"/>
    <x v="7"/>
    <d v="1899-12-30T16:53:00"/>
    <s v="16"/>
    <d v="2024-08-17T00:00:00"/>
    <d v="1899-12-30T16:53:00"/>
    <x v="6"/>
    <s v="Aijaz Verma"/>
    <x v="0"/>
    <x v="0"/>
    <s v="Home Fragrance"/>
    <x v="0"/>
    <x v="1"/>
    <x v="1"/>
    <n v="31.63"/>
    <d v="2024-08-16T00:22:00"/>
    <d v="2024-08-16T00:22:00"/>
    <x v="1"/>
    <d v="2024-08-17T16:53:00"/>
    <d v="2024-08-17T00:22:00"/>
    <x v="0"/>
  </r>
  <r>
    <s v="ORD-20250812-03994"/>
    <x v="0"/>
    <s v="PRF-001"/>
    <x v="14"/>
    <n v="122.95"/>
    <x v="2"/>
    <n v="2"/>
    <x v="290"/>
    <x v="7"/>
    <d v="1899-12-30T20:32:00"/>
    <s v="20"/>
    <d v="2025-08-14T00:00:00"/>
    <d v="1899-12-30T13:47:00"/>
    <x v="16"/>
    <s v="Hassan Al Mansoori"/>
    <x v="0"/>
    <x v="0"/>
    <s v="Perfume"/>
    <x v="2"/>
    <x v="1"/>
    <x v="2"/>
    <n v="245.9"/>
    <d v="2025-08-12T00:56:00"/>
    <d v="2024-08-05T01:29:00"/>
    <x v="0"/>
    <d v="2025-08-14T13:47:00"/>
    <d v="2025-08-13T00:56:00"/>
    <x v="0"/>
  </r>
  <r>
    <s v="ORD-20241001-03995"/>
    <x v="0"/>
    <s v="FLW-002"/>
    <x v="5"/>
    <n v="51.37"/>
    <x v="1"/>
    <n v="3"/>
    <x v="18"/>
    <x v="10"/>
    <d v="1899-12-30T18:48:00"/>
    <s v="18"/>
    <d v="2024-10-02T00:00:00"/>
    <d v="1899-12-30T20:20:00"/>
    <x v="12"/>
    <s v="Hina Shaikh"/>
    <x v="1"/>
    <x v="1"/>
    <s v="Flowers"/>
    <x v="0"/>
    <x v="0"/>
    <x v="0"/>
    <n v="154.10999999999999"/>
    <d v="2024-10-01T00:33:00"/>
    <d v="2024-08-02T00:56:00"/>
    <x v="0"/>
    <d v="2024-10-02T20:20:00"/>
    <d v="2024-10-02T00:33:00"/>
    <x v="0"/>
  </r>
  <r>
    <s v="ORD-20241007-03996"/>
    <x v="0"/>
    <s v="CKE-001"/>
    <x v="7"/>
    <n v="56.22"/>
    <x v="8"/>
    <n v="2"/>
    <x v="74"/>
    <x v="10"/>
    <d v="1899-12-30T11:45:00"/>
    <s v="11"/>
    <d v="2024-10-08T00:00:00"/>
    <d v="1899-12-30T15:45:00"/>
    <x v="0"/>
    <s v="Rakesh Hussain"/>
    <x v="0"/>
    <x v="1"/>
    <s v="Cakes"/>
    <x v="0"/>
    <x v="1"/>
    <x v="1"/>
    <n v="112.44"/>
    <d v="2024-10-07T00:33:00"/>
    <d v="2024-08-30T01:07:00"/>
    <x v="0"/>
    <d v="2024-10-08T15:45:00"/>
    <d v="2024-10-08T00:33:00"/>
    <x v="0"/>
  </r>
  <r>
    <s v="ORD-20250212-03997"/>
    <x v="0"/>
    <s v="GFT-001"/>
    <x v="2"/>
    <n v="41.42"/>
    <x v="1"/>
    <n v="1"/>
    <x v="289"/>
    <x v="5"/>
    <d v="1899-12-30T17:42:00"/>
    <s v="17"/>
    <d v="2025-02-14T00:00:00"/>
    <d v="1899-12-30T13:45:00"/>
    <x v="7"/>
    <s v="Hina Iqbal"/>
    <x v="0"/>
    <x v="1"/>
    <s v="Gifting"/>
    <x v="2"/>
    <x v="0"/>
    <x v="1"/>
    <n v="41.42"/>
    <d v="2025-02-12T01:15:00"/>
    <d v="2024-09-01T01:15:00"/>
    <x v="0"/>
    <d v="2025-02-14T13:45:00"/>
    <d v="2025-02-13T01:15:00"/>
    <x v="0"/>
  </r>
  <r>
    <s v="ORD-20250226-03998"/>
    <x v="0"/>
    <s v="HMP-002"/>
    <x v="8"/>
    <n v="80.94"/>
    <x v="4"/>
    <n v="1"/>
    <x v="264"/>
    <x v="5"/>
    <d v="1899-12-30T20:31:00"/>
    <s v="20"/>
    <d v="2025-02-28T00:00:00"/>
    <d v="1899-12-30T12:06:00"/>
    <x v="26"/>
    <s v="Hassan Ahmed"/>
    <x v="1"/>
    <x v="1"/>
    <s v="Hamper"/>
    <x v="2"/>
    <x v="3"/>
    <x v="2"/>
    <n v="80.94"/>
    <d v="2025-02-26T00:11:00"/>
    <d v="2024-09-16T01:29:00"/>
    <x v="0"/>
    <d v="2025-02-28T12:06:00"/>
    <d v="2025-02-27T00:11:00"/>
    <x v="0"/>
  </r>
  <r>
    <s v="ORD-20240831-03999"/>
    <x v="0"/>
    <s v="PRF-001"/>
    <x v="14"/>
    <n v="140.13999999999999"/>
    <x v="12"/>
    <n v="1"/>
    <x v="270"/>
    <x v="7"/>
    <d v="1899-12-30T17:07:00"/>
    <s v="17"/>
    <d v="2024-09-01T00:00:00"/>
    <d v="1899-12-30T20:33:00"/>
    <x v="20"/>
    <s v="Yousef Al Shamsi"/>
    <x v="4"/>
    <x v="0"/>
    <s v="Perfume"/>
    <x v="0"/>
    <x v="1"/>
    <x v="1"/>
    <n v="140.13999999999999"/>
    <d v="2024-08-31T00:44:00"/>
    <d v="2024-08-21T01:07:00"/>
    <x v="0"/>
    <d v="2024-09-01T20:33:00"/>
    <d v="2024-09-01T00:44:00"/>
    <x v="0"/>
  </r>
  <r>
    <s v="ORD-20250402-04000"/>
    <x v="0"/>
    <s v="PRF-001"/>
    <x v="14"/>
    <n v="114.95"/>
    <x v="10"/>
    <n v="3"/>
    <x v="218"/>
    <x v="0"/>
    <d v="1899-12-30T11:35:00"/>
    <s v="11"/>
    <d v="2025-04-02T00:00:00"/>
    <d v="1899-12-30T18:35:00"/>
    <x v="9"/>
    <s v="Sana Patel"/>
    <x v="2"/>
    <x v="1"/>
    <s v="Perfume"/>
    <x v="1"/>
    <x v="3"/>
    <x v="0"/>
    <n v="344.85"/>
    <d v="2025-04-02T01:29:00"/>
    <d v="2024-09-05T01:18:00"/>
    <x v="0"/>
    <d v="2025-04-02T18:35:00"/>
    <d v="2025-04-03T01:29:00"/>
    <x v="1"/>
  </r>
  <r>
    <s v="ORD-20250517-04001"/>
    <x v="0"/>
    <s v="FLW-001"/>
    <x v="1"/>
    <n v="49.13"/>
    <x v="0"/>
    <n v="2"/>
    <x v="307"/>
    <x v="1"/>
    <d v="1899-12-30T21:20:00"/>
    <s v="21"/>
    <d v="2025-05-18T00:00:00"/>
    <d v="1899-12-30T21:20:00"/>
    <x v="24"/>
    <s v="Ayesha Hussain"/>
    <x v="1"/>
    <x v="0"/>
    <s v="Flowers"/>
    <x v="0"/>
    <x v="5"/>
    <x v="2"/>
    <n v="98.26"/>
    <d v="2025-05-17T01:29:00"/>
    <d v="2024-09-19T01:29:00"/>
    <x v="0"/>
    <d v="2025-05-18T21:20:00"/>
    <d v="2025-05-18T01:29:00"/>
    <x v="0"/>
  </r>
  <r>
    <s v="ORD-20241130-04002"/>
    <x v="0"/>
    <s v="CKE-001"/>
    <x v="7"/>
    <n v="52.04"/>
    <x v="5"/>
    <n v="2"/>
    <x v="37"/>
    <x v="9"/>
    <d v="1899-12-30T19:45:00"/>
    <s v="19"/>
    <d v="2024-12-01T00:00:00"/>
    <d v="1899-12-30T21:45:00"/>
    <x v="5"/>
    <s v="Khalid Al Nuaimi"/>
    <x v="0"/>
    <x v="1"/>
    <s v="Cakes"/>
    <x v="0"/>
    <x v="0"/>
    <x v="1"/>
    <n v="104.08"/>
    <d v="2024-11-30T01:07:00"/>
    <d v="2024-08-14T01:18:00"/>
    <x v="0"/>
    <d v="2024-12-01T21:45:00"/>
    <d v="2024-12-01T01:07:00"/>
    <x v="0"/>
  </r>
  <r>
    <s v="ORD-20250126-04003"/>
    <x v="0"/>
    <s v="CRP-001"/>
    <x v="4"/>
    <n v="129.09"/>
    <x v="4"/>
    <n v="3"/>
    <x v="250"/>
    <x v="4"/>
    <d v="1899-12-30T17:01:00"/>
    <s v="17"/>
    <d v="2025-01-27T00:00:00"/>
    <d v="1899-12-30T21:01:00"/>
    <x v="31"/>
    <s v="Ahmed Al Falasi"/>
    <x v="5"/>
    <x v="1"/>
    <s v="Hamper"/>
    <x v="0"/>
    <x v="1"/>
    <x v="1"/>
    <n v="387.27"/>
    <d v="2025-01-26T01:18:00"/>
    <d v="2024-08-23T00:33:00"/>
    <x v="0"/>
    <d v="2025-01-27T21:01:00"/>
    <d v="2025-01-27T01:18:00"/>
    <x v="0"/>
  </r>
  <r>
    <s v="ORD-20241121-04004"/>
    <x v="0"/>
    <s v="FLW-002"/>
    <x v="5"/>
    <n v="52.6"/>
    <x v="2"/>
    <n v="1"/>
    <x v="96"/>
    <x v="9"/>
    <d v="1899-12-30T09:00:00"/>
    <s v="9"/>
    <d v="2024-11-21T00:00:00"/>
    <d v="1899-12-30T14:00:00"/>
    <x v="2"/>
    <s v="Fatima Al Mazrouei"/>
    <x v="0"/>
    <x v="1"/>
    <s v="Flowers"/>
    <x v="1"/>
    <x v="1"/>
    <x v="0"/>
    <n v="52.6"/>
    <d v="2024-11-21T01:15:00"/>
    <d v="2024-08-03T00:44:00"/>
    <x v="0"/>
    <d v="2024-11-21T14:00:00"/>
    <d v="2024-11-22T01:15:00"/>
    <x v="1"/>
  </r>
  <r>
    <s v="ORD-20250227-04005"/>
    <x v="0"/>
    <s v="FLW-002"/>
    <x v="5"/>
    <n v="50.19"/>
    <x v="3"/>
    <n v="1"/>
    <x v="56"/>
    <x v="5"/>
    <d v="1899-12-30T10:07:00"/>
    <s v="10"/>
    <d v="2025-02-28T00:00:00"/>
    <d v="1899-12-30T14:07:00"/>
    <x v="7"/>
    <s v="Ayesha Shaikh"/>
    <x v="0"/>
    <x v="1"/>
    <s v="Flowers"/>
    <x v="0"/>
    <x v="6"/>
    <x v="0"/>
    <n v="50.19"/>
    <d v="2025-02-27T01:18:00"/>
    <d v="2024-09-06T00:11:00"/>
    <x v="0"/>
    <d v="2025-02-28T14:07:00"/>
    <d v="2025-02-28T01:18:00"/>
    <x v="0"/>
  </r>
  <r>
    <s v="ORD-20250516-04006"/>
    <x v="0"/>
    <s v="HMP-002"/>
    <x v="8"/>
    <n v="91.76"/>
    <x v="9"/>
    <n v="3"/>
    <x v="141"/>
    <x v="1"/>
    <d v="1899-12-30T13:39:00"/>
    <s v="13"/>
    <d v="2025-05-16T00:00:00"/>
    <d v="1899-12-30T19:39:00"/>
    <x v="6"/>
    <s v="Hina Patel"/>
    <x v="0"/>
    <x v="1"/>
    <s v="Hamper"/>
    <x v="1"/>
    <x v="1"/>
    <x v="2"/>
    <n v="275.28000000000003"/>
    <d v="2025-05-16T01:15:00"/>
    <d v="2024-08-25T00:22:00"/>
    <x v="0"/>
    <d v="2025-05-16T19:39:00"/>
    <d v="2025-05-17T01:15:00"/>
    <x v="1"/>
  </r>
  <r>
    <s v="ORD-20241218-04007"/>
    <x v="0"/>
    <s v="PAF-001"/>
    <x v="12"/>
    <n v="23.14"/>
    <x v="8"/>
    <n v="1"/>
    <x v="139"/>
    <x v="11"/>
    <d v="1899-12-30T10:34:00"/>
    <s v="10"/>
    <d v="2024-12-18T00:00:00"/>
    <d v="1899-12-30T17:34:00"/>
    <x v="4"/>
    <s v="Ahmed Al Falasi"/>
    <x v="0"/>
    <x v="1"/>
    <s v="Bakery"/>
    <x v="1"/>
    <x v="4"/>
    <x v="0"/>
    <n v="23.14"/>
    <d v="2024-12-18T01:18:00"/>
    <d v="2024-08-23T00:33:00"/>
    <x v="0"/>
    <d v="2024-12-18T17:34:00"/>
    <d v="2024-12-19T01:18:00"/>
    <x v="1"/>
  </r>
  <r>
    <s v="ORD-20250425-04008"/>
    <x v="0"/>
    <s v="PER-002"/>
    <x v="15"/>
    <n v="16.21"/>
    <x v="0"/>
    <n v="1"/>
    <x v="327"/>
    <x v="0"/>
    <d v="1899-12-30T11:41:00"/>
    <s v="11"/>
    <d v="2025-04-25T00:00:00"/>
    <d v="1899-12-30T16:41:00"/>
    <x v="19"/>
    <s v="Neha Verma"/>
    <x v="0"/>
    <x v="0"/>
    <s v="Personalized"/>
    <x v="1"/>
    <x v="0"/>
    <x v="0"/>
    <n v="16.21"/>
    <d v="2025-04-25T00:56:00"/>
    <d v="2024-08-26T00:11:00"/>
    <x v="0"/>
    <d v="2025-04-25T16:41:00"/>
    <d v="2025-04-26T00:56:00"/>
    <x v="1"/>
  </r>
  <r>
    <s v="ORD-20250316-04009"/>
    <x v="0"/>
    <s v="PAF-001"/>
    <x v="12"/>
    <n v="25.59"/>
    <x v="8"/>
    <n v="2"/>
    <x v="164"/>
    <x v="2"/>
    <d v="1899-12-30T19:47:00"/>
    <s v="19"/>
    <d v="2025-03-19T00:00:00"/>
    <d v="1899-12-30T15:55:00"/>
    <x v="5"/>
    <s v="Isabella Brown"/>
    <x v="2"/>
    <x v="1"/>
    <s v="Bakery"/>
    <x v="2"/>
    <x v="1"/>
    <x v="0"/>
    <n v="51.18"/>
    <d v="2025-03-16T00:56:00"/>
    <d v="2024-08-12T01:18:00"/>
    <x v="0"/>
    <d v="2025-03-19T15:55:00"/>
    <d v="2025-03-17T00:56:00"/>
    <x v="0"/>
  </r>
  <r>
    <s v="ORD-20241203-04010"/>
    <x v="0"/>
    <s v="PRF-001"/>
    <x v="14"/>
    <n v="122.83"/>
    <x v="2"/>
    <n v="2"/>
    <x v="97"/>
    <x v="11"/>
    <d v="1899-12-30T12:38:00"/>
    <s v="12"/>
    <d v="2024-12-04T00:00:00"/>
    <d v="1899-12-30T16:38:00"/>
    <x v="0"/>
    <s v="Isabella Williams"/>
    <x v="0"/>
    <x v="1"/>
    <s v="Perfume"/>
    <x v="0"/>
    <x v="2"/>
    <x v="0"/>
    <n v="245.66"/>
    <d v="2024-12-03T01:29:00"/>
    <d v="2024-12-03T01:29:00"/>
    <x v="1"/>
    <d v="2024-12-04T16:38:00"/>
    <d v="2024-12-04T01:29:00"/>
    <x v="0"/>
  </r>
  <r>
    <s v="ORD-20250216-04011"/>
    <x v="0"/>
    <s v="CHC-001"/>
    <x v="17"/>
    <n v="18.23"/>
    <x v="1"/>
    <n v="2"/>
    <x v="295"/>
    <x v="5"/>
    <d v="1899-12-30T10:39:00"/>
    <s v="10"/>
    <d v="2025-02-18T00:00:00"/>
    <d v="1899-12-30T14:39:00"/>
    <x v="24"/>
    <s v="Rakesh Khan"/>
    <x v="1"/>
    <x v="1"/>
    <s v="Chocolate"/>
    <x v="2"/>
    <x v="0"/>
    <x v="0"/>
    <n v="36.46"/>
    <d v="2025-02-16T01:15:00"/>
    <d v="2024-08-02T01:18:00"/>
    <x v="0"/>
    <d v="2025-02-18T14:39:00"/>
    <d v="2025-02-17T01:15:00"/>
    <x v="0"/>
  </r>
  <r>
    <s v="ORD-20250409-04012"/>
    <x v="0"/>
    <s v="GFT-001"/>
    <x v="2"/>
    <n v="35.44"/>
    <x v="12"/>
    <n v="1"/>
    <x v="189"/>
    <x v="0"/>
    <d v="1899-12-30T12:36:00"/>
    <s v="12"/>
    <d v="2025-04-09T00:00:00"/>
    <d v="1899-12-30T17:36:00"/>
    <x v="37"/>
    <s v="Zain Chaudhry"/>
    <x v="7"/>
    <x v="1"/>
    <s v="Gifting"/>
    <x v="1"/>
    <x v="1"/>
    <x v="2"/>
    <n v="35.44"/>
    <d v="2025-04-09T00:25:00"/>
    <d v="2024-08-28T00:25:00"/>
    <x v="0"/>
    <d v="2025-04-09T17:36:00"/>
    <d v="2025-04-10T00:25:00"/>
    <x v="1"/>
  </r>
  <r>
    <s v="ORD-20241210-04013"/>
    <x v="0"/>
    <s v="HMP-001"/>
    <x v="11"/>
    <n v="71"/>
    <x v="9"/>
    <n v="3"/>
    <x v="207"/>
    <x v="11"/>
    <d v="1899-12-30T18:36:00"/>
    <s v="18"/>
    <d v="2024-12-11T00:00:00"/>
    <d v="1899-12-30T16:24:00"/>
    <x v="0"/>
    <s v="Hamad Al Suwaidi"/>
    <x v="0"/>
    <x v="0"/>
    <s v="Hamper"/>
    <x v="0"/>
    <x v="2"/>
    <x v="0"/>
    <n v="213"/>
    <d v="2024-12-10T01:15:00"/>
    <d v="2024-08-21T00:33:00"/>
    <x v="0"/>
    <d v="2024-12-11T16:24:00"/>
    <d v="2024-12-11T01:15:00"/>
    <x v="0"/>
  </r>
  <r>
    <s v="ORD-20250716-04014"/>
    <x v="0"/>
    <s v="GFT-001"/>
    <x v="2"/>
    <n v="35.549999999999997"/>
    <x v="10"/>
    <n v="1"/>
    <x v="243"/>
    <x v="8"/>
    <d v="1899-12-30T19:24:00"/>
    <s v="19"/>
    <d v="2025-07-18T00:00:00"/>
    <d v="1899-12-30T15:52:00"/>
    <x v="23"/>
    <s v="Fatima Al Hosani"/>
    <x v="5"/>
    <x v="1"/>
    <s v="Gifting"/>
    <x v="2"/>
    <x v="1"/>
    <x v="0"/>
    <n v="35.549999999999997"/>
    <d v="2025-07-16T00:33:00"/>
    <d v="2024-08-14T00:33:00"/>
    <x v="0"/>
    <d v="2025-07-18T15:52:00"/>
    <d v="2025-07-17T00:33:00"/>
    <x v="0"/>
  </r>
  <r>
    <s v="ORD-20250616-04015"/>
    <x v="0"/>
    <s v="HMP-002"/>
    <x v="8"/>
    <n v="82.25"/>
    <x v="9"/>
    <n v="3"/>
    <x v="231"/>
    <x v="6"/>
    <d v="1899-12-30T11:29:00"/>
    <s v="11"/>
    <d v="2025-06-16T00:00:00"/>
    <d v="1899-12-30T14:29:00"/>
    <x v="3"/>
    <s v="Maryam Al Nahyan"/>
    <x v="0"/>
    <x v="1"/>
    <s v="Hamper"/>
    <x v="1"/>
    <x v="0"/>
    <x v="2"/>
    <n v="246.75"/>
    <d v="2025-06-16T00:22:00"/>
    <d v="2024-08-22T01:15:00"/>
    <x v="0"/>
    <d v="2025-06-16T14:29:00"/>
    <d v="2025-06-17T00:22:00"/>
    <x v="1"/>
  </r>
  <r>
    <s v="ORD-20240926-04016"/>
    <x v="0"/>
    <s v="HMP-002"/>
    <x v="8"/>
    <n v="75.260000000000005"/>
    <x v="9"/>
    <n v="3"/>
    <x v="223"/>
    <x v="3"/>
    <d v="1899-12-30T17:12:00"/>
    <s v="17"/>
    <d v="2024-09-27T00:00:00"/>
    <d v="1899-12-30T20:12:00"/>
    <x v="4"/>
    <s v="Rohit Ahmed"/>
    <x v="0"/>
    <x v="1"/>
    <s v="Hamper"/>
    <x v="0"/>
    <x v="1"/>
    <x v="1"/>
    <n v="225.78000000000003"/>
    <d v="2024-09-26T01:07:00"/>
    <d v="2024-08-10T00:44:00"/>
    <x v="0"/>
    <d v="2024-09-27T20:12:00"/>
    <d v="2024-09-27T01:07:00"/>
    <x v="0"/>
  </r>
  <r>
    <s v="ORD-20250112-04017"/>
    <x v="0"/>
    <s v="CRP-001"/>
    <x v="4"/>
    <n v="157.02000000000001"/>
    <x v="4"/>
    <n v="3"/>
    <x v="70"/>
    <x v="4"/>
    <d v="1899-12-30T20:23:00"/>
    <s v="20"/>
    <d v="2025-01-13T00:00:00"/>
    <d v="1899-12-30T20:23:00"/>
    <x v="15"/>
    <s v="Omar Al Mazrouei"/>
    <x v="2"/>
    <x v="0"/>
    <s v="Hamper"/>
    <x v="0"/>
    <x v="0"/>
    <x v="0"/>
    <n v="471.06000000000006"/>
    <d v="2025-01-12T00:56:00"/>
    <d v="2024-09-09T00:11:00"/>
    <x v="0"/>
    <d v="2025-01-13T20:23:00"/>
    <d v="2025-01-13T00:56:00"/>
    <x v="0"/>
  </r>
  <r>
    <s v="ORD-20240915-04018"/>
    <x v="0"/>
    <s v="HOM-001"/>
    <x v="3"/>
    <n v="31.24"/>
    <x v="11"/>
    <n v="1"/>
    <x v="378"/>
    <x v="3"/>
    <d v="1899-12-30T09:27:00"/>
    <s v="9"/>
    <d v="2024-09-16T00:00:00"/>
    <d v="1899-12-30T10:27:00"/>
    <x v="24"/>
    <s v="Imran Hussain"/>
    <x v="1"/>
    <x v="0"/>
    <s v="Home Fragrance"/>
    <x v="0"/>
    <x v="1"/>
    <x v="0"/>
    <n v="31.24"/>
    <d v="2024-09-15T01:15:00"/>
    <d v="2024-08-24T01:18:00"/>
    <x v="0"/>
    <d v="2024-09-16T10:27:00"/>
    <d v="2024-09-16T01:15:00"/>
    <x v="0"/>
  </r>
  <r>
    <s v="ORD-20250723-04019"/>
    <x v="0"/>
    <s v="PER-002"/>
    <x v="15"/>
    <n v="21.31"/>
    <x v="0"/>
    <n v="1"/>
    <x v="304"/>
    <x v="8"/>
    <d v="1899-12-30T09:58:00"/>
    <s v="9"/>
    <d v="2025-07-23T00:00:00"/>
    <d v="1899-12-30T14:58:00"/>
    <x v="19"/>
    <s v="Ayesha Kumar"/>
    <x v="0"/>
    <x v="1"/>
    <s v="Personalized"/>
    <x v="1"/>
    <x v="1"/>
    <x v="0"/>
    <n v="21.31"/>
    <d v="2025-07-23T01:18:00"/>
    <d v="2024-08-24T00:44:00"/>
    <x v="0"/>
    <d v="2025-07-23T14:58:00"/>
    <d v="2025-07-24T01:18:00"/>
    <x v="1"/>
  </r>
  <r>
    <s v="ORD-20250515-04020"/>
    <x v="0"/>
    <s v="PAF-001"/>
    <x v="12"/>
    <n v="22.57"/>
    <x v="5"/>
    <n v="1"/>
    <x v="111"/>
    <x v="1"/>
    <d v="1899-12-30T21:07:00"/>
    <s v="21"/>
    <d v="2025-05-17T00:00:00"/>
    <d v="1899-12-30T11:23:00"/>
    <x v="20"/>
    <s v="Arjun Khan"/>
    <x v="4"/>
    <x v="0"/>
    <s v="Bakery"/>
    <x v="2"/>
    <x v="4"/>
    <x v="1"/>
    <n v="22.57"/>
    <d v="2025-05-15T00:11:00"/>
    <d v="2024-08-08T00:11:00"/>
    <x v="0"/>
    <d v="2025-05-17T11:23:00"/>
    <d v="2025-05-16T00:11:00"/>
    <x v="0"/>
  </r>
  <r>
    <s v="ORD-20250531-04021"/>
    <x v="0"/>
    <s v="GFT-001"/>
    <x v="2"/>
    <n v="33.51"/>
    <x v="3"/>
    <n v="1"/>
    <x v="134"/>
    <x v="1"/>
    <d v="1899-12-30T20:27:00"/>
    <s v="20"/>
    <d v="2025-06-02T00:00:00"/>
    <d v="1899-12-30T11:40:00"/>
    <x v="18"/>
    <s v="Saeed Al Mazrouei"/>
    <x v="1"/>
    <x v="0"/>
    <s v="Gifting"/>
    <x v="2"/>
    <x v="5"/>
    <x v="0"/>
    <n v="33.51"/>
    <d v="2025-05-31T00:33:00"/>
    <d v="2024-08-16T01:07:00"/>
    <x v="0"/>
    <d v="2025-06-02T11:40:00"/>
    <d v="2025-06-01T00:33:00"/>
    <x v="0"/>
  </r>
  <r>
    <s v="ORD-20240803-04022"/>
    <x v="0"/>
    <s v="GFT-001"/>
    <x v="2"/>
    <n v="37.35"/>
    <x v="12"/>
    <n v="2"/>
    <x v="29"/>
    <x v="7"/>
    <d v="1899-12-30T21:42:00"/>
    <s v="21"/>
    <d v="2024-08-05T00:00:00"/>
    <d v="1899-12-30T11:13:00"/>
    <x v="32"/>
    <s v="Hassan Hussain"/>
    <x v="6"/>
    <x v="1"/>
    <s v="Gifting"/>
    <x v="2"/>
    <x v="1"/>
    <x v="1"/>
    <n v="74.7"/>
    <d v="2024-08-03T01:07:00"/>
    <d v="2024-08-02T01:15:00"/>
    <x v="0"/>
    <d v="2024-08-05T11:13:00"/>
    <d v="2024-08-04T01:07:00"/>
    <x v="0"/>
  </r>
  <r>
    <s v="ORD-20250105-04023"/>
    <x v="0"/>
    <s v="PRF-001"/>
    <x v="14"/>
    <n v="106.97"/>
    <x v="2"/>
    <n v="3"/>
    <x v="370"/>
    <x v="4"/>
    <d v="1899-12-30T09:31:00"/>
    <s v="9"/>
    <d v="2025-01-06T00:00:00"/>
    <d v="1899-12-30T11:31:00"/>
    <x v="16"/>
    <s v="Rakesh Iqbal"/>
    <x v="0"/>
    <x v="0"/>
    <s v="Perfume"/>
    <x v="0"/>
    <x v="2"/>
    <x v="1"/>
    <n v="320.90999999999997"/>
    <d v="2025-01-05T01:18:00"/>
    <d v="2024-08-26T01:18:00"/>
    <x v="0"/>
    <d v="2025-01-06T11:31:00"/>
    <d v="2025-01-06T01:18:00"/>
    <x v="0"/>
  </r>
  <r>
    <s v="ORD-20240818-04024"/>
    <x v="0"/>
    <s v="GFT-001"/>
    <x v="2"/>
    <n v="32.479999999999997"/>
    <x v="10"/>
    <n v="1"/>
    <x v="214"/>
    <x v="7"/>
    <d v="1899-12-30T20:57:00"/>
    <s v="20"/>
    <d v="2024-08-19T00:00:00"/>
    <d v="1899-12-30T19:26:00"/>
    <x v="29"/>
    <s v="Noor Al Mazrouei"/>
    <x v="2"/>
    <x v="0"/>
    <s v="Gifting"/>
    <x v="0"/>
    <x v="5"/>
    <x v="2"/>
    <n v="32.479999999999997"/>
    <d v="2024-08-18T01:07:00"/>
    <d v="2024-08-18T01:07:00"/>
    <x v="1"/>
    <d v="2024-08-19T19:26:00"/>
    <d v="2024-08-19T01:07:00"/>
    <x v="0"/>
  </r>
  <r>
    <s v="ORD-20250130-04025"/>
    <x v="0"/>
    <s v="PAF-001"/>
    <x v="12"/>
    <n v="20.3"/>
    <x v="8"/>
    <n v="2"/>
    <x v="81"/>
    <x v="4"/>
    <d v="1899-12-30T16:26:00"/>
    <s v="16"/>
    <d v="2025-01-31T00:00:00"/>
    <d v="1899-12-30T15:16:00"/>
    <x v="0"/>
    <s v="Rohit Patel"/>
    <x v="0"/>
    <x v="1"/>
    <s v="Bakery"/>
    <x v="0"/>
    <x v="1"/>
    <x v="1"/>
    <n v="40.6"/>
    <d v="2025-01-30T00:22:00"/>
    <d v="2024-08-23T00:22:00"/>
    <x v="0"/>
    <d v="2025-01-31T15:16:00"/>
    <d v="2025-01-31T00:22:00"/>
    <x v="0"/>
  </r>
  <r>
    <s v="ORD-20250320-04026"/>
    <x v="0"/>
    <s v="HMP-002"/>
    <x v="8"/>
    <n v="96.96"/>
    <x v="7"/>
    <n v="1"/>
    <x v="224"/>
    <x v="2"/>
    <d v="1899-12-30T20:29:00"/>
    <s v="20"/>
    <d v="2025-03-21T00:00:00"/>
    <d v="1899-12-30T20:40:00"/>
    <x v="9"/>
    <s v="Arjun Kumar"/>
    <x v="2"/>
    <x v="0"/>
    <s v="Hamper"/>
    <x v="0"/>
    <x v="1"/>
    <x v="0"/>
    <n v="96.96"/>
    <d v="2025-03-20T00:22:00"/>
    <d v="2024-08-03T00:56:00"/>
    <x v="0"/>
    <d v="2025-03-21T20:40:00"/>
    <d v="2025-03-21T00:22:00"/>
    <x v="0"/>
  </r>
  <r>
    <s v="ORD-20241019-04027"/>
    <x v="0"/>
    <s v="FLW-002"/>
    <x v="5"/>
    <n v="59.15"/>
    <x v="5"/>
    <n v="3"/>
    <x v="215"/>
    <x v="10"/>
    <d v="1899-12-30T14:48:00"/>
    <s v="14"/>
    <d v="2024-10-19T00:00:00"/>
    <d v="1899-12-30T20:48:00"/>
    <x v="16"/>
    <s v="Abdullah Al Marri"/>
    <x v="0"/>
    <x v="1"/>
    <s v="Flowers"/>
    <x v="1"/>
    <x v="5"/>
    <x v="0"/>
    <n v="177.45"/>
    <d v="2024-10-19T01:07:00"/>
    <d v="2024-08-21T01:29:00"/>
    <x v="0"/>
    <d v="2024-10-19T20:48:00"/>
    <d v="2024-10-20T01:07:00"/>
    <x v="1"/>
  </r>
  <r>
    <s v="ORD-20250531-04028"/>
    <x v="0"/>
    <s v="HMP-002"/>
    <x v="8"/>
    <n v="88.31"/>
    <x v="7"/>
    <n v="1"/>
    <x v="134"/>
    <x v="1"/>
    <d v="1899-12-30T11:38:00"/>
    <s v="11"/>
    <d v="2025-05-31T00:00:00"/>
    <d v="1899-12-30T15:38:00"/>
    <x v="14"/>
    <s v="Neha Verma"/>
    <x v="1"/>
    <x v="1"/>
    <s v="Hamper"/>
    <x v="1"/>
    <x v="1"/>
    <x v="0"/>
    <n v="88.31"/>
    <d v="2025-05-31T00:22:00"/>
    <d v="2024-08-26T00:11:00"/>
    <x v="0"/>
    <d v="2025-05-31T15:38:00"/>
    <d v="2025-06-01T00:22:00"/>
    <x v="1"/>
  </r>
  <r>
    <s v="ORD-20241015-04029"/>
    <x v="0"/>
    <s v="GFT-001"/>
    <x v="2"/>
    <n v="38"/>
    <x v="1"/>
    <n v="3"/>
    <x v="206"/>
    <x v="10"/>
    <d v="1899-12-30T10:34:00"/>
    <s v="10"/>
    <d v="2024-10-15T00:00:00"/>
    <d v="1899-12-30T13:34:00"/>
    <x v="3"/>
    <s v="Saeed Al Nuaimi"/>
    <x v="0"/>
    <x v="0"/>
    <s v="Gifting"/>
    <x v="1"/>
    <x v="0"/>
    <x v="0"/>
    <n v="114"/>
    <d v="2024-10-15T01:18:00"/>
    <d v="2024-08-24T01:18:00"/>
    <x v="0"/>
    <d v="2024-10-15T13:34:00"/>
    <d v="2024-10-16T01:18:00"/>
    <x v="1"/>
  </r>
  <r>
    <s v="ORD-20250405-04030"/>
    <x v="0"/>
    <s v="FLW-002"/>
    <x v="5"/>
    <n v="51.13"/>
    <x v="2"/>
    <n v="1"/>
    <x v="162"/>
    <x v="0"/>
    <d v="1899-12-30T17:43:00"/>
    <s v="17"/>
    <d v="2025-04-06T00:00:00"/>
    <d v="1899-12-30T19:43:00"/>
    <x v="3"/>
    <s v="Emma Smith"/>
    <x v="0"/>
    <x v="0"/>
    <s v="Flowers"/>
    <x v="0"/>
    <x v="0"/>
    <x v="0"/>
    <n v="51.13"/>
    <d v="2025-04-05T00:44:00"/>
    <d v="2025-01-13T00:22:00"/>
    <x v="0"/>
    <d v="2025-04-06T19:43:00"/>
    <d v="2025-04-06T00:44:00"/>
    <x v="0"/>
  </r>
  <r>
    <s v="ORD-20250307-04031"/>
    <x v="0"/>
    <s v="TOY-001"/>
    <x v="0"/>
    <n v="18.5"/>
    <x v="1"/>
    <n v="2"/>
    <x v="105"/>
    <x v="2"/>
    <d v="1899-12-30T20:20:00"/>
    <s v="20"/>
    <d v="2025-03-09T00:00:00"/>
    <d v="1899-12-30T15:50:00"/>
    <x v="25"/>
    <s v="Saeed Al Hosani"/>
    <x v="6"/>
    <x v="0"/>
    <s v="Toys"/>
    <x v="2"/>
    <x v="0"/>
    <x v="1"/>
    <n v="37"/>
    <d v="2025-03-07T00:22:00"/>
    <d v="2024-08-11T01:18:00"/>
    <x v="0"/>
    <d v="2025-03-09T15:50:00"/>
    <d v="2025-03-08T00:22:00"/>
    <x v="0"/>
  </r>
  <r>
    <s v="ORD-20250226-04032"/>
    <x v="0"/>
    <s v="PRF-001"/>
    <x v="14"/>
    <n v="118.8"/>
    <x v="2"/>
    <n v="1"/>
    <x v="264"/>
    <x v="5"/>
    <d v="1899-12-30T16:48:00"/>
    <s v="16"/>
    <d v="2025-02-27T00:00:00"/>
    <d v="1899-12-30T16:43:00"/>
    <x v="7"/>
    <s v="Aijaz Patel"/>
    <x v="0"/>
    <x v="1"/>
    <s v="Perfume"/>
    <x v="0"/>
    <x v="0"/>
    <x v="1"/>
    <n v="118.8"/>
    <d v="2025-02-26T00:00:00"/>
    <d v="2024-08-31T01:15:00"/>
    <x v="0"/>
    <d v="2025-02-27T16:43:00"/>
    <d v="2025-02-27T00:00:00"/>
    <x v="0"/>
  </r>
  <r>
    <s v="ORD-20250411-04033"/>
    <x v="0"/>
    <s v="PAF-001"/>
    <x v="12"/>
    <n v="23.49"/>
    <x v="11"/>
    <n v="2"/>
    <x v="328"/>
    <x v="0"/>
    <d v="1899-12-30T11:07:00"/>
    <s v="11"/>
    <d v="2025-04-11T00:00:00"/>
    <d v="1899-12-30T16:07:00"/>
    <x v="2"/>
    <s v="Sara Hussain"/>
    <x v="0"/>
    <x v="1"/>
    <s v="Bakery"/>
    <x v="1"/>
    <x v="0"/>
    <x v="1"/>
    <n v="46.98"/>
    <d v="2025-04-11T00:44:00"/>
    <d v="2024-08-07T00:11:00"/>
    <x v="0"/>
    <d v="2025-04-11T16:07:00"/>
    <d v="2025-04-12T00:44:00"/>
    <x v="1"/>
  </r>
  <r>
    <s v="ORD-20250113-04034"/>
    <x v="0"/>
    <s v="FLW-002"/>
    <x v="5"/>
    <n v="54.49"/>
    <x v="5"/>
    <n v="1"/>
    <x v="130"/>
    <x v="4"/>
    <d v="1899-12-30T10:13:00"/>
    <s v="10"/>
    <d v="2025-01-14T00:00:00"/>
    <d v="1899-12-30T14:13:00"/>
    <x v="0"/>
    <s v="Hassan Al Nahyan"/>
    <x v="0"/>
    <x v="0"/>
    <s v="Flowers"/>
    <x v="0"/>
    <x v="5"/>
    <x v="0"/>
    <n v="54.49"/>
    <d v="2025-01-13T00:44:00"/>
    <d v="2024-08-07T00:22:00"/>
    <x v="0"/>
    <d v="2025-01-14T14:13:00"/>
    <d v="2025-01-14T00:44:00"/>
    <x v="0"/>
  </r>
  <r>
    <s v="ORD-20250706-04035"/>
    <x v="0"/>
    <s v="DAT-001"/>
    <x v="6"/>
    <n v="28.11"/>
    <x v="4"/>
    <n v="2"/>
    <x v="357"/>
    <x v="8"/>
    <d v="1899-12-30T15:22:00"/>
    <s v="15"/>
    <d v="2025-07-07T00:00:00"/>
    <d v="1899-12-30T20:22:00"/>
    <x v="3"/>
    <s v="Hina Patel"/>
    <x v="0"/>
    <x v="1"/>
    <s v="Dates &amp; Sweets"/>
    <x v="0"/>
    <x v="2"/>
    <x v="0"/>
    <n v="56.22"/>
    <d v="2025-07-06T01:18:00"/>
    <d v="2024-08-25T00:22:00"/>
    <x v="0"/>
    <d v="2025-07-07T20:22:00"/>
    <d v="2025-07-07T01:18:00"/>
    <x v="0"/>
  </r>
  <r>
    <s v="ORD-20241019-04036"/>
    <x v="0"/>
    <s v="DAT-001"/>
    <x v="6"/>
    <n v="30.25"/>
    <x v="4"/>
    <n v="1"/>
    <x v="215"/>
    <x v="10"/>
    <d v="1899-12-30T10:54:00"/>
    <s v="10"/>
    <d v="2024-10-19T00:00:00"/>
    <d v="1899-12-30T14:54:00"/>
    <x v="3"/>
    <s v="Aisha Al Nahyan"/>
    <x v="0"/>
    <x v="0"/>
    <s v="Dates &amp; Sweets"/>
    <x v="1"/>
    <x v="5"/>
    <x v="0"/>
    <n v="30.25"/>
    <d v="2024-10-19T01:07:00"/>
    <d v="2024-08-11T00:44:00"/>
    <x v="0"/>
    <d v="2024-10-19T14:54:00"/>
    <d v="2024-10-20T01:07:00"/>
    <x v="1"/>
  </r>
  <r>
    <s v="ORD-20241204-04037"/>
    <x v="0"/>
    <s v="FLW-002"/>
    <x v="5"/>
    <n v="58.86"/>
    <x v="2"/>
    <n v="1"/>
    <x v="113"/>
    <x v="11"/>
    <d v="1899-12-30T13:39:00"/>
    <s v="13"/>
    <d v="2024-12-04T00:00:00"/>
    <d v="1899-12-30T17:39:00"/>
    <x v="19"/>
    <s v="Sana Chaudhry"/>
    <x v="0"/>
    <x v="0"/>
    <s v="Flowers"/>
    <x v="1"/>
    <x v="1"/>
    <x v="0"/>
    <n v="58.86"/>
    <d v="2024-12-04T01:15:00"/>
    <d v="2024-08-27T01:29:00"/>
    <x v="0"/>
    <d v="2024-12-04T17:39:00"/>
    <d v="2024-12-05T01:15:00"/>
    <x v="1"/>
  </r>
  <r>
    <s v="ORD-20250104-04038"/>
    <x v="0"/>
    <s v="TOY-001"/>
    <x v="0"/>
    <n v="17.04"/>
    <x v="0"/>
    <n v="1"/>
    <x v="98"/>
    <x v="4"/>
    <d v="1899-12-30T11:44:00"/>
    <s v="11"/>
    <d v="2025-01-05T00:00:00"/>
    <d v="1899-12-30T16:44:00"/>
    <x v="33"/>
    <s v="Maryam Al Mansoori"/>
    <x v="6"/>
    <x v="1"/>
    <s v="Toys"/>
    <x v="0"/>
    <x v="0"/>
    <x v="0"/>
    <n v="17.04"/>
    <d v="2025-01-04T01:29:00"/>
    <d v="2024-09-28T00:44:00"/>
    <x v="0"/>
    <d v="2025-01-05T16:44:00"/>
    <d v="2025-01-05T01:29:00"/>
    <x v="0"/>
  </r>
  <r>
    <s v="ORD-20241028-04039"/>
    <x v="0"/>
    <s v="HMP-001"/>
    <x v="11"/>
    <n v="74.63"/>
    <x v="12"/>
    <n v="1"/>
    <x v="213"/>
    <x v="10"/>
    <d v="1899-12-30T17:20:00"/>
    <s v="17"/>
    <d v="2024-10-29T00:00:00"/>
    <d v="1899-12-30T19:58:00"/>
    <x v="5"/>
    <s v="Hina Patel"/>
    <x v="2"/>
    <x v="1"/>
    <s v="Hamper"/>
    <x v="0"/>
    <x v="3"/>
    <x v="0"/>
    <n v="74.63"/>
    <d v="2024-10-28T00:22:00"/>
    <d v="2024-08-25T00:22:00"/>
    <x v="0"/>
    <d v="2024-10-29T19:58:00"/>
    <d v="2024-10-29T00:22:00"/>
    <x v="0"/>
  </r>
  <r>
    <s v="ORD-20241104-04040"/>
    <x v="0"/>
    <s v="FLW-002"/>
    <x v="5"/>
    <n v="50.34"/>
    <x v="3"/>
    <n v="1"/>
    <x v="216"/>
    <x v="9"/>
    <d v="1899-12-30T12:26:00"/>
    <s v="12"/>
    <d v="2024-11-05T00:00:00"/>
    <d v="1899-12-30T13:26:00"/>
    <x v="0"/>
    <s v="Omar Al Mazrouei"/>
    <x v="0"/>
    <x v="0"/>
    <s v="Flowers"/>
    <x v="0"/>
    <x v="0"/>
    <x v="0"/>
    <n v="50.34"/>
    <d v="2024-11-04T00:56:00"/>
    <d v="2024-09-09T00:11:00"/>
    <x v="0"/>
    <d v="2024-11-05T13:26:00"/>
    <d v="2024-11-05T00:56:00"/>
    <x v="0"/>
  </r>
  <r>
    <s v="ORD-20241029-04041"/>
    <x v="0"/>
    <s v="HOM-001"/>
    <x v="3"/>
    <n v="24"/>
    <x v="11"/>
    <n v="1"/>
    <x v="188"/>
    <x v="10"/>
    <d v="1899-12-30T21:02:00"/>
    <s v="21"/>
    <d v="2024-10-30T00:00:00"/>
    <d v="1899-12-30T21:02:00"/>
    <x v="14"/>
    <s v="Sana Khan"/>
    <x v="1"/>
    <x v="0"/>
    <s v="Home Fragrance"/>
    <x v="0"/>
    <x v="0"/>
    <x v="1"/>
    <n v="24"/>
    <d v="2024-10-29T01:29:00"/>
    <d v="2024-08-01T01:07:00"/>
    <x v="0"/>
    <d v="2024-10-30T21:02:00"/>
    <d v="2024-10-30T01:29:00"/>
    <x v="0"/>
  </r>
  <r>
    <s v="ORD-20250512-04042"/>
    <x v="0"/>
    <s v="BAL-001"/>
    <x v="13"/>
    <n v="25.4"/>
    <x v="8"/>
    <n v="1"/>
    <x v="318"/>
    <x v="1"/>
    <d v="1899-12-30T14:00:00"/>
    <s v="14"/>
    <d v="2025-05-13T00:00:00"/>
    <d v="1899-12-30T19:00:00"/>
    <x v="32"/>
    <s v="Sara Chaudhry"/>
    <x v="6"/>
    <x v="1"/>
    <s v="Balloons"/>
    <x v="0"/>
    <x v="0"/>
    <x v="0"/>
    <n v="25.4"/>
    <d v="2025-05-12T00:33:00"/>
    <d v="2024-09-21T00:33:00"/>
    <x v="0"/>
    <d v="2025-05-13T19:00:00"/>
    <d v="2025-05-13T00:33:00"/>
    <x v="0"/>
  </r>
  <r>
    <s v="ORD-20240826-04043"/>
    <x v="0"/>
    <s v="PER-001"/>
    <x v="10"/>
    <n v="12.58"/>
    <x v="8"/>
    <n v="1"/>
    <x v="32"/>
    <x v="7"/>
    <d v="1899-12-30T20:50:00"/>
    <s v="20"/>
    <d v="2024-08-27T00:00:00"/>
    <d v="1899-12-30T21:50:00"/>
    <x v="18"/>
    <s v="Rohit Verma"/>
    <x v="1"/>
    <x v="0"/>
    <s v="Personalized"/>
    <x v="0"/>
    <x v="4"/>
    <x v="0"/>
    <n v="12.58"/>
    <d v="2024-08-26T00:56:00"/>
    <d v="2024-08-26T00:56:00"/>
    <x v="1"/>
    <d v="2024-08-27T21:50:00"/>
    <d v="2024-08-27T00:56:00"/>
    <x v="0"/>
  </r>
  <r>
    <s v="ORD-20250729-04044"/>
    <x v="0"/>
    <s v="PRF-001"/>
    <x v="14"/>
    <n v="122.52"/>
    <x v="2"/>
    <n v="1"/>
    <x v="194"/>
    <x v="8"/>
    <d v="1899-12-30T18:33:00"/>
    <s v="18"/>
    <d v="2025-07-30T00:00:00"/>
    <d v="1899-12-30T19:33:00"/>
    <x v="11"/>
    <s v="Latifa Al Nahyan"/>
    <x v="0"/>
    <x v="0"/>
    <s v="Perfume"/>
    <x v="0"/>
    <x v="0"/>
    <x v="2"/>
    <n v="122.52"/>
    <d v="2025-07-29T01:07:00"/>
    <d v="2024-11-16T00:33:00"/>
    <x v="0"/>
    <d v="2025-07-30T19:33:00"/>
    <d v="2025-07-30T01:07:00"/>
    <x v="0"/>
  </r>
  <r>
    <s v="ORD-20241030-04045"/>
    <x v="0"/>
    <s v="TOY-001"/>
    <x v="0"/>
    <n v="15.19"/>
    <x v="5"/>
    <n v="2"/>
    <x v="58"/>
    <x v="10"/>
    <d v="1899-12-30T14:21:00"/>
    <s v="14"/>
    <d v="2024-10-30T00:00:00"/>
    <d v="1899-12-30T19:21:00"/>
    <x v="22"/>
    <s v="Neha Shaikh"/>
    <x v="5"/>
    <x v="0"/>
    <s v="Toys"/>
    <x v="1"/>
    <x v="1"/>
    <x v="1"/>
    <n v="30.38"/>
    <d v="2024-10-30T01:07:00"/>
    <d v="2024-08-31T00:33:00"/>
    <x v="0"/>
    <d v="2024-10-30T19:21:00"/>
    <d v="2024-10-31T01:07:00"/>
    <x v="1"/>
  </r>
  <r>
    <s v="ORD-20250226-04046"/>
    <x v="0"/>
    <s v="CKE-001"/>
    <x v="7"/>
    <n v="53.46"/>
    <x v="8"/>
    <n v="2"/>
    <x v="264"/>
    <x v="5"/>
    <d v="1899-12-30T21:40:00"/>
    <s v="21"/>
    <d v="2025-02-28T00:00:00"/>
    <d v="1899-12-30T11:22:00"/>
    <x v="7"/>
    <s v="Meera Iqbal"/>
    <x v="0"/>
    <x v="1"/>
    <s v="Cakes"/>
    <x v="2"/>
    <x v="1"/>
    <x v="0"/>
    <n v="106.92"/>
    <d v="2025-02-26T01:18:00"/>
    <d v="2024-08-04T01:07:00"/>
    <x v="0"/>
    <d v="2025-02-28T11:22:00"/>
    <d v="2025-02-27T01:18:00"/>
    <x v="0"/>
  </r>
  <r>
    <s v="ORD-20250215-04047"/>
    <x v="0"/>
    <s v="GFT-001"/>
    <x v="2"/>
    <n v="28.79"/>
    <x v="2"/>
    <n v="2"/>
    <x v="6"/>
    <x v="5"/>
    <d v="1899-12-30T10:56:00"/>
    <s v="10"/>
    <d v="2025-02-16T00:00:00"/>
    <d v="1899-12-30T12:56:00"/>
    <x v="17"/>
    <s v="Isabella Taylor"/>
    <x v="2"/>
    <x v="1"/>
    <s v="Gifting"/>
    <x v="0"/>
    <x v="3"/>
    <x v="0"/>
    <n v="57.58"/>
    <d v="2025-02-15T00:56:00"/>
    <d v="2024-10-30T00:44:00"/>
    <x v="0"/>
    <d v="2025-02-16T12:56:00"/>
    <d v="2025-02-16T00:56:00"/>
    <x v="0"/>
  </r>
  <r>
    <s v="ORD-20241219-04048"/>
    <x v="0"/>
    <s v="HMP-001"/>
    <x v="11"/>
    <n v="68.48"/>
    <x v="9"/>
    <n v="7"/>
    <x v="124"/>
    <x v="11"/>
    <d v="1899-12-30T18:28:00"/>
    <s v="18"/>
    <d v="2024-12-20T00:00:00"/>
    <d v="1899-12-30T19:28:00"/>
    <x v="8"/>
    <s v="Sara Shah"/>
    <x v="2"/>
    <x v="1"/>
    <s v="Hamper"/>
    <x v="0"/>
    <x v="0"/>
    <x v="2"/>
    <n v="479.36"/>
    <d v="2024-12-19T00:44:00"/>
    <d v="2024-08-06T00:44:00"/>
    <x v="0"/>
    <d v="2024-12-20T19:28:00"/>
    <d v="2024-12-20T00:44:00"/>
    <x v="0"/>
  </r>
  <r>
    <s v="ORD-20241122-04049"/>
    <x v="0"/>
    <s v="HMP-002"/>
    <x v="8"/>
    <n v="93.54"/>
    <x v="7"/>
    <n v="2"/>
    <x v="47"/>
    <x v="9"/>
    <d v="1899-12-30T18:54:00"/>
    <s v="18"/>
    <d v="2024-11-23T00:00:00"/>
    <d v="1899-12-30T15:50:00"/>
    <x v="18"/>
    <s v="Aijaz Patel"/>
    <x v="1"/>
    <x v="0"/>
    <s v="Hamper"/>
    <x v="0"/>
    <x v="2"/>
    <x v="0"/>
    <n v="187.08"/>
    <d v="2024-11-22T01:15:00"/>
    <d v="2024-08-31T01:15:00"/>
    <x v="0"/>
    <d v="2024-11-23T15:50:00"/>
    <d v="2024-11-23T01:15:00"/>
    <x v="0"/>
  </r>
  <r>
    <s v="ORD-20250120-04050"/>
    <x v="0"/>
    <s v="GFT-001"/>
    <x v="2"/>
    <n v="37.65"/>
    <x v="2"/>
    <n v="1"/>
    <x v="90"/>
    <x v="4"/>
    <d v="1899-12-30T19:40:00"/>
    <s v="19"/>
    <d v="2025-01-22T00:00:00"/>
    <d v="1899-12-30T18:41:00"/>
    <x v="14"/>
    <s v="John Jones"/>
    <x v="1"/>
    <x v="1"/>
    <s v="Gifting"/>
    <x v="2"/>
    <x v="5"/>
    <x v="0"/>
    <n v="37.65"/>
    <d v="2025-01-20T00:44:00"/>
    <d v="2024-08-03T01:07:00"/>
    <x v="0"/>
    <d v="2025-01-22T18:41:00"/>
    <d v="2025-01-21T00:44:00"/>
    <x v="0"/>
  </r>
  <r>
    <s v="ORD-20241214-04051"/>
    <x v="0"/>
    <s v="PRF-001"/>
    <x v="14"/>
    <n v="111.35"/>
    <x v="10"/>
    <n v="1"/>
    <x v="284"/>
    <x v="11"/>
    <d v="1899-12-30T19:37:00"/>
    <s v="19"/>
    <d v="2024-12-15T00:00:00"/>
    <d v="1899-12-30T12:35:00"/>
    <x v="30"/>
    <s v="Khalid Al Suwaidi"/>
    <x v="4"/>
    <x v="1"/>
    <s v="Perfume"/>
    <x v="0"/>
    <x v="0"/>
    <x v="0"/>
    <n v="111.35"/>
    <d v="2024-12-14T00:11:00"/>
    <d v="2024-08-10T01:15:00"/>
    <x v="0"/>
    <d v="2024-12-15T12:35:00"/>
    <d v="2024-12-15T00:11:00"/>
    <x v="0"/>
  </r>
  <r>
    <s v="ORD-20250504-04052"/>
    <x v="0"/>
    <s v="HOM-001"/>
    <x v="3"/>
    <n v="27.28"/>
    <x v="6"/>
    <n v="1"/>
    <x v="136"/>
    <x v="1"/>
    <d v="1899-12-30T09:33:00"/>
    <s v="9"/>
    <d v="2025-05-05T00:00:00"/>
    <d v="1899-12-30T15:33:00"/>
    <x v="15"/>
    <s v="Rohit Ahmed"/>
    <x v="2"/>
    <x v="0"/>
    <s v="Home Fragrance"/>
    <x v="0"/>
    <x v="3"/>
    <x v="0"/>
    <n v="27.28"/>
    <d v="2025-05-04T01:07:00"/>
    <d v="2024-08-10T00:44:00"/>
    <x v="0"/>
    <d v="2025-05-05T15:33:00"/>
    <d v="2025-05-05T01:07:00"/>
    <x v="0"/>
  </r>
  <r>
    <s v="ORD-20240910-04053"/>
    <x v="0"/>
    <s v="HOM-001"/>
    <x v="3"/>
    <n v="30.84"/>
    <x v="11"/>
    <n v="1"/>
    <x v="122"/>
    <x v="3"/>
    <d v="1899-12-30T17:57:00"/>
    <s v="17"/>
    <d v="2024-09-11T00:00:00"/>
    <d v="1899-12-30T17:57:00"/>
    <x v="29"/>
    <s v="Sana Verma"/>
    <x v="2"/>
    <x v="1"/>
    <s v="Home Fragrance"/>
    <x v="0"/>
    <x v="2"/>
    <x v="0"/>
    <n v="30.84"/>
    <d v="2024-09-10T01:07:00"/>
    <d v="2024-09-10T01:07:00"/>
    <x v="1"/>
    <d v="2024-09-11T17:57:00"/>
    <d v="2024-09-11T01:07:00"/>
    <x v="0"/>
  </r>
  <r>
    <s v="ORD-20250729-04054"/>
    <x v="0"/>
    <s v="GFT-001"/>
    <x v="2"/>
    <n v="32.64"/>
    <x v="12"/>
    <n v="1"/>
    <x v="194"/>
    <x v="8"/>
    <d v="1899-12-30T20:11:00"/>
    <s v="20"/>
    <d v="2025-07-30T00:00:00"/>
    <d v="1899-12-30T17:54:00"/>
    <x v="25"/>
    <s v="Farhan Verma"/>
    <x v="6"/>
    <x v="0"/>
    <s v="Gifting"/>
    <x v="0"/>
    <x v="2"/>
    <x v="0"/>
    <n v="32.64"/>
    <d v="2025-07-29T00:22:00"/>
    <d v="2024-08-18T01:07:00"/>
    <x v="0"/>
    <d v="2025-07-30T17:54:00"/>
    <d v="2025-07-30T00:22:00"/>
    <x v="0"/>
  </r>
  <r>
    <s v="ORD-20250530-04055"/>
    <x v="0"/>
    <s v="FLW-002"/>
    <x v="5"/>
    <n v="55.45"/>
    <x v="10"/>
    <n v="1"/>
    <x v="67"/>
    <x v="1"/>
    <d v="1899-12-30T11:58:00"/>
    <s v="11"/>
    <d v="2025-05-30T00:00:00"/>
    <d v="1899-12-30T14:58:00"/>
    <x v="4"/>
    <s v="Saeed Al Nuaimi"/>
    <x v="0"/>
    <x v="1"/>
    <s v="Flowers"/>
    <x v="1"/>
    <x v="1"/>
    <x v="1"/>
    <n v="55.45"/>
    <d v="2025-05-30T00:11:00"/>
    <d v="2024-08-24T01:18:00"/>
    <x v="0"/>
    <d v="2025-05-30T14:58:00"/>
    <d v="2025-05-31T00:11:00"/>
    <x v="1"/>
  </r>
  <r>
    <s v="ORD-20240827-04056"/>
    <x v="0"/>
    <s v="HMP-002"/>
    <x v="8"/>
    <n v="81.72"/>
    <x v="7"/>
    <n v="1"/>
    <x v="160"/>
    <x v="7"/>
    <d v="1899-12-30T16:26:00"/>
    <s v="16"/>
    <d v="2024-08-28T00:00:00"/>
    <d v="1899-12-30T20:26:00"/>
    <x v="2"/>
    <s v="Hamad Al Mansoori"/>
    <x v="0"/>
    <x v="0"/>
    <s v="Hamper"/>
    <x v="0"/>
    <x v="0"/>
    <x v="2"/>
    <n v="81.72"/>
    <d v="2024-08-27T00:22:00"/>
    <d v="2024-08-10T00:56:00"/>
    <x v="0"/>
    <d v="2024-08-28T20:26:00"/>
    <d v="2024-08-28T00:22:00"/>
    <x v="0"/>
  </r>
  <r>
    <s v="ORD-20241017-04057"/>
    <x v="0"/>
    <s v="SWT-001"/>
    <x v="9"/>
    <n v="24.01"/>
    <x v="7"/>
    <n v="1"/>
    <x v="23"/>
    <x v="10"/>
    <d v="1899-12-30T10:38:00"/>
    <s v="10"/>
    <d v="2024-10-17T00:00:00"/>
    <d v="1899-12-30T14:38:00"/>
    <x v="16"/>
    <s v="Reem Al Shamsi"/>
    <x v="0"/>
    <x v="1"/>
    <s v="Dates &amp; Sweets"/>
    <x v="1"/>
    <x v="5"/>
    <x v="1"/>
    <n v="24.01"/>
    <d v="2024-10-17T00:56:00"/>
    <d v="2024-08-27T00:44:00"/>
    <x v="0"/>
    <d v="2024-10-17T14:38:00"/>
    <d v="2024-10-18T00:56:00"/>
    <x v="1"/>
  </r>
  <r>
    <s v="ORD-20240910-04058"/>
    <x v="0"/>
    <s v="PAF-001"/>
    <x v="12"/>
    <n v="18.07"/>
    <x v="11"/>
    <n v="1"/>
    <x v="122"/>
    <x v="3"/>
    <d v="1899-12-30T13:22:00"/>
    <s v="13"/>
    <d v="2024-09-10T00:00:00"/>
    <d v="1899-12-30T16:22:00"/>
    <x v="12"/>
    <s v="Yousef Al Nahyan"/>
    <x v="1"/>
    <x v="0"/>
    <s v="Bakery"/>
    <x v="1"/>
    <x v="5"/>
    <x v="0"/>
    <n v="18.07"/>
    <d v="2024-09-10T00:44:00"/>
    <d v="2024-08-01T01:25:00"/>
    <x v="0"/>
    <d v="2024-09-10T16:22:00"/>
    <d v="2024-09-11T00:44:00"/>
    <x v="1"/>
  </r>
  <r>
    <s v="ORD-20240915-04059"/>
    <x v="0"/>
    <s v="HMP-001"/>
    <x v="11"/>
    <n v="76.36"/>
    <x v="12"/>
    <n v="2"/>
    <x v="378"/>
    <x v="3"/>
    <d v="1899-12-30T17:39:00"/>
    <s v="17"/>
    <d v="2024-09-16T00:00:00"/>
    <d v="1899-12-30T19:32:00"/>
    <x v="2"/>
    <s v="Hina Ahmed"/>
    <x v="0"/>
    <x v="0"/>
    <s v="Hamper"/>
    <x v="0"/>
    <x v="0"/>
    <x v="0"/>
    <n v="152.72"/>
    <d v="2024-09-15T01:07:00"/>
    <d v="2024-08-26T00:33:00"/>
    <x v="0"/>
    <d v="2024-09-16T19:32:00"/>
    <d v="2024-09-16T01:07:00"/>
    <x v="0"/>
  </r>
  <r>
    <s v="ORD-20250306-04060"/>
    <x v="0"/>
    <s v="PER-002"/>
    <x v="15"/>
    <n v="19.100000000000001"/>
    <x v="0"/>
    <n v="1"/>
    <x v="30"/>
    <x v="2"/>
    <d v="1899-12-30T10:45:00"/>
    <s v="10"/>
    <d v="2025-03-07T00:00:00"/>
    <d v="1899-12-30T10:45:00"/>
    <x v="4"/>
    <s v="Rakesh Patel"/>
    <x v="0"/>
    <x v="1"/>
    <s v="Personalized"/>
    <x v="0"/>
    <x v="2"/>
    <x v="0"/>
    <n v="19.100000000000001"/>
    <d v="2025-03-06T01:07:00"/>
    <d v="2024-09-12T00:33:00"/>
    <x v="0"/>
    <d v="2025-03-07T10:45:00"/>
    <d v="2025-03-07T01:07:00"/>
    <x v="0"/>
  </r>
  <r>
    <s v="ORD-20250309-04061"/>
    <x v="0"/>
    <s v="HOM-001"/>
    <x v="3"/>
    <n v="28.67"/>
    <x v="11"/>
    <n v="3"/>
    <x v="186"/>
    <x v="2"/>
    <d v="1899-12-30T13:40:00"/>
    <s v="13"/>
    <d v="2025-03-11T00:00:00"/>
    <d v="1899-12-30T19:40:00"/>
    <x v="14"/>
    <s v="Mohammed Al Nuaimi"/>
    <x v="1"/>
    <x v="1"/>
    <s v="Home Fragrance"/>
    <x v="2"/>
    <x v="0"/>
    <x v="0"/>
    <n v="86.01"/>
    <d v="2025-03-09T00:44:00"/>
    <d v="2024-08-19T01:15:00"/>
    <x v="0"/>
    <d v="2025-03-11T19:40:00"/>
    <d v="2025-03-10T00:44:00"/>
    <x v="0"/>
  </r>
  <r>
    <s v="ORD-20250328-04062"/>
    <x v="0"/>
    <s v="CRP-001"/>
    <x v="4"/>
    <n v="172.29"/>
    <x v="4"/>
    <n v="5"/>
    <x v="225"/>
    <x v="2"/>
    <d v="1899-12-30T09:31:00"/>
    <s v="9"/>
    <d v="2025-03-28T00:00:00"/>
    <d v="1899-12-30T16:31:00"/>
    <x v="24"/>
    <s v="Sara Ahmed"/>
    <x v="1"/>
    <x v="0"/>
    <s v="Hamper"/>
    <x v="1"/>
    <x v="0"/>
    <x v="1"/>
    <n v="861.44999999999993"/>
    <d v="2025-03-28T01:18:00"/>
    <d v="2024-08-07T00:25:00"/>
    <x v="0"/>
    <d v="2025-03-28T16:31:00"/>
    <d v="2025-03-29T01:18:00"/>
    <x v="1"/>
  </r>
  <r>
    <s v="ORD-20250521-04063"/>
    <x v="0"/>
    <s v="FLW-002"/>
    <x v="5"/>
    <n v="53.8"/>
    <x v="3"/>
    <n v="1"/>
    <x v="316"/>
    <x v="1"/>
    <d v="1899-12-30T16:08:00"/>
    <s v="16"/>
    <d v="2025-05-22T00:00:00"/>
    <d v="1899-12-30T17:08:00"/>
    <x v="28"/>
    <s v="Khalid Al Mazrouei"/>
    <x v="3"/>
    <x v="1"/>
    <s v="Flowers"/>
    <x v="0"/>
    <x v="5"/>
    <x v="0"/>
    <n v="53.8"/>
    <d v="2025-05-21T00:22:00"/>
    <d v="2024-08-15T00:11:00"/>
    <x v="0"/>
    <d v="2025-05-22T17:08:00"/>
    <d v="2025-05-22T00:22:00"/>
    <x v="0"/>
  </r>
  <r>
    <s v="ORD-20250322-04064"/>
    <x v="0"/>
    <s v="HMP-002"/>
    <x v="8"/>
    <n v="86.82"/>
    <x v="4"/>
    <n v="1"/>
    <x v="286"/>
    <x v="2"/>
    <d v="1899-12-30T16:19:00"/>
    <s v="16"/>
    <d v="2025-03-23T00:00:00"/>
    <d v="1899-12-30T18:19:00"/>
    <x v="9"/>
    <s v="Neha Iqbal"/>
    <x v="2"/>
    <x v="1"/>
    <s v="Hamper"/>
    <x v="0"/>
    <x v="0"/>
    <x v="0"/>
    <n v="86.82"/>
    <d v="2025-03-22T00:11:00"/>
    <d v="2024-08-19T00:56:00"/>
    <x v="0"/>
    <d v="2025-03-23T18:19:00"/>
    <d v="2025-03-23T00:11:00"/>
    <x v="0"/>
  </r>
  <r>
    <s v="ORD-20241201-04065"/>
    <x v="0"/>
    <s v="SWT-001"/>
    <x v="9"/>
    <n v="29.12"/>
    <x v="7"/>
    <n v="3"/>
    <x v="329"/>
    <x v="11"/>
    <d v="1899-12-30T13:42:00"/>
    <s v="13"/>
    <d v="2024-12-02T00:00:00"/>
    <d v="1899-12-30T17:42:00"/>
    <x v="29"/>
    <s v="Khalid Al Mansoori"/>
    <x v="2"/>
    <x v="1"/>
    <s v="Dates &amp; Sweets"/>
    <x v="0"/>
    <x v="1"/>
    <x v="1"/>
    <n v="87.36"/>
    <d v="2024-12-01T00:33:00"/>
    <d v="2024-08-03T00:11:00"/>
    <x v="0"/>
    <d v="2024-12-02T17:42:00"/>
    <d v="2024-12-02T00:33:00"/>
    <x v="0"/>
  </r>
  <r>
    <s v="ORD-20250215-04066"/>
    <x v="0"/>
    <s v="FLW-002"/>
    <x v="5"/>
    <n v="49.03"/>
    <x v="2"/>
    <n v="3"/>
    <x v="6"/>
    <x v="5"/>
    <d v="1899-12-30T13:02:00"/>
    <s v="13"/>
    <d v="2025-02-16T00:00:00"/>
    <d v="1899-12-30T14:02:00"/>
    <x v="7"/>
    <s v="Faisal Al Falasi"/>
    <x v="0"/>
    <x v="0"/>
    <s v="Flowers"/>
    <x v="0"/>
    <x v="1"/>
    <x v="0"/>
    <n v="147.09"/>
    <d v="2025-02-15T00:56:00"/>
    <d v="2024-08-02T00:33:00"/>
    <x v="0"/>
    <d v="2025-02-16T14:02:00"/>
    <d v="2025-02-16T00:56:00"/>
    <x v="0"/>
  </r>
  <r>
    <s v="ORD-20250127-04067"/>
    <x v="0"/>
    <s v="FLW-002"/>
    <x v="5"/>
    <n v="55.98"/>
    <x v="1"/>
    <n v="1"/>
    <x v="4"/>
    <x v="4"/>
    <d v="1899-12-30T12:09:00"/>
    <s v="12"/>
    <d v="2025-01-28T00:00:00"/>
    <d v="1899-12-30T14:09:00"/>
    <x v="8"/>
    <s v="Imran Kumar"/>
    <x v="2"/>
    <x v="0"/>
    <s v="Flowers"/>
    <x v="0"/>
    <x v="1"/>
    <x v="2"/>
    <n v="55.98"/>
    <d v="2025-01-27T00:25:00"/>
    <d v="2024-09-05T01:07:00"/>
    <x v="0"/>
    <d v="2025-01-28T14:09:00"/>
    <d v="2025-01-28T00:25:00"/>
    <x v="0"/>
  </r>
  <r>
    <s v="ORD-20250119-04068"/>
    <x v="0"/>
    <s v="BAL-001"/>
    <x v="13"/>
    <n v="26.1"/>
    <x v="5"/>
    <n v="3"/>
    <x v="175"/>
    <x v="4"/>
    <d v="1899-12-30T10:52:00"/>
    <s v="10"/>
    <d v="2025-01-20T00:00:00"/>
    <d v="1899-12-30T11:52:00"/>
    <x v="32"/>
    <s v="Sana Patel"/>
    <x v="7"/>
    <x v="1"/>
    <s v="Balloons"/>
    <x v="0"/>
    <x v="0"/>
    <x v="0"/>
    <n v="78.300000000000011"/>
    <d v="2025-01-19T01:18:00"/>
    <d v="2024-09-05T01:18:00"/>
    <x v="0"/>
    <d v="2025-01-20T11:52:00"/>
    <d v="2025-01-20T01:18:00"/>
    <x v="0"/>
  </r>
  <r>
    <s v="ORD-20241020-04069"/>
    <x v="0"/>
    <s v="DAT-001"/>
    <x v="6"/>
    <n v="30.58"/>
    <x v="7"/>
    <n v="1"/>
    <x v="366"/>
    <x v="10"/>
    <d v="1899-12-30T13:06:00"/>
    <s v="13"/>
    <d v="2024-10-22T00:00:00"/>
    <d v="1899-12-30T17:06:00"/>
    <x v="22"/>
    <s v="Reem Al Bateen"/>
    <x v="5"/>
    <x v="0"/>
    <s v="Dates &amp; Sweets"/>
    <x v="2"/>
    <x v="0"/>
    <x v="1"/>
    <n v="30.58"/>
    <d v="2024-10-20T00:33:00"/>
    <d v="2024-08-10T00:56:00"/>
    <x v="0"/>
    <d v="2024-10-22T17:06:00"/>
    <d v="2024-10-21T00:33:00"/>
    <x v="0"/>
  </r>
  <r>
    <s v="ORD-20250723-04070"/>
    <x v="0"/>
    <s v="FLW-002"/>
    <x v="5"/>
    <n v="46.48"/>
    <x v="2"/>
    <n v="1"/>
    <x v="304"/>
    <x v="8"/>
    <d v="1899-12-30T19:48:00"/>
    <s v="19"/>
    <d v="2025-07-24T00:00:00"/>
    <d v="1899-12-30T15:29:00"/>
    <x v="24"/>
    <s v="Latifa Al Suwaidi"/>
    <x v="1"/>
    <x v="1"/>
    <s v="Flowers"/>
    <x v="0"/>
    <x v="0"/>
    <x v="0"/>
    <n v="46.48"/>
    <d v="2025-07-23T00:25:00"/>
    <d v="2024-10-05T00:44:00"/>
    <x v="0"/>
    <d v="2025-07-24T15:29:00"/>
    <d v="2025-07-24T00:25:00"/>
    <x v="0"/>
  </r>
  <r>
    <s v="ORD-20250104-04071"/>
    <x v="0"/>
    <s v="FLW-002"/>
    <x v="5"/>
    <n v="51.65"/>
    <x v="10"/>
    <n v="2"/>
    <x v="98"/>
    <x v="4"/>
    <d v="1899-12-30T20:56:00"/>
    <s v="20"/>
    <d v="2025-01-05T00:00:00"/>
    <d v="1899-12-30T19:45:00"/>
    <x v="11"/>
    <s v="Priya Khan"/>
    <x v="0"/>
    <x v="0"/>
    <s v="Flowers"/>
    <x v="0"/>
    <x v="1"/>
    <x v="0"/>
    <n v="103.3"/>
    <d v="2025-01-04T00:22:00"/>
    <d v="2024-10-05T00:44:00"/>
    <x v="0"/>
    <d v="2025-01-05T19:45:00"/>
    <d v="2025-01-05T00:22:00"/>
    <x v="0"/>
  </r>
  <r>
    <s v="ORD-20241211-04072"/>
    <x v="0"/>
    <s v="FLW-002"/>
    <x v="5"/>
    <n v="51.14"/>
    <x v="1"/>
    <n v="1"/>
    <x v="99"/>
    <x v="11"/>
    <d v="1899-12-30T19:02:00"/>
    <s v="19"/>
    <d v="2024-12-12T00:00:00"/>
    <d v="1899-12-30T21:02:00"/>
    <x v="33"/>
    <s v="Hassan Al Mansoori"/>
    <x v="6"/>
    <x v="0"/>
    <s v="Flowers"/>
    <x v="0"/>
    <x v="2"/>
    <x v="1"/>
    <n v="51.14"/>
    <d v="2024-12-11T00:56:00"/>
    <d v="2024-08-05T01:29:00"/>
    <x v="0"/>
    <d v="2024-12-12T21:02:00"/>
    <d v="2024-12-12T00:56:00"/>
    <x v="0"/>
  </r>
  <r>
    <s v="ORD-20241007-04073"/>
    <x v="0"/>
    <s v="PRF-001"/>
    <x v="14"/>
    <n v="120.96"/>
    <x v="12"/>
    <n v="1"/>
    <x v="74"/>
    <x v="10"/>
    <d v="1899-12-30T10:50:00"/>
    <s v="10"/>
    <d v="2024-10-07T00:00:00"/>
    <d v="1899-12-30T15:50:00"/>
    <x v="2"/>
    <s v="Michael Miller"/>
    <x v="0"/>
    <x v="1"/>
    <s v="Perfume"/>
    <x v="1"/>
    <x v="5"/>
    <x v="2"/>
    <n v="120.96"/>
    <d v="2024-10-07T01:29:00"/>
    <d v="2024-10-07T01:29:00"/>
    <x v="1"/>
    <d v="2024-10-07T15:50:00"/>
    <d v="2024-10-08T01:29:00"/>
    <x v="1"/>
  </r>
  <r>
    <s v="ORD-20250718-04074"/>
    <x v="0"/>
    <s v="HMP-001"/>
    <x v="11"/>
    <n v="77.88"/>
    <x v="12"/>
    <n v="1"/>
    <x v="354"/>
    <x v="8"/>
    <d v="1899-12-30T18:58:00"/>
    <s v="18"/>
    <d v="2025-07-19T00:00:00"/>
    <d v="1899-12-30T19:58:00"/>
    <x v="2"/>
    <s v="Hamad Al Marri"/>
    <x v="0"/>
    <x v="0"/>
    <s v="Hamper"/>
    <x v="0"/>
    <x v="2"/>
    <x v="0"/>
    <n v="77.88"/>
    <d v="2025-07-18T01:18:00"/>
    <d v="2024-08-18T00:33:00"/>
    <x v="0"/>
    <d v="2025-07-19T19:58:00"/>
    <d v="2025-07-19T01:18:00"/>
    <x v="0"/>
  </r>
  <r>
    <s v="ORD-20250215-04075"/>
    <x v="0"/>
    <s v="PAF-001"/>
    <x v="12"/>
    <n v="24.63"/>
    <x v="8"/>
    <n v="4"/>
    <x v="6"/>
    <x v="5"/>
    <d v="1899-12-30T19:27:00"/>
    <s v="19"/>
    <d v="2025-02-16T00:00:00"/>
    <d v="1899-12-30T20:27:00"/>
    <x v="17"/>
    <s v="Mohammed Al Marri"/>
    <x v="2"/>
    <x v="0"/>
    <s v="Bakery"/>
    <x v="0"/>
    <x v="0"/>
    <x v="0"/>
    <n v="98.52"/>
    <d v="2025-02-15T01:07:00"/>
    <d v="2024-08-01T00:56:00"/>
    <x v="0"/>
    <d v="2025-02-16T20:27:00"/>
    <d v="2025-02-16T01:07:00"/>
    <x v="0"/>
  </r>
  <r>
    <s v="ORD-20241207-04076"/>
    <x v="0"/>
    <s v="PER-001"/>
    <x v="10"/>
    <n v="11.52"/>
    <x v="5"/>
    <n v="3"/>
    <x v="154"/>
    <x v="11"/>
    <d v="1899-12-30T09:37:00"/>
    <s v="9"/>
    <d v="2024-12-07T00:00:00"/>
    <d v="1899-12-30T15:37:00"/>
    <x v="19"/>
    <s v="Meera Chaudhry"/>
    <x v="0"/>
    <x v="1"/>
    <s v="Personalized"/>
    <x v="1"/>
    <x v="2"/>
    <x v="0"/>
    <n v="34.56"/>
    <d v="2024-12-07T00:44:00"/>
    <d v="2024-08-17T01:07:00"/>
    <x v="0"/>
    <d v="2024-12-07T15:37:00"/>
    <d v="2024-12-08T00:44:00"/>
    <x v="1"/>
  </r>
  <r>
    <s v="ORD-20240925-04077"/>
    <x v="0"/>
    <s v="FLW-002"/>
    <x v="5"/>
    <n v="52.81"/>
    <x v="3"/>
    <n v="1"/>
    <x v="279"/>
    <x v="3"/>
    <d v="1899-12-30T11:43:00"/>
    <s v="11"/>
    <d v="2024-09-26T00:00:00"/>
    <d v="1899-12-30T12:43:00"/>
    <x v="24"/>
    <s v="Sana Shah"/>
    <x v="1"/>
    <x v="1"/>
    <s v="Flowers"/>
    <x v="0"/>
    <x v="0"/>
    <x v="0"/>
    <n v="52.81"/>
    <d v="2024-09-25T00:44:00"/>
    <d v="2024-08-11T01:29:00"/>
    <x v="0"/>
    <d v="2024-09-26T12:43:00"/>
    <d v="2024-09-26T00:44:00"/>
    <x v="0"/>
  </r>
  <r>
    <s v="ORD-20250524-04078"/>
    <x v="0"/>
    <s v="PAF-001"/>
    <x v="12"/>
    <n v="24.02"/>
    <x v="3"/>
    <n v="1"/>
    <x v="114"/>
    <x v="1"/>
    <d v="1899-12-30T10:11:00"/>
    <s v="10"/>
    <d v="2025-05-25T00:00:00"/>
    <d v="1899-12-30T13:11:00"/>
    <x v="0"/>
    <s v="James Williams"/>
    <x v="0"/>
    <x v="0"/>
    <s v="Bakery"/>
    <x v="0"/>
    <x v="4"/>
    <x v="1"/>
    <n v="24.02"/>
    <d v="2025-05-24T00:56:00"/>
    <d v="2024-08-05T00:56:00"/>
    <x v="0"/>
    <d v="2025-05-25T13:11:00"/>
    <d v="2025-05-25T00:56:00"/>
    <x v="0"/>
  </r>
  <r>
    <s v="ORD-20250206-04079"/>
    <x v="0"/>
    <s v="FLW-002"/>
    <x v="5"/>
    <n v="56.3"/>
    <x v="10"/>
    <n v="2"/>
    <x v="73"/>
    <x v="5"/>
    <d v="1899-12-30T11:12:00"/>
    <s v="11"/>
    <d v="2025-02-08T00:00:00"/>
    <d v="1899-12-30T11:12:00"/>
    <x v="25"/>
    <s v="Saeed Al Hosani"/>
    <x v="6"/>
    <x v="1"/>
    <s v="Flowers"/>
    <x v="2"/>
    <x v="1"/>
    <x v="1"/>
    <n v="112.6"/>
    <d v="2025-02-06T01:07:00"/>
    <d v="2024-08-11T01:18:00"/>
    <x v="0"/>
    <d v="2025-02-08T11:12:00"/>
    <d v="2025-02-07T01:07:00"/>
    <x v="0"/>
  </r>
  <r>
    <s v="ORD-20240806-04080"/>
    <x v="0"/>
    <s v="GFT-001"/>
    <x v="2"/>
    <n v="38.549999999999997"/>
    <x v="2"/>
    <n v="2"/>
    <x v="293"/>
    <x v="7"/>
    <d v="1899-12-30T17:55:00"/>
    <s v="17"/>
    <d v="2024-08-07T00:00:00"/>
    <d v="1899-12-30T19:55:00"/>
    <x v="24"/>
    <s v="Aijaz Khan"/>
    <x v="1"/>
    <x v="0"/>
    <s v="Gifting"/>
    <x v="0"/>
    <x v="5"/>
    <x v="0"/>
    <n v="77.099999999999994"/>
    <d v="2024-08-06T01:18:00"/>
    <d v="2024-08-06T01:18:00"/>
    <x v="1"/>
    <d v="2024-08-07T19:55:00"/>
    <d v="2024-08-07T01:18:00"/>
    <x v="0"/>
  </r>
  <r>
    <s v="ORD-20241127-04081"/>
    <x v="0"/>
    <s v="PER-001"/>
    <x v="10"/>
    <n v="12.28"/>
    <x v="8"/>
    <n v="3"/>
    <x v="313"/>
    <x v="9"/>
    <d v="1899-12-30T12:38:00"/>
    <s v="12"/>
    <d v="2024-11-27T00:00:00"/>
    <d v="1899-12-30T16:38:00"/>
    <x v="35"/>
    <s v="Neha Shah"/>
    <x v="5"/>
    <x v="0"/>
    <s v="Personalized"/>
    <x v="1"/>
    <x v="1"/>
    <x v="0"/>
    <n v="36.839999999999996"/>
    <d v="2024-11-27T01:29:00"/>
    <d v="2024-08-07T00:56:00"/>
    <x v="0"/>
    <d v="2024-11-27T16:38:00"/>
    <d v="2024-11-28T01:29:00"/>
    <x v="1"/>
  </r>
  <r>
    <s v="ORD-20250805-04082"/>
    <x v="0"/>
    <s v="PRF-001"/>
    <x v="14"/>
    <n v="108.89"/>
    <x v="10"/>
    <n v="1"/>
    <x v="35"/>
    <x v="7"/>
    <d v="1899-12-30T13:07:00"/>
    <s v="13"/>
    <d v="2025-08-05T00:00:00"/>
    <d v="1899-12-30T17:07:00"/>
    <x v="5"/>
    <s v="Ahmed Al Mansoori"/>
    <x v="0"/>
    <x v="1"/>
    <s v="Perfume"/>
    <x v="1"/>
    <x v="5"/>
    <x v="2"/>
    <n v="108.89"/>
    <d v="2025-08-05T01:18:00"/>
    <d v="2024-08-05T00:11:00"/>
    <x v="0"/>
    <d v="2025-08-05T17:07:00"/>
    <d v="2025-08-06T01:18:00"/>
    <x v="1"/>
  </r>
  <r>
    <s v="ORD-20250507-04083"/>
    <x v="0"/>
    <s v="BAL-001"/>
    <x v="13"/>
    <n v="22.33"/>
    <x v="8"/>
    <n v="3"/>
    <x v="5"/>
    <x v="1"/>
    <d v="1899-12-30T19:23:00"/>
    <s v="19"/>
    <d v="2025-05-08T00:00:00"/>
    <d v="1899-12-30T12:32:00"/>
    <x v="8"/>
    <s v="Reem Al Mansoori"/>
    <x v="2"/>
    <x v="1"/>
    <s v="Balloons"/>
    <x v="0"/>
    <x v="3"/>
    <x v="0"/>
    <n v="66.989999999999995"/>
    <d v="2025-05-07T01:29:00"/>
    <d v="2024-08-09T01:07:00"/>
    <x v="0"/>
    <d v="2025-05-08T12:32:00"/>
    <d v="2025-05-08T01:29:00"/>
    <x v="0"/>
  </r>
  <r>
    <s v="ORD-20241020-04084"/>
    <x v="0"/>
    <s v="PER-001"/>
    <x v="10"/>
    <n v="10.51"/>
    <x v="8"/>
    <n v="1"/>
    <x v="366"/>
    <x v="10"/>
    <d v="1899-12-30T21:31:00"/>
    <s v="21"/>
    <d v="2024-10-22T00:00:00"/>
    <d v="1899-12-30T14:57:00"/>
    <x v="17"/>
    <s v="Rohit Verma"/>
    <x v="2"/>
    <x v="0"/>
    <s v="Personalized"/>
    <x v="2"/>
    <x v="1"/>
    <x v="2"/>
    <n v="10.51"/>
    <d v="2024-10-20T01:18:00"/>
    <d v="2024-08-26T00:56:00"/>
    <x v="0"/>
    <d v="2024-10-22T14:57:00"/>
    <d v="2024-10-21T01:18:00"/>
    <x v="0"/>
  </r>
  <r>
    <s v="ORD-20250403-04085"/>
    <x v="0"/>
    <s v="FLW-002"/>
    <x v="5"/>
    <n v="57.91"/>
    <x v="2"/>
    <n v="1"/>
    <x v="272"/>
    <x v="0"/>
    <d v="1899-12-30T16:15:00"/>
    <s v="16"/>
    <d v="2025-04-04T00:00:00"/>
    <d v="1899-12-30T20:15:00"/>
    <x v="7"/>
    <s v="Ahmed Al Shamsi"/>
    <x v="0"/>
    <x v="1"/>
    <s v="Flowers"/>
    <x v="0"/>
    <x v="1"/>
    <x v="0"/>
    <n v="57.91"/>
    <d v="2025-04-03T00:33:00"/>
    <d v="2024-08-09T01:18:00"/>
    <x v="0"/>
    <d v="2025-04-04T20:15:00"/>
    <d v="2025-04-04T00:33:00"/>
    <x v="0"/>
  </r>
  <r>
    <s v="ORD-20240806-04086"/>
    <x v="0"/>
    <s v="BAL-001"/>
    <x v="13"/>
    <n v="27.38"/>
    <x v="8"/>
    <n v="1"/>
    <x v="293"/>
    <x v="7"/>
    <d v="1899-12-30T12:03:00"/>
    <s v="12"/>
    <d v="2024-08-06T00:00:00"/>
    <d v="1899-12-30T18:03:00"/>
    <x v="4"/>
    <s v="Aisha Al Mansoori"/>
    <x v="0"/>
    <x v="0"/>
    <s v="Balloons"/>
    <x v="1"/>
    <x v="5"/>
    <x v="0"/>
    <n v="27.38"/>
    <d v="2024-08-06T00:33:00"/>
    <d v="2024-08-06T00:33:00"/>
    <x v="1"/>
    <d v="2024-08-06T18:03:00"/>
    <d v="2024-08-07T00:33:00"/>
    <x v="1"/>
  </r>
  <r>
    <s v="ORD-20250610-04087"/>
    <x v="0"/>
    <s v="HOM-001"/>
    <x v="3"/>
    <n v="34.44"/>
    <x v="11"/>
    <n v="4"/>
    <x v="9"/>
    <x v="6"/>
    <d v="1899-12-30T10:59:00"/>
    <s v="10"/>
    <d v="2025-06-10T00:00:00"/>
    <d v="1899-12-30T16:59:00"/>
    <x v="4"/>
    <s v="Saeed Al Nahyan"/>
    <x v="0"/>
    <x v="1"/>
    <s v="Home Fragrance"/>
    <x v="1"/>
    <x v="0"/>
    <x v="0"/>
    <n v="137.76"/>
    <d v="2025-06-10T01:29:00"/>
    <d v="2024-09-12T00:11:00"/>
    <x v="0"/>
    <d v="2025-06-10T16:59:00"/>
    <d v="2025-06-11T01:29:00"/>
    <x v="1"/>
  </r>
  <r>
    <s v="ORD-20250601-04088"/>
    <x v="0"/>
    <s v="PER-002"/>
    <x v="15"/>
    <n v="21.35"/>
    <x v="0"/>
    <n v="2"/>
    <x v="126"/>
    <x v="6"/>
    <d v="1899-12-30T17:07:00"/>
    <s v="17"/>
    <d v="2025-06-02T00:00:00"/>
    <d v="1899-12-30T18:07:00"/>
    <x v="0"/>
    <s v="Sara Hussain"/>
    <x v="0"/>
    <x v="0"/>
    <s v="Personalized"/>
    <x v="0"/>
    <x v="1"/>
    <x v="1"/>
    <n v="42.7"/>
    <d v="2025-06-01T00:44:00"/>
    <d v="2024-08-07T00:11:00"/>
    <x v="0"/>
    <d v="2025-06-02T18:07:00"/>
    <d v="2025-06-02T00:44:00"/>
    <x v="0"/>
  </r>
  <r>
    <s v="ORD-20250621-04089"/>
    <x v="0"/>
    <s v="PAF-001"/>
    <x v="12"/>
    <n v="24.05"/>
    <x v="5"/>
    <n v="2"/>
    <x v="220"/>
    <x v="6"/>
    <d v="1899-12-30T13:00:00"/>
    <s v="13"/>
    <d v="2025-06-23T00:00:00"/>
    <d v="1899-12-30T17:00:00"/>
    <x v="0"/>
    <s v="Bilal Patel"/>
    <x v="0"/>
    <x v="0"/>
    <s v="Bakery"/>
    <x v="2"/>
    <x v="1"/>
    <x v="1"/>
    <n v="48.1"/>
    <d v="2025-06-21T01:07:00"/>
    <d v="2024-08-09T01:18:00"/>
    <x v="0"/>
    <d v="2025-06-23T17:00:00"/>
    <d v="2025-06-22T01:07:00"/>
    <x v="0"/>
  </r>
  <r>
    <s v="ORD-20250227-04090"/>
    <x v="0"/>
    <s v="PRF-001"/>
    <x v="14"/>
    <n v="114.43"/>
    <x v="10"/>
    <n v="2"/>
    <x v="56"/>
    <x v="5"/>
    <d v="1899-12-30T15:52:00"/>
    <s v="15"/>
    <d v="2025-02-28T00:00:00"/>
    <d v="1899-12-30T17:52:00"/>
    <x v="6"/>
    <s v="Imran Ahmed"/>
    <x v="0"/>
    <x v="0"/>
    <s v="Perfume"/>
    <x v="0"/>
    <x v="2"/>
    <x v="0"/>
    <n v="228.86"/>
    <d v="2025-02-27T00:11:00"/>
    <d v="2024-08-03T00:56:00"/>
    <x v="0"/>
    <d v="2025-02-28T17:52:00"/>
    <d v="2025-02-28T00:11:00"/>
    <x v="0"/>
  </r>
  <r>
    <s v="ORD-20250517-04091"/>
    <x v="0"/>
    <s v="PER-001"/>
    <x v="10"/>
    <n v="10.89"/>
    <x v="5"/>
    <n v="1"/>
    <x v="307"/>
    <x v="1"/>
    <d v="1899-12-30T19:53:00"/>
    <s v="19"/>
    <d v="2025-05-19T00:00:00"/>
    <d v="1899-12-30T21:53:00"/>
    <x v="35"/>
    <s v="Noor Al Nahyan"/>
    <x v="5"/>
    <x v="0"/>
    <s v="Personalized"/>
    <x v="2"/>
    <x v="6"/>
    <x v="0"/>
    <n v="10.89"/>
    <d v="2025-05-17T00:22:00"/>
    <d v="2024-09-14T01:18:00"/>
    <x v="0"/>
    <d v="2025-05-19T21:53:00"/>
    <d v="2025-05-18T00:22:00"/>
    <x v="0"/>
  </r>
  <r>
    <s v="ORD-20250531-04092"/>
    <x v="0"/>
    <s v="CKE-001"/>
    <x v="7"/>
    <n v="58.74"/>
    <x v="8"/>
    <n v="1"/>
    <x v="134"/>
    <x v="1"/>
    <d v="1899-12-30T09:40:00"/>
    <s v="9"/>
    <d v="2025-05-31T00:00:00"/>
    <d v="1899-12-30T13:40:00"/>
    <x v="8"/>
    <s v="Mohammed Al Falasi"/>
    <x v="2"/>
    <x v="0"/>
    <s v="Cakes"/>
    <x v="1"/>
    <x v="5"/>
    <x v="2"/>
    <n v="58.74"/>
    <d v="2025-05-31T01:18:00"/>
    <d v="2024-11-19T00:25:00"/>
    <x v="0"/>
    <d v="2025-05-31T13:40:00"/>
    <d v="2025-06-01T01:18:00"/>
    <x v="1"/>
  </r>
  <r>
    <s v="ORD-20250514-04093"/>
    <x v="0"/>
    <s v="CRP-001"/>
    <x v="4"/>
    <n v="151.29"/>
    <x v="9"/>
    <n v="4"/>
    <x v="197"/>
    <x v="1"/>
    <d v="1899-12-30T11:56:00"/>
    <s v="11"/>
    <d v="2025-05-15T00:00:00"/>
    <d v="1899-12-30T12:56:00"/>
    <x v="3"/>
    <s v="Arjun Chaudhry"/>
    <x v="0"/>
    <x v="0"/>
    <s v="Hamper"/>
    <x v="0"/>
    <x v="5"/>
    <x v="0"/>
    <n v="605.16"/>
    <d v="2025-05-14T00:22:00"/>
    <d v="2024-08-09T00:56:00"/>
    <x v="0"/>
    <d v="2025-05-15T12:56:00"/>
    <d v="2025-05-15T00:22:00"/>
    <x v="0"/>
  </r>
  <r>
    <s v="ORD-20250315-04094"/>
    <x v="0"/>
    <s v="GFT-001"/>
    <x v="2"/>
    <n v="36.08"/>
    <x v="10"/>
    <n v="1"/>
    <x v="166"/>
    <x v="2"/>
    <d v="1899-12-30T21:41:00"/>
    <s v="21"/>
    <d v="2025-03-17T00:00:00"/>
    <d v="1899-12-30T19:06:00"/>
    <x v="24"/>
    <s v="Omar Al Falasi"/>
    <x v="1"/>
    <x v="1"/>
    <s v="Gifting"/>
    <x v="2"/>
    <x v="1"/>
    <x v="0"/>
    <n v="36.08"/>
    <d v="2025-03-15T00:22:00"/>
    <d v="2024-08-12T00:44:00"/>
    <x v="0"/>
    <d v="2025-03-17T19:06:00"/>
    <d v="2025-03-16T00:22:00"/>
    <x v="0"/>
  </r>
  <r>
    <s v="ORD-20240827-04095"/>
    <x v="0"/>
    <s v="FLW-002"/>
    <x v="5"/>
    <n v="56.42"/>
    <x v="3"/>
    <n v="1"/>
    <x v="160"/>
    <x v="7"/>
    <d v="1899-12-30T16:34:00"/>
    <s v="16"/>
    <d v="2024-08-28T00:00:00"/>
    <d v="1899-12-30T13:40:00"/>
    <x v="36"/>
    <s v="Yousef Al Marri"/>
    <x v="6"/>
    <x v="1"/>
    <s v="Flowers"/>
    <x v="0"/>
    <x v="5"/>
    <x v="1"/>
    <n v="56.42"/>
    <d v="2024-08-27T01:18:00"/>
    <d v="2024-08-18T00:33:00"/>
    <x v="0"/>
    <d v="2024-08-28T13:40:00"/>
    <d v="2024-08-28T01:18:00"/>
    <x v="0"/>
  </r>
  <r>
    <s v="ORD-20250109-04096"/>
    <x v="0"/>
    <s v="PRF-001"/>
    <x v="14"/>
    <n v="132.32"/>
    <x v="12"/>
    <n v="1"/>
    <x v="138"/>
    <x v="4"/>
    <d v="1899-12-30T12:08:00"/>
    <s v="12"/>
    <d v="2025-01-10T00:00:00"/>
    <d v="1899-12-30T14:08:00"/>
    <x v="11"/>
    <s v="Neha Khan"/>
    <x v="0"/>
    <x v="0"/>
    <s v="Perfume"/>
    <x v="0"/>
    <x v="2"/>
    <x v="0"/>
    <n v="132.32"/>
    <d v="2025-01-09T00:56:00"/>
    <d v="2024-08-04T00:56:00"/>
    <x v="0"/>
    <d v="2025-01-10T14:08:00"/>
    <d v="2025-01-10T00:56:00"/>
    <x v="0"/>
  </r>
  <r>
    <s v="ORD-20250325-04097"/>
    <x v="0"/>
    <s v="FLW-002"/>
    <x v="5"/>
    <n v="60.7"/>
    <x v="2"/>
    <n v="3"/>
    <x v="361"/>
    <x v="2"/>
    <d v="1899-12-30T16:29:00"/>
    <s v="16"/>
    <d v="2025-03-26T00:00:00"/>
    <d v="1899-12-30T16:29:00"/>
    <x v="18"/>
    <s v="Fatima Al Mansoori"/>
    <x v="1"/>
    <x v="1"/>
    <s v="Flowers"/>
    <x v="0"/>
    <x v="1"/>
    <x v="0"/>
    <n v="182.10000000000002"/>
    <d v="2025-03-25T00:56:00"/>
    <d v="2024-08-06T01:29:00"/>
    <x v="0"/>
    <d v="2025-03-26T16:29:00"/>
    <d v="2025-03-26T00:56:00"/>
    <x v="0"/>
  </r>
  <r>
    <s v="ORD-20241003-04098"/>
    <x v="0"/>
    <s v="FLW-002"/>
    <x v="5"/>
    <n v="57.39"/>
    <x v="5"/>
    <n v="4"/>
    <x v="312"/>
    <x v="10"/>
    <d v="1899-12-30T18:21:00"/>
    <s v="18"/>
    <d v="2024-10-05T00:00:00"/>
    <d v="1899-12-30T18:21:00"/>
    <x v="4"/>
    <s v="Latifa Al Mansoori"/>
    <x v="0"/>
    <x v="0"/>
    <s v="Flowers"/>
    <x v="2"/>
    <x v="1"/>
    <x v="0"/>
    <n v="229.56"/>
    <d v="2024-10-03T00:33:00"/>
    <d v="2024-08-04T00:56:00"/>
    <x v="0"/>
    <d v="2024-10-05T18:21:00"/>
    <d v="2024-10-04T00:33:00"/>
    <x v="0"/>
  </r>
  <r>
    <s v="ORD-20250305-04099"/>
    <x v="0"/>
    <s v="HOM-001"/>
    <x v="3"/>
    <n v="32.03"/>
    <x v="11"/>
    <n v="1"/>
    <x v="15"/>
    <x v="2"/>
    <d v="1899-12-30T09:39:00"/>
    <s v="9"/>
    <d v="2025-03-06T00:00:00"/>
    <d v="1899-12-30T09:39:00"/>
    <x v="10"/>
    <s v="Aisha Al Suwaidi"/>
    <x v="1"/>
    <x v="0"/>
    <s v="Home Fragrance"/>
    <x v="0"/>
    <x v="1"/>
    <x v="1"/>
    <n v="32.03"/>
    <d v="2025-03-05T00:33:00"/>
    <d v="2024-08-03T00:22:00"/>
    <x v="0"/>
    <d v="2025-03-06T09:39:00"/>
    <d v="2025-03-06T00:33:00"/>
    <x v="0"/>
  </r>
  <r>
    <s v="ORD-20250212-04100"/>
    <x v="0"/>
    <s v="CHC-001"/>
    <x v="17"/>
    <n v="20.239999999999998"/>
    <x v="1"/>
    <n v="1"/>
    <x v="289"/>
    <x v="5"/>
    <d v="1899-12-30T19:07:00"/>
    <s v="19"/>
    <d v="2025-02-13T00:00:00"/>
    <d v="1899-12-30T21:07:00"/>
    <x v="8"/>
    <s v="Priya Chaudhry"/>
    <x v="2"/>
    <x v="1"/>
    <s v="Chocolate"/>
    <x v="0"/>
    <x v="1"/>
    <x v="1"/>
    <n v="20.239999999999998"/>
    <d v="2025-02-12T01:18:00"/>
    <d v="2024-10-07T00:25:00"/>
    <x v="0"/>
    <d v="2025-02-13T21:07:00"/>
    <d v="2025-02-13T01:18:00"/>
    <x v="0"/>
  </r>
  <r>
    <s v="ORD-20250614-04101"/>
    <x v="0"/>
    <s v="GFT-001"/>
    <x v="2"/>
    <n v="33.71"/>
    <x v="12"/>
    <n v="1"/>
    <x v="125"/>
    <x v="6"/>
    <d v="1899-12-30T11:21:00"/>
    <s v="11"/>
    <d v="2025-06-15T00:00:00"/>
    <d v="1899-12-30T13:21:00"/>
    <x v="5"/>
    <s v="Abdullah Al Nuaimi"/>
    <x v="2"/>
    <x v="0"/>
    <s v="Gifting"/>
    <x v="0"/>
    <x v="1"/>
    <x v="1"/>
    <n v="33.71"/>
    <d v="2025-06-14T01:07:00"/>
    <d v="2024-08-15T00:22:00"/>
    <x v="0"/>
    <d v="2025-06-15T13:21:00"/>
    <d v="2025-06-15T01:07:00"/>
    <x v="0"/>
  </r>
  <r>
    <s v="ORD-20250613-04102"/>
    <x v="0"/>
    <s v="HMP-001"/>
    <x v="11"/>
    <n v="79.540000000000006"/>
    <x v="12"/>
    <n v="1"/>
    <x v="235"/>
    <x v="6"/>
    <d v="1899-12-30T15:04:00"/>
    <s v="15"/>
    <d v="2025-06-14T00:00:00"/>
    <d v="1899-12-30T20:04:00"/>
    <x v="2"/>
    <s v="Ali Patel"/>
    <x v="0"/>
    <x v="1"/>
    <s v="Hamper"/>
    <x v="0"/>
    <x v="1"/>
    <x v="0"/>
    <n v="79.540000000000006"/>
    <d v="2025-06-13T01:18:00"/>
    <d v="2024-08-29T00:56:00"/>
    <x v="0"/>
    <d v="2025-06-14T20:04:00"/>
    <d v="2025-06-14T01:18:00"/>
    <x v="0"/>
  </r>
  <r>
    <s v="ORD-20240909-04103"/>
    <x v="0"/>
    <s v="HMP-002"/>
    <x v="8"/>
    <n v="75.52"/>
    <x v="4"/>
    <n v="1"/>
    <x v="153"/>
    <x v="3"/>
    <d v="1899-12-30T14:22:00"/>
    <s v="14"/>
    <d v="2024-09-09T00:00:00"/>
    <d v="1899-12-30T20:22:00"/>
    <x v="14"/>
    <s v="Sana Kumar"/>
    <x v="1"/>
    <x v="0"/>
    <s v="Hamper"/>
    <x v="1"/>
    <x v="2"/>
    <x v="1"/>
    <n v="75.52"/>
    <d v="2024-09-09T00:11:00"/>
    <d v="2024-08-04T00:22:00"/>
    <x v="0"/>
    <d v="2024-09-09T20:22:00"/>
    <d v="2024-09-10T00:11:00"/>
    <x v="1"/>
  </r>
  <r>
    <s v="ORD-20240910-04104"/>
    <x v="0"/>
    <s v="FLW-002"/>
    <x v="5"/>
    <n v="59.64"/>
    <x v="10"/>
    <n v="1"/>
    <x v="122"/>
    <x v="3"/>
    <d v="1899-12-30T21:18:00"/>
    <s v="21"/>
    <d v="2024-09-12T00:00:00"/>
    <d v="1899-12-30T16:14:00"/>
    <x v="6"/>
    <s v="Sara Ahmed"/>
    <x v="0"/>
    <x v="0"/>
    <s v="Flowers"/>
    <x v="2"/>
    <x v="5"/>
    <x v="0"/>
    <n v="59.64"/>
    <d v="2024-09-10T01:15:00"/>
    <d v="2024-08-07T00:25:00"/>
    <x v="0"/>
    <d v="2024-09-12T16:14:00"/>
    <d v="2024-09-11T01:15:00"/>
    <x v="0"/>
  </r>
  <r>
    <s v="ORD-20240809-04105"/>
    <x v="0"/>
    <s v="HMP-001"/>
    <x v="11"/>
    <n v="67.83"/>
    <x v="12"/>
    <n v="1"/>
    <x v="156"/>
    <x v="7"/>
    <d v="1899-12-30T09:29:00"/>
    <s v="9"/>
    <d v="2024-08-11T00:00:00"/>
    <d v="1899-12-30T13:29:00"/>
    <x v="31"/>
    <s v="Arjun Shah"/>
    <x v="5"/>
    <x v="0"/>
    <s v="Hamper"/>
    <x v="2"/>
    <x v="0"/>
    <x v="0"/>
    <n v="67.83"/>
    <d v="2024-08-09T01:29:00"/>
    <d v="2024-08-09T01:29:00"/>
    <x v="1"/>
    <d v="2024-08-11T13:29:00"/>
    <d v="2024-08-10T01:29:00"/>
    <x v="0"/>
  </r>
  <r>
    <s v="ORD-20250518-04106"/>
    <x v="0"/>
    <s v="HOM-001"/>
    <x v="3"/>
    <n v="30.69"/>
    <x v="2"/>
    <n v="2"/>
    <x v="253"/>
    <x v="1"/>
    <d v="1899-12-30T13:33:00"/>
    <s v="13"/>
    <d v="2025-05-18T00:00:00"/>
    <d v="1899-12-30T19:33:00"/>
    <x v="36"/>
    <s v="Maryam Al Falasi"/>
    <x v="6"/>
    <x v="0"/>
    <s v="Home Fragrance"/>
    <x v="1"/>
    <x v="1"/>
    <x v="2"/>
    <n v="61.38"/>
    <d v="2025-05-18T00:33:00"/>
    <d v="2024-11-02T00:56:00"/>
    <x v="0"/>
    <d v="2025-05-18T19:33:00"/>
    <d v="2025-05-19T00:33:00"/>
    <x v="1"/>
  </r>
  <r>
    <s v="ORD-20240907-04107"/>
    <x v="0"/>
    <s v="HMP-002"/>
    <x v="8"/>
    <n v="79.25"/>
    <x v="7"/>
    <n v="2"/>
    <x v="319"/>
    <x v="3"/>
    <d v="1899-12-30T15:44:00"/>
    <s v="15"/>
    <d v="2024-09-09T00:00:00"/>
    <d v="1899-12-30T20:44:00"/>
    <x v="17"/>
    <s v="Ayesha Patel"/>
    <x v="2"/>
    <x v="1"/>
    <s v="Hamper"/>
    <x v="2"/>
    <x v="2"/>
    <x v="0"/>
    <n v="158.5"/>
    <d v="2024-09-07T00:56:00"/>
    <d v="2024-08-01T00:11:00"/>
    <x v="0"/>
    <d v="2024-09-09T20:44:00"/>
    <d v="2024-09-08T00:56:00"/>
    <x v="0"/>
  </r>
  <r>
    <s v="ORD-20250625-04108"/>
    <x v="0"/>
    <s v="CRP-001"/>
    <x v="4"/>
    <n v="157.07"/>
    <x v="4"/>
    <n v="4"/>
    <x v="145"/>
    <x v="6"/>
    <d v="1899-12-30T19:10:00"/>
    <s v="19"/>
    <d v="2025-06-26T00:00:00"/>
    <d v="1899-12-30T21:10:00"/>
    <x v="34"/>
    <s v="Imran Ahmed"/>
    <x v="3"/>
    <x v="1"/>
    <s v="Hamper"/>
    <x v="0"/>
    <x v="0"/>
    <x v="0"/>
    <n v="628.28"/>
    <d v="2025-06-25T00:11:00"/>
    <d v="2024-08-03T00:56:00"/>
    <x v="0"/>
    <d v="2025-06-26T21:10:00"/>
    <d v="2025-06-26T00:11:00"/>
    <x v="0"/>
  </r>
  <r>
    <s v="ORD-20241020-04109"/>
    <x v="0"/>
    <s v="TOY-001"/>
    <x v="0"/>
    <n v="15.7"/>
    <x v="1"/>
    <n v="2"/>
    <x v="366"/>
    <x v="10"/>
    <d v="1899-12-30T10:15:00"/>
    <s v="10"/>
    <d v="2024-10-20T00:00:00"/>
    <d v="1899-12-30T17:15:00"/>
    <x v="14"/>
    <s v="Sara Iqbal"/>
    <x v="1"/>
    <x v="0"/>
    <s v="Toys"/>
    <x v="1"/>
    <x v="2"/>
    <x v="0"/>
    <n v="31.4"/>
    <d v="2024-10-20T00:33:00"/>
    <d v="2024-08-04T01:18:00"/>
    <x v="0"/>
    <d v="2024-10-20T17:15:00"/>
    <d v="2024-10-21T00:33:00"/>
    <x v="1"/>
  </r>
  <r>
    <s v="ORD-20240823-04110"/>
    <x v="0"/>
    <s v="PRF-001"/>
    <x v="14"/>
    <n v="124.04"/>
    <x v="12"/>
    <n v="1"/>
    <x v="16"/>
    <x v="7"/>
    <d v="1899-12-30T20:28:00"/>
    <s v="20"/>
    <d v="2024-08-25T00:00:00"/>
    <d v="1899-12-30T11:38:00"/>
    <x v="17"/>
    <s v="Zain Patel"/>
    <x v="2"/>
    <x v="0"/>
    <s v="Perfume"/>
    <x v="2"/>
    <x v="6"/>
    <x v="0"/>
    <n v="124.04"/>
    <d v="2024-08-23T01:18:00"/>
    <d v="2024-08-02T01:15:00"/>
    <x v="0"/>
    <d v="2024-08-25T11:38:00"/>
    <d v="2024-08-24T01:18:00"/>
    <x v="0"/>
  </r>
  <r>
    <s v="ORD-20250502-04111"/>
    <x v="0"/>
    <s v="FLW-002"/>
    <x v="5"/>
    <n v="52.46"/>
    <x v="5"/>
    <n v="2"/>
    <x v="376"/>
    <x v="1"/>
    <d v="1899-12-30T12:25:00"/>
    <s v="12"/>
    <d v="2025-05-03T00:00:00"/>
    <d v="1899-12-30T13:25:00"/>
    <x v="5"/>
    <s v="Zain Chaudhry"/>
    <x v="0"/>
    <x v="1"/>
    <s v="Flowers"/>
    <x v="0"/>
    <x v="5"/>
    <x v="0"/>
    <n v="104.92"/>
    <d v="2025-05-02T00:11:00"/>
    <d v="2024-08-28T00:25:00"/>
    <x v="0"/>
    <d v="2025-05-03T13:25:00"/>
    <d v="2025-05-03T00:11:00"/>
    <x v="0"/>
  </r>
  <r>
    <s v="ORD-20250127-04112"/>
    <x v="0"/>
    <s v="PER-001"/>
    <x v="10"/>
    <n v="12.85"/>
    <x v="5"/>
    <n v="4"/>
    <x v="4"/>
    <x v="4"/>
    <d v="1899-12-30T17:16:00"/>
    <s v="17"/>
    <d v="2025-01-28T00:00:00"/>
    <d v="1899-12-30T18:16:00"/>
    <x v="0"/>
    <s v="Imran Ahmed"/>
    <x v="0"/>
    <x v="0"/>
    <s v="Personalized"/>
    <x v="0"/>
    <x v="6"/>
    <x v="0"/>
    <n v="51.4"/>
    <d v="2025-01-27T00:44:00"/>
    <d v="2024-08-03T00:56:00"/>
    <x v="0"/>
    <d v="2025-01-28T18:16:00"/>
    <d v="2025-01-28T00:44:00"/>
    <x v="0"/>
  </r>
  <r>
    <s v="ORD-20250210-04113"/>
    <x v="0"/>
    <s v="FLW-001"/>
    <x v="1"/>
    <n v="52.93"/>
    <x v="1"/>
    <n v="2"/>
    <x v="219"/>
    <x v="5"/>
    <d v="1899-12-30T15:28:00"/>
    <s v="15"/>
    <d v="2025-02-11T00:00:00"/>
    <d v="1899-12-30T16:28:00"/>
    <x v="14"/>
    <s v="Ahmed Al Suwaidi"/>
    <x v="1"/>
    <x v="1"/>
    <s v="Flowers"/>
    <x v="0"/>
    <x v="1"/>
    <x v="0"/>
    <n v="105.86"/>
    <d v="2025-02-10T00:44:00"/>
    <d v="2024-09-22T00:11:00"/>
    <x v="0"/>
    <d v="2025-02-11T16:28:00"/>
    <d v="2025-02-11T00:44:00"/>
    <x v="0"/>
  </r>
  <r>
    <s v="ORD-20250625-04114"/>
    <x v="0"/>
    <s v="CKE-001"/>
    <x v="7"/>
    <n v="56.74"/>
    <x v="8"/>
    <n v="1"/>
    <x v="145"/>
    <x v="6"/>
    <d v="1899-12-30T14:27:00"/>
    <s v="14"/>
    <d v="2025-06-25T00:00:00"/>
    <d v="1899-12-30T18:27:00"/>
    <x v="3"/>
    <s v="Latifa Al Nuaimi"/>
    <x v="0"/>
    <x v="1"/>
    <s v="Cakes"/>
    <x v="1"/>
    <x v="5"/>
    <x v="0"/>
    <n v="56.74"/>
    <d v="2025-06-25T00:33:00"/>
    <d v="2024-12-31T01:18:00"/>
    <x v="0"/>
    <d v="2025-06-25T18:27:00"/>
    <d v="2025-06-26T00:33:00"/>
    <x v="1"/>
  </r>
  <r>
    <s v="ORD-20241213-04115"/>
    <x v="0"/>
    <s v="PAF-001"/>
    <x v="12"/>
    <n v="20.309999999999999"/>
    <x v="5"/>
    <n v="1"/>
    <x v="364"/>
    <x v="11"/>
    <d v="1899-12-30T20:22:00"/>
    <s v="20"/>
    <d v="2024-12-14T00:00:00"/>
    <d v="1899-12-30T20:32:00"/>
    <x v="11"/>
    <s v="Imran Chaudhry"/>
    <x v="0"/>
    <x v="0"/>
    <s v="Bakery"/>
    <x v="0"/>
    <x v="1"/>
    <x v="0"/>
    <n v="20.309999999999999"/>
    <d v="2024-12-13T00:11:00"/>
    <d v="2024-08-16T00:22:00"/>
    <x v="0"/>
    <d v="2024-12-14T20:32:00"/>
    <d v="2024-12-14T00:11:00"/>
    <x v="0"/>
  </r>
  <r>
    <s v="ORD-20240926-04116"/>
    <x v="0"/>
    <s v="HOM-001"/>
    <x v="3"/>
    <n v="28.59"/>
    <x v="6"/>
    <n v="1"/>
    <x v="223"/>
    <x v="3"/>
    <d v="1899-12-30T18:50:00"/>
    <s v="18"/>
    <d v="2024-09-28T00:00:00"/>
    <d v="1899-12-30T18:43:00"/>
    <x v="15"/>
    <s v="Reem Al Shamsi"/>
    <x v="2"/>
    <x v="1"/>
    <s v="Home Fragrance"/>
    <x v="2"/>
    <x v="1"/>
    <x v="1"/>
    <n v="28.59"/>
    <d v="2024-09-26T00:22:00"/>
    <d v="2024-08-27T00:44:00"/>
    <x v="0"/>
    <d v="2024-09-28T18:43:00"/>
    <d v="2024-09-27T00:22:00"/>
    <x v="0"/>
  </r>
  <r>
    <s v="ORD-20250116-04117"/>
    <x v="0"/>
    <s v="PRF-001"/>
    <x v="14"/>
    <n v="115.6"/>
    <x v="12"/>
    <n v="1"/>
    <x v="257"/>
    <x v="4"/>
    <d v="1899-12-30T20:50:00"/>
    <s v="20"/>
    <d v="2025-01-18T00:00:00"/>
    <d v="1899-12-30T18:15:00"/>
    <x v="11"/>
    <s v="Daniel Davis"/>
    <x v="0"/>
    <x v="1"/>
    <s v="Perfume"/>
    <x v="2"/>
    <x v="3"/>
    <x v="1"/>
    <n v="115.6"/>
    <d v="2025-01-16T00:56:00"/>
    <d v="2024-08-28T00:44:00"/>
    <x v="0"/>
    <d v="2025-01-18T18:15:00"/>
    <d v="2025-01-17T00:56:00"/>
    <x v="0"/>
  </r>
  <r>
    <s v="ORD-20250318-04118"/>
    <x v="0"/>
    <s v="FLW-002"/>
    <x v="5"/>
    <n v="58.77"/>
    <x v="6"/>
    <n v="2"/>
    <x v="233"/>
    <x v="2"/>
    <d v="1899-12-30T17:54:00"/>
    <s v="17"/>
    <d v="2025-03-19T00:00:00"/>
    <d v="1899-12-30T17:54:00"/>
    <x v="3"/>
    <s v="Daniel Johnson"/>
    <x v="0"/>
    <x v="1"/>
    <s v="Flowers"/>
    <x v="0"/>
    <x v="0"/>
    <x v="0"/>
    <n v="117.54"/>
    <d v="2025-03-18T00:33:00"/>
    <d v="2024-10-24T00:22:00"/>
    <x v="0"/>
    <d v="2025-03-19T17:54:00"/>
    <d v="2025-03-19T00:33:00"/>
    <x v="0"/>
  </r>
  <r>
    <s v="ORD-20241028-04119"/>
    <x v="0"/>
    <s v="TOY-001"/>
    <x v="0"/>
    <n v="20.420000000000002"/>
    <x v="5"/>
    <n v="1"/>
    <x v="213"/>
    <x v="10"/>
    <d v="1899-12-30T11:29:00"/>
    <s v="11"/>
    <d v="2024-10-28T00:00:00"/>
    <d v="1899-12-30T14:29:00"/>
    <x v="16"/>
    <s v="Sara Chaudhry"/>
    <x v="0"/>
    <x v="0"/>
    <s v="Toys"/>
    <x v="1"/>
    <x v="5"/>
    <x v="2"/>
    <n v="20.420000000000002"/>
    <d v="2024-10-28T00:22:00"/>
    <d v="2024-09-21T00:33:00"/>
    <x v="0"/>
    <d v="2024-10-28T14:29:00"/>
    <d v="2024-10-29T00:22:00"/>
    <x v="1"/>
  </r>
  <r>
    <s v="ORD-20250615-04120"/>
    <x v="0"/>
    <s v="PRF-001"/>
    <x v="14"/>
    <n v="112.27"/>
    <x v="12"/>
    <n v="1"/>
    <x v="127"/>
    <x v="6"/>
    <d v="1899-12-30T10:29:00"/>
    <s v="10"/>
    <d v="2025-06-16T00:00:00"/>
    <d v="1899-12-30T12:29:00"/>
    <x v="6"/>
    <s v="Neha Chaudhry"/>
    <x v="0"/>
    <x v="0"/>
    <s v="Perfume"/>
    <x v="0"/>
    <x v="1"/>
    <x v="0"/>
    <n v="112.27"/>
    <d v="2025-06-15T00:56:00"/>
    <d v="2024-08-27T01:29:00"/>
    <x v="0"/>
    <d v="2025-06-16T12:29:00"/>
    <d v="2025-06-16T00:56:00"/>
    <x v="0"/>
  </r>
  <r>
    <s v="ORD-20250418-04121"/>
    <x v="0"/>
    <s v="GFT-001"/>
    <x v="2"/>
    <n v="38.020000000000003"/>
    <x v="10"/>
    <n v="3"/>
    <x v="306"/>
    <x v="0"/>
    <d v="1899-12-30T13:34:00"/>
    <s v="13"/>
    <d v="2025-04-19T00:00:00"/>
    <d v="1899-12-30T15:34:00"/>
    <x v="11"/>
    <s v="Abdullah Al Nuaimi"/>
    <x v="0"/>
    <x v="0"/>
    <s v="Gifting"/>
    <x v="0"/>
    <x v="2"/>
    <x v="0"/>
    <n v="114.06"/>
    <d v="2025-04-18T01:18:00"/>
    <d v="2024-08-15T00:22:00"/>
    <x v="0"/>
    <d v="2025-04-19T15:34:00"/>
    <d v="2025-04-19T01:18:00"/>
    <x v="0"/>
  </r>
  <r>
    <s v="ORD-20250425-04122"/>
    <x v="0"/>
    <s v="FLW-001"/>
    <x v="1"/>
    <n v="40.49"/>
    <x v="11"/>
    <n v="1"/>
    <x v="327"/>
    <x v="0"/>
    <d v="1899-12-30T20:20:00"/>
    <s v="20"/>
    <d v="2025-04-26T00:00:00"/>
    <d v="1899-12-30T17:53:00"/>
    <x v="6"/>
    <s v="Rakesh Patel"/>
    <x v="0"/>
    <x v="0"/>
    <s v="Flowers"/>
    <x v="0"/>
    <x v="1"/>
    <x v="0"/>
    <n v="40.49"/>
    <d v="2025-04-25T00:22:00"/>
    <d v="2024-09-12T00:33:00"/>
    <x v="0"/>
    <d v="2025-04-26T17:53:00"/>
    <d v="2025-04-26T00:22:00"/>
    <x v="0"/>
  </r>
  <r>
    <s v="ORD-20250515-04123"/>
    <x v="0"/>
    <s v="TOY-001"/>
    <x v="0"/>
    <n v="16.28"/>
    <x v="0"/>
    <n v="2"/>
    <x v="111"/>
    <x v="1"/>
    <d v="1899-12-30T14:34:00"/>
    <s v="14"/>
    <d v="2025-05-16T00:00:00"/>
    <d v="1899-12-30T18:34:00"/>
    <x v="11"/>
    <s v="Saeed Al Marri"/>
    <x v="0"/>
    <x v="0"/>
    <s v="Toys"/>
    <x v="0"/>
    <x v="1"/>
    <x v="0"/>
    <n v="32.56"/>
    <d v="2025-05-15T00:44:00"/>
    <d v="2024-08-06T00:56:00"/>
    <x v="0"/>
    <d v="2025-05-16T18:34:00"/>
    <d v="2025-05-16T00:44:00"/>
    <x v="0"/>
  </r>
  <r>
    <s v="ORD-20250101-04124"/>
    <x v="0"/>
    <s v="GFT-001"/>
    <x v="2"/>
    <n v="32.32"/>
    <x v="10"/>
    <n v="3"/>
    <x v="274"/>
    <x v="4"/>
    <d v="1899-12-30T19:37:00"/>
    <s v="19"/>
    <d v="2025-01-02T00:00:00"/>
    <d v="1899-12-30T18:05:00"/>
    <x v="10"/>
    <s v="Rakesh Shaikh"/>
    <x v="1"/>
    <x v="1"/>
    <s v="Gifting"/>
    <x v="0"/>
    <x v="0"/>
    <x v="1"/>
    <n v="96.960000000000008"/>
    <d v="2025-01-01T00:11:00"/>
    <d v="2024-08-09T01:15:00"/>
    <x v="0"/>
    <d v="2025-01-02T18:05:00"/>
    <d v="2025-01-02T00:11:00"/>
    <x v="0"/>
  </r>
  <r>
    <s v="ORD-20241227-04125"/>
    <x v="0"/>
    <s v="GFT-001"/>
    <x v="2"/>
    <n v="31.21"/>
    <x v="2"/>
    <n v="2"/>
    <x v="54"/>
    <x v="11"/>
    <d v="1899-12-30T09:14:00"/>
    <s v="9"/>
    <d v="2024-12-28T00:00:00"/>
    <d v="1899-12-30T11:14:00"/>
    <x v="3"/>
    <s v="Faisal Al Mazrouei"/>
    <x v="0"/>
    <x v="0"/>
    <s v="Gifting"/>
    <x v="0"/>
    <x v="1"/>
    <x v="0"/>
    <n v="62.42"/>
    <d v="2024-12-27T00:22:00"/>
    <d v="2024-09-20T01:15:00"/>
    <x v="0"/>
    <d v="2024-12-28T11:14:00"/>
    <d v="2024-12-28T00:22:00"/>
    <x v="0"/>
  </r>
  <r>
    <s v="ORD-20250427-04126"/>
    <x v="0"/>
    <s v="PER-001"/>
    <x v="10"/>
    <n v="10.48"/>
    <x v="8"/>
    <n v="1"/>
    <x v="92"/>
    <x v="0"/>
    <d v="1899-12-30T09:33:00"/>
    <s v="9"/>
    <d v="2025-04-27T00:00:00"/>
    <d v="1899-12-30T16:33:00"/>
    <x v="31"/>
    <s v="Hassan Al Mansoori"/>
    <x v="5"/>
    <x v="0"/>
    <s v="Personalized"/>
    <x v="1"/>
    <x v="0"/>
    <x v="1"/>
    <n v="10.48"/>
    <d v="2025-04-27T01:07:00"/>
    <d v="2024-08-05T01:29:00"/>
    <x v="0"/>
    <d v="2025-04-27T16:33:00"/>
    <d v="2025-04-28T01:07:00"/>
    <x v="1"/>
  </r>
  <r>
    <s v="ORD-20250123-04127"/>
    <x v="0"/>
    <s v="FLW-001"/>
    <x v="1"/>
    <n v="50.62"/>
    <x v="0"/>
    <n v="1"/>
    <x v="196"/>
    <x v="4"/>
    <d v="1899-12-30T09:19:00"/>
    <s v="9"/>
    <d v="2025-01-24T00:00:00"/>
    <d v="1899-12-30T11:19:00"/>
    <x v="27"/>
    <s v="Meera Verma"/>
    <x v="7"/>
    <x v="1"/>
    <s v="Flowers"/>
    <x v="0"/>
    <x v="1"/>
    <x v="0"/>
    <n v="50.62"/>
    <d v="2025-01-23T00:44:00"/>
    <d v="2024-09-03T01:18:00"/>
    <x v="0"/>
    <d v="2025-01-24T11:19:00"/>
    <d v="2025-01-24T00:44:00"/>
    <x v="0"/>
  </r>
  <r>
    <s v="ORD-20250201-04128"/>
    <x v="0"/>
    <s v="HMP-002"/>
    <x v="8"/>
    <n v="87.58"/>
    <x v="9"/>
    <n v="3"/>
    <x v="170"/>
    <x v="5"/>
    <d v="1899-12-30T19:56:00"/>
    <s v="19"/>
    <d v="2025-02-02T00:00:00"/>
    <d v="1899-12-30T20:56:00"/>
    <x v="16"/>
    <s v="Farhan Chaudhry"/>
    <x v="0"/>
    <x v="1"/>
    <s v="Hamper"/>
    <x v="0"/>
    <x v="5"/>
    <x v="2"/>
    <n v="262.74"/>
    <d v="2025-02-01T00:56:00"/>
    <d v="2024-09-23T00:25:00"/>
    <x v="0"/>
    <d v="2025-02-02T20:56:00"/>
    <d v="2025-02-02T00:56:00"/>
    <x v="0"/>
  </r>
  <r>
    <s v="ORD-20250711-04129"/>
    <x v="0"/>
    <s v="FLW-002"/>
    <x v="5"/>
    <n v="58.04"/>
    <x v="1"/>
    <n v="1"/>
    <x v="368"/>
    <x v="8"/>
    <d v="1899-12-30T10:50:00"/>
    <s v="10"/>
    <d v="2025-07-11T00:00:00"/>
    <d v="1899-12-30T13:50:00"/>
    <x v="24"/>
    <s v="Emma Taylor"/>
    <x v="1"/>
    <x v="1"/>
    <s v="Flowers"/>
    <x v="1"/>
    <x v="1"/>
    <x v="1"/>
    <n v="58.04"/>
    <d v="2025-07-11T01:29:00"/>
    <d v="2024-10-05T00:56:00"/>
    <x v="0"/>
    <d v="2025-07-11T13:50:00"/>
    <d v="2025-07-12T01:29:00"/>
    <x v="1"/>
  </r>
  <r>
    <s v="ORD-20241028-04130"/>
    <x v="0"/>
    <s v="HMP-002"/>
    <x v="8"/>
    <n v="86.81"/>
    <x v="7"/>
    <n v="1"/>
    <x v="213"/>
    <x v="10"/>
    <d v="1899-12-30T09:26:00"/>
    <s v="9"/>
    <d v="2024-10-28T00:00:00"/>
    <d v="1899-12-30T16:26:00"/>
    <x v="5"/>
    <s v="Rohit Shaikh"/>
    <x v="0"/>
    <x v="0"/>
    <s v="Hamper"/>
    <x v="1"/>
    <x v="1"/>
    <x v="0"/>
    <n v="86.81"/>
    <d v="2024-10-28T00:56:00"/>
    <d v="2024-10-28T00:56:00"/>
    <x v="1"/>
    <d v="2024-10-28T16:26:00"/>
    <d v="2024-10-29T00:56:00"/>
    <x v="1"/>
  </r>
  <r>
    <s v="ORD-20250123-04131"/>
    <x v="0"/>
    <s v="HOM-001"/>
    <x v="3"/>
    <n v="31.58"/>
    <x v="11"/>
    <n v="1"/>
    <x v="196"/>
    <x v="4"/>
    <d v="1899-12-30T10:59:00"/>
    <s v="10"/>
    <d v="2025-01-24T00:00:00"/>
    <d v="1899-12-30T13:59:00"/>
    <x v="20"/>
    <s v="Meera Verma"/>
    <x v="4"/>
    <x v="0"/>
    <s v="Home Fragrance"/>
    <x v="0"/>
    <x v="1"/>
    <x v="1"/>
    <n v="31.58"/>
    <d v="2025-01-23T01:29:00"/>
    <d v="2024-09-03T01:18:00"/>
    <x v="0"/>
    <d v="2025-01-24T13:59:00"/>
    <d v="2025-01-24T01:29:00"/>
    <x v="0"/>
  </r>
  <r>
    <s v="ORD-20250716-04132"/>
    <x v="0"/>
    <s v="SWT-001"/>
    <x v="9"/>
    <n v="27.84"/>
    <x v="7"/>
    <n v="1"/>
    <x v="243"/>
    <x v="8"/>
    <d v="1899-12-30T14:30:00"/>
    <s v="14"/>
    <d v="2025-07-17T00:00:00"/>
    <d v="1899-12-30T16:30:00"/>
    <x v="5"/>
    <s v="Abdullah Al Hosani"/>
    <x v="0"/>
    <x v="0"/>
    <s v="Dates &amp; Sweets"/>
    <x v="0"/>
    <x v="4"/>
    <x v="0"/>
    <n v="27.84"/>
    <d v="2025-07-16T01:07:00"/>
    <d v="2024-08-21T00:11:00"/>
    <x v="0"/>
    <d v="2025-07-17T16:30:00"/>
    <d v="2025-07-17T01:07:00"/>
    <x v="0"/>
  </r>
  <r>
    <s v="ORD-20250208-04133"/>
    <x v="0"/>
    <s v="PER-002"/>
    <x v="15"/>
    <n v="18.100000000000001"/>
    <x v="0"/>
    <n v="3"/>
    <x v="256"/>
    <x v="5"/>
    <d v="1899-12-30T09:00:00"/>
    <s v="9"/>
    <d v="2025-02-09T00:00:00"/>
    <d v="1899-12-30T12:00:00"/>
    <x v="37"/>
    <s v="Ahmed Al Nahyan"/>
    <x v="7"/>
    <x v="0"/>
    <s v="Personalized"/>
    <x v="0"/>
    <x v="6"/>
    <x v="0"/>
    <n v="54.300000000000004"/>
    <d v="2025-02-08T01:15:00"/>
    <d v="2024-09-12T00:56:00"/>
    <x v="0"/>
    <d v="2025-02-09T12:00:00"/>
    <d v="2025-02-09T01:15:00"/>
    <x v="0"/>
  </r>
  <r>
    <s v="ORD-20240817-04134"/>
    <x v="0"/>
    <s v="FLW-002"/>
    <x v="5"/>
    <n v="59.65"/>
    <x v="1"/>
    <n v="1"/>
    <x v="38"/>
    <x v="7"/>
    <d v="1899-12-30T14:24:00"/>
    <s v="14"/>
    <d v="2024-08-18T00:00:00"/>
    <d v="1899-12-30T19:24:00"/>
    <x v="16"/>
    <s v="Arjun Shah"/>
    <x v="0"/>
    <x v="0"/>
    <s v="Flowers"/>
    <x v="0"/>
    <x v="3"/>
    <x v="0"/>
    <n v="59.65"/>
    <d v="2024-08-17T00:00:00"/>
    <d v="2024-08-09T01:29:00"/>
    <x v="0"/>
    <d v="2024-08-18T19:24:00"/>
    <d v="2024-08-18T00:00:00"/>
    <x v="0"/>
  </r>
  <r>
    <s v="ORD-20241026-04135"/>
    <x v="0"/>
    <s v="SWT-001"/>
    <x v="9"/>
    <n v="26.68"/>
    <x v="7"/>
    <n v="1"/>
    <x v="208"/>
    <x v="10"/>
    <d v="1899-12-30T15:35:00"/>
    <s v="15"/>
    <d v="2024-10-27T00:00:00"/>
    <d v="1899-12-30T19:35:00"/>
    <x v="14"/>
    <s v="Saeed Al Bateen"/>
    <x v="1"/>
    <x v="0"/>
    <s v="Dates &amp; Sweets"/>
    <x v="0"/>
    <x v="0"/>
    <x v="0"/>
    <n v="26.68"/>
    <d v="2024-10-26T00:56:00"/>
    <d v="2024-10-26T00:56:00"/>
    <x v="1"/>
    <d v="2024-10-27T19:35:00"/>
    <d v="2024-10-27T00:56:00"/>
    <x v="0"/>
  </r>
  <r>
    <s v="ORD-20250722-04136"/>
    <x v="0"/>
    <s v="TOY-001"/>
    <x v="0"/>
    <n v="16.649999999999999"/>
    <x v="5"/>
    <n v="1"/>
    <x v="227"/>
    <x v="8"/>
    <d v="1899-12-30T20:07:00"/>
    <s v="20"/>
    <d v="2025-07-23T00:00:00"/>
    <d v="1899-12-30T18:28:00"/>
    <x v="1"/>
    <s v="Hamad Al Mazrouei"/>
    <x v="1"/>
    <x v="1"/>
    <s v="Toys"/>
    <x v="0"/>
    <x v="0"/>
    <x v="0"/>
    <n v="16.649999999999999"/>
    <d v="2025-07-22T00:44:00"/>
    <d v="2024-10-06T01:15:00"/>
    <x v="0"/>
    <d v="2025-07-23T18:28:00"/>
    <d v="2025-07-23T00:44:00"/>
    <x v="0"/>
  </r>
  <r>
    <s v="ORD-20241102-04137"/>
    <x v="0"/>
    <s v="HMP-001"/>
    <x v="11"/>
    <n v="69.52"/>
    <x v="9"/>
    <n v="3"/>
    <x v="17"/>
    <x v="9"/>
    <d v="1899-12-30T14:01:00"/>
    <s v="14"/>
    <d v="2024-11-02T00:00:00"/>
    <d v="1899-12-30T19:01:00"/>
    <x v="11"/>
    <s v="Faisal Al Falasi"/>
    <x v="0"/>
    <x v="0"/>
    <s v="Hamper"/>
    <x v="1"/>
    <x v="0"/>
    <x v="0"/>
    <n v="208.56"/>
    <d v="2024-11-02T01:18:00"/>
    <d v="2024-08-02T00:33:00"/>
    <x v="0"/>
    <d v="2024-11-02T19:01:00"/>
    <d v="2024-11-03T01:18:00"/>
    <x v="1"/>
  </r>
  <r>
    <s v="ORD-20241212-04138"/>
    <x v="0"/>
    <s v="HOM-001"/>
    <x v="3"/>
    <n v="29"/>
    <x v="11"/>
    <n v="3"/>
    <x v="351"/>
    <x v="11"/>
    <d v="1899-12-30T11:18:00"/>
    <s v="11"/>
    <d v="2024-12-12T00:00:00"/>
    <d v="1899-12-30T16:18:00"/>
    <x v="13"/>
    <s v="Ali Khan"/>
    <x v="3"/>
    <x v="0"/>
    <s v="Home Fragrance"/>
    <x v="1"/>
    <x v="0"/>
    <x v="0"/>
    <n v="87"/>
    <d v="2024-12-12T00:33:00"/>
    <d v="2024-08-17T00:56:00"/>
    <x v="0"/>
    <d v="2024-12-12T16:18:00"/>
    <d v="2024-12-13T00:33:00"/>
    <x v="1"/>
  </r>
  <r>
    <s v="ORD-20250319-04139"/>
    <x v="0"/>
    <s v="DAT-001"/>
    <x v="6"/>
    <n v="31.29"/>
    <x v="7"/>
    <n v="2"/>
    <x v="282"/>
    <x v="2"/>
    <d v="1899-12-30T17:20:00"/>
    <s v="17"/>
    <d v="2025-03-20T00:00:00"/>
    <d v="1899-12-30T17:20:00"/>
    <x v="4"/>
    <s v="Rakesh Shah"/>
    <x v="0"/>
    <x v="1"/>
    <s v="Dates &amp; Sweets"/>
    <x v="0"/>
    <x v="0"/>
    <x v="1"/>
    <n v="62.58"/>
    <d v="2025-03-19T00:22:00"/>
    <d v="2024-08-14T01:07:00"/>
    <x v="0"/>
    <d v="2025-03-20T17:20:00"/>
    <d v="2025-03-20T00:22:00"/>
    <x v="0"/>
  </r>
  <r>
    <s v="ORD-20240922-04140"/>
    <x v="0"/>
    <s v="FLW-002"/>
    <x v="5"/>
    <n v="56.53"/>
    <x v="1"/>
    <n v="1"/>
    <x v="87"/>
    <x v="3"/>
    <d v="1899-12-30T17:15:00"/>
    <s v="17"/>
    <d v="2024-09-23T00:00:00"/>
    <d v="1899-12-30T21:15:00"/>
    <x v="10"/>
    <s v="Ayesha Chaudhry"/>
    <x v="1"/>
    <x v="1"/>
    <s v="Flowers"/>
    <x v="0"/>
    <x v="1"/>
    <x v="1"/>
    <n v="56.53"/>
    <d v="2024-09-22T01:15:00"/>
    <d v="2024-09-22T01:15:00"/>
    <x v="1"/>
    <d v="2024-09-23T21:15:00"/>
    <d v="2024-09-23T01:15:00"/>
    <x v="0"/>
  </r>
  <r>
    <s v="ORD-20240818-04141"/>
    <x v="0"/>
    <s v="PAF-001"/>
    <x v="12"/>
    <n v="20.420000000000002"/>
    <x v="8"/>
    <n v="3"/>
    <x v="214"/>
    <x v="7"/>
    <d v="1899-12-30T10:31:00"/>
    <s v="10"/>
    <d v="2024-08-19T00:00:00"/>
    <d v="1899-12-30T11:31:00"/>
    <x v="19"/>
    <s v="Farhan Khan"/>
    <x v="0"/>
    <x v="1"/>
    <s v="Bakery"/>
    <x v="0"/>
    <x v="3"/>
    <x v="0"/>
    <n v="61.260000000000005"/>
    <d v="2024-08-18T00:44:00"/>
    <d v="2024-08-09T00:25:00"/>
    <x v="0"/>
    <d v="2024-08-19T11:31:00"/>
    <d v="2024-08-19T00:44:00"/>
    <x v="0"/>
  </r>
  <r>
    <s v="ORD-20241225-04142"/>
    <x v="0"/>
    <s v="HOM-001"/>
    <x v="3"/>
    <n v="28.83"/>
    <x v="11"/>
    <n v="1"/>
    <x v="221"/>
    <x v="11"/>
    <d v="1899-12-30T13:08:00"/>
    <s v="13"/>
    <d v="2024-12-25T00:00:00"/>
    <d v="1899-12-30T17:08:00"/>
    <x v="32"/>
    <s v="Bilal Hussain"/>
    <x v="6"/>
    <x v="0"/>
    <s v="Home Fragrance"/>
    <x v="1"/>
    <x v="1"/>
    <x v="0"/>
    <n v="28.83"/>
    <d v="2024-12-25T00:22:00"/>
    <d v="2024-08-14T00:11:00"/>
    <x v="0"/>
    <d v="2024-12-25T17:08:00"/>
    <d v="2024-12-26T00:22:00"/>
    <x v="1"/>
  </r>
  <r>
    <s v="ORD-20241127-04143"/>
    <x v="0"/>
    <s v="FLW-002"/>
    <x v="5"/>
    <n v="59.73"/>
    <x v="3"/>
    <n v="1"/>
    <x v="313"/>
    <x v="9"/>
    <d v="1899-12-30T18:10:00"/>
    <s v="18"/>
    <d v="2024-11-28T00:00:00"/>
    <d v="1899-12-30T19:10:00"/>
    <x v="29"/>
    <s v="Arjun Verma"/>
    <x v="2"/>
    <x v="0"/>
    <s v="Flowers"/>
    <x v="0"/>
    <x v="3"/>
    <x v="2"/>
    <n v="59.73"/>
    <d v="2024-11-27T00:44:00"/>
    <d v="2024-08-29T01:07:00"/>
    <x v="0"/>
    <d v="2024-11-28T19:10:00"/>
    <d v="2024-11-28T00:44:00"/>
    <x v="0"/>
  </r>
  <r>
    <s v="ORD-20250729-04144"/>
    <x v="0"/>
    <s v="BAL-001"/>
    <x v="13"/>
    <n v="25.99"/>
    <x v="8"/>
    <n v="10"/>
    <x v="194"/>
    <x v="8"/>
    <d v="1899-12-30T12:13:00"/>
    <s v="12"/>
    <d v="2025-07-29T00:00:00"/>
    <d v="1899-12-30T19:13:00"/>
    <x v="14"/>
    <s v="Ayesha Chaudhry"/>
    <x v="1"/>
    <x v="1"/>
    <s v="Balloons"/>
    <x v="1"/>
    <x v="3"/>
    <x v="0"/>
    <n v="259.89999999999998"/>
    <d v="2025-07-29T01:18:00"/>
    <d v="2024-09-22T01:15:00"/>
    <x v="0"/>
    <d v="2025-07-29T19:13:00"/>
    <d v="2025-07-30T01:18:00"/>
    <x v="1"/>
  </r>
  <r>
    <s v="ORD-20250731-04145"/>
    <x v="0"/>
    <s v="GFT-001"/>
    <x v="2"/>
    <n v="40.81"/>
    <x v="6"/>
    <n v="4"/>
    <x v="205"/>
    <x v="8"/>
    <d v="1899-12-30T11:46:00"/>
    <s v="11"/>
    <d v="2025-07-31T00:00:00"/>
    <d v="1899-12-30T17:46:00"/>
    <x v="0"/>
    <s v="Reem Al Shamsi"/>
    <x v="0"/>
    <x v="0"/>
    <s v="Gifting"/>
    <x v="1"/>
    <x v="0"/>
    <x v="0"/>
    <n v="163.24"/>
    <d v="2025-07-31T01:18:00"/>
    <d v="2024-08-27T00:44:00"/>
    <x v="0"/>
    <d v="2025-07-31T17:46:00"/>
    <d v="2025-08-01T01:18:00"/>
    <x v="1"/>
  </r>
  <r>
    <s v="ORD-20240928-04146"/>
    <x v="0"/>
    <s v="GFT-001"/>
    <x v="2"/>
    <n v="38.299999999999997"/>
    <x v="10"/>
    <n v="2"/>
    <x v="146"/>
    <x v="3"/>
    <d v="1899-12-30T11:39:00"/>
    <s v="11"/>
    <d v="2024-09-29T00:00:00"/>
    <d v="1899-12-30T17:39:00"/>
    <x v="17"/>
    <s v="Omar Al Mazrouei"/>
    <x v="2"/>
    <x v="0"/>
    <s v="Gifting"/>
    <x v="0"/>
    <x v="0"/>
    <x v="1"/>
    <n v="76.599999999999994"/>
    <d v="2024-09-28T01:07:00"/>
    <d v="2024-09-09T00:11:00"/>
    <x v="0"/>
    <d v="2024-09-29T17:39:00"/>
    <d v="2024-09-29T01:07:00"/>
    <x v="0"/>
  </r>
  <r>
    <s v="ORD-20241116-04147"/>
    <x v="0"/>
    <s v="BAL-001"/>
    <x v="13"/>
    <n v="27.29"/>
    <x v="8"/>
    <n v="1"/>
    <x v="363"/>
    <x v="9"/>
    <d v="1899-12-30T21:21:00"/>
    <s v="21"/>
    <d v="2024-11-18T00:00:00"/>
    <d v="1899-12-30T18:58:00"/>
    <x v="7"/>
    <s v="Imran Chaudhry"/>
    <x v="0"/>
    <x v="0"/>
    <s v="Balloons"/>
    <x v="2"/>
    <x v="5"/>
    <x v="0"/>
    <n v="27.29"/>
    <d v="2024-11-16T00:33:00"/>
    <d v="2024-08-16T00:22:00"/>
    <x v="0"/>
    <d v="2024-11-18T18:58:00"/>
    <d v="2024-11-17T00:33:00"/>
    <x v="0"/>
  </r>
  <r>
    <s v="ORD-20250608-04148"/>
    <x v="0"/>
    <s v="BAL-001"/>
    <x v="13"/>
    <n v="22.22"/>
    <x v="8"/>
    <n v="1"/>
    <x v="283"/>
    <x v="6"/>
    <d v="1899-12-30T10:13:00"/>
    <s v="10"/>
    <d v="2025-06-09T00:00:00"/>
    <d v="1899-12-30T16:13:00"/>
    <x v="6"/>
    <s v="Arjun Ahmed"/>
    <x v="0"/>
    <x v="0"/>
    <s v="Balloons"/>
    <x v="0"/>
    <x v="0"/>
    <x v="2"/>
    <n v="22.22"/>
    <d v="2025-06-08T00:44:00"/>
    <d v="2024-09-05T00:56:00"/>
    <x v="0"/>
    <d v="2025-06-09T16:13:00"/>
    <d v="2025-06-09T00:44:00"/>
    <x v="0"/>
  </r>
  <r>
    <s v="ORD-20240831-04149"/>
    <x v="0"/>
    <s v="GFT-001"/>
    <x v="2"/>
    <n v="37.14"/>
    <x v="12"/>
    <n v="1"/>
    <x v="270"/>
    <x v="7"/>
    <d v="1899-12-30T10:58:00"/>
    <s v="10"/>
    <d v="2024-08-31T00:00:00"/>
    <d v="1899-12-30T16:58:00"/>
    <x v="4"/>
    <s v="Meera Patel"/>
    <x v="0"/>
    <x v="1"/>
    <s v="Gifting"/>
    <x v="1"/>
    <x v="1"/>
    <x v="0"/>
    <n v="37.14"/>
    <d v="2024-08-31T00:44:00"/>
    <d v="2024-08-03T00:22:00"/>
    <x v="0"/>
    <d v="2024-08-31T16:58:00"/>
    <d v="2024-09-01T00:44:00"/>
    <x v="1"/>
  </r>
  <r>
    <s v="ORD-20250616-04150"/>
    <x v="0"/>
    <s v="HMP-002"/>
    <x v="8"/>
    <n v="88.87"/>
    <x v="4"/>
    <n v="1"/>
    <x v="231"/>
    <x v="6"/>
    <d v="1899-12-30T20:05:00"/>
    <s v="20"/>
    <d v="2025-06-17T00:00:00"/>
    <d v="1899-12-30T21:05:00"/>
    <x v="10"/>
    <s v="Aisha Al Shamsi"/>
    <x v="1"/>
    <x v="0"/>
    <s v="Hamper"/>
    <x v="0"/>
    <x v="1"/>
    <x v="1"/>
    <n v="88.87"/>
    <d v="2025-06-16T00:56:00"/>
    <d v="2024-08-27T01:15:00"/>
    <x v="0"/>
    <d v="2025-06-17T21:05:00"/>
    <d v="2025-06-17T00:56:00"/>
    <x v="0"/>
  </r>
  <r>
    <s v="ORD-20241127-04151"/>
    <x v="0"/>
    <s v="PER-001"/>
    <x v="10"/>
    <n v="11.47"/>
    <x v="5"/>
    <n v="1"/>
    <x v="313"/>
    <x v="9"/>
    <d v="1899-12-30T10:49:00"/>
    <s v="10"/>
    <d v="2024-11-28T00:00:00"/>
    <d v="1899-12-30T13:49:00"/>
    <x v="7"/>
    <s v="Aijaz Hussain"/>
    <x v="0"/>
    <x v="0"/>
    <s v="Personalized"/>
    <x v="0"/>
    <x v="1"/>
    <x v="2"/>
    <n v="11.47"/>
    <d v="2024-11-27T00:44:00"/>
    <d v="2024-08-19T00:33:00"/>
    <x v="0"/>
    <d v="2024-11-28T13:49:00"/>
    <d v="2024-11-28T00:44:00"/>
    <x v="0"/>
  </r>
  <r>
    <s v="ORD-20241029-04152"/>
    <x v="0"/>
    <s v="PRF-001"/>
    <x v="14"/>
    <n v="121.61"/>
    <x v="12"/>
    <n v="3"/>
    <x v="188"/>
    <x v="10"/>
    <d v="1899-12-30T21:34:00"/>
    <s v="21"/>
    <d v="2024-11-01T00:00:00"/>
    <d v="1899-12-30T17:40:00"/>
    <x v="1"/>
    <s v="David Miller"/>
    <x v="1"/>
    <x v="0"/>
    <s v="Perfume"/>
    <x v="2"/>
    <x v="5"/>
    <x v="0"/>
    <n v="364.83"/>
    <d v="2024-10-29T00:11:00"/>
    <d v="2024-09-26T00:56:00"/>
    <x v="0"/>
    <d v="2024-11-01T17:40:00"/>
    <d v="2024-10-30T00:11:00"/>
    <x v="0"/>
  </r>
  <r>
    <s v="ORD-20250331-04153"/>
    <x v="0"/>
    <s v="FLW-001"/>
    <x v="1"/>
    <n v="52.71"/>
    <x v="0"/>
    <n v="3"/>
    <x v="298"/>
    <x v="2"/>
    <d v="1899-12-30T20:51:00"/>
    <s v="20"/>
    <d v="2025-04-02T00:00:00"/>
    <d v="1899-12-30T18:20:00"/>
    <x v="17"/>
    <s v="Hina Iqbal"/>
    <x v="2"/>
    <x v="0"/>
    <s v="Flowers"/>
    <x v="2"/>
    <x v="0"/>
    <x v="0"/>
    <n v="158.13"/>
    <d v="2025-03-31T01:15:00"/>
    <d v="2024-09-01T01:15:00"/>
    <x v="0"/>
    <d v="2025-04-02T18:20:00"/>
    <d v="2025-04-01T01:15:00"/>
    <x v="0"/>
  </r>
  <r>
    <s v="ORD-20250531-04154"/>
    <x v="0"/>
    <s v="PRF-001"/>
    <x v="14"/>
    <n v="124.81"/>
    <x v="12"/>
    <n v="2"/>
    <x v="134"/>
    <x v="1"/>
    <d v="1899-12-30T21:05:00"/>
    <s v="21"/>
    <d v="2025-06-02T00:00:00"/>
    <d v="1899-12-30T14:33:00"/>
    <x v="26"/>
    <s v="Omar Al Falasi"/>
    <x v="1"/>
    <x v="1"/>
    <s v="Perfume"/>
    <x v="2"/>
    <x v="0"/>
    <x v="0"/>
    <n v="249.62"/>
    <d v="2025-05-31T00:22:00"/>
    <d v="2024-08-12T00:44:00"/>
    <x v="0"/>
    <d v="2025-06-02T14:33:00"/>
    <d v="2025-06-01T00:22:00"/>
    <x v="0"/>
  </r>
  <r>
    <s v="ORD-20250507-04155"/>
    <x v="0"/>
    <s v="TOY-001"/>
    <x v="0"/>
    <n v="16.73"/>
    <x v="1"/>
    <n v="1"/>
    <x v="5"/>
    <x v="1"/>
    <d v="1899-12-30T12:18:00"/>
    <s v="12"/>
    <d v="2025-05-08T00:00:00"/>
    <d v="1899-12-30T18:18:00"/>
    <x v="4"/>
    <s v="John Miller"/>
    <x v="0"/>
    <x v="1"/>
    <s v="Toys"/>
    <x v="0"/>
    <x v="5"/>
    <x v="0"/>
    <n v="16.73"/>
    <d v="2025-05-07T00:25:00"/>
    <d v="2025-05-07T00:25:00"/>
    <x v="1"/>
    <d v="2025-05-08T18:18:00"/>
    <d v="2025-05-08T00:25:00"/>
    <x v="0"/>
  </r>
  <r>
    <s v="ORD-20241101-04156"/>
    <x v="0"/>
    <s v="GFT-001"/>
    <x v="2"/>
    <n v="37.08"/>
    <x v="6"/>
    <n v="1"/>
    <x v="356"/>
    <x v="9"/>
    <d v="1899-12-30T16:25:00"/>
    <s v="16"/>
    <d v="2024-11-02T00:00:00"/>
    <d v="1899-12-30T19:25:00"/>
    <x v="0"/>
    <s v="Hina Ahmed"/>
    <x v="0"/>
    <x v="0"/>
    <s v="Gifting"/>
    <x v="0"/>
    <x v="6"/>
    <x v="0"/>
    <n v="37.08"/>
    <d v="2024-11-01T01:18:00"/>
    <d v="2024-08-26T00:33:00"/>
    <x v="0"/>
    <d v="2024-11-02T19:25:00"/>
    <d v="2024-11-02T01:18:00"/>
    <x v="0"/>
  </r>
  <r>
    <s v="ORD-20250619-04157"/>
    <x v="0"/>
    <s v="HOM-001"/>
    <x v="3"/>
    <n v="28.47"/>
    <x v="6"/>
    <n v="3"/>
    <x v="242"/>
    <x v="6"/>
    <d v="1899-12-30T17:42:00"/>
    <s v="17"/>
    <d v="2025-06-21T00:00:00"/>
    <d v="1899-12-30T17:59:00"/>
    <x v="17"/>
    <s v="Sana Verma"/>
    <x v="2"/>
    <x v="1"/>
    <s v="Home Fragrance"/>
    <x v="2"/>
    <x v="1"/>
    <x v="0"/>
    <n v="85.41"/>
    <d v="2025-06-19T01:15:00"/>
    <d v="2024-09-10T01:07:00"/>
    <x v="0"/>
    <d v="2025-06-21T17:59:00"/>
    <d v="2025-06-20T01:15:00"/>
    <x v="0"/>
  </r>
  <r>
    <s v="ORD-20241118-04158"/>
    <x v="0"/>
    <s v="GFT-001"/>
    <x v="2"/>
    <n v="35.61"/>
    <x v="10"/>
    <n v="1"/>
    <x v="320"/>
    <x v="9"/>
    <d v="1899-12-30T13:12:00"/>
    <s v="13"/>
    <d v="2024-11-18T00:00:00"/>
    <d v="1899-12-30T20:12:00"/>
    <x v="11"/>
    <s v="Olivia Johnson"/>
    <x v="0"/>
    <x v="0"/>
    <s v="Gifting"/>
    <x v="1"/>
    <x v="6"/>
    <x v="1"/>
    <n v="35.61"/>
    <d v="2024-11-18T00:55:00"/>
    <d v="2024-09-13T00:56:00"/>
    <x v="0"/>
    <d v="2024-11-18T20:12:00"/>
    <d v="2024-11-19T00:55:00"/>
    <x v="1"/>
  </r>
  <r>
    <s v="ORD-20241104-04159"/>
    <x v="0"/>
    <s v="CHC-001"/>
    <x v="17"/>
    <n v="17.559999999999999"/>
    <x v="1"/>
    <n v="1"/>
    <x v="216"/>
    <x v="9"/>
    <d v="1899-12-30T10:56:00"/>
    <s v="10"/>
    <d v="2024-11-05T00:00:00"/>
    <d v="1899-12-30T11:56:00"/>
    <x v="19"/>
    <s v="Mohammed Al Nuaimi"/>
    <x v="0"/>
    <x v="1"/>
    <s v="Chocolate"/>
    <x v="0"/>
    <x v="3"/>
    <x v="0"/>
    <n v="17.559999999999999"/>
    <d v="2024-11-04T00:56:00"/>
    <d v="2024-08-19T01:15:00"/>
    <x v="0"/>
    <d v="2024-11-05T11:56:00"/>
    <d v="2024-11-05T00:56:00"/>
    <x v="0"/>
  </r>
  <r>
    <s v="ORD-20250708-04160"/>
    <x v="0"/>
    <s v="PER-001"/>
    <x v="10"/>
    <n v="11.79"/>
    <x v="8"/>
    <n v="1"/>
    <x v="173"/>
    <x v="8"/>
    <d v="1899-12-30T19:09:00"/>
    <s v="19"/>
    <d v="2025-07-09T00:00:00"/>
    <d v="1899-12-30T19:09:00"/>
    <x v="11"/>
    <s v="Bilal Hussain"/>
    <x v="0"/>
    <x v="1"/>
    <s v="Personalized"/>
    <x v="0"/>
    <x v="2"/>
    <x v="1"/>
    <n v="11.79"/>
    <d v="2025-07-08T01:07:00"/>
    <d v="2024-08-14T00:11:00"/>
    <x v="0"/>
    <d v="2025-07-09T19:09:00"/>
    <d v="2025-07-09T01:07:00"/>
    <x v="0"/>
  </r>
  <r>
    <s v="ORD-20250804-04161"/>
    <x v="0"/>
    <s v="PRF-001"/>
    <x v="14"/>
    <n v="127.36"/>
    <x v="10"/>
    <n v="1"/>
    <x v="359"/>
    <x v="7"/>
    <d v="1899-12-30T09:34:00"/>
    <s v="9"/>
    <d v="2025-08-05T00:00:00"/>
    <d v="1899-12-30T15:34:00"/>
    <x v="23"/>
    <s v="John Davis"/>
    <x v="5"/>
    <x v="1"/>
    <s v="Perfume"/>
    <x v="0"/>
    <x v="1"/>
    <x v="0"/>
    <n v="127.36"/>
    <d v="2025-08-04T00:11:00"/>
    <d v="2024-09-07T01:29:00"/>
    <x v="0"/>
    <d v="2025-08-05T15:34:00"/>
    <d v="2025-08-05T00:11:00"/>
    <x v="0"/>
  </r>
  <r>
    <s v="ORD-20240811-04162"/>
    <x v="0"/>
    <s v="GFT-001"/>
    <x v="2"/>
    <n v="32.090000000000003"/>
    <x v="3"/>
    <n v="1"/>
    <x v="251"/>
    <x v="7"/>
    <d v="1899-12-30T11:43:00"/>
    <s v="11"/>
    <d v="2024-08-12T00:00:00"/>
    <d v="1899-12-30T17:43:00"/>
    <x v="6"/>
    <s v="Imran Shah"/>
    <x v="0"/>
    <x v="0"/>
    <s v="Gifting"/>
    <x v="0"/>
    <x v="1"/>
    <x v="1"/>
    <n v="32.090000000000003"/>
    <d v="2024-08-11T00:44:00"/>
    <d v="2024-08-10T00:11:00"/>
    <x v="0"/>
    <d v="2024-08-12T17:43:00"/>
    <d v="2024-08-12T00:44:00"/>
    <x v="0"/>
  </r>
  <r>
    <s v="ORD-20241129-04163"/>
    <x v="0"/>
    <s v="PAF-001"/>
    <x v="12"/>
    <n v="25.42"/>
    <x v="11"/>
    <n v="2"/>
    <x v="78"/>
    <x v="9"/>
    <d v="1899-12-30T11:04:00"/>
    <s v="11"/>
    <d v="2024-11-29T00:00:00"/>
    <d v="1899-12-30T16:04:00"/>
    <x v="10"/>
    <s v="Reem Al Suwaidi"/>
    <x v="1"/>
    <x v="0"/>
    <s v="Bakery"/>
    <x v="1"/>
    <x v="2"/>
    <x v="1"/>
    <n v="50.84"/>
    <d v="2024-11-29T00:11:00"/>
    <d v="2024-11-10T00:11:00"/>
    <x v="0"/>
    <d v="2024-11-29T16:04:00"/>
    <d v="2024-11-30T00:11:00"/>
    <x v="1"/>
  </r>
  <r>
    <s v="ORD-20241009-04164"/>
    <x v="0"/>
    <s v="PAF-001"/>
    <x v="12"/>
    <n v="18.79"/>
    <x v="5"/>
    <n v="3"/>
    <x v="292"/>
    <x v="10"/>
    <d v="1899-12-30T17:22:00"/>
    <s v="17"/>
    <d v="2024-10-10T00:00:00"/>
    <d v="1899-12-30T18:22:00"/>
    <x v="9"/>
    <s v="Neha Khan"/>
    <x v="2"/>
    <x v="1"/>
    <s v="Bakery"/>
    <x v="0"/>
    <x v="1"/>
    <x v="0"/>
    <n v="56.37"/>
    <d v="2024-10-09T00:11:00"/>
    <d v="2024-08-04T00:56:00"/>
    <x v="0"/>
    <d v="2024-10-10T18:22:00"/>
    <d v="2024-10-10T00:11:00"/>
    <x v="0"/>
  </r>
  <r>
    <s v="ORD-20250710-04165"/>
    <x v="0"/>
    <s v="GFT-001"/>
    <x v="2"/>
    <n v="33.33"/>
    <x v="10"/>
    <n v="4"/>
    <x v="302"/>
    <x v="8"/>
    <d v="1899-12-30T20:32:00"/>
    <s v="20"/>
    <d v="2025-07-11T00:00:00"/>
    <d v="1899-12-30T12:51:00"/>
    <x v="30"/>
    <s v="Noor Al Bateen"/>
    <x v="4"/>
    <x v="0"/>
    <s v="Gifting"/>
    <x v="0"/>
    <x v="5"/>
    <x v="1"/>
    <n v="133.32"/>
    <d v="2025-07-10T00:56:00"/>
    <d v="2024-08-11T01:07:00"/>
    <x v="0"/>
    <d v="2025-07-11T12:51:00"/>
    <d v="2025-07-11T00:56:00"/>
    <x v="0"/>
  </r>
  <r>
    <s v="ORD-20241228-04166"/>
    <x v="0"/>
    <s v="PRF-001"/>
    <x v="14"/>
    <n v="123.55"/>
    <x v="12"/>
    <n v="1"/>
    <x v="59"/>
    <x v="11"/>
    <d v="1899-12-30T10:01:00"/>
    <s v="10"/>
    <d v="2024-12-29T00:00:00"/>
    <d v="1899-12-30T13:01:00"/>
    <x v="10"/>
    <s v="Omar Al Mazrouei"/>
    <x v="1"/>
    <x v="0"/>
    <s v="Perfume"/>
    <x v="0"/>
    <x v="1"/>
    <x v="1"/>
    <n v="123.55"/>
    <d v="2024-12-28T00:11:00"/>
    <d v="2024-09-09T00:11:00"/>
    <x v="0"/>
    <d v="2024-12-29T13:01:00"/>
    <d v="2024-12-29T00:11:00"/>
    <x v="0"/>
  </r>
  <r>
    <s v="ORD-20240910-04167"/>
    <x v="0"/>
    <s v="HMP-002"/>
    <x v="8"/>
    <n v="88.97"/>
    <x v="7"/>
    <n v="2"/>
    <x v="122"/>
    <x v="3"/>
    <d v="1899-12-30T19:50:00"/>
    <s v="19"/>
    <d v="2024-09-11T00:00:00"/>
    <d v="1899-12-30T21:50:00"/>
    <x v="14"/>
    <s v="Sana Hussain"/>
    <x v="1"/>
    <x v="1"/>
    <s v="Hamper"/>
    <x v="0"/>
    <x v="1"/>
    <x v="2"/>
    <n v="177.94"/>
    <d v="2024-09-10T01:29:00"/>
    <d v="2024-08-27T00:56:00"/>
    <x v="0"/>
    <d v="2024-09-11T21:50:00"/>
    <d v="2024-09-11T01:29:00"/>
    <x v="0"/>
  </r>
  <r>
    <s v="ORD-20250421-04168"/>
    <x v="0"/>
    <s v="HOM-001"/>
    <x v="3"/>
    <n v="29.76"/>
    <x v="6"/>
    <n v="1"/>
    <x v="128"/>
    <x v="0"/>
    <d v="1899-12-30T20:55:00"/>
    <s v="20"/>
    <d v="2025-04-23T00:00:00"/>
    <d v="1899-12-30T13:42:00"/>
    <x v="10"/>
    <s v="Sana Hussain"/>
    <x v="1"/>
    <x v="0"/>
    <s v="Home Fragrance"/>
    <x v="2"/>
    <x v="1"/>
    <x v="0"/>
    <n v="29.76"/>
    <d v="2025-04-21T01:18:00"/>
    <d v="2024-08-27T00:56:00"/>
    <x v="0"/>
    <d v="2025-04-23T13:42:00"/>
    <d v="2025-04-22T01:18:00"/>
    <x v="0"/>
  </r>
  <r>
    <s v="ORD-20250405-04169"/>
    <x v="0"/>
    <s v="FLW-002"/>
    <x v="5"/>
    <n v="54.75"/>
    <x v="10"/>
    <n v="1"/>
    <x v="162"/>
    <x v="0"/>
    <d v="1899-12-30T11:51:00"/>
    <s v="11"/>
    <d v="2025-04-06T00:00:00"/>
    <d v="1899-12-30T14:51:00"/>
    <x v="2"/>
    <s v="Farhan Ahmed"/>
    <x v="0"/>
    <x v="1"/>
    <s v="Flowers"/>
    <x v="0"/>
    <x v="1"/>
    <x v="2"/>
    <n v="54.75"/>
    <d v="2025-04-05T01:15:00"/>
    <d v="2024-08-15T00:11:00"/>
    <x v="0"/>
    <d v="2025-04-06T14:51:00"/>
    <d v="2025-04-06T01:15:00"/>
    <x v="0"/>
  </r>
  <r>
    <s v="ORD-20250206-04170"/>
    <x v="0"/>
    <s v="FLW-002"/>
    <x v="5"/>
    <n v="56.81"/>
    <x v="10"/>
    <n v="2"/>
    <x v="73"/>
    <x v="5"/>
    <d v="1899-12-30T10:19:00"/>
    <s v="10"/>
    <d v="2025-02-06T00:00:00"/>
    <d v="1899-12-30T17:19:00"/>
    <x v="10"/>
    <s v="Aijaz Shah"/>
    <x v="1"/>
    <x v="1"/>
    <s v="Flowers"/>
    <x v="1"/>
    <x v="0"/>
    <x v="0"/>
    <n v="113.62"/>
    <d v="2025-02-06T00:11:00"/>
    <d v="2024-09-21T01:07:00"/>
    <x v="0"/>
    <d v="2025-02-06T17:19:00"/>
    <d v="2025-02-07T00:11:00"/>
    <x v="1"/>
  </r>
  <r>
    <s v="ORD-20241230-04171"/>
    <x v="0"/>
    <s v="CKE-001"/>
    <x v="7"/>
    <n v="53.98"/>
    <x v="5"/>
    <n v="1"/>
    <x v="192"/>
    <x v="11"/>
    <d v="1899-12-30T13:33:00"/>
    <s v="13"/>
    <d v="2024-12-31T00:00:00"/>
    <d v="1899-12-30T16:33:00"/>
    <x v="15"/>
    <s v="Hina Ahmed"/>
    <x v="2"/>
    <x v="0"/>
    <s v="Cakes"/>
    <x v="0"/>
    <x v="2"/>
    <x v="1"/>
    <n v="53.98"/>
    <d v="2024-12-30T00:33:00"/>
    <d v="2024-08-26T00:33:00"/>
    <x v="0"/>
    <d v="2024-12-31T16:33:00"/>
    <d v="2024-12-31T00:33:00"/>
    <x v="0"/>
  </r>
  <r>
    <s v="ORD-20250505-04172"/>
    <x v="0"/>
    <s v="GFT-001"/>
    <x v="2"/>
    <n v="38.9"/>
    <x v="10"/>
    <n v="2"/>
    <x v="120"/>
    <x v="1"/>
    <d v="1899-12-30T17:07:00"/>
    <s v="17"/>
    <d v="2025-05-06T00:00:00"/>
    <d v="1899-12-30T20:20:00"/>
    <x v="30"/>
    <s v="Farhan Verma"/>
    <x v="4"/>
    <x v="0"/>
    <s v="Gifting"/>
    <x v="0"/>
    <x v="0"/>
    <x v="0"/>
    <n v="77.8"/>
    <d v="2025-05-05T00:44:00"/>
    <d v="2024-08-18T01:07:00"/>
    <x v="0"/>
    <d v="2025-05-06T20:20:00"/>
    <d v="2025-05-06T00:44:00"/>
    <x v="0"/>
  </r>
  <r>
    <s v="ORD-20250116-04173"/>
    <x v="0"/>
    <s v="FLW-002"/>
    <x v="5"/>
    <n v="58.69"/>
    <x v="6"/>
    <n v="1"/>
    <x v="257"/>
    <x v="4"/>
    <d v="1899-12-30T12:43:00"/>
    <s v="12"/>
    <d v="2025-01-17T00:00:00"/>
    <d v="1899-12-30T17:43:00"/>
    <x v="4"/>
    <s v="Rohit Chaudhry"/>
    <x v="0"/>
    <x v="0"/>
    <s v="Flowers"/>
    <x v="0"/>
    <x v="3"/>
    <x v="1"/>
    <n v="58.69"/>
    <d v="2025-01-16T00:11:00"/>
    <d v="2024-10-25T00:11:00"/>
    <x v="0"/>
    <d v="2025-01-17T17:43:00"/>
    <d v="2025-01-17T00:11:00"/>
    <x v="0"/>
  </r>
  <r>
    <s v="ORD-20250130-04174"/>
    <x v="0"/>
    <s v="PER-001"/>
    <x v="10"/>
    <n v="12.84"/>
    <x v="8"/>
    <n v="1"/>
    <x v="81"/>
    <x v="4"/>
    <d v="1899-12-30T12:18:00"/>
    <s v="12"/>
    <d v="2025-01-30T00:00:00"/>
    <d v="1899-12-30T18:18:00"/>
    <x v="10"/>
    <s v="Neha Hussain"/>
    <x v="1"/>
    <x v="1"/>
    <s v="Personalized"/>
    <x v="1"/>
    <x v="5"/>
    <x v="0"/>
    <n v="12.84"/>
    <d v="2025-01-30T00:25:00"/>
    <d v="2024-10-30T00:56:00"/>
    <x v="0"/>
    <d v="2025-01-30T18:18:00"/>
    <d v="2025-01-31T00:25:00"/>
    <x v="1"/>
  </r>
  <r>
    <s v="ORD-20241031-04175"/>
    <x v="0"/>
    <s v="CKE-001"/>
    <x v="7"/>
    <n v="50.75"/>
    <x v="8"/>
    <n v="1"/>
    <x v="340"/>
    <x v="10"/>
    <d v="1899-12-30T13:43:00"/>
    <s v="13"/>
    <d v="2024-10-31T00:00:00"/>
    <d v="1899-12-30T18:43:00"/>
    <x v="20"/>
    <s v="Ali Patel"/>
    <x v="4"/>
    <x v="1"/>
    <s v="Cakes"/>
    <x v="1"/>
    <x v="5"/>
    <x v="0"/>
    <n v="50.75"/>
    <d v="2024-10-31T01:18:00"/>
    <d v="2024-08-29T00:56:00"/>
    <x v="0"/>
    <d v="2024-10-31T18:43:00"/>
    <d v="2024-11-01T01:18:00"/>
    <x v="1"/>
  </r>
  <r>
    <s v="ORD-20250606-04176"/>
    <x v="0"/>
    <s v="DAT-001"/>
    <x v="6"/>
    <n v="30.26"/>
    <x v="7"/>
    <n v="1"/>
    <x v="21"/>
    <x v="6"/>
    <d v="1899-12-30T14:36:00"/>
    <s v="14"/>
    <d v="2025-06-07T00:00:00"/>
    <d v="1899-12-30T15:36:00"/>
    <x v="8"/>
    <s v="Ahmed Al Nahyan"/>
    <x v="2"/>
    <x v="0"/>
    <s v="Dates &amp; Sweets"/>
    <x v="0"/>
    <x v="5"/>
    <x v="1"/>
    <n v="30.26"/>
    <d v="2025-06-06T00:33:00"/>
    <d v="2024-09-12T00:56:00"/>
    <x v="0"/>
    <d v="2025-06-07T15:36:00"/>
    <d v="2025-06-07T00:33:00"/>
    <x v="0"/>
  </r>
  <r>
    <s v="ORD-20250405-04177"/>
    <x v="0"/>
    <s v="HOM-001"/>
    <x v="3"/>
    <n v="29.28"/>
    <x v="2"/>
    <n v="2"/>
    <x v="162"/>
    <x v="0"/>
    <d v="1899-12-30T10:58:00"/>
    <s v="10"/>
    <d v="2025-04-05T00:00:00"/>
    <d v="1899-12-30T13:58:00"/>
    <x v="35"/>
    <s v="Neha Patel"/>
    <x v="5"/>
    <x v="0"/>
    <s v="Home Fragrance"/>
    <x v="1"/>
    <x v="5"/>
    <x v="1"/>
    <n v="58.56"/>
    <d v="2025-04-05T00:44:00"/>
    <d v="2024-08-17T01:29:00"/>
    <x v="0"/>
    <d v="2025-04-05T13:58:00"/>
    <d v="2025-04-06T00:44:00"/>
    <x v="1"/>
  </r>
  <r>
    <s v="ORD-20250205-04178"/>
    <x v="0"/>
    <s v="CKE-001"/>
    <x v="7"/>
    <n v="50.58"/>
    <x v="5"/>
    <n v="1"/>
    <x v="116"/>
    <x v="5"/>
    <d v="1899-12-30T10:07:00"/>
    <s v="10"/>
    <d v="2025-02-05T00:00:00"/>
    <d v="1899-12-30T17:07:00"/>
    <x v="19"/>
    <s v="Maryam Al Nuaimi"/>
    <x v="0"/>
    <x v="1"/>
    <s v="Cakes"/>
    <x v="1"/>
    <x v="0"/>
    <x v="1"/>
    <n v="50.58"/>
    <d v="2025-02-05T01:18:00"/>
    <d v="2024-08-06T00:56:00"/>
    <x v="0"/>
    <d v="2025-02-05T17:07:00"/>
    <d v="2025-02-06T01:18:00"/>
    <x v="1"/>
  </r>
  <r>
    <s v="ORD-20250606-04179"/>
    <x v="0"/>
    <s v="PAF-001"/>
    <x v="12"/>
    <n v="22.63"/>
    <x v="11"/>
    <n v="1"/>
    <x v="21"/>
    <x v="6"/>
    <d v="1899-12-30T17:02:00"/>
    <s v="17"/>
    <d v="2025-06-07T00:00:00"/>
    <d v="1899-12-30T17:02:00"/>
    <x v="0"/>
    <s v="Rohit Kumar"/>
    <x v="0"/>
    <x v="1"/>
    <s v="Bakery"/>
    <x v="0"/>
    <x v="0"/>
    <x v="0"/>
    <n v="22.63"/>
    <d v="2025-06-06T00:22:00"/>
    <d v="2024-08-09T01:07:00"/>
    <x v="0"/>
    <d v="2025-06-07T17:02:00"/>
    <d v="2025-06-07T00:22:00"/>
    <x v="0"/>
  </r>
  <r>
    <s v="ORD-20250602-04180"/>
    <x v="0"/>
    <s v="BAL-001"/>
    <x v="13"/>
    <n v="23.92"/>
    <x v="8"/>
    <n v="10"/>
    <x v="65"/>
    <x v="6"/>
    <d v="1899-12-30T17:50:00"/>
    <s v="17"/>
    <d v="2025-06-03T00:00:00"/>
    <d v="1899-12-30T20:31:00"/>
    <x v="19"/>
    <s v="Mohammed Al Mansoori"/>
    <x v="0"/>
    <x v="1"/>
    <s v="Balloons"/>
    <x v="0"/>
    <x v="0"/>
    <x v="2"/>
    <n v="239.20000000000002"/>
    <d v="2025-06-02T00:56:00"/>
    <d v="2024-08-13T00:33:00"/>
    <x v="0"/>
    <d v="2025-06-03T20:31:00"/>
    <d v="2025-06-03T00:56:00"/>
    <x v="0"/>
  </r>
  <r>
    <s v="ORD-20240823-04181"/>
    <x v="0"/>
    <s v="HMP-001"/>
    <x v="11"/>
    <n v="78.930000000000007"/>
    <x v="10"/>
    <n v="1"/>
    <x v="16"/>
    <x v="7"/>
    <d v="1899-12-30T12:38:00"/>
    <s v="12"/>
    <d v="2024-08-23T00:00:00"/>
    <d v="1899-12-30T15:38:00"/>
    <x v="24"/>
    <s v="Priya Shah"/>
    <x v="1"/>
    <x v="1"/>
    <s v="Hamper"/>
    <x v="1"/>
    <x v="3"/>
    <x v="0"/>
    <n v="78.930000000000007"/>
    <d v="2024-08-23T01:29:00"/>
    <d v="2024-08-23T01:29:00"/>
    <x v="1"/>
    <d v="2024-08-23T15:38:00"/>
    <d v="2024-08-24T01:29:00"/>
    <x v="1"/>
  </r>
  <r>
    <s v="ORD-20250810-04182"/>
    <x v="0"/>
    <s v="GFT-001"/>
    <x v="2"/>
    <n v="32"/>
    <x v="10"/>
    <n v="1"/>
    <x v="10"/>
    <x v="7"/>
    <d v="1899-12-30T12:00:00"/>
    <s v="12"/>
    <d v="2025-08-10T00:00:00"/>
    <d v="1899-12-30T16:00:00"/>
    <x v="11"/>
    <s v="David Smith"/>
    <x v="0"/>
    <x v="0"/>
    <s v="Gifting"/>
    <x v="1"/>
    <x v="0"/>
    <x v="1"/>
    <n v="32"/>
    <d v="2025-08-10T00:00:00"/>
    <d v="2024-10-12T01:15:00"/>
    <x v="0"/>
    <d v="2025-08-10T16:00:00"/>
    <d v="2025-08-11T00:00:00"/>
    <x v="1"/>
  </r>
  <r>
    <s v="ORD-20250120-04183"/>
    <x v="0"/>
    <s v="CRP-001"/>
    <x v="4"/>
    <n v="139.24"/>
    <x v="9"/>
    <n v="9"/>
    <x v="90"/>
    <x v="4"/>
    <d v="1899-12-30T13:28:00"/>
    <s v="13"/>
    <d v="2025-01-20T00:00:00"/>
    <d v="1899-12-30T18:28:00"/>
    <x v="2"/>
    <s v="Omar Al Suwaidi"/>
    <x v="0"/>
    <x v="1"/>
    <s v="Hamper"/>
    <x v="1"/>
    <x v="1"/>
    <x v="2"/>
    <n v="1253.1600000000001"/>
    <d v="2025-01-20T00:11:00"/>
    <d v="2024-08-19T00:11:00"/>
    <x v="0"/>
    <d v="2025-01-20T18:28:00"/>
    <d v="2025-01-21T00:11:00"/>
    <x v="1"/>
  </r>
  <r>
    <s v="ORD-20241115-04184"/>
    <x v="0"/>
    <s v="PAF-001"/>
    <x v="12"/>
    <n v="22.39"/>
    <x v="11"/>
    <n v="1"/>
    <x v="322"/>
    <x v="9"/>
    <d v="1899-12-30T10:45:00"/>
    <s v="10"/>
    <d v="2024-11-15T00:00:00"/>
    <d v="1899-12-30T17:45:00"/>
    <x v="14"/>
    <s v="Sana Verma"/>
    <x v="1"/>
    <x v="1"/>
    <s v="Bakery"/>
    <x v="1"/>
    <x v="1"/>
    <x v="0"/>
    <n v="22.39"/>
    <d v="2024-11-15T01:07:00"/>
    <d v="2024-09-10T01:07:00"/>
    <x v="0"/>
    <d v="2024-11-15T17:45:00"/>
    <d v="2024-11-16T01:07:00"/>
    <x v="1"/>
  </r>
  <r>
    <s v="ORD-20250724-04185"/>
    <x v="0"/>
    <s v="CKE-001"/>
    <x v="7"/>
    <n v="58.48"/>
    <x v="8"/>
    <n v="1"/>
    <x v="217"/>
    <x v="8"/>
    <d v="1899-12-30T11:56:00"/>
    <s v="11"/>
    <d v="2025-07-25T00:00:00"/>
    <d v="1899-12-30T17:56:00"/>
    <x v="18"/>
    <s v="Ali Verma"/>
    <x v="1"/>
    <x v="0"/>
    <s v="Cakes"/>
    <x v="0"/>
    <x v="1"/>
    <x v="0"/>
    <n v="58.48"/>
    <d v="2025-07-24T00:22:00"/>
    <d v="2024-08-18T00:44:00"/>
    <x v="0"/>
    <d v="2025-07-25T17:56:00"/>
    <d v="2025-07-25T00:22:00"/>
    <x v="0"/>
  </r>
  <r>
    <s v="ORD-20240806-04186"/>
    <x v="0"/>
    <s v="HMP-001"/>
    <x v="11"/>
    <n v="80.11"/>
    <x v="9"/>
    <n v="3"/>
    <x v="293"/>
    <x v="7"/>
    <d v="1899-12-30T15:05:00"/>
    <s v="15"/>
    <d v="2024-08-07T00:00:00"/>
    <d v="1899-12-30T16:05:00"/>
    <x v="23"/>
    <s v="Olivia Taylor"/>
    <x v="5"/>
    <x v="0"/>
    <s v="Hamper"/>
    <x v="0"/>
    <x v="1"/>
    <x v="1"/>
    <n v="240.32999999999998"/>
    <d v="2024-08-06T00:22:00"/>
    <d v="2024-08-06T00:22:00"/>
    <x v="1"/>
    <d v="2024-08-07T16:05:00"/>
    <d v="2024-08-07T00:22:00"/>
    <x v="0"/>
  </r>
  <r>
    <s v="ORD-20241007-04187"/>
    <x v="0"/>
    <s v="FLW-002"/>
    <x v="5"/>
    <n v="49.59"/>
    <x v="3"/>
    <n v="2"/>
    <x v="74"/>
    <x v="10"/>
    <d v="1899-12-30T14:17:00"/>
    <s v="14"/>
    <d v="2024-10-07T00:00:00"/>
    <d v="1899-12-30T19:17:00"/>
    <x v="2"/>
    <s v="Saeed Al Hosani"/>
    <x v="0"/>
    <x v="1"/>
    <s v="Flowers"/>
    <x v="1"/>
    <x v="0"/>
    <x v="0"/>
    <n v="99.18"/>
    <d v="2024-10-07T01:29:00"/>
    <d v="2024-08-11T01:18:00"/>
    <x v="0"/>
    <d v="2024-10-07T19:17:00"/>
    <d v="2024-10-08T01:29:00"/>
    <x v="1"/>
  </r>
  <r>
    <s v="ORD-20241206-04188"/>
    <x v="0"/>
    <s v="HMP-002"/>
    <x v="8"/>
    <n v="94.87"/>
    <x v="7"/>
    <n v="1"/>
    <x v="324"/>
    <x v="11"/>
    <d v="1899-12-30T20:40:00"/>
    <s v="20"/>
    <d v="2024-12-07T00:00:00"/>
    <d v="1899-12-30T19:19:00"/>
    <x v="5"/>
    <s v="Reem Al Hosani"/>
    <x v="0"/>
    <x v="0"/>
    <s v="Hamper"/>
    <x v="0"/>
    <x v="1"/>
    <x v="1"/>
    <n v="94.87"/>
    <d v="2024-12-06T00:11:00"/>
    <d v="2024-10-10T01:18:00"/>
    <x v="0"/>
    <d v="2024-12-07T19:19:00"/>
    <d v="2024-12-07T00:11:00"/>
    <x v="0"/>
  </r>
  <r>
    <s v="ORD-20250711-04189"/>
    <x v="0"/>
    <s v="FLW-002"/>
    <x v="5"/>
    <n v="55.06"/>
    <x v="5"/>
    <n v="2"/>
    <x v="368"/>
    <x v="8"/>
    <d v="1899-12-30T16:44:00"/>
    <s v="16"/>
    <d v="2025-07-13T00:00:00"/>
    <d v="1899-12-30T19:44:00"/>
    <x v="26"/>
    <s v="Faisal Al Hosani"/>
    <x v="1"/>
    <x v="1"/>
    <s v="Flowers"/>
    <x v="2"/>
    <x v="1"/>
    <x v="0"/>
    <n v="110.12"/>
    <d v="2025-07-11T00:22:00"/>
    <d v="2024-08-02T00:44:00"/>
    <x v="0"/>
    <d v="2025-07-13T19:44:00"/>
    <d v="2025-07-12T00:22:00"/>
    <x v="0"/>
  </r>
  <r>
    <s v="ORD-20250721-04190"/>
    <x v="0"/>
    <s v="CRP-001"/>
    <x v="4"/>
    <n v="146.41"/>
    <x v="9"/>
    <n v="3"/>
    <x v="317"/>
    <x v="8"/>
    <d v="1899-12-30T15:57:00"/>
    <s v="15"/>
    <d v="2025-07-23T00:00:00"/>
    <d v="1899-12-30T21:57:00"/>
    <x v="11"/>
    <s v="Mohammed Al Mansoori"/>
    <x v="0"/>
    <x v="0"/>
    <s v="Hamper"/>
    <x v="2"/>
    <x v="1"/>
    <x v="0"/>
    <n v="439.23"/>
    <d v="2025-07-21T00:33:00"/>
    <d v="2024-08-13T00:33:00"/>
    <x v="0"/>
    <d v="2025-07-23T21:57:00"/>
    <d v="2025-07-22T00:33:00"/>
    <x v="0"/>
  </r>
  <r>
    <s v="ORD-20250123-04191"/>
    <x v="0"/>
    <s v="TOY-001"/>
    <x v="0"/>
    <n v="19.16"/>
    <x v="1"/>
    <n v="1"/>
    <x v="196"/>
    <x v="4"/>
    <d v="1899-12-30T16:58:00"/>
    <s v="16"/>
    <d v="2025-01-24T00:00:00"/>
    <d v="1899-12-30T18:58:00"/>
    <x v="6"/>
    <s v="Aijaz Ahmed"/>
    <x v="0"/>
    <x v="0"/>
    <s v="Toys"/>
    <x v="0"/>
    <x v="0"/>
    <x v="0"/>
    <n v="19.16"/>
    <d v="2025-01-23T00:44:00"/>
    <d v="2024-08-29T01:18:00"/>
    <x v="0"/>
    <d v="2025-01-24T18:58:00"/>
    <d v="2025-01-24T00:44:00"/>
    <x v="0"/>
  </r>
  <r>
    <s v="ORD-20250117-04192"/>
    <x v="0"/>
    <s v="SWT-001"/>
    <x v="9"/>
    <n v="26.69"/>
    <x v="4"/>
    <n v="1"/>
    <x v="25"/>
    <x v="4"/>
    <d v="1899-12-30T12:21:00"/>
    <s v="12"/>
    <d v="2025-01-18T00:00:00"/>
    <d v="1899-12-30T18:21:00"/>
    <x v="3"/>
    <s v="Aijaz Hussain"/>
    <x v="0"/>
    <x v="0"/>
    <s v="Dates &amp; Sweets"/>
    <x v="0"/>
    <x v="1"/>
    <x v="1"/>
    <n v="26.69"/>
    <d v="2025-01-17T00:33:00"/>
    <d v="2024-08-19T00:33:00"/>
    <x v="0"/>
    <d v="2025-01-18T18:21:00"/>
    <d v="2025-01-18T00:33:00"/>
    <x v="0"/>
  </r>
  <r>
    <s v="ORD-20250703-04193"/>
    <x v="0"/>
    <s v="HOM-001"/>
    <x v="3"/>
    <n v="28.2"/>
    <x v="2"/>
    <n v="1"/>
    <x v="299"/>
    <x v="8"/>
    <d v="1899-12-30T11:58:00"/>
    <s v="11"/>
    <d v="2025-07-03T00:00:00"/>
    <d v="1899-12-30T14:58:00"/>
    <x v="24"/>
    <s v="Emma Williams"/>
    <x v="1"/>
    <x v="1"/>
    <s v="Home Fragrance"/>
    <x v="1"/>
    <x v="0"/>
    <x v="1"/>
    <n v="28.2"/>
    <d v="2025-07-03T00:11:00"/>
    <d v="2024-09-01T00:11:00"/>
    <x v="0"/>
    <d v="2025-07-03T14:58:00"/>
    <d v="2025-07-04T00:11:00"/>
    <x v="1"/>
  </r>
  <r>
    <s v="ORD-20241112-04194"/>
    <x v="0"/>
    <s v="GFT-001"/>
    <x v="2"/>
    <n v="34.380000000000003"/>
    <x v="6"/>
    <n v="2"/>
    <x v="48"/>
    <x v="9"/>
    <d v="1899-12-30T18:14:00"/>
    <s v="18"/>
    <d v="2024-11-13T00:00:00"/>
    <d v="1899-12-30T14:59:00"/>
    <x v="14"/>
    <s v="Michael Johnson"/>
    <x v="1"/>
    <x v="0"/>
    <s v="Gifting"/>
    <x v="0"/>
    <x v="1"/>
    <x v="0"/>
    <n v="68.760000000000005"/>
    <d v="2024-11-12T00:22:00"/>
    <d v="2024-08-19T00:33:00"/>
    <x v="0"/>
    <d v="2024-11-13T14:59:00"/>
    <d v="2024-11-13T00:22:00"/>
    <x v="0"/>
  </r>
  <r>
    <s v="ORD-20240912-04195"/>
    <x v="0"/>
    <s v="BAL-001"/>
    <x v="13"/>
    <n v="22.65"/>
    <x v="5"/>
    <n v="3"/>
    <x v="13"/>
    <x v="3"/>
    <d v="1899-12-30T20:39:00"/>
    <s v="20"/>
    <d v="2024-09-13T00:00:00"/>
    <d v="1899-12-30T20:39:00"/>
    <x v="12"/>
    <s v="David Brown"/>
    <x v="1"/>
    <x v="0"/>
    <s v="Balloons"/>
    <x v="0"/>
    <x v="2"/>
    <x v="1"/>
    <n v="67.949999999999989"/>
    <d v="2024-09-12T01:07:00"/>
    <d v="2024-08-28T01:07:00"/>
    <x v="0"/>
    <d v="2024-09-13T20:39:00"/>
    <d v="2024-09-13T01:07:00"/>
    <x v="0"/>
  </r>
  <r>
    <s v="ORD-20240905-04196"/>
    <x v="0"/>
    <s v="BAL-001"/>
    <x v="13"/>
    <n v="28.64"/>
    <x v="8"/>
    <n v="3"/>
    <x v="149"/>
    <x v="3"/>
    <d v="1899-12-30T18:44:00"/>
    <s v="18"/>
    <d v="2024-09-06T00:00:00"/>
    <d v="1899-12-30T20:10:00"/>
    <x v="6"/>
    <s v="Faisal Al Suwaidi"/>
    <x v="0"/>
    <x v="1"/>
    <s v="Balloons"/>
    <x v="0"/>
    <x v="3"/>
    <x v="0"/>
    <n v="85.92"/>
    <d v="2024-09-05T00:56:00"/>
    <d v="2024-08-13T00:11:00"/>
    <x v="0"/>
    <d v="2024-09-06T20:10:00"/>
    <d v="2024-09-06T00:56:00"/>
    <x v="0"/>
  </r>
  <r>
    <s v="ORD-20241212-04197"/>
    <x v="0"/>
    <s v="PRF-001"/>
    <x v="14"/>
    <n v="114.56"/>
    <x v="12"/>
    <n v="1"/>
    <x v="351"/>
    <x v="11"/>
    <d v="1899-12-30T11:10:00"/>
    <s v="11"/>
    <d v="2024-12-12T00:00:00"/>
    <d v="1899-12-30T15:10:00"/>
    <x v="0"/>
    <s v="Saeed Al Nahyan"/>
    <x v="0"/>
    <x v="1"/>
    <s v="Perfume"/>
    <x v="1"/>
    <x v="0"/>
    <x v="0"/>
    <n v="114.56"/>
    <d v="2024-12-12T01:18:00"/>
    <d v="2024-09-12T00:11:00"/>
    <x v="0"/>
    <d v="2024-12-12T15:10:00"/>
    <d v="2024-12-13T01:18:00"/>
    <x v="1"/>
  </r>
  <r>
    <s v="ORD-20250511-04198"/>
    <x v="0"/>
    <s v="PAF-001"/>
    <x v="12"/>
    <n v="23.46"/>
    <x v="8"/>
    <n v="2"/>
    <x v="321"/>
    <x v="1"/>
    <d v="1899-12-30T20:00:00"/>
    <s v="20"/>
    <d v="2025-05-13T00:00:00"/>
    <d v="1899-12-30T11:20:00"/>
    <x v="4"/>
    <s v="Priya Shah"/>
    <x v="0"/>
    <x v="1"/>
    <s v="Bakery"/>
    <x v="2"/>
    <x v="1"/>
    <x v="0"/>
    <n v="46.92"/>
    <d v="2025-05-11T00:33:00"/>
    <d v="2024-08-23T01:29:00"/>
    <x v="0"/>
    <d v="2025-05-13T11:20:00"/>
    <d v="2025-05-12T00:33:00"/>
    <x v="0"/>
  </r>
  <r>
    <s v="ORD-20241214-04199"/>
    <x v="0"/>
    <s v="HMP-001"/>
    <x v="11"/>
    <n v="76.260000000000005"/>
    <x v="12"/>
    <n v="1"/>
    <x v="284"/>
    <x v="11"/>
    <d v="1899-12-30T19:04:00"/>
    <s v="19"/>
    <d v="2024-12-15T00:00:00"/>
    <d v="1899-12-30T20:58:00"/>
    <x v="26"/>
    <s v="Mohammed Al Nahyan"/>
    <x v="1"/>
    <x v="0"/>
    <s v="Hamper"/>
    <x v="0"/>
    <x v="2"/>
    <x v="0"/>
    <n v="76.260000000000005"/>
    <d v="2024-12-14T00:44:00"/>
    <d v="2024-08-20T00:11:00"/>
    <x v="0"/>
    <d v="2024-12-15T20:58:00"/>
    <d v="2024-12-15T00:44:00"/>
    <x v="0"/>
  </r>
  <r>
    <s v="ORD-20250222-04200"/>
    <x v="0"/>
    <s v="PER-001"/>
    <x v="10"/>
    <n v="11.05"/>
    <x v="8"/>
    <n v="1"/>
    <x v="119"/>
    <x v="5"/>
    <d v="1899-12-30T13:53:00"/>
    <s v="13"/>
    <d v="2025-02-22T00:00:00"/>
    <d v="1899-12-30T16:53:00"/>
    <x v="11"/>
    <s v="Ali Verma"/>
    <x v="0"/>
    <x v="1"/>
    <s v="Personalized"/>
    <x v="1"/>
    <x v="0"/>
    <x v="1"/>
    <n v="11.05"/>
    <d v="2025-02-22T00:22:00"/>
    <d v="2024-08-18T00:44:00"/>
    <x v="0"/>
    <d v="2025-02-22T16:53:00"/>
    <d v="2025-02-23T00:22:00"/>
    <x v="1"/>
  </r>
  <r>
    <s v="ORD-20241016-04201"/>
    <x v="0"/>
    <s v="HOM-001"/>
    <x v="3"/>
    <n v="29.99"/>
    <x v="2"/>
    <n v="1"/>
    <x v="248"/>
    <x v="10"/>
    <d v="1899-12-30T11:36:00"/>
    <s v="11"/>
    <d v="2024-10-17T00:00:00"/>
    <d v="1899-12-30T11:36:00"/>
    <x v="0"/>
    <s v="Ali Kumar"/>
    <x v="0"/>
    <x v="0"/>
    <s v="Home Fragrance"/>
    <x v="0"/>
    <x v="1"/>
    <x v="0"/>
    <n v="29.99"/>
    <d v="2024-10-16T00:33:00"/>
    <d v="2024-08-30T01:18:00"/>
    <x v="0"/>
    <d v="2024-10-17T11:36:00"/>
    <d v="2024-10-17T00:33:00"/>
    <x v="0"/>
  </r>
  <r>
    <s v="ORD-20250613-04202"/>
    <x v="0"/>
    <s v="HMP-002"/>
    <x v="8"/>
    <n v="94.85"/>
    <x v="4"/>
    <n v="1"/>
    <x v="235"/>
    <x v="6"/>
    <d v="1899-12-30T15:56:00"/>
    <s v="15"/>
    <d v="2025-06-14T00:00:00"/>
    <d v="1899-12-30T21:56:00"/>
    <x v="10"/>
    <s v="David Miller"/>
    <x v="1"/>
    <x v="1"/>
    <s v="Hamper"/>
    <x v="0"/>
    <x v="0"/>
    <x v="0"/>
    <n v="94.85"/>
    <d v="2025-06-13T01:29:00"/>
    <d v="2024-09-26T00:56:00"/>
    <x v="0"/>
    <d v="2025-06-14T21:56:00"/>
    <d v="2025-06-14T01:29:00"/>
    <x v="0"/>
  </r>
  <r>
    <s v="ORD-20241209-04203"/>
    <x v="0"/>
    <s v="PER-002"/>
    <x v="15"/>
    <n v="19.7"/>
    <x v="0"/>
    <n v="1"/>
    <x v="310"/>
    <x v="11"/>
    <d v="1899-12-30T13:56:00"/>
    <s v="13"/>
    <d v="2024-12-09T00:00:00"/>
    <d v="1899-12-30T19:56:00"/>
    <x v="27"/>
    <s v="Faisal Al Nahyan"/>
    <x v="7"/>
    <x v="0"/>
    <s v="Personalized"/>
    <x v="1"/>
    <x v="1"/>
    <x v="1"/>
    <n v="19.7"/>
    <d v="2024-12-09T00:56:00"/>
    <d v="2024-09-16T01:15:00"/>
    <x v="0"/>
    <d v="2024-12-09T19:56:00"/>
    <d v="2024-12-10T00:56:00"/>
    <x v="1"/>
  </r>
  <r>
    <s v="ORD-20250309-04204"/>
    <x v="0"/>
    <s v="GFT-001"/>
    <x v="2"/>
    <n v="38.340000000000003"/>
    <x v="6"/>
    <n v="1"/>
    <x v="186"/>
    <x v="2"/>
    <d v="1899-12-30T20:16:00"/>
    <s v="20"/>
    <d v="2025-03-10T00:00:00"/>
    <d v="1899-12-30T20:16:00"/>
    <x v="2"/>
    <s v="Hina Shaikh"/>
    <x v="0"/>
    <x v="1"/>
    <s v="Gifting"/>
    <x v="0"/>
    <x v="2"/>
    <x v="1"/>
    <n v="38.340000000000003"/>
    <d v="2025-03-09T00:44:00"/>
    <d v="2024-08-02T00:56:00"/>
    <x v="0"/>
    <d v="2025-03-10T20:16:00"/>
    <d v="2025-03-10T00:44:00"/>
    <x v="0"/>
  </r>
  <r>
    <s v="ORD-20240915-04205"/>
    <x v="0"/>
    <s v="PRF-001"/>
    <x v="14"/>
    <n v="129.81"/>
    <x v="10"/>
    <n v="1"/>
    <x v="378"/>
    <x v="3"/>
    <d v="1899-12-30T14:36:00"/>
    <s v="14"/>
    <d v="2024-09-17T00:00:00"/>
    <d v="1899-12-30T18:36:00"/>
    <x v="11"/>
    <s v="James Miller"/>
    <x v="0"/>
    <x v="1"/>
    <s v="Perfume"/>
    <x v="2"/>
    <x v="0"/>
    <x v="0"/>
    <n v="129.81"/>
    <d v="2024-09-15T00:33:00"/>
    <d v="2024-09-15T00:33:00"/>
    <x v="1"/>
    <d v="2024-09-17T18:36:00"/>
    <d v="2024-09-16T00:33:00"/>
    <x v="0"/>
  </r>
  <r>
    <s v="ORD-20250402-04206"/>
    <x v="0"/>
    <s v="HMP-002"/>
    <x v="8"/>
    <n v="95.81"/>
    <x v="4"/>
    <n v="2"/>
    <x v="218"/>
    <x v="0"/>
    <d v="1899-12-30T10:52:00"/>
    <s v="10"/>
    <d v="2025-04-03T00:00:00"/>
    <d v="1899-12-30T10:52:00"/>
    <x v="3"/>
    <s v="Zain Khan"/>
    <x v="0"/>
    <x v="1"/>
    <s v="Hamper"/>
    <x v="0"/>
    <x v="5"/>
    <x v="0"/>
    <n v="191.62"/>
    <d v="2025-04-02T01:18:00"/>
    <d v="2024-08-05T00:22:00"/>
    <x v="0"/>
    <d v="2025-04-03T10:52:00"/>
    <d v="2025-04-03T01:18:00"/>
    <x v="0"/>
  </r>
  <r>
    <s v="ORD-20250303-04207"/>
    <x v="0"/>
    <s v="SWT-001"/>
    <x v="9"/>
    <n v="28.32"/>
    <x v="4"/>
    <n v="1"/>
    <x v="180"/>
    <x v="2"/>
    <d v="1899-12-30T20:27:00"/>
    <s v="20"/>
    <d v="2025-03-04T00:00:00"/>
    <d v="1899-12-30T20:27:00"/>
    <x v="1"/>
    <s v="Sophia Davis"/>
    <x v="1"/>
    <x v="0"/>
    <s v="Dates &amp; Sweets"/>
    <x v="0"/>
    <x v="1"/>
    <x v="0"/>
    <n v="28.32"/>
    <d v="2025-03-03T00:33:00"/>
    <d v="2024-11-23T00:33:00"/>
    <x v="0"/>
    <d v="2025-03-04T20:27:00"/>
    <d v="2025-03-04T00:33:00"/>
    <x v="0"/>
  </r>
  <r>
    <s v="ORD-20250412-04208"/>
    <x v="0"/>
    <s v="FLW-001"/>
    <x v="1"/>
    <n v="44.77"/>
    <x v="1"/>
    <n v="1"/>
    <x v="27"/>
    <x v="0"/>
    <d v="1899-12-30T10:26:00"/>
    <s v="10"/>
    <d v="2025-04-13T00:00:00"/>
    <d v="1899-12-30T15:26:00"/>
    <x v="24"/>
    <s v="Zain Patel"/>
    <x v="1"/>
    <x v="1"/>
    <s v="Flowers"/>
    <x v="0"/>
    <x v="5"/>
    <x v="0"/>
    <n v="44.77"/>
    <d v="2025-04-12T00:22:00"/>
    <d v="2024-08-02T01:15:00"/>
    <x v="0"/>
    <d v="2025-04-13T15:26:00"/>
    <d v="2025-04-13T00:22:00"/>
    <x v="0"/>
  </r>
  <r>
    <s v="ORD-20250802-04209"/>
    <x v="0"/>
    <s v="CRP-001"/>
    <x v="4"/>
    <n v="152.35"/>
    <x v="9"/>
    <n v="3"/>
    <x v="174"/>
    <x v="7"/>
    <d v="1899-12-30T09:39:00"/>
    <s v="9"/>
    <d v="2025-08-02T00:00:00"/>
    <d v="1899-12-30T12:39:00"/>
    <x v="0"/>
    <s v="Hamad Al Falasi"/>
    <x v="0"/>
    <x v="1"/>
    <s v="Hamper"/>
    <x v="1"/>
    <x v="0"/>
    <x v="0"/>
    <n v="457.04999999999995"/>
    <d v="2025-08-02T00:33:00"/>
    <d v="2024-09-01T00:11:00"/>
    <x v="0"/>
    <d v="2025-08-02T12:39:00"/>
    <d v="2025-08-03T00:33:00"/>
    <x v="1"/>
  </r>
  <r>
    <s v="ORD-20250510-04210"/>
    <x v="0"/>
    <s v="HOM-001"/>
    <x v="3"/>
    <n v="31.31"/>
    <x v="6"/>
    <n v="2"/>
    <x v="345"/>
    <x v="1"/>
    <d v="1899-12-30T19:33:00"/>
    <s v="19"/>
    <d v="2025-05-11T00:00:00"/>
    <d v="1899-12-30T20:33:00"/>
    <x v="0"/>
    <s v="John Davis"/>
    <x v="0"/>
    <x v="0"/>
    <s v="Home Fragrance"/>
    <x v="0"/>
    <x v="3"/>
    <x v="0"/>
    <n v="62.62"/>
    <d v="2025-05-10T00:33:00"/>
    <d v="2024-09-07T01:29:00"/>
    <x v="0"/>
    <d v="2025-05-11T20:33:00"/>
    <d v="2025-05-11T00:33:00"/>
    <x v="0"/>
  </r>
  <r>
    <s v="ORD-20250318-04211"/>
    <x v="0"/>
    <s v="HOM-001"/>
    <x v="3"/>
    <n v="24.79"/>
    <x v="6"/>
    <n v="1"/>
    <x v="233"/>
    <x v="2"/>
    <d v="1899-12-30T10:03:00"/>
    <s v="10"/>
    <d v="2025-03-18T00:00:00"/>
    <d v="1899-12-30T17:03:00"/>
    <x v="29"/>
    <s v="David Taylor"/>
    <x v="2"/>
    <x v="1"/>
    <s v="Home Fragrance"/>
    <x v="1"/>
    <x v="1"/>
    <x v="0"/>
    <n v="24.79"/>
    <d v="2025-03-18T01:15:00"/>
    <d v="2024-12-20T00:22:00"/>
    <x v="0"/>
    <d v="2025-03-18T17:03:00"/>
    <d v="2025-03-19T01:15:00"/>
    <x v="1"/>
  </r>
  <r>
    <s v="ORD-20250510-04212"/>
    <x v="0"/>
    <s v="DAT-001"/>
    <x v="6"/>
    <n v="28.98"/>
    <x v="7"/>
    <n v="1"/>
    <x v="345"/>
    <x v="1"/>
    <d v="1899-12-30T11:25:00"/>
    <s v="11"/>
    <d v="2025-05-10T00:00:00"/>
    <d v="1899-12-30T14:25:00"/>
    <x v="24"/>
    <s v="Rakesh Verma"/>
    <x v="1"/>
    <x v="0"/>
    <s v="Dates &amp; Sweets"/>
    <x v="1"/>
    <x v="5"/>
    <x v="1"/>
    <n v="28.98"/>
    <d v="2025-05-10T00:44:00"/>
    <d v="2024-08-07T01:29:00"/>
    <x v="0"/>
    <d v="2025-05-10T14:25:00"/>
    <d v="2025-05-11T00:44:00"/>
    <x v="1"/>
  </r>
  <r>
    <s v="ORD-20250623-04213"/>
    <x v="0"/>
    <s v="CRP-001"/>
    <x v="4"/>
    <n v="146.66999999999999"/>
    <x v="9"/>
    <n v="3"/>
    <x v="115"/>
    <x v="6"/>
    <d v="1899-12-30T12:59:00"/>
    <s v="12"/>
    <d v="2025-06-23T00:00:00"/>
    <d v="1899-12-30T15:59:00"/>
    <x v="18"/>
    <s v="Emily Davis"/>
    <x v="1"/>
    <x v="1"/>
    <s v="Hamper"/>
    <x v="1"/>
    <x v="0"/>
    <x v="0"/>
    <n v="440.01"/>
    <d v="2025-06-23T00:22:00"/>
    <d v="2024-10-23T00:44:00"/>
    <x v="0"/>
    <d v="2025-06-23T15:59:00"/>
    <d v="2025-06-24T00:22:00"/>
    <x v="1"/>
  </r>
  <r>
    <s v="ORD-20250114-04214"/>
    <x v="0"/>
    <s v="PER-001"/>
    <x v="10"/>
    <n v="13.24"/>
    <x v="5"/>
    <n v="1"/>
    <x v="46"/>
    <x v="4"/>
    <d v="1899-12-30T14:26:00"/>
    <s v="14"/>
    <d v="2025-01-15T00:00:00"/>
    <d v="1899-12-30T20:26:00"/>
    <x v="5"/>
    <s v="Aisha Al Marri"/>
    <x v="2"/>
    <x v="0"/>
    <s v="Personalized"/>
    <x v="0"/>
    <x v="2"/>
    <x v="2"/>
    <n v="13.24"/>
    <d v="2025-01-14T01:29:00"/>
    <d v="2024-08-12T00:44:00"/>
    <x v="0"/>
    <d v="2025-01-15T20:26:00"/>
    <d v="2025-01-15T01:29:00"/>
    <x v="0"/>
  </r>
  <r>
    <s v="ORD-20250107-04215"/>
    <x v="0"/>
    <s v="HOM-001"/>
    <x v="3"/>
    <n v="31.01"/>
    <x v="11"/>
    <n v="1"/>
    <x v="55"/>
    <x v="4"/>
    <d v="1899-12-30T20:35:00"/>
    <s v="20"/>
    <d v="2025-01-08T00:00:00"/>
    <d v="1899-12-30T13:17:00"/>
    <x v="4"/>
    <s v="Michael Jones"/>
    <x v="0"/>
    <x v="0"/>
    <s v="Home Fragrance"/>
    <x v="0"/>
    <x v="0"/>
    <x v="1"/>
    <n v="31.01"/>
    <d v="2025-01-07T01:29:00"/>
    <d v="2024-08-28T01:07:00"/>
    <x v="0"/>
    <d v="2025-01-08T13:17:00"/>
    <d v="2025-01-08T01:29:00"/>
    <x v="0"/>
  </r>
  <r>
    <s v="ORD-20241213-04216"/>
    <x v="0"/>
    <s v="GFT-001"/>
    <x v="2"/>
    <n v="38.67"/>
    <x v="1"/>
    <n v="1"/>
    <x v="364"/>
    <x v="11"/>
    <d v="1899-12-30T09:38:00"/>
    <s v="9"/>
    <d v="2024-12-13T00:00:00"/>
    <d v="1899-12-30T14:38:00"/>
    <x v="6"/>
    <s v="Imran Chaudhry"/>
    <x v="0"/>
    <x v="1"/>
    <s v="Gifting"/>
    <x v="1"/>
    <x v="1"/>
    <x v="0"/>
    <n v="38.67"/>
    <d v="2024-12-13T01:29:00"/>
    <d v="2024-08-16T00:22:00"/>
    <x v="0"/>
    <d v="2024-12-13T14:38:00"/>
    <d v="2024-12-14T01:29:00"/>
    <x v="1"/>
  </r>
  <r>
    <s v="ORD-20241007-04217"/>
    <x v="0"/>
    <s v="PER-002"/>
    <x v="15"/>
    <n v="19.649999999999999"/>
    <x v="0"/>
    <n v="1"/>
    <x v="74"/>
    <x v="10"/>
    <d v="1899-12-30T13:10:00"/>
    <s v="13"/>
    <d v="2024-10-08T00:00:00"/>
    <d v="1899-12-30T15:10:00"/>
    <x v="35"/>
    <s v="Hassan Khan"/>
    <x v="5"/>
    <x v="1"/>
    <s v="Personalized"/>
    <x v="0"/>
    <x v="3"/>
    <x v="2"/>
    <n v="19.649999999999999"/>
    <d v="2024-10-07T00:11:00"/>
    <d v="2024-09-03T00:56:00"/>
    <x v="0"/>
    <d v="2024-10-08T15:10:00"/>
    <d v="2024-10-08T00:11:00"/>
    <x v="0"/>
  </r>
  <r>
    <s v="ORD-20250508-04218"/>
    <x v="0"/>
    <s v="GFT-001"/>
    <x v="2"/>
    <n v="37.619999999999997"/>
    <x v="6"/>
    <n v="4"/>
    <x v="41"/>
    <x v="1"/>
    <d v="1899-12-30T09:10:00"/>
    <s v="9"/>
    <d v="2025-05-08T00:00:00"/>
    <d v="1899-12-30T14:10:00"/>
    <x v="10"/>
    <s v="Faisal Al Marri"/>
    <x v="1"/>
    <x v="1"/>
    <s v="Gifting"/>
    <x v="1"/>
    <x v="1"/>
    <x v="1"/>
    <n v="150.47999999999999"/>
    <d v="2025-05-08T00:44:00"/>
    <d v="2024-08-16T00:25:00"/>
    <x v="0"/>
    <d v="2025-05-08T14:10:00"/>
    <d v="2025-05-09T00:44:00"/>
    <x v="1"/>
  </r>
  <r>
    <s v="ORD-20250419-04219"/>
    <x v="0"/>
    <s v="TOY-001"/>
    <x v="0"/>
    <n v="20.350000000000001"/>
    <x v="5"/>
    <n v="2"/>
    <x v="110"/>
    <x v="0"/>
    <d v="1899-12-30T17:03:00"/>
    <s v="17"/>
    <d v="2025-04-20T00:00:00"/>
    <d v="1899-12-30T20:03:00"/>
    <x v="0"/>
    <s v="Hamad Al Hosani"/>
    <x v="0"/>
    <x v="0"/>
    <s v="Toys"/>
    <x v="0"/>
    <x v="0"/>
    <x v="0"/>
    <n v="40.700000000000003"/>
    <d v="2025-04-19T01:07:00"/>
    <d v="2024-08-15T00:44:00"/>
    <x v="0"/>
    <d v="2025-04-20T20:03:00"/>
    <d v="2025-04-20T01:07:00"/>
    <x v="0"/>
  </r>
  <r>
    <s v="ORD-20250309-04220"/>
    <x v="0"/>
    <s v="GFT-001"/>
    <x v="2"/>
    <n v="38.67"/>
    <x v="2"/>
    <n v="1"/>
    <x v="186"/>
    <x v="2"/>
    <d v="1899-12-30T12:06:00"/>
    <s v="12"/>
    <d v="2025-03-10T00:00:00"/>
    <d v="1899-12-30T14:06:00"/>
    <x v="31"/>
    <s v="Noor Al Hosani"/>
    <x v="5"/>
    <x v="1"/>
    <s v="Gifting"/>
    <x v="0"/>
    <x v="1"/>
    <x v="0"/>
    <n v="38.67"/>
    <d v="2025-03-09T01:07:00"/>
    <d v="2024-08-30T00:33:00"/>
    <x v="0"/>
    <d v="2025-03-10T14:06:00"/>
    <d v="2025-03-10T01:07:00"/>
    <x v="0"/>
  </r>
  <r>
    <s v="ORD-20250125-04221"/>
    <x v="0"/>
    <s v="CRP-001"/>
    <x v="4"/>
    <n v="146.96"/>
    <x v="4"/>
    <n v="3"/>
    <x v="300"/>
    <x v="4"/>
    <d v="1899-12-30T17:49:00"/>
    <s v="17"/>
    <d v="2025-01-26T00:00:00"/>
    <d v="1899-12-30T20:49:00"/>
    <x v="6"/>
    <s v="Hassan Khan"/>
    <x v="0"/>
    <x v="1"/>
    <s v="Hamper"/>
    <x v="0"/>
    <x v="0"/>
    <x v="0"/>
    <n v="440.88"/>
    <d v="2025-01-25T00:11:00"/>
    <d v="2024-09-03T00:56:00"/>
    <x v="0"/>
    <d v="2025-01-26T20:49:00"/>
    <d v="2025-01-26T00:11:00"/>
    <x v="0"/>
  </r>
  <r>
    <s v="ORD-20250525-04222"/>
    <x v="0"/>
    <s v="FLW-002"/>
    <x v="5"/>
    <n v="53.48"/>
    <x v="1"/>
    <n v="1"/>
    <x v="31"/>
    <x v="1"/>
    <d v="1899-12-30T18:31:00"/>
    <s v="18"/>
    <d v="2025-05-26T00:00:00"/>
    <d v="1899-12-30T19:31:00"/>
    <x v="5"/>
    <s v="Ali Verma"/>
    <x v="0"/>
    <x v="1"/>
    <s v="Flowers"/>
    <x v="0"/>
    <x v="3"/>
    <x v="2"/>
    <n v="53.48"/>
    <d v="2025-05-25T01:18:00"/>
    <d v="2024-08-18T00:44:00"/>
    <x v="0"/>
    <d v="2025-05-26T19:31:00"/>
    <d v="2025-05-26T01:18:00"/>
    <x v="0"/>
  </r>
  <r>
    <s v="ORD-20250101-04223"/>
    <x v="0"/>
    <s v="DAT-001"/>
    <x v="6"/>
    <n v="30.14"/>
    <x v="7"/>
    <n v="2"/>
    <x v="274"/>
    <x v="4"/>
    <d v="1899-12-30T11:34:00"/>
    <s v="11"/>
    <d v="2025-01-02T00:00:00"/>
    <d v="1899-12-30T15:34:00"/>
    <x v="6"/>
    <s v="Hina Ahmed"/>
    <x v="0"/>
    <x v="0"/>
    <s v="Dates &amp; Sweets"/>
    <x v="0"/>
    <x v="1"/>
    <x v="0"/>
    <n v="60.28"/>
    <d v="2025-01-01T00:44:00"/>
    <d v="2024-08-26T00:33:00"/>
    <x v="0"/>
    <d v="2025-01-02T15:34:00"/>
    <d v="2025-01-02T00:44:00"/>
    <x v="0"/>
  </r>
  <r>
    <s v="ORD-20250327-04224"/>
    <x v="0"/>
    <s v="SWT-001"/>
    <x v="9"/>
    <n v="31.01"/>
    <x v="4"/>
    <n v="1"/>
    <x v="181"/>
    <x v="2"/>
    <d v="1899-12-30T09:35:00"/>
    <s v="9"/>
    <d v="2025-03-27T00:00:00"/>
    <d v="1899-12-30T13:35:00"/>
    <x v="7"/>
    <s v="Neha Verma"/>
    <x v="0"/>
    <x v="0"/>
    <s v="Dates &amp; Sweets"/>
    <x v="1"/>
    <x v="0"/>
    <x v="0"/>
    <n v="31.01"/>
    <d v="2025-03-27T00:56:00"/>
    <d v="2024-08-26T00:11:00"/>
    <x v="0"/>
    <d v="2025-03-27T13:35:00"/>
    <d v="2025-03-28T00:56:00"/>
    <x v="1"/>
  </r>
  <r>
    <s v="ORD-20250708-04225"/>
    <x v="0"/>
    <s v="HMP-002"/>
    <x v="8"/>
    <n v="85.46"/>
    <x v="9"/>
    <n v="3"/>
    <x v="173"/>
    <x v="8"/>
    <d v="1899-12-30T10:42:00"/>
    <s v="10"/>
    <d v="2025-07-08T00:00:00"/>
    <d v="1899-12-30T17:42:00"/>
    <x v="29"/>
    <s v="David Davis"/>
    <x v="2"/>
    <x v="1"/>
    <s v="Hamper"/>
    <x v="1"/>
    <x v="1"/>
    <x v="0"/>
    <n v="256.38"/>
    <d v="2025-07-08T00:33:00"/>
    <d v="2024-09-20T00:22:00"/>
    <x v="0"/>
    <d v="2025-07-08T17:42:00"/>
    <d v="2025-07-09T00:33:00"/>
    <x v="1"/>
  </r>
  <r>
    <s v="ORD-20250613-04226"/>
    <x v="0"/>
    <s v="PRF-001"/>
    <x v="14"/>
    <n v="100.61"/>
    <x v="12"/>
    <n v="2"/>
    <x v="235"/>
    <x v="6"/>
    <d v="1899-12-30T18:59:00"/>
    <s v="18"/>
    <d v="2025-06-14T00:00:00"/>
    <d v="1899-12-30T19:06:00"/>
    <x v="8"/>
    <s v="Aijaz Chaudhry"/>
    <x v="2"/>
    <x v="1"/>
    <s v="Perfume"/>
    <x v="0"/>
    <x v="0"/>
    <x v="0"/>
    <n v="201.22"/>
    <d v="2025-06-13T00:22:00"/>
    <d v="2024-08-11T01:29:00"/>
    <x v="0"/>
    <d v="2025-06-14T19:06:00"/>
    <d v="2025-06-14T00:22:00"/>
    <x v="0"/>
  </r>
  <r>
    <s v="ORD-20250429-04227"/>
    <x v="0"/>
    <s v="HMP-002"/>
    <x v="8"/>
    <n v="99.55"/>
    <x v="4"/>
    <n v="1"/>
    <x v="210"/>
    <x v="0"/>
    <d v="1899-12-30T21:31:00"/>
    <s v="21"/>
    <d v="2025-05-01T00:00:00"/>
    <d v="1899-12-30T11:29:00"/>
    <x v="4"/>
    <s v="David Johnson"/>
    <x v="0"/>
    <x v="1"/>
    <s v="Hamper"/>
    <x v="2"/>
    <x v="5"/>
    <x v="0"/>
    <n v="99.55"/>
    <d v="2025-04-29T01:18:00"/>
    <d v="2024-08-19T00:33:00"/>
    <x v="0"/>
    <d v="2025-05-01T11:29:00"/>
    <d v="2025-04-30T01:18:00"/>
    <x v="0"/>
  </r>
  <r>
    <s v="ORD-20241127-04228"/>
    <x v="0"/>
    <s v="FLW-002"/>
    <x v="5"/>
    <n v="52.75"/>
    <x v="1"/>
    <n v="4"/>
    <x v="313"/>
    <x v="9"/>
    <d v="1899-12-30T10:55:00"/>
    <s v="10"/>
    <d v="2024-11-27T00:00:00"/>
    <d v="1899-12-30T17:55:00"/>
    <x v="9"/>
    <s v="Meera Iqbal"/>
    <x v="2"/>
    <x v="1"/>
    <s v="Flowers"/>
    <x v="1"/>
    <x v="2"/>
    <x v="1"/>
    <n v="211"/>
    <d v="2024-11-27T00:11:00"/>
    <d v="2024-08-04T01:07:00"/>
    <x v="0"/>
    <d v="2024-11-27T17:55:00"/>
    <d v="2024-11-28T00:11:00"/>
    <x v="1"/>
  </r>
  <r>
    <s v="ORD-20250603-04229"/>
    <x v="0"/>
    <s v="CRP-001"/>
    <x v="4"/>
    <n v="153.6"/>
    <x v="4"/>
    <n v="3"/>
    <x v="107"/>
    <x v="6"/>
    <d v="1899-12-30T09:01:00"/>
    <s v="9"/>
    <d v="2025-06-03T00:00:00"/>
    <d v="1899-12-30T12:01:00"/>
    <x v="5"/>
    <s v="Imran Iqbal"/>
    <x v="0"/>
    <x v="0"/>
    <s v="Hamper"/>
    <x v="1"/>
    <x v="1"/>
    <x v="0"/>
    <n v="460.79999999999995"/>
    <d v="2025-06-03T00:44:00"/>
    <d v="2024-08-01T00:44:00"/>
    <x v="0"/>
    <d v="2025-06-03T12:01:00"/>
    <d v="2025-06-04T00:44:00"/>
    <x v="1"/>
  </r>
  <r>
    <s v="ORD-20241226-04230"/>
    <x v="0"/>
    <s v="PER-001"/>
    <x v="10"/>
    <n v="13.1"/>
    <x v="8"/>
    <n v="1"/>
    <x v="203"/>
    <x v="11"/>
    <d v="1899-12-30T14:48:00"/>
    <s v="14"/>
    <d v="2024-12-27T00:00:00"/>
    <d v="1899-12-30T18:48:00"/>
    <x v="9"/>
    <s v="Abdullah Al Falasi"/>
    <x v="2"/>
    <x v="1"/>
    <s v="Personalized"/>
    <x v="0"/>
    <x v="2"/>
    <x v="2"/>
    <n v="13.1"/>
    <d v="2024-12-26T01:07:00"/>
    <d v="2024-11-25T01:07:00"/>
    <x v="0"/>
    <d v="2024-12-27T18:48:00"/>
    <d v="2024-12-27T01:07:00"/>
    <x v="0"/>
  </r>
  <r>
    <s v="ORD-20240923-04231"/>
    <x v="0"/>
    <s v="CRP-001"/>
    <x v="4"/>
    <n v="149.80000000000001"/>
    <x v="9"/>
    <n v="3"/>
    <x v="133"/>
    <x v="3"/>
    <d v="1899-12-30T13:42:00"/>
    <s v="13"/>
    <d v="2024-09-24T00:00:00"/>
    <d v="1899-12-30T16:42:00"/>
    <x v="3"/>
    <s v="Aijaz Iqbal"/>
    <x v="0"/>
    <x v="1"/>
    <s v="Hamper"/>
    <x v="0"/>
    <x v="5"/>
    <x v="0"/>
    <n v="449.40000000000003"/>
    <d v="2024-09-23T00:33:00"/>
    <d v="2024-08-04T01:18:00"/>
    <x v="0"/>
    <d v="2024-09-24T16:42:00"/>
    <d v="2024-09-24T00:33:00"/>
    <x v="0"/>
  </r>
  <r>
    <s v="ORD-20240912-04232"/>
    <x v="0"/>
    <s v="HMP-001"/>
    <x v="11"/>
    <n v="74.37"/>
    <x v="10"/>
    <n v="1"/>
    <x v="13"/>
    <x v="3"/>
    <d v="1899-12-30T19:30:00"/>
    <s v="19"/>
    <d v="2024-09-14T00:00:00"/>
    <d v="1899-12-30T15:09:00"/>
    <x v="37"/>
    <s v="Ayesha Kumar"/>
    <x v="7"/>
    <x v="0"/>
    <s v="Hamper"/>
    <x v="2"/>
    <x v="1"/>
    <x v="0"/>
    <n v="74.37"/>
    <d v="2024-09-12T00:25:00"/>
    <d v="2024-08-24T00:44:00"/>
    <x v="0"/>
    <d v="2024-09-14T15:09:00"/>
    <d v="2024-09-13T00:25:00"/>
    <x v="0"/>
  </r>
  <r>
    <s v="ORD-20250227-04233"/>
    <x v="0"/>
    <s v="FLW-002"/>
    <x v="5"/>
    <n v="53"/>
    <x v="2"/>
    <n v="2"/>
    <x v="56"/>
    <x v="5"/>
    <d v="1899-12-30T12:41:00"/>
    <s v="12"/>
    <d v="2025-02-27T00:00:00"/>
    <d v="1899-12-30T18:41:00"/>
    <x v="4"/>
    <s v="Hina Shaikh"/>
    <x v="0"/>
    <x v="0"/>
    <s v="Flowers"/>
    <x v="1"/>
    <x v="3"/>
    <x v="2"/>
    <n v="106"/>
    <d v="2025-02-27T00:22:00"/>
    <d v="2024-08-02T00:56:00"/>
    <x v="0"/>
    <d v="2025-02-27T18:41:00"/>
    <d v="2025-02-28T00:22:00"/>
    <x v="1"/>
  </r>
  <r>
    <s v="ORD-20250212-04234"/>
    <x v="0"/>
    <s v="GFT-001"/>
    <x v="2"/>
    <n v="39.83"/>
    <x v="6"/>
    <n v="1"/>
    <x v="289"/>
    <x v="5"/>
    <d v="1899-12-30T13:06:00"/>
    <s v="13"/>
    <d v="2025-02-12T00:00:00"/>
    <d v="1899-12-30T19:06:00"/>
    <x v="5"/>
    <s v="Faisal Al Shamsi"/>
    <x v="0"/>
    <x v="1"/>
    <s v="Gifting"/>
    <x v="1"/>
    <x v="1"/>
    <x v="1"/>
    <n v="39.83"/>
    <d v="2025-02-12T00:33:00"/>
    <d v="2024-11-19T01:18:00"/>
    <x v="0"/>
    <d v="2025-02-12T19:06:00"/>
    <d v="2025-02-13T00:33:00"/>
    <x v="1"/>
  </r>
  <r>
    <s v="ORD-20250308-04235"/>
    <x v="0"/>
    <s v="PAF-001"/>
    <x v="12"/>
    <n v="20.440000000000001"/>
    <x v="11"/>
    <n v="3"/>
    <x v="75"/>
    <x v="2"/>
    <d v="1899-12-30T17:04:00"/>
    <s v="17"/>
    <d v="2025-03-09T00:00:00"/>
    <d v="1899-12-30T20:04:00"/>
    <x v="10"/>
    <s v="Hamad Al Shamsi"/>
    <x v="1"/>
    <x v="0"/>
    <s v="Bakery"/>
    <x v="0"/>
    <x v="2"/>
    <x v="0"/>
    <n v="61.320000000000007"/>
    <d v="2025-03-08T00:11:00"/>
    <d v="2024-08-28T00:33:00"/>
    <x v="0"/>
    <d v="2025-03-09T20:04:00"/>
    <d v="2025-03-09T00:11:00"/>
    <x v="0"/>
  </r>
  <r>
    <s v="ORD-20250610-04236"/>
    <x v="0"/>
    <s v="DAT-001"/>
    <x v="6"/>
    <n v="32.33"/>
    <x v="7"/>
    <n v="1"/>
    <x v="9"/>
    <x v="6"/>
    <d v="1899-12-30T12:00:00"/>
    <s v="12"/>
    <d v="2025-06-10T00:00:00"/>
    <d v="1899-12-30T17:00:00"/>
    <x v="17"/>
    <s v="Olivia Taylor"/>
    <x v="2"/>
    <x v="1"/>
    <s v="Dates &amp; Sweets"/>
    <x v="1"/>
    <x v="0"/>
    <x v="1"/>
    <n v="32.33"/>
    <d v="2025-06-10T00:00:00"/>
    <d v="2024-08-06T00:22:00"/>
    <x v="0"/>
    <d v="2025-06-10T17:00:00"/>
    <d v="2025-06-11T00:00:00"/>
    <x v="1"/>
  </r>
  <r>
    <s v="ORD-20250129-04237"/>
    <x v="0"/>
    <s v="HMP-001"/>
    <x v="11"/>
    <n v="77.14"/>
    <x v="10"/>
    <n v="1"/>
    <x v="249"/>
    <x v="4"/>
    <d v="1899-12-30T10:51:00"/>
    <s v="10"/>
    <d v="2025-01-29T00:00:00"/>
    <d v="1899-12-30T16:51:00"/>
    <x v="28"/>
    <s v="Yousef Al Falasi"/>
    <x v="3"/>
    <x v="1"/>
    <s v="Hamper"/>
    <x v="1"/>
    <x v="0"/>
    <x v="0"/>
    <n v="77.14"/>
    <d v="2025-01-29T00:33:00"/>
    <d v="2024-11-09T00:44:00"/>
    <x v="0"/>
    <d v="2025-01-29T16:51:00"/>
    <d v="2025-01-30T00:33:00"/>
    <x v="1"/>
  </r>
  <r>
    <s v="ORD-20250420-04238"/>
    <x v="0"/>
    <s v="CKE-001"/>
    <x v="7"/>
    <n v="60.55"/>
    <x v="8"/>
    <n v="2"/>
    <x v="373"/>
    <x v="0"/>
    <d v="1899-12-30T16:17:00"/>
    <s v="16"/>
    <d v="2025-04-21T00:00:00"/>
    <d v="1899-12-30T21:17:00"/>
    <x v="34"/>
    <s v="Bilal Verma"/>
    <x v="3"/>
    <x v="0"/>
    <s v="Cakes"/>
    <x v="0"/>
    <x v="0"/>
    <x v="1"/>
    <n v="121.1"/>
    <d v="2025-04-20T00:22:00"/>
    <d v="2024-08-13T00:44:00"/>
    <x v="0"/>
    <d v="2025-04-21T21:17:00"/>
    <d v="2025-04-21T00:22:00"/>
    <x v="0"/>
  </r>
  <r>
    <s v="ORD-20250429-04239"/>
    <x v="0"/>
    <s v="BAL-001"/>
    <x v="13"/>
    <n v="23.67"/>
    <x v="5"/>
    <n v="2"/>
    <x v="210"/>
    <x v="0"/>
    <d v="1899-12-30T11:27:00"/>
    <s v="11"/>
    <d v="2025-04-30T00:00:00"/>
    <d v="1899-12-30T14:27:00"/>
    <x v="0"/>
    <s v="Ahmed Al Falasi"/>
    <x v="0"/>
    <x v="1"/>
    <s v="Balloons"/>
    <x v="0"/>
    <x v="2"/>
    <x v="0"/>
    <n v="47.34"/>
    <d v="2025-04-29T00:33:00"/>
    <d v="2024-08-23T00:33:00"/>
    <x v="0"/>
    <d v="2025-04-30T14:27:00"/>
    <d v="2025-04-30T00:33:00"/>
    <x v="0"/>
  </r>
  <r>
    <s v="ORD-20241127-04240"/>
    <x v="0"/>
    <s v="GFT-001"/>
    <x v="2"/>
    <n v="32.950000000000003"/>
    <x v="12"/>
    <n v="2"/>
    <x v="313"/>
    <x v="9"/>
    <d v="1899-12-30T11:12:00"/>
    <s v="11"/>
    <d v="2024-11-27T00:00:00"/>
    <d v="1899-12-30T16:12:00"/>
    <x v="23"/>
    <s v="Hassan Al Mansoori"/>
    <x v="5"/>
    <x v="1"/>
    <s v="Gifting"/>
    <x v="1"/>
    <x v="3"/>
    <x v="2"/>
    <n v="65.900000000000006"/>
    <d v="2024-11-27T01:07:00"/>
    <d v="2024-08-05T01:29:00"/>
    <x v="0"/>
    <d v="2024-11-27T16:12:00"/>
    <d v="2024-11-28T01:07:00"/>
    <x v="1"/>
  </r>
  <r>
    <s v="ORD-20250620-04241"/>
    <x v="0"/>
    <s v="CKE-001"/>
    <x v="7"/>
    <n v="59.82"/>
    <x v="5"/>
    <n v="1"/>
    <x v="296"/>
    <x v="6"/>
    <d v="1899-12-30T18:43:00"/>
    <s v="18"/>
    <d v="2025-06-22T00:00:00"/>
    <d v="1899-12-30T13:27:00"/>
    <x v="1"/>
    <s v="Fatima Al Mansoori"/>
    <x v="1"/>
    <x v="0"/>
    <s v="Cakes"/>
    <x v="2"/>
    <x v="3"/>
    <x v="1"/>
    <n v="59.82"/>
    <d v="2025-06-20T00:11:00"/>
    <d v="2024-08-06T01:29:00"/>
    <x v="0"/>
    <d v="2025-06-22T13:27:00"/>
    <d v="2025-06-21T00:11:00"/>
    <x v="0"/>
  </r>
  <r>
    <s v="ORD-20241021-04242"/>
    <x v="0"/>
    <s v="CRP-001"/>
    <x v="4"/>
    <n v="131.46"/>
    <x v="9"/>
    <n v="4"/>
    <x v="226"/>
    <x v="10"/>
    <d v="1899-12-30T11:11:00"/>
    <s v="11"/>
    <d v="2024-10-22T00:00:00"/>
    <d v="1899-12-30T16:11:00"/>
    <x v="32"/>
    <s v="James Smith"/>
    <x v="7"/>
    <x v="0"/>
    <s v="Hamper"/>
    <x v="0"/>
    <x v="3"/>
    <x v="0"/>
    <n v="525.84"/>
    <d v="2024-10-21T00:22:00"/>
    <d v="2024-10-14T01:29:00"/>
    <x v="0"/>
    <d v="2024-10-22T16:11:00"/>
    <d v="2024-10-22T00:22:00"/>
    <x v="0"/>
  </r>
  <r>
    <s v="ORD-20250123-04243"/>
    <x v="0"/>
    <s v="HMP-001"/>
    <x v="11"/>
    <n v="77.319999999999993"/>
    <x v="9"/>
    <n v="3"/>
    <x v="196"/>
    <x v="4"/>
    <d v="1899-12-30T19:38:00"/>
    <s v="19"/>
    <d v="2025-01-25T00:00:00"/>
    <d v="1899-12-30T11:51:00"/>
    <x v="17"/>
    <s v="Mohammed Al Nahyan"/>
    <x v="2"/>
    <x v="1"/>
    <s v="Hamper"/>
    <x v="2"/>
    <x v="1"/>
    <x v="1"/>
    <n v="231.95999999999998"/>
    <d v="2025-01-23T00:56:00"/>
    <d v="2024-08-20T00:11:00"/>
    <x v="0"/>
    <d v="2025-01-25T11:51:00"/>
    <d v="2025-01-24T00:56:00"/>
    <x v="0"/>
  </r>
  <r>
    <s v="ORD-20241225-04244"/>
    <x v="0"/>
    <s v="PAF-001"/>
    <x v="12"/>
    <n v="23.47"/>
    <x v="5"/>
    <n v="1"/>
    <x v="221"/>
    <x v="11"/>
    <d v="1899-12-30T11:47:00"/>
    <s v="11"/>
    <d v="2024-12-25T00:00:00"/>
    <d v="1899-12-30T18:47:00"/>
    <x v="21"/>
    <s v="Mohammed Al Bateen"/>
    <x v="4"/>
    <x v="0"/>
    <s v="Bakery"/>
    <x v="1"/>
    <x v="1"/>
    <x v="0"/>
    <n v="23.47"/>
    <d v="2024-12-25T00:22:00"/>
    <d v="2024-09-05T00:22:00"/>
    <x v="0"/>
    <d v="2024-12-25T18:47:00"/>
    <d v="2024-12-26T00:22:00"/>
    <x v="1"/>
  </r>
  <r>
    <s v="ORD-20250521-04245"/>
    <x v="0"/>
    <s v="FLW-002"/>
    <x v="5"/>
    <n v="52.01"/>
    <x v="3"/>
    <n v="2"/>
    <x v="316"/>
    <x v="1"/>
    <d v="1899-12-30T19:53:00"/>
    <s v="19"/>
    <d v="2025-05-24T00:00:00"/>
    <d v="1899-12-30T14:55:00"/>
    <x v="24"/>
    <s v="Saeed Al Bateen"/>
    <x v="1"/>
    <x v="1"/>
    <s v="Flowers"/>
    <x v="2"/>
    <x v="0"/>
    <x v="0"/>
    <n v="104.02"/>
    <d v="2025-05-21T00:22:00"/>
    <d v="2024-10-26T00:56:00"/>
    <x v="0"/>
    <d v="2025-05-24T14:55:00"/>
    <d v="2025-05-22T00:22:00"/>
    <x v="0"/>
  </r>
  <r>
    <s v="ORD-20250626-04246"/>
    <x v="0"/>
    <s v="BAL-001"/>
    <x v="13"/>
    <n v="19.170000000000002"/>
    <x v="5"/>
    <n v="3"/>
    <x v="103"/>
    <x v="6"/>
    <d v="1899-12-30T11:57:00"/>
    <s v="11"/>
    <d v="2025-06-27T00:00:00"/>
    <d v="1899-12-30T11:57:00"/>
    <x v="15"/>
    <s v="David Smith"/>
    <x v="2"/>
    <x v="0"/>
    <s v="Balloons"/>
    <x v="0"/>
    <x v="1"/>
    <x v="0"/>
    <n v="57.510000000000005"/>
    <d v="2025-06-26T01:07:00"/>
    <d v="2024-10-12T01:15:00"/>
    <x v="0"/>
    <d v="2025-06-27T11:57:00"/>
    <d v="2025-06-27T01:07:00"/>
    <x v="0"/>
  </r>
  <r>
    <s v="ORD-20250114-04247"/>
    <x v="0"/>
    <s v="HOM-001"/>
    <x v="3"/>
    <n v="31.26"/>
    <x v="6"/>
    <n v="1"/>
    <x v="46"/>
    <x v="4"/>
    <d v="1899-12-30T17:21:00"/>
    <s v="17"/>
    <d v="2025-01-15T00:00:00"/>
    <d v="1899-12-30T20:21:00"/>
    <x v="26"/>
    <s v="Yousef Al Suwaidi"/>
    <x v="1"/>
    <x v="1"/>
    <s v="Home Fragrance"/>
    <x v="0"/>
    <x v="5"/>
    <x v="2"/>
    <n v="31.26"/>
    <d v="2025-01-14T01:07:00"/>
    <d v="2024-09-22T00:33:00"/>
    <x v="0"/>
    <d v="2025-01-15T20:21:00"/>
    <d v="2025-01-15T01:07:00"/>
    <x v="0"/>
  </r>
  <r>
    <s v="ORD-20240826-04248"/>
    <x v="0"/>
    <s v="FLW-002"/>
    <x v="5"/>
    <n v="49.63"/>
    <x v="3"/>
    <n v="1"/>
    <x v="32"/>
    <x v="7"/>
    <d v="1899-12-30T19:33:00"/>
    <s v="19"/>
    <d v="2024-08-28T00:00:00"/>
    <d v="1899-12-30T19:33:00"/>
    <x v="12"/>
    <s v="Hina Ahmed"/>
    <x v="1"/>
    <x v="1"/>
    <s v="Flowers"/>
    <x v="2"/>
    <x v="1"/>
    <x v="1"/>
    <n v="49.63"/>
    <d v="2024-08-26T00:33:00"/>
    <d v="2024-08-26T00:33:00"/>
    <x v="1"/>
    <d v="2024-08-28T19:33:00"/>
    <d v="2024-08-27T00:33:00"/>
    <x v="0"/>
  </r>
  <r>
    <s v="ORD-20250226-04249"/>
    <x v="0"/>
    <s v="DAT-001"/>
    <x v="6"/>
    <n v="24.32"/>
    <x v="7"/>
    <n v="1"/>
    <x v="264"/>
    <x v="5"/>
    <d v="1899-12-30T13:23:00"/>
    <s v="13"/>
    <d v="2025-02-26T00:00:00"/>
    <d v="1899-12-30T19:23:00"/>
    <x v="4"/>
    <s v="Saeed Al Nahyan"/>
    <x v="0"/>
    <x v="1"/>
    <s v="Dates &amp; Sweets"/>
    <x v="1"/>
    <x v="0"/>
    <x v="0"/>
    <n v="24.32"/>
    <d v="2025-02-26T01:29:00"/>
    <d v="2024-09-12T00:11:00"/>
    <x v="0"/>
    <d v="2025-02-26T19:23:00"/>
    <d v="2025-02-27T01:29:00"/>
    <x v="1"/>
  </r>
  <r>
    <s v="ORD-20250414-04250"/>
    <x v="0"/>
    <s v="HOM-001"/>
    <x v="3"/>
    <n v="23.2"/>
    <x v="11"/>
    <n v="2"/>
    <x v="211"/>
    <x v="0"/>
    <d v="1899-12-30T11:57:00"/>
    <s v="11"/>
    <d v="2025-04-14T00:00:00"/>
    <d v="1899-12-30T18:57:00"/>
    <x v="11"/>
    <s v="Arjun Patel"/>
    <x v="0"/>
    <x v="1"/>
    <s v="Home Fragrance"/>
    <x v="1"/>
    <x v="1"/>
    <x v="0"/>
    <n v="46.4"/>
    <d v="2025-04-14T01:07:00"/>
    <d v="2024-09-08T00:33:00"/>
    <x v="0"/>
    <d v="2025-04-14T18:57:00"/>
    <d v="2025-04-15T01:07:00"/>
    <x v="1"/>
  </r>
  <r>
    <s v="ORD-20240813-04251"/>
    <x v="0"/>
    <s v="FLW-002"/>
    <x v="5"/>
    <n v="58.58"/>
    <x v="2"/>
    <n v="2"/>
    <x v="91"/>
    <x v="7"/>
    <d v="1899-12-30T15:59:00"/>
    <s v="15"/>
    <d v="2024-08-14T00:00:00"/>
    <d v="1899-12-30T17:59:00"/>
    <x v="29"/>
    <s v="Arjun Shah"/>
    <x v="2"/>
    <x v="1"/>
    <s v="Flowers"/>
    <x v="0"/>
    <x v="1"/>
    <x v="0"/>
    <n v="117.16"/>
    <d v="2024-08-13T00:22:00"/>
    <d v="2024-08-09T01:29:00"/>
    <x v="0"/>
    <d v="2024-08-14T17:59:00"/>
    <d v="2024-08-14T00:22:00"/>
    <x v="0"/>
  </r>
  <r>
    <s v="ORD-20241121-04252"/>
    <x v="0"/>
    <s v="CRP-001"/>
    <x v="4"/>
    <n v="147.29"/>
    <x v="4"/>
    <n v="3"/>
    <x v="96"/>
    <x v="9"/>
    <d v="1899-12-30T10:55:00"/>
    <s v="10"/>
    <d v="2024-11-21T00:00:00"/>
    <d v="1899-12-30T15:55:00"/>
    <x v="29"/>
    <s v="Ahmed Al Hosani"/>
    <x v="2"/>
    <x v="0"/>
    <s v="Hamper"/>
    <x v="1"/>
    <x v="1"/>
    <x v="0"/>
    <n v="441.87"/>
    <d v="2024-11-21T00:11:00"/>
    <d v="2024-08-13T00:44:00"/>
    <x v="0"/>
    <d v="2024-11-21T15:55:00"/>
    <d v="2024-11-22T00:11:00"/>
    <x v="1"/>
  </r>
  <r>
    <s v="ORD-20250606-04253"/>
    <x v="0"/>
    <s v="FLW-001"/>
    <x v="1"/>
    <n v="54.44"/>
    <x v="1"/>
    <n v="2"/>
    <x v="21"/>
    <x v="6"/>
    <d v="1899-12-30T11:04:00"/>
    <s v="11"/>
    <d v="2025-06-06T00:00:00"/>
    <d v="1899-12-30T17:04:00"/>
    <x v="14"/>
    <s v="Arjun Patel"/>
    <x v="1"/>
    <x v="1"/>
    <s v="Flowers"/>
    <x v="1"/>
    <x v="1"/>
    <x v="0"/>
    <n v="108.88"/>
    <d v="2025-06-06T00:11:00"/>
    <d v="2024-09-08T00:33:00"/>
    <x v="0"/>
    <d v="2025-06-06T17:04:00"/>
    <d v="2025-06-07T00:11:00"/>
    <x v="1"/>
  </r>
  <r>
    <s v="ORD-20250727-04254"/>
    <x v="0"/>
    <s v="GFT-001"/>
    <x v="2"/>
    <n v="36.78"/>
    <x v="6"/>
    <n v="1"/>
    <x v="350"/>
    <x v="8"/>
    <d v="1899-12-30T17:42:00"/>
    <s v="17"/>
    <d v="2025-07-28T00:00:00"/>
    <d v="1899-12-30T19:42:00"/>
    <x v="11"/>
    <s v="Bilal Verma"/>
    <x v="0"/>
    <x v="0"/>
    <s v="Gifting"/>
    <x v="0"/>
    <x v="0"/>
    <x v="2"/>
    <n v="36.78"/>
    <d v="2025-07-27T01:15:00"/>
    <d v="2024-08-13T00:44:00"/>
    <x v="0"/>
    <d v="2025-07-28T19:42:00"/>
    <d v="2025-07-28T01:15:00"/>
    <x v="0"/>
  </r>
  <r>
    <s v="ORD-20240809-04255"/>
    <x v="0"/>
    <s v="GFT-001"/>
    <x v="2"/>
    <n v="39.53"/>
    <x v="3"/>
    <n v="1"/>
    <x v="156"/>
    <x v="7"/>
    <d v="1899-12-30T19:55:00"/>
    <s v="19"/>
    <d v="2024-08-10T00:00:00"/>
    <d v="1899-12-30T20:55:00"/>
    <x v="26"/>
    <s v="Hamad Al Bateen"/>
    <x v="1"/>
    <x v="1"/>
    <s v="Gifting"/>
    <x v="0"/>
    <x v="5"/>
    <x v="1"/>
    <n v="39.53"/>
    <d v="2024-08-09T00:11:00"/>
    <d v="2024-08-09T00:11:00"/>
    <x v="1"/>
    <d v="2024-08-10T20:55:00"/>
    <d v="2024-08-10T00:11:00"/>
    <x v="0"/>
  </r>
  <r>
    <s v="ORD-20241228-04256"/>
    <x v="0"/>
    <s v="HOM-001"/>
    <x v="3"/>
    <n v="26.66"/>
    <x v="6"/>
    <n v="1"/>
    <x v="59"/>
    <x v="11"/>
    <d v="1899-12-30T11:06:00"/>
    <s v="11"/>
    <d v="2024-12-28T00:00:00"/>
    <d v="1899-12-30T15:06:00"/>
    <x v="19"/>
    <s v="Maryam Al Marri"/>
    <x v="0"/>
    <x v="0"/>
    <s v="Home Fragrance"/>
    <x v="1"/>
    <x v="0"/>
    <x v="0"/>
    <n v="26.66"/>
    <d v="2024-12-28T00:25:00"/>
    <d v="2024-09-02T00:33:00"/>
    <x v="0"/>
    <d v="2024-12-28T15:06:00"/>
    <d v="2024-12-29T00:25:00"/>
    <x v="1"/>
  </r>
  <r>
    <s v="ORD-20241202-04257"/>
    <x v="0"/>
    <s v="PAF-001"/>
    <x v="12"/>
    <n v="21.94"/>
    <x v="11"/>
    <n v="2"/>
    <x v="261"/>
    <x v="11"/>
    <d v="1899-12-30T12:58:00"/>
    <s v="12"/>
    <d v="2024-12-04T00:00:00"/>
    <d v="1899-12-30T14:58:00"/>
    <x v="29"/>
    <s v="David Jones"/>
    <x v="2"/>
    <x v="1"/>
    <s v="Bakery"/>
    <x v="2"/>
    <x v="5"/>
    <x v="0"/>
    <n v="43.88"/>
    <d v="2024-12-02T01:18:00"/>
    <d v="2024-11-26T01:29:00"/>
    <x v="0"/>
    <d v="2024-12-04T14:58:00"/>
    <d v="2024-12-03T01:18:00"/>
    <x v="0"/>
  </r>
  <r>
    <s v="ORD-20240823-04258"/>
    <x v="0"/>
    <s v="SWT-001"/>
    <x v="9"/>
    <n v="24.38"/>
    <x v="7"/>
    <n v="3"/>
    <x v="16"/>
    <x v="7"/>
    <d v="1899-12-30T12:08:00"/>
    <s v="12"/>
    <d v="2024-08-24T00:00:00"/>
    <d v="1899-12-30T17:08:00"/>
    <x v="16"/>
    <s v="Ayesha Verma"/>
    <x v="0"/>
    <x v="0"/>
    <s v="Dates &amp; Sweets"/>
    <x v="0"/>
    <x v="5"/>
    <x v="2"/>
    <n v="73.14"/>
    <d v="2024-08-23T00:56:00"/>
    <d v="2024-08-23T00:56:00"/>
    <x v="1"/>
    <d v="2024-08-24T17:08:00"/>
    <d v="2024-08-24T00:56:00"/>
    <x v="0"/>
  </r>
  <r>
    <s v="ORD-20241009-04259"/>
    <x v="0"/>
    <s v="HOM-001"/>
    <x v="3"/>
    <n v="29.45"/>
    <x v="11"/>
    <n v="1"/>
    <x v="292"/>
    <x v="10"/>
    <d v="1899-12-30T16:15:00"/>
    <s v="16"/>
    <d v="2024-10-10T00:00:00"/>
    <d v="1899-12-30T16:15:00"/>
    <x v="29"/>
    <s v="Hamad Al Mansoori"/>
    <x v="2"/>
    <x v="1"/>
    <s v="Home Fragrance"/>
    <x v="0"/>
    <x v="1"/>
    <x v="0"/>
    <n v="29.45"/>
    <d v="2024-10-09T00:33:00"/>
    <d v="2024-08-10T00:56:00"/>
    <x v="0"/>
    <d v="2024-10-10T16:15:00"/>
    <d v="2024-10-10T00:33:00"/>
    <x v="0"/>
  </r>
  <r>
    <s v="ORD-20250402-04260"/>
    <x v="0"/>
    <s v="FLW-002"/>
    <x v="5"/>
    <n v="53.91"/>
    <x v="3"/>
    <n v="3"/>
    <x v="218"/>
    <x v="0"/>
    <d v="1899-12-30T16:36:00"/>
    <s v="16"/>
    <d v="2025-04-03T00:00:00"/>
    <d v="1899-12-30T20:36:00"/>
    <x v="8"/>
    <s v="Ali Khan"/>
    <x v="2"/>
    <x v="1"/>
    <s v="Flowers"/>
    <x v="0"/>
    <x v="0"/>
    <x v="1"/>
    <n v="161.72999999999999"/>
    <d v="2025-04-02T01:07:00"/>
    <d v="2024-08-17T00:56:00"/>
    <x v="0"/>
    <d v="2025-04-03T20:36:00"/>
    <d v="2025-04-03T01:07:00"/>
    <x v="0"/>
  </r>
  <r>
    <s v="ORD-20241206-04261"/>
    <x v="0"/>
    <s v="PER-002"/>
    <x v="15"/>
    <n v="21"/>
    <x v="0"/>
    <n v="1"/>
    <x v="324"/>
    <x v="11"/>
    <d v="1899-12-30T13:05:00"/>
    <s v="13"/>
    <d v="2024-12-06T00:00:00"/>
    <d v="1899-12-30T19:05:00"/>
    <x v="16"/>
    <s v="Ayesha Shaikh"/>
    <x v="0"/>
    <x v="1"/>
    <s v="Personalized"/>
    <x v="1"/>
    <x v="0"/>
    <x v="1"/>
    <n v="21"/>
    <d v="2024-12-06T01:29:00"/>
    <d v="2024-09-06T00:11:00"/>
    <x v="0"/>
    <d v="2024-12-06T19:05:00"/>
    <d v="2024-12-07T01:29:00"/>
    <x v="1"/>
  </r>
  <r>
    <s v="ORD-20250329-04262"/>
    <x v="0"/>
    <s v="HMP-001"/>
    <x v="11"/>
    <n v="75.27"/>
    <x v="12"/>
    <n v="2"/>
    <x v="375"/>
    <x v="2"/>
    <d v="1899-12-30T19:55:00"/>
    <s v="19"/>
    <d v="2025-03-31T00:00:00"/>
    <d v="1899-12-30T19:59:00"/>
    <x v="3"/>
    <s v="Ali Patel"/>
    <x v="0"/>
    <x v="0"/>
    <s v="Hamper"/>
    <x v="2"/>
    <x v="2"/>
    <x v="1"/>
    <n v="150.54"/>
    <d v="2025-03-29T00:11:00"/>
    <d v="2024-08-29T00:56:00"/>
    <x v="0"/>
    <d v="2025-03-31T19:59:00"/>
    <d v="2025-03-30T00:11:00"/>
    <x v="0"/>
  </r>
  <r>
    <s v="ORD-20241230-04263"/>
    <x v="0"/>
    <s v="DAT-001"/>
    <x v="6"/>
    <n v="30.45"/>
    <x v="4"/>
    <n v="1"/>
    <x v="192"/>
    <x v="11"/>
    <d v="1899-12-30T19:53:00"/>
    <s v="19"/>
    <d v="2024-12-31T00:00:00"/>
    <d v="1899-12-30T19:53:00"/>
    <x v="5"/>
    <s v="Omar Al Mansoori"/>
    <x v="2"/>
    <x v="0"/>
    <s v="Dates &amp; Sweets"/>
    <x v="0"/>
    <x v="5"/>
    <x v="0"/>
    <n v="30.45"/>
    <d v="2024-12-30T00:22:00"/>
    <d v="2024-12-30T00:22:00"/>
    <x v="1"/>
    <d v="2024-12-31T19:53:00"/>
    <d v="2024-12-31T00:22:00"/>
    <x v="0"/>
  </r>
  <r>
    <s v="ORD-20240801-04264"/>
    <x v="0"/>
    <s v="PER-001"/>
    <x v="10"/>
    <n v="12.68"/>
    <x v="8"/>
    <n v="1"/>
    <x v="177"/>
    <x v="7"/>
    <d v="1899-12-30T19:10:00"/>
    <s v="19"/>
    <d v="2024-08-03T00:00:00"/>
    <d v="1899-12-30T17:35:00"/>
    <x v="25"/>
    <s v="Emily Smith"/>
    <x v="6"/>
    <x v="0"/>
    <s v="Personalized"/>
    <x v="2"/>
    <x v="1"/>
    <x v="0"/>
    <n v="12.68"/>
    <d v="2024-08-01T00:11:00"/>
    <d v="2024-08-01T00:11:00"/>
    <x v="1"/>
    <d v="2024-08-03T17:35:00"/>
    <d v="2024-08-02T00:11:00"/>
    <x v="0"/>
  </r>
  <r>
    <s v="ORD-20240822-04265"/>
    <x v="0"/>
    <s v="FLW-002"/>
    <x v="5"/>
    <n v="64.48"/>
    <x v="3"/>
    <n v="1"/>
    <x v="157"/>
    <x v="7"/>
    <d v="1899-12-30T20:39:00"/>
    <s v="20"/>
    <d v="2024-08-24T00:00:00"/>
    <d v="1899-12-30T14:11:00"/>
    <x v="4"/>
    <s v="Sophia Jones"/>
    <x v="0"/>
    <x v="0"/>
    <s v="Flowers"/>
    <x v="2"/>
    <x v="2"/>
    <x v="0"/>
    <n v="64.48"/>
    <d v="2024-08-22T01:07:00"/>
    <d v="2024-08-03T00:25:00"/>
    <x v="0"/>
    <d v="2024-08-24T14:11:00"/>
    <d v="2024-08-23T01:07:00"/>
    <x v="0"/>
  </r>
  <r>
    <s v="ORD-20250731-04266"/>
    <x v="0"/>
    <s v="HMP-001"/>
    <x v="11"/>
    <n v="73.11"/>
    <x v="12"/>
    <n v="2"/>
    <x v="205"/>
    <x v="8"/>
    <d v="1899-12-30T09:12:00"/>
    <s v="9"/>
    <d v="2025-07-31T00:00:00"/>
    <d v="1899-12-30T14:12:00"/>
    <x v="0"/>
    <s v="John Jones"/>
    <x v="0"/>
    <x v="1"/>
    <s v="Hamper"/>
    <x v="1"/>
    <x v="1"/>
    <x v="0"/>
    <n v="146.22"/>
    <d v="2025-07-31T00:33:00"/>
    <d v="2024-08-03T01:07:00"/>
    <x v="0"/>
    <d v="2025-07-31T14:12:00"/>
    <d v="2025-08-01T00:33:00"/>
    <x v="1"/>
  </r>
  <r>
    <s v="ORD-20250729-04267"/>
    <x v="0"/>
    <s v="CHC-001"/>
    <x v="17"/>
    <n v="16.64"/>
    <x v="1"/>
    <n v="1"/>
    <x v="194"/>
    <x v="8"/>
    <d v="1899-12-30T17:19:00"/>
    <s v="17"/>
    <d v="2025-07-30T00:00:00"/>
    <d v="1899-12-30T19:19:00"/>
    <x v="6"/>
    <s v="Fatima Al Marri"/>
    <x v="0"/>
    <x v="1"/>
    <s v="Chocolate"/>
    <x v="0"/>
    <x v="2"/>
    <x v="1"/>
    <n v="16.64"/>
    <d v="2025-07-29T01:18:00"/>
    <d v="2024-08-03T00:33:00"/>
    <x v="0"/>
    <d v="2025-07-30T19:19:00"/>
    <d v="2025-07-30T01:18:00"/>
    <x v="0"/>
  </r>
  <r>
    <s v="ORD-20241011-04268"/>
    <x v="0"/>
    <s v="PRF-001"/>
    <x v="14"/>
    <n v="122.36"/>
    <x v="10"/>
    <n v="1"/>
    <x v="190"/>
    <x v="10"/>
    <d v="1899-12-30T14:46:00"/>
    <s v="14"/>
    <d v="2024-10-12T00:00:00"/>
    <d v="1899-12-30T16:46:00"/>
    <x v="0"/>
    <s v="Farhan Patel"/>
    <x v="0"/>
    <x v="1"/>
    <s v="Perfume"/>
    <x v="0"/>
    <x v="0"/>
    <x v="1"/>
    <n v="122.36"/>
    <d v="2024-10-11T01:18:00"/>
    <d v="2024-08-31T01:25:00"/>
    <x v="0"/>
    <d v="2024-10-12T16:46:00"/>
    <d v="2024-10-12T01:18:00"/>
    <x v="0"/>
  </r>
  <r>
    <s v="ORD-20241022-04269"/>
    <x v="0"/>
    <s v="GFT-001"/>
    <x v="2"/>
    <n v="32.75"/>
    <x v="12"/>
    <n v="1"/>
    <x v="184"/>
    <x v="10"/>
    <d v="1899-12-30T18:53:00"/>
    <s v="18"/>
    <d v="2024-10-23T00:00:00"/>
    <d v="1899-12-30T20:53:00"/>
    <x v="2"/>
    <s v="Farhan Chaudhry"/>
    <x v="0"/>
    <x v="0"/>
    <s v="Gifting"/>
    <x v="0"/>
    <x v="1"/>
    <x v="0"/>
    <n v="32.75"/>
    <d v="2024-10-22T00:56:00"/>
    <d v="2024-09-23T00:25:00"/>
    <x v="0"/>
    <d v="2024-10-23T20:53:00"/>
    <d v="2024-10-23T00:56:00"/>
    <x v="0"/>
  </r>
  <r>
    <s v="ORD-20250624-04270"/>
    <x v="0"/>
    <s v="CKE-001"/>
    <x v="7"/>
    <n v="61.52"/>
    <x v="8"/>
    <n v="2"/>
    <x v="346"/>
    <x v="6"/>
    <d v="1899-12-30T10:39:00"/>
    <s v="10"/>
    <d v="2025-06-25T00:00:00"/>
    <d v="1899-12-30T12:39:00"/>
    <x v="12"/>
    <s v="Reem Al Nahyan"/>
    <x v="1"/>
    <x v="0"/>
    <s v="Cakes"/>
    <x v="0"/>
    <x v="0"/>
    <x v="0"/>
    <n v="123.04"/>
    <d v="2025-06-24T01:15:00"/>
    <d v="2024-08-10T00:11:00"/>
    <x v="0"/>
    <d v="2025-06-25T12:39:00"/>
    <d v="2025-06-25T01:15:00"/>
    <x v="0"/>
  </r>
  <r>
    <s v="ORD-20250801-04271"/>
    <x v="0"/>
    <s v="HMP-001"/>
    <x v="11"/>
    <n v="71.61"/>
    <x v="9"/>
    <n v="3"/>
    <x v="315"/>
    <x v="7"/>
    <d v="1899-12-30T14:07:00"/>
    <s v="14"/>
    <d v="2025-08-01T00:00:00"/>
    <d v="1899-12-30T21:07:00"/>
    <x v="21"/>
    <s v="Michael Miller"/>
    <x v="4"/>
    <x v="1"/>
    <s v="Hamper"/>
    <x v="1"/>
    <x v="2"/>
    <x v="0"/>
    <n v="214.82999999999998"/>
    <d v="2025-08-01T00:44:00"/>
    <d v="2024-10-07T01:29:00"/>
    <x v="0"/>
    <d v="2025-08-01T21:07:00"/>
    <d v="2025-08-02T00:44:00"/>
    <x v="1"/>
  </r>
  <r>
    <s v="ORD-20250313-04272"/>
    <x v="0"/>
    <s v="HMP-002"/>
    <x v="8"/>
    <n v="85.88"/>
    <x v="7"/>
    <n v="1"/>
    <x v="45"/>
    <x v="2"/>
    <d v="1899-12-30T15:02:00"/>
    <s v="15"/>
    <d v="2025-03-14T00:00:00"/>
    <d v="1899-12-30T15:02:00"/>
    <x v="18"/>
    <s v="Noor Al Bateen"/>
    <x v="1"/>
    <x v="1"/>
    <s v="Hamper"/>
    <x v="0"/>
    <x v="5"/>
    <x v="0"/>
    <n v="85.88"/>
    <d v="2025-03-13T01:29:00"/>
    <d v="2024-08-11T01:07:00"/>
    <x v="0"/>
    <d v="2025-03-14T15:02:00"/>
    <d v="2025-03-14T01:29:00"/>
    <x v="0"/>
  </r>
  <r>
    <s v="ORD-20250320-04273"/>
    <x v="0"/>
    <s v="FLW-001"/>
    <x v="1"/>
    <n v="51.82"/>
    <x v="0"/>
    <n v="1"/>
    <x v="224"/>
    <x v="2"/>
    <d v="1899-12-30T11:09:00"/>
    <s v="11"/>
    <d v="2025-03-20T00:00:00"/>
    <d v="1899-12-30T15:09:00"/>
    <x v="31"/>
    <s v="Ali Iqbal"/>
    <x v="5"/>
    <x v="0"/>
    <s v="Flowers"/>
    <x v="1"/>
    <x v="6"/>
    <x v="0"/>
    <n v="51.82"/>
    <d v="2025-03-20T00:33:00"/>
    <d v="2024-08-20T00:44:00"/>
    <x v="0"/>
    <d v="2025-03-20T15:09:00"/>
    <d v="2025-03-21T00:33:00"/>
    <x v="1"/>
  </r>
  <r>
    <s v="ORD-20250108-04274"/>
    <x v="0"/>
    <s v="FLW-001"/>
    <x v="1"/>
    <n v="48.38"/>
    <x v="0"/>
    <n v="4"/>
    <x v="334"/>
    <x v="4"/>
    <d v="1899-12-30T09:49:00"/>
    <s v="9"/>
    <d v="2025-01-08T00:00:00"/>
    <d v="1899-12-30T16:49:00"/>
    <x v="16"/>
    <s v="Faisal Al Marri"/>
    <x v="0"/>
    <x v="1"/>
    <s v="Flowers"/>
    <x v="1"/>
    <x v="1"/>
    <x v="0"/>
    <n v="193.52"/>
    <d v="2025-01-08T01:18:00"/>
    <d v="2024-08-16T00:25:00"/>
    <x v="0"/>
    <d v="2025-01-08T16:49:00"/>
    <d v="2025-01-09T01:18:00"/>
    <x v="1"/>
  </r>
  <r>
    <s v="ORD-20241116-04275"/>
    <x v="0"/>
    <s v="SWT-001"/>
    <x v="9"/>
    <n v="26.56"/>
    <x v="7"/>
    <n v="1"/>
    <x v="363"/>
    <x v="9"/>
    <d v="1899-12-30T10:08:00"/>
    <s v="10"/>
    <d v="2024-11-16T00:00:00"/>
    <d v="1899-12-30T15:08:00"/>
    <x v="7"/>
    <s v="Faisal Al Nahyan"/>
    <x v="0"/>
    <x v="0"/>
    <s v="Dates &amp; Sweets"/>
    <x v="1"/>
    <x v="3"/>
    <x v="2"/>
    <n v="26.56"/>
    <d v="2024-11-16T00:22:00"/>
    <d v="2024-09-16T01:15:00"/>
    <x v="0"/>
    <d v="2024-11-16T15:08:00"/>
    <d v="2024-11-17T00:22:00"/>
    <x v="1"/>
  </r>
  <r>
    <s v="ORD-20240805-04276"/>
    <x v="0"/>
    <s v="FLW-002"/>
    <x v="5"/>
    <n v="62.33"/>
    <x v="2"/>
    <n v="1"/>
    <x v="195"/>
    <x v="7"/>
    <d v="1899-12-30T13:17:00"/>
    <s v="13"/>
    <d v="2024-08-06T00:00:00"/>
    <d v="1899-12-30T18:17:00"/>
    <x v="19"/>
    <s v="Hassan Hussain"/>
    <x v="0"/>
    <x v="1"/>
    <s v="Flowers"/>
    <x v="0"/>
    <x v="2"/>
    <x v="0"/>
    <n v="62.33"/>
    <d v="2024-08-05T00:22:00"/>
    <d v="2024-08-02T01:15:00"/>
    <x v="0"/>
    <d v="2024-08-06T18:17:00"/>
    <d v="2024-08-06T00:22:00"/>
    <x v="0"/>
  </r>
  <r>
    <s v="ORD-20250219-04277"/>
    <x v="0"/>
    <s v="HMP-002"/>
    <x v="8"/>
    <n v="85.24"/>
    <x v="9"/>
    <n v="3"/>
    <x v="201"/>
    <x v="5"/>
    <d v="1899-12-30T10:10:00"/>
    <s v="10"/>
    <d v="2025-02-19T00:00:00"/>
    <d v="1899-12-30T15:10:00"/>
    <x v="2"/>
    <s v="Aijaz Iqbal"/>
    <x v="0"/>
    <x v="1"/>
    <s v="Hamper"/>
    <x v="1"/>
    <x v="2"/>
    <x v="1"/>
    <n v="255.71999999999997"/>
    <d v="2025-02-19T00:11:00"/>
    <d v="2024-08-04T01:18:00"/>
    <x v="0"/>
    <d v="2025-02-19T15:10:00"/>
    <d v="2025-02-20T00:11:00"/>
    <x v="1"/>
  </r>
  <r>
    <s v="ORD-20250227-04278"/>
    <x v="0"/>
    <s v="CKE-001"/>
    <x v="7"/>
    <n v="57.87"/>
    <x v="5"/>
    <n v="2"/>
    <x v="56"/>
    <x v="5"/>
    <d v="1899-12-30T18:02:00"/>
    <s v="18"/>
    <d v="2025-02-28T00:00:00"/>
    <d v="1899-12-30T16:41:00"/>
    <x v="3"/>
    <s v="Emily Williams"/>
    <x v="0"/>
    <x v="0"/>
    <s v="Cakes"/>
    <x v="0"/>
    <x v="1"/>
    <x v="0"/>
    <n v="115.74"/>
    <d v="2025-02-27T01:29:00"/>
    <d v="2024-08-27T01:29:00"/>
    <x v="0"/>
    <d v="2025-02-28T16:41:00"/>
    <d v="2025-02-28T01:29:00"/>
    <x v="0"/>
  </r>
  <r>
    <s v="ORD-20241107-04279"/>
    <x v="0"/>
    <s v="GFT-001"/>
    <x v="2"/>
    <n v="30.43"/>
    <x v="3"/>
    <n v="1"/>
    <x v="377"/>
    <x v="9"/>
    <d v="1899-12-30T17:15:00"/>
    <s v="17"/>
    <d v="2024-11-08T00:00:00"/>
    <d v="1899-12-30T20:15:00"/>
    <x v="4"/>
    <s v="Olivia Brown"/>
    <x v="0"/>
    <x v="0"/>
    <s v="Gifting"/>
    <x v="0"/>
    <x v="1"/>
    <x v="0"/>
    <n v="30.43"/>
    <d v="2024-11-07T01:15:00"/>
    <d v="2024-09-07T00:56:00"/>
    <x v="0"/>
    <d v="2024-11-08T20:15:00"/>
    <d v="2024-11-08T01:15:00"/>
    <x v="0"/>
  </r>
  <r>
    <s v="ORD-20250424-04280"/>
    <x v="0"/>
    <s v="FLW-002"/>
    <x v="5"/>
    <n v="57.11"/>
    <x v="6"/>
    <n v="1"/>
    <x v="183"/>
    <x v="0"/>
    <d v="1899-12-30T16:22:00"/>
    <s v="16"/>
    <d v="2025-04-25T00:00:00"/>
    <d v="1899-12-30T19:22:00"/>
    <x v="10"/>
    <s v="Isabella Jones"/>
    <x v="1"/>
    <x v="0"/>
    <s v="Flowers"/>
    <x v="0"/>
    <x v="2"/>
    <x v="0"/>
    <n v="57.11"/>
    <d v="2025-04-24T00:44:00"/>
    <d v="2024-10-10T00:25:00"/>
    <x v="0"/>
    <d v="2025-04-25T19:22:00"/>
    <d v="2025-04-25T00:44:00"/>
    <x v="0"/>
  </r>
  <r>
    <s v="ORD-20241203-04281"/>
    <x v="0"/>
    <s v="SWT-001"/>
    <x v="9"/>
    <n v="25.64"/>
    <x v="7"/>
    <n v="1"/>
    <x v="97"/>
    <x v="11"/>
    <d v="1899-12-30T09:30:00"/>
    <s v="9"/>
    <d v="2024-12-04T00:00:00"/>
    <d v="1899-12-30T09:30:00"/>
    <x v="9"/>
    <s v="Rakesh Patel"/>
    <x v="2"/>
    <x v="0"/>
    <s v="Dates &amp; Sweets"/>
    <x v="0"/>
    <x v="0"/>
    <x v="0"/>
    <n v="25.64"/>
    <d v="2024-12-03T00:33:00"/>
    <d v="2024-09-12T00:33:00"/>
    <x v="0"/>
    <d v="2024-12-04T09:30:00"/>
    <d v="2024-12-04T00:33:00"/>
    <x v="0"/>
  </r>
  <r>
    <s v="ORD-20250419-04282"/>
    <x v="0"/>
    <s v="BAL-001"/>
    <x v="13"/>
    <n v="26.65"/>
    <x v="5"/>
    <n v="3"/>
    <x v="110"/>
    <x v="0"/>
    <d v="1899-12-30T12:24:00"/>
    <s v="12"/>
    <d v="2025-04-19T00:00:00"/>
    <d v="1899-12-30T19:24:00"/>
    <x v="3"/>
    <s v="Ahmed Al Marri"/>
    <x v="0"/>
    <x v="1"/>
    <s v="Balloons"/>
    <x v="1"/>
    <x v="0"/>
    <x v="1"/>
    <n v="79.949999999999989"/>
    <d v="2025-04-19T01:07:00"/>
    <d v="2024-09-15T00:56:00"/>
    <x v="0"/>
    <d v="2025-04-19T19:24:00"/>
    <d v="2025-04-20T01:07:00"/>
    <x v="1"/>
  </r>
  <r>
    <s v="ORD-20241107-04283"/>
    <x v="0"/>
    <s v="PAF-001"/>
    <x v="12"/>
    <n v="20.309999999999999"/>
    <x v="11"/>
    <n v="2"/>
    <x v="377"/>
    <x v="9"/>
    <d v="1899-12-30T11:39:00"/>
    <s v="11"/>
    <d v="2024-11-08T00:00:00"/>
    <d v="1899-12-30T11:39:00"/>
    <x v="5"/>
    <s v="Ayesha Shah"/>
    <x v="0"/>
    <x v="1"/>
    <s v="Bakery"/>
    <x v="0"/>
    <x v="5"/>
    <x v="1"/>
    <n v="40.619999999999997"/>
    <d v="2024-11-07T01:07:00"/>
    <d v="2024-09-08T00:56:00"/>
    <x v="0"/>
    <d v="2024-11-08T11:39:00"/>
    <d v="2024-11-08T01:07:00"/>
    <x v="0"/>
  </r>
  <r>
    <s v="ORD-20240926-04284"/>
    <x v="0"/>
    <s v="PRF-001"/>
    <x v="14"/>
    <n v="126.65"/>
    <x v="2"/>
    <n v="1"/>
    <x v="223"/>
    <x v="3"/>
    <d v="1899-12-30T18:58:00"/>
    <s v="18"/>
    <d v="2024-09-28T00:00:00"/>
    <d v="1899-12-30T18:26:00"/>
    <x v="2"/>
    <s v="Isabella Davis"/>
    <x v="0"/>
    <x v="0"/>
    <s v="Perfume"/>
    <x v="2"/>
    <x v="3"/>
    <x v="1"/>
    <n v="126.65"/>
    <d v="2024-09-26T01:18:00"/>
    <d v="2024-08-29T01:18:00"/>
    <x v="0"/>
    <d v="2024-09-28T18:26:00"/>
    <d v="2024-09-27T01:18:00"/>
    <x v="0"/>
  </r>
  <r>
    <s v="ORD-20240927-04285"/>
    <x v="0"/>
    <s v="PAF-001"/>
    <x v="12"/>
    <n v="23.95"/>
    <x v="11"/>
    <n v="1"/>
    <x v="311"/>
    <x v="3"/>
    <d v="1899-12-30T19:42:00"/>
    <s v="19"/>
    <d v="2024-09-30T00:00:00"/>
    <d v="1899-12-30T13:41:00"/>
    <x v="9"/>
    <s v="Ahmed Al Nahyan"/>
    <x v="2"/>
    <x v="0"/>
    <s v="Bakery"/>
    <x v="2"/>
    <x v="2"/>
    <x v="2"/>
    <n v="23.95"/>
    <d v="2024-09-27T00:33:00"/>
    <d v="2024-09-12T00:56:00"/>
    <x v="0"/>
    <d v="2024-09-30T13:41:00"/>
    <d v="2024-09-28T00:33:00"/>
    <x v="0"/>
  </r>
  <r>
    <s v="ORD-20250301-04286"/>
    <x v="0"/>
    <s v="DAT-001"/>
    <x v="6"/>
    <n v="32.549999999999997"/>
    <x v="7"/>
    <n v="1"/>
    <x v="135"/>
    <x v="2"/>
    <d v="1899-12-30T15:41:00"/>
    <s v="15"/>
    <d v="2025-03-02T00:00:00"/>
    <d v="1899-12-30T17:41:00"/>
    <x v="32"/>
    <s v="Ali Khan"/>
    <x v="6"/>
    <x v="1"/>
    <s v="Dates &amp; Sweets"/>
    <x v="0"/>
    <x v="0"/>
    <x v="0"/>
    <n v="32.549999999999997"/>
    <d v="2025-03-01T00:22:00"/>
    <d v="2024-08-17T00:56:00"/>
    <x v="0"/>
    <d v="2025-03-02T17:41:00"/>
    <d v="2025-03-02T00:22:00"/>
    <x v="0"/>
  </r>
  <r>
    <s v="ORD-20250218-04287"/>
    <x v="0"/>
    <s v="TOY-001"/>
    <x v="0"/>
    <n v="18.36"/>
    <x v="0"/>
    <n v="1"/>
    <x v="49"/>
    <x v="5"/>
    <d v="1899-12-30T21:04:00"/>
    <s v="21"/>
    <d v="2025-02-19T00:00:00"/>
    <d v="1899-12-30T15:59:00"/>
    <x v="24"/>
    <s v="Yousef Al Mazrouei"/>
    <x v="1"/>
    <x v="1"/>
    <s v="Toys"/>
    <x v="0"/>
    <x v="1"/>
    <x v="1"/>
    <n v="18.36"/>
    <d v="2025-02-18T01:18:00"/>
    <d v="2024-08-18T00:56:00"/>
    <x v="0"/>
    <d v="2025-02-19T15:59:00"/>
    <d v="2025-02-19T01:18:00"/>
    <x v="0"/>
  </r>
  <r>
    <s v="ORD-20250115-04288"/>
    <x v="0"/>
    <s v="HMP-001"/>
    <x v="11"/>
    <n v="73.61"/>
    <x v="12"/>
    <n v="1"/>
    <x v="349"/>
    <x v="4"/>
    <d v="1899-12-30T20:44:00"/>
    <s v="20"/>
    <d v="2025-01-16T00:00:00"/>
    <d v="1899-12-30T20:35:00"/>
    <x v="36"/>
    <s v="Abdullah Al Falasi"/>
    <x v="6"/>
    <x v="0"/>
    <s v="Hamper"/>
    <x v="0"/>
    <x v="0"/>
    <x v="0"/>
    <n v="73.61"/>
    <d v="2025-01-15T01:29:00"/>
    <d v="2024-11-25T01:07:00"/>
    <x v="0"/>
    <d v="2025-01-16T20:35:00"/>
    <d v="2025-01-16T01:29:00"/>
    <x v="0"/>
  </r>
  <r>
    <s v="ORD-20250415-04289"/>
    <x v="0"/>
    <s v="PAF-001"/>
    <x v="12"/>
    <n v="20.99"/>
    <x v="5"/>
    <n v="1"/>
    <x v="259"/>
    <x v="0"/>
    <d v="1899-12-30T17:43:00"/>
    <s v="17"/>
    <d v="2025-04-16T00:00:00"/>
    <d v="1899-12-30T18:43:00"/>
    <x v="36"/>
    <s v="Faisal Al Mansoori"/>
    <x v="6"/>
    <x v="1"/>
    <s v="Bakery"/>
    <x v="0"/>
    <x v="3"/>
    <x v="0"/>
    <n v="20.99"/>
    <d v="2025-04-15T00:44:00"/>
    <d v="2024-08-20T00:11:00"/>
    <x v="0"/>
    <d v="2025-04-16T18:43:00"/>
    <d v="2025-04-16T00:44:00"/>
    <x v="0"/>
  </r>
  <r>
    <s v="ORD-20250123-04290"/>
    <x v="0"/>
    <s v="FLW-002"/>
    <x v="5"/>
    <n v="61.47"/>
    <x v="2"/>
    <n v="1"/>
    <x v="196"/>
    <x v="4"/>
    <d v="1899-12-30T20:56:00"/>
    <s v="20"/>
    <d v="2025-01-24T00:00:00"/>
    <d v="1899-12-30T20:56:00"/>
    <x v="14"/>
    <s v="Ali Kumar"/>
    <x v="1"/>
    <x v="0"/>
    <s v="Flowers"/>
    <x v="0"/>
    <x v="2"/>
    <x v="0"/>
    <n v="61.47"/>
    <d v="2025-01-23T00:22:00"/>
    <d v="2024-08-30T01:18:00"/>
    <x v="0"/>
    <d v="2025-01-24T20:56:00"/>
    <d v="2025-01-24T00:22:00"/>
    <x v="0"/>
  </r>
  <r>
    <s v="ORD-20240920-04291"/>
    <x v="0"/>
    <s v="GFT-001"/>
    <x v="2"/>
    <n v="33.04"/>
    <x v="3"/>
    <n v="2"/>
    <x v="66"/>
    <x v="3"/>
    <d v="1899-12-30T11:08:00"/>
    <s v="11"/>
    <d v="2024-09-20T00:00:00"/>
    <d v="1899-12-30T18:08:00"/>
    <x v="5"/>
    <s v="Sara Kumar"/>
    <x v="0"/>
    <x v="0"/>
    <s v="Gifting"/>
    <x v="1"/>
    <x v="1"/>
    <x v="0"/>
    <n v="66.08"/>
    <d v="2024-09-20T01:29:00"/>
    <d v="2024-09-20T01:29:00"/>
    <x v="1"/>
    <d v="2024-09-20T18:08:00"/>
    <d v="2024-09-21T01:29:00"/>
    <x v="1"/>
  </r>
  <r>
    <s v="ORD-20250227-04292"/>
    <x v="0"/>
    <s v="GFT-001"/>
    <x v="2"/>
    <n v="32.1"/>
    <x v="12"/>
    <n v="2"/>
    <x v="56"/>
    <x v="5"/>
    <d v="1899-12-30T12:30:00"/>
    <s v="12"/>
    <d v="2025-02-28T00:00:00"/>
    <d v="1899-12-30T17:30:00"/>
    <x v="11"/>
    <s v="Farhan Kumar"/>
    <x v="0"/>
    <x v="1"/>
    <s v="Gifting"/>
    <x v="0"/>
    <x v="0"/>
    <x v="0"/>
    <n v="64.2"/>
    <d v="2025-02-27T00:33:00"/>
    <d v="2024-08-17T01:18:00"/>
    <x v="0"/>
    <d v="2025-02-28T17:30:00"/>
    <d v="2025-02-28T00:33:00"/>
    <x v="0"/>
  </r>
  <r>
    <s v="ORD-20250107-04293"/>
    <x v="0"/>
    <s v="HMP-002"/>
    <x v="8"/>
    <n v="79.59"/>
    <x v="9"/>
    <n v="4"/>
    <x v="55"/>
    <x v="4"/>
    <d v="1899-12-30T13:07:00"/>
    <s v="13"/>
    <d v="2025-01-08T00:00:00"/>
    <d v="1899-12-30T19:07:00"/>
    <x v="32"/>
    <s v="Khalid Al Marri"/>
    <x v="6"/>
    <x v="1"/>
    <s v="Hamper"/>
    <x v="0"/>
    <x v="0"/>
    <x v="0"/>
    <n v="318.36"/>
    <d v="2025-01-07T01:18:00"/>
    <d v="2024-09-05T00:44:00"/>
    <x v="0"/>
    <d v="2025-01-08T19:07:00"/>
    <d v="2025-01-08T01:18:00"/>
    <x v="0"/>
  </r>
  <r>
    <s v="ORD-20241008-04294"/>
    <x v="0"/>
    <s v="PER-001"/>
    <x v="10"/>
    <n v="11.09"/>
    <x v="8"/>
    <n v="1"/>
    <x v="246"/>
    <x v="10"/>
    <d v="1899-12-30T09:39:00"/>
    <s v="9"/>
    <d v="2024-10-08T00:00:00"/>
    <d v="1899-12-30T13:39:00"/>
    <x v="30"/>
    <s v="Rakesh Verma"/>
    <x v="4"/>
    <x v="0"/>
    <s v="Personalized"/>
    <x v="1"/>
    <x v="1"/>
    <x v="0"/>
    <n v="11.09"/>
    <d v="2024-10-08T00:33:00"/>
    <d v="2024-08-07T01:29:00"/>
    <x v="0"/>
    <d v="2024-10-08T13:39:00"/>
    <d v="2024-10-09T00:33:00"/>
    <x v="1"/>
  </r>
  <r>
    <s v="ORD-20250201-04295"/>
    <x v="0"/>
    <s v="GFT-001"/>
    <x v="2"/>
    <n v="30.96"/>
    <x v="12"/>
    <n v="1"/>
    <x v="170"/>
    <x v="5"/>
    <d v="1899-12-30T19:28:00"/>
    <s v="19"/>
    <d v="2025-02-02T00:00:00"/>
    <d v="1899-12-30T20:14:00"/>
    <x v="5"/>
    <s v="Aijaz Chaudhry"/>
    <x v="0"/>
    <x v="1"/>
    <s v="Gifting"/>
    <x v="0"/>
    <x v="0"/>
    <x v="2"/>
    <n v="30.96"/>
    <d v="2025-02-01T00:11:00"/>
    <d v="2024-08-11T01:29:00"/>
    <x v="0"/>
    <d v="2025-02-02T20:14:00"/>
    <d v="2025-02-02T00:11:00"/>
    <x v="0"/>
  </r>
  <r>
    <s v="ORD-20250722-04296"/>
    <x v="0"/>
    <s v="FLW-001"/>
    <x v="1"/>
    <n v="47.11"/>
    <x v="11"/>
    <n v="1"/>
    <x v="227"/>
    <x v="8"/>
    <d v="1899-12-30T17:03:00"/>
    <s v="17"/>
    <d v="2025-07-23T00:00:00"/>
    <d v="1899-12-30T19:03:00"/>
    <x v="6"/>
    <s v="Ayesha Kumar"/>
    <x v="0"/>
    <x v="1"/>
    <s v="Flowers"/>
    <x v="0"/>
    <x v="4"/>
    <x v="0"/>
    <n v="47.11"/>
    <d v="2025-07-22T01:07:00"/>
    <d v="2024-08-24T00:44:00"/>
    <x v="0"/>
    <d v="2025-07-23T19:03:00"/>
    <d v="2025-07-23T01:07:00"/>
    <x v="0"/>
  </r>
  <r>
    <s v="ORD-20240920-04297"/>
    <x v="0"/>
    <s v="HMP-002"/>
    <x v="8"/>
    <n v="86.65"/>
    <x v="9"/>
    <n v="3"/>
    <x v="66"/>
    <x v="3"/>
    <d v="1899-12-30T19:53:00"/>
    <s v="19"/>
    <d v="2024-09-21T00:00:00"/>
    <d v="1899-12-30T21:53:00"/>
    <x v="37"/>
    <s v="Fatima Al Mansoori"/>
    <x v="7"/>
    <x v="1"/>
    <s v="Hamper"/>
    <x v="0"/>
    <x v="5"/>
    <x v="0"/>
    <n v="259.95000000000005"/>
    <d v="2024-09-20T00:22:00"/>
    <d v="2024-08-06T01:29:00"/>
    <x v="0"/>
    <d v="2024-09-21T21:53:00"/>
    <d v="2024-09-21T00:22:00"/>
    <x v="0"/>
  </r>
  <r>
    <s v="ORD-20250228-04298"/>
    <x v="0"/>
    <s v="DAT-001"/>
    <x v="6"/>
    <n v="31.21"/>
    <x v="7"/>
    <n v="3"/>
    <x v="158"/>
    <x v="5"/>
    <d v="1899-12-30T15:50:00"/>
    <s v="15"/>
    <d v="2025-03-01T00:00:00"/>
    <d v="1899-12-30T18:50:00"/>
    <x v="32"/>
    <s v="Hassan Shah"/>
    <x v="7"/>
    <x v="0"/>
    <s v="Dates &amp; Sweets"/>
    <x v="0"/>
    <x v="5"/>
    <x v="1"/>
    <n v="93.63"/>
    <d v="2025-02-28T00:22:00"/>
    <d v="2024-08-11T00:33:00"/>
    <x v="0"/>
    <d v="2025-03-01T18:50:00"/>
    <d v="2025-03-01T00:22:00"/>
    <x v="0"/>
  </r>
  <r>
    <s v="ORD-20241210-04299"/>
    <x v="0"/>
    <s v="TOY-001"/>
    <x v="0"/>
    <n v="18.760000000000002"/>
    <x v="1"/>
    <n v="2"/>
    <x v="207"/>
    <x v="11"/>
    <d v="1899-12-30T20:32:00"/>
    <s v="20"/>
    <d v="2024-12-12T00:00:00"/>
    <d v="1899-12-30T13:32:00"/>
    <x v="16"/>
    <s v="Imran Kumar"/>
    <x v="0"/>
    <x v="1"/>
    <s v="Toys"/>
    <x v="2"/>
    <x v="1"/>
    <x v="1"/>
    <n v="37.520000000000003"/>
    <d v="2024-12-10T00:56:00"/>
    <d v="2024-09-05T01:07:00"/>
    <x v="0"/>
    <d v="2024-12-12T13:32:00"/>
    <d v="2024-12-11T00:56:00"/>
    <x v="0"/>
  </r>
  <r>
    <s v="ORD-20240810-04300"/>
    <x v="0"/>
    <s v="GFT-001"/>
    <x v="2"/>
    <n v="34.47"/>
    <x v="3"/>
    <n v="3"/>
    <x v="234"/>
    <x v="7"/>
    <d v="1899-12-30T11:43:00"/>
    <s v="11"/>
    <d v="2024-08-10T00:00:00"/>
    <d v="1899-12-30T14:43:00"/>
    <x v="2"/>
    <s v="Arjun Khan"/>
    <x v="0"/>
    <x v="0"/>
    <s v="Gifting"/>
    <x v="1"/>
    <x v="2"/>
    <x v="1"/>
    <n v="103.41"/>
    <d v="2024-08-10T00:44:00"/>
    <d v="2024-08-08T00:11:00"/>
    <x v="0"/>
    <d v="2024-08-10T14:43:00"/>
    <d v="2024-08-11T00:44:00"/>
    <x v="1"/>
  </r>
  <r>
    <s v="ORD-20241123-04301"/>
    <x v="0"/>
    <s v="PRF-001"/>
    <x v="14"/>
    <n v="118.1"/>
    <x v="12"/>
    <n v="1"/>
    <x v="62"/>
    <x v="9"/>
    <d v="1899-12-30T18:29:00"/>
    <s v="18"/>
    <d v="2024-11-24T00:00:00"/>
    <d v="1899-12-30T18:43:00"/>
    <x v="26"/>
    <s v="Ayesha Shah"/>
    <x v="1"/>
    <x v="0"/>
    <s v="Perfume"/>
    <x v="0"/>
    <x v="1"/>
    <x v="1"/>
    <n v="118.1"/>
    <d v="2024-11-23T01:29:00"/>
    <d v="2024-09-08T00:56:00"/>
    <x v="0"/>
    <d v="2024-11-24T18:43:00"/>
    <d v="2024-11-24T01:29:00"/>
    <x v="0"/>
  </r>
  <r>
    <s v="ORD-20241003-04302"/>
    <x v="0"/>
    <s v="PRF-001"/>
    <x v="14"/>
    <n v="124.9"/>
    <x v="12"/>
    <n v="2"/>
    <x v="312"/>
    <x v="10"/>
    <d v="1899-12-30T15:28:00"/>
    <s v="15"/>
    <d v="2024-10-04T00:00:00"/>
    <d v="1899-12-30T19:28:00"/>
    <x v="2"/>
    <s v="Farhan Shaikh"/>
    <x v="0"/>
    <x v="0"/>
    <s v="Perfume"/>
    <x v="0"/>
    <x v="1"/>
    <x v="2"/>
    <n v="249.8"/>
    <d v="2024-10-03T00:44:00"/>
    <d v="2024-08-02T01:29:00"/>
    <x v="0"/>
    <d v="2024-10-04T19:28:00"/>
    <d v="2024-10-04T00:44:00"/>
    <x v="0"/>
  </r>
  <r>
    <s v="ORD-20250517-04303"/>
    <x v="0"/>
    <s v="CRP-001"/>
    <x v="4"/>
    <n v="151.52000000000001"/>
    <x v="9"/>
    <n v="7"/>
    <x v="307"/>
    <x v="1"/>
    <d v="1899-12-30T13:44:00"/>
    <s v="13"/>
    <d v="2025-05-18T00:00:00"/>
    <d v="1899-12-30T16:44:00"/>
    <x v="1"/>
    <s v="Arjun Chaudhry"/>
    <x v="1"/>
    <x v="1"/>
    <s v="Hamper"/>
    <x v="0"/>
    <x v="0"/>
    <x v="0"/>
    <n v="1060.6400000000001"/>
    <d v="2025-05-17T00:22:00"/>
    <d v="2024-08-09T00:56:00"/>
    <x v="0"/>
    <d v="2025-05-18T16:44:00"/>
    <d v="2025-05-18T00:22:00"/>
    <x v="0"/>
  </r>
  <r>
    <s v="ORD-20250713-04304"/>
    <x v="0"/>
    <s v="HMP-001"/>
    <x v="11"/>
    <n v="69.040000000000006"/>
    <x v="9"/>
    <n v="3"/>
    <x v="165"/>
    <x v="8"/>
    <d v="1899-12-30T16:26:00"/>
    <s v="16"/>
    <d v="2025-07-14T00:00:00"/>
    <d v="1899-12-30T21:26:00"/>
    <x v="5"/>
    <s v="Aisha Al Mazrouei"/>
    <x v="0"/>
    <x v="1"/>
    <s v="Hamper"/>
    <x v="0"/>
    <x v="1"/>
    <x v="2"/>
    <n v="207.12"/>
    <d v="2025-07-13T00:22:00"/>
    <d v="2024-08-04T00:44:00"/>
    <x v="0"/>
    <d v="2025-07-14T21:26:00"/>
    <d v="2025-07-14T00:22:00"/>
    <x v="0"/>
  </r>
  <r>
    <s v="ORD-20250223-04305"/>
    <x v="0"/>
    <s v="PER-001"/>
    <x v="10"/>
    <n v="10.61"/>
    <x v="8"/>
    <n v="1"/>
    <x v="42"/>
    <x v="5"/>
    <d v="1899-12-30T19:43:00"/>
    <s v="19"/>
    <d v="2025-02-24T00:00:00"/>
    <d v="1899-12-30T20:43:00"/>
    <x v="26"/>
    <s v="James Davis"/>
    <x v="1"/>
    <x v="1"/>
    <s v="Personalized"/>
    <x v="0"/>
    <x v="3"/>
    <x v="1"/>
    <n v="10.61"/>
    <d v="2025-02-23T01:18:00"/>
    <d v="2024-09-05T00:11:00"/>
    <x v="0"/>
    <d v="2025-02-24T20:43:00"/>
    <d v="2025-02-24T01:18:00"/>
    <x v="0"/>
  </r>
  <r>
    <s v="ORD-20241108-04306"/>
    <x v="0"/>
    <s v="PRF-001"/>
    <x v="14"/>
    <n v="126.4"/>
    <x v="12"/>
    <n v="1"/>
    <x v="69"/>
    <x v="9"/>
    <d v="1899-12-30T10:39:00"/>
    <s v="10"/>
    <d v="2024-11-08T00:00:00"/>
    <d v="1899-12-30T17:39:00"/>
    <x v="6"/>
    <s v="Aisha Al Hosani"/>
    <x v="0"/>
    <x v="1"/>
    <s v="Perfume"/>
    <x v="1"/>
    <x v="3"/>
    <x v="2"/>
    <n v="126.4"/>
    <d v="2024-11-08T01:15:00"/>
    <d v="2024-09-18T01:15:00"/>
    <x v="0"/>
    <d v="2024-11-08T17:39:00"/>
    <d v="2024-11-09T01:15:00"/>
    <x v="1"/>
  </r>
  <r>
    <s v="ORD-20250720-04307"/>
    <x v="0"/>
    <s v="GFT-001"/>
    <x v="2"/>
    <n v="36.619999999999997"/>
    <x v="6"/>
    <n v="2"/>
    <x v="63"/>
    <x v="8"/>
    <d v="1899-12-30T13:55:00"/>
    <s v="13"/>
    <d v="2025-07-20T00:00:00"/>
    <d v="1899-12-30T17:55:00"/>
    <x v="4"/>
    <s v="Abdullah Al Mansoori"/>
    <x v="0"/>
    <x v="0"/>
    <s v="Gifting"/>
    <x v="1"/>
    <x v="2"/>
    <x v="0"/>
    <n v="73.239999999999995"/>
    <d v="2025-07-20T00:11:00"/>
    <d v="2024-09-22T00:25:00"/>
    <x v="0"/>
    <d v="2025-07-20T17:55:00"/>
    <d v="2025-07-21T00:11:00"/>
    <x v="1"/>
  </r>
  <r>
    <s v="ORD-20250210-04308"/>
    <x v="0"/>
    <s v="SWT-001"/>
    <x v="9"/>
    <n v="29.29"/>
    <x v="7"/>
    <n v="1"/>
    <x v="219"/>
    <x v="5"/>
    <d v="1899-12-30T11:41:00"/>
    <s v="11"/>
    <d v="2025-02-11T00:00:00"/>
    <d v="1899-12-30T11:41:00"/>
    <x v="5"/>
    <s v="Emily Johnson"/>
    <x v="0"/>
    <x v="1"/>
    <s v="Dates &amp; Sweets"/>
    <x v="0"/>
    <x v="1"/>
    <x v="0"/>
    <n v="29.29"/>
    <d v="2025-02-10T00:56:00"/>
    <d v="2024-11-22T00:44:00"/>
    <x v="0"/>
    <d v="2025-02-11T11:41:00"/>
    <d v="2025-02-11T00:56:00"/>
    <x v="0"/>
  </r>
  <r>
    <s v="ORD-20250618-04309"/>
    <x v="0"/>
    <s v="PRF-001"/>
    <x v="14"/>
    <n v="118.76"/>
    <x v="12"/>
    <n v="1"/>
    <x v="161"/>
    <x v="6"/>
    <d v="1899-12-30T10:26:00"/>
    <s v="10"/>
    <d v="2025-06-19T00:00:00"/>
    <d v="1899-12-30T15:26:00"/>
    <x v="5"/>
    <s v="Hassan Al Suwaidi"/>
    <x v="0"/>
    <x v="0"/>
    <s v="Perfume"/>
    <x v="0"/>
    <x v="1"/>
    <x v="0"/>
    <n v="118.76"/>
    <d v="2025-06-18T00:22:00"/>
    <d v="2024-08-15T00:22:00"/>
    <x v="0"/>
    <d v="2025-06-19T15:26:00"/>
    <d v="2025-06-19T00:22:00"/>
    <x v="0"/>
  </r>
  <r>
    <s v="ORD-20240906-04310"/>
    <x v="0"/>
    <s v="PRF-001"/>
    <x v="14"/>
    <n v="133.51"/>
    <x v="12"/>
    <n v="1"/>
    <x v="14"/>
    <x v="3"/>
    <d v="1899-12-30T12:03:00"/>
    <s v="12"/>
    <d v="2024-09-07T00:00:00"/>
    <d v="1899-12-30T12:03:00"/>
    <x v="8"/>
    <s v="Hina Hussain"/>
    <x v="2"/>
    <x v="1"/>
    <s v="Perfume"/>
    <x v="0"/>
    <x v="4"/>
    <x v="1"/>
    <n v="133.51"/>
    <d v="2024-09-06T00:33:00"/>
    <d v="2024-08-16T00:25:00"/>
    <x v="0"/>
    <d v="2024-09-07T12:03:00"/>
    <d v="2024-09-07T00:33:00"/>
    <x v="0"/>
  </r>
  <r>
    <s v="ORD-20241104-04311"/>
    <x v="0"/>
    <s v="GFT-001"/>
    <x v="2"/>
    <n v="33.64"/>
    <x v="12"/>
    <n v="2"/>
    <x v="216"/>
    <x v="9"/>
    <d v="1899-12-30T11:17:00"/>
    <s v="11"/>
    <d v="2024-11-04T00:00:00"/>
    <d v="1899-12-30T14:17:00"/>
    <x v="4"/>
    <s v="Sara Ahmed"/>
    <x v="0"/>
    <x v="1"/>
    <s v="Gifting"/>
    <x v="1"/>
    <x v="1"/>
    <x v="0"/>
    <n v="67.28"/>
    <d v="2024-11-04T01:29:00"/>
    <d v="2024-08-07T00:25:00"/>
    <x v="0"/>
    <d v="2024-11-04T14:17:00"/>
    <d v="2024-11-05T01:29:00"/>
    <x v="1"/>
  </r>
  <r>
    <s v="ORD-20241115-04312"/>
    <x v="0"/>
    <s v="CRP-001"/>
    <x v="4"/>
    <n v="149.54"/>
    <x v="4"/>
    <n v="5"/>
    <x v="322"/>
    <x v="9"/>
    <d v="1899-12-30T21:30:00"/>
    <s v="21"/>
    <d v="2024-11-16T00:00:00"/>
    <d v="1899-12-30T13:44:00"/>
    <x v="11"/>
    <s v="Hamad Al Mazrouei"/>
    <x v="0"/>
    <x v="0"/>
    <s v="Hamper"/>
    <x v="0"/>
    <x v="1"/>
    <x v="1"/>
    <n v="747.69999999999993"/>
    <d v="2024-11-15T00:33:00"/>
    <d v="2024-10-06T01:15:00"/>
    <x v="0"/>
    <d v="2024-11-16T13:44:00"/>
    <d v="2024-11-16T00:33:00"/>
    <x v="0"/>
  </r>
  <r>
    <s v="ORD-20240826-04313"/>
    <x v="0"/>
    <s v="HOM-001"/>
    <x v="3"/>
    <n v="28.54"/>
    <x v="6"/>
    <n v="4"/>
    <x v="32"/>
    <x v="7"/>
    <d v="1899-12-30T11:05:00"/>
    <s v="11"/>
    <d v="2024-08-27T00:00:00"/>
    <d v="1899-12-30T16:05:00"/>
    <x v="14"/>
    <s v="Sophia Jones"/>
    <x v="1"/>
    <x v="1"/>
    <s v="Home Fragrance"/>
    <x v="0"/>
    <x v="1"/>
    <x v="0"/>
    <n v="114.16"/>
    <d v="2024-08-26T00:56:00"/>
    <d v="2024-08-03T00:25:00"/>
    <x v="0"/>
    <d v="2024-08-27T16:05:00"/>
    <d v="2024-08-27T00:56:00"/>
    <x v="0"/>
  </r>
  <r>
    <s v="ORD-20250311-04314"/>
    <x v="0"/>
    <s v="PAF-001"/>
    <x v="12"/>
    <n v="23.04"/>
    <x v="3"/>
    <n v="2"/>
    <x v="94"/>
    <x v="2"/>
    <d v="1899-12-30T10:04:00"/>
    <s v="10"/>
    <d v="2025-03-12T00:00:00"/>
    <d v="1899-12-30T12:04:00"/>
    <x v="0"/>
    <s v="Latifa Al Mansoori"/>
    <x v="0"/>
    <x v="1"/>
    <s v="Bakery"/>
    <x v="0"/>
    <x v="1"/>
    <x v="0"/>
    <n v="46.08"/>
    <d v="2025-03-11T00:44:00"/>
    <d v="2024-08-04T00:56:00"/>
    <x v="0"/>
    <d v="2025-03-12T12:04:00"/>
    <d v="2025-03-12T00:44:00"/>
    <x v="0"/>
  </r>
  <r>
    <s v="ORD-20250131-04315"/>
    <x v="0"/>
    <s v="FLW-002"/>
    <x v="5"/>
    <n v="56.8"/>
    <x v="1"/>
    <n v="1"/>
    <x v="167"/>
    <x v="4"/>
    <d v="1899-12-30T16:33:00"/>
    <s v="16"/>
    <d v="2025-02-01T00:00:00"/>
    <d v="1899-12-30T15:45:00"/>
    <x v="10"/>
    <s v="Aijaz Iqbal"/>
    <x v="1"/>
    <x v="1"/>
    <s v="Flowers"/>
    <x v="0"/>
    <x v="5"/>
    <x v="0"/>
    <n v="56.8"/>
    <d v="2025-01-31T00:33:00"/>
    <d v="2024-08-04T01:18:00"/>
    <x v="0"/>
    <d v="2025-02-01T15:45:00"/>
    <d v="2025-02-01T00:33:00"/>
    <x v="0"/>
  </r>
  <r>
    <s v="ORD-20241125-04316"/>
    <x v="0"/>
    <s v="CRP-001"/>
    <x v="4"/>
    <n v="150.97999999999999"/>
    <x v="9"/>
    <n v="4"/>
    <x v="93"/>
    <x v="9"/>
    <d v="1899-12-30T20:22:00"/>
    <s v="20"/>
    <d v="2024-11-27T00:00:00"/>
    <d v="1899-12-30T16:32:00"/>
    <x v="14"/>
    <s v="Ayesha Hussain"/>
    <x v="1"/>
    <x v="0"/>
    <s v="Hamper"/>
    <x v="2"/>
    <x v="0"/>
    <x v="1"/>
    <n v="603.91999999999996"/>
    <d v="2024-11-25T00:11:00"/>
    <d v="2024-09-19T01:29:00"/>
    <x v="0"/>
    <d v="2024-11-27T16:32:00"/>
    <d v="2024-11-26T00:11:00"/>
    <x v="0"/>
  </r>
  <r>
    <s v="ORD-20241215-04317"/>
    <x v="0"/>
    <s v="PAF-001"/>
    <x v="12"/>
    <n v="21.93"/>
    <x v="11"/>
    <n v="1"/>
    <x v="342"/>
    <x v="11"/>
    <d v="1899-12-30T21:16:00"/>
    <s v="21"/>
    <d v="2024-12-16T00:00:00"/>
    <d v="1899-12-30T12:48:00"/>
    <x v="11"/>
    <s v="Mohammed Al Nuaimi"/>
    <x v="0"/>
    <x v="1"/>
    <s v="Bakery"/>
    <x v="0"/>
    <x v="5"/>
    <x v="0"/>
    <n v="21.93"/>
    <d v="2024-12-15T00:11:00"/>
    <d v="2024-08-19T01:15:00"/>
    <x v="0"/>
    <d v="2024-12-16T12:48:00"/>
    <d v="2024-12-16T00:11:00"/>
    <x v="0"/>
  </r>
  <r>
    <s v="ORD-20250501-04318"/>
    <x v="0"/>
    <s v="GFT-001"/>
    <x v="2"/>
    <n v="41.69"/>
    <x v="6"/>
    <n v="1"/>
    <x v="260"/>
    <x v="1"/>
    <d v="1899-12-30T21:56:00"/>
    <s v="21"/>
    <d v="2025-05-03T00:00:00"/>
    <d v="1899-12-30T11:27:00"/>
    <x v="0"/>
    <s v="Faisal Al Hosani"/>
    <x v="0"/>
    <x v="1"/>
    <s v="Gifting"/>
    <x v="2"/>
    <x v="0"/>
    <x v="0"/>
    <n v="41.69"/>
    <d v="2025-05-01T01:29:00"/>
    <d v="2024-08-02T00:44:00"/>
    <x v="0"/>
    <d v="2025-05-03T11:27:00"/>
    <d v="2025-05-02T01:29:00"/>
    <x v="0"/>
  </r>
  <r>
    <s v="ORD-20250110-04319"/>
    <x v="0"/>
    <s v="HMP-002"/>
    <x v="8"/>
    <n v="93.05"/>
    <x v="7"/>
    <n v="1"/>
    <x v="101"/>
    <x v="4"/>
    <d v="1899-12-30T19:38:00"/>
    <s v="19"/>
    <d v="2025-01-11T00:00:00"/>
    <d v="1899-12-30T20:38:00"/>
    <x v="7"/>
    <s v="Hassan Shaikh"/>
    <x v="0"/>
    <x v="1"/>
    <s v="Hamper"/>
    <x v="0"/>
    <x v="0"/>
    <x v="0"/>
    <n v="93.05"/>
    <d v="2025-01-10T00:56:00"/>
    <d v="2024-08-06T01:15:00"/>
    <x v="0"/>
    <d v="2025-01-11T20:38:00"/>
    <d v="2025-01-11T00:56:00"/>
    <x v="0"/>
  </r>
  <r>
    <s v="ORD-20250313-04320"/>
    <x v="0"/>
    <s v="SWT-001"/>
    <x v="9"/>
    <n v="31.1"/>
    <x v="7"/>
    <n v="1"/>
    <x v="45"/>
    <x v="2"/>
    <d v="1899-12-30T11:21:00"/>
    <s v="11"/>
    <d v="2025-03-13T00:00:00"/>
    <d v="1899-12-30T16:21:00"/>
    <x v="6"/>
    <s v="Rohit Shah"/>
    <x v="0"/>
    <x v="0"/>
    <s v="Dates &amp; Sweets"/>
    <x v="1"/>
    <x v="3"/>
    <x v="1"/>
    <n v="31.1"/>
    <d v="2025-03-13T01:07:00"/>
    <d v="2024-08-02T00:33:00"/>
    <x v="0"/>
    <d v="2025-03-13T16:21:00"/>
    <d v="2025-03-14T01:07:00"/>
    <x v="1"/>
  </r>
  <r>
    <s v="ORD-20250317-04321"/>
    <x v="0"/>
    <s v="FLW-001"/>
    <x v="1"/>
    <n v="49.44"/>
    <x v="1"/>
    <n v="1"/>
    <x v="11"/>
    <x v="2"/>
    <d v="1899-12-30T12:06:00"/>
    <s v="12"/>
    <d v="2025-03-17T00:00:00"/>
    <d v="1899-12-30T19:06:00"/>
    <x v="19"/>
    <s v="Zain Verma"/>
    <x v="0"/>
    <x v="0"/>
    <s v="Flowers"/>
    <x v="1"/>
    <x v="1"/>
    <x v="1"/>
    <n v="49.44"/>
    <d v="2025-03-17T01:07:00"/>
    <d v="2024-09-05T00:11:00"/>
    <x v="0"/>
    <d v="2025-03-17T19:06:00"/>
    <d v="2025-03-18T01:07:00"/>
    <x v="1"/>
  </r>
  <r>
    <s v="ORD-20250115-04322"/>
    <x v="0"/>
    <s v="PAF-001"/>
    <x v="12"/>
    <n v="23.77"/>
    <x v="8"/>
    <n v="1"/>
    <x v="349"/>
    <x v="4"/>
    <d v="1899-12-30T11:52:00"/>
    <s v="11"/>
    <d v="2025-01-15T00:00:00"/>
    <d v="1899-12-30T14:52:00"/>
    <x v="0"/>
    <s v="Hamad Al Mansoori"/>
    <x v="0"/>
    <x v="0"/>
    <s v="Bakery"/>
    <x v="1"/>
    <x v="0"/>
    <x v="1"/>
    <n v="23.77"/>
    <d v="2025-01-15T00:44:00"/>
    <d v="2024-08-10T00:56:00"/>
    <x v="0"/>
    <d v="2025-01-15T14:52:00"/>
    <d v="2025-01-16T00:44:00"/>
    <x v="1"/>
  </r>
  <r>
    <s v="ORD-20250121-04323"/>
    <x v="0"/>
    <s v="CRP-001"/>
    <x v="4"/>
    <n v="150.31"/>
    <x v="9"/>
    <n v="4"/>
    <x v="53"/>
    <x v="4"/>
    <d v="1899-12-30T10:13:00"/>
    <s v="10"/>
    <d v="2025-01-22T00:00:00"/>
    <d v="1899-12-30T12:13:00"/>
    <x v="6"/>
    <s v="Farhan Kumar"/>
    <x v="0"/>
    <x v="1"/>
    <s v="Hamper"/>
    <x v="0"/>
    <x v="1"/>
    <x v="0"/>
    <n v="601.24"/>
    <d v="2025-01-21T00:44:00"/>
    <d v="2024-08-17T01:18:00"/>
    <x v="0"/>
    <d v="2025-01-22T12:13:00"/>
    <d v="2025-01-22T00:44:00"/>
    <x v="0"/>
  </r>
  <r>
    <s v="ORD-20240910-04324"/>
    <x v="0"/>
    <s v="DAT-001"/>
    <x v="6"/>
    <n v="28.3"/>
    <x v="4"/>
    <n v="2"/>
    <x v="122"/>
    <x v="3"/>
    <d v="1899-12-30T18:36:00"/>
    <s v="18"/>
    <d v="2024-09-11T00:00:00"/>
    <d v="1899-12-30T17:41:00"/>
    <x v="8"/>
    <s v="Latifa Al Marri"/>
    <x v="2"/>
    <x v="1"/>
    <s v="Dates &amp; Sweets"/>
    <x v="0"/>
    <x v="1"/>
    <x v="0"/>
    <n v="56.6"/>
    <d v="2024-09-10T01:15:00"/>
    <d v="2024-08-22T01:07:00"/>
    <x v="0"/>
    <d v="2024-09-11T17:41:00"/>
    <d v="2024-09-11T01:15:00"/>
    <x v="0"/>
  </r>
  <r>
    <s v="ORD-20240809-04325"/>
    <x v="0"/>
    <s v="PAF-001"/>
    <x v="12"/>
    <n v="21.86"/>
    <x v="3"/>
    <n v="1"/>
    <x v="156"/>
    <x v="7"/>
    <d v="1899-12-30T20:50:00"/>
    <s v="20"/>
    <d v="2024-08-10T00:00:00"/>
    <d v="1899-12-30T20:56:00"/>
    <x v="12"/>
    <s v="Arjun Chaudhry"/>
    <x v="1"/>
    <x v="1"/>
    <s v="Bakery"/>
    <x v="0"/>
    <x v="0"/>
    <x v="0"/>
    <n v="21.86"/>
    <d v="2024-08-09T00:56:00"/>
    <d v="2024-08-09T00:56:00"/>
    <x v="1"/>
    <d v="2024-08-10T20:56:00"/>
    <d v="2024-08-10T00:56:00"/>
    <x v="0"/>
  </r>
  <r>
    <s v="ORD-20241207-04326"/>
    <x v="0"/>
    <s v="PAF-001"/>
    <x v="12"/>
    <n v="16.420000000000002"/>
    <x v="8"/>
    <n v="1"/>
    <x v="154"/>
    <x v="11"/>
    <d v="1899-12-30T18:46:00"/>
    <s v="18"/>
    <d v="2024-12-08T00:00:00"/>
    <d v="1899-12-30T17:23:00"/>
    <x v="35"/>
    <s v="Zain Khan"/>
    <x v="5"/>
    <x v="1"/>
    <s v="Bakery"/>
    <x v="0"/>
    <x v="2"/>
    <x v="1"/>
    <n v="16.420000000000002"/>
    <d v="2024-12-07T00:44:00"/>
    <d v="2024-08-05T00:22:00"/>
    <x v="0"/>
    <d v="2024-12-08T17:23:00"/>
    <d v="2024-12-08T00:44:00"/>
    <x v="0"/>
  </r>
  <r>
    <s v="ORD-20250428-04327"/>
    <x v="0"/>
    <s v="PAF-001"/>
    <x v="12"/>
    <n v="22.37"/>
    <x v="11"/>
    <n v="1"/>
    <x v="278"/>
    <x v="0"/>
    <d v="1899-12-30T10:49:00"/>
    <s v="10"/>
    <d v="2025-04-28T00:00:00"/>
    <d v="1899-12-30T15:49:00"/>
    <x v="17"/>
    <s v="Olivia Brown"/>
    <x v="2"/>
    <x v="0"/>
    <s v="Bakery"/>
    <x v="1"/>
    <x v="0"/>
    <x v="0"/>
    <n v="22.37"/>
    <d v="2025-04-28T00:44:00"/>
    <d v="2024-09-07T00:56:00"/>
    <x v="0"/>
    <d v="2025-04-28T15:49:00"/>
    <d v="2025-04-29T00:44:00"/>
    <x v="1"/>
  </r>
  <r>
    <s v="ORD-20250123-04328"/>
    <x v="0"/>
    <s v="GFT-001"/>
    <x v="2"/>
    <n v="33.630000000000003"/>
    <x v="6"/>
    <n v="1"/>
    <x v="196"/>
    <x v="4"/>
    <d v="1899-12-30T17:10:00"/>
    <s v="17"/>
    <d v="2025-01-24T00:00:00"/>
    <d v="1899-12-30T17:10:00"/>
    <x v="7"/>
    <s v="Hina Hussain"/>
    <x v="0"/>
    <x v="1"/>
    <s v="Gifting"/>
    <x v="0"/>
    <x v="3"/>
    <x v="1"/>
    <n v="33.630000000000003"/>
    <d v="2025-01-23T01:18:00"/>
    <d v="2024-08-16T00:25:00"/>
    <x v="0"/>
    <d v="2025-01-24T17:10:00"/>
    <d v="2025-01-24T01:18:00"/>
    <x v="0"/>
  </r>
  <r>
    <s v="ORD-20241015-04329"/>
    <x v="0"/>
    <s v="GFT-001"/>
    <x v="2"/>
    <n v="39.46"/>
    <x v="10"/>
    <n v="3"/>
    <x v="206"/>
    <x v="10"/>
    <d v="1899-12-30T20:25:00"/>
    <s v="20"/>
    <d v="2024-10-16T00:00:00"/>
    <d v="1899-12-30T16:29:00"/>
    <x v="1"/>
    <s v="Imran Kumar"/>
    <x v="1"/>
    <x v="0"/>
    <s v="Gifting"/>
    <x v="0"/>
    <x v="1"/>
    <x v="0"/>
    <n v="118.38"/>
    <d v="2024-10-15T00:44:00"/>
    <d v="2024-09-05T01:07:00"/>
    <x v="0"/>
    <d v="2024-10-16T16:29:00"/>
    <d v="2024-10-16T00:44:00"/>
    <x v="0"/>
  </r>
  <r>
    <s v="ORD-20240926-04330"/>
    <x v="0"/>
    <s v="HOM-001"/>
    <x v="3"/>
    <n v="30.05"/>
    <x v="6"/>
    <n v="3"/>
    <x v="223"/>
    <x v="3"/>
    <d v="1899-12-30T10:09:00"/>
    <s v="10"/>
    <d v="2024-09-26T00:00:00"/>
    <d v="1899-12-30T16:09:00"/>
    <x v="3"/>
    <s v="David Johnson"/>
    <x v="0"/>
    <x v="0"/>
    <s v="Home Fragrance"/>
    <x v="1"/>
    <x v="5"/>
    <x v="1"/>
    <n v="90.15"/>
    <d v="2024-09-26T01:07:00"/>
    <d v="2024-08-19T00:33:00"/>
    <x v="0"/>
    <d v="2024-09-26T16:09:00"/>
    <d v="2024-09-27T01:07:00"/>
    <x v="1"/>
  </r>
  <r>
    <s v="ORD-20240815-04331"/>
    <x v="0"/>
    <s v="CHC-001"/>
    <x v="17"/>
    <n v="16.29"/>
    <x v="1"/>
    <n v="1"/>
    <x v="337"/>
    <x v="7"/>
    <d v="1899-12-30T20:26:00"/>
    <s v="20"/>
    <d v="2024-08-17T00:00:00"/>
    <d v="1899-12-30T15:01:00"/>
    <x v="16"/>
    <s v="Hassan Iqbal"/>
    <x v="0"/>
    <x v="0"/>
    <s v="Chocolate"/>
    <x v="2"/>
    <x v="0"/>
    <x v="2"/>
    <n v="16.29"/>
    <d v="2024-08-15T01:29:00"/>
    <d v="2024-08-05T00:22:00"/>
    <x v="0"/>
    <d v="2024-08-17T15:01:00"/>
    <d v="2024-08-16T01:29:00"/>
    <x v="0"/>
  </r>
  <r>
    <s v="ORD-20250122-04332"/>
    <x v="0"/>
    <s v="PAF-001"/>
    <x v="12"/>
    <n v="21.91"/>
    <x v="3"/>
    <n v="1"/>
    <x v="83"/>
    <x v="4"/>
    <d v="1899-12-30T19:30:00"/>
    <s v="19"/>
    <d v="2025-01-23T00:00:00"/>
    <d v="1899-12-30T14:18:00"/>
    <x v="10"/>
    <s v="Rohit Chaudhry"/>
    <x v="1"/>
    <x v="1"/>
    <s v="Bakery"/>
    <x v="0"/>
    <x v="1"/>
    <x v="1"/>
    <n v="21.91"/>
    <d v="2025-01-22T00:25:00"/>
    <d v="2024-10-25T00:11:00"/>
    <x v="0"/>
    <d v="2025-01-23T14:18:00"/>
    <d v="2025-01-23T00:25:00"/>
    <x v="0"/>
  </r>
  <r>
    <s v="ORD-20250228-04333"/>
    <x v="0"/>
    <s v="CRP-001"/>
    <x v="4"/>
    <n v="155.68"/>
    <x v="9"/>
    <n v="3"/>
    <x v="158"/>
    <x v="5"/>
    <d v="1899-12-30T15:06:00"/>
    <s v="15"/>
    <d v="2025-03-01T00:00:00"/>
    <d v="1899-12-30T15:06:00"/>
    <x v="16"/>
    <s v="Hina Chaudhry"/>
    <x v="0"/>
    <x v="0"/>
    <s v="Hamper"/>
    <x v="0"/>
    <x v="5"/>
    <x v="1"/>
    <n v="467.04"/>
    <d v="2025-02-28T01:07:00"/>
    <d v="2024-11-25T00:56:00"/>
    <x v="0"/>
    <d v="2025-03-01T15:06:00"/>
    <d v="2025-03-01T01:07:00"/>
    <x v="0"/>
  </r>
  <r>
    <s v="ORD-20250228-04334"/>
    <x v="0"/>
    <s v="HMP-002"/>
    <x v="8"/>
    <n v="91.51"/>
    <x v="9"/>
    <n v="3"/>
    <x v="158"/>
    <x v="5"/>
    <d v="1899-12-30T09:43:00"/>
    <s v="9"/>
    <d v="2025-03-01T00:00:00"/>
    <d v="1899-12-30T15:43:00"/>
    <x v="7"/>
    <s v="Ayesha Hussain"/>
    <x v="0"/>
    <x v="1"/>
    <s v="Hamper"/>
    <x v="0"/>
    <x v="1"/>
    <x v="1"/>
    <n v="274.53000000000003"/>
    <d v="2025-02-28T00:11:00"/>
    <d v="2024-09-19T01:29:00"/>
    <x v="0"/>
    <d v="2025-03-01T15:43:00"/>
    <d v="2025-03-01T00:11:00"/>
    <x v="0"/>
  </r>
  <r>
    <s v="ORD-20250522-04335"/>
    <x v="0"/>
    <s v="BAL-001"/>
    <x v="13"/>
    <n v="23.42"/>
    <x v="5"/>
    <n v="5"/>
    <x v="51"/>
    <x v="1"/>
    <d v="1899-12-30T14:48:00"/>
    <s v="14"/>
    <d v="2025-05-22T00:00:00"/>
    <d v="1899-12-30T21:48:00"/>
    <x v="26"/>
    <s v="Emma Taylor"/>
    <x v="1"/>
    <x v="1"/>
    <s v="Balloons"/>
    <x v="1"/>
    <x v="0"/>
    <x v="0"/>
    <n v="117.10000000000001"/>
    <d v="2025-05-22T01:07:00"/>
    <d v="2024-10-05T00:56:00"/>
    <x v="0"/>
    <d v="2025-05-22T21:48:00"/>
    <d v="2025-05-23T01:07:00"/>
    <x v="1"/>
  </r>
  <r>
    <s v="ORD-20240920-04336"/>
    <x v="0"/>
    <s v="PER-002"/>
    <x v="15"/>
    <n v="20.05"/>
    <x v="0"/>
    <n v="1"/>
    <x v="66"/>
    <x v="3"/>
    <d v="1899-12-30T10:12:00"/>
    <s v="10"/>
    <d v="2024-09-20T00:00:00"/>
    <d v="1899-12-30T15:12:00"/>
    <x v="2"/>
    <s v="Omar Al Bateen"/>
    <x v="0"/>
    <x v="1"/>
    <s v="Personalized"/>
    <x v="1"/>
    <x v="0"/>
    <x v="0"/>
    <n v="20.05"/>
    <d v="2024-09-20T00:25:00"/>
    <d v="2024-09-02T01:18:00"/>
    <x v="0"/>
    <d v="2024-09-20T15:12:00"/>
    <d v="2024-09-21T00:25:00"/>
    <x v="1"/>
  </r>
  <r>
    <s v="ORD-20241016-04337"/>
    <x v="0"/>
    <s v="DAT-001"/>
    <x v="6"/>
    <n v="25.83"/>
    <x v="7"/>
    <n v="2"/>
    <x v="248"/>
    <x v="10"/>
    <d v="1899-12-30T09:43:00"/>
    <s v="9"/>
    <d v="2024-10-16T00:00:00"/>
    <d v="1899-12-30T14:43:00"/>
    <x v="10"/>
    <s v="Sara Iqbal"/>
    <x v="1"/>
    <x v="1"/>
    <s v="Dates &amp; Sweets"/>
    <x v="1"/>
    <x v="0"/>
    <x v="0"/>
    <n v="51.66"/>
    <d v="2024-10-16T00:11:00"/>
    <d v="2024-08-04T01:18:00"/>
    <x v="0"/>
    <d v="2024-10-16T14:43:00"/>
    <d v="2024-10-17T00:11:00"/>
    <x v="1"/>
  </r>
  <r>
    <s v="ORD-20241119-04338"/>
    <x v="0"/>
    <s v="TOY-001"/>
    <x v="0"/>
    <n v="19.010000000000002"/>
    <x v="5"/>
    <n v="1"/>
    <x v="77"/>
    <x v="9"/>
    <d v="1899-12-30T21:34:00"/>
    <s v="21"/>
    <d v="2024-11-21T00:00:00"/>
    <d v="1899-12-30T15:25:00"/>
    <x v="3"/>
    <s v="Zain Kumar"/>
    <x v="0"/>
    <x v="0"/>
    <s v="Toys"/>
    <x v="2"/>
    <x v="1"/>
    <x v="0"/>
    <n v="19.010000000000002"/>
    <d v="2024-11-19T00:11:00"/>
    <d v="2024-08-07T01:18:00"/>
    <x v="0"/>
    <d v="2024-11-21T15:25:00"/>
    <d v="2024-11-20T00:11:00"/>
    <x v="0"/>
  </r>
  <r>
    <s v="ORD-20241123-04339"/>
    <x v="0"/>
    <s v="TOY-001"/>
    <x v="0"/>
    <n v="18.75"/>
    <x v="1"/>
    <n v="3"/>
    <x v="62"/>
    <x v="9"/>
    <d v="1899-12-30T13:17:00"/>
    <s v="13"/>
    <d v="2024-11-24T00:00:00"/>
    <d v="1899-12-30T15:17:00"/>
    <x v="4"/>
    <s v="Hina Iqbal"/>
    <x v="0"/>
    <x v="0"/>
    <s v="Toys"/>
    <x v="0"/>
    <x v="1"/>
    <x v="1"/>
    <n v="56.25"/>
    <d v="2024-11-23T00:22:00"/>
    <d v="2024-09-01T01:15:00"/>
    <x v="0"/>
    <d v="2024-11-24T15:17:00"/>
    <d v="2024-11-24T00:22:00"/>
    <x v="0"/>
  </r>
  <r>
    <s v="ORD-20250120-04340"/>
    <x v="0"/>
    <s v="PAF-001"/>
    <x v="12"/>
    <n v="22.87"/>
    <x v="3"/>
    <n v="3"/>
    <x v="90"/>
    <x v="4"/>
    <d v="1899-12-30T13:12:00"/>
    <s v="13"/>
    <d v="2025-01-20T00:00:00"/>
    <d v="1899-12-30T16:12:00"/>
    <x v="26"/>
    <s v="Ali Ahmed"/>
    <x v="1"/>
    <x v="0"/>
    <s v="Bakery"/>
    <x v="1"/>
    <x v="1"/>
    <x v="2"/>
    <n v="68.61"/>
    <d v="2025-01-20T00:55:00"/>
    <d v="2024-08-15T00:22:00"/>
    <x v="0"/>
    <d v="2025-01-20T16:12:00"/>
    <d v="2025-01-21T00:55:00"/>
    <x v="1"/>
  </r>
  <r>
    <s v="ORD-20250115-04341"/>
    <x v="0"/>
    <s v="CKE-001"/>
    <x v="7"/>
    <n v="55.01"/>
    <x v="8"/>
    <n v="2"/>
    <x v="349"/>
    <x v="4"/>
    <d v="1899-12-30T19:58:00"/>
    <s v="19"/>
    <d v="2025-01-16T00:00:00"/>
    <d v="1899-12-30T19:01:00"/>
    <x v="14"/>
    <s v="Meera Shah"/>
    <x v="1"/>
    <x v="0"/>
    <s v="Cakes"/>
    <x v="0"/>
    <x v="0"/>
    <x v="1"/>
    <n v="110.02"/>
    <d v="2025-01-15T00:44:00"/>
    <d v="2024-08-03T00:11:00"/>
    <x v="0"/>
    <d v="2025-01-16T19:01:00"/>
    <d v="2025-01-16T00:44:00"/>
    <x v="0"/>
  </r>
  <r>
    <s v="ORD-20250206-04342"/>
    <x v="0"/>
    <s v="PRF-001"/>
    <x v="14"/>
    <n v="123.98"/>
    <x v="12"/>
    <n v="4"/>
    <x v="73"/>
    <x v="5"/>
    <d v="1899-12-30T18:14:00"/>
    <s v="18"/>
    <d v="2025-02-08T00:00:00"/>
    <d v="1899-12-30T18:14:00"/>
    <x v="9"/>
    <s v="Faisal Al Falasi"/>
    <x v="2"/>
    <x v="0"/>
    <s v="Perfume"/>
    <x v="2"/>
    <x v="1"/>
    <x v="1"/>
    <n v="495.92"/>
    <d v="2025-02-06T00:22:00"/>
    <d v="2024-08-02T00:33:00"/>
    <x v="0"/>
    <d v="2025-02-08T18:14:00"/>
    <d v="2025-02-07T00:22:00"/>
    <x v="0"/>
  </r>
  <r>
    <s v="ORD-20250214-04343"/>
    <x v="0"/>
    <s v="FLW-001"/>
    <x v="1"/>
    <n v="59.71"/>
    <x v="1"/>
    <n v="2"/>
    <x v="176"/>
    <x v="5"/>
    <d v="1899-12-30T14:39:00"/>
    <s v="14"/>
    <d v="2025-02-15T00:00:00"/>
    <d v="1899-12-30T18:39:00"/>
    <x v="24"/>
    <s v="Fatima Al Nahyan"/>
    <x v="1"/>
    <x v="0"/>
    <s v="Flowers"/>
    <x v="0"/>
    <x v="1"/>
    <x v="2"/>
    <n v="119.42"/>
    <d v="2025-02-14T01:07:00"/>
    <d v="2024-08-16T00:22:00"/>
    <x v="0"/>
    <d v="2025-02-15T18:39:00"/>
    <d v="2025-02-15T01:07:00"/>
    <x v="0"/>
  </r>
  <r>
    <s v="ORD-20250305-04344"/>
    <x v="0"/>
    <s v="HMP-001"/>
    <x v="11"/>
    <n v="73.290000000000006"/>
    <x v="12"/>
    <n v="3"/>
    <x v="15"/>
    <x v="2"/>
    <d v="1899-12-30T11:32:00"/>
    <s v="11"/>
    <d v="2025-03-05T00:00:00"/>
    <d v="1899-12-30T18:32:00"/>
    <x v="16"/>
    <s v="Ahmed Al Shamsi"/>
    <x v="0"/>
    <x v="0"/>
    <s v="Hamper"/>
    <x v="1"/>
    <x v="2"/>
    <x v="0"/>
    <n v="219.87"/>
    <d v="2025-03-05T00:56:00"/>
    <d v="2024-08-09T01:18:00"/>
    <x v="0"/>
    <d v="2025-03-05T18:32:00"/>
    <d v="2025-03-06T00:56:00"/>
    <x v="1"/>
  </r>
  <r>
    <s v="ORD-20241026-04345"/>
    <x v="0"/>
    <s v="PAF-001"/>
    <x v="12"/>
    <n v="22.24"/>
    <x v="8"/>
    <n v="1"/>
    <x v="208"/>
    <x v="10"/>
    <d v="1899-12-30T11:53:00"/>
    <s v="11"/>
    <d v="2024-10-26T00:00:00"/>
    <d v="1899-12-30T14:53:00"/>
    <x v="36"/>
    <s v="Rakesh Shaikh"/>
    <x v="6"/>
    <x v="0"/>
    <s v="Bakery"/>
    <x v="1"/>
    <x v="0"/>
    <x v="2"/>
    <n v="22.24"/>
    <d v="2024-10-26T01:29:00"/>
    <d v="2024-08-09T01:15:00"/>
    <x v="0"/>
    <d v="2024-10-26T14:53:00"/>
    <d v="2024-10-27T01:29:00"/>
    <x v="1"/>
  </r>
  <r>
    <s v="ORD-20250318-04346"/>
    <x v="0"/>
    <s v="HMP-002"/>
    <x v="8"/>
    <n v="81.5"/>
    <x v="7"/>
    <n v="1"/>
    <x v="233"/>
    <x v="2"/>
    <d v="1899-12-30T17:53:00"/>
    <s v="17"/>
    <d v="2025-03-19T00:00:00"/>
    <d v="1899-12-30T17:54:00"/>
    <x v="6"/>
    <s v="Maryam Al Falasi"/>
    <x v="0"/>
    <x v="0"/>
    <s v="Hamper"/>
    <x v="0"/>
    <x v="0"/>
    <x v="0"/>
    <n v="81.5"/>
    <d v="2025-03-18T01:29:00"/>
    <d v="2024-11-02T00:56:00"/>
    <x v="0"/>
    <d v="2025-03-19T17:54:00"/>
    <d v="2025-03-19T01:29:00"/>
    <x v="0"/>
  </r>
  <r>
    <s v="ORD-20250119-04347"/>
    <x v="0"/>
    <s v="PER-001"/>
    <x v="10"/>
    <n v="11.17"/>
    <x v="5"/>
    <n v="2"/>
    <x v="175"/>
    <x v="4"/>
    <d v="1899-12-30T20:53:00"/>
    <s v="20"/>
    <d v="2025-01-20T00:00:00"/>
    <d v="1899-12-30T21:53:00"/>
    <x v="25"/>
    <s v="Bilal Hussain"/>
    <x v="6"/>
    <x v="1"/>
    <s v="Personalized"/>
    <x v="0"/>
    <x v="2"/>
    <x v="0"/>
    <n v="22.34"/>
    <d v="2025-01-19T01:29:00"/>
    <d v="2024-08-14T00:11:00"/>
    <x v="0"/>
    <d v="2025-01-20T21:53:00"/>
    <d v="2025-01-20T01:29:00"/>
    <x v="0"/>
  </r>
  <r>
    <s v="ORD-20250524-04348"/>
    <x v="0"/>
    <s v="GFT-001"/>
    <x v="2"/>
    <n v="35.270000000000003"/>
    <x v="2"/>
    <n v="1"/>
    <x v="114"/>
    <x v="1"/>
    <d v="1899-12-30T21:27:00"/>
    <s v="21"/>
    <d v="2025-05-26T00:00:00"/>
    <d v="1899-12-30T19:53:00"/>
    <x v="19"/>
    <s v="Bilal Chaudhry"/>
    <x v="0"/>
    <x v="0"/>
    <s v="Gifting"/>
    <x v="2"/>
    <x v="5"/>
    <x v="0"/>
    <n v="35.270000000000003"/>
    <d v="2025-05-24T01:15:00"/>
    <d v="2024-08-06T00:56:00"/>
    <x v="0"/>
    <d v="2025-05-26T19:53:00"/>
    <d v="2025-05-25T01:15:00"/>
    <x v="0"/>
  </r>
  <r>
    <s v="ORD-20250408-04349"/>
    <x v="0"/>
    <s v="GFT-001"/>
    <x v="2"/>
    <n v="38.090000000000003"/>
    <x v="10"/>
    <n v="2"/>
    <x v="104"/>
    <x v="0"/>
    <d v="1899-12-30T20:00:00"/>
    <s v="20"/>
    <d v="2025-04-09T00:00:00"/>
    <d v="1899-12-30T14:04:00"/>
    <x v="30"/>
    <s v="Olivia Jones"/>
    <x v="4"/>
    <x v="0"/>
    <s v="Gifting"/>
    <x v="0"/>
    <x v="5"/>
    <x v="0"/>
    <n v="76.180000000000007"/>
    <d v="2025-04-08T00:33:00"/>
    <d v="2024-11-18T00:22:00"/>
    <x v="0"/>
    <d v="2025-04-09T14:04:00"/>
    <d v="2025-04-09T00:33:00"/>
    <x v="0"/>
  </r>
  <r>
    <s v="ORD-20250809-04350"/>
    <x v="0"/>
    <s v="PAF-001"/>
    <x v="12"/>
    <n v="21.55"/>
    <x v="5"/>
    <n v="2"/>
    <x v="371"/>
    <x v="7"/>
    <d v="1899-12-30T10:01:00"/>
    <s v="10"/>
    <d v="2025-08-09T00:00:00"/>
    <d v="1899-12-30T13:01:00"/>
    <x v="24"/>
    <s v="Reem Al Hosani"/>
    <x v="1"/>
    <x v="0"/>
    <s v="Bakery"/>
    <x v="1"/>
    <x v="1"/>
    <x v="0"/>
    <n v="43.1"/>
    <d v="2025-08-09T00:11:00"/>
    <d v="2024-10-10T01:18:00"/>
    <x v="0"/>
    <d v="2025-08-09T13:01:00"/>
    <d v="2025-08-10T00:11:00"/>
    <x v="1"/>
  </r>
  <r>
    <s v="ORD-20250117-04351"/>
    <x v="0"/>
    <s v="BAL-001"/>
    <x v="13"/>
    <n v="24.53"/>
    <x v="5"/>
    <n v="1"/>
    <x v="25"/>
    <x v="4"/>
    <d v="1899-12-30T12:59:00"/>
    <s v="12"/>
    <d v="2025-01-18T00:00:00"/>
    <d v="1899-12-30T18:59:00"/>
    <x v="9"/>
    <s v="Maryam Al Shamsi"/>
    <x v="2"/>
    <x v="1"/>
    <s v="Balloons"/>
    <x v="0"/>
    <x v="1"/>
    <x v="0"/>
    <n v="24.53"/>
    <d v="2025-01-17T00:22:00"/>
    <d v="2024-09-13T00:56:00"/>
    <x v="0"/>
    <d v="2025-01-18T18:59:00"/>
    <d v="2025-01-18T00:22:00"/>
    <x v="0"/>
  </r>
  <r>
    <s v="ORD-20240923-04352"/>
    <x v="0"/>
    <s v="PAF-001"/>
    <x v="12"/>
    <n v="21.28"/>
    <x v="8"/>
    <n v="4"/>
    <x v="133"/>
    <x v="3"/>
    <d v="1899-12-30T19:41:00"/>
    <s v="19"/>
    <d v="2024-09-24T00:00:00"/>
    <d v="1899-12-30T16:32:00"/>
    <x v="31"/>
    <s v="Hassan Al Marri"/>
    <x v="5"/>
    <x v="0"/>
    <s v="Bakery"/>
    <x v="0"/>
    <x v="1"/>
    <x v="0"/>
    <n v="85.12"/>
    <d v="2024-09-23T01:29:00"/>
    <d v="2024-08-27T00:25:00"/>
    <x v="0"/>
    <d v="2024-09-24T16:32:00"/>
    <d v="2024-09-24T01:29:00"/>
    <x v="0"/>
  </r>
  <r>
    <s v="ORD-20250307-04353"/>
    <x v="0"/>
    <s v="CRP-001"/>
    <x v="4"/>
    <n v="153.54"/>
    <x v="9"/>
    <n v="3"/>
    <x v="105"/>
    <x v="2"/>
    <d v="1899-12-30T16:09:00"/>
    <s v="16"/>
    <d v="2025-03-08T00:00:00"/>
    <d v="1899-12-30T21:09:00"/>
    <x v="12"/>
    <s v="Meera Patel"/>
    <x v="1"/>
    <x v="0"/>
    <s v="Hamper"/>
    <x v="0"/>
    <x v="2"/>
    <x v="0"/>
    <n v="460.62"/>
    <d v="2025-03-07T01:07:00"/>
    <d v="2024-08-03T00:22:00"/>
    <x v="0"/>
    <d v="2025-03-08T21:09:00"/>
    <d v="2025-03-08T01:07:00"/>
    <x v="0"/>
  </r>
  <r>
    <s v="ORD-20241228-04354"/>
    <x v="0"/>
    <s v="PAF-001"/>
    <x v="12"/>
    <n v="19.36"/>
    <x v="3"/>
    <n v="2"/>
    <x v="59"/>
    <x v="11"/>
    <d v="1899-12-30T16:17:00"/>
    <s v="16"/>
    <d v="2024-12-29T00:00:00"/>
    <d v="1899-12-30T16:17:00"/>
    <x v="11"/>
    <s v="John Davis"/>
    <x v="0"/>
    <x v="0"/>
    <s v="Bakery"/>
    <x v="0"/>
    <x v="0"/>
    <x v="0"/>
    <n v="38.72"/>
    <d v="2024-12-28T00:22:00"/>
    <d v="2024-09-07T01:29:00"/>
    <x v="0"/>
    <d v="2024-12-29T16:17:00"/>
    <d v="2024-12-29T00:22:00"/>
    <x v="0"/>
  </r>
  <r>
    <s v="ORD-20250403-04355"/>
    <x v="0"/>
    <s v="HOM-001"/>
    <x v="3"/>
    <n v="33.07"/>
    <x v="11"/>
    <n v="1"/>
    <x v="272"/>
    <x v="0"/>
    <d v="1899-12-30T12:07:00"/>
    <s v="12"/>
    <d v="2025-04-03T00:00:00"/>
    <d v="1899-12-30T19:07:00"/>
    <x v="31"/>
    <s v="Bilal Iqbal"/>
    <x v="5"/>
    <x v="0"/>
    <s v="Home Fragrance"/>
    <x v="1"/>
    <x v="0"/>
    <x v="0"/>
    <n v="33.07"/>
    <d v="2025-04-03T00:11:00"/>
    <d v="2024-09-16T00:11:00"/>
    <x v="0"/>
    <d v="2025-04-03T19:07:00"/>
    <d v="2025-04-04T00:11:00"/>
    <x v="1"/>
  </r>
  <r>
    <s v="ORD-20241107-04356"/>
    <x v="0"/>
    <s v="PER-001"/>
    <x v="10"/>
    <n v="11.36"/>
    <x v="8"/>
    <n v="1"/>
    <x v="377"/>
    <x v="9"/>
    <d v="1899-12-30T14:31:00"/>
    <s v="14"/>
    <d v="2024-11-07T00:00:00"/>
    <d v="1899-12-30T17:31:00"/>
    <x v="14"/>
    <s v="Latifa Al Shamsi"/>
    <x v="1"/>
    <x v="0"/>
    <s v="Personalized"/>
    <x v="1"/>
    <x v="3"/>
    <x v="2"/>
    <n v="11.36"/>
    <d v="2024-11-07T00:11:00"/>
    <d v="2024-08-08T00:22:00"/>
    <x v="0"/>
    <d v="2024-11-07T17:31:00"/>
    <d v="2024-11-08T00:11:00"/>
    <x v="1"/>
  </r>
  <r>
    <s v="ORD-20250710-04357"/>
    <x v="0"/>
    <s v="GFT-001"/>
    <x v="2"/>
    <n v="37.020000000000003"/>
    <x v="1"/>
    <n v="1"/>
    <x v="302"/>
    <x v="8"/>
    <d v="1899-12-30T16:44:00"/>
    <s v="16"/>
    <d v="2025-07-11T00:00:00"/>
    <d v="1899-12-30T19:44:00"/>
    <x v="6"/>
    <s v="Noor Al Bateen"/>
    <x v="0"/>
    <x v="0"/>
    <s v="Gifting"/>
    <x v="0"/>
    <x v="1"/>
    <x v="0"/>
    <n v="37.020000000000003"/>
    <d v="2025-07-10T00:22:00"/>
    <d v="2024-08-11T01:07:00"/>
    <x v="0"/>
    <d v="2025-07-11T19:44:00"/>
    <d v="2025-07-11T00:22:00"/>
    <x v="0"/>
  </r>
  <r>
    <s v="ORD-20250309-04358"/>
    <x v="0"/>
    <s v="DAT-001"/>
    <x v="6"/>
    <n v="27.36"/>
    <x v="7"/>
    <n v="1"/>
    <x v="186"/>
    <x v="2"/>
    <d v="1899-12-30T10:55:00"/>
    <s v="10"/>
    <d v="2025-03-10T00:00:00"/>
    <d v="1899-12-30T13:55:00"/>
    <x v="15"/>
    <s v="Sophia Williams"/>
    <x v="2"/>
    <x v="1"/>
    <s v="Dates &amp; Sweets"/>
    <x v="0"/>
    <x v="1"/>
    <x v="0"/>
    <n v="27.36"/>
    <d v="2025-03-09T00:11:00"/>
    <d v="2025-03-09T00:11:00"/>
    <x v="1"/>
    <d v="2025-03-10T13:55:00"/>
    <d v="2025-03-10T00:11:00"/>
    <x v="0"/>
  </r>
  <r>
    <s v="ORD-20250227-04359"/>
    <x v="0"/>
    <s v="FLW-002"/>
    <x v="5"/>
    <n v="57.94"/>
    <x v="6"/>
    <n v="1"/>
    <x v="56"/>
    <x v="5"/>
    <d v="1899-12-30T15:21:00"/>
    <s v="15"/>
    <d v="2025-02-28T00:00:00"/>
    <d v="1899-12-30T21:21:00"/>
    <x v="9"/>
    <s v="Hassan Al Bateen"/>
    <x v="2"/>
    <x v="1"/>
    <s v="Flowers"/>
    <x v="0"/>
    <x v="0"/>
    <x v="0"/>
    <n v="57.94"/>
    <d v="2025-02-27T00:33:00"/>
    <d v="2024-10-07T01:18:00"/>
    <x v="0"/>
    <d v="2025-02-28T21:21:00"/>
    <d v="2025-02-28T00:33:00"/>
    <x v="0"/>
  </r>
  <r>
    <s v="ORD-20240921-04360"/>
    <x v="0"/>
    <s v="PER-001"/>
    <x v="10"/>
    <n v="12.65"/>
    <x v="5"/>
    <n v="1"/>
    <x v="61"/>
    <x v="3"/>
    <d v="1899-12-30T15:26:00"/>
    <s v="15"/>
    <d v="2024-09-22T00:00:00"/>
    <d v="1899-12-30T21:26:00"/>
    <x v="4"/>
    <s v="Saeed Al Marri"/>
    <x v="0"/>
    <x v="0"/>
    <s v="Personalized"/>
    <x v="0"/>
    <x v="1"/>
    <x v="1"/>
    <n v="12.65"/>
    <d v="2024-09-21T00:56:00"/>
    <d v="2024-08-06T00:56:00"/>
    <x v="0"/>
    <d v="2024-09-22T21:26:00"/>
    <d v="2024-09-22T00:56:00"/>
    <x v="0"/>
  </r>
  <r>
    <s v="ORD-20241029-04361"/>
    <x v="0"/>
    <s v="GFT-001"/>
    <x v="2"/>
    <n v="36.08"/>
    <x v="6"/>
    <n v="1"/>
    <x v="188"/>
    <x v="10"/>
    <d v="1899-12-30T19:18:00"/>
    <s v="19"/>
    <d v="2024-10-30T00:00:00"/>
    <d v="1899-12-30T14:40:00"/>
    <x v="31"/>
    <s v="Sara Ahmed"/>
    <x v="5"/>
    <x v="0"/>
    <s v="Gifting"/>
    <x v="0"/>
    <x v="1"/>
    <x v="0"/>
    <n v="36.08"/>
    <d v="2024-10-29T01:07:00"/>
    <d v="2024-08-07T00:25:00"/>
    <x v="0"/>
    <d v="2024-10-30T14:40:00"/>
    <d v="2024-10-30T01:07:00"/>
    <x v="0"/>
  </r>
  <r>
    <s v="ORD-20241021-04362"/>
    <x v="0"/>
    <s v="GFT-001"/>
    <x v="2"/>
    <n v="32.22"/>
    <x v="3"/>
    <n v="1"/>
    <x v="226"/>
    <x v="10"/>
    <d v="1899-12-30T17:50:00"/>
    <s v="17"/>
    <d v="2024-10-22T00:00:00"/>
    <d v="1899-12-30T19:50:00"/>
    <x v="3"/>
    <s v="Sara Shah"/>
    <x v="0"/>
    <x v="0"/>
    <s v="Gifting"/>
    <x v="0"/>
    <x v="0"/>
    <x v="0"/>
    <n v="32.22"/>
    <d v="2024-10-21T00:56:00"/>
    <d v="2024-08-06T00:44:00"/>
    <x v="0"/>
    <d v="2024-10-22T19:50:00"/>
    <d v="2024-10-22T00:56:00"/>
    <x v="0"/>
  </r>
  <r>
    <s v="ORD-20250728-04363"/>
    <x v="0"/>
    <s v="FLW-001"/>
    <x v="1"/>
    <n v="49.98"/>
    <x v="1"/>
    <n v="1"/>
    <x v="281"/>
    <x v="8"/>
    <d v="1899-12-30T10:12:00"/>
    <s v="10"/>
    <d v="2025-07-28T00:00:00"/>
    <d v="1899-12-30T15:12:00"/>
    <x v="34"/>
    <s v="Sana Khan"/>
    <x v="3"/>
    <x v="0"/>
    <s v="Flowers"/>
    <x v="1"/>
    <x v="5"/>
    <x v="0"/>
    <n v="49.98"/>
    <d v="2025-07-28T00:25:00"/>
    <d v="2024-08-01T01:07:00"/>
    <x v="0"/>
    <d v="2025-07-28T15:12:00"/>
    <d v="2025-07-29T00:25:00"/>
    <x v="1"/>
  </r>
  <r>
    <s v="ORD-20241012-04364"/>
    <x v="0"/>
    <s v="PER-001"/>
    <x v="10"/>
    <n v="10.86"/>
    <x v="8"/>
    <n v="1"/>
    <x v="108"/>
    <x v="10"/>
    <d v="1899-12-30T10:09:00"/>
    <s v="10"/>
    <d v="2024-10-12T00:00:00"/>
    <d v="1899-12-30T14:09:00"/>
    <x v="33"/>
    <s v="Isabella Davis"/>
    <x v="6"/>
    <x v="1"/>
    <s v="Personalized"/>
    <x v="1"/>
    <x v="3"/>
    <x v="2"/>
    <n v="10.86"/>
    <d v="2024-10-12T01:07:00"/>
    <d v="2024-08-29T01:18:00"/>
    <x v="0"/>
    <d v="2024-10-12T14:09:00"/>
    <d v="2024-10-13T01:07:00"/>
    <x v="1"/>
  </r>
  <r>
    <s v="ORD-20250514-04365"/>
    <x v="0"/>
    <s v="FLW-001"/>
    <x v="1"/>
    <n v="48.01"/>
    <x v="11"/>
    <n v="1"/>
    <x v="197"/>
    <x v="1"/>
    <d v="1899-12-30T13:03:00"/>
    <s v="13"/>
    <d v="2025-05-15T00:00:00"/>
    <d v="1899-12-30T15:03:00"/>
    <x v="0"/>
    <s v="Maryam Al Hosani"/>
    <x v="0"/>
    <x v="1"/>
    <s v="Flowers"/>
    <x v="0"/>
    <x v="3"/>
    <x v="0"/>
    <n v="48.01"/>
    <d v="2025-05-14T01:15:00"/>
    <d v="2024-08-28T01:07:00"/>
    <x v="0"/>
    <d v="2025-05-15T15:03:00"/>
    <d v="2025-05-15T01:15:00"/>
    <x v="0"/>
  </r>
  <r>
    <s v="ORD-20250407-04366"/>
    <x v="0"/>
    <s v="FLW-002"/>
    <x v="5"/>
    <n v="59.53"/>
    <x v="6"/>
    <n v="3"/>
    <x v="263"/>
    <x v="0"/>
    <d v="1899-12-30T13:12:00"/>
    <s v="13"/>
    <d v="2025-04-07T00:00:00"/>
    <d v="1899-12-30T17:12:00"/>
    <x v="10"/>
    <s v="Sana Ahmed"/>
    <x v="1"/>
    <x v="0"/>
    <s v="Flowers"/>
    <x v="1"/>
    <x v="1"/>
    <x v="2"/>
    <n v="178.59"/>
    <d v="2025-04-07T00:55:00"/>
    <d v="2024-09-01T00:44:00"/>
    <x v="0"/>
    <d v="2025-04-07T17:12:00"/>
    <d v="2025-04-08T00:55:00"/>
    <x v="1"/>
  </r>
  <r>
    <s v="ORD-20250629-04367"/>
    <x v="0"/>
    <s v="GFT-001"/>
    <x v="2"/>
    <n v="37.229999999999997"/>
    <x v="6"/>
    <n v="1"/>
    <x v="191"/>
    <x v="6"/>
    <d v="1899-12-30T17:10:00"/>
    <s v="17"/>
    <d v="2025-06-30T00:00:00"/>
    <d v="1899-12-30T19:10:00"/>
    <x v="8"/>
    <s v="Hassan Al Nahyan"/>
    <x v="2"/>
    <x v="1"/>
    <s v="Gifting"/>
    <x v="0"/>
    <x v="1"/>
    <x v="1"/>
    <n v="37.229999999999997"/>
    <d v="2025-06-29T01:18:00"/>
    <d v="2024-08-07T00:22:00"/>
    <x v="0"/>
    <d v="2025-06-30T19:10:00"/>
    <d v="2025-06-30T01:18:00"/>
    <x v="0"/>
  </r>
  <r>
    <s v="ORD-20250514-04368"/>
    <x v="0"/>
    <s v="PER-001"/>
    <x v="10"/>
    <n v="12.01"/>
    <x v="5"/>
    <n v="1"/>
    <x v="197"/>
    <x v="1"/>
    <d v="1899-12-30T09:58:00"/>
    <s v="9"/>
    <d v="2025-05-14T00:00:00"/>
    <d v="1899-12-30T12:58:00"/>
    <x v="26"/>
    <s v="Bilal Shaikh"/>
    <x v="1"/>
    <x v="0"/>
    <s v="Personalized"/>
    <x v="1"/>
    <x v="3"/>
    <x v="1"/>
    <n v="12.01"/>
    <d v="2025-05-14T01:18:00"/>
    <d v="2024-09-22T00:11:00"/>
    <x v="0"/>
    <d v="2025-05-14T12:58:00"/>
    <d v="2025-05-15T01:18:00"/>
    <x v="1"/>
  </r>
  <r>
    <s v="ORD-20250528-04369"/>
    <x v="0"/>
    <s v="HMP-002"/>
    <x v="8"/>
    <n v="78.37"/>
    <x v="4"/>
    <n v="1"/>
    <x v="121"/>
    <x v="1"/>
    <d v="1899-12-30T11:12:00"/>
    <s v="11"/>
    <d v="2025-05-29T00:00:00"/>
    <d v="1899-12-30T16:12:00"/>
    <x v="22"/>
    <s v="Zain Chaudhry"/>
    <x v="5"/>
    <x v="0"/>
    <s v="Hamper"/>
    <x v="0"/>
    <x v="4"/>
    <x v="0"/>
    <n v="78.37"/>
    <d v="2025-05-28T01:07:00"/>
    <d v="2024-08-28T00:25:00"/>
    <x v="0"/>
    <d v="2025-05-29T16:12:00"/>
    <d v="2025-05-29T01:07:00"/>
    <x v="0"/>
  </r>
  <r>
    <s v="ORD-20250709-04370"/>
    <x v="0"/>
    <s v="DAT-001"/>
    <x v="6"/>
    <n v="30.5"/>
    <x v="7"/>
    <n v="2"/>
    <x v="22"/>
    <x v="8"/>
    <d v="1899-12-30T16:31:00"/>
    <s v="16"/>
    <d v="2025-07-10T00:00:00"/>
    <d v="1899-12-30T21:31:00"/>
    <x v="19"/>
    <s v="Imran Shaikh"/>
    <x v="0"/>
    <x v="1"/>
    <s v="Dates &amp; Sweets"/>
    <x v="0"/>
    <x v="5"/>
    <x v="0"/>
    <n v="61"/>
    <d v="2025-07-09T00:44:00"/>
    <d v="2024-09-25T00:44:00"/>
    <x v="0"/>
    <d v="2025-07-10T21:31:00"/>
    <d v="2025-07-10T00:44:00"/>
    <x v="0"/>
  </r>
  <r>
    <s v="ORD-20241206-04371"/>
    <x v="0"/>
    <s v="HMP-002"/>
    <x v="8"/>
    <n v="85.13"/>
    <x v="7"/>
    <n v="1"/>
    <x v="324"/>
    <x v="11"/>
    <d v="1899-12-30T13:27:00"/>
    <s v="13"/>
    <d v="2024-12-06T00:00:00"/>
    <d v="1899-12-30T16:27:00"/>
    <x v="26"/>
    <s v="Daniel Jones"/>
    <x v="1"/>
    <x v="1"/>
    <s v="Hamper"/>
    <x v="1"/>
    <x v="1"/>
    <x v="0"/>
    <n v="85.13"/>
    <d v="2024-12-06T01:07:00"/>
    <d v="2024-10-09T00:44:00"/>
    <x v="0"/>
    <d v="2024-12-06T16:27:00"/>
    <d v="2024-12-07T01:07:00"/>
    <x v="1"/>
  </r>
  <r>
    <s v="ORD-20250205-04372"/>
    <x v="0"/>
    <s v="DAT-001"/>
    <x v="6"/>
    <n v="23.62"/>
    <x v="7"/>
    <n v="1"/>
    <x v="116"/>
    <x v="5"/>
    <d v="1899-12-30T18:18:00"/>
    <s v="18"/>
    <d v="2025-02-06T00:00:00"/>
    <d v="1899-12-30T21:18:00"/>
    <x v="23"/>
    <s v="Bilal Shaikh"/>
    <x v="5"/>
    <x v="1"/>
    <s v="Dates &amp; Sweets"/>
    <x v="0"/>
    <x v="2"/>
    <x v="1"/>
    <n v="23.62"/>
    <d v="2025-02-05T00:25:00"/>
    <d v="2024-09-22T00:11:00"/>
    <x v="0"/>
    <d v="2025-02-06T21:18:00"/>
    <d v="2025-02-06T00:25:00"/>
    <x v="0"/>
  </r>
  <r>
    <s v="ORD-20250527-04373"/>
    <x v="0"/>
    <s v="BAL-001"/>
    <x v="13"/>
    <n v="26.57"/>
    <x v="8"/>
    <n v="5"/>
    <x v="339"/>
    <x v="1"/>
    <d v="1899-12-30T13:11:00"/>
    <s v="13"/>
    <d v="2025-05-27T00:00:00"/>
    <d v="1899-12-30T16:11:00"/>
    <x v="6"/>
    <s v="Latifa Al Mazrouei"/>
    <x v="0"/>
    <x v="0"/>
    <s v="Balloons"/>
    <x v="1"/>
    <x v="4"/>
    <x v="1"/>
    <n v="132.85"/>
    <d v="2025-05-27T00:56:00"/>
    <d v="2024-08-14T00:22:00"/>
    <x v="0"/>
    <d v="2025-05-27T16:11:00"/>
    <d v="2025-05-28T00:56:00"/>
    <x v="1"/>
  </r>
  <r>
    <s v="ORD-20250501-04374"/>
    <x v="0"/>
    <s v="FLW-001"/>
    <x v="1"/>
    <n v="48.91"/>
    <x v="0"/>
    <n v="1"/>
    <x v="260"/>
    <x v="1"/>
    <d v="1899-12-30T19:10:00"/>
    <s v="19"/>
    <d v="2025-05-02T00:00:00"/>
    <d v="1899-12-30T17:51:00"/>
    <x v="17"/>
    <s v="Hamad Al Bateen"/>
    <x v="2"/>
    <x v="0"/>
    <s v="Flowers"/>
    <x v="0"/>
    <x v="0"/>
    <x v="1"/>
    <n v="48.91"/>
    <d v="2025-05-01T00:11:00"/>
    <d v="2024-08-09T00:11:00"/>
    <x v="0"/>
    <d v="2025-05-02T17:51:00"/>
    <d v="2025-05-02T00:11:00"/>
    <x v="0"/>
  </r>
  <r>
    <s v="ORD-20250727-04375"/>
    <x v="0"/>
    <s v="PER-001"/>
    <x v="10"/>
    <n v="13.15"/>
    <x v="8"/>
    <n v="1"/>
    <x v="350"/>
    <x v="8"/>
    <d v="1899-12-30T12:37:00"/>
    <s v="12"/>
    <d v="2025-07-28T00:00:00"/>
    <d v="1899-12-30T16:37:00"/>
    <x v="4"/>
    <s v="Hassan Shaikh"/>
    <x v="0"/>
    <x v="0"/>
    <s v="Personalized"/>
    <x v="0"/>
    <x v="5"/>
    <x v="1"/>
    <n v="13.15"/>
    <d v="2025-07-27T00:44:00"/>
    <d v="2024-08-06T01:15:00"/>
    <x v="0"/>
    <d v="2025-07-28T16:37:00"/>
    <d v="2025-07-28T00:44:00"/>
    <x v="0"/>
  </r>
  <r>
    <s v="ORD-20241001-04376"/>
    <x v="0"/>
    <s v="HOM-001"/>
    <x v="3"/>
    <n v="27.37"/>
    <x v="6"/>
    <n v="2"/>
    <x v="18"/>
    <x v="10"/>
    <d v="1899-12-30T12:56:00"/>
    <s v="12"/>
    <d v="2024-10-01T00:00:00"/>
    <d v="1899-12-30T15:56:00"/>
    <x v="16"/>
    <s v="Sophia Miller"/>
    <x v="0"/>
    <x v="0"/>
    <s v="Home Fragrance"/>
    <x v="1"/>
    <x v="0"/>
    <x v="1"/>
    <n v="54.74"/>
    <d v="2024-10-01T01:29:00"/>
    <d v="2024-10-01T01:29:00"/>
    <x v="1"/>
    <d v="2024-10-01T15:56:00"/>
    <d v="2024-10-02T01:29:00"/>
    <x v="1"/>
  </r>
  <r>
    <s v="ORD-20250207-04377"/>
    <x v="0"/>
    <s v="HOM-001"/>
    <x v="3"/>
    <n v="22.38"/>
    <x v="11"/>
    <n v="1"/>
    <x v="202"/>
    <x v="5"/>
    <d v="1899-12-30T19:10:00"/>
    <s v="19"/>
    <d v="2025-02-08T00:00:00"/>
    <d v="1899-12-30T12:50:00"/>
    <x v="2"/>
    <s v="Latifa Al Suwaidi"/>
    <x v="0"/>
    <x v="0"/>
    <s v="Home Fragrance"/>
    <x v="0"/>
    <x v="1"/>
    <x v="0"/>
    <n v="22.38"/>
    <d v="2025-02-07T00:11:00"/>
    <d v="2024-10-05T00:44:00"/>
    <x v="0"/>
    <d v="2025-02-08T12:50:00"/>
    <d v="2025-02-08T00:11:00"/>
    <x v="0"/>
  </r>
  <r>
    <s v="ORD-20250106-04378"/>
    <x v="0"/>
    <s v="FLW-002"/>
    <x v="5"/>
    <n v="56.23"/>
    <x v="6"/>
    <n v="2"/>
    <x v="182"/>
    <x v="4"/>
    <d v="1899-12-30T21:20:00"/>
    <s v="21"/>
    <d v="2025-01-07T00:00:00"/>
    <d v="1899-12-30T13:16:00"/>
    <x v="6"/>
    <s v="Sana Khan"/>
    <x v="0"/>
    <x v="0"/>
    <s v="Flowers"/>
    <x v="0"/>
    <x v="2"/>
    <x v="0"/>
    <n v="112.46"/>
    <d v="2025-01-06T01:29:00"/>
    <d v="2024-08-01T01:07:00"/>
    <x v="0"/>
    <d v="2025-01-07T13:16:00"/>
    <d v="2025-01-07T01:29:00"/>
    <x v="0"/>
  </r>
  <r>
    <s v="ORD-20250206-04379"/>
    <x v="0"/>
    <s v="HMP-001"/>
    <x v="11"/>
    <n v="64.86"/>
    <x v="9"/>
    <n v="3"/>
    <x v="73"/>
    <x v="5"/>
    <d v="1899-12-30T15:25:00"/>
    <s v="15"/>
    <d v="2025-02-07T00:00:00"/>
    <d v="1899-12-30T16:25:00"/>
    <x v="12"/>
    <s v="Rohit Kumar"/>
    <x v="1"/>
    <x v="1"/>
    <s v="Hamper"/>
    <x v="0"/>
    <x v="0"/>
    <x v="1"/>
    <n v="194.57999999999998"/>
    <d v="2025-02-06T00:11:00"/>
    <d v="2024-08-09T01:07:00"/>
    <x v="0"/>
    <d v="2025-02-07T16:25:00"/>
    <d v="2025-02-07T00:11:00"/>
    <x v="0"/>
  </r>
  <r>
    <s v="ORD-20250518-04380"/>
    <x v="0"/>
    <s v="GFT-001"/>
    <x v="2"/>
    <n v="32.26"/>
    <x v="3"/>
    <n v="1"/>
    <x v="253"/>
    <x v="1"/>
    <d v="1899-12-30T11:25:00"/>
    <s v="11"/>
    <d v="2025-05-19T00:00:00"/>
    <d v="1899-12-30T14:25:00"/>
    <x v="16"/>
    <s v="John Williams"/>
    <x v="0"/>
    <x v="1"/>
    <s v="Gifting"/>
    <x v="0"/>
    <x v="6"/>
    <x v="0"/>
    <n v="32.26"/>
    <d v="2025-05-18T00:44:00"/>
    <d v="2024-10-26T00:33:00"/>
    <x v="0"/>
    <d v="2025-05-19T14:25:00"/>
    <d v="2025-05-19T00:44:00"/>
    <x v="0"/>
  </r>
  <r>
    <s v="ORD-20250528-04381"/>
    <x v="0"/>
    <s v="HMP-001"/>
    <x v="11"/>
    <n v="73.17"/>
    <x v="9"/>
    <n v="17"/>
    <x v="121"/>
    <x v="1"/>
    <d v="1899-12-30T12:54:00"/>
    <s v="12"/>
    <d v="2025-05-29T00:00:00"/>
    <d v="1899-12-30T15:54:00"/>
    <x v="5"/>
    <s v="Zain Patel"/>
    <x v="0"/>
    <x v="1"/>
    <s v="Hamper"/>
    <x v="0"/>
    <x v="5"/>
    <x v="1"/>
    <n v="1243.8900000000001"/>
    <d v="2025-05-28T01:15:00"/>
    <d v="2024-08-02T01:15:00"/>
    <x v="0"/>
    <d v="2025-05-29T15:54:00"/>
    <d v="2025-05-29T01:15:00"/>
    <x v="0"/>
  </r>
  <r>
    <s v="ORD-20250417-04382"/>
    <x v="0"/>
    <s v="PER-002"/>
    <x v="15"/>
    <n v="21.17"/>
    <x v="0"/>
    <n v="1"/>
    <x v="330"/>
    <x v="0"/>
    <d v="1899-12-30T21:05:00"/>
    <s v="21"/>
    <d v="2025-04-18T00:00:00"/>
    <d v="1899-12-30T19:42:00"/>
    <x v="4"/>
    <s v="Farhan Hussain"/>
    <x v="0"/>
    <x v="0"/>
    <s v="Personalized"/>
    <x v="0"/>
    <x v="0"/>
    <x v="1"/>
    <n v="21.17"/>
    <d v="2025-04-17T00:22:00"/>
    <d v="2024-10-13T01:15:00"/>
    <x v="0"/>
    <d v="2025-04-18T19:42:00"/>
    <d v="2025-04-18T00:22:00"/>
    <x v="0"/>
  </r>
  <r>
    <s v="ORD-20241112-04383"/>
    <x v="0"/>
    <s v="FLW-002"/>
    <x v="5"/>
    <n v="52.14"/>
    <x v="6"/>
    <n v="1"/>
    <x v="48"/>
    <x v="9"/>
    <d v="1899-12-30T13:30:00"/>
    <s v="13"/>
    <d v="2024-11-13T00:00:00"/>
    <d v="1899-12-30T13:30:00"/>
    <x v="36"/>
    <s v="Daniel Miller"/>
    <x v="6"/>
    <x v="1"/>
    <s v="Flowers"/>
    <x v="0"/>
    <x v="4"/>
    <x v="1"/>
    <n v="52.14"/>
    <d v="2024-11-12T00:25:00"/>
    <d v="2024-08-15T00:22:00"/>
    <x v="0"/>
    <d v="2024-11-13T13:30:00"/>
    <d v="2024-11-13T00:25:00"/>
    <x v="0"/>
  </r>
  <r>
    <s v="ORD-20241229-04384"/>
    <x v="0"/>
    <s v="HOM-001"/>
    <x v="3"/>
    <n v="24.98"/>
    <x v="6"/>
    <n v="1"/>
    <x v="155"/>
    <x v="11"/>
    <d v="1899-12-30T09:43:00"/>
    <s v="9"/>
    <d v="2024-12-30T00:00:00"/>
    <d v="1899-12-30T10:43:00"/>
    <x v="36"/>
    <s v="Sara Patel"/>
    <x v="6"/>
    <x v="0"/>
    <s v="Home Fragrance"/>
    <x v="0"/>
    <x v="5"/>
    <x v="0"/>
    <n v="24.98"/>
    <d v="2024-12-29T00:11:00"/>
    <d v="2024-08-11T01:07:00"/>
    <x v="0"/>
    <d v="2024-12-30T10:43:00"/>
    <d v="2024-12-30T00:11:00"/>
    <x v="0"/>
  </r>
  <r>
    <s v="ORD-20250624-04385"/>
    <x v="0"/>
    <s v="CRP-001"/>
    <x v="4"/>
    <n v="146.81"/>
    <x v="9"/>
    <n v="3"/>
    <x v="346"/>
    <x v="6"/>
    <d v="1899-12-30T20:04:00"/>
    <s v="20"/>
    <d v="2025-06-25T00:00:00"/>
    <d v="1899-12-30T20:20:00"/>
    <x v="6"/>
    <s v="Omar Al Nahyan"/>
    <x v="0"/>
    <x v="1"/>
    <s v="Hamper"/>
    <x v="0"/>
    <x v="3"/>
    <x v="0"/>
    <n v="440.43"/>
    <d v="2025-06-24T00:11:00"/>
    <d v="2024-08-01T01:29:00"/>
    <x v="0"/>
    <d v="2025-06-25T20:20:00"/>
    <d v="2025-06-25T00:11:00"/>
    <x v="0"/>
  </r>
  <r>
    <s v="ORD-20250815-04386"/>
    <x v="0"/>
    <s v="HOM-001"/>
    <x v="3"/>
    <n v="29.04"/>
    <x v="2"/>
    <n v="2"/>
    <x v="43"/>
    <x v="7"/>
    <d v="1899-12-30T13:07:00"/>
    <s v="13"/>
    <d v="2025-08-16T00:00:00"/>
    <d v="1899-12-30T16:07:00"/>
    <x v="18"/>
    <s v="Priya Khan"/>
    <x v="1"/>
    <x v="0"/>
    <s v="Home Fragrance"/>
    <x v="0"/>
    <x v="1"/>
    <x v="1"/>
    <n v="58.08"/>
    <d v="2025-08-15T01:18:00"/>
    <d v="2024-10-05T00:44:00"/>
    <x v="0"/>
    <d v="2025-08-16T16:07:00"/>
    <d v="2025-08-16T01:18:00"/>
    <x v="0"/>
  </r>
  <r>
    <s v="ORD-20241217-04387"/>
    <x v="0"/>
    <s v="FLW-002"/>
    <x v="5"/>
    <n v="54.5"/>
    <x v="10"/>
    <n v="1"/>
    <x v="374"/>
    <x v="11"/>
    <d v="1899-12-30T19:05:00"/>
    <s v="19"/>
    <d v="2024-12-18T00:00:00"/>
    <d v="1899-12-30T19:33:00"/>
    <x v="24"/>
    <s v="Farhan Verma"/>
    <x v="1"/>
    <x v="0"/>
    <s v="Flowers"/>
    <x v="0"/>
    <x v="1"/>
    <x v="0"/>
    <n v="54.5"/>
    <d v="2024-12-17T01:29:00"/>
    <d v="2024-08-18T01:07:00"/>
    <x v="0"/>
    <d v="2024-12-18T19:33:00"/>
    <d v="2024-12-18T01:29:00"/>
    <x v="0"/>
  </r>
  <r>
    <s v="ORD-20250125-04388"/>
    <x v="0"/>
    <s v="PAF-001"/>
    <x v="12"/>
    <n v="22.47"/>
    <x v="5"/>
    <n v="1"/>
    <x v="300"/>
    <x v="4"/>
    <d v="1899-12-30T10:07:00"/>
    <s v="10"/>
    <d v="2025-01-25T00:00:00"/>
    <d v="1899-12-30T14:07:00"/>
    <x v="5"/>
    <s v="Meera Shah"/>
    <x v="2"/>
    <x v="1"/>
    <s v="Bakery"/>
    <x v="1"/>
    <x v="1"/>
    <x v="0"/>
    <n v="22.47"/>
    <d v="2025-01-25T01:18:00"/>
    <d v="2024-08-03T00:11:00"/>
    <x v="0"/>
    <d v="2025-01-25T14:07:00"/>
    <d v="2025-01-26T01:18:00"/>
    <x v="1"/>
  </r>
  <r>
    <s v="ORD-20241111-04389"/>
    <x v="0"/>
    <s v="TOY-001"/>
    <x v="0"/>
    <n v="17.78"/>
    <x v="0"/>
    <n v="1"/>
    <x v="20"/>
    <x v="9"/>
    <d v="1899-12-30T09:57:00"/>
    <s v="9"/>
    <d v="2024-11-12T00:00:00"/>
    <d v="1899-12-30T13:57:00"/>
    <x v="1"/>
    <s v="Latifa Al Falasi"/>
    <x v="1"/>
    <x v="0"/>
    <s v="Toys"/>
    <x v="0"/>
    <x v="0"/>
    <x v="1"/>
    <n v="17.78"/>
    <d v="2024-11-11T00:33:00"/>
    <d v="2024-08-23T01:29:00"/>
    <x v="0"/>
    <d v="2024-11-12T13:57:00"/>
    <d v="2024-11-12T00:33:00"/>
    <x v="0"/>
  </r>
  <r>
    <s v="ORD-20241207-04390"/>
    <x v="0"/>
    <s v="FLW-002"/>
    <x v="5"/>
    <n v="49.44"/>
    <x v="5"/>
    <n v="1"/>
    <x v="154"/>
    <x v="11"/>
    <d v="1899-12-30T11:23:00"/>
    <s v="11"/>
    <d v="2024-12-08T00:00:00"/>
    <d v="1899-12-30T13:23:00"/>
    <x v="30"/>
    <s v="Bilal Khan"/>
    <x v="4"/>
    <x v="0"/>
    <s v="Flowers"/>
    <x v="0"/>
    <x v="0"/>
    <x v="1"/>
    <n v="49.44"/>
    <d v="2024-12-07T00:56:00"/>
    <d v="2024-08-15T01:15:00"/>
    <x v="0"/>
    <d v="2024-12-08T13:23:00"/>
    <d v="2024-12-08T00:56:00"/>
    <x v="0"/>
  </r>
  <r>
    <s v="ORD-20250126-04391"/>
    <x v="0"/>
    <s v="HMP-001"/>
    <x v="11"/>
    <n v="77.92"/>
    <x v="12"/>
    <n v="3"/>
    <x v="250"/>
    <x v="4"/>
    <d v="1899-12-30T09:06:00"/>
    <s v="9"/>
    <d v="2025-01-26T00:00:00"/>
    <d v="1899-12-30T12:06:00"/>
    <x v="26"/>
    <s v="Farhan Shah"/>
    <x v="1"/>
    <x v="1"/>
    <s v="Hamper"/>
    <x v="1"/>
    <x v="1"/>
    <x v="0"/>
    <n v="233.76"/>
    <d v="2025-01-26T01:07:00"/>
    <d v="2024-08-09T00:22:00"/>
    <x v="0"/>
    <d v="2025-01-26T12:06:00"/>
    <d v="2025-01-27T01:07:00"/>
    <x v="1"/>
  </r>
  <r>
    <s v="ORD-20250223-04392"/>
    <x v="0"/>
    <s v="PER-002"/>
    <x v="15"/>
    <n v="16.88"/>
    <x v="0"/>
    <n v="3"/>
    <x v="42"/>
    <x v="5"/>
    <d v="1899-12-30T09:06:00"/>
    <s v="9"/>
    <d v="2025-02-24T00:00:00"/>
    <d v="1899-12-30T12:06:00"/>
    <x v="29"/>
    <s v="Fatima Al Mazrouei"/>
    <x v="2"/>
    <x v="1"/>
    <s v="Personalized"/>
    <x v="0"/>
    <x v="0"/>
    <x v="0"/>
    <n v="50.64"/>
    <d v="2025-02-23T01:07:00"/>
    <d v="2024-08-03T00:44:00"/>
    <x v="0"/>
    <d v="2025-02-24T12:06:00"/>
    <d v="2025-02-24T01:07:00"/>
    <x v="0"/>
  </r>
  <r>
    <s v="ORD-20250602-04393"/>
    <x v="0"/>
    <s v="CRP-001"/>
    <x v="4"/>
    <n v="158.87"/>
    <x v="9"/>
    <n v="3"/>
    <x v="65"/>
    <x v="6"/>
    <d v="1899-12-30T15:42:00"/>
    <s v="15"/>
    <d v="2025-06-03T00:00:00"/>
    <d v="1899-12-30T19:42:00"/>
    <x v="24"/>
    <s v="Hamad Al Hosani"/>
    <x v="1"/>
    <x v="0"/>
    <s v="Hamper"/>
    <x v="0"/>
    <x v="0"/>
    <x v="0"/>
    <n v="476.61"/>
    <d v="2025-06-02T01:07:00"/>
    <d v="2024-08-15T00:44:00"/>
    <x v="0"/>
    <d v="2025-06-03T19:42:00"/>
    <d v="2025-06-03T01:07:00"/>
    <x v="0"/>
  </r>
  <r>
    <s v="ORD-20240812-04394"/>
    <x v="0"/>
    <s v="FLW-001"/>
    <x v="1"/>
    <n v="50.99"/>
    <x v="11"/>
    <n v="1"/>
    <x v="152"/>
    <x v="7"/>
    <d v="1899-12-30T18:31:00"/>
    <s v="18"/>
    <d v="2024-08-13T00:00:00"/>
    <d v="1899-12-30T19:31:00"/>
    <x v="0"/>
    <s v="Neha Shah"/>
    <x v="0"/>
    <x v="1"/>
    <s v="Flowers"/>
    <x v="0"/>
    <x v="1"/>
    <x v="0"/>
    <n v="50.99"/>
    <d v="2024-08-12T01:18:00"/>
    <d v="2024-08-07T00:56:00"/>
    <x v="0"/>
    <d v="2024-08-13T19:31:00"/>
    <d v="2024-08-13T01:18:00"/>
    <x v="0"/>
  </r>
  <r>
    <s v="ORD-20240919-04395"/>
    <x v="0"/>
    <s v="FLW-001"/>
    <x v="1"/>
    <n v="48.78"/>
    <x v="11"/>
    <n v="1"/>
    <x v="238"/>
    <x v="3"/>
    <d v="1899-12-30T17:07:00"/>
    <s v="17"/>
    <d v="2024-09-20T00:00:00"/>
    <d v="1899-12-30T18:07:00"/>
    <x v="1"/>
    <s v="Zain Kumar"/>
    <x v="1"/>
    <x v="0"/>
    <s v="Flowers"/>
    <x v="0"/>
    <x v="0"/>
    <x v="0"/>
    <n v="48.78"/>
    <d v="2024-09-19T00:44:00"/>
    <d v="2024-08-07T01:18:00"/>
    <x v="0"/>
    <d v="2024-09-20T18:07:00"/>
    <d v="2024-09-20T00:44:00"/>
    <x v="0"/>
  </r>
  <r>
    <s v="ORD-20241221-04396"/>
    <x v="0"/>
    <s v="HMP-002"/>
    <x v="8"/>
    <n v="80.19"/>
    <x v="9"/>
    <n v="3"/>
    <x v="169"/>
    <x v="11"/>
    <d v="1899-12-30T12:30:00"/>
    <s v="12"/>
    <d v="2024-12-21T00:00:00"/>
    <d v="1899-12-30T19:30:00"/>
    <x v="6"/>
    <s v="Neha Verma"/>
    <x v="0"/>
    <x v="1"/>
    <s v="Hamper"/>
    <x v="1"/>
    <x v="5"/>
    <x v="1"/>
    <n v="240.57"/>
    <d v="2024-12-21T00:33:00"/>
    <d v="2024-08-26T00:11:00"/>
    <x v="0"/>
    <d v="2024-12-21T19:30:00"/>
    <d v="2024-12-22T00:33:00"/>
    <x v="1"/>
  </r>
  <r>
    <s v="ORD-20250218-04397"/>
    <x v="0"/>
    <s v="HOM-001"/>
    <x v="3"/>
    <n v="29.37"/>
    <x v="11"/>
    <n v="4"/>
    <x v="49"/>
    <x v="5"/>
    <d v="1899-12-30T11:44:00"/>
    <s v="11"/>
    <d v="2025-02-18T00:00:00"/>
    <d v="1899-12-30T15:44:00"/>
    <x v="4"/>
    <s v="Priya Chaudhry"/>
    <x v="0"/>
    <x v="0"/>
    <s v="Home Fragrance"/>
    <x v="1"/>
    <x v="6"/>
    <x v="0"/>
    <n v="117.48"/>
    <d v="2025-02-18T01:29:00"/>
    <d v="2024-10-07T00:25:00"/>
    <x v="0"/>
    <d v="2025-02-18T15:44:00"/>
    <d v="2025-02-19T01:29:00"/>
    <x v="1"/>
  </r>
  <r>
    <s v="ORD-20241113-04398"/>
    <x v="0"/>
    <s v="FLW-002"/>
    <x v="5"/>
    <n v="47.98"/>
    <x v="6"/>
    <n v="2"/>
    <x v="268"/>
    <x v="9"/>
    <d v="1899-12-30T21:58:00"/>
    <s v="21"/>
    <d v="2024-11-16T00:00:00"/>
    <d v="1899-12-30T13:42:00"/>
    <x v="3"/>
    <s v="Saeed Al Suwaidi"/>
    <x v="0"/>
    <x v="1"/>
    <s v="Flowers"/>
    <x v="2"/>
    <x v="1"/>
    <x v="1"/>
    <n v="95.96"/>
    <d v="2024-11-13T01:18:00"/>
    <d v="2024-10-18T00:44:00"/>
    <x v="0"/>
    <d v="2024-11-16T13:42:00"/>
    <d v="2024-11-14T01:18:00"/>
    <x v="0"/>
  </r>
  <r>
    <s v="ORD-20240820-04399"/>
    <x v="0"/>
    <s v="PER-002"/>
    <x v="15"/>
    <n v="18.82"/>
    <x v="0"/>
    <n v="1"/>
    <x v="172"/>
    <x v="7"/>
    <d v="1899-12-30T12:15:00"/>
    <s v="12"/>
    <d v="2024-08-20T00:00:00"/>
    <d v="1899-12-30T19:15:00"/>
    <x v="1"/>
    <s v="Khalid Al Nahyan"/>
    <x v="1"/>
    <x v="0"/>
    <s v="Personalized"/>
    <x v="1"/>
    <x v="4"/>
    <x v="2"/>
    <n v="18.82"/>
    <d v="2024-08-20T01:07:00"/>
    <d v="2024-08-20T01:07:00"/>
    <x v="1"/>
    <d v="2024-08-20T19:15:00"/>
    <d v="2024-08-21T01:07:00"/>
    <x v="1"/>
  </r>
  <r>
    <s v="ORD-20241010-04400"/>
    <x v="0"/>
    <s v="PER-001"/>
    <x v="10"/>
    <n v="12.63"/>
    <x v="5"/>
    <n v="3"/>
    <x v="266"/>
    <x v="10"/>
    <d v="1899-12-30T13:52:00"/>
    <s v="13"/>
    <d v="2024-10-10T00:00:00"/>
    <d v="1899-12-30T16:52:00"/>
    <x v="8"/>
    <s v="Reem Al Hosani"/>
    <x v="2"/>
    <x v="0"/>
    <s v="Personalized"/>
    <x v="1"/>
    <x v="0"/>
    <x v="0"/>
    <n v="37.89"/>
    <d v="2024-10-10T01:18:00"/>
    <d v="2024-10-10T01:18:00"/>
    <x v="1"/>
    <d v="2024-10-10T16:52:00"/>
    <d v="2024-10-11T01:18:00"/>
    <x v="1"/>
  </r>
  <r>
    <s v="ORD-20250329-04401"/>
    <x v="0"/>
    <s v="FLW-002"/>
    <x v="5"/>
    <n v="61.28"/>
    <x v="3"/>
    <n v="1"/>
    <x v="375"/>
    <x v="2"/>
    <d v="1899-12-30T21:34:00"/>
    <s v="21"/>
    <d v="2025-04-01T00:00:00"/>
    <d v="1899-12-30T20:39:00"/>
    <x v="18"/>
    <s v="Faisal Al Marri"/>
    <x v="1"/>
    <x v="0"/>
    <s v="Flowers"/>
    <x v="2"/>
    <x v="3"/>
    <x v="0"/>
    <n v="61.28"/>
    <d v="2025-03-29T00:11:00"/>
    <d v="2024-08-16T00:25:00"/>
    <x v="0"/>
    <d v="2025-04-01T20:39:00"/>
    <d v="2025-03-30T00:11:00"/>
    <x v="0"/>
  </r>
  <r>
    <s v="ORD-20250428-04402"/>
    <x v="0"/>
    <s v="CRP-001"/>
    <x v="4"/>
    <n v="159.08000000000001"/>
    <x v="9"/>
    <n v="3"/>
    <x v="278"/>
    <x v="0"/>
    <d v="1899-12-30T11:16:00"/>
    <s v="11"/>
    <d v="2025-04-29T00:00:00"/>
    <d v="1899-12-30T11:16:00"/>
    <x v="5"/>
    <s v="Khalid Al Mansoori"/>
    <x v="0"/>
    <x v="1"/>
    <s v="Hamper"/>
    <x v="0"/>
    <x v="1"/>
    <x v="0"/>
    <n v="477.24"/>
    <d v="2025-04-28T00:44:00"/>
    <d v="2024-08-03T00:11:00"/>
    <x v="0"/>
    <d v="2025-04-29T11:16:00"/>
    <d v="2025-04-29T00:44:00"/>
    <x v="0"/>
  </r>
  <r>
    <s v="ORD-20241009-04403"/>
    <x v="0"/>
    <s v="GFT-001"/>
    <x v="2"/>
    <n v="29.64"/>
    <x v="12"/>
    <n v="1"/>
    <x v="292"/>
    <x v="10"/>
    <d v="1899-12-30T10:15:00"/>
    <s v="10"/>
    <d v="2024-10-10T00:00:00"/>
    <d v="1899-12-30T14:15:00"/>
    <x v="0"/>
    <s v="Rakesh Shah"/>
    <x v="0"/>
    <x v="1"/>
    <s v="Gifting"/>
    <x v="0"/>
    <x v="2"/>
    <x v="0"/>
    <n v="29.64"/>
    <d v="2024-10-09T00:33:00"/>
    <d v="2024-08-14T01:07:00"/>
    <x v="0"/>
    <d v="2024-10-10T14:15:00"/>
    <d v="2024-10-10T00:33:00"/>
    <x v="0"/>
  </r>
  <r>
    <s v="ORD-20250504-04404"/>
    <x v="0"/>
    <s v="BAL-001"/>
    <x v="13"/>
    <n v="26.32"/>
    <x v="8"/>
    <n v="1"/>
    <x v="136"/>
    <x v="1"/>
    <d v="1899-12-30T11:25:00"/>
    <s v="11"/>
    <d v="2025-05-04T00:00:00"/>
    <d v="1899-12-30T17:25:00"/>
    <x v="4"/>
    <s v="Noor Al Mazrouei"/>
    <x v="0"/>
    <x v="1"/>
    <s v="Balloons"/>
    <x v="1"/>
    <x v="0"/>
    <x v="2"/>
    <n v="26.32"/>
    <d v="2025-05-04T00:44:00"/>
    <d v="2024-08-18T01:07:00"/>
    <x v="0"/>
    <d v="2025-05-04T17:25:00"/>
    <d v="2025-05-05T00:44:00"/>
    <x v="1"/>
  </r>
  <r>
    <s v="ORD-20250122-04405"/>
    <x v="0"/>
    <s v="DAT-001"/>
    <x v="6"/>
    <n v="27.13"/>
    <x v="4"/>
    <n v="1"/>
    <x v="83"/>
    <x v="4"/>
    <d v="1899-12-30T11:42:00"/>
    <s v="11"/>
    <d v="2025-01-22T00:00:00"/>
    <d v="1899-12-30T14:42:00"/>
    <x v="5"/>
    <s v="Bilal Khan"/>
    <x v="0"/>
    <x v="1"/>
    <s v="Dates &amp; Sweets"/>
    <x v="1"/>
    <x v="5"/>
    <x v="1"/>
    <n v="27.13"/>
    <d v="2025-01-22T01:15:00"/>
    <d v="2024-08-15T01:15:00"/>
    <x v="0"/>
    <d v="2025-01-22T14:42:00"/>
    <d v="2025-01-23T01:15:00"/>
    <x v="1"/>
  </r>
  <r>
    <s v="ORD-20250703-04406"/>
    <x v="0"/>
    <s v="FLW-002"/>
    <x v="5"/>
    <n v="56.35"/>
    <x v="1"/>
    <n v="1"/>
    <x v="299"/>
    <x v="8"/>
    <d v="1899-12-30T12:39:00"/>
    <s v="12"/>
    <d v="2025-07-03T00:00:00"/>
    <d v="1899-12-30T16:39:00"/>
    <x v="0"/>
    <s v="Abdullah Al Marri"/>
    <x v="0"/>
    <x v="1"/>
    <s v="Flowers"/>
    <x v="1"/>
    <x v="0"/>
    <x v="0"/>
    <n v="56.35"/>
    <d v="2025-07-03T00:33:00"/>
    <d v="2024-08-21T01:29:00"/>
    <x v="0"/>
    <d v="2025-07-03T16:39:00"/>
    <d v="2025-07-04T00:33:00"/>
    <x v="1"/>
  </r>
  <r>
    <s v="ORD-20250403-04407"/>
    <x v="0"/>
    <s v="HOM-001"/>
    <x v="3"/>
    <n v="29.41"/>
    <x v="6"/>
    <n v="1"/>
    <x v="272"/>
    <x v="0"/>
    <d v="1899-12-30T11:41:00"/>
    <s v="11"/>
    <d v="2025-04-04T00:00:00"/>
    <d v="1899-12-30T13:41:00"/>
    <x v="0"/>
    <s v="Arjun Chaudhry"/>
    <x v="0"/>
    <x v="1"/>
    <s v="Home Fragrance"/>
    <x v="0"/>
    <x v="1"/>
    <x v="0"/>
    <n v="29.41"/>
    <d v="2025-04-03T00:56:00"/>
    <d v="2024-08-09T00:56:00"/>
    <x v="0"/>
    <d v="2025-04-04T13:41:00"/>
    <d v="2025-04-04T00:56:00"/>
    <x v="0"/>
  </r>
  <r>
    <s v="ORD-20250604-04408"/>
    <x v="0"/>
    <s v="HMP-002"/>
    <x v="8"/>
    <n v="98.68"/>
    <x v="4"/>
    <n v="1"/>
    <x v="187"/>
    <x v="6"/>
    <d v="1899-12-30T18:24:00"/>
    <s v="18"/>
    <d v="2025-06-07T00:00:00"/>
    <d v="1899-12-30T11:37:00"/>
    <x v="4"/>
    <s v="Omar Al Nuaimi"/>
    <x v="0"/>
    <x v="1"/>
    <s v="Hamper"/>
    <x v="2"/>
    <x v="1"/>
    <x v="2"/>
    <n v="98.68"/>
    <d v="2025-06-04T01:07:00"/>
    <d v="2024-08-03T00:22:00"/>
    <x v="0"/>
    <d v="2025-06-07T11:37:00"/>
    <d v="2025-06-05T01:07:00"/>
    <x v="0"/>
  </r>
  <r>
    <s v="ORD-20250323-04409"/>
    <x v="0"/>
    <s v="DAT-001"/>
    <x v="6"/>
    <n v="28.32"/>
    <x v="4"/>
    <n v="1"/>
    <x v="2"/>
    <x v="2"/>
    <d v="1899-12-30T09:05:00"/>
    <s v="9"/>
    <d v="2025-03-24T00:00:00"/>
    <d v="1899-12-30T10:05:00"/>
    <x v="3"/>
    <s v="Imran Patel"/>
    <x v="0"/>
    <x v="0"/>
    <s v="Dates &amp; Sweets"/>
    <x v="0"/>
    <x v="0"/>
    <x v="0"/>
    <n v="28.32"/>
    <d v="2025-03-23T00:22:00"/>
    <d v="2024-08-04T00:56:00"/>
    <x v="0"/>
    <d v="2025-03-24T10:05:00"/>
    <d v="2025-03-24T00:22:00"/>
    <x v="0"/>
  </r>
  <r>
    <s v="ORD-20250222-04410"/>
    <x v="0"/>
    <s v="GFT-001"/>
    <x v="2"/>
    <n v="36.76"/>
    <x v="3"/>
    <n v="1"/>
    <x v="119"/>
    <x v="5"/>
    <d v="1899-12-30T09:19:00"/>
    <s v="9"/>
    <d v="2025-02-22T00:00:00"/>
    <d v="1899-12-30T12:19:00"/>
    <x v="12"/>
    <s v="Ali Khan"/>
    <x v="1"/>
    <x v="0"/>
    <s v="Gifting"/>
    <x v="1"/>
    <x v="4"/>
    <x v="2"/>
    <n v="36.76"/>
    <d v="2025-02-22T00:44:00"/>
    <d v="2024-08-17T00:56:00"/>
    <x v="0"/>
    <d v="2025-02-22T12:19:00"/>
    <d v="2025-02-23T00:44:00"/>
    <x v="1"/>
  </r>
  <r>
    <s v="ORD-20250312-04411"/>
    <x v="0"/>
    <s v="FLW-002"/>
    <x v="5"/>
    <n v="53.77"/>
    <x v="6"/>
    <n v="1"/>
    <x v="71"/>
    <x v="2"/>
    <d v="1899-12-30T16:41:00"/>
    <s v="16"/>
    <d v="2025-03-13T00:00:00"/>
    <d v="1899-12-30T19:41:00"/>
    <x v="19"/>
    <s v="Aisha Al Mazrouei"/>
    <x v="0"/>
    <x v="0"/>
    <s v="Flowers"/>
    <x v="0"/>
    <x v="1"/>
    <x v="2"/>
    <n v="53.77"/>
    <d v="2025-03-12T01:29:00"/>
    <d v="2024-08-04T00:44:00"/>
    <x v="0"/>
    <d v="2025-03-13T19:41:00"/>
    <d v="2025-03-13T01:29:00"/>
    <x v="0"/>
  </r>
  <r>
    <s v="ORD-20250624-04412"/>
    <x v="0"/>
    <s v="GFT-001"/>
    <x v="2"/>
    <n v="34.56"/>
    <x v="12"/>
    <n v="1"/>
    <x v="346"/>
    <x v="6"/>
    <d v="1899-12-30T11:08:00"/>
    <s v="11"/>
    <d v="2025-06-25T00:00:00"/>
    <d v="1899-12-30T15:08:00"/>
    <x v="7"/>
    <s v="Bilal Hussain"/>
    <x v="0"/>
    <x v="0"/>
    <s v="Gifting"/>
    <x v="0"/>
    <x v="2"/>
    <x v="2"/>
    <n v="34.56"/>
    <d v="2025-06-24T01:29:00"/>
    <d v="2024-08-14T00:11:00"/>
    <x v="0"/>
    <d v="2025-06-25T15:08:00"/>
    <d v="2025-06-25T01:29:00"/>
    <x v="0"/>
  </r>
  <r>
    <s v="ORD-20250407-04413"/>
    <x v="0"/>
    <s v="CRP-001"/>
    <x v="4"/>
    <n v="146.84"/>
    <x v="4"/>
    <n v="3"/>
    <x v="263"/>
    <x v="0"/>
    <d v="1899-12-30T09:26:00"/>
    <s v="9"/>
    <d v="2025-04-08T00:00:00"/>
    <d v="1899-12-30T14:26:00"/>
    <x v="15"/>
    <s v="Emma Smith"/>
    <x v="2"/>
    <x v="1"/>
    <s v="Hamper"/>
    <x v="0"/>
    <x v="0"/>
    <x v="1"/>
    <n v="440.52"/>
    <d v="2025-04-07T00:56:00"/>
    <d v="2025-01-13T00:22:00"/>
    <x v="0"/>
    <d v="2025-04-08T14:26:00"/>
    <d v="2025-04-08T00:56:00"/>
    <x v="0"/>
  </r>
  <r>
    <s v="ORD-20241019-04414"/>
    <x v="0"/>
    <s v="GFT-001"/>
    <x v="2"/>
    <n v="34.96"/>
    <x v="6"/>
    <n v="2"/>
    <x v="215"/>
    <x v="10"/>
    <d v="1899-12-30T10:58:00"/>
    <s v="10"/>
    <d v="2024-10-19T00:00:00"/>
    <d v="1899-12-30T17:58:00"/>
    <x v="16"/>
    <s v="Saeed Al Falasi"/>
    <x v="0"/>
    <x v="1"/>
    <s v="Gifting"/>
    <x v="1"/>
    <x v="4"/>
    <x v="0"/>
    <n v="69.92"/>
    <d v="2024-10-19T00:44:00"/>
    <d v="2024-10-12T00:44:00"/>
    <x v="0"/>
    <d v="2024-10-19T17:58:00"/>
    <d v="2024-10-20T00:44:00"/>
    <x v="1"/>
  </r>
  <r>
    <s v="ORD-20250106-04415"/>
    <x v="0"/>
    <s v="HMP-001"/>
    <x v="11"/>
    <n v="74.62"/>
    <x v="10"/>
    <n v="1"/>
    <x v="182"/>
    <x v="4"/>
    <d v="1899-12-30T14:29:00"/>
    <s v="14"/>
    <d v="2025-01-06T00:00:00"/>
    <d v="1899-12-30T20:29:00"/>
    <x v="9"/>
    <s v="Mohammed Al Shamsi"/>
    <x v="2"/>
    <x v="0"/>
    <s v="Hamper"/>
    <x v="1"/>
    <x v="6"/>
    <x v="0"/>
    <n v="74.62"/>
    <d v="2025-01-06T00:22:00"/>
    <d v="2024-09-21T01:07:00"/>
    <x v="0"/>
    <d v="2025-01-06T20:29:00"/>
    <d v="2025-01-07T00:22:00"/>
    <x v="1"/>
  </r>
  <r>
    <s v="ORD-20241015-04416"/>
    <x v="0"/>
    <s v="CHC-001"/>
    <x v="17"/>
    <n v="18.350000000000001"/>
    <x v="1"/>
    <n v="1"/>
    <x v="206"/>
    <x v="10"/>
    <d v="1899-12-30T12:00:00"/>
    <s v="12"/>
    <d v="2024-10-17T00:00:00"/>
    <d v="1899-12-30T12:00:00"/>
    <x v="12"/>
    <s v="Fatima Al Mansoori"/>
    <x v="1"/>
    <x v="0"/>
    <s v="Chocolate"/>
    <x v="2"/>
    <x v="5"/>
    <x v="0"/>
    <n v="18.350000000000001"/>
    <d v="2024-10-15T00:00:00"/>
    <d v="2024-08-06T01:29:00"/>
    <x v="0"/>
    <d v="2024-10-17T12:00:00"/>
    <d v="2024-10-16T00:00:00"/>
    <x v="0"/>
  </r>
  <r>
    <s v="ORD-20250130-04417"/>
    <x v="0"/>
    <s v="FLW-002"/>
    <x v="5"/>
    <n v="55.37"/>
    <x v="6"/>
    <n v="1"/>
    <x v="81"/>
    <x v="4"/>
    <d v="1899-12-30T11:17:00"/>
    <s v="11"/>
    <d v="2025-01-30T00:00:00"/>
    <d v="1899-12-30T14:17:00"/>
    <x v="2"/>
    <s v="Fatima Al Nuaimi"/>
    <x v="0"/>
    <x v="0"/>
    <s v="Flowers"/>
    <x v="1"/>
    <x v="2"/>
    <x v="1"/>
    <n v="55.37"/>
    <d v="2025-01-30T01:29:00"/>
    <d v="2024-10-13T01:07:00"/>
    <x v="0"/>
    <d v="2025-01-30T14:17:00"/>
    <d v="2025-01-31T01:29:00"/>
    <x v="1"/>
  </r>
  <r>
    <s v="ORD-20241031-04418"/>
    <x v="0"/>
    <s v="GFT-001"/>
    <x v="2"/>
    <n v="37.229999999999997"/>
    <x v="10"/>
    <n v="1"/>
    <x v="340"/>
    <x v="10"/>
    <d v="1899-12-30T15:16:00"/>
    <s v="15"/>
    <d v="2024-11-01T00:00:00"/>
    <d v="1899-12-30T19:16:00"/>
    <x v="28"/>
    <s v="Arjun Iqbal"/>
    <x v="3"/>
    <x v="1"/>
    <s v="Gifting"/>
    <x v="0"/>
    <x v="0"/>
    <x v="0"/>
    <n v="37.229999999999997"/>
    <d v="2024-10-31T00:11:00"/>
    <d v="2024-08-01T00:44:00"/>
    <x v="0"/>
    <d v="2024-11-01T19:16:00"/>
    <d v="2024-11-01T00:11:00"/>
    <x v="0"/>
  </r>
  <r>
    <s v="ORD-20241205-04419"/>
    <x v="0"/>
    <s v="BAL-001"/>
    <x v="13"/>
    <n v="26.85"/>
    <x v="8"/>
    <n v="1"/>
    <x v="57"/>
    <x v="11"/>
    <d v="1899-12-30T09:34:00"/>
    <s v="9"/>
    <d v="2024-12-05T00:00:00"/>
    <d v="1899-12-30T13:34:00"/>
    <x v="0"/>
    <s v="Sara Iqbal"/>
    <x v="0"/>
    <x v="1"/>
    <s v="Balloons"/>
    <x v="1"/>
    <x v="3"/>
    <x v="2"/>
    <n v="26.85"/>
    <d v="2024-12-05T00:11:00"/>
    <d v="2024-08-04T01:18:00"/>
    <x v="0"/>
    <d v="2024-12-05T13:34:00"/>
    <d v="2024-12-06T00:11:00"/>
    <x v="1"/>
  </r>
  <r>
    <s v="ORD-20250205-04420"/>
    <x v="0"/>
    <s v="PER-001"/>
    <x v="10"/>
    <n v="10.99"/>
    <x v="8"/>
    <n v="1"/>
    <x v="116"/>
    <x v="5"/>
    <d v="1899-12-30T15:39:00"/>
    <s v="15"/>
    <d v="2025-02-06T00:00:00"/>
    <d v="1899-12-30T17:39:00"/>
    <x v="16"/>
    <s v="Sara Khan"/>
    <x v="0"/>
    <x v="1"/>
    <s v="Personalized"/>
    <x v="0"/>
    <x v="0"/>
    <x v="2"/>
    <n v="10.99"/>
    <d v="2025-02-05T00:33:00"/>
    <d v="2024-09-14T00:33:00"/>
    <x v="0"/>
    <d v="2025-02-06T17:39:00"/>
    <d v="2025-02-06T00:33:00"/>
    <x v="0"/>
  </r>
  <r>
    <s v="ORD-20240908-04421"/>
    <x v="0"/>
    <s v="FLW-002"/>
    <x v="5"/>
    <n v="58.82"/>
    <x v="6"/>
    <n v="2"/>
    <x v="64"/>
    <x v="3"/>
    <d v="1899-12-30T11:42:00"/>
    <s v="11"/>
    <d v="2024-09-08T00:00:00"/>
    <d v="1899-12-30T15:42:00"/>
    <x v="10"/>
    <s v="Sara Iqbal"/>
    <x v="1"/>
    <x v="0"/>
    <s v="Flowers"/>
    <x v="1"/>
    <x v="1"/>
    <x v="0"/>
    <n v="117.64"/>
    <d v="2024-09-08T01:15:00"/>
    <d v="2024-08-04T01:18:00"/>
    <x v="0"/>
    <d v="2024-09-08T15:42:00"/>
    <d v="2024-09-09T01:15:00"/>
    <x v="1"/>
  </r>
  <r>
    <s v="ORD-20250428-04422"/>
    <x v="0"/>
    <s v="DAT-001"/>
    <x v="6"/>
    <n v="27.56"/>
    <x v="7"/>
    <n v="1"/>
    <x v="278"/>
    <x v="0"/>
    <d v="1899-12-30T15:34:00"/>
    <s v="15"/>
    <d v="2025-04-29T00:00:00"/>
    <d v="1899-12-30T18:34:00"/>
    <x v="35"/>
    <s v="Meera Chaudhry"/>
    <x v="5"/>
    <x v="1"/>
    <s v="Dates &amp; Sweets"/>
    <x v="0"/>
    <x v="3"/>
    <x v="1"/>
    <n v="27.56"/>
    <d v="2025-04-28T00:11:00"/>
    <d v="2024-08-17T01:07:00"/>
    <x v="0"/>
    <d v="2025-04-29T18:34:00"/>
    <d v="2025-04-29T00:11:00"/>
    <x v="0"/>
  </r>
  <r>
    <s v="ORD-20240828-04423"/>
    <x v="0"/>
    <s v="PRF-001"/>
    <x v="14"/>
    <n v="125.64"/>
    <x v="2"/>
    <n v="1"/>
    <x v="360"/>
    <x v="7"/>
    <d v="1899-12-30T12:15:00"/>
    <s v="12"/>
    <d v="2024-08-29T00:00:00"/>
    <d v="1899-12-30T15:15:00"/>
    <x v="20"/>
    <s v="Maryam Al Hosani"/>
    <x v="4"/>
    <x v="0"/>
    <s v="Perfume"/>
    <x v="0"/>
    <x v="1"/>
    <x v="2"/>
    <n v="125.64"/>
    <d v="2024-08-28T01:07:00"/>
    <d v="2024-08-28T01:07:00"/>
    <x v="1"/>
    <d v="2024-08-29T15:15:00"/>
    <d v="2024-08-29T01:07:00"/>
    <x v="0"/>
  </r>
  <r>
    <s v="ORD-20241002-04424"/>
    <x v="0"/>
    <s v="FLW-002"/>
    <x v="5"/>
    <n v="57.73"/>
    <x v="6"/>
    <n v="1"/>
    <x v="341"/>
    <x v="10"/>
    <d v="1899-12-30T20:56:00"/>
    <s v="20"/>
    <d v="2024-10-03T00:00:00"/>
    <d v="1899-12-30T18:04:00"/>
    <x v="32"/>
    <s v="Arjun Shaikh"/>
    <x v="6"/>
    <x v="1"/>
    <s v="Flowers"/>
    <x v="0"/>
    <x v="0"/>
    <x v="1"/>
    <n v="57.73"/>
    <d v="2024-10-02T00:22:00"/>
    <d v="2024-08-04T00:25:00"/>
    <x v="0"/>
    <d v="2024-10-03T18:04:00"/>
    <d v="2024-10-03T00:22:00"/>
    <x v="0"/>
  </r>
  <r>
    <s v="ORD-20250614-04425"/>
    <x v="0"/>
    <s v="FLW-002"/>
    <x v="5"/>
    <n v="46.59"/>
    <x v="2"/>
    <n v="1"/>
    <x v="125"/>
    <x v="6"/>
    <d v="1899-12-30T11:52:00"/>
    <s v="11"/>
    <d v="2025-06-14T00:00:00"/>
    <d v="1899-12-30T14:52:00"/>
    <x v="7"/>
    <s v="Hamad Al Nuaimi"/>
    <x v="0"/>
    <x v="0"/>
    <s v="Flowers"/>
    <x v="1"/>
    <x v="1"/>
    <x v="1"/>
    <n v="46.59"/>
    <d v="2025-06-14T00:44:00"/>
    <d v="2024-08-09T00:56:00"/>
    <x v="0"/>
    <d v="2025-06-14T14:52:00"/>
    <d v="2025-06-15T00:44:00"/>
    <x v="1"/>
  </r>
  <r>
    <s v="ORD-20250716-04426"/>
    <x v="0"/>
    <s v="FLW-002"/>
    <x v="5"/>
    <n v="55.41"/>
    <x v="6"/>
    <n v="1"/>
    <x v="243"/>
    <x v="8"/>
    <d v="1899-12-30T20:34:00"/>
    <s v="20"/>
    <d v="2025-07-18T00:00:00"/>
    <d v="1899-12-30T19:07:00"/>
    <x v="16"/>
    <s v="Ali Shaikh"/>
    <x v="0"/>
    <x v="1"/>
    <s v="Flowers"/>
    <x v="2"/>
    <x v="1"/>
    <x v="0"/>
    <n v="55.41"/>
    <d v="2025-07-16T00:44:00"/>
    <d v="2024-09-12T00:44:00"/>
    <x v="0"/>
    <d v="2025-07-18T19:07:00"/>
    <d v="2025-07-17T00:44:00"/>
    <x v="0"/>
  </r>
  <r>
    <s v="ORD-20250621-04427"/>
    <x v="0"/>
    <s v="FLW-002"/>
    <x v="5"/>
    <n v="52.94"/>
    <x v="6"/>
    <n v="1"/>
    <x v="220"/>
    <x v="6"/>
    <d v="1899-12-30T10:03:00"/>
    <s v="10"/>
    <d v="2025-06-23T00:00:00"/>
    <d v="1899-12-30T10:03:00"/>
    <x v="6"/>
    <s v="John Miller"/>
    <x v="0"/>
    <x v="0"/>
    <s v="Flowers"/>
    <x v="2"/>
    <x v="6"/>
    <x v="0"/>
    <n v="52.94"/>
    <d v="2025-06-21T01:15:00"/>
    <d v="2025-05-07T00:25:00"/>
    <x v="0"/>
    <d v="2025-06-23T10:03:00"/>
    <d v="2025-06-22T01:15:00"/>
    <x v="0"/>
  </r>
  <r>
    <s v="ORD-20250303-04428"/>
    <x v="0"/>
    <s v="GFT-001"/>
    <x v="2"/>
    <n v="32.880000000000003"/>
    <x v="12"/>
    <n v="2"/>
    <x v="180"/>
    <x v="2"/>
    <d v="1899-12-30T18:47:00"/>
    <s v="18"/>
    <d v="2025-03-05T00:00:00"/>
    <d v="1899-12-30T13:32:00"/>
    <x v="20"/>
    <s v="Michael Williams"/>
    <x v="4"/>
    <x v="1"/>
    <s v="Gifting"/>
    <x v="2"/>
    <x v="2"/>
    <x v="1"/>
    <n v="65.760000000000005"/>
    <d v="2025-03-03T01:29:00"/>
    <d v="2024-08-11T00:11:00"/>
    <x v="0"/>
    <d v="2025-03-05T13:32:00"/>
    <d v="2025-03-04T01:29:00"/>
    <x v="0"/>
  </r>
  <r>
    <s v="ORD-20240830-04429"/>
    <x v="0"/>
    <s v="GFT-001"/>
    <x v="2"/>
    <n v="38.78"/>
    <x v="12"/>
    <n v="1"/>
    <x v="287"/>
    <x v="7"/>
    <d v="1899-12-30T10:27:00"/>
    <s v="10"/>
    <d v="2024-08-30T00:00:00"/>
    <d v="1899-12-30T14:27:00"/>
    <x v="5"/>
    <s v="Rakesh Hussain"/>
    <x v="2"/>
    <x v="0"/>
    <s v="Gifting"/>
    <x v="1"/>
    <x v="0"/>
    <x v="0"/>
    <n v="38.78"/>
    <d v="2024-08-30T01:07:00"/>
    <d v="2024-08-30T01:07:00"/>
    <x v="1"/>
    <d v="2024-08-30T14:27:00"/>
    <d v="2024-08-31T01:07:00"/>
    <x v="1"/>
  </r>
  <r>
    <s v="ORD-20250429-04430"/>
    <x v="0"/>
    <s v="PRF-001"/>
    <x v="14"/>
    <n v="113.72"/>
    <x v="2"/>
    <n v="2"/>
    <x v="210"/>
    <x v="0"/>
    <d v="1899-12-30T15:39:00"/>
    <s v="15"/>
    <d v="2025-04-30T00:00:00"/>
    <d v="1899-12-30T19:39:00"/>
    <x v="6"/>
    <s v="Aisha Al Bateen"/>
    <x v="0"/>
    <x v="0"/>
    <s v="Perfume"/>
    <x v="0"/>
    <x v="6"/>
    <x v="0"/>
    <n v="227.44"/>
    <d v="2025-04-29T00:33:00"/>
    <d v="2024-08-24T01:29:00"/>
    <x v="0"/>
    <d v="2025-04-30T19:39:00"/>
    <d v="2025-04-30T00:33:00"/>
    <x v="0"/>
  </r>
  <r>
    <s v="ORD-20240904-04431"/>
    <x v="0"/>
    <s v="SWT-001"/>
    <x v="9"/>
    <n v="26.19"/>
    <x v="4"/>
    <n v="1"/>
    <x v="335"/>
    <x v="3"/>
    <d v="1899-12-30T14:07:00"/>
    <s v="14"/>
    <d v="2024-09-04T00:00:00"/>
    <d v="1899-12-30T21:07:00"/>
    <x v="6"/>
    <s v="Khalid Al Nuaimi"/>
    <x v="0"/>
    <x v="1"/>
    <s v="Dates &amp; Sweets"/>
    <x v="1"/>
    <x v="0"/>
    <x v="0"/>
    <n v="26.19"/>
    <d v="2024-09-04T00:44:00"/>
    <d v="2024-08-14T01:18:00"/>
    <x v="0"/>
    <d v="2024-09-04T21:07:00"/>
    <d v="2024-09-05T00:44:00"/>
    <x v="1"/>
  </r>
  <r>
    <s v="ORD-20250131-04432"/>
    <x v="0"/>
    <s v="PAF-001"/>
    <x v="12"/>
    <n v="22.13"/>
    <x v="3"/>
    <n v="1"/>
    <x v="167"/>
    <x v="4"/>
    <d v="1899-12-30T11:30:00"/>
    <s v="11"/>
    <d v="2025-01-31T00:00:00"/>
    <d v="1899-12-30T16:30:00"/>
    <x v="0"/>
    <s v="Imran Hussain"/>
    <x v="0"/>
    <x v="0"/>
    <s v="Bakery"/>
    <x v="1"/>
    <x v="3"/>
    <x v="1"/>
    <n v="22.13"/>
    <d v="2025-01-31T01:07:00"/>
    <d v="2024-08-24T01:18:00"/>
    <x v="0"/>
    <d v="2025-01-31T16:30:00"/>
    <d v="2025-02-01T01:07:00"/>
    <x v="1"/>
  </r>
  <r>
    <s v="ORD-20250116-04433"/>
    <x v="0"/>
    <s v="GFT-001"/>
    <x v="2"/>
    <n v="36.92"/>
    <x v="1"/>
    <n v="1"/>
    <x v="257"/>
    <x v="4"/>
    <d v="1899-12-30T11:18:00"/>
    <s v="11"/>
    <d v="2025-01-17T00:00:00"/>
    <d v="1899-12-30T17:18:00"/>
    <x v="7"/>
    <s v="Fatima Al Nahyan"/>
    <x v="0"/>
    <x v="0"/>
    <s v="Gifting"/>
    <x v="0"/>
    <x v="0"/>
    <x v="0"/>
    <n v="36.92"/>
    <d v="2025-01-16T00:33:00"/>
    <d v="2024-08-16T00:22:00"/>
    <x v="0"/>
    <d v="2025-01-17T17:18:00"/>
    <d v="2025-01-17T00:33:00"/>
    <x v="0"/>
  </r>
  <r>
    <s v="ORD-20250721-04434"/>
    <x v="0"/>
    <s v="HOM-001"/>
    <x v="3"/>
    <n v="29.66"/>
    <x v="2"/>
    <n v="1"/>
    <x v="317"/>
    <x v="8"/>
    <d v="1899-12-30T14:04:00"/>
    <s v="14"/>
    <d v="2025-07-21T00:00:00"/>
    <d v="1899-12-30T18:04:00"/>
    <x v="1"/>
    <s v="Hassan Iqbal"/>
    <x v="1"/>
    <x v="1"/>
    <s v="Home Fragrance"/>
    <x v="1"/>
    <x v="2"/>
    <x v="2"/>
    <n v="29.66"/>
    <d v="2025-07-21T00:11:00"/>
    <d v="2024-08-05T00:22:00"/>
    <x v="0"/>
    <d v="2025-07-21T18:04:00"/>
    <d v="2025-07-22T00:11:00"/>
    <x v="1"/>
  </r>
  <r>
    <s v="ORD-20240827-04435"/>
    <x v="0"/>
    <s v="SWT-001"/>
    <x v="9"/>
    <n v="30.61"/>
    <x v="7"/>
    <n v="1"/>
    <x v="160"/>
    <x v="7"/>
    <d v="1899-12-30T11:17:00"/>
    <s v="11"/>
    <d v="2024-08-28T00:00:00"/>
    <d v="1899-12-30T14:17:00"/>
    <x v="30"/>
    <s v="Yousef Al Nuaimi"/>
    <x v="4"/>
    <x v="0"/>
    <s v="Dates &amp; Sweets"/>
    <x v="0"/>
    <x v="0"/>
    <x v="1"/>
    <n v="30.61"/>
    <d v="2024-08-27T01:29:00"/>
    <d v="2024-08-08T01:18:00"/>
    <x v="0"/>
    <d v="2024-08-28T14:17:00"/>
    <d v="2024-08-28T01:29:00"/>
    <x v="0"/>
  </r>
  <r>
    <s v="ORD-20241231-04436"/>
    <x v="0"/>
    <s v="HOM-001"/>
    <x v="3"/>
    <n v="31.27"/>
    <x v="6"/>
    <n v="2"/>
    <x v="297"/>
    <x v="11"/>
    <d v="1899-12-30T09:02:00"/>
    <s v="9"/>
    <d v="2024-12-31T00:00:00"/>
    <d v="1899-12-30T12:02:00"/>
    <x v="18"/>
    <s v="Maryam Al Nuaimi"/>
    <x v="1"/>
    <x v="1"/>
    <s v="Home Fragrance"/>
    <x v="1"/>
    <x v="1"/>
    <x v="2"/>
    <n v="62.54"/>
    <d v="2024-12-31T01:29:00"/>
    <d v="2024-08-06T00:56:00"/>
    <x v="0"/>
    <d v="2024-12-31T12:02:00"/>
    <d v="2025-01-01T01:29:00"/>
    <x v="1"/>
  </r>
  <r>
    <s v="ORD-20250810-04437"/>
    <x v="0"/>
    <s v="PRF-001"/>
    <x v="14"/>
    <n v="99.09"/>
    <x v="10"/>
    <n v="1"/>
    <x v="10"/>
    <x v="7"/>
    <d v="1899-12-30T12:38:00"/>
    <s v="12"/>
    <d v="2025-08-11T00:00:00"/>
    <d v="1899-12-30T13:38:00"/>
    <x v="6"/>
    <s v="Latifa Al Falasi"/>
    <x v="0"/>
    <x v="0"/>
    <s v="Perfume"/>
    <x v="0"/>
    <x v="0"/>
    <x v="0"/>
    <n v="99.09"/>
    <d v="2025-08-10T01:29:00"/>
    <d v="2024-08-23T01:29:00"/>
    <x v="0"/>
    <d v="2025-08-11T13:38:00"/>
    <d v="2025-08-11T01:29:00"/>
    <x v="0"/>
  </r>
  <r>
    <s v="ORD-20250806-04438"/>
    <x v="0"/>
    <s v="GFT-001"/>
    <x v="2"/>
    <n v="33.520000000000003"/>
    <x v="2"/>
    <n v="1"/>
    <x v="137"/>
    <x v="7"/>
    <d v="1899-12-30T20:14:00"/>
    <s v="20"/>
    <d v="2025-08-07T00:00:00"/>
    <d v="1899-12-30T16:36:00"/>
    <x v="2"/>
    <s v="Rohit Patel"/>
    <x v="0"/>
    <x v="1"/>
    <s v="Gifting"/>
    <x v="0"/>
    <x v="1"/>
    <x v="1"/>
    <n v="33.520000000000003"/>
    <d v="2025-08-06T00:56:00"/>
    <d v="2024-08-23T00:22:00"/>
    <x v="0"/>
    <d v="2025-08-07T16:36:00"/>
    <d v="2025-08-07T00:56:00"/>
    <x v="0"/>
  </r>
  <r>
    <s v="ORD-20250319-04439"/>
    <x v="0"/>
    <s v="HOM-001"/>
    <x v="3"/>
    <n v="28.65"/>
    <x v="6"/>
    <n v="4"/>
    <x v="282"/>
    <x v="2"/>
    <d v="1899-12-30T19:33:00"/>
    <s v="19"/>
    <d v="2025-03-21T00:00:00"/>
    <d v="1899-12-30T17:59:00"/>
    <x v="7"/>
    <s v="Sara Kumar"/>
    <x v="0"/>
    <x v="1"/>
    <s v="Home Fragrance"/>
    <x v="2"/>
    <x v="5"/>
    <x v="0"/>
    <n v="114.6"/>
    <d v="2025-03-19T00:33:00"/>
    <d v="2024-09-20T01:29:00"/>
    <x v="0"/>
    <d v="2025-03-21T17:59:00"/>
    <d v="2025-03-20T00:33:00"/>
    <x v="0"/>
  </r>
  <r>
    <s v="ORD-20240924-04440"/>
    <x v="0"/>
    <s v="FLW-002"/>
    <x v="5"/>
    <n v="57.11"/>
    <x v="3"/>
    <n v="1"/>
    <x v="100"/>
    <x v="3"/>
    <d v="1899-12-30T19:26:00"/>
    <s v="19"/>
    <d v="2024-09-25T00:00:00"/>
    <d v="1899-12-30T20:26:00"/>
    <x v="29"/>
    <s v="Yousef Al Mansoori"/>
    <x v="2"/>
    <x v="1"/>
    <s v="Flowers"/>
    <x v="0"/>
    <x v="0"/>
    <x v="0"/>
    <n v="57.11"/>
    <d v="2024-09-24T00:22:00"/>
    <d v="2024-09-04T01:15:00"/>
    <x v="0"/>
    <d v="2024-09-25T20:26:00"/>
    <d v="2024-09-25T00:22:00"/>
    <x v="0"/>
  </r>
  <r>
    <s v="ORD-20250228-04441"/>
    <x v="0"/>
    <s v="PRF-001"/>
    <x v="14"/>
    <n v="94.8"/>
    <x v="2"/>
    <n v="1"/>
    <x v="158"/>
    <x v="5"/>
    <d v="1899-12-30T20:28:00"/>
    <s v="20"/>
    <d v="2025-03-02T00:00:00"/>
    <d v="1899-12-30T17:15:00"/>
    <x v="17"/>
    <s v="Farhan Chaudhry"/>
    <x v="2"/>
    <x v="0"/>
    <s v="Perfume"/>
    <x v="2"/>
    <x v="1"/>
    <x v="2"/>
    <n v="94.8"/>
    <d v="2025-02-28T01:18:00"/>
    <d v="2024-09-23T00:25:00"/>
    <x v="0"/>
    <d v="2025-03-02T17:15:00"/>
    <d v="2025-03-01T01:18:00"/>
    <x v="0"/>
  </r>
  <r>
    <s v="ORD-20241125-04442"/>
    <x v="0"/>
    <s v="CHC-001"/>
    <x v="17"/>
    <n v="21.67"/>
    <x v="1"/>
    <n v="2"/>
    <x v="93"/>
    <x v="9"/>
    <d v="1899-12-30T10:31:00"/>
    <s v="10"/>
    <d v="2024-11-26T00:00:00"/>
    <d v="1899-12-30T13:31:00"/>
    <x v="1"/>
    <s v="Mohammed Al Nuaimi"/>
    <x v="1"/>
    <x v="0"/>
    <s v="Chocolate"/>
    <x v="0"/>
    <x v="5"/>
    <x v="0"/>
    <n v="43.34"/>
    <d v="2024-11-25T00:44:00"/>
    <d v="2024-08-19T01:15:00"/>
    <x v="0"/>
    <d v="2024-11-26T13:31:00"/>
    <d v="2024-11-26T00:44:00"/>
    <x v="0"/>
  </r>
  <r>
    <s v="ORD-20250127-04443"/>
    <x v="0"/>
    <s v="HMP-001"/>
    <x v="11"/>
    <n v="75.89"/>
    <x v="9"/>
    <n v="4"/>
    <x v="4"/>
    <x v="4"/>
    <d v="1899-12-30T13:07:00"/>
    <s v="13"/>
    <d v="2025-01-27T00:00:00"/>
    <d v="1899-12-30T18:07:00"/>
    <x v="4"/>
    <s v="Reem Al Falasi"/>
    <x v="0"/>
    <x v="0"/>
    <s v="Hamper"/>
    <x v="1"/>
    <x v="0"/>
    <x v="0"/>
    <n v="303.56"/>
    <d v="2025-01-27T01:18:00"/>
    <d v="2024-08-27T00:44:00"/>
    <x v="0"/>
    <d v="2025-01-27T18:07:00"/>
    <d v="2025-01-28T01:18:00"/>
    <x v="1"/>
  </r>
  <r>
    <s v="ORD-20240901-04444"/>
    <x v="0"/>
    <s v="BBY-001"/>
    <x v="16"/>
    <n v="71.14"/>
    <x v="0"/>
    <n v="1"/>
    <x v="3"/>
    <x v="3"/>
    <d v="1899-12-30T11:44:00"/>
    <s v="11"/>
    <d v="2024-09-02T00:00:00"/>
    <d v="1899-12-30T15:44:00"/>
    <x v="17"/>
    <s v="Noor Al Nuaimi"/>
    <x v="2"/>
    <x v="0"/>
    <s v="Baby"/>
    <x v="0"/>
    <x v="0"/>
    <x v="2"/>
    <n v="71.14"/>
    <d v="2024-09-01T01:29:00"/>
    <d v="2024-09-01T01:29:00"/>
    <x v="1"/>
    <d v="2024-09-02T15:44:00"/>
    <d v="2024-09-02T01:29:00"/>
    <x v="0"/>
  </r>
  <r>
    <s v="ORD-20241111-04445"/>
    <x v="0"/>
    <s v="HOM-001"/>
    <x v="3"/>
    <n v="35.619999999999997"/>
    <x v="6"/>
    <n v="1"/>
    <x v="20"/>
    <x v="9"/>
    <d v="1899-12-30T15:35:00"/>
    <s v="15"/>
    <d v="2024-11-12T00:00:00"/>
    <d v="1899-12-30T20:35:00"/>
    <x v="7"/>
    <s v="Michael Williams"/>
    <x v="0"/>
    <x v="0"/>
    <s v="Home Fragrance"/>
    <x v="0"/>
    <x v="5"/>
    <x v="0"/>
    <n v="35.619999999999997"/>
    <d v="2024-11-11T00:56:00"/>
    <d v="2024-08-11T00:11:00"/>
    <x v="0"/>
    <d v="2024-11-12T20:35:00"/>
    <d v="2024-11-12T00:56:00"/>
    <x v="0"/>
  </r>
  <r>
    <s v="ORD-20250312-04446"/>
    <x v="0"/>
    <s v="GFT-001"/>
    <x v="2"/>
    <n v="37.44"/>
    <x v="1"/>
    <n v="1"/>
    <x v="71"/>
    <x v="2"/>
    <d v="1899-12-30T10:08:00"/>
    <s v="10"/>
    <d v="2025-03-13T00:00:00"/>
    <d v="1899-12-30T10:08:00"/>
    <x v="6"/>
    <s v="Hamad Al Hosani"/>
    <x v="0"/>
    <x v="0"/>
    <s v="Gifting"/>
    <x v="0"/>
    <x v="1"/>
    <x v="0"/>
    <n v="37.44"/>
    <d v="2025-03-12T00:22:00"/>
    <d v="2024-08-15T00:44:00"/>
    <x v="0"/>
    <d v="2025-03-13T10:08:00"/>
    <d v="2025-03-13T00:22:00"/>
    <x v="0"/>
  </r>
  <r>
    <s v="ORD-20250429-04447"/>
    <x v="0"/>
    <s v="HMP-001"/>
    <x v="11"/>
    <n v="80.69"/>
    <x v="12"/>
    <n v="1"/>
    <x v="210"/>
    <x v="0"/>
    <d v="1899-12-30T13:22:00"/>
    <s v="13"/>
    <d v="2025-04-29T00:00:00"/>
    <d v="1899-12-30T20:22:00"/>
    <x v="10"/>
    <s v="Priya Patel"/>
    <x v="1"/>
    <x v="0"/>
    <s v="Hamper"/>
    <x v="1"/>
    <x v="1"/>
    <x v="0"/>
    <n v="80.69"/>
    <d v="2025-04-29T00:44:00"/>
    <d v="2024-10-23T01:29:00"/>
    <x v="0"/>
    <d v="2025-04-29T20:22:00"/>
    <d v="2025-04-30T00:44:00"/>
    <x v="1"/>
  </r>
  <r>
    <s v="ORD-20250206-04448"/>
    <x v="0"/>
    <s v="PRF-001"/>
    <x v="14"/>
    <n v="121.25"/>
    <x v="2"/>
    <n v="1"/>
    <x v="73"/>
    <x v="5"/>
    <d v="1899-12-30T16:33:00"/>
    <s v="16"/>
    <d v="2025-02-07T00:00:00"/>
    <d v="1899-12-30T13:39:00"/>
    <x v="29"/>
    <s v="Farhan Shaikh"/>
    <x v="2"/>
    <x v="0"/>
    <s v="Perfume"/>
    <x v="0"/>
    <x v="3"/>
    <x v="1"/>
    <n v="121.25"/>
    <d v="2025-02-06T00:33:00"/>
    <d v="2024-08-02T01:29:00"/>
    <x v="0"/>
    <d v="2025-02-07T13:39:00"/>
    <d v="2025-02-07T00:33:00"/>
    <x v="0"/>
  </r>
  <r>
    <s v="ORD-20241106-04449"/>
    <x v="0"/>
    <s v="TOY-001"/>
    <x v="0"/>
    <n v="17.8"/>
    <x v="0"/>
    <n v="1"/>
    <x v="200"/>
    <x v="9"/>
    <d v="1899-12-30T20:22:00"/>
    <s v="20"/>
    <d v="2024-11-07T00:00:00"/>
    <d v="1899-12-30T21:22:00"/>
    <x v="12"/>
    <s v="Isabella Davis"/>
    <x v="1"/>
    <x v="0"/>
    <s v="Toys"/>
    <x v="0"/>
    <x v="0"/>
    <x v="0"/>
    <n v="17.8"/>
    <d v="2024-11-06T00:11:00"/>
    <d v="2024-08-29T01:18:00"/>
    <x v="0"/>
    <d v="2024-11-07T21:22:00"/>
    <d v="2024-11-07T00:11:00"/>
    <x v="0"/>
  </r>
  <r>
    <s v="ORD-20250613-04450"/>
    <x v="0"/>
    <s v="PAF-001"/>
    <x v="12"/>
    <n v="21.16"/>
    <x v="11"/>
    <n v="1"/>
    <x v="235"/>
    <x v="6"/>
    <d v="1899-12-30T11:11:00"/>
    <s v="11"/>
    <d v="2025-06-13T00:00:00"/>
    <d v="1899-12-30T15:11:00"/>
    <x v="11"/>
    <s v="Ali Shaikh"/>
    <x v="0"/>
    <x v="1"/>
    <s v="Bakery"/>
    <x v="1"/>
    <x v="5"/>
    <x v="0"/>
    <n v="21.16"/>
    <d v="2025-06-13T00:22:00"/>
    <d v="2024-09-12T00:44:00"/>
    <x v="0"/>
    <d v="2025-06-13T15:11:00"/>
    <d v="2025-06-14T00:22:00"/>
    <x v="1"/>
  </r>
  <r>
    <s v="ORD-20241104-04451"/>
    <x v="0"/>
    <s v="HOM-001"/>
    <x v="3"/>
    <n v="28.02"/>
    <x v="2"/>
    <n v="2"/>
    <x v="216"/>
    <x v="9"/>
    <d v="1899-12-30T11:01:00"/>
    <s v="11"/>
    <d v="2024-11-04T00:00:00"/>
    <d v="1899-12-30T18:01:00"/>
    <x v="15"/>
    <s v="Zain Hussain"/>
    <x v="2"/>
    <x v="1"/>
    <s v="Home Fragrance"/>
    <x v="1"/>
    <x v="3"/>
    <x v="0"/>
    <n v="56.04"/>
    <d v="2024-11-04T01:18:00"/>
    <d v="2024-08-05T00:22:00"/>
    <x v="0"/>
    <d v="2024-11-04T18:01:00"/>
    <d v="2024-11-05T01:18:00"/>
    <x v="1"/>
  </r>
  <r>
    <s v="ORD-20250121-04452"/>
    <x v="0"/>
    <s v="PAF-001"/>
    <x v="12"/>
    <n v="20.79"/>
    <x v="11"/>
    <n v="1"/>
    <x v="53"/>
    <x v="4"/>
    <d v="1899-12-30T09:42:00"/>
    <s v="9"/>
    <d v="2025-01-22T00:00:00"/>
    <d v="1899-12-30T14:42:00"/>
    <x v="5"/>
    <s v="Arjun Ahmed"/>
    <x v="0"/>
    <x v="0"/>
    <s v="Bakery"/>
    <x v="0"/>
    <x v="1"/>
    <x v="2"/>
    <n v="20.79"/>
    <d v="2025-01-21T01:07:00"/>
    <d v="2024-09-05T00:56:00"/>
    <x v="0"/>
    <d v="2025-01-22T14:42:00"/>
    <d v="2025-01-22T01:07:00"/>
    <x v="0"/>
  </r>
  <r>
    <s v="ORD-20250213-04453"/>
    <x v="0"/>
    <s v="PER-001"/>
    <x v="10"/>
    <n v="10.7"/>
    <x v="5"/>
    <n v="1"/>
    <x v="301"/>
    <x v="5"/>
    <d v="1899-12-30T10:11:00"/>
    <s v="10"/>
    <d v="2025-02-14T00:00:00"/>
    <d v="1899-12-30T10:11:00"/>
    <x v="3"/>
    <s v="Aijaz Iqbal"/>
    <x v="0"/>
    <x v="1"/>
    <s v="Personalized"/>
    <x v="0"/>
    <x v="1"/>
    <x v="0"/>
    <n v="10.7"/>
    <d v="2025-02-13T00:56:00"/>
    <d v="2024-08-04T01:18:00"/>
    <x v="0"/>
    <d v="2025-02-14T10:11:00"/>
    <d v="2025-02-14T00:56:00"/>
    <x v="0"/>
  </r>
  <r>
    <s v="ORD-20250326-04454"/>
    <x v="0"/>
    <s v="SWT-001"/>
    <x v="9"/>
    <n v="29.22"/>
    <x v="7"/>
    <n v="1"/>
    <x v="40"/>
    <x v="2"/>
    <d v="1899-12-30T11:07:00"/>
    <s v="11"/>
    <d v="2025-03-26T00:00:00"/>
    <d v="1899-12-30T15:07:00"/>
    <x v="5"/>
    <s v="Ali Verma"/>
    <x v="2"/>
    <x v="0"/>
    <s v="Dates &amp; Sweets"/>
    <x v="1"/>
    <x v="1"/>
    <x v="2"/>
    <n v="29.22"/>
    <d v="2025-03-26T00:44:00"/>
    <d v="2024-08-18T00:44:00"/>
    <x v="0"/>
    <d v="2025-03-26T15:07:00"/>
    <d v="2025-03-27T00:44:00"/>
    <x v="1"/>
  </r>
  <r>
    <s v="ORD-20250219-04455"/>
    <x v="0"/>
    <s v="HMP-002"/>
    <x v="8"/>
    <n v="86.3"/>
    <x v="9"/>
    <n v="3"/>
    <x v="201"/>
    <x v="5"/>
    <d v="1899-12-30T10:26:00"/>
    <s v="10"/>
    <d v="2025-02-19T00:00:00"/>
    <d v="1899-12-30T15:26:00"/>
    <x v="3"/>
    <s v="Priya Khan"/>
    <x v="0"/>
    <x v="1"/>
    <s v="Hamper"/>
    <x v="1"/>
    <x v="1"/>
    <x v="0"/>
    <n v="258.89999999999998"/>
    <d v="2025-02-19T00:22:00"/>
    <d v="2024-10-05T00:44:00"/>
    <x v="0"/>
    <d v="2025-02-19T15:26:00"/>
    <d v="2025-02-20T00:22:00"/>
    <x v="1"/>
  </r>
  <r>
    <s v="ORD-20241206-04456"/>
    <x v="0"/>
    <s v="HMP-001"/>
    <x v="11"/>
    <n v="75.88"/>
    <x v="9"/>
    <n v="3"/>
    <x v="324"/>
    <x v="11"/>
    <d v="1899-12-30T13:06:00"/>
    <s v="13"/>
    <d v="2024-12-07T00:00:00"/>
    <d v="1899-12-30T15:06:00"/>
    <x v="1"/>
    <s v="Hina Kumar"/>
    <x v="1"/>
    <x v="1"/>
    <s v="Hamper"/>
    <x v="0"/>
    <x v="1"/>
    <x v="1"/>
    <n v="227.64"/>
    <d v="2024-12-06T00:33:00"/>
    <d v="2024-10-29T00:22:00"/>
    <x v="0"/>
    <d v="2024-12-07T15:06:00"/>
    <d v="2024-12-07T00:33:00"/>
    <x v="0"/>
  </r>
  <r>
    <s v="ORD-20250117-04457"/>
    <x v="0"/>
    <s v="FLW-001"/>
    <x v="1"/>
    <n v="46.95"/>
    <x v="11"/>
    <n v="1"/>
    <x v="25"/>
    <x v="4"/>
    <d v="1899-12-30T11:09:00"/>
    <s v="11"/>
    <d v="2025-01-17T00:00:00"/>
    <d v="1899-12-30T14:09:00"/>
    <x v="5"/>
    <s v="Hassan Al Nahyan"/>
    <x v="2"/>
    <x v="0"/>
    <s v="Flowers"/>
    <x v="1"/>
    <x v="0"/>
    <x v="0"/>
    <n v="46.95"/>
    <d v="2025-01-17T00:33:00"/>
    <d v="2024-08-07T00:22:00"/>
    <x v="0"/>
    <d v="2025-01-17T14:09:00"/>
    <d v="2025-01-18T00:33:00"/>
    <x v="1"/>
  </r>
  <r>
    <s v="ORD-20250414-04458"/>
    <x v="0"/>
    <s v="GFT-001"/>
    <x v="2"/>
    <n v="43.62"/>
    <x v="3"/>
    <n v="3"/>
    <x v="211"/>
    <x v="0"/>
    <d v="1899-12-30T13:46:00"/>
    <s v="13"/>
    <d v="2025-04-14T00:00:00"/>
    <d v="1899-12-30T16:46:00"/>
    <x v="15"/>
    <s v="Saeed Al Nahyan"/>
    <x v="2"/>
    <x v="1"/>
    <s v="Gifting"/>
    <x v="1"/>
    <x v="2"/>
    <x v="0"/>
    <n v="130.85999999999999"/>
    <d v="2025-04-14T00:11:00"/>
    <d v="2024-09-12T00:11:00"/>
    <x v="0"/>
    <d v="2025-04-14T16:46:00"/>
    <d v="2025-04-15T00:11:00"/>
    <x v="1"/>
  </r>
  <r>
    <s v="ORD-20241229-04459"/>
    <x v="0"/>
    <s v="CRP-001"/>
    <x v="4"/>
    <n v="135.07"/>
    <x v="9"/>
    <n v="7"/>
    <x v="155"/>
    <x v="11"/>
    <d v="1899-12-30T15:52:00"/>
    <s v="15"/>
    <d v="2024-12-30T00:00:00"/>
    <d v="1899-12-30T15:52:00"/>
    <x v="2"/>
    <s v="Ahmed Al Bateen"/>
    <x v="0"/>
    <x v="1"/>
    <s v="Hamper"/>
    <x v="0"/>
    <x v="3"/>
    <x v="0"/>
    <n v="945.49"/>
    <d v="2024-12-29T00:11:00"/>
    <d v="2024-08-06T00:56:00"/>
    <x v="0"/>
    <d v="2024-12-30T15:52:00"/>
    <d v="2024-12-30T00:11:00"/>
    <x v="0"/>
  </r>
  <r>
    <s v="ORD-20250430-04460"/>
    <x v="0"/>
    <s v="HMP-001"/>
    <x v="11"/>
    <n v="71.349999999999994"/>
    <x v="9"/>
    <n v="3"/>
    <x v="347"/>
    <x v="0"/>
    <d v="1899-12-30T11:01:00"/>
    <s v="11"/>
    <d v="2025-05-01T00:00:00"/>
    <d v="1899-12-30T11:01:00"/>
    <x v="4"/>
    <s v="Hassan Chaudhry"/>
    <x v="0"/>
    <x v="1"/>
    <s v="Hamper"/>
    <x v="0"/>
    <x v="1"/>
    <x v="1"/>
    <n v="214.04999999999998"/>
    <d v="2025-04-30T01:18:00"/>
    <d v="2024-08-17T00:56:00"/>
    <x v="0"/>
    <d v="2025-05-01T11:01:00"/>
    <d v="2025-05-01T01:18:00"/>
    <x v="0"/>
  </r>
  <r>
    <s v="ORD-20241122-04461"/>
    <x v="0"/>
    <s v="HMP-002"/>
    <x v="8"/>
    <n v="78.099999999999994"/>
    <x v="4"/>
    <n v="1"/>
    <x v="47"/>
    <x v="9"/>
    <d v="1899-12-30T16:15:00"/>
    <s v="16"/>
    <d v="2024-11-23T00:00:00"/>
    <d v="1899-12-30T17:15:00"/>
    <x v="32"/>
    <s v="Ali Khan"/>
    <x v="6"/>
    <x v="1"/>
    <s v="Hamper"/>
    <x v="0"/>
    <x v="1"/>
    <x v="0"/>
    <n v="78.099999999999994"/>
    <d v="2024-11-22T00:33:00"/>
    <d v="2024-08-17T00:56:00"/>
    <x v="0"/>
    <d v="2024-11-23T17:15:00"/>
    <d v="2024-11-23T00:33:00"/>
    <x v="0"/>
  </r>
  <r>
    <s v="ORD-20250529-04462"/>
    <x v="0"/>
    <s v="CRP-001"/>
    <x v="4"/>
    <n v="155.19"/>
    <x v="9"/>
    <n v="3"/>
    <x v="60"/>
    <x v="1"/>
    <d v="1899-12-30T15:21:00"/>
    <s v="15"/>
    <d v="2025-05-30T00:00:00"/>
    <d v="1899-12-30T15:21:00"/>
    <x v="0"/>
    <s v="Bilal Kumar"/>
    <x v="0"/>
    <x v="1"/>
    <s v="Hamper"/>
    <x v="0"/>
    <x v="2"/>
    <x v="0"/>
    <n v="465.57"/>
    <d v="2025-05-29T00:33:00"/>
    <d v="2024-08-11T00:44:00"/>
    <x v="0"/>
    <d v="2025-05-30T15:21:00"/>
    <d v="2025-05-30T00:33:00"/>
    <x v="0"/>
  </r>
  <r>
    <s v="ORD-20250313-04463"/>
    <x v="0"/>
    <s v="FLW-002"/>
    <x v="5"/>
    <n v="52"/>
    <x v="3"/>
    <n v="2"/>
    <x v="45"/>
    <x v="2"/>
    <d v="1899-12-30T20:00:00"/>
    <s v="20"/>
    <d v="2025-03-14T00:00:00"/>
    <d v="1899-12-30T14:55:00"/>
    <x v="2"/>
    <s v="Rakesh Shah"/>
    <x v="0"/>
    <x v="0"/>
    <s v="Flowers"/>
    <x v="0"/>
    <x v="0"/>
    <x v="1"/>
    <n v="104"/>
    <d v="2025-03-13T00:33:00"/>
    <d v="2024-08-14T01:07:00"/>
    <x v="0"/>
    <d v="2025-03-14T14:55:00"/>
    <d v="2025-03-14T00:33:00"/>
    <x v="0"/>
  </r>
  <r>
    <s v="ORD-20250814-04464"/>
    <x v="0"/>
    <s v="GFT-001"/>
    <x v="2"/>
    <n v="37.71"/>
    <x v="6"/>
    <n v="2"/>
    <x v="147"/>
    <x v="7"/>
    <d v="1899-12-30T10:21:00"/>
    <s v="10"/>
    <d v="2025-08-14T00:00:00"/>
    <d v="1899-12-30T16:21:00"/>
    <x v="6"/>
    <s v="Yousef Al Suwaidi"/>
    <x v="0"/>
    <x v="1"/>
    <s v="Gifting"/>
    <x v="1"/>
    <x v="2"/>
    <x v="0"/>
    <n v="75.42"/>
    <d v="2025-08-14T00:25:00"/>
    <d v="2024-09-22T00:33:00"/>
    <x v="0"/>
    <d v="2025-08-14T16:21:00"/>
    <d v="2025-08-15T00:25:00"/>
    <x v="1"/>
  </r>
  <r>
    <s v="ORD-20250610-04465"/>
    <x v="0"/>
    <s v="DAT-001"/>
    <x v="6"/>
    <n v="32.869999999999997"/>
    <x v="4"/>
    <n v="1"/>
    <x v="9"/>
    <x v="6"/>
    <d v="1899-12-30T19:15:00"/>
    <s v="19"/>
    <d v="2025-06-12T00:00:00"/>
    <d v="1899-12-30T20:18:00"/>
    <x v="6"/>
    <s v="Meera Kumar"/>
    <x v="0"/>
    <x v="0"/>
    <s v="Dates &amp; Sweets"/>
    <x v="2"/>
    <x v="5"/>
    <x v="2"/>
    <n v="32.869999999999997"/>
    <d v="2025-06-10T00:33:00"/>
    <d v="2024-08-31T01:15:00"/>
    <x v="0"/>
    <d v="2025-06-12T20:18:00"/>
    <d v="2025-06-11T00:33:00"/>
    <x v="0"/>
  </r>
  <r>
    <s v="ORD-20241117-04466"/>
    <x v="0"/>
    <s v="PER-001"/>
    <x v="10"/>
    <n v="13.32"/>
    <x v="8"/>
    <n v="1"/>
    <x v="314"/>
    <x v="9"/>
    <d v="1899-12-30T09:07:00"/>
    <s v="9"/>
    <d v="2024-11-17T00:00:00"/>
    <d v="1899-12-30T13:07:00"/>
    <x v="5"/>
    <s v="Faisal Al Falasi"/>
    <x v="0"/>
    <x v="0"/>
    <s v="Personalized"/>
    <x v="1"/>
    <x v="2"/>
    <x v="1"/>
    <n v="13.32"/>
    <d v="2024-11-17T00:11:00"/>
    <d v="2024-08-02T00:33:00"/>
    <x v="0"/>
    <d v="2024-11-17T13:07:00"/>
    <d v="2024-11-18T00:11:00"/>
    <x v="1"/>
  </r>
  <r>
    <s v="ORD-20250325-04467"/>
    <x v="0"/>
    <s v="DAT-001"/>
    <x v="6"/>
    <n v="28.37"/>
    <x v="7"/>
    <n v="3"/>
    <x v="361"/>
    <x v="2"/>
    <d v="1899-12-30T13:51:00"/>
    <s v="13"/>
    <d v="2025-03-26T00:00:00"/>
    <d v="1899-12-30T13:51:00"/>
    <x v="7"/>
    <s v="Rakesh Chaudhry"/>
    <x v="0"/>
    <x v="1"/>
    <s v="Dates &amp; Sweets"/>
    <x v="0"/>
    <x v="0"/>
    <x v="0"/>
    <n v="85.11"/>
    <d v="2025-03-25T00:33:00"/>
    <d v="2024-11-17T00:56:00"/>
    <x v="0"/>
    <d v="2025-03-26T13:51:00"/>
    <d v="2025-03-26T00:33:00"/>
    <x v="0"/>
  </r>
  <r>
    <s v="ORD-20240827-04468"/>
    <x v="0"/>
    <s v="GFT-001"/>
    <x v="2"/>
    <n v="36.33"/>
    <x v="10"/>
    <n v="2"/>
    <x v="160"/>
    <x v="7"/>
    <d v="1899-12-30T16:23:00"/>
    <s v="16"/>
    <d v="2024-08-28T00:00:00"/>
    <d v="1899-12-30T20:23:00"/>
    <x v="28"/>
    <s v="Emily Williams"/>
    <x v="3"/>
    <x v="1"/>
    <s v="Gifting"/>
    <x v="0"/>
    <x v="0"/>
    <x v="0"/>
    <n v="72.66"/>
    <d v="2024-08-27T01:29:00"/>
    <d v="2024-08-27T01:29:00"/>
    <x v="1"/>
    <d v="2024-08-28T20:23:00"/>
    <d v="2024-08-28T01:29:00"/>
    <x v="0"/>
  </r>
  <r>
    <s v="ORD-20250801-04469"/>
    <x v="0"/>
    <s v="HMP-001"/>
    <x v="11"/>
    <n v="78.790000000000006"/>
    <x v="12"/>
    <n v="3"/>
    <x v="315"/>
    <x v="7"/>
    <d v="1899-12-30T14:39:00"/>
    <s v="14"/>
    <d v="2025-08-01T00:00:00"/>
    <d v="1899-12-30T21:39:00"/>
    <x v="11"/>
    <s v="Maryam Al Mansoori"/>
    <x v="0"/>
    <x v="1"/>
    <s v="Hamper"/>
    <x v="1"/>
    <x v="1"/>
    <x v="2"/>
    <n v="236.37"/>
    <d v="2025-08-01T01:07:00"/>
    <d v="2024-09-28T00:44:00"/>
    <x v="0"/>
    <d v="2025-08-01T21:39:00"/>
    <d v="2025-08-02T01:07:00"/>
    <x v="1"/>
  </r>
  <r>
    <s v="ORD-20250621-04470"/>
    <x v="0"/>
    <s v="CKE-001"/>
    <x v="7"/>
    <n v="52.91"/>
    <x v="8"/>
    <n v="2"/>
    <x v="220"/>
    <x v="6"/>
    <d v="1899-12-30T14:07:00"/>
    <s v="14"/>
    <d v="2025-06-21T00:00:00"/>
    <d v="1899-12-30T18:07:00"/>
    <x v="30"/>
    <s v="Khalid Al Falasi"/>
    <x v="4"/>
    <x v="0"/>
    <s v="Cakes"/>
    <x v="1"/>
    <x v="0"/>
    <x v="0"/>
    <n v="105.82"/>
    <d v="2025-06-21T00:44:00"/>
    <d v="2024-08-12T00:44:00"/>
    <x v="0"/>
    <d v="2025-06-21T18:07:00"/>
    <d v="2025-06-22T00:44:00"/>
    <x v="1"/>
  </r>
  <r>
    <s v="ORD-20241225-04471"/>
    <x v="0"/>
    <s v="HMP-001"/>
    <x v="11"/>
    <n v="70.37"/>
    <x v="10"/>
    <n v="1"/>
    <x v="221"/>
    <x v="11"/>
    <d v="1899-12-30T09:56:00"/>
    <s v="9"/>
    <d v="2024-12-25T00:00:00"/>
    <d v="1899-12-30T13:56:00"/>
    <x v="6"/>
    <s v="Hassan Al Hosani"/>
    <x v="0"/>
    <x v="1"/>
    <s v="Hamper"/>
    <x v="1"/>
    <x v="0"/>
    <x v="2"/>
    <n v="70.37"/>
    <d v="2024-12-25T01:29:00"/>
    <d v="2024-08-08T01:07:00"/>
    <x v="0"/>
    <d v="2024-12-25T13:56:00"/>
    <d v="2024-12-26T01:29:00"/>
    <x v="1"/>
  </r>
  <r>
    <s v="ORD-20250602-04472"/>
    <x v="0"/>
    <s v="DAT-001"/>
    <x v="6"/>
    <n v="34.369999999999997"/>
    <x v="4"/>
    <n v="1"/>
    <x v="65"/>
    <x v="6"/>
    <d v="1899-12-30T19:45:00"/>
    <s v="19"/>
    <d v="2025-06-04T00:00:00"/>
    <d v="1899-12-30T18:38:00"/>
    <x v="18"/>
    <s v="Ahmed Al Suwaidi"/>
    <x v="1"/>
    <x v="1"/>
    <s v="Dates &amp; Sweets"/>
    <x v="2"/>
    <x v="1"/>
    <x v="1"/>
    <n v="34.369999999999997"/>
    <d v="2025-06-02T01:07:00"/>
    <d v="2024-09-22T00:11:00"/>
    <x v="0"/>
    <d v="2025-06-04T18:38:00"/>
    <d v="2025-06-03T01:07:00"/>
    <x v="0"/>
  </r>
  <r>
    <s v="ORD-20250128-04473"/>
    <x v="0"/>
    <s v="HMP-002"/>
    <x v="8"/>
    <n v="86.55"/>
    <x v="7"/>
    <n v="1"/>
    <x v="338"/>
    <x v="4"/>
    <d v="1899-12-30T12:20:00"/>
    <s v="12"/>
    <d v="2025-01-28T00:00:00"/>
    <d v="1899-12-30T15:20:00"/>
    <x v="10"/>
    <s v="Latifa Al Mansoori"/>
    <x v="1"/>
    <x v="1"/>
    <s v="Hamper"/>
    <x v="1"/>
    <x v="0"/>
    <x v="0"/>
    <n v="86.55"/>
    <d v="2025-01-28T01:29:00"/>
    <d v="2024-08-04T00:56:00"/>
    <x v="0"/>
    <d v="2025-01-28T15:20:00"/>
    <d v="2025-01-29T01:29:00"/>
    <x v="1"/>
  </r>
  <r>
    <s v="ORD-20241201-04474"/>
    <x v="0"/>
    <s v="GFT-001"/>
    <x v="2"/>
    <n v="36.78"/>
    <x v="12"/>
    <n v="1"/>
    <x v="329"/>
    <x v="11"/>
    <d v="1899-12-30T10:51:00"/>
    <s v="10"/>
    <d v="2024-12-01T00:00:00"/>
    <d v="1899-12-30T14:51:00"/>
    <x v="6"/>
    <s v="Hina Verma"/>
    <x v="0"/>
    <x v="1"/>
    <s v="Gifting"/>
    <x v="1"/>
    <x v="1"/>
    <x v="0"/>
    <n v="36.78"/>
    <d v="2024-12-01T00:33:00"/>
    <d v="2024-09-24T00:33:00"/>
    <x v="0"/>
    <d v="2024-12-01T14:51:00"/>
    <d v="2024-12-02T00:33:00"/>
    <x v="1"/>
  </r>
  <r>
    <s v="ORD-20250430-04475"/>
    <x v="0"/>
    <s v="PER-002"/>
    <x v="15"/>
    <n v="18.68"/>
    <x v="0"/>
    <n v="1"/>
    <x v="347"/>
    <x v="0"/>
    <d v="1899-12-30T18:16:00"/>
    <s v="18"/>
    <d v="2025-05-01T00:00:00"/>
    <d v="1899-12-30T20:16:00"/>
    <x v="6"/>
    <s v="Hassan Iqbal"/>
    <x v="0"/>
    <x v="1"/>
    <s v="Personalized"/>
    <x v="0"/>
    <x v="0"/>
    <x v="1"/>
    <n v="18.68"/>
    <d v="2025-04-30T00:11:00"/>
    <d v="2024-08-05T00:22:00"/>
    <x v="0"/>
    <d v="2025-05-01T20:16:00"/>
    <d v="2025-05-01T00:11:00"/>
    <x v="0"/>
  </r>
  <r>
    <s v="ORD-20250315-04476"/>
    <x v="0"/>
    <s v="FLW-002"/>
    <x v="5"/>
    <n v="49.64"/>
    <x v="3"/>
    <n v="1"/>
    <x v="166"/>
    <x v="2"/>
    <d v="1899-12-30T17:08:00"/>
    <s v="17"/>
    <d v="2025-03-16T00:00:00"/>
    <d v="1899-12-30T21:08:00"/>
    <x v="19"/>
    <s v="Isabella Brown"/>
    <x v="0"/>
    <x v="0"/>
    <s v="Flowers"/>
    <x v="0"/>
    <x v="0"/>
    <x v="2"/>
    <n v="49.64"/>
    <d v="2025-03-15T01:29:00"/>
    <d v="2024-08-12T01:18:00"/>
    <x v="0"/>
    <d v="2025-03-16T21:08:00"/>
    <d v="2025-03-16T01:29:00"/>
    <x v="0"/>
  </r>
  <r>
    <s v="ORD-20250322-04477"/>
    <x v="0"/>
    <s v="GFT-001"/>
    <x v="2"/>
    <n v="33.409999999999997"/>
    <x v="12"/>
    <n v="1"/>
    <x v="286"/>
    <x v="2"/>
    <d v="1899-12-30T12:26:00"/>
    <s v="12"/>
    <d v="2025-03-23T00:00:00"/>
    <d v="1899-12-30T12:26:00"/>
    <x v="2"/>
    <s v="Maryam Al Shamsi"/>
    <x v="0"/>
    <x v="0"/>
    <s v="Gifting"/>
    <x v="0"/>
    <x v="0"/>
    <x v="2"/>
    <n v="33.409999999999997"/>
    <d v="2025-03-22T00:56:00"/>
    <d v="2024-09-13T00:56:00"/>
    <x v="0"/>
    <d v="2025-03-23T12:26:00"/>
    <d v="2025-03-23T00:56:00"/>
    <x v="0"/>
  </r>
  <r>
    <s v="ORD-20241101-04478"/>
    <x v="0"/>
    <s v="PAF-001"/>
    <x v="12"/>
    <n v="21.78"/>
    <x v="11"/>
    <n v="1"/>
    <x v="356"/>
    <x v="9"/>
    <d v="1899-12-30T11:23:00"/>
    <s v="11"/>
    <d v="2024-11-01T00:00:00"/>
    <d v="1899-12-30T17:23:00"/>
    <x v="12"/>
    <s v="Reem Al Nahyan"/>
    <x v="1"/>
    <x v="1"/>
    <s v="Bakery"/>
    <x v="1"/>
    <x v="1"/>
    <x v="0"/>
    <n v="21.78"/>
    <d v="2024-11-01T00:56:00"/>
    <d v="2024-08-10T00:11:00"/>
    <x v="0"/>
    <d v="2024-11-01T17:23:00"/>
    <d v="2024-11-02T00:56:00"/>
    <x v="1"/>
  </r>
  <r>
    <s v="ORD-20250810-04479"/>
    <x v="0"/>
    <s v="SWT-001"/>
    <x v="9"/>
    <n v="25.62"/>
    <x v="7"/>
    <n v="1"/>
    <x v="10"/>
    <x v="7"/>
    <d v="1899-12-30T13:02:00"/>
    <s v="13"/>
    <d v="2025-08-11T00:00:00"/>
    <d v="1899-12-30T18:02:00"/>
    <x v="9"/>
    <s v="Omar Al Nahyan"/>
    <x v="2"/>
    <x v="1"/>
    <s v="Dates &amp; Sweets"/>
    <x v="0"/>
    <x v="5"/>
    <x v="1"/>
    <n v="25.62"/>
    <d v="2025-08-10T00:56:00"/>
    <d v="2024-08-01T01:29:00"/>
    <x v="0"/>
    <d v="2025-08-11T18:02:00"/>
    <d v="2025-08-11T00:56:00"/>
    <x v="0"/>
  </r>
  <r>
    <s v="ORD-20250112-04480"/>
    <x v="0"/>
    <s v="PER-001"/>
    <x v="10"/>
    <n v="11.99"/>
    <x v="5"/>
    <n v="1"/>
    <x v="70"/>
    <x v="4"/>
    <d v="1899-12-30T15:07:00"/>
    <s v="15"/>
    <d v="2025-01-13T00:00:00"/>
    <d v="1899-12-30T18:07:00"/>
    <x v="24"/>
    <s v="Hina Verma"/>
    <x v="1"/>
    <x v="0"/>
    <s v="Personalized"/>
    <x v="0"/>
    <x v="1"/>
    <x v="1"/>
    <n v="11.99"/>
    <d v="2025-01-12T00:11:00"/>
    <d v="2024-09-24T00:33:00"/>
    <x v="0"/>
    <d v="2025-01-13T18:07:00"/>
    <d v="2025-01-13T00:11:00"/>
    <x v="0"/>
  </r>
  <r>
    <s v="ORD-20250327-04481"/>
    <x v="0"/>
    <s v="CRP-001"/>
    <x v="4"/>
    <n v="143.38999999999999"/>
    <x v="4"/>
    <n v="3"/>
    <x v="181"/>
    <x v="2"/>
    <d v="1899-12-30T20:27:00"/>
    <s v="20"/>
    <d v="2025-03-28T00:00:00"/>
    <d v="1899-12-30T14:06:00"/>
    <x v="14"/>
    <s v="Fatima Al Nahyan"/>
    <x v="1"/>
    <x v="1"/>
    <s v="Hamper"/>
    <x v="0"/>
    <x v="1"/>
    <x v="1"/>
    <n v="430.16999999999996"/>
    <d v="2025-03-27T00:33:00"/>
    <d v="2024-08-16T00:22:00"/>
    <x v="0"/>
    <d v="2025-03-28T14:06:00"/>
    <d v="2025-03-28T00:33:00"/>
    <x v="0"/>
  </r>
  <r>
    <s v="ORD-20241207-04482"/>
    <x v="0"/>
    <s v="FLW-002"/>
    <x v="5"/>
    <n v="57.95"/>
    <x v="2"/>
    <n v="3"/>
    <x v="154"/>
    <x v="11"/>
    <d v="1899-12-30T14:56:00"/>
    <s v="14"/>
    <d v="2024-12-08T00:00:00"/>
    <d v="1899-12-30T16:56:00"/>
    <x v="33"/>
    <s v="Hamad Al Bateen"/>
    <x v="6"/>
    <x v="0"/>
    <s v="Flowers"/>
    <x v="0"/>
    <x v="0"/>
    <x v="0"/>
    <n v="173.85000000000002"/>
    <d v="2024-12-07T00:22:00"/>
    <d v="2024-08-09T00:11:00"/>
    <x v="0"/>
    <d v="2024-12-08T16:56:00"/>
    <d v="2024-12-08T00:22:00"/>
    <x v="0"/>
  </r>
  <r>
    <s v="ORD-20240823-04483"/>
    <x v="0"/>
    <s v="HMP-001"/>
    <x v="11"/>
    <n v="78.62"/>
    <x v="10"/>
    <n v="2"/>
    <x v="16"/>
    <x v="7"/>
    <d v="1899-12-30T17:59:00"/>
    <s v="17"/>
    <d v="2024-08-24T00:00:00"/>
    <d v="1899-12-30T16:56:00"/>
    <x v="4"/>
    <s v="Rohit Iqbal"/>
    <x v="0"/>
    <x v="0"/>
    <s v="Hamper"/>
    <x v="0"/>
    <x v="5"/>
    <x v="0"/>
    <n v="157.24"/>
    <d v="2024-08-23T00:56:00"/>
    <d v="2024-08-15T01:15:00"/>
    <x v="0"/>
    <d v="2024-08-24T16:56:00"/>
    <d v="2024-08-24T00:56:00"/>
    <x v="0"/>
  </r>
  <r>
    <s v="ORD-20250601-04484"/>
    <x v="0"/>
    <s v="FLW-001"/>
    <x v="1"/>
    <n v="47.46"/>
    <x v="11"/>
    <n v="1"/>
    <x v="126"/>
    <x v="6"/>
    <d v="1899-12-30T09:11:00"/>
    <s v="9"/>
    <d v="2025-06-02T00:00:00"/>
    <d v="1899-12-30T10:11:00"/>
    <x v="9"/>
    <s v="Maryam Al Suwaidi"/>
    <x v="2"/>
    <x v="0"/>
    <s v="Flowers"/>
    <x v="0"/>
    <x v="1"/>
    <x v="0"/>
    <n v="47.46"/>
    <d v="2025-06-01T01:29:00"/>
    <d v="2024-09-27T00:33:00"/>
    <x v="0"/>
    <d v="2025-06-02T10:11:00"/>
    <d v="2025-06-02T01:29:00"/>
    <x v="0"/>
  </r>
  <r>
    <s v="ORD-20250112-04485"/>
    <x v="0"/>
    <s v="GFT-001"/>
    <x v="2"/>
    <n v="32.15"/>
    <x v="6"/>
    <n v="1"/>
    <x v="70"/>
    <x v="4"/>
    <d v="1899-12-30T18:00:00"/>
    <s v="18"/>
    <d v="2025-01-14T00:00:00"/>
    <d v="1899-12-30T15:00:00"/>
    <x v="24"/>
    <s v="Hina Ahmed"/>
    <x v="1"/>
    <x v="1"/>
    <s v="Gifting"/>
    <x v="2"/>
    <x v="5"/>
    <x v="0"/>
    <n v="32.15"/>
    <d v="2025-01-12T01:15:00"/>
    <d v="2024-08-26T00:33:00"/>
    <x v="0"/>
    <d v="2025-01-14T15:00:00"/>
    <d v="2025-01-13T01:15:00"/>
    <x v="0"/>
  </r>
  <r>
    <s v="ORD-20250407-04486"/>
    <x v="0"/>
    <s v="GFT-001"/>
    <x v="2"/>
    <n v="32.119999999999997"/>
    <x v="1"/>
    <n v="1"/>
    <x v="263"/>
    <x v="0"/>
    <d v="1899-12-30T18:00:00"/>
    <s v="18"/>
    <d v="2025-04-08T00:00:00"/>
    <d v="1899-12-30T16:21:00"/>
    <x v="1"/>
    <s v="James Taylor"/>
    <x v="1"/>
    <x v="1"/>
    <s v="Gifting"/>
    <x v="0"/>
    <x v="0"/>
    <x v="1"/>
    <n v="32.119999999999997"/>
    <d v="2025-04-07T01:15:00"/>
    <d v="2024-08-08T01:15:00"/>
    <x v="0"/>
    <d v="2025-04-08T16:21:00"/>
    <d v="2025-04-08T01:15:00"/>
    <x v="0"/>
  </r>
  <r>
    <s v="ORD-20250216-04487"/>
    <x v="0"/>
    <s v="FLW-002"/>
    <x v="5"/>
    <n v="53.36"/>
    <x v="5"/>
    <n v="1"/>
    <x v="295"/>
    <x v="5"/>
    <d v="1899-12-30T11:29:00"/>
    <s v="11"/>
    <d v="2025-02-17T00:00:00"/>
    <d v="1899-12-30T12:29:00"/>
    <x v="26"/>
    <s v="Emma Taylor"/>
    <x v="1"/>
    <x v="0"/>
    <s v="Flowers"/>
    <x v="0"/>
    <x v="0"/>
    <x v="2"/>
    <n v="53.36"/>
    <d v="2025-02-16T00:22:00"/>
    <d v="2024-10-05T00:56:00"/>
    <x v="0"/>
    <d v="2025-02-17T12:29:00"/>
    <d v="2025-02-17T00:22:00"/>
    <x v="0"/>
  </r>
  <r>
    <s v="ORD-20240810-04488"/>
    <x v="0"/>
    <s v="CKE-001"/>
    <x v="7"/>
    <n v="57.84"/>
    <x v="5"/>
    <n v="1"/>
    <x v="234"/>
    <x v="7"/>
    <d v="1899-12-30T13:20:00"/>
    <s v="13"/>
    <d v="2024-08-11T00:00:00"/>
    <d v="1899-12-30T19:20:00"/>
    <x v="20"/>
    <s v="Reem Al Bateen"/>
    <x v="4"/>
    <x v="1"/>
    <s v="Cakes"/>
    <x v="0"/>
    <x v="5"/>
    <x v="2"/>
    <n v="57.84"/>
    <d v="2024-08-10T00:56:00"/>
    <d v="2024-08-10T00:56:00"/>
    <x v="1"/>
    <d v="2024-08-11T19:20:00"/>
    <d v="2024-08-11T00:56:00"/>
    <x v="0"/>
  </r>
  <r>
    <s v="ORD-20241216-04489"/>
    <x v="0"/>
    <s v="FLW-002"/>
    <x v="5"/>
    <n v="59.08"/>
    <x v="3"/>
    <n v="1"/>
    <x v="132"/>
    <x v="11"/>
    <d v="1899-12-30T17:28:00"/>
    <s v="17"/>
    <d v="2024-12-17T00:00:00"/>
    <d v="1899-12-30T15:00:00"/>
    <x v="4"/>
    <s v="Sana Verma"/>
    <x v="0"/>
    <x v="1"/>
    <s v="Flowers"/>
    <x v="0"/>
    <x v="1"/>
    <x v="0"/>
    <n v="59.08"/>
    <d v="2024-12-16T01:18:00"/>
    <d v="2024-09-10T01:07:00"/>
    <x v="0"/>
    <d v="2024-12-17T15:00:00"/>
    <d v="2024-12-17T01:18:00"/>
    <x v="0"/>
  </r>
  <r>
    <s v="ORD-20241101-04490"/>
    <x v="0"/>
    <s v="DAT-001"/>
    <x v="6"/>
    <n v="27.85"/>
    <x v="4"/>
    <n v="1"/>
    <x v="356"/>
    <x v="9"/>
    <d v="1899-12-30T09:08:00"/>
    <s v="9"/>
    <d v="2024-11-01T00:00:00"/>
    <d v="1899-12-30T12:08:00"/>
    <x v="20"/>
    <s v="Aijaz Khan"/>
    <x v="4"/>
    <x v="1"/>
    <s v="Dates &amp; Sweets"/>
    <x v="1"/>
    <x v="0"/>
    <x v="0"/>
    <n v="27.85"/>
    <d v="2024-11-01T00:56:00"/>
    <d v="2024-08-06T01:18:00"/>
    <x v="0"/>
    <d v="2024-11-01T12:08:00"/>
    <d v="2024-11-02T00:56:00"/>
    <x v="1"/>
  </r>
  <r>
    <s v="ORD-20250715-04491"/>
    <x v="0"/>
    <s v="PRF-001"/>
    <x v="14"/>
    <n v="108.93"/>
    <x v="10"/>
    <n v="2"/>
    <x v="140"/>
    <x v="8"/>
    <d v="1899-12-30T09:49:00"/>
    <s v="9"/>
    <d v="2025-07-16T00:00:00"/>
    <d v="1899-12-30T13:49:00"/>
    <x v="1"/>
    <s v="Neha Verma"/>
    <x v="1"/>
    <x v="0"/>
    <s v="Perfume"/>
    <x v="0"/>
    <x v="5"/>
    <x v="0"/>
    <n v="217.86"/>
    <d v="2025-07-15T01:18:00"/>
    <d v="2024-08-26T00:11:00"/>
    <x v="0"/>
    <d v="2025-07-16T13:49:00"/>
    <d v="2025-07-16T01:18:00"/>
    <x v="0"/>
  </r>
  <r>
    <s v="ORD-20241218-04492"/>
    <x v="0"/>
    <s v="HOM-001"/>
    <x v="3"/>
    <n v="30.64"/>
    <x v="6"/>
    <n v="1"/>
    <x v="139"/>
    <x v="11"/>
    <d v="1899-12-30T16:17:00"/>
    <s v="16"/>
    <d v="2024-12-19T00:00:00"/>
    <d v="1899-12-30T19:04:00"/>
    <x v="12"/>
    <s v="Rakesh Hussain"/>
    <x v="1"/>
    <x v="1"/>
    <s v="Home Fragrance"/>
    <x v="0"/>
    <x v="1"/>
    <x v="0"/>
    <n v="30.64"/>
    <d v="2024-12-18T00:22:00"/>
    <d v="2024-08-30T01:07:00"/>
    <x v="0"/>
    <d v="2024-12-19T19:04:00"/>
    <d v="2024-12-19T00:22:00"/>
    <x v="0"/>
  </r>
  <r>
    <s v="ORD-20241125-04493"/>
    <x v="0"/>
    <s v="HOM-001"/>
    <x v="3"/>
    <n v="28.02"/>
    <x v="2"/>
    <n v="1"/>
    <x v="93"/>
    <x v="9"/>
    <d v="1899-12-30T09:10:00"/>
    <s v="9"/>
    <d v="2024-11-26T00:00:00"/>
    <d v="1899-12-30T15:10:00"/>
    <x v="9"/>
    <s v="Ahmed Al Mansoori"/>
    <x v="2"/>
    <x v="0"/>
    <s v="Home Fragrance"/>
    <x v="0"/>
    <x v="2"/>
    <x v="1"/>
    <n v="28.02"/>
    <d v="2024-11-25T00:44:00"/>
    <d v="2024-08-05T00:11:00"/>
    <x v="0"/>
    <d v="2024-11-26T15:10:00"/>
    <d v="2024-11-26T00:44:00"/>
    <x v="0"/>
  </r>
  <r>
    <s v="ORD-20241225-04494"/>
    <x v="0"/>
    <s v="HMP-002"/>
    <x v="8"/>
    <n v="94.01"/>
    <x v="9"/>
    <n v="3"/>
    <x v="221"/>
    <x v="11"/>
    <d v="1899-12-30T09:01:00"/>
    <s v="9"/>
    <d v="2024-12-26T00:00:00"/>
    <d v="1899-12-30T12:01:00"/>
    <x v="11"/>
    <s v="Aijaz Hussain"/>
    <x v="0"/>
    <x v="0"/>
    <s v="Hamper"/>
    <x v="0"/>
    <x v="0"/>
    <x v="0"/>
    <n v="282.03000000000003"/>
    <d v="2024-12-25T00:44:00"/>
    <d v="2024-08-19T00:33:00"/>
    <x v="0"/>
    <d v="2024-12-26T12:01:00"/>
    <d v="2024-12-26T00:44:00"/>
    <x v="0"/>
  </r>
  <r>
    <s v="ORD-20240809-04495"/>
    <x v="0"/>
    <s v="FLW-001"/>
    <x v="1"/>
    <n v="52.24"/>
    <x v="0"/>
    <n v="1"/>
    <x v="156"/>
    <x v="7"/>
    <d v="1899-12-30T19:11:00"/>
    <s v="19"/>
    <d v="2024-08-10T00:00:00"/>
    <d v="1899-12-30T12:27:00"/>
    <x v="14"/>
    <s v="Hamad Al Nuaimi"/>
    <x v="1"/>
    <x v="0"/>
    <s v="Flowers"/>
    <x v="0"/>
    <x v="0"/>
    <x v="0"/>
    <n v="52.24"/>
    <d v="2024-08-09T00:56:00"/>
    <d v="2024-08-09T00:56:00"/>
    <x v="1"/>
    <d v="2024-08-10T12:27:00"/>
    <d v="2024-08-10T00:56:00"/>
    <x v="0"/>
  </r>
  <r>
    <s v="ORD-20250209-04496"/>
    <x v="0"/>
    <s v="PER-002"/>
    <x v="15"/>
    <n v="20.25"/>
    <x v="0"/>
    <n v="2"/>
    <x v="352"/>
    <x v="5"/>
    <d v="1899-12-30T19:00:00"/>
    <s v="19"/>
    <d v="2025-02-10T00:00:00"/>
    <d v="1899-12-30T19:00:00"/>
    <x v="10"/>
    <s v="Emily Miller"/>
    <x v="1"/>
    <x v="1"/>
    <s v="Personalized"/>
    <x v="0"/>
    <x v="4"/>
    <x v="1"/>
    <n v="40.5"/>
    <d v="2025-02-09T01:07:00"/>
    <d v="2024-08-05T00:44:00"/>
    <x v="0"/>
    <d v="2025-02-10T19:00:00"/>
    <d v="2025-02-10T01:07:00"/>
    <x v="0"/>
  </r>
  <r>
    <s v="ORD-20241205-04497"/>
    <x v="0"/>
    <s v="PER-001"/>
    <x v="10"/>
    <n v="10.78"/>
    <x v="8"/>
    <n v="3"/>
    <x v="57"/>
    <x v="11"/>
    <d v="1899-12-30T11:42:00"/>
    <s v="11"/>
    <d v="2024-12-06T00:00:00"/>
    <d v="1899-12-30T12:42:00"/>
    <x v="25"/>
    <s v="Faisal Al Mansoori"/>
    <x v="6"/>
    <x v="0"/>
    <s v="Personalized"/>
    <x v="0"/>
    <x v="0"/>
    <x v="1"/>
    <n v="32.339999999999996"/>
    <d v="2024-12-05T01:15:00"/>
    <d v="2024-08-20T00:11:00"/>
    <x v="0"/>
    <d v="2024-12-06T12:42:00"/>
    <d v="2024-12-06T01:15:00"/>
    <x v="0"/>
  </r>
  <r>
    <s v="ORD-20250328-04498"/>
    <x v="0"/>
    <s v="CRP-001"/>
    <x v="4"/>
    <n v="162.75"/>
    <x v="9"/>
    <n v="3"/>
    <x v="225"/>
    <x v="2"/>
    <d v="1899-12-30T21:04:00"/>
    <s v="21"/>
    <d v="2025-03-29T00:00:00"/>
    <d v="1899-12-30T20:35:00"/>
    <x v="7"/>
    <s v="Priya Hussain"/>
    <x v="0"/>
    <x v="1"/>
    <s v="Hamper"/>
    <x v="0"/>
    <x v="0"/>
    <x v="1"/>
    <n v="488.25"/>
    <d v="2025-03-28T01:18:00"/>
    <d v="2024-08-07T00:25:00"/>
    <x v="0"/>
    <d v="2025-03-29T20:35:00"/>
    <d v="2025-03-29T01:18:00"/>
    <x v="0"/>
  </r>
  <r>
    <s v="ORD-20241018-04499"/>
    <x v="0"/>
    <s v="HOM-001"/>
    <x v="3"/>
    <n v="29.1"/>
    <x v="2"/>
    <n v="1"/>
    <x v="273"/>
    <x v="10"/>
    <d v="1899-12-30T18:29:00"/>
    <s v="18"/>
    <d v="2024-10-19T00:00:00"/>
    <d v="1899-12-30T20:29:00"/>
    <x v="35"/>
    <s v="Sara Patel"/>
    <x v="5"/>
    <x v="0"/>
    <s v="Home Fragrance"/>
    <x v="0"/>
    <x v="1"/>
    <x v="0"/>
    <n v="29.1"/>
    <d v="2024-10-18T01:29:00"/>
    <d v="2024-08-11T01:07:00"/>
    <x v="0"/>
    <d v="2024-10-19T20:29:00"/>
    <d v="2024-10-19T01:29:00"/>
    <x v="0"/>
  </r>
  <r>
    <s v="ORD-20250414-04500"/>
    <x v="0"/>
    <s v="PRF-001"/>
    <x v="14"/>
    <n v="132.97"/>
    <x v="10"/>
    <n v="1"/>
    <x v="211"/>
    <x v="0"/>
    <d v="1899-12-30T14:21:00"/>
    <s v="14"/>
    <d v="2025-04-15T00:00:00"/>
    <d v="1899-12-30T17:21:00"/>
    <x v="8"/>
    <s v="Neha Ahmed"/>
    <x v="2"/>
    <x v="1"/>
    <s v="Perfume"/>
    <x v="0"/>
    <x v="0"/>
    <x v="0"/>
    <n v="132.97"/>
    <d v="2025-04-14T01:07:00"/>
    <d v="2024-08-04T01:29:00"/>
    <x v="0"/>
    <d v="2025-04-15T17:21:00"/>
    <d v="2025-04-15T01:07:00"/>
    <x v="0"/>
  </r>
  <r>
    <s v="ORD-20250105-04501"/>
    <x v="0"/>
    <s v="DAT-001"/>
    <x v="6"/>
    <n v="32"/>
    <x v="7"/>
    <n v="1"/>
    <x v="370"/>
    <x v="4"/>
    <d v="1899-12-30T10:58:00"/>
    <s v="10"/>
    <d v="2025-01-06T00:00:00"/>
    <d v="1899-12-30T11:58:00"/>
    <x v="4"/>
    <s v="Sara Shaikh"/>
    <x v="0"/>
    <x v="0"/>
    <s v="Dates &amp; Sweets"/>
    <x v="0"/>
    <x v="1"/>
    <x v="1"/>
    <n v="32"/>
    <d v="2025-01-05T00:44:00"/>
    <d v="2024-08-22T01:18:00"/>
    <x v="0"/>
    <d v="2025-01-06T11:58:00"/>
    <d v="2025-01-06T00:44:00"/>
    <x v="0"/>
  </r>
  <r>
    <s v="ORD-20250329-04502"/>
    <x v="0"/>
    <s v="CRP-001"/>
    <x v="4"/>
    <n v="153.66"/>
    <x v="9"/>
    <n v="9"/>
    <x v="375"/>
    <x v="2"/>
    <d v="1899-12-30T10:08:00"/>
    <s v="10"/>
    <d v="2025-03-30T00:00:00"/>
    <d v="1899-12-30T14:08:00"/>
    <x v="19"/>
    <s v="Fatima Al Mazrouei"/>
    <x v="0"/>
    <x v="0"/>
    <s v="Hamper"/>
    <x v="0"/>
    <x v="3"/>
    <x v="0"/>
    <n v="1382.94"/>
    <d v="2025-03-29T00:22:00"/>
    <d v="2024-08-03T00:44:00"/>
    <x v="0"/>
    <d v="2025-03-30T14:08:00"/>
    <d v="2025-03-30T00:22:00"/>
    <x v="0"/>
  </r>
  <r>
    <s v="ORD-20240927-04503"/>
    <x v="0"/>
    <s v="PAF-001"/>
    <x v="12"/>
    <n v="23.03"/>
    <x v="8"/>
    <n v="1"/>
    <x v="311"/>
    <x v="3"/>
    <d v="1899-12-30T11:43:00"/>
    <s v="11"/>
    <d v="2024-09-27T00:00:00"/>
    <d v="1899-12-30T17:43:00"/>
    <x v="20"/>
    <s v="Omar Al Shamsi"/>
    <x v="4"/>
    <x v="1"/>
    <s v="Bakery"/>
    <x v="1"/>
    <x v="2"/>
    <x v="2"/>
    <n v="23.03"/>
    <d v="2024-09-27T00:44:00"/>
    <d v="2024-08-11T00:33:00"/>
    <x v="0"/>
    <d v="2024-09-27T17:43:00"/>
    <d v="2024-09-28T00:44:00"/>
    <x v="1"/>
  </r>
  <r>
    <s v="ORD-20240921-04504"/>
    <x v="0"/>
    <s v="HOM-001"/>
    <x v="3"/>
    <n v="33.39"/>
    <x v="11"/>
    <n v="1"/>
    <x v="61"/>
    <x v="3"/>
    <d v="1899-12-30T13:44:00"/>
    <s v="13"/>
    <d v="2024-09-22T00:00:00"/>
    <d v="1899-12-30T17:44:00"/>
    <x v="36"/>
    <s v="James Miller"/>
    <x v="6"/>
    <x v="0"/>
    <s v="Home Fragrance"/>
    <x v="0"/>
    <x v="1"/>
    <x v="0"/>
    <n v="33.39"/>
    <d v="2024-09-21T00:22:00"/>
    <d v="2024-09-15T00:33:00"/>
    <x v="0"/>
    <d v="2024-09-22T17:44:00"/>
    <d v="2024-09-22T00:22:00"/>
    <x v="0"/>
  </r>
  <r>
    <s v="ORD-20240823-04505"/>
    <x v="0"/>
    <s v="BAL-001"/>
    <x v="13"/>
    <n v="25.89"/>
    <x v="8"/>
    <n v="1"/>
    <x v="16"/>
    <x v="7"/>
    <d v="1899-12-30T12:32:00"/>
    <s v="12"/>
    <d v="2024-08-24T00:00:00"/>
    <d v="1899-12-30T15:32:00"/>
    <x v="12"/>
    <s v="Hassan Al Falasi"/>
    <x v="1"/>
    <x v="0"/>
    <s v="Balloons"/>
    <x v="0"/>
    <x v="1"/>
    <x v="0"/>
    <n v="25.89"/>
    <d v="2024-08-23T00:22:00"/>
    <d v="2024-08-23T00:22:00"/>
    <x v="1"/>
    <d v="2024-08-24T15:32:00"/>
    <d v="2024-08-24T00:22:00"/>
    <x v="0"/>
  </r>
  <r>
    <s v="ORD-20250723-04506"/>
    <x v="0"/>
    <s v="HMP-001"/>
    <x v="11"/>
    <n v="72.31"/>
    <x v="9"/>
    <n v="3"/>
    <x v="304"/>
    <x v="8"/>
    <d v="1899-12-30T17:01:00"/>
    <s v="17"/>
    <d v="2025-07-24T00:00:00"/>
    <d v="1899-12-30T19:01:00"/>
    <x v="8"/>
    <s v="Sana Shah"/>
    <x v="2"/>
    <x v="0"/>
    <s v="Hamper"/>
    <x v="0"/>
    <x v="0"/>
    <x v="1"/>
    <n v="216.93"/>
    <d v="2025-07-23T01:18:00"/>
    <d v="2024-08-11T01:29:00"/>
    <x v="0"/>
    <d v="2025-07-24T19:01:00"/>
    <d v="2025-07-24T01:18:00"/>
    <x v="0"/>
  </r>
  <r>
    <s v="ORD-20250102-04507"/>
    <x v="0"/>
    <s v="GFT-001"/>
    <x v="2"/>
    <n v="35.67"/>
    <x v="3"/>
    <n v="3"/>
    <x v="82"/>
    <x v="4"/>
    <d v="1899-12-30T15:51:00"/>
    <s v="15"/>
    <d v="2025-01-03T00:00:00"/>
    <d v="1899-12-30T19:51:00"/>
    <x v="21"/>
    <s v="James Williams"/>
    <x v="4"/>
    <x v="1"/>
    <s v="Gifting"/>
    <x v="0"/>
    <x v="0"/>
    <x v="0"/>
    <n v="107.01"/>
    <d v="2025-01-02T01:07:00"/>
    <d v="2024-08-05T00:56:00"/>
    <x v="0"/>
    <d v="2025-01-03T19:51:00"/>
    <d v="2025-01-03T01:07:00"/>
    <x v="0"/>
  </r>
  <r>
    <s v="ORD-20250731-04508"/>
    <x v="0"/>
    <s v="FLW-002"/>
    <x v="5"/>
    <n v="49.32"/>
    <x v="5"/>
    <n v="2"/>
    <x v="205"/>
    <x v="8"/>
    <d v="1899-12-30T19:16:00"/>
    <s v="19"/>
    <d v="2025-08-01T00:00:00"/>
    <d v="1899-12-30T13:15:00"/>
    <x v="4"/>
    <s v="Hamad Al Nahyan"/>
    <x v="0"/>
    <x v="1"/>
    <s v="Flowers"/>
    <x v="0"/>
    <x v="5"/>
    <x v="1"/>
    <n v="98.64"/>
    <d v="2025-07-31T01:18:00"/>
    <d v="2024-08-03T01:18:00"/>
    <x v="0"/>
    <d v="2025-08-01T13:15:00"/>
    <d v="2025-08-01T01:18:00"/>
    <x v="0"/>
  </r>
  <r>
    <s v="ORD-20250617-04509"/>
    <x v="0"/>
    <s v="HOM-001"/>
    <x v="3"/>
    <n v="29.66"/>
    <x v="11"/>
    <n v="1"/>
    <x v="325"/>
    <x v="6"/>
    <d v="1899-12-30T11:04:00"/>
    <s v="11"/>
    <d v="2025-06-18T00:00:00"/>
    <d v="1899-12-30T15:04:00"/>
    <x v="4"/>
    <s v="Latifa Al Mazrouei"/>
    <x v="0"/>
    <x v="1"/>
    <s v="Home Fragrance"/>
    <x v="0"/>
    <x v="0"/>
    <x v="1"/>
    <n v="29.66"/>
    <d v="2025-06-17T00:11:00"/>
    <d v="2024-08-14T00:22:00"/>
    <x v="0"/>
    <d v="2025-06-18T15:04:00"/>
    <d v="2025-06-18T00:11:00"/>
    <x v="0"/>
  </r>
  <r>
    <s v="ORD-20250305-04510"/>
    <x v="0"/>
    <s v="HMP-002"/>
    <x v="8"/>
    <n v="97.08"/>
    <x v="7"/>
    <n v="2"/>
    <x v="15"/>
    <x v="2"/>
    <d v="1899-12-30T12:28:00"/>
    <s v="12"/>
    <d v="2025-03-06T00:00:00"/>
    <d v="1899-12-30T12:28:00"/>
    <x v="18"/>
    <s v="Daniel Davis"/>
    <x v="1"/>
    <x v="1"/>
    <s v="Hamper"/>
    <x v="0"/>
    <x v="1"/>
    <x v="0"/>
    <n v="194.16"/>
    <d v="2025-03-05T00:44:00"/>
    <d v="2024-08-28T00:44:00"/>
    <x v="0"/>
    <d v="2025-03-06T12:28:00"/>
    <d v="2025-03-06T00:44:00"/>
    <x v="0"/>
  </r>
  <r>
    <s v="ORD-20240914-04511"/>
    <x v="0"/>
    <s v="PAF-001"/>
    <x v="12"/>
    <n v="18.14"/>
    <x v="5"/>
    <n v="3"/>
    <x v="68"/>
    <x v="3"/>
    <d v="1899-12-30T14:28:00"/>
    <s v="14"/>
    <d v="2024-09-15T00:00:00"/>
    <d v="1899-12-30T16:28:00"/>
    <x v="6"/>
    <s v="Noor Al Nahyan"/>
    <x v="0"/>
    <x v="1"/>
    <s v="Bakery"/>
    <x v="0"/>
    <x v="1"/>
    <x v="0"/>
    <n v="54.42"/>
    <d v="2024-09-14T01:18:00"/>
    <d v="2024-09-14T01:18:00"/>
    <x v="1"/>
    <d v="2024-09-15T16:28:00"/>
    <d v="2024-09-15T01:18:00"/>
    <x v="0"/>
  </r>
  <r>
    <s v="ORD-20250218-04512"/>
    <x v="0"/>
    <s v="PER-001"/>
    <x v="10"/>
    <n v="13.47"/>
    <x v="5"/>
    <n v="1"/>
    <x v="49"/>
    <x v="5"/>
    <d v="1899-12-30T10:26:00"/>
    <s v="10"/>
    <d v="2025-02-18T00:00:00"/>
    <d v="1899-12-30T16:26:00"/>
    <x v="9"/>
    <s v="Zain Chaudhry"/>
    <x v="2"/>
    <x v="0"/>
    <s v="Personalized"/>
    <x v="1"/>
    <x v="5"/>
    <x v="0"/>
    <n v="13.47"/>
    <d v="2025-02-18T00:22:00"/>
    <d v="2024-08-28T00:25:00"/>
    <x v="0"/>
    <d v="2025-02-18T16:26:00"/>
    <d v="2025-02-19T00:22:00"/>
    <x v="1"/>
  </r>
  <r>
    <s v="ORD-20241128-04513"/>
    <x v="0"/>
    <s v="GFT-001"/>
    <x v="2"/>
    <n v="38.14"/>
    <x v="12"/>
    <n v="1"/>
    <x v="185"/>
    <x v="9"/>
    <d v="1899-12-30T16:37:00"/>
    <s v="16"/>
    <d v="2024-11-29T00:00:00"/>
    <d v="1899-12-30T16:05:00"/>
    <x v="15"/>
    <s v="Michael Williams"/>
    <x v="2"/>
    <x v="0"/>
    <s v="Gifting"/>
    <x v="0"/>
    <x v="4"/>
    <x v="0"/>
    <n v="38.14"/>
    <d v="2024-11-28T00:11:00"/>
    <d v="2024-08-11T00:11:00"/>
    <x v="0"/>
    <d v="2024-11-29T16:05:00"/>
    <d v="2024-11-29T00:11:00"/>
    <x v="0"/>
  </r>
  <r>
    <s v="ORD-20240920-04514"/>
    <x v="0"/>
    <s v="PER-001"/>
    <x v="10"/>
    <n v="11.56"/>
    <x v="5"/>
    <n v="1"/>
    <x v="66"/>
    <x v="3"/>
    <d v="1899-12-30T10:52:00"/>
    <s v="10"/>
    <d v="2024-09-21T00:00:00"/>
    <d v="1899-12-30T14:52:00"/>
    <x v="18"/>
    <s v="Rohit Patel"/>
    <x v="1"/>
    <x v="1"/>
    <s v="Personalized"/>
    <x v="0"/>
    <x v="3"/>
    <x v="0"/>
    <n v="11.56"/>
    <d v="2024-09-20T01:18:00"/>
    <d v="2024-08-23T00:22:00"/>
    <x v="0"/>
    <d v="2024-09-21T14:52:00"/>
    <d v="2024-09-21T01:18:00"/>
    <x v="0"/>
  </r>
  <r>
    <s v="ORD-20241025-04515"/>
    <x v="0"/>
    <s v="GFT-001"/>
    <x v="2"/>
    <n v="36.520000000000003"/>
    <x v="12"/>
    <n v="1"/>
    <x v="277"/>
    <x v="10"/>
    <d v="1899-12-30T11:34:00"/>
    <s v="11"/>
    <d v="2024-10-26T00:00:00"/>
    <d v="1899-12-30T17:34:00"/>
    <x v="19"/>
    <s v="Sophia Johnson"/>
    <x v="0"/>
    <x v="0"/>
    <s v="Gifting"/>
    <x v="0"/>
    <x v="1"/>
    <x v="1"/>
    <n v="36.520000000000003"/>
    <d v="2024-10-25T00:44:00"/>
    <d v="2024-08-30T01:15:00"/>
    <x v="0"/>
    <d v="2024-10-26T17:34:00"/>
    <d v="2024-10-26T00:44:00"/>
    <x v="0"/>
  </r>
  <r>
    <s v="ORD-20241219-04516"/>
    <x v="0"/>
    <s v="HMP-001"/>
    <x v="11"/>
    <n v="75.02"/>
    <x v="12"/>
    <n v="1"/>
    <x v="124"/>
    <x v="11"/>
    <d v="1899-12-30T16:48:00"/>
    <s v="16"/>
    <d v="2024-12-21T00:00:00"/>
    <d v="1899-12-30T17:48:00"/>
    <x v="29"/>
    <s v="Faisal Al Nahyan"/>
    <x v="2"/>
    <x v="0"/>
    <s v="Hamper"/>
    <x v="2"/>
    <x v="1"/>
    <x v="0"/>
    <n v="75.02"/>
    <d v="2024-12-19T00:00:00"/>
    <d v="2024-09-16T01:15:00"/>
    <x v="0"/>
    <d v="2024-12-21T17:48:00"/>
    <d v="2024-12-20T00:00:00"/>
    <x v="0"/>
  </r>
  <r>
    <s v="ORD-20250510-04517"/>
    <x v="0"/>
    <s v="HOM-001"/>
    <x v="3"/>
    <n v="32.950000000000003"/>
    <x v="11"/>
    <n v="1"/>
    <x v="345"/>
    <x v="1"/>
    <d v="1899-12-30T17:17:00"/>
    <s v="17"/>
    <d v="2025-05-11T00:00:00"/>
    <d v="1899-12-30T21:17:00"/>
    <x v="4"/>
    <s v="Ali Shah"/>
    <x v="0"/>
    <x v="1"/>
    <s v="Home Fragrance"/>
    <x v="0"/>
    <x v="1"/>
    <x v="0"/>
    <n v="32.950000000000003"/>
    <d v="2025-05-10T01:29:00"/>
    <d v="2024-08-05T01:18:00"/>
    <x v="0"/>
    <d v="2025-05-11T21:17:00"/>
    <d v="2025-05-11T01:29:00"/>
    <x v="0"/>
  </r>
  <r>
    <s v="ORD-20241028-04518"/>
    <x v="0"/>
    <s v="GFT-001"/>
    <x v="2"/>
    <n v="37.75"/>
    <x v="12"/>
    <n v="1"/>
    <x v="213"/>
    <x v="10"/>
    <d v="1899-12-30T11:29:00"/>
    <s v="11"/>
    <d v="2024-10-29T00:00:00"/>
    <d v="1899-12-30T16:29:00"/>
    <x v="12"/>
    <s v="Aisha Al Falasi"/>
    <x v="1"/>
    <x v="0"/>
    <s v="Gifting"/>
    <x v="0"/>
    <x v="2"/>
    <x v="0"/>
    <n v="37.75"/>
    <d v="2024-10-28T00:22:00"/>
    <d v="2024-08-19T00:11:00"/>
    <x v="0"/>
    <d v="2024-10-29T16:29:00"/>
    <d v="2024-10-29T00:22:00"/>
    <x v="0"/>
  </r>
  <r>
    <s v="ORD-20250330-04519"/>
    <x v="0"/>
    <s v="CRP-001"/>
    <x v="4"/>
    <n v="157.05000000000001"/>
    <x v="9"/>
    <n v="3"/>
    <x v="102"/>
    <x v="2"/>
    <d v="1899-12-30T11:10:00"/>
    <s v="11"/>
    <d v="2025-03-31T00:00:00"/>
    <d v="1899-12-30T13:10:00"/>
    <x v="1"/>
    <s v="Michael Davis"/>
    <x v="1"/>
    <x v="1"/>
    <s v="Hamper"/>
    <x v="0"/>
    <x v="3"/>
    <x v="0"/>
    <n v="471.15000000000003"/>
    <d v="2025-03-30T01:18:00"/>
    <d v="2024-08-25T00:11:00"/>
    <x v="0"/>
    <d v="2025-03-31T13:10:00"/>
    <d v="2025-03-31T01:18:00"/>
    <x v="0"/>
  </r>
  <r>
    <s v="ORD-20241016-04520"/>
    <x v="0"/>
    <s v="FLW-002"/>
    <x v="5"/>
    <n v="54.1"/>
    <x v="10"/>
    <n v="1"/>
    <x v="248"/>
    <x v="10"/>
    <d v="1899-12-30T21:22:00"/>
    <s v="21"/>
    <d v="2024-10-18T00:00:00"/>
    <d v="1899-12-30T18:07:00"/>
    <x v="17"/>
    <s v="Imran Hussain"/>
    <x v="2"/>
    <x v="0"/>
    <s v="Flowers"/>
    <x v="2"/>
    <x v="3"/>
    <x v="0"/>
    <n v="54.1"/>
    <d v="2024-10-16T01:18:00"/>
    <d v="2024-08-24T01:18:00"/>
    <x v="0"/>
    <d v="2024-10-18T18:07:00"/>
    <d v="2024-10-17T01:18:00"/>
    <x v="0"/>
  </r>
  <r>
    <s v="ORD-20250625-04521"/>
    <x v="0"/>
    <s v="PER-001"/>
    <x v="10"/>
    <n v="12.08"/>
    <x v="8"/>
    <n v="1"/>
    <x v="145"/>
    <x v="6"/>
    <d v="1899-12-30T09:26:00"/>
    <s v="9"/>
    <d v="2025-06-25T00:00:00"/>
    <d v="1899-12-30T12:26:00"/>
    <x v="2"/>
    <s v="Maryam Al Mansoori"/>
    <x v="0"/>
    <x v="1"/>
    <s v="Personalized"/>
    <x v="1"/>
    <x v="0"/>
    <x v="2"/>
    <n v="12.08"/>
    <d v="2025-06-25T00:56:00"/>
    <d v="2024-09-28T00:44:00"/>
    <x v="0"/>
    <d v="2025-06-25T12:26:00"/>
    <d v="2025-06-26T00:56:00"/>
    <x v="1"/>
  </r>
  <r>
    <s v="ORD-20250218-04522"/>
    <x v="0"/>
    <s v="HMP-001"/>
    <x v="11"/>
    <n v="70.63"/>
    <x v="12"/>
    <n v="1"/>
    <x v="49"/>
    <x v="5"/>
    <d v="1899-12-30T12:24:00"/>
    <s v="12"/>
    <d v="2025-02-19T00:00:00"/>
    <d v="1899-12-30T16:24:00"/>
    <x v="24"/>
    <s v="Reem Al Suwaidi"/>
    <x v="1"/>
    <x v="1"/>
    <s v="Hamper"/>
    <x v="0"/>
    <x v="1"/>
    <x v="1"/>
    <n v="70.63"/>
    <d v="2025-02-18T01:07:00"/>
    <d v="2024-11-10T00:11:00"/>
    <x v="0"/>
    <d v="2025-02-19T16:24:00"/>
    <d v="2025-02-19T01:07:00"/>
    <x v="0"/>
  </r>
  <r>
    <s v="ORD-20250722-04523"/>
    <x v="0"/>
    <s v="PER-002"/>
    <x v="15"/>
    <n v="22.8"/>
    <x v="0"/>
    <n v="1"/>
    <x v="227"/>
    <x v="8"/>
    <d v="1899-12-30T18:14:00"/>
    <s v="18"/>
    <d v="2025-07-23T00:00:00"/>
    <d v="1899-12-30T18:14:00"/>
    <x v="0"/>
    <s v="Reem Al Mansoori"/>
    <x v="0"/>
    <x v="0"/>
    <s v="Personalized"/>
    <x v="0"/>
    <x v="5"/>
    <x v="0"/>
    <n v="22.8"/>
    <d v="2025-07-22T00:22:00"/>
    <d v="2024-08-09T01:07:00"/>
    <x v="0"/>
    <d v="2025-07-23T18:14:00"/>
    <d v="2025-07-23T00:22:00"/>
    <x v="0"/>
  </r>
  <r>
    <s v="ORD-20250203-04524"/>
    <x v="0"/>
    <s v="FLW-002"/>
    <x v="5"/>
    <n v="59.58"/>
    <x v="1"/>
    <n v="1"/>
    <x v="241"/>
    <x v="5"/>
    <d v="1899-12-30T20:33:00"/>
    <s v="20"/>
    <d v="2025-02-05T00:00:00"/>
    <d v="1899-12-30T18:38:00"/>
    <x v="33"/>
    <s v="Ahmed Al Marri"/>
    <x v="6"/>
    <x v="0"/>
    <s v="Flowers"/>
    <x v="2"/>
    <x v="0"/>
    <x v="1"/>
    <n v="59.58"/>
    <d v="2025-02-03T00:25:00"/>
    <d v="2024-09-15T00:56:00"/>
    <x v="0"/>
    <d v="2025-02-05T18:38:00"/>
    <d v="2025-02-04T00:25:00"/>
    <x v="0"/>
  </r>
  <r>
    <s v="ORD-20250105-04525"/>
    <x v="0"/>
    <s v="BBY-001"/>
    <x v="16"/>
    <n v="61.15"/>
    <x v="0"/>
    <n v="1"/>
    <x v="370"/>
    <x v="4"/>
    <d v="1899-12-30T09:32:00"/>
    <s v="9"/>
    <d v="2025-01-05T00:00:00"/>
    <d v="1899-12-30T15:32:00"/>
    <x v="6"/>
    <s v="Hassan Khan"/>
    <x v="0"/>
    <x v="1"/>
    <s v="Baby"/>
    <x v="1"/>
    <x v="1"/>
    <x v="0"/>
    <n v="61.15"/>
    <d v="2025-01-05T00:22:00"/>
    <d v="2024-09-03T00:56:00"/>
    <x v="0"/>
    <d v="2025-01-05T15:32:00"/>
    <d v="2025-01-06T00:22:00"/>
    <x v="1"/>
  </r>
  <r>
    <s v="ORD-20250624-04526"/>
    <x v="0"/>
    <s v="CKE-001"/>
    <x v="7"/>
    <n v="49.13"/>
    <x v="8"/>
    <n v="1"/>
    <x v="346"/>
    <x v="6"/>
    <d v="1899-12-30T18:05:00"/>
    <s v="18"/>
    <d v="2025-06-25T00:00:00"/>
    <d v="1899-12-30T18:05:00"/>
    <x v="4"/>
    <s v="Noor Al Marri"/>
    <x v="0"/>
    <x v="0"/>
    <s v="Cakes"/>
    <x v="0"/>
    <x v="0"/>
    <x v="0"/>
    <n v="49.13"/>
    <d v="2025-06-24T00:22:00"/>
    <d v="2024-08-07T01:07:00"/>
    <x v="0"/>
    <d v="2025-06-25T18:05:00"/>
    <d v="2025-06-25T00:22:00"/>
    <x v="0"/>
  </r>
  <r>
    <s v="ORD-20250305-04527"/>
    <x v="0"/>
    <s v="CRP-001"/>
    <x v="4"/>
    <n v="162.97"/>
    <x v="4"/>
    <n v="3"/>
    <x v="15"/>
    <x v="2"/>
    <d v="1899-12-30T14:42:00"/>
    <s v="14"/>
    <d v="2025-03-05T00:00:00"/>
    <d v="1899-12-30T21:42:00"/>
    <x v="7"/>
    <s v="Michael Jones"/>
    <x v="0"/>
    <x v="1"/>
    <s v="Hamper"/>
    <x v="1"/>
    <x v="1"/>
    <x v="0"/>
    <n v="488.90999999999997"/>
    <d v="2025-03-05T00:25:00"/>
    <d v="2024-08-28T01:07:00"/>
    <x v="0"/>
    <d v="2025-03-05T21:42:00"/>
    <d v="2025-03-06T00:25:00"/>
    <x v="1"/>
  </r>
  <r>
    <s v="ORD-20250415-04528"/>
    <x v="0"/>
    <s v="CRP-001"/>
    <x v="4"/>
    <n v="173.29"/>
    <x v="4"/>
    <n v="3"/>
    <x v="259"/>
    <x v="0"/>
    <d v="1899-12-30T12:09:00"/>
    <s v="12"/>
    <d v="2025-04-16T00:00:00"/>
    <d v="1899-12-30T15:09:00"/>
    <x v="19"/>
    <s v="Bilal Kumar"/>
    <x v="0"/>
    <x v="1"/>
    <s v="Hamper"/>
    <x v="0"/>
    <x v="0"/>
    <x v="0"/>
    <n v="519.87"/>
    <d v="2025-04-15T00:25:00"/>
    <d v="2024-08-11T00:44:00"/>
    <x v="0"/>
    <d v="2025-04-16T15:09:00"/>
    <d v="2025-04-16T00:25:00"/>
    <x v="0"/>
  </r>
  <r>
    <s v="ORD-20250627-04529"/>
    <x v="0"/>
    <s v="FLW-002"/>
    <x v="5"/>
    <n v="58.48"/>
    <x v="3"/>
    <n v="3"/>
    <x v="252"/>
    <x v="6"/>
    <d v="1899-12-30T18:34:00"/>
    <s v="18"/>
    <d v="2025-06-28T00:00:00"/>
    <d v="1899-12-30T20:34:00"/>
    <x v="16"/>
    <s v="Neha Khan"/>
    <x v="0"/>
    <x v="0"/>
    <s v="Flowers"/>
    <x v="0"/>
    <x v="0"/>
    <x v="0"/>
    <n v="175.44"/>
    <d v="2025-06-27T00:11:00"/>
    <d v="2024-08-04T00:56:00"/>
    <x v="0"/>
    <d v="2025-06-28T20:34:00"/>
    <d v="2025-06-28T00:11:00"/>
    <x v="0"/>
  </r>
  <r>
    <s v="ORD-20250419-04530"/>
    <x v="0"/>
    <s v="DAT-001"/>
    <x v="6"/>
    <n v="32.81"/>
    <x v="7"/>
    <n v="4"/>
    <x v="110"/>
    <x v="0"/>
    <d v="1899-12-30T10:27:00"/>
    <s v="10"/>
    <d v="2025-04-19T00:00:00"/>
    <d v="1899-12-30T14:27:00"/>
    <x v="31"/>
    <s v="Faisal Al Suwaidi"/>
    <x v="5"/>
    <x v="0"/>
    <s v="Dates &amp; Sweets"/>
    <x v="1"/>
    <x v="1"/>
    <x v="0"/>
    <n v="131.24"/>
    <d v="2025-04-19T01:07:00"/>
    <d v="2024-08-13T00:11:00"/>
    <x v="0"/>
    <d v="2025-04-19T14:27:00"/>
    <d v="2025-04-20T01:07:00"/>
    <x v="1"/>
  </r>
  <r>
    <s v="ORD-20240912-04531"/>
    <x v="0"/>
    <s v="HMP-002"/>
    <x v="8"/>
    <n v="75.55"/>
    <x v="9"/>
    <n v="4"/>
    <x v="13"/>
    <x v="3"/>
    <d v="1899-12-30T10:38:00"/>
    <s v="10"/>
    <d v="2024-09-13T00:00:00"/>
    <d v="1899-12-30T14:38:00"/>
    <x v="2"/>
    <s v="Daniel Williams"/>
    <x v="0"/>
    <x v="0"/>
    <s v="Hamper"/>
    <x v="0"/>
    <x v="1"/>
    <x v="0"/>
    <n v="302.2"/>
    <d v="2024-09-12T00:56:00"/>
    <d v="2024-08-12T00:00:00"/>
    <x v="0"/>
    <d v="2024-09-13T14:38:00"/>
    <d v="2024-09-13T00:56:00"/>
    <x v="0"/>
  </r>
  <r>
    <s v="ORD-20250407-04532"/>
    <x v="0"/>
    <s v="HOM-001"/>
    <x v="3"/>
    <n v="29.53"/>
    <x v="6"/>
    <n v="1"/>
    <x v="263"/>
    <x v="0"/>
    <d v="1899-12-30T10:24:00"/>
    <s v="10"/>
    <d v="2025-04-07T00:00:00"/>
    <d v="1899-12-30T13:24:00"/>
    <x v="33"/>
    <s v="Rakesh Shah"/>
    <x v="6"/>
    <x v="0"/>
    <s v="Home Fragrance"/>
    <x v="1"/>
    <x v="1"/>
    <x v="1"/>
    <n v="29.53"/>
    <d v="2025-04-07T00:33:00"/>
    <d v="2024-08-14T01:07:00"/>
    <x v="0"/>
    <d v="2025-04-07T13:24:00"/>
    <d v="2025-04-08T00:33:00"/>
    <x v="1"/>
  </r>
  <r>
    <s v="ORD-20240927-04533"/>
    <x v="0"/>
    <s v="PAF-001"/>
    <x v="12"/>
    <n v="23.87"/>
    <x v="11"/>
    <n v="1"/>
    <x v="311"/>
    <x v="3"/>
    <d v="1899-12-30T17:13:00"/>
    <s v="17"/>
    <d v="2024-09-28T00:00:00"/>
    <d v="1899-12-30T20:13:00"/>
    <x v="16"/>
    <s v="Sana Kumar"/>
    <x v="0"/>
    <x v="1"/>
    <s v="Bakery"/>
    <x v="0"/>
    <x v="1"/>
    <x v="0"/>
    <n v="23.87"/>
    <d v="2024-09-27T00:11:00"/>
    <d v="2024-08-04T00:22:00"/>
    <x v="0"/>
    <d v="2024-09-28T20:13:00"/>
    <d v="2024-09-28T00:11:00"/>
    <x v="0"/>
  </r>
  <r>
    <s v="ORD-20250406-04534"/>
    <x v="0"/>
    <s v="GFT-001"/>
    <x v="2"/>
    <n v="34.86"/>
    <x v="2"/>
    <n v="1"/>
    <x v="0"/>
    <x v="0"/>
    <d v="1899-12-30T11:41:00"/>
    <s v="11"/>
    <d v="2025-04-06T00:00:00"/>
    <d v="1899-12-30T17:41:00"/>
    <x v="2"/>
    <s v="Meera Chaudhry"/>
    <x v="0"/>
    <x v="1"/>
    <s v="Gifting"/>
    <x v="1"/>
    <x v="0"/>
    <x v="0"/>
    <n v="34.86"/>
    <d v="2025-04-06T00:56:00"/>
    <d v="2024-08-17T01:07:00"/>
    <x v="0"/>
    <d v="2025-04-06T17:41:00"/>
    <d v="2025-04-07T00:56:00"/>
    <x v="1"/>
  </r>
  <r>
    <s v="ORD-20250628-04535"/>
    <x v="0"/>
    <s v="PAF-001"/>
    <x v="12"/>
    <n v="22.89"/>
    <x v="8"/>
    <n v="1"/>
    <x v="33"/>
    <x v="6"/>
    <d v="1899-12-30T09:40:00"/>
    <s v="9"/>
    <d v="2025-06-28T00:00:00"/>
    <d v="1899-12-30T15:40:00"/>
    <x v="10"/>
    <s v="Imran Chaudhry"/>
    <x v="1"/>
    <x v="1"/>
    <s v="Bakery"/>
    <x v="1"/>
    <x v="6"/>
    <x v="0"/>
    <n v="22.89"/>
    <d v="2025-06-28T01:18:00"/>
    <d v="2024-08-16T00:22:00"/>
    <x v="0"/>
    <d v="2025-06-28T15:40:00"/>
    <d v="2025-06-29T01:18:00"/>
    <x v="1"/>
  </r>
  <r>
    <s v="ORD-20241129-04536"/>
    <x v="0"/>
    <s v="FLW-001"/>
    <x v="1"/>
    <n v="47.75"/>
    <x v="11"/>
    <n v="3"/>
    <x v="78"/>
    <x v="9"/>
    <d v="1899-12-30T14:49:00"/>
    <s v="14"/>
    <d v="2024-11-29T00:00:00"/>
    <d v="1899-12-30T20:49:00"/>
    <x v="11"/>
    <s v="Abdullah Al Bateen"/>
    <x v="0"/>
    <x v="0"/>
    <s v="Flowers"/>
    <x v="1"/>
    <x v="3"/>
    <x v="0"/>
    <n v="143.25"/>
    <d v="2024-11-29T00:11:00"/>
    <d v="2024-08-27T01:07:00"/>
    <x v="0"/>
    <d v="2024-11-29T20:49:00"/>
    <d v="2024-11-30T00:11:00"/>
    <x v="1"/>
  </r>
  <r>
    <s v="ORD-20240823-04537"/>
    <x v="0"/>
    <s v="FLW-001"/>
    <x v="1"/>
    <n v="44.96"/>
    <x v="11"/>
    <n v="1"/>
    <x v="16"/>
    <x v="7"/>
    <d v="1899-12-30T10:56:00"/>
    <s v="10"/>
    <d v="2024-08-24T00:00:00"/>
    <d v="1899-12-30T10:56:00"/>
    <x v="16"/>
    <s v="Abdullah Al Shamsi"/>
    <x v="0"/>
    <x v="1"/>
    <s v="Flowers"/>
    <x v="0"/>
    <x v="1"/>
    <x v="0"/>
    <n v="44.96"/>
    <d v="2024-08-23T00:56:00"/>
    <d v="2024-08-23T00:56:00"/>
    <x v="1"/>
    <d v="2024-08-24T10:56:00"/>
    <d v="2024-08-24T00:56:00"/>
    <x v="0"/>
  </r>
  <r>
    <s v="ORD-20250411-04538"/>
    <x v="0"/>
    <s v="HMP-001"/>
    <x v="11"/>
    <n v="76.849999999999994"/>
    <x v="9"/>
    <n v="3"/>
    <x v="328"/>
    <x v="0"/>
    <d v="1899-12-30T20:18:00"/>
    <s v="20"/>
    <d v="2025-04-12T00:00:00"/>
    <d v="1899-12-30T20:18:00"/>
    <x v="0"/>
    <s v="Emily Williams"/>
    <x v="0"/>
    <x v="0"/>
    <s v="Hamper"/>
    <x v="0"/>
    <x v="4"/>
    <x v="1"/>
    <n v="230.54999999999998"/>
    <d v="2025-04-11T00:33:00"/>
    <d v="2024-08-27T01:29:00"/>
    <x v="0"/>
    <d v="2025-04-12T20:18:00"/>
    <d v="2025-04-12T00:33:00"/>
    <x v="0"/>
  </r>
  <r>
    <s v="ORD-20241230-04539"/>
    <x v="0"/>
    <s v="DAT-001"/>
    <x v="6"/>
    <n v="27.48"/>
    <x v="7"/>
    <n v="3"/>
    <x v="192"/>
    <x v="11"/>
    <d v="1899-12-30T11:49:00"/>
    <s v="11"/>
    <d v="2024-12-30T00:00:00"/>
    <d v="1899-12-30T14:49:00"/>
    <x v="3"/>
    <s v="Aisha Al Marri"/>
    <x v="0"/>
    <x v="1"/>
    <s v="Dates &amp; Sweets"/>
    <x v="1"/>
    <x v="0"/>
    <x v="0"/>
    <n v="82.44"/>
    <d v="2024-12-30T00:11:00"/>
    <d v="2024-08-12T00:44:00"/>
    <x v="0"/>
    <d v="2024-12-30T14:49:00"/>
    <d v="2024-12-31T00:11:00"/>
    <x v="1"/>
  </r>
  <r>
    <s v="ORD-20250510-04540"/>
    <x v="0"/>
    <s v="PAF-001"/>
    <x v="12"/>
    <n v="21.59"/>
    <x v="11"/>
    <n v="3"/>
    <x v="345"/>
    <x v="1"/>
    <d v="1899-12-30T12:52:00"/>
    <s v="12"/>
    <d v="2025-05-10T00:00:00"/>
    <d v="1899-12-30T19:52:00"/>
    <x v="7"/>
    <s v="Mohammed Al Suwaidi"/>
    <x v="0"/>
    <x v="1"/>
    <s v="Bakery"/>
    <x v="1"/>
    <x v="1"/>
    <x v="0"/>
    <n v="64.77"/>
    <d v="2025-05-10T00:11:00"/>
    <d v="2024-08-05T00:22:00"/>
    <x v="0"/>
    <d v="2025-05-10T19:52:00"/>
    <d v="2025-05-11T00:11:00"/>
    <x v="1"/>
  </r>
  <r>
    <s v="ORD-20241130-04541"/>
    <x v="0"/>
    <s v="FLW-001"/>
    <x v="1"/>
    <n v="45.32"/>
    <x v="11"/>
    <n v="1"/>
    <x v="37"/>
    <x v="9"/>
    <d v="1899-12-30T18:35:00"/>
    <s v="18"/>
    <d v="2024-12-01T00:00:00"/>
    <d v="1899-12-30T19:35:00"/>
    <x v="17"/>
    <s v="Saeed Al Shamsi"/>
    <x v="2"/>
    <x v="0"/>
    <s v="Flowers"/>
    <x v="0"/>
    <x v="1"/>
    <x v="0"/>
    <n v="45.32"/>
    <d v="2024-11-30T00:56:00"/>
    <d v="2024-09-30T01:29:00"/>
    <x v="0"/>
    <d v="2024-12-01T19:35:00"/>
    <d v="2024-12-01T00:56:00"/>
    <x v="0"/>
  </r>
  <r>
    <s v="ORD-20250410-04542"/>
    <x v="0"/>
    <s v="HMP-002"/>
    <x v="8"/>
    <n v="97.24"/>
    <x v="4"/>
    <n v="1"/>
    <x v="348"/>
    <x v="0"/>
    <d v="1899-12-30T09:37:00"/>
    <s v="9"/>
    <d v="2025-04-11T00:00:00"/>
    <d v="1899-12-30T11:37:00"/>
    <x v="4"/>
    <s v="Rakesh Chaudhry"/>
    <x v="0"/>
    <x v="0"/>
    <s v="Hamper"/>
    <x v="0"/>
    <x v="6"/>
    <x v="0"/>
    <n v="97.24"/>
    <d v="2025-04-10T00:44:00"/>
    <d v="2024-11-17T00:56:00"/>
    <x v="0"/>
    <d v="2025-04-11T11:37:00"/>
    <d v="2025-04-11T00:44:00"/>
    <x v="0"/>
  </r>
  <r>
    <s v="ORD-20250226-04543"/>
    <x v="0"/>
    <s v="BBY-001"/>
    <x v="16"/>
    <n v="63.47"/>
    <x v="0"/>
    <n v="1"/>
    <x v="264"/>
    <x v="5"/>
    <d v="1899-12-30T12:50:00"/>
    <s v="12"/>
    <d v="2025-02-26T00:00:00"/>
    <d v="1899-12-30T19:50:00"/>
    <x v="14"/>
    <s v="Aisha Al Nahyan"/>
    <x v="1"/>
    <x v="0"/>
    <s v="Baby"/>
    <x v="1"/>
    <x v="5"/>
    <x v="0"/>
    <n v="63.47"/>
    <d v="2025-02-26T00:22:00"/>
    <d v="2024-08-11T00:44:00"/>
    <x v="0"/>
    <d v="2025-02-26T19:50:00"/>
    <d v="2025-02-27T00:22:00"/>
    <x v="1"/>
  </r>
  <r>
    <s v="ORD-20250629-04544"/>
    <x v="0"/>
    <s v="DAT-001"/>
    <x v="6"/>
    <n v="33.99"/>
    <x v="7"/>
    <n v="1"/>
    <x v="191"/>
    <x v="6"/>
    <d v="1899-12-30T09:16:00"/>
    <s v="9"/>
    <d v="2025-06-29T00:00:00"/>
    <d v="1899-12-30T14:16:00"/>
    <x v="16"/>
    <s v="Neha Patel"/>
    <x v="0"/>
    <x v="1"/>
    <s v="Dates &amp; Sweets"/>
    <x v="1"/>
    <x v="1"/>
    <x v="1"/>
    <n v="33.99"/>
    <d v="2025-06-29T00:11:00"/>
    <d v="2024-08-17T01:29:00"/>
    <x v="0"/>
    <d v="2025-06-29T14:16:00"/>
    <d v="2025-06-30T00:11:00"/>
    <x v="1"/>
  </r>
  <r>
    <s v="ORD-20250324-04545"/>
    <x v="0"/>
    <s v="HMP-001"/>
    <x v="11"/>
    <n v="74.510000000000005"/>
    <x v="9"/>
    <n v="8"/>
    <x v="76"/>
    <x v="2"/>
    <d v="1899-12-30T13:10:00"/>
    <s v="13"/>
    <d v="2025-03-24T00:00:00"/>
    <d v="1899-12-30T19:10:00"/>
    <x v="3"/>
    <s v="Aisha Al Hosani"/>
    <x v="0"/>
    <x v="1"/>
    <s v="Hamper"/>
    <x v="1"/>
    <x v="1"/>
    <x v="1"/>
    <n v="596.08000000000004"/>
    <d v="2025-03-24T00:11:00"/>
    <d v="2024-09-18T01:15:00"/>
    <x v="0"/>
    <d v="2025-03-24T19:10:00"/>
    <d v="2025-03-25T00:11:00"/>
    <x v="1"/>
  </r>
  <r>
    <s v="ORD-20250525-04546"/>
    <x v="0"/>
    <s v="CRP-001"/>
    <x v="4"/>
    <n v="124.97"/>
    <x v="9"/>
    <n v="3"/>
    <x v="31"/>
    <x v="1"/>
    <d v="1899-12-30T19:53:00"/>
    <s v="19"/>
    <d v="2025-05-26T00:00:00"/>
    <d v="1899-12-30T13:29:00"/>
    <x v="5"/>
    <s v="John Davis"/>
    <x v="2"/>
    <x v="0"/>
    <s v="Hamper"/>
    <x v="0"/>
    <x v="0"/>
    <x v="0"/>
    <n v="374.90999999999997"/>
    <d v="2025-05-25T00:22:00"/>
    <d v="2024-09-07T01:29:00"/>
    <x v="0"/>
    <d v="2025-05-26T13:29:00"/>
    <d v="2025-05-26T00:22:00"/>
    <x v="0"/>
  </r>
  <r>
    <s v="ORD-20250305-04547"/>
    <x v="0"/>
    <s v="FLW-001"/>
    <x v="1"/>
    <n v="43.23"/>
    <x v="11"/>
    <n v="1"/>
    <x v="15"/>
    <x v="2"/>
    <d v="1899-12-30T19:32:00"/>
    <s v="19"/>
    <d v="2025-03-07T00:00:00"/>
    <d v="1899-12-30T11:06:00"/>
    <x v="24"/>
    <s v="Bilal Kumar"/>
    <x v="1"/>
    <x v="1"/>
    <s v="Flowers"/>
    <x v="2"/>
    <x v="0"/>
    <x v="1"/>
    <n v="43.23"/>
    <d v="2025-03-05T01:29:00"/>
    <d v="2024-08-11T00:44:00"/>
    <x v="0"/>
    <d v="2025-03-07T11:06:00"/>
    <d v="2025-03-06T01:29:00"/>
    <x v="0"/>
  </r>
  <r>
    <s v="ORD-20250605-04548"/>
    <x v="0"/>
    <s v="SWT-001"/>
    <x v="9"/>
    <n v="26.17"/>
    <x v="4"/>
    <n v="1"/>
    <x v="84"/>
    <x v="6"/>
    <d v="1899-12-30T20:07:00"/>
    <s v="20"/>
    <d v="2025-06-06T00:00:00"/>
    <d v="1899-12-30T20:07:00"/>
    <x v="26"/>
    <s v="Priya Shaikh"/>
    <x v="1"/>
    <x v="0"/>
    <s v="Dates &amp; Sweets"/>
    <x v="0"/>
    <x v="1"/>
    <x v="1"/>
    <n v="26.17"/>
    <d v="2025-06-05T00:44:00"/>
    <d v="2024-08-19T00:44:00"/>
    <x v="0"/>
    <d v="2025-06-06T20:07:00"/>
    <d v="2025-06-06T00:44:00"/>
    <x v="0"/>
  </r>
  <r>
    <s v="ORD-20241005-04549"/>
    <x v="0"/>
    <s v="GFT-001"/>
    <x v="2"/>
    <n v="38.86"/>
    <x v="12"/>
    <n v="1"/>
    <x v="232"/>
    <x v="10"/>
    <d v="1899-12-30T12:20:00"/>
    <s v="12"/>
    <d v="2024-10-06T00:00:00"/>
    <d v="1899-12-30T13:20:00"/>
    <x v="18"/>
    <s v="Mohammed Al Marri"/>
    <x v="1"/>
    <x v="0"/>
    <s v="Gifting"/>
    <x v="0"/>
    <x v="5"/>
    <x v="2"/>
    <n v="38.86"/>
    <d v="2024-10-05T01:29:00"/>
    <d v="2024-08-01T00:56:00"/>
    <x v="0"/>
    <d v="2024-10-06T13:20:00"/>
    <d v="2024-10-06T01:29:00"/>
    <x v="0"/>
  </r>
  <r>
    <s v="ORD-20241213-04550"/>
    <x v="0"/>
    <s v="FLW-002"/>
    <x v="5"/>
    <n v="55.51"/>
    <x v="1"/>
    <n v="1"/>
    <x v="364"/>
    <x v="11"/>
    <d v="1899-12-30T11:54:00"/>
    <s v="11"/>
    <d v="2024-12-13T00:00:00"/>
    <d v="1899-12-30T14:54:00"/>
    <x v="7"/>
    <s v="Emily Jones"/>
    <x v="0"/>
    <x v="1"/>
    <s v="Flowers"/>
    <x v="1"/>
    <x v="5"/>
    <x v="0"/>
    <n v="55.51"/>
    <d v="2024-12-13T00:33:00"/>
    <d v="2024-12-13T00:33:00"/>
    <x v="1"/>
    <d v="2024-12-13T14:54:00"/>
    <d v="2024-12-14T00:33:00"/>
    <x v="1"/>
  </r>
  <r>
    <s v="ORD-20240813-04551"/>
    <x v="0"/>
    <s v="GFT-001"/>
    <x v="2"/>
    <n v="36.090000000000003"/>
    <x v="10"/>
    <n v="3"/>
    <x v="91"/>
    <x v="7"/>
    <d v="1899-12-30T16:46:00"/>
    <s v="16"/>
    <d v="2024-08-14T00:00:00"/>
    <d v="1899-12-30T20:46:00"/>
    <x v="19"/>
    <s v="Faisal Al Suwaidi"/>
    <x v="0"/>
    <x v="1"/>
    <s v="Gifting"/>
    <x v="0"/>
    <x v="1"/>
    <x v="0"/>
    <n v="108.27000000000001"/>
    <d v="2024-08-13T00:11:00"/>
    <d v="2024-08-13T00:11:00"/>
    <x v="1"/>
    <d v="2024-08-14T20:46:00"/>
    <d v="2024-08-14T00:11:00"/>
    <x v="0"/>
  </r>
  <r>
    <s v="ORD-20250226-04552"/>
    <x v="0"/>
    <s v="FLW-002"/>
    <x v="5"/>
    <n v="45.23"/>
    <x v="1"/>
    <n v="3"/>
    <x v="264"/>
    <x v="5"/>
    <d v="1899-12-30T20:36:00"/>
    <s v="20"/>
    <d v="2025-02-28T00:00:00"/>
    <d v="1899-12-30T17:59:00"/>
    <x v="4"/>
    <s v="Fatima Al Mansoori"/>
    <x v="0"/>
    <x v="0"/>
    <s v="Flowers"/>
    <x v="2"/>
    <x v="5"/>
    <x v="0"/>
    <n v="135.69"/>
    <d v="2025-02-26T00:33:00"/>
    <d v="2024-08-06T01:29:00"/>
    <x v="0"/>
    <d v="2025-02-28T17:59:00"/>
    <d v="2025-02-27T00:33:00"/>
    <x v="0"/>
  </r>
  <r>
    <s v="ORD-20250323-04553"/>
    <x v="0"/>
    <s v="SWT-001"/>
    <x v="9"/>
    <n v="26.58"/>
    <x v="7"/>
    <n v="2"/>
    <x v="2"/>
    <x v="2"/>
    <d v="1899-12-30T20:45:00"/>
    <s v="20"/>
    <d v="2025-03-25T00:00:00"/>
    <d v="1899-12-30T11:00:00"/>
    <x v="7"/>
    <s v="Sana Patel"/>
    <x v="0"/>
    <x v="1"/>
    <s v="Dates &amp; Sweets"/>
    <x v="2"/>
    <x v="2"/>
    <x v="0"/>
    <n v="53.16"/>
    <d v="2025-03-23T00:33:00"/>
    <d v="2024-09-05T01:18:00"/>
    <x v="0"/>
    <d v="2025-03-25T11:00:00"/>
    <d v="2025-03-24T00:33:00"/>
    <x v="0"/>
  </r>
  <r>
    <s v="ORD-20250123-04554"/>
    <x v="0"/>
    <s v="HOM-001"/>
    <x v="3"/>
    <n v="32.130000000000003"/>
    <x v="11"/>
    <n v="3"/>
    <x v="196"/>
    <x v="4"/>
    <d v="1899-12-30T19:21:00"/>
    <s v="19"/>
    <d v="2025-01-24T00:00:00"/>
    <d v="1899-12-30T12:38:00"/>
    <x v="1"/>
    <s v="Omar Al Mazrouei"/>
    <x v="1"/>
    <x v="1"/>
    <s v="Home Fragrance"/>
    <x v="0"/>
    <x v="3"/>
    <x v="1"/>
    <n v="96.390000000000015"/>
    <d v="2025-01-23T00:25:00"/>
    <d v="2024-09-09T00:11:00"/>
    <x v="0"/>
    <d v="2025-01-24T12:38:00"/>
    <d v="2025-01-24T00:25:00"/>
    <x v="0"/>
  </r>
  <r>
    <s v="ORD-20250205-04555"/>
    <x v="0"/>
    <s v="CRP-001"/>
    <x v="4"/>
    <n v="148.22999999999999"/>
    <x v="9"/>
    <n v="3"/>
    <x v="116"/>
    <x v="5"/>
    <d v="1899-12-30T10:46:00"/>
    <s v="10"/>
    <d v="2025-02-05T00:00:00"/>
    <d v="1899-12-30T16:46:00"/>
    <x v="11"/>
    <s v="Sana Kumar"/>
    <x v="0"/>
    <x v="0"/>
    <s v="Hamper"/>
    <x v="1"/>
    <x v="2"/>
    <x v="1"/>
    <n v="444.68999999999994"/>
    <d v="2025-02-05T00:11:00"/>
    <d v="2024-08-04T00:22:00"/>
    <x v="0"/>
    <d v="2025-02-05T16:46:00"/>
    <d v="2025-02-06T00:11:00"/>
    <x v="1"/>
  </r>
  <r>
    <s v="ORD-20250702-04556"/>
    <x v="0"/>
    <s v="CRP-001"/>
    <x v="4"/>
    <n v="169.63"/>
    <x v="9"/>
    <n v="4"/>
    <x v="88"/>
    <x v="8"/>
    <d v="1899-12-30T15:04:00"/>
    <s v="15"/>
    <d v="2025-07-03T00:00:00"/>
    <d v="1899-12-30T21:04:00"/>
    <x v="5"/>
    <s v="Hassan Al Bateen"/>
    <x v="2"/>
    <x v="1"/>
    <s v="Hamper"/>
    <x v="0"/>
    <x v="0"/>
    <x v="1"/>
    <n v="678.52"/>
    <d v="2025-07-02T01:18:00"/>
    <d v="2024-10-07T01:18:00"/>
    <x v="0"/>
    <d v="2025-07-03T21:04:00"/>
    <d v="2025-07-03T01:18:00"/>
    <x v="0"/>
  </r>
  <r>
    <s v="ORD-20240913-04557"/>
    <x v="0"/>
    <s v="GFT-001"/>
    <x v="2"/>
    <n v="34.380000000000003"/>
    <x v="3"/>
    <n v="1"/>
    <x v="239"/>
    <x v="3"/>
    <d v="1899-12-30T13:09:00"/>
    <s v="13"/>
    <d v="2024-09-14T00:00:00"/>
    <d v="1899-12-30T16:09:00"/>
    <x v="3"/>
    <s v="Rakesh Shaikh"/>
    <x v="0"/>
    <x v="0"/>
    <s v="Gifting"/>
    <x v="0"/>
    <x v="0"/>
    <x v="0"/>
    <n v="34.380000000000003"/>
    <d v="2024-09-13T01:07:00"/>
    <d v="2024-08-09T01:15:00"/>
    <x v="0"/>
    <d v="2024-09-14T16:09:00"/>
    <d v="2024-09-14T01:07:00"/>
    <x v="0"/>
  </r>
  <r>
    <s v="ORD-20250201-04558"/>
    <x v="0"/>
    <s v="FLW-002"/>
    <x v="5"/>
    <n v="55.31"/>
    <x v="2"/>
    <n v="1"/>
    <x v="170"/>
    <x v="5"/>
    <d v="1899-12-30T14:14:00"/>
    <s v="14"/>
    <d v="2025-02-03T00:00:00"/>
    <d v="1899-12-30T15:14:00"/>
    <x v="9"/>
    <s v="Emma Johnson"/>
    <x v="2"/>
    <x v="1"/>
    <s v="Flowers"/>
    <x v="2"/>
    <x v="0"/>
    <x v="0"/>
    <n v="55.31"/>
    <d v="2025-02-01T00:56:00"/>
    <d v="2024-09-09T01:29:00"/>
    <x v="0"/>
    <d v="2025-02-03T15:14:00"/>
    <d v="2025-02-02T00:56:00"/>
    <x v="0"/>
  </r>
  <r>
    <s v="ORD-20250319-04559"/>
    <x v="0"/>
    <s v="CKE-001"/>
    <x v="7"/>
    <n v="55.85"/>
    <x v="5"/>
    <n v="1"/>
    <x v="282"/>
    <x v="2"/>
    <d v="1899-12-30T11:34:00"/>
    <s v="11"/>
    <d v="2025-03-20T00:00:00"/>
    <d v="1899-12-30T14:34:00"/>
    <x v="3"/>
    <s v="Farhan Khan"/>
    <x v="0"/>
    <x v="0"/>
    <s v="Cakes"/>
    <x v="0"/>
    <x v="0"/>
    <x v="1"/>
    <n v="55.85"/>
    <d v="2025-03-19T00:44:00"/>
    <d v="2024-08-09T00:25:00"/>
    <x v="0"/>
    <d v="2025-03-20T14:34:00"/>
    <d v="2025-03-20T00:44:00"/>
    <x v="0"/>
  </r>
  <r>
    <s v="ORD-20250714-04560"/>
    <x v="0"/>
    <s v="GFT-001"/>
    <x v="2"/>
    <n v="41.7"/>
    <x v="3"/>
    <n v="1"/>
    <x v="143"/>
    <x v="8"/>
    <d v="1899-12-30T16:12:00"/>
    <s v="16"/>
    <d v="2025-07-15T00:00:00"/>
    <d v="1899-12-30T18:49:00"/>
    <x v="8"/>
    <s v="Aijaz Patel"/>
    <x v="2"/>
    <x v="0"/>
    <s v="Gifting"/>
    <x v="0"/>
    <x v="5"/>
    <x v="0"/>
    <n v="41.7"/>
    <d v="2025-07-14T01:15:00"/>
    <d v="2024-08-31T01:15:00"/>
    <x v="0"/>
    <d v="2025-07-15T18:49:00"/>
    <d v="2025-07-15T01:15:00"/>
    <x v="0"/>
  </r>
  <r>
    <s v="ORD-20241210-04561"/>
    <x v="0"/>
    <s v="HOM-001"/>
    <x v="3"/>
    <n v="24.96"/>
    <x v="2"/>
    <n v="1"/>
    <x v="207"/>
    <x v="11"/>
    <d v="1899-12-30T19:35:00"/>
    <s v="19"/>
    <d v="2024-12-12T00:00:00"/>
    <d v="1899-12-30T18:59:00"/>
    <x v="26"/>
    <s v="Omar Al Falasi"/>
    <x v="1"/>
    <x v="0"/>
    <s v="Home Fragrance"/>
    <x v="2"/>
    <x v="1"/>
    <x v="0"/>
    <n v="24.96"/>
    <d v="2024-12-10T00:22:00"/>
    <d v="2024-08-12T00:44:00"/>
    <x v="0"/>
    <d v="2024-12-12T18:59:00"/>
    <d v="2024-12-11T00:22:00"/>
    <x v="0"/>
  </r>
  <r>
    <s v="ORD-20250302-04562"/>
    <x v="0"/>
    <s v="DAT-001"/>
    <x v="6"/>
    <n v="32.11"/>
    <x v="7"/>
    <n v="1"/>
    <x v="198"/>
    <x v="2"/>
    <d v="1899-12-30T11:07:00"/>
    <s v="11"/>
    <d v="2025-03-02T00:00:00"/>
    <d v="1899-12-30T15:07:00"/>
    <x v="3"/>
    <s v="Ayesha Shah"/>
    <x v="0"/>
    <x v="0"/>
    <s v="Dates &amp; Sweets"/>
    <x v="1"/>
    <x v="0"/>
    <x v="1"/>
    <n v="32.11"/>
    <d v="2025-03-02T00:44:00"/>
    <d v="2024-09-08T00:56:00"/>
    <x v="0"/>
    <d v="2025-03-02T15:07:00"/>
    <d v="2025-03-03T00:44:00"/>
    <x v="1"/>
  </r>
  <r>
    <s v="ORD-20250330-04563"/>
    <x v="0"/>
    <s v="FLW-001"/>
    <x v="1"/>
    <n v="48.55"/>
    <x v="11"/>
    <n v="1"/>
    <x v="102"/>
    <x v="2"/>
    <d v="1899-12-30T12:11:00"/>
    <s v="12"/>
    <d v="2025-04-01T00:00:00"/>
    <d v="1899-12-30T18:11:00"/>
    <x v="29"/>
    <s v="Hassan Shaikh"/>
    <x v="2"/>
    <x v="0"/>
    <s v="Flowers"/>
    <x v="2"/>
    <x v="1"/>
    <x v="0"/>
    <n v="48.55"/>
    <d v="2025-03-30T01:29:00"/>
    <d v="2024-08-06T01:15:00"/>
    <x v="0"/>
    <d v="2025-04-01T18:11:00"/>
    <d v="2025-03-31T01:29:00"/>
    <x v="0"/>
  </r>
  <r>
    <s v="ORD-20241207-04564"/>
    <x v="0"/>
    <s v="CKE-001"/>
    <x v="7"/>
    <n v="57.49"/>
    <x v="8"/>
    <n v="1"/>
    <x v="154"/>
    <x v="11"/>
    <d v="1899-12-30T11:57:00"/>
    <s v="11"/>
    <d v="2024-12-07T00:00:00"/>
    <d v="1899-12-30T17:57:00"/>
    <x v="0"/>
    <s v="Priya Ahmed"/>
    <x v="0"/>
    <x v="1"/>
    <s v="Cakes"/>
    <x v="1"/>
    <x v="3"/>
    <x v="0"/>
    <n v="57.49"/>
    <d v="2024-12-07T01:07:00"/>
    <d v="2024-09-14T01:18:00"/>
    <x v="0"/>
    <d v="2024-12-07T17:57:00"/>
    <d v="2024-12-08T01:07:00"/>
    <x v="1"/>
  </r>
  <r>
    <s v="ORD-20241111-04565"/>
    <x v="0"/>
    <s v="SWT-001"/>
    <x v="9"/>
    <n v="26.53"/>
    <x v="4"/>
    <n v="1"/>
    <x v="20"/>
    <x v="9"/>
    <d v="1899-12-30T19:03:00"/>
    <s v="19"/>
    <d v="2024-11-13T00:00:00"/>
    <d v="1899-12-30T13:38:00"/>
    <x v="15"/>
    <s v="Maryam Al Mazrouei"/>
    <x v="2"/>
    <x v="0"/>
    <s v="Dates &amp; Sweets"/>
    <x v="2"/>
    <x v="4"/>
    <x v="1"/>
    <n v="26.53"/>
    <d v="2024-11-11T01:15:00"/>
    <d v="2024-08-02T00:56:00"/>
    <x v="0"/>
    <d v="2024-11-13T13:38:00"/>
    <d v="2024-11-12T01:15:00"/>
    <x v="0"/>
  </r>
  <r>
    <s v="ORD-20250703-04566"/>
    <x v="0"/>
    <s v="HMP-002"/>
    <x v="8"/>
    <n v="84.67"/>
    <x v="4"/>
    <n v="1"/>
    <x v="299"/>
    <x v="8"/>
    <d v="1899-12-30T14:54:00"/>
    <s v="14"/>
    <d v="2025-07-04T00:00:00"/>
    <d v="1899-12-30T18:54:00"/>
    <x v="31"/>
    <s v="Noor Al Suwaidi"/>
    <x v="5"/>
    <x v="1"/>
    <s v="Hamper"/>
    <x v="0"/>
    <x v="1"/>
    <x v="0"/>
    <n v="84.67"/>
    <d v="2025-07-03T00:33:00"/>
    <d v="2024-09-30T00:44:00"/>
    <x v="0"/>
    <d v="2025-07-04T18:54:00"/>
    <d v="2025-07-04T00:33:00"/>
    <x v="0"/>
  </r>
  <r>
    <s v="ORD-20241014-04567"/>
    <x v="0"/>
    <s v="CRP-001"/>
    <x v="4"/>
    <n v="187.35"/>
    <x v="4"/>
    <n v="5"/>
    <x v="117"/>
    <x v="10"/>
    <d v="1899-12-30T10:23:00"/>
    <s v="10"/>
    <d v="2024-10-14T00:00:00"/>
    <d v="1899-12-30T16:23:00"/>
    <x v="1"/>
    <s v="Khalid Al Nuaimi"/>
    <x v="1"/>
    <x v="1"/>
    <s v="Hamper"/>
    <x v="1"/>
    <x v="1"/>
    <x v="1"/>
    <n v="936.75"/>
    <d v="2024-10-14T01:29:00"/>
    <d v="2024-08-14T01:18:00"/>
    <x v="0"/>
    <d v="2024-10-14T16:23:00"/>
    <d v="2024-10-15T01:29:00"/>
    <x v="1"/>
  </r>
  <r>
    <s v="ORD-20250718-04568"/>
    <x v="0"/>
    <s v="SWT-001"/>
    <x v="9"/>
    <n v="29.81"/>
    <x v="4"/>
    <n v="1"/>
    <x v="354"/>
    <x v="8"/>
    <d v="1899-12-30T21:28:00"/>
    <s v="21"/>
    <d v="2025-07-20T00:00:00"/>
    <d v="1899-12-30T16:50:00"/>
    <x v="19"/>
    <s v="Latifa Al Nahyan"/>
    <x v="0"/>
    <x v="1"/>
    <s v="Dates &amp; Sweets"/>
    <x v="2"/>
    <x v="4"/>
    <x v="1"/>
    <n v="29.81"/>
    <d v="2025-07-18T00:44:00"/>
    <d v="2024-11-16T00:33:00"/>
    <x v="0"/>
    <d v="2025-07-20T16:50:00"/>
    <d v="2025-07-19T00:44:00"/>
    <x v="0"/>
  </r>
  <r>
    <s v="ORD-20250417-04569"/>
    <x v="0"/>
    <s v="FLW-002"/>
    <x v="5"/>
    <n v="51.27"/>
    <x v="2"/>
    <n v="2"/>
    <x v="330"/>
    <x v="0"/>
    <d v="1899-12-30T10:19:00"/>
    <s v="10"/>
    <d v="2025-04-17T00:00:00"/>
    <d v="1899-12-30T13:19:00"/>
    <x v="18"/>
    <s v="Emily Taylor"/>
    <x v="1"/>
    <x v="1"/>
    <s v="Flowers"/>
    <x v="1"/>
    <x v="1"/>
    <x v="0"/>
    <n v="102.54"/>
    <d v="2025-04-17T00:11:00"/>
    <d v="2025-01-16T00:33:00"/>
    <x v="0"/>
    <d v="2025-04-17T13:19:00"/>
    <d v="2025-04-18T00:11:00"/>
    <x v="1"/>
  </r>
  <r>
    <s v="ORD-20241204-04570"/>
    <x v="0"/>
    <s v="PRF-001"/>
    <x v="14"/>
    <n v="115.93"/>
    <x v="10"/>
    <n v="1"/>
    <x v="113"/>
    <x v="11"/>
    <d v="1899-12-30T09:15:00"/>
    <s v="9"/>
    <d v="2024-12-04T00:00:00"/>
    <d v="1899-12-30T12:15:00"/>
    <x v="8"/>
    <s v="Abdullah Al Hosani"/>
    <x v="2"/>
    <x v="0"/>
    <s v="Perfume"/>
    <x v="1"/>
    <x v="0"/>
    <x v="0"/>
    <n v="115.93"/>
    <d v="2024-12-04T01:07:00"/>
    <d v="2024-08-21T00:11:00"/>
    <x v="0"/>
    <d v="2024-12-04T12:15:00"/>
    <d v="2024-12-05T01:07:00"/>
    <x v="1"/>
  </r>
  <r>
    <s v="ORD-20250708-04571"/>
    <x v="0"/>
    <s v="SWT-001"/>
    <x v="9"/>
    <n v="26.98"/>
    <x v="7"/>
    <n v="1"/>
    <x v="173"/>
    <x v="8"/>
    <d v="1899-12-30T13:44:00"/>
    <s v="13"/>
    <d v="2025-07-09T00:00:00"/>
    <d v="1899-12-30T13:44:00"/>
    <x v="5"/>
    <s v="Hassan Shah"/>
    <x v="0"/>
    <x v="1"/>
    <s v="Dates &amp; Sweets"/>
    <x v="0"/>
    <x v="6"/>
    <x v="0"/>
    <n v="26.98"/>
    <d v="2025-07-08T00:22:00"/>
    <d v="2024-08-11T00:33:00"/>
    <x v="0"/>
    <d v="2025-07-09T13:44:00"/>
    <d v="2025-07-09T00:22:00"/>
    <x v="0"/>
  </r>
  <r>
    <s v="ORD-20241016-04572"/>
    <x v="0"/>
    <s v="BAL-001"/>
    <x v="13"/>
    <n v="21.41"/>
    <x v="5"/>
    <n v="5"/>
    <x v="248"/>
    <x v="10"/>
    <d v="1899-12-30T20:47:00"/>
    <s v="20"/>
    <d v="2024-10-17T00:00:00"/>
    <d v="1899-12-30T20:47:00"/>
    <x v="9"/>
    <s v="Ayesha Ahmed"/>
    <x v="2"/>
    <x v="0"/>
    <s v="Balloons"/>
    <x v="0"/>
    <x v="3"/>
    <x v="1"/>
    <n v="107.05"/>
    <d v="2024-10-16T00:22:00"/>
    <d v="2024-09-05T01:15:00"/>
    <x v="0"/>
    <d v="2024-10-17T20:47:00"/>
    <d v="2024-10-17T00:22:00"/>
    <x v="0"/>
  </r>
  <r>
    <s v="ORD-20250207-04573"/>
    <x v="0"/>
    <s v="FLW-002"/>
    <x v="5"/>
    <n v="53.55"/>
    <x v="3"/>
    <n v="1"/>
    <x v="202"/>
    <x v="5"/>
    <d v="1899-12-30T19:26:00"/>
    <s v="19"/>
    <d v="2025-02-08T00:00:00"/>
    <d v="1899-12-30T20:26:00"/>
    <x v="24"/>
    <s v="Emma Miller"/>
    <x v="1"/>
    <x v="1"/>
    <s v="Flowers"/>
    <x v="0"/>
    <x v="0"/>
    <x v="0"/>
    <n v="53.55"/>
    <d v="2025-02-07T00:22:00"/>
    <d v="2024-08-06T00:11:00"/>
    <x v="0"/>
    <d v="2025-02-08T20:26:00"/>
    <d v="2025-02-08T00:22:00"/>
    <x v="0"/>
  </r>
  <r>
    <s v="ORD-20250604-04574"/>
    <x v="0"/>
    <s v="SWT-001"/>
    <x v="9"/>
    <n v="31.12"/>
    <x v="4"/>
    <n v="1"/>
    <x v="187"/>
    <x v="6"/>
    <d v="1899-12-30T17:33:00"/>
    <s v="17"/>
    <d v="2025-06-05T00:00:00"/>
    <d v="1899-12-30T19:33:00"/>
    <x v="16"/>
    <s v="Reem Al Shamsi"/>
    <x v="0"/>
    <x v="0"/>
    <s v="Dates &amp; Sweets"/>
    <x v="0"/>
    <x v="1"/>
    <x v="1"/>
    <n v="31.12"/>
    <d v="2025-06-04T00:25:00"/>
    <d v="2024-08-27T00:44:00"/>
    <x v="0"/>
    <d v="2025-06-05T19:33:00"/>
    <d v="2025-06-05T00:25:00"/>
    <x v="0"/>
  </r>
  <r>
    <s v="ORD-20250104-04575"/>
    <x v="0"/>
    <s v="PRF-001"/>
    <x v="14"/>
    <n v="107.77"/>
    <x v="12"/>
    <n v="1"/>
    <x v="98"/>
    <x v="4"/>
    <d v="1899-12-30T16:14:00"/>
    <s v="16"/>
    <d v="2025-01-05T00:00:00"/>
    <d v="1899-12-30T20:57:00"/>
    <x v="5"/>
    <s v="Aijaz Iqbal"/>
    <x v="0"/>
    <x v="1"/>
    <s v="Perfume"/>
    <x v="0"/>
    <x v="5"/>
    <x v="0"/>
    <n v="107.77"/>
    <d v="2025-01-04T01:29:00"/>
    <d v="2024-08-04T01:18:00"/>
    <x v="0"/>
    <d v="2025-01-05T20:57:00"/>
    <d v="2025-01-05T01:29:00"/>
    <x v="0"/>
  </r>
  <r>
    <s v="ORD-20240903-04576"/>
    <x v="0"/>
    <s v="TOY-001"/>
    <x v="0"/>
    <n v="19.510000000000002"/>
    <x v="5"/>
    <n v="1"/>
    <x v="72"/>
    <x v="3"/>
    <d v="1899-12-30T13:44:00"/>
    <s v="13"/>
    <d v="2024-09-03T00:00:00"/>
    <d v="1899-12-30T16:44:00"/>
    <x v="35"/>
    <s v="Reem Al Bateen"/>
    <x v="5"/>
    <x v="0"/>
    <s v="Toys"/>
    <x v="1"/>
    <x v="3"/>
    <x v="0"/>
    <n v="19.510000000000002"/>
    <d v="2024-09-03T00:22:00"/>
    <d v="2024-08-10T00:56:00"/>
    <x v="0"/>
    <d v="2024-09-03T16:44:00"/>
    <d v="2024-09-04T00:22:00"/>
    <x v="1"/>
  </r>
  <r>
    <s v="ORD-20250102-04577"/>
    <x v="0"/>
    <s v="GFT-001"/>
    <x v="2"/>
    <n v="36.369999999999997"/>
    <x v="2"/>
    <n v="1"/>
    <x v="82"/>
    <x v="4"/>
    <d v="1899-12-30T13:09:00"/>
    <s v="13"/>
    <d v="2025-01-03T00:00:00"/>
    <d v="1899-12-30T15:09:00"/>
    <x v="12"/>
    <s v="Maryam Al Shamsi"/>
    <x v="1"/>
    <x v="0"/>
    <s v="Gifting"/>
    <x v="0"/>
    <x v="1"/>
    <x v="2"/>
    <n v="36.369999999999997"/>
    <d v="2025-01-02T01:07:00"/>
    <d v="2024-09-13T00:56:00"/>
    <x v="0"/>
    <d v="2025-01-03T15:09:00"/>
    <d v="2025-01-03T01:07:00"/>
    <x v="0"/>
  </r>
  <r>
    <s v="ORD-20250606-04578"/>
    <x v="0"/>
    <s v="GFT-001"/>
    <x v="2"/>
    <n v="32.94"/>
    <x v="6"/>
    <n v="3"/>
    <x v="21"/>
    <x v="6"/>
    <d v="1899-12-30T20:57:00"/>
    <s v="20"/>
    <d v="2025-06-08T00:00:00"/>
    <d v="1899-12-30T12:32:00"/>
    <x v="18"/>
    <s v="Zain Iqbal"/>
    <x v="1"/>
    <x v="1"/>
    <s v="Gifting"/>
    <x v="2"/>
    <x v="0"/>
    <x v="0"/>
    <n v="98.82"/>
    <d v="2025-06-06T01:07:00"/>
    <d v="2024-08-26T01:29:00"/>
    <x v="0"/>
    <d v="2025-06-08T12:32:00"/>
    <d v="2025-06-07T01:07:00"/>
    <x v="0"/>
  </r>
  <r>
    <s v="ORD-20241116-04579"/>
    <x v="0"/>
    <s v="PRF-001"/>
    <x v="14"/>
    <n v="118.64"/>
    <x v="10"/>
    <n v="2"/>
    <x v="363"/>
    <x v="9"/>
    <d v="1899-12-30T11:59:00"/>
    <s v="11"/>
    <d v="2024-11-16T00:00:00"/>
    <d v="1899-12-30T16:59:00"/>
    <x v="11"/>
    <s v="Emma Taylor"/>
    <x v="0"/>
    <x v="0"/>
    <s v="Perfume"/>
    <x v="1"/>
    <x v="1"/>
    <x v="2"/>
    <n v="237.28"/>
    <d v="2024-11-16T00:56:00"/>
    <d v="2024-10-05T00:56:00"/>
    <x v="0"/>
    <d v="2024-11-16T16:59:00"/>
    <d v="2024-11-17T00:56:00"/>
    <x v="1"/>
  </r>
  <r>
    <s v="ORD-20241223-04580"/>
    <x v="0"/>
    <s v="PER-001"/>
    <x v="10"/>
    <n v="13.53"/>
    <x v="5"/>
    <n v="1"/>
    <x v="336"/>
    <x v="11"/>
    <d v="1899-12-30T11:19:00"/>
    <s v="11"/>
    <d v="2024-12-23T00:00:00"/>
    <d v="1899-12-30T15:19:00"/>
    <x v="2"/>
    <s v="Ahmed Al Marri"/>
    <x v="0"/>
    <x v="1"/>
    <s v="Personalized"/>
    <x v="1"/>
    <x v="1"/>
    <x v="0"/>
    <n v="13.53"/>
    <d v="2024-12-23T01:18:00"/>
    <d v="2024-09-15T00:56:00"/>
    <x v="0"/>
    <d v="2024-12-23T15:19:00"/>
    <d v="2024-12-24T01:18:00"/>
    <x v="1"/>
  </r>
  <r>
    <s v="ORD-20240929-04581"/>
    <x v="0"/>
    <s v="DAT-001"/>
    <x v="6"/>
    <n v="30.7"/>
    <x v="4"/>
    <n v="3"/>
    <x v="36"/>
    <x v="3"/>
    <d v="1899-12-30T18:16:00"/>
    <s v="18"/>
    <d v="2024-09-30T00:00:00"/>
    <d v="1899-12-30T18:16:00"/>
    <x v="16"/>
    <s v="John Jones"/>
    <x v="0"/>
    <x v="0"/>
    <s v="Dates &amp; Sweets"/>
    <x v="0"/>
    <x v="1"/>
    <x v="1"/>
    <n v="92.1"/>
    <d v="2024-09-29T00:11:00"/>
    <d v="2024-08-03T01:07:00"/>
    <x v="0"/>
    <d v="2024-09-30T18:16:00"/>
    <d v="2024-09-30T00:11:00"/>
    <x v="0"/>
  </r>
  <r>
    <s v="ORD-20250702-04582"/>
    <x v="0"/>
    <s v="PRF-001"/>
    <x v="14"/>
    <n v="120.08"/>
    <x v="2"/>
    <n v="1"/>
    <x v="88"/>
    <x v="8"/>
    <d v="1899-12-30T19:52:00"/>
    <s v="19"/>
    <d v="2025-07-03T00:00:00"/>
    <d v="1899-12-30T13:22:00"/>
    <x v="9"/>
    <s v="Neha Ahmed"/>
    <x v="2"/>
    <x v="0"/>
    <s v="Perfume"/>
    <x v="0"/>
    <x v="4"/>
    <x v="1"/>
    <n v="120.08"/>
    <d v="2025-07-02T01:18:00"/>
    <d v="2024-08-04T01:29:00"/>
    <x v="0"/>
    <d v="2025-07-03T13:22:00"/>
    <d v="2025-07-03T01:18:00"/>
    <x v="0"/>
  </r>
  <r>
    <s v="ORD-20250201-04583"/>
    <x v="0"/>
    <s v="PRF-001"/>
    <x v="14"/>
    <n v="117.72"/>
    <x v="10"/>
    <n v="3"/>
    <x v="170"/>
    <x v="5"/>
    <d v="1899-12-30T17:59:00"/>
    <s v="17"/>
    <d v="2025-02-02T00:00:00"/>
    <d v="1899-12-30T17:59:00"/>
    <x v="3"/>
    <s v="Zain Iqbal"/>
    <x v="0"/>
    <x v="0"/>
    <s v="Perfume"/>
    <x v="0"/>
    <x v="0"/>
    <x v="0"/>
    <n v="353.15999999999997"/>
    <d v="2025-02-01T00:56:00"/>
    <d v="2024-08-26T01:29:00"/>
    <x v="0"/>
    <d v="2025-02-02T17:59:00"/>
    <d v="2025-02-02T00:56:00"/>
    <x v="0"/>
  </r>
  <r>
    <s v="ORD-20250725-04584"/>
    <x v="0"/>
    <s v="HMP-002"/>
    <x v="8"/>
    <n v="85.52"/>
    <x v="4"/>
    <n v="1"/>
    <x v="52"/>
    <x v="8"/>
    <d v="1899-12-30T20:39:00"/>
    <s v="20"/>
    <d v="2025-07-27T00:00:00"/>
    <d v="1899-12-30T19:23:00"/>
    <x v="17"/>
    <s v="Michael Davis"/>
    <x v="2"/>
    <x v="1"/>
    <s v="Hamper"/>
    <x v="2"/>
    <x v="1"/>
    <x v="1"/>
    <n v="85.52"/>
    <d v="2025-07-25T01:07:00"/>
    <d v="2024-08-25T00:11:00"/>
    <x v="0"/>
    <d v="2025-07-27T19:23:00"/>
    <d v="2025-07-26T01:07:00"/>
    <x v="0"/>
  </r>
  <r>
    <s v="ORD-20250511-04585"/>
    <x v="0"/>
    <s v="GFT-001"/>
    <x v="2"/>
    <n v="33.57"/>
    <x v="10"/>
    <n v="1"/>
    <x v="321"/>
    <x v="1"/>
    <d v="1899-12-30T10:29:00"/>
    <s v="10"/>
    <d v="2025-05-11T00:00:00"/>
    <d v="1899-12-30T15:29:00"/>
    <x v="5"/>
    <s v="James Miller"/>
    <x v="2"/>
    <x v="1"/>
    <s v="Gifting"/>
    <x v="1"/>
    <x v="1"/>
    <x v="0"/>
    <n v="33.57"/>
    <d v="2025-05-11T00:56:00"/>
    <d v="2024-09-15T00:33:00"/>
    <x v="0"/>
    <d v="2025-05-11T15:29:00"/>
    <d v="2025-05-12T00:56:00"/>
    <x v="1"/>
  </r>
  <r>
    <s v="ORD-20240826-04586"/>
    <x v="0"/>
    <s v="PAF-001"/>
    <x v="12"/>
    <n v="18.3"/>
    <x v="3"/>
    <n v="1"/>
    <x v="32"/>
    <x v="7"/>
    <d v="1899-12-30T13:59:00"/>
    <s v="13"/>
    <d v="2024-08-27T00:00:00"/>
    <d v="1899-12-30T14:59:00"/>
    <x v="1"/>
    <s v="Zain Iqbal"/>
    <x v="1"/>
    <x v="0"/>
    <s v="Bakery"/>
    <x v="0"/>
    <x v="3"/>
    <x v="0"/>
    <n v="18.3"/>
    <d v="2024-08-26T01:29:00"/>
    <d v="2024-08-26T01:29:00"/>
    <x v="1"/>
    <d v="2024-08-27T14:59:00"/>
    <d v="2024-08-27T01:29:00"/>
    <x v="0"/>
  </r>
  <r>
    <s v="ORD-20250627-04587"/>
    <x v="0"/>
    <s v="TOY-001"/>
    <x v="0"/>
    <n v="20.94"/>
    <x v="5"/>
    <n v="1"/>
    <x v="252"/>
    <x v="6"/>
    <d v="1899-12-30T10:07:00"/>
    <s v="10"/>
    <d v="2025-06-29T00:00:00"/>
    <d v="1899-12-30T10:07:00"/>
    <x v="0"/>
    <s v="Bilal Shah"/>
    <x v="0"/>
    <x v="0"/>
    <s v="Toys"/>
    <x v="2"/>
    <x v="0"/>
    <x v="0"/>
    <n v="20.94"/>
    <d v="2025-06-27T01:18:00"/>
    <d v="2024-09-19T01:18:00"/>
    <x v="0"/>
    <d v="2025-06-29T10:07:00"/>
    <d v="2025-06-28T01:18:00"/>
    <x v="0"/>
  </r>
  <r>
    <s v="ORD-20240916-04588"/>
    <x v="0"/>
    <s v="CRP-001"/>
    <x v="4"/>
    <n v="154.78"/>
    <x v="9"/>
    <n v="3"/>
    <x v="109"/>
    <x v="3"/>
    <d v="1899-12-30T18:29:00"/>
    <s v="18"/>
    <d v="2024-09-17T00:00:00"/>
    <d v="1899-12-30T21:29:00"/>
    <x v="16"/>
    <s v="Ali Ahmed"/>
    <x v="0"/>
    <x v="0"/>
    <s v="Hamper"/>
    <x v="0"/>
    <x v="1"/>
    <x v="0"/>
    <n v="464.34000000000003"/>
    <d v="2024-09-16T01:29:00"/>
    <d v="2024-08-15T00:22:00"/>
    <x v="0"/>
    <d v="2024-09-17T21:29:00"/>
    <d v="2024-09-17T01:29:00"/>
    <x v="0"/>
  </r>
  <r>
    <s v="ORD-20240920-04589"/>
    <x v="0"/>
    <s v="PRF-001"/>
    <x v="14"/>
    <n v="119.44"/>
    <x v="12"/>
    <n v="1"/>
    <x v="66"/>
    <x v="3"/>
    <d v="1899-12-30T15:32:00"/>
    <s v="15"/>
    <d v="2024-09-21T00:00:00"/>
    <d v="1899-12-30T19:32:00"/>
    <x v="15"/>
    <s v="David Davis"/>
    <x v="2"/>
    <x v="1"/>
    <s v="Perfume"/>
    <x v="0"/>
    <x v="4"/>
    <x v="0"/>
    <n v="119.44"/>
    <d v="2024-09-20T00:22:00"/>
    <d v="2024-09-20T00:22:00"/>
    <x v="1"/>
    <d v="2024-09-21T19:32:00"/>
    <d v="2024-09-21T00:22:00"/>
    <x v="0"/>
  </r>
  <r>
    <s v="ORD-20250104-04590"/>
    <x v="0"/>
    <s v="BAL-001"/>
    <x v="13"/>
    <n v="23.53"/>
    <x v="5"/>
    <n v="10"/>
    <x v="98"/>
    <x v="4"/>
    <d v="1899-12-30T12:53:00"/>
    <s v="12"/>
    <d v="2025-01-05T00:00:00"/>
    <d v="1899-12-30T17:53:00"/>
    <x v="1"/>
    <s v="Priya Shaikh"/>
    <x v="1"/>
    <x v="0"/>
    <s v="Balloons"/>
    <x v="0"/>
    <x v="1"/>
    <x v="0"/>
    <n v="235.3"/>
    <d v="2025-01-04T00:56:00"/>
    <d v="2024-08-19T00:44:00"/>
    <x v="0"/>
    <d v="2025-01-05T17:53:00"/>
    <d v="2025-01-05T00:56:00"/>
    <x v="0"/>
  </r>
  <r>
    <s v="ORD-20250717-04591"/>
    <x v="0"/>
    <s v="HMP-002"/>
    <x v="8"/>
    <n v="74.12"/>
    <x v="9"/>
    <n v="3"/>
    <x v="123"/>
    <x v="8"/>
    <d v="1899-12-30T10:39:00"/>
    <s v="10"/>
    <d v="2025-07-17T00:00:00"/>
    <d v="1899-12-30T15:39:00"/>
    <x v="3"/>
    <s v="Khalid Al Mazrouei"/>
    <x v="0"/>
    <x v="0"/>
    <s v="Hamper"/>
    <x v="1"/>
    <x v="1"/>
    <x v="2"/>
    <n v="222.36"/>
    <d v="2025-07-17T01:15:00"/>
    <d v="2024-08-15T00:11:00"/>
    <x v="0"/>
    <d v="2025-07-17T15:39:00"/>
    <d v="2025-07-18T01:15:00"/>
    <x v="1"/>
  </r>
  <r>
    <s v="ORD-20250112-04592"/>
    <x v="0"/>
    <s v="PRF-001"/>
    <x v="14"/>
    <n v="141.86000000000001"/>
    <x v="12"/>
    <n v="1"/>
    <x v="70"/>
    <x v="4"/>
    <d v="1899-12-30T21:28:00"/>
    <s v="21"/>
    <d v="2025-01-13T00:00:00"/>
    <d v="1899-12-30T16:05:00"/>
    <x v="20"/>
    <s v="Hassan Hussain"/>
    <x v="4"/>
    <x v="0"/>
    <s v="Perfume"/>
    <x v="0"/>
    <x v="1"/>
    <x v="2"/>
    <n v="141.86000000000001"/>
    <d v="2025-01-12T00:44:00"/>
    <d v="2024-08-02T01:15:00"/>
    <x v="0"/>
    <d v="2025-01-13T16:05:00"/>
    <d v="2025-01-13T00:44:00"/>
    <x v="0"/>
  </r>
  <r>
    <s v="ORD-20250806-04593"/>
    <x v="0"/>
    <s v="DAT-001"/>
    <x v="6"/>
    <n v="26.14"/>
    <x v="7"/>
    <n v="1"/>
    <x v="137"/>
    <x v="7"/>
    <d v="1899-12-30T10:26:00"/>
    <s v="10"/>
    <d v="2025-08-06T00:00:00"/>
    <d v="1899-12-30T17:26:00"/>
    <x v="31"/>
    <s v="Bilal Kumar"/>
    <x v="5"/>
    <x v="0"/>
    <s v="Dates &amp; Sweets"/>
    <x v="1"/>
    <x v="1"/>
    <x v="1"/>
    <n v="26.14"/>
    <d v="2025-08-06T00:22:00"/>
    <d v="2024-08-11T00:44:00"/>
    <x v="0"/>
    <d v="2025-08-06T17:26:00"/>
    <d v="2025-08-07T00:22:00"/>
    <x v="1"/>
  </r>
  <r>
    <s v="ORD-20241225-04594"/>
    <x v="0"/>
    <s v="HMP-002"/>
    <x v="8"/>
    <n v="82.01"/>
    <x v="9"/>
    <n v="3"/>
    <x v="221"/>
    <x v="11"/>
    <d v="1899-12-30T14:53:00"/>
    <s v="14"/>
    <d v="2024-12-26T00:00:00"/>
    <d v="1899-12-30T15:53:00"/>
    <x v="16"/>
    <s v="Khalid Al Bateen"/>
    <x v="0"/>
    <x v="1"/>
    <s v="Hamper"/>
    <x v="0"/>
    <x v="3"/>
    <x v="0"/>
    <n v="246.03000000000003"/>
    <d v="2024-12-25T01:29:00"/>
    <d v="2024-08-02T00:22:00"/>
    <x v="0"/>
    <d v="2024-12-26T15:53:00"/>
    <d v="2024-12-26T01:29:00"/>
    <x v="0"/>
  </r>
  <r>
    <s v="ORD-20240807-04595"/>
    <x v="0"/>
    <s v="PRF-001"/>
    <x v="14"/>
    <n v="132.37"/>
    <x v="2"/>
    <n v="3"/>
    <x v="86"/>
    <x v="7"/>
    <d v="1899-12-30T11:22:00"/>
    <s v="11"/>
    <d v="2024-08-09T00:00:00"/>
    <d v="1899-12-30T15:22:00"/>
    <x v="6"/>
    <s v="Sara Hussain"/>
    <x v="0"/>
    <x v="0"/>
    <s v="Perfume"/>
    <x v="2"/>
    <x v="3"/>
    <x v="0"/>
    <n v="397.11"/>
    <d v="2024-08-07T00:11:00"/>
    <d v="2024-08-07T00:11:00"/>
    <x v="1"/>
    <d v="2024-08-09T15:22:00"/>
    <d v="2024-08-08T00:11:00"/>
    <x v="0"/>
  </r>
  <r>
    <s v="ORD-20250302-04596"/>
    <x v="0"/>
    <s v="SWT-001"/>
    <x v="9"/>
    <n v="29.43"/>
    <x v="7"/>
    <n v="1"/>
    <x v="198"/>
    <x v="2"/>
    <d v="1899-12-30T11:46:00"/>
    <s v="11"/>
    <d v="2025-03-03T00:00:00"/>
    <d v="1899-12-30T14:46:00"/>
    <x v="0"/>
    <s v="Maryam Al Falasi"/>
    <x v="0"/>
    <x v="0"/>
    <s v="Dates &amp; Sweets"/>
    <x v="0"/>
    <x v="0"/>
    <x v="0"/>
    <n v="29.43"/>
    <d v="2025-03-02T01:18:00"/>
    <d v="2024-11-02T00:56:00"/>
    <x v="0"/>
    <d v="2025-03-03T14:46:00"/>
    <d v="2025-03-03T01:18:00"/>
    <x v="0"/>
  </r>
  <r>
    <s v="ORD-20250717-04597"/>
    <x v="0"/>
    <s v="FLW-002"/>
    <x v="5"/>
    <n v="49.56"/>
    <x v="5"/>
    <n v="1"/>
    <x v="123"/>
    <x v="8"/>
    <d v="1899-12-30T18:02:00"/>
    <s v="18"/>
    <d v="2025-07-18T00:00:00"/>
    <d v="1899-12-30T21:02:00"/>
    <x v="5"/>
    <s v="Faisal Al Hosani"/>
    <x v="0"/>
    <x v="1"/>
    <s v="Flowers"/>
    <x v="0"/>
    <x v="5"/>
    <x v="1"/>
    <n v="49.56"/>
    <d v="2025-07-17T01:29:00"/>
    <d v="2024-08-02T00:44:00"/>
    <x v="0"/>
    <d v="2025-07-18T21:02:00"/>
    <d v="2025-07-18T01:29:00"/>
    <x v="0"/>
  </r>
  <r>
    <s v="ORD-20250612-04598"/>
    <x v="0"/>
    <s v="PRF-001"/>
    <x v="14"/>
    <n v="132.04"/>
    <x v="10"/>
    <n v="2"/>
    <x v="212"/>
    <x v="6"/>
    <d v="1899-12-30T18:00:00"/>
    <s v="18"/>
    <d v="2025-06-13T00:00:00"/>
    <d v="1899-12-30T20:00:00"/>
    <x v="3"/>
    <s v="Neha Iqbal"/>
    <x v="0"/>
    <x v="0"/>
    <s v="Perfume"/>
    <x v="0"/>
    <x v="5"/>
    <x v="0"/>
    <n v="264.08"/>
    <d v="2025-06-12T01:15:00"/>
    <d v="2024-08-19T00:56:00"/>
    <x v="0"/>
    <d v="2025-06-13T20:00:00"/>
    <d v="2025-06-13T01:15:00"/>
    <x v="0"/>
  </r>
  <r>
    <s v="ORD-20250417-04599"/>
    <x v="0"/>
    <s v="CRP-001"/>
    <x v="4"/>
    <n v="164.28"/>
    <x v="4"/>
    <n v="5"/>
    <x v="330"/>
    <x v="0"/>
    <d v="1899-12-30T17:19:00"/>
    <s v="17"/>
    <d v="2025-04-18T00:00:00"/>
    <d v="1899-12-30T21:19:00"/>
    <x v="0"/>
    <s v="Hina Patel"/>
    <x v="0"/>
    <x v="0"/>
    <s v="Hamper"/>
    <x v="0"/>
    <x v="0"/>
    <x v="0"/>
    <n v="821.4"/>
    <d v="2025-04-17T01:18:00"/>
    <d v="2024-08-25T00:22:00"/>
    <x v="0"/>
    <d v="2025-04-18T21:19:00"/>
    <d v="2025-04-18T01:18:00"/>
    <x v="0"/>
  </r>
  <r>
    <s v="ORD-20250325-04600"/>
    <x v="0"/>
    <s v="PER-001"/>
    <x v="10"/>
    <n v="12.69"/>
    <x v="5"/>
    <n v="1"/>
    <x v="361"/>
    <x v="2"/>
    <d v="1899-12-30T13:44:00"/>
    <s v="13"/>
    <d v="2025-03-26T00:00:00"/>
    <d v="1899-12-30T15:44:00"/>
    <x v="3"/>
    <s v="Arjun Chaudhry"/>
    <x v="0"/>
    <x v="0"/>
    <s v="Personalized"/>
    <x v="0"/>
    <x v="0"/>
    <x v="2"/>
    <n v="12.69"/>
    <d v="2025-03-25T00:22:00"/>
    <d v="2024-08-09T00:56:00"/>
    <x v="0"/>
    <d v="2025-03-26T15:44:00"/>
    <d v="2025-03-26T00:22:00"/>
    <x v="0"/>
  </r>
  <r>
    <s v="ORD-20250315-04601"/>
    <x v="0"/>
    <s v="HMP-001"/>
    <x v="11"/>
    <n v="88.11"/>
    <x v="9"/>
    <n v="13"/>
    <x v="166"/>
    <x v="2"/>
    <d v="1899-12-30T09:15:00"/>
    <s v="9"/>
    <d v="2025-03-16T00:00:00"/>
    <d v="1899-12-30T10:15:00"/>
    <x v="24"/>
    <s v="Rohit Iqbal"/>
    <x v="1"/>
    <x v="1"/>
    <s v="Hamper"/>
    <x v="0"/>
    <x v="1"/>
    <x v="0"/>
    <n v="1145.43"/>
    <d v="2025-03-15T01:07:00"/>
    <d v="2024-08-15T01:15:00"/>
    <x v="0"/>
    <d v="2025-03-16T10:15:00"/>
    <d v="2025-03-16T01:07:00"/>
    <x v="0"/>
  </r>
  <r>
    <s v="ORD-20250702-04602"/>
    <x v="0"/>
    <s v="DAT-001"/>
    <x v="6"/>
    <n v="27.41"/>
    <x v="7"/>
    <n v="1"/>
    <x v="88"/>
    <x v="8"/>
    <d v="1899-12-30T10:28:00"/>
    <s v="10"/>
    <d v="2025-07-02T00:00:00"/>
    <d v="1899-12-30T14:28:00"/>
    <x v="24"/>
    <s v="Ayesha Shaikh"/>
    <x v="1"/>
    <x v="0"/>
    <s v="Dates &amp; Sweets"/>
    <x v="1"/>
    <x v="1"/>
    <x v="1"/>
    <n v="27.41"/>
    <d v="2025-07-02T00:11:00"/>
    <d v="2024-09-06T00:11:00"/>
    <x v="0"/>
    <d v="2025-07-02T14:28:00"/>
    <d v="2025-07-03T00:11:00"/>
    <x v="1"/>
  </r>
  <r>
    <s v="ORD-20241120-04603"/>
    <x v="0"/>
    <s v="PER-001"/>
    <x v="10"/>
    <n v="13.56"/>
    <x v="8"/>
    <n v="1"/>
    <x v="106"/>
    <x v="9"/>
    <d v="1899-12-30T19:59:00"/>
    <s v="19"/>
    <d v="2024-11-21T00:00:00"/>
    <d v="1899-12-30T20:21:00"/>
    <x v="14"/>
    <s v="Yousef Al Shamsi"/>
    <x v="1"/>
    <x v="0"/>
    <s v="Personalized"/>
    <x v="0"/>
    <x v="1"/>
    <x v="0"/>
    <n v="13.56"/>
    <d v="2024-11-20T01:29:00"/>
    <d v="2024-08-21T01:07:00"/>
    <x v="0"/>
    <d v="2024-11-21T20:21:00"/>
    <d v="2024-11-21T01:29:00"/>
    <x v="0"/>
  </r>
  <r>
    <s v="ORD-20241004-04604"/>
    <x v="0"/>
    <s v="PRF-001"/>
    <x v="14"/>
    <n v="123.68"/>
    <x v="12"/>
    <n v="2"/>
    <x v="280"/>
    <x v="10"/>
    <d v="1899-12-30T17:44:00"/>
    <s v="17"/>
    <d v="2024-10-05T00:00:00"/>
    <d v="1899-12-30T18:44:00"/>
    <x v="19"/>
    <s v="Arjun Shaikh"/>
    <x v="0"/>
    <x v="1"/>
    <s v="Perfume"/>
    <x v="0"/>
    <x v="4"/>
    <x v="0"/>
    <n v="247.36"/>
    <d v="2024-10-04T01:29:00"/>
    <d v="2024-08-04T00:25:00"/>
    <x v="0"/>
    <d v="2024-10-05T18:44:00"/>
    <d v="2024-10-05T01:29:00"/>
    <x v="0"/>
  </r>
  <r>
    <s v="ORD-20240902-04605"/>
    <x v="0"/>
    <s v="PRF-001"/>
    <x v="14"/>
    <n v="124.79"/>
    <x v="2"/>
    <n v="2"/>
    <x v="379"/>
    <x v="3"/>
    <d v="1899-12-30T18:58:00"/>
    <s v="18"/>
    <d v="2024-09-03T00:00:00"/>
    <d v="1899-12-30T20:58:00"/>
    <x v="3"/>
    <s v="Omar Al Bateen"/>
    <x v="0"/>
    <x v="0"/>
    <s v="Perfume"/>
    <x v="0"/>
    <x v="2"/>
    <x v="0"/>
    <n v="249.58"/>
    <d v="2024-09-02T01:18:00"/>
    <d v="2024-09-02T01:18:00"/>
    <x v="1"/>
    <d v="2024-09-03T20:58:00"/>
    <d v="2024-09-03T01:18:00"/>
    <x v="0"/>
  </r>
  <r>
    <s v="ORD-20250310-04606"/>
    <x v="0"/>
    <s v="GFT-001"/>
    <x v="2"/>
    <n v="30.26"/>
    <x v="10"/>
    <n v="1"/>
    <x v="269"/>
    <x v="2"/>
    <d v="1899-12-30T17:16:00"/>
    <s v="17"/>
    <d v="2025-03-11T00:00:00"/>
    <d v="1899-12-30T20:16:00"/>
    <x v="33"/>
    <s v="Ahmed Al Shamsi"/>
    <x v="6"/>
    <x v="1"/>
    <s v="Gifting"/>
    <x v="0"/>
    <x v="2"/>
    <x v="0"/>
    <n v="30.26"/>
    <d v="2025-03-10T00:44:00"/>
    <d v="2024-08-09T01:18:00"/>
    <x v="0"/>
    <d v="2025-03-11T20:16:00"/>
    <d v="2025-03-11T00:44:00"/>
    <x v="0"/>
  </r>
  <r>
    <s v="ORD-20250424-04607"/>
    <x v="0"/>
    <s v="PAF-001"/>
    <x v="12"/>
    <n v="21.7"/>
    <x v="8"/>
    <n v="1"/>
    <x v="183"/>
    <x v="0"/>
    <d v="1899-12-30T10:40:00"/>
    <s v="10"/>
    <d v="2025-04-25T00:00:00"/>
    <d v="1899-12-30T15:40:00"/>
    <x v="12"/>
    <s v="Hassan Al Nuaimi"/>
    <x v="1"/>
    <x v="1"/>
    <s v="Bakery"/>
    <x v="0"/>
    <x v="2"/>
    <x v="0"/>
    <n v="21.7"/>
    <d v="2025-04-24T00:44:00"/>
    <d v="2024-11-14T00:44:00"/>
    <x v="0"/>
    <d v="2025-04-25T15:40:00"/>
    <d v="2025-04-25T00:44:00"/>
    <x v="0"/>
  </r>
  <r>
    <s v="ORD-20241106-04608"/>
    <x v="0"/>
    <s v="BBY-001"/>
    <x v="16"/>
    <n v="60.77"/>
    <x v="0"/>
    <n v="1"/>
    <x v="200"/>
    <x v="9"/>
    <d v="1899-12-30T13:36:00"/>
    <s v="13"/>
    <d v="2024-11-06T00:00:00"/>
    <d v="1899-12-30T20:36:00"/>
    <x v="3"/>
    <s v="Zain Patel"/>
    <x v="0"/>
    <x v="1"/>
    <s v="Baby"/>
    <x v="1"/>
    <x v="5"/>
    <x v="0"/>
    <n v="60.77"/>
    <d v="2024-11-06T01:07:00"/>
    <d v="2024-08-02T01:15:00"/>
    <x v="0"/>
    <d v="2024-11-06T20:36:00"/>
    <d v="2024-11-07T01:07:00"/>
    <x v="1"/>
  </r>
  <r>
    <s v="ORD-20241123-04609"/>
    <x v="0"/>
    <s v="GFT-001"/>
    <x v="2"/>
    <n v="37.32"/>
    <x v="1"/>
    <n v="1"/>
    <x v="62"/>
    <x v="9"/>
    <d v="1899-12-30T19:26:00"/>
    <s v="19"/>
    <d v="2024-11-24T00:00:00"/>
    <d v="1899-12-30T19:26:00"/>
    <x v="27"/>
    <s v="Yousef Al Mazrouei"/>
    <x v="7"/>
    <x v="0"/>
    <s v="Gifting"/>
    <x v="0"/>
    <x v="5"/>
    <x v="1"/>
    <n v="37.32"/>
    <d v="2024-11-23T00:22:00"/>
    <d v="2024-08-18T00:56:00"/>
    <x v="0"/>
    <d v="2024-11-24T19:26:00"/>
    <d v="2024-11-24T00:22:00"/>
    <x v="0"/>
  </r>
  <r>
    <s v="ORD-20250502-04610"/>
    <x v="0"/>
    <s v="HOM-001"/>
    <x v="3"/>
    <n v="32.57"/>
    <x v="6"/>
    <n v="1"/>
    <x v="376"/>
    <x v="1"/>
    <d v="1899-12-30T10:40:00"/>
    <s v="10"/>
    <d v="2025-05-03T00:00:00"/>
    <d v="1899-12-30T12:40:00"/>
    <x v="15"/>
    <s v="Sana Patel"/>
    <x v="2"/>
    <x v="1"/>
    <s v="Home Fragrance"/>
    <x v="0"/>
    <x v="6"/>
    <x v="0"/>
    <n v="32.57"/>
    <d v="2025-05-02T00:44:00"/>
    <d v="2024-09-05T01:18:00"/>
    <x v="0"/>
    <d v="2025-05-03T12:40:00"/>
    <d v="2025-05-03T00:44:00"/>
    <x v="0"/>
  </r>
  <r>
    <s v="ORD-20241107-04611"/>
    <x v="0"/>
    <s v="PER-002"/>
    <x v="15"/>
    <n v="16.68"/>
    <x v="0"/>
    <n v="1"/>
    <x v="377"/>
    <x v="9"/>
    <d v="1899-12-30T14:32:00"/>
    <s v="14"/>
    <d v="2024-11-07T00:00:00"/>
    <d v="1899-12-30T17:32:00"/>
    <x v="19"/>
    <s v="Rohit Verma"/>
    <x v="0"/>
    <x v="0"/>
    <s v="Personalized"/>
    <x v="1"/>
    <x v="1"/>
    <x v="1"/>
    <n v="16.68"/>
    <d v="2024-11-07T00:56:00"/>
    <d v="2024-08-26T00:56:00"/>
    <x v="0"/>
    <d v="2024-11-07T17:32:00"/>
    <d v="2024-11-08T00:56:00"/>
    <x v="1"/>
  </r>
  <r>
    <s v="ORD-20250716-04612"/>
    <x v="0"/>
    <s v="HOM-001"/>
    <x v="3"/>
    <n v="29.95"/>
    <x v="6"/>
    <n v="1"/>
    <x v="243"/>
    <x v="8"/>
    <d v="1899-12-30T17:44:00"/>
    <s v="17"/>
    <d v="2025-07-17T00:00:00"/>
    <d v="1899-12-30T19:16:00"/>
    <x v="10"/>
    <s v="Saeed Al Suwaidi"/>
    <x v="1"/>
    <x v="1"/>
    <s v="Home Fragrance"/>
    <x v="0"/>
    <x v="1"/>
    <x v="1"/>
    <n v="29.95"/>
    <d v="2025-07-16T01:29:00"/>
    <d v="2024-10-18T00:44:00"/>
    <x v="0"/>
    <d v="2025-07-17T19:16:00"/>
    <d v="2025-07-17T01:29:00"/>
    <x v="0"/>
  </r>
  <r>
    <s v="ORD-20241121-04613"/>
    <x v="0"/>
    <s v="PAF-001"/>
    <x v="12"/>
    <n v="23.97"/>
    <x v="3"/>
    <n v="1"/>
    <x v="96"/>
    <x v="9"/>
    <d v="1899-12-30T19:15:00"/>
    <s v="19"/>
    <d v="2024-11-22T00:00:00"/>
    <d v="1899-12-30T18:32:00"/>
    <x v="6"/>
    <s v="Hassan Al Mazrouei"/>
    <x v="0"/>
    <x v="1"/>
    <s v="Bakery"/>
    <x v="0"/>
    <x v="1"/>
    <x v="1"/>
    <n v="23.97"/>
    <d v="2024-11-21T00:33:00"/>
    <d v="2024-08-10T01:18:00"/>
    <x v="0"/>
    <d v="2024-11-22T18:32:00"/>
    <d v="2024-11-22T00:33:00"/>
    <x v="0"/>
  </r>
  <r>
    <s v="ORD-20241226-04614"/>
    <x v="0"/>
    <s v="PRF-001"/>
    <x v="14"/>
    <n v="118.21"/>
    <x v="10"/>
    <n v="1"/>
    <x v="203"/>
    <x v="11"/>
    <d v="1899-12-30T15:38:00"/>
    <s v="15"/>
    <d v="2024-12-27T00:00:00"/>
    <d v="1899-12-30T19:38:00"/>
    <x v="24"/>
    <s v="Hina Kumar"/>
    <x v="1"/>
    <x v="0"/>
    <s v="Perfume"/>
    <x v="0"/>
    <x v="5"/>
    <x v="0"/>
    <n v="118.21"/>
    <d v="2024-12-26T01:29:00"/>
    <d v="2024-10-29T00:22:00"/>
    <x v="0"/>
    <d v="2024-12-27T19:38:00"/>
    <d v="2024-12-27T01:29:00"/>
    <x v="0"/>
  </r>
  <r>
    <s v="ORD-20241008-04615"/>
    <x v="0"/>
    <s v="CKE-001"/>
    <x v="7"/>
    <n v="58.21"/>
    <x v="8"/>
    <n v="1"/>
    <x v="246"/>
    <x v="10"/>
    <d v="1899-12-30T19:30:00"/>
    <s v="19"/>
    <d v="2024-10-09T00:00:00"/>
    <d v="1899-12-30T12:40:00"/>
    <x v="35"/>
    <s v="Hamad Al Bateen"/>
    <x v="5"/>
    <x v="0"/>
    <s v="Cakes"/>
    <x v="0"/>
    <x v="1"/>
    <x v="0"/>
    <n v="58.21"/>
    <d v="2024-10-08T00:25:00"/>
    <d v="2024-08-09T00:11:00"/>
    <x v="0"/>
    <d v="2024-10-09T12:40:00"/>
    <d v="2024-10-09T00:25:00"/>
    <x v="0"/>
  </r>
  <r>
    <s v="ORD-20240815-04616"/>
    <x v="0"/>
    <s v="PAF-001"/>
    <x v="12"/>
    <n v="22.62"/>
    <x v="11"/>
    <n v="1"/>
    <x v="337"/>
    <x v="7"/>
    <d v="1899-12-30T18:00:00"/>
    <s v="18"/>
    <d v="2024-08-17T00:00:00"/>
    <d v="1899-12-30T17:03:00"/>
    <x v="17"/>
    <s v="Rohit Iqbal"/>
    <x v="2"/>
    <x v="1"/>
    <s v="Bakery"/>
    <x v="2"/>
    <x v="1"/>
    <x v="1"/>
    <n v="22.62"/>
    <d v="2024-08-15T01:15:00"/>
    <d v="2024-08-15T01:15:00"/>
    <x v="1"/>
    <d v="2024-08-17T17:03:00"/>
    <d v="2024-08-16T01:15:00"/>
    <x v="0"/>
  </r>
  <r>
    <s v="ORD-20240803-04617"/>
    <x v="0"/>
    <s v="DAT-001"/>
    <x v="6"/>
    <n v="29.79"/>
    <x v="7"/>
    <n v="1"/>
    <x v="29"/>
    <x v="7"/>
    <d v="1899-12-30T12:56:00"/>
    <s v="12"/>
    <d v="2024-08-03T00:00:00"/>
    <d v="1899-12-30T15:56:00"/>
    <x v="30"/>
    <s v="Noor Al Shamsi"/>
    <x v="4"/>
    <x v="1"/>
    <s v="Dates &amp; Sweets"/>
    <x v="1"/>
    <x v="0"/>
    <x v="1"/>
    <n v="29.79"/>
    <d v="2024-08-03T01:29:00"/>
    <d v="2024-08-03T01:29:00"/>
    <x v="1"/>
    <d v="2024-08-03T15:56:00"/>
    <d v="2024-08-04T01:29:00"/>
    <x v="1"/>
  </r>
  <r>
    <s v="ORD-20250305-04618"/>
    <x v="0"/>
    <s v="PRF-001"/>
    <x v="14"/>
    <n v="117.4"/>
    <x v="10"/>
    <n v="1"/>
    <x v="15"/>
    <x v="2"/>
    <d v="1899-12-30T10:15:00"/>
    <s v="10"/>
    <d v="2025-03-05T00:00:00"/>
    <d v="1899-12-30T14:15:00"/>
    <x v="11"/>
    <s v="Fatima Al Nuaimi"/>
    <x v="0"/>
    <x v="0"/>
    <s v="Perfume"/>
    <x v="1"/>
    <x v="1"/>
    <x v="0"/>
    <n v="117.4"/>
    <d v="2025-03-05T00:33:00"/>
    <d v="2024-10-13T01:07:00"/>
    <x v="0"/>
    <d v="2025-03-05T14:15:00"/>
    <d v="2025-03-06T00:33:00"/>
    <x v="1"/>
  </r>
  <r>
    <s v="ORD-20250106-04619"/>
    <x v="0"/>
    <s v="HMP-002"/>
    <x v="8"/>
    <n v="77.37"/>
    <x v="9"/>
    <n v="3"/>
    <x v="182"/>
    <x v="4"/>
    <d v="1899-12-30T13:00:00"/>
    <s v="13"/>
    <d v="2025-01-06T00:00:00"/>
    <d v="1899-12-30T18:00:00"/>
    <x v="7"/>
    <s v="Aisha Al Bateen"/>
    <x v="0"/>
    <x v="0"/>
    <s v="Hamper"/>
    <x v="1"/>
    <x v="4"/>
    <x v="0"/>
    <n v="232.11"/>
    <d v="2025-01-06T01:07:00"/>
    <d v="2024-08-24T01:29:00"/>
    <x v="0"/>
    <d v="2025-01-06T18:00:00"/>
    <d v="2025-01-07T01:07:00"/>
    <x v="1"/>
  </r>
  <r>
    <s v="ORD-20250714-04620"/>
    <x v="0"/>
    <s v="CRP-001"/>
    <x v="4"/>
    <n v="150.22999999999999"/>
    <x v="9"/>
    <n v="5"/>
    <x v="143"/>
    <x v="8"/>
    <d v="1899-12-30T10:26:00"/>
    <s v="10"/>
    <d v="2025-07-15T00:00:00"/>
    <d v="1899-12-30T11:26:00"/>
    <x v="3"/>
    <s v="Aisha Al Nahyan"/>
    <x v="0"/>
    <x v="0"/>
    <s v="Hamper"/>
    <x v="0"/>
    <x v="0"/>
    <x v="0"/>
    <n v="751.15"/>
    <d v="2025-07-14T00:22:00"/>
    <d v="2024-08-11T00:44:00"/>
    <x v="0"/>
    <d v="2025-07-15T11:26:00"/>
    <d v="2025-07-15T00:22:00"/>
    <x v="0"/>
  </r>
  <r>
    <s v="ORD-20250123-04621"/>
    <x v="0"/>
    <s v="DAT-001"/>
    <x v="6"/>
    <n v="28.68"/>
    <x v="7"/>
    <n v="1"/>
    <x v="196"/>
    <x v="4"/>
    <d v="1899-12-30T20:07:00"/>
    <s v="20"/>
    <d v="2025-01-24T00:00:00"/>
    <d v="1899-12-30T20:07:00"/>
    <x v="0"/>
    <s v="Noor Al Bateen"/>
    <x v="0"/>
    <x v="0"/>
    <s v="Dates &amp; Sweets"/>
    <x v="0"/>
    <x v="0"/>
    <x v="0"/>
    <n v="28.68"/>
    <d v="2025-01-23T00:44:00"/>
    <d v="2024-08-11T01:07:00"/>
    <x v="0"/>
    <d v="2025-01-24T20:07:00"/>
    <d v="2025-01-24T00:44:00"/>
    <x v="0"/>
  </r>
  <r>
    <s v="ORD-20250305-04622"/>
    <x v="0"/>
    <s v="TOY-001"/>
    <x v="0"/>
    <n v="17.39"/>
    <x v="0"/>
    <n v="1"/>
    <x v="15"/>
    <x v="2"/>
    <d v="1899-12-30T20:18:00"/>
    <s v="20"/>
    <d v="2025-03-07T00:00:00"/>
    <d v="1899-12-30T13:42:00"/>
    <x v="10"/>
    <s v="Sana Shah"/>
    <x v="1"/>
    <x v="1"/>
    <s v="Toys"/>
    <x v="2"/>
    <x v="6"/>
    <x v="0"/>
    <n v="17.39"/>
    <d v="2025-03-05T00:33:00"/>
    <d v="2024-08-11T01:29:00"/>
    <x v="0"/>
    <d v="2025-03-07T13:42:00"/>
    <d v="2025-03-06T00:33:00"/>
    <x v="0"/>
  </r>
  <r>
    <s v="ORD-20250611-04623"/>
    <x v="0"/>
    <s v="TOY-001"/>
    <x v="0"/>
    <n v="17.559999999999999"/>
    <x v="1"/>
    <n v="1"/>
    <x v="131"/>
    <x v="6"/>
    <d v="1899-12-30T20:53:00"/>
    <s v="20"/>
    <d v="2025-06-14T00:00:00"/>
    <d v="1899-12-30T13:31:00"/>
    <x v="2"/>
    <s v="Hassan Al Marri"/>
    <x v="0"/>
    <x v="0"/>
    <s v="Toys"/>
    <x v="2"/>
    <x v="1"/>
    <x v="0"/>
    <n v="17.559999999999999"/>
    <d v="2025-06-11T01:29:00"/>
    <d v="2024-08-27T00:25:00"/>
    <x v="0"/>
    <d v="2025-06-14T13:31:00"/>
    <d v="2025-06-12T01:29:00"/>
    <x v="0"/>
  </r>
  <r>
    <s v="ORD-20250610-04624"/>
    <x v="0"/>
    <s v="GFT-001"/>
    <x v="2"/>
    <n v="37.93"/>
    <x v="6"/>
    <n v="1"/>
    <x v="9"/>
    <x v="6"/>
    <d v="1899-12-30T18:28:00"/>
    <s v="18"/>
    <d v="2025-06-11T00:00:00"/>
    <d v="1899-12-30T12:35:00"/>
    <x v="1"/>
    <s v="Priya Ahmed"/>
    <x v="1"/>
    <x v="0"/>
    <s v="Gifting"/>
    <x v="0"/>
    <x v="6"/>
    <x v="2"/>
    <n v="37.93"/>
    <d v="2025-06-10T00:44:00"/>
    <d v="2024-09-14T01:18:00"/>
    <x v="0"/>
    <d v="2025-06-11T12:35:00"/>
    <d v="2025-06-11T00:44:00"/>
    <x v="0"/>
  </r>
  <r>
    <s v="ORD-20250131-04625"/>
    <x v="0"/>
    <s v="PRF-001"/>
    <x v="14"/>
    <n v="116.78"/>
    <x v="10"/>
    <n v="2"/>
    <x v="167"/>
    <x v="4"/>
    <d v="1899-12-30T16:50:00"/>
    <s v="16"/>
    <d v="2025-02-01T00:00:00"/>
    <d v="1899-12-30T21:50:00"/>
    <x v="16"/>
    <s v="Arjun Kumar"/>
    <x v="0"/>
    <x v="0"/>
    <s v="Perfume"/>
    <x v="0"/>
    <x v="1"/>
    <x v="0"/>
    <n v="233.56"/>
    <d v="2025-01-31T01:29:00"/>
    <d v="2024-08-03T00:56:00"/>
    <x v="0"/>
    <d v="2025-02-01T21:50:00"/>
    <d v="2025-02-01T01:29:00"/>
    <x v="0"/>
  </r>
  <r>
    <s v="ORD-20241202-04626"/>
    <x v="0"/>
    <s v="CKE-001"/>
    <x v="7"/>
    <n v="49.1"/>
    <x v="8"/>
    <n v="2"/>
    <x v="261"/>
    <x v="11"/>
    <d v="1899-12-30T11:03:00"/>
    <s v="11"/>
    <d v="2024-12-03T00:00:00"/>
    <d v="1899-12-30T12:03:00"/>
    <x v="7"/>
    <s v="Rakesh Shah"/>
    <x v="0"/>
    <x v="0"/>
    <s v="Cakes"/>
    <x v="0"/>
    <x v="0"/>
    <x v="0"/>
    <n v="98.2"/>
    <d v="2024-12-02T01:07:00"/>
    <d v="2024-08-14T01:07:00"/>
    <x v="0"/>
    <d v="2024-12-03T12:03:00"/>
    <d v="2024-12-03T01:07:00"/>
    <x v="0"/>
  </r>
  <r>
    <s v="ORD-20250806-04627"/>
    <x v="0"/>
    <s v="FLW-001"/>
    <x v="1"/>
    <n v="51.92"/>
    <x v="11"/>
    <n v="1"/>
    <x v="137"/>
    <x v="7"/>
    <d v="1899-12-30T17:18:00"/>
    <s v="17"/>
    <d v="2025-08-07T00:00:00"/>
    <d v="1899-12-30T14:47:00"/>
    <x v="29"/>
    <s v="Hamad Al Mansoori"/>
    <x v="2"/>
    <x v="1"/>
    <s v="Flowers"/>
    <x v="0"/>
    <x v="1"/>
    <x v="0"/>
    <n v="51.92"/>
    <d v="2025-08-06T00:33:00"/>
    <d v="2024-08-10T00:56:00"/>
    <x v="0"/>
    <d v="2025-08-07T14:47:00"/>
    <d v="2025-08-07T00:33:00"/>
    <x v="0"/>
  </r>
  <r>
    <s v="ORD-20250610-04628"/>
    <x v="0"/>
    <s v="BBY-001"/>
    <x v="16"/>
    <n v="63.93"/>
    <x v="0"/>
    <n v="1"/>
    <x v="9"/>
    <x v="6"/>
    <d v="1899-12-30T20:58:00"/>
    <s v="20"/>
    <d v="2025-06-12T00:00:00"/>
    <d v="1899-12-30T12:26:00"/>
    <x v="35"/>
    <s v="Yousef Al Mansoori"/>
    <x v="5"/>
    <x v="0"/>
    <s v="Baby"/>
    <x v="2"/>
    <x v="0"/>
    <x v="0"/>
    <n v="63.93"/>
    <d v="2025-06-10T00:11:00"/>
    <d v="2024-09-04T01:15:00"/>
    <x v="0"/>
    <d v="2025-06-12T12:26:00"/>
    <d v="2025-06-11T00:11:00"/>
    <x v="0"/>
  </r>
  <r>
    <s v="ORD-20250813-04629"/>
    <x v="0"/>
    <s v="FLW-002"/>
    <x v="5"/>
    <n v="55.14"/>
    <x v="2"/>
    <n v="1"/>
    <x v="159"/>
    <x v="7"/>
    <d v="1899-12-30T17:08:00"/>
    <s v="17"/>
    <d v="2025-08-14T00:00:00"/>
    <d v="1899-12-30T20:37:00"/>
    <x v="11"/>
    <s v="Faisal Al Suwaidi"/>
    <x v="0"/>
    <x v="1"/>
    <s v="Flowers"/>
    <x v="0"/>
    <x v="0"/>
    <x v="0"/>
    <n v="55.14"/>
    <d v="2025-08-13T01:29:00"/>
    <d v="2024-08-13T00:11:00"/>
    <x v="0"/>
    <d v="2025-08-14T20:37:00"/>
    <d v="2025-08-14T01:29:00"/>
    <x v="0"/>
  </r>
  <r>
    <s v="ORD-20240801-04630"/>
    <x v="0"/>
    <s v="GFT-001"/>
    <x v="2"/>
    <n v="39.5"/>
    <x v="12"/>
    <n v="2"/>
    <x v="177"/>
    <x v="7"/>
    <d v="1899-12-30T12:52:00"/>
    <s v="12"/>
    <d v="2024-08-01T00:00:00"/>
    <d v="1899-12-30T18:52:00"/>
    <x v="3"/>
    <s v="Ayesha Patel"/>
    <x v="0"/>
    <x v="1"/>
    <s v="Gifting"/>
    <x v="1"/>
    <x v="1"/>
    <x v="1"/>
    <n v="79"/>
    <d v="2024-08-01T00:11:00"/>
    <d v="2024-08-01T00:11:00"/>
    <x v="1"/>
    <d v="2024-08-01T18:52:00"/>
    <d v="2024-08-02T00:11:00"/>
    <x v="1"/>
  </r>
  <r>
    <s v="ORD-20250802-04631"/>
    <x v="0"/>
    <s v="HOM-001"/>
    <x v="3"/>
    <n v="29.95"/>
    <x v="6"/>
    <n v="1"/>
    <x v="174"/>
    <x v="7"/>
    <d v="1899-12-30T14:52:00"/>
    <s v="14"/>
    <d v="2025-08-02T00:00:00"/>
    <d v="1899-12-30T18:52:00"/>
    <x v="14"/>
    <s v="Khalid Al Hosani"/>
    <x v="1"/>
    <x v="0"/>
    <s v="Home Fragrance"/>
    <x v="1"/>
    <x v="1"/>
    <x v="1"/>
    <n v="29.95"/>
    <d v="2025-08-02T00:44:00"/>
    <d v="2024-08-26T00:33:00"/>
    <x v="0"/>
    <d v="2025-08-02T18:52:00"/>
    <d v="2025-08-03T00:44:00"/>
    <x v="1"/>
  </r>
  <r>
    <s v="ORD-20250324-04632"/>
    <x v="0"/>
    <s v="FLW-001"/>
    <x v="1"/>
    <n v="50.13"/>
    <x v="11"/>
    <n v="1"/>
    <x v="76"/>
    <x v="2"/>
    <d v="1899-12-30T11:47:00"/>
    <s v="11"/>
    <d v="2025-03-25T00:00:00"/>
    <d v="1899-12-30T14:47:00"/>
    <x v="9"/>
    <s v="Bilal Hussain"/>
    <x v="2"/>
    <x v="1"/>
    <s v="Flowers"/>
    <x v="0"/>
    <x v="0"/>
    <x v="1"/>
    <n v="50.13"/>
    <d v="2025-03-24T00:22:00"/>
    <d v="2024-08-14T00:11:00"/>
    <x v="0"/>
    <d v="2025-03-25T14:47:00"/>
    <d v="2025-03-25T00:22:00"/>
    <x v="0"/>
  </r>
  <r>
    <s v="ORD-20250622-04633"/>
    <x v="0"/>
    <s v="PAF-001"/>
    <x v="12"/>
    <n v="19.93"/>
    <x v="11"/>
    <n v="1"/>
    <x v="178"/>
    <x v="6"/>
    <d v="1899-12-30T13:57:00"/>
    <s v="13"/>
    <d v="2025-06-23T00:00:00"/>
    <d v="1899-12-30T14:57:00"/>
    <x v="0"/>
    <s v="Meera Shah"/>
    <x v="0"/>
    <x v="0"/>
    <s v="Bakery"/>
    <x v="0"/>
    <x v="0"/>
    <x v="0"/>
    <n v="19.93"/>
    <d v="2025-06-22T00:25:00"/>
    <d v="2024-08-03T00:11:00"/>
    <x v="0"/>
    <d v="2025-06-23T14:57:00"/>
    <d v="2025-06-23T00:25:00"/>
    <x v="0"/>
  </r>
  <r>
    <s v="ORD-20241107-04634"/>
    <x v="0"/>
    <s v="HMP-002"/>
    <x v="8"/>
    <n v="83.51"/>
    <x v="4"/>
    <n v="1"/>
    <x v="377"/>
    <x v="9"/>
    <d v="1899-12-30T20:14:00"/>
    <s v="20"/>
    <d v="2024-11-08T00:00:00"/>
    <d v="1899-12-30T16:00:00"/>
    <x v="4"/>
    <s v="Maryam Al Nahyan"/>
    <x v="0"/>
    <x v="0"/>
    <s v="Hamper"/>
    <x v="0"/>
    <x v="4"/>
    <x v="0"/>
    <n v="83.51"/>
    <d v="2024-11-07T00:56:00"/>
    <d v="2024-08-22T01:15:00"/>
    <x v="0"/>
    <d v="2024-11-08T16:00:00"/>
    <d v="2024-11-08T00:56:00"/>
    <x v="0"/>
  </r>
  <r>
    <s v="ORD-20250205-04635"/>
    <x v="0"/>
    <s v="CRP-001"/>
    <x v="4"/>
    <n v="131.34"/>
    <x v="9"/>
    <n v="4"/>
    <x v="116"/>
    <x v="5"/>
    <d v="1899-12-30T18:58:00"/>
    <s v="18"/>
    <d v="2025-02-06T00:00:00"/>
    <d v="1899-12-30T21:58:00"/>
    <x v="0"/>
    <s v="Fatima Al Mazrouei"/>
    <x v="0"/>
    <x v="0"/>
    <s v="Hamper"/>
    <x v="0"/>
    <x v="1"/>
    <x v="1"/>
    <n v="525.36"/>
    <d v="2025-02-05T01:18:00"/>
    <d v="2024-08-03T00:44:00"/>
    <x v="0"/>
    <d v="2025-02-06T21:58:00"/>
    <d v="2025-02-06T01:18:00"/>
    <x v="0"/>
  </r>
  <r>
    <s v="ORD-20240803-04636"/>
    <x v="0"/>
    <s v="GFT-001"/>
    <x v="2"/>
    <n v="35.56"/>
    <x v="1"/>
    <n v="1"/>
    <x v="29"/>
    <x v="7"/>
    <d v="1899-12-30T11:47:00"/>
    <s v="11"/>
    <d v="2024-08-04T00:00:00"/>
    <d v="1899-12-30T12:47:00"/>
    <x v="19"/>
    <s v="Omar Al Nuaimi"/>
    <x v="0"/>
    <x v="0"/>
    <s v="Gifting"/>
    <x v="0"/>
    <x v="1"/>
    <x v="0"/>
    <n v="35.56"/>
    <d v="2024-08-03T00:22:00"/>
    <d v="2024-08-03T00:22:00"/>
    <x v="1"/>
    <d v="2024-08-04T12:47:00"/>
    <d v="2024-08-04T00:22:00"/>
    <x v="0"/>
  </r>
  <r>
    <s v="ORD-20241228-04637"/>
    <x v="0"/>
    <s v="PAF-001"/>
    <x v="12"/>
    <n v="22.18"/>
    <x v="11"/>
    <n v="2"/>
    <x v="59"/>
    <x v="11"/>
    <d v="1899-12-30T13:01:00"/>
    <s v="13"/>
    <d v="2024-12-28T00:00:00"/>
    <d v="1899-12-30T18:01:00"/>
    <x v="2"/>
    <s v="Maryam Al Mazrouei"/>
    <x v="0"/>
    <x v="1"/>
    <s v="Bakery"/>
    <x v="1"/>
    <x v="1"/>
    <x v="0"/>
    <n v="44.36"/>
    <d v="2024-12-28T00:11:00"/>
    <d v="2024-08-02T00:56:00"/>
    <x v="0"/>
    <d v="2024-12-28T18:01:00"/>
    <d v="2024-12-29T00:11:00"/>
    <x v="1"/>
  </r>
  <r>
    <s v="ORD-20241222-04638"/>
    <x v="0"/>
    <s v="PRF-001"/>
    <x v="14"/>
    <n v="120.4"/>
    <x v="2"/>
    <n v="1"/>
    <x v="275"/>
    <x v="11"/>
    <d v="1899-12-30T11:29:00"/>
    <s v="11"/>
    <d v="2024-12-22T00:00:00"/>
    <d v="1899-12-30T18:29:00"/>
    <x v="8"/>
    <s v="Sana Chaudhry"/>
    <x v="2"/>
    <x v="0"/>
    <s v="Perfume"/>
    <x v="1"/>
    <x v="1"/>
    <x v="0"/>
    <n v="120.4"/>
    <d v="2024-12-22T00:22:00"/>
    <d v="2024-08-27T01:29:00"/>
    <x v="0"/>
    <d v="2024-12-22T18:29:00"/>
    <d v="2024-12-23T00:22:00"/>
    <x v="1"/>
  </r>
  <r>
    <s v="ORD-20250707-04639"/>
    <x v="0"/>
    <s v="FLW-002"/>
    <x v="5"/>
    <n v="59.56"/>
    <x v="1"/>
    <n v="1"/>
    <x v="344"/>
    <x v="8"/>
    <d v="1899-12-30T09:19:00"/>
    <s v="9"/>
    <d v="2025-07-08T00:00:00"/>
    <d v="1899-12-30T09:19:00"/>
    <x v="29"/>
    <s v="Rohit Shaikh"/>
    <x v="2"/>
    <x v="0"/>
    <s v="Flowers"/>
    <x v="0"/>
    <x v="1"/>
    <x v="0"/>
    <n v="59.56"/>
    <d v="2025-07-07T00:44:00"/>
    <d v="2024-10-28T00:56:00"/>
    <x v="0"/>
    <d v="2025-07-08T09:19:00"/>
    <d v="2025-07-08T00:44:00"/>
    <x v="0"/>
  </r>
  <r>
    <s v="ORD-20250710-04640"/>
    <x v="0"/>
    <s v="HMP-002"/>
    <x v="8"/>
    <n v="87.27"/>
    <x v="7"/>
    <n v="1"/>
    <x v="302"/>
    <x v="8"/>
    <d v="1899-12-30T21:27:00"/>
    <s v="21"/>
    <d v="2025-07-11T00:00:00"/>
    <d v="1899-12-30T18:53:00"/>
    <x v="20"/>
    <s v="David Williams"/>
    <x v="4"/>
    <x v="0"/>
    <s v="Hamper"/>
    <x v="0"/>
    <x v="6"/>
    <x v="0"/>
    <n v="87.27"/>
    <d v="2025-07-10T01:15:00"/>
    <d v="2024-12-09T00:11:00"/>
    <x v="0"/>
    <d v="2025-07-11T18:53:00"/>
    <d v="2025-07-11T01:15:00"/>
    <x v="0"/>
  </r>
  <r>
    <s v="ORD-20250802-04641"/>
    <x v="0"/>
    <s v="PAF-001"/>
    <x v="12"/>
    <n v="24.6"/>
    <x v="11"/>
    <n v="1"/>
    <x v="174"/>
    <x v="7"/>
    <d v="1899-12-30T10:25:00"/>
    <s v="10"/>
    <d v="2025-08-02T00:00:00"/>
    <d v="1899-12-30T17:25:00"/>
    <x v="1"/>
    <s v="Rakesh Shaikh"/>
    <x v="1"/>
    <x v="0"/>
    <s v="Bakery"/>
    <x v="1"/>
    <x v="4"/>
    <x v="1"/>
    <n v="24.6"/>
    <d v="2025-08-02T01:18:00"/>
    <d v="2024-08-09T01:15:00"/>
    <x v="0"/>
    <d v="2025-08-02T17:25:00"/>
    <d v="2025-08-03T01:18:00"/>
    <x v="1"/>
  </r>
  <r>
    <s v="ORD-20250812-04642"/>
    <x v="0"/>
    <s v="TOY-001"/>
    <x v="0"/>
    <n v="16.57"/>
    <x v="0"/>
    <n v="3"/>
    <x v="290"/>
    <x v="7"/>
    <d v="1899-12-30T20:54:00"/>
    <s v="20"/>
    <d v="2025-08-13T00:00:00"/>
    <d v="1899-12-30T14:49:00"/>
    <x v="16"/>
    <s v="Neha Kumar"/>
    <x v="0"/>
    <x v="1"/>
    <s v="Toys"/>
    <x v="0"/>
    <x v="0"/>
    <x v="0"/>
    <n v="49.71"/>
    <d v="2025-08-12T00:33:00"/>
    <d v="2024-08-12T00:44:00"/>
    <x v="0"/>
    <d v="2025-08-13T14:49:00"/>
    <d v="2025-08-13T00:33:00"/>
    <x v="0"/>
  </r>
  <r>
    <s v="ORD-20241203-04643"/>
    <x v="0"/>
    <s v="PER-001"/>
    <x v="10"/>
    <n v="12.13"/>
    <x v="5"/>
    <n v="4"/>
    <x v="97"/>
    <x v="11"/>
    <d v="1899-12-30T14:01:00"/>
    <s v="14"/>
    <d v="2024-12-03T00:00:00"/>
    <d v="1899-12-30T19:01:00"/>
    <x v="7"/>
    <s v="Bilal Iqbal"/>
    <x v="0"/>
    <x v="1"/>
    <s v="Personalized"/>
    <x v="1"/>
    <x v="1"/>
    <x v="1"/>
    <n v="48.52"/>
    <d v="2024-12-03T01:18:00"/>
    <d v="2024-09-16T00:11:00"/>
    <x v="0"/>
    <d v="2024-12-03T19:01:00"/>
    <d v="2024-12-04T01:18:00"/>
    <x v="1"/>
  </r>
  <r>
    <s v="ORD-20250501-04644"/>
    <x v="0"/>
    <s v="PER-001"/>
    <x v="10"/>
    <n v="12.08"/>
    <x v="5"/>
    <n v="1"/>
    <x v="260"/>
    <x v="1"/>
    <d v="1899-12-30T11:51:00"/>
    <s v="11"/>
    <d v="2025-05-02T00:00:00"/>
    <d v="1899-12-30T11:51:00"/>
    <x v="19"/>
    <s v="Farhan Ahmed"/>
    <x v="0"/>
    <x v="0"/>
    <s v="Personalized"/>
    <x v="0"/>
    <x v="3"/>
    <x v="1"/>
    <n v="12.08"/>
    <d v="2025-05-01T01:15:00"/>
    <d v="2024-08-15T00:11:00"/>
    <x v="0"/>
    <d v="2025-05-02T11:51:00"/>
    <d v="2025-05-02T01:15:00"/>
    <x v="0"/>
  </r>
  <r>
    <s v="ORD-20250606-04645"/>
    <x v="0"/>
    <s v="CHC-001"/>
    <x v="17"/>
    <n v="16.46"/>
    <x v="1"/>
    <n v="2"/>
    <x v="21"/>
    <x v="6"/>
    <d v="1899-12-30T11:56:00"/>
    <s v="11"/>
    <d v="2025-06-07T00:00:00"/>
    <d v="1899-12-30T16:56:00"/>
    <x v="26"/>
    <s v="Zain Hussain"/>
    <x v="1"/>
    <x v="1"/>
    <s v="Chocolate"/>
    <x v="0"/>
    <x v="1"/>
    <x v="1"/>
    <n v="32.92"/>
    <d v="2025-06-06T00:22:00"/>
    <d v="2024-08-05T00:22:00"/>
    <x v="0"/>
    <d v="2025-06-07T16:56:00"/>
    <d v="2025-06-07T00:22:00"/>
    <x v="0"/>
  </r>
  <r>
    <s v="ORD-20250104-04646"/>
    <x v="0"/>
    <s v="SWT-001"/>
    <x v="9"/>
    <n v="30.14"/>
    <x v="4"/>
    <n v="2"/>
    <x v="98"/>
    <x v="4"/>
    <d v="1899-12-30T20:05:00"/>
    <s v="20"/>
    <d v="2025-01-06T00:00:00"/>
    <d v="1899-12-30T19:33:00"/>
    <x v="2"/>
    <s v="Ahmed Al Hosani"/>
    <x v="0"/>
    <x v="1"/>
    <s v="Dates &amp; Sweets"/>
    <x v="2"/>
    <x v="3"/>
    <x v="0"/>
    <n v="60.28"/>
    <d v="2025-01-04T00:56:00"/>
    <d v="2024-08-13T00:44:00"/>
    <x v="0"/>
    <d v="2025-01-06T19:33:00"/>
    <d v="2025-01-05T00:56:00"/>
    <x v="0"/>
  </r>
  <r>
    <s v="ORD-20240928-04647"/>
    <x v="0"/>
    <s v="FLW-002"/>
    <x v="5"/>
    <n v="65.23"/>
    <x v="10"/>
    <n v="1"/>
    <x v="146"/>
    <x v="3"/>
    <d v="1899-12-30T09:35:00"/>
    <s v="9"/>
    <d v="2024-09-28T00:00:00"/>
    <d v="1899-12-30T14:35:00"/>
    <x v="8"/>
    <s v="Sana Kumar"/>
    <x v="2"/>
    <x v="0"/>
    <s v="Flowers"/>
    <x v="1"/>
    <x v="0"/>
    <x v="0"/>
    <n v="65.23"/>
    <d v="2024-09-28T00:56:00"/>
    <d v="2024-08-04T00:22:00"/>
    <x v="0"/>
    <d v="2024-09-28T14:35:00"/>
    <d v="2024-09-29T00:56:00"/>
    <x v="1"/>
  </r>
  <r>
    <s v="ORD-20250503-04648"/>
    <x v="0"/>
    <s v="GFT-001"/>
    <x v="2"/>
    <n v="34.950000000000003"/>
    <x v="3"/>
    <n v="1"/>
    <x v="95"/>
    <x v="1"/>
    <d v="1899-12-30T21:13:00"/>
    <s v="21"/>
    <d v="2025-05-05T00:00:00"/>
    <d v="1899-12-30T18:05:00"/>
    <x v="17"/>
    <s v="Hassan Iqbal"/>
    <x v="2"/>
    <x v="1"/>
    <s v="Gifting"/>
    <x v="2"/>
    <x v="1"/>
    <x v="0"/>
    <n v="34.950000000000003"/>
    <d v="2025-05-03T01:18:00"/>
    <d v="2024-08-05T00:22:00"/>
    <x v="0"/>
    <d v="2025-05-05T18:05:00"/>
    <d v="2025-05-04T01:18:00"/>
    <x v="0"/>
  </r>
  <r>
    <s v="ORD-20241103-04649"/>
    <x v="0"/>
    <s v="PRF-001"/>
    <x v="14"/>
    <n v="124.85"/>
    <x v="2"/>
    <n v="1"/>
    <x v="271"/>
    <x v="9"/>
    <d v="1899-12-30T18:02:00"/>
    <s v="18"/>
    <d v="2024-11-05T00:00:00"/>
    <d v="1899-12-30T14:07:00"/>
    <x v="15"/>
    <s v="Reem Al Nuaimi"/>
    <x v="2"/>
    <x v="0"/>
    <s v="Perfume"/>
    <x v="2"/>
    <x v="1"/>
    <x v="0"/>
    <n v="124.85"/>
    <d v="2024-11-03T01:29:00"/>
    <d v="2024-10-15T00:11:00"/>
    <x v="0"/>
    <d v="2024-11-05T14:07:00"/>
    <d v="2024-11-04T01:29:00"/>
    <x v="0"/>
  </r>
  <r>
    <s v="ORD-20250808-04650"/>
    <x v="0"/>
    <s v="HOM-001"/>
    <x v="3"/>
    <n v="30.2"/>
    <x v="6"/>
    <n v="1"/>
    <x v="236"/>
    <x v="7"/>
    <d v="1899-12-30T18:23:00"/>
    <s v="18"/>
    <d v="2025-08-10T00:00:00"/>
    <d v="1899-12-30T16:05:00"/>
    <x v="1"/>
    <s v="Hamad Al Bateen"/>
    <x v="1"/>
    <x v="0"/>
    <s v="Home Fragrance"/>
    <x v="2"/>
    <x v="1"/>
    <x v="0"/>
    <n v="30.2"/>
    <d v="2025-08-08T00:22:00"/>
    <d v="2024-08-09T00:11:00"/>
    <x v="0"/>
    <d v="2025-08-10T16:05:00"/>
    <d v="2025-08-09T00:22:00"/>
    <x v="0"/>
  </r>
  <r>
    <s v="ORD-20250306-04651"/>
    <x v="0"/>
    <s v="PER-002"/>
    <x v="15"/>
    <n v="18.86"/>
    <x v="0"/>
    <n v="1"/>
    <x v="30"/>
    <x v="2"/>
    <d v="1899-12-30T11:36:00"/>
    <s v="11"/>
    <d v="2025-03-06T00:00:00"/>
    <d v="1899-12-30T17:36:00"/>
    <x v="2"/>
    <s v="Aijaz Chaudhry"/>
    <x v="0"/>
    <x v="0"/>
    <s v="Personalized"/>
    <x v="1"/>
    <x v="2"/>
    <x v="1"/>
    <n v="18.86"/>
    <d v="2025-03-06T00:33:00"/>
    <d v="2024-08-11T01:29:00"/>
    <x v="0"/>
    <d v="2025-03-06T17:36:00"/>
    <d v="2025-03-07T00:33:00"/>
    <x v="1"/>
  </r>
  <r>
    <s v="ORD-20241026-04652"/>
    <x v="0"/>
    <s v="HOM-001"/>
    <x v="3"/>
    <n v="25.63"/>
    <x v="2"/>
    <n v="1"/>
    <x v="208"/>
    <x v="10"/>
    <d v="1899-12-30T20:12:00"/>
    <s v="20"/>
    <d v="2024-10-28T00:00:00"/>
    <d v="1899-12-30T16:12:00"/>
    <x v="3"/>
    <s v="Fatima Al Mazrouei"/>
    <x v="0"/>
    <x v="0"/>
    <s v="Home Fragrance"/>
    <x v="2"/>
    <x v="3"/>
    <x v="1"/>
    <n v="25.63"/>
    <d v="2024-10-26T01:07:00"/>
    <d v="2024-08-03T00:44:00"/>
    <x v="0"/>
    <d v="2024-10-28T16:12:00"/>
    <d v="2024-10-27T01:07:00"/>
    <x v="0"/>
  </r>
  <r>
    <s v="ORD-20250809-04653"/>
    <x v="0"/>
    <s v="CKE-001"/>
    <x v="7"/>
    <n v="51.89"/>
    <x v="5"/>
    <n v="2"/>
    <x v="371"/>
    <x v="7"/>
    <d v="1899-12-30T11:08:00"/>
    <s v="11"/>
    <d v="2025-08-10T00:00:00"/>
    <d v="1899-12-30T15:08:00"/>
    <x v="22"/>
    <s v="Ali Kumar"/>
    <x v="5"/>
    <x v="1"/>
    <s v="Cakes"/>
    <x v="0"/>
    <x v="2"/>
    <x v="0"/>
    <n v="103.78"/>
    <d v="2025-08-09T01:29:00"/>
    <d v="2024-08-30T01:18:00"/>
    <x v="0"/>
    <d v="2025-08-10T15:08:00"/>
    <d v="2025-08-10T01:29:00"/>
    <x v="0"/>
  </r>
  <r>
    <s v="ORD-20241230-04654"/>
    <x v="0"/>
    <s v="HMP-001"/>
    <x v="11"/>
    <n v="66.650000000000006"/>
    <x v="12"/>
    <n v="1"/>
    <x v="192"/>
    <x v="11"/>
    <d v="1899-12-30T18:01:00"/>
    <s v="18"/>
    <d v="2025-01-01T00:00:00"/>
    <d v="1899-12-30T11:14:00"/>
    <x v="29"/>
    <s v="Khalid Al Marri"/>
    <x v="2"/>
    <x v="0"/>
    <s v="Hamper"/>
    <x v="2"/>
    <x v="1"/>
    <x v="0"/>
    <n v="66.650000000000006"/>
    <d v="2024-12-30T00:44:00"/>
    <d v="2024-09-05T00:44:00"/>
    <x v="0"/>
    <d v="2025-01-01T11:14:00"/>
    <d v="2024-12-31T00:44:00"/>
    <x v="0"/>
  </r>
  <r>
    <s v="ORD-20250209-04655"/>
    <x v="0"/>
    <s v="FLW-001"/>
    <x v="1"/>
    <n v="55.68"/>
    <x v="0"/>
    <n v="1"/>
    <x v="352"/>
    <x v="5"/>
    <d v="1899-12-30T18:16:00"/>
    <s v="18"/>
    <d v="2025-02-11T00:00:00"/>
    <d v="1899-12-30T13:24:00"/>
    <x v="5"/>
    <s v="Hamad Al Falasi"/>
    <x v="2"/>
    <x v="0"/>
    <s v="Flowers"/>
    <x v="2"/>
    <x v="0"/>
    <x v="2"/>
    <n v="55.68"/>
    <d v="2025-02-09T00:11:00"/>
    <d v="2024-09-01T00:11:00"/>
    <x v="0"/>
    <d v="2025-02-11T13:24:00"/>
    <d v="2025-02-10T00:11:00"/>
    <x v="0"/>
  </r>
  <r>
    <s v="ORD-20241004-04656"/>
    <x v="0"/>
    <s v="FLW-002"/>
    <x v="5"/>
    <n v="54.49"/>
    <x v="6"/>
    <n v="1"/>
    <x v="280"/>
    <x v="10"/>
    <d v="1899-12-30T10:37:00"/>
    <s v="10"/>
    <d v="2024-10-05T00:00:00"/>
    <d v="1899-12-30T12:37:00"/>
    <x v="16"/>
    <s v="Rohit Shah"/>
    <x v="0"/>
    <x v="1"/>
    <s v="Flowers"/>
    <x v="0"/>
    <x v="3"/>
    <x v="1"/>
    <n v="54.49"/>
    <d v="2024-10-04T00:11:00"/>
    <d v="2024-08-02T00:33:00"/>
    <x v="0"/>
    <d v="2024-10-05T12:37:00"/>
    <d v="2024-10-05T00:11:00"/>
    <x v="0"/>
  </r>
  <r>
    <s v="ORD-20240820-04657"/>
    <x v="0"/>
    <s v="BBY-001"/>
    <x v="16"/>
    <n v="63.2"/>
    <x v="0"/>
    <n v="1"/>
    <x v="172"/>
    <x v="7"/>
    <d v="1899-12-30T16:37:00"/>
    <s v="16"/>
    <d v="2024-08-21T00:00:00"/>
    <d v="1899-12-30T13:00:00"/>
    <x v="17"/>
    <s v="Mohammed Al Nahyan"/>
    <x v="2"/>
    <x v="0"/>
    <s v="Baby"/>
    <x v="0"/>
    <x v="2"/>
    <x v="2"/>
    <n v="63.2"/>
    <d v="2024-08-20T00:11:00"/>
    <d v="2024-08-20T00:11:00"/>
    <x v="1"/>
    <d v="2024-08-21T13:00:00"/>
    <d v="2024-08-21T00:11:00"/>
    <x v="0"/>
  </r>
  <r>
    <s v="ORD-20250223-04658"/>
    <x v="0"/>
    <s v="HMP-001"/>
    <x v="11"/>
    <n v="68.27"/>
    <x v="9"/>
    <n v="5"/>
    <x v="42"/>
    <x v="5"/>
    <d v="1899-12-30T19:26:00"/>
    <s v="19"/>
    <d v="2025-02-25T00:00:00"/>
    <d v="1899-12-30T19:23:00"/>
    <x v="3"/>
    <s v="Ayesha Patel"/>
    <x v="0"/>
    <x v="1"/>
    <s v="Hamper"/>
    <x v="2"/>
    <x v="1"/>
    <x v="1"/>
    <n v="341.34999999999997"/>
    <d v="2025-02-23T00:22:00"/>
    <d v="2024-08-01T00:11:00"/>
    <x v="0"/>
    <d v="2025-02-25T19:23:00"/>
    <d v="2025-02-24T00:22:00"/>
    <x v="0"/>
  </r>
  <r>
    <s v="ORD-20240825-04659"/>
    <x v="0"/>
    <s v="PAF-001"/>
    <x v="12"/>
    <n v="20.65"/>
    <x v="11"/>
    <n v="1"/>
    <x v="369"/>
    <x v="7"/>
    <d v="1899-12-30T18:10:00"/>
    <s v="18"/>
    <d v="2024-08-26T00:00:00"/>
    <d v="1899-12-30T20:10:00"/>
    <x v="7"/>
    <s v="Hassan Al Shamsi"/>
    <x v="0"/>
    <x v="1"/>
    <s v="Bakery"/>
    <x v="0"/>
    <x v="1"/>
    <x v="1"/>
    <n v="20.65"/>
    <d v="2024-08-25T00:44:00"/>
    <d v="2024-08-04T00:25:00"/>
    <x v="0"/>
    <d v="2024-08-26T20:10:00"/>
    <d v="2024-08-26T00:44:00"/>
    <x v="0"/>
  </r>
  <r>
    <s v="ORD-20250224-04660"/>
    <x v="0"/>
    <s v="HMP-001"/>
    <x v="11"/>
    <n v="81.17"/>
    <x v="9"/>
    <n v="3"/>
    <x v="34"/>
    <x v="5"/>
    <d v="1899-12-30T21:03:00"/>
    <s v="21"/>
    <d v="2025-02-26T00:00:00"/>
    <d v="1899-12-30T16:28:00"/>
    <x v="19"/>
    <s v="Hassan Hussain"/>
    <x v="0"/>
    <x v="0"/>
    <s v="Hamper"/>
    <x v="2"/>
    <x v="3"/>
    <x v="1"/>
    <n v="243.51"/>
    <d v="2025-02-24T00:33:00"/>
    <d v="2024-08-02T01:15:00"/>
    <x v="0"/>
    <d v="2025-02-26T16:28:00"/>
    <d v="2025-02-25T00:33:00"/>
    <x v="0"/>
  </r>
  <r>
    <s v="ORD-20250425-04661"/>
    <x v="0"/>
    <s v="GFT-001"/>
    <x v="2"/>
    <n v="36.4"/>
    <x v="10"/>
    <n v="1"/>
    <x v="327"/>
    <x v="0"/>
    <d v="1899-12-30T10:55:00"/>
    <s v="10"/>
    <d v="2025-04-25T00:00:00"/>
    <d v="1899-12-30T16:55:00"/>
    <x v="19"/>
    <s v="Noor Al Mazrouei"/>
    <x v="0"/>
    <x v="1"/>
    <s v="Gifting"/>
    <x v="1"/>
    <x v="0"/>
    <x v="1"/>
    <n v="36.4"/>
    <d v="2025-04-25T00:11:00"/>
    <d v="2024-08-18T01:07:00"/>
    <x v="0"/>
    <d v="2025-04-25T16:55:00"/>
    <d v="2025-04-26T00:11:00"/>
    <x v="1"/>
  </r>
  <r>
    <s v="ORD-20240814-04662"/>
    <x v="0"/>
    <s v="DAT-001"/>
    <x v="6"/>
    <n v="29.58"/>
    <x v="4"/>
    <n v="1"/>
    <x v="244"/>
    <x v="7"/>
    <d v="1899-12-30T11:28:00"/>
    <s v="11"/>
    <d v="2024-08-14T00:00:00"/>
    <d v="1899-12-30T18:28:00"/>
    <x v="17"/>
    <s v="Sara Shah"/>
    <x v="2"/>
    <x v="0"/>
    <s v="Dates &amp; Sweets"/>
    <x v="1"/>
    <x v="0"/>
    <x v="1"/>
    <n v="29.58"/>
    <d v="2024-08-14T01:18:00"/>
    <d v="2024-08-06T00:44:00"/>
    <x v="0"/>
    <d v="2024-08-14T18:28:00"/>
    <d v="2024-08-15T01:18:00"/>
    <x v="1"/>
  </r>
  <r>
    <s v="ORD-20241225-04663"/>
    <x v="0"/>
    <s v="PRF-001"/>
    <x v="14"/>
    <n v="120.75"/>
    <x v="12"/>
    <n v="1"/>
    <x v="221"/>
    <x v="11"/>
    <d v="1899-12-30T12:46:00"/>
    <s v="12"/>
    <d v="2024-12-25T00:00:00"/>
    <d v="1899-12-30T19:46:00"/>
    <x v="26"/>
    <s v="Omar Al Mazrouei"/>
    <x v="1"/>
    <x v="1"/>
    <s v="Perfume"/>
    <x v="1"/>
    <x v="1"/>
    <x v="0"/>
    <n v="120.75"/>
    <d v="2024-12-25T00:44:00"/>
    <d v="2024-09-09T00:11:00"/>
    <x v="0"/>
    <d v="2024-12-25T19:46:00"/>
    <d v="2024-12-26T00:44:00"/>
    <x v="1"/>
  </r>
  <r>
    <s v="ORD-20240808-04664"/>
    <x v="0"/>
    <s v="FLW-001"/>
    <x v="1"/>
    <n v="50.57"/>
    <x v="11"/>
    <n v="1"/>
    <x v="326"/>
    <x v="7"/>
    <d v="1899-12-30T11:08:00"/>
    <s v="11"/>
    <d v="2024-08-08T00:00:00"/>
    <d v="1899-12-30T15:08:00"/>
    <x v="3"/>
    <s v="Mohammed Al Marri"/>
    <x v="0"/>
    <x v="0"/>
    <s v="Flowers"/>
    <x v="1"/>
    <x v="2"/>
    <x v="2"/>
    <n v="50.57"/>
    <d v="2024-08-08T01:29:00"/>
    <d v="2024-08-01T00:56:00"/>
    <x v="0"/>
    <d v="2024-08-08T15:08:00"/>
    <d v="2024-08-09T01:29:00"/>
    <x v="1"/>
  </r>
  <r>
    <s v="ORD-20250110-04665"/>
    <x v="0"/>
    <s v="FLW-002"/>
    <x v="5"/>
    <n v="55.89"/>
    <x v="3"/>
    <n v="1"/>
    <x v="101"/>
    <x v="4"/>
    <d v="1899-12-30T09:43:00"/>
    <s v="9"/>
    <d v="2025-01-11T00:00:00"/>
    <d v="1899-12-30T10:43:00"/>
    <x v="6"/>
    <s v="Yousef Al Nahyan"/>
    <x v="0"/>
    <x v="1"/>
    <s v="Flowers"/>
    <x v="0"/>
    <x v="1"/>
    <x v="2"/>
    <n v="55.89"/>
    <d v="2025-01-10T00:11:00"/>
    <d v="2024-08-01T01:25:00"/>
    <x v="0"/>
    <d v="2025-01-11T10:43:00"/>
    <d v="2025-01-11T00:11:00"/>
    <x v="0"/>
  </r>
  <r>
    <s v="ORD-20240818-04666"/>
    <x v="0"/>
    <s v="CRP-001"/>
    <x v="4"/>
    <n v="150.55000000000001"/>
    <x v="4"/>
    <n v="3"/>
    <x v="214"/>
    <x v="7"/>
    <d v="1899-12-30T17:54:00"/>
    <s v="17"/>
    <d v="2024-08-19T00:00:00"/>
    <d v="1899-12-30T20:54:00"/>
    <x v="15"/>
    <s v="Yousef Al Marri"/>
    <x v="2"/>
    <x v="0"/>
    <s v="Hamper"/>
    <x v="0"/>
    <x v="3"/>
    <x v="1"/>
    <n v="451.65000000000003"/>
    <d v="2024-08-18T00:33:00"/>
    <d v="2024-08-18T00:33:00"/>
    <x v="1"/>
    <d v="2024-08-19T20:54:00"/>
    <d v="2024-08-19T00:33:00"/>
    <x v="0"/>
  </r>
  <r>
    <s v="ORD-20240920-04667"/>
    <x v="0"/>
    <s v="PRF-001"/>
    <x v="14"/>
    <n v="109.69"/>
    <x v="2"/>
    <n v="2"/>
    <x v="66"/>
    <x v="3"/>
    <d v="1899-12-30T12:19:00"/>
    <s v="12"/>
    <d v="2024-09-20T00:00:00"/>
    <d v="1899-12-30T18:19:00"/>
    <x v="18"/>
    <s v="Aisha Al Mansoori"/>
    <x v="1"/>
    <x v="1"/>
    <s v="Perfume"/>
    <x v="1"/>
    <x v="5"/>
    <x v="2"/>
    <n v="219.38"/>
    <d v="2024-09-20T00:44:00"/>
    <d v="2024-08-06T00:33:00"/>
    <x v="0"/>
    <d v="2024-09-20T18:19:00"/>
    <d v="2024-09-21T00:44:00"/>
    <x v="1"/>
  </r>
  <r>
    <s v="ORD-20240826-04668"/>
    <x v="0"/>
    <s v="HOM-001"/>
    <x v="3"/>
    <n v="30.19"/>
    <x v="2"/>
    <n v="1"/>
    <x v="32"/>
    <x v="7"/>
    <d v="1899-12-30T18:55:00"/>
    <s v="18"/>
    <d v="2024-08-27T00:00:00"/>
    <d v="1899-12-30T19:55:00"/>
    <x v="36"/>
    <s v="Sara Shaikh"/>
    <x v="6"/>
    <x v="1"/>
    <s v="Home Fragrance"/>
    <x v="0"/>
    <x v="2"/>
    <x v="0"/>
    <n v="30.19"/>
    <d v="2024-08-26T00:44:00"/>
    <d v="2024-08-22T01:18:00"/>
    <x v="0"/>
    <d v="2024-08-27T19:55:00"/>
    <d v="2024-08-27T00:44:00"/>
    <x v="0"/>
  </r>
  <r>
    <s v="ORD-20250312-04669"/>
    <x v="0"/>
    <s v="BBY-001"/>
    <x v="16"/>
    <n v="62.5"/>
    <x v="0"/>
    <n v="1"/>
    <x v="71"/>
    <x v="2"/>
    <d v="1899-12-30T09:15:00"/>
    <s v="9"/>
    <d v="2025-03-12T00:00:00"/>
    <d v="1899-12-30T13:15:00"/>
    <x v="16"/>
    <s v="Mohammed Al Falasi"/>
    <x v="0"/>
    <x v="1"/>
    <s v="Baby"/>
    <x v="1"/>
    <x v="4"/>
    <x v="0"/>
    <n v="62.5"/>
    <d v="2025-03-12T01:07:00"/>
    <d v="2024-11-19T00:25:00"/>
    <x v="0"/>
    <d v="2025-03-12T13:15:00"/>
    <d v="2025-03-13T01:07:00"/>
    <x v="1"/>
  </r>
  <r>
    <s v="ORD-20240929-04670"/>
    <x v="0"/>
    <s v="CKE-001"/>
    <x v="7"/>
    <n v="66.17"/>
    <x v="5"/>
    <n v="2"/>
    <x v="36"/>
    <x v="3"/>
    <d v="1899-12-30T13:54:00"/>
    <s v="13"/>
    <d v="2024-09-29T00:00:00"/>
    <d v="1899-12-30T19:54:00"/>
    <x v="10"/>
    <s v="Ali Verma"/>
    <x v="1"/>
    <x v="0"/>
    <s v="Cakes"/>
    <x v="1"/>
    <x v="1"/>
    <x v="1"/>
    <n v="132.34"/>
    <d v="2024-09-29T01:07:00"/>
    <d v="2024-08-18T00:44:00"/>
    <x v="0"/>
    <d v="2024-09-29T19:54:00"/>
    <d v="2024-09-30T01:07:00"/>
    <x v="1"/>
  </r>
  <r>
    <s v="ORD-20241223-04671"/>
    <x v="0"/>
    <s v="TOY-001"/>
    <x v="0"/>
    <n v="17.940000000000001"/>
    <x v="5"/>
    <n v="2"/>
    <x v="336"/>
    <x v="11"/>
    <d v="1899-12-30T19:47:00"/>
    <s v="19"/>
    <d v="2024-12-24T00:00:00"/>
    <d v="1899-12-30T20:47:00"/>
    <x v="24"/>
    <s v="Aijaz Patel"/>
    <x v="1"/>
    <x v="0"/>
    <s v="Toys"/>
    <x v="0"/>
    <x v="1"/>
    <x v="1"/>
    <n v="35.880000000000003"/>
    <d v="2024-12-23T00:56:00"/>
    <d v="2024-08-31T01:15:00"/>
    <x v="0"/>
    <d v="2024-12-24T20:47:00"/>
    <d v="2024-12-24T00:56:00"/>
    <x v="0"/>
  </r>
  <r>
    <s v="ORD-20250327-04672"/>
    <x v="0"/>
    <s v="PER-001"/>
    <x v="10"/>
    <n v="10.65"/>
    <x v="5"/>
    <n v="1"/>
    <x v="181"/>
    <x v="2"/>
    <d v="1899-12-30T13:37:00"/>
    <s v="13"/>
    <d v="2025-03-27T00:00:00"/>
    <d v="1899-12-30T19:37:00"/>
    <x v="2"/>
    <s v="Emma Jones"/>
    <x v="0"/>
    <x v="1"/>
    <s v="Personalized"/>
    <x v="1"/>
    <x v="1"/>
    <x v="0"/>
    <n v="10.65"/>
    <d v="2025-03-27T00:11:00"/>
    <d v="2024-08-06T00:22:00"/>
    <x v="0"/>
    <d v="2025-03-27T19:37:00"/>
    <d v="2025-03-28T00:11:00"/>
    <x v="1"/>
  </r>
  <r>
    <s v="ORD-20241219-04673"/>
    <x v="0"/>
    <s v="PAF-001"/>
    <x v="12"/>
    <n v="21.76"/>
    <x v="11"/>
    <n v="4"/>
    <x v="124"/>
    <x v="11"/>
    <d v="1899-12-30T10:22:00"/>
    <s v="10"/>
    <d v="2024-12-20T00:00:00"/>
    <d v="1899-12-30T12:22:00"/>
    <x v="11"/>
    <s v="Rakesh Shah"/>
    <x v="0"/>
    <x v="1"/>
    <s v="Bakery"/>
    <x v="0"/>
    <x v="3"/>
    <x v="1"/>
    <n v="87.04"/>
    <d v="2024-12-19T00:44:00"/>
    <d v="2024-08-14T01:07:00"/>
    <x v="0"/>
    <d v="2024-12-20T12:22:00"/>
    <d v="2024-12-20T00:44:00"/>
    <x v="0"/>
  </r>
  <r>
    <s v="ORD-20250515-04674"/>
    <x v="0"/>
    <s v="CHC-001"/>
    <x v="17"/>
    <n v="18.75"/>
    <x v="1"/>
    <n v="2"/>
    <x v="111"/>
    <x v="1"/>
    <d v="1899-12-30T10:12:00"/>
    <s v="10"/>
    <d v="2025-05-15T00:00:00"/>
    <d v="1899-12-30T15:12:00"/>
    <x v="31"/>
    <s v="Mohammed Al Falasi"/>
    <x v="5"/>
    <x v="0"/>
    <s v="Chocolate"/>
    <x v="1"/>
    <x v="1"/>
    <x v="1"/>
    <n v="37.5"/>
    <d v="2025-05-15T00:25:00"/>
    <d v="2024-11-19T00:25:00"/>
    <x v="0"/>
    <d v="2025-05-15T15:12:00"/>
    <d v="2025-05-16T00:25:00"/>
    <x v="1"/>
  </r>
  <r>
    <s v="ORD-20250416-04675"/>
    <x v="0"/>
    <s v="PRF-001"/>
    <x v="14"/>
    <n v="136.06"/>
    <x v="12"/>
    <n v="1"/>
    <x v="85"/>
    <x v="0"/>
    <d v="1899-12-30T20:30:00"/>
    <s v="20"/>
    <d v="2025-04-18T00:00:00"/>
    <d v="1899-12-30T15:35:00"/>
    <x v="15"/>
    <s v="Imran Kumar"/>
    <x v="2"/>
    <x v="1"/>
    <s v="Perfume"/>
    <x v="2"/>
    <x v="3"/>
    <x v="0"/>
    <n v="136.06"/>
    <d v="2025-04-16T01:07:00"/>
    <d v="2024-09-05T01:07:00"/>
    <x v="0"/>
    <d v="2025-04-18T15:35:00"/>
    <d v="2025-04-17T01:07:00"/>
    <x v="0"/>
  </r>
  <r>
    <s v="ORD-20250321-04676"/>
    <x v="0"/>
    <s v="GFT-001"/>
    <x v="2"/>
    <n v="33.35"/>
    <x v="12"/>
    <n v="2"/>
    <x v="80"/>
    <x v="2"/>
    <d v="1899-12-30T09:47:00"/>
    <s v="9"/>
    <d v="2025-03-22T00:00:00"/>
    <d v="1899-12-30T09:47:00"/>
    <x v="8"/>
    <s v="Abdullah Al Mazrouei"/>
    <x v="2"/>
    <x v="0"/>
    <s v="Gifting"/>
    <x v="0"/>
    <x v="6"/>
    <x v="2"/>
    <n v="66.7"/>
    <d v="2025-03-21T01:29:00"/>
    <d v="2024-08-08T00:25:00"/>
    <x v="0"/>
    <d v="2025-03-22T09:47:00"/>
    <d v="2025-03-22T01:29:00"/>
    <x v="0"/>
  </r>
  <r>
    <s v="ORD-20250607-04677"/>
    <x v="0"/>
    <s v="FLW-002"/>
    <x v="5"/>
    <n v="48.04"/>
    <x v="3"/>
    <n v="1"/>
    <x v="199"/>
    <x v="6"/>
    <d v="1899-12-30T21:59:00"/>
    <s v="21"/>
    <d v="2025-06-09T00:00:00"/>
    <d v="1899-12-30T18:45:00"/>
    <x v="29"/>
    <s v="Hassan Al Nuaimi"/>
    <x v="2"/>
    <x v="0"/>
    <s v="Flowers"/>
    <x v="2"/>
    <x v="1"/>
    <x v="2"/>
    <n v="48.04"/>
    <d v="2025-06-07T00:22:00"/>
    <d v="2024-11-14T00:44:00"/>
    <x v="0"/>
    <d v="2025-06-09T18:45:00"/>
    <d v="2025-06-08T00:22:00"/>
    <x v="0"/>
  </r>
  <r>
    <s v="ORD-20250110-04678"/>
    <x v="0"/>
    <s v="PER-002"/>
    <x v="15"/>
    <n v="21.31"/>
    <x v="0"/>
    <n v="1"/>
    <x v="101"/>
    <x v="4"/>
    <d v="1899-12-30T09:19:00"/>
    <s v="9"/>
    <d v="2025-01-11T00:00:00"/>
    <d v="1899-12-30T15:19:00"/>
    <x v="19"/>
    <s v="Ahmed Al Suwaidi"/>
    <x v="0"/>
    <x v="1"/>
    <s v="Personalized"/>
    <x v="0"/>
    <x v="6"/>
    <x v="1"/>
    <n v="21.31"/>
    <d v="2025-01-10T00:44:00"/>
    <d v="2024-09-22T00:11:00"/>
    <x v="0"/>
    <d v="2025-01-11T15:19:00"/>
    <d v="2025-01-11T00:44:00"/>
    <x v="0"/>
  </r>
  <r>
    <s v="ORD-20250313-04679"/>
    <x v="0"/>
    <s v="GFT-001"/>
    <x v="2"/>
    <n v="31.13"/>
    <x v="3"/>
    <n v="3"/>
    <x v="45"/>
    <x v="2"/>
    <d v="1899-12-30T11:02:00"/>
    <s v="11"/>
    <d v="2025-03-13T00:00:00"/>
    <d v="1899-12-30T16:02:00"/>
    <x v="4"/>
    <s v="Ali Chaudhry"/>
    <x v="0"/>
    <x v="0"/>
    <s v="Gifting"/>
    <x v="1"/>
    <x v="3"/>
    <x v="0"/>
    <n v="93.39"/>
    <d v="2025-03-13T00:22:00"/>
    <d v="2024-08-07T00:11:00"/>
    <x v="0"/>
    <d v="2025-03-13T16:02:00"/>
    <d v="2025-03-14T00:22:00"/>
    <x v="1"/>
  </r>
  <r>
    <s v="ORD-20241028-04680"/>
    <x v="0"/>
    <s v="GFT-001"/>
    <x v="2"/>
    <n v="33.78"/>
    <x v="2"/>
    <n v="1"/>
    <x v="213"/>
    <x v="10"/>
    <d v="1899-12-30T20:22:00"/>
    <s v="20"/>
    <d v="2024-10-30T00:00:00"/>
    <d v="1899-12-30T15:22:00"/>
    <x v="15"/>
    <s v="Khalid Al Nuaimi"/>
    <x v="2"/>
    <x v="0"/>
    <s v="Gifting"/>
    <x v="2"/>
    <x v="0"/>
    <x v="1"/>
    <n v="33.78"/>
    <d v="2024-10-28T00:11:00"/>
    <d v="2024-08-14T01:18:00"/>
    <x v="0"/>
    <d v="2024-10-30T15:22:00"/>
    <d v="2024-10-29T00:11:00"/>
    <x v="0"/>
  </r>
  <r>
    <s v="ORD-20250624-04681"/>
    <x v="0"/>
    <s v="CHC-001"/>
    <x v="17"/>
    <n v="17.63"/>
    <x v="1"/>
    <n v="1"/>
    <x v="346"/>
    <x v="6"/>
    <d v="1899-12-30T11:34:00"/>
    <s v="11"/>
    <d v="2025-06-24T00:00:00"/>
    <d v="1899-12-30T14:34:00"/>
    <x v="10"/>
    <s v="Mohammed Al Falasi"/>
    <x v="1"/>
    <x v="0"/>
    <s v="Chocolate"/>
    <x v="1"/>
    <x v="1"/>
    <x v="1"/>
    <n v="17.63"/>
    <d v="2025-06-24T00:44:00"/>
    <d v="2024-11-19T00:25:00"/>
    <x v="0"/>
    <d v="2025-06-24T14:34:00"/>
    <d v="2025-06-25T00:44:00"/>
    <x v="1"/>
  </r>
  <r>
    <s v="ORD-20250202-04682"/>
    <x v="0"/>
    <s v="HMP-002"/>
    <x v="8"/>
    <n v="84.53"/>
    <x v="4"/>
    <n v="1"/>
    <x v="305"/>
    <x v="5"/>
    <d v="1899-12-30T13:31:00"/>
    <s v="13"/>
    <d v="2025-02-03T00:00:00"/>
    <d v="1899-12-30T16:31:00"/>
    <x v="14"/>
    <s v="Neha Patel"/>
    <x v="1"/>
    <x v="1"/>
    <s v="Hamper"/>
    <x v="0"/>
    <x v="0"/>
    <x v="1"/>
    <n v="84.53"/>
    <d v="2025-02-02T00:44:00"/>
    <d v="2024-08-17T01:29:00"/>
    <x v="0"/>
    <d v="2025-02-03T16:31:00"/>
    <d v="2025-02-03T00:44:00"/>
    <x v="0"/>
  </r>
  <r>
    <s v="ORD-20250509-04683"/>
    <x v="0"/>
    <s v="FLW-002"/>
    <x v="5"/>
    <n v="58.03"/>
    <x v="3"/>
    <n v="1"/>
    <x v="353"/>
    <x v="1"/>
    <d v="1899-12-30T10:43:00"/>
    <s v="10"/>
    <d v="2025-05-09T00:00:00"/>
    <d v="1899-12-30T16:43:00"/>
    <x v="31"/>
    <s v="Fatima Al Falasi"/>
    <x v="5"/>
    <x v="0"/>
    <s v="Flowers"/>
    <x v="1"/>
    <x v="0"/>
    <x v="0"/>
    <n v="58.03"/>
    <d v="2025-05-09T01:18:00"/>
    <d v="2024-08-22T00:33:00"/>
    <x v="0"/>
    <d v="2025-05-09T16:43:00"/>
    <d v="2025-05-10T01:18:00"/>
    <x v="1"/>
  </r>
  <r>
    <s v="ORD-20250524-04684"/>
    <x v="0"/>
    <s v="GFT-001"/>
    <x v="2"/>
    <n v="33.090000000000003"/>
    <x v="6"/>
    <n v="1"/>
    <x v="114"/>
    <x v="1"/>
    <d v="1899-12-30T15:10:00"/>
    <s v="15"/>
    <d v="2025-05-25T00:00:00"/>
    <d v="1899-12-30T19:10:00"/>
    <x v="26"/>
    <s v="Meera Patel"/>
    <x v="1"/>
    <x v="1"/>
    <s v="Gifting"/>
    <x v="0"/>
    <x v="1"/>
    <x v="1"/>
    <n v="33.090000000000003"/>
    <d v="2025-05-24T00:44:00"/>
    <d v="2024-08-03T00:22:00"/>
    <x v="0"/>
    <d v="2025-05-25T19:10:00"/>
    <d v="2025-05-25T00:44:00"/>
    <x v="0"/>
  </r>
  <r>
    <s v="ORD-20250404-04685"/>
    <x v="0"/>
    <s v="PRF-001"/>
    <x v="14"/>
    <n v="117.37"/>
    <x v="12"/>
    <n v="1"/>
    <x v="331"/>
    <x v="0"/>
    <d v="1899-12-30T11:22:00"/>
    <s v="11"/>
    <d v="2025-04-04T00:00:00"/>
    <d v="1899-12-30T14:22:00"/>
    <x v="3"/>
    <s v="Daniel Williams"/>
    <x v="0"/>
    <x v="0"/>
    <s v="Perfume"/>
    <x v="1"/>
    <x v="0"/>
    <x v="1"/>
    <n v="117.37"/>
    <d v="2025-04-04T00:11:00"/>
    <d v="2024-08-12T00:00:00"/>
    <x v="0"/>
    <d v="2025-04-04T14:22:00"/>
    <d v="2025-04-05T00:11:00"/>
    <x v="1"/>
  </r>
  <r>
    <s v="ORD-20241209-04686"/>
    <x v="0"/>
    <s v="TOY-001"/>
    <x v="0"/>
    <n v="17.98"/>
    <x v="5"/>
    <n v="1"/>
    <x v="310"/>
    <x v="11"/>
    <d v="1899-12-30T11:40:00"/>
    <s v="11"/>
    <d v="2024-12-09T00:00:00"/>
    <d v="1899-12-30T14:40:00"/>
    <x v="3"/>
    <s v="David Williams"/>
    <x v="0"/>
    <x v="1"/>
    <s v="Toys"/>
    <x v="1"/>
    <x v="3"/>
    <x v="1"/>
    <n v="17.98"/>
    <d v="2024-12-09T00:11:00"/>
    <d v="2024-12-09T00:11:00"/>
    <x v="1"/>
    <d v="2024-12-09T14:40:00"/>
    <d v="2024-12-10T00:11:00"/>
    <x v="1"/>
  </r>
  <r>
    <s v="ORD-20250228-04687"/>
    <x v="0"/>
    <s v="HOM-001"/>
    <x v="3"/>
    <n v="30.36"/>
    <x v="11"/>
    <n v="1"/>
    <x v="158"/>
    <x v="5"/>
    <d v="1899-12-30T11:24:00"/>
    <s v="11"/>
    <d v="2025-03-02T00:00:00"/>
    <d v="1899-12-30T14:24:00"/>
    <x v="12"/>
    <s v="Neha Khan"/>
    <x v="1"/>
    <x v="0"/>
    <s v="Home Fragrance"/>
    <x v="2"/>
    <x v="1"/>
    <x v="0"/>
    <n v="30.36"/>
    <d v="2025-02-28T01:15:00"/>
    <d v="2024-08-04T00:56:00"/>
    <x v="0"/>
    <d v="2025-03-02T14:24:00"/>
    <d v="2025-03-01T01:15:00"/>
    <x v="0"/>
  </r>
  <r>
    <s v="ORD-20250720-04688"/>
    <x v="0"/>
    <s v="FLW-001"/>
    <x v="1"/>
    <n v="49.38"/>
    <x v="0"/>
    <n v="3"/>
    <x v="63"/>
    <x v="8"/>
    <d v="1899-12-30T18:00:00"/>
    <s v="18"/>
    <d v="2025-07-22T00:00:00"/>
    <d v="1899-12-30T13:58:00"/>
    <x v="5"/>
    <s v="Khalid Al Bateen"/>
    <x v="2"/>
    <x v="0"/>
    <s v="Flowers"/>
    <x v="2"/>
    <x v="1"/>
    <x v="0"/>
    <n v="148.14000000000001"/>
    <d v="2025-07-20T01:15:00"/>
    <d v="2024-08-02T00:22:00"/>
    <x v="0"/>
    <d v="2025-07-22T13:58:00"/>
    <d v="2025-07-21T01:15:00"/>
    <x v="0"/>
  </r>
  <r>
    <s v="ORD-20250620-04689"/>
    <x v="0"/>
    <s v="DAT-001"/>
    <x v="6"/>
    <n v="31.51"/>
    <x v="4"/>
    <n v="1"/>
    <x v="296"/>
    <x v="6"/>
    <d v="1899-12-30T20:22:00"/>
    <s v="20"/>
    <d v="2025-06-22T00:00:00"/>
    <d v="1899-12-30T20:54:00"/>
    <x v="18"/>
    <s v="Arjun Shaikh"/>
    <x v="1"/>
    <x v="0"/>
    <s v="Dates &amp; Sweets"/>
    <x v="2"/>
    <x v="0"/>
    <x v="0"/>
    <n v="31.51"/>
    <d v="2025-06-20T00:11:00"/>
    <d v="2024-08-04T00:25:00"/>
    <x v="0"/>
    <d v="2025-06-22T20:54:00"/>
    <d v="2025-06-21T00:11:00"/>
    <x v="0"/>
  </r>
  <r>
    <s v="ORD-20241107-04690"/>
    <x v="0"/>
    <s v="CRP-001"/>
    <x v="4"/>
    <n v="154.71"/>
    <x v="4"/>
    <n v="5"/>
    <x v="377"/>
    <x v="9"/>
    <d v="1899-12-30T20:06:00"/>
    <s v="20"/>
    <d v="2024-11-09T00:00:00"/>
    <d v="1899-12-30T20:25:00"/>
    <x v="12"/>
    <s v="Fatima Al Suwaidi"/>
    <x v="1"/>
    <x v="1"/>
    <s v="Hamper"/>
    <x v="2"/>
    <x v="0"/>
    <x v="0"/>
    <n v="773.55000000000007"/>
    <d v="2024-11-07T01:15:00"/>
    <d v="2024-10-30T00:22:00"/>
    <x v="0"/>
    <d v="2024-11-09T20:25:00"/>
    <d v="2024-11-08T01:15:00"/>
    <x v="0"/>
  </r>
  <r>
    <s v="ORD-20240805-04691"/>
    <x v="0"/>
    <s v="TOY-001"/>
    <x v="0"/>
    <n v="18.649999999999999"/>
    <x v="0"/>
    <n v="1"/>
    <x v="195"/>
    <x v="7"/>
    <d v="1899-12-30T10:13:00"/>
    <s v="10"/>
    <d v="2024-08-05T00:00:00"/>
    <d v="1899-12-30T16:13:00"/>
    <x v="23"/>
    <s v="Emily Miller"/>
    <x v="5"/>
    <x v="0"/>
    <s v="Toys"/>
    <x v="1"/>
    <x v="2"/>
    <x v="1"/>
    <n v="18.649999999999999"/>
    <d v="2024-08-05T00:44:00"/>
    <d v="2024-08-05T00:44:00"/>
    <x v="1"/>
    <d v="2024-08-05T16:13:00"/>
    <d v="2024-08-06T00:44:00"/>
    <x v="1"/>
  </r>
  <r>
    <s v="ORD-20250523-04692"/>
    <x v="0"/>
    <s v="PER-001"/>
    <x v="10"/>
    <n v="10.48"/>
    <x v="5"/>
    <n v="1"/>
    <x v="294"/>
    <x v="1"/>
    <d v="1899-12-30T21:14:00"/>
    <s v="21"/>
    <d v="2025-05-24T00:00:00"/>
    <d v="1899-12-30T13:23:00"/>
    <x v="15"/>
    <s v="Faisal Al Suwaidi"/>
    <x v="2"/>
    <x v="1"/>
    <s v="Personalized"/>
    <x v="0"/>
    <x v="0"/>
    <x v="0"/>
    <n v="10.48"/>
    <d v="2025-05-23T00:22:00"/>
    <d v="2024-08-13T00:11:00"/>
    <x v="0"/>
    <d v="2025-05-24T13:23:00"/>
    <d v="2025-05-24T00:22:00"/>
    <x v="0"/>
  </r>
  <r>
    <s v="ORD-20250808-04693"/>
    <x v="0"/>
    <s v="CKE-001"/>
    <x v="7"/>
    <n v="55.22"/>
    <x v="8"/>
    <n v="1"/>
    <x v="236"/>
    <x v="7"/>
    <d v="1899-12-30T11:18:00"/>
    <s v="11"/>
    <d v="2025-08-10T00:00:00"/>
    <d v="1899-12-30T17:18:00"/>
    <x v="19"/>
    <s v="Meera Shaikh"/>
    <x v="0"/>
    <x v="0"/>
    <s v="Cakes"/>
    <x v="2"/>
    <x v="6"/>
    <x v="1"/>
    <n v="55.22"/>
    <d v="2025-08-08T00:33:00"/>
    <d v="2024-08-18T01:18:00"/>
    <x v="0"/>
    <d v="2025-08-10T17:18:00"/>
    <d v="2025-08-09T00:33:00"/>
    <x v="0"/>
  </r>
  <r>
    <s v="ORD-20240808-04694"/>
    <x v="0"/>
    <s v="GFT-001"/>
    <x v="2"/>
    <n v="36.340000000000003"/>
    <x v="12"/>
    <n v="1"/>
    <x v="326"/>
    <x v="7"/>
    <d v="1899-12-30T11:10:00"/>
    <s v="11"/>
    <d v="2024-08-08T00:00:00"/>
    <d v="1899-12-30T18:10:00"/>
    <x v="12"/>
    <s v="Rohit Hussain"/>
    <x v="1"/>
    <x v="1"/>
    <s v="Gifting"/>
    <x v="1"/>
    <x v="0"/>
    <x v="2"/>
    <n v="36.340000000000003"/>
    <d v="2024-08-08T01:18:00"/>
    <d v="2024-08-08T01:18:00"/>
    <x v="1"/>
    <d v="2024-08-08T18:10:00"/>
    <d v="2024-08-09T01:18:00"/>
    <x v="1"/>
  </r>
  <r>
    <s v="ORD-20241123-04695"/>
    <x v="0"/>
    <s v="HMP-002"/>
    <x v="8"/>
    <n v="89.96"/>
    <x v="7"/>
    <n v="2"/>
    <x v="62"/>
    <x v="9"/>
    <d v="1899-12-30T14:29:00"/>
    <s v="14"/>
    <d v="2024-11-23T00:00:00"/>
    <d v="1899-12-30T18:29:00"/>
    <x v="36"/>
    <s v="Arjun Hussain"/>
    <x v="6"/>
    <x v="0"/>
    <s v="Hamper"/>
    <x v="1"/>
    <x v="1"/>
    <x v="1"/>
    <n v="179.92"/>
    <d v="2024-11-23T00:22:00"/>
    <d v="2024-11-05T00:22:00"/>
    <x v="0"/>
    <d v="2024-11-23T18:29:00"/>
    <d v="2024-11-24T00:22:00"/>
    <x v="1"/>
  </r>
  <r>
    <s v="ORD-20241120-04696"/>
    <x v="0"/>
    <s v="PAF-001"/>
    <x v="12"/>
    <n v="20.78"/>
    <x v="8"/>
    <n v="2"/>
    <x v="106"/>
    <x v="9"/>
    <d v="1899-12-30T19:03:00"/>
    <s v="19"/>
    <d v="2024-11-22T00:00:00"/>
    <d v="1899-12-30T12:25:00"/>
    <x v="21"/>
    <s v="Arjun Shaikh"/>
    <x v="4"/>
    <x v="0"/>
    <s v="Bakery"/>
    <x v="2"/>
    <x v="1"/>
    <x v="1"/>
    <n v="41.56"/>
    <d v="2024-11-20T01:15:00"/>
    <d v="2024-08-04T00:25:00"/>
    <x v="0"/>
    <d v="2024-11-22T12:25:00"/>
    <d v="2024-11-21T01:15:00"/>
    <x v="0"/>
  </r>
  <r>
    <s v="ORD-20250523-04697"/>
    <x v="0"/>
    <s v="PRF-001"/>
    <x v="14"/>
    <n v="113.67"/>
    <x v="12"/>
    <n v="2"/>
    <x v="294"/>
    <x v="1"/>
    <d v="1899-12-30T17:18:00"/>
    <s v="17"/>
    <d v="2025-05-24T00:00:00"/>
    <d v="1899-12-30T17:18:00"/>
    <x v="12"/>
    <s v="Abdullah Al Shamsi"/>
    <x v="1"/>
    <x v="0"/>
    <s v="Perfume"/>
    <x v="0"/>
    <x v="0"/>
    <x v="0"/>
    <n v="227.34"/>
    <d v="2025-05-23T00:33:00"/>
    <d v="2024-08-23T00:56:00"/>
    <x v="0"/>
    <d v="2025-05-24T17:18:00"/>
    <d v="2025-05-24T00:33:00"/>
    <x v="0"/>
  </r>
  <r>
    <s v="ORD-20250127-04698"/>
    <x v="0"/>
    <s v="BAL-001"/>
    <x v="13"/>
    <n v="23.85"/>
    <x v="8"/>
    <n v="10"/>
    <x v="4"/>
    <x v="4"/>
    <d v="1899-12-30T12:34:00"/>
    <s v="12"/>
    <d v="2025-01-27T00:00:00"/>
    <d v="1899-12-30T19:34:00"/>
    <x v="31"/>
    <s v="Saeed Al Bateen"/>
    <x v="5"/>
    <x v="1"/>
    <s v="Balloons"/>
    <x v="1"/>
    <x v="4"/>
    <x v="0"/>
    <n v="238.5"/>
    <d v="2025-01-27T00:11:00"/>
    <d v="2024-10-26T00:56:00"/>
    <x v="0"/>
    <d v="2025-01-27T19:34:00"/>
    <d v="2025-01-28T00:11:00"/>
    <x v="1"/>
  </r>
  <r>
    <s v="ORD-20240807-04699"/>
    <x v="0"/>
    <s v="GFT-001"/>
    <x v="2"/>
    <n v="36.5"/>
    <x v="2"/>
    <n v="2"/>
    <x v="86"/>
    <x v="7"/>
    <d v="1899-12-30T20:11:00"/>
    <s v="20"/>
    <d v="2024-08-08T00:00:00"/>
    <d v="1899-12-30T15:08:00"/>
    <x v="0"/>
    <s v="Hassan Al Nahyan"/>
    <x v="0"/>
    <x v="0"/>
    <s v="Gifting"/>
    <x v="0"/>
    <x v="3"/>
    <x v="0"/>
    <n v="73"/>
    <d v="2024-08-07T00:22:00"/>
    <d v="2024-08-07T00:22:00"/>
    <x v="1"/>
    <d v="2024-08-08T15:08:00"/>
    <d v="2024-08-08T00:22:00"/>
    <x v="0"/>
  </r>
  <r>
    <s v="ORD-20240916-04700"/>
    <x v="0"/>
    <s v="GFT-001"/>
    <x v="2"/>
    <n v="37.89"/>
    <x v="1"/>
    <n v="4"/>
    <x v="109"/>
    <x v="3"/>
    <d v="1899-12-30T11:35:00"/>
    <s v="11"/>
    <d v="2024-09-16T00:00:00"/>
    <d v="1899-12-30T18:35:00"/>
    <x v="0"/>
    <s v="Aijaz Ahmed"/>
    <x v="0"/>
    <x v="0"/>
    <s v="Gifting"/>
    <x v="1"/>
    <x v="0"/>
    <x v="2"/>
    <n v="151.56"/>
    <d v="2024-09-16T01:29:00"/>
    <d v="2024-08-29T01:18:00"/>
    <x v="0"/>
    <d v="2024-09-16T18:35:00"/>
    <d v="2024-09-17T01:29:00"/>
    <x v="1"/>
  </r>
  <r>
    <s v="ORD-20250315-04701"/>
    <x v="0"/>
    <s v="FLW-002"/>
    <x v="5"/>
    <n v="53.21"/>
    <x v="3"/>
    <n v="1"/>
    <x v="166"/>
    <x v="2"/>
    <d v="1899-12-30T17:00:00"/>
    <s v="17"/>
    <d v="2025-03-16T00:00:00"/>
    <d v="1899-12-30T18:00:00"/>
    <x v="14"/>
    <s v="Omar Al Nuaimi"/>
    <x v="1"/>
    <x v="0"/>
    <s v="Flowers"/>
    <x v="0"/>
    <x v="1"/>
    <x v="0"/>
    <n v="53.21"/>
    <d v="2025-03-15T00:33:00"/>
    <d v="2024-08-03T00:22:00"/>
    <x v="0"/>
    <d v="2025-03-16T18:00:00"/>
    <d v="2025-03-16T00:33:00"/>
    <x v="0"/>
  </r>
  <r>
    <s v="ORD-20250421-04702"/>
    <x v="0"/>
    <s v="DAT-001"/>
    <x v="6"/>
    <n v="32.659999999999997"/>
    <x v="7"/>
    <n v="1"/>
    <x v="128"/>
    <x v="0"/>
    <d v="1899-12-30T09:42:00"/>
    <s v="9"/>
    <d v="2025-04-22T00:00:00"/>
    <d v="1899-12-30T12:42:00"/>
    <x v="25"/>
    <s v="Ahmed Al Shamsi"/>
    <x v="6"/>
    <x v="1"/>
    <s v="Dates &amp; Sweets"/>
    <x v="0"/>
    <x v="2"/>
    <x v="1"/>
    <n v="32.659999999999997"/>
    <d v="2025-04-21T01:07:00"/>
    <d v="2024-08-09T01:18:00"/>
    <x v="0"/>
    <d v="2025-04-22T12:42:00"/>
    <d v="2025-04-22T01:07:00"/>
    <x v="0"/>
  </r>
  <r>
    <s v="ORD-20250514-04703"/>
    <x v="0"/>
    <s v="HMP-001"/>
    <x v="11"/>
    <n v="75.739999999999995"/>
    <x v="10"/>
    <n v="1"/>
    <x v="197"/>
    <x v="1"/>
    <d v="1899-12-30T11:02:00"/>
    <s v="11"/>
    <d v="2025-05-15T00:00:00"/>
    <d v="1899-12-30T15:02:00"/>
    <x v="32"/>
    <s v="Emily Williams"/>
    <x v="6"/>
    <x v="0"/>
    <s v="Hamper"/>
    <x v="0"/>
    <x v="1"/>
    <x v="0"/>
    <n v="75.739999999999995"/>
    <d v="2025-05-14T00:22:00"/>
    <d v="2024-08-27T01:29:00"/>
    <x v="0"/>
    <d v="2025-05-15T15:02:00"/>
    <d v="2025-05-15T00:22:00"/>
    <x v="0"/>
  </r>
  <r>
    <s v="ORD-20250511-04704"/>
    <x v="0"/>
    <s v="PAF-001"/>
    <x v="12"/>
    <n v="21.78"/>
    <x v="8"/>
    <n v="1"/>
    <x v="321"/>
    <x v="1"/>
    <d v="1899-12-30T14:00:00"/>
    <s v="14"/>
    <d v="2025-05-11T00:00:00"/>
    <d v="1899-12-30T18:00:00"/>
    <x v="3"/>
    <s v="Ahmed Al Suwaidi"/>
    <x v="0"/>
    <x v="1"/>
    <s v="Bakery"/>
    <x v="1"/>
    <x v="1"/>
    <x v="1"/>
    <n v="21.78"/>
    <d v="2025-05-11T00:33:00"/>
    <d v="2024-09-22T00:11:00"/>
    <x v="0"/>
    <d v="2025-05-11T18:00:00"/>
    <d v="2025-05-12T00:33:00"/>
    <x v="1"/>
  </r>
  <r>
    <s v="ORD-20250713-04705"/>
    <x v="0"/>
    <s v="FLW-002"/>
    <x v="5"/>
    <n v="54.07"/>
    <x v="1"/>
    <n v="1"/>
    <x v="165"/>
    <x v="8"/>
    <d v="1899-12-30T20:32:00"/>
    <s v="20"/>
    <d v="2025-07-14T00:00:00"/>
    <d v="1899-12-30T13:04:00"/>
    <x v="4"/>
    <s v="Noor Al Suwaidi"/>
    <x v="0"/>
    <x v="0"/>
    <s v="Flowers"/>
    <x v="0"/>
    <x v="5"/>
    <x v="0"/>
    <n v="54.07"/>
    <d v="2025-07-13T00:56:00"/>
    <d v="2024-09-30T00:44:00"/>
    <x v="0"/>
    <d v="2025-07-14T13:04:00"/>
    <d v="2025-07-14T00:56:00"/>
    <x v="0"/>
  </r>
  <r>
    <s v="ORD-20250317-04706"/>
    <x v="0"/>
    <s v="HMP-001"/>
    <x v="11"/>
    <n v="79.48"/>
    <x v="10"/>
    <n v="2"/>
    <x v="11"/>
    <x v="2"/>
    <d v="1899-12-30T13:34:00"/>
    <s v="13"/>
    <d v="2025-03-19T00:00:00"/>
    <d v="1899-12-30T15:34:00"/>
    <x v="16"/>
    <s v="Farhan Iqbal"/>
    <x v="0"/>
    <x v="0"/>
    <s v="Hamper"/>
    <x v="2"/>
    <x v="0"/>
    <x v="0"/>
    <n v="158.96"/>
    <d v="2025-03-17T01:18:00"/>
    <d v="2024-08-05T00:56:00"/>
    <x v="0"/>
    <d v="2025-03-19T15:34:00"/>
    <d v="2025-03-18T01:18:00"/>
    <x v="0"/>
  </r>
  <r>
    <s v="ORD-20241231-04707"/>
    <x v="0"/>
    <s v="SWT-001"/>
    <x v="9"/>
    <n v="28.73"/>
    <x v="7"/>
    <n v="1"/>
    <x v="297"/>
    <x v="11"/>
    <d v="1899-12-30T09:18:00"/>
    <s v="9"/>
    <d v="2025-01-01T00:00:00"/>
    <d v="1899-12-30T12:18:00"/>
    <x v="26"/>
    <s v="Noor Al Hosani"/>
    <x v="1"/>
    <x v="0"/>
    <s v="Dates &amp; Sweets"/>
    <x v="0"/>
    <x v="1"/>
    <x v="0"/>
    <n v="28.73"/>
    <d v="2024-12-31T01:15:00"/>
    <d v="2024-08-30T00:33:00"/>
    <x v="0"/>
    <d v="2025-01-01T12:18:00"/>
    <d v="2025-01-01T01:15:00"/>
    <x v="0"/>
  </r>
  <r>
    <s v="ORD-20250727-04708"/>
    <x v="0"/>
    <s v="GFT-001"/>
    <x v="2"/>
    <n v="41.37"/>
    <x v="10"/>
    <n v="1"/>
    <x v="350"/>
    <x v="8"/>
    <d v="1899-12-30T11:09:00"/>
    <s v="11"/>
    <d v="2025-07-27T00:00:00"/>
    <d v="1899-12-30T17:09:00"/>
    <x v="8"/>
    <s v="Faisal Al Suwaidi"/>
    <x v="2"/>
    <x v="1"/>
    <s v="Gifting"/>
    <x v="1"/>
    <x v="1"/>
    <x v="0"/>
    <n v="41.37"/>
    <d v="2025-07-27T00:33:00"/>
    <d v="2024-08-13T00:11:00"/>
    <x v="0"/>
    <d v="2025-07-27T17:09:00"/>
    <d v="2025-07-28T00:33:00"/>
    <x v="1"/>
  </r>
  <r>
    <s v="ORD-20241207-04709"/>
    <x v="0"/>
    <s v="GFT-001"/>
    <x v="2"/>
    <n v="32.61"/>
    <x v="2"/>
    <n v="1"/>
    <x v="154"/>
    <x v="11"/>
    <d v="1899-12-30T18:52:00"/>
    <s v="18"/>
    <d v="2024-12-09T00:00:00"/>
    <d v="1899-12-30T20:40:00"/>
    <x v="16"/>
    <s v="Sana Hussain"/>
    <x v="0"/>
    <x v="1"/>
    <s v="Gifting"/>
    <x v="2"/>
    <x v="1"/>
    <x v="2"/>
    <n v="32.61"/>
    <d v="2024-12-07T00:11:00"/>
    <d v="2024-08-27T00:56:00"/>
    <x v="0"/>
    <d v="2024-12-09T20:40:00"/>
    <d v="2024-12-08T00:11:00"/>
    <x v="0"/>
  </r>
  <r>
    <s v="ORD-20250706-04710"/>
    <x v="0"/>
    <s v="HOM-001"/>
    <x v="3"/>
    <n v="31.24"/>
    <x v="11"/>
    <n v="1"/>
    <x v="357"/>
    <x v="8"/>
    <d v="1899-12-30T09:28:00"/>
    <s v="9"/>
    <d v="2025-07-07T00:00:00"/>
    <d v="1899-12-30T13:28:00"/>
    <x v="22"/>
    <s v="Sara Iqbal"/>
    <x v="5"/>
    <x v="1"/>
    <s v="Home Fragrance"/>
    <x v="0"/>
    <x v="1"/>
    <x v="1"/>
    <n v="31.24"/>
    <d v="2025-07-06T00:44:00"/>
    <d v="2024-08-04T01:18:00"/>
    <x v="0"/>
    <d v="2025-07-07T13:28:00"/>
    <d v="2025-07-07T00:44:00"/>
    <x v="0"/>
  </r>
  <r>
    <s v="ORD-20250127-04711"/>
    <x v="0"/>
    <s v="GFT-001"/>
    <x v="2"/>
    <n v="33.520000000000003"/>
    <x v="12"/>
    <n v="3"/>
    <x v="4"/>
    <x v="4"/>
    <d v="1899-12-30T13:53:00"/>
    <s v="13"/>
    <d v="2025-01-29T00:00:00"/>
    <d v="1899-12-30T16:53:00"/>
    <x v="9"/>
    <s v="Sana Verma"/>
    <x v="2"/>
    <x v="0"/>
    <s v="Gifting"/>
    <x v="2"/>
    <x v="5"/>
    <x v="1"/>
    <n v="100.56"/>
    <d v="2025-01-27T00:22:00"/>
    <d v="2024-09-10T01:07:00"/>
    <x v="0"/>
    <d v="2025-01-29T16:53:00"/>
    <d v="2025-01-28T00:22:00"/>
    <x v="0"/>
  </r>
  <r>
    <s v="ORD-20240916-04712"/>
    <x v="0"/>
    <s v="TOY-001"/>
    <x v="0"/>
    <n v="16.75"/>
    <x v="5"/>
    <n v="2"/>
    <x v="109"/>
    <x v="3"/>
    <d v="1899-12-30T11:41:00"/>
    <s v="11"/>
    <d v="2024-09-16T00:00:00"/>
    <d v="1899-12-30T14:41:00"/>
    <x v="3"/>
    <s v="Aijaz Kumar"/>
    <x v="0"/>
    <x v="1"/>
    <s v="Toys"/>
    <x v="1"/>
    <x v="0"/>
    <x v="2"/>
    <n v="33.5"/>
    <d v="2024-09-16T00:56:00"/>
    <d v="2024-08-05T00:56:00"/>
    <x v="0"/>
    <d v="2024-09-16T14:41:00"/>
    <d v="2024-09-17T00:56:00"/>
    <x v="1"/>
  </r>
  <r>
    <s v="ORD-20240907-04713"/>
    <x v="0"/>
    <s v="PER-001"/>
    <x v="10"/>
    <n v="11.99"/>
    <x v="8"/>
    <n v="1"/>
    <x v="319"/>
    <x v="3"/>
    <d v="1899-12-30T17:54:00"/>
    <s v="17"/>
    <d v="2024-09-08T00:00:00"/>
    <d v="1899-12-30T19:01:00"/>
    <x v="11"/>
    <s v="Abdullah Al Nahyan"/>
    <x v="0"/>
    <x v="1"/>
    <s v="Personalized"/>
    <x v="0"/>
    <x v="3"/>
    <x v="1"/>
    <n v="11.99"/>
    <d v="2024-09-07T00:33:00"/>
    <d v="2024-08-19T00:25:00"/>
    <x v="0"/>
    <d v="2024-09-08T19:01:00"/>
    <d v="2024-09-08T00:33:00"/>
    <x v="0"/>
  </r>
  <r>
    <s v="ORD-20241225-04714"/>
    <x v="0"/>
    <s v="PRF-001"/>
    <x v="14"/>
    <n v="121.32"/>
    <x v="12"/>
    <n v="1"/>
    <x v="221"/>
    <x v="11"/>
    <d v="1899-12-30T11:42:00"/>
    <s v="11"/>
    <d v="2024-12-25T00:00:00"/>
    <d v="1899-12-30T18:42:00"/>
    <x v="18"/>
    <s v="Rakesh Chaudhry"/>
    <x v="1"/>
    <x v="1"/>
    <s v="Perfume"/>
    <x v="1"/>
    <x v="5"/>
    <x v="0"/>
    <n v="121.32"/>
    <d v="2024-12-25T01:15:00"/>
    <d v="2024-11-17T00:56:00"/>
    <x v="0"/>
    <d v="2024-12-25T18:42:00"/>
    <d v="2024-12-26T01:15:00"/>
    <x v="1"/>
  </r>
  <r>
    <s v="ORD-20241029-04715"/>
    <x v="0"/>
    <s v="SWT-001"/>
    <x v="9"/>
    <n v="34.54"/>
    <x v="7"/>
    <n v="1"/>
    <x v="188"/>
    <x v="10"/>
    <d v="1899-12-30T10:25:00"/>
    <s v="10"/>
    <d v="2024-10-29T00:00:00"/>
    <d v="1899-12-30T14:25:00"/>
    <x v="14"/>
    <s v="Hamad Al Nahyan"/>
    <x v="1"/>
    <x v="0"/>
    <s v="Dates &amp; Sweets"/>
    <x v="1"/>
    <x v="1"/>
    <x v="1"/>
    <n v="34.54"/>
    <d v="2024-10-29T01:18:00"/>
    <d v="2024-08-03T01:18:00"/>
    <x v="0"/>
    <d v="2024-10-29T14:25:00"/>
    <d v="2024-10-30T01:18:00"/>
    <x v="1"/>
  </r>
  <r>
    <s v="ORD-20250706-04716"/>
    <x v="0"/>
    <s v="SWT-001"/>
    <x v="9"/>
    <n v="27.59"/>
    <x v="7"/>
    <n v="2"/>
    <x v="357"/>
    <x v="8"/>
    <d v="1899-12-30T09:11:00"/>
    <s v="9"/>
    <d v="2025-07-07T00:00:00"/>
    <d v="1899-12-30T09:11:00"/>
    <x v="2"/>
    <s v="Hina Kumar"/>
    <x v="0"/>
    <x v="0"/>
    <s v="Dates &amp; Sweets"/>
    <x v="0"/>
    <x v="1"/>
    <x v="1"/>
    <n v="55.18"/>
    <d v="2025-07-06T01:29:00"/>
    <d v="2024-10-29T00:22:00"/>
    <x v="0"/>
    <d v="2025-07-07T09:11:00"/>
    <d v="2025-07-07T01:29:00"/>
    <x v="0"/>
  </r>
  <r>
    <s v="ORD-20250119-04717"/>
    <x v="0"/>
    <s v="GFT-001"/>
    <x v="2"/>
    <n v="31.84"/>
    <x v="2"/>
    <n v="1"/>
    <x v="175"/>
    <x v="4"/>
    <d v="1899-12-30T16:43:00"/>
    <s v="16"/>
    <d v="2025-01-20T00:00:00"/>
    <d v="1899-12-30T20:43:00"/>
    <x v="7"/>
    <s v="Sophia Miller"/>
    <x v="0"/>
    <x v="1"/>
    <s v="Gifting"/>
    <x v="0"/>
    <x v="1"/>
    <x v="0"/>
    <n v="31.84"/>
    <d v="2025-01-19T01:18:00"/>
    <d v="2024-10-01T01:29:00"/>
    <x v="0"/>
    <d v="2025-01-20T20:43:00"/>
    <d v="2025-01-20T01:18:00"/>
    <x v="0"/>
  </r>
  <r>
    <s v="ORD-20250709-04718"/>
    <x v="0"/>
    <s v="FLW-002"/>
    <x v="5"/>
    <n v="56.2"/>
    <x v="2"/>
    <n v="1"/>
    <x v="22"/>
    <x v="8"/>
    <d v="1899-12-30T09:35:00"/>
    <s v="9"/>
    <d v="2025-07-09T00:00:00"/>
    <d v="1899-12-30T16:35:00"/>
    <x v="7"/>
    <s v="Priya Hussain"/>
    <x v="0"/>
    <x v="0"/>
    <s v="Flowers"/>
    <x v="1"/>
    <x v="0"/>
    <x v="2"/>
    <n v="56.2"/>
    <d v="2025-07-09T00:56:00"/>
    <d v="2024-08-07T00:25:00"/>
    <x v="0"/>
    <d v="2025-07-09T16:35:00"/>
    <d v="2025-07-10T00:56:00"/>
    <x v="1"/>
  </r>
  <r>
    <s v="ORD-20250211-04719"/>
    <x v="0"/>
    <s v="TOY-001"/>
    <x v="0"/>
    <n v="16.21"/>
    <x v="1"/>
    <n v="2"/>
    <x v="237"/>
    <x v="5"/>
    <d v="1899-12-30T10:23:00"/>
    <s v="10"/>
    <d v="2025-02-12T00:00:00"/>
    <d v="1899-12-30T13:23:00"/>
    <x v="17"/>
    <s v="Sara Iqbal"/>
    <x v="2"/>
    <x v="0"/>
    <s v="Toys"/>
    <x v="0"/>
    <x v="5"/>
    <x v="2"/>
    <n v="32.42"/>
    <d v="2025-02-11T01:29:00"/>
    <d v="2024-08-04T01:18:00"/>
    <x v="0"/>
    <d v="2025-02-12T13:23:00"/>
    <d v="2025-02-12T01:29:00"/>
    <x v="0"/>
  </r>
  <r>
    <s v="ORD-20250325-04720"/>
    <x v="0"/>
    <s v="CKE-001"/>
    <x v="7"/>
    <n v="54.6"/>
    <x v="5"/>
    <n v="1"/>
    <x v="361"/>
    <x v="2"/>
    <d v="1899-12-30T11:34:00"/>
    <s v="11"/>
    <d v="2025-03-25T00:00:00"/>
    <d v="1899-12-30T18:34:00"/>
    <x v="24"/>
    <s v="Zain Iqbal"/>
    <x v="1"/>
    <x v="0"/>
    <s v="Cakes"/>
    <x v="1"/>
    <x v="1"/>
    <x v="0"/>
    <n v="54.6"/>
    <d v="2025-03-25T00:44:00"/>
    <d v="2024-08-26T01:29:00"/>
    <x v="0"/>
    <d v="2025-03-25T18:34:00"/>
    <d v="2025-03-26T00:44:00"/>
    <x v="1"/>
  </r>
  <r>
    <s v="ORD-20241206-04721"/>
    <x v="0"/>
    <s v="FLW-002"/>
    <x v="5"/>
    <n v="55.07"/>
    <x v="10"/>
    <n v="2"/>
    <x v="324"/>
    <x v="11"/>
    <d v="1899-12-30T18:52:00"/>
    <s v="18"/>
    <d v="2024-12-07T00:00:00"/>
    <d v="1899-12-30T14:05:00"/>
    <x v="1"/>
    <s v="Khalid Al Suwaidi"/>
    <x v="1"/>
    <x v="1"/>
    <s v="Flowers"/>
    <x v="0"/>
    <x v="2"/>
    <x v="1"/>
    <n v="110.14"/>
    <d v="2024-12-06T00:11:00"/>
    <d v="2024-08-10T01:15:00"/>
    <x v="0"/>
    <d v="2024-12-07T14:05:00"/>
    <d v="2024-12-07T00:11:00"/>
    <x v="0"/>
  </r>
  <r>
    <s v="ORD-20250226-04722"/>
    <x v="0"/>
    <s v="FLW-002"/>
    <x v="5"/>
    <n v="58.5"/>
    <x v="10"/>
    <n v="3"/>
    <x v="264"/>
    <x v="5"/>
    <d v="1899-12-30T14:50:00"/>
    <s v="14"/>
    <d v="2025-02-28T00:00:00"/>
    <d v="1899-12-30T16:50:00"/>
    <x v="7"/>
    <s v="Hassan Al Falasi"/>
    <x v="0"/>
    <x v="0"/>
    <s v="Flowers"/>
    <x v="2"/>
    <x v="3"/>
    <x v="1"/>
    <n v="175.5"/>
    <d v="2025-02-26T00:56:00"/>
    <d v="2024-08-23T00:22:00"/>
    <x v="0"/>
    <d v="2025-02-28T16:50:00"/>
    <d v="2025-02-27T00:56:00"/>
    <x v="0"/>
  </r>
  <r>
    <s v="ORD-20250712-04723"/>
    <x v="0"/>
    <s v="HOM-001"/>
    <x v="3"/>
    <n v="32.340000000000003"/>
    <x v="6"/>
    <n v="4"/>
    <x v="343"/>
    <x v="8"/>
    <d v="1899-12-30T11:09:00"/>
    <s v="11"/>
    <d v="2025-07-12T00:00:00"/>
    <d v="1899-12-30T14:09:00"/>
    <x v="16"/>
    <s v="Hina Khan"/>
    <x v="0"/>
    <x v="0"/>
    <s v="Home Fragrance"/>
    <x v="1"/>
    <x v="2"/>
    <x v="1"/>
    <n v="129.36000000000001"/>
    <d v="2025-07-12T00:33:00"/>
    <d v="2024-08-13T00:33:00"/>
    <x v="0"/>
    <d v="2025-07-12T14:09:00"/>
    <d v="2025-07-13T00:33:00"/>
    <x v="1"/>
  </r>
  <r>
    <s v="ORD-20250316-04724"/>
    <x v="0"/>
    <s v="HOM-001"/>
    <x v="3"/>
    <n v="28.79"/>
    <x v="11"/>
    <n v="2"/>
    <x v="164"/>
    <x v="2"/>
    <d v="1899-12-30T15:42:00"/>
    <s v="15"/>
    <d v="2025-03-17T00:00:00"/>
    <d v="1899-12-30T20:42:00"/>
    <x v="8"/>
    <s v="Meera Hussain"/>
    <x v="2"/>
    <x v="0"/>
    <s v="Home Fragrance"/>
    <x v="0"/>
    <x v="5"/>
    <x v="0"/>
    <n v="57.58"/>
    <d v="2025-03-16T01:07:00"/>
    <d v="2024-08-05T01:29:00"/>
    <x v="0"/>
    <d v="2025-03-17T20:42:00"/>
    <d v="2025-03-17T01:07:00"/>
    <x v="0"/>
  </r>
  <r>
    <s v="ORD-20250316-04725"/>
    <x v="0"/>
    <s v="CRP-001"/>
    <x v="4"/>
    <n v="140.81"/>
    <x v="9"/>
    <n v="3"/>
    <x v="164"/>
    <x v="2"/>
    <d v="1899-12-30T10:06:00"/>
    <s v="10"/>
    <d v="2025-03-16T00:00:00"/>
    <d v="1899-12-30T14:06:00"/>
    <x v="26"/>
    <s v="Abdullah Al Shamsi"/>
    <x v="1"/>
    <x v="0"/>
    <s v="Hamper"/>
    <x v="1"/>
    <x v="2"/>
    <x v="1"/>
    <n v="422.43"/>
    <d v="2025-03-16T00:33:00"/>
    <d v="2024-08-23T00:56:00"/>
    <x v="0"/>
    <d v="2025-03-16T14:06:00"/>
    <d v="2025-03-17T00:33:00"/>
    <x v="1"/>
  </r>
  <r>
    <s v="ORD-20240829-04726"/>
    <x v="0"/>
    <s v="GFT-001"/>
    <x v="2"/>
    <n v="31.84"/>
    <x v="3"/>
    <n v="1"/>
    <x v="209"/>
    <x v="7"/>
    <d v="1899-12-30T12:57:00"/>
    <s v="12"/>
    <d v="2024-08-29T00:00:00"/>
    <d v="1899-12-30T18:57:00"/>
    <x v="0"/>
    <s v="Ali Ahmed"/>
    <x v="0"/>
    <x v="1"/>
    <s v="Gifting"/>
    <x v="1"/>
    <x v="6"/>
    <x v="1"/>
    <n v="31.84"/>
    <d v="2024-08-29T00:33:00"/>
    <d v="2024-08-15T00:22:00"/>
    <x v="0"/>
    <d v="2024-08-29T18:57:00"/>
    <d v="2024-08-30T00:33:00"/>
    <x v="1"/>
  </r>
  <r>
    <s v="ORD-20240905-04727"/>
    <x v="0"/>
    <s v="PAF-001"/>
    <x v="12"/>
    <n v="22.55"/>
    <x v="5"/>
    <n v="1"/>
    <x v="149"/>
    <x v="3"/>
    <d v="1899-12-30T10:55:00"/>
    <s v="10"/>
    <d v="2024-09-06T00:00:00"/>
    <d v="1899-12-30T10:55:00"/>
    <x v="11"/>
    <s v="Zain Verma"/>
    <x v="0"/>
    <x v="1"/>
    <s v="Bakery"/>
    <x v="0"/>
    <x v="3"/>
    <x v="1"/>
    <n v="22.55"/>
    <d v="2024-09-05T00:11:00"/>
    <d v="2024-09-05T00:11:00"/>
    <x v="1"/>
    <d v="2024-09-06T10:55:00"/>
    <d v="2024-09-06T00:11:00"/>
    <x v="0"/>
  </r>
  <r>
    <s v="ORD-20250525-04728"/>
    <x v="0"/>
    <s v="DAT-001"/>
    <x v="6"/>
    <n v="26.05"/>
    <x v="7"/>
    <n v="1"/>
    <x v="31"/>
    <x v="1"/>
    <d v="1899-12-30T21:07:00"/>
    <s v="21"/>
    <d v="2025-05-27T00:00:00"/>
    <d v="1899-12-30T15:59:00"/>
    <x v="5"/>
    <s v="Sara Patel"/>
    <x v="0"/>
    <x v="0"/>
    <s v="Dates &amp; Sweets"/>
    <x v="2"/>
    <x v="2"/>
    <x v="1"/>
    <n v="26.05"/>
    <d v="2025-05-25T00:11:00"/>
    <d v="2024-08-11T01:07:00"/>
    <x v="0"/>
    <d v="2025-05-27T15:59:00"/>
    <d v="2025-05-26T00:11:00"/>
    <x v="0"/>
  </r>
  <r>
    <s v="ORD-20250407-04729"/>
    <x v="0"/>
    <s v="SWT-001"/>
    <x v="9"/>
    <n v="28.42"/>
    <x v="7"/>
    <n v="1"/>
    <x v="263"/>
    <x v="0"/>
    <d v="1899-12-30T16:19:00"/>
    <s v="16"/>
    <d v="2025-04-08T00:00:00"/>
    <d v="1899-12-30T15:44:00"/>
    <x v="11"/>
    <s v="Aijaz Ahmed"/>
    <x v="0"/>
    <x v="0"/>
    <s v="Dates &amp; Sweets"/>
    <x v="0"/>
    <x v="1"/>
    <x v="0"/>
    <n v="28.42"/>
    <d v="2025-04-07T00:11:00"/>
    <d v="2024-08-29T01:18:00"/>
    <x v="0"/>
    <d v="2025-04-08T15:44:00"/>
    <d v="2025-04-08T00:11:00"/>
    <x v="0"/>
  </r>
  <r>
    <s v="ORD-20240820-04730"/>
    <x v="0"/>
    <s v="PRF-001"/>
    <x v="14"/>
    <n v="110.45"/>
    <x v="2"/>
    <n v="1"/>
    <x v="172"/>
    <x v="7"/>
    <d v="1899-12-30T19:48:00"/>
    <s v="19"/>
    <d v="2024-08-21T00:00:00"/>
    <d v="1899-12-30T19:48:00"/>
    <x v="17"/>
    <s v="Faisal Al Falasi"/>
    <x v="2"/>
    <x v="0"/>
    <s v="Perfume"/>
    <x v="0"/>
    <x v="1"/>
    <x v="0"/>
    <n v="110.45"/>
    <d v="2024-08-20T00:25:00"/>
    <d v="2024-08-02T00:33:00"/>
    <x v="0"/>
    <d v="2024-08-21T19:48:00"/>
    <d v="2024-08-21T00:25:00"/>
    <x v="0"/>
  </r>
  <r>
    <s v="ORD-20241223-04731"/>
    <x v="0"/>
    <s v="FLW-001"/>
    <x v="1"/>
    <n v="51.15"/>
    <x v="11"/>
    <n v="1"/>
    <x v="336"/>
    <x v="11"/>
    <d v="1899-12-30T09:02:00"/>
    <s v="9"/>
    <d v="2024-12-24T00:00:00"/>
    <d v="1899-12-30T12:02:00"/>
    <x v="17"/>
    <s v="Omar Al Shamsi"/>
    <x v="2"/>
    <x v="0"/>
    <s v="Flowers"/>
    <x v="0"/>
    <x v="1"/>
    <x v="0"/>
    <n v="51.15"/>
    <d v="2024-12-23T01:29:00"/>
    <d v="2024-08-11T00:33:00"/>
    <x v="0"/>
    <d v="2024-12-24T12:02:00"/>
    <d v="2024-12-24T01:29:00"/>
    <x v="0"/>
  </r>
  <r>
    <s v="ORD-20240824-04732"/>
    <x v="0"/>
    <s v="HOM-001"/>
    <x v="3"/>
    <n v="34.32"/>
    <x v="2"/>
    <n v="1"/>
    <x v="267"/>
    <x v="7"/>
    <d v="1899-12-30T11:46:00"/>
    <s v="11"/>
    <d v="2024-08-24T00:00:00"/>
    <d v="1899-12-30T18:46:00"/>
    <x v="19"/>
    <s v="Saeed Al Nuaimi"/>
    <x v="0"/>
    <x v="0"/>
    <s v="Home Fragrance"/>
    <x v="1"/>
    <x v="1"/>
    <x v="0"/>
    <n v="34.32"/>
    <d v="2024-08-24T01:18:00"/>
    <d v="2024-08-24T01:18:00"/>
    <x v="1"/>
    <d v="2024-08-24T18:46:00"/>
    <d v="2024-08-25T01:18:00"/>
    <x v="1"/>
  </r>
  <r>
    <s v="ORD-20250322-04733"/>
    <x v="0"/>
    <s v="BAL-001"/>
    <x v="13"/>
    <n v="22.4"/>
    <x v="8"/>
    <n v="5"/>
    <x v="286"/>
    <x v="2"/>
    <d v="1899-12-30T17:21:00"/>
    <s v="17"/>
    <d v="2025-03-23T00:00:00"/>
    <d v="1899-12-30T21:21:00"/>
    <x v="26"/>
    <s v="Meera Verma"/>
    <x v="1"/>
    <x v="1"/>
    <s v="Balloons"/>
    <x v="0"/>
    <x v="0"/>
    <x v="0"/>
    <n v="112"/>
    <d v="2025-03-22T01:07:00"/>
    <d v="2024-09-03T01:18:00"/>
    <x v="0"/>
    <d v="2025-03-23T21:21:00"/>
    <d v="2025-03-23T01:07:00"/>
    <x v="0"/>
  </r>
  <r>
    <s v="ORD-20240819-04734"/>
    <x v="0"/>
    <s v="PER-001"/>
    <x v="10"/>
    <n v="10.220000000000001"/>
    <x v="8"/>
    <n v="1"/>
    <x v="358"/>
    <x v="7"/>
    <d v="1899-12-30T13:36:00"/>
    <s v="13"/>
    <d v="2024-08-20T00:00:00"/>
    <d v="1899-12-30T13:36:00"/>
    <x v="19"/>
    <s v="Sophia Smith"/>
    <x v="0"/>
    <x v="1"/>
    <s v="Personalized"/>
    <x v="0"/>
    <x v="0"/>
    <x v="1"/>
    <n v="10.220000000000001"/>
    <d v="2024-08-19T01:07:00"/>
    <d v="2024-08-19T01:07:00"/>
    <x v="1"/>
    <d v="2024-08-20T13:36:00"/>
    <d v="2024-08-20T01:07:00"/>
    <x v="0"/>
  </r>
  <r>
    <s v="ORD-20241209-04735"/>
    <x v="0"/>
    <s v="HMP-001"/>
    <x v="11"/>
    <n v="74.25"/>
    <x v="12"/>
    <n v="1"/>
    <x v="310"/>
    <x v="11"/>
    <d v="1899-12-30T11:40:00"/>
    <s v="11"/>
    <d v="2024-12-10T00:00:00"/>
    <d v="1899-12-30T12:40:00"/>
    <x v="32"/>
    <s v="Maryam Al Nahyan"/>
    <x v="7"/>
    <x v="1"/>
    <s v="Hamper"/>
    <x v="0"/>
    <x v="2"/>
    <x v="0"/>
    <n v="74.25"/>
    <d v="2024-12-09T00:11:00"/>
    <d v="2024-08-22T01:15:00"/>
    <x v="0"/>
    <d v="2024-12-10T12:40:00"/>
    <d v="2024-12-10T00:11:00"/>
    <x v="0"/>
  </r>
  <r>
    <s v="ORD-20250314-04736"/>
    <x v="0"/>
    <s v="PRF-001"/>
    <x v="14"/>
    <n v="120.15"/>
    <x v="12"/>
    <n v="1"/>
    <x v="367"/>
    <x v="2"/>
    <d v="1899-12-30T14:58:00"/>
    <s v="14"/>
    <d v="2025-03-14T00:00:00"/>
    <d v="1899-12-30T18:58:00"/>
    <x v="12"/>
    <s v="Hassan Shah"/>
    <x v="1"/>
    <x v="0"/>
    <s v="Perfume"/>
    <x v="1"/>
    <x v="4"/>
    <x v="2"/>
    <n v="120.15"/>
    <d v="2025-03-14T00:11:00"/>
    <d v="2024-08-11T00:33:00"/>
    <x v="0"/>
    <d v="2025-03-14T18:58:00"/>
    <d v="2025-03-15T00:11:00"/>
    <x v="1"/>
  </r>
  <r>
    <s v="ORD-20241216-04737"/>
    <x v="0"/>
    <s v="GFT-001"/>
    <x v="2"/>
    <n v="35.61"/>
    <x v="2"/>
    <n v="1"/>
    <x v="132"/>
    <x v="11"/>
    <d v="1899-12-30T09:07:00"/>
    <s v="9"/>
    <d v="2024-12-18T00:00:00"/>
    <d v="1899-12-30T10:07:00"/>
    <x v="19"/>
    <s v="Sara Patel"/>
    <x v="0"/>
    <x v="0"/>
    <s v="Gifting"/>
    <x v="2"/>
    <x v="4"/>
    <x v="0"/>
    <n v="35.61"/>
    <d v="2024-12-16T00:11:00"/>
    <d v="2024-08-11T01:07:00"/>
    <x v="0"/>
    <d v="2024-12-18T10:07:00"/>
    <d v="2024-12-17T00:11:00"/>
    <x v="0"/>
  </r>
  <r>
    <s v="ORD-20250416-04738"/>
    <x v="0"/>
    <s v="HMP-002"/>
    <x v="8"/>
    <n v="83.64"/>
    <x v="9"/>
    <n v="3"/>
    <x v="85"/>
    <x v="0"/>
    <d v="1899-12-30T12:21:00"/>
    <s v="12"/>
    <d v="2025-04-17T00:00:00"/>
    <d v="1899-12-30T17:21:00"/>
    <x v="12"/>
    <s v="Latifa Al Nuaimi"/>
    <x v="1"/>
    <x v="0"/>
    <s v="Hamper"/>
    <x v="0"/>
    <x v="6"/>
    <x v="0"/>
    <n v="250.92000000000002"/>
    <d v="2025-04-16T00:33:00"/>
    <d v="2024-12-31T01:18:00"/>
    <x v="0"/>
    <d v="2025-04-17T17:21:00"/>
    <d v="2025-04-17T00:33:00"/>
    <x v="0"/>
  </r>
  <r>
    <s v="ORD-20250403-04739"/>
    <x v="0"/>
    <s v="HMP-002"/>
    <x v="8"/>
    <n v="91.87"/>
    <x v="4"/>
    <n v="1"/>
    <x v="272"/>
    <x v="0"/>
    <d v="1899-12-30T14:23:00"/>
    <s v="14"/>
    <d v="2025-04-03T00:00:00"/>
    <d v="1899-12-30T21:23:00"/>
    <x v="19"/>
    <s v="Ayesha Shah"/>
    <x v="0"/>
    <x v="0"/>
    <s v="Hamper"/>
    <x v="1"/>
    <x v="6"/>
    <x v="2"/>
    <n v="91.87"/>
    <d v="2025-04-03T00:56:00"/>
    <d v="2024-09-08T00:56:00"/>
    <x v="0"/>
    <d v="2025-04-03T21:23:00"/>
    <d v="2025-04-04T00:56:00"/>
    <x v="1"/>
  </r>
  <r>
    <s v="ORD-20240915-04740"/>
    <x v="0"/>
    <s v="PAF-001"/>
    <x v="12"/>
    <n v="23.83"/>
    <x v="5"/>
    <n v="1"/>
    <x v="378"/>
    <x v="3"/>
    <d v="1899-12-30T10:41:00"/>
    <s v="10"/>
    <d v="2024-09-15T00:00:00"/>
    <d v="1899-12-30T17:41:00"/>
    <x v="8"/>
    <s v="Aijaz Khan"/>
    <x v="2"/>
    <x v="1"/>
    <s v="Bakery"/>
    <x v="1"/>
    <x v="4"/>
    <x v="2"/>
    <n v="23.83"/>
    <d v="2024-09-15T01:29:00"/>
    <d v="2024-08-06T01:18:00"/>
    <x v="0"/>
    <d v="2024-09-15T17:41:00"/>
    <d v="2024-09-16T01:29:00"/>
    <x v="1"/>
  </r>
  <r>
    <s v="ORD-20240826-04741"/>
    <x v="0"/>
    <s v="TOY-001"/>
    <x v="0"/>
    <n v="15.18"/>
    <x v="0"/>
    <n v="3"/>
    <x v="32"/>
    <x v="7"/>
    <d v="1899-12-30T16:34:00"/>
    <s v="16"/>
    <d v="2024-08-27T00:00:00"/>
    <d v="1899-12-30T20:34:00"/>
    <x v="7"/>
    <s v="Faisal Al Mansoori"/>
    <x v="0"/>
    <x v="0"/>
    <s v="Toys"/>
    <x v="0"/>
    <x v="1"/>
    <x v="0"/>
    <n v="45.54"/>
    <d v="2024-08-26T01:18:00"/>
    <d v="2024-08-20T00:11:00"/>
    <x v="0"/>
    <d v="2024-08-27T20:34:00"/>
    <d v="2024-08-27T01:18:00"/>
    <x v="0"/>
  </r>
  <r>
    <s v="ORD-20241230-04742"/>
    <x v="0"/>
    <s v="CRP-001"/>
    <x v="4"/>
    <n v="152.57"/>
    <x v="9"/>
    <n v="3"/>
    <x v="192"/>
    <x v="11"/>
    <d v="1899-12-30T10:22:00"/>
    <s v="10"/>
    <d v="2025-01-01T00:00:00"/>
    <d v="1899-12-30T14:22:00"/>
    <x v="26"/>
    <s v="Latifa Al Falasi"/>
    <x v="1"/>
    <x v="1"/>
    <s v="Hamper"/>
    <x v="2"/>
    <x v="1"/>
    <x v="1"/>
    <n v="457.71"/>
    <d v="2024-12-30T00:44:00"/>
    <d v="2024-08-23T01:29:00"/>
    <x v="0"/>
    <d v="2025-01-01T14:22:00"/>
    <d v="2024-12-31T00:44:00"/>
    <x v="0"/>
  </r>
  <r>
    <s v="ORD-20241223-04743"/>
    <x v="0"/>
    <s v="SWT-001"/>
    <x v="9"/>
    <n v="25.94"/>
    <x v="7"/>
    <n v="2"/>
    <x v="336"/>
    <x v="11"/>
    <d v="1899-12-30T12:49:00"/>
    <s v="12"/>
    <d v="2024-12-24T00:00:00"/>
    <d v="1899-12-30T17:49:00"/>
    <x v="24"/>
    <s v="Zain Hussain"/>
    <x v="1"/>
    <x v="1"/>
    <s v="Dates &amp; Sweets"/>
    <x v="0"/>
    <x v="1"/>
    <x v="1"/>
    <n v="51.88"/>
    <d v="2024-12-23T01:18:00"/>
    <d v="2024-08-05T00:22:00"/>
    <x v="0"/>
    <d v="2024-12-24T17:49:00"/>
    <d v="2024-12-24T01:18:00"/>
    <x v="0"/>
  </r>
  <r>
    <s v="ORD-20240919-04744"/>
    <x v="0"/>
    <s v="FLW-001"/>
    <x v="1"/>
    <n v="55.79"/>
    <x v="1"/>
    <n v="3"/>
    <x v="238"/>
    <x v="3"/>
    <d v="1899-12-30T13:26:00"/>
    <s v="13"/>
    <d v="2024-09-19T00:00:00"/>
    <d v="1899-12-30T20:26:00"/>
    <x v="6"/>
    <s v="Bilal Hussain"/>
    <x v="0"/>
    <x v="1"/>
    <s v="Flowers"/>
    <x v="1"/>
    <x v="5"/>
    <x v="0"/>
    <n v="167.37"/>
    <d v="2024-09-19T00:22:00"/>
    <d v="2024-08-14T00:11:00"/>
    <x v="0"/>
    <d v="2024-09-19T20:26:00"/>
    <d v="2024-09-20T00:22:00"/>
    <x v="1"/>
  </r>
  <r>
    <s v="ORD-20250615-04745"/>
    <x v="0"/>
    <s v="HMP-002"/>
    <x v="8"/>
    <n v="84.72"/>
    <x v="9"/>
    <n v="3"/>
    <x v="127"/>
    <x v="6"/>
    <d v="1899-12-30T21:46:00"/>
    <s v="21"/>
    <d v="2025-06-17T00:00:00"/>
    <d v="1899-12-30T11:16:00"/>
    <x v="12"/>
    <s v="Reem Al Bateen"/>
    <x v="1"/>
    <x v="1"/>
    <s v="Hamper"/>
    <x v="2"/>
    <x v="1"/>
    <x v="1"/>
    <n v="254.16"/>
    <d v="2025-06-15T00:44:00"/>
    <d v="2024-08-10T00:56:00"/>
    <x v="0"/>
    <d v="2025-06-17T11:16:00"/>
    <d v="2025-06-16T00:44:00"/>
    <x v="0"/>
  </r>
  <r>
    <s v="ORD-20250221-04746"/>
    <x v="0"/>
    <s v="GFT-001"/>
    <x v="2"/>
    <n v="36.56"/>
    <x v="3"/>
    <n v="1"/>
    <x v="222"/>
    <x v="5"/>
    <d v="1899-12-30T12:28:00"/>
    <s v="12"/>
    <d v="2025-02-22T00:00:00"/>
    <d v="1899-12-30T17:28:00"/>
    <x v="5"/>
    <s v="Noor Al Falasi"/>
    <x v="0"/>
    <x v="0"/>
    <s v="Gifting"/>
    <x v="0"/>
    <x v="0"/>
    <x v="1"/>
    <n v="36.56"/>
    <d v="2025-02-21T00:44:00"/>
    <d v="2024-08-31T00:22:00"/>
    <x v="0"/>
    <d v="2025-02-22T17:28:00"/>
    <d v="2025-02-22T00:44:00"/>
    <x v="0"/>
  </r>
  <r>
    <s v="ORD-20250610-04747"/>
    <x v="0"/>
    <s v="GFT-001"/>
    <x v="2"/>
    <n v="33.340000000000003"/>
    <x v="10"/>
    <n v="1"/>
    <x v="9"/>
    <x v="6"/>
    <d v="1899-12-30T14:36:00"/>
    <s v="14"/>
    <d v="2025-06-10T00:00:00"/>
    <d v="1899-12-30T17:36:00"/>
    <x v="3"/>
    <s v="Isabella Taylor"/>
    <x v="0"/>
    <x v="0"/>
    <s v="Gifting"/>
    <x v="1"/>
    <x v="1"/>
    <x v="0"/>
    <n v="33.340000000000003"/>
    <d v="2025-06-10T00:33:00"/>
    <d v="2024-10-30T00:44:00"/>
    <x v="0"/>
    <d v="2025-06-10T17:36:00"/>
    <d v="2025-06-11T00:33:00"/>
    <x v="1"/>
  </r>
  <r>
    <s v="ORD-20250726-04748"/>
    <x v="0"/>
    <s v="FLW-002"/>
    <x v="5"/>
    <n v="46.88"/>
    <x v="10"/>
    <n v="2"/>
    <x v="89"/>
    <x v="8"/>
    <d v="1899-12-30T16:22:00"/>
    <s v="16"/>
    <d v="2025-07-27T00:00:00"/>
    <d v="1899-12-30T16:22:00"/>
    <x v="1"/>
    <s v="Olivia Smith"/>
    <x v="1"/>
    <x v="0"/>
    <s v="Flowers"/>
    <x v="0"/>
    <x v="0"/>
    <x v="2"/>
    <n v="93.76"/>
    <d v="2025-07-26T00:44:00"/>
    <d v="2024-10-10T00:33:00"/>
    <x v="0"/>
    <d v="2025-07-27T16:22:00"/>
    <d v="2025-07-27T00:44:00"/>
    <x v="0"/>
  </r>
  <r>
    <s v="ORD-20250525-04749"/>
    <x v="0"/>
    <s v="DAT-001"/>
    <x v="6"/>
    <n v="28.01"/>
    <x v="7"/>
    <n v="1"/>
    <x v="31"/>
    <x v="1"/>
    <d v="1899-12-30T19:16:00"/>
    <s v="19"/>
    <d v="2025-05-26T00:00:00"/>
    <d v="1899-12-30T13:38:00"/>
    <x v="26"/>
    <s v="Aisha Al Suwaidi"/>
    <x v="1"/>
    <x v="0"/>
    <s v="Dates &amp; Sweets"/>
    <x v="0"/>
    <x v="3"/>
    <x v="1"/>
    <n v="28.01"/>
    <d v="2025-05-25T01:18:00"/>
    <d v="2024-08-03T00:22:00"/>
    <x v="0"/>
    <d v="2025-05-26T13:38:00"/>
    <d v="2025-05-26T01:18:00"/>
    <x v="0"/>
  </r>
  <r>
    <s v="ORD-20250517-04750"/>
    <x v="0"/>
    <s v="FLW-001"/>
    <x v="1"/>
    <n v="53.04"/>
    <x v="0"/>
    <n v="1"/>
    <x v="307"/>
    <x v="1"/>
    <d v="1899-12-30T11:26:00"/>
    <s v="11"/>
    <d v="2025-05-18T00:00:00"/>
    <d v="1899-12-30T12:26:00"/>
    <x v="6"/>
    <s v="Ali Iqbal"/>
    <x v="0"/>
    <x v="0"/>
    <s v="Flowers"/>
    <x v="0"/>
    <x v="0"/>
    <x v="0"/>
    <n v="53.04"/>
    <d v="2025-05-17T01:29:00"/>
    <d v="2024-08-20T00:44:00"/>
    <x v="0"/>
    <d v="2025-05-18T12:26:00"/>
    <d v="2025-05-18T01:29:00"/>
    <x v="0"/>
  </r>
  <r>
    <s v="ORD-20250808-04751"/>
    <x v="0"/>
    <s v="HMP-001"/>
    <x v="11"/>
    <n v="72.98"/>
    <x v="12"/>
    <n v="2"/>
    <x v="236"/>
    <x v="7"/>
    <d v="1899-12-30T19:41:00"/>
    <s v="19"/>
    <d v="2025-08-10T00:00:00"/>
    <d v="1899-12-30T20:23:00"/>
    <x v="6"/>
    <s v="Ahmed Al Nuaimi"/>
    <x v="0"/>
    <x v="0"/>
    <s v="Hamper"/>
    <x v="2"/>
    <x v="1"/>
    <x v="1"/>
    <n v="145.96"/>
    <d v="2025-08-08T01:29:00"/>
    <d v="2024-09-19T00:56:00"/>
    <x v="0"/>
    <d v="2025-08-10T20:23:00"/>
    <d v="2025-08-09T01:29:00"/>
    <x v="0"/>
  </r>
  <r>
    <s v="ORD-20250403-04752"/>
    <x v="0"/>
    <s v="CRP-001"/>
    <x v="4"/>
    <n v="161.11000000000001"/>
    <x v="9"/>
    <n v="3"/>
    <x v="272"/>
    <x v="0"/>
    <d v="1899-12-30T10:47:00"/>
    <s v="10"/>
    <d v="2025-04-05T00:00:00"/>
    <d v="1899-12-30T11:47:00"/>
    <x v="6"/>
    <s v="Rakesh Shaikh"/>
    <x v="0"/>
    <x v="1"/>
    <s v="Hamper"/>
    <x v="2"/>
    <x v="1"/>
    <x v="1"/>
    <n v="483.33000000000004"/>
    <d v="2025-04-03T00:56:00"/>
    <d v="2024-08-09T01:15:00"/>
    <x v="0"/>
    <d v="2025-04-05T11:47:00"/>
    <d v="2025-04-04T00:56:00"/>
    <x v="0"/>
  </r>
  <r>
    <s v="ORD-20241203-04753"/>
    <x v="0"/>
    <s v="FLW-001"/>
    <x v="1"/>
    <n v="47.7"/>
    <x v="11"/>
    <n v="1"/>
    <x v="97"/>
    <x v="11"/>
    <d v="1899-12-30T14:30:00"/>
    <s v="14"/>
    <d v="2024-12-03T00:00:00"/>
    <d v="1899-12-30T18:30:00"/>
    <x v="11"/>
    <s v="Abdullah Al Nahyan"/>
    <x v="0"/>
    <x v="0"/>
    <s v="Flowers"/>
    <x v="1"/>
    <x v="0"/>
    <x v="0"/>
    <n v="47.7"/>
    <d v="2024-12-03T01:07:00"/>
    <d v="2024-08-19T00:25:00"/>
    <x v="0"/>
    <d v="2024-12-03T18:30:00"/>
    <d v="2024-12-04T01:07:00"/>
    <x v="1"/>
  </r>
  <r>
    <s v="ORD-20250703-04754"/>
    <x v="0"/>
    <s v="FLW-002"/>
    <x v="5"/>
    <n v="52.76"/>
    <x v="5"/>
    <n v="1"/>
    <x v="299"/>
    <x v="8"/>
    <d v="1899-12-30T17:52:00"/>
    <s v="17"/>
    <d v="2025-07-04T00:00:00"/>
    <d v="1899-12-30T20:52:00"/>
    <x v="0"/>
    <s v="Ali Verma"/>
    <x v="0"/>
    <x v="1"/>
    <s v="Flowers"/>
    <x v="0"/>
    <x v="4"/>
    <x v="1"/>
    <n v="52.76"/>
    <d v="2025-07-03T00:44:00"/>
    <d v="2024-08-18T00:44:00"/>
    <x v="0"/>
    <d v="2025-07-04T20:52:00"/>
    <d v="2025-07-04T00:44:00"/>
    <x v="0"/>
  </r>
  <r>
    <s v="ORD-20250201-04755"/>
    <x v="0"/>
    <s v="CRP-001"/>
    <x v="4"/>
    <n v="159.25"/>
    <x v="4"/>
    <n v="3"/>
    <x v="170"/>
    <x v="5"/>
    <d v="1899-12-30T16:57:00"/>
    <s v="16"/>
    <d v="2025-02-03T00:00:00"/>
    <d v="1899-12-30T17:57:00"/>
    <x v="1"/>
    <s v="Ahmed Al Mansoori"/>
    <x v="1"/>
    <x v="1"/>
    <s v="Hamper"/>
    <x v="2"/>
    <x v="2"/>
    <x v="2"/>
    <n v="477.75"/>
    <d v="2025-02-01T00:25:00"/>
    <d v="2024-08-05T00:11:00"/>
    <x v="0"/>
    <d v="2025-02-03T17:57:00"/>
    <d v="2025-02-02T00:25:00"/>
    <x v="0"/>
  </r>
  <r>
    <s v="ORD-20240825-04756"/>
    <x v="0"/>
    <s v="HMP-002"/>
    <x v="8"/>
    <n v="101.2"/>
    <x v="4"/>
    <n v="1"/>
    <x v="369"/>
    <x v="7"/>
    <d v="1899-12-30T14:09:00"/>
    <s v="14"/>
    <d v="2024-08-25T00:00:00"/>
    <d v="1899-12-30T21:09:00"/>
    <x v="10"/>
    <s v="Bilal Khan"/>
    <x v="1"/>
    <x v="1"/>
    <s v="Hamper"/>
    <x v="1"/>
    <x v="0"/>
    <x v="1"/>
    <n v="101.2"/>
    <d v="2024-08-25T00:33:00"/>
    <d v="2024-08-15T01:15:00"/>
    <x v="0"/>
    <d v="2024-08-25T21:09:00"/>
    <d v="2024-08-26T00:33:00"/>
    <x v="1"/>
  </r>
  <r>
    <s v="ORD-20250606-04757"/>
    <x v="0"/>
    <s v="GFT-001"/>
    <x v="2"/>
    <n v="37.32"/>
    <x v="10"/>
    <n v="1"/>
    <x v="21"/>
    <x v="6"/>
    <d v="1899-12-30T11:15:00"/>
    <s v="11"/>
    <d v="2025-06-06T00:00:00"/>
    <d v="1899-12-30T17:15:00"/>
    <x v="15"/>
    <s v="Yousef Al Mansoori"/>
    <x v="2"/>
    <x v="1"/>
    <s v="Gifting"/>
    <x v="1"/>
    <x v="0"/>
    <x v="0"/>
    <n v="37.32"/>
    <d v="2025-06-06T01:15:00"/>
    <d v="2024-09-04T01:15:00"/>
    <x v="0"/>
    <d v="2025-06-06T17:15:00"/>
    <d v="2025-06-07T01:15:00"/>
    <x v="1"/>
  </r>
  <r>
    <s v="ORD-20240927-04758"/>
    <x v="0"/>
    <s v="FLW-001"/>
    <x v="1"/>
    <n v="53.55"/>
    <x v="11"/>
    <n v="1"/>
    <x v="311"/>
    <x v="3"/>
    <d v="1899-12-30T17:54:00"/>
    <s v="17"/>
    <d v="2024-09-29T00:00:00"/>
    <d v="1899-12-30T14:01:00"/>
    <x v="0"/>
    <s v="Rohit Shah"/>
    <x v="0"/>
    <x v="0"/>
    <s v="Flowers"/>
    <x v="2"/>
    <x v="1"/>
    <x v="0"/>
    <n v="53.55"/>
    <d v="2024-09-27T00:33:00"/>
    <d v="2024-08-02T00:33:00"/>
    <x v="0"/>
    <d v="2024-09-29T14:01:00"/>
    <d v="2024-09-28T00:33:00"/>
    <x v="0"/>
  </r>
  <r>
    <s v="ORD-20250728-04759"/>
    <x v="0"/>
    <s v="DAT-001"/>
    <x v="6"/>
    <n v="27.83"/>
    <x v="7"/>
    <n v="2"/>
    <x v="281"/>
    <x v="8"/>
    <d v="1899-12-30T10:41:00"/>
    <s v="10"/>
    <d v="2025-07-29T00:00:00"/>
    <d v="1899-12-30T13:41:00"/>
    <x v="24"/>
    <s v="Priya Ahmed"/>
    <x v="1"/>
    <x v="1"/>
    <s v="Dates &amp; Sweets"/>
    <x v="0"/>
    <x v="2"/>
    <x v="0"/>
    <n v="55.66"/>
    <d v="2025-07-28T01:29:00"/>
    <d v="2024-09-14T01:18:00"/>
    <x v="0"/>
    <d v="2025-07-29T13:41:00"/>
    <d v="2025-07-29T01:29:00"/>
    <x v="0"/>
  </r>
  <r>
    <s v="ORD-20240915-04760"/>
    <x v="0"/>
    <s v="HMP-002"/>
    <x v="8"/>
    <n v="85.42"/>
    <x v="9"/>
    <n v="3"/>
    <x v="378"/>
    <x v="3"/>
    <d v="1899-12-30T11:20:00"/>
    <s v="11"/>
    <d v="2024-09-16T00:00:00"/>
    <d v="1899-12-30T13:20:00"/>
    <x v="19"/>
    <s v="Ayesha Verma"/>
    <x v="0"/>
    <x v="1"/>
    <s v="Hamper"/>
    <x v="0"/>
    <x v="3"/>
    <x v="1"/>
    <n v="256.26"/>
    <d v="2024-09-15T00:22:00"/>
    <d v="2024-08-23T00:56:00"/>
    <x v="0"/>
    <d v="2024-09-16T13:20:00"/>
    <d v="2024-09-16T00:22:00"/>
    <x v="0"/>
  </r>
  <r>
    <s v="ORD-20250111-04761"/>
    <x v="0"/>
    <s v="SWT-001"/>
    <x v="9"/>
    <n v="28.24"/>
    <x v="7"/>
    <n v="2"/>
    <x v="144"/>
    <x v="4"/>
    <d v="1899-12-30T21:06:00"/>
    <s v="21"/>
    <d v="2025-01-13T00:00:00"/>
    <d v="1899-12-30T17:34:00"/>
    <x v="4"/>
    <s v="Yousef Al Suwaidi"/>
    <x v="0"/>
    <x v="1"/>
    <s v="Dates &amp; Sweets"/>
    <x v="2"/>
    <x v="1"/>
    <x v="0"/>
    <n v="56.48"/>
    <d v="2025-01-11T01:07:00"/>
    <d v="2024-09-22T00:33:00"/>
    <x v="0"/>
    <d v="2025-01-13T17:34:00"/>
    <d v="2025-01-12T01:07:00"/>
    <x v="0"/>
  </r>
  <r>
    <s v="ORD-20240903-04762"/>
    <x v="0"/>
    <s v="FLW-002"/>
    <x v="5"/>
    <n v="50.25"/>
    <x v="6"/>
    <n v="1"/>
    <x v="72"/>
    <x v="3"/>
    <d v="1899-12-30T16:21:00"/>
    <s v="16"/>
    <d v="2024-09-04T00:00:00"/>
    <d v="1899-12-30T21:21:00"/>
    <x v="11"/>
    <s v="Hassan Al Suwaidi"/>
    <x v="0"/>
    <x v="1"/>
    <s v="Flowers"/>
    <x v="0"/>
    <x v="0"/>
    <x v="0"/>
    <n v="50.25"/>
    <d v="2024-09-03T00:25:00"/>
    <d v="2024-08-15T00:22:00"/>
    <x v="0"/>
    <d v="2024-09-04T21:21:00"/>
    <d v="2024-09-04T00:25:00"/>
    <x v="0"/>
  </r>
  <r>
    <s v="ORD-20240831-04763"/>
    <x v="0"/>
    <s v="GFT-001"/>
    <x v="2"/>
    <n v="34.51"/>
    <x v="6"/>
    <n v="1"/>
    <x v="270"/>
    <x v="7"/>
    <d v="1899-12-30T10:48:00"/>
    <s v="10"/>
    <d v="2024-08-31T00:00:00"/>
    <d v="1899-12-30T16:48:00"/>
    <x v="3"/>
    <s v="Neha Iqbal"/>
    <x v="0"/>
    <x v="0"/>
    <s v="Gifting"/>
    <x v="1"/>
    <x v="1"/>
    <x v="1"/>
    <n v="34.51"/>
    <d v="2024-08-31T00:45:00"/>
    <d v="2024-08-19T00:56:00"/>
    <x v="0"/>
    <d v="2024-08-31T16:48:00"/>
    <d v="2024-09-01T00:45:00"/>
    <x v="1"/>
  </r>
  <r>
    <s v="ORD-20241205-04764"/>
    <x v="0"/>
    <s v="FLW-001"/>
    <x v="1"/>
    <n v="50.57"/>
    <x v="0"/>
    <n v="1"/>
    <x v="57"/>
    <x v="11"/>
    <d v="1899-12-30T18:55:00"/>
    <s v="18"/>
    <d v="2024-12-07T00:00:00"/>
    <d v="1899-12-30T17:22:00"/>
    <x v="7"/>
    <s v="Arjun Shaikh"/>
    <x v="0"/>
    <x v="1"/>
    <s v="Flowers"/>
    <x v="2"/>
    <x v="1"/>
    <x v="2"/>
    <n v="50.57"/>
    <d v="2024-12-05T00:44:00"/>
    <d v="2024-08-04T00:25:00"/>
    <x v="0"/>
    <d v="2024-12-07T17:22:00"/>
    <d v="2024-12-06T00:44:00"/>
    <x v="0"/>
  </r>
  <r>
    <s v="ORD-20250512-04765"/>
    <x v="0"/>
    <s v="DAT-001"/>
    <x v="6"/>
    <n v="29.84"/>
    <x v="7"/>
    <n v="1"/>
    <x v="318"/>
    <x v="1"/>
    <d v="1899-12-30T15:20:00"/>
    <s v="15"/>
    <d v="2025-05-13T00:00:00"/>
    <d v="1899-12-30T15:20:00"/>
    <x v="26"/>
    <s v="Imran Shah"/>
    <x v="1"/>
    <x v="1"/>
    <s v="Dates &amp; Sweets"/>
    <x v="0"/>
    <x v="0"/>
    <x v="1"/>
    <n v="29.84"/>
    <d v="2025-05-12T01:29:00"/>
    <d v="2024-08-10T00:11:00"/>
    <x v="0"/>
    <d v="2025-05-13T15:20:00"/>
    <d v="2025-05-13T01:29:00"/>
    <x v="0"/>
  </r>
  <r>
    <s v="ORD-20250428-04766"/>
    <x v="0"/>
    <s v="HOM-001"/>
    <x v="3"/>
    <n v="31.21"/>
    <x v="2"/>
    <n v="1"/>
    <x v="278"/>
    <x v="0"/>
    <d v="1899-12-30T13:30:00"/>
    <s v="13"/>
    <d v="2025-04-28T00:00:00"/>
    <d v="1899-12-30T20:30:00"/>
    <x v="19"/>
    <s v="Hassan Al Mansoori"/>
    <x v="0"/>
    <x v="0"/>
    <s v="Home Fragrance"/>
    <x v="1"/>
    <x v="0"/>
    <x v="1"/>
    <n v="31.21"/>
    <d v="2025-04-28T00:25:00"/>
    <d v="2024-08-05T01:29:00"/>
    <x v="0"/>
    <d v="2025-04-28T20:30:00"/>
    <d v="2025-04-29T00:25:00"/>
    <x v="1"/>
  </r>
  <r>
    <s v="ORD-20250514-04767"/>
    <x v="0"/>
    <s v="BAL-001"/>
    <x v="13"/>
    <n v="25.58"/>
    <x v="8"/>
    <n v="10"/>
    <x v="197"/>
    <x v="1"/>
    <d v="1899-12-30T12:37:00"/>
    <s v="12"/>
    <d v="2025-05-14T00:00:00"/>
    <d v="1899-12-30T17:37:00"/>
    <x v="5"/>
    <s v="Aisha Al Marri"/>
    <x v="0"/>
    <x v="1"/>
    <s v="Balloons"/>
    <x v="1"/>
    <x v="2"/>
    <x v="0"/>
    <n v="255.79999999999998"/>
    <d v="2025-05-14T00:44:00"/>
    <d v="2024-08-12T00:44:00"/>
    <x v="0"/>
    <d v="2025-05-14T17:37:00"/>
    <d v="2025-05-15T00:44:00"/>
    <x v="1"/>
  </r>
  <r>
    <s v="ORD-20250409-04768"/>
    <x v="0"/>
    <s v="SWT-001"/>
    <x v="9"/>
    <n v="28.21"/>
    <x v="7"/>
    <n v="1"/>
    <x v="189"/>
    <x v="0"/>
    <d v="1899-12-30T18:01:00"/>
    <s v="18"/>
    <d v="2025-04-12T00:00:00"/>
    <d v="1899-12-30T15:57:00"/>
    <x v="19"/>
    <s v="Imran Kumar"/>
    <x v="0"/>
    <x v="1"/>
    <s v="Dates &amp; Sweets"/>
    <x v="2"/>
    <x v="0"/>
    <x v="0"/>
    <n v="28.21"/>
    <d v="2025-04-09T00:44:00"/>
    <d v="2024-09-05T01:07:00"/>
    <x v="0"/>
    <d v="2025-04-12T15:57:00"/>
    <d v="2025-04-10T00:44:00"/>
    <x v="0"/>
  </r>
  <r>
    <s v="ORD-20250314-04769"/>
    <x v="0"/>
    <s v="HMP-002"/>
    <x v="8"/>
    <n v="85.58"/>
    <x v="7"/>
    <n v="2"/>
    <x v="367"/>
    <x v="2"/>
    <d v="1899-12-30T21:59:00"/>
    <s v="21"/>
    <d v="2025-03-16T00:00:00"/>
    <d v="1899-12-30T12:02:00"/>
    <x v="31"/>
    <s v="Omar Al Suwaidi"/>
    <x v="5"/>
    <x v="0"/>
    <s v="Hamper"/>
    <x v="2"/>
    <x v="0"/>
    <x v="0"/>
    <n v="171.16"/>
    <d v="2025-03-14T00:22:00"/>
    <d v="2024-08-19T00:11:00"/>
    <x v="0"/>
    <d v="2025-03-16T12:02:00"/>
    <d v="2025-03-15T00:22:00"/>
    <x v="0"/>
  </r>
  <r>
    <s v="ORD-20250619-04770"/>
    <x v="0"/>
    <s v="HMP-001"/>
    <x v="11"/>
    <n v="67.81"/>
    <x v="12"/>
    <n v="1"/>
    <x v="242"/>
    <x v="6"/>
    <d v="1899-12-30T16:13:00"/>
    <s v="16"/>
    <d v="2025-06-20T00:00:00"/>
    <d v="1899-12-30T20:13:00"/>
    <x v="16"/>
    <s v="Omar Al Mazrouei"/>
    <x v="0"/>
    <x v="0"/>
    <s v="Hamper"/>
    <x v="0"/>
    <x v="1"/>
    <x v="1"/>
    <n v="67.81"/>
    <d v="2025-06-19T00:44:00"/>
    <d v="2024-09-09T00:11:00"/>
    <x v="0"/>
    <d v="2025-06-20T20:13:00"/>
    <d v="2025-06-20T00:44:00"/>
    <x v="0"/>
  </r>
  <r>
    <s v="ORD-20241121-04771"/>
    <x v="0"/>
    <s v="FLW-001"/>
    <x v="1"/>
    <n v="56"/>
    <x v="11"/>
    <n v="1"/>
    <x v="96"/>
    <x v="9"/>
    <d v="1899-12-30T20:50:00"/>
    <s v="20"/>
    <d v="2024-11-22T00:00:00"/>
    <d v="1899-12-30T17:33:00"/>
    <x v="7"/>
    <s v="Noor Al Bateen"/>
    <x v="0"/>
    <x v="1"/>
    <s v="Flowers"/>
    <x v="0"/>
    <x v="0"/>
    <x v="1"/>
    <n v="56"/>
    <d v="2024-11-21T00:56:00"/>
    <d v="2024-08-11T01:07:00"/>
    <x v="0"/>
    <d v="2024-11-22T17:33:00"/>
    <d v="2024-11-22T00:56:00"/>
    <x v="0"/>
  </r>
  <r>
    <s v="ORD-20241126-04772"/>
    <x v="0"/>
    <s v="PER-002"/>
    <x v="15"/>
    <n v="20.02"/>
    <x v="0"/>
    <n v="3"/>
    <x v="112"/>
    <x v="9"/>
    <d v="1899-12-30T11:07:00"/>
    <s v="11"/>
    <d v="2024-11-27T00:00:00"/>
    <d v="1899-12-30T17:07:00"/>
    <x v="14"/>
    <s v="Aijaz Shah"/>
    <x v="1"/>
    <x v="0"/>
    <s v="Personalized"/>
    <x v="0"/>
    <x v="1"/>
    <x v="0"/>
    <n v="60.06"/>
    <d v="2024-11-26T00:44:00"/>
    <d v="2024-09-21T01:07:00"/>
    <x v="0"/>
    <d v="2024-11-27T17:07:00"/>
    <d v="2024-11-27T00:44:00"/>
    <x v="0"/>
  </r>
  <r>
    <s v="ORD-20240922-04773"/>
    <x v="0"/>
    <s v="BBY-001"/>
    <x v="16"/>
    <n v="63.83"/>
    <x v="0"/>
    <n v="1"/>
    <x v="87"/>
    <x v="3"/>
    <d v="1899-12-30T19:30:00"/>
    <s v="19"/>
    <d v="2024-09-23T00:00:00"/>
    <d v="1899-12-30T20:30:00"/>
    <x v="10"/>
    <s v="Bilal Chaudhry"/>
    <x v="1"/>
    <x v="1"/>
    <s v="Baby"/>
    <x v="0"/>
    <x v="2"/>
    <x v="0"/>
    <n v="63.83"/>
    <d v="2024-09-22T00:25:00"/>
    <d v="2024-08-06T00:56:00"/>
    <x v="0"/>
    <d v="2024-09-23T20:30:00"/>
    <d v="2024-09-23T00:25:00"/>
    <x v="0"/>
  </r>
  <r>
    <s v="ORD-20250522-04774"/>
    <x v="0"/>
    <s v="FLW-002"/>
    <x v="5"/>
    <n v="50.91"/>
    <x v="3"/>
    <n v="1"/>
    <x v="51"/>
    <x v="1"/>
    <d v="1899-12-30T20:45:00"/>
    <s v="20"/>
    <d v="2025-05-24T00:00:00"/>
    <d v="1899-12-30T16:41:00"/>
    <x v="18"/>
    <s v="Sara Ahmed"/>
    <x v="1"/>
    <x v="0"/>
    <s v="Flowers"/>
    <x v="2"/>
    <x v="0"/>
    <x v="0"/>
    <n v="50.91"/>
    <d v="2025-05-22T00:33:00"/>
    <d v="2024-08-07T00:25:00"/>
    <x v="0"/>
    <d v="2025-05-24T16:41:00"/>
    <d v="2025-05-23T00:33:00"/>
    <x v="0"/>
  </r>
  <r>
    <s v="ORD-20250706-04775"/>
    <x v="0"/>
    <s v="TOY-001"/>
    <x v="0"/>
    <n v="22.23"/>
    <x v="1"/>
    <n v="1"/>
    <x v="357"/>
    <x v="8"/>
    <d v="1899-12-30T21:10:00"/>
    <s v="21"/>
    <d v="2025-07-07T00:00:00"/>
    <d v="1899-12-30T20:35:00"/>
    <x v="19"/>
    <s v="Emma Davis"/>
    <x v="0"/>
    <x v="1"/>
    <s v="Toys"/>
    <x v="0"/>
    <x v="3"/>
    <x v="0"/>
    <n v="22.23"/>
    <d v="2025-07-06T00:44:00"/>
    <d v="2024-08-02T00:22:00"/>
    <x v="0"/>
    <d v="2025-07-07T20:35:00"/>
    <d v="2025-07-07T00:44:00"/>
    <x v="0"/>
  </r>
  <r>
    <s v="ORD-20240802-04776"/>
    <x v="0"/>
    <s v="SWT-001"/>
    <x v="9"/>
    <n v="25.6"/>
    <x v="4"/>
    <n v="1"/>
    <x v="247"/>
    <x v="7"/>
    <d v="1899-12-30T13:24:00"/>
    <s v="13"/>
    <d v="2024-08-02T00:00:00"/>
    <d v="1899-12-30T17:24:00"/>
    <x v="17"/>
    <s v="Faisal Al Falasi"/>
    <x v="2"/>
    <x v="0"/>
    <s v="Dates &amp; Sweets"/>
    <x v="1"/>
    <x v="2"/>
    <x v="0"/>
    <n v="25.6"/>
    <d v="2024-08-02T00:33:00"/>
    <d v="2024-08-02T00:33:00"/>
    <x v="1"/>
    <d v="2024-08-02T17:24:00"/>
    <d v="2024-08-03T00:33:00"/>
    <x v="1"/>
  </r>
  <r>
    <s v="ORD-20250503-04777"/>
    <x v="0"/>
    <s v="GFT-001"/>
    <x v="2"/>
    <n v="33.799999999999997"/>
    <x v="12"/>
    <n v="1"/>
    <x v="95"/>
    <x v="1"/>
    <d v="1899-12-30T15:29:00"/>
    <s v="15"/>
    <d v="2025-05-04T00:00:00"/>
    <d v="1899-12-30T20:29:00"/>
    <x v="3"/>
    <s v="Sana Chaudhry"/>
    <x v="0"/>
    <x v="1"/>
    <s v="Gifting"/>
    <x v="0"/>
    <x v="5"/>
    <x v="2"/>
    <n v="33.799999999999997"/>
    <d v="2025-05-03T01:29:00"/>
    <d v="2024-08-27T01:29:00"/>
    <x v="0"/>
    <d v="2025-05-04T20:29:00"/>
    <d v="2025-05-04T01:29:00"/>
    <x v="0"/>
  </r>
  <r>
    <s v="ORD-20250807-04778"/>
    <x v="0"/>
    <s v="GFT-001"/>
    <x v="2"/>
    <n v="36.159999999999997"/>
    <x v="12"/>
    <n v="1"/>
    <x v="285"/>
    <x v="7"/>
    <d v="1899-12-30T17:57:00"/>
    <s v="17"/>
    <d v="2025-08-08T00:00:00"/>
    <d v="1899-12-30T18:57:00"/>
    <x v="11"/>
    <s v="Aijaz Patel"/>
    <x v="0"/>
    <x v="0"/>
    <s v="Gifting"/>
    <x v="0"/>
    <x v="3"/>
    <x v="1"/>
    <n v="36.159999999999997"/>
    <d v="2025-08-07T01:07:00"/>
    <d v="2024-08-31T01:15:00"/>
    <x v="0"/>
    <d v="2025-08-08T18:57:00"/>
    <d v="2025-08-08T01:07:00"/>
    <x v="0"/>
  </r>
  <r>
    <s v="ORD-20250805-04779"/>
    <x v="0"/>
    <s v="PAF-001"/>
    <x v="12"/>
    <n v="23.06"/>
    <x v="5"/>
    <n v="2"/>
    <x v="35"/>
    <x v="7"/>
    <d v="1899-12-30T17:22:00"/>
    <s v="17"/>
    <d v="2025-08-06T00:00:00"/>
    <d v="1899-12-30T18:22:00"/>
    <x v="5"/>
    <s v="Zain Patel"/>
    <x v="2"/>
    <x v="1"/>
    <s v="Bakery"/>
    <x v="0"/>
    <x v="3"/>
    <x v="1"/>
    <n v="46.12"/>
    <d v="2025-08-05T00:11:00"/>
    <d v="2024-08-02T01:15:00"/>
    <x v="0"/>
    <d v="2025-08-06T18:22:00"/>
    <d v="2025-08-06T00:11:00"/>
    <x v="0"/>
  </r>
  <r>
    <s v="ORD-20241003-04780"/>
    <x v="0"/>
    <s v="PER-002"/>
    <x v="15"/>
    <n v="21.53"/>
    <x v="0"/>
    <n v="2"/>
    <x v="312"/>
    <x v="10"/>
    <d v="1899-12-30T13:30:00"/>
    <s v="13"/>
    <d v="2024-10-03T00:00:00"/>
    <d v="1899-12-30T17:30:00"/>
    <x v="23"/>
    <s v="Latifa Al Mansoori"/>
    <x v="5"/>
    <x v="0"/>
    <s v="Personalized"/>
    <x v="1"/>
    <x v="1"/>
    <x v="0"/>
    <n v="43.06"/>
    <d v="2024-10-03T00:25:00"/>
    <d v="2024-08-04T00:56:00"/>
    <x v="0"/>
    <d v="2024-10-03T17:30:00"/>
    <d v="2024-10-04T00:25:00"/>
    <x v="1"/>
  </r>
  <r>
    <s v="ORD-20250519-04781"/>
    <x v="0"/>
    <s v="PAF-001"/>
    <x v="12"/>
    <n v="25.18"/>
    <x v="11"/>
    <n v="1"/>
    <x v="229"/>
    <x v="1"/>
    <d v="1899-12-30T17:13:00"/>
    <s v="17"/>
    <d v="2025-05-20T00:00:00"/>
    <d v="1899-12-30T18:13:00"/>
    <x v="9"/>
    <s v="Meera Shaikh"/>
    <x v="2"/>
    <x v="1"/>
    <s v="Bakery"/>
    <x v="0"/>
    <x v="3"/>
    <x v="0"/>
    <n v="25.18"/>
    <d v="2025-05-19T00:11:00"/>
    <d v="2024-08-18T01:18:00"/>
    <x v="0"/>
    <d v="2025-05-20T18:13:00"/>
    <d v="2025-05-20T00:11:00"/>
    <x v="0"/>
  </r>
  <r>
    <s v="ORD-20240907-04782"/>
    <x v="0"/>
    <s v="GFT-001"/>
    <x v="2"/>
    <n v="36.42"/>
    <x v="2"/>
    <n v="1"/>
    <x v="319"/>
    <x v="3"/>
    <d v="1899-12-30T20:10:00"/>
    <s v="20"/>
    <d v="2024-09-09T00:00:00"/>
    <d v="1899-12-30T18:52:00"/>
    <x v="12"/>
    <s v="Meera Verma"/>
    <x v="1"/>
    <x v="0"/>
    <s v="Gifting"/>
    <x v="2"/>
    <x v="3"/>
    <x v="0"/>
    <n v="36.42"/>
    <d v="2024-09-07T01:18:00"/>
    <d v="2024-09-03T01:18:00"/>
    <x v="0"/>
    <d v="2024-09-09T18:52:00"/>
    <d v="2024-09-08T01:18:00"/>
    <x v="0"/>
  </r>
  <r>
    <s v="ORD-20240802-04783"/>
    <x v="0"/>
    <s v="DAT-001"/>
    <x v="6"/>
    <n v="26.55"/>
    <x v="7"/>
    <n v="1"/>
    <x v="247"/>
    <x v="7"/>
    <d v="1899-12-30T20:02:00"/>
    <s v="20"/>
    <d v="2024-08-04T00:00:00"/>
    <d v="1899-12-30T13:46:00"/>
    <x v="3"/>
    <s v="Khalid Al Bateen"/>
    <x v="0"/>
    <x v="1"/>
    <s v="Dates &amp; Sweets"/>
    <x v="2"/>
    <x v="0"/>
    <x v="0"/>
    <n v="26.55"/>
    <d v="2024-08-02T00:22:00"/>
    <d v="2024-08-02T00:22:00"/>
    <x v="1"/>
    <d v="2024-08-04T13:46:00"/>
    <d v="2024-08-03T00:22:00"/>
    <x v="0"/>
  </r>
  <r>
    <s v="ORD-20250214-04784"/>
    <x v="0"/>
    <s v="FLW-001"/>
    <x v="1"/>
    <n v="51.83"/>
    <x v="1"/>
    <n v="2"/>
    <x v="176"/>
    <x v="5"/>
    <d v="1899-12-30T18:47:00"/>
    <s v="18"/>
    <d v="2025-02-15T00:00:00"/>
    <d v="1899-12-30T18:47:00"/>
    <x v="4"/>
    <s v="Farhan Hussain"/>
    <x v="0"/>
    <x v="0"/>
    <s v="Flowers"/>
    <x v="0"/>
    <x v="0"/>
    <x v="2"/>
    <n v="103.66"/>
    <d v="2025-02-14T01:29:00"/>
    <d v="2024-10-13T01:15:00"/>
    <x v="0"/>
    <d v="2025-02-15T18:47:00"/>
    <d v="2025-02-15T01:29:00"/>
    <x v="0"/>
  </r>
  <r>
    <s v="ORD-20250813-04785"/>
    <x v="0"/>
    <s v="PER-001"/>
    <x v="10"/>
    <n v="12.3"/>
    <x v="8"/>
    <n v="1"/>
    <x v="159"/>
    <x v="7"/>
    <d v="1899-12-30T16:58:00"/>
    <s v="16"/>
    <d v="2025-08-14T00:00:00"/>
    <d v="1899-12-30T18:58:00"/>
    <x v="5"/>
    <s v="Fatima Al Suwaidi"/>
    <x v="2"/>
    <x v="1"/>
    <s v="Personalized"/>
    <x v="0"/>
    <x v="1"/>
    <x v="0"/>
    <n v="12.3"/>
    <d v="2025-08-13T00:44:00"/>
    <d v="2024-10-30T00:22:00"/>
    <x v="0"/>
    <d v="2025-08-14T18:58:00"/>
    <d v="2025-08-14T00:44:00"/>
    <x v="0"/>
  </r>
  <r>
    <s v="ORD-20241116-04786"/>
    <x v="0"/>
    <s v="BBY-001"/>
    <x v="16"/>
    <n v="75.75"/>
    <x v="0"/>
    <n v="1"/>
    <x v="363"/>
    <x v="9"/>
    <d v="1899-12-30T14:40:00"/>
    <s v="14"/>
    <d v="2024-11-17T00:00:00"/>
    <d v="1899-12-30T14:40:00"/>
    <x v="20"/>
    <s v="Rohit Kumar"/>
    <x v="4"/>
    <x v="1"/>
    <s v="Baby"/>
    <x v="0"/>
    <x v="5"/>
    <x v="2"/>
    <n v="75.75"/>
    <d v="2024-11-16T00:11:00"/>
    <d v="2024-08-09T01:07:00"/>
    <x v="0"/>
    <d v="2024-11-17T14:40:00"/>
    <d v="2024-11-17T00:11:00"/>
    <x v="0"/>
  </r>
  <r>
    <s v="ORD-20250715-04787"/>
    <x v="0"/>
    <s v="SWT-001"/>
    <x v="9"/>
    <n v="24.87"/>
    <x v="4"/>
    <n v="2"/>
    <x v="140"/>
    <x v="8"/>
    <d v="1899-12-30T09:18:00"/>
    <s v="9"/>
    <d v="2025-07-16T00:00:00"/>
    <d v="1899-12-30T10:18:00"/>
    <x v="4"/>
    <s v="Rakesh Hussain"/>
    <x v="0"/>
    <x v="0"/>
    <s v="Dates &amp; Sweets"/>
    <x v="0"/>
    <x v="1"/>
    <x v="0"/>
    <n v="49.74"/>
    <d v="2025-07-15T01:15:00"/>
    <d v="2024-08-30T01:07:00"/>
    <x v="0"/>
    <d v="2025-07-16T10:18:00"/>
    <d v="2025-07-16T01:15:00"/>
    <x v="0"/>
  </r>
  <r>
    <s v="ORD-20250515-04788"/>
    <x v="0"/>
    <s v="CKE-001"/>
    <x v="7"/>
    <n v="60.29"/>
    <x v="8"/>
    <n v="1"/>
    <x v="111"/>
    <x v="1"/>
    <d v="1899-12-30T17:57:00"/>
    <s v="17"/>
    <d v="2025-05-16T00:00:00"/>
    <d v="1899-12-30T20:28:00"/>
    <x v="15"/>
    <s v="Abdullah Al Shamsi"/>
    <x v="2"/>
    <x v="0"/>
    <s v="Cakes"/>
    <x v="0"/>
    <x v="1"/>
    <x v="0"/>
    <n v="60.29"/>
    <d v="2025-05-15T01:07:00"/>
    <d v="2024-08-23T00:56:00"/>
    <x v="0"/>
    <d v="2025-05-16T20:28:00"/>
    <d v="2025-05-16T01:07:00"/>
    <x v="0"/>
  </r>
  <r>
    <s v="ORD-20250124-04789"/>
    <x v="0"/>
    <s v="GFT-001"/>
    <x v="2"/>
    <n v="35.5"/>
    <x v="2"/>
    <n v="2"/>
    <x v="303"/>
    <x v="4"/>
    <d v="1899-12-30T12:05:00"/>
    <s v="12"/>
    <d v="2025-01-26T00:00:00"/>
    <d v="1899-12-30T15:05:00"/>
    <x v="9"/>
    <s v="Neha Shah"/>
    <x v="2"/>
    <x v="0"/>
    <s v="Gifting"/>
    <x v="2"/>
    <x v="3"/>
    <x v="0"/>
    <n v="71"/>
    <d v="2025-01-24T00:22:00"/>
    <d v="2024-08-07T00:56:00"/>
    <x v="0"/>
    <d v="2025-01-26T15:05:00"/>
    <d v="2025-01-25T00:22:00"/>
    <x v="0"/>
  </r>
  <r>
    <s v="ORD-20250303-04790"/>
    <x v="0"/>
    <s v="CHC-001"/>
    <x v="17"/>
    <n v="19.21"/>
    <x v="1"/>
    <n v="1"/>
    <x v="180"/>
    <x v="2"/>
    <d v="1899-12-30T19:37:00"/>
    <s v="19"/>
    <d v="2025-03-04T00:00:00"/>
    <d v="1899-12-30T19:37:00"/>
    <x v="15"/>
    <s v="Yousef Al Bateen"/>
    <x v="2"/>
    <x v="0"/>
    <s v="Chocolate"/>
    <x v="0"/>
    <x v="0"/>
    <x v="1"/>
    <n v="19.21"/>
    <d v="2025-03-03T00:11:00"/>
    <d v="2024-08-02T00:33:00"/>
    <x v="0"/>
    <d v="2025-03-04T19:37:00"/>
    <d v="2025-03-04T00:11:00"/>
    <x v="0"/>
  </r>
  <r>
    <s v="ORD-20250305-04791"/>
    <x v="0"/>
    <s v="SWT-001"/>
    <x v="9"/>
    <n v="29.16"/>
    <x v="4"/>
    <n v="1"/>
    <x v="15"/>
    <x v="2"/>
    <d v="1899-12-30T18:22:00"/>
    <s v="18"/>
    <d v="2025-03-06T00:00:00"/>
    <d v="1899-12-30T20:22:00"/>
    <x v="5"/>
    <s v="Ali Chaudhry"/>
    <x v="0"/>
    <x v="1"/>
    <s v="Dates &amp; Sweets"/>
    <x v="0"/>
    <x v="4"/>
    <x v="0"/>
    <n v="29.16"/>
    <d v="2025-03-05T01:18:00"/>
    <d v="2024-08-07T00:11:00"/>
    <x v="0"/>
    <d v="2025-03-06T20:22:00"/>
    <d v="2025-03-06T01:18:00"/>
    <x v="0"/>
  </r>
  <r>
    <s v="ORD-20250416-04792"/>
    <x v="0"/>
    <s v="GFT-001"/>
    <x v="2"/>
    <n v="32.64"/>
    <x v="10"/>
    <n v="1"/>
    <x v="85"/>
    <x v="0"/>
    <d v="1899-12-30T09:05:00"/>
    <s v="9"/>
    <d v="2025-04-17T00:00:00"/>
    <d v="1899-12-30T12:05:00"/>
    <x v="9"/>
    <s v="Hamad Al Suwaidi"/>
    <x v="2"/>
    <x v="0"/>
    <s v="Gifting"/>
    <x v="0"/>
    <x v="4"/>
    <x v="1"/>
    <n v="32.64"/>
    <d v="2025-04-16T00:22:00"/>
    <d v="2024-08-21T00:33:00"/>
    <x v="0"/>
    <d v="2025-04-17T12:05:00"/>
    <d v="2025-04-17T00:22:00"/>
    <x v="0"/>
  </r>
  <r>
    <s v="ORD-20241031-04793"/>
    <x v="0"/>
    <s v="PRF-001"/>
    <x v="14"/>
    <n v="127.21"/>
    <x v="12"/>
    <n v="1"/>
    <x v="340"/>
    <x v="10"/>
    <d v="1899-12-30T21:07:00"/>
    <s v="21"/>
    <d v="2024-11-01T00:00:00"/>
    <d v="1899-12-30T17:29:00"/>
    <x v="19"/>
    <s v="Hassan Iqbal"/>
    <x v="0"/>
    <x v="1"/>
    <s v="Perfume"/>
    <x v="0"/>
    <x v="2"/>
    <x v="0"/>
    <n v="127.21"/>
    <d v="2024-10-31T00:11:00"/>
    <d v="2024-08-05T00:22:00"/>
    <x v="0"/>
    <d v="2024-11-01T17:29:00"/>
    <d v="2024-11-01T00:11:00"/>
    <x v="0"/>
  </r>
  <r>
    <s v="ORD-20250621-04794"/>
    <x v="0"/>
    <s v="FLW-002"/>
    <x v="5"/>
    <n v="57.88"/>
    <x v="10"/>
    <n v="1"/>
    <x v="220"/>
    <x v="6"/>
    <d v="1899-12-30T14:56:00"/>
    <s v="14"/>
    <d v="2025-06-21T00:00:00"/>
    <d v="1899-12-30T20:56:00"/>
    <x v="7"/>
    <s v="Hassan Al Shamsi"/>
    <x v="0"/>
    <x v="1"/>
    <s v="Flowers"/>
    <x v="1"/>
    <x v="1"/>
    <x v="0"/>
    <n v="57.88"/>
    <d v="2025-06-21T00:22:00"/>
    <d v="2024-08-04T00:25:00"/>
    <x v="0"/>
    <d v="2025-06-21T20:56:00"/>
    <d v="2025-06-22T00:22:00"/>
    <x v="1"/>
  </r>
  <r>
    <s v="ORD-20241005-04795"/>
    <x v="0"/>
    <s v="HMP-002"/>
    <x v="8"/>
    <n v="91.61"/>
    <x v="4"/>
    <n v="3"/>
    <x v="232"/>
    <x v="10"/>
    <d v="1899-12-30T20:59:00"/>
    <s v="20"/>
    <d v="2024-10-06T00:00:00"/>
    <d v="1899-12-30T15:43:00"/>
    <x v="10"/>
    <s v="Emma Taylor"/>
    <x v="1"/>
    <x v="0"/>
    <s v="Hamper"/>
    <x v="0"/>
    <x v="0"/>
    <x v="0"/>
    <n v="274.83"/>
    <d v="2024-10-05T00:56:00"/>
    <d v="2024-10-05T00:56:00"/>
    <x v="1"/>
    <d v="2024-10-06T15:43:00"/>
    <d v="2024-10-06T00:56:00"/>
    <x v="0"/>
  </r>
  <r>
    <s v="ORD-20250719-04796"/>
    <x v="0"/>
    <s v="GFT-001"/>
    <x v="2"/>
    <n v="34.96"/>
    <x v="3"/>
    <n v="1"/>
    <x v="362"/>
    <x v="8"/>
    <d v="1899-12-30T15:04:00"/>
    <s v="15"/>
    <d v="2025-07-20T00:00:00"/>
    <d v="1899-12-30T20:04:00"/>
    <x v="0"/>
    <s v="Isabella Davis"/>
    <x v="0"/>
    <x v="0"/>
    <s v="Gifting"/>
    <x v="0"/>
    <x v="0"/>
    <x v="0"/>
    <n v="34.96"/>
    <d v="2025-07-19T01:18:00"/>
    <d v="2024-08-29T01:18:00"/>
    <x v="0"/>
    <d v="2025-07-20T20:04:00"/>
    <d v="2025-07-20T01:18:00"/>
    <x v="0"/>
  </r>
  <r>
    <s v="ORD-20250702-04797"/>
    <x v="0"/>
    <s v="PRF-001"/>
    <x v="14"/>
    <n v="114.24"/>
    <x v="12"/>
    <n v="1"/>
    <x v="88"/>
    <x v="8"/>
    <d v="1899-12-30T10:24:00"/>
    <s v="10"/>
    <d v="2025-07-03T00:00:00"/>
    <d v="1899-12-30T12:24:00"/>
    <x v="33"/>
    <s v="Yousef Al Shamsi"/>
    <x v="6"/>
    <x v="0"/>
    <s v="Perfume"/>
    <x v="0"/>
    <x v="0"/>
    <x v="0"/>
    <n v="114.24"/>
    <d v="2025-07-02T00:33:00"/>
    <d v="2024-08-21T01:07:00"/>
    <x v="0"/>
    <d v="2025-07-03T12:24:00"/>
    <d v="2025-07-03T00:33:00"/>
    <x v="0"/>
  </r>
  <r>
    <s v="ORD-20250224-04798"/>
    <x v="0"/>
    <s v="TOY-001"/>
    <x v="0"/>
    <n v="15.76"/>
    <x v="5"/>
    <n v="1"/>
    <x v="34"/>
    <x v="5"/>
    <d v="1899-12-30T20:43:00"/>
    <s v="20"/>
    <d v="2025-02-25T00:00:00"/>
    <d v="1899-12-30T17:52:00"/>
    <x v="9"/>
    <s v="Abdullah Al Nahyan"/>
    <x v="2"/>
    <x v="1"/>
    <s v="Toys"/>
    <x v="0"/>
    <x v="1"/>
    <x v="0"/>
    <n v="15.76"/>
    <d v="2025-02-24T00:44:00"/>
    <d v="2024-08-19T00:25:00"/>
    <x v="0"/>
    <d v="2025-02-25T17:52:00"/>
    <d v="2025-02-25T00:44:00"/>
    <x v="0"/>
  </r>
  <r>
    <s v="ORD-20250727-04799"/>
    <x v="0"/>
    <s v="CKE-001"/>
    <x v="7"/>
    <n v="58.61"/>
    <x v="5"/>
    <n v="1"/>
    <x v="350"/>
    <x v="8"/>
    <d v="1899-12-30T10:43:00"/>
    <s v="10"/>
    <d v="2025-07-27T00:00:00"/>
    <d v="1899-12-30T15:43:00"/>
    <x v="1"/>
    <s v="Reem Al Mazrouei"/>
    <x v="1"/>
    <x v="0"/>
    <s v="Cakes"/>
    <x v="1"/>
    <x v="3"/>
    <x v="0"/>
    <n v="58.61"/>
    <d v="2025-07-27T01:18:00"/>
    <d v="2024-08-03T00:22:00"/>
    <x v="0"/>
    <d v="2025-07-27T15:43:00"/>
    <d v="2025-07-28T01:18:00"/>
    <x v="1"/>
  </r>
  <r>
    <s v="ORD-20250815-04800"/>
    <x v="0"/>
    <s v="GFT-001"/>
    <x v="2"/>
    <n v="36.19"/>
    <x v="10"/>
    <n v="1"/>
    <x v="43"/>
    <x v="7"/>
    <d v="1899-12-30T11:31:00"/>
    <s v="11"/>
    <d v="2025-08-17T00:00:00"/>
    <d v="1899-12-30T14:31:00"/>
    <x v="5"/>
    <s v="John Johnson"/>
    <x v="2"/>
    <x v="0"/>
    <s v="Gifting"/>
    <x v="2"/>
    <x v="0"/>
    <x v="1"/>
    <n v="36.19"/>
    <d v="2025-08-15T00:11:00"/>
    <d v="2025-02-28T00:56:00"/>
    <x v="0"/>
    <d v="2025-08-17T14:31:00"/>
    <d v="2025-08-16T00:11:00"/>
    <x v="0"/>
  </r>
  <r>
    <s v="ORD-20250207-04801"/>
    <x v="0"/>
    <s v="PAF-001"/>
    <x v="12"/>
    <n v="20.3"/>
    <x v="11"/>
    <n v="2"/>
    <x v="202"/>
    <x v="5"/>
    <d v="1899-12-30T11:24:00"/>
    <s v="11"/>
    <d v="2025-02-07T00:00:00"/>
    <d v="1899-12-30T18:24:00"/>
    <x v="19"/>
    <s v="Hina Verma"/>
    <x v="0"/>
    <x v="1"/>
    <s v="Bakery"/>
    <x v="1"/>
    <x v="4"/>
    <x v="0"/>
    <n v="40.6"/>
    <d v="2025-02-07T01:15:00"/>
    <d v="2024-09-24T00:33:00"/>
    <x v="0"/>
    <d v="2025-02-07T18:24:00"/>
    <d v="2025-02-08T01:15:00"/>
    <x v="1"/>
  </r>
  <r>
    <s v="ORD-20240901-04802"/>
    <x v="0"/>
    <s v="TOY-001"/>
    <x v="0"/>
    <n v="17.22"/>
    <x v="0"/>
    <n v="4"/>
    <x v="3"/>
    <x v="3"/>
    <d v="1899-12-30T11:16:00"/>
    <s v="11"/>
    <d v="2024-09-01T00:00:00"/>
    <d v="1899-12-30T18:16:00"/>
    <x v="16"/>
    <s v="Hina Shaikh"/>
    <x v="0"/>
    <x v="1"/>
    <s v="Toys"/>
    <x v="1"/>
    <x v="0"/>
    <x v="0"/>
    <n v="68.88"/>
    <d v="2024-09-01T00:44:00"/>
    <d v="2024-08-02T00:56:00"/>
    <x v="0"/>
    <d v="2024-09-01T18:16:00"/>
    <d v="2024-09-02T00:44:00"/>
    <x v="1"/>
  </r>
  <r>
    <s v="ORD-20250422-04803"/>
    <x v="0"/>
    <s v="GFT-001"/>
    <x v="2"/>
    <n v="33.69"/>
    <x v="2"/>
    <n v="1"/>
    <x v="7"/>
    <x v="0"/>
    <d v="1899-12-30T11:36:00"/>
    <s v="11"/>
    <d v="2025-04-24T00:00:00"/>
    <d v="1899-12-30T12:36:00"/>
    <x v="3"/>
    <s v="Yousef Al Suwaidi"/>
    <x v="0"/>
    <x v="0"/>
    <s v="Gifting"/>
    <x v="2"/>
    <x v="5"/>
    <x v="0"/>
    <n v="33.69"/>
    <d v="2025-04-22T00:33:00"/>
    <d v="2024-09-22T00:33:00"/>
    <x v="0"/>
    <d v="2025-04-24T12:36:00"/>
    <d v="2025-04-23T00:33:00"/>
    <x v="0"/>
  </r>
  <r>
    <s v="ORD-20250428-04804"/>
    <x v="0"/>
    <s v="HOM-001"/>
    <x v="3"/>
    <n v="26.44"/>
    <x v="2"/>
    <n v="1"/>
    <x v="278"/>
    <x v="0"/>
    <d v="1899-12-30T10:17:00"/>
    <s v="10"/>
    <d v="2025-04-29T00:00:00"/>
    <d v="1899-12-30T10:17:00"/>
    <x v="20"/>
    <s v="Mohammed Al Bateen"/>
    <x v="4"/>
    <x v="1"/>
    <s v="Home Fragrance"/>
    <x v="0"/>
    <x v="6"/>
    <x v="2"/>
    <n v="26.44"/>
    <d v="2025-04-28T00:22:00"/>
    <d v="2024-09-05T00:22:00"/>
    <x v="0"/>
    <d v="2025-04-29T10:17:00"/>
    <d v="2025-04-29T00:22:00"/>
    <x v="0"/>
  </r>
  <r>
    <s v="ORD-20241113-04805"/>
    <x v="0"/>
    <s v="FLW-001"/>
    <x v="1"/>
    <n v="45.79"/>
    <x v="11"/>
    <n v="1"/>
    <x v="268"/>
    <x v="9"/>
    <d v="1899-12-30T11:08:00"/>
    <s v="11"/>
    <d v="2024-11-13T00:00:00"/>
    <d v="1899-12-30T17:08:00"/>
    <x v="14"/>
    <s v="Sana Chaudhry"/>
    <x v="1"/>
    <x v="1"/>
    <s v="Flowers"/>
    <x v="1"/>
    <x v="2"/>
    <x v="1"/>
    <n v="45.79"/>
    <d v="2024-11-13T01:29:00"/>
    <d v="2024-08-27T01:29:00"/>
    <x v="0"/>
    <d v="2024-11-13T17:08:00"/>
    <d v="2024-11-14T01:29:00"/>
    <x v="1"/>
  </r>
  <r>
    <s v="ORD-20250209-04806"/>
    <x v="0"/>
    <s v="HMP-001"/>
    <x v="11"/>
    <n v="72.53"/>
    <x v="9"/>
    <n v="3"/>
    <x v="352"/>
    <x v="5"/>
    <d v="1899-12-30T11:09:00"/>
    <s v="11"/>
    <d v="2025-02-09T00:00:00"/>
    <d v="1899-12-30T17:09:00"/>
    <x v="10"/>
    <s v="Emma Jones"/>
    <x v="1"/>
    <x v="0"/>
    <s v="Hamper"/>
    <x v="1"/>
    <x v="1"/>
    <x v="0"/>
    <n v="217.59"/>
    <d v="2025-02-09T00:33:00"/>
    <d v="2024-08-06T00:22:00"/>
    <x v="0"/>
    <d v="2025-02-09T17:09:00"/>
    <d v="2025-02-10T00:33:00"/>
    <x v="1"/>
  </r>
  <r>
    <s v="ORD-20250203-04807"/>
    <x v="0"/>
    <s v="CRP-001"/>
    <x v="4"/>
    <n v="130.47999999999999"/>
    <x v="4"/>
    <n v="3"/>
    <x v="241"/>
    <x v="5"/>
    <d v="1899-12-30T11:50:00"/>
    <s v="11"/>
    <d v="2025-02-03T00:00:00"/>
    <d v="1899-12-30T17:50:00"/>
    <x v="24"/>
    <s v="Yousef Al Marri"/>
    <x v="1"/>
    <x v="1"/>
    <s v="Hamper"/>
    <x v="1"/>
    <x v="0"/>
    <x v="0"/>
    <n v="391.43999999999994"/>
    <d v="2025-02-03T00:56:00"/>
    <d v="2024-08-18T00:33:00"/>
    <x v="0"/>
    <d v="2025-02-03T17:50:00"/>
    <d v="2025-02-04T00:56:00"/>
    <x v="1"/>
  </r>
  <r>
    <s v="ORD-20250609-04808"/>
    <x v="0"/>
    <s v="PRF-001"/>
    <x v="14"/>
    <n v="139.41999999999999"/>
    <x v="10"/>
    <n v="1"/>
    <x v="150"/>
    <x v="6"/>
    <d v="1899-12-30T15:41:00"/>
    <s v="15"/>
    <d v="2025-06-10T00:00:00"/>
    <d v="1899-12-30T18:41:00"/>
    <x v="0"/>
    <s v="Hassan Khan"/>
    <x v="0"/>
    <x v="0"/>
    <s v="Perfume"/>
    <x v="0"/>
    <x v="1"/>
    <x v="1"/>
    <n v="139.41999999999999"/>
    <d v="2025-06-09T00:22:00"/>
    <d v="2024-09-03T00:56:00"/>
    <x v="0"/>
    <d v="2025-06-10T18:41:00"/>
    <d v="2025-06-10T00:22:00"/>
    <x v="0"/>
  </r>
  <r>
    <s v="ORD-20241226-04809"/>
    <x v="0"/>
    <s v="FLW-001"/>
    <x v="1"/>
    <n v="53.91"/>
    <x v="0"/>
    <n v="1"/>
    <x v="203"/>
    <x v="11"/>
    <d v="1899-12-30T11:05:00"/>
    <s v="11"/>
    <d v="2024-12-26T00:00:00"/>
    <d v="1899-12-30T15:05:00"/>
    <x v="12"/>
    <s v="Arjun Chaudhry"/>
    <x v="1"/>
    <x v="1"/>
    <s v="Flowers"/>
    <x v="1"/>
    <x v="2"/>
    <x v="1"/>
    <n v="53.91"/>
    <d v="2024-12-26T00:56:00"/>
    <d v="2024-08-09T00:56:00"/>
    <x v="0"/>
    <d v="2024-12-26T15:05:00"/>
    <d v="2024-12-27T00:56:00"/>
    <x v="1"/>
  </r>
  <r>
    <s v="ORD-20250521-04810"/>
    <x v="0"/>
    <s v="GFT-001"/>
    <x v="2"/>
    <n v="32.82"/>
    <x v="6"/>
    <n v="1"/>
    <x v="316"/>
    <x v="1"/>
    <d v="1899-12-30T10:34:00"/>
    <s v="10"/>
    <d v="2025-05-22T00:00:00"/>
    <d v="1899-12-30T16:34:00"/>
    <x v="5"/>
    <s v="Rakesh Hussain"/>
    <x v="0"/>
    <x v="1"/>
    <s v="Gifting"/>
    <x v="0"/>
    <x v="1"/>
    <x v="2"/>
    <n v="32.82"/>
    <d v="2025-05-21T01:18:00"/>
    <d v="2024-08-30T01:07:00"/>
    <x v="0"/>
    <d v="2025-05-22T16:34:00"/>
    <d v="2025-05-22T01:18:00"/>
    <x v="0"/>
  </r>
  <r>
    <s v="ORD-20250430-04811"/>
    <x v="0"/>
    <s v="HOM-001"/>
    <x v="3"/>
    <n v="30.65"/>
    <x v="6"/>
    <n v="1"/>
    <x v="347"/>
    <x v="0"/>
    <d v="1899-12-30T12:06:00"/>
    <s v="12"/>
    <d v="2025-04-30T00:00:00"/>
    <d v="1899-12-30T18:06:00"/>
    <x v="9"/>
    <s v="Hassan Al Mansoori"/>
    <x v="2"/>
    <x v="1"/>
    <s v="Home Fragrance"/>
    <x v="1"/>
    <x v="5"/>
    <x v="0"/>
    <n v="30.65"/>
    <d v="2025-04-30T01:07:00"/>
    <d v="2024-08-05T01:29:00"/>
    <x v="0"/>
    <d v="2025-04-30T18:06:00"/>
    <d v="2025-05-01T01:07:00"/>
    <x v="1"/>
  </r>
  <r>
    <s v="ORD-20241123-04812"/>
    <x v="0"/>
    <s v="HMP-002"/>
    <x v="8"/>
    <n v="87.84"/>
    <x v="4"/>
    <n v="2"/>
    <x v="62"/>
    <x v="9"/>
    <d v="1899-12-30T14:07:00"/>
    <s v="14"/>
    <d v="2024-11-25T00:00:00"/>
    <d v="1899-12-30T17:07:00"/>
    <x v="2"/>
    <s v="Aisha Al Bateen"/>
    <x v="0"/>
    <x v="1"/>
    <s v="Hamper"/>
    <x v="2"/>
    <x v="0"/>
    <x v="1"/>
    <n v="175.68"/>
    <d v="2024-11-23T00:44:00"/>
    <d v="2024-08-24T01:29:00"/>
    <x v="0"/>
    <d v="2024-11-25T17:07:00"/>
    <d v="2024-11-24T00:44:00"/>
    <x v="0"/>
  </r>
  <r>
    <s v="ORD-20250131-04813"/>
    <x v="0"/>
    <s v="FLW-001"/>
    <x v="1"/>
    <n v="53.67"/>
    <x v="0"/>
    <n v="2"/>
    <x v="167"/>
    <x v="4"/>
    <d v="1899-12-30T10:26:00"/>
    <s v="10"/>
    <d v="2025-01-31T00:00:00"/>
    <d v="1899-12-30T16:26:00"/>
    <x v="1"/>
    <s v="Sara Khan"/>
    <x v="1"/>
    <x v="1"/>
    <s v="Flowers"/>
    <x v="1"/>
    <x v="1"/>
    <x v="1"/>
    <n v="107.34"/>
    <d v="2025-01-31T00:22:00"/>
    <d v="2024-09-14T00:33:00"/>
    <x v="0"/>
    <d v="2025-01-31T16:26:00"/>
    <d v="2025-02-01T00:22:00"/>
    <x v="1"/>
  </r>
  <r>
    <s v="ORD-20250507-04814"/>
    <x v="0"/>
    <s v="HMP-002"/>
    <x v="8"/>
    <n v="79.430000000000007"/>
    <x v="7"/>
    <n v="1"/>
    <x v="5"/>
    <x v="1"/>
    <d v="1899-12-30T19:13:00"/>
    <s v="19"/>
    <d v="2025-05-08T00:00:00"/>
    <d v="1899-12-30T20:13:00"/>
    <x v="25"/>
    <s v="Hassan Kumar"/>
    <x v="6"/>
    <x v="1"/>
    <s v="Hamper"/>
    <x v="0"/>
    <x v="1"/>
    <x v="0"/>
    <n v="79.430000000000007"/>
    <d v="2025-05-07T00:44:00"/>
    <d v="2024-08-04T00:56:00"/>
    <x v="0"/>
    <d v="2025-05-08T20:13:00"/>
    <d v="2025-05-08T00:44:00"/>
    <x v="0"/>
  </r>
  <r>
    <s v="ORD-20250605-04815"/>
    <x v="0"/>
    <s v="FLW-002"/>
    <x v="5"/>
    <n v="59.81"/>
    <x v="6"/>
    <n v="2"/>
    <x v="84"/>
    <x v="6"/>
    <d v="1899-12-30T09:37:00"/>
    <s v="9"/>
    <d v="2025-06-05T00:00:00"/>
    <d v="1899-12-30T13:37:00"/>
    <x v="18"/>
    <s v="Khalid Al Falasi"/>
    <x v="1"/>
    <x v="1"/>
    <s v="Flowers"/>
    <x v="1"/>
    <x v="1"/>
    <x v="1"/>
    <n v="119.62"/>
    <d v="2025-06-05T00:44:00"/>
    <d v="2024-08-12T00:44:00"/>
    <x v="0"/>
    <d v="2025-06-05T13:37:00"/>
    <d v="2025-06-06T00:44:00"/>
    <x v="1"/>
  </r>
  <r>
    <s v="ORD-20250209-04816"/>
    <x v="0"/>
    <s v="FLW-001"/>
    <x v="1"/>
    <n v="46.85"/>
    <x v="1"/>
    <n v="1"/>
    <x v="352"/>
    <x v="5"/>
    <d v="1899-12-30T17:44:00"/>
    <s v="17"/>
    <d v="2025-02-10T00:00:00"/>
    <d v="1899-12-30T12:54:00"/>
    <x v="4"/>
    <s v="Daniel Brown"/>
    <x v="0"/>
    <x v="0"/>
    <s v="Flowers"/>
    <x v="0"/>
    <x v="2"/>
    <x v="2"/>
    <n v="46.85"/>
    <d v="2025-02-09T01:29:00"/>
    <d v="2024-09-16T00:11:00"/>
    <x v="0"/>
    <d v="2025-02-10T12:54:00"/>
    <d v="2025-02-10T01:29:00"/>
    <x v="0"/>
  </r>
  <r>
    <s v="ORD-20250217-04818"/>
    <x v="0"/>
    <s v="DAT-001"/>
    <x v="6"/>
    <n v="30.68"/>
    <x v="7"/>
    <n v="3"/>
    <x v="288"/>
    <x v="5"/>
    <d v="1899-12-30T15:23:00"/>
    <s v="15"/>
    <d v="2025-02-18T00:00:00"/>
    <d v="1899-12-30T21:23:00"/>
    <x v="12"/>
    <s v="Priya Chaudhry"/>
    <x v="1"/>
    <x v="1"/>
    <s v="Dates &amp; Sweets"/>
    <x v="0"/>
    <x v="0"/>
    <x v="0"/>
    <n v="92.039999999999992"/>
    <d v="2025-02-17T00:22:00"/>
    <d v="2024-10-07T00:25:00"/>
    <x v="0"/>
    <d v="2025-02-18T21:23:00"/>
    <d v="2025-02-18T00:22:00"/>
    <x v="0"/>
  </r>
  <r>
    <s v="ORD-20240919-04819"/>
    <x v="0"/>
    <s v="SWT-001"/>
    <x v="9"/>
    <n v="30.89"/>
    <x v="7"/>
    <n v="2"/>
    <x v="238"/>
    <x v="3"/>
    <d v="1899-12-30T10:26:00"/>
    <s v="10"/>
    <d v="2024-09-21T00:00:00"/>
    <d v="1899-12-30T10:26:00"/>
    <x v="24"/>
    <s v="Aisha Al Hosani"/>
    <x v="1"/>
    <x v="1"/>
    <s v="Dates &amp; Sweets"/>
    <x v="2"/>
    <x v="4"/>
    <x v="2"/>
    <n v="61.78"/>
    <d v="2024-09-19T00:22:00"/>
    <d v="2024-09-18T01:15:00"/>
    <x v="0"/>
    <d v="2024-09-21T10:26:00"/>
    <d v="2024-09-20T00:22:00"/>
    <x v="0"/>
  </r>
  <r>
    <s v="ORD-20250813-04820"/>
    <x v="0"/>
    <s v="FLW-002"/>
    <x v="5"/>
    <n v="66.39"/>
    <x v="2"/>
    <n v="1"/>
    <x v="159"/>
    <x v="7"/>
    <d v="1899-12-30T20:55:00"/>
    <s v="20"/>
    <d v="2025-08-14T00:00:00"/>
    <d v="1899-12-30T17:56:00"/>
    <x v="2"/>
    <s v="Yousef Al Nahyan"/>
    <x v="0"/>
    <x v="0"/>
    <s v="Flowers"/>
    <x v="0"/>
    <x v="6"/>
    <x v="1"/>
    <n v="66.39"/>
    <d v="2025-08-13T01:18:00"/>
    <d v="2024-08-01T01:25:00"/>
    <x v="0"/>
    <d v="2025-08-14T17:56:00"/>
    <d v="2025-08-14T01:18:00"/>
    <x v="0"/>
  </r>
  <r>
    <s v="ORD-20241103-04821"/>
    <x v="0"/>
    <s v="GFT-001"/>
    <x v="2"/>
    <n v="31.64"/>
    <x v="12"/>
    <n v="1"/>
    <x v="271"/>
    <x v="9"/>
    <d v="1899-12-30T17:13:00"/>
    <s v="17"/>
    <d v="2024-11-04T00:00:00"/>
    <d v="1899-12-30T21:13:00"/>
    <x v="2"/>
    <s v="Priya Verma"/>
    <x v="0"/>
    <x v="1"/>
    <s v="Gifting"/>
    <x v="0"/>
    <x v="5"/>
    <x v="0"/>
    <n v="31.64"/>
    <d v="2024-11-03T00:11:00"/>
    <d v="2024-09-19T00:44:00"/>
    <x v="0"/>
    <d v="2024-11-04T21:13:00"/>
    <d v="2024-11-04T00:11:00"/>
    <x v="0"/>
  </r>
  <r>
    <s v="ORD-20241102-04822"/>
    <x v="0"/>
    <s v="BBY-001"/>
    <x v="16"/>
    <n v="68.63"/>
    <x v="0"/>
    <n v="1"/>
    <x v="17"/>
    <x v="9"/>
    <d v="1899-12-30T12:17:00"/>
    <s v="12"/>
    <d v="2024-11-02T00:00:00"/>
    <d v="1899-12-30T18:17:00"/>
    <x v="8"/>
    <s v="Farhan Khan"/>
    <x v="2"/>
    <x v="0"/>
    <s v="Baby"/>
    <x v="1"/>
    <x v="0"/>
    <x v="1"/>
    <n v="68.63"/>
    <d v="2024-11-02T00:56:00"/>
    <d v="2024-08-09T00:25:00"/>
    <x v="0"/>
    <d v="2024-11-02T18:17:00"/>
    <d v="2024-11-03T00:56:00"/>
    <x v="1"/>
  </r>
  <r>
    <s v="ORD-20250707-04823"/>
    <x v="0"/>
    <s v="DAT-001"/>
    <x v="6"/>
    <n v="28.05"/>
    <x v="4"/>
    <n v="3"/>
    <x v="344"/>
    <x v="8"/>
    <d v="1899-12-30T17:21:00"/>
    <s v="17"/>
    <d v="2025-07-08T00:00:00"/>
    <d v="1899-12-30T20:21:00"/>
    <x v="29"/>
    <s v="Sana Hussain"/>
    <x v="2"/>
    <x v="1"/>
    <s v="Dates &amp; Sweets"/>
    <x v="0"/>
    <x v="6"/>
    <x v="1"/>
    <n v="84.15"/>
    <d v="2025-07-07T01:07:00"/>
    <d v="2024-08-27T00:56:00"/>
    <x v="0"/>
    <d v="2025-07-08T20:21:00"/>
    <d v="2025-07-08T01:07:00"/>
    <x v="0"/>
  </r>
  <r>
    <s v="ORD-20250508-04824"/>
    <x v="0"/>
    <s v="CRP-001"/>
    <x v="4"/>
    <n v="132.35"/>
    <x v="4"/>
    <n v="5"/>
    <x v="41"/>
    <x v="1"/>
    <d v="1899-12-30T16:44:00"/>
    <s v="16"/>
    <d v="2025-05-09T00:00:00"/>
    <d v="1899-12-30T17:44:00"/>
    <x v="7"/>
    <s v="Bilal Ahmed"/>
    <x v="0"/>
    <x v="0"/>
    <s v="Hamper"/>
    <x v="0"/>
    <x v="0"/>
    <x v="2"/>
    <n v="661.75"/>
    <d v="2025-05-08T00:22:00"/>
    <d v="2024-08-13T00:56:00"/>
    <x v="0"/>
    <d v="2025-05-09T17:44:00"/>
    <d v="2025-05-09T00:22:00"/>
    <x v="0"/>
  </r>
  <r>
    <s v="ORD-20250117-04825"/>
    <x v="0"/>
    <s v="GFT-001"/>
    <x v="2"/>
    <n v="31.46"/>
    <x v="12"/>
    <n v="1"/>
    <x v="25"/>
    <x v="4"/>
    <d v="1899-12-30T10:14:00"/>
    <s v="10"/>
    <d v="2025-01-18T00:00:00"/>
    <d v="1899-12-30T10:14:00"/>
    <x v="29"/>
    <s v="Bilal Chaudhry"/>
    <x v="2"/>
    <x v="1"/>
    <s v="Gifting"/>
    <x v="0"/>
    <x v="4"/>
    <x v="1"/>
    <n v="31.46"/>
    <d v="2025-01-17T01:29:00"/>
    <d v="2024-08-06T00:56:00"/>
    <x v="0"/>
    <d v="2025-01-18T10:14:00"/>
    <d v="2025-01-18T01:29:00"/>
    <x v="0"/>
  </r>
  <r>
    <s v="ORD-20250302-04826"/>
    <x v="0"/>
    <s v="GFT-001"/>
    <x v="2"/>
    <n v="32.83"/>
    <x v="2"/>
    <n v="1"/>
    <x v="198"/>
    <x v="2"/>
    <d v="1899-12-30T13:43:00"/>
    <s v="13"/>
    <d v="2025-03-03T00:00:00"/>
    <d v="1899-12-30T13:43:00"/>
    <x v="26"/>
    <s v="David Davis"/>
    <x v="1"/>
    <x v="1"/>
    <s v="Gifting"/>
    <x v="0"/>
    <x v="1"/>
    <x v="0"/>
    <n v="32.83"/>
    <d v="2025-03-02T01:18:00"/>
    <d v="2024-09-20T00:22:00"/>
    <x v="0"/>
    <d v="2025-03-03T13:43:00"/>
    <d v="2025-03-03T01:18:00"/>
    <x v="0"/>
  </r>
  <r>
    <s v="ORD-20250123-04827"/>
    <x v="0"/>
    <s v="PER-001"/>
    <x v="10"/>
    <n v="12.08"/>
    <x v="5"/>
    <n v="1"/>
    <x v="196"/>
    <x v="4"/>
    <d v="1899-12-30T19:08:00"/>
    <s v="19"/>
    <d v="2025-01-24T00:00:00"/>
    <d v="1899-12-30T21:08:00"/>
    <x v="1"/>
    <s v="Meera Ahmed"/>
    <x v="1"/>
    <x v="0"/>
    <s v="Personalized"/>
    <x v="0"/>
    <x v="2"/>
    <x v="2"/>
    <n v="12.08"/>
    <d v="2025-01-23T00:22:00"/>
    <d v="2024-08-17T01:18:00"/>
    <x v="0"/>
    <d v="2025-01-24T21:08:00"/>
    <d v="2025-01-24T00:22:00"/>
    <x v="0"/>
  </r>
  <r>
    <s v="ORD-20250103-04828"/>
    <x v="0"/>
    <s v="GFT-001"/>
    <x v="2"/>
    <n v="33.200000000000003"/>
    <x v="12"/>
    <n v="1"/>
    <x v="50"/>
    <x v="4"/>
    <d v="1899-12-30T19:35:00"/>
    <s v="19"/>
    <d v="2025-01-04T00:00:00"/>
    <d v="1899-12-30T20:35:00"/>
    <x v="8"/>
    <s v="Isabella Taylor"/>
    <x v="2"/>
    <x v="1"/>
    <s v="Gifting"/>
    <x v="0"/>
    <x v="1"/>
    <x v="0"/>
    <n v="33.200000000000003"/>
    <d v="2025-01-03T00:22:00"/>
    <d v="2024-10-30T00:44:00"/>
    <x v="0"/>
    <d v="2025-01-04T20:35:00"/>
    <d v="2025-01-04T00:22:00"/>
    <x v="0"/>
  </r>
  <r>
    <s v="ORD-20250715-04829"/>
    <x v="0"/>
    <s v="GFT-001"/>
    <x v="2"/>
    <n v="36.85"/>
    <x v="6"/>
    <n v="1"/>
    <x v="140"/>
    <x v="8"/>
    <d v="1899-12-30T20:00:00"/>
    <s v="20"/>
    <d v="2025-07-16T00:00:00"/>
    <d v="1899-12-30T20:00:00"/>
    <x v="24"/>
    <s v="Hamad Al Bateen"/>
    <x v="1"/>
    <x v="1"/>
    <s v="Gifting"/>
    <x v="0"/>
    <x v="1"/>
    <x v="0"/>
    <n v="36.85"/>
    <d v="2025-07-15T00:33:00"/>
    <d v="2024-08-09T00:11:00"/>
    <x v="0"/>
    <d v="2025-07-16T20:00:00"/>
    <d v="2025-07-16T00:33:00"/>
    <x v="0"/>
  </r>
  <r>
    <s v="ORD-20250717-04830"/>
    <x v="0"/>
    <s v="CRP-001"/>
    <x v="4"/>
    <n v="157.19"/>
    <x v="9"/>
    <n v="6"/>
    <x v="123"/>
    <x v="8"/>
    <d v="1899-12-30T12:10:00"/>
    <s v="12"/>
    <d v="2025-07-18T00:00:00"/>
    <d v="1899-12-30T18:10:00"/>
    <x v="7"/>
    <s v="Mohammed Al Falasi"/>
    <x v="0"/>
    <x v="0"/>
    <s v="Hamper"/>
    <x v="0"/>
    <x v="1"/>
    <x v="0"/>
    <n v="943.14"/>
    <d v="2025-07-17T00:44:00"/>
    <d v="2024-11-19T00:25:00"/>
    <x v="0"/>
    <d v="2025-07-18T18:10:00"/>
    <d v="2025-07-18T00:44:00"/>
    <x v="0"/>
  </r>
  <r>
    <s v="ORD-20240829-04831"/>
    <x v="0"/>
    <s v="FLW-002"/>
    <x v="5"/>
    <n v="62.12"/>
    <x v="6"/>
    <n v="1"/>
    <x v="209"/>
    <x v="7"/>
    <d v="1899-12-30T12:40:00"/>
    <s v="12"/>
    <d v="2024-08-30T00:00:00"/>
    <d v="1899-12-30T15:40:00"/>
    <x v="19"/>
    <s v="Isabella Davis"/>
    <x v="0"/>
    <x v="1"/>
    <s v="Flowers"/>
    <x v="0"/>
    <x v="4"/>
    <x v="0"/>
    <n v="62.12"/>
    <d v="2024-08-29T01:18:00"/>
    <d v="2024-08-29T01:18:00"/>
    <x v="1"/>
    <d v="2024-08-30T15:40:00"/>
    <d v="2024-08-30T01:18:00"/>
    <x v="0"/>
  </r>
  <r>
    <s v="ORD-20240928-04832"/>
    <x v="0"/>
    <s v="HMP-001"/>
    <x v="11"/>
    <n v="77.489999999999995"/>
    <x v="12"/>
    <n v="1"/>
    <x v="146"/>
    <x v="3"/>
    <d v="1899-12-30T15:58:00"/>
    <s v="15"/>
    <d v="2024-09-29T00:00:00"/>
    <d v="1899-12-30T16:58:00"/>
    <x v="33"/>
    <s v="Zain Ahmed"/>
    <x v="6"/>
    <x v="0"/>
    <s v="Hamper"/>
    <x v="0"/>
    <x v="1"/>
    <x v="0"/>
    <n v="77.489999999999995"/>
    <d v="2024-09-28T01:18:00"/>
    <d v="2024-08-04T00:11:00"/>
    <x v="0"/>
    <d v="2024-09-29T16:58:00"/>
    <d v="2024-09-29T01:18:00"/>
    <x v="0"/>
  </r>
  <r>
    <s v="ORD-20240923-04833"/>
    <x v="0"/>
    <s v="SWT-001"/>
    <x v="9"/>
    <n v="25.27"/>
    <x v="7"/>
    <n v="1"/>
    <x v="133"/>
    <x v="3"/>
    <d v="1899-12-30T11:06:00"/>
    <s v="11"/>
    <d v="2024-09-23T00:00:00"/>
    <d v="1899-12-30T18:06:00"/>
    <x v="15"/>
    <s v="Zain Shaikh"/>
    <x v="2"/>
    <x v="0"/>
    <s v="Dates &amp; Sweets"/>
    <x v="1"/>
    <x v="0"/>
    <x v="0"/>
    <n v="25.27"/>
    <d v="2024-09-23T00:25:00"/>
    <d v="2024-09-23T00:25:00"/>
    <x v="1"/>
    <d v="2024-09-23T18:06:00"/>
    <d v="2024-09-24T00:25:00"/>
    <x v="1"/>
  </r>
  <r>
    <s v="ORD-20250702-04834"/>
    <x v="0"/>
    <s v="PER-001"/>
    <x v="10"/>
    <n v="13.31"/>
    <x v="5"/>
    <n v="2"/>
    <x v="88"/>
    <x v="8"/>
    <d v="1899-12-30T21:37:00"/>
    <s v="21"/>
    <d v="2025-07-04T00:00:00"/>
    <d v="1899-12-30T20:01:00"/>
    <x v="2"/>
    <s v="Arjun Khan"/>
    <x v="0"/>
    <x v="1"/>
    <s v="Personalized"/>
    <x v="2"/>
    <x v="0"/>
    <x v="0"/>
    <n v="26.62"/>
    <d v="2025-07-02T00:44:00"/>
    <d v="2024-08-08T00:11:00"/>
    <x v="0"/>
    <d v="2025-07-04T20:01:00"/>
    <d v="2025-07-03T00:44:00"/>
    <x v="0"/>
  </r>
  <r>
    <s v="ORD-20250405-04835"/>
    <x v="0"/>
    <s v="GFT-001"/>
    <x v="2"/>
    <n v="33.31"/>
    <x v="12"/>
    <n v="1"/>
    <x v="162"/>
    <x v="0"/>
    <d v="1899-12-30T20:49:00"/>
    <s v="20"/>
    <d v="2025-04-07T00:00:00"/>
    <d v="1899-12-30T13:52:00"/>
    <x v="17"/>
    <s v="Arjun Shah"/>
    <x v="2"/>
    <x v="1"/>
    <s v="Gifting"/>
    <x v="2"/>
    <x v="1"/>
    <x v="2"/>
    <n v="33.31"/>
    <d v="2025-04-05T00:11:00"/>
    <d v="2024-08-09T01:29:00"/>
    <x v="0"/>
    <d v="2025-04-07T13:52:00"/>
    <d v="2025-04-06T00:11:00"/>
    <x v="0"/>
  </r>
  <r>
    <s v="ORD-20241121-04836"/>
    <x v="0"/>
    <s v="CKE-001"/>
    <x v="7"/>
    <n v="59.01"/>
    <x v="8"/>
    <n v="3"/>
    <x v="96"/>
    <x v="9"/>
    <d v="1899-12-30T11:28:00"/>
    <s v="11"/>
    <d v="2024-11-22T00:00:00"/>
    <d v="1899-12-30T11:28:00"/>
    <x v="15"/>
    <s v="Neha Verma"/>
    <x v="2"/>
    <x v="0"/>
    <s v="Cakes"/>
    <x v="0"/>
    <x v="1"/>
    <x v="0"/>
    <n v="177.03"/>
    <d v="2024-11-21T01:18:00"/>
    <d v="2024-08-26T00:11:00"/>
    <x v="0"/>
    <d v="2024-11-22T11:28:00"/>
    <d v="2024-11-22T01:18:00"/>
    <x v="0"/>
  </r>
  <r>
    <s v="ORD-20250604-04837"/>
    <x v="0"/>
    <s v="PRF-001"/>
    <x v="14"/>
    <n v="135.11000000000001"/>
    <x v="12"/>
    <n v="3"/>
    <x v="187"/>
    <x v="6"/>
    <d v="1899-12-30T21:39:00"/>
    <s v="21"/>
    <d v="2025-06-06T00:00:00"/>
    <d v="1899-12-30T19:56:00"/>
    <x v="7"/>
    <s v="Isabella Smith"/>
    <x v="0"/>
    <x v="0"/>
    <s v="Perfume"/>
    <x v="2"/>
    <x v="4"/>
    <x v="2"/>
    <n v="405.33000000000004"/>
    <d v="2025-06-04T00:33:00"/>
    <d v="2024-10-13T00:22:00"/>
    <x v="0"/>
    <d v="2025-06-06T19:56:00"/>
    <d v="2025-06-05T00:33:00"/>
    <x v="0"/>
  </r>
  <r>
    <s v="ORD-20250623-04838"/>
    <x v="0"/>
    <s v="SWT-001"/>
    <x v="9"/>
    <n v="30.47"/>
    <x v="4"/>
    <n v="1"/>
    <x v="115"/>
    <x v="6"/>
    <d v="1899-12-30T18:21:00"/>
    <s v="18"/>
    <d v="2025-06-24T00:00:00"/>
    <d v="1899-12-30T18:21:00"/>
    <x v="12"/>
    <s v="Rakesh Verma"/>
    <x v="1"/>
    <x v="0"/>
    <s v="Dates &amp; Sweets"/>
    <x v="0"/>
    <x v="2"/>
    <x v="0"/>
    <n v="30.47"/>
    <d v="2025-06-23T00:33:00"/>
    <d v="2024-08-07T01:29:00"/>
    <x v="0"/>
    <d v="2025-06-24T18:21:00"/>
    <d v="2025-06-24T00:33:00"/>
    <x v="0"/>
  </r>
  <r>
    <s v="ORD-20250621-04839"/>
    <x v="0"/>
    <s v="PER-001"/>
    <x v="10"/>
    <n v="10.56"/>
    <x v="5"/>
    <n v="1"/>
    <x v="220"/>
    <x v="6"/>
    <d v="1899-12-30T12:14:00"/>
    <s v="12"/>
    <d v="2025-06-21T00:00:00"/>
    <d v="1899-12-30T18:14:00"/>
    <x v="29"/>
    <s v="Rohit Iqbal"/>
    <x v="2"/>
    <x v="0"/>
    <s v="Personalized"/>
    <x v="1"/>
    <x v="1"/>
    <x v="0"/>
    <n v="10.56"/>
    <d v="2025-06-21T00:22:00"/>
    <d v="2024-08-15T01:15:00"/>
    <x v="0"/>
    <d v="2025-06-21T18:14:00"/>
    <d v="2025-06-22T00:22:00"/>
    <x v="1"/>
  </r>
  <r>
    <s v="ORD-20241217-04840"/>
    <x v="0"/>
    <s v="FLW-002"/>
    <x v="5"/>
    <n v="50.96"/>
    <x v="2"/>
    <n v="1"/>
    <x v="374"/>
    <x v="11"/>
    <d v="1899-12-30T18:17:00"/>
    <s v="18"/>
    <d v="2024-12-18T00:00:00"/>
    <d v="1899-12-30T19:17:00"/>
    <x v="2"/>
    <s v="Aijaz Kumar"/>
    <x v="0"/>
    <x v="1"/>
    <s v="Flowers"/>
    <x v="0"/>
    <x v="3"/>
    <x v="0"/>
    <n v="50.96"/>
    <d v="2024-12-17T00:56:00"/>
    <d v="2024-08-05T00:56:00"/>
    <x v="0"/>
    <d v="2024-12-18T19:17:00"/>
    <d v="2024-12-18T00:56:00"/>
    <x v="0"/>
  </r>
  <r>
    <s v="ORD-20250403-04841"/>
    <x v="0"/>
    <s v="SWT-001"/>
    <x v="9"/>
    <n v="32.51"/>
    <x v="7"/>
    <n v="2"/>
    <x v="272"/>
    <x v="0"/>
    <d v="1899-12-30T17:49:00"/>
    <s v="17"/>
    <d v="2025-04-04T00:00:00"/>
    <d v="1899-12-30T12:01:00"/>
    <x v="5"/>
    <s v="Michael Smith"/>
    <x v="0"/>
    <x v="1"/>
    <s v="Dates &amp; Sweets"/>
    <x v="0"/>
    <x v="2"/>
    <x v="2"/>
    <n v="65.02"/>
    <d v="2025-04-03T00:11:00"/>
    <d v="2024-10-24T00:22:00"/>
    <x v="0"/>
    <d v="2025-04-04T12:01:00"/>
    <d v="2025-04-04T00:11:00"/>
    <x v="0"/>
  </r>
  <r>
    <s v="ORD-20250527-04842"/>
    <x v="0"/>
    <s v="GFT-001"/>
    <x v="2"/>
    <n v="34.53"/>
    <x v="1"/>
    <n v="2"/>
    <x v="339"/>
    <x v="1"/>
    <d v="1899-12-30T13:35:00"/>
    <s v="13"/>
    <d v="2025-05-28T00:00:00"/>
    <d v="1899-12-30T13:35:00"/>
    <x v="4"/>
    <s v="Zain Kumar"/>
    <x v="0"/>
    <x v="0"/>
    <s v="Gifting"/>
    <x v="0"/>
    <x v="1"/>
    <x v="1"/>
    <n v="69.06"/>
    <d v="2025-05-27T00:22:00"/>
    <d v="2024-08-07T01:18:00"/>
    <x v="0"/>
    <d v="2025-05-28T13:35:00"/>
    <d v="2025-05-28T00:22:00"/>
    <x v="0"/>
  </r>
  <r>
    <s v="ORD-20241030-04843"/>
    <x v="0"/>
    <s v="PRF-001"/>
    <x v="14"/>
    <n v="120.76"/>
    <x v="12"/>
    <n v="1"/>
    <x v="58"/>
    <x v="10"/>
    <d v="1899-12-30T14:11:00"/>
    <s v="14"/>
    <d v="2024-10-30T00:00:00"/>
    <d v="1899-12-30T17:11:00"/>
    <x v="11"/>
    <s v="Ali Iqbal"/>
    <x v="0"/>
    <x v="1"/>
    <s v="Perfume"/>
    <x v="1"/>
    <x v="5"/>
    <x v="2"/>
    <n v="120.76"/>
    <d v="2024-10-30T00:22:00"/>
    <d v="2024-08-20T00:44:00"/>
    <x v="0"/>
    <d v="2024-10-30T17:11:00"/>
    <d v="2024-10-31T00:22:00"/>
    <x v="1"/>
  </r>
  <r>
    <s v="ORD-20240914-04844"/>
    <x v="0"/>
    <s v="TOY-001"/>
    <x v="0"/>
    <n v="19.09"/>
    <x v="5"/>
    <n v="1"/>
    <x v="68"/>
    <x v="3"/>
    <d v="1899-12-30T18:58:00"/>
    <s v="18"/>
    <d v="2024-09-15T00:00:00"/>
    <d v="1899-12-30T20:58:00"/>
    <x v="31"/>
    <s v="Latifa Al Bateen"/>
    <x v="5"/>
    <x v="1"/>
    <s v="Toys"/>
    <x v="0"/>
    <x v="1"/>
    <x v="0"/>
    <n v="19.09"/>
    <d v="2024-09-14T01:18:00"/>
    <d v="2024-09-06T00:33:00"/>
    <x v="0"/>
    <d v="2024-09-15T20:58:00"/>
    <d v="2024-09-15T01:18:00"/>
    <x v="0"/>
  </r>
  <r>
    <s v="ORD-20250815-04845"/>
    <x v="0"/>
    <s v="HOM-001"/>
    <x v="3"/>
    <n v="31.67"/>
    <x v="6"/>
    <n v="3"/>
    <x v="43"/>
    <x v="7"/>
    <d v="1899-12-30T10:05:00"/>
    <s v="10"/>
    <d v="2025-08-17T00:00:00"/>
    <d v="1899-12-30T12:05:00"/>
    <x v="7"/>
    <s v="Ali Iqbal"/>
    <x v="0"/>
    <x v="0"/>
    <s v="Home Fragrance"/>
    <x v="2"/>
    <x v="0"/>
    <x v="0"/>
    <n v="95.01"/>
    <d v="2025-08-15T01:29:00"/>
    <d v="2024-08-20T00:44:00"/>
    <x v="0"/>
    <d v="2025-08-17T12:05:00"/>
    <d v="2025-08-16T01:29:00"/>
    <x v="0"/>
  </r>
  <r>
    <s v="ORD-20241126-04846"/>
    <x v="0"/>
    <s v="GFT-001"/>
    <x v="2"/>
    <n v="35.78"/>
    <x v="6"/>
    <n v="1"/>
    <x v="112"/>
    <x v="9"/>
    <d v="1899-12-30T11:11:00"/>
    <s v="11"/>
    <d v="2024-11-26T00:00:00"/>
    <d v="1899-12-30T15:11:00"/>
    <x v="22"/>
    <s v="Hassan Al Shamsi"/>
    <x v="5"/>
    <x v="1"/>
    <s v="Gifting"/>
    <x v="1"/>
    <x v="2"/>
    <x v="0"/>
    <n v="35.78"/>
    <d v="2024-11-26T00:22:00"/>
    <d v="2024-08-04T00:25:00"/>
    <x v="0"/>
    <d v="2024-11-26T15:11:00"/>
    <d v="2024-11-27T00:22:00"/>
    <x v="1"/>
  </r>
  <r>
    <s v="ORD-20241108-04847"/>
    <x v="0"/>
    <s v="HMP-001"/>
    <x v="11"/>
    <n v="73.75"/>
    <x v="10"/>
    <n v="1"/>
    <x v="69"/>
    <x v="9"/>
    <d v="1899-12-30T19:25:00"/>
    <s v="19"/>
    <d v="2024-11-09T00:00:00"/>
    <d v="1899-12-30T21:25:00"/>
    <x v="22"/>
    <s v="Sara Shaikh"/>
    <x v="5"/>
    <x v="0"/>
    <s v="Hamper"/>
    <x v="0"/>
    <x v="2"/>
    <x v="1"/>
    <n v="73.75"/>
    <d v="2024-11-08T01:18:00"/>
    <d v="2024-08-22T01:18:00"/>
    <x v="0"/>
    <d v="2024-11-09T21:25:00"/>
    <d v="2024-11-09T01:18:00"/>
    <x v="0"/>
  </r>
  <r>
    <s v="ORD-20240810-04848"/>
    <x v="0"/>
    <s v="CKE-001"/>
    <x v="7"/>
    <n v="53.62"/>
    <x v="8"/>
    <n v="2"/>
    <x v="234"/>
    <x v="7"/>
    <d v="1899-12-30T10:47:00"/>
    <s v="10"/>
    <d v="2024-08-10T00:00:00"/>
    <d v="1899-12-30T16:47:00"/>
    <x v="21"/>
    <s v="Meera Khan"/>
    <x v="4"/>
    <x v="0"/>
    <s v="Cakes"/>
    <x v="1"/>
    <x v="1"/>
    <x v="0"/>
    <n v="107.24"/>
    <d v="2024-08-10T00:56:00"/>
    <d v="2024-08-10T00:44:00"/>
    <x v="0"/>
    <d v="2024-08-10T16:47:00"/>
    <d v="2024-08-11T00:56:00"/>
    <x v="1"/>
  </r>
  <r>
    <s v="ORD-20240912-04849"/>
    <x v="0"/>
    <s v="FLW-002"/>
    <x v="5"/>
    <n v="58.77"/>
    <x v="6"/>
    <n v="1"/>
    <x v="13"/>
    <x v="3"/>
    <d v="1899-12-30T21:57:00"/>
    <s v="21"/>
    <d v="2024-09-14T00:00:00"/>
    <d v="1899-12-30T11:23:00"/>
    <x v="33"/>
    <s v="Omar Al Shamsi"/>
    <x v="6"/>
    <x v="0"/>
    <s v="Flowers"/>
    <x v="2"/>
    <x v="1"/>
    <x v="0"/>
    <n v="58.77"/>
    <d v="2024-09-12T00:33:00"/>
    <d v="2024-08-11T00:33:00"/>
    <x v="0"/>
    <d v="2024-09-14T11:23:00"/>
    <d v="2024-09-13T00:33:00"/>
    <x v="0"/>
  </r>
  <r>
    <s v="ORD-20250302-04850"/>
    <x v="0"/>
    <s v="PRF-001"/>
    <x v="14"/>
    <n v="125.31"/>
    <x v="2"/>
    <n v="1"/>
    <x v="198"/>
    <x v="2"/>
    <d v="1899-12-30T18:56:00"/>
    <s v="18"/>
    <d v="2025-03-03T00:00:00"/>
    <d v="1899-12-30T20:56:00"/>
    <x v="20"/>
    <s v="Omar Al Hosani"/>
    <x v="4"/>
    <x v="1"/>
    <s v="Perfume"/>
    <x v="0"/>
    <x v="0"/>
    <x v="0"/>
    <n v="125.31"/>
    <d v="2025-03-02T01:29:00"/>
    <d v="2025-01-16T00:44:00"/>
    <x v="0"/>
    <d v="2025-03-03T20:56:00"/>
    <d v="2025-03-03T01:29:00"/>
    <x v="0"/>
  </r>
  <r>
    <s v="ORD-20250128-04851"/>
    <x v="0"/>
    <s v="HMP-002"/>
    <x v="8"/>
    <n v="92.36"/>
    <x v="9"/>
    <n v="3"/>
    <x v="338"/>
    <x v="4"/>
    <d v="1899-12-30T15:41:00"/>
    <s v="15"/>
    <d v="2025-01-29T00:00:00"/>
    <d v="1899-12-30T17:41:00"/>
    <x v="12"/>
    <s v="Sana Chaudhry"/>
    <x v="1"/>
    <x v="1"/>
    <s v="Hamper"/>
    <x v="0"/>
    <x v="0"/>
    <x v="0"/>
    <n v="277.08"/>
    <d v="2025-01-28T00:22:00"/>
    <d v="2024-08-27T01:29:00"/>
    <x v="0"/>
    <d v="2025-01-29T17:41:00"/>
    <d v="2025-01-29T00:22:00"/>
    <x v="0"/>
  </r>
  <r>
    <s v="ORD-20250621-04852"/>
    <x v="0"/>
    <s v="PRF-001"/>
    <x v="14"/>
    <n v="118.76"/>
    <x v="2"/>
    <n v="2"/>
    <x v="220"/>
    <x v="6"/>
    <d v="1899-12-30T10:48:00"/>
    <s v="10"/>
    <d v="2025-06-22T00:00:00"/>
    <d v="1899-12-30T11:48:00"/>
    <x v="9"/>
    <s v="Omar Al Nuaimi"/>
    <x v="2"/>
    <x v="1"/>
    <s v="Perfume"/>
    <x v="0"/>
    <x v="0"/>
    <x v="0"/>
    <n v="237.52"/>
    <d v="2025-06-21T00:45:00"/>
    <d v="2024-08-03T00:22:00"/>
    <x v="0"/>
    <d v="2025-06-22T11:48:00"/>
    <d v="2025-06-22T00:45:00"/>
    <x v="0"/>
  </r>
  <r>
    <s v="ORD-20250813-04853"/>
    <x v="0"/>
    <s v="HMP-002"/>
    <x v="8"/>
    <n v="79.84"/>
    <x v="9"/>
    <n v="3"/>
    <x v="159"/>
    <x v="7"/>
    <d v="1899-12-30T17:12:00"/>
    <s v="17"/>
    <d v="2025-08-14T00:00:00"/>
    <d v="1899-12-30T19:12:00"/>
    <x v="16"/>
    <s v="Rohit Khan"/>
    <x v="0"/>
    <x v="0"/>
    <s v="Hamper"/>
    <x v="0"/>
    <x v="1"/>
    <x v="1"/>
    <n v="239.52"/>
    <d v="2025-08-13T01:07:00"/>
    <d v="2024-08-12T01:29:00"/>
    <x v="0"/>
    <d v="2025-08-14T19:12:00"/>
    <d v="2025-08-14T01:07:00"/>
    <x v="0"/>
  </r>
  <r>
    <s v="ORD-20250306-04855"/>
    <x v="0"/>
    <s v="FLW-001"/>
    <x v="1"/>
    <n v="47.93"/>
    <x v="0"/>
    <n v="1"/>
    <x v="30"/>
    <x v="2"/>
    <d v="1899-12-30T20:49:00"/>
    <s v="20"/>
    <d v="2025-03-07T00:00:00"/>
    <d v="1899-12-30T20:53:00"/>
    <x v="11"/>
    <s v="Farhan Hussain"/>
    <x v="0"/>
    <x v="1"/>
    <s v="Flowers"/>
    <x v="0"/>
    <x v="0"/>
    <x v="0"/>
    <n v="47.93"/>
    <d v="2025-03-06T00:11:00"/>
    <d v="2024-10-13T01:15:00"/>
    <x v="0"/>
    <d v="2025-03-07T20:53:00"/>
    <d v="2025-03-07T00:11:00"/>
    <x v="0"/>
  </r>
  <r>
    <s v="ORD-20241030-04856"/>
    <x v="0"/>
    <s v="GFT-001"/>
    <x v="2"/>
    <n v="38.450000000000003"/>
    <x v="3"/>
    <n v="1"/>
    <x v="58"/>
    <x v="10"/>
    <d v="1899-12-30T09:45:00"/>
    <s v="9"/>
    <d v="2024-10-31T00:00:00"/>
    <d v="1899-12-30T15:45:00"/>
    <x v="17"/>
    <s v="Sara Khan"/>
    <x v="2"/>
    <x v="0"/>
    <s v="Gifting"/>
    <x v="0"/>
    <x v="3"/>
    <x v="1"/>
    <n v="38.450000000000003"/>
    <d v="2024-10-30T00:25:00"/>
    <d v="2024-09-14T00:33:00"/>
    <x v="0"/>
    <d v="2024-10-31T15:45:00"/>
    <d v="2024-10-31T00:25:00"/>
    <x v="0"/>
  </r>
  <r>
    <s v="ORD-20241217-04857"/>
    <x v="0"/>
    <s v="BBY-001"/>
    <x v="16"/>
    <n v="60.81"/>
    <x v="0"/>
    <n v="2"/>
    <x v="374"/>
    <x v="11"/>
    <d v="1899-12-30T11:46:00"/>
    <s v="11"/>
    <d v="2024-12-17T00:00:00"/>
    <d v="1899-12-30T16:46:00"/>
    <x v="23"/>
    <s v="Abdullah Al Suwaidi"/>
    <x v="5"/>
    <x v="0"/>
    <s v="Baby"/>
    <x v="1"/>
    <x v="2"/>
    <x v="0"/>
    <n v="121.62"/>
    <d v="2024-12-17T01:18:00"/>
    <d v="2024-08-22T00:56:00"/>
    <x v="0"/>
    <d v="2024-12-17T16:46:00"/>
    <d v="2024-12-18T01:18:00"/>
    <x v="1"/>
  </r>
  <r>
    <s v="ORD-20250509-04858"/>
    <x v="0"/>
    <s v="SWT-001"/>
    <x v="9"/>
    <n v="28.42"/>
    <x v="4"/>
    <n v="1"/>
    <x v="353"/>
    <x v="1"/>
    <d v="1899-12-30T14:42:00"/>
    <s v="14"/>
    <d v="2025-05-10T00:00:00"/>
    <d v="1899-12-30T14:42:00"/>
    <x v="7"/>
    <s v="Noor Al Falasi"/>
    <x v="0"/>
    <x v="0"/>
    <s v="Dates &amp; Sweets"/>
    <x v="0"/>
    <x v="0"/>
    <x v="0"/>
    <n v="28.42"/>
    <d v="2025-05-09T00:25:00"/>
    <d v="2024-08-31T00:22:00"/>
    <x v="0"/>
    <d v="2025-05-10T14:42:00"/>
    <d v="2025-05-10T00:25:00"/>
    <x v="0"/>
  </r>
  <r>
    <s v="ORD-20250425-04859"/>
    <x v="0"/>
    <s v="PER-001"/>
    <x v="10"/>
    <n v="11.37"/>
    <x v="8"/>
    <n v="1"/>
    <x v="327"/>
    <x v="0"/>
    <d v="1899-12-30T20:06:00"/>
    <s v="20"/>
    <d v="2025-04-26T00:00:00"/>
    <d v="1899-12-30T20:42:00"/>
    <x v="3"/>
    <s v="Hamad Al Hosani"/>
    <x v="0"/>
    <x v="1"/>
    <s v="Personalized"/>
    <x v="0"/>
    <x v="6"/>
    <x v="1"/>
    <n v="11.37"/>
    <d v="2025-04-25T01:15:00"/>
    <d v="2024-08-15T00:44:00"/>
    <x v="0"/>
    <d v="2025-04-26T20:42:00"/>
    <d v="2025-04-26T01:15:00"/>
    <x v="0"/>
  </r>
  <r>
    <s v="ORD-20250813-04860"/>
    <x v="0"/>
    <s v="GFT-001"/>
    <x v="2"/>
    <n v="34.270000000000003"/>
    <x v="2"/>
    <n v="3"/>
    <x v="159"/>
    <x v="7"/>
    <d v="1899-12-30T12:44:00"/>
    <s v="12"/>
    <d v="2025-08-13T00:00:00"/>
    <d v="1899-12-30T17:44:00"/>
    <x v="0"/>
    <s v="Maryam Al Suwaidi"/>
    <x v="0"/>
    <x v="1"/>
    <s v="Gifting"/>
    <x v="1"/>
    <x v="2"/>
    <x v="1"/>
    <n v="102.81"/>
    <d v="2025-08-13T00:56:00"/>
    <d v="2024-09-27T00:33:00"/>
    <x v="0"/>
    <d v="2025-08-13T17:44:00"/>
    <d v="2025-08-14T00:56:00"/>
    <x v="1"/>
  </r>
  <r>
    <s v="ORD-20250602-04861"/>
    <x v="0"/>
    <s v="HOM-001"/>
    <x v="3"/>
    <n v="26.38"/>
    <x v="6"/>
    <n v="1"/>
    <x v="65"/>
    <x v="6"/>
    <d v="1899-12-30T21:02:00"/>
    <s v="21"/>
    <d v="2025-06-04T00:00:00"/>
    <d v="1899-12-30T19:58:00"/>
    <x v="0"/>
    <s v="Aijaz Verma"/>
    <x v="0"/>
    <x v="1"/>
    <s v="Home Fragrance"/>
    <x v="2"/>
    <x v="0"/>
    <x v="0"/>
    <n v="26.38"/>
    <d v="2025-06-02T01:29:00"/>
    <d v="2024-08-16T00:22:00"/>
    <x v="0"/>
    <d v="2025-06-04T19:58:00"/>
    <d v="2025-06-03T01:29:00"/>
    <x v="0"/>
  </r>
  <r>
    <s v="ORD-20240824-04862"/>
    <x v="0"/>
    <s v="DAT-001"/>
    <x v="6"/>
    <n v="28.49"/>
    <x v="7"/>
    <n v="3"/>
    <x v="267"/>
    <x v="7"/>
    <d v="1899-12-30T20:29:00"/>
    <s v="20"/>
    <d v="2024-08-26T00:00:00"/>
    <d v="1899-12-30T12:05:00"/>
    <x v="6"/>
    <s v="Sana Kumar"/>
    <x v="0"/>
    <x v="0"/>
    <s v="Dates &amp; Sweets"/>
    <x v="2"/>
    <x v="1"/>
    <x v="0"/>
    <n v="85.47"/>
    <d v="2024-08-24T00:22:00"/>
    <d v="2024-08-04T00:22:00"/>
    <x v="0"/>
    <d v="2024-08-26T12:05:00"/>
    <d v="2024-08-25T00:22:00"/>
    <x v="0"/>
  </r>
  <r>
    <s v="ORD-20241229-04863"/>
    <x v="0"/>
    <s v="GFT-001"/>
    <x v="2"/>
    <n v="34.46"/>
    <x v="12"/>
    <n v="1"/>
    <x v="155"/>
    <x v="11"/>
    <d v="1899-12-30T20:58:00"/>
    <s v="20"/>
    <d v="2024-12-30T00:00:00"/>
    <d v="1899-12-30T20:35:00"/>
    <x v="19"/>
    <s v="Yousef Al Shamsi"/>
    <x v="0"/>
    <x v="0"/>
    <s v="Gifting"/>
    <x v="0"/>
    <x v="6"/>
    <x v="0"/>
    <n v="34.46"/>
    <d v="2024-12-29T00:11:00"/>
    <d v="2024-08-21T01:07:00"/>
    <x v="0"/>
    <d v="2024-12-30T20:35:00"/>
    <d v="2024-12-30T00:11:00"/>
    <x v="0"/>
  </r>
  <r>
    <s v="ORD-20250311-04864"/>
    <x v="0"/>
    <s v="HMP-001"/>
    <x v="11"/>
    <n v="78.239999999999995"/>
    <x v="12"/>
    <n v="1"/>
    <x v="94"/>
    <x v="2"/>
    <d v="1899-12-30T16:21:00"/>
    <s v="16"/>
    <d v="2025-03-12T00:00:00"/>
    <d v="1899-12-30T16:21:00"/>
    <x v="13"/>
    <s v="Rohit Hussain"/>
    <x v="3"/>
    <x v="0"/>
    <s v="Hamper"/>
    <x v="0"/>
    <x v="1"/>
    <x v="0"/>
    <n v="78.239999999999995"/>
    <d v="2025-03-11T00:25:00"/>
    <d v="2024-08-08T01:18:00"/>
    <x v="0"/>
    <d v="2025-03-12T16:21:00"/>
    <d v="2025-03-12T00:25:00"/>
    <x v="0"/>
  </r>
  <r>
    <s v="ORD-20240813-04865"/>
    <x v="0"/>
    <s v="PAF-001"/>
    <x v="12"/>
    <n v="22.39"/>
    <x v="3"/>
    <n v="1"/>
    <x v="91"/>
    <x v="7"/>
    <d v="1899-12-30T10:51:00"/>
    <s v="10"/>
    <d v="2024-08-14T00:00:00"/>
    <d v="1899-12-30T16:51:00"/>
    <x v="2"/>
    <s v="Mohammed Al Mansoori"/>
    <x v="0"/>
    <x v="1"/>
    <s v="Bakery"/>
    <x v="0"/>
    <x v="1"/>
    <x v="0"/>
    <n v="22.39"/>
    <d v="2024-08-13T00:33:00"/>
    <d v="2024-08-13T00:33:00"/>
    <x v="1"/>
    <d v="2024-08-14T16:51:00"/>
    <d v="2024-08-14T00:33:00"/>
    <x v="0"/>
  </r>
  <r>
    <s v="ORD-20241215-04866"/>
    <x v="0"/>
    <s v="FLW-002"/>
    <x v="5"/>
    <n v="49.73"/>
    <x v="6"/>
    <n v="2"/>
    <x v="342"/>
    <x v="11"/>
    <d v="1899-12-30T18:10:00"/>
    <s v="18"/>
    <d v="2024-12-16T00:00:00"/>
    <d v="1899-12-30T18:10:00"/>
    <x v="10"/>
    <s v="Sara Chaudhry"/>
    <x v="1"/>
    <x v="1"/>
    <s v="Flowers"/>
    <x v="0"/>
    <x v="0"/>
    <x v="2"/>
    <n v="99.46"/>
    <d v="2024-12-15T00:44:00"/>
    <d v="2024-09-21T00:33:00"/>
    <x v="0"/>
    <d v="2024-12-16T18:10:00"/>
    <d v="2024-12-16T00:44:00"/>
    <x v="0"/>
  </r>
  <r>
    <s v="ORD-20250511-04867"/>
    <x v="0"/>
    <s v="BAL-001"/>
    <x v="13"/>
    <n v="27.17"/>
    <x v="5"/>
    <n v="3"/>
    <x v="321"/>
    <x v="1"/>
    <d v="1899-12-30T19:14:00"/>
    <s v="19"/>
    <d v="2025-05-12T00:00:00"/>
    <d v="1899-12-30T19:26:00"/>
    <x v="10"/>
    <s v="Yousef Al Nuaimi"/>
    <x v="1"/>
    <x v="0"/>
    <s v="Balloons"/>
    <x v="0"/>
    <x v="5"/>
    <x v="0"/>
    <n v="81.510000000000005"/>
    <d v="2025-05-11T01:29:00"/>
    <d v="2024-08-08T01:18:00"/>
    <x v="0"/>
    <d v="2025-05-12T19:26:00"/>
    <d v="2025-05-12T01:29:00"/>
    <x v="0"/>
  </r>
  <r>
    <s v="ORD-20250706-04868"/>
    <x v="0"/>
    <s v="DAT-001"/>
    <x v="6"/>
    <n v="29.49"/>
    <x v="7"/>
    <n v="1"/>
    <x v="357"/>
    <x v="8"/>
    <d v="1899-12-30T16:04:00"/>
    <s v="16"/>
    <d v="2025-07-07T00:00:00"/>
    <d v="1899-12-30T19:04:00"/>
    <x v="4"/>
    <s v="Sana Verma"/>
    <x v="0"/>
    <x v="1"/>
    <s v="Dates &amp; Sweets"/>
    <x v="0"/>
    <x v="1"/>
    <x v="0"/>
    <n v="29.49"/>
    <d v="2025-07-06T00:44:00"/>
    <d v="2024-09-10T01:07:00"/>
    <x v="0"/>
    <d v="2025-07-07T19:04:00"/>
    <d v="2025-07-07T00:44:00"/>
    <x v="0"/>
  </r>
  <r>
    <s v="ORD-20250521-04869"/>
    <x v="0"/>
    <s v="FLW-002"/>
    <x v="5"/>
    <n v="55.87"/>
    <x v="3"/>
    <n v="1"/>
    <x v="316"/>
    <x v="1"/>
    <d v="1899-12-30T18:13:00"/>
    <s v="18"/>
    <d v="2025-05-22T00:00:00"/>
    <d v="1899-12-30T19:13:00"/>
    <x v="0"/>
    <s v="Faisal Al Bateen"/>
    <x v="0"/>
    <x v="0"/>
    <s v="Flowers"/>
    <x v="0"/>
    <x v="0"/>
    <x v="0"/>
    <n v="55.87"/>
    <d v="2025-05-21T01:18:00"/>
    <d v="2024-08-25T01:18:00"/>
    <x v="0"/>
    <d v="2025-05-22T19:13:00"/>
    <d v="2025-05-22T01:18:00"/>
    <x v="0"/>
  </r>
  <r>
    <s v="ORD-20240913-04870"/>
    <x v="0"/>
    <s v="FLW-001"/>
    <x v="1"/>
    <n v="48.96"/>
    <x v="0"/>
    <n v="2"/>
    <x v="239"/>
    <x v="3"/>
    <d v="1899-12-30T11:02:00"/>
    <s v="11"/>
    <d v="2024-09-13T00:00:00"/>
    <d v="1899-12-30T16:02:00"/>
    <x v="23"/>
    <s v="Hassan Verma"/>
    <x v="5"/>
    <x v="0"/>
    <s v="Flowers"/>
    <x v="1"/>
    <x v="1"/>
    <x v="0"/>
    <n v="97.92"/>
    <d v="2024-09-13T00:22:00"/>
    <d v="2024-09-13T00:22:00"/>
    <x v="1"/>
    <d v="2024-09-13T16:02:00"/>
    <d v="2024-09-14T00:22:00"/>
    <x v="1"/>
  </r>
  <r>
    <s v="ORD-20241029-04872"/>
    <x v="0"/>
    <s v="HMP-002"/>
    <x v="8"/>
    <n v="88.23"/>
    <x v="7"/>
    <n v="1"/>
    <x v="188"/>
    <x v="10"/>
    <d v="1899-12-30T20:45:00"/>
    <s v="20"/>
    <d v="2024-10-31T00:00:00"/>
    <d v="1899-12-30T11:13:00"/>
    <x v="13"/>
    <s v="Neha Verma"/>
    <x v="3"/>
    <x v="1"/>
    <s v="Hamper"/>
    <x v="2"/>
    <x v="1"/>
    <x v="1"/>
    <n v="88.23"/>
    <d v="2024-10-29T00:33:00"/>
    <d v="2024-08-26T00:11:00"/>
    <x v="0"/>
    <d v="2024-10-31T11:13:00"/>
    <d v="2024-10-30T00:33:00"/>
    <x v="0"/>
  </r>
  <r>
    <s v="ORD-20250509-04873"/>
    <x v="0"/>
    <s v="PER-001"/>
    <x v="10"/>
    <n v="10.32"/>
    <x v="8"/>
    <n v="1"/>
    <x v="353"/>
    <x v="1"/>
    <d v="1899-12-30T16:02:00"/>
    <s v="16"/>
    <d v="2025-05-10T00:00:00"/>
    <d v="1899-12-30T19:02:00"/>
    <x v="3"/>
    <s v="Yousef Al Falasi"/>
    <x v="0"/>
    <x v="1"/>
    <s v="Personalized"/>
    <x v="0"/>
    <x v="1"/>
    <x v="2"/>
    <n v="10.32"/>
    <d v="2025-05-09T00:56:00"/>
    <d v="2024-11-09T00:44:00"/>
    <x v="0"/>
    <d v="2025-05-10T19:02:00"/>
    <d v="2025-05-10T00:56:00"/>
    <x v="0"/>
  </r>
  <r>
    <s v="ORD-20250625-04874"/>
    <x v="0"/>
    <s v="CHC-001"/>
    <x v="17"/>
    <n v="17.22"/>
    <x v="1"/>
    <n v="1"/>
    <x v="145"/>
    <x v="6"/>
    <d v="1899-12-30T21:15:00"/>
    <s v="21"/>
    <d v="2025-06-26T00:00:00"/>
    <d v="1899-12-30T12:22:00"/>
    <x v="18"/>
    <s v="Neha Shaikh"/>
    <x v="1"/>
    <x v="1"/>
    <s v="Chocolate"/>
    <x v="0"/>
    <x v="1"/>
    <x v="2"/>
    <n v="17.22"/>
    <d v="2025-06-25T01:07:00"/>
    <d v="2024-08-31T00:33:00"/>
    <x v="0"/>
    <d v="2025-06-26T12:22:00"/>
    <d v="2025-06-26T01:07:00"/>
    <x v="0"/>
  </r>
  <r>
    <s v="ORD-20250522-04875"/>
    <x v="0"/>
    <s v="FLW-002"/>
    <x v="5"/>
    <n v="53.88"/>
    <x v="3"/>
    <n v="1"/>
    <x v="51"/>
    <x v="1"/>
    <d v="1899-12-30T13:07:00"/>
    <s v="13"/>
    <d v="2025-05-22T00:00:00"/>
    <d v="1899-12-30T19:07:00"/>
    <x v="19"/>
    <s v="David Brown"/>
    <x v="0"/>
    <x v="1"/>
    <s v="Flowers"/>
    <x v="1"/>
    <x v="5"/>
    <x v="1"/>
    <n v="53.88"/>
    <d v="2025-05-22T01:18:00"/>
    <d v="2024-08-28T01:07:00"/>
    <x v="0"/>
    <d v="2025-05-22T19:07:00"/>
    <d v="2025-05-23T01:18:00"/>
    <x v="1"/>
  </r>
  <r>
    <s v="ORD-20250517-04876"/>
    <x v="0"/>
    <s v="TOY-001"/>
    <x v="0"/>
    <n v="18.37"/>
    <x v="0"/>
    <n v="1"/>
    <x v="307"/>
    <x v="1"/>
    <d v="1899-12-30T14:09:00"/>
    <s v="14"/>
    <d v="2025-05-18T00:00:00"/>
    <d v="1899-12-30T18:09:00"/>
    <x v="10"/>
    <s v="Mohammed Al Bateen"/>
    <x v="1"/>
    <x v="0"/>
    <s v="Toys"/>
    <x v="0"/>
    <x v="0"/>
    <x v="0"/>
    <n v="18.37"/>
    <d v="2025-05-17T00:33:00"/>
    <d v="2024-09-05T00:22:00"/>
    <x v="0"/>
    <d v="2025-05-18T18:09:00"/>
    <d v="2025-05-18T00:33:00"/>
    <x v="0"/>
  </r>
  <r>
    <s v="ORD-20241024-04877"/>
    <x v="0"/>
    <s v="SWT-001"/>
    <x v="9"/>
    <n v="30.67"/>
    <x v="4"/>
    <n v="1"/>
    <x v="240"/>
    <x v="10"/>
    <d v="1899-12-30T19:19:00"/>
    <s v="19"/>
    <d v="2024-10-25T00:00:00"/>
    <d v="1899-12-30T20:53:00"/>
    <x v="6"/>
    <s v="Reem Al Mazrouei"/>
    <x v="0"/>
    <x v="0"/>
    <s v="Dates &amp; Sweets"/>
    <x v="0"/>
    <x v="6"/>
    <x v="0"/>
    <n v="30.67"/>
    <d v="2024-10-24T00:11:00"/>
    <d v="2024-08-03T00:22:00"/>
    <x v="0"/>
    <d v="2024-10-25T20:53:00"/>
    <d v="2024-10-25T00:11:00"/>
    <x v="0"/>
  </r>
  <r>
    <s v="ORD-20250212-04878"/>
    <x v="0"/>
    <s v="FLW-001"/>
    <x v="1"/>
    <n v="49.65"/>
    <x v="1"/>
    <n v="1"/>
    <x v="289"/>
    <x v="5"/>
    <d v="1899-12-30T14:39:00"/>
    <s v="14"/>
    <d v="2025-02-12T00:00:00"/>
    <d v="1899-12-30T21:39:00"/>
    <x v="33"/>
    <s v="Ahmed Al Mazrouei"/>
    <x v="6"/>
    <x v="0"/>
    <s v="Flowers"/>
    <x v="1"/>
    <x v="5"/>
    <x v="0"/>
    <n v="49.65"/>
    <d v="2025-02-12T01:07:00"/>
    <d v="2024-08-08T00:11:00"/>
    <x v="0"/>
    <d v="2025-02-12T21:39:00"/>
    <d v="2025-02-13T01:07:00"/>
    <x v="1"/>
  </r>
  <r>
    <s v="ORD-20240811-04879"/>
    <x v="0"/>
    <s v="CKE-001"/>
    <x v="7"/>
    <n v="52.81"/>
    <x v="5"/>
    <n v="1"/>
    <x v="251"/>
    <x v="7"/>
    <d v="1899-12-30T12:57:00"/>
    <s v="12"/>
    <d v="2024-08-12T00:00:00"/>
    <d v="1899-12-30T18:57:00"/>
    <x v="3"/>
    <s v="Hassan Shah"/>
    <x v="0"/>
    <x v="1"/>
    <s v="Cakes"/>
    <x v="0"/>
    <x v="2"/>
    <x v="0"/>
    <n v="52.81"/>
    <d v="2024-08-11T00:33:00"/>
    <d v="2024-08-11T00:33:00"/>
    <x v="1"/>
    <d v="2024-08-12T18:57:00"/>
    <d v="2024-08-12T00:33:00"/>
    <x v="0"/>
  </r>
  <r>
    <s v="ORD-20250410-04880"/>
    <x v="0"/>
    <s v="CRP-001"/>
    <x v="4"/>
    <n v="140.38"/>
    <x v="9"/>
    <n v="3"/>
    <x v="348"/>
    <x v="0"/>
    <d v="1899-12-30T21:35:00"/>
    <s v="21"/>
    <d v="2025-04-12T00:00:00"/>
    <d v="1899-12-30T15:52:00"/>
    <x v="2"/>
    <s v="Bilal Shaikh"/>
    <x v="0"/>
    <x v="1"/>
    <s v="Hamper"/>
    <x v="2"/>
    <x v="2"/>
    <x v="1"/>
    <n v="421.14"/>
    <d v="2025-04-10T00:56:00"/>
    <d v="2024-09-22T00:11:00"/>
    <x v="0"/>
    <d v="2025-04-12T15:52:00"/>
    <d v="2025-04-11T00:56:00"/>
    <x v="0"/>
  </r>
  <r>
    <s v="ORD-20240917-04881"/>
    <x v="0"/>
    <s v="PAF-001"/>
    <x v="12"/>
    <n v="21.39"/>
    <x v="8"/>
    <n v="1"/>
    <x v="254"/>
    <x v="3"/>
    <d v="1899-12-30T11:21:00"/>
    <s v="11"/>
    <d v="2024-09-17T00:00:00"/>
    <d v="1899-12-30T16:21:00"/>
    <x v="26"/>
    <s v="Zain Hussain"/>
    <x v="1"/>
    <x v="1"/>
    <s v="Bakery"/>
    <x v="1"/>
    <x v="1"/>
    <x v="1"/>
    <n v="21.39"/>
    <d v="2024-09-17T01:07:00"/>
    <d v="2024-08-05T00:22:00"/>
    <x v="0"/>
    <d v="2024-09-17T16:21:00"/>
    <d v="2024-09-18T01:07:00"/>
    <x v="1"/>
  </r>
  <r>
    <s v="ORD-20250430-04882"/>
    <x v="0"/>
    <s v="HMP-002"/>
    <x v="8"/>
    <n v="94.75"/>
    <x v="7"/>
    <n v="1"/>
    <x v="347"/>
    <x v="0"/>
    <d v="1899-12-30T20:48:00"/>
    <s v="20"/>
    <d v="2025-05-01T00:00:00"/>
    <d v="1899-12-30T20:48:00"/>
    <x v="32"/>
    <s v="Neha Iqbal"/>
    <x v="7"/>
    <x v="0"/>
    <s v="Hamper"/>
    <x v="0"/>
    <x v="1"/>
    <x v="0"/>
    <n v="94.75"/>
    <d v="2025-04-30T01:07:00"/>
    <d v="2024-08-19T00:56:00"/>
    <x v="0"/>
    <d v="2025-05-01T20:48:00"/>
    <d v="2025-05-01T01:07:00"/>
    <x v="0"/>
  </r>
  <r>
    <s v="ORD-20250606-04883"/>
    <x v="0"/>
    <s v="GFT-001"/>
    <x v="2"/>
    <n v="32.049999999999997"/>
    <x v="2"/>
    <n v="1"/>
    <x v="21"/>
    <x v="6"/>
    <d v="1899-12-30T10:53:00"/>
    <s v="10"/>
    <d v="2025-06-07T00:00:00"/>
    <d v="1899-12-30T16:53:00"/>
    <x v="11"/>
    <s v="Ali Kumar"/>
    <x v="0"/>
    <x v="1"/>
    <s v="Gifting"/>
    <x v="0"/>
    <x v="2"/>
    <x v="1"/>
    <n v="32.049999999999997"/>
    <d v="2025-06-06T00:22:00"/>
    <d v="2024-08-30T01:18:00"/>
    <x v="0"/>
    <d v="2025-06-07T16:53:00"/>
    <d v="2025-06-07T00:22:00"/>
    <x v="0"/>
  </r>
  <r>
    <s v="ORD-20250729-04884"/>
    <x v="0"/>
    <s v="FLW-002"/>
    <x v="5"/>
    <n v="56.88"/>
    <x v="6"/>
    <n v="1"/>
    <x v="194"/>
    <x v="8"/>
    <d v="1899-12-30T11:29:00"/>
    <s v="11"/>
    <d v="2025-07-30T00:00:00"/>
    <d v="1899-12-30T17:29:00"/>
    <x v="24"/>
    <s v="Hassan Shah"/>
    <x v="1"/>
    <x v="1"/>
    <s v="Flowers"/>
    <x v="0"/>
    <x v="0"/>
    <x v="1"/>
    <n v="56.88"/>
    <d v="2025-07-29T00:22:00"/>
    <d v="2024-08-11T00:33:00"/>
    <x v="0"/>
    <d v="2025-07-30T17:29:00"/>
    <d v="2025-07-30T00:22:00"/>
    <x v="0"/>
  </r>
  <r>
    <s v="ORD-20250624-04885"/>
    <x v="0"/>
    <s v="SWT-001"/>
    <x v="9"/>
    <n v="25.4"/>
    <x v="7"/>
    <n v="2"/>
    <x v="346"/>
    <x v="6"/>
    <d v="1899-12-30T10:37:00"/>
    <s v="10"/>
    <d v="2025-06-24T00:00:00"/>
    <d v="1899-12-30T14:37:00"/>
    <x v="1"/>
    <s v="Maryam Al Marri"/>
    <x v="1"/>
    <x v="1"/>
    <s v="Dates &amp; Sweets"/>
    <x v="1"/>
    <x v="3"/>
    <x v="0"/>
    <n v="50.8"/>
    <d v="2025-06-24T00:11:00"/>
    <d v="2024-09-02T00:33:00"/>
    <x v="0"/>
    <d v="2025-06-24T14:37:00"/>
    <d v="2025-06-25T00:11:00"/>
    <x v="1"/>
  </r>
  <r>
    <s v="ORD-20240817-04886"/>
    <x v="0"/>
    <s v="HMP-001"/>
    <x v="11"/>
    <n v="73.02"/>
    <x v="9"/>
    <n v="3"/>
    <x v="38"/>
    <x v="7"/>
    <d v="1899-12-30T15:32:00"/>
    <s v="15"/>
    <d v="2024-08-18T00:00:00"/>
    <d v="1899-12-30T19:32:00"/>
    <x v="4"/>
    <s v="Neha Ahmed"/>
    <x v="0"/>
    <x v="0"/>
    <s v="Hamper"/>
    <x v="0"/>
    <x v="2"/>
    <x v="1"/>
    <n v="219.06"/>
    <d v="2024-08-17T00:22:00"/>
    <d v="2024-08-04T01:29:00"/>
    <x v="0"/>
    <d v="2024-08-18T19:32:00"/>
    <d v="2024-08-18T00:22:00"/>
    <x v="0"/>
  </r>
  <r>
    <s v="ORD-20250427-04887"/>
    <x v="0"/>
    <s v="TOY-001"/>
    <x v="0"/>
    <n v="20.41"/>
    <x v="1"/>
    <n v="1"/>
    <x v="92"/>
    <x v="0"/>
    <d v="1899-12-30T09:57:00"/>
    <s v="9"/>
    <d v="2025-04-28T00:00:00"/>
    <d v="1899-12-30T11:57:00"/>
    <x v="0"/>
    <s v="Aijaz Kumar"/>
    <x v="0"/>
    <x v="1"/>
    <s v="Toys"/>
    <x v="0"/>
    <x v="4"/>
    <x v="2"/>
    <n v="20.41"/>
    <d v="2025-04-27T00:33:00"/>
    <d v="2024-08-05T00:56:00"/>
    <x v="0"/>
    <d v="2025-04-28T11:57:00"/>
    <d v="2025-04-28T00:33:00"/>
    <x v="0"/>
  </r>
  <r>
    <s v="ORD-20250101-04888"/>
    <x v="0"/>
    <s v="HOM-001"/>
    <x v="3"/>
    <n v="29.34"/>
    <x v="11"/>
    <n v="1"/>
    <x v="274"/>
    <x v="4"/>
    <d v="1899-12-30T14:27:00"/>
    <s v="14"/>
    <d v="2025-01-02T00:00:00"/>
    <d v="1899-12-30T20:27:00"/>
    <x v="15"/>
    <s v="Abdullah Al Bateen"/>
    <x v="2"/>
    <x v="1"/>
    <s v="Home Fragrance"/>
    <x v="0"/>
    <x v="0"/>
    <x v="0"/>
    <n v="29.34"/>
    <d v="2025-01-01T00:33:00"/>
    <d v="2024-08-27T01:07:00"/>
    <x v="0"/>
    <d v="2025-01-02T20:27:00"/>
    <d v="2025-01-02T00:33:00"/>
    <x v="0"/>
  </r>
  <r>
    <s v="ORD-20250419-04889"/>
    <x v="0"/>
    <s v="FLW-002"/>
    <x v="5"/>
    <n v="45.31"/>
    <x v="5"/>
    <n v="2"/>
    <x v="110"/>
    <x v="0"/>
    <d v="1899-12-30T14:59:00"/>
    <s v="14"/>
    <d v="2025-04-20T00:00:00"/>
    <d v="1899-12-30T14:59:00"/>
    <x v="4"/>
    <s v="Priya Verma"/>
    <x v="0"/>
    <x v="0"/>
    <s v="Flowers"/>
    <x v="0"/>
    <x v="0"/>
    <x v="2"/>
    <n v="90.62"/>
    <d v="2025-04-19T00:56:00"/>
    <d v="2024-09-19T00:44:00"/>
    <x v="0"/>
    <d v="2025-04-20T14:59:00"/>
    <d v="2025-04-20T00:56:00"/>
    <x v="0"/>
  </r>
  <r>
    <s v="ORD-20241109-04890"/>
    <x v="0"/>
    <s v="HOM-001"/>
    <x v="3"/>
    <n v="25.2"/>
    <x v="11"/>
    <n v="1"/>
    <x v="193"/>
    <x v="9"/>
    <d v="1899-12-30T21:30:00"/>
    <s v="21"/>
    <d v="2024-11-11T00:00:00"/>
    <d v="1899-12-30T20:17:00"/>
    <x v="10"/>
    <s v="Omar Al Shamsi"/>
    <x v="1"/>
    <x v="1"/>
    <s v="Home Fragrance"/>
    <x v="2"/>
    <x v="0"/>
    <x v="0"/>
    <n v="25.2"/>
    <d v="2024-11-09T00:33:00"/>
    <d v="2024-08-11T00:33:00"/>
    <x v="0"/>
    <d v="2024-11-11T20:17:00"/>
    <d v="2024-11-10T00:33:00"/>
    <x v="0"/>
  </r>
  <r>
    <s v="ORD-20250630-04891"/>
    <x v="0"/>
    <s v="PER-001"/>
    <x v="10"/>
    <n v="12.03"/>
    <x v="5"/>
    <n v="1"/>
    <x v="118"/>
    <x v="6"/>
    <d v="1899-12-30T19:40:00"/>
    <s v="19"/>
    <d v="2025-07-01T00:00:00"/>
    <d v="1899-12-30T19:40:00"/>
    <x v="7"/>
    <s v="Priya Shah"/>
    <x v="0"/>
    <x v="1"/>
    <s v="Personalized"/>
    <x v="0"/>
    <x v="3"/>
    <x v="0"/>
    <n v="12.03"/>
    <d v="2025-06-30T00:44:00"/>
    <d v="2024-08-23T01:29:00"/>
    <x v="0"/>
    <d v="2025-07-01T19:40:00"/>
    <d v="2025-07-01T00:44:00"/>
    <x v="0"/>
  </r>
  <r>
    <s v="ORD-20250107-04892"/>
    <x v="0"/>
    <s v="GFT-001"/>
    <x v="2"/>
    <n v="36.72"/>
    <x v="6"/>
    <n v="1"/>
    <x v="55"/>
    <x v="4"/>
    <d v="1899-12-30T12:35:00"/>
    <s v="12"/>
    <d v="2025-01-07T00:00:00"/>
    <d v="1899-12-30T17:35:00"/>
    <x v="17"/>
    <s v="Ayesha Verma"/>
    <x v="2"/>
    <x v="0"/>
    <s v="Gifting"/>
    <x v="1"/>
    <x v="2"/>
    <x v="1"/>
    <n v="36.72"/>
    <d v="2025-01-07T00:56:00"/>
    <d v="2024-08-23T00:56:00"/>
    <x v="0"/>
    <d v="2025-01-07T17:35:00"/>
    <d v="2025-01-08T00:56:00"/>
    <x v="1"/>
  </r>
  <r>
    <s v="ORD-20250406-04893"/>
    <x v="0"/>
    <s v="HMP-002"/>
    <x v="8"/>
    <n v="91.93"/>
    <x v="4"/>
    <n v="1"/>
    <x v="0"/>
    <x v="0"/>
    <d v="1899-12-30T10:11:00"/>
    <s v="10"/>
    <d v="2025-04-06T00:00:00"/>
    <d v="1899-12-30T17:11:00"/>
    <x v="16"/>
    <s v="Hina Patel"/>
    <x v="0"/>
    <x v="0"/>
    <s v="Hamper"/>
    <x v="1"/>
    <x v="1"/>
    <x v="0"/>
    <n v="91.93"/>
    <d v="2025-04-06T00:56:00"/>
    <d v="2024-08-25T00:22:00"/>
    <x v="0"/>
    <d v="2025-04-06T17:11:00"/>
    <d v="2025-04-07T00:56:00"/>
    <x v="1"/>
  </r>
  <r>
    <s v="ORD-20250317-04894"/>
    <x v="0"/>
    <s v="DAT-001"/>
    <x v="6"/>
    <n v="30.86"/>
    <x v="4"/>
    <n v="1"/>
    <x v="11"/>
    <x v="2"/>
    <d v="1899-12-30T14:12:00"/>
    <s v="14"/>
    <d v="2025-03-18T00:00:00"/>
    <d v="1899-12-30T17:12:00"/>
    <x v="11"/>
    <s v="Reem Al Mazrouei"/>
    <x v="0"/>
    <x v="0"/>
    <s v="Dates &amp; Sweets"/>
    <x v="0"/>
    <x v="1"/>
    <x v="2"/>
    <n v="30.86"/>
    <d v="2025-03-17T01:07:00"/>
    <d v="2024-08-03T00:22:00"/>
    <x v="0"/>
    <d v="2025-03-18T17:12:00"/>
    <d v="2025-03-18T01:07:00"/>
    <x v="0"/>
  </r>
  <r>
    <s v="ORD-20241129-04895"/>
    <x v="0"/>
    <s v="DAT-001"/>
    <x v="6"/>
    <n v="31.7"/>
    <x v="4"/>
    <n v="1"/>
    <x v="78"/>
    <x v="9"/>
    <d v="1899-12-30T10:21:00"/>
    <s v="10"/>
    <d v="2024-11-29T00:00:00"/>
    <d v="1899-12-30T17:21:00"/>
    <x v="23"/>
    <s v="Priya Iqbal"/>
    <x v="5"/>
    <x v="1"/>
    <s v="Dates &amp; Sweets"/>
    <x v="1"/>
    <x v="1"/>
    <x v="1"/>
    <n v="31.7"/>
    <d v="2024-11-29T00:25:00"/>
    <d v="2024-08-03T01:15:00"/>
    <x v="0"/>
    <d v="2024-11-29T17:21:00"/>
    <d v="2024-11-30T00:25:00"/>
    <x v="1"/>
  </r>
  <r>
    <s v="ORD-20240822-04896"/>
    <x v="0"/>
    <s v="PRF-001"/>
    <x v="14"/>
    <n v="114.82"/>
    <x v="2"/>
    <n v="1"/>
    <x v="157"/>
    <x v="7"/>
    <d v="1899-12-30T19:48:00"/>
    <s v="19"/>
    <d v="2024-08-24T00:00:00"/>
    <d v="1899-12-30T17:28:00"/>
    <x v="4"/>
    <s v="Imran Patel"/>
    <x v="0"/>
    <x v="0"/>
    <s v="Perfume"/>
    <x v="2"/>
    <x v="3"/>
    <x v="0"/>
    <n v="114.82"/>
    <d v="2024-08-22T00:25:00"/>
    <d v="2024-08-04T00:56:00"/>
    <x v="0"/>
    <d v="2024-08-24T17:28:00"/>
    <d v="2024-08-23T00:25:00"/>
    <x v="0"/>
  </r>
  <r>
    <s v="ORD-20241004-04897"/>
    <x v="0"/>
    <s v="PAF-001"/>
    <x v="12"/>
    <n v="23.58"/>
    <x v="11"/>
    <n v="2"/>
    <x v="280"/>
    <x v="10"/>
    <d v="1899-12-30T20:11:00"/>
    <s v="20"/>
    <d v="2024-10-05T00:00:00"/>
    <d v="1899-12-30T15:22:00"/>
    <x v="25"/>
    <s v="Hamad Al Nahyan"/>
    <x v="6"/>
    <x v="0"/>
    <s v="Bakery"/>
    <x v="0"/>
    <x v="0"/>
    <x v="2"/>
    <n v="47.16"/>
    <d v="2024-10-04T00:22:00"/>
    <d v="2024-08-03T01:18:00"/>
    <x v="0"/>
    <d v="2024-10-05T15:22:00"/>
    <d v="2024-10-05T00:22:00"/>
    <x v="0"/>
  </r>
  <r>
    <s v="ORD-20250220-04898"/>
    <x v="0"/>
    <s v="FLW-001"/>
    <x v="1"/>
    <n v="42.6"/>
    <x v="11"/>
    <n v="2"/>
    <x v="168"/>
    <x v="5"/>
    <d v="1899-12-30T14:30:00"/>
    <s v="14"/>
    <d v="2025-02-21T00:00:00"/>
    <d v="1899-12-30T18:30:00"/>
    <x v="23"/>
    <s v="Omar Al Nuaimi"/>
    <x v="5"/>
    <x v="0"/>
    <s v="Flowers"/>
    <x v="0"/>
    <x v="0"/>
    <x v="0"/>
    <n v="85.2"/>
    <d v="2025-02-20T01:07:00"/>
    <d v="2024-08-03T00:22:00"/>
    <x v="0"/>
    <d v="2025-02-21T18:30:00"/>
    <d v="2025-02-21T01:07:00"/>
    <x v="0"/>
  </r>
  <r>
    <s v="ORD-20250628-04899"/>
    <x v="0"/>
    <s v="DAT-001"/>
    <x v="6"/>
    <n v="28.25"/>
    <x v="4"/>
    <n v="1"/>
    <x v="33"/>
    <x v="6"/>
    <d v="1899-12-30T11:50:00"/>
    <s v="11"/>
    <d v="2025-06-28T00:00:00"/>
    <d v="1899-12-30T14:50:00"/>
    <x v="10"/>
    <s v="Mohammed Al Falasi"/>
    <x v="1"/>
    <x v="1"/>
    <s v="Dates &amp; Sweets"/>
    <x v="1"/>
    <x v="1"/>
    <x v="1"/>
    <n v="28.25"/>
    <d v="2025-06-28T00:56:00"/>
    <d v="2024-11-19T00:25:00"/>
    <x v="0"/>
    <d v="2025-06-28T14:50:00"/>
    <d v="2025-06-29T00:56:00"/>
    <x v="1"/>
  </r>
  <r>
    <s v="ORD-20241109-04900"/>
    <x v="0"/>
    <s v="HMP-001"/>
    <x v="11"/>
    <n v="73.349999999999994"/>
    <x v="9"/>
    <n v="3"/>
    <x v="193"/>
    <x v="9"/>
    <d v="1899-12-30T21:09:00"/>
    <s v="21"/>
    <d v="2024-11-10T00:00:00"/>
    <d v="1899-12-30T19:10:00"/>
    <x v="11"/>
    <s v="Maryam Al Shamsi"/>
    <x v="0"/>
    <x v="0"/>
    <s v="Hamper"/>
    <x v="0"/>
    <x v="0"/>
    <x v="0"/>
    <n v="220.04999999999998"/>
    <d v="2024-11-09T00:25:00"/>
    <d v="2024-09-13T00:56:00"/>
    <x v="0"/>
    <d v="2024-11-10T19:10:00"/>
    <d v="2024-11-10T00:25:00"/>
    <x v="0"/>
  </r>
  <r>
    <s v="ORD-20240924-04901"/>
    <x v="0"/>
    <s v="HOM-001"/>
    <x v="3"/>
    <n v="29.89"/>
    <x v="11"/>
    <n v="1"/>
    <x v="100"/>
    <x v="3"/>
    <d v="1899-12-30T18:40:00"/>
    <s v="18"/>
    <d v="2024-09-25T00:00:00"/>
    <d v="1899-12-30T18:29:00"/>
    <x v="11"/>
    <s v="Abdullah Al Bateen"/>
    <x v="0"/>
    <x v="1"/>
    <s v="Home Fragrance"/>
    <x v="0"/>
    <x v="3"/>
    <x v="0"/>
    <n v="29.89"/>
    <d v="2024-09-24T01:18:00"/>
    <d v="2024-08-27T01:07:00"/>
    <x v="0"/>
    <d v="2024-09-25T18:29:00"/>
    <d v="2024-09-25T01:18:00"/>
    <x v="0"/>
  </r>
  <r>
    <s v="ORD-20250114-04902"/>
    <x v="0"/>
    <s v="PRF-001"/>
    <x v="14"/>
    <n v="121.1"/>
    <x v="12"/>
    <n v="1"/>
    <x v="46"/>
    <x v="4"/>
    <d v="1899-12-30T15:29:00"/>
    <s v="15"/>
    <d v="2025-01-15T00:00:00"/>
    <d v="1899-12-30T20:29:00"/>
    <x v="26"/>
    <s v="Ayesha Kumar"/>
    <x v="1"/>
    <x v="0"/>
    <s v="Perfume"/>
    <x v="0"/>
    <x v="4"/>
    <x v="2"/>
    <n v="121.1"/>
    <d v="2025-01-14T01:29:00"/>
    <d v="2024-08-24T00:44:00"/>
    <x v="0"/>
    <d v="2025-01-15T20:29:00"/>
    <d v="2025-01-15T01:29:00"/>
    <x v="0"/>
  </r>
  <r>
    <s v="ORD-20250812-04903"/>
    <x v="0"/>
    <s v="SWT-001"/>
    <x v="9"/>
    <n v="28.14"/>
    <x v="7"/>
    <n v="1"/>
    <x v="290"/>
    <x v="7"/>
    <d v="1899-12-30T09:47:00"/>
    <s v="9"/>
    <d v="2025-08-12T00:00:00"/>
    <d v="1899-12-30T16:47:00"/>
    <x v="33"/>
    <s v="Aijaz Khan"/>
    <x v="6"/>
    <x v="0"/>
    <s v="Dates &amp; Sweets"/>
    <x v="1"/>
    <x v="2"/>
    <x v="0"/>
    <n v="28.14"/>
    <d v="2025-08-12T01:29:00"/>
    <d v="2024-08-06T01:18:00"/>
    <x v="0"/>
    <d v="2025-08-12T16:47:00"/>
    <d v="2025-08-13T01:29:00"/>
    <x v="1"/>
  </r>
  <r>
    <s v="ORD-20250131-04904"/>
    <x v="0"/>
    <s v="CKE-001"/>
    <x v="7"/>
    <n v="50.92"/>
    <x v="5"/>
    <n v="1"/>
    <x v="167"/>
    <x v="4"/>
    <d v="1899-12-30T19:53:00"/>
    <s v="19"/>
    <d v="2025-02-02T00:00:00"/>
    <d v="1899-12-30T16:04:00"/>
    <x v="7"/>
    <s v="Sara Shah"/>
    <x v="0"/>
    <x v="0"/>
    <s v="Cakes"/>
    <x v="2"/>
    <x v="0"/>
    <x v="1"/>
    <n v="50.92"/>
    <d v="2025-01-31T00:22:00"/>
    <d v="2024-08-06T00:44:00"/>
    <x v="0"/>
    <d v="2025-02-02T16:04:00"/>
    <d v="2025-02-01T00:22:00"/>
    <x v="0"/>
  </r>
  <r>
    <s v="ORD-20250422-04905"/>
    <x v="0"/>
    <s v="PAF-001"/>
    <x v="12"/>
    <n v="21.67"/>
    <x v="5"/>
    <n v="1"/>
    <x v="7"/>
    <x v="0"/>
    <d v="1899-12-30T19:07:00"/>
    <s v="19"/>
    <d v="2025-04-23T00:00:00"/>
    <d v="1899-12-30T19:07:00"/>
    <x v="5"/>
    <s v="Aijaz Iqbal"/>
    <x v="0"/>
    <x v="1"/>
    <s v="Bakery"/>
    <x v="0"/>
    <x v="0"/>
    <x v="1"/>
    <n v="21.67"/>
    <d v="2025-04-22T01:18:00"/>
    <d v="2024-08-04T01:18:00"/>
    <x v="0"/>
    <d v="2025-04-23T19:07:00"/>
    <d v="2025-04-23T01:18:00"/>
    <x v="0"/>
  </r>
  <r>
    <s v="ORD-20250707-04906"/>
    <x v="0"/>
    <s v="PAF-001"/>
    <x v="12"/>
    <n v="19.36"/>
    <x v="11"/>
    <n v="1"/>
    <x v="344"/>
    <x v="8"/>
    <d v="1899-12-30T09:49:00"/>
    <s v="9"/>
    <d v="2025-07-08T00:00:00"/>
    <d v="1899-12-30T14:49:00"/>
    <x v="37"/>
    <s v="Priya Kumar"/>
    <x v="7"/>
    <x v="0"/>
    <s v="Bakery"/>
    <x v="0"/>
    <x v="1"/>
    <x v="1"/>
    <n v="19.36"/>
    <d v="2025-07-07T01:18:00"/>
    <d v="2024-09-12T00:44:00"/>
    <x v="0"/>
    <d v="2025-07-08T14:49:00"/>
    <d v="2025-07-08T01:18:00"/>
    <x v="0"/>
  </r>
  <r>
    <s v="ORD-20250814-04907"/>
    <x v="0"/>
    <s v="GFT-001"/>
    <x v="2"/>
    <n v="38.82"/>
    <x v="12"/>
    <n v="3"/>
    <x v="147"/>
    <x v="7"/>
    <d v="1899-12-30T11:50:00"/>
    <s v="11"/>
    <d v="2025-08-15T00:00:00"/>
    <d v="1899-12-30T17:50:00"/>
    <x v="5"/>
    <s v="Fatima Al Hosani"/>
    <x v="2"/>
    <x v="1"/>
    <s v="Gifting"/>
    <x v="0"/>
    <x v="5"/>
    <x v="0"/>
    <n v="116.46000000000001"/>
    <d v="2025-08-14T00:56:00"/>
    <d v="2024-08-14T00:33:00"/>
    <x v="0"/>
    <d v="2025-08-15T17:50:00"/>
    <d v="2025-08-15T00:56:00"/>
    <x v="0"/>
  </r>
  <r>
    <s v="ORD-20250708-04908"/>
    <x v="0"/>
    <s v="TOY-001"/>
    <x v="0"/>
    <n v="17.559999999999999"/>
    <x v="0"/>
    <n v="1"/>
    <x v="173"/>
    <x v="8"/>
    <d v="1899-12-30T20:02:00"/>
    <s v="20"/>
    <d v="2025-07-10T00:00:00"/>
    <d v="1899-12-30T20:02:00"/>
    <x v="2"/>
    <s v="Imran Chaudhry"/>
    <x v="0"/>
    <x v="1"/>
    <s v="Toys"/>
    <x v="2"/>
    <x v="1"/>
    <x v="0"/>
    <n v="17.559999999999999"/>
    <d v="2025-07-08T00:22:00"/>
    <d v="2024-08-16T00:22:00"/>
    <x v="0"/>
    <d v="2025-07-10T20:02:00"/>
    <d v="2025-07-09T00:22:00"/>
    <x v="0"/>
  </r>
  <r>
    <s v="ORD-20250112-04909"/>
    <x v="0"/>
    <s v="HOM-001"/>
    <x v="3"/>
    <n v="28.83"/>
    <x v="11"/>
    <n v="1"/>
    <x v="70"/>
    <x v="4"/>
    <d v="1899-12-30T09:03:00"/>
    <s v="9"/>
    <d v="2025-01-14T00:00:00"/>
    <d v="1899-12-30T11:03:00"/>
    <x v="9"/>
    <s v="Farhan Iqbal"/>
    <x v="2"/>
    <x v="1"/>
    <s v="Home Fragrance"/>
    <x v="2"/>
    <x v="0"/>
    <x v="0"/>
    <n v="28.83"/>
    <d v="2025-01-12T00:33:00"/>
    <d v="2024-08-05T00:56:00"/>
    <x v="0"/>
    <d v="2025-01-14T11:03:00"/>
    <d v="2025-01-13T00:33:00"/>
    <x v="0"/>
  </r>
  <r>
    <s v="ORD-20250726-04910"/>
    <x v="0"/>
    <s v="DAT-001"/>
    <x v="6"/>
    <n v="32.69"/>
    <x v="4"/>
    <n v="1"/>
    <x v="89"/>
    <x v="8"/>
    <d v="1899-12-30T17:45:00"/>
    <s v="17"/>
    <d v="2025-07-27T00:00:00"/>
    <d v="1899-12-30T17:45:00"/>
    <x v="1"/>
    <s v="Hassan Khan"/>
    <x v="1"/>
    <x v="0"/>
    <s v="Dates &amp; Sweets"/>
    <x v="0"/>
    <x v="0"/>
    <x v="0"/>
    <n v="32.69"/>
    <d v="2025-07-26T00:33:00"/>
    <d v="2024-09-03T00:56:00"/>
    <x v="0"/>
    <d v="2025-07-27T17:45:00"/>
    <d v="2025-07-27T00:33:00"/>
    <x v="0"/>
  </r>
  <r>
    <s v="ORD-20241023-04911"/>
    <x v="0"/>
    <s v="CKE-001"/>
    <x v="7"/>
    <n v="49.53"/>
    <x v="5"/>
    <n v="1"/>
    <x v="255"/>
    <x v="10"/>
    <d v="1899-12-30T13:25:00"/>
    <s v="13"/>
    <d v="2024-10-23T00:00:00"/>
    <d v="1899-12-30T18:25:00"/>
    <x v="5"/>
    <s v="Ayesha Khan"/>
    <x v="2"/>
    <x v="1"/>
    <s v="Cakes"/>
    <x v="1"/>
    <x v="0"/>
    <x v="1"/>
    <n v="49.53"/>
    <d v="2024-10-23T01:18:00"/>
    <d v="2024-10-23T00:22:00"/>
    <x v="0"/>
    <d v="2024-10-23T18:25:00"/>
    <d v="2024-10-24T01:18:00"/>
    <x v="1"/>
  </r>
  <r>
    <s v="ORD-20250330-04912"/>
    <x v="0"/>
    <s v="HMP-001"/>
    <x v="11"/>
    <n v="68.42"/>
    <x v="9"/>
    <n v="3"/>
    <x v="102"/>
    <x v="2"/>
    <d v="1899-12-30T21:12:00"/>
    <s v="21"/>
    <d v="2025-04-01T00:00:00"/>
    <d v="1899-12-30T13:15:00"/>
    <x v="6"/>
    <s v="Ali Ahmed"/>
    <x v="0"/>
    <x v="1"/>
    <s v="Hamper"/>
    <x v="2"/>
    <x v="3"/>
    <x v="2"/>
    <n v="205.26"/>
    <d v="2025-03-30T00:33:00"/>
    <d v="2024-08-15T00:22:00"/>
    <x v="0"/>
    <d v="2025-04-01T13:15:00"/>
    <d v="2025-03-31T00:33:00"/>
    <x v="0"/>
  </r>
  <r>
    <s v="ORD-20250621-04913"/>
    <x v="0"/>
    <s v="CKE-001"/>
    <x v="7"/>
    <n v="54.7"/>
    <x v="8"/>
    <n v="1"/>
    <x v="220"/>
    <x v="6"/>
    <d v="1899-12-30T21:29:00"/>
    <s v="21"/>
    <d v="2025-06-23T00:00:00"/>
    <d v="1899-12-30T18:14:00"/>
    <x v="0"/>
    <s v="Farhan Shah"/>
    <x v="0"/>
    <x v="1"/>
    <s v="Cakes"/>
    <x v="2"/>
    <x v="0"/>
    <x v="0"/>
    <n v="54.7"/>
    <d v="2025-06-21T01:29:00"/>
    <d v="2024-08-09T00:22:00"/>
    <x v="0"/>
    <d v="2025-06-23T18:14:00"/>
    <d v="2025-06-22T01:29:00"/>
    <x v="0"/>
  </r>
  <r>
    <s v="ORD-20250524-04914"/>
    <x v="0"/>
    <s v="CRP-001"/>
    <x v="4"/>
    <n v="158.88"/>
    <x v="9"/>
    <n v="4"/>
    <x v="114"/>
    <x v="1"/>
    <d v="1899-12-30T11:08:00"/>
    <s v="11"/>
    <d v="2025-05-25T00:00:00"/>
    <d v="1899-12-30T14:08:00"/>
    <x v="20"/>
    <s v="Michael Miller"/>
    <x v="4"/>
    <x v="0"/>
    <s v="Hamper"/>
    <x v="0"/>
    <x v="0"/>
    <x v="0"/>
    <n v="635.52"/>
    <d v="2025-05-24T01:29:00"/>
    <d v="2024-10-07T01:29:00"/>
    <x v="0"/>
    <d v="2025-05-25T14:08:00"/>
    <d v="2025-05-25T01:29:00"/>
    <x v="0"/>
  </r>
  <r>
    <s v="ORD-20241129-04915"/>
    <x v="0"/>
    <s v="DAT-001"/>
    <x v="6"/>
    <n v="34.97"/>
    <x v="4"/>
    <n v="1"/>
    <x v="78"/>
    <x v="9"/>
    <d v="1899-12-30T18:57:00"/>
    <s v="18"/>
    <d v="2024-11-30T00:00:00"/>
    <d v="1899-12-30T20:57:00"/>
    <x v="27"/>
    <s v="Sana Hussain"/>
    <x v="7"/>
    <x v="1"/>
    <s v="Dates &amp; Sweets"/>
    <x v="0"/>
    <x v="5"/>
    <x v="1"/>
    <n v="34.97"/>
    <d v="2024-11-29T00:33:00"/>
    <d v="2024-08-27T00:56:00"/>
    <x v="0"/>
    <d v="2024-11-30T20:57:00"/>
    <d v="2024-11-30T00:33:00"/>
    <x v="0"/>
  </r>
  <r>
    <s v="ORD-20250215-04916"/>
    <x v="0"/>
    <s v="PRF-001"/>
    <x v="14"/>
    <n v="98.41"/>
    <x v="12"/>
    <n v="1"/>
    <x v="6"/>
    <x v="5"/>
    <d v="1899-12-30T11:24:00"/>
    <s v="11"/>
    <d v="2025-02-15T00:00:00"/>
    <d v="1899-12-30T14:24:00"/>
    <x v="10"/>
    <s v="Omar Al Shamsi"/>
    <x v="1"/>
    <x v="1"/>
    <s v="Perfume"/>
    <x v="1"/>
    <x v="1"/>
    <x v="0"/>
    <n v="98.41"/>
    <d v="2025-02-15T01:15:00"/>
    <d v="2024-08-11T00:33:00"/>
    <x v="0"/>
    <d v="2025-02-15T14:24:00"/>
    <d v="2025-02-16T01:15:00"/>
    <x v="1"/>
  </r>
  <r>
    <s v="ORD-20250415-04917"/>
    <x v="0"/>
    <s v="CHC-001"/>
    <x v="17"/>
    <n v="18.88"/>
    <x v="1"/>
    <n v="1"/>
    <x v="259"/>
    <x v="0"/>
    <d v="1899-12-30T18:58:00"/>
    <s v="18"/>
    <d v="2025-04-16T00:00:00"/>
    <d v="1899-12-30T21:58:00"/>
    <x v="9"/>
    <s v="Ali Chaudhry"/>
    <x v="2"/>
    <x v="1"/>
    <s v="Chocolate"/>
    <x v="0"/>
    <x v="0"/>
    <x v="1"/>
    <n v="18.88"/>
    <d v="2025-04-15T01:18:00"/>
    <d v="2024-08-07T00:11:00"/>
    <x v="0"/>
    <d v="2025-04-16T21:58:00"/>
    <d v="2025-04-16T01:18:00"/>
    <x v="0"/>
  </r>
  <r>
    <s v="ORD-20241215-04918"/>
    <x v="0"/>
    <s v="GFT-001"/>
    <x v="2"/>
    <n v="33.44"/>
    <x v="1"/>
    <n v="1"/>
    <x v="342"/>
    <x v="11"/>
    <d v="1899-12-30T19:30:00"/>
    <s v="19"/>
    <d v="2024-12-16T00:00:00"/>
    <d v="1899-12-30T20:30:00"/>
    <x v="12"/>
    <s v="Hassan Al Marri"/>
    <x v="1"/>
    <x v="0"/>
    <s v="Gifting"/>
    <x v="0"/>
    <x v="2"/>
    <x v="1"/>
    <n v="33.44"/>
    <d v="2024-12-15T00:25:00"/>
    <d v="2024-08-27T00:25:00"/>
    <x v="0"/>
    <d v="2024-12-16T20:30:00"/>
    <d v="2024-12-16T00:25:00"/>
    <x v="0"/>
  </r>
  <r>
    <s v="ORD-20250301-04919"/>
    <x v="0"/>
    <s v="FLW-002"/>
    <x v="5"/>
    <n v="52.42"/>
    <x v="10"/>
    <n v="1"/>
    <x v="135"/>
    <x v="2"/>
    <d v="1899-12-30T09:06:00"/>
    <s v="9"/>
    <d v="2025-03-02T00:00:00"/>
    <d v="1899-12-30T13:06:00"/>
    <x v="7"/>
    <s v="Ali Khan"/>
    <x v="0"/>
    <x v="1"/>
    <s v="Flowers"/>
    <x v="0"/>
    <x v="0"/>
    <x v="0"/>
    <n v="52.42"/>
    <d v="2025-03-01T01:07:00"/>
    <d v="2024-08-17T00:56:00"/>
    <x v="0"/>
    <d v="2025-03-02T13:06:00"/>
    <d v="2025-03-02T01:07:00"/>
    <x v="0"/>
  </r>
  <r>
    <s v="ORD-20250424-04920"/>
    <x v="0"/>
    <s v="DAT-001"/>
    <x v="6"/>
    <n v="28.94"/>
    <x v="4"/>
    <n v="2"/>
    <x v="183"/>
    <x v="0"/>
    <d v="1899-12-30T09:55:00"/>
    <s v="9"/>
    <d v="2025-04-25T00:00:00"/>
    <d v="1899-12-30T10:55:00"/>
    <x v="1"/>
    <s v="Neha Chaudhry"/>
    <x v="1"/>
    <x v="1"/>
    <s v="Dates &amp; Sweets"/>
    <x v="0"/>
    <x v="5"/>
    <x v="1"/>
    <n v="57.88"/>
    <d v="2025-04-24T00:44:00"/>
    <d v="2024-08-27T01:29:00"/>
    <x v="0"/>
    <d v="2025-04-25T10:55:00"/>
    <d v="2025-04-25T00:44:00"/>
    <x v="0"/>
  </r>
  <r>
    <s v="ORD-20250208-04921"/>
    <x v="0"/>
    <s v="SWT-001"/>
    <x v="9"/>
    <n v="25.96"/>
    <x v="7"/>
    <n v="1"/>
    <x v="256"/>
    <x v="5"/>
    <d v="1899-12-30T18:15:00"/>
    <s v="18"/>
    <d v="2025-02-09T00:00:00"/>
    <d v="1899-12-30T15:48:00"/>
    <x v="18"/>
    <s v="Sara Khan"/>
    <x v="1"/>
    <x v="1"/>
    <s v="Dates &amp; Sweets"/>
    <x v="0"/>
    <x v="1"/>
    <x v="2"/>
    <n v="25.96"/>
    <d v="2025-02-08T01:07:00"/>
    <d v="2024-09-14T00:33:00"/>
    <x v="0"/>
    <d v="2025-02-09T15:48:00"/>
    <d v="2025-02-09T01:07:00"/>
    <x v="0"/>
  </r>
  <r>
    <s v="ORD-20250307-04922"/>
    <x v="0"/>
    <s v="GFT-001"/>
    <x v="2"/>
    <n v="39.72"/>
    <x v="3"/>
    <n v="1"/>
    <x v="105"/>
    <x v="2"/>
    <d v="1899-12-30T10:23:00"/>
    <s v="10"/>
    <d v="2025-03-07T00:00:00"/>
    <d v="1899-12-30T16:23:00"/>
    <x v="12"/>
    <s v="Hamad Al Nuaimi"/>
    <x v="1"/>
    <x v="1"/>
    <s v="Gifting"/>
    <x v="1"/>
    <x v="1"/>
    <x v="0"/>
    <n v="39.72"/>
    <d v="2025-03-07T01:29:00"/>
    <d v="2024-08-09T00:56:00"/>
    <x v="0"/>
    <d v="2025-03-07T16:23:00"/>
    <d v="2025-03-08T01:29:00"/>
    <x v="1"/>
  </r>
  <r>
    <s v="ORD-20241122-04924"/>
    <x v="0"/>
    <s v="HMP-001"/>
    <x v="11"/>
    <n v="83.11"/>
    <x v="9"/>
    <n v="3"/>
    <x v="47"/>
    <x v="9"/>
    <d v="1899-12-30T18:31:00"/>
    <s v="18"/>
    <d v="2024-11-23T00:00:00"/>
    <d v="1899-12-30T16:36:00"/>
    <x v="1"/>
    <s v="Hassan Shaikh"/>
    <x v="1"/>
    <x v="0"/>
    <s v="Hamper"/>
    <x v="0"/>
    <x v="1"/>
    <x v="0"/>
    <n v="249.32999999999998"/>
    <d v="2024-11-22T01:18:00"/>
    <d v="2024-08-06T01:15:00"/>
    <x v="0"/>
    <d v="2024-11-23T16:36:00"/>
    <d v="2024-11-23T01:18:00"/>
    <x v="0"/>
  </r>
  <r>
    <s v="ORD-20250528-04925"/>
    <x v="0"/>
    <s v="PRF-001"/>
    <x v="14"/>
    <n v="105.48"/>
    <x v="12"/>
    <n v="2"/>
    <x v="121"/>
    <x v="1"/>
    <d v="1899-12-30T18:26:00"/>
    <s v="18"/>
    <d v="2025-05-29T00:00:00"/>
    <d v="1899-12-30T17:29:00"/>
    <x v="5"/>
    <s v="Neha Hussain"/>
    <x v="2"/>
    <x v="0"/>
    <s v="Perfume"/>
    <x v="0"/>
    <x v="0"/>
    <x v="0"/>
    <n v="210.96"/>
    <d v="2025-05-28T00:56:00"/>
    <d v="2024-10-30T00:56:00"/>
    <x v="0"/>
    <d v="2025-05-29T17:29:00"/>
    <d v="2025-05-29T00:56:00"/>
    <x v="0"/>
  </r>
  <r>
    <s v="ORD-20250129-04926"/>
    <x v="0"/>
    <s v="BBY-001"/>
    <x v="16"/>
    <n v="58.08"/>
    <x v="0"/>
    <n v="1"/>
    <x v="249"/>
    <x v="4"/>
    <d v="1899-12-30T11:51:00"/>
    <s v="11"/>
    <d v="2025-01-29T00:00:00"/>
    <d v="1899-12-30T18:51:00"/>
    <x v="3"/>
    <s v="Arjun Shaikh"/>
    <x v="0"/>
    <x v="0"/>
    <s v="Baby"/>
    <x v="1"/>
    <x v="5"/>
    <x v="0"/>
    <n v="58.08"/>
    <d v="2025-01-29T01:15:00"/>
    <d v="2024-08-04T00:25:00"/>
    <x v="0"/>
    <d v="2025-01-29T18:51:00"/>
    <d v="2025-01-30T01:15:00"/>
    <x v="1"/>
  </r>
  <r>
    <s v="ORD-20241007-04927"/>
    <x v="0"/>
    <s v="PAF-001"/>
    <x v="12"/>
    <n v="18.170000000000002"/>
    <x v="3"/>
    <n v="1"/>
    <x v="74"/>
    <x v="10"/>
    <d v="1899-12-30T16:43:00"/>
    <s v="16"/>
    <d v="2024-10-08T00:00:00"/>
    <d v="1899-12-30T17:43:00"/>
    <x v="4"/>
    <s v="Daniel Taylor"/>
    <x v="0"/>
    <x v="0"/>
    <s v="Bakery"/>
    <x v="0"/>
    <x v="5"/>
    <x v="1"/>
    <n v="18.170000000000002"/>
    <d v="2024-10-07T01:18:00"/>
    <d v="2024-08-18T00:22:00"/>
    <x v="0"/>
    <d v="2024-10-08T17:43:00"/>
    <d v="2024-10-08T01:18:00"/>
    <x v="0"/>
  </r>
  <r>
    <s v="ORD-20250319-04928"/>
    <x v="0"/>
    <s v="SWT-001"/>
    <x v="9"/>
    <n v="27.75"/>
    <x v="7"/>
    <n v="1"/>
    <x v="282"/>
    <x v="2"/>
    <d v="1899-12-30T11:11:00"/>
    <s v="11"/>
    <d v="2025-03-20T00:00:00"/>
    <d v="1899-12-30T16:11:00"/>
    <x v="18"/>
    <s v="Mohammed Al Hosani"/>
    <x v="1"/>
    <x v="1"/>
    <s v="Dates &amp; Sweets"/>
    <x v="0"/>
    <x v="0"/>
    <x v="0"/>
    <n v="27.75"/>
    <d v="2025-03-19T00:22:00"/>
    <d v="2024-08-22T01:15:00"/>
    <x v="0"/>
    <d v="2025-03-20T16:11:00"/>
    <d v="2025-03-20T00:22:00"/>
    <x v="0"/>
  </r>
  <r>
    <s v="ORD-20250723-04929"/>
    <x v="0"/>
    <s v="FLW-002"/>
    <x v="5"/>
    <n v="55.71"/>
    <x v="1"/>
    <n v="1"/>
    <x v="304"/>
    <x v="8"/>
    <d v="1899-12-30T12:29:00"/>
    <s v="12"/>
    <d v="2025-07-23T00:00:00"/>
    <d v="1899-12-30T19:29:00"/>
    <x v="24"/>
    <s v="Ahmed Al Mazrouei"/>
    <x v="1"/>
    <x v="0"/>
    <s v="Flowers"/>
    <x v="1"/>
    <x v="0"/>
    <x v="0"/>
    <n v="55.71"/>
    <d v="2025-07-23T01:29:00"/>
    <d v="2024-08-08T00:11:00"/>
    <x v="0"/>
    <d v="2025-07-23T19:29:00"/>
    <d v="2025-07-24T01:29:00"/>
    <x v="1"/>
  </r>
  <r>
    <s v="ORD-20250702-04930"/>
    <x v="0"/>
    <s v="PRF-001"/>
    <x v="14"/>
    <n v="120.99"/>
    <x v="2"/>
    <n v="1"/>
    <x v="88"/>
    <x v="8"/>
    <d v="1899-12-30T10:18:00"/>
    <s v="10"/>
    <d v="2025-07-03T00:00:00"/>
    <d v="1899-12-30T16:18:00"/>
    <x v="29"/>
    <s v="Hamad Al Suwaidi"/>
    <x v="2"/>
    <x v="0"/>
    <s v="Perfume"/>
    <x v="0"/>
    <x v="0"/>
    <x v="0"/>
    <n v="120.99"/>
    <d v="2025-07-02T01:07:00"/>
    <d v="2024-08-21T00:33:00"/>
    <x v="0"/>
    <d v="2025-07-03T16:18:00"/>
    <d v="2025-07-03T01:07:00"/>
    <x v="0"/>
  </r>
  <r>
    <s v="ORD-20250321-04931"/>
    <x v="0"/>
    <s v="PAF-001"/>
    <x v="12"/>
    <n v="22.26"/>
    <x v="11"/>
    <n v="2"/>
    <x v="80"/>
    <x v="2"/>
    <d v="1899-12-30T14:26:00"/>
    <s v="14"/>
    <d v="2025-03-21T00:00:00"/>
    <d v="1899-12-30T19:26:00"/>
    <x v="2"/>
    <s v="Aisha Al Marri"/>
    <x v="0"/>
    <x v="1"/>
    <s v="Bakery"/>
    <x v="1"/>
    <x v="6"/>
    <x v="1"/>
    <n v="44.52"/>
    <d v="2025-03-21T01:29:00"/>
    <d v="2024-08-12T00:44:00"/>
    <x v="0"/>
    <d v="2025-03-21T19:26:00"/>
    <d v="2025-03-22T01:29:00"/>
    <x v="1"/>
  </r>
  <r>
    <s v="ORD-20241011-04932"/>
    <x v="0"/>
    <s v="FLW-002"/>
    <x v="5"/>
    <n v="48.79"/>
    <x v="2"/>
    <n v="1"/>
    <x v="190"/>
    <x v="10"/>
    <d v="1899-12-30T11:58:00"/>
    <s v="11"/>
    <d v="2024-10-11T00:00:00"/>
    <d v="1899-12-30T18:58:00"/>
    <x v="2"/>
    <s v="Imran Shaikh"/>
    <x v="0"/>
    <x v="1"/>
    <s v="Flowers"/>
    <x v="1"/>
    <x v="1"/>
    <x v="1"/>
    <n v="48.79"/>
    <d v="2024-10-11T00:11:00"/>
    <d v="2024-09-25T00:44:00"/>
    <x v="0"/>
    <d v="2024-10-11T18:58:00"/>
    <d v="2024-10-12T00:11:00"/>
    <x v="1"/>
  </r>
  <r>
    <s v="ORD-20250713-04933"/>
    <x v="0"/>
    <s v="HMP-001"/>
    <x v="11"/>
    <n v="76.44"/>
    <x v="9"/>
    <n v="5"/>
    <x v="165"/>
    <x v="8"/>
    <d v="1899-12-30T17:24:00"/>
    <s v="17"/>
    <d v="2025-07-14T00:00:00"/>
    <d v="1899-12-30T17:24:00"/>
    <x v="0"/>
    <s v="Aijaz Iqbal"/>
    <x v="0"/>
    <x v="1"/>
    <s v="Hamper"/>
    <x v="0"/>
    <x v="1"/>
    <x v="0"/>
    <n v="382.2"/>
    <d v="2025-07-13T00:25:00"/>
    <d v="2024-08-04T01:18:00"/>
    <x v="0"/>
    <d v="2025-07-14T17:24:00"/>
    <d v="2025-07-14T00:25:00"/>
    <x v="0"/>
  </r>
  <r>
    <s v="ORD-20250404-04934"/>
    <x v="0"/>
    <s v="FLW-002"/>
    <x v="5"/>
    <n v="58.23"/>
    <x v="10"/>
    <n v="1"/>
    <x v="331"/>
    <x v="0"/>
    <d v="1899-12-30T20:14:00"/>
    <s v="20"/>
    <d v="2025-04-06T00:00:00"/>
    <d v="1899-12-30T18:06:00"/>
    <x v="23"/>
    <s v="Saeed Al Nuaimi"/>
    <x v="5"/>
    <x v="1"/>
    <s v="Flowers"/>
    <x v="2"/>
    <x v="1"/>
    <x v="1"/>
    <n v="58.23"/>
    <d v="2025-04-04T00:56:00"/>
    <d v="2024-08-24T01:18:00"/>
    <x v="0"/>
    <d v="2025-04-06T18:06:00"/>
    <d v="2025-04-05T00:56:00"/>
    <x v="0"/>
  </r>
  <r>
    <s v="ORD-20250717-04935"/>
    <x v="0"/>
    <s v="HMP-002"/>
    <x v="8"/>
    <n v="72.13"/>
    <x v="7"/>
    <n v="4"/>
    <x v="123"/>
    <x v="8"/>
    <d v="1899-12-30T19:14:00"/>
    <s v="19"/>
    <d v="2025-07-18T00:00:00"/>
    <d v="1899-12-30T19:14:00"/>
    <x v="10"/>
    <s v="James Davis"/>
    <x v="1"/>
    <x v="1"/>
    <s v="Hamper"/>
    <x v="0"/>
    <x v="3"/>
    <x v="2"/>
    <n v="288.52"/>
    <d v="2025-07-17T01:29:00"/>
    <d v="2024-09-05T00:11:00"/>
    <x v="0"/>
    <d v="2025-07-18T19:14:00"/>
    <d v="2025-07-18T01:29:00"/>
    <x v="0"/>
  </r>
  <r>
    <s v="ORD-20241210-04936"/>
    <x v="0"/>
    <s v="FLW-002"/>
    <x v="5"/>
    <n v="56.37"/>
    <x v="10"/>
    <n v="1"/>
    <x v="207"/>
    <x v="11"/>
    <d v="1899-12-30T16:41:00"/>
    <s v="16"/>
    <d v="2024-12-11T00:00:00"/>
    <d v="1899-12-30T17:41:00"/>
    <x v="7"/>
    <s v="Zain Kumar"/>
    <x v="0"/>
    <x v="1"/>
    <s v="Flowers"/>
    <x v="0"/>
    <x v="1"/>
    <x v="0"/>
    <n v="56.37"/>
    <d v="2024-12-10T01:29:00"/>
    <d v="2024-08-07T01:18:00"/>
    <x v="0"/>
    <d v="2024-12-11T17:41:00"/>
    <d v="2024-12-11T01:29:00"/>
    <x v="0"/>
  </r>
  <r>
    <s v="ORD-20250414-04937"/>
    <x v="0"/>
    <s v="PRF-001"/>
    <x v="14"/>
    <n v="108.6"/>
    <x v="12"/>
    <n v="1"/>
    <x v="211"/>
    <x v="0"/>
    <d v="1899-12-30T17:53:00"/>
    <s v="17"/>
    <d v="2025-04-15T00:00:00"/>
    <d v="1899-12-30T17:53:00"/>
    <x v="16"/>
    <s v="Fatima Al Mansoori"/>
    <x v="0"/>
    <x v="1"/>
    <s v="Perfume"/>
    <x v="0"/>
    <x v="6"/>
    <x v="0"/>
    <n v="108.6"/>
    <d v="2025-04-14T01:29:00"/>
    <d v="2024-08-06T01:29:00"/>
    <x v="0"/>
    <d v="2025-04-15T17:53:00"/>
    <d v="2025-04-15T01:29:00"/>
    <x v="0"/>
  </r>
  <r>
    <s v="ORD-20250503-04938"/>
    <x v="0"/>
    <s v="HMP-002"/>
    <x v="8"/>
    <n v="82.3"/>
    <x v="7"/>
    <n v="2"/>
    <x v="95"/>
    <x v="1"/>
    <d v="1899-12-30T21:49:00"/>
    <s v="21"/>
    <d v="2025-05-05T00:00:00"/>
    <d v="1899-12-30T18:39:00"/>
    <x v="21"/>
    <s v="Ali Shah"/>
    <x v="4"/>
    <x v="1"/>
    <s v="Hamper"/>
    <x v="2"/>
    <x v="1"/>
    <x v="0"/>
    <n v="164.6"/>
    <d v="2025-05-03T01:18:00"/>
    <d v="2024-08-05T01:18:00"/>
    <x v="0"/>
    <d v="2025-05-05T18:39:00"/>
    <d v="2025-05-04T01:18:00"/>
    <x v="0"/>
  </r>
  <r>
    <s v="ORD-20241102-04939"/>
    <x v="0"/>
    <s v="HMP-002"/>
    <x v="8"/>
    <n v="88.63"/>
    <x v="7"/>
    <n v="1"/>
    <x v="17"/>
    <x v="9"/>
    <d v="1899-12-30T20:15:00"/>
    <s v="20"/>
    <d v="2024-11-04T00:00:00"/>
    <d v="1899-12-30T14:44:00"/>
    <x v="12"/>
    <s v="Faisal Al Suwaidi"/>
    <x v="1"/>
    <x v="0"/>
    <s v="Hamper"/>
    <x v="2"/>
    <x v="0"/>
    <x v="1"/>
    <n v="88.63"/>
    <d v="2024-11-02T01:15:00"/>
    <d v="2024-08-13T00:11:00"/>
    <x v="0"/>
    <d v="2024-11-04T14:44:00"/>
    <d v="2024-11-03T01:15:00"/>
    <x v="0"/>
  </r>
  <r>
    <s v="ORD-20241119-04940"/>
    <x v="0"/>
    <s v="HMP-002"/>
    <x v="8"/>
    <n v="85.62"/>
    <x v="7"/>
    <n v="2"/>
    <x v="77"/>
    <x v="9"/>
    <d v="1899-12-30T15:56:00"/>
    <s v="15"/>
    <d v="2024-11-20T00:00:00"/>
    <d v="1899-12-30T16:56:00"/>
    <x v="7"/>
    <s v="Hamad Al Mazrouei"/>
    <x v="0"/>
    <x v="1"/>
    <s v="Hamper"/>
    <x v="0"/>
    <x v="5"/>
    <x v="0"/>
    <n v="171.24"/>
    <d v="2024-11-19T01:29:00"/>
    <d v="2024-10-06T01:15:00"/>
    <x v="0"/>
    <d v="2024-11-20T16:56:00"/>
    <d v="2024-11-20T01:29:00"/>
    <x v="0"/>
  </r>
  <r>
    <s v="ORD-20250725-04941"/>
    <x v="0"/>
    <s v="FLW-002"/>
    <x v="5"/>
    <n v="51.25"/>
    <x v="10"/>
    <n v="4"/>
    <x v="52"/>
    <x v="8"/>
    <d v="1899-12-30T20:21:00"/>
    <s v="20"/>
    <d v="2025-07-26T00:00:00"/>
    <d v="1899-12-30T18:30:00"/>
    <x v="6"/>
    <s v="Hamad Al Falasi"/>
    <x v="0"/>
    <x v="0"/>
    <s v="Flowers"/>
    <x v="0"/>
    <x v="1"/>
    <x v="0"/>
    <n v="205"/>
    <d v="2025-07-25T01:07:00"/>
    <d v="2024-09-01T00:11:00"/>
    <x v="0"/>
    <d v="2025-07-26T18:30:00"/>
    <d v="2025-07-26T01:07:00"/>
    <x v="0"/>
  </r>
  <r>
    <s v="ORD-20250806-04942"/>
    <x v="0"/>
    <s v="HOM-001"/>
    <x v="3"/>
    <n v="30.02"/>
    <x v="11"/>
    <n v="2"/>
    <x v="137"/>
    <x v="7"/>
    <d v="1899-12-30T18:25:00"/>
    <s v="18"/>
    <d v="2025-08-08T00:00:00"/>
    <d v="1899-12-30T12:03:00"/>
    <x v="29"/>
    <s v="Sara Iqbal"/>
    <x v="2"/>
    <x v="0"/>
    <s v="Home Fragrance"/>
    <x v="2"/>
    <x v="0"/>
    <x v="1"/>
    <n v="60.04"/>
    <d v="2025-08-06T00:11:00"/>
    <d v="2024-08-04T01:18:00"/>
    <x v="0"/>
    <d v="2025-08-08T12:03:00"/>
    <d v="2025-08-07T00:11:00"/>
    <x v="0"/>
  </r>
  <r>
    <s v="ORD-20250303-04943"/>
    <x v="0"/>
    <s v="BAL-001"/>
    <x v="13"/>
    <n v="21.94"/>
    <x v="8"/>
    <n v="2"/>
    <x v="180"/>
    <x v="2"/>
    <d v="1899-12-30T19:51:00"/>
    <s v="19"/>
    <d v="2025-03-04T00:00:00"/>
    <d v="1899-12-30T19:34:00"/>
    <x v="3"/>
    <s v="Aijaz Patel"/>
    <x v="0"/>
    <x v="1"/>
    <s v="Balloons"/>
    <x v="0"/>
    <x v="1"/>
    <x v="2"/>
    <n v="43.88"/>
    <d v="2025-03-03T00:33:00"/>
    <d v="2024-08-31T01:15:00"/>
    <x v="0"/>
    <d v="2025-03-04T19:34:00"/>
    <d v="2025-03-04T00:33:00"/>
    <x v="0"/>
  </r>
  <r>
    <s v="ORD-20250720-04944"/>
    <x v="0"/>
    <s v="HMP-001"/>
    <x v="11"/>
    <n v="73.77"/>
    <x v="9"/>
    <n v="6"/>
    <x v="63"/>
    <x v="8"/>
    <d v="1899-12-30T09:42:00"/>
    <s v="9"/>
    <d v="2025-07-20T00:00:00"/>
    <d v="1899-12-30T14:42:00"/>
    <x v="14"/>
    <s v="Fatima Al Falasi"/>
    <x v="1"/>
    <x v="1"/>
    <s v="Hamper"/>
    <x v="1"/>
    <x v="1"/>
    <x v="2"/>
    <n v="442.62"/>
    <d v="2025-07-20T01:07:00"/>
    <d v="2024-08-22T00:33:00"/>
    <x v="0"/>
    <d v="2025-07-20T14:42:00"/>
    <d v="2025-07-21T01:07:00"/>
    <x v="1"/>
  </r>
  <r>
    <s v="ORD-20250323-04945"/>
    <x v="0"/>
    <s v="HMP-002"/>
    <x v="8"/>
    <n v="81.42"/>
    <x v="9"/>
    <n v="6"/>
    <x v="2"/>
    <x v="2"/>
    <d v="1899-12-30T18:26:00"/>
    <s v="18"/>
    <d v="2025-03-25T00:00:00"/>
    <d v="1899-12-30T12:03:00"/>
    <x v="17"/>
    <s v="Daniel Brown"/>
    <x v="2"/>
    <x v="0"/>
    <s v="Hamper"/>
    <x v="2"/>
    <x v="4"/>
    <x v="0"/>
    <n v="488.52"/>
    <d v="2025-03-23T00:56:00"/>
    <d v="2024-09-16T00:11:00"/>
    <x v="0"/>
    <d v="2025-03-25T12:03:00"/>
    <d v="2025-03-24T00:56:00"/>
    <x v="0"/>
  </r>
  <r>
    <s v="ORD-20250814-04946"/>
    <x v="0"/>
    <s v="HMP-001"/>
    <x v="11"/>
    <n v="70.41"/>
    <x v="9"/>
    <n v="3"/>
    <x v="147"/>
    <x v="7"/>
    <d v="1899-12-30T10:07:00"/>
    <s v="10"/>
    <d v="2025-08-14T00:00:00"/>
    <d v="1899-12-30T13:07:00"/>
    <x v="12"/>
    <s v="Reem Al Mansoori"/>
    <x v="1"/>
    <x v="0"/>
    <s v="Hamper"/>
    <x v="1"/>
    <x v="1"/>
    <x v="0"/>
    <n v="211.23"/>
    <d v="2025-08-14T01:18:00"/>
    <d v="2024-08-09T01:07:00"/>
    <x v="0"/>
    <d v="2025-08-14T13:07:00"/>
    <d v="2025-08-15T01:18:00"/>
    <x v="1"/>
  </r>
  <r>
    <s v="ORD-20241101-04947"/>
    <x v="0"/>
    <s v="BAL-001"/>
    <x v="13"/>
    <n v="26.75"/>
    <x v="5"/>
    <n v="5"/>
    <x v="356"/>
    <x v="9"/>
    <d v="1899-12-30T09:06:00"/>
    <s v="9"/>
    <d v="2024-11-02T00:00:00"/>
    <d v="1899-12-30T09:06:00"/>
    <x v="12"/>
    <s v="Sara Shaikh"/>
    <x v="1"/>
    <x v="1"/>
    <s v="Balloons"/>
    <x v="0"/>
    <x v="1"/>
    <x v="0"/>
    <n v="133.75"/>
    <d v="2024-11-01T01:07:00"/>
    <d v="2024-08-22T01:18:00"/>
    <x v="0"/>
    <d v="2024-11-02T09:06:00"/>
    <d v="2024-11-02T01:07:00"/>
    <x v="0"/>
  </r>
  <r>
    <s v="ORD-20241106-04948"/>
    <x v="0"/>
    <s v="PER-001"/>
    <x v="10"/>
    <n v="11.32"/>
    <x v="5"/>
    <n v="1"/>
    <x v="200"/>
    <x v="9"/>
    <d v="1899-12-30T21:24:00"/>
    <s v="21"/>
    <d v="2024-11-07T00:00:00"/>
    <d v="1899-12-30T21:24:00"/>
    <x v="10"/>
    <s v="Sana Shah"/>
    <x v="1"/>
    <x v="1"/>
    <s v="Personalized"/>
    <x v="0"/>
    <x v="3"/>
    <x v="1"/>
    <n v="11.32"/>
    <d v="2024-11-06T01:07:00"/>
    <d v="2024-08-11T01:29:00"/>
    <x v="0"/>
    <d v="2024-11-07T21:24:00"/>
    <d v="2024-11-07T01:07:00"/>
    <x v="0"/>
  </r>
  <r>
    <s v="ORD-20250407-04950"/>
    <x v="0"/>
    <s v="SWT-001"/>
    <x v="9"/>
    <n v="28.5"/>
    <x v="7"/>
    <n v="4"/>
    <x v="263"/>
    <x v="0"/>
    <d v="1899-12-30T19:44:00"/>
    <s v="19"/>
    <d v="2025-04-08T00:00:00"/>
    <d v="1899-12-30T21:44:00"/>
    <x v="32"/>
    <s v="Maryam Al Mazrouei"/>
    <x v="6"/>
    <x v="0"/>
    <s v="Dates &amp; Sweets"/>
    <x v="0"/>
    <x v="3"/>
    <x v="0"/>
    <n v="114"/>
    <d v="2025-04-07T00:22:00"/>
    <d v="2024-08-02T00:56:00"/>
    <x v="0"/>
    <d v="2025-04-08T21:44:00"/>
    <d v="2025-04-08T00:22:00"/>
    <x v="0"/>
  </r>
  <r>
    <s v="ORD-20241112-04951"/>
    <x v="0"/>
    <s v="BAL-001"/>
    <x v="13"/>
    <n v="21.05"/>
    <x v="8"/>
    <n v="1"/>
    <x v="48"/>
    <x v="9"/>
    <d v="1899-12-30T13:09:00"/>
    <s v="13"/>
    <d v="2024-11-13T00:00:00"/>
    <d v="1899-12-30T14:09:00"/>
    <x v="15"/>
    <s v="Priya Iqbal"/>
    <x v="2"/>
    <x v="0"/>
    <s v="Balloons"/>
    <x v="0"/>
    <x v="1"/>
    <x v="0"/>
    <n v="21.05"/>
    <d v="2024-11-12T01:07:00"/>
    <d v="2024-08-03T01:15:00"/>
    <x v="0"/>
    <d v="2024-11-13T14:09:00"/>
    <d v="2024-11-13T01:07:00"/>
    <x v="0"/>
  </r>
  <r>
    <s v="ORD-20250207-04952"/>
    <x v="0"/>
    <s v="BAL-001"/>
    <x v="13"/>
    <n v="23.86"/>
    <x v="5"/>
    <n v="3"/>
    <x v="202"/>
    <x v="5"/>
    <d v="1899-12-30T16:53:00"/>
    <s v="16"/>
    <d v="2025-02-08T00:00:00"/>
    <d v="1899-12-30T21:53:00"/>
    <x v="35"/>
    <s v="Rakesh Verma"/>
    <x v="5"/>
    <x v="0"/>
    <s v="Balloons"/>
    <x v="0"/>
    <x v="4"/>
    <x v="0"/>
    <n v="71.58"/>
    <d v="2025-02-07T00:22:00"/>
    <d v="2024-08-07T01:29:00"/>
    <x v="0"/>
    <d v="2025-02-08T21:53:00"/>
    <d v="2025-02-08T00:22:00"/>
    <x v="0"/>
  </r>
  <r>
    <s v="ORD-20250516-04953"/>
    <x v="0"/>
    <s v="DAT-001"/>
    <x v="6"/>
    <n v="26.26"/>
    <x v="4"/>
    <n v="1"/>
    <x v="141"/>
    <x v="1"/>
    <d v="1899-12-30T20:04:00"/>
    <s v="20"/>
    <d v="2025-05-18T00:00:00"/>
    <d v="1899-12-30T16:39:00"/>
    <x v="8"/>
    <s v="Rakesh Shah"/>
    <x v="2"/>
    <x v="0"/>
    <s v="Dates &amp; Sweets"/>
    <x v="2"/>
    <x v="1"/>
    <x v="1"/>
    <n v="26.26"/>
    <d v="2025-05-16T00:11:00"/>
    <d v="2024-08-14T01:07:00"/>
    <x v="0"/>
    <d v="2025-05-18T16:39:00"/>
    <d v="2025-05-17T00:11:00"/>
    <x v="0"/>
  </r>
  <r>
    <s v="ORD-20241225-04954"/>
    <x v="0"/>
    <s v="HOM-001"/>
    <x v="3"/>
    <n v="30.08"/>
    <x v="6"/>
    <n v="1"/>
    <x v="221"/>
    <x v="11"/>
    <d v="1899-12-30T19:14:00"/>
    <s v="19"/>
    <d v="2024-12-26T00:00:00"/>
    <d v="1899-12-30T19:14:00"/>
    <x v="2"/>
    <s v="David Jones"/>
    <x v="0"/>
    <x v="0"/>
    <s v="Home Fragrance"/>
    <x v="0"/>
    <x v="3"/>
    <x v="0"/>
    <n v="30.08"/>
    <d v="2024-12-25T01:29:00"/>
    <d v="2024-11-26T01:29:00"/>
    <x v="0"/>
    <d v="2024-12-26T19:14:00"/>
    <d v="2024-12-26T01:29:00"/>
    <x v="0"/>
  </r>
  <r>
    <s v="ORD-20240928-04955"/>
    <x v="0"/>
    <s v="PRF-001"/>
    <x v="14"/>
    <n v="108.57"/>
    <x v="10"/>
    <n v="1"/>
    <x v="146"/>
    <x v="3"/>
    <d v="1899-12-30T21:10:00"/>
    <s v="21"/>
    <d v="2024-09-29T00:00:00"/>
    <d v="1899-12-30T20:35:00"/>
    <x v="10"/>
    <s v="Maryam Al Mansoori"/>
    <x v="1"/>
    <x v="0"/>
    <s v="Perfume"/>
    <x v="0"/>
    <x v="6"/>
    <x v="1"/>
    <n v="108.57"/>
    <d v="2024-09-28T00:44:00"/>
    <d v="2024-09-28T00:44:00"/>
    <x v="1"/>
    <d v="2024-09-29T20:35:00"/>
    <d v="2024-09-29T00:44:00"/>
    <x v="0"/>
  </r>
  <r>
    <s v="ORD-20241126-04956"/>
    <x v="0"/>
    <s v="FLW-002"/>
    <x v="5"/>
    <n v="59.07"/>
    <x v="6"/>
    <n v="2"/>
    <x v="112"/>
    <x v="9"/>
    <d v="1899-12-30T15:09:00"/>
    <s v="15"/>
    <d v="2024-11-27T00:00:00"/>
    <d v="1899-12-30T15:09:00"/>
    <x v="6"/>
    <s v="Sara Patel"/>
    <x v="0"/>
    <x v="0"/>
    <s v="Flowers"/>
    <x v="0"/>
    <x v="0"/>
    <x v="0"/>
    <n v="118.14"/>
    <d v="2024-11-26T00:25:00"/>
    <d v="2024-08-11T01:07:00"/>
    <x v="0"/>
    <d v="2024-11-27T15:09:00"/>
    <d v="2024-11-27T00:25:00"/>
    <x v="0"/>
  </r>
  <r>
    <s v="ORD-20250707-04957"/>
    <x v="0"/>
    <s v="TOY-001"/>
    <x v="0"/>
    <n v="17.87"/>
    <x v="1"/>
    <n v="1"/>
    <x v="344"/>
    <x v="8"/>
    <d v="1899-12-30T09:19:00"/>
    <s v="9"/>
    <d v="2025-07-07T00:00:00"/>
    <d v="1899-12-30T15:19:00"/>
    <x v="35"/>
    <s v="Bilal Verma"/>
    <x v="5"/>
    <x v="0"/>
    <s v="Toys"/>
    <x v="1"/>
    <x v="4"/>
    <x v="0"/>
    <n v="17.87"/>
    <d v="2025-07-07T00:44:00"/>
    <d v="2024-08-13T00:44:00"/>
    <x v="0"/>
    <d v="2025-07-07T15:19:00"/>
    <d v="2025-07-08T00:44:00"/>
    <x v="1"/>
  </r>
  <r>
    <s v="ORD-20250501-04958"/>
    <x v="0"/>
    <s v="HMP-001"/>
    <x v="11"/>
    <n v="73.930000000000007"/>
    <x v="12"/>
    <n v="4"/>
    <x v="260"/>
    <x v="1"/>
    <d v="1899-12-30T14:00:00"/>
    <s v="14"/>
    <d v="2025-05-01T00:00:00"/>
    <d v="1899-12-30T17:00:00"/>
    <x v="19"/>
    <s v="Ayesha Hussain"/>
    <x v="0"/>
    <x v="0"/>
    <s v="Hamper"/>
    <x v="1"/>
    <x v="1"/>
    <x v="0"/>
    <n v="295.72000000000003"/>
    <d v="2025-05-01T00:33:00"/>
    <d v="2024-09-19T01:29:00"/>
    <x v="0"/>
    <d v="2025-05-01T17:00:00"/>
    <d v="2025-05-02T00:33:00"/>
    <x v="1"/>
  </r>
  <r>
    <s v="ORD-20250121-04959"/>
    <x v="0"/>
    <s v="BAL-001"/>
    <x v="13"/>
    <n v="26.31"/>
    <x v="8"/>
    <n v="3"/>
    <x v="53"/>
    <x v="4"/>
    <d v="1899-12-30T12:06:00"/>
    <s v="12"/>
    <d v="2025-01-23T00:00:00"/>
    <d v="1899-12-30T15:06:00"/>
    <x v="10"/>
    <s v="Hamad Al Falasi"/>
    <x v="1"/>
    <x v="0"/>
    <s v="Balloons"/>
    <x v="2"/>
    <x v="2"/>
    <x v="1"/>
    <n v="78.929999999999993"/>
    <d v="2025-01-21T01:07:00"/>
    <d v="2024-09-01T00:11:00"/>
    <x v="0"/>
    <d v="2025-01-23T15:06:00"/>
    <d v="2025-01-22T01:07:00"/>
    <x v="0"/>
  </r>
  <r>
    <s v="ORD-20241202-04960"/>
    <x v="0"/>
    <s v="FLW-001"/>
    <x v="1"/>
    <n v="52.78"/>
    <x v="1"/>
    <n v="1"/>
    <x v="261"/>
    <x v="11"/>
    <d v="1899-12-30T09:20:00"/>
    <s v="9"/>
    <d v="2024-12-03T00:00:00"/>
    <d v="1899-12-30T13:20:00"/>
    <x v="11"/>
    <s v="Latifa Al Marri"/>
    <x v="0"/>
    <x v="0"/>
    <s v="Flowers"/>
    <x v="0"/>
    <x v="2"/>
    <x v="0"/>
    <n v="52.78"/>
    <d v="2024-12-02T01:29:00"/>
    <d v="2024-08-22T01:07:00"/>
    <x v="0"/>
    <d v="2024-12-03T13:20:00"/>
    <d v="2024-12-03T01:29:00"/>
    <x v="0"/>
  </r>
  <r>
    <s v="ORD-20250609-04961"/>
    <x v="0"/>
    <s v="CKE-001"/>
    <x v="7"/>
    <n v="54.91"/>
    <x v="8"/>
    <n v="1"/>
    <x v="150"/>
    <x v="6"/>
    <d v="1899-12-30T19:22:00"/>
    <s v="19"/>
    <d v="2025-06-10T00:00:00"/>
    <d v="1899-12-30T19:22:00"/>
    <x v="20"/>
    <s v="Omar Al Suwaidi"/>
    <x v="4"/>
    <x v="0"/>
    <s v="Cakes"/>
    <x v="0"/>
    <x v="1"/>
    <x v="0"/>
    <n v="54.91"/>
    <d v="2025-06-09T00:44:00"/>
    <d v="2024-08-19T00:11:00"/>
    <x v="0"/>
    <d v="2025-06-10T19:22:00"/>
    <d v="2025-06-10T00:44:00"/>
    <x v="0"/>
  </r>
  <r>
    <s v="ORD-20240818-04962"/>
    <x v="0"/>
    <s v="PER-001"/>
    <x v="10"/>
    <n v="11.26"/>
    <x v="8"/>
    <n v="1"/>
    <x v="214"/>
    <x v="7"/>
    <d v="1899-12-30T11:23:00"/>
    <s v="11"/>
    <d v="2024-08-19T00:00:00"/>
    <d v="1899-12-30T13:23:00"/>
    <x v="0"/>
    <s v="Yousef Al Mazrouei"/>
    <x v="0"/>
    <x v="1"/>
    <s v="Personalized"/>
    <x v="0"/>
    <x v="3"/>
    <x v="0"/>
    <n v="11.26"/>
    <d v="2024-08-18T00:56:00"/>
    <d v="2024-08-18T00:56:00"/>
    <x v="1"/>
    <d v="2024-08-19T13:23:00"/>
    <d v="2024-08-19T00:56:00"/>
    <x v="0"/>
  </r>
  <r>
    <s v="ORD-20250214-04963"/>
    <x v="0"/>
    <s v="GFT-001"/>
    <x v="2"/>
    <n v="30.03"/>
    <x v="2"/>
    <n v="1"/>
    <x v="176"/>
    <x v="5"/>
    <d v="1899-12-30T11:52:00"/>
    <s v="11"/>
    <d v="2025-02-14T00:00:00"/>
    <d v="1899-12-30T16:52:00"/>
    <x v="5"/>
    <s v="Bilal Chaudhry"/>
    <x v="0"/>
    <x v="1"/>
    <s v="Gifting"/>
    <x v="1"/>
    <x v="5"/>
    <x v="0"/>
    <n v="30.03"/>
    <d v="2025-02-14T00:44:00"/>
    <d v="2024-08-06T00:56:00"/>
    <x v="0"/>
    <d v="2025-02-14T16:52:00"/>
    <d v="2025-02-15T00:44:00"/>
    <x v="1"/>
  </r>
  <r>
    <s v="ORD-20250117-04965"/>
    <x v="0"/>
    <s v="HMP-002"/>
    <x v="8"/>
    <n v="80.8"/>
    <x v="4"/>
    <n v="1"/>
    <x v="25"/>
    <x v="4"/>
    <d v="1899-12-30T10:31:00"/>
    <s v="10"/>
    <d v="2025-01-17T00:00:00"/>
    <d v="1899-12-30T15:31:00"/>
    <x v="4"/>
    <s v="Rohit Chaudhry"/>
    <x v="0"/>
    <x v="1"/>
    <s v="Hamper"/>
    <x v="1"/>
    <x v="0"/>
    <x v="0"/>
    <n v="80.8"/>
    <d v="2025-01-17T00:44:00"/>
    <d v="2024-10-25T00:11:00"/>
    <x v="0"/>
    <d v="2025-01-17T15:31:00"/>
    <d v="2025-01-18T00:44:00"/>
    <x v="1"/>
  </r>
  <r>
    <s v="ORD-20250501-04966"/>
    <x v="0"/>
    <s v="HMP-002"/>
    <x v="8"/>
    <n v="85.73"/>
    <x v="7"/>
    <n v="1"/>
    <x v="260"/>
    <x v="1"/>
    <d v="1899-12-30T17:05:00"/>
    <s v="17"/>
    <d v="2025-05-02T00:00:00"/>
    <d v="1899-12-30T17:05:00"/>
    <x v="16"/>
    <s v="Farhan Shaikh"/>
    <x v="0"/>
    <x v="0"/>
    <s v="Hamper"/>
    <x v="0"/>
    <x v="2"/>
    <x v="0"/>
    <n v="85.73"/>
    <d v="2025-05-01T00:56:00"/>
    <d v="2024-08-02T01:29:00"/>
    <x v="0"/>
    <d v="2025-05-02T17:05:00"/>
    <d v="2025-05-02T00:56:00"/>
    <x v="0"/>
  </r>
  <r>
    <s v="ORD-20241212-04967"/>
    <x v="0"/>
    <s v="PRF-001"/>
    <x v="14"/>
    <n v="116.69"/>
    <x v="10"/>
    <n v="3"/>
    <x v="351"/>
    <x v="11"/>
    <d v="1899-12-30T12:57:00"/>
    <s v="12"/>
    <d v="2024-12-12T00:00:00"/>
    <d v="1899-12-30T17:57:00"/>
    <x v="23"/>
    <s v="Ayesha Patel"/>
    <x v="5"/>
    <x v="0"/>
    <s v="Perfume"/>
    <x v="1"/>
    <x v="1"/>
    <x v="2"/>
    <n v="350.07"/>
    <d v="2024-12-12T00:33:00"/>
    <d v="2024-08-01T00:11:00"/>
    <x v="0"/>
    <d v="2024-12-12T17:57:00"/>
    <d v="2024-12-13T00:33:00"/>
    <x v="1"/>
  </r>
  <r>
    <s v="ORD-20240802-04968"/>
    <x v="0"/>
    <s v="HMP-002"/>
    <x v="8"/>
    <n v="80.83"/>
    <x v="9"/>
    <n v="5"/>
    <x v="247"/>
    <x v="7"/>
    <d v="1899-12-30T18:27:00"/>
    <s v="18"/>
    <d v="2024-08-03T00:00:00"/>
    <d v="1899-12-30T19:27:00"/>
    <x v="4"/>
    <s v="Zain Patel"/>
    <x v="0"/>
    <x v="0"/>
    <s v="Hamper"/>
    <x v="0"/>
    <x v="1"/>
    <x v="0"/>
    <n v="404.15"/>
    <d v="2024-08-02T01:15:00"/>
    <d v="2024-08-02T01:15:00"/>
    <x v="1"/>
    <d v="2024-08-03T19:27:00"/>
    <d v="2024-08-03T01:15:00"/>
    <x v="0"/>
  </r>
  <r>
    <s v="ORD-20250702-04969"/>
    <x v="0"/>
    <s v="HMP-001"/>
    <x v="11"/>
    <n v="74.66"/>
    <x v="10"/>
    <n v="1"/>
    <x v="88"/>
    <x v="8"/>
    <d v="1899-12-30T09:08:00"/>
    <s v="9"/>
    <d v="2025-07-02T00:00:00"/>
    <d v="1899-12-30T14:08:00"/>
    <x v="18"/>
    <s v="Yousef Al Mazrouei"/>
    <x v="1"/>
    <x v="1"/>
    <s v="Hamper"/>
    <x v="1"/>
    <x v="1"/>
    <x v="1"/>
    <n v="74.66"/>
    <d v="2025-07-02T00:56:00"/>
    <d v="2024-08-18T00:56:00"/>
    <x v="0"/>
    <d v="2025-07-02T14:08:00"/>
    <d v="2025-07-03T00:56:00"/>
    <x v="1"/>
  </r>
  <r>
    <s v="ORD-20241113-04970"/>
    <x v="0"/>
    <s v="FLW-001"/>
    <x v="1"/>
    <n v="53.64"/>
    <x v="0"/>
    <n v="1"/>
    <x v="268"/>
    <x v="9"/>
    <d v="1899-12-30T19:11:00"/>
    <s v="19"/>
    <d v="2024-11-14T00:00:00"/>
    <d v="1899-12-30T15:49:00"/>
    <x v="26"/>
    <s v="Khalid Al Suwaidi"/>
    <x v="1"/>
    <x v="0"/>
    <s v="Flowers"/>
    <x v="0"/>
    <x v="0"/>
    <x v="0"/>
    <n v="53.64"/>
    <d v="2024-11-13T00:56:00"/>
    <d v="2024-08-10T01:15:00"/>
    <x v="0"/>
    <d v="2024-11-14T15:49:00"/>
    <d v="2024-11-14T00:56:00"/>
    <x v="0"/>
  </r>
  <r>
    <s v="ORD-20250703-04971"/>
    <x v="0"/>
    <s v="PRF-001"/>
    <x v="14"/>
    <n v="123.28"/>
    <x v="12"/>
    <n v="1"/>
    <x v="299"/>
    <x v="8"/>
    <d v="1899-12-30T18:49:00"/>
    <s v="18"/>
    <d v="2025-07-04T00:00:00"/>
    <d v="1899-12-30T21:49:00"/>
    <x v="10"/>
    <s v="Arjun Kumar"/>
    <x v="1"/>
    <x v="1"/>
    <s v="Perfume"/>
    <x v="0"/>
    <x v="0"/>
    <x v="0"/>
    <n v="123.28"/>
    <d v="2025-07-03T01:18:00"/>
    <d v="2024-08-03T00:56:00"/>
    <x v="0"/>
    <d v="2025-07-04T21:49:00"/>
    <d v="2025-07-04T01:18:00"/>
    <x v="0"/>
  </r>
  <r>
    <s v="ORD-20240923-04972"/>
    <x v="0"/>
    <s v="HMP-002"/>
    <x v="8"/>
    <n v="84.59"/>
    <x v="4"/>
    <n v="1"/>
    <x v="133"/>
    <x v="3"/>
    <d v="1899-12-30T21:42:00"/>
    <s v="21"/>
    <d v="2024-09-25T00:00:00"/>
    <d v="1899-12-30T15:28:00"/>
    <x v="20"/>
    <s v="Faisal Al Nahyan"/>
    <x v="4"/>
    <x v="0"/>
    <s v="Hamper"/>
    <x v="2"/>
    <x v="3"/>
    <x v="2"/>
    <n v="84.59"/>
    <d v="2024-09-23T01:07:00"/>
    <d v="2024-09-16T01:15:00"/>
    <x v="0"/>
    <d v="2024-09-25T15:28:00"/>
    <d v="2024-09-24T01:07:00"/>
    <x v="0"/>
  </r>
  <r>
    <s v="ORD-20250430-04973"/>
    <x v="0"/>
    <s v="GFT-001"/>
    <x v="2"/>
    <n v="33.31"/>
    <x v="3"/>
    <n v="1"/>
    <x v="347"/>
    <x v="0"/>
    <d v="1899-12-30T13:26:00"/>
    <s v="13"/>
    <d v="2025-04-30T00:00:00"/>
    <d v="1899-12-30T16:26:00"/>
    <x v="15"/>
    <s v="Ali Patel"/>
    <x v="2"/>
    <x v="0"/>
    <s v="Gifting"/>
    <x v="1"/>
    <x v="1"/>
    <x v="0"/>
    <n v="33.31"/>
    <d v="2025-04-30T00:22:00"/>
    <d v="2024-08-29T00:56:00"/>
    <x v="0"/>
    <d v="2025-04-30T16:26:00"/>
    <d v="2025-05-01T00:22:00"/>
    <x v="1"/>
  </r>
  <r>
    <s v="ORD-20250321-04974"/>
    <x v="0"/>
    <s v="CHC-001"/>
    <x v="17"/>
    <n v="17.09"/>
    <x v="1"/>
    <n v="1"/>
    <x v="80"/>
    <x v="2"/>
    <d v="1899-12-30T11:00:00"/>
    <s v="11"/>
    <d v="2025-03-22T00:00:00"/>
    <d v="1899-12-30T14:00:00"/>
    <x v="1"/>
    <s v="Arjun Ahmed"/>
    <x v="1"/>
    <x v="0"/>
    <s v="Chocolate"/>
    <x v="0"/>
    <x v="1"/>
    <x v="0"/>
    <n v="17.09"/>
    <d v="2025-03-21T00:33:00"/>
    <d v="2024-09-05T00:56:00"/>
    <x v="0"/>
    <d v="2025-03-22T14:00:00"/>
    <d v="2025-03-22T00:33:00"/>
    <x v="0"/>
  </r>
  <r>
    <s v="ORD-20250724-04975"/>
    <x v="0"/>
    <s v="GFT-001"/>
    <x v="2"/>
    <n v="32.619999999999997"/>
    <x v="6"/>
    <n v="2"/>
    <x v="217"/>
    <x v="8"/>
    <d v="1899-12-30T17:52:00"/>
    <s v="17"/>
    <d v="2025-07-25T00:00:00"/>
    <d v="1899-12-30T14:24:00"/>
    <x v="5"/>
    <s v="David Taylor"/>
    <x v="2"/>
    <x v="1"/>
    <s v="Gifting"/>
    <x v="0"/>
    <x v="6"/>
    <x v="0"/>
    <n v="65.239999999999995"/>
    <d v="2025-07-24T00:44:00"/>
    <d v="2024-12-20T00:22:00"/>
    <x v="0"/>
    <d v="2025-07-25T14:24:00"/>
    <d v="2025-07-25T00:44:00"/>
    <x v="0"/>
  </r>
  <r>
    <s v="ORD-20241115-04977"/>
    <x v="0"/>
    <s v="PER-001"/>
    <x v="10"/>
    <n v="12.73"/>
    <x v="8"/>
    <n v="2"/>
    <x v="322"/>
    <x v="9"/>
    <d v="1899-12-30T12:19:00"/>
    <s v="12"/>
    <d v="2024-11-15T00:00:00"/>
    <d v="1899-12-30T19:19:00"/>
    <x v="9"/>
    <s v="Bilal Hussain"/>
    <x v="2"/>
    <x v="0"/>
    <s v="Personalized"/>
    <x v="1"/>
    <x v="1"/>
    <x v="0"/>
    <n v="25.46"/>
    <d v="2024-11-15T00:44:00"/>
    <d v="2024-08-14T00:11:00"/>
    <x v="0"/>
    <d v="2024-11-15T19:19:00"/>
    <d v="2024-11-16T00:44:00"/>
    <x v="1"/>
  </r>
  <r>
    <s v="ORD-20241111-04978"/>
    <x v="0"/>
    <s v="PAF-001"/>
    <x v="12"/>
    <n v="21.61"/>
    <x v="3"/>
    <n v="4"/>
    <x v="20"/>
    <x v="9"/>
    <d v="1899-12-30T13:10:00"/>
    <s v="13"/>
    <d v="2024-11-12T00:00:00"/>
    <d v="1899-12-30T16:10:00"/>
    <x v="22"/>
    <s v="Michael Brown"/>
    <x v="5"/>
    <x v="0"/>
    <s v="Bakery"/>
    <x v="0"/>
    <x v="0"/>
    <x v="1"/>
    <n v="86.44"/>
    <d v="2024-11-11T00:11:00"/>
    <d v="2024-09-15T00:11:00"/>
    <x v="0"/>
    <d v="2024-11-12T16:10:00"/>
    <d v="2024-11-12T00:11:00"/>
    <x v="0"/>
  </r>
  <r>
    <s v="ORD-20250607-04979"/>
    <x v="0"/>
    <s v="GFT-001"/>
    <x v="2"/>
    <n v="31.22"/>
    <x v="10"/>
    <n v="1"/>
    <x v="199"/>
    <x v="6"/>
    <d v="1899-12-30T15:35:00"/>
    <s v="15"/>
    <d v="2025-06-08T00:00:00"/>
    <d v="1899-12-30T19:35:00"/>
    <x v="2"/>
    <s v="Rohit Ahmed"/>
    <x v="0"/>
    <x v="1"/>
    <s v="Gifting"/>
    <x v="0"/>
    <x v="4"/>
    <x v="0"/>
    <n v="31.22"/>
    <d v="2025-06-07T00:56:00"/>
    <d v="2024-08-10T00:44:00"/>
    <x v="0"/>
    <d v="2025-06-08T19:35:00"/>
    <d v="2025-06-08T00:56:00"/>
    <x v="0"/>
  </r>
  <r>
    <s v="ORD-20250608-04980"/>
    <x v="0"/>
    <s v="FLW-001"/>
    <x v="1"/>
    <n v="55.93"/>
    <x v="1"/>
    <n v="1"/>
    <x v="283"/>
    <x v="6"/>
    <d v="1899-12-30T18:50:00"/>
    <s v="18"/>
    <d v="2025-06-10T00:00:00"/>
    <d v="1899-12-30T20:41:00"/>
    <x v="4"/>
    <s v="Hina Chaudhry"/>
    <x v="0"/>
    <x v="0"/>
    <s v="Flowers"/>
    <x v="2"/>
    <x v="2"/>
    <x v="1"/>
    <n v="55.93"/>
    <d v="2025-06-08T00:22:00"/>
    <d v="2024-11-25T00:56:00"/>
    <x v="0"/>
    <d v="2025-06-10T20:41:00"/>
    <d v="2025-06-09T00:22:00"/>
    <x v="0"/>
  </r>
  <r>
    <s v="ORD-20250609-04981"/>
    <x v="0"/>
    <s v="HMP-001"/>
    <x v="11"/>
    <n v="66.56"/>
    <x v="9"/>
    <n v="4"/>
    <x v="150"/>
    <x v="6"/>
    <d v="1899-12-30T20:53:00"/>
    <s v="20"/>
    <d v="2025-06-11T00:00:00"/>
    <d v="1899-12-30T17:56:00"/>
    <x v="26"/>
    <s v="Arjun Verma"/>
    <x v="1"/>
    <x v="1"/>
    <s v="Hamper"/>
    <x v="2"/>
    <x v="1"/>
    <x v="1"/>
    <n v="266.24"/>
    <d v="2025-06-09T01:29:00"/>
    <d v="2024-08-29T01:07:00"/>
    <x v="0"/>
    <d v="2025-06-11T17:56:00"/>
    <d v="2025-06-10T01:29:00"/>
    <x v="0"/>
  </r>
  <r>
    <s v="ORD-20250209-04982"/>
    <x v="0"/>
    <s v="BAL-001"/>
    <x v="13"/>
    <n v="24.12"/>
    <x v="8"/>
    <n v="10"/>
    <x v="352"/>
    <x v="5"/>
    <d v="1899-12-30T13:09:00"/>
    <s v="13"/>
    <d v="2025-02-09T00:00:00"/>
    <d v="1899-12-30T16:09:00"/>
    <x v="16"/>
    <s v="Meera Shah"/>
    <x v="0"/>
    <x v="0"/>
    <s v="Balloons"/>
    <x v="1"/>
    <x v="0"/>
    <x v="0"/>
    <n v="241.20000000000002"/>
    <d v="2025-02-09T01:07:00"/>
    <d v="2024-08-03T00:11:00"/>
    <x v="0"/>
    <d v="2025-02-09T16:09:00"/>
    <d v="2025-02-10T01:07:00"/>
    <x v="1"/>
  </r>
  <r>
    <s v="ORD-20250204-04983"/>
    <x v="0"/>
    <s v="GFT-001"/>
    <x v="2"/>
    <n v="35.31"/>
    <x v="3"/>
    <n v="1"/>
    <x v="171"/>
    <x v="5"/>
    <d v="1899-12-30T19:49:00"/>
    <s v="19"/>
    <d v="2025-02-05T00:00:00"/>
    <d v="1899-12-30T21:49:00"/>
    <x v="19"/>
    <s v="Yousef Al Hosani"/>
    <x v="0"/>
    <x v="1"/>
    <s v="Gifting"/>
    <x v="0"/>
    <x v="1"/>
    <x v="2"/>
    <n v="35.31"/>
    <d v="2025-02-04T00:44:00"/>
    <d v="2024-08-07T00:44:00"/>
    <x v="0"/>
    <d v="2025-02-05T21:49:00"/>
    <d v="2025-02-05T00:44:00"/>
    <x v="0"/>
  </r>
  <r>
    <s v="ORD-20241222-04984"/>
    <x v="0"/>
    <s v="PER-002"/>
    <x v="15"/>
    <n v="22.73"/>
    <x v="0"/>
    <n v="1"/>
    <x v="275"/>
    <x v="11"/>
    <d v="1899-12-30T13:51:00"/>
    <s v="13"/>
    <d v="2024-12-22T00:00:00"/>
    <d v="1899-12-30T16:51:00"/>
    <x v="19"/>
    <s v="Faisal Al Falasi"/>
    <x v="0"/>
    <x v="1"/>
    <s v="Personalized"/>
    <x v="1"/>
    <x v="1"/>
    <x v="1"/>
    <n v="22.73"/>
    <d v="2024-12-22T00:33:00"/>
    <d v="2024-08-02T00:33:00"/>
    <x v="0"/>
    <d v="2024-12-22T16:51:00"/>
    <d v="2024-12-23T00:33:00"/>
    <x v="1"/>
  </r>
  <r>
    <s v="ORD-20250515-04985"/>
    <x v="0"/>
    <s v="HOM-001"/>
    <x v="3"/>
    <n v="27.34"/>
    <x v="11"/>
    <n v="2"/>
    <x v="111"/>
    <x v="1"/>
    <d v="1899-12-30T12:35:00"/>
    <s v="12"/>
    <d v="2025-05-15T00:00:00"/>
    <d v="1899-12-30T15:35:00"/>
    <x v="14"/>
    <s v="Hina Shaikh"/>
    <x v="1"/>
    <x v="1"/>
    <s v="Home Fragrance"/>
    <x v="1"/>
    <x v="2"/>
    <x v="0"/>
    <n v="54.68"/>
    <d v="2025-05-15T00:56:00"/>
    <d v="2024-08-02T00:56:00"/>
    <x v="0"/>
    <d v="2025-05-15T15:35:00"/>
    <d v="2025-05-16T00:56:00"/>
    <x v="1"/>
  </r>
  <r>
    <s v="ORD-20250324-04986"/>
    <x v="0"/>
    <s v="SWT-001"/>
    <x v="9"/>
    <n v="31.7"/>
    <x v="7"/>
    <n v="1"/>
    <x v="76"/>
    <x v="2"/>
    <d v="1899-12-30T15:51:00"/>
    <s v="15"/>
    <d v="2025-03-25T00:00:00"/>
    <d v="1899-12-30T20:51:00"/>
    <x v="14"/>
    <s v="Isabella Smith"/>
    <x v="1"/>
    <x v="1"/>
    <s v="Dates &amp; Sweets"/>
    <x v="0"/>
    <x v="1"/>
    <x v="1"/>
    <n v="31.7"/>
    <d v="2025-03-24T01:07:00"/>
    <d v="2024-10-13T00:22:00"/>
    <x v="0"/>
    <d v="2025-03-25T20:51:00"/>
    <d v="2025-03-25T01:07:00"/>
    <x v="0"/>
  </r>
  <r>
    <s v="ORD-20241225-04987"/>
    <x v="0"/>
    <s v="DAT-001"/>
    <x v="6"/>
    <n v="32.25"/>
    <x v="7"/>
    <n v="1"/>
    <x v="221"/>
    <x v="11"/>
    <d v="1899-12-30T19:46:00"/>
    <s v="19"/>
    <d v="2024-12-26T00:00:00"/>
    <d v="1899-12-30T15:19:00"/>
    <x v="11"/>
    <s v="Rohit Iqbal"/>
    <x v="0"/>
    <x v="0"/>
    <s v="Dates &amp; Sweets"/>
    <x v="0"/>
    <x v="0"/>
    <x v="0"/>
    <n v="32.25"/>
    <d v="2024-12-25T00:11:00"/>
    <d v="2024-08-15T01:15:00"/>
    <x v="0"/>
    <d v="2024-12-26T15:19:00"/>
    <d v="2024-12-26T00:11:00"/>
    <x v="0"/>
  </r>
  <r>
    <s v="ORD-20241006-04988"/>
    <x v="0"/>
    <s v="BAL-001"/>
    <x v="13"/>
    <n v="23.74"/>
    <x v="5"/>
    <n v="3"/>
    <x v="262"/>
    <x v="10"/>
    <d v="1899-12-30T11:50:00"/>
    <s v="11"/>
    <d v="2024-10-07T00:00:00"/>
    <d v="1899-12-30T15:50:00"/>
    <x v="2"/>
    <s v="Reem Al Falasi"/>
    <x v="0"/>
    <x v="1"/>
    <s v="Balloons"/>
    <x v="0"/>
    <x v="1"/>
    <x v="2"/>
    <n v="71.22"/>
    <d v="2024-10-06T00:56:00"/>
    <d v="2024-08-27T00:44:00"/>
    <x v="0"/>
    <d v="2024-10-07T15:50:00"/>
    <d v="2024-10-07T00:56:00"/>
    <x v="0"/>
  </r>
  <r>
    <s v="ORD-20250729-04989"/>
    <x v="0"/>
    <s v="FLW-002"/>
    <x v="5"/>
    <n v="53.78"/>
    <x v="6"/>
    <n v="1"/>
    <x v="194"/>
    <x v="8"/>
    <d v="1899-12-30T21:53:00"/>
    <s v="21"/>
    <d v="2025-07-31T00:00:00"/>
    <d v="1899-12-30T11:18:00"/>
    <x v="16"/>
    <s v="Rakesh Kumar"/>
    <x v="0"/>
    <x v="0"/>
    <s v="Flowers"/>
    <x v="2"/>
    <x v="0"/>
    <x v="1"/>
    <n v="53.78"/>
    <d v="2025-07-29T00:56:00"/>
    <d v="2024-11-26T01:29:00"/>
    <x v="0"/>
    <d v="2025-07-31T11:18:00"/>
    <d v="2025-07-30T00:56:00"/>
    <x v="0"/>
  </r>
  <r>
    <s v="ORD-20250203-04990"/>
    <x v="0"/>
    <s v="HMP-001"/>
    <x v="11"/>
    <n v="68.78"/>
    <x v="12"/>
    <n v="1"/>
    <x v="241"/>
    <x v="5"/>
    <d v="1899-12-30T17:11:00"/>
    <s v="17"/>
    <d v="2025-02-05T00:00:00"/>
    <d v="1899-12-30T20:11:00"/>
    <x v="19"/>
    <s v="Mohammed Al Shamsi"/>
    <x v="0"/>
    <x v="0"/>
    <s v="Hamper"/>
    <x v="2"/>
    <x v="0"/>
    <x v="2"/>
    <n v="68.78"/>
    <d v="2025-02-03T00:22:00"/>
    <d v="2024-09-21T01:07:00"/>
    <x v="0"/>
    <d v="2025-02-05T20:11:00"/>
    <d v="2025-02-04T00:22:00"/>
    <x v="0"/>
  </r>
  <r>
    <s v="ORD-20250131-04991"/>
    <x v="0"/>
    <s v="CRP-001"/>
    <x v="4"/>
    <n v="149.56"/>
    <x v="9"/>
    <n v="3"/>
    <x v="167"/>
    <x v="4"/>
    <d v="1899-12-30T12:12:00"/>
    <s v="12"/>
    <d v="2025-02-01T00:00:00"/>
    <d v="1899-12-30T16:12:00"/>
    <x v="29"/>
    <s v="Aisha Al Nuaimi"/>
    <x v="2"/>
    <x v="0"/>
    <s v="Hamper"/>
    <x v="0"/>
    <x v="2"/>
    <x v="0"/>
    <n v="448.68"/>
    <d v="2025-01-31T00:33:00"/>
    <d v="2024-08-03T00:25:00"/>
    <x v="0"/>
    <d v="2025-02-01T16:12:00"/>
    <d v="2025-02-01T00:33:00"/>
    <x v="0"/>
  </r>
  <r>
    <s v="ORD-20241218-04992"/>
    <x v="0"/>
    <s v="HMP-001"/>
    <x v="11"/>
    <n v="78.959999999999994"/>
    <x v="12"/>
    <n v="1"/>
    <x v="139"/>
    <x v="11"/>
    <d v="1899-12-30T20:37:00"/>
    <s v="20"/>
    <d v="2024-12-19T00:00:00"/>
    <d v="1899-12-30T20:57:00"/>
    <x v="17"/>
    <s v="Sana Khan"/>
    <x v="2"/>
    <x v="1"/>
    <s v="Hamper"/>
    <x v="0"/>
    <x v="1"/>
    <x v="0"/>
    <n v="78.959999999999994"/>
    <d v="2024-12-18T01:18:00"/>
    <d v="2024-08-01T01:07:00"/>
    <x v="0"/>
    <d v="2024-12-19T20:57:00"/>
    <d v="2024-12-19T01:18:00"/>
    <x v="0"/>
  </r>
  <r>
    <s v="ORD-20240810-04993"/>
    <x v="0"/>
    <s v="CKE-001"/>
    <x v="7"/>
    <n v="59.8"/>
    <x v="8"/>
    <n v="1"/>
    <x v="234"/>
    <x v="7"/>
    <d v="1899-12-30T11:17:00"/>
    <s v="11"/>
    <d v="2024-08-10T00:00:00"/>
    <d v="1899-12-30T18:17:00"/>
    <x v="16"/>
    <s v="Rohit Shah"/>
    <x v="0"/>
    <x v="1"/>
    <s v="Cakes"/>
    <x v="1"/>
    <x v="3"/>
    <x v="0"/>
    <n v="59.8"/>
    <d v="2024-08-10T01:29:00"/>
    <d v="2024-08-02T00:33:00"/>
    <x v="0"/>
    <d v="2024-08-10T18:17:00"/>
    <d v="2024-08-11T01:29:00"/>
    <x v="1"/>
  </r>
  <r>
    <s v="ORD-20250618-04994"/>
    <x v="0"/>
    <s v="CRP-001"/>
    <x v="4"/>
    <n v="132.71"/>
    <x v="4"/>
    <n v="3"/>
    <x v="161"/>
    <x v="6"/>
    <d v="1899-12-30T18:34:00"/>
    <s v="18"/>
    <d v="2025-06-20T00:00:00"/>
    <d v="1899-12-30T13:14:00"/>
    <x v="16"/>
    <s v="Fatima Al Mansoori"/>
    <x v="0"/>
    <x v="0"/>
    <s v="Hamper"/>
    <x v="2"/>
    <x v="6"/>
    <x v="1"/>
    <n v="398.13"/>
    <d v="2025-06-18T00:11:00"/>
    <d v="2024-08-06T01:29:00"/>
    <x v="0"/>
    <d v="2025-06-20T13:14:00"/>
    <d v="2025-06-19T00:11:00"/>
    <x v="0"/>
  </r>
  <r>
    <s v="ORD-20241223-04995"/>
    <x v="0"/>
    <s v="FLW-002"/>
    <x v="5"/>
    <n v="54.91"/>
    <x v="2"/>
    <n v="1"/>
    <x v="336"/>
    <x v="11"/>
    <d v="1899-12-30T14:45:00"/>
    <s v="14"/>
    <d v="2024-12-24T00:00:00"/>
    <d v="1899-12-30T15:45:00"/>
    <x v="29"/>
    <s v="Ali Shaikh"/>
    <x v="2"/>
    <x v="0"/>
    <s v="Flowers"/>
    <x v="0"/>
    <x v="4"/>
    <x v="0"/>
    <n v="54.91"/>
    <d v="2024-12-23T00:33:00"/>
    <d v="2024-09-12T00:44:00"/>
    <x v="0"/>
    <d v="2024-12-24T15:45:00"/>
    <d v="2024-12-24T00:33:00"/>
    <x v="0"/>
  </r>
  <r>
    <s v="ORD-20250728-04996"/>
    <x v="0"/>
    <s v="PAF-001"/>
    <x v="12"/>
    <n v="22.52"/>
    <x v="3"/>
    <n v="1"/>
    <x v="281"/>
    <x v="8"/>
    <d v="1899-12-30T14:26:00"/>
    <s v="14"/>
    <d v="2025-07-29T00:00:00"/>
    <d v="1899-12-30T16:26:00"/>
    <x v="24"/>
    <s v="Mohammed Al Suwaidi"/>
    <x v="1"/>
    <x v="0"/>
    <s v="Bakery"/>
    <x v="0"/>
    <x v="0"/>
    <x v="0"/>
    <n v="22.52"/>
    <d v="2025-07-28T01:29:00"/>
    <d v="2024-08-05T00:22:00"/>
    <x v="0"/>
    <d v="2025-07-29T16:26:00"/>
    <d v="2025-07-29T01:29:00"/>
    <x v="0"/>
  </r>
  <r>
    <s v="ORD-20241003-04997"/>
    <x v="0"/>
    <s v="PRF-001"/>
    <x v="14"/>
    <n v="122.39"/>
    <x v="2"/>
    <n v="1"/>
    <x v="312"/>
    <x v="10"/>
    <d v="1899-12-30T12:31:00"/>
    <s v="12"/>
    <d v="2024-10-04T00:00:00"/>
    <d v="1899-12-30T13:31:00"/>
    <x v="10"/>
    <s v="Latifa Al Hosani"/>
    <x v="1"/>
    <x v="0"/>
    <s v="Perfume"/>
    <x v="0"/>
    <x v="0"/>
    <x v="0"/>
    <n v="122.39"/>
    <d v="2024-10-03T01:18:00"/>
    <d v="2024-08-05T00:22:00"/>
    <x v="0"/>
    <d v="2024-10-04T13:31:00"/>
    <d v="2024-10-04T01:18:00"/>
    <x v="0"/>
  </r>
  <r>
    <s v="ORD-20240819-04998"/>
    <x v="0"/>
    <s v="HMP-002"/>
    <x v="8"/>
    <n v="82.78"/>
    <x v="7"/>
    <n v="1"/>
    <x v="358"/>
    <x v="7"/>
    <d v="1899-12-30T09:07:00"/>
    <s v="9"/>
    <d v="2024-08-19T00:00:00"/>
    <d v="1899-12-30T16:07:00"/>
    <x v="33"/>
    <s v="Aisha Al Falasi"/>
    <x v="6"/>
    <x v="0"/>
    <s v="Hamper"/>
    <x v="1"/>
    <x v="1"/>
    <x v="2"/>
    <n v="82.78"/>
    <d v="2024-08-19T00:11:00"/>
    <d v="2024-08-19T00:11:00"/>
    <x v="1"/>
    <d v="2024-08-19T16:07:00"/>
    <d v="2024-08-20T00:11:00"/>
    <x v="1"/>
  </r>
  <r>
    <s v="ORD-20250518-04999"/>
    <x v="0"/>
    <s v="FLW-002"/>
    <x v="5"/>
    <n v="55.55"/>
    <x v="3"/>
    <n v="2"/>
    <x v="253"/>
    <x v="1"/>
    <d v="1899-12-30T18:23:00"/>
    <s v="18"/>
    <d v="2025-05-19T00:00:00"/>
    <d v="1899-12-30T15:17:00"/>
    <x v="29"/>
    <s v="Priya Iqbal"/>
    <x v="2"/>
    <x v="0"/>
    <s v="Flowers"/>
    <x v="0"/>
    <x v="0"/>
    <x v="1"/>
    <n v="111.1"/>
    <d v="2025-05-18T00:22:00"/>
    <d v="2024-08-03T01:15:00"/>
    <x v="0"/>
    <d v="2025-05-19T15:17:00"/>
    <d v="2025-05-19T00:22:00"/>
    <x v="0"/>
  </r>
  <r>
    <s v="ORD-20250124-05000"/>
    <x v="0"/>
    <s v="HMP-002"/>
    <x v="8"/>
    <n v="87.6"/>
    <x v="9"/>
    <n v="8"/>
    <x v="303"/>
    <x v="4"/>
    <d v="1899-12-30T16:24:00"/>
    <s v="16"/>
    <d v="2025-01-25T00:00:00"/>
    <d v="1899-12-30T19:24:00"/>
    <x v="29"/>
    <s v="Ayesha Verma"/>
    <x v="2"/>
    <x v="1"/>
    <s v="Hamper"/>
    <x v="0"/>
    <x v="1"/>
    <x v="0"/>
    <n v="700.8"/>
    <d v="2025-01-24T00:33:00"/>
    <d v="2024-08-23T00:56:00"/>
    <x v="0"/>
    <d v="2025-01-25T19:24:00"/>
    <d v="2025-01-25T00:33: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84E2FD-DF2B-594A-A74D-8632CF55FA0A}" name="PivotTable16" cacheId="3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City Names">
  <location ref="H19:I27" firstHeaderRow="1" firstDataRow="1" firstDataCol="1"/>
  <pivotFields count="30">
    <pivotField showAll="0" defaultSubtotal="0"/>
    <pivotField showAll="0" defaultSubtotal="0"/>
    <pivotField showAll="0" defaultSubtotal="0"/>
    <pivotField subtotalTop="0" showAll="0" defaultSubtotal="0"/>
    <pivotField showAll="0" defaultSubtotal="0"/>
    <pivotField showAll="0" sortType="descending" defaultSubtotal="0">
      <items count="13">
        <item x="2"/>
        <item x="5"/>
        <item x="3"/>
        <item x="9"/>
        <item x="4"/>
        <item x="12"/>
        <item x="11"/>
        <item x="8"/>
        <item x="6"/>
        <item x="0"/>
        <item x="7"/>
        <item x="1"/>
        <item x="10"/>
      </items>
      <autoSortScope>
        <pivotArea dataOnly="0" outline="0" fieldPosition="0">
          <references count="1">
            <reference field="4294967294" count="1" selected="0">
              <x v="0"/>
            </reference>
          </references>
        </pivotArea>
      </autoSortScope>
    </pivotField>
    <pivotField showAll="0" defaultSubtotal="0"/>
    <pivotField numFmtId="14" showAll="0" defaultSubtotal="0">
      <items count="380">
        <item x="177"/>
        <item x="247"/>
        <item x="29"/>
        <item x="163"/>
        <item x="195"/>
        <item x="293"/>
        <item x="86"/>
        <item x="326"/>
        <item x="156"/>
        <item x="234"/>
        <item x="251"/>
        <item x="152"/>
        <item x="91"/>
        <item x="244"/>
        <item x="337"/>
        <item x="276"/>
        <item x="38"/>
        <item x="214"/>
        <item x="358"/>
        <item x="172"/>
        <item x="230"/>
        <item x="157"/>
        <item x="16"/>
        <item x="267"/>
        <item x="369"/>
        <item x="32"/>
        <item x="160"/>
        <item x="360"/>
        <item x="209"/>
        <item x="287"/>
        <item x="270"/>
        <item x="3"/>
        <item x="379"/>
        <item x="72"/>
        <item x="335"/>
        <item x="149"/>
        <item x="14"/>
        <item x="319"/>
        <item x="64"/>
        <item x="153"/>
        <item x="122"/>
        <item x="148"/>
        <item x="13"/>
        <item x="239"/>
        <item x="68"/>
        <item x="378"/>
        <item x="109"/>
        <item x="254"/>
        <item x="365"/>
        <item x="238"/>
        <item x="66"/>
        <item x="61"/>
        <item x="87"/>
        <item x="133"/>
        <item x="100"/>
        <item x="279"/>
        <item x="223"/>
        <item x="311"/>
        <item x="146"/>
        <item x="36"/>
        <item x="19"/>
        <item x="18"/>
        <item x="341"/>
        <item x="312"/>
        <item x="280"/>
        <item x="232"/>
        <item x="262"/>
        <item x="74"/>
        <item x="246"/>
        <item x="292"/>
        <item x="266"/>
        <item x="190"/>
        <item x="108"/>
        <item x="151"/>
        <item x="117"/>
        <item x="206"/>
        <item x="248"/>
        <item x="23"/>
        <item x="273"/>
        <item x="215"/>
        <item x="366"/>
        <item x="226"/>
        <item x="184"/>
        <item x="255"/>
        <item x="240"/>
        <item x="277"/>
        <item x="208"/>
        <item x="28"/>
        <item x="213"/>
        <item x="188"/>
        <item x="58"/>
        <item x="340"/>
        <item x="356"/>
        <item x="17"/>
        <item x="271"/>
        <item x="216"/>
        <item x="265"/>
        <item x="200"/>
        <item x="377"/>
        <item x="69"/>
        <item x="193"/>
        <item x="323"/>
        <item x="20"/>
        <item x="48"/>
        <item x="268"/>
        <item x="39"/>
        <item x="322"/>
        <item x="363"/>
        <item x="314"/>
        <item x="320"/>
        <item x="77"/>
        <item x="106"/>
        <item x="96"/>
        <item x="47"/>
        <item x="62"/>
        <item x="26"/>
        <item x="93"/>
        <item x="112"/>
        <item x="313"/>
        <item x="185"/>
        <item x="78"/>
        <item x="37"/>
        <item x="329"/>
        <item x="261"/>
        <item x="97"/>
        <item x="113"/>
        <item x="57"/>
        <item x="324"/>
        <item x="154"/>
        <item x="308"/>
        <item x="310"/>
        <item x="207"/>
        <item x="99"/>
        <item x="351"/>
        <item x="364"/>
        <item x="284"/>
        <item x="342"/>
        <item x="132"/>
        <item x="374"/>
        <item x="139"/>
        <item x="124"/>
        <item x="79"/>
        <item x="169"/>
        <item x="275"/>
        <item x="336"/>
        <item x="245"/>
        <item x="221"/>
        <item x="203"/>
        <item x="54"/>
        <item x="59"/>
        <item x="155"/>
        <item x="192"/>
        <item x="297"/>
        <item x="274"/>
        <item x="82"/>
        <item x="50"/>
        <item x="98"/>
        <item x="370"/>
        <item x="182"/>
        <item x="55"/>
        <item x="334"/>
        <item x="138"/>
        <item x="101"/>
        <item x="144"/>
        <item x="70"/>
        <item x="130"/>
        <item x="46"/>
        <item x="349"/>
        <item x="257"/>
        <item x="25"/>
        <item x="258"/>
        <item x="175"/>
        <item x="90"/>
        <item x="53"/>
        <item x="83"/>
        <item x="196"/>
        <item x="303"/>
        <item x="300"/>
        <item x="250"/>
        <item x="4"/>
        <item x="338"/>
        <item x="249"/>
        <item x="81"/>
        <item x="167"/>
        <item x="170"/>
        <item x="305"/>
        <item x="241"/>
        <item x="171"/>
        <item x="116"/>
        <item x="73"/>
        <item x="202"/>
        <item x="256"/>
        <item x="352"/>
        <item x="219"/>
        <item x="237"/>
        <item x="289"/>
        <item x="301"/>
        <item x="176"/>
        <item x="6"/>
        <item x="295"/>
        <item x="288"/>
        <item x="49"/>
        <item x="201"/>
        <item x="168"/>
        <item x="222"/>
        <item x="119"/>
        <item x="42"/>
        <item x="34"/>
        <item x="24"/>
        <item x="264"/>
        <item x="56"/>
        <item x="158"/>
        <item x="135"/>
        <item x="198"/>
        <item x="180"/>
        <item x="355"/>
        <item x="15"/>
        <item x="30"/>
        <item x="105"/>
        <item x="75"/>
        <item x="186"/>
        <item x="269"/>
        <item x="94"/>
        <item x="71"/>
        <item x="45"/>
        <item x="367"/>
        <item x="166"/>
        <item x="164"/>
        <item x="11"/>
        <item x="233"/>
        <item x="282"/>
        <item x="224"/>
        <item x="80"/>
        <item x="286"/>
        <item x="2"/>
        <item x="76"/>
        <item x="361"/>
        <item x="40"/>
        <item x="181"/>
        <item x="225"/>
        <item x="375"/>
        <item x="102"/>
        <item x="298"/>
        <item x="8"/>
        <item x="218"/>
        <item x="272"/>
        <item x="331"/>
        <item x="162"/>
        <item x="0"/>
        <item x="263"/>
        <item x="104"/>
        <item x="189"/>
        <item x="348"/>
        <item x="328"/>
        <item x="27"/>
        <item x="204"/>
        <item x="211"/>
        <item x="259"/>
        <item x="85"/>
        <item x="330"/>
        <item x="306"/>
        <item x="110"/>
        <item x="373"/>
        <item x="128"/>
        <item x="7"/>
        <item x="309"/>
        <item x="183"/>
        <item x="327"/>
        <item x="129"/>
        <item x="92"/>
        <item x="278"/>
        <item x="210"/>
        <item x="347"/>
        <item x="260"/>
        <item x="376"/>
        <item x="95"/>
        <item x="136"/>
        <item x="120"/>
        <item x="1"/>
        <item x="5"/>
        <item x="41"/>
        <item x="353"/>
        <item x="345"/>
        <item x="321"/>
        <item x="318"/>
        <item x="142"/>
        <item x="197"/>
        <item x="111"/>
        <item x="141"/>
        <item x="307"/>
        <item x="253"/>
        <item x="229"/>
        <item x="291"/>
        <item x="316"/>
        <item x="51"/>
        <item x="294"/>
        <item x="114"/>
        <item x="31"/>
        <item x="333"/>
        <item x="339"/>
        <item x="121"/>
        <item x="60"/>
        <item x="67"/>
        <item x="134"/>
        <item x="126"/>
        <item x="65"/>
        <item x="107"/>
        <item x="187"/>
        <item x="84"/>
        <item x="21"/>
        <item x="199"/>
        <item x="283"/>
        <item x="150"/>
        <item x="9"/>
        <item x="131"/>
        <item x="212"/>
        <item x="235"/>
        <item x="125"/>
        <item x="127"/>
        <item x="231"/>
        <item x="325"/>
        <item x="161"/>
        <item x="242"/>
        <item x="296"/>
        <item x="220"/>
        <item x="178"/>
        <item x="115"/>
        <item x="346"/>
        <item x="145"/>
        <item x="103"/>
        <item x="252"/>
        <item x="33"/>
        <item x="191"/>
        <item x="118"/>
        <item x="228"/>
        <item x="88"/>
        <item x="299"/>
        <item x="179"/>
        <item x="332"/>
        <item x="357"/>
        <item x="344"/>
        <item x="173"/>
        <item x="22"/>
        <item x="302"/>
        <item x="368"/>
        <item x="343"/>
        <item x="165"/>
        <item x="143"/>
        <item x="140"/>
        <item x="243"/>
        <item x="123"/>
        <item x="354"/>
        <item x="362"/>
        <item x="63"/>
        <item x="317"/>
        <item x="227"/>
        <item x="304"/>
        <item x="217"/>
        <item x="52"/>
        <item x="89"/>
        <item x="350"/>
        <item x="281"/>
        <item x="194"/>
        <item x="12"/>
        <item x="205"/>
        <item x="315"/>
        <item x="174"/>
        <item x="44"/>
        <item x="359"/>
        <item x="35"/>
        <item x="137"/>
        <item x="285"/>
        <item x="236"/>
        <item x="371"/>
        <item x="10"/>
        <item x="372"/>
        <item x="290"/>
        <item x="159"/>
        <item x="147"/>
        <item x="43"/>
      </items>
    </pivotField>
    <pivotField subtotalTop="0" showAll="0" defaultSubtotal="0">
      <items count="12">
        <item x="4"/>
        <item x="5"/>
        <item x="2"/>
        <item x="0"/>
        <item x="1"/>
        <item x="6"/>
        <item x="8"/>
        <item x="7"/>
        <item x="3"/>
        <item x="10"/>
        <item x="9"/>
        <item x="11"/>
      </items>
    </pivotField>
    <pivotField numFmtId="20" showAll="0" defaultSubtotal="0"/>
    <pivotField subtotalTop="0" showAll="0" defaultSubtotal="0"/>
    <pivotField numFmtId="14" showAll="0" defaultSubtotal="0"/>
    <pivotField numFmtId="20" showAll="0" defaultSubtotal="0"/>
    <pivotField showAll="0" measureFilter="1" sortType="descending" defaultSubtotal="0">
      <items count="38">
        <item x="35"/>
        <item x="37"/>
        <item x="6"/>
        <item x="12"/>
        <item x="27"/>
        <item x="21"/>
        <item x="36"/>
        <item x="33"/>
        <item x="22"/>
        <item x="17"/>
        <item x="8"/>
        <item x="34"/>
        <item x="24"/>
        <item x="26"/>
        <item x="25"/>
        <item x="5"/>
        <item x="1"/>
        <item x="30"/>
        <item x="23"/>
        <item x="28"/>
        <item x="31"/>
        <item x="18"/>
        <item x="2"/>
        <item x="4"/>
        <item x="14"/>
        <item x="3"/>
        <item x="0"/>
        <item x="11"/>
        <item x="29"/>
        <item x="7"/>
        <item x="16"/>
        <item x="10"/>
        <item x="20"/>
        <item x="19"/>
        <item x="13"/>
        <item x="9"/>
        <item x="32"/>
        <item x="15"/>
      </items>
      <autoSortScope>
        <pivotArea dataOnly="0" outline="0" fieldPosition="0">
          <references count="1">
            <reference field="4294967294" count="1" selected="0">
              <x v="0"/>
            </reference>
          </references>
        </pivotArea>
      </autoSortScope>
    </pivotField>
    <pivotField showAll="0" defaultSubtotal="0"/>
    <pivotField axis="axisRow" showAll="0" sortType="descending" defaultSubtotal="0">
      <items count="8">
        <item x="1"/>
        <item x="5"/>
        <item x="6"/>
        <item x="0"/>
        <item x="7"/>
        <item x="4"/>
        <item x="2"/>
        <item x="3"/>
      </items>
      <autoSortScope>
        <pivotArea dataOnly="0" outline="0" fieldPosition="0">
          <references count="1">
            <reference field="4294967294" count="1" selected="0">
              <x v="0"/>
            </reference>
          </references>
        </pivotArea>
      </autoSortScope>
    </pivotField>
    <pivotField showAll="0" defaultSubtotal="0">
      <items count="2">
        <item x="1"/>
        <item x="0"/>
      </items>
    </pivotField>
    <pivotField showAll="0" defaultSubtotal="0"/>
    <pivotField showAll="0" defaultSubtotal="0"/>
    <pivotField showAll="0" defaultSubtotal="0"/>
    <pivotField showAll="0" defaultSubtotal="0"/>
    <pivotField dataField="1" numFmtId="164" showAll="0" defaultSubtotal="0"/>
    <pivotField numFmtId="170" subtotalTop="0" showAll="0" defaultSubtotal="0"/>
    <pivotField numFmtId="170" subtotalTop="0" showAll="0" defaultSubtotal="0"/>
    <pivotField subtotalTop="0" showAll="0" defaultSubtotal="0"/>
    <pivotField numFmtId="170" subtotalTop="0" showAll="0" defaultSubtotal="0"/>
    <pivotField numFmtId="170" subtotalTop="0" showAll="0" defaultSubtotal="0"/>
    <pivotField subtotalTop="0"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4">
        <item x="0"/>
        <item x="1"/>
        <item x="2"/>
        <item x="3"/>
      </items>
    </pivotField>
  </pivotFields>
  <rowFields count="1">
    <field x="15"/>
  </rowFields>
  <rowItems count="8">
    <i>
      <x v="3"/>
    </i>
    <i>
      <x/>
    </i>
    <i>
      <x v="6"/>
    </i>
    <i>
      <x v="1"/>
    </i>
    <i>
      <x v="5"/>
    </i>
    <i>
      <x v="7"/>
    </i>
    <i>
      <x v="2"/>
    </i>
    <i>
      <x v="4"/>
    </i>
  </rowItems>
  <colItems count="1">
    <i/>
  </colItems>
  <dataFields count="1">
    <dataField name="Total Sales" fld="21" baseField="0" baseItem="0"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306FF1-DBCD-9F45-9F6C-3487E1D02BD1}" name="SalesbyProducts" cacheId="3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Product Name">
  <location ref="C84:D89" firstHeaderRow="1" firstDataRow="1" firstDataCol="1"/>
  <pivotFields count="30">
    <pivotField showAll="0" defaultSubtotal="0"/>
    <pivotField showAll="0" defaultSubtotal="0"/>
    <pivotField showAll="0" defaultSubtotal="0"/>
    <pivotField axis="axisRow" subtotalTop="0" showAll="0" measureFilter="1" sortType="descending" defaultSubtotal="0">
      <items count="18">
        <item x="9"/>
        <item x="0"/>
        <item x="4"/>
        <item x="8"/>
        <item x="17"/>
        <item x="2"/>
        <item x="7"/>
        <item x="13"/>
        <item x="11"/>
        <item x="12"/>
        <item x="5"/>
        <item x="16"/>
        <item x="15"/>
        <item x="10"/>
        <item x="6"/>
        <item x="14"/>
        <item x="1"/>
        <item x="3"/>
      </items>
      <autoSortScope>
        <pivotArea dataOnly="0" outline="0" fieldPosition="0">
          <references count="1">
            <reference field="4294967294" count="1" selected="0">
              <x v="0"/>
            </reference>
          </references>
        </pivotArea>
      </autoSortScope>
    </pivotField>
    <pivotField showAll="0" defaultSubtotal="0"/>
    <pivotField showAll="0" defaultSubtotal="0">
      <items count="13">
        <item x="2"/>
        <item x="5"/>
        <item x="3"/>
        <item x="9"/>
        <item x="4"/>
        <item x="12"/>
        <item x="11"/>
        <item x="8"/>
        <item x="6"/>
        <item x="0"/>
        <item x="7"/>
        <item x="1"/>
        <item x="10"/>
      </items>
    </pivotField>
    <pivotField showAll="0" defaultSubtotal="0"/>
    <pivotField numFmtId="14" showAll="0" defaultSubtotal="0">
      <items count="380">
        <item x="177"/>
        <item x="247"/>
        <item x="29"/>
        <item x="163"/>
        <item x="195"/>
        <item x="293"/>
        <item x="86"/>
        <item x="326"/>
        <item x="156"/>
        <item x="234"/>
        <item x="251"/>
        <item x="152"/>
        <item x="91"/>
        <item x="244"/>
        <item x="337"/>
        <item x="276"/>
        <item x="38"/>
        <item x="214"/>
        <item x="358"/>
        <item x="172"/>
        <item x="230"/>
        <item x="157"/>
        <item x="16"/>
        <item x="267"/>
        <item x="369"/>
        <item x="32"/>
        <item x="160"/>
        <item x="360"/>
        <item x="209"/>
        <item x="287"/>
        <item x="270"/>
        <item x="3"/>
        <item x="379"/>
        <item x="72"/>
        <item x="335"/>
        <item x="149"/>
        <item x="14"/>
        <item x="319"/>
        <item x="64"/>
        <item x="153"/>
        <item x="122"/>
        <item x="148"/>
        <item x="13"/>
        <item x="239"/>
        <item x="68"/>
        <item x="378"/>
        <item x="109"/>
        <item x="254"/>
        <item x="365"/>
        <item x="238"/>
        <item x="66"/>
        <item x="61"/>
        <item x="87"/>
        <item x="133"/>
        <item x="100"/>
        <item x="279"/>
        <item x="223"/>
        <item x="311"/>
        <item x="146"/>
        <item x="36"/>
        <item x="19"/>
        <item x="18"/>
        <item x="341"/>
        <item x="312"/>
        <item x="280"/>
        <item x="232"/>
        <item x="262"/>
        <item x="74"/>
        <item x="246"/>
        <item x="292"/>
        <item x="266"/>
        <item x="190"/>
        <item x="108"/>
        <item x="151"/>
        <item x="117"/>
        <item x="206"/>
        <item x="248"/>
        <item x="23"/>
        <item x="273"/>
        <item x="215"/>
        <item x="366"/>
        <item x="226"/>
        <item x="184"/>
        <item x="255"/>
        <item x="240"/>
        <item x="277"/>
        <item x="208"/>
        <item x="28"/>
        <item x="213"/>
        <item x="188"/>
        <item x="58"/>
        <item x="340"/>
        <item x="356"/>
        <item x="17"/>
        <item x="271"/>
        <item x="216"/>
        <item x="265"/>
        <item x="200"/>
        <item x="377"/>
        <item x="69"/>
        <item x="193"/>
        <item x="323"/>
        <item x="20"/>
        <item x="48"/>
        <item x="268"/>
        <item x="39"/>
        <item x="322"/>
        <item x="363"/>
        <item x="314"/>
        <item x="320"/>
        <item x="77"/>
        <item x="106"/>
        <item x="96"/>
        <item x="47"/>
        <item x="62"/>
        <item x="26"/>
        <item x="93"/>
        <item x="112"/>
        <item x="313"/>
        <item x="185"/>
        <item x="78"/>
        <item x="37"/>
        <item x="329"/>
        <item x="261"/>
        <item x="97"/>
        <item x="113"/>
        <item x="57"/>
        <item x="324"/>
        <item x="154"/>
        <item x="308"/>
        <item x="310"/>
        <item x="207"/>
        <item x="99"/>
        <item x="351"/>
        <item x="364"/>
        <item x="284"/>
        <item x="342"/>
        <item x="132"/>
        <item x="374"/>
        <item x="139"/>
        <item x="124"/>
        <item x="79"/>
        <item x="169"/>
        <item x="275"/>
        <item x="336"/>
        <item x="245"/>
        <item x="221"/>
        <item x="203"/>
        <item x="54"/>
        <item x="59"/>
        <item x="155"/>
        <item x="192"/>
        <item x="297"/>
        <item x="274"/>
        <item x="82"/>
        <item x="50"/>
        <item x="98"/>
        <item x="370"/>
        <item x="182"/>
        <item x="55"/>
        <item x="334"/>
        <item x="138"/>
        <item x="101"/>
        <item x="144"/>
        <item x="70"/>
        <item x="130"/>
        <item x="46"/>
        <item x="349"/>
        <item x="257"/>
        <item x="25"/>
        <item x="258"/>
        <item x="175"/>
        <item x="90"/>
        <item x="53"/>
        <item x="83"/>
        <item x="196"/>
        <item x="303"/>
        <item x="300"/>
        <item x="250"/>
        <item x="4"/>
        <item x="338"/>
        <item x="249"/>
        <item x="81"/>
        <item x="167"/>
        <item x="170"/>
        <item x="305"/>
        <item x="241"/>
        <item x="171"/>
        <item x="116"/>
        <item x="73"/>
        <item x="202"/>
        <item x="256"/>
        <item x="352"/>
        <item x="219"/>
        <item x="237"/>
        <item x="289"/>
        <item x="301"/>
        <item x="176"/>
        <item x="6"/>
        <item x="295"/>
        <item x="288"/>
        <item x="49"/>
        <item x="201"/>
        <item x="168"/>
        <item x="222"/>
        <item x="119"/>
        <item x="42"/>
        <item x="34"/>
        <item x="24"/>
        <item x="264"/>
        <item x="56"/>
        <item x="158"/>
        <item x="135"/>
        <item x="198"/>
        <item x="180"/>
        <item x="355"/>
        <item x="15"/>
        <item x="30"/>
        <item x="105"/>
        <item x="75"/>
        <item x="186"/>
        <item x="269"/>
        <item x="94"/>
        <item x="71"/>
        <item x="45"/>
        <item x="367"/>
        <item x="166"/>
        <item x="164"/>
        <item x="11"/>
        <item x="233"/>
        <item x="282"/>
        <item x="224"/>
        <item x="80"/>
        <item x="286"/>
        <item x="2"/>
        <item x="76"/>
        <item x="361"/>
        <item x="40"/>
        <item x="181"/>
        <item x="225"/>
        <item x="375"/>
        <item x="102"/>
        <item x="298"/>
        <item x="8"/>
        <item x="218"/>
        <item x="272"/>
        <item x="331"/>
        <item x="162"/>
        <item x="0"/>
        <item x="263"/>
        <item x="104"/>
        <item x="189"/>
        <item x="348"/>
        <item x="328"/>
        <item x="27"/>
        <item x="204"/>
        <item x="211"/>
        <item x="259"/>
        <item x="85"/>
        <item x="330"/>
        <item x="306"/>
        <item x="110"/>
        <item x="373"/>
        <item x="128"/>
        <item x="7"/>
        <item x="309"/>
        <item x="183"/>
        <item x="327"/>
        <item x="129"/>
        <item x="92"/>
        <item x="278"/>
        <item x="210"/>
        <item x="347"/>
        <item x="260"/>
        <item x="376"/>
        <item x="95"/>
        <item x="136"/>
        <item x="120"/>
        <item x="1"/>
        <item x="5"/>
        <item x="41"/>
        <item x="353"/>
        <item x="345"/>
        <item x="321"/>
        <item x="318"/>
        <item x="142"/>
        <item x="197"/>
        <item x="111"/>
        <item x="141"/>
        <item x="307"/>
        <item x="253"/>
        <item x="229"/>
        <item x="291"/>
        <item x="316"/>
        <item x="51"/>
        <item x="294"/>
        <item x="114"/>
        <item x="31"/>
        <item x="333"/>
        <item x="339"/>
        <item x="121"/>
        <item x="60"/>
        <item x="67"/>
        <item x="134"/>
        <item x="126"/>
        <item x="65"/>
        <item x="107"/>
        <item x="187"/>
        <item x="84"/>
        <item x="21"/>
        <item x="199"/>
        <item x="283"/>
        <item x="150"/>
        <item x="9"/>
        <item x="131"/>
        <item x="212"/>
        <item x="235"/>
        <item x="125"/>
        <item x="127"/>
        <item x="231"/>
        <item x="325"/>
        <item x="161"/>
        <item x="242"/>
        <item x="296"/>
        <item x="220"/>
        <item x="178"/>
        <item x="115"/>
        <item x="346"/>
        <item x="145"/>
        <item x="103"/>
        <item x="252"/>
        <item x="33"/>
        <item x="191"/>
        <item x="118"/>
        <item x="228"/>
        <item x="88"/>
        <item x="299"/>
        <item x="179"/>
        <item x="332"/>
        <item x="357"/>
        <item x="344"/>
        <item x="173"/>
        <item x="22"/>
        <item x="302"/>
        <item x="368"/>
        <item x="343"/>
        <item x="165"/>
        <item x="143"/>
        <item x="140"/>
        <item x="243"/>
        <item x="123"/>
        <item x="354"/>
        <item x="362"/>
        <item x="63"/>
        <item x="317"/>
        <item x="227"/>
        <item x="304"/>
        <item x="217"/>
        <item x="52"/>
        <item x="89"/>
        <item x="350"/>
        <item x="281"/>
        <item x="194"/>
        <item x="12"/>
        <item x="205"/>
        <item x="315"/>
        <item x="174"/>
        <item x="44"/>
        <item x="359"/>
        <item x="35"/>
        <item x="137"/>
        <item x="285"/>
        <item x="236"/>
        <item x="371"/>
        <item x="10"/>
        <item x="372"/>
        <item x="290"/>
        <item x="159"/>
        <item x="147"/>
        <item x="43"/>
      </items>
    </pivotField>
    <pivotField subtotalTop="0" showAll="0" defaultSubtotal="0">
      <items count="12">
        <item x="4"/>
        <item x="5"/>
        <item x="2"/>
        <item x="0"/>
        <item x="1"/>
        <item x="6"/>
        <item x="8"/>
        <item x="7"/>
        <item x="3"/>
        <item x="10"/>
        <item x="9"/>
        <item x="11"/>
      </items>
    </pivotField>
    <pivotField numFmtId="20" showAll="0" defaultSubtotal="0"/>
    <pivotField subtotalTop="0" showAll="0" defaultSubtotal="0"/>
    <pivotField numFmtId="14" showAll="0" defaultSubtotal="0"/>
    <pivotField numFmtId="20" showAll="0" defaultSubtotal="0"/>
    <pivotField showAll="0" defaultSubtotal="0"/>
    <pivotField showAll="0" defaultSubtotal="0"/>
    <pivotField showAll="0" defaultSubtotal="0">
      <items count="8">
        <item x="1"/>
        <item x="5"/>
        <item x="6"/>
        <item x="0"/>
        <item x="7"/>
        <item x="4"/>
        <item x="2"/>
        <item x="3"/>
      </items>
    </pivotField>
    <pivotField showAll="0" defaultSubtotal="0">
      <items count="2">
        <item x="1"/>
        <item x="0"/>
      </items>
    </pivotField>
    <pivotField showAll="0" defaultSubtotal="0"/>
    <pivotField showAll="0" defaultSubtotal="0">
      <items count="3">
        <item x="0"/>
        <item x="1"/>
        <item x="2"/>
      </items>
    </pivotField>
    <pivotField showAll="0" defaultSubtotal="0"/>
    <pivotField showAll="0" defaultSubtotal="0">
      <items count="3">
        <item x="0"/>
        <item x="1"/>
        <item x="2"/>
      </items>
    </pivotField>
    <pivotField dataField="1" numFmtId="164" showAll="0" defaultSubtotal="0"/>
    <pivotField numFmtId="170" subtotalTop="0" showAll="0" defaultSubtotal="0"/>
    <pivotField numFmtId="170" subtotalTop="0" showAll="0" defaultSubtotal="0"/>
    <pivotField subtotalTop="0" showAll="0" defaultSubtotal="0"/>
    <pivotField numFmtId="170" subtotalTop="0" showAll="0" defaultSubtotal="0"/>
    <pivotField numFmtId="170" subtotalTop="0" showAll="0" defaultSubtotal="0"/>
    <pivotField subtotalTop="0" showAll="0" defaultSubtotal="0">
      <items count="2">
        <item x="0"/>
        <item x="1"/>
      </items>
    </pivotField>
    <pivotField subtotalTop="0" showAll="0" defaultSubtotal="0">
      <items count="14">
        <item sd="0" x="0"/>
        <item sd="0" x="1"/>
        <item sd="0" x="2"/>
        <item sd="0" x="3"/>
        <item sd="0" x="4"/>
        <item sd="0" x="5"/>
        <item sd="0" x="6"/>
        <item sd="0" x="7"/>
        <item sd="0" x="8"/>
        <item sd="0" x="9"/>
        <item sd="0" x="10"/>
        <item sd="0" x="11"/>
        <item sd="0" x="12"/>
        <item sd="0" x="13"/>
      </items>
    </pivotField>
    <pivotField subtotalTop="0" showAll="0" defaultSubtotal="0">
      <items count="4">
        <item sd="0" x="0"/>
        <item sd="0" x="1"/>
        <item sd="0" x="2"/>
        <item sd="0" x="3"/>
      </items>
    </pivotField>
  </pivotFields>
  <rowFields count="1">
    <field x="3"/>
  </rowFields>
  <rowItems count="5">
    <i>
      <x v="2"/>
    </i>
    <i>
      <x v="3"/>
    </i>
    <i>
      <x v="8"/>
    </i>
    <i>
      <x v="15"/>
    </i>
    <i>
      <x v="10"/>
    </i>
  </rowItems>
  <colItems count="1">
    <i/>
  </colItems>
  <dataFields count="1">
    <dataField name="Sum of Sales" fld="21" baseField="0" baseItem="0" numFmtId="164"/>
  </dataFields>
  <chartFormats count="5">
    <chartFormat chart="1"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A7E316-2D56-2744-8EAA-53C0F2E58B68}" name="MonthlyTrend" cacheId="3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Months">
  <location ref="C69:D81" firstHeaderRow="1" firstDataRow="1" firstDataCol="1"/>
  <pivotFields count="30">
    <pivotField showAll="0" defaultSubtotal="0"/>
    <pivotField showAll="0" defaultSubtotal="0"/>
    <pivotField showAll="0" defaultSubtotal="0"/>
    <pivotField subtotalTop="0" showAll="0" defaultSubtotal="0"/>
    <pivotField showAll="0" defaultSubtotal="0"/>
    <pivotField showAll="0" defaultSubtotal="0">
      <items count="13">
        <item x="2"/>
        <item x="5"/>
        <item x="3"/>
        <item x="9"/>
        <item x="4"/>
        <item x="12"/>
        <item x="11"/>
        <item x="8"/>
        <item x="6"/>
        <item x="0"/>
        <item x="7"/>
        <item x="1"/>
        <item x="10"/>
      </items>
    </pivotField>
    <pivotField showAll="0" defaultSubtotal="0"/>
    <pivotField numFmtId="14" showAll="0" defaultSubtotal="0">
      <items count="380">
        <item x="177"/>
        <item x="247"/>
        <item x="29"/>
        <item x="163"/>
        <item x="195"/>
        <item x="293"/>
        <item x="86"/>
        <item x="326"/>
        <item x="156"/>
        <item x="234"/>
        <item x="251"/>
        <item x="152"/>
        <item x="91"/>
        <item x="244"/>
        <item x="337"/>
        <item x="276"/>
        <item x="38"/>
        <item x="214"/>
        <item x="358"/>
        <item x="172"/>
        <item x="230"/>
        <item x="157"/>
        <item x="16"/>
        <item x="267"/>
        <item x="369"/>
        <item x="32"/>
        <item x="160"/>
        <item x="360"/>
        <item x="209"/>
        <item x="287"/>
        <item x="270"/>
        <item x="3"/>
        <item x="379"/>
        <item x="72"/>
        <item x="335"/>
        <item x="149"/>
        <item x="14"/>
        <item x="319"/>
        <item x="64"/>
        <item x="153"/>
        <item x="122"/>
        <item x="148"/>
        <item x="13"/>
        <item x="239"/>
        <item x="68"/>
        <item x="378"/>
        <item x="109"/>
        <item x="254"/>
        <item x="365"/>
        <item x="238"/>
        <item x="66"/>
        <item x="61"/>
        <item x="87"/>
        <item x="133"/>
        <item x="100"/>
        <item x="279"/>
        <item x="223"/>
        <item x="311"/>
        <item x="146"/>
        <item x="36"/>
        <item x="19"/>
        <item x="18"/>
        <item x="341"/>
        <item x="312"/>
        <item x="280"/>
        <item x="232"/>
        <item x="262"/>
        <item x="74"/>
        <item x="246"/>
        <item x="292"/>
        <item x="266"/>
        <item x="190"/>
        <item x="108"/>
        <item x="151"/>
        <item x="117"/>
        <item x="206"/>
        <item x="248"/>
        <item x="23"/>
        <item x="273"/>
        <item x="215"/>
        <item x="366"/>
        <item x="226"/>
        <item x="184"/>
        <item x="255"/>
        <item x="240"/>
        <item x="277"/>
        <item x="208"/>
        <item x="28"/>
        <item x="213"/>
        <item x="188"/>
        <item x="58"/>
        <item x="340"/>
        <item x="356"/>
        <item x="17"/>
        <item x="271"/>
        <item x="216"/>
        <item x="265"/>
        <item x="200"/>
        <item x="377"/>
        <item x="69"/>
        <item x="193"/>
        <item x="323"/>
        <item x="20"/>
        <item x="48"/>
        <item x="268"/>
        <item x="39"/>
        <item x="322"/>
        <item x="363"/>
        <item x="314"/>
        <item x="320"/>
        <item x="77"/>
        <item x="106"/>
        <item x="96"/>
        <item x="47"/>
        <item x="62"/>
        <item x="26"/>
        <item x="93"/>
        <item x="112"/>
        <item x="313"/>
        <item x="185"/>
        <item x="78"/>
        <item x="37"/>
        <item x="329"/>
        <item x="261"/>
        <item x="97"/>
        <item x="113"/>
        <item x="57"/>
        <item x="324"/>
        <item x="154"/>
        <item x="308"/>
        <item x="310"/>
        <item x="207"/>
        <item x="99"/>
        <item x="351"/>
        <item x="364"/>
        <item x="284"/>
        <item x="342"/>
        <item x="132"/>
        <item x="374"/>
        <item x="139"/>
        <item x="124"/>
        <item x="79"/>
        <item x="169"/>
        <item x="275"/>
        <item x="336"/>
        <item x="245"/>
        <item x="221"/>
        <item x="203"/>
        <item x="54"/>
        <item x="59"/>
        <item x="155"/>
        <item x="192"/>
        <item x="297"/>
        <item x="274"/>
        <item x="82"/>
        <item x="50"/>
        <item x="98"/>
        <item x="370"/>
        <item x="182"/>
        <item x="55"/>
        <item x="334"/>
        <item x="138"/>
        <item x="101"/>
        <item x="144"/>
        <item x="70"/>
        <item x="130"/>
        <item x="46"/>
        <item x="349"/>
        <item x="257"/>
        <item x="25"/>
        <item x="258"/>
        <item x="175"/>
        <item x="90"/>
        <item x="53"/>
        <item x="83"/>
        <item x="196"/>
        <item x="303"/>
        <item x="300"/>
        <item x="250"/>
        <item x="4"/>
        <item x="338"/>
        <item x="249"/>
        <item x="81"/>
        <item x="167"/>
        <item x="170"/>
        <item x="305"/>
        <item x="241"/>
        <item x="171"/>
        <item x="116"/>
        <item x="73"/>
        <item x="202"/>
        <item x="256"/>
        <item x="352"/>
        <item x="219"/>
        <item x="237"/>
        <item x="289"/>
        <item x="301"/>
        <item x="176"/>
        <item x="6"/>
        <item x="295"/>
        <item x="288"/>
        <item x="49"/>
        <item x="201"/>
        <item x="168"/>
        <item x="222"/>
        <item x="119"/>
        <item x="42"/>
        <item x="34"/>
        <item x="24"/>
        <item x="264"/>
        <item x="56"/>
        <item x="158"/>
        <item x="135"/>
        <item x="198"/>
        <item x="180"/>
        <item x="355"/>
        <item x="15"/>
        <item x="30"/>
        <item x="105"/>
        <item x="75"/>
        <item x="186"/>
        <item x="269"/>
        <item x="94"/>
        <item x="71"/>
        <item x="45"/>
        <item x="367"/>
        <item x="166"/>
        <item x="164"/>
        <item x="11"/>
        <item x="233"/>
        <item x="282"/>
        <item x="224"/>
        <item x="80"/>
        <item x="286"/>
        <item x="2"/>
        <item x="76"/>
        <item x="361"/>
        <item x="40"/>
        <item x="181"/>
        <item x="225"/>
        <item x="375"/>
        <item x="102"/>
        <item x="298"/>
        <item x="8"/>
        <item x="218"/>
        <item x="272"/>
        <item x="331"/>
        <item x="162"/>
        <item x="0"/>
        <item x="263"/>
        <item x="104"/>
        <item x="189"/>
        <item x="348"/>
        <item x="328"/>
        <item x="27"/>
        <item x="204"/>
        <item x="211"/>
        <item x="259"/>
        <item x="85"/>
        <item x="330"/>
        <item x="306"/>
        <item x="110"/>
        <item x="373"/>
        <item x="128"/>
        <item x="7"/>
        <item x="309"/>
        <item x="183"/>
        <item x="327"/>
        <item x="129"/>
        <item x="92"/>
        <item x="278"/>
        <item x="210"/>
        <item x="347"/>
        <item x="260"/>
        <item x="376"/>
        <item x="95"/>
        <item x="136"/>
        <item x="120"/>
        <item x="1"/>
        <item x="5"/>
        <item x="41"/>
        <item x="353"/>
        <item x="345"/>
        <item x="321"/>
        <item x="318"/>
        <item x="142"/>
        <item x="197"/>
        <item x="111"/>
        <item x="141"/>
        <item x="307"/>
        <item x="253"/>
        <item x="229"/>
        <item x="291"/>
        <item x="316"/>
        <item x="51"/>
        <item x="294"/>
        <item x="114"/>
        <item x="31"/>
        <item x="333"/>
        <item x="339"/>
        <item x="121"/>
        <item x="60"/>
        <item x="67"/>
        <item x="134"/>
        <item x="126"/>
        <item x="65"/>
        <item x="107"/>
        <item x="187"/>
        <item x="84"/>
        <item x="21"/>
        <item x="199"/>
        <item x="283"/>
        <item x="150"/>
        <item x="9"/>
        <item x="131"/>
        <item x="212"/>
        <item x="235"/>
        <item x="125"/>
        <item x="127"/>
        <item x="231"/>
        <item x="325"/>
        <item x="161"/>
        <item x="242"/>
        <item x="296"/>
        <item x="220"/>
        <item x="178"/>
        <item x="115"/>
        <item x="346"/>
        <item x="145"/>
        <item x="103"/>
        <item x="252"/>
        <item x="33"/>
        <item x="191"/>
        <item x="118"/>
        <item x="228"/>
        <item x="88"/>
        <item x="299"/>
        <item x="179"/>
        <item x="332"/>
        <item x="357"/>
        <item x="344"/>
        <item x="173"/>
        <item x="22"/>
        <item x="302"/>
        <item x="368"/>
        <item x="343"/>
        <item x="165"/>
        <item x="143"/>
        <item x="140"/>
        <item x="243"/>
        <item x="123"/>
        <item x="354"/>
        <item x="362"/>
        <item x="63"/>
        <item x="317"/>
        <item x="227"/>
        <item x="304"/>
        <item x="217"/>
        <item x="52"/>
        <item x="89"/>
        <item x="350"/>
        <item x="281"/>
        <item x="194"/>
        <item x="12"/>
        <item x="205"/>
        <item x="315"/>
        <item x="174"/>
        <item x="44"/>
        <item x="359"/>
        <item x="35"/>
        <item x="137"/>
        <item x="285"/>
        <item x="236"/>
        <item x="371"/>
        <item x="10"/>
        <item x="372"/>
        <item x="290"/>
        <item x="159"/>
        <item x="147"/>
        <item x="43"/>
      </items>
    </pivotField>
    <pivotField subtotalTop="0" showAll="0" defaultSubtotal="0">
      <items count="12">
        <item x="4"/>
        <item x="5"/>
        <item x="2"/>
        <item x="0"/>
        <item x="1"/>
        <item x="6"/>
        <item x="8"/>
        <item x="7"/>
        <item x="3"/>
        <item x="10"/>
        <item x="9"/>
        <item x="11"/>
      </items>
    </pivotField>
    <pivotField numFmtId="20" showAll="0" defaultSubtotal="0"/>
    <pivotField subtotalTop="0" showAll="0" defaultSubtotal="0"/>
    <pivotField numFmtId="14" showAll="0" defaultSubtotal="0"/>
    <pivotField numFmtId="20" showAll="0" defaultSubtotal="0"/>
    <pivotField showAll="0" defaultSubtotal="0"/>
    <pivotField showAll="0" defaultSubtotal="0"/>
    <pivotField showAll="0" defaultSubtotal="0">
      <items count="8">
        <item x="1"/>
        <item x="5"/>
        <item x="6"/>
        <item x="0"/>
        <item x="7"/>
        <item x="4"/>
        <item x="2"/>
        <item x="3"/>
      </items>
    </pivotField>
    <pivotField showAll="0" defaultSubtotal="0">
      <items count="2">
        <item x="1"/>
        <item x="0"/>
      </items>
    </pivotField>
    <pivotField showAll="0" defaultSubtotal="0"/>
    <pivotField showAll="0" defaultSubtotal="0">
      <items count="3">
        <item x="0"/>
        <item x="1"/>
        <item x="2"/>
      </items>
    </pivotField>
    <pivotField showAll="0" defaultSubtotal="0"/>
    <pivotField showAll="0" defaultSubtotal="0">
      <items count="3">
        <item x="0"/>
        <item x="1"/>
        <item x="2"/>
      </items>
    </pivotField>
    <pivotField dataField="1" numFmtId="164" showAll="0" defaultSubtotal="0"/>
    <pivotField numFmtId="170" subtotalTop="0" showAll="0" defaultSubtotal="0"/>
    <pivotField numFmtId="170" subtotalTop="0" showAll="0" defaultSubtotal="0"/>
    <pivotField subtotalTop="0" showAll="0" defaultSubtotal="0"/>
    <pivotField numFmtId="170" subtotalTop="0" showAll="0" defaultSubtotal="0"/>
    <pivotField numFmtId="170" subtotalTop="0" showAll="0" defaultSubtotal="0"/>
    <pivotField subtotalTop="0" showAll="0" defaultSubtotal="0">
      <items count="2">
        <item x="0"/>
        <item x="1"/>
      </items>
    </pivotField>
    <pivotField axis="axisRow" subtotalTop="0" showAll="0" defaultSubtotal="0">
      <items count="14">
        <item sd="0" x="0"/>
        <item sd="0" x="1"/>
        <item sd="0" x="2"/>
        <item sd="0" x="3"/>
        <item sd="0" x="4"/>
        <item sd="0" x="5"/>
        <item sd="0" x="6"/>
        <item sd="0" x="7"/>
        <item sd="0" x="8"/>
        <item sd="0" x="9"/>
        <item sd="0" x="10"/>
        <item sd="0" x="11"/>
        <item sd="0" x="12"/>
        <item sd="0" x="13"/>
      </items>
    </pivotField>
    <pivotField subtotalTop="0" showAll="0" defaultSubtotal="0">
      <items count="4">
        <item sd="0" x="0"/>
        <item sd="0" x="1"/>
        <item sd="0" x="2"/>
        <item sd="0" x="3"/>
      </items>
    </pivotField>
  </pivotFields>
  <rowFields count="1">
    <field x="28"/>
  </rowFields>
  <rowItems count="12">
    <i>
      <x v="1"/>
    </i>
    <i>
      <x v="2"/>
    </i>
    <i>
      <x v="3"/>
    </i>
    <i>
      <x v="4"/>
    </i>
    <i>
      <x v="5"/>
    </i>
    <i>
      <x v="6"/>
    </i>
    <i>
      <x v="7"/>
    </i>
    <i>
      <x v="8"/>
    </i>
    <i>
      <x v="9"/>
    </i>
    <i>
      <x v="10"/>
    </i>
    <i>
      <x v="11"/>
    </i>
    <i>
      <x v="12"/>
    </i>
  </rowItems>
  <colItems count="1">
    <i/>
  </colItems>
  <dataFields count="1">
    <dataField name="Sum of Sales" fld="21" baseField="0" baseItem="0" numFmtId="164"/>
  </dataFields>
  <chartFormats count="13">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8" count="1" selected="0">
            <x v="1"/>
          </reference>
        </references>
      </pivotArea>
    </chartFormat>
    <chartFormat chart="7" format="4">
      <pivotArea type="data" outline="0" fieldPosition="0">
        <references count="2">
          <reference field="4294967294" count="1" selected="0">
            <x v="0"/>
          </reference>
          <reference field="28" count="1" selected="0">
            <x v="2"/>
          </reference>
        </references>
      </pivotArea>
    </chartFormat>
    <chartFormat chart="7" format="5">
      <pivotArea type="data" outline="0" fieldPosition="0">
        <references count="2">
          <reference field="4294967294" count="1" selected="0">
            <x v="0"/>
          </reference>
          <reference field="28" count="1" selected="0">
            <x v="3"/>
          </reference>
        </references>
      </pivotArea>
    </chartFormat>
    <chartFormat chart="7" format="6">
      <pivotArea type="data" outline="0" fieldPosition="0">
        <references count="2">
          <reference field="4294967294" count="1" selected="0">
            <x v="0"/>
          </reference>
          <reference field="28" count="1" selected="0">
            <x v="4"/>
          </reference>
        </references>
      </pivotArea>
    </chartFormat>
    <chartFormat chart="7" format="7">
      <pivotArea type="data" outline="0" fieldPosition="0">
        <references count="2">
          <reference field="4294967294" count="1" selected="0">
            <x v="0"/>
          </reference>
          <reference field="28" count="1" selected="0">
            <x v="5"/>
          </reference>
        </references>
      </pivotArea>
    </chartFormat>
    <chartFormat chart="7" format="8">
      <pivotArea type="data" outline="0" fieldPosition="0">
        <references count="2">
          <reference field="4294967294" count="1" selected="0">
            <x v="0"/>
          </reference>
          <reference field="28" count="1" selected="0">
            <x v="6"/>
          </reference>
        </references>
      </pivotArea>
    </chartFormat>
    <chartFormat chart="7" format="9">
      <pivotArea type="data" outline="0" fieldPosition="0">
        <references count="2">
          <reference field="4294967294" count="1" selected="0">
            <x v="0"/>
          </reference>
          <reference field="28" count="1" selected="0">
            <x v="7"/>
          </reference>
        </references>
      </pivotArea>
    </chartFormat>
    <chartFormat chart="7" format="10">
      <pivotArea type="data" outline="0" fieldPosition="0">
        <references count="2">
          <reference field="4294967294" count="1" selected="0">
            <x v="0"/>
          </reference>
          <reference field="28" count="1" selected="0">
            <x v="8"/>
          </reference>
        </references>
      </pivotArea>
    </chartFormat>
    <chartFormat chart="7" format="11">
      <pivotArea type="data" outline="0" fieldPosition="0">
        <references count="2">
          <reference field="4294967294" count="1" selected="0">
            <x v="0"/>
          </reference>
          <reference field="28" count="1" selected="0">
            <x v="9"/>
          </reference>
        </references>
      </pivotArea>
    </chartFormat>
    <chartFormat chart="7" format="12">
      <pivotArea type="data" outline="0" fieldPosition="0">
        <references count="2">
          <reference field="4294967294" count="1" selected="0">
            <x v="0"/>
          </reference>
          <reference field="28" count="1" selected="0">
            <x v="10"/>
          </reference>
        </references>
      </pivotArea>
    </chartFormat>
    <chartFormat chart="7" format="13">
      <pivotArea type="data" outline="0" fieldPosition="0">
        <references count="2">
          <reference field="4294967294" count="1" selected="0">
            <x v="0"/>
          </reference>
          <reference field="28" count="1" selected="0">
            <x v="11"/>
          </reference>
        </references>
      </pivotArea>
    </chartFormat>
    <chartFormat chart="7" format="14">
      <pivotArea type="data" outline="0" fieldPosition="0">
        <references count="2">
          <reference field="4294967294" count="1" selected="0">
            <x v="0"/>
          </reference>
          <reference field="28"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A125D8-3B69-4042-AF50-2A676CB22DC1}" name="RevenueByPaymentMethod" cacheId="3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Payment Method">
  <location ref="C63:D66" firstHeaderRow="1" firstDataRow="1" firstDataCol="1"/>
  <pivotFields count="30">
    <pivotField showAll="0" defaultSubtotal="0"/>
    <pivotField showAll="0" defaultSubtotal="0"/>
    <pivotField showAll="0" defaultSubtotal="0"/>
    <pivotField subtotalTop="0" showAll="0" defaultSubtotal="0"/>
    <pivotField showAll="0" defaultSubtotal="0"/>
    <pivotField showAll="0" defaultSubtotal="0">
      <items count="13">
        <item x="2"/>
        <item x="5"/>
        <item x="3"/>
        <item x="9"/>
        <item x="4"/>
        <item x="12"/>
        <item x="11"/>
        <item x="8"/>
        <item x="6"/>
        <item x="0"/>
        <item x="7"/>
        <item x="1"/>
        <item x="10"/>
      </items>
    </pivotField>
    <pivotField showAll="0" defaultSubtotal="0"/>
    <pivotField numFmtId="14" showAll="0" defaultSubtotal="0">
      <items count="380">
        <item x="177"/>
        <item x="247"/>
        <item x="29"/>
        <item x="163"/>
        <item x="195"/>
        <item x="293"/>
        <item x="86"/>
        <item x="326"/>
        <item x="156"/>
        <item x="234"/>
        <item x="251"/>
        <item x="152"/>
        <item x="91"/>
        <item x="244"/>
        <item x="337"/>
        <item x="276"/>
        <item x="38"/>
        <item x="214"/>
        <item x="358"/>
        <item x="172"/>
        <item x="230"/>
        <item x="157"/>
        <item x="16"/>
        <item x="267"/>
        <item x="369"/>
        <item x="32"/>
        <item x="160"/>
        <item x="360"/>
        <item x="209"/>
        <item x="287"/>
        <item x="270"/>
        <item x="3"/>
        <item x="379"/>
        <item x="72"/>
        <item x="335"/>
        <item x="149"/>
        <item x="14"/>
        <item x="319"/>
        <item x="64"/>
        <item x="153"/>
        <item x="122"/>
        <item x="148"/>
        <item x="13"/>
        <item x="239"/>
        <item x="68"/>
        <item x="378"/>
        <item x="109"/>
        <item x="254"/>
        <item x="365"/>
        <item x="238"/>
        <item x="66"/>
        <item x="61"/>
        <item x="87"/>
        <item x="133"/>
        <item x="100"/>
        <item x="279"/>
        <item x="223"/>
        <item x="311"/>
        <item x="146"/>
        <item x="36"/>
        <item x="19"/>
        <item x="18"/>
        <item x="341"/>
        <item x="312"/>
        <item x="280"/>
        <item x="232"/>
        <item x="262"/>
        <item x="74"/>
        <item x="246"/>
        <item x="292"/>
        <item x="266"/>
        <item x="190"/>
        <item x="108"/>
        <item x="151"/>
        <item x="117"/>
        <item x="206"/>
        <item x="248"/>
        <item x="23"/>
        <item x="273"/>
        <item x="215"/>
        <item x="366"/>
        <item x="226"/>
        <item x="184"/>
        <item x="255"/>
        <item x="240"/>
        <item x="277"/>
        <item x="208"/>
        <item x="28"/>
        <item x="213"/>
        <item x="188"/>
        <item x="58"/>
        <item x="340"/>
        <item x="356"/>
        <item x="17"/>
        <item x="271"/>
        <item x="216"/>
        <item x="265"/>
        <item x="200"/>
        <item x="377"/>
        <item x="69"/>
        <item x="193"/>
        <item x="323"/>
        <item x="20"/>
        <item x="48"/>
        <item x="268"/>
        <item x="39"/>
        <item x="322"/>
        <item x="363"/>
        <item x="314"/>
        <item x="320"/>
        <item x="77"/>
        <item x="106"/>
        <item x="96"/>
        <item x="47"/>
        <item x="62"/>
        <item x="26"/>
        <item x="93"/>
        <item x="112"/>
        <item x="313"/>
        <item x="185"/>
        <item x="78"/>
        <item x="37"/>
        <item x="329"/>
        <item x="261"/>
        <item x="97"/>
        <item x="113"/>
        <item x="57"/>
        <item x="324"/>
        <item x="154"/>
        <item x="308"/>
        <item x="310"/>
        <item x="207"/>
        <item x="99"/>
        <item x="351"/>
        <item x="364"/>
        <item x="284"/>
        <item x="342"/>
        <item x="132"/>
        <item x="374"/>
        <item x="139"/>
        <item x="124"/>
        <item x="79"/>
        <item x="169"/>
        <item x="275"/>
        <item x="336"/>
        <item x="245"/>
        <item x="221"/>
        <item x="203"/>
        <item x="54"/>
        <item x="59"/>
        <item x="155"/>
        <item x="192"/>
        <item x="297"/>
        <item x="274"/>
        <item x="82"/>
        <item x="50"/>
        <item x="98"/>
        <item x="370"/>
        <item x="182"/>
        <item x="55"/>
        <item x="334"/>
        <item x="138"/>
        <item x="101"/>
        <item x="144"/>
        <item x="70"/>
        <item x="130"/>
        <item x="46"/>
        <item x="349"/>
        <item x="257"/>
        <item x="25"/>
        <item x="258"/>
        <item x="175"/>
        <item x="90"/>
        <item x="53"/>
        <item x="83"/>
        <item x="196"/>
        <item x="303"/>
        <item x="300"/>
        <item x="250"/>
        <item x="4"/>
        <item x="338"/>
        <item x="249"/>
        <item x="81"/>
        <item x="167"/>
        <item x="170"/>
        <item x="305"/>
        <item x="241"/>
        <item x="171"/>
        <item x="116"/>
        <item x="73"/>
        <item x="202"/>
        <item x="256"/>
        <item x="352"/>
        <item x="219"/>
        <item x="237"/>
        <item x="289"/>
        <item x="301"/>
        <item x="176"/>
        <item x="6"/>
        <item x="295"/>
        <item x="288"/>
        <item x="49"/>
        <item x="201"/>
        <item x="168"/>
        <item x="222"/>
        <item x="119"/>
        <item x="42"/>
        <item x="34"/>
        <item x="24"/>
        <item x="264"/>
        <item x="56"/>
        <item x="158"/>
        <item x="135"/>
        <item x="198"/>
        <item x="180"/>
        <item x="355"/>
        <item x="15"/>
        <item x="30"/>
        <item x="105"/>
        <item x="75"/>
        <item x="186"/>
        <item x="269"/>
        <item x="94"/>
        <item x="71"/>
        <item x="45"/>
        <item x="367"/>
        <item x="166"/>
        <item x="164"/>
        <item x="11"/>
        <item x="233"/>
        <item x="282"/>
        <item x="224"/>
        <item x="80"/>
        <item x="286"/>
        <item x="2"/>
        <item x="76"/>
        <item x="361"/>
        <item x="40"/>
        <item x="181"/>
        <item x="225"/>
        <item x="375"/>
        <item x="102"/>
        <item x="298"/>
        <item x="8"/>
        <item x="218"/>
        <item x="272"/>
        <item x="331"/>
        <item x="162"/>
        <item x="0"/>
        <item x="263"/>
        <item x="104"/>
        <item x="189"/>
        <item x="348"/>
        <item x="328"/>
        <item x="27"/>
        <item x="204"/>
        <item x="211"/>
        <item x="259"/>
        <item x="85"/>
        <item x="330"/>
        <item x="306"/>
        <item x="110"/>
        <item x="373"/>
        <item x="128"/>
        <item x="7"/>
        <item x="309"/>
        <item x="183"/>
        <item x="327"/>
        <item x="129"/>
        <item x="92"/>
        <item x="278"/>
        <item x="210"/>
        <item x="347"/>
        <item x="260"/>
        <item x="376"/>
        <item x="95"/>
        <item x="136"/>
        <item x="120"/>
        <item x="1"/>
        <item x="5"/>
        <item x="41"/>
        <item x="353"/>
        <item x="345"/>
        <item x="321"/>
        <item x="318"/>
        <item x="142"/>
        <item x="197"/>
        <item x="111"/>
        <item x="141"/>
        <item x="307"/>
        <item x="253"/>
        <item x="229"/>
        <item x="291"/>
        <item x="316"/>
        <item x="51"/>
        <item x="294"/>
        <item x="114"/>
        <item x="31"/>
        <item x="333"/>
        <item x="339"/>
        <item x="121"/>
        <item x="60"/>
        <item x="67"/>
        <item x="134"/>
        <item x="126"/>
        <item x="65"/>
        <item x="107"/>
        <item x="187"/>
        <item x="84"/>
        <item x="21"/>
        <item x="199"/>
        <item x="283"/>
        <item x="150"/>
        <item x="9"/>
        <item x="131"/>
        <item x="212"/>
        <item x="235"/>
        <item x="125"/>
        <item x="127"/>
        <item x="231"/>
        <item x="325"/>
        <item x="161"/>
        <item x="242"/>
        <item x="296"/>
        <item x="220"/>
        <item x="178"/>
        <item x="115"/>
        <item x="346"/>
        <item x="145"/>
        <item x="103"/>
        <item x="252"/>
        <item x="33"/>
        <item x="191"/>
        <item x="118"/>
        <item x="228"/>
        <item x="88"/>
        <item x="299"/>
        <item x="179"/>
        <item x="332"/>
        <item x="357"/>
        <item x="344"/>
        <item x="173"/>
        <item x="22"/>
        <item x="302"/>
        <item x="368"/>
        <item x="343"/>
        <item x="165"/>
        <item x="143"/>
        <item x="140"/>
        <item x="243"/>
        <item x="123"/>
        <item x="354"/>
        <item x="362"/>
        <item x="63"/>
        <item x="317"/>
        <item x="227"/>
        <item x="304"/>
        <item x="217"/>
        <item x="52"/>
        <item x="89"/>
        <item x="350"/>
        <item x="281"/>
        <item x="194"/>
        <item x="12"/>
        <item x="205"/>
        <item x="315"/>
        <item x="174"/>
        <item x="44"/>
        <item x="359"/>
        <item x="35"/>
        <item x="137"/>
        <item x="285"/>
        <item x="236"/>
        <item x="371"/>
        <item x="10"/>
        <item x="372"/>
        <item x="290"/>
        <item x="159"/>
        <item x="147"/>
        <item x="43"/>
      </items>
    </pivotField>
    <pivotField subtotalTop="0" showAll="0" defaultSubtotal="0">
      <items count="12">
        <item x="4"/>
        <item x="5"/>
        <item x="2"/>
        <item x="0"/>
        <item x="1"/>
        <item x="6"/>
        <item x="8"/>
        <item x="7"/>
        <item x="3"/>
        <item x="10"/>
        <item x="9"/>
        <item x="11"/>
      </items>
    </pivotField>
    <pivotField numFmtId="20" showAll="0" defaultSubtotal="0"/>
    <pivotField subtotalTop="0" showAll="0" defaultSubtotal="0"/>
    <pivotField numFmtId="14" showAll="0" defaultSubtotal="0"/>
    <pivotField numFmtId="20" showAll="0" defaultSubtotal="0"/>
    <pivotField showAll="0" defaultSubtotal="0"/>
    <pivotField showAll="0" defaultSubtotal="0"/>
    <pivotField showAll="0" defaultSubtotal="0">
      <items count="8">
        <item x="1"/>
        <item x="5"/>
        <item x="6"/>
        <item x="0"/>
        <item x="7"/>
        <item x="4"/>
        <item x="2"/>
        <item x="3"/>
      </items>
    </pivotField>
    <pivotField showAll="0" defaultSubtotal="0">
      <items count="2">
        <item x="1"/>
        <item x="0"/>
      </items>
    </pivotField>
    <pivotField showAll="0" defaultSubtotal="0"/>
    <pivotField showAll="0" defaultSubtotal="0">
      <items count="3">
        <item x="0"/>
        <item x="1"/>
        <item x="2"/>
      </items>
    </pivotField>
    <pivotField showAll="0" defaultSubtotal="0"/>
    <pivotField axis="axisRow" showAll="0" defaultSubtotal="0">
      <items count="3">
        <item x="0"/>
        <item x="1"/>
        <item x="2"/>
      </items>
    </pivotField>
    <pivotField dataField="1" numFmtId="164" showAll="0" defaultSubtotal="0"/>
    <pivotField numFmtId="170" subtotalTop="0" showAll="0" defaultSubtotal="0"/>
    <pivotField numFmtId="170" subtotalTop="0" showAll="0" defaultSubtotal="0"/>
    <pivotField subtotalTop="0" showAll="0" defaultSubtotal="0"/>
    <pivotField numFmtId="170" subtotalTop="0" showAll="0" defaultSubtotal="0"/>
    <pivotField numFmtId="170" subtotalTop="0" showAll="0" defaultSubtotal="0"/>
    <pivotField subtotalTop="0" showAll="0" defaultSubtotal="0">
      <items count="2">
        <item x="0"/>
        <item x="1"/>
      </items>
    </pivotField>
    <pivotField subtotalTop="0" showAll="0" defaultSubtotal="0">
      <items count="14">
        <item x="0"/>
        <item x="1"/>
        <item x="2"/>
        <item x="3"/>
        <item x="4"/>
        <item x="5"/>
        <item x="6"/>
        <item x="7"/>
        <item x="8"/>
        <item x="9"/>
        <item x="10"/>
        <item x="11"/>
        <item x="12"/>
        <item x="13"/>
      </items>
    </pivotField>
    <pivotField subtotalTop="0" showAll="0" defaultSubtotal="0">
      <items count="4">
        <item x="0"/>
        <item x="1"/>
        <item x="2"/>
        <item x="3"/>
      </items>
    </pivotField>
  </pivotFields>
  <rowFields count="1">
    <field x="20"/>
  </rowFields>
  <rowItems count="3">
    <i>
      <x/>
    </i>
    <i>
      <x v="1"/>
    </i>
    <i>
      <x v="2"/>
    </i>
  </rowItems>
  <colItems count="1">
    <i/>
  </colItems>
  <dataFields count="1">
    <dataField name="Sum of Sales" fld="21" showDataAs="percentOfTotal" baseField="0" baseItem="0" numFmtId="10"/>
  </dataFields>
  <chartFormats count="4">
    <chartFormat chart="8" format="21" series="1">
      <pivotArea type="data" outline="0" fieldPosition="0">
        <references count="1">
          <reference field="4294967294" count="1" selected="0">
            <x v="0"/>
          </reference>
        </references>
      </pivotArea>
    </chartFormat>
    <chartFormat chart="8" format="22">
      <pivotArea type="data" outline="0" fieldPosition="0">
        <references count="2">
          <reference field="4294967294" count="1" selected="0">
            <x v="0"/>
          </reference>
          <reference field="20" count="1" selected="0">
            <x v="0"/>
          </reference>
        </references>
      </pivotArea>
    </chartFormat>
    <chartFormat chart="8" format="23">
      <pivotArea type="data" outline="0" fieldPosition="0">
        <references count="2">
          <reference field="4294967294" count="1" selected="0">
            <x v="0"/>
          </reference>
          <reference field="20" count="1" selected="0">
            <x v="1"/>
          </reference>
        </references>
      </pivotArea>
    </chartFormat>
    <chartFormat chart="8" format="24">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EEEC85-C072-A148-8083-93D75582BEC0}" name="DeliveryType" cacheId="3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Delivery Type">
  <location ref="C57:D60" firstHeaderRow="1" firstDataRow="1" firstDataCol="1"/>
  <pivotFields count="30">
    <pivotField dataField="1" showAll="0" defaultSubtotal="0"/>
    <pivotField showAll="0" defaultSubtotal="0"/>
    <pivotField showAll="0" defaultSubtotal="0"/>
    <pivotField subtotalTop="0" showAll="0" defaultSubtotal="0"/>
    <pivotField showAll="0" defaultSubtotal="0"/>
    <pivotField showAll="0" defaultSubtotal="0">
      <items count="13">
        <item x="2"/>
        <item x="5"/>
        <item x="3"/>
        <item x="9"/>
        <item x="4"/>
        <item x="12"/>
        <item x="11"/>
        <item x="8"/>
        <item x="6"/>
        <item x="0"/>
        <item x="7"/>
        <item x="1"/>
        <item x="10"/>
      </items>
    </pivotField>
    <pivotField showAll="0" defaultSubtotal="0"/>
    <pivotField numFmtId="14" showAll="0" defaultSubtotal="0">
      <items count="380">
        <item x="177"/>
        <item x="247"/>
        <item x="29"/>
        <item x="163"/>
        <item x="195"/>
        <item x="293"/>
        <item x="86"/>
        <item x="326"/>
        <item x="156"/>
        <item x="234"/>
        <item x="251"/>
        <item x="152"/>
        <item x="91"/>
        <item x="244"/>
        <item x="337"/>
        <item x="276"/>
        <item x="38"/>
        <item x="214"/>
        <item x="358"/>
        <item x="172"/>
        <item x="230"/>
        <item x="157"/>
        <item x="16"/>
        <item x="267"/>
        <item x="369"/>
        <item x="32"/>
        <item x="160"/>
        <item x="360"/>
        <item x="209"/>
        <item x="287"/>
        <item x="270"/>
        <item x="3"/>
        <item x="379"/>
        <item x="72"/>
        <item x="335"/>
        <item x="149"/>
        <item x="14"/>
        <item x="319"/>
        <item x="64"/>
        <item x="153"/>
        <item x="122"/>
        <item x="148"/>
        <item x="13"/>
        <item x="239"/>
        <item x="68"/>
        <item x="378"/>
        <item x="109"/>
        <item x="254"/>
        <item x="365"/>
        <item x="238"/>
        <item x="66"/>
        <item x="61"/>
        <item x="87"/>
        <item x="133"/>
        <item x="100"/>
        <item x="279"/>
        <item x="223"/>
        <item x="311"/>
        <item x="146"/>
        <item x="36"/>
        <item x="19"/>
        <item x="18"/>
        <item x="341"/>
        <item x="312"/>
        <item x="280"/>
        <item x="232"/>
        <item x="262"/>
        <item x="74"/>
        <item x="246"/>
        <item x="292"/>
        <item x="266"/>
        <item x="190"/>
        <item x="108"/>
        <item x="151"/>
        <item x="117"/>
        <item x="206"/>
        <item x="248"/>
        <item x="23"/>
        <item x="273"/>
        <item x="215"/>
        <item x="366"/>
        <item x="226"/>
        <item x="184"/>
        <item x="255"/>
        <item x="240"/>
        <item x="277"/>
        <item x="208"/>
        <item x="28"/>
        <item x="213"/>
        <item x="188"/>
        <item x="58"/>
        <item x="340"/>
        <item x="356"/>
        <item x="17"/>
        <item x="271"/>
        <item x="216"/>
        <item x="265"/>
        <item x="200"/>
        <item x="377"/>
        <item x="69"/>
        <item x="193"/>
        <item x="323"/>
        <item x="20"/>
        <item x="48"/>
        <item x="268"/>
        <item x="39"/>
        <item x="322"/>
        <item x="363"/>
        <item x="314"/>
        <item x="320"/>
        <item x="77"/>
        <item x="106"/>
        <item x="96"/>
        <item x="47"/>
        <item x="62"/>
        <item x="26"/>
        <item x="93"/>
        <item x="112"/>
        <item x="313"/>
        <item x="185"/>
        <item x="78"/>
        <item x="37"/>
        <item x="329"/>
        <item x="261"/>
        <item x="97"/>
        <item x="113"/>
        <item x="57"/>
        <item x="324"/>
        <item x="154"/>
        <item x="308"/>
        <item x="310"/>
        <item x="207"/>
        <item x="99"/>
        <item x="351"/>
        <item x="364"/>
        <item x="284"/>
        <item x="342"/>
        <item x="132"/>
        <item x="374"/>
        <item x="139"/>
        <item x="124"/>
        <item x="79"/>
        <item x="169"/>
        <item x="275"/>
        <item x="336"/>
        <item x="245"/>
        <item x="221"/>
        <item x="203"/>
        <item x="54"/>
        <item x="59"/>
        <item x="155"/>
        <item x="192"/>
        <item x="297"/>
        <item x="274"/>
        <item x="82"/>
        <item x="50"/>
        <item x="98"/>
        <item x="370"/>
        <item x="182"/>
        <item x="55"/>
        <item x="334"/>
        <item x="138"/>
        <item x="101"/>
        <item x="144"/>
        <item x="70"/>
        <item x="130"/>
        <item x="46"/>
        <item x="349"/>
        <item x="257"/>
        <item x="25"/>
        <item x="258"/>
        <item x="175"/>
        <item x="90"/>
        <item x="53"/>
        <item x="83"/>
        <item x="196"/>
        <item x="303"/>
        <item x="300"/>
        <item x="250"/>
        <item x="4"/>
        <item x="338"/>
        <item x="249"/>
        <item x="81"/>
        <item x="167"/>
        <item x="170"/>
        <item x="305"/>
        <item x="241"/>
        <item x="171"/>
        <item x="116"/>
        <item x="73"/>
        <item x="202"/>
        <item x="256"/>
        <item x="352"/>
        <item x="219"/>
        <item x="237"/>
        <item x="289"/>
        <item x="301"/>
        <item x="176"/>
        <item x="6"/>
        <item x="295"/>
        <item x="288"/>
        <item x="49"/>
        <item x="201"/>
        <item x="168"/>
        <item x="222"/>
        <item x="119"/>
        <item x="42"/>
        <item x="34"/>
        <item x="24"/>
        <item x="264"/>
        <item x="56"/>
        <item x="158"/>
        <item x="135"/>
        <item x="198"/>
        <item x="180"/>
        <item x="355"/>
        <item x="15"/>
        <item x="30"/>
        <item x="105"/>
        <item x="75"/>
        <item x="186"/>
        <item x="269"/>
        <item x="94"/>
        <item x="71"/>
        <item x="45"/>
        <item x="367"/>
        <item x="166"/>
        <item x="164"/>
        <item x="11"/>
        <item x="233"/>
        <item x="282"/>
        <item x="224"/>
        <item x="80"/>
        <item x="286"/>
        <item x="2"/>
        <item x="76"/>
        <item x="361"/>
        <item x="40"/>
        <item x="181"/>
        <item x="225"/>
        <item x="375"/>
        <item x="102"/>
        <item x="298"/>
        <item x="8"/>
        <item x="218"/>
        <item x="272"/>
        <item x="331"/>
        <item x="162"/>
        <item x="0"/>
        <item x="263"/>
        <item x="104"/>
        <item x="189"/>
        <item x="348"/>
        <item x="328"/>
        <item x="27"/>
        <item x="204"/>
        <item x="211"/>
        <item x="259"/>
        <item x="85"/>
        <item x="330"/>
        <item x="306"/>
        <item x="110"/>
        <item x="373"/>
        <item x="128"/>
        <item x="7"/>
        <item x="309"/>
        <item x="183"/>
        <item x="327"/>
        <item x="129"/>
        <item x="92"/>
        <item x="278"/>
        <item x="210"/>
        <item x="347"/>
        <item x="260"/>
        <item x="376"/>
        <item x="95"/>
        <item x="136"/>
        <item x="120"/>
        <item x="1"/>
        <item x="5"/>
        <item x="41"/>
        <item x="353"/>
        <item x="345"/>
        <item x="321"/>
        <item x="318"/>
        <item x="142"/>
        <item x="197"/>
        <item x="111"/>
        <item x="141"/>
        <item x="307"/>
        <item x="253"/>
        <item x="229"/>
        <item x="291"/>
        <item x="316"/>
        <item x="51"/>
        <item x="294"/>
        <item x="114"/>
        <item x="31"/>
        <item x="333"/>
        <item x="339"/>
        <item x="121"/>
        <item x="60"/>
        <item x="67"/>
        <item x="134"/>
        <item x="126"/>
        <item x="65"/>
        <item x="107"/>
        <item x="187"/>
        <item x="84"/>
        <item x="21"/>
        <item x="199"/>
        <item x="283"/>
        <item x="150"/>
        <item x="9"/>
        <item x="131"/>
        <item x="212"/>
        <item x="235"/>
        <item x="125"/>
        <item x="127"/>
        <item x="231"/>
        <item x="325"/>
        <item x="161"/>
        <item x="242"/>
        <item x="296"/>
        <item x="220"/>
        <item x="178"/>
        <item x="115"/>
        <item x="346"/>
        <item x="145"/>
        <item x="103"/>
        <item x="252"/>
        <item x="33"/>
        <item x="191"/>
        <item x="118"/>
        <item x="228"/>
        <item x="88"/>
        <item x="299"/>
        <item x="179"/>
        <item x="332"/>
        <item x="357"/>
        <item x="344"/>
        <item x="173"/>
        <item x="22"/>
        <item x="302"/>
        <item x="368"/>
        <item x="343"/>
        <item x="165"/>
        <item x="143"/>
        <item x="140"/>
        <item x="243"/>
        <item x="123"/>
        <item x="354"/>
        <item x="362"/>
        <item x="63"/>
        <item x="317"/>
        <item x="227"/>
        <item x="304"/>
        <item x="217"/>
        <item x="52"/>
        <item x="89"/>
        <item x="350"/>
        <item x="281"/>
        <item x="194"/>
        <item x="12"/>
        <item x="205"/>
        <item x="315"/>
        <item x="174"/>
        <item x="44"/>
        <item x="359"/>
        <item x="35"/>
        <item x="137"/>
        <item x="285"/>
        <item x="236"/>
        <item x="371"/>
        <item x="10"/>
        <item x="372"/>
        <item x="290"/>
        <item x="159"/>
        <item x="147"/>
        <item x="43"/>
      </items>
    </pivotField>
    <pivotField subtotalTop="0" showAll="0" defaultSubtotal="0">
      <items count="12">
        <item x="4"/>
        <item x="5"/>
        <item x="2"/>
        <item x="0"/>
        <item x="1"/>
        <item x="6"/>
        <item x="8"/>
        <item x="7"/>
        <item x="3"/>
        <item x="10"/>
        <item x="9"/>
        <item x="11"/>
      </items>
    </pivotField>
    <pivotField numFmtId="20" showAll="0" defaultSubtotal="0"/>
    <pivotField subtotalTop="0" showAll="0" defaultSubtotal="0"/>
    <pivotField numFmtId="14" showAll="0" defaultSubtotal="0"/>
    <pivotField numFmtId="20" showAll="0" defaultSubtotal="0"/>
    <pivotField showAll="0" defaultSubtotal="0"/>
    <pivotField showAll="0" defaultSubtotal="0"/>
    <pivotField showAll="0" defaultSubtotal="0">
      <items count="8">
        <item x="1"/>
        <item x="5"/>
        <item x="6"/>
        <item x="0"/>
        <item x="7"/>
        <item x="4"/>
        <item x="2"/>
        <item x="3"/>
      </items>
    </pivotField>
    <pivotField showAll="0" defaultSubtotal="0">
      <items count="2">
        <item x="1"/>
        <item x="0"/>
      </items>
    </pivotField>
    <pivotField showAll="0" defaultSubtotal="0"/>
    <pivotField axis="axisRow" showAll="0" defaultSubtotal="0">
      <items count="3">
        <item x="0"/>
        <item x="1"/>
        <item x="2"/>
      </items>
    </pivotField>
    <pivotField showAll="0" defaultSubtotal="0"/>
    <pivotField showAll="0" defaultSubtotal="0"/>
    <pivotField numFmtId="164" showAll="0" defaultSubtotal="0"/>
    <pivotField numFmtId="170" subtotalTop="0" showAll="0" defaultSubtotal="0"/>
    <pivotField numFmtId="170" subtotalTop="0" showAll="0" defaultSubtotal="0"/>
    <pivotField subtotalTop="0" showAll="0" defaultSubtotal="0"/>
    <pivotField numFmtId="170" subtotalTop="0" showAll="0" defaultSubtotal="0"/>
    <pivotField numFmtId="170" subtotalTop="0" showAll="0" defaultSubtotal="0"/>
    <pivotField subtotalTop="0" showAll="0" defaultSubtotal="0">
      <items count="2">
        <item x="0"/>
        <item x="1"/>
      </items>
    </pivotField>
    <pivotField subtotalTop="0" showAll="0" defaultSubtotal="0">
      <items count="14">
        <item x="0"/>
        <item x="1"/>
        <item x="2"/>
        <item x="3"/>
        <item x="4"/>
        <item x="5"/>
        <item x="6"/>
        <item x="7"/>
        <item x="8"/>
        <item x="9"/>
        <item x="10"/>
        <item x="11"/>
        <item x="12"/>
        <item x="13"/>
      </items>
    </pivotField>
    <pivotField subtotalTop="0" showAll="0" defaultSubtotal="0">
      <items count="4">
        <item x="0"/>
        <item x="1"/>
        <item x="2"/>
        <item x="3"/>
      </items>
    </pivotField>
  </pivotFields>
  <rowFields count="1">
    <field x="18"/>
  </rowFields>
  <rowItems count="3">
    <i>
      <x/>
    </i>
    <i>
      <x v="1"/>
    </i>
    <i>
      <x v="2"/>
    </i>
  </rowItems>
  <colItems count="1">
    <i/>
  </colItems>
  <dataFields count="1">
    <dataField name="Count of OrderID" fld="0"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C1D134-CFB0-EA49-A83B-7860BEA51ECF}" name="OnTimeDelivery" cacheId="3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Time Flag">
  <location ref="C52:D54" firstHeaderRow="1" firstDataRow="1" firstDataCol="1"/>
  <pivotFields count="30">
    <pivotField dataField="1" showAll="0" defaultSubtotal="0"/>
    <pivotField showAll="0" defaultSubtotal="0"/>
    <pivotField showAll="0" defaultSubtotal="0"/>
    <pivotField subtotalTop="0" showAll="0" defaultSubtotal="0"/>
    <pivotField showAll="0" defaultSubtotal="0"/>
    <pivotField showAll="0" defaultSubtotal="0">
      <items count="13">
        <item x="2"/>
        <item x="5"/>
        <item x="3"/>
        <item x="9"/>
        <item x="4"/>
        <item x="12"/>
        <item x="11"/>
        <item x="8"/>
        <item x="6"/>
        <item x="0"/>
        <item x="7"/>
        <item x="1"/>
        <item x="10"/>
      </items>
    </pivotField>
    <pivotField showAll="0" defaultSubtotal="0"/>
    <pivotField numFmtId="14" showAll="0" defaultSubtotal="0">
      <items count="380">
        <item x="177"/>
        <item x="247"/>
        <item x="29"/>
        <item x="163"/>
        <item x="195"/>
        <item x="293"/>
        <item x="86"/>
        <item x="326"/>
        <item x="156"/>
        <item x="234"/>
        <item x="251"/>
        <item x="152"/>
        <item x="91"/>
        <item x="244"/>
        <item x="337"/>
        <item x="276"/>
        <item x="38"/>
        <item x="214"/>
        <item x="358"/>
        <item x="172"/>
        <item x="230"/>
        <item x="157"/>
        <item x="16"/>
        <item x="267"/>
        <item x="369"/>
        <item x="32"/>
        <item x="160"/>
        <item x="360"/>
        <item x="209"/>
        <item x="287"/>
        <item x="270"/>
        <item x="3"/>
        <item x="379"/>
        <item x="72"/>
        <item x="335"/>
        <item x="149"/>
        <item x="14"/>
        <item x="319"/>
        <item x="64"/>
        <item x="153"/>
        <item x="122"/>
        <item x="148"/>
        <item x="13"/>
        <item x="239"/>
        <item x="68"/>
        <item x="378"/>
        <item x="109"/>
        <item x="254"/>
        <item x="365"/>
        <item x="238"/>
        <item x="66"/>
        <item x="61"/>
        <item x="87"/>
        <item x="133"/>
        <item x="100"/>
        <item x="279"/>
        <item x="223"/>
        <item x="311"/>
        <item x="146"/>
        <item x="36"/>
        <item x="19"/>
        <item x="18"/>
        <item x="341"/>
        <item x="312"/>
        <item x="280"/>
        <item x="232"/>
        <item x="262"/>
        <item x="74"/>
        <item x="246"/>
        <item x="292"/>
        <item x="266"/>
        <item x="190"/>
        <item x="108"/>
        <item x="151"/>
        <item x="117"/>
        <item x="206"/>
        <item x="248"/>
        <item x="23"/>
        <item x="273"/>
        <item x="215"/>
        <item x="366"/>
        <item x="226"/>
        <item x="184"/>
        <item x="255"/>
        <item x="240"/>
        <item x="277"/>
        <item x="208"/>
        <item x="28"/>
        <item x="213"/>
        <item x="188"/>
        <item x="58"/>
        <item x="340"/>
        <item x="356"/>
        <item x="17"/>
        <item x="271"/>
        <item x="216"/>
        <item x="265"/>
        <item x="200"/>
        <item x="377"/>
        <item x="69"/>
        <item x="193"/>
        <item x="323"/>
        <item x="20"/>
        <item x="48"/>
        <item x="268"/>
        <item x="39"/>
        <item x="322"/>
        <item x="363"/>
        <item x="314"/>
        <item x="320"/>
        <item x="77"/>
        <item x="106"/>
        <item x="96"/>
        <item x="47"/>
        <item x="62"/>
        <item x="26"/>
        <item x="93"/>
        <item x="112"/>
        <item x="313"/>
        <item x="185"/>
        <item x="78"/>
        <item x="37"/>
        <item x="329"/>
        <item x="261"/>
        <item x="97"/>
        <item x="113"/>
        <item x="57"/>
        <item x="324"/>
        <item x="154"/>
        <item x="308"/>
        <item x="310"/>
        <item x="207"/>
        <item x="99"/>
        <item x="351"/>
        <item x="364"/>
        <item x="284"/>
        <item x="342"/>
        <item x="132"/>
        <item x="374"/>
        <item x="139"/>
        <item x="124"/>
        <item x="79"/>
        <item x="169"/>
        <item x="275"/>
        <item x="336"/>
        <item x="245"/>
        <item x="221"/>
        <item x="203"/>
        <item x="54"/>
        <item x="59"/>
        <item x="155"/>
        <item x="192"/>
        <item x="297"/>
        <item x="274"/>
        <item x="82"/>
        <item x="50"/>
        <item x="98"/>
        <item x="370"/>
        <item x="182"/>
        <item x="55"/>
        <item x="334"/>
        <item x="138"/>
        <item x="101"/>
        <item x="144"/>
        <item x="70"/>
        <item x="130"/>
        <item x="46"/>
        <item x="349"/>
        <item x="257"/>
        <item x="25"/>
        <item x="258"/>
        <item x="175"/>
        <item x="90"/>
        <item x="53"/>
        <item x="83"/>
        <item x="196"/>
        <item x="303"/>
        <item x="300"/>
        <item x="250"/>
        <item x="4"/>
        <item x="338"/>
        <item x="249"/>
        <item x="81"/>
        <item x="167"/>
        <item x="170"/>
        <item x="305"/>
        <item x="241"/>
        <item x="171"/>
        <item x="116"/>
        <item x="73"/>
        <item x="202"/>
        <item x="256"/>
        <item x="352"/>
        <item x="219"/>
        <item x="237"/>
        <item x="289"/>
        <item x="301"/>
        <item x="176"/>
        <item x="6"/>
        <item x="295"/>
        <item x="288"/>
        <item x="49"/>
        <item x="201"/>
        <item x="168"/>
        <item x="222"/>
        <item x="119"/>
        <item x="42"/>
        <item x="34"/>
        <item x="24"/>
        <item x="264"/>
        <item x="56"/>
        <item x="158"/>
        <item x="135"/>
        <item x="198"/>
        <item x="180"/>
        <item x="355"/>
        <item x="15"/>
        <item x="30"/>
        <item x="105"/>
        <item x="75"/>
        <item x="186"/>
        <item x="269"/>
        <item x="94"/>
        <item x="71"/>
        <item x="45"/>
        <item x="367"/>
        <item x="166"/>
        <item x="164"/>
        <item x="11"/>
        <item x="233"/>
        <item x="282"/>
        <item x="224"/>
        <item x="80"/>
        <item x="286"/>
        <item x="2"/>
        <item x="76"/>
        <item x="361"/>
        <item x="40"/>
        <item x="181"/>
        <item x="225"/>
        <item x="375"/>
        <item x="102"/>
        <item x="298"/>
        <item x="8"/>
        <item x="218"/>
        <item x="272"/>
        <item x="331"/>
        <item x="162"/>
        <item x="0"/>
        <item x="263"/>
        <item x="104"/>
        <item x="189"/>
        <item x="348"/>
        <item x="328"/>
        <item x="27"/>
        <item x="204"/>
        <item x="211"/>
        <item x="259"/>
        <item x="85"/>
        <item x="330"/>
        <item x="306"/>
        <item x="110"/>
        <item x="373"/>
        <item x="128"/>
        <item x="7"/>
        <item x="309"/>
        <item x="183"/>
        <item x="327"/>
        <item x="129"/>
        <item x="92"/>
        <item x="278"/>
        <item x="210"/>
        <item x="347"/>
        <item x="260"/>
        <item x="376"/>
        <item x="95"/>
        <item x="136"/>
        <item x="120"/>
        <item x="1"/>
        <item x="5"/>
        <item x="41"/>
        <item x="353"/>
        <item x="345"/>
        <item x="321"/>
        <item x="318"/>
        <item x="142"/>
        <item x="197"/>
        <item x="111"/>
        <item x="141"/>
        <item x="307"/>
        <item x="253"/>
        <item x="229"/>
        <item x="291"/>
        <item x="316"/>
        <item x="51"/>
        <item x="294"/>
        <item x="114"/>
        <item x="31"/>
        <item x="333"/>
        <item x="339"/>
        <item x="121"/>
        <item x="60"/>
        <item x="67"/>
        <item x="134"/>
        <item x="126"/>
        <item x="65"/>
        <item x="107"/>
        <item x="187"/>
        <item x="84"/>
        <item x="21"/>
        <item x="199"/>
        <item x="283"/>
        <item x="150"/>
        <item x="9"/>
        <item x="131"/>
        <item x="212"/>
        <item x="235"/>
        <item x="125"/>
        <item x="127"/>
        <item x="231"/>
        <item x="325"/>
        <item x="161"/>
        <item x="242"/>
        <item x="296"/>
        <item x="220"/>
        <item x="178"/>
        <item x="115"/>
        <item x="346"/>
        <item x="145"/>
        <item x="103"/>
        <item x="252"/>
        <item x="33"/>
        <item x="191"/>
        <item x="118"/>
        <item x="228"/>
        <item x="88"/>
        <item x="299"/>
        <item x="179"/>
        <item x="332"/>
        <item x="357"/>
        <item x="344"/>
        <item x="173"/>
        <item x="22"/>
        <item x="302"/>
        <item x="368"/>
        <item x="343"/>
        <item x="165"/>
        <item x="143"/>
        <item x="140"/>
        <item x="243"/>
        <item x="123"/>
        <item x="354"/>
        <item x="362"/>
        <item x="63"/>
        <item x="317"/>
        <item x="227"/>
        <item x="304"/>
        <item x="217"/>
        <item x="52"/>
        <item x="89"/>
        <item x="350"/>
        <item x="281"/>
        <item x="194"/>
        <item x="12"/>
        <item x="205"/>
        <item x="315"/>
        <item x="174"/>
        <item x="44"/>
        <item x="359"/>
        <item x="35"/>
        <item x="137"/>
        <item x="285"/>
        <item x="236"/>
        <item x="371"/>
        <item x="10"/>
        <item x="372"/>
        <item x="290"/>
        <item x="159"/>
        <item x="147"/>
        <item x="43"/>
      </items>
    </pivotField>
    <pivotField subtotalTop="0" showAll="0" defaultSubtotal="0">
      <items count="12">
        <item x="4"/>
        <item x="5"/>
        <item x="2"/>
        <item x="0"/>
        <item x="1"/>
        <item x="6"/>
        <item x="8"/>
        <item x="7"/>
        <item x="3"/>
        <item x="10"/>
        <item x="9"/>
        <item x="11"/>
      </items>
    </pivotField>
    <pivotField numFmtId="20" showAll="0" defaultSubtotal="0"/>
    <pivotField subtotalTop="0" showAll="0" defaultSubtotal="0"/>
    <pivotField numFmtId="14" showAll="0" defaultSubtotal="0"/>
    <pivotField numFmtId="20" showAll="0" defaultSubtotal="0"/>
    <pivotField showAll="0" defaultSubtotal="0"/>
    <pivotField showAll="0" defaultSubtotal="0"/>
    <pivotField showAll="0" defaultSubtotal="0">
      <items count="8">
        <item x="1"/>
        <item x="5"/>
        <item x="6"/>
        <item x="0"/>
        <item x="7"/>
        <item x="4"/>
        <item x="2"/>
        <item x="3"/>
      </items>
    </pivotField>
    <pivotField showAll="0" defaultSubtotal="0">
      <items count="2">
        <item x="1"/>
        <item x="0"/>
      </items>
    </pivotField>
    <pivotField showAll="0" defaultSubtotal="0"/>
    <pivotField showAll="0" defaultSubtotal="0"/>
    <pivotField showAll="0" defaultSubtotal="0"/>
    <pivotField showAll="0" defaultSubtotal="0"/>
    <pivotField numFmtId="164" showAll="0" defaultSubtotal="0"/>
    <pivotField numFmtId="170" subtotalTop="0" showAll="0" defaultSubtotal="0"/>
    <pivotField numFmtId="170" subtotalTop="0" showAll="0" defaultSubtotal="0"/>
    <pivotField subtotalTop="0" showAll="0" defaultSubtotal="0"/>
    <pivotField numFmtId="170" subtotalTop="0" showAll="0" defaultSubtotal="0"/>
    <pivotField numFmtId="170" subtotalTop="0" showAll="0" defaultSubtotal="0"/>
    <pivotField axis="axisRow" subtotalTop="0" showAll="0" defaultSubtotal="0">
      <items count="2">
        <item x="0"/>
        <item x="1"/>
      </items>
    </pivotField>
    <pivotField subtotalTop="0" showAll="0" defaultSubtotal="0">
      <items count="14">
        <item x="0"/>
        <item x="1"/>
        <item x="2"/>
        <item x="3"/>
        <item x="4"/>
        <item x="5"/>
        <item x="6"/>
        <item x="7"/>
        <item x="8"/>
        <item x="9"/>
        <item x="10"/>
        <item x="11"/>
        <item x="12"/>
        <item x="13"/>
      </items>
    </pivotField>
    <pivotField subtotalTop="0" showAll="0" defaultSubtotal="0">
      <items count="4">
        <item x="0"/>
        <item x="1"/>
        <item x="2"/>
        <item x="3"/>
      </items>
    </pivotField>
  </pivotFields>
  <rowFields count="1">
    <field x="27"/>
  </rowFields>
  <rowItems count="2">
    <i>
      <x/>
    </i>
    <i>
      <x v="1"/>
    </i>
  </rowItems>
  <colItems count="1">
    <i/>
  </colItems>
  <dataFields count="1">
    <dataField name="Count of OrderID" fld="0" subtotal="count" showDataAs="percentOfTotal" baseField="0" baseItem="0" numFmtId="1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7" count="1" selected="0">
            <x v="0"/>
          </reference>
        </references>
      </pivotArea>
    </chartFormat>
    <chartFormat chart="6" format="6">
      <pivotArea type="data" outline="0" fieldPosition="0">
        <references count="2">
          <reference field="4294967294" count="1" selected="0">
            <x v="0"/>
          </reference>
          <reference field="2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ABFD9A-593C-9C48-B3BB-2EBF59CD545B}" name="ChannelBreakdown" cacheId="3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Channel">
  <location ref="C42:D49" firstHeaderRow="1" firstDataRow="1" firstDataCol="1"/>
  <pivotFields count="30">
    <pivotField showAll="0" defaultSubtotal="0"/>
    <pivotField showAll="0" defaultSubtotal="0"/>
    <pivotField showAll="0" defaultSubtotal="0"/>
    <pivotField subtotalTop="0" showAll="0" defaultSubtotal="0"/>
    <pivotField showAll="0" defaultSubtotal="0"/>
    <pivotField showAll="0" defaultSubtotal="0">
      <items count="13">
        <item x="2"/>
        <item x="5"/>
        <item x="3"/>
        <item x="9"/>
        <item x="4"/>
        <item x="12"/>
        <item x="11"/>
        <item x="8"/>
        <item x="6"/>
        <item x="0"/>
        <item x="7"/>
        <item x="1"/>
        <item x="10"/>
      </items>
    </pivotField>
    <pivotField showAll="0" defaultSubtotal="0"/>
    <pivotField numFmtId="14" showAll="0" defaultSubtotal="0">
      <items count="380">
        <item x="177"/>
        <item x="247"/>
        <item x="29"/>
        <item x="163"/>
        <item x="195"/>
        <item x="293"/>
        <item x="86"/>
        <item x="326"/>
        <item x="156"/>
        <item x="234"/>
        <item x="251"/>
        <item x="152"/>
        <item x="91"/>
        <item x="244"/>
        <item x="337"/>
        <item x="276"/>
        <item x="38"/>
        <item x="214"/>
        <item x="358"/>
        <item x="172"/>
        <item x="230"/>
        <item x="157"/>
        <item x="16"/>
        <item x="267"/>
        <item x="369"/>
        <item x="32"/>
        <item x="160"/>
        <item x="360"/>
        <item x="209"/>
        <item x="287"/>
        <item x="270"/>
        <item x="3"/>
        <item x="379"/>
        <item x="72"/>
        <item x="335"/>
        <item x="149"/>
        <item x="14"/>
        <item x="319"/>
        <item x="64"/>
        <item x="153"/>
        <item x="122"/>
        <item x="148"/>
        <item x="13"/>
        <item x="239"/>
        <item x="68"/>
        <item x="378"/>
        <item x="109"/>
        <item x="254"/>
        <item x="365"/>
        <item x="238"/>
        <item x="66"/>
        <item x="61"/>
        <item x="87"/>
        <item x="133"/>
        <item x="100"/>
        <item x="279"/>
        <item x="223"/>
        <item x="311"/>
        <item x="146"/>
        <item x="36"/>
        <item x="19"/>
        <item x="18"/>
        <item x="341"/>
        <item x="312"/>
        <item x="280"/>
        <item x="232"/>
        <item x="262"/>
        <item x="74"/>
        <item x="246"/>
        <item x="292"/>
        <item x="266"/>
        <item x="190"/>
        <item x="108"/>
        <item x="151"/>
        <item x="117"/>
        <item x="206"/>
        <item x="248"/>
        <item x="23"/>
        <item x="273"/>
        <item x="215"/>
        <item x="366"/>
        <item x="226"/>
        <item x="184"/>
        <item x="255"/>
        <item x="240"/>
        <item x="277"/>
        <item x="208"/>
        <item x="28"/>
        <item x="213"/>
        <item x="188"/>
        <item x="58"/>
        <item x="340"/>
        <item x="356"/>
        <item x="17"/>
        <item x="271"/>
        <item x="216"/>
        <item x="265"/>
        <item x="200"/>
        <item x="377"/>
        <item x="69"/>
        <item x="193"/>
        <item x="323"/>
        <item x="20"/>
        <item x="48"/>
        <item x="268"/>
        <item x="39"/>
        <item x="322"/>
        <item x="363"/>
        <item x="314"/>
        <item x="320"/>
        <item x="77"/>
        <item x="106"/>
        <item x="96"/>
        <item x="47"/>
        <item x="62"/>
        <item x="26"/>
        <item x="93"/>
        <item x="112"/>
        <item x="313"/>
        <item x="185"/>
        <item x="78"/>
        <item x="37"/>
        <item x="329"/>
        <item x="261"/>
        <item x="97"/>
        <item x="113"/>
        <item x="57"/>
        <item x="324"/>
        <item x="154"/>
        <item x="308"/>
        <item x="310"/>
        <item x="207"/>
        <item x="99"/>
        <item x="351"/>
        <item x="364"/>
        <item x="284"/>
        <item x="342"/>
        <item x="132"/>
        <item x="374"/>
        <item x="139"/>
        <item x="124"/>
        <item x="79"/>
        <item x="169"/>
        <item x="275"/>
        <item x="336"/>
        <item x="245"/>
        <item x="221"/>
        <item x="203"/>
        <item x="54"/>
        <item x="59"/>
        <item x="155"/>
        <item x="192"/>
        <item x="297"/>
        <item x="274"/>
        <item x="82"/>
        <item x="50"/>
        <item x="98"/>
        <item x="370"/>
        <item x="182"/>
        <item x="55"/>
        <item x="334"/>
        <item x="138"/>
        <item x="101"/>
        <item x="144"/>
        <item x="70"/>
        <item x="130"/>
        <item x="46"/>
        <item x="349"/>
        <item x="257"/>
        <item x="25"/>
        <item x="258"/>
        <item x="175"/>
        <item x="90"/>
        <item x="53"/>
        <item x="83"/>
        <item x="196"/>
        <item x="303"/>
        <item x="300"/>
        <item x="250"/>
        <item x="4"/>
        <item x="338"/>
        <item x="249"/>
        <item x="81"/>
        <item x="167"/>
        <item x="170"/>
        <item x="305"/>
        <item x="241"/>
        <item x="171"/>
        <item x="116"/>
        <item x="73"/>
        <item x="202"/>
        <item x="256"/>
        <item x="352"/>
        <item x="219"/>
        <item x="237"/>
        <item x="289"/>
        <item x="301"/>
        <item x="176"/>
        <item x="6"/>
        <item x="295"/>
        <item x="288"/>
        <item x="49"/>
        <item x="201"/>
        <item x="168"/>
        <item x="222"/>
        <item x="119"/>
        <item x="42"/>
        <item x="34"/>
        <item x="24"/>
        <item x="264"/>
        <item x="56"/>
        <item x="158"/>
        <item x="135"/>
        <item x="198"/>
        <item x="180"/>
        <item x="355"/>
        <item x="15"/>
        <item x="30"/>
        <item x="105"/>
        <item x="75"/>
        <item x="186"/>
        <item x="269"/>
        <item x="94"/>
        <item x="71"/>
        <item x="45"/>
        <item x="367"/>
        <item x="166"/>
        <item x="164"/>
        <item x="11"/>
        <item x="233"/>
        <item x="282"/>
        <item x="224"/>
        <item x="80"/>
        <item x="286"/>
        <item x="2"/>
        <item x="76"/>
        <item x="361"/>
        <item x="40"/>
        <item x="181"/>
        <item x="225"/>
        <item x="375"/>
        <item x="102"/>
        <item x="298"/>
        <item x="8"/>
        <item x="218"/>
        <item x="272"/>
        <item x="331"/>
        <item x="162"/>
        <item x="0"/>
        <item x="263"/>
        <item x="104"/>
        <item x="189"/>
        <item x="348"/>
        <item x="328"/>
        <item x="27"/>
        <item x="204"/>
        <item x="211"/>
        <item x="259"/>
        <item x="85"/>
        <item x="330"/>
        <item x="306"/>
        <item x="110"/>
        <item x="373"/>
        <item x="128"/>
        <item x="7"/>
        <item x="309"/>
        <item x="183"/>
        <item x="327"/>
        <item x="129"/>
        <item x="92"/>
        <item x="278"/>
        <item x="210"/>
        <item x="347"/>
        <item x="260"/>
        <item x="376"/>
        <item x="95"/>
        <item x="136"/>
        <item x="120"/>
        <item x="1"/>
        <item x="5"/>
        <item x="41"/>
        <item x="353"/>
        <item x="345"/>
        <item x="321"/>
        <item x="318"/>
        <item x="142"/>
        <item x="197"/>
        <item x="111"/>
        <item x="141"/>
        <item x="307"/>
        <item x="253"/>
        <item x="229"/>
        <item x="291"/>
        <item x="316"/>
        <item x="51"/>
        <item x="294"/>
        <item x="114"/>
        <item x="31"/>
        <item x="333"/>
        <item x="339"/>
        <item x="121"/>
        <item x="60"/>
        <item x="67"/>
        <item x="134"/>
        <item x="126"/>
        <item x="65"/>
        <item x="107"/>
        <item x="187"/>
        <item x="84"/>
        <item x="21"/>
        <item x="199"/>
        <item x="283"/>
        <item x="150"/>
        <item x="9"/>
        <item x="131"/>
        <item x="212"/>
        <item x="235"/>
        <item x="125"/>
        <item x="127"/>
        <item x="231"/>
        <item x="325"/>
        <item x="161"/>
        <item x="242"/>
        <item x="296"/>
        <item x="220"/>
        <item x="178"/>
        <item x="115"/>
        <item x="346"/>
        <item x="145"/>
        <item x="103"/>
        <item x="252"/>
        <item x="33"/>
        <item x="191"/>
        <item x="118"/>
        <item x="228"/>
        <item x="88"/>
        <item x="299"/>
        <item x="179"/>
        <item x="332"/>
        <item x="357"/>
        <item x="344"/>
        <item x="173"/>
        <item x="22"/>
        <item x="302"/>
        <item x="368"/>
        <item x="343"/>
        <item x="165"/>
        <item x="143"/>
        <item x="140"/>
        <item x="243"/>
        <item x="123"/>
        <item x="354"/>
        <item x="362"/>
        <item x="63"/>
        <item x="317"/>
        <item x="227"/>
        <item x="304"/>
        <item x="217"/>
        <item x="52"/>
        <item x="89"/>
        <item x="350"/>
        <item x="281"/>
        <item x="194"/>
        <item x="12"/>
        <item x="205"/>
        <item x="315"/>
        <item x="174"/>
        <item x="44"/>
        <item x="359"/>
        <item x="35"/>
        <item x="137"/>
        <item x="285"/>
        <item x="236"/>
        <item x="371"/>
        <item x="10"/>
        <item x="372"/>
        <item x="290"/>
        <item x="159"/>
        <item x="147"/>
        <item x="43"/>
      </items>
    </pivotField>
    <pivotField subtotalTop="0" showAll="0" defaultSubtotal="0">
      <items count="12">
        <item x="4"/>
        <item x="5"/>
        <item x="2"/>
        <item x="0"/>
        <item x="1"/>
        <item x="6"/>
        <item x="8"/>
        <item x="7"/>
        <item x="3"/>
        <item x="10"/>
        <item x="9"/>
        <item x="11"/>
      </items>
    </pivotField>
    <pivotField numFmtId="20" showAll="0" defaultSubtotal="0"/>
    <pivotField subtotalTop="0" showAll="0" defaultSubtotal="0"/>
    <pivotField numFmtId="14" showAll="0" defaultSubtotal="0"/>
    <pivotField numFmtId="20" showAll="0" defaultSubtotal="0"/>
    <pivotField showAll="0" defaultSubtotal="0"/>
    <pivotField showAll="0" defaultSubtotal="0"/>
    <pivotField showAll="0" defaultSubtotal="0">
      <items count="8">
        <item x="1"/>
        <item x="5"/>
        <item x="6"/>
        <item x="0"/>
        <item x="7"/>
        <item x="4"/>
        <item x="2"/>
        <item x="3"/>
      </items>
    </pivotField>
    <pivotField showAll="0" defaultSubtotal="0">
      <items count="2">
        <item x="1"/>
        <item x="0"/>
      </items>
    </pivotField>
    <pivotField showAll="0" defaultSubtotal="0"/>
    <pivotField showAll="0" defaultSubtotal="0"/>
    <pivotField axis="axisRow" showAll="0" sortType="descending" defaultSubtotal="0">
      <items count="7">
        <item x="6"/>
        <item x="3"/>
        <item x="4"/>
        <item x="5"/>
        <item x="2"/>
        <item x="1"/>
        <item x="0"/>
      </items>
      <autoSortScope>
        <pivotArea dataOnly="0" outline="0" fieldPosition="0">
          <references count="1">
            <reference field="4294967294" count="1" selected="0">
              <x v="0"/>
            </reference>
          </references>
        </pivotArea>
      </autoSortScope>
    </pivotField>
    <pivotField showAll="0" defaultSubtotal="0"/>
    <pivotField dataField="1" numFmtId="164" showAll="0" defaultSubtotal="0"/>
    <pivotField numFmtId="170" subtotalTop="0" showAll="0" defaultSubtotal="0"/>
    <pivotField numFmtId="170" subtotalTop="0" showAll="0" defaultSubtotal="0"/>
    <pivotField subtotalTop="0" showAll="0" defaultSubtotal="0"/>
    <pivotField numFmtId="170" subtotalTop="0" showAll="0" defaultSubtotal="0"/>
    <pivotField numFmtId="170" subtotalTop="0" showAll="0" defaultSubtotal="0"/>
    <pivotField subtotalTop="0"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4">
        <item x="0"/>
        <item x="1"/>
        <item x="2"/>
        <item x="3"/>
      </items>
    </pivotField>
  </pivotFields>
  <rowFields count="1">
    <field x="19"/>
  </rowFields>
  <rowItems count="7">
    <i>
      <x v="5"/>
    </i>
    <i>
      <x v="6"/>
    </i>
    <i>
      <x v="1"/>
    </i>
    <i>
      <x v="3"/>
    </i>
    <i>
      <x v="4"/>
    </i>
    <i>
      <x v="2"/>
    </i>
    <i>
      <x/>
    </i>
  </rowItems>
  <colItems count="1">
    <i/>
  </colItems>
  <dataFields count="1">
    <dataField name="Sum of Sales" fld="21"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463E22-E9DB-8E47-B8E4-780F4B20E3DB}" name="GenderSplit" cacheId="3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Gender">
  <location ref="C37:D39" firstHeaderRow="1" firstDataRow="1" firstDataCol="1"/>
  <pivotFields count="30">
    <pivotField dataField="1" showAll="0" defaultSubtotal="0"/>
    <pivotField showAll="0" defaultSubtotal="0"/>
    <pivotField showAll="0" defaultSubtotal="0"/>
    <pivotField subtotalTop="0" showAll="0" defaultSubtotal="0"/>
    <pivotField showAll="0" defaultSubtotal="0"/>
    <pivotField showAll="0" defaultSubtotal="0">
      <items count="13">
        <item x="2"/>
        <item x="5"/>
        <item x="3"/>
        <item x="9"/>
        <item x="4"/>
        <item x="12"/>
        <item x="11"/>
        <item x="8"/>
        <item x="6"/>
        <item x="0"/>
        <item x="7"/>
        <item x="1"/>
        <item x="10"/>
      </items>
    </pivotField>
    <pivotField showAll="0" defaultSubtotal="0"/>
    <pivotField numFmtId="14" showAll="0" defaultSubtotal="0">
      <items count="380">
        <item x="177"/>
        <item x="247"/>
        <item x="29"/>
        <item x="163"/>
        <item x="195"/>
        <item x="293"/>
        <item x="86"/>
        <item x="326"/>
        <item x="156"/>
        <item x="234"/>
        <item x="251"/>
        <item x="152"/>
        <item x="91"/>
        <item x="244"/>
        <item x="337"/>
        <item x="276"/>
        <item x="38"/>
        <item x="214"/>
        <item x="358"/>
        <item x="172"/>
        <item x="230"/>
        <item x="157"/>
        <item x="16"/>
        <item x="267"/>
        <item x="369"/>
        <item x="32"/>
        <item x="160"/>
        <item x="360"/>
        <item x="209"/>
        <item x="287"/>
        <item x="270"/>
        <item x="3"/>
        <item x="379"/>
        <item x="72"/>
        <item x="335"/>
        <item x="149"/>
        <item x="14"/>
        <item x="319"/>
        <item x="64"/>
        <item x="153"/>
        <item x="122"/>
        <item x="148"/>
        <item x="13"/>
        <item x="239"/>
        <item x="68"/>
        <item x="378"/>
        <item x="109"/>
        <item x="254"/>
        <item x="365"/>
        <item x="238"/>
        <item x="66"/>
        <item x="61"/>
        <item x="87"/>
        <item x="133"/>
        <item x="100"/>
        <item x="279"/>
        <item x="223"/>
        <item x="311"/>
        <item x="146"/>
        <item x="36"/>
        <item x="19"/>
        <item x="18"/>
        <item x="341"/>
        <item x="312"/>
        <item x="280"/>
        <item x="232"/>
        <item x="262"/>
        <item x="74"/>
        <item x="246"/>
        <item x="292"/>
        <item x="266"/>
        <item x="190"/>
        <item x="108"/>
        <item x="151"/>
        <item x="117"/>
        <item x="206"/>
        <item x="248"/>
        <item x="23"/>
        <item x="273"/>
        <item x="215"/>
        <item x="366"/>
        <item x="226"/>
        <item x="184"/>
        <item x="255"/>
        <item x="240"/>
        <item x="277"/>
        <item x="208"/>
        <item x="28"/>
        <item x="213"/>
        <item x="188"/>
        <item x="58"/>
        <item x="340"/>
        <item x="356"/>
        <item x="17"/>
        <item x="271"/>
        <item x="216"/>
        <item x="265"/>
        <item x="200"/>
        <item x="377"/>
        <item x="69"/>
        <item x="193"/>
        <item x="323"/>
        <item x="20"/>
        <item x="48"/>
        <item x="268"/>
        <item x="39"/>
        <item x="322"/>
        <item x="363"/>
        <item x="314"/>
        <item x="320"/>
        <item x="77"/>
        <item x="106"/>
        <item x="96"/>
        <item x="47"/>
        <item x="62"/>
        <item x="26"/>
        <item x="93"/>
        <item x="112"/>
        <item x="313"/>
        <item x="185"/>
        <item x="78"/>
        <item x="37"/>
        <item x="329"/>
        <item x="261"/>
        <item x="97"/>
        <item x="113"/>
        <item x="57"/>
        <item x="324"/>
        <item x="154"/>
        <item x="308"/>
        <item x="310"/>
        <item x="207"/>
        <item x="99"/>
        <item x="351"/>
        <item x="364"/>
        <item x="284"/>
        <item x="342"/>
        <item x="132"/>
        <item x="374"/>
        <item x="139"/>
        <item x="124"/>
        <item x="79"/>
        <item x="169"/>
        <item x="275"/>
        <item x="336"/>
        <item x="245"/>
        <item x="221"/>
        <item x="203"/>
        <item x="54"/>
        <item x="59"/>
        <item x="155"/>
        <item x="192"/>
        <item x="297"/>
        <item x="274"/>
        <item x="82"/>
        <item x="50"/>
        <item x="98"/>
        <item x="370"/>
        <item x="182"/>
        <item x="55"/>
        <item x="334"/>
        <item x="138"/>
        <item x="101"/>
        <item x="144"/>
        <item x="70"/>
        <item x="130"/>
        <item x="46"/>
        <item x="349"/>
        <item x="257"/>
        <item x="25"/>
        <item x="258"/>
        <item x="175"/>
        <item x="90"/>
        <item x="53"/>
        <item x="83"/>
        <item x="196"/>
        <item x="303"/>
        <item x="300"/>
        <item x="250"/>
        <item x="4"/>
        <item x="338"/>
        <item x="249"/>
        <item x="81"/>
        <item x="167"/>
        <item x="170"/>
        <item x="305"/>
        <item x="241"/>
        <item x="171"/>
        <item x="116"/>
        <item x="73"/>
        <item x="202"/>
        <item x="256"/>
        <item x="352"/>
        <item x="219"/>
        <item x="237"/>
        <item x="289"/>
        <item x="301"/>
        <item x="176"/>
        <item x="6"/>
        <item x="295"/>
        <item x="288"/>
        <item x="49"/>
        <item x="201"/>
        <item x="168"/>
        <item x="222"/>
        <item x="119"/>
        <item x="42"/>
        <item x="34"/>
        <item x="24"/>
        <item x="264"/>
        <item x="56"/>
        <item x="158"/>
        <item x="135"/>
        <item x="198"/>
        <item x="180"/>
        <item x="355"/>
        <item x="15"/>
        <item x="30"/>
        <item x="105"/>
        <item x="75"/>
        <item x="186"/>
        <item x="269"/>
        <item x="94"/>
        <item x="71"/>
        <item x="45"/>
        <item x="367"/>
        <item x="166"/>
        <item x="164"/>
        <item x="11"/>
        <item x="233"/>
        <item x="282"/>
        <item x="224"/>
        <item x="80"/>
        <item x="286"/>
        <item x="2"/>
        <item x="76"/>
        <item x="361"/>
        <item x="40"/>
        <item x="181"/>
        <item x="225"/>
        <item x="375"/>
        <item x="102"/>
        <item x="298"/>
        <item x="8"/>
        <item x="218"/>
        <item x="272"/>
        <item x="331"/>
        <item x="162"/>
        <item x="0"/>
        <item x="263"/>
        <item x="104"/>
        <item x="189"/>
        <item x="348"/>
        <item x="328"/>
        <item x="27"/>
        <item x="204"/>
        <item x="211"/>
        <item x="259"/>
        <item x="85"/>
        <item x="330"/>
        <item x="306"/>
        <item x="110"/>
        <item x="373"/>
        <item x="128"/>
        <item x="7"/>
        <item x="309"/>
        <item x="183"/>
        <item x="327"/>
        <item x="129"/>
        <item x="92"/>
        <item x="278"/>
        <item x="210"/>
        <item x="347"/>
        <item x="260"/>
        <item x="376"/>
        <item x="95"/>
        <item x="136"/>
        <item x="120"/>
        <item x="1"/>
        <item x="5"/>
        <item x="41"/>
        <item x="353"/>
        <item x="345"/>
        <item x="321"/>
        <item x="318"/>
        <item x="142"/>
        <item x="197"/>
        <item x="111"/>
        <item x="141"/>
        <item x="307"/>
        <item x="253"/>
        <item x="229"/>
        <item x="291"/>
        <item x="316"/>
        <item x="51"/>
        <item x="294"/>
        <item x="114"/>
        <item x="31"/>
        <item x="333"/>
        <item x="339"/>
        <item x="121"/>
        <item x="60"/>
        <item x="67"/>
        <item x="134"/>
        <item x="126"/>
        <item x="65"/>
        <item x="107"/>
        <item x="187"/>
        <item x="84"/>
        <item x="21"/>
        <item x="199"/>
        <item x="283"/>
        <item x="150"/>
        <item x="9"/>
        <item x="131"/>
        <item x="212"/>
        <item x="235"/>
        <item x="125"/>
        <item x="127"/>
        <item x="231"/>
        <item x="325"/>
        <item x="161"/>
        <item x="242"/>
        <item x="296"/>
        <item x="220"/>
        <item x="178"/>
        <item x="115"/>
        <item x="346"/>
        <item x="145"/>
        <item x="103"/>
        <item x="252"/>
        <item x="33"/>
        <item x="191"/>
        <item x="118"/>
        <item x="228"/>
        <item x="88"/>
        <item x="299"/>
        <item x="179"/>
        <item x="332"/>
        <item x="357"/>
        <item x="344"/>
        <item x="173"/>
        <item x="22"/>
        <item x="302"/>
        <item x="368"/>
        <item x="343"/>
        <item x="165"/>
        <item x="143"/>
        <item x="140"/>
        <item x="243"/>
        <item x="123"/>
        <item x="354"/>
        <item x="362"/>
        <item x="63"/>
        <item x="317"/>
        <item x="227"/>
        <item x="304"/>
        <item x="217"/>
        <item x="52"/>
        <item x="89"/>
        <item x="350"/>
        <item x="281"/>
        <item x="194"/>
        <item x="12"/>
        <item x="205"/>
        <item x="315"/>
        <item x="174"/>
        <item x="44"/>
        <item x="359"/>
        <item x="35"/>
        <item x="137"/>
        <item x="285"/>
        <item x="236"/>
        <item x="371"/>
        <item x="10"/>
        <item x="372"/>
        <item x="290"/>
        <item x="159"/>
        <item x="147"/>
        <item x="43"/>
      </items>
    </pivotField>
    <pivotField subtotalTop="0" showAll="0" defaultSubtotal="0">
      <items count="12">
        <item x="4"/>
        <item x="5"/>
        <item x="2"/>
        <item x="0"/>
        <item x="1"/>
        <item x="6"/>
        <item x="8"/>
        <item x="7"/>
        <item x="3"/>
        <item x="10"/>
        <item x="9"/>
        <item x="11"/>
      </items>
    </pivotField>
    <pivotField numFmtId="20" showAll="0" defaultSubtotal="0"/>
    <pivotField subtotalTop="0" showAll="0" defaultSubtotal="0"/>
    <pivotField numFmtId="14" showAll="0" defaultSubtotal="0"/>
    <pivotField numFmtId="20" showAll="0" defaultSubtotal="0"/>
    <pivotField showAll="0" defaultSubtotal="0"/>
    <pivotField showAll="0" defaultSubtotal="0"/>
    <pivotField showAll="0" defaultSubtotal="0">
      <items count="8">
        <item x="1"/>
        <item x="5"/>
        <item x="6"/>
        <item x="0"/>
        <item x="7"/>
        <item x="4"/>
        <item x="2"/>
        <item x="3"/>
      </items>
    </pivotField>
    <pivotField axis="axisRow" showAll="0" defaultSubtotal="0">
      <items count="2">
        <item x="1"/>
        <item x="0"/>
      </items>
    </pivotField>
    <pivotField showAll="0" defaultSubtotal="0"/>
    <pivotField showAll="0" defaultSubtotal="0"/>
    <pivotField showAll="0" defaultSubtotal="0"/>
    <pivotField showAll="0" defaultSubtotal="0"/>
    <pivotField numFmtId="164" showAll="0" defaultSubtotal="0"/>
    <pivotField numFmtId="170" subtotalTop="0" showAll="0" defaultSubtotal="0"/>
    <pivotField numFmtId="170" subtotalTop="0" showAll="0" defaultSubtotal="0"/>
    <pivotField subtotalTop="0" showAll="0" defaultSubtotal="0"/>
    <pivotField numFmtId="170" subtotalTop="0" showAll="0" defaultSubtotal="0"/>
    <pivotField numFmtId="170" subtotalTop="0" showAll="0" defaultSubtotal="0"/>
    <pivotField subtotalTop="0"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4">
        <item x="0"/>
        <item x="1"/>
        <item x="2"/>
        <item x="3"/>
      </items>
    </pivotField>
  </pivotFields>
  <rowFields count="1">
    <field x="16"/>
  </rowFields>
  <rowItems count="2">
    <i>
      <x/>
    </i>
    <i>
      <x v="1"/>
    </i>
  </rowItems>
  <colItems count="1">
    <i/>
  </colItems>
  <dataFields count="1">
    <dataField name="Count of OrderID" fld="0" subtotal="count" showDataAs="percentOfTotal" baseField="0" baseItem="0" numFmtId="10"/>
  </dataFields>
  <chartFormats count="3">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6" count="1" selected="0">
            <x v="0"/>
          </reference>
        </references>
      </pivotArea>
    </chartFormat>
    <chartFormat chart="4" format="3">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EEBF98-9E47-8248-853E-B3F78CB675B4}" name="NewOrReturning" cacheId="3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New or Returning">
  <location ref="C32:D34" firstHeaderRow="1" firstDataRow="1" firstDataCol="1"/>
  <pivotFields count="30">
    <pivotField dataField="1" showAll="0" defaultSubtotal="0"/>
    <pivotField showAll="0" defaultSubtotal="0"/>
    <pivotField showAll="0" defaultSubtotal="0"/>
    <pivotField subtotalTop="0" showAll="0" defaultSubtotal="0"/>
    <pivotField showAll="0" defaultSubtotal="0"/>
    <pivotField showAll="0" defaultSubtotal="0">
      <items count="13">
        <item x="2"/>
        <item x="5"/>
        <item x="3"/>
        <item x="9"/>
        <item x="4"/>
        <item x="12"/>
        <item x="11"/>
        <item x="8"/>
        <item x="6"/>
        <item x="0"/>
        <item x="7"/>
        <item x="1"/>
        <item x="10"/>
      </items>
    </pivotField>
    <pivotField showAll="0" defaultSubtotal="0"/>
    <pivotField numFmtId="14" showAll="0" defaultSubtotal="0">
      <items count="380">
        <item x="177"/>
        <item x="247"/>
        <item x="29"/>
        <item x="163"/>
        <item x="195"/>
        <item x="293"/>
        <item x="86"/>
        <item x="326"/>
        <item x="156"/>
        <item x="234"/>
        <item x="251"/>
        <item x="152"/>
        <item x="91"/>
        <item x="244"/>
        <item x="337"/>
        <item x="276"/>
        <item x="38"/>
        <item x="214"/>
        <item x="358"/>
        <item x="172"/>
        <item x="230"/>
        <item x="157"/>
        <item x="16"/>
        <item x="267"/>
        <item x="369"/>
        <item x="32"/>
        <item x="160"/>
        <item x="360"/>
        <item x="209"/>
        <item x="287"/>
        <item x="270"/>
        <item x="3"/>
        <item x="379"/>
        <item x="72"/>
        <item x="335"/>
        <item x="149"/>
        <item x="14"/>
        <item x="319"/>
        <item x="64"/>
        <item x="153"/>
        <item x="122"/>
        <item x="148"/>
        <item x="13"/>
        <item x="239"/>
        <item x="68"/>
        <item x="378"/>
        <item x="109"/>
        <item x="254"/>
        <item x="365"/>
        <item x="238"/>
        <item x="66"/>
        <item x="61"/>
        <item x="87"/>
        <item x="133"/>
        <item x="100"/>
        <item x="279"/>
        <item x="223"/>
        <item x="311"/>
        <item x="146"/>
        <item x="36"/>
        <item x="19"/>
        <item x="18"/>
        <item x="341"/>
        <item x="312"/>
        <item x="280"/>
        <item x="232"/>
        <item x="262"/>
        <item x="74"/>
        <item x="246"/>
        <item x="292"/>
        <item x="266"/>
        <item x="190"/>
        <item x="108"/>
        <item x="151"/>
        <item x="117"/>
        <item x="206"/>
        <item x="248"/>
        <item x="23"/>
        <item x="273"/>
        <item x="215"/>
        <item x="366"/>
        <item x="226"/>
        <item x="184"/>
        <item x="255"/>
        <item x="240"/>
        <item x="277"/>
        <item x="208"/>
        <item x="28"/>
        <item x="213"/>
        <item x="188"/>
        <item x="58"/>
        <item x="340"/>
        <item x="356"/>
        <item x="17"/>
        <item x="271"/>
        <item x="216"/>
        <item x="265"/>
        <item x="200"/>
        <item x="377"/>
        <item x="69"/>
        <item x="193"/>
        <item x="323"/>
        <item x="20"/>
        <item x="48"/>
        <item x="268"/>
        <item x="39"/>
        <item x="322"/>
        <item x="363"/>
        <item x="314"/>
        <item x="320"/>
        <item x="77"/>
        <item x="106"/>
        <item x="96"/>
        <item x="47"/>
        <item x="62"/>
        <item x="26"/>
        <item x="93"/>
        <item x="112"/>
        <item x="313"/>
        <item x="185"/>
        <item x="78"/>
        <item x="37"/>
        <item x="329"/>
        <item x="261"/>
        <item x="97"/>
        <item x="113"/>
        <item x="57"/>
        <item x="324"/>
        <item x="154"/>
        <item x="308"/>
        <item x="310"/>
        <item x="207"/>
        <item x="99"/>
        <item x="351"/>
        <item x="364"/>
        <item x="284"/>
        <item x="342"/>
        <item x="132"/>
        <item x="374"/>
        <item x="139"/>
        <item x="124"/>
        <item x="79"/>
        <item x="169"/>
        <item x="275"/>
        <item x="336"/>
        <item x="245"/>
        <item x="221"/>
        <item x="203"/>
        <item x="54"/>
        <item x="59"/>
        <item x="155"/>
        <item x="192"/>
        <item x="297"/>
        <item x="274"/>
        <item x="82"/>
        <item x="50"/>
        <item x="98"/>
        <item x="370"/>
        <item x="182"/>
        <item x="55"/>
        <item x="334"/>
        <item x="138"/>
        <item x="101"/>
        <item x="144"/>
        <item x="70"/>
        <item x="130"/>
        <item x="46"/>
        <item x="349"/>
        <item x="257"/>
        <item x="25"/>
        <item x="258"/>
        <item x="175"/>
        <item x="90"/>
        <item x="53"/>
        <item x="83"/>
        <item x="196"/>
        <item x="303"/>
        <item x="300"/>
        <item x="250"/>
        <item x="4"/>
        <item x="338"/>
        <item x="249"/>
        <item x="81"/>
        <item x="167"/>
        <item x="170"/>
        <item x="305"/>
        <item x="241"/>
        <item x="171"/>
        <item x="116"/>
        <item x="73"/>
        <item x="202"/>
        <item x="256"/>
        <item x="352"/>
        <item x="219"/>
        <item x="237"/>
        <item x="289"/>
        <item x="301"/>
        <item x="176"/>
        <item x="6"/>
        <item x="295"/>
        <item x="288"/>
        <item x="49"/>
        <item x="201"/>
        <item x="168"/>
        <item x="222"/>
        <item x="119"/>
        <item x="42"/>
        <item x="34"/>
        <item x="24"/>
        <item x="264"/>
        <item x="56"/>
        <item x="158"/>
        <item x="135"/>
        <item x="198"/>
        <item x="180"/>
        <item x="355"/>
        <item x="15"/>
        <item x="30"/>
        <item x="105"/>
        <item x="75"/>
        <item x="186"/>
        <item x="269"/>
        <item x="94"/>
        <item x="71"/>
        <item x="45"/>
        <item x="367"/>
        <item x="166"/>
        <item x="164"/>
        <item x="11"/>
        <item x="233"/>
        <item x="282"/>
        <item x="224"/>
        <item x="80"/>
        <item x="286"/>
        <item x="2"/>
        <item x="76"/>
        <item x="361"/>
        <item x="40"/>
        <item x="181"/>
        <item x="225"/>
        <item x="375"/>
        <item x="102"/>
        <item x="298"/>
        <item x="8"/>
        <item x="218"/>
        <item x="272"/>
        <item x="331"/>
        <item x="162"/>
        <item x="0"/>
        <item x="263"/>
        <item x="104"/>
        <item x="189"/>
        <item x="348"/>
        <item x="328"/>
        <item x="27"/>
        <item x="204"/>
        <item x="211"/>
        <item x="259"/>
        <item x="85"/>
        <item x="330"/>
        <item x="306"/>
        <item x="110"/>
        <item x="373"/>
        <item x="128"/>
        <item x="7"/>
        <item x="309"/>
        <item x="183"/>
        <item x="327"/>
        <item x="129"/>
        <item x="92"/>
        <item x="278"/>
        <item x="210"/>
        <item x="347"/>
        <item x="260"/>
        <item x="376"/>
        <item x="95"/>
        <item x="136"/>
        <item x="120"/>
        <item x="1"/>
        <item x="5"/>
        <item x="41"/>
        <item x="353"/>
        <item x="345"/>
        <item x="321"/>
        <item x="318"/>
        <item x="142"/>
        <item x="197"/>
        <item x="111"/>
        <item x="141"/>
        <item x="307"/>
        <item x="253"/>
        <item x="229"/>
        <item x="291"/>
        <item x="316"/>
        <item x="51"/>
        <item x="294"/>
        <item x="114"/>
        <item x="31"/>
        <item x="333"/>
        <item x="339"/>
        <item x="121"/>
        <item x="60"/>
        <item x="67"/>
        <item x="134"/>
        <item x="126"/>
        <item x="65"/>
        <item x="107"/>
        <item x="187"/>
        <item x="84"/>
        <item x="21"/>
        <item x="199"/>
        <item x="283"/>
        <item x="150"/>
        <item x="9"/>
        <item x="131"/>
        <item x="212"/>
        <item x="235"/>
        <item x="125"/>
        <item x="127"/>
        <item x="231"/>
        <item x="325"/>
        <item x="161"/>
        <item x="242"/>
        <item x="296"/>
        <item x="220"/>
        <item x="178"/>
        <item x="115"/>
        <item x="346"/>
        <item x="145"/>
        <item x="103"/>
        <item x="252"/>
        <item x="33"/>
        <item x="191"/>
        <item x="118"/>
        <item x="228"/>
        <item x="88"/>
        <item x="299"/>
        <item x="179"/>
        <item x="332"/>
        <item x="357"/>
        <item x="344"/>
        <item x="173"/>
        <item x="22"/>
        <item x="302"/>
        <item x="368"/>
        <item x="343"/>
        <item x="165"/>
        <item x="143"/>
        <item x="140"/>
        <item x="243"/>
        <item x="123"/>
        <item x="354"/>
        <item x="362"/>
        <item x="63"/>
        <item x="317"/>
        <item x="227"/>
        <item x="304"/>
        <item x="217"/>
        <item x="52"/>
        <item x="89"/>
        <item x="350"/>
        <item x="281"/>
        <item x="194"/>
        <item x="12"/>
        <item x="205"/>
        <item x="315"/>
        <item x="174"/>
        <item x="44"/>
        <item x="359"/>
        <item x="35"/>
        <item x="137"/>
        <item x="285"/>
        <item x="236"/>
        <item x="371"/>
        <item x="10"/>
        <item x="372"/>
        <item x="290"/>
        <item x="159"/>
        <item x="147"/>
        <item x="43"/>
      </items>
    </pivotField>
    <pivotField subtotalTop="0" showAll="0" defaultSubtotal="0">
      <items count="12">
        <item x="4"/>
        <item x="5"/>
        <item x="2"/>
        <item x="0"/>
        <item x="1"/>
        <item x="6"/>
        <item x="8"/>
        <item x="7"/>
        <item x="3"/>
        <item x="10"/>
        <item x="9"/>
        <item x="11"/>
      </items>
    </pivotField>
    <pivotField numFmtId="20" showAll="0" defaultSubtotal="0"/>
    <pivotField subtotalTop="0" showAll="0" defaultSubtotal="0"/>
    <pivotField numFmtId="14" showAll="0" defaultSubtotal="0"/>
    <pivotField numFmtId="20" showAll="0" defaultSubtotal="0"/>
    <pivotField showAll="0" defaultSubtotal="0"/>
    <pivotField showAll="0" defaultSubtotal="0"/>
    <pivotField showAll="0" defaultSubtotal="0">
      <items count="8">
        <item x="1"/>
        <item x="5"/>
        <item x="6"/>
        <item x="0"/>
        <item x="7"/>
        <item x="4"/>
        <item x="2"/>
        <item x="3"/>
      </items>
    </pivotField>
    <pivotField showAll="0" defaultSubtotal="0">
      <items count="2">
        <item x="1"/>
        <item x="0"/>
      </items>
    </pivotField>
    <pivotField showAll="0" defaultSubtotal="0"/>
    <pivotField showAll="0" defaultSubtotal="0"/>
    <pivotField showAll="0" defaultSubtotal="0"/>
    <pivotField showAll="0" defaultSubtotal="0"/>
    <pivotField numFmtId="164" showAll="0" defaultSubtotal="0"/>
    <pivotField numFmtId="170" subtotalTop="0" showAll="0" defaultSubtotal="0"/>
    <pivotField numFmtId="170" subtotalTop="0" showAll="0" defaultSubtotal="0"/>
    <pivotField axis="axisRow" subtotalTop="0" showAll="0" defaultSubtotal="0">
      <items count="2">
        <item x="1"/>
        <item x="0"/>
      </items>
    </pivotField>
    <pivotField numFmtId="170" subtotalTop="0" showAll="0" defaultSubtotal="0"/>
    <pivotField numFmtId="170" subtotalTop="0" showAll="0" defaultSubtotal="0"/>
    <pivotField subtotalTop="0"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4">
        <item x="0"/>
        <item x="1"/>
        <item x="2"/>
        <item x="3"/>
      </items>
    </pivotField>
  </pivotFields>
  <rowFields count="1">
    <field x="24"/>
  </rowFields>
  <rowItems count="2">
    <i>
      <x/>
    </i>
    <i>
      <x v="1"/>
    </i>
  </rowItems>
  <colItems count="1">
    <i/>
  </colItems>
  <dataFields count="1">
    <dataField name="Count of OrderID"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0CF5A9-3002-6C46-8575-475EFDF8E3B1}" name="SalesByOccasion" cacheId="3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Occasion">
  <location ref="C11:D16" firstHeaderRow="1" firstDataRow="1" firstDataCol="1"/>
  <pivotFields count="30">
    <pivotField showAll="0" defaultSubtotal="0"/>
    <pivotField showAll="0" defaultSubtotal="0">
      <items count="1">
        <item x="0"/>
      </items>
    </pivotField>
    <pivotField showAll="0" defaultSubtotal="0"/>
    <pivotField subtotalTop="0" showAll="0" defaultSubtotal="0"/>
    <pivotField showAll="0" defaultSubtotal="0"/>
    <pivotField axis="axisRow" showAll="0" measureFilter="1" sortType="descending" defaultSubtotal="0">
      <items count="13">
        <item x="2"/>
        <item x="5"/>
        <item x="3"/>
        <item x="9"/>
        <item x="4"/>
        <item x="12"/>
        <item x="11"/>
        <item x="8"/>
        <item x="6"/>
        <item x="0"/>
        <item x="7"/>
        <item x="1"/>
        <item x="10"/>
      </items>
      <autoSortScope>
        <pivotArea dataOnly="0" outline="0" fieldPosition="0">
          <references count="1">
            <reference field="4294967294" count="1" selected="0">
              <x v="0"/>
            </reference>
          </references>
        </pivotArea>
      </autoSortScope>
    </pivotField>
    <pivotField showAll="0" defaultSubtotal="0"/>
    <pivotField numFmtId="14" showAll="0" defaultSubtotal="0">
      <items count="380">
        <item x="177"/>
        <item x="247"/>
        <item x="29"/>
        <item x="163"/>
        <item x="195"/>
        <item x="293"/>
        <item x="86"/>
        <item x="326"/>
        <item x="156"/>
        <item x="234"/>
        <item x="251"/>
        <item x="152"/>
        <item x="91"/>
        <item x="244"/>
        <item x="337"/>
        <item x="276"/>
        <item x="38"/>
        <item x="214"/>
        <item x="358"/>
        <item x="172"/>
        <item x="230"/>
        <item x="157"/>
        <item x="16"/>
        <item x="267"/>
        <item x="369"/>
        <item x="32"/>
        <item x="160"/>
        <item x="360"/>
        <item x="209"/>
        <item x="287"/>
        <item x="270"/>
        <item x="3"/>
        <item x="379"/>
        <item x="72"/>
        <item x="335"/>
        <item x="149"/>
        <item x="14"/>
        <item x="319"/>
        <item x="64"/>
        <item x="153"/>
        <item x="122"/>
        <item x="148"/>
        <item x="13"/>
        <item x="239"/>
        <item x="68"/>
        <item x="378"/>
        <item x="109"/>
        <item x="254"/>
        <item x="365"/>
        <item x="238"/>
        <item x="66"/>
        <item x="61"/>
        <item x="87"/>
        <item x="133"/>
        <item x="100"/>
        <item x="279"/>
        <item x="223"/>
        <item x="311"/>
        <item x="146"/>
        <item x="36"/>
        <item x="19"/>
        <item x="18"/>
        <item x="341"/>
        <item x="312"/>
        <item x="280"/>
        <item x="232"/>
        <item x="262"/>
        <item x="74"/>
        <item x="246"/>
        <item x="292"/>
        <item x="266"/>
        <item x="190"/>
        <item x="108"/>
        <item x="151"/>
        <item x="117"/>
        <item x="206"/>
        <item x="248"/>
        <item x="23"/>
        <item x="273"/>
        <item x="215"/>
        <item x="366"/>
        <item x="226"/>
        <item x="184"/>
        <item x="255"/>
        <item x="240"/>
        <item x="277"/>
        <item x="208"/>
        <item x="28"/>
        <item x="213"/>
        <item x="188"/>
        <item x="58"/>
        <item x="340"/>
        <item x="356"/>
        <item x="17"/>
        <item x="271"/>
        <item x="216"/>
        <item x="265"/>
        <item x="200"/>
        <item x="377"/>
        <item x="69"/>
        <item x="193"/>
        <item x="323"/>
        <item x="20"/>
        <item x="48"/>
        <item x="268"/>
        <item x="39"/>
        <item x="322"/>
        <item x="363"/>
        <item x="314"/>
        <item x="320"/>
        <item x="77"/>
        <item x="106"/>
        <item x="96"/>
        <item x="47"/>
        <item x="62"/>
        <item x="26"/>
        <item x="93"/>
        <item x="112"/>
        <item x="313"/>
        <item x="185"/>
        <item x="78"/>
        <item x="37"/>
        <item x="329"/>
        <item x="261"/>
        <item x="97"/>
        <item x="113"/>
        <item x="57"/>
        <item x="324"/>
        <item x="154"/>
        <item x="308"/>
        <item x="310"/>
        <item x="207"/>
        <item x="99"/>
        <item x="351"/>
        <item x="364"/>
        <item x="284"/>
        <item x="342"/>
        <item x="132"/>
        <item x="374"/>
        <item x="139"/>
        <item x="124"/>
        <item x="79"/>
        <item x="169"/>
        <item x="275"/>
        <item x="336"/>
        <item x="245"/>
        <item x="221"/>
        <item x="203"/>
        <item x="54"/>
        <item x="59"/>
        <item x="155"/>
        <item x="192"/>
        <item x="297"/>
        <item x="274"/>
        <item x="82"/>
        <item x="50"/>
        <item x="98"/>
        <item x="370"/>
        <item x="182"/>
        <item x="55"/>
        <item x="334"/>
        <item x="138"/>
        <item x="101"/>
        <item x="144"/>
        <item x="70"/>
        <item x="130"/>
        <item x="46"/>
        <item x="349"/>
        <item x="257"/>
        <item x="25"/>
        <item x="258"/>
        <item x="175"/>
        <item x="90"/>
        <item x="53"/>
        <item x="83"/>
        <item x="196"/>
        <item x="303"/>
        <item x="300"/>
        <item x="250"/>
        <item x="4"/>
        <item x="338"/>
        <item x="249"/>
        <item x="81"/>
        <item x="167"/>
        <item x="170"/>
        <item x="305"/>
        <item x="241"/>
        <item x="171"/>
        <item x="116"/>
        <item x="73"/>
        <item x="202"/>
        <item x="256"/>
        <item x="352"/>
        <item x="219"/>
        <item x="237"/>
        <item x="289"/>
        <item x="301"/>
        <item x="176"/>
        <item x="6"/>
        <item x="295"/>
        <item x="288"/>
        <item x="49"/>
        <item x="201"/>
        <item x="168"/>
        <item x="222"/>
        <item x="119"/>
        <item x="42"/>
        <item x="34"/>
        <item x="24"/>
        <item x="264"/>
        <item x="56"/>
        <item x="158"/>
        <item x="135"/>
        <item x="198"/>
        <item x="180"/>
        <item x="355"/>
        <item x="15"/>
        <item x="30"/>
        <item x="105"/>
        <item x="75"/>
        <item x="186"/>
        <item x="269"/>
        <item x="94"/>
        <item x="71"/>
        <item x="45"/>
        <item x="367"/>
        <item x="166"/>
        <item x="164"/>
        <item x="11"/>
        <item x="233"/>
        <item x="282"/>
        <item x="224"/>
        <item x="80"/>
        <item x="286"/>
        <item x="2"/>
        <item x="76"/>
        <item x="361"/>
        <item x="40"/>
        <item x="181"/>
        <item x="225"/>
        <item x="375"/>
        <item x="102"/>
        <item x="298"/>
        <item x="8"/>
        <item x="218"/>
        <item x="272"/>
        <item x="331"/>
        <item x="162"/>
        <item x="0"/>
        <item x="263"/>
        <item x="104"/>
        <item x="189"/>
        <item x="348"/>
        <item x="328"/>
        <item x="27"/>
        <item x="204"/>
        <item x="211"/>
        <item x="259"/>
        <item x="85"/>
        <item x="330"/>
        <item x="306"/>
        <item x="110"/>
        <item x="373"/>
        <item x="128"/>
        <item x="7"/>
        <item x="309"/>
        <item x="183"/>
        <item x="327"/>
        <item x="129"/>
        <item x="92"/>
        <item x="278"/>
        <item x="210"/>
        <item x="347"/>
        <item x="260"/>
        <item x="376"/>
        <item x="95"/>
        <item x="136"/>
        <item x="120"/>
        <item x="1"/>
        <item x="5"/>
        <item x="41"/>
        <item x="353"/>
        <item x="345"/>
        <item x="321"/>
        <item x="318"/>
        <item x="142"/>
        <item x="197"/>
        <item x="111"/>
        <item x="141"/>
        <item x="307"/>
        <item x="253"/>
        <item x="229"/>
        <item x="291"/>
        <item x="316"/>
        <item x="51"/>
        <item x="294"/>
        <item x="114"/>
        <item x="31"/>
        <item x="333"/>
        <item x="339"/>
        <item x="121"/>
        <item x="60"/>
        <item x="67"/>
        <item x="134"/>
        <item x="126"/>
        <item x="65"/>
        <item x="107"/>
        <item x="187"/>
        <item x="84"/>
        <item x="21"/>
        <item x="199"/>
        <item x="283"/>
        <item x="150"/>
        <item x="9"/>
        <item x="131"/>
        <item x="212"/>
        <item x="235"/>
        <item x="125"/>
        <item x="127"/>
        <item x="231"/>
        <item x="325"/>
        <item x="161"/>
        <item x="242"/>
        <item x="296"/>
        <item x="220"/>
        <item x="178"/>
        <item x="115"/>
        <item x="346"/>
        <item x="145"/>
        <item x="103"/>
        <item x="252"/>
        <item x="33"/>
        <item x="191"/>
        <item x="118"/>
        <item x="228"/>
        <item x="88"/>
        <item x="299"/>
        <item x="179"/>
        <item x="332"/>
        <item x="357"/>
        <item x="344"/>
        <item x="173"/>
        <item x="22"/>
        <item x="302"/>
        <item x="368"/>
        <item x="343"/>
        <item x="165"/>
        <item x="143"/>
        <item x="140"/>
        <item x="243"/>
        <item x="123"/>
        <item x="354"/>
        <item x="362"/>
        <item x="63"/>
        <item x="317"/>
        <item x="227"/>
        <item x="304"/>
        <item x="217"/>
        <item x="52"/>
        <item x="89"/>
        <item x="350"/>
        <item x="281"/>
        <item x="194"/>
        <item x="12"/>
        <item x="205"/>
        <item x="315"/>
        <item x="174"/>
        <item x="44"/>
        <item x="359"/>
        <item x="35"/>
        <item x="137"/>
        <item x="285"/>
        <item x="236"/>
        <item x="371"/>
        <item x="10"/>
        <item x="372"/>
        <item x="290"/>
        <item x="159"/>
        <item x="147"/>
        <item x="43"/>
      </items>
    </pivotField>
    <pivotField subtotalTop="0" showAll="0" defaultSubtotal="0">
      <items count="12">
        <item x="4"/>
        <item x="5"/>
        <item x="2"/>
        <item x="0"/>
        <item x="1"/>
        <item x="6"/>
        <item x="8"/>
        <item x="7"/>
        <item x="3"/>
        <item x="10"/>
        <item x="9"/>
        <item x="11"/>
      </items>
    </pivotField>
    <pivotField numFmtId="20" showAll="0" defaultSubtotal="0"/>
    <pivotField subtotalTop="0" showAll="0" defaultSubtotal="0"/>
    <pivotField numFmtId="14" showAll="0" defaultSubtotal="0"/>
    <pivotField numFmtId="20" showAll="0" defaultSubtotal="0"/>
    <pivotField showAll="0" defaultSubtotal="0"/>
    <pivotField showAll="0" defaultSubtotal="0"/>
    <pivotField showAll="0" defaultSubtotal="0">
      <items count="8">
        <item x="1"/>
        <item x="5"/>
        <item x="6"/>
        <item x="0"/>
        <item x="7"/>
        <item x="4"/>
        <item x="2"/>
        <item x="3"/>
      </items>
    </pivotField>
    <pivotField showAll="0" defaultSubtotal="0">
      <items count="2">
        <item x="1"/>
        <item x="0"/>
      </items>
    </pivotField>
    <pivotField showAll="0" defaultSubtotal="0"/>
    <pivotField showAll="0" defaultSubtotal="0"/>
    <pivotField showAll="0" defaultSubtotal="0">
      <items count="7">
        <item x="6"/>
        <item x="3"/>
        <item x="4"/>
        <item x="5"/>
        <item x="2"/>
        <item x="1"/>
        <item x="0"/>
      </items>
    </pivotField>
    <pivotField showAll="0" defaultSubtotal="0"/>
    <pivotField dataField="1" numFmtId="164" showAll="0" defaultSubtotal="0"/>
    <pivotField numFmtId="170" subtotalTop="0" showAll="0" defaultSubtotal="0"/>
    <pivotField numFmtId="170" subtotalTop="0" showAll="0" defaultSubtotal="0"/>
    <pivotField subtotalTop="0" showAll="0" defaultSubtotal="0"/>
    <pivotField numFmtId="170" subtotalTop="0" showAll="0" defaultSubtotal="0"/>
    <pivotField numFmtId="170" subtotalTop="0" showAll="0" defaultSubtotal="0"/>
    <pivotField subtotalTop="0"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4">
        <item x="0"/>
        <item x="1"/>
        <item x="2"/>
        <item x="3"/>
      </items>
    </pivotField>
  </pivotFields>
  <rowFields count="1">
    <field x="5"/>
  </rowFields>
  <rowItems count="5">
    <i>
      <x v="3"/>
    </i>
    <i>
      <x v="4"/>
    </i>
    <i>
      <x v="5"/>
    </i>
    <i>
      <x/>
    </i>
    <i>
      <x v="12"/>
    </i>
  </rowItems>
  <colItems count="1">
    <i/>
  </colItems>
  <dataFields count="1">
    <dataField name="Total Sales" fld="21" baseField="0" baseItem="0" numFmtId="164"/>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5" count="1" selected="0">
            <x v="3"/>
          </reference>
        </references>
      </pivotArea>
    </chartFormat>
    <chartFormat chart="5" format="9">
      <pivotArea type="data" outline="0" fieldPosition="0">
        <references count="2">
          <reference field="4294967294" count="1" selected="0">
            <x v="0"/>
          </reference>
          <reference field="5" count="1" selected="0">
            <x v="4"/>
          </reference>
        </references>
      </pivotArea>
    </chartFormat>
    <chartFormat chart="5" format="10">
      <pivotArea type="data" outline="0" fieldPosition="0">
        <references count="2">
          <reference field="4294967294" count="1" selected="0">
            <x v="0"/>
          </reference>
          <reference field="5" count="1" selected="0">
            <x v="5"/>
          </reference>
        </references>
      </pivotArea>
    </chartFormat>
    <chartFormat chart="5" format="11">
      <pivotArea type="data" outline="0" fieldPosition="0">
        <references count="2">
          <reference field="4294967294" count="1" selected="0">
            <x v="0"/>
          </reference>
          <reference field="5" count="1" selected="0">
            <x v="0"/>
          </reference>
        </references>
      </pivotArea>
    </chartFormat>
    <chartFormat chart="5" format="12">
      <pivotArea type="data" outline="0" fieldPosition="0">
        <references count="2">
          <reference field="4294967294" count="1" selected="0">
            <x v="0"/>
          </reference>
          <reference field="5" count="1" selected="0">
            <x v="12"/>
          </reference>
        </references>
      </pivotArea>
    </chartFormat>
  </chartFormats>
  <pivotTableStyleInfo name="PivotStyleLight16" showRowHeaders="1" showColHeaders="1" showRowStripes="0" showColStripes="0" showLastColumn="1"/>
  <filters count="1">
    <filter fld="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FFCAC95-E2FB-DA41-89ED-3C49AC66780D}" name="PivotTable3"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9:A10" firstHeaderRow="1" firstDataRow="1" firstDataCol="0"/>
  <pivotFields count="30">
    <pivotField dataField="1" showAll="0"/>
    <pivotField showAll="0"/>
    <pivotField showAll="0"/>
    <pivotField showAll="0"/>
    <pivotField showAll="0"/>
    <pivotField showAll="0">
      <items count="14">
        <item x="2"/>
        <item x="5"/>
        <item x="3"/>
        <item x="9"/>
        <item x="4"/>
        <item x="12"/>
        <item x="11"/>
        <item x="8"/>
        <item x="6"/>
        <item x="0"/>
        <item x="7"/>
        <item x="1"/>
        <item x="10"/>
        <item t="default"/>
      </items>
    </pivotField>
    <pivotField showAll="0"/>
    <pivotField numFmtId="14" showAll="0">
      <items count="381">
        <item x="177"/>
        <item x="247"/>
        <item x="29"/>
        <item x="163"/>
        <item x="195"/>
        <item x="293"/>
        <item x="86"/>
        <item x="326"/>
        <item x="156"/>
        <item x="234"/>
        <item x="251"/>
        <item x="152"/>
        <item x="91"/>
        <item x="244"/>
        <item x="337"/>
        <item x="276"/>
        <item x="38"/>
        <item x="214"/>
        <item x="358"/>
        <item x="172"/>
        <item x="230"/>
        <item x="157"/>
        <item x="16"/>
        <item x="267"/>
        <item x="369"/>
        <item x="32"/>
        <item x="160"/>
        <item x="360"/>
        <item x="209"/>
        <item x="287"/>
        <item x="270"/>
        <item x="3"/>
        <item x="379"/>
        <item x="72"/>
        <item x="335"/>
        <item x="149"/>
        <item x="14"/>
        <item x="319"/>
        <item x="64"/>
        <item x="153"/>
        <item x="122"/>
        <item x="148"/>
        <item x="13"/>
        <item x="239"/>
        <item x="68"/>
        <item x="378"/>
        <item x="109"/>
        <item x="254"/>
        <item x="365"/>
        <item x="238"/>
        <item x="66"/>
        <item x="61"/>
        <item x="87"/>
        <item x="133"/>
        <item x="100"/>
        <item x="279"/>
        <item x="223"/>
        <item x="311"/>
        <item x="146"/>
        <item x="36"/>
        <item x="19"/>
        <item x="18"/>
        <item x="341"/>
        <item x="312"/>
        <item x="280"/>
        <item x="232"/>
        <item x="262"/>
        <item x="74"/>
        <item x="246"/>
        <item x="292"/>
        <item x="266"/>
        <item x="190"/>
        <item x="108"/>
        <item x="151"/>
        <item x="117"/>
        <item x="206"/>
        <item x="248"/>
        <item x="23"/>
        <item x="273"/>
        <item x="215"/>
        <item x="366"/>
        <item x="226"/>
        <item x="184"/>
        <item x="255"/>
        <item x="240"/>
        <item x="277"/>
        <item x="208"/>
        <item x="28"/>
        <item x="213"/>
        <item x="188"/>
        <item x="58"/>
        <item x="340"/>
        <item x="356"/>
        <item x="17"/>
        <item x="271"/>
        <item x="216"/>
        <item x="265"/>
        <item x="200"/>
        <item x="377"/>
        <item x="69"/>
        <item x="193"/>
        <item x="323"/>
        <item x="20"/>
        <item x="48"/>
        <item x="268"/>
        <item x="39"/>
        <item x="322"/>
        <item x="363"/>
        <item x="314"/>
        <item x="320"/>
        <item x="77"/>
        <item x="106"/>
        <item x="96"/>
        <item x="47"/>
        <item x="62"/>
        <item x="26"/>
        <item x="93"/>
        <item x="112"/>
        <item x="313"/>
        <item x="185"/>
        <item x="78"/>
        <item x="37"/>
        <item x="329"/>
        <item x="261"/>
        <item x="97"/>
        <item x="113"/>
        <item x="57"/>
        <item x="324"/>
        <item x="154"/>
        <item x="308"/>
        <item x="310"/>
        <item x="207"/>
        <item x="99"/>
        <item x="351"/>
        <item x="364"/>
        <item x="284"/>
        <item x="342"/>
        <item x="132"/>
        <item x="374"/>
        <item x="139"/>
        <item x="124"/>
        <item x="79"/>
        <item x="169"/>
        <item x="275"/>
        <item x="336"/>
        <item x="245"/>
        <item x="221"/>
        <item x="203"/>
        <item x="54"/>
        <item x="59"/>
        <item x="155"/>
        <item x="192"/>
        <item x="297"/>
        <item x="274"/>
        <item x="82"/>
        <item x="50"/>
        <item x="98"/>
        <item x="370"/>
        <item x="182"/>
        <item x="55"/>
        <item x="334"/>
        <item x="138"/>
        <item x="101"/>
        <item x="144"/>
        <item x="70"/>
        <item x="130"/>
        <item x="46"/>
        <item x="349"/>
        <item x="257"/>
        <item x="25"/>
        <item x="258"/>
        <item x="175"/>
        <item x="90"/>
        <item x="53"/>
        <item x="83"/>
        <item x="196"/>
        <item x="303"/>
        <item x="300"/>
        <item x="250"/>
        <item x="4"/>
        <item x="338"/>
        <item x="249"/>
        <item x="81"/>
        <item x="167"/>
        <item x="170"/>
        <item x="305"/>
        <item x="241"/>
        <item x="171"/>
        <item x="116"/>
        <item x="73"/>
        <item x="202"/>
        <item x="256"/>
        <item x="352"/>
        <item x="219"/>
        <item x="237"/>
        <item x="289"/>
        <item x="301"/>
        <item x="176"/>
        <item x="6"/>
        <item x="295"/>
        <item x="288"/>
        <item x="49"/>
        <item x="201"/>
        <item x="168"/>
        <item x="222"/>
        <item x="119"/>
        <item x="42"/>
        <item x="34"/>
        <item x="24"/>
        <item x="264"/>
        <item x="56"/>
        <item x="158"/>
        <item x="135"/>
        <item x="198"/>
        <item x="180"/>
        <item x="355"/>
        <item x="15"/>
        <item x="30"/>
        <item x="105"/>
        <item x="75"/>
        <item x="186"/>
        <item x="269"/>
        <item x="94"/>
        <item x="71"/>
        <item x="45"/>
        <item x="367"/>
        <item x="166"/>
        <item x="164"/>
        <item x="11"/>
        <item x="233"/>
        <item x="282"/>
        <item x="224"/>
        <item x="80"/>
        <item x="286"/>
        <item x="2"/>
        <item x="76"/>
        <item x="361"/>
        <item x="40"/>
        <item x="181"/>
        <item x="225"/>
        <item x="375"/>
        <item x="102"/>
        <item x="298"/>
        <item x="8"/>
        <item x="218"/>
        <item x="272"/>
        <item x="331"/>
        <item x="162"/>
        <item x="0"/>
        <item x="263"/>
        <item x="104"/>
        <item x="189"/>
        <item x="348"/>
        <item x="328"/>
        <item x="27"/>
        <item x="204"/>
        <item x="211"/>
        <item x="259"/>
        <item x="85"/>
        <item x="330"/>
        <item x="306"/>
        <item x="110"/>
        <item x="373"/>
        <item x="128"/>
        <item x="7"/>
        <item x="309"/>
        <item x="183"/>
        <item x="327"/>
        <item x="129"/>
        <item x="92"/>
        <item x="278"/>
        <item x="210"/>
        <item x="347"/>
        <item x="260"/>
        <item x="376"/>
        <item x="95"/>
        <item x="136"/>
        <item x="120"/>
        <item x="1"/>
        <item x="5"/>
        <item x="41"/>
        <item x="353"/>
        <item x="345"/>
        <item x="321"/>
        <item x="318"/>
        <item x="142"/>
        <item x="197"/>
        <item x="111"/>
        <item x="141"/>
        <item x="307"/>
        <item x="253"/>
        <item x="229"/>
        <item x="291"/>
        <item x="316"/>
        <item x="51"/>
        <item x="294"/>
        <item x="114"/>
        <item x="31"/>
        <item x="333"/>
        <item x="339"/>
        <item x="121"/>
        <item x="60"/>
        <item x="67"/>
        <item x="134"/>
        <item x="126"/>
        <item x="65"/>
        <item x="107"/>
        <item x="187"/>
        <item x="84"/>
        <item x="21"/>
        <item x="199"/>
        <item x="283"/>
        <item x="150"/>
        <item x="9"/>
        <item x="131"/>
        <item x="212"/>
        <item x="235"/>
        <item x="125"/>
        <item x="127"/>
        <item x="231"/>
        <item x="325"/>
        <item x="161"/>
        <item x="242"/>
        <item x="296"/>
        <item x="220"/>
        <item x="178"/>
        <item x="115"/>
        <item x="346"/>
        <item x="145"/>
        <item x="103"/>
        <item x="252"/>
        <item x="33"/>
        <item x="191"/>
        <item x="118"/>
        <item x="228"/>
        <item x="88"/>
        <item x="299"/>
        <item x="179"/>
        <item x="332"/>
        <item x="357"/>
        <item x="344"/>
        <item x="173"/>
        <item x="22"/>
        <item x="302"/>
        <item x="368"/>
        <item x="343"/>
        <item x="165"/>
        <item x="143"/>
        <item x="140"/>
        <item x="243"/>
        <item x="123"/>
        <item x="354"/>
        <item x="362"/>
        <item x="63"/>
        <item x="317"/>
        <item x="227"/>
        <item x="304"/>
        <item x="217"/>
        <item x="52"/>
        <item x="89"/>
        <item x="350"/>
        <item x="281"/>
        <item x="194"/>
        <item x="12"/>
        <item x="205"/>
        <item x="315"/>
        <item x="174"/>
        <item x="44"/>
        <item x="359"/>
        <item x="35"/>
        <item x="137"/>
        <item x="285"/>
        <item x="236"/>
        <item x="371"/>
        <item x="10"/>
        <item x="372"/>
        <item x="290"/>
        <item x="159"/>
        <item x="147"/>
        <item x="43"/>
        <item t="default"/>
      </items>
    </pivotField>
    <pivotField showAll="0">
      <items count="13">
        <item x="4"/>
        <item x="5"/>
        <item x="2"/>
        <item x="0"/>
        <item x="1"/>
        <item x="6"/>
        <item x="8"/>
        <item x="7"/>
        <item x="3"/>
        <item x="10"/>
        <item x="9"/>
        <item x="11"/>
        <item t="default"/>
      </items>
    </pivotField>
    <pivotField numFmtId="20" showAll="0"/>
    <pivotField showAll="0"/>
    <pivotField numFmtId="14" showAll="0"/>
    <pivotField numFmtId="20" showAll="0"/>
    <pivotField showAll="0"/>
    <pivotField showAll="0"/>
    <pivotField showAll="0">
      <items count="9">
        <item x="1"/>
        <item x="5"/>
        <item x="6"/>
        <item x="0"/>
        <item x="7"/>
        <item x="4"/>
        <item x="2"/>
        <item x="3"/>
        <item t="default"/>
      </items>
    </pivotField>
    <pivotField showAll="0">
      <items count="3">
        <item x="1"/>
        <item x="0"/>
        <item t="default"/>
      </items>
    </pivotField>
    <pivotField showAll="0"/>
    <pivotField showAll="0"/>
    <pivotField showAll="0"/>
    <pivotField showAll="0"/>
    <pivotField numFmtId="164" showAll="0"/>
    <pivotField numFmtId="170" showAll="0"/>
    <pivotField numFmtId="170" showAll="0"/>
    <pivotField showAll="0"/>
    <pivotField numFmtId="170" showAll="0"/>
    <pivotField numFmtId="170"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A938DBF-1368-0E45-9BA5-07022726AECC}" name="AvgOrderValue"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A7" firstHeaderRow="1" firstDataRow="1" firstDataCol="0"/>
  <pivotFields count="30">
    <pivotField showAll="0"/>
    <pivotField showAll="0"/>
    <pivotField showAll="0"/>
    <pivotField showAll="0"/>
    <pivotField showAll="0"/>
    <pivotField showAll="0">
      <items count="14">
        <item x="2"/>
        <item x="5"/>
        <item x="3"/>
        <item x="9"/>
        <item x="4"/>
        <item x="12"/>
        <item x="11"/>
        <item x="8"/>
        <item x="6"/>
        <item x="0"/>
        <item x="7"/>
        <item x="1"/>
        <item x="10"/>
        <item t="default"/>
      </items>
    </pivotField>
    <pivotField showAll="0"/>
    <pivotField numFmtId="14" showAll="0">
      <items count="381">
        <item x="177"/>
        <item x="247"/>
        <item x="29"/>
        <item x="163"/>
        <item x="195"/>
        <item x="293"/>
        <item x="86"/>
        <item x="326"/>
        <item x="156"/>
        <item x="234"/>
        <item x="251"/>
        <item x="152"/>
        <item x="91"/>
        <item x="244"/>
        <item x="337"/>
        <item x="276"/>
        <item x="38"/>
        <item x="214"/>
        <item x="358"/>
        <item x="172"/>
        <item x="230"/>
        <item x="157"/>
        <item x="16"/>
        <item x="267"/>
        <item x="369"/>
        <item x="32"/>
        <item x="160"/>
        <item x="360"/>
        <item x="209"/>
        <item x="287"/>
        <item x="270"/>
        <item x="3"/>
        <item x="379"/>
        <item x="72"/>
        <item x="335"/>
        <item x="149"/>
        <item x="14"/>
        <item x="319"/>
        <item x="64"/>
        <item x="153"/>
        <item x="122"/>
        <item x="148"/>
        <item x="13"/>
        <item x="239"/>
        <item x="68"/>
        <item x="378"/>
        <item x="109"/>
        <item x="254"/>
        <item x="365"/>
        <item x="238"/>
        <item x="66"/>
        <item x="61"/>
        <item x="87"/>
        <item x="133"/>
        <item x="100"/>
        <item x="279"/>
        <item x="223"/>
        <item x="311"/>
        <item x="146"/>
        <item x="36"/>
        <item x="19"/>
        <item x="18"/>
        <item x="341"/>
        <item x="312"/>
        <item x="280"/>
        <item x="232"/>
        <item x="262"/>
        <item x="74"/>
        <item x="246"/>
        <item x="292"/>
        <item x="266"/>
        <item x="190"/>
        <item x="108"/>
        <item x="151"/>
        <item x="117"/>
        <item x="206"/>
        <item x="248"/>
        <item x="23"/>
        <item x="273"/>
        <item x="215"/>
        <item x="366"/>
        <item x="226"/>
        <item x="184"/>
        <item x="255"/>
        <item x="240"/>
        <item x="277"/>
        <item x="208"/>
        <item x="28"/>
        <item x="213"/>
        <item x="188"/>
        <item x="58"/>
        <item x="340"/>
        <item x="356"/>
        <item x="17"/>
        <item x="271"/>
        <item x="216"/>
        <item x="265"/>
        <item x="200"/>
        <item x="377"/>
        <item x="69"/>
        <item x="193"/>
        <item x="323"/>
        <item x="20"/>
        <item x="48"/>
        <item x="268"/>
        <item x="39"/>
        <item x="322"/>
        <item x="363"/>
        <item x="314"/>
        <item x="320"/>
        <item x="77"/>
        <item x="106"/>
        <item x="96"/>
        <item x="47"/>
        <item x="62"/>
        <item x="26"/>
        <item x="93"/>
        <item x="112"/>
        <item x="313"/>
        <item x="185"/>
        <item x="78"/>
        <item x="37"/>
        <item x="329"/>
        <item x="261"/>
        <item x="97"/>
        <item x="113"/>
        <item x="57"/>
        <item x="324"/>
        <item x="154"/>
        <item x="308"/>
        <item x="310"/>
        <item x="207"/>
        <item x="99"/>
        <item x="351"/>
        <item x="364"/>
        <item x="284"/>
        <item x="342"/>
        <item x="132"/>
        <item x="374"/>
        <item x="139"/>
        <item x="124"/>
        <item x="79"/>
        <item x="169"/>
        <item x="275"/>
        <item x="336"/>
        <item x="245"/>
        <item x="221"/>
        <item x="203"/>
        <item x="54"/>
        <item x="59"/>
        <item x="155"/>
        <item x="192"/>
        <item x="297"/>
        <item x="274"/>
        <item x="82"/>
        <item x="50"/>
        <item x="98"/>
        <item x="370"/>
        <item x="182"/>
        <item x="55"/>
        <item x="334"/>
        <item x="138"/>
        <item x="101"/>
        <item x="144"/>
        <item x="70"/>
        <item x="130"/>
        <item x="46"/>
        <item x="349"/>
        <item x="257"/>
        <item x="25"/>
        <item x="258"/>
        <item x="175"/>
        <item x="90"/>
        <item x="53"/>
        <item x="83"/>
        <item x="196"/>
        <item x="303"/>
        <item x="300"/>
        <item x="250"/>
        <item x="4"/>
        <item x="338"/>
        <item x="249"/>
        <item x="81"/>
        <item x="167"/>
        <item x="170"/>
        <item x="305"/>
        <item x="241"/>
        <item x="171"/>
        <item x="116"/>
        <item x="73"/>
        <item x="202"/>
        <item x="256"/>
        <item x="352"/>
        <item x="219"/>
        <item x="237"/>
        <item x="289"/>
        <item x="301"/>
        <item x="176"/>
        <item x="6"/>
        <item x="295"/>
        <item x="288"/>
        <item x="49"/>
        <item x="201"/>
        <item x="168"/>
        <item x="222"/>
        <item x="119"/>
        <item x="42"/>
        <item x="34"/>
        <item x="24"/>
        <item x="264"/>
        <item x="56"/>
        <item x="158"/>
        <item x="135"/>
        <item x="198"/>
        <item x="180"/>
        <item x="355"/>
        <item x="15"/>
        <item x="30"/>
        <item x="105"/>
        <item x="75"/>
        <item x="186"/>
        <item x="269"/>
        <item x="94"/>
        <item x="71"/>
        <item x="45"/>
        <item x="367"/>
        <item x="166"/>
        <item x="164"/>
        <item x="11"/>
        <item x="233"/>
        <item x="282"/>
        <item x="224"/>
        <item x="80"/>
        <item x="286"/>
        <item x="2"/>
        <item x="76"/>
        <item x="361"/>
        <item x="40"/>
        <item x="181"/>
        <item x="225"/>
        <item x="375"/>
        <item x="102"/>
        <item x="298"/>
        <item x="8"/>
        <item x="218"/>
        <item x="272"/>
        <item x="331"/>
        <item x="162"/>
        <item x="0"/>
        <item x="263"/>
        <item x="104"/>
        <item x="189"/>
        <item x="348"/>
        <item x="328"/>
        <item x="27"/>
        <item x="204"/>
        <item x="211"/>
        <item x="259"/>
        <item x="85"/>
        <item x="330"/>
        <item x="306"/>
        <item x="110"/>
        <item x="373"/>
        <item x="128"/>
        <item x="7"/>
        <item x="309"/>
        <item x="183"/>
        <item x="327"/>
        <item x="129"/>
        <item x="92"/>
        <item x="278"/>
        <item x="210"/>
        <item x="347"/>
        <item x="260"/>
        <item x="376"/>
        <item x="95"/>
        <item x="136"/>
        <item x="120"/>
        <item x="1"/>
        <item x="5"/>
        <item x="41"/>
        <item x="353"/>
        <item x="345"/>
        <item x="321"/>
        <item x="318"/>
        <item x="142"/>
        <item x="197"/>
        <item x="111"/>
        <item x="141"/>
        <item x="307"/>
        <item x="253"/>
        <item x="229"/>
        <item x="291"/>
        <item x="316"/>
        <item x="51"/>
        <item x="294"/>
        <item x="114"/>
        <item x="31"/>
        <item x="333"/>
        <item x="339"/>
        <item x="121"/>
        <item x="60"/>
        <item x="67"/>
        <item x="134"/>
        <item x="126"/>
        <item x="65"/>
        <item x="107"/>
        <item x="187"/>
        <item x="84"/>
        <item x="21"/>
        <item x="199"/>
        <item x="283"/>
        <item x="150"/>
        <item x="9"/>
        <item x="131"/>
        <item x="212"/>
        <item x="235"/>
        <item x="125"/>
        <item x="127"/>
        <item x="231"/>
        <item x="325"/>
        <item x="161"/>
        <item x="242"/>
        <item x="296"/>
        <item x="220"/>
        <item x="178"/>
        <item x="115"/>
        <item x="346"/>
        <item x="145"/>
        <item x="103"/>
        <item x="252"/>
        <item x="33"/>
        <item x="191"/>
        <item x="118"/>
        <item x="228"/>
        <item x="88"/>
        <item x="299"/>
        <item x="179"/>
        <item x="332"/>
        <item x="357"/>
        <item x="344"/>
        <item x="173"/>
        <item x="22"/>
        <item x="302"/>
        <item x="368"/>
        <item x="343"/>
        <item x="165"/>
        <item x="143"/>
        <item x="140"/>
        <item x="243"/>
        <item x="123"/>
        <item x="354"/>
        <item x="362"/>
        <item x="63"/>
        <item x="317"/>
        <item x="227"/>
        <item x="304"/>
        <item x="217"/>
        <item x="52"/>
        <item x="89"/>
        <item x="350"/>
        <item x="281"/>
        <item x="194"/>
        <item x="12"/>
        <item x="205"/>
        <item x="315"/>
        <item x="174"/>
        <item x="44"/>
        <item x="359"/>
        <item x="35"/>
        <item x="137"/>
        <item x="285"/>
        <item x="236"/>
        <item x="371"/>
        <item x="10"/>
        <item x="372"/>
        <item x="290"/>
        <item x="159"/>
        <item x="147"/>
        <item x="43"/>
        <item t="default"/>
      </items>
    </pivotField>
    <pivotField showAll="0">
      <items count="13">
        <item x="4"/>
        <item x="5"/>
        <item x="2"/>
        <item x="0"/>
        <item x="1"/>
        <item x="6"/>
        <item x="8"/>
        <item x="7"/>
        <item x="3"/>
        <item x="10"/>
        <item x="9"/>
        <item x="11"/>
        <item t="default"/>
      </items>
    </pivotField>
    <pivotField numFmtId="20" showAll="0"/>
    <pivotField showAll="0"/>
    <pivotField numFmtId="14" showAll="0"/>
    <pivotField numFmtId="20" showAll="0"/>
    <pivotField showAll="0"/>
    <pivotField showAll="0"/>
    <pivotField showAll="0">
      <items count="9">
        <item x="1"/>
        <item x="5"/>
        <item x="6"/>
        <item x="0"/>
        <item x="7"/>
        <item x="4"/>
        <item x="2"/>
        <item x="3"/>
        <item t="default"/>
      </items>
    </pivotField>
    <pivotField showAll="0">
      <items count="3">
        <item x="1"/>
        <item x="0"/>
        <item t="default"/>
      </items>
    </pivotField>
    <pivotField showAll="0"/>
    <pivotField showAll="0"/>
    <pivotField showAll="0"/>
    <pivotField showAll="0"/>
    <pivotField dataField="1" numFmtId="164" showAll="0"/>
    <pivotField numFmtId="170" showAll="0"/>
    <pivotField numFmtId="170" showAll="0"/>
    <pivotField showAll="0"/>
    <pivotField numFmtId="170" showAll="0"/>
    <pivotField numFmtId="170"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Average Order Value" fld="21" subtotal="average" baseField="0" baseItem="0" numFmtId="164"/>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9A507A6-1550-4244-A749-C98AF1B48755}" name="TotalSales"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30">
    <pivotField showAll="0"/>
    <pivotField showAll="0"/>
    <pivotField showAll="0"/>
    <pivotField showAll="0"/>
    <pivotField showAll="0"/>
    <pivotField showAll="0">
      <items count="14">
        <item x="2"/>
        <item x="5"/>
        <item x="3"/>
        <item x="9"/>
        <item x="4"/>
        <item x="12"/>
        <item x="11"/>
        <item x="8"/>
        <item x="6"/>
        <item x="0"/>
        <item x="7"/>
        <item x="1"/>
        <item x="10"/>
        <item t="default"/>
      </items>
    </pivotField>
    <pivotField showAll="0"/>
    <pivotField numFmtId="14" showAll="0">
      <items count="381">
        <item x="177"/>
        <item x="247"/>
        <item x="29"/>
        <item x="163"/>
        <item x="195"/>
        <item x="293"/>
        <item x="86"/>
        <item x="326"/>
        <item x="156"/>
        <item x="234"/>
        <item x="251"/>
        <item x="152"/>
        <item x="91"/>
        <item x="244"/>
        <item x="337"/>
        <item x="276"/>
        <item x="38"/>
        <item x="214"/>
        <item x="358"/>
        <item x="172"/>
        <item x="230"/>
        <item x="157"/>
        <item x="16"/>
        <item x="267"/>
        <item x="369"/>
        <item x="32"/>
        <item x="160"/>
        <item x="360"/>
        <item x="209"/>
        <item x="287"/>
        <item x="270"/>
        <item x="3"/>
        <item x="379"/>
        <item x="72"/>
        <item x="335"/>
        <item x="149"/>
        <item x="14"/>
        <item x="319"/>
        <item x="64"/>
        <item x="153"/>
        <item x="122"/>
        <item x="148"/>
        <item x="13"/>
        <item x="239"/>
        <item x="68"/>
        <item x="378"/>
        <item x="109"/>
        <item x="254"/>
        <item x="365"/>
        <item x="238"/>
        <item x="66"/>
        <item x="61"/>
        <item x="87"/>
        <item x="133"/>
        <item x="100"/>
        <item x="279"/>
        <item x="223"/>
        <item x="311"/>
        <item x="146"/>
        <item x="36"/>
        <item x="19"/>
        <item x="18"/>
        <item x="341"/>
        <item x="312"/>
        <item x="280"/>
        <item x="232"/>
        <item x="262"/>
        <item x="74"/>
        <item x="246"/>
        <item x="292"/>
        <item x="266"/>
        <item x="190"/>
        <item x="108"/>
        <item x="151"/>
        <item x="117"/>
        <item x="206"/>
        <item x="248"/>
        <item x="23"/>
        <item x="273"/>
        <item x="215"/>
        <item x="366"/>
        <item x="226"/>
        <item x="184"/>
        <item x="255"/>
        <item x="240"/>
        <item x="277"/>
        <item x="208"/>
        <item x="28"/>
        <item x="213"/>
        <item x="188"/>
        <item x="58"/>
        <item x="340"/>
        <item x="356"/>
        <item x="17"/>
        <item x="271"/>
        <item x="216"/>
        <item x="265"/>
        <item x="200"/>
        <item x="377"/>
        <item x="69"/>
        <item x="193"/>
        <item x="323"/>
        <item x="20"/>
        <item x="48"/>
        <item x="268"/>
        <item x="39"/>
        <item x="322"/>
        <item x="363"/>
        <item x="314"/>
        <item x="320"/>
        <item x="77"/>
        <item x="106"/>
        <item x="96"/>
        <item x="47"/>
        <item x="62"/>
        <item x="26"/>
        <item x="93"/>
        <item x="112"/>
        <item x="313"/>
        <item x="185"/>
        <item x="78"/>
        <item x="37"/>
        <item x="329"/>
        <item x="261"/>
        <item x="97"/>
        <item x="113"/>
        <item x="57"/>
        <item x="324"/>
        <item x="154"/>
        <item x="308"/>
        <item x="310"/>
        <item x="207"/>
        <item x="99"/>
        <item x="351"/>
        <item x="364"/>
        <item x="284"/>
        <item x="342"/>
        <item x="132"/>
        <item x="374"/>
        <item x="139"/>
        <item x="124"/>
        <item x="79"/>
        <item x="169"/>
        <item x="275"/>
        <item x="336"/>
        <item x="245"/>
        <item x="221"/>
        <item x="203"/>
        <item x="54"/>
        <item x="59"/>
        <item x="155"/>
        <item x="192"/>
        <item x="297"/>
        <item x="274"/>
        <item x="82"/>
        <item x="50"/>
        <item x="98"/>
        <item x="370"/>
        <item x="182"/>
        <item x="55"/>
        <item x="334"/>
        <item x="138"/>
        <item x="101"/>
        <item x="144"/>
        <item x="70"/>
        <item x="130"/>
        <item x="46"/>
        <item x="349"/>
        <item x="257"/>
        <item x="25"/>
        <item x="258"/>
        <item x="175"/>
        <item x="90"/>
        <item x="53"/>
        <item x="83"/>
        <item x="196"/>
        <item x="303"/>
        <item x="300"/>
        <item x="250"/>
        <item x="4"/>
        <item x="338"/>
        <item x="249"/>
        <item x="81"/>
        <item x="167"/>
        <item x="170"/>
        <item x="305"/>
        <item x="241"/>
        <item x="171"/>
        <item x="116"/>
        <item x="73"/>
        <item x="202"/>
        <item x="256"/>
        <item x="352"/>
        <item x="219"/>
        <item x="237"/>
        <item x="289"/>
        <item x="301"/>
        <item x="176"/>
        <item x="6"/>
        <item x="295"/>
        <item x="288"/>
        <item x="49"/>
        <item x="201"/>
        <item x="168"/>
        <item x="222"/>
        <item x="119"/>
        <item x="42"/>
        <item x="34"/>
        <item x="24"/>
        <item x="264"/>
        <item x="56"/>
        <item x="158"/>
        <item x="135"/>
        <item x="198"/>
        <item x="180"/>
        <item x="355"/>
        <item x="15"/>
        <item x="30"/>
        <item x="105"/>
        <item x="75"/>
        <item x="186"/>
        <item x="269"/>
        <item x="94"/>
        <item x="71"/>
        <item x="45"/>
        <item x="367"/>
        <item x="166"/>
        <item x="164"/>
        <item x="11"/>
        <item x="233"/>
        <item x="282"/>
        <item x="224"/>
        <item x="80"/>
        <item x="286"/>
        <item x="2"/>
        <item x="76"/>
        <item x="361"/>
        <item x="40"/>
        <item x="181"/>
        <item x="225"/>
        <item x="375"/>
        <item x="102"/>
        <item x="298"/>
        <item x="8"/>
        <item x="218"/>
        <item x="272"/>
        <item x="331"/>
        <item x="162"/>
        <item x="0"/>
        <item x="263"/>
        <item x="104"/>
        <item x="189"/>
        <item x="348"/>
        <item x="328"/>
        <item x="27"/>
        <item x="204"/>
        <item x="211"/>
        <item x="259"/>
        <item x="85"/>
        <item x="330"/>
        <item x="306"/>
        <item x="110"/>
        <item x="373"/>
        <item x="128"/>
        <item x="7"/>
        <item x="309"/>
        <item x="183"/>
        <item x="327"/>
        <item x="129"/>
        <item x="92"/>
        <item x="278"/>
        <item x="210"/>
        <item x="347"/>
        <item x="260"/>
        <item x="376"/>
        <item x="95"/>
        <item x="136"/>
        <item x="120"/>
        <item x="1"/>
        <item x="5"/>
        <item x="41"/>
        <item x="353"/>
        <item x="345"/>
        <item x="321"/>
        <item x="318"/>
        <item x="142"/>
        <item x="197"/>
        <item x="111"/>
        <item x="141"/>
        <item x="307"/>
        <item x="253"/>
        <item x="229"/>
        <item x="291"/>
        <item x="316"/>
        <item x="51"/>
        <item x="294"/>
        <item x="114"/>
        <item x="31"/>
        <item x="333"/>
        <item x="339"/>
        <item x="121"/>
        <item x="60"/>
        <item x="67"/>
        <item x="134"/>
        <item x="126"/>
        <item x="65"/>
        <item x="107"/>
        <item x="187"/>
        <item x="84"/>
        <item x="21"/>
        <item x="199"/>
        <item x="283"/>
        <item x="150"/>
        <item x="9"/>
        <item x="131"/>
        <item x="212"/>
        <item x="235"/>
        <item x="125"/>
        <item x="127"/>
        <item x="231"/>
        <item x="325"/>
        <item x="161"/>
        <item x="242"/>
        <item x="296"/>
        <item x="220"/>
        <item x="178"/>
        <item x="115"/>
        <item x="346"/>
        <item x="145"/>
        <item x="103"/>
        <item x="252"/>
        <item x="33"/>
        <item x="191"/>
        <item x="118"/>
        <item x="228"/>
        <item x="88"/>
        <item x="299"/>
        <item x="179"/>
        <item x="332"/>
        <item x="357"/>
        <item x="344"/>
        <item x="173"/>
        <item x="22"/>
        <item x="302"/>
        <item x="368"/>
        <item x="343"/>
        <item x="165"/>
        <item x="143"/>
        <item x="140"/>
        <item x="243"/>
        <item x="123"/>
        <item x="354"/>
        <item x="362"/>
        <item x="63"/>
        <item x="317"/>
        <item x="227"/>
        <item x="304"/>
        <item x="217"/>
        <item x="52"/>
        <item x="89"/>
        <item x="350"/>
        <item x="281"/>
        <item x="194"/>
        <item x="12"/>
        <item x="205"/>
        <item x="315"/>
        <item x="174"/>
        <item x="44"/>
        <item x="359"/>
        <item x="35"/>
        <item x="137"/>
        <item x="285"/>
        <item x="236"/>
        <item x="371"/>
        <item x="10"/>
        <item x="372"/>
        <item x="290"/>
        <item x="159"/>
        <item x="147"/>
        <item x="43"/>
        <item t="default"/>
      </items>
    </pivotField>
    <pivotField showAll="0">
      <items count="13">
        <item x="4"/>
        <item x="5"/>
        <item x="2"/>
        <item x="0"/>
        <item x="1"/>
        <item x="6"/>
        <item x="8"/>
        <item x="7"/>
        <item x="3"/>
        <item x="10"/>
        <item x="9"/>
        <item x="11"/>
        <item t="default"/>
      </items>
    </pivotField>
    <pivotField numFmtId="20" showAll="0"/>
    <pivotField showAll="0"/>
    <pivotField numFmtId="14" showAll="0"/>
    <pivotField numFmtId="20" showAll="0"/>
    <pivotField showAll="0"/>
    <pivotField showAll="0"/>
    <pivotField showAll="0">
      <items count="9">
        <item x="1"/>
        <item x="5"/>
        <item x="6"/>
        <item x="0"/>
        <item x="7"/>
        <item x="4"/>
        <item x="2"/>
        <item x="3"/>
        <item t="default"/>
      </items>
    </pivotField>
    <pivotField showAll="0">
      <items count="3">
        <item x="1"/>
        <item x="0"/>
        <item t="default"/>
      </items>
    </pivotField>
    <pivotField showAll="0"/>
    <pivotField showAll="0"/>
    <pivotField showAll="0"/>
    <pivotField showAll="0"/>
    <pivotField dataField="1" numFmtId="164" showAll="0"/>
    <pivotField numFmtId="170" showAll="0"/>
    <pivotField numFmtId="170" showAll="0"/>
    <pivotField showAll="0"/>
    <pivotField numFmtId="170" showAll="0"/>
    <pivotField numFmtId="170"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Total Sales" fld="2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4E45464-3834-7E4A-B509-D5D00DAAF379}" sourceName="Occasion">
  <pivotTables>
    <pivotTable tabId="2" name="SalesByOccasion"/>
    <pivotTable tabId="2" name="AvgOrderValue"/>
    <pivotTable tabId="2" name="ChannelBreakdown"/>
    <pivotTable tabId="2" name="DeliveryType"/>
    <pivotTable tabId="2" name="GenderSplit"/>
    <pivotTable tabId="2" name="MonthlyTrend"/>
    <pivotTable tabId="2" name="NewOrReturning"/>
    <pivotTable tabId="2" name="OnTimeDelivery"/>
    <pivotTable tabId="2" name="PivotTable3"/>
    <pivotTable tabId="2" name="RevenueByPaymentMethod"/>
    <pivotTable tabId="2" name="SalesbyProducts"/>
    <pivotTable tabId="2" name="TotalSales"/>
    <pivotTable tabId="2" name="PivotTable16"/>
  </pivotTables>
  <data>
    <tabular pivotCacheId="50025234">
      <items count="13">
        <i x="2" s="1"/>
        <i x="5" s="1"/>
        <i x="3" s="1"/>
        <i x="9" s="1"/>
        <i x="4" s="1"/>
        <i x="12" s="1"/>
        <i x="11" s="1"/>
        <i x="8" s="1"/>
        <i x="6" s="1"/>
        <i x="0" s="1"/>
        <i x="7" s="1"/>
        <i x="1"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Month" xr10:uid="{859B5EE4-FC29-434D-A533-11955270E2C9}" sourceName="OrderMonth">
  <pivotTables>
    <pivotTable tabId="2" name="SalesByOccasion"/>
    <pivotTable tabId="2" name="AvgOrderValue"/>
    <pivotTable tabId="2" name="ChannelBreakdown"/>
    <pivotTable tabId="2" name="DeliveryType"/>
    <pivotTable tabId="2" name="GenderSplit"/>
    <pivotTable tabId="2" name="MonthlyTrend"/>
    <pivotTable tabId="2" name="NewOrReturning"/>
    <pivotTable tabId="2" name="OnTimeDelivery"/>
    <pivotTable tabId="2" name="PivotTable3"/>
    <pivotTable tabId="2" name="RevenueByPaymentMethod"/>
    <pivotTable tabId="2" name="SalesbyProducts"/>
    <pivotTable tabId="2" name="TotalSales"/>
    <pivotTable tabId="2" name="PivotTable16"/>
  </pivotTables>
  <data>
    <tabular pivotCacheId="50025234">
      <items count="12">
        <i x="4" s="1"/>
        <i x="5" s="1"/>
        <i x="2" s="1"/>
        <i x="0" s="1"/>
        <i x="1" s="1"/>
        <i x="6" s="1"/>
        <i x="8" s="1"/>
        <i x="7" s="1"/>
        <i x="3" s="1"/>
        <i x="10" s="1"/>
        <i x="9"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29DC38C-62E9-4E42-AE76-910D5E409492}" sourceName="City">
  <pivotTables>
    <pivotTable tabId="2" name="SalesByOccasion"/>
    <pivotTable tabId="2" name="AvgOrderValue"/>
    <pivotTable tabId="2" name="ChannelBreakdown"/>
    <pivotTable tabId="2" name="DeliveryType"/>
    <pivotTable tabId="2" name="GenderSplit"/>
    <pivotTable tabId="2" name="MonthlyTrend"/>
    <pivotTable tabId="2" name="NewOrReturning"/>
    <pivotTable tabId="2" name="OnTimeDelivery"/>
    <pivotTable tabId="2" name="PivotTable3"/>
    <pivotTable tabId="2" name="RevenueByPaymentMethod"/>
    <pivotTable tabId="2" name="SalesbyProducts"/>
    <pivotTable tabId="2" name="TotalSales"/>
    <pivotTable tabId="2" name="PivotTable16"/>
  </pivotTables>
  <data>
    <tabular pivotCacheId="50025234">
      <items count="8">
        <i x="1" s="1"/>
        <i x="5" s="1"/>
        <i x="6" s="1"/>
        <i x="0" s="1"/>
        <i x="7" s="1"/>
        <i x="4"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A3F046E-8746-F64A-8628-38D394948B39}" sourceName="Gender">
  <pivotTables>
    <pivotTable tabId="2" name="SalesByOccasion"/>
    <pivotTable tabId="2" name="AvgOrderValue"/>
    <pivotTable tabId="2" name="ChannelBreakdown"/>
    <pivotTable tabId="2" name="DeliveryType"/>
    <pivotTable tabId="2" name="GenderSplit"/>
    <pivotTable tabId="2" name="MonthlyTrend"/>
    <pivotTable tabId="2" name="NewOrReturning"/>
    <pivotTable tabId="2" name="OnTimeDelivery"/>
    <pivotTable tabId="2" name="PivotTable3"/>
    <pivotTable tabId="2" name="RevenueByPaymentMethod"/>
    <pivotTable tabId="2" name="SalesbyProducts"/>
    <pivotTable tabId="2" name="TotalSales"/>
    <pivotTable tabId="2" name="PivotTable16"/>
  </pivotTables>
  <data>
    <tabular pivotCacheId="50025234">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 xr10:uid="{AA4295F4-3740-354F-B45B-9A9BD10AE498}" sourceName="Years (OrderDate)">
  <pivotTables>
    <pivotTable tabId="2" name="SalesByOccasion"/>
    <pivotTable tabId="2" name="AvgOrderValue"/>
    <pivotTable tabId="2" name="ChannelBreakdown"/>
    <pivotTable tabId="2" name="DeliveryType"/>
    <pivotTable tabId="2" name="GenderSplit"/>
    <pivotTable tabId="2" name="MonthlyTrend"/>
    <pivotTable tabId="2" name="NewOrReturning"/>
    <pivotTable tabId="2" name="OnTimeDelivery"/>
    <pivotTable tabId="2" name="PivotTable3"/>
    <pivotTable tabId="2" name="RevenueByPaymentMethod"/>
    <pivotTable tabId="2" name="SalesbyProducts"/>
    <pivotTable tabId="2" name="TotalSales"/>
    <pivotTable tabId="2" name="PivotTable16"/>
  </pivotTables>
  <data>
    <tabular pivotCacheId="50025234">
      <items count="4">
        <i x="1" s="1"/>
        <i x="2" s="1"/>
        <i x="0"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3A8BE368-2DEF-3341-B770-34925C8CF175}" cache="Slicer_Occasion" caption="Occasion" rowHeight="251883"/>
  <slicer name="Months" xr10:uid="{76FBA80F-6D36-0E4A-9D53-5689007DFC7E}" cache="Slicer_OrderMonth" caption="Months" columnCount="6" style="my_slicer" rowHeight="274320"/>
  <slicer name="City" xr10:uid="{09FFEA3A-29A8-1A41-9C3D-BE6DAE3DCD33}" cache="Slicer_City" caption="City" columnCount="2" style="my_slicer" rowHeight="274320"/>
  <slicer name="Gender" xr10:uid="{902EDF9E-2B9C-FB42-9160-C546BC0EDB10}" cache="Slicer_Gender" caption="Gender" style="my_slicer" rowHeight="251883"/>
  <slicer name="Years" xr10:uid="{789D6319-2CF0-6844-94D8-39162AFBEDA2}" cache="Slicer_Years__OrderDate" caption="Years" style="my_slicer" rowHeight="251883"/>
  <slicer name="Years 1" xr10:uid="{EC8B2EC8-FA69-4245-A11E-AF428B9999F1}" cache="Slicer_Years__OrderDate" caption="Years" style="my_slice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34E036-11D4-FA42-A684-4676A3D0907D}" name="data" displayName="data" ref="A1:AB4994" totalsRowShown="0">
  <autoFilter ref="A1:AB4994" xr:uid="{0D34E036-11D4-FA42-A684-4676A3D0907D}"/>
  <tableColumns count="28">
    <tableColumn id="1" xr3:uid="{DDFE5BDC-D5CA-0647-9BF6-F3F5F2554619}" name="OrderID"/>
    <tableColumn id="2" xr3:uid="{BC4A29B8-B778-8443-9E38-9A13BBF4C46B}" name="StoreName"/>
    <tableColumn id="3" xr3:uid="{7ACEEFBD-0853-9D48-9CDB-A25732C63A7D}" name="ProductID"/>
    <tableColumn id="4" xr3:uid="{9859550A-736C-4C41-8D7B-F072A0788091}" name="ProductName"/>
    <tableColumn id="5" xr3:uid="{4E94430C-DD8A-EF42-B8FE-C3473AE59982}" name="PriceUSD" dataDxfId="23"/>
    <tableColumn id="6" xr3:uid="{3DA1B8E2-40B0-0F42-B663-6119E6462D4B}" name="Occasion"/>
    <tableColumn id="7" xr3:uid="{5F038CC2-E782-8447-9236-7607BE1650B0}" name="Quantity"/>
    <tableColumn id="8" xr3:uid="{D9C425A0-3863-7742-9588-1D39F4A12656}" name="OrderDate" dataDxfId="22"/>
    <tableColumn id="21" xr3:uid="{99AFAD03-8527-FA4F-83E6-39B795E7410F}" name="OrderMonth" dataDxfId="21">
      <calculatedColumnFormula>TEXT(data[[#This Row],[OrderDate]],"mmm")</calculatedColumnFormula>
    </tableColumn>
    <tableColumn id="9" xr3:uid="{6B18E5B9-2297-FF43-A308-D801CD87A5D1}" name="OrderTime" dataDxfId="20"/>
    <tableColumn id="22" xr3:uid="{E86283E3-E2C2-CF41-B597-94E9287D3AAF}" name="OrderHour" dataDxfId="19">
      <calculatedColumnFormula>TEXT(data[[#This Row],[OrderTime]],"h")</calculatedColumnFormula>
    </tableColumn>
    <tableColumn id="10" xr3:uid="{4EDECCE7-A967-D743-99A0-40A49187811A}" name="DeliveryDate" dataDxfId="18"/>
    <tableColumn id="11" xr3:uid="{970D077A-9625-C74C-86D7-D4EB73684B50}" name="DeliveryTime" dataDxfId="17"/>
    <tableColumn id="12" xr3:uid="{64599197-2FE3-5C45-88EB-FF2C1203A14A}" name="Location"/>
    <tableColumn id="13" xr3:uid="{0B069899-4917-4343-B2B2-D94EF49620AC}" name="CustomerName"/>
    <tableColumn id="14" xr3:uid="{A904D3CF-9618-CE42-AC65-16C335FD7E62}" name="City"/>
    <tableColumn id="15" xr3:uid="{1010DB04-A64C-BE4C-A150-18B97E41DB2C}" name="Gender"/>
    <tableColumn id="16" xr3:uid="{A990EDEF-618E-DB49-A1CB-C6CDEB3FAA68}" name="Category"/>
    <tableColumn id="17" xr3:uid="{108A27DF-266F-AA40-8C9F-892156AD391D}" name="DeliveryType"/>
    <tableColumn id="18" xr3:uid="{D1223CEC-5E17-3F44-93A0-30423B23977A}" name="Channel"/>
    <tableColumn id="19" xr3:uid="{60D0ECC1-221C-584A-B8BD-ECC478CD14BB}" name="PaymentMethod"/>
    <tableColumn id="20" xr3:uid="{997BA738-1542-504E-9B02-B8D64896B10E}" name="Sales" dataDxfId="16">
      <calculatedColumnFormula>data[[#This Row],[PriceUSD]]*data[[#This Row],[Quantity]]</calculatedColumnFormula>
    </tableColumn>
    <tableColumn id="23" xr3:uid="{92277290-A183-0E4B-A9C7-15DEC1263C4B}" name="OrderDateTime" dataDxfId="15">
      <calculatedColumnFormula>data[[#This Row],[OrderDate]] + TIME(VALUE(LEFT(data[[#This Row],[OrderTime]],2)), VALUE(RIGHT(data[[#This Row],[OrderTime]],2)), 0)</calculatedColumnFormula>
    </tableColumn>
    <tableColumn id="24" xr3:uid="{4FC2EDC8-6434-DB46-9953-E2CE515C6A23}" name="FirstOrderDateTime" dataDxfId="14">
      <calculatedColumnFormula>_xlfn.MINIFS(data[OrderDateTime], data[CustomerName], data[[#This Row],[CustomerName]])</calculatedColumnFormula>
    </tableColumn>
    <tableColumn id="25" xr3:uid="{859B8AB9-29EC-294E-BE6F-19E748E3D6AA}" name="CutomerType" dataDxfId="13">
      <calculatedColumnFormula>IF(data[[#This Row],[OrderDateTime]]=data[[#This Row],[FirstOrderDateTime]], "New", "Returning")</calculatedColumnFormula>
    </tableColumn>
    <tableColumn id="28" xr3:uid="{1155BCF6-F033-EA45-AFC2-0E850B86A85D}" name="DeliveryDateTime" dataDxfId="12">
      <calculatedColumnFormula>data[[#This Row],[DeliveryDate]] + data[[#This Row],[DeliveryTime]]</calculatedColumnFormula>
    </tableColumn>
    <tableColumn id="29" xr3:uid="{3D678653-4CBF-D84B-953C-3D64248C114B}" name="SLADue" dataDxfId="11">
      <calculatedColumnFormula>data[[#This Row],[OrderDateTime]] + 1</calculatedColumnFormula>
    </tableColumn>
    <tableColumn id="30" xr3:uid="{60F789EB-FE03-6E46-AB68-515FCA82AF96}" name="OnTimeFlag" dataDxfId="10">
      <calculatedColumnFormula>IF(data[[#This Row],[DeliveryDateTime]] &lt;= data[[#This Row],[SLADue]], "On Time", "Late")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F8F4F-26B7-7249-AD9C-00FBEF28A1D9}">
  <dimension ref="A1:AB4994"/>
  <sheetViews>
    <sheetView topLeftCell="E1" zoomScale="150" zoomScaleNormal="150" workbookViewId="0">
      <selection activeCell="AC1" sqref="AC1:AC1048576"/>
    </sheetView>
  </sheetViews>
  <sheetFormatPr baseColWidth="10" defaultRowHeight="16" x14ac:dyDescent="0.2"/>
  <cols>
    <col min="2" max="2" width="12.83203125" customWidth="1"/>
    <col min="3" max="3" width="11.83203125" customWidth="1"/>
    <col min="4" max="4" width="16" customWidth="1"/>
    <col min="5" max="5" width="11.33203125" style="5" customWidth="1"/>
    <col min="6" max="6" width="11.33203125" customWidth="1"/>
    <col min="8" max="9" width="12.1640625" style="1" customWidth="1"/>
    <col min="10" max="11" width="12.1640625" style="6" customWidth="1"/>
    <col min="12" max="12" width="14.1640625" style="1" customWidth="1"/>
    <col min="13" max="13" width="14.1640625" style="6" customWidth="1"/>
    <col min="15" max="15" width="16.83203125" customWidth="1"/>
    <col min="18" max="18" width="11" customWidth="1"/>
    <col min="19" max="19" width="13.83203125" customWidth="1"/>
    <col min="21" max="21" width="17" customWidth="1"/>
    <col min="22" max="22" width="10.83203125" style="5"/>
    <col min="23" max="23" width="27.33203125" style="7" bestFit="1" customWidth="1"/>
    <col min="24" max="24" width="21.6640625" style="7" customWidth="1"/>
    <col min="25" max="25" width="15.6640625" customWidth="1"/>
    <col min="26" max="26" width="23.6640625" customWidth="1"/>
    <col min="27" max="27" width="21.5" customWidth="1"/>
    <col min="28" max="28" width="13.5" bestFit="1" customWidth="1"/>
  </cols>
  <sheetData>
    <row r="1" spans="1:28" x14ac:dyDescent="0.2">
      <c r="A1" t="s">
        <v>0</v>
      </c>
      <c r="B1" t="s">
        <v>1</v>
      </c>
      <c r="C1" t="s">
        <v>2</v>
      </c>
      <c r="D1" t="s">
        <v>5574</v>
      </c>
      <c r="E1" s="5" t="s">
        <v>3</v>
      </c>
      <c r="F1" t="s">
        <v>4</v>
      </c>
      <c r="G1" t="s">
        <v>5</v>
      </c>
      <c r="H1" s="1" t="s">
        <v>6</v>
      </c>
      <c r="I1" s="1" t="s">
        <v>5547</v>
      </c>
      <c r="J1" s="6" t="s">
        <v>7</v>
      </c>
      <c r="K1" s="6" t="s">
        <v>5548</v>
      </c>
      <c r="L1" s="1" t="s">
        <v>8</v>
      </c>
      <c r="M1" s="6" t="s">
        <v>9</v>
      </c>
      <c r="N1" t="s">
        <v>10</v>
      </c>
      <c r="O1" t="s">
        <v>11</v>
      </c>
      <c r="P1" t="s">
        <v>12</v>
      </c>
      <c r="Q1" t="s">
        <v>13</v>
      </c>
      <c r="R1" t="s">
        <v>14</v>
      </c>
      <c r="S1" t="s">
        <v>15</v>
      </c>
      <c r="T1" t="s">
        <v>16</v>
      </c>
      <c r="U1" t="s">
        <v>17</v>
      </c>
      <c r="V1" s="5" t="s">
        <v>5545</v>
      </c>
      <c r="W1" s="7" t="s">
        <v>5554</v>
      </c>
      <c r="X1" s="7" t="s">
        <v>5555</v>
      </c>
      <c r="Y1" s="7" t="s">
        <v>5556</v>
      </c>
      <c r="Z1" s="7" t="s">
        <v>5573</v>
      </c>
      <c r="AA1" s="7" t="s">
        <v>5575</v>
      </c>
      <c r="AB1" s="7" t="s">
        <v>5572</v>
      </c>
    </row>
    <row r="2" spans="1:28" x14ac:dyDescent="0.2">
      <c r="A2" t="s">
        <v>18</v>
      </c>
      <c r="B2" t="s">
        <v>19</v>
      </c>
      <c r="C2" t="s">
        <v>20</v>
      </c>
      <c r="D2" t="s">
        <v>21</v>
      </c>
      <c r="E2" s="5">
        <v>18.72</v>
      </c>
      <c r="F2" t="s">
        <v>22</v>
      </c>
      <c r="G2">
        <v>1</v>
      </c>
      <c r="H2" s="1">
        <v>45753</v>
      </c>
      <c r="I2" s="1" t="str">
        <f>TEXT(data[[#This Row],[OrderDate]],"mmm")</f>
        <v>Apr</v>
      </c>
      <c r="J2" s="6">
        <v>0.44930555555555557</v>
      </c>
      <c r="K2" s="6" t="str">
        <f>TEXT(data[[#This Row],[OrderTime]],"h")</f>
        <v>10</v>
      </c>
      <c r="L2" s="1">
        <v>45754</v>
      </c>
      <c r="M2" s="6">
        <v>0.44930555555555557</v>
      </c>
      <c r="N2" t="s">
        <v>23</v>
      </c>
      <c r="O2" t="s">
        <v>24</v>
      </c>
      <c r="P2" t="s">
        <v>25</v>
      </c>
      <c r="Q2" t="s">
        <v>26</v>
      </c>
      <c r="R2" t="s">
        <v>27</v>
      </c>
      <c r="S2" t="s">
        <v>28</v>
      </c>
      <c r="T2" t="s">
        <v>29</v>
      </c>
      <c r="U2" t="s">
        <v>30</v>
      </c>
      <c r="V2" s="5">
        <f>data[[#This Row],[PriceUSD]]*data[[#This Row],[Quantity]]</f>
        <v>18.72</v>
      </c>
      <c r="W2" s="7">
        <f>data[[#This Row],[OrderDate]] + TIME(VALUE(LEFT(data[[#This Row],[OrderTime]],2)), VALUE(RIGHT(data[[#This Row],[OrderTime]],2)), 0)</f>
        <v>45753.038888888892</v>
      </c>
      <c r="X2" s="7">
        <f>_xlfn.MINIFS(data[OrderDateTime], data[CustomerName], data[[#This Row],[CustomerName]])</f>
        <v>45531.017361111109</v>
      </c>
      <c r="Y2" t="str">
        <f>IF(data[[#This Row],[OrderDateTime]]=data[[#This Row],[FirstOrderDateTime]], "New", "Returning")</f>
        <v>Returning</v>
      </c>
      <c r="Z2" s="7">
        <f>data[[#This Row],[DeliveryDate]] + data[[#This Row],[DeliveryTime]]</f>
        <v>45754.449305555558</v>
      </c>
      <c r="AA2" s="7">
        <f>data[[#This Row],[OrderDateTime]] + 1</f>
        <v>45754.038888888892</v>
      </c>
      <c r="AB2" s="7" t="str">
        <f>IF(data[[#This Row],[DeliveryDateTime]] &lt;= data[[#This Row],[SLADue]], "On Time", "Late")</f>
        <v>Late</v>
      </c>
    </row>
    <row r="3" spans="1:28" x14ac:dyDescent="0.2">
      <c r="A3" t="s">
        <v>31</v>
      </c>
      <c r="B3" t="s">
        <v>19</v>
      </c>
      <c r="C3" t="s">
        <v>32</v>
      </c>
      <c r="D3" t="s">
        <v>33</v>
      </c>
      <c r="E3" s="5">
        <v>48.46</v>
      </c>
      <c r="F3" t="s">
        <v>22</v>
      </c>
      <c r="G3">
        <v>1</v>
      </c>
      <c r="H3" s="1">
        <v>45783</v>
      </c>
      <c r="I3" s="1" t="str">
        <f>TEXT(data[[#This Row],[OrderDate]],"mmm")</f>
        <v>May</v>
      </c>
      <c r="J3" s="6">
        <v>0.7319444444444444</v>
      </c>
      <c r="K3" s="6" t="str">
        <f>TEXT(data[[#This Row],[OrderTime]],"h")</f>
        <v>17</v>
      </c>
      <c r="L3" s="1">
        <v>45784</v>
      </c>
      <c r="M3" s="6">
        <v>0.76458333333333328</v>
      </c>
      <c r="N3" t="s">
        <v>34</v>
      </c>
      <c r="O3" t="s">
        <v>35</v>
      </c>
      <c r="P3" t="s">
        <v>36</v>
      </c>
      <c r="Q3" t="s">
        <v>26</v>
      </c>
      <c r="R3" t="s">
        <v>37</v>
      </c>
      <c r="S3" t="s">
        <v>28</v>
      </c>
      <c r="T3" t="s">
        <v>38</v>
      </c>
      <c r="U3" t="s">
        <v>39</v>
      </c>
      <c r="V3" s="5">
        <f>data[[#This Row],[PriceUSD]]*data[[#This Row],[Quantity]]</f>
        <v>48.46</v>
      </c>
      <c r="W3" s="7">
        <f>data[[#This Row],[OrderDate]] + TIME(VALUE(LEFT(data[[#This Row],[OrderTime]],2)), VALUE(RIGHT(data[[#This Row],[OrderTime]],2)), 0)</f>
        <v>45783.030555555553</v>
      </c>
      <c r="X3" s="7">
        <f>_xlfn.MINIFS(data[OrderDateTime], data[CustomerName], data[[#This Row],[CustomerName]])</f>
        <v>45595.015277777777</v>
      </c>
      <c r="Y3" t="str">
        <f>IF(data[[#This Row],[OrderDateTime]]=data[[#This Row],[FirstOrderDateTime]], "New", "Returning")</f>
        <v>Returning</v>
      </c>
      <c r="Z3" s="7">
        <f>data[[#This Row],[DeliveryDate]] + data[[#This Row],[DeliveryTime]]</f>
        <v>45784.76458333333</v>
      </c>
      <c r="AA3" s="7">
        <f>data[[#This Row],[OrderDateTime]] + 1</f>
        <v>45784.030555555553</v>
      </c>
      <c r="AB3" s="7" t="str">
        <f>IF(data[[#This Row],[DeliveryDateTime]] &lt;= data[[#This Row],[SLADue]], "On Time", "Late")</f>
        <v>Late</v>
      </c>
    </row>
    <row r="4" spans="1:28" x14ac:dyDescent="0.2">
      <c r="A4" t="s">
        <v>40</v>
      </c>
      <c r="B4" t="s">
        <v>19</v>
      </c>
      <c r="C4" t="s">
        <v>41</v>
      </c>
      <c r="D4" t="s">
        <v>42</v>
      </c>
      <c r="E4" s="5">
        <v>36.81</v>
      </c>
      <c r="F4" t="s">
        <v>43</v>
      </c>
      <c r="G4">
        <v>2</v>
      </c>
      <c r="H4" s="1">
        <v>45739</v>
      </c>
      <c r="I4" s="1" t="str">
        <f>TEXT(data[[#This Row],[OrderDate]],"mmm")</f>
        <v>Mar</v>
      </c>
      <c r="J4" s="6">
        <v>0.41805555555555557</v>
      </c>
      <c r="K4" s="6" t="str">
        <f>TEXT(data[[#This Row],[OrderTime]],"h")</f>
        <v>10</v>
      </c>
      <c r="L4" s="1">
        <v>45739</v>
      </c>
      <c r="M4" s="6">
        <v>0.70972222222222225</v>
      </c>
      <c r="N4" t="s">
        <v>44</v>
      </c>
      <c r="O4" t="s">
        <v>45</v>
      </c>
      <c r="P4" t="s">
        <v>25</v>
      </c>
      <c r="Q4" t="s">
        <v>26</v>
      </c>
      <c r="R4" t="s">
        <v>46</v>
      </c>
      <c r="S4" t="s">
        <v>47</v>
      </c>
      <c r="T4" t="s">
        <v>38</v>
      </c>
      <c r="U4" t="s">
        <v>30</v>
      </c>
      <c r="V4" s="5">
        <f>data[[#This Row],[PriceUSD]]*data[[#This Row],[Quantity]]</f>
        <v>73.62</v>
      </c>
      <c r="W4" s="7">
        <f>data[[#This Row],[OrderDate]] + TIME(VALUE(LEFT(data[[#This Row],[OrderTime]],2)), VALUE(RIGHT(data[[#This Row],[OrderTime]],2)), 0)</f>
        <v>45739.038888888892</v>
      </c>
      <c r="X4" s="7">
        <f>_xlfn.MINIFS(data[OrderDateTime], data[CustomerName], data[[#This Row],[CustomerName]])</f>
        <v>45526.038888888892</v>
      </c>
      <c r="Y4" t="str">
        <f>IF(data[[#This Row],[OrderDateTime]]=data[[#This Row],[FirstOrderDateTime]], "New", "Returning")</f>
        <v>Returning</v>
      </c>
      <c r="Z4" s="7">
        <f>data[[#This Row],[DeliveryDate]] + data[[#This Row],[DeliveryTime]]</f>
        <v>45739.709722222222</v>
      </c>
      <c r="AA4" s="7">
        <f>data[[#This Row],[OrderDateTime]] + 1</f>
        <v>45740.038888888892</v>
      </c>
      <c r="AB4" s="7" t="str">
        <f>IF(data[[#This Row],[DeliveryDateTime]] &lt;= data[[#This Row],[SLADue]], "On Time", "Late")</f>
        <v>On Time</v>
      </c>
    </row>
    <row r="5" spans="1:28" x14ac:dyDescent="0.2">
      <c r="A5" t="s">
        <v>48</v>
      </c>
      <c r="B5" t="s">
        <v>19</v>
      </c>
      <c r="C5" t="s">
        <v>49</v>
      </c>
      <c r="D5" t="s">
        <v>50</v>
      </c>
      <c r="E5" s="5">
        <v>33.659999999999997</v>
      </c>
      <c r="F5" t="s">
        <v>51</v>
      </c>
      <c r="G5">
        <v>1</v>
      </c>
      <c r="H5" s="1">
        <v>45536</v>
      </c>
      <c r="I5" s="1" t="str">
        <f>TEXT(data[[#This Row],[OrderDate]],"mmm")</f>
        <v>Sep</v>
      </c>
      <c r="J5" s="6">
        <v>0.82986111111111116</v>
      </c>
      <c r="K5" s="6" t="str">
        <f>TEXT(data[[#This Row],[OrderTime]],"h")</f>
        <v>19</v>
      </c>
      <c r="L5" s="1">
        <v>45537</v>
      </c>
      <c r="M5" s="6">
        <v>0.91319444444444442</v>
      </c>
      <c r="N5" t="s">
        <v>34</v>
      </c>
      <c r="O5" t="s">
        <v>52</v>
      </c>
      <c r="P5" t="s">
        <v>36</v>
      </c>
      <c r="Q5" t="s">
        <v>53</v>
      </c>
      <c r="R5" t="s">
        <v>54</v>
      </c>
      <c r="S5" t="s">
        <v>28</v>
      </c>
      <c r="T5" t="s">
        <v>29</v>
      </c>
      <c r="U5" t="s">
        <v>30</v>
      </c>
      <c r="V5" s="5">
        <f>data[[#This Row],[PriceUSD]]*data[[#This Row],[Quantity]]</f>
        <v>33.659999999999997</v>
      </c>
      <c r="W5" s="7">
        <f>data[[#This Row],[OrderDate]] + TIME(VALUE(LEFT(data[[#This Row],[OrderTime]],2)), VALUE(RIGHT(data[[#This Row],[OrderTime]],2)), 0)</f>
        <v>45536.007638888892</v>
      </c>
      <c r="X5" s="7">
        <f>_xlfn.MINIFS(data[OrderDateTime], data[CustomerName], data[[#This Row],[CustomerName]])</f>
        <v>45536.007638888892</v>
      </c>
      <c r="Y5" t="str">
        <f>IF(data[[#This Row],[OrderDateTime]]=data[[#This Row],[FirstOrderDateTime]], "New", "Returning")</f>
        <v>New</v>
      </c>
      <c r="Z5" s="7">
        <f>data[[#This Row],[DeliveryDate]] + data[[#This Row],[DeliveryTime]]</f>
        <v>45537.913194444445</v>
      </c>
      <c r="AA5" s="7">
        <f>data[[#This Row],[OrderDateTime]] + 1</f>
        <v>45537.007638888892</v>
      </c>
      <c r="AB5" s="7" t="str">
        <f>IF(data[[#This Row],[DeliveryDateTime]] &lt;= data[[#This Row],[SLADue]], "On Time", "Late")</f>
        <v>Late</v>
      </c>
    </row>
    <row r="6" spans="1:28" x14ac:dyDescent="0.2">
      <c r="A6" t="s">
        <v>55</v>
      </c>
      <c r="B6" t="s">
        <v>19</v>
      </c>
      <c r="C6" t="s">
        <v>41</v>
      </c>
      <c r="D6" t="s">
        <v>42</v>
      </c>
      <c r="E6" s="5">
        <v>34.340000000000003</v>
      </c>
      <c r="F6" t="s">
        <v>56</v>
      </c>
      <c r="G6">
        <v>2</v>
      </c>
      <c r="H6" s="1">
        <v>45684</v>
      </c>
      <c r="I6" s="1" t="str">
        <f>TEXT(data[[#This Row],[OrderDate]],"mmm")</f>
        <v>Jan</v>
      </c>
      <c r="J6" s="6">
        <v>0.54097222222222219</v>
      </c>
      <c r="K6" s="6" t="str">
        <f>TEXT(data[[#This Row],[OrderTime]],"h")</f>
        <v>12</v>
      </c>
      <c r="L6" s="1">
        <v>45685</v>
      </c>
      <c r="M6" s="6">
        <v>0.58263888888888893</v>
      </c>
      <c r="N6" t="s">
        <v>57</v>
      </c>
      <c r="O6" t="s">
        <v>58</v>
      </c>
      <c r="P6" t="s">
        <v>25</v>
      </c>
      <c r="Q6" t="s">
        <v>26</v>
      </c>
      <c r="R6" t="s">
        <v>46</v>
      </c>
      <c r="S6" t="s">
        <v>28</v>
      </c>
      <c r="T6" t="s">
        <v>59</v>
      </c>
      <c r="U6" t="s">
        <v>30</v>
      </c>
      <c r="V6" s="5">
        <f>data[[#This Row],[PriceUSD]]*data[[#This Row],[Quantity]]</f>
        <v>68.680000000000007</v>
      </c>
      <c r="W6" s="7">
        <f>data[[#This Row],[OrderDate]] + TIME(VALUE(LEFT(data[[#This Row],[OrderTime]],2)), VALUE(RIGHT(data[[#This Row],[OrderTime]],2)), 0)</f>
        <v>45684.015277777777</v>
      </c>
      <c r="X6" s="7">
        <f>_xlfn.MINIFS(data[OrderDateTime], data[CustomerName], data[[#This Row],[CustomerName]])</f>
        <v>45506.061805555553</v>
      </c>
      <c r="Y6" t="str">
        <f>IF(data[[#This Row],[OrderDateTime]]=data[[#This Row],[FirstOrderDateTime]], "New", "Returning")</f>
        <v>Returning</v>
      </c>
      <c r="Z6" s="7">
        <f>data[[#This Row],[DeliveryDate]] + data[[#This Row],[DeliveryTime]]</f>
        <v>45685.582638888889</v>
      </c>
      <c r="AA6" s="7">
        <f>data[[#This Row],[OrderDateTime]] + 1</f>
        <v>45685.015277777777</v>
      </c>
      <c r="AB6" s="7" t="str">
        <f>IF(data[[#This Row],[DeliveryDateTime]] &lt;= data[[#This Row],[SLADue]], "On Time", "Late")</f>
        <v>Late</v>
      </c>
    </row>
    <row r="7" spans="1:28" x14ac:dyDescent="0.2">
      <c r="A7" t="s">
        <v>60</v>
      </c>
      <c r="B7" t="s">
        <v>19</v>
      </c>
      <c r="C7" t="s">
        <v>61</v>
      </c>
      <c r="D7" t="s">
        <v>62</v>
      </c>
      <c r="E7" s="5">
        <v>168.95</v>
      </c>
      <c r="F7" t="s">
        <v>63</v>
      </c>
      <c r="G7">
        <v>3</v>
      </c>
      <c r="H7" s="1">
        <v>45784</v>
      </c>
      <c r="I7" s="1" t="str">
        <f>TEXT(data[[#This Row],[OrderDate]],"mmm")</f>
        <v>May</v>
      </c>
      <c r="J7" s="6">
        <v>0.48680555555555555</v>
      </c>
      <c r="K7" s="6" t="str">
        <f>TEXT(data[[#This Row],[OrderTime]],"h")</f>
        <v>11</v>
      </c>
      <c r="L7" s="1">
        <v>45784</v>
      </c>
      <c r="M7" s="6">
        <v>0.69513888888888886</v>
      </c>
      <c r="N7" t="s">
        <v>64</v>
      </c>
      <c r="O7" t="s">
        <v>65</v>
      </c>
      <c r="P7" t="s">
        <v>25</v>
      </c>
      <c r="Q7" t="s">
        <v>26</v>
      </c>
      <c r="R7" t="s">
        <v>66</v>
      </c>
      <c r="S7" t="s">
        <v>47</v>
      </c>
      <c r="T7" t="s">
        <v>38</v>
      </c>
      <c r="U7" t="s">
        <v>67</v>
      </c>
      <c r="V7" s="5">
        <f>data[[#This Row],[PriceUSD]]*data[[#This Row],[Quantity]]</f>
        <v>506.84999999999997</v>
      </c>
      <c r="W7" s="7">
        <f>data[[#This Row],[OrderDate]] + TIME(VALUE(LEFT(data[[#This Row],[OrderTime]],2)), VALUE(RIGHT(data[[#This Row],[OrderTime]],2)), 0)</f>
        <v>45784.038888888892</v>
      </c>
      <c r="X7" s="7">
        <f>_xlfn.MINIFS(data[OrderDateTime], data[CustomerName], data[[#This Row],[CustomerName]])</f>
        <v>45505.030555555553</v>
      </c>
      <c r="Y7" t="str">
        <f>IF(data[[#This Row],[OrderDateTime]]=data[[#This Row],[FirstOrderDateTime]], "New", "Returning")</f>
        <v>Returning</v>
      </c>
      <c r="Z7" s="7">
        <f>data[[#This Row],[DeliveryDate]] + data[[#This Row],[DeliveryTime]]</f>
        <v>45784.695138888892</v>
      </c>
      <c r="AA7" s="7">
        <f>data[[#This Row],[OrderDateTime]] + 1</f>
        <v>45785.038888888892</v>
      </c>
      <c r="AB7" s="7" t="str">
        <f>IF(data[[#This Row],[DeliveryDateTime]] &lt;= data[[#This Row],[SLADue]], "On Time", "Late")</f>
        <v>On Time</v>
      </c>
    </row>
    <row r="8" spans="1:28" x14ac:dyDescent="0.2">
      <c r="A8" t="s">
        <v>68</v>
      </c>
      <c r="B8" t="s">
        <v>19</v>
      </c>
      <c r="C8" t="s">
        <v>69</v>
      </c>
      <c r="D8" t="s">
        <v>70</v>
      </c>
      <c r="E8" s="5">
        <v>58.38</v>
      </c>
      <c r="F8" t="s">
        <v>71</v>
      </c>
      <c r="G8">
        <v>1</v>
      </c>
      <c r="H8" s="1">
        <v>45703</v>
      </c>
      <c r="I8" s="1" t="str">
        <f>TEXT(data[[#This Row],[OrderDate]],"mmm")</f>
        <v>Feb</v>
      </c>
      <c r="J8" s="6">
        <v>0.6166666666666667</v>
      </c>
      <c r="K8" s="6" t="str">
        <f>TEXT(data[[#This Row],[OrderTime]],"h")</f>
        <v>14</v>
      </c>
      <c r="L8" s="1">
        <v>45703</v>
      </c>
      <c r="M8" s="6">
        <v>0.7416666666666667</v>
      </c>
      <c r="N8" t="s">
        <v>64</v>
      </c>
      <c r="O8" t="s">
        <v>72</v>
      </c>
      <c r="P8" t="s">
        <v>25</v>
      </c>
      <c r="Q8" t="s">
        <v>26</v>
      </c>
      <c r="R8" t="s">
        <v>37</v>
      </c>
      <c r="S8" t="s">
        <v>47</v>
      </c>
      <c r="T8" t="s">
        <v>29</v>
      </c>
      <c r="U8" t="s">
        <v>67</v>
      </c>
      <c r="V8" s="5">
        <f>data[[#This Row],[PriceUSD]]*data[[#This Row],[Quantity]]</f>
        <v>58.38</v>
      </c>
      <c r="W8" s="7">
        <f>data[[#This Row],[OrderDate]] + TIME(VALUE(LEFT(data[[#This Row],[OrderTime]],2)), VALUE(RIGHT(data[[#This Row],[OrderTime]],2)), 0)</f>
        <v>45703.046527777777</v>
      </c>
      <c r="X8" s="7">
        <f>_xlfn.MINIFS(data[OrderDateTime], data[CustomerName], data[[#This Row],[CustomerName]])</f>
        <v>45521.046527777777</v>
      </c>
      <c r="Y8" t="str">
        <f>IF(data[[#This Row],[OrderDateTime]]=data[[#This Row],[FirstOrderDateTime]], "New", "Returning")</f>
        <v>Returning</v>
      </c>
      <c r="Z8" s="7">
        <f>data[[#This Row],[DeliveryDate]] + data[[#This Row],[DeliveryTime]]</f>
        <v>45703.741666666669</v>
      </c>
      <c r="AA8" s="7">
        <f>data[[#This Row],[OrderDateTime]] + 1</f>
        <v>45704.046527777777</v>
      </c>
      <c r="AB8" s="7" t="str">
        <f>IF(data[[#This Row],[DeliveryDateTime]] &lt;= data[[#This Row],[SLADue]], "On Time", "Late")</f>
        <v>On Time</v>
      </c>
    </row>
    <row r="9" spans="1:28" x14ac:dyDescent="0.2">
      <c r="A9" t="s">
        <v>73</v>
      </c>
      <c r="B9" t="s">
        <v>19</v>
      </c>
      <c r="C9" t="s">
        <v>49</v>
      </c>
      <c r="D9" t="s">
        <v>50</v>
      </c>
      <c r="E9" s="5">
        <v>28.87</v>
      </c>
      <c r="F9" t="s">
        <v>74</v>
      </c>
      <c r="G9">
        <v>1</v>
      </c>
      <c r="H9" s="1">
        <v>45769</v>
      </c>
      <c r="I9" s="1" t="str">
        <f>TEXT(data[[#This Row],[OrderDate]],"mmm")</f>
        <v>Apr</v>
      </c>
      <c r="J9" s="6">
        <v>0.77986111111111112</v>
      </c>
      <c r="K9" s="6" t="str">
        <f>TEXT(data[[#This Row],[OrderTime]],"h")</f>
        <v>18</v>
      </c>
      <c r="L9" s="1">
        <v>45770</v>
      </c>
      <c r="M9" s="6">
        <v>0.90486111111111112</v>
      </c>
      <c r="N9" t="s">
        <v>75</v>
      </c>
      <c r="O9" t="s">
        <v>76</v>
      </c>
      <c r="P9" t="s">
        <v>77</v>
      </c>
      <c r="Q9" t="s">
        <v>53</v>
      </c>
      <c r="R9" t="s">
        <v>54</v>
      </c>
      <c r="S9" t="s">
        <v>28</v>
      </c>
      <c r="T9" t="s">
        <v>29</v>
      </c>
      <c r="U9" t="s">
        <v>30</v>
      </c>
      <c r="V9" s="5">
        <f>data[[#This Row],[PriceUSD]]*data[[#This Row],[Quantity]]</f>
        <v>28.87</v>
      </c>
      <c r="W9" s="7">
        <f>data[[#This Row],[OrderDate]] + TIME(VALUE(LEFT(data[[#This Row],[OrderTime]],2)), VALUE(RIGHT(data[[#This Row],[OrderTime]],2)), 0)</f>
        <v>45769.007638888892</v>
      </c>
      <c r="X9" s="7">
        <f>_xlfn.MINIFS(data[OrderDateTime], data[CustomerName], data[[#This Row],[CustomerName]])</f>
        <v>45506.022916666669</v>
      </c>
      <c r="Y9" t="str">
        <f>IF(data[[#This Row],[OrderDateTime]]=data[[#This Row],[FirstOrderDateTime]], "New", "Returning")</f>
        <v>Returning</v>
      </c>
      <c r="Z9" s="7">
        <f>data[[#This Row],[DeliveryDate]] + data[[#This Row],[DeliveryTime]]</f>
        <v>45770.904861111114</v>
      </c>
      <c r="AA9" s="7">
        <f>data[[#This Row],[OrderDateTime]] + 1</f>
        <v>45770.007638888892</v>
      </c>
      <c r="AB9" s="7" t="str">
        <f>IF(data[[#This Row],[DeliveryDateTime]] &lt;= data[[#This Row],[SLADue]], "On Time", "Late")</f>
        <v>Late</v>
      </c>
    </row>
    <row r="10" spans="1:28" x14ac:dyDescent="0.2">
      <c r="A10" t="s">
        <v>78</v>
      </c>
      <c r="B10" t="s">
        <v>19</v>
      </c>
      <c r="C10" t="s">
        <v>79</v>
      </c>
      <c r="D10" t="s">
        <v>80</v>
      </c>
      <c r="E10" s="5">
        <v>31.77</v>
      </c>
      <c r="F10" t="s">
        <v>81</v>
      </c>
      <c r="G10">
        <v>3</v>
      </c>
      <c r="H10" s="1">
        <v>45748</v>
      </c>
      <c r="I10" s="1" t="str">
        <f>TEXT(data[[#This Row],[OrderDate]],"mmm")</f>
        <v>Apr</v>
      </c>
      <c r="J10" s="6">
        <v>0.4861111111111111</v>
      </c>
      <c r="K10" s="6" t="str">
        <f>TEXT(data[[#This Row],[OrderTime]],"h")</f>
        <v>11</v>
      </c>
      <c r="L10" s="1">
        <v>45749</v>
      </c>
      <c r="M10" s="6">
        <v>0.65277777777777779</v>
      </c>
      <c r="N10" t="s">
        <v>64</v>
      </c>
      <c r="O10" t="s">
        <v>82</v>
      </c>
      <c r="P10" t="s">
        <v>25</v>
      </c>
      <c r="Q10" t="s">
        <v>26</v>
      </c>
      <c r="R10" t="s">
        <v>83</v>
      </c>
      <c r="S10" t="s">
        <v>28</v>
      </c>
      <c r="T10" t="s">
        <v>29</v>
      </c>
      <c r="U10" t="s">
        <v>67</v>
      </c>
      <c r="V10" s="5">
        <f>data[[#This Row],[PriceUSD]]*data[[#This Row],[Quantity]]</f>
        <v>95.31</v>
      </c>
      <c r="W10" s="7">
        <f>data[[#This Row],[OrderDate]] + TIME(VALUE(LEFT(data[[#This Row],[OrderTime]],2)), VALUE(RIGHT(data[[#This Row],[OrderTime]],2)), 0)</f>
        <v>45748.007638888892</v>
      </c>
      <c r="X10" s="7">
        <f>_xlfn.MINIFS(data[OrderDateTime], data[CustomerName], data[[#This Row],[CustomerName]])</f>
        <v>45519.052083333336</v>
      </c>
      <c r="Y10" t="str">
        <f>IF(data[[#This Row],[OrderDateTime]]=data[[#This Row],[FirstOrderDateTime]], "New", "Returning")</f>
        <v>Returning</v>
      </c>
      <c r="Z10" s="7">
        <f>data[[#This Row],[DeliveryDate]] + data[[#This Row],[DeliveryTime]]</f>
        <v>45749.652777777781</v>
      </c>
      <c r="AA10" s="7">
        <f>data[[#This Row],[OrderDateTime]] + 1</f>
        <v>45749.007638888892</v>
      </c>
      <c r="AB10" s="7" t="str">
        <f>IF(data[[#This Row],[DeliveryDateTime]] &lt;= data[[#This Row],[SLADue]], "On Time", "Late")</f>
        <v>Late</v>
      </c>
    </row>
    <row r="11" spans="1:28" x14ac:dyDescent="0.2">
      <c r="A11" t="s">
        <v>84</v>
      </c>
      <c r="B11" t="s">
        <v>19</v>
      </c>
      <c r="C11" t="s">
        <v>85</v>
      </c>
      <c r="D11" t="s">
        <v>86</v>
      </c>
      <c r="E11" s="5">
        <v>52.96</v>
      </c>
      <c r="F11" t="s">
        <v>87</v>
      </c>
      <c r="G11">
        <v>2</v>
      </c>
      <c r="H11" s="1">
        <v>45818</v>
      </c>
      <c r="I11" s="1" t="str">
        <f>TEXT(data[[#This Row],[OrderDate]],"mmm")</f>
        <v>Jun</v>
      </c>
      <c r="J11" s="6">
        <v>0.46041666666666664</v>
      </c>
      <c r="K11" s="6" t="str">
        <f>TEXT(data[[#This Row],[OrderTime]],"h")</f>
        <v>11</v>
      </c>
      <c r="L11" s="1">
        <v>45819</v>
      </c>
      <c r="M11" s="6">
        <v>0.62708333333333333</v>
      </c>
      <c r="N11" t="s">
        <v>88</v>
      </c>
      <c r="O11" t="s">
        <v>89</v>
      </c>
      <c r="P11" t="s">
        <v>25</v>
      </c>
      <c r="Q11" t="s">
        <v>26</v>
      </c>
      <c r="R11" t="s">
        <v>90</v>
      </c>
      <c r="S11" t="s">
        <v>28</v>
      </c>
      <c r="T11" t="s">
        <v>29</v>
      </c>
      <c r="U11" t="s">
        <v>39</v>
      </c>
      <c r="V11" s="5">
        <f>data[[#This Row],[PriceUSD]]*data[[#This Row],[Quantity]]</f>
        <v>105.92</v>
      </c>
      <c r="W11" s="7">
        <f>data[[#This Row],[OrderDate]] + TIME(VALUE(LEFT(data[[#This Row],[OrderTime]],2)), VALUE(RIGHT(data[[#This Row],[OrderTime]],2)), 0)</f>
        <v>45818.046527777777</v>
      </c>
      <c r="X11" s="7">
        <f>_xlfn.MINIFS(data[OrderDateTime], data[CustomerName], data[[#This Row],[CustomerName]])</f>
        <v>45514.038888888892</v>
      </c>
      <c r="Y11" t="str">
        <f>IF(data[[#This Row],[OrderDateTime]]=data[[#This Row],[FirstOrderDateTime]], "New", "Returning")</f>
        <v>Returning</v>
      </c>
      <c r="Z11" s="7">
        <f>data[[#This Row],[DeliveryDate]] + data[[#This Row],[DeliveryTime]]</f>
        <v>45819.627083333333</v>
      </c>
      <c r="AA11" s="7">
        <f>data[[#This Row],[OrderDateTime]] + 1</f>
        <v>45819.046527777777</v>
      </c>
      <c r="AB11" s="7" t="str">
        <f>IF(data[[#This Row],[DeliveryDateTime]] &lt;= data[[#This Row],[SLADue]], "On Time", "Late")</f>
        <v>Late</v>
      </c>
    </row>
    <row r="12" spans="1:28" x14ac:dyDescent="0.2">
      <c r="A12" t="s">
        <v>91</v>
      </c>
      <c r="B12" t="s">
        <v>19</v>
      </c>
      <c r="C12" t="s">
        <v>92</v>
      </c>
      <c r="D12" t="s">
        <v>93</v>
      </c>
      <c r="E12" s="5">
        <v>86.65</v>
      </c>
      <c r="F12" t="s">
        <v>94</v>
      </c>
      <c r="G12">
        <v>3</v>
      </c>
      <c r="H12" s="1">
        <v>45879</v>
      </c>
      <c r="I12" s="1" t="str">
        <f>TEXT(data[[#This Row],[OrderDate]],"mmm")</f>
        <v>Aug</v>
      </c>
      <c r="J12" s="6">
        <v>0.39861111111111114</v>
      </c>
      <c r="K12" s="6" t="str">
        <f>TEXT(data[[#This Row],[OrderTime]],"h")</f>
        <v>9</v>
      </c>
      <c r="L12" s="1">
        <v>45880</v>
      </c>
      <c r="M12" s="6">
        <v>0.48194444444444445</v>
      </c>
      <c r="N12" t="s">
        <v>95</v>
      </c>
      <c r="O12" t="s">
        <v>96</v>
      </c>
      <c r="P12" t="s">
        <v>25</v>
      </c>
      <c r="Q12" t="s">
        <v>26</v>
      </c>
      <c r="R12" t="s">
        <v>66</v>
      </c>
      <c r="S12" t="s">
        <v>28</v>
      </c>
      <c r="T12" t="s">
        <v>38</v>
      </c>
      <c r="U12" t="s">
        <v>30</v>
      </c>
      <c r="V12" s="5">
        <f>data[[#This Row],[PriceUSD]]*data[[#This Row],[Quantity]]</f>
        <v>259.95000000000005</v>
      </c>
      <c r="W12" s="7">
        <f>data[[#This Row],[OrderDate]] + TIME(VALUE(LEFT(data[[#This Row],[OrderTime]],2)), VALUE(RIGHT(data[[#This Row],[OrderTime]],2)), 0)</f>
        <v>45879.007638888892</v>
      </c>
      <c r="X12" s="7">
        <f>_xlfn.MINIFS(data[OrderDateTime], data[CustomerName], data[[#This Row],[CustomerName]])</f>
        <v>45555.061805555553</v>
      </c>
      <c r="Y12" t="str">
        <f>IF(data[[#This Row],[OrderDateTime]]=data[[#This Row],[FirstOrderDateTime]], "New", "Returning")</f>
        <v>Returning</v>
      </c>
      <c r="Z12" s="7">
        <f>data[[#This Row],[DeliveryDate]] + data[[#This Row],[DeliveryTime]]</f>
        <v>45880.481944444444</v>
      </c>
      <c r="AA12" s="7">
        <f>data[[#This Row],[OrderDateTime]] + 1</f>
        <v>45880.007638888892</v>
      </c>
      <c r="AB12" s="7" t="str">
        <f>IF(data[[#This Row],[DeliveryDateTime]] &lt;= data[[#This Row],[SLADue]], "On Time", "Late")</f>
        <v>Late</v>
      </c>
    </row>
    <row r="13" spans="1:28" x14ac:dyDescent="0.2">
      <c r="A13" t="s">
        <v>97</v>
      </c>
      <c r="B13" t="s">
        <v>19</v>
      </c>
      <c r="C13" t="s">
        <v>85</v>
      </c>
      <c r="D13" t="s">
        <v>86</v>
      </c>
      <c r="E13" s="5">
        <v>46.58</v>
      </c>
      <c r="F13" t="s">
        <v>87</v>
      </c>
      <c r="G13">
        <v>2</v>
      </c>
      <c r="H13" s="1">
        <v>45733</v>
      </c>
      <c r="I13" s="1" t="str">
        <f>TEXT(data[[#This Row],[OrderDate]],"mmm")</f>
        <v>Mar</v>
      </c>
      <c r="J13" s="6">
        <v>0.65069444444444446</v>
      </c>
      <c r="K13" s="6" t="str">
        <f>TEXT(data[[#This Row],[OrderTime]],"h")</f>
        <v>15</v>
      </c>
      <c r="L13" s="1">
        <v>45734</v>
      </c>
      <c r="M13" s="6">
        <v>0.65069444444444446</v>
      </c>
      <c r="N13" t="s">
        <v>98</v>
      </c>
      <c r="O13" t="s">
        <v>99</v>
      </c>
      <c r="P13" t="s">
        <v>77</v>
      </c>
      <c r="Q13" t="s">
        <v>53</v>
      </c>
      <c r="R13" t="s">
        <v>90</v>
      </c>
      <c r="S13" t="s">
        <v>28</v>
      </c>
      <c r="T13" t="s">
        <v>38</v>
      </c>
      <c r="U13" t="s">
        <v>30</v>
      </c>
      <c r="V13" s="5">
        <f>data[[#This Row],[PriceUSD]]*data[[#This Row],[Quantity]]</f>
        <v>93.16</v>
      </c>
      <c r="W13" s="7">
        <f>data[[#This Row],[OrderDate]] + TIME(VALUE(LEFT(data[[#This Row],[OrderTime]],2)), VALUE(RIGHT(data[[#This Row],[OrderTime]],2)), 0)</f>
        <v>45733.030555555553</v>
      </c>
      <c r="X13" s="7">
        <f>_xlfn.MINIFS(data[OrderDateTime], data[CustomerName], data[[#This Row],[CustomerName]])</f>
        <v>45507.015277777777</v>
      </c>
      <c r="Y13" t="str">
        <f>IF(data[[#This Row],[OrderDateTime]]=data[[#This Row],[FirstOrderDateTime]], "New", "Returning")</f>
        <v>Returning</v>
      </c>
      <c r="Z13" s="7">
        <f>data[[#This Row],[DeliveryDate]] + data[[#This Row],[DeliveryTime]]</f>
        <v>45734.650694444441</v>
      </c>
      <c r="AA13" s="7">
        <f>data[[#This Row],[OrderDateTime]] + 1</f>
        <v>45734.030555555553</v>
      </c>
      <c r="AB13" s="7" t="str">
        <f>IF(data[[#This Row],[DeliveryDateTime]] &lt;= data[[#This Row],[SLADue]], "On Time", "Late")</f>
        <v>Late</v>
      </c>
    </row>
    <row r="14" spans="1:28" x14ac:dyDescent="0.2">
      <c r="A14" t="s">
        <v>100</v>
      </c>
      <c r="B14" t="s">
        <v>19</v>
      </c>
      <c r="C14" t="s">
        <v>101</v>
      </c>
      <c r="D14" t="s">
        <v>102</v>
      </c>
      <c r="E14" s="5">
        <v>24.14</v>
      </c>
      <c r="F14" t="s">
        <v>81</v>
      </c>
      <c r="G14">
        <v>1</v>
      </c>
      <c r="H14" s="1">
        <v>45868</v>
      </c>
      <c r="I14" s="1" t="str">
        <f>TEXT(data[[#This Row],[OrderDate]],"mmm")</f>
        <v>Jul</v>
      </c>
      <c r="J14" s="6">
        <v>0.85833333333333328</v>
      </c>
      <c r="K14" s="6" t="str">
        <f>TEXT(data[[#This Row],[OrderTime]],"h")</f>
        <v>20</v>
      </c>
      <c r="L14" s="1">
        <v>45870</v>
      </c>
      <c r="M14" s="6">
        <v>0.72361111111111109</v>
      </c>
      <c r="N14" t="s">
        <v>103</v>
      </c>
      <c r="O14" t="s">
        <v>104</v>
      </c>
      <c r="P14" t="s">
        <v>77</v>
      </c>
      <c r="Q14" t="s">
        <v>26</v>
      </c>
      <c r="R14" t="s">
        <v>83</v>
      </c>
      <c r="S14" t="s">
        <v>105</v>
      </c>
      <c r="T14" t="s">
        <v>106</v>
      </c>
      <c r="U14" t="s">
        <v>39</v>
      </c>
      <c r="V14" s="5">
        <f>data[[#This Row],[PriceUSD]]*data[[#This Row],[Quantity]]</f>
        <v>24.14</v>
      </c>
      <c r="W14" s="7">
        <f>data[[#This Row],[OrderDate]] + TIME(VALUE(LEFT(data[[#This Row],[OrderTime]],2)), VALUE(RIGHT(data[[#This Row],[OrderTime]],2)), 0)</f>
        <v>45868.022916666669</v>
      </c>
      <c r="X14" s="7">
        <f>_xlfn.MINIFS(data[OrderDateTime], data[CustomerName], data[[#This Row],[CustomerName]])</f>
        <v>45519.015277777777</v>
      </c>
      <c r="Y14" t="str">
        <f>IF(data[[#This Row],[OrderDateTime]]=data[[#This Row],[FirstOrderDateTime]], "New", "Returning")</f>
        <v>Returning</v>
      </c>
      <c r="Z14" s="7">
        <f>data[[#This Row],[DeliveryDate]] + data[[#This Row],[DeliveryTime]]</f>
        <v>45870.723611111112</v>
      </c>
      <c r="AA14" s="7">
        <f>data[[#This Row],[OrderDateTime]] + 1</f>
        <v>45869.022916666669</v>
      </c>
      <c r="AB14" s="7" t="str">
        <f>IF(data[[#This Row],[DeliveryDateTime]] &lt;= data[[#This Row],[SLADue]], "On Time", "Late")</f>
        <v>Late</v>
      </c>
    </row>
    <row r="15" spans="1:28" x14ac:dyDescent="0.2">
      <c r="A15" t="s">
        <v>107</v>
      </c>
      <c r="B15" t="s">
        <v>19</v>
      </c>
      <c r="C15" t="s">
        <v>79</v>
      </c>
      <c r="D15" t="s">
        <v>80</v>
      </c>
      <c r="E15" s="5">
        <v>27.7</v>
      </c>
      <c r="F15" t="s">
        <v>81</v>
      </c>
      <c r="G15">
        <v>1</v>
      </c>
      <c r="H15" s="1">
        <v>45547</v>
      </c>
      <c r="I15" s="1" t="str">
        <f>TEXT(data[[#This Row],[OrderDate]],"mmm")</f>
        <v>Sep</v>
      </c>
      <c r="J15" s="6">
        <v>0.42499999999999999</v>
      </c>
      <c r="K15" s="6" t="str">
        <f>TEXT(data[[#This Row],[OrderTime]],"h")</f>
        <v>10</v>
      </c>
      <c r="L15" s="1">
        <v>45548</v>
      </c>
      <c r="M15" s="6">
        <v>0.42499999999999999</v>
      </c>
      <c r="N15" t="s">
        <v>95</v>
      </c>
      <c r="O15" t="s">
        <v>108</v>
      </c>
      <c r="P15" t="s">
        <v>25</v>
      </c>
      <c r="Q15" t="s">
        <v>53</v>
      </c>
      <c r="R15" t="s">
        <v>83</v>
      </c>
      <c r="S15" t="s">
        <v>28</v>
      </c>
      <c r="T15" t="s">
        <v>29</v>
      </c>
      <c r="U15" t="s">
        <v>30</v>
      </c>
      <c r="V15" s="5">
        <f>data[[#This Row],[PriceUSD]]*data[[#This Row],[Quantity]]</f>
        <v>27.7</v>
      </c>
      <c r="W15" s="7">
        <f>data[[#This Row],[OrderDate]] + TIME(VALUE(LEFT(data[[#This Row],[OrderTime]],2)), VALUE(RIGHT(data[[#This Row],[OrderTime]],2)), 0)</f>
        <v>45547.017361111109</v>
      </c>
      <c r="X15" s="7">
        <f>_xlfn.MINIFS(data[OrderDateTime], data[CustomerName], data[[#This Row],[CustomerName]])</f>
        <v>45517.022916666669</v>
      </c>
      <c r="Y15" t="str">
        <f>IF(data[[#This Row],[OrderDateTime]]=data[[#This Row],[FirstOrderDateTime]], "New", "Returning")</f>
        <v>Returning</v>
      </c>
      <c r="Z15" s="7">
        <f>data[[#This Row],[DeliveryDate]] + data[[#This Row],[DeliveryTime]]</f>
        <v>45548.425000000003</v>
      </c>
      <c r="AA15" s="7">
        <f>data[[#This Row],[OrderDateTime]] + 1</f>
        <v>45548.017361111109</v>
      </c>
      <c r="AB15" s="7" t="str">
        <f>IF(data[[#This Row],[DeliveryDateTime]] &lt;= data[[#This Row],[SLADue]], "On Time", "Late")</f>
        <v>Late</v>
      </c>
    </row>
    <row r="16" spans="1:28" x14ac:dyDescent="0.2">
      <c r="A16" t="s">
        <v>109</v>
      </c>
      <c r="B16" t="s">
        <v>19</v>
      </c>
      <c r="C16" t="s">
        <v>110</v>
      </c>
      <c r="D16" t="s">
        <v>111</v>
      </c>
      <c r="E16" s="5">
        <v>11.03</v>
      </c>
      <c r="F16" t="s">
        <v>87</v>
      </c>
      <c r="G16">
        <v>1</v>
      </c>
      <c r="H16" s="1">
        <v>45541</v>
      </c>
      <c r="I16" s="1" t="str">
        <f>TEXT(data[[#This Row],[OrderDate]],"mmm")</f>
        <v>Sep</v>
      </c>
      <c r="J16" s="6">
        <v>0.87083333333333335</v>
      </c>
      <c r="K16" s="6" t="str">
        <f>TEXT(data[[#This Row],[OrderTime]],"h")</f>
        <v>20</v>
      </c>
      <c r="L16" s="1">
        <v>45542</v>
      </c>
      <c r="M16" s="6">
        <v>0.51666666666666672</v>
      </c>
      <c r="N16" t="s">
        <v>112</v>
      </c>
      <c r="O16" t="s">
        <v>113</v>
      </c>
      <c r="P16" t="s">
        <v>36</v>
      </c>
      <c r="Q16" t="s">
        <v>26</v>
      </c>
      <c r="R16" t="s">
        <v>114</v>
      </c>
      <c r="S16" t="s">
        <v>28</v>
      </c>
      <c r="T16" t="s">
        <v>115</v>
      </c>
      <c r="U16" t="s">
        <v>67</v>
      </c>
      <c r="V16" s="5">
        <f>data[[#This Row],[PriceUSD]]*data[[#This Row],[Quantity]]</f>
        <v>11.03</v>
      </c>
      <c r="W16" s="7">
        <f>data[[#This Row],[OrderDate]] + TIME(VALUE(LEFT(data[[#This Row],[OrderTime]],2)), VALUE(RIGHT(data[[#This Row],[OrderTime]],2)), 0)</f>
        <v>45541.022916666669</v>
      </c>
      <c r="X16" s="7">
        <f>_xlfn.MINIFS(data[OrderDateTime], data[CustomerName], data[[#This Row],[CustomerName]])</f>
        <v>45522.054166666669</v>
      </c>
      <c r="Y16" t="str">
        <f>IF(data[[#This Row],[OrderDateTime]]=data[[#This Row],[FirstOrderDateTime]], "New", "Returning")</f>
        <v>Returning</v>
      </c>
      <c r="Z16" s="7">
        <f>data[[#This Row],[DeliveryDate]] + data[[#This Row],[DeliveryTime]]</f>
        <v>45542.51666666667</v>
      </c>
      <c r="AA16" s="7">
        <f>data[[#This Row],[OrderDateTime]] + 1</f>
        <v>45542.022916666669</v>
      </c>
      <c r="AB16" s="7" t="str">
        <f>IF(data[[#This Row],[DeliveryDateTime]] &lt;= data[[#This Row],[SLADue]], "On Time", "Late")</f>
        <v>Late</v>
      </c>
    </row>
    <row r="17" spans="1:28" x14ac:dyDescent="0.2">
      <c r="A17" t="s">
        <v>116</v>
      </c>
      <c r="B17" t="s">
        <v>19</v>
      </c>
      <c r="C17" t="s">
        <v>117</v>
      </c>
      <c r="D17" t="s">
        <v>118</v>
      </c>
      <c r="E17" s="5">
        <v>76.89</v>
      </c>
      <c r="F17" t="s">
        <v>119</v>
      </c>
      <c r="G17">
        <v>1</v>
      </c>
      <c r="H17" s="1">
        <v>45721</v>
      </c>
      <c r="I17" s="1" t="str">
        <f>TEXT(data[[#This Row],[OrderDate]],"mmm")</f>
        <v>Mar</v>
      </c>
      <c r="J17" s="6">
        <v>0.72986111111111107</v>
      </c>
      <c r="K17" s="6" t="str">
        <f>TEXT(data[[#This Row],[OrderTime]],"h")</f>
        <v>17</v>
      </c>
      <c r="L17" s="1">
        <v>45722</v>
      </c>
      <c r="M17" s="6">
        <v>0.89652777777777781</v>
      </c>
      <c r="N17" t="s">
        <v>120</v>
      </c>
      <c r="O17" t="s">
        <v>121</v>
      </c>
      <c r="P17" t="s">
        <v>25</v>
      </c>
      <c r="Q17" t="s">
        <v>26</v>
      </c>
      <c r="R17" t="s">
        <v>66</v>
      </c>
      <c r="S17" t="s">
        <v>28</v>
      </c>
      <c r="T17" t="s">
        <v>59</v>
      </c>
      <c r="U17" t="s">
        <v>30</v>
      </c>
      <c r="V17" s="5">
        <f>data[[#This Row],[PriceUSD]]*data[[#This Row],[Quantity]]</f>
        <v>76.89</v>
      </c>
      <c r="W17" s="7">
        <f>data[[#This Row],[OrderDate]] + TIME(VALUE(LEFT(data[[#This Row],[OrderTime]],2)), VALUE(RIGHT(data[[#This Row],[OrderTime]],2)), 0)</f>
        <v>45721.007638888892</v>
      </c>
      <c r="X17" s="7">
        <f>_xlfn.MINIFS(data[OrderDateTime], data[CustomerName], data[[#This Row],[CustomerName]])</f>
        <v>45517.030555555553</v>
      </c>
      <c r="Y17" t="str">
        <f>IF(data[[#This Row],[OrderDateTime]]=data[[#This Row],[FirstOrderDateTime]], "New", "Returning")</f>
        <v>Returning</v>
      </c>
      <c r="Z17" s="7">
        <f>data[[#This Row],[DeliveryDate]] + data[[#This Row],[DeliveryTime]]</f>
        <v>45722.896527777775</v>
      </c>
      <c r="AA17" s="7">
        <f>data[[#This Row],[OrderDateTime]] + 1</f>
        <v>45722.007638888892</v>
      </c>
      <c r="AB17" s="7" t="str">
        <f>IF(data[[#This Row],[DeliveryDateTime]] &lt;= data[[#This Row],[SLADue]], "On Time", "Late")</f>
        <v>Late</v>
      </c>
    </row>
    <row r="18" spans="1:28" x14ac:dyDescent="0.2">
      <c r="A18" t="s">
        <v>122</v>
      </c>
      <c r="B18" t="s">
        <v>19</v>
      </c>
      <c r="C18" t="s">
        <v>69</v>
      </c>
      <c r="D18" t="s">
        <v>70</v>
      </c>
      <c r="E18" s="5">
        <v>51</v>
      </c>
      <c r="F18" t="s">
        <v>74</v>
      </c>
      <c r="G18">
        <v>1</v>
      </c>
      <c r="H18" s="1">
        <v>45527</v>
      </c>
      <c r="I18" s="1" t="str">
        <f>TEXT(data[[#This Row],[OrderDate]],"mmm")</f>
        <v>Aug</v>
      </c>
      <c r="J18" s="6">
        <v>0.87847222222222221</v>
      </c>
      <c r="K18" s="6" t="str">
        <f>TEXT(data[[#This Row],[OrderTime]],"h")</f>
        <v>21</v>
      </c>
      <c r="L18" s="1">
        <v>45529</v>
      </c>
      <c r="M18" s="6">
        <v>0.83472222222222225</v>
      </c>
      <c r="N18" t="s">
        <v>123</v>
      </c>
      <c r="O18" t="s">
        <v>124</v>
      </c>
      <c r="P18" t="s">
        <v>36</v>
      </c>
      <c r="Q18" t="s">
        <v>53</v>
      </c>
      <c r="R18" t="s">
        <v>37</v>
      </c>
      <c r="S18" t="s">
        <v>105</v>
      </c>
      <c r="T18" t="s">
        <v>38</v>
      </c>
      <c r="U18" t="s">
        <v>39</v>
      </c>
      <c r="V18" s="5">
        <f>data[[#This Row],[PriceUSD]]*data[[#This Row],[Quantity]]</f>
        <v>51</v>
      </c>
      <c r="W18" s="7">
        <f>data[[#This Row],[OrderDate]] + TIME(VALUE(LEFT(data[[#This Row],[OrderTime]],2)), VALUE(RIGHT(data[[#This Row],[OrderTime]],2)), 0)</f>
        <v>45527.015277777777</v>
      </c>
      <c r="X18" s="7">
        <f>_xlfn.MINIFS(data[OrderDateTime], data[CustomerName], data[[#This Row],[CustomerName]])</f>
        <v>45515.046527777777</v>
      </c>
      <c r="Y18" t="str">
        <f>IF(data[[#This Row],[OrderDateTime]]=data[[#This Row],[FirstOrderDateTime]], "New", "Returning")</f>
        <v>Returning</v>
      </c>
      <c r="Z18" s="7">
        <f>data[[#This Row],[DeliveryDate]] + data[[#This Row],[DeliveryTime]]</f>
        <v>45529.834722222222</v>
      </c>
      <c r="AA18" s="7">
        <f>data[[#This Row],[OrderDateTime]] + 1</f>
        <v>45528.015277777777</v>
      </c>
      <c r="AB18" s="7" t="str">
        <f>IF(data[[#This Row],[DeliveryDateTime]] &lt;= data[[#This Row],[SLADue]], "On Time", "Late")</f>
        <v>Late</v>
      </c>
    </row>
    <row r="19" spans="1:28" x14ac:dyDescent="0.2">
      <c r="A19" t="s">
        <v>125</v>
      </c>
      <c r="B19" t="s">
        <v>19</v>
      </c>
      <c r="C19" t="s">
        <v>126</v>
      </c>
      <c r="D19" t="s">
        <v>127</v>
      </c>
      <c r="E19" s="5">
        <v>19.510000000000002</v>
      </c>
      <c r="F19" t="s">
        <v>56</v>
      </c>
      <c r="G19">
        <v>1</v>
      </c>
      <c r="H19" s="1">
        <v>45598</v>
      </c>
      <c r="I19" s="1" t="str">
        <f>TEXT(data[[#This Row],[OrderDate]],"mmm")</f>
        <v>Nov</v>
      </c>
      <c r="J19" s="6">
        <v>0.42222222222222222</v>
      </c>
      <c r="K19" s="6" t="str">
        <f>TEXT(data[[#This Row],[OrderTime]],"h")</f>
        <v>10</v>
      </c>
      <c r="L19" s="1">
        <v>45599</v>
      </c>
      <c r="M19" s="6">
        <v>0.42222222222222222</v>
      </c>
      <c r="N19" t="s">
        <v>34</v>
      </c>
      <c r="O19" t="s">
        <v>128</v>
      </c>
      <c r="P19" t="s">
        <v>36</v>
      </c>
      <c r="Q19" t="s">
        <v>53</v>
      </c>
      <c r="R19" t="s">
        <v>129</v>
      </c>
      <c r="S19" t="s">
        <v>28</v>
      </c>
      <c r="T19" t="s">
        <v>59</v>
      </c>
      <c r="U19" t="s">
        <v>30</v>
      </c>
      <c r="V19" s="5">
        <f>data[[#This Row],[PriceUSD]]*data[[#This Row],[Quantity]]</f>
        <v>19.510000000000002</v>
      </c>
      <c r="W19" s="7">
        <f>data[[#This Row],[OrderDate]] + TIME(VALUE(LEFT(data[[#This Row],[OrderTime]],2)), VALUE(RIGHT(data[[#This Row],[OrderTime]],2)), 0)</f>
        <v>45598.015277777777</v>
      </c>
      <c r="X19" s="7">
        <f>_xlfn.MINIFS(data[OrderDateTime], data[CustomerName], data[[#This Row],[CustomerName]])</f>
        <v>45540.054166666669</v>
      </c>
      <c r="Y19" t="str">
        <f>IF(data[[#This Row],[OrderDateTime]]=data[[#This Row],[FirstOrderDateTime]], "New", "Returning")</f>
        <v>Returning</v>
      </c>
      <c r="Z19" s="7">
        <f>data[[#This Row],[DeliveryDate]] + data[[#This Row],[DeliveryTime]]</f>
        <v>45599.422222222223</v>
      </c>
      <c r="AA19" s="7">
        <f>data[[#This Row],[OrderDateTime]] + 1</f>
        <v>45599.015277777777</v>
      </c>
      <c r="AB19" s="7" t="str">
        <f>IF(data[[#This Row],[DeliveryDateTime]] &lt;= data[[#This Row],[SLADue]], "On Time", "Late")</f>
        <v>Late</v>
      </c>
    </row>
    <row r="20" spans="1:28" x14ac:dyDescent="0.2">
      <c r="A20" t="s">
        <v>130</v>
      </c>
      <c r="B20" t="s">
        <v>19</v>
      </c>
      <c r="C20" t="s">
        <v>92</v>
      </c>
      <c r="D20" t="s">
        <v>93</v>
      </c>
      <c r="E20" s="5">
        <v>83.46</v>
      </c>
      <c r="F20" t="s">
        <v>94</v>
      </c>
      <c r="G20">
        <v>7</v>
      </c>
      <c r="H20" s="1">
        <v>45566</v>
      </c>
      <c r="I20" s="1" t="str">
        <f>TEXT(data[[#This Row],[OrderDate]],"mmm")</f>
        <v>Oct</v>
      </c>
      <c r="J20" s="6">
        <v>0.56527777777777777</v>
      </c>
      <c r="K20" s="6" t="str">
        <f>TEXT(data[[#This Row],[OrderTime]],"h")</f>
        <v>13</v>
      </c>
      <c r="L20" s="1">
        <v>45567</v>
      </c>
      <c r="M20" s="6">
        <v>0.7319444444444444</v>
      </c>
      <c r="N20" t="s">
        <v>131</v>
      </c>
      <c r="O20" t="s">
        <v>132</v>
      </c>
      <c r="P20" t="s">
        <v>133</v>
      </c>
      <c r="Q20" t="s">
        <v>26</v>
      </c>
      <c r="R20" t="s">
        <v>66</v>
      </c>
      <c r="S20" t="s">
        <v>28</v>
      </c>
      <c r="T20" t="s">
        <v>59</v>
      </c>
      <c r="U20" t="s">
        <v>39</v>
      </c>
      <c r="V20" s="5">
        <f>data[[#This Row],[PriceUSD]]*data[[#This Row],[Quantity]]</f>
        <v>584.21999999999991</v>
      </c>
      <c r="W20" s="7">
        <f>data[[#This Row],[OrderDate]] + TIME(VALUE(LEFT(data[[#This Row],[OrderTime]],2)), VALUE(RIGHT(data[[#This Row],[OrderTime]],2)), 0)</f>
        <v>45566.054166666669</v>
      </c>
      <c r="X20" s="7">
        <f>_xlfn.MINIFS(data[OrderDateTime], data[CustomerName], data[[#This Row],[CustomerName]])</f>
        <v>45536.007638888892</v>
      </c>
      <c r="Y20" t="str">
        <f>IF(data[[#This Row],[OrderDateTime]]=data[[#This Row],[FirstOrderDateTime]], "New", "Returning")</f>
        <v>Returning</v>
      </c>
      <c r="Z20" s="7">
        <f>data[[#This Row],[DeliveryDate]] + data[[#This Row],[DeliveryTime]]</f>
        <v>45567.731944444444</v>
      </c>
      <c r="AA20" s="7">
        <f>data[[#This Row],[OrderDateTime]] + 1</f>
        <v>45567.054166666669</v>
      </c>
      <c r="AB20" s="7" t="str">
        <f>IF(data[[#This Row],[DeliveryDateTime]] &lt;= data[[#This Row],[SLADue]], "On Time", "Late")</f>
        <v>Late</v>
      </c>
    </row>
    <row r="21" spans="1:28" x14ac:dyDescent="0.2">
      <c r="A21" t="s">
        <v>134</v>
      </c>
      <c r="B21" t="s">
        <v>19</v>
      </c>
      <c r="C21" t="s">
        <v>117</v>
      </c>
      <c r="D21" t="s">
        <v>118</v>
      </c>
      <c r="E21" s="5">
        <v>75.41</v>
      </c>
      <c r="F21" t="s">
        <v>119</v>
      </c>
      <c r="G21">
        <v>1</v>
      </c>
      <c r="H21" s="1">
        <v>45565</v>
      </c>
      <c r="I21" s="1" t="str">
        <f>TEXT(data[[#This Row],[OrderDate]],"mmm")</f>
        <v>Sep</v>
      </c>
      <c r="J21" s="6">
        <v>0.44305555555555554</v>
      </c>
      <c r="K21" s="6" t="str">
        <f>TEXT(data[[#This Row],[OrderTime]],"h")</f>
        <v>10</v>
      </c>
      <c r="L21" s="1">
        <v>45565</v>
      </c>
      <c r="M21" s="6">
        <v>0.56805555555555554</v>
      </c>
      <c r="N21" t="s">
        <v>95</v>
      </c>
      <c r="O21" t="s">
        <v>135</v>
      </c>
      <c r="P21" t="s">
        <v>25</v>
      </c>
      <c r="Q21" t="s">
        <v>26</v>
      </c>
      <c r="R21" t="s">
        <v>66</v>
      </c>
      <c r="S21" t="s">
        <v>47</v>
      </c>
      <c r="T21" t="s">
        <v>136</v>
      </c>
      <c r="U21" t="s">
        <v>39</v>
      </c>
      <c r="V21" s="5">
        <f>data[[#This Row],[PriceUSD]]*data[[#This Row],[Quantity]]</f>
        <v>75.41</v>
      </c>
      <c r="W21" s="7">
        <f>data[[#This Row],[OrderDate]] + TIME(VALUE(LEFT(data[[#This Row],[OrderTime]],2)), VALUE(RIGHT(data[[#This Row],[OrderTime]],2)), 0)</f>
        <v>45565.038888888892</v>
      </c>
      <c r="X21" s="7">
        <f>_xlfn.MINIFS(data[OrderDateTime], data[CustomerName], data[[#This Row],[CustomerName]])</f>
        <v>45516.061805555553</v>
      </c>
      <c r="Y21" t="str">
        <f>IF(data[[#This Row],[OrderDateTime]]=data[[#This Row],[FirstOrderDateTime]], "New", "Returning")</f>
        <v>Returning</v>
      </c>
      <c r="Z21" s="7">
        <f>data[[#This Row],[DeliveryDate]] + data[[#This Row],[DeliveryTime]]</f>
        <v>45565.568055555559</v>
      </c>
      <c r="AA21" s="7">
        <f>data[[#This Row],[OrderDateTime]] + 1</f>
        <v>45566.038888888892</v>
      </c>
      <c r="AB21" s="7" t="str">
        <f>IF(data[[#This Row],[DeliveryDateTime]] &lt;= data[[#This Row],[SLADue]], "On Time", "Late")</f>
        <v>On Time</v>
      </c>
    </row>
    <row r="22" spans="1:28" x14ac:dyDescent="0.2">
      <c r="A22" t="s">
        <v>137</v>
      </c>
      <c r="B22" t="s">
        <v>19</v>
      </c>
      <c r="C22" t="s">
        <v>49</v>
      </c>
      <c r="D22" t="s">
        <v>50</v>
      </c>
      <c r="E22" s="5">
        <v>26.58</v>
      </c>
      <c r="F22" t="s">
        <v>138</v>
      </c>
      <c r="G22">
        <v>1</v>
      </c>
      <c r="H22" s="1">
        <v>45607</v>
      </c>
      <c r="I22" s="1" t="str">
        <f>TEXT(data[[#This Row],[OrderDate]],"mmm")</f>
        <v>Nov</v>
      </c>
      <c r="J22" s="6">
        <v>0.4777777777777778</v>
      </c>
      <c r="K22" s="6" t="str">
        <f>TEXT(data[[#This Row],[OrderTime]],"h")</f>
        <v>11</v>
      </c>
      <c r="L22" s="1">
        <v>45608</v>
      </c>
      <c r="M22" s="6">
        <v>0.51944444444444449</v>
      </c>
      <c r="N22" t="s">
        <v>139</v>
      </c>
      <c r="O22" t="s">
        <v>140</v>
      </c>
      <c r="P22" t="s">
        <v>36</v>
      </c>
      <c r="Q22" t="s">
        <v>26</v>
      </c>
      <c r="R22" t="s">
        <v>54</v>
      </c>
      <c r="S22" t="s">
        <v>28</v>
      </c>
      <c r="T22" t="s">
        <v>38</v>
      </c>
      <c r="U22" t="s">
        <v>67</v>
      </c>
      <c r="V22" s="5">
        <f>data[[#This Row],[PriceUSD]]*data[[#This Row],[Quantity]]</f>
        <v>26.58</v>
      </c>
      <c r="W22" s="7">
        <f>data[[#This Row],[OrderDate]] + TIME(VALUE(LEFT(data[[#This Row],[OrderTime]],2)), VALUE(RIGHT(data[[#This Row],[OrderTime]],2)), 0)</f>
        <v>45607.054166666669</v>
      </c>
      <c r="X22" s="7">
        <f>_xlfn.MINIFS(data[OrderDateTime], data[CustomerName], data[[#This Row],[CustomerName]])</f>
        <v>45545.046527777777</v>
      </c>
      <c r="Y22" t="str">
        <f>IF(data[[#This Row],[OrderDateTime]]=data[[#This Row],[FirstOrderDateTime]], "New", "Returning")</f>
        <v>Returning</v>
      </c>
      <c r="Z22" s="7">
        <f>data[[#This Row],[DeliveryDate]] + data[[#This Row],[DeliveryTime]]</f>
        <v>45608.519444444442</v>
      </c>
      <c r="AA22" s="7">
        <f>data[[#This Row],[OrderDateTime]] + 1</f>
        <v>45608.054166666669</v>
      </c>
      <c r="AB22" s="7" t="str">
        <f>IF(data[[#This Row],[DeliveryDateTime]] &lt;= data[[#This Row],[SLADue]], "On Time", "Late")</f>
        <v>Late</v>
      </c>
    </row>
    <row r="23" spans="1:28" x14ac:dyDescent="0.2">
      <c r="A23" t="s">
        <v>141</v>
      </c>
      <c r="B23" t="s">
        <v>19</v>
      </c>
      <c r="C23" t="s">
        <v>69</v>
      </c>
      <c r="D23" t="s">
        <v>70</v>
      </c>
      <c r="E23" s="5">
        <v>52.6</v>
      </c>
      <c r="F23" t="s">
        <v>74</v>
      </c>
      <c r="G23">
        <v>2</v>
      </c>
      <c r="H23" s="1">
        <v>45814</v>
      </c>
      <c r="I23" s="1" t="str">
        <f>TEXT(data[[#This Row],[OrderDate]],"mmm")</f>
        <v>Jun</v>
      </c>
      <c r="J23" s="6">
        <v>0.83472222222222225</v>
      </c>
      <c r="K23" s="6" t="str">
        <f>TEXT(data[[#This Row],[OrderTime]],"h")</f>
        <v>20</v>
      </c>
      <c r="L23" s="1">
        <v>45816</v>
      </c>
      <c r="M23" s="6">
        <v>0.8305555555555556</v>
      </c>
      <c r="N23" t="s">
        <v>123</v>
      </c>
      <c r="O23" t="s">
        <v>142</v>
      </c>
      <c r="P23" t="s">
        <v>36</v>
      </c>
      <c r="Q23" t="s">
        <v>53</v>
      </c>
      <c r="R23" t="s">
        <v>37</v>
      </c>
      <c r="S23" t="s">
        <v>105</v>
      </c>
      <c r="T23" t="s">
        <v>143</v>
      </c>
      <c r="U23" t="s">
        <v>39</v>
      </c>
      <c r="V23" s="5">
        <f>data[[#This Row],[PriceUSD]]*data[[#This Row],[Quantity]]</f>
        <v>105.2</v>
      </c>
      <c r="W23" s="7">
        <f>data[[#This Row],[OrderDate]] + TIME(VALUE(LEFT(data[[#This Row],[OrderTime]],2)), VALUE(RIGHT(data[[#This Row],[OrderTime]],2)), 0)</f>
        <v>45814.015277777777</v>
      </c>
      <c r="X23" s="7">
        <f>_xlfn.MINIFS(data[OrderDateTime], data[CustomerName], data[[#This Row],[CustomerName]])</f>
        <v>45509.022916666669</v>
      </c>
      <c r="Y23" t="str">
        <f>IF(data[[#This Row],[OrderDateTime]]=data[[#This Row],[FirstOrderDateTime]], "New", "Returning")</f>
        <v>Returning</v>
      </c>
      <c r="Z23" s="7">
        <f>data[[#This Row],[DeliveryDate]] + data[[#This Row],[DeliveryTime]]</f>
        <v>45816.830555555556</v>
      </c>
      <c r="AA23" s="7">
        <f>data[[#This Row],[OrderDateTime]] + 1</f>
        <v>45815.015277777777</v>
      </c>
      <c r="AB23" s="7" t="str">
        <f>IF(data[[#This Row],[DeliveryDateTime]] &lt;= data[[#This Row],[SLADue]], "On Time", "Late")</f>
        <v>Late</v>
      </c>
    </row>
    <row r="24" spans="1:28" x14ac:dyDescent="0.2">
      <c r="A24" t="s">
        <v>144</v>
      </c>
      <c r="B24" t="s">
        <v>19</v>
      </c>
      <c r="C24" t="s">
        <v>117</v>
      </c>
      <c r="D24" t="s">
        <v>118</v>
      </c>
      <c r="E24" s="5">
        <v>68.09</v>
      </c>
      <c r="F24" t="s">
        <v>94</v>
      </c>
      <c r="G24">
        <v>3</v>
      </c>
      <c r="H24" s="1">
        <v>45847</v>
      </c>
      <c r="I24" s="1" t="str">
        <f>TEXT(data[[#This Row],[OrderDate]],"mmm")</f>
        <v>Jul</v>
      </c>
      <c r="J24" s="6">
        <v>0.50763888888888886</v>
      </c>
      <c r="K24" s="6" t="str">
        <f>TEXT(data[[#This Row],[OrderTime]],"h")</f>
        <v>12</v>
      </c>
      <c r="L24" s="1">
        <v>45848</v>
      </c>
      <c r="M24" s="6">
        <v>0.75763888888888886</v>
      </c>
      <c r="N24" t="s">
        <v>145</v>
      </c>
      <c r="O24" t="s">
        <v>146</v>
      </c>
      <c r="P24" t="s">
        <v>77</v>
      </c>
      <c r="Q24" t="s">
        <v>26</v>
      </c>
      <c r="R24" t="s">
        <v>66</v>
      </c>
      <c r="S24" t="s">
        <v>28</v>
      </c>
      <c r="T24" t="s">
        <v>38</v>
      </c>
      <c r="U24" t="s">
        <v>30</v>
      </c>
      <c r="V24" s="5">
        <f>data[[#This Row],[PriceUSD]]*data[[#This Row],[Quantity]]</f>
        <v>204.27</v>
      </c>
      <c r="W24" s="7">
        <f>data[[#This Row],[OrderDate]] + TIME(VALUE(LEFT(data[[#This Row],[OrderTime]],2)), VALUE(RIGHT(data[[#This Row],[OrderTime]],2)), 0)</f>
        <v>45847.061805555553</v>
      </c>
      <c r="X24" s="7">
        <f>_xlfn.MINIFS(data[OrderDateTime], data[CustomerName], data[[#This Row],[CustomerName]])</f>
        <v>45514.052083333336</v>
      </c>
      <c r="Y24" t="str">
        <f>IF(data[[#This Row],[OrderDateTime]]=data[[#This Row],[FirstOrderDateTime]], "New", "Returning")</f>
        <v>Returning</v>
      </c>
      <c r="Z24" s="7">
        <f>data[[#This Row],[DeliveryDate]] + data[[#This Row],[DeliveryTime]]</f>
        <v>45848.757638888892</v>
      </c>
      <c r="AA24" s="7">
        <f>data[[#This Row],[OrderDateTime]] + 1</f>
        <v>45848.061805555553</v>
      </c>
      <c r="AB24" s="7" t="str">
        <f>IF(data[[#This Row],[DeliveryDateTime]] &lt;= data[[#This Row],[SLADue]], "On Time", "Late")</f>
        <v>Late</v>
      </c>
    </row>
    <row r="25" spans="1:28" x14ac:dyDescent="0.2">
      <c r="A25" t="s">
        <v>147</v>
      </c>
      <c r="B25" t="s">
        <v>19</v>
      </c>
      <c r="C25" t="s">
        <v>20</v>
      </c>
      <c r="D25" t="s">
        <v>21</v>
      </c>
      <c r="E25" s="5">
        <v>18.54</v>
      </c>
      <c r="F25" t="s">
        <v>22</v>
      </c>
      <c r="G25">
        <v>2</v>
      </c>
      <c r="H25" s="1">
        <v>45582</v>
      </c>
      <c r="I25" s="1" t="str">
        <f>TEXT(data[[#This Row],[OrderDate]],"mmm")</f>
        <v>Oct</v>
      </c>
      <c r="J25" s="6">
        <v>0.81180555555555556</v>
      </c>
      <c r="K25" s="6" t="str">
        <f>TEXT(data[[#This Row],[OrderTime]],"h")</f>
        <v>19</v>
      </c>
      <c r="L25" s="1">
        <v>45583</v>
      </c>
      <c r="M25" s="6">
        <v>0.89513888888888893</v>
      </c>
      <c r="N25" t="s">
        <v>148</v>
      </c>
      <c r="O25" t="s">
        <v>149</v>
      </c>
      <c r="P25" t="s">
        <v>25</v>
      </c>
      <c r="Q25" t="s">
        <v>53</v>
      </c>
      <c r="R25" t="s">
        <v>27</v>
      </c>
      <c r="S25" t="s">
        <v>28</v>
      </c>
      <c r="T25" t="s">
        <v>29</v>
      </c>
      <c r="U25" t="s">
        <v>67</v>
      </c>
      <c r="V25" s="5">
        <f>data[[#This Row],[PriceUSD]]*data[[#This Row],[Quantity]]</f>
        <v>37.08</v>
      </c>
      <c r="W25" s="7">
        <f>data[[#This Row],[OrderDate]] + TIME(VALUE(LEFT(data[[#This Row],[OrderTime]],2)), VALUE(RIGHT(data[[#This Row],[OrderTime]],2)), 0)</f>
        <v>45582.038888888892</v>
      </c>
      <c r="X25" s="7">
        <f>_xlfn.MINIFS(data[OrderDateTime], data[CustomerName], data[[#This Row],[CustomerName]])</f>
        <v>45582.038888888892</v>
      </c>
      <c r="Y25" t="str">
        <f>IF(data[[#This Row],[OrderDateTime]]=data[[#This Row],[FirstOrderDateTime]], "New", "Returning")</f>
        <v>New</v>
      </c>
      <c r="Z25" s="7">
        <f>data[[#This Row],[DeliveryDate]] + data[[#This Row],[DeliveryTime]]</f>
        <v>45583.895138888889</v>
      </c>
      <c r="AA25" s="7">
        <f>data[[#This Row],[OrderDateTime]] + 1</f>
        <v>45583.038888888892</v>
      </c>
      <c r="AB25" s="7" t="str">
        <f>IF(data[[#This Row],[DeliveryDateTime]] &lt;= data[[#This Row],[SLADue]], "On Time", "Late")</f>
        <v>Late</v>
      </c>
    </row>
    <row r="26" spans="1:28" x14ac:dyDescent="0.2">
      <c r="A26" t="s">
        <v>150</v>
      </c>
      <c r="B26" t="s">
        <v>19</v>
      </c>
      <c r="C26" t="s">
        <v>49</v>
      </c>
      <c r="D26" t="s">
        <v>50</v>
      </c>
      <c r="E26" s="5">
        <v>28.56</v>
      </c>
      <c r="F26" t="s">
        <v>51</v>
      </c>
      <c r="G26">
        <v>2</v>
      </c>
      <c r="H26" s="1">
        <v>45713</v>
      </c>
      <c r="I26" s="1" t="str">
        <f>TEXT(data[[#This Row],[OrderDate]],"mmm")</f>
        <v>Feb</v>
      </c>
      <c r="J26" s="6">
        <v>0.45902777777777776</v>
      </c>
      <c r="K26" s="6" t="str">
        <f>TEXT(data[[#This Row],[OrderTime]],"h")</f>
        <v>11</v>
      </c>
      <c r="L26" s="1">
        <v>45713</v>
      </c>
      <c r="M26" s="6">
        <v>0.66736111111111107</v>
      </c>
      <c r="N26" t="s">
        <v>95</v>
      </c>
      <c r="O26" t="s">
        <v>151</v>
      </c>
      <c r="P26" t="s">
        <v>25</v>
      </c>
      <c r="Q26" t="s">
        <v>53</v>
      </c>
      <c r="R26" t="s">
        <v>54</v>
      </c>
      <c r="S26" t="s">
        <v>47</v>
      </c>
      <c r="T26" t="s">
        <v>38</v>
      </c>
      <c r="U26" t="s">
        <v>30</v>
      </c>
      <c r="V26" s="5">
        <f>data[[#This Row],[PriceUSD]]*data[[#This Row],[Quantity]]</f>
        <v>57.12</v>
      </c>
      <c r="W26" s="7">
        <f>data[[#This Row],[OrderDate]] + TIME(VALUE(LEFT(data[[#This Row],[OrderTime]],2)), VALUE(RIGHT(data[[#This Row],[OrderTime]],2)), 0)</f>
        <v>45713.054166666669</v>
      </c>
      <c r="X26" s="7">
        <f>_xlfn.MINIFS(data[OrderDateTime], data[CustomerName], data[[#This Row],[CustomerName]])</f>
        <v>45571.052083333336</v>
      </c>
      <c r="Y26" t="str">
        <f>IF(data[[#This Row],[OrderDateTime]]=data[[#This Row],[FirstOrderDateTime]], "New", "Returning")</f>
        <v>Returning</v>
      </c>
      <c r="Z26" s="7">
        <f>data[[#This Row],[DeliveryDate]] + data[[#This Row],[DeliveryTime]]</f>
        <v>45713.667361111111</v>
      </c>
      <c r="AA26" s="7">
        <f>data[[#This Row],[OrderDateTime]] + 1</f>
        <v>45714.054166666669</v>
      </c>
      <c r="AB26" s="7" t="str">
        <f>IF(data[[#This Row],[DeliveryDateTime]] &lt;= data[[#This Row],[SLADue]], "On Time", "Late")</f>
        <v>On Time</v>
      </c>
    </row>
    <row r="27" spans="1:28" x14ac:dyDescent="0.2">
      <c r="A27" t="s">
        <v>152</v>
      </c>
      <c r="B27" t="s">
        <v>19</v>
      </c>
      <c r="C27" t="s">
        <v>69</v>
      </c>
      <c r="D27" t="s">
        <v>70</v>
      </c>
      <c r="E27" s="5">
        <v>53.72</v>
      </c>
      <c r="F27" t="s">
        <v>43</v>
      </c>
      <c r="G27">
        <v>2</v>
      </c>
      <c r="H27" s="1">
        <v>45674</v>
      </c>
      <c r="I27" s="1" t="str">
        <f>TEXT(data[[#This Row],[OrderDate]],"mmm")</f>
        <v>Jan</v>
      </c>
      <c r="J27" s="6">
        <v>0.41597222222222224</v>
      </c>
      <c r="K27" s="6" t="str">
        <f>TEXT(data[[#This Row],[OrderTime]],"h")</f>
        <v>9</v>
      </c>
      <c r="L27" s="1">
        <v>45676</v>
      </c>
      <c r="M27" s="6">
        <v>0.62430555555555556</v>
      </c>
      <c r="N27" t="s">
        <v>23</v>
      </c>
      <c r="O27" t="s">
        <v>153</v>
      </c>
      <c r="P27" t="s">
        <v>25</v>
      </c>
      <c r="Q27" t="s">
        <v>26</v>
      </c>
      <c r="R27" t="s">
        <v>37</v>
      </c>
      <c r="S27" t="s">
        <v>105</v>
      </c>
      <c r="T27" t="s">
        <v>29</v>
      </c>
      <c r="U27" t="s">
        <v>30</v>
      </c>
      <c r="V27" s="5">
        <f>data[[#This Row],[PriceUSD]]*data[[#This Row],[Quantity]]</f>
        <v>107.44</v>
      </c>
      <c r="W27" s="7">
        <f>data[[#This Row],[OrderDate]] + TIME(VALUE(LEFT(data[[#This Row],[OrderTime]],2)), VALUE(RIGHT(data[[#This Row],[OrderTime]],2)), 0)</f>
        <v>45674.015277777777</v>
      </c>
      <c r="X27" s="7">
        <f>_xlfn.MINIFS(data[OrderDateTime], data[CustomerName], data[[#This Row],[CustomerName]])</f>
        <v>45572.017361111109</v>
      </c>
      <c r="Y27" t="str">
        <f>IF(data[[#This Row],[OrderDateTime]]=data[[#This Row],[FirstOrderDateTime]], "New", "Returning")</f>
        <v>Returning</v>
      </c>
      <c r="Z27" s="7">
        <f>data[[#This Row],[DeliveryDate]] + data[[#This Row],[DeliveryTime]]</f>
        <v>45676.624305555553</v>
      </c>
      <c r="AA27" s="7">
        <f>data[[#This Row],[OrderDateTime]] + 1</f>
        <v>45675.015277777777</v>
      </c>
      <c r="AB27" s="7" t="str">
        <f>IF(data[[#This Row],[DeliveryDateTime]] &lt;= data[[#This Row],[SLADue]], "On Time", "Late")</f>
        <v>Late</v>
      </c>
    </row>
    <row r="28" spans="1:28" x14ac:dyDescent="0.2">
      <c r="A28" t="s">
        <v>154</v>
      </c>
      <c r="B28" t="s">
        <v>19</v>
      </c>
      <c r="C28" t="s">
        <v>61</v>
      </c>
      <c r="D28" t="s">
        <v>62</v>
      </c>
      <c r="E28" s="5">
        <v>172.23</v>
      </c>
      <c r="F28" t="s">
        <v>63</v>
      </c>
      <c r="G28">
        <v>3</v>
      </c>
      <c r="H28" s="1">
        <v>45620</v>
      </c>
      <c r="I28" s="1" t="str">
        <f>TEXT(data[[#This Row],[OrderDate]],"mmm")</f>
        <v>Nov</v>
      </c>
      <c r="J28" s="6">
        <v>0.6333333333333333</v>
      </c>
      <c r="K28" s="6" t="str">
        <f>TEXT(data[[#This Row],[OrderTime]],"h")</f>
        <v>15</v>
      </c>
      <c r="L28" s="1">
        <v>45621</v>
      </c>
      <c r="M28" s="6">
        <v>0.71666666666666667</v>
      </c>
      <c r="N28" t="s">
        <v>112</v>
      </c>
      <c r="O28" t="s">
        <v>155</v>
      </c>
      <c r="P28" t="s">
        <v>36</v>
      </c>
      <c r="Q28" t="s">
        <v>26</v>
      </c>
      <c r="R28" t="s">
        <v>66</v>
      </c>
      <c r="S28" t="s">
        <v>28</v>
      </c>
      <c r="T28" t="s">
        <v>29</v>
      </c>
      <c r="U28" t="s">
        <v>30</v>
      </c>
      <c r="V28" s="5">
        <f>data[[#This Row],[PriceUSD]]*data[[#This Row],[Quantity]]</f>
        <v>516.68999999999994</v>
      </c>
      <c r="W28" s="7">
        <f>data[[#This Row],[OrderDate]] + TIME(VALUE(LEFT(data[[#This Row],[OrderTime]],2)), VALUE(RIGHT(data[[#This Row],[OrderTime]],2)), 0)</f>
        <v>45620.022916666669</v>
      </c>
      <c r="X28" s="7">
        <f>_xlfn.MINIFS(data[OrderDateTime], data[CustomerName], data[[#This Row],[CustomerName]])</f>
        <v>45536.038888888892</v>
      </c>
      <c r="Y28" t="str">
        <f>IF(data[[#This Row],[OrderDateTime]]=data[[#This Row],[FirstOrderDateTime]], "New", "Returning")</f>
        <v>Returning</v>
      </c>
      <c r="Z28" s="7">
        <f>data[[#This Row],[DeliveryDate]] + data[[#This Row],[DeliveryTime]]</f>
        <v>45621.716666666667</v>
      </c>
      <c r="AA28" s="7">
        <f>data[[#This Row],[OrderDateTime]] + 1</f>
        <v>45621.022916666669</v>
      </c>
      <c r="AB28" s="7" t="str">
        <f>IF(data[[#This Row],[DeliveryDateTime]] &lt;= data[[#This Row],[SLADue]], "On Time", "Late")</f>
        <v>Late</v>
      </c>
    </row>
    <row r="29" spans="1:28" x14ac:dyDescent="0.2">
      <c r="A29" t="s">
        <v>156</v>
      </c>
      <c r="B29" t="s">
        <v>19</v>
      </c>
      <c r="C29" t="s">
        <v>79</v>
      </c>
      <c r="D29" t="s">
        <v>80</v>
      </c>
      <c r="E29" s="5">
        <v>30.42</v>
      </c>
      <c r="F29" t="s">
        <v>81</v>
      </c>
      <c r="G29">
        <v>1</v>
      </c>
      <c r="H29" s="1">
        <v>45759</v>
      </c>
      <c r="I29" s="1" t="str">
        <f>TEXT(data[[#This Row],[OrderDate]],"mmm")</f>
        <v>Apr</v>
      </c>
      <c r="J29" s="6">
        <v>0.4777777777777778</v>
      </c>
      <c r="K29" s="6" t="str">
        <f>TEXT(data[[#This Row],[OrderTime]],"h")</f>
        <v>11</v>
      </c>
      <c r="L29" s="1">
        <v>45760</v>
      </c>
      <c r="M29" s="6">
        <v>0.68611111111111112</v>
      </c>
      <c r="N29" t="s">
        <v>34</v>
      </c>
      <c r="O29" t="s">
        <v>157</v>
      </c>
      <c r="P29" t="s">
        <v>36</v>
      </c>
      <c r="Q29" t="s">
        <v>53</v>
      </c>
      <c r="R29" t="s">
        <v>83</v>
      </c>
      <c r="S29" t="s">
        <v>28</v>
      </c>
      <c r="T29" t="s">
        <v>136</v>
      </c>
      <c r="U29" t="s">
        <v>39</v>
      </c>
      <c r="V29" s="5">
        <f>data[[#This Row],[PriceUSD]]*data[[#This Row],[Quantity]]</f>
        <v>30.42</v>
      </c>
      <c r="W29" s="7">
        <f>data[[#This Row],[OrderDate]] + TIME(VALUE(LEFT(data[[#This Row],[OrderTime]],2)), VALUE(RIGHT(data[[#This Row],[OrderTime]],2)), 0)</f>
        <v>45759.054166666669</v>
      </c>
      <c r="X29" s="7">
        <f>_xlfn.MINIFS(data[OrderDateTime], data[CustomerName], data[[#This Row],[CustomerName]])</f>
        <v>45540.038888888892</v>
      </c>
      <c r="Y29" t="str">
        <f>IF(data[[#This Row],[OrderDateTime]]=data[[#This Row],[FirstOrderDateTime]], "New", "Returning")</f>
        <v>Returning</v>
      </c>
      <c r="Z29" s="7">
        <f>data[[#This Row],[DeliveryDate]] + data[[#This Row],[DeliveryTime]]</f>
        <v>45760.686111111114</v>
      </c>
      <c r="AA29" s="7">
        <f>data[[#This Row],[OrderDateTime]] + 1</f>
        <v>45760.054166666669</v>
      </c>
      <c r="AB29" s="7" t="str">
        <f>IF(data[[#This Row],[DeliveryDateTime]] &lt;= data[[#This Row],[SLADue]], "On Time", "Late")</f>
        <v>Late</v>
      </c>
    </row>
    <row r="30" spans="1:28" x14ac:dyDescent="0.2">
      <c r="A30" t="s">
        <v>158</v>
      </c>
      <c r="B30" t="s">
        <v>19</v>
      </c>
      <c r="C30" t="s">
        <v>85</v>
      </c>
      <c r="D30" t="s">
        <v>86</v>
      </c>
      <c r="E30" s="5">
        <v>50.35</v>
      </c>
      <c r="F30" t="s">
        <v>71</v>
      </c>
      <c r="G30">
        <v>1</v>
      </c>
      <c r="H30" s="1">
        <v>45592</v>
      </c>
      <c r="I30" s="1" t="str">
        <f>TEXT(data[[#This Row],[OrderDate]],"mmm")</f>
        <v>Oct</v>
      </c>
      <c r="J30" s="6">
        <v>0.79791666666666672</v>
      </c>
      <c r="K30" s="6" t="str">
        <f>TEXT(data[[#This Row],[OrderTime]],"h")</f>
        <v>19</v>
      </c>
      <c r="L30" s="1">
        <v>45593</v>
      </c>
      <c r="M30" s="6">
        <v>0.79791666666666672</v>
      </c>
      <c r="N30" t="s">
        <v>131</v>
      </c>
      <c r="O30" t="s">
        <v>159</v>
      </c>
      <c r="P30" t="s">
        <v>133</v>
      </c>
      <c r="Q30" t="s">
        <v>26</v>
      </c>
      <c r="R30" t="s">
        <v>90</v>
      </c>
      <c r="S30" t="s">
        <v>28</v>
      </c>
      <c r="T30" t="s">
        <v>38</v>
      </c>
      <c r="U30" t="s">
        <v>39</v>
      </c>
      <c r="V30" s="5">
        <f>data[[#This Row],[PriceUSD]]*data[[#This Row],[Quantity]]</f>
        <v>50.35</v>
      </c>
      <c r="W30" s="7">
        <f>data[[#This Row],[OrderDate]] + TIME(VALUE(LEFT(data[[#This Row],[OrderTime]],2)), VALUE(RIGHT(data[[#This Row],[OrderTime]],2)), 0)</f>
        <v>45592.046527777777</v>
      </c>
      <c r="X30" s="7">
        <f>_xlfn.MINIFS(data[OrderDateTime], data[CustomerName], data[[#This Row],[CustomerName]])</f>
        <v>45548.015277777777</v>
      </c>
      <c r="Y30" t="str">
        <f>IF(data[[#This Row],[OrderDateTime]]=data[[#This Row],[FirstOrderDateTime]], "New", "Returning")</f>
        <v>Returning</v>
      </c>
      <c r="Z30" s="7">
        <f>data[[#This Row],[DeliveryDate]] + data[[#This Row],[DeliveryTime]]</f>
        <v>45593.79791666667</v>
      </c>
      <c r="AA30" s="7">
        <f>data[[#This Row],[OrderDateTime]] + 1</f>
        <v>45593.046527777777</v>
      </c>
      <c r="AB30" s="7" t="str">
        <f>IF(data[[#This Row],[DeliveryDateTime]] &lt;= data[[#This Row],[SLADue]], "On Time", "Late")</f>
        <v>Late</v>
      </c>
    </row>
    <row r="31" spans="1:28" x14ac:dyDescent="0.2">
      <c r="A31" t="s">
        <v>160</v>
      </c>
      <c r="B31" t="s">
        <v>19</v>
      </c>
      <c r="C31" t="s">
        <v>32</v>
      </c>
      <c r="D31" t="s">
        <v>33</v>
      </c>
      <c r="E31" s="5">
        <v>52.22</v>
      </c>
      <c r="F31" t="s">
        <v>43</v>
      </c>
      <c r="G31">
        <v>1</v>
      </c>
      <c r="H31" s="1">
        <v>45507</v>
      </c>
      <c r="I31" s="1" t="str">
        <f>TEXT(data[[#This Row],[OrderDate]],"mmm")</f>
        <v>Aug</v>
      </c>
      <c r="J31" s="6">
        <v>0.87152777777777779</v>
      </c>
      <c r="K31" s="6" t="str">
        <f>TEXT(data[[#This Row],[OrderTime]],"h")</f>
        <v>20</v>
      </c>
      <c r="L31" s="1">
        <v>45509</v>
      </c>
      <c r="M31" s="6">
        <v>0.81180555555555556</v>
      </c>
      <c r="N31" t="s">
        <v>103</v>
      </c>
      <c r="O31" t="s">
        <v>161</v>
      </c>
      <c r="P31" t="s">
        <v>77</v>
      </c>
      <c r="Q31" t="s">
        <v>26</v>
      </c>
      <c r="R31" t="s">
        <v>37</v>
      </c>
      <c r="S31" t="s">
        <v>105</v>
      </c>
      <c r="T31" t="s">
        <v>29</v>
      </c>
      <c r="U31" t="s">
        <v>30</v>
      </c>
      <c r="V31" s="5">
        <f>data[[#This Row],[PriceUSD]]*data[[#This Row],[Quantity]]</f>
        <v>52.22</v>
      </c>
      <c r="W31" s="7">
        <f>data[[#This Row],[OrderDate]] + TIME(VALUE(LEFT(data[[#This Row],[OrderTime]],2)), VALUE(RIGHT(data[[#This Row],[OrderTime]],2)), 0)</f>
        <v>45507.054166666669</v>
      </c>
      <c r="X31" s="7">
        <f>_xlfn.MINIFS(data[OrderDateTime], data[CustomerName], data[[#This Row],[CustomerName]])</f>
        <v>45507.054166666669</v>
      </c>
      <c r="Y31" t="str">
        <f>IF(data[[#This Row],[OrderDateTime]]=data[[#This Row],[FirstOrderDateTime]], "New", "Returning")</f>
        <v>New</v>
      </c>
      <c r="Z31" s="7">
        <f>data[[#This Row],[DeliveryDate]] + data[[#This Row],[DeliveryTime]]</f>
        <v>45509.811805555553</v>
      </c>
      <c r="AA31" s="7">
        <f>data[[#This Row],[OrderDateTime]] + 1</f>
        <v>45508.054166666669</v>
      </c>
      <c r="AB31" s="7" t="str">
        <f>IF(data[[#This Row],[DeliveryDateTime]] &lt;= data[[#This Row],[SLADue]], "On Time", "Late")</f>
        <v>Late</v>
      </c>
    </row>
    <row r="32" spans="1:28" x14ac:dyDescent="0.2">
      <c r="A32" t="s">
        <v>162</v>
      </c>
      <c r="B32" t="s">
        <v>19</v>
      </c>
      <c r="C32" t="s">
        <v>41</v>
      </c>
      <c r="D32" t="s">
        <v>42</v>
      </c>
      <c r="E32" s="5">
        <v>31.58</v>
      </c>
      <c r="F32" t="s">
        <v>74</v>
      </c>
      <c r="G32">
        <v>1</v>
      </c>
      <c r="H32" s="1">
        <v>45722</v>
      </c>
      <c r="I32" s="1" t="str">
        <f>TEXT(data[[#This Row],[OrderDate]],"mmm")</f>
        <v>Mar</v>
      </c>
      <c r="J32" s="6">
        <v>0.7</v>
      </c>
      <c r="K32" s="6" t="str">
        <f>TEXT(data[[#This Row],[OrderTime]],"h")</f>
        <v>16</v>
      </c>
      <c r="L32" s="1">
        <v>45723</v>
      </c>
      <c r="M32" s="6">
        <v>0.8666666666666667</v>
      </c>
      <c r="N32" t="s">
        <v>163</v>
      </c>
      <c r="O32" t="s">
        <v>164</v>
      </c>
      <c r="P32" t="s">
        <v>77</v>
      </c>
      <c r="Q32" t="s">
        <v>26</v>
      </c>
      <c r="R32" t="s">
        <v>46</v>
      </c>
      <c r="S32" t="s">
        <v>28</v>
      </c>
      <c r="T32" t="s">
        <v>38</v>
      </c>
      <c r="U32" t="s">
        <v>39</v>
      </c>
      <c r="V32" s="5">
        <f>data[[#This Row],[PriceUSD]]*data[[#This Row],[Quantity]]</f>
        <v>31.58</v>
      </c>
      <c r="W32" s="7">
        <f>data[[#This Row],[OrderDate]] + TIME(VALUE(LEFT(data[[#This Row],[OrderTime]],2)), VALUE(RIGHT(data[[#This Row],[OrderTime]],2)), 0)</f>
        <v>45722</v>
      </c>
      <c r="X32" s="7">
        <f>_xlfn.MINIFS(data[OrderDateTime], data[CustomerName], data[[#This Row],[CustomerName]])</f>
        <v>45514.007638888892</v>
      </c>
      <c r="Y32" t="str">
        <f>IF(data[[#This Row],[OrderDateTime]]=data[[#This Row],[FirstOrderDateTime]], "New", "Returning")</f>
        <v>Returning</v>
      </c>
      <c r="Z32" s="7">
        <f>data[[#This Row],[DeliveryDate]] + data[[#This Row],[DeliveryTime]]</f>
        <v>45723.866666666669</v>
      </c>
      <c r="AA32" s="7">
        <f>data[[#This Row],[OrderDateTime]] + 1</f>
        <v>45723</v>
      </c>
      <c r="AB32" s="7" t="str">
        <f>IF(data[[#This Row],[DeliveryDateTime]] &lt;= data[[#This Row],[SLADue]], "On Time", "Late")</f>
        <v>Late</v>
      </c>
    </row>
    <row r="33" spans="1:28" x14ac:dyDescent="0.2">
      <c r="A33" t="s">
        <v>165</v>
      </c>
      <c r="B33" t="s">
        <v>19</v>
      </c>
      <c r="C33" t="s">
        <v>49</v>
      </c>
      <c r="D33" t="s">
        <v>50</v>
      </c>
      <c r="E33" s="5">
        <v>30.5</v>
      </c>
      <c r="F33" t="s">
        <v>138</v>
      </c>
      <c r="G33">
        <v>1</v>
      </c>
      <c r="H33" s="1">
        <v>45802</v>
      </c>
      <c r="I33" s="1" t="str">
        <f>TEXT(data[[#This Row],[OrderDate]],"mmm")</f>
        <v>May</v>
      </c>
      <c r="J33" s="6">
        <v>0.77152777777777781</v>
      </c>
      <c r="K33" s="6" t="str">
        <f>TEXT(data[[#This Row],[OrderTime]],"h")</f>
        <v>18</v>
      </c>
      <c r="L33" s="1">
        <v>45803</v>
      </c>
      <c r="M33" s="6">
        <v>0.85486111111111107</v>
      </c>
      <c r="N33" t="s">
        <v>95</v>
      </c>
      <c r="O33" t="s">
        <v>166</v>
      </c>
      <c r="P33" t="s">
        <v>25</v>
      </c>
      <c r="Q33" t="s">
        <v>26</v>
      </c>
      <c r="R33" t="s">
        <v>54</v>
      </c>
      <c r="S33" t="s">
        <v>28</v>
      </c>
      <c r="T33" t="s">
        <v>106</v>
      </c>
      <c r="U33" t="s">
        <v>39</v>
      </c>
      <c r="V33" s="5">
        <f>data[[#This Row],[PriceUSD]]*data[[#This Row],[Quantity]]</f>
        <v>30.5</v>
      </c>
      <c r="W33" s="7">
        <f>data[[#This Row],[OrderDate]] + TIME(VALUE(LEFT(data[[#This Row],[OrderTime]],2)), VALUE(RIGHT(data[[#This Row],[OrderTime]],2)), 0)</f>
        <v>45802.054166666669</v>
      </c>
      <c r="X33" s="7">
        <f>_xlfn.MINIFS(data[OrderDateTime], data[CustomerName], data[[#This Row],[CustomerName]])</f>
        <v>45531.038888888892</v>
      </c>
      <c r="Y33" t="str">
        <f>IF(data[[#This Row],[OrderDateTime]]=data[[#This Row],[FirstOrderDateTime]], "New", "Returning")</f>
        <v>Returning</v>
      </c>
      <c r="Z33" s="7">
        <f>data[[#This Row],[DeliveryDate]] + data[[#This Row],[DeliveryTime]]</f>
        <v>45803.854861111111</v>
      </c>
      <c r="AA33" s="7">
        <f>data[[#This Row],[OrderDateTime]] + 1</f>
        <v>45803.054166666669</v>
      </c>
      <c r="AB33" s="7" t="str">
        <f>IF(data[[#This Row],[DeliveryDateTime]] &lt;= data[[#This Row],[SLADue]], "On Time", "Late")</f>
        <v>Late</v>
      </c>
    </row>
    <row r="34" spans="1:28" x14ac:dyDescent="0.2">
      <c r="A34" t="s">
        <v>167</v>
      </c>
      <c r="B34" t="s">
        <v>19</v>
      </c>
      <c r="C34" t="s">
        <v>49</v>
      </c>
      <c r="D34" t="s">
        <v>50</v>
      </c>
      <c r="E34" s="5">
        <v>25.3</v>
      </c>
      <c r="F34" t="s">
        <v>138</v>
      </c>
      <c r="G34">
        <v>1</v>
      </c>
      <c r="H34" s="1">
        <v>45530</v>
      </c>
      <c r="I34" s="1" t="str">
        <f>TEXT(data[[#This Row],[OrderDate]],"mmm")</f>
        <v>Aug</v>
      </c>
      <c r="J34" s="6">
        <v>0.51458333333333328</v>
      </c>
      <c r="K34" s="6" t="str">
        <f>TEXT(data[[#This Row],[OrderTime]],"h")</f>
        <v>12</v>
      </c>
      <c r="L34" s="1">
        <v>45531</v>
      </c>
      <c r="M34" s="6">
        <v>0.72291666666666665</v>
      </c>
      <c r="N34" t="s">
        <v>44</v>
      </c>
      <c r="O34" t="s">
        <v>168</v>
      </c>
      <c r="P34" t="s">
        <v>25</v>
      </c>
      <c r="Q34" t="s">
        <v>26</v>
      </c>
      <c r="R34" t="s">
        <v>54</v>
      </c>
      <c r="S34" t="s">
        <v>28</v>
      </c>
      <c r="T34" t="s">
        <v>29</v>
      </c>
      <c r="U34" t="s">
        <v>39</v>
      </c>
      <c r="V34" s="5">
        <f>data[[#This Row],[PriceUSD]]*data[[#This Row],[Quantity]]</f>
        <v>25.3</v>
      </c>
      <c r="W34" s="7">
        <f>data[[#This Row],[OrderDate]] + TIME(VALUE(LEFT(data[[#This Row],[OrderTime]],2)), VALUE(RIGHT(data[[#This Row],[OrderTime]],2)), 0)</f>
        <v>45530.022916666669</v>
      </c>
      <c r="X34" s="7">
        <f>_xlfn.MINIFS(data[OrderDateTime], data[CustomerName], data[[#This Row],[CustomerName]])</f>
        <v>45521.054166666669</v>
      </c>
      <c r="Y34" t="str">
        <f>IF(data[[#This Row],[OrderDateTime]]=data[[#This Row],[FirstOrderDateTime]], "New", "Returning")</f>
        <v>Returning</v>
      </c>
      <c r="Z34" s="7">
        <f>data[[#This Row],[DeliveryDate]] + data[[#This Row],[DeliveryTime]]</f>
        <v>45531.722916666666</v>
      </c>
      <c r="AA34" s="7">
        <f>data[[#This Row],[OrderDateTime]] + 1</f>
        <v>45531.022916666669</v>
      </c>
      <c r="AB34" s="7" t="str">
        <f>IF(data[[#This Row],[DeliveryDateTime]] &lt;= data[[#This Row],[SLADue]], "On Time", "Late")</f>
        <v>Late</v>
      </c>
    </row>
    <row r="35" spans="1:28" x14ac:dyDescent="0.2">
      <c r="A35" t="s">
        <v>169</v>
      </c>
      <c r="B35" t="s">
        <v>19</v>
      </c>
      <c r="C35" t="s">
        <v>20</v>
      </c>
      <c r="D35" t="s">
        <v>21</v>
      </c>
      <c r="E35" s="5">
        <v>16.09</v>
      </c>
      <c r="F35" t="s">
        <v>22</v>
      </c>
      <c r="G35">
        <v>1</v>
      </c>
      <c r="H35" s="1">
        <v>45836</v>
      </c>
      <c r="I35" s="1" t="str">
        <f>TEXT(data[[#This Row],[OrderDate]],"mmm")</f>
        <v>Jun</v>
      </c>
      <c r="J35" s="6">
        <v>0.87013888888888891</v>
      </c>
      <c r="K35" s="6" t="str">
        <f>TEXT(data[[#This Row],[OrderTime]],"h")</f>
        <v>20</v>
      </c>
      <c r="L35" s="1">
        <v>45837</v>
      </c>
      <c r="M35" s="6">
        <v>0.87013888888888891</v>
      </c>
      <c r="N35" t="s">
        <v>170</v>
      </c>
      <c r="O35" t="s">
        <v>171</v>
      </c>
      <c r="P35" t="s">
        <v>36</v>
      </c>
      <c r="Q35" t="s">
        <v>53</v>
      </c>
      <c r="R35" t="s">
        <v>27</v>
      </c>
      <c r="S35" t="s">
        <v>28</v>
      </c>
      <c r="T35" t="s">
        <v>59</v>
      </c>
      <c r="U35" t="s">
        <v>67</v>
      </c>
      <c r="V35" s="5">
        <f>data[[#This Row],[PriceUSD]]*data[[#This Row],[Quantity]]</f>
        <v>16.09</v>
      </c>
      <c r="W35" s="7">
        <f>data[[#This Row],[OrderDate]] + TIME(VALUE(LEFT(data[[#This Row],[OrderTime]],2)), VALUE(RIGHT(data[[#This Row],[OrderTime]],2)), 0)</f>
        <v>45836.061805555553</v>
      </c>
      <c r="X35" s="7">
        <f>_xlfn.MINIFS(data[OrderDateTime], data[CustomerName], data[[#This Row],[CustomerName]])</f>
        <v>45578.052083333336</v>
      </c>
      <c r="Y35" t="str">
        <f>IF(data[[#This Row],[OrderDateTime]]=data[[#This Row],[FirstOrderDateTime]], "New", "Returning")</f>
        <v>Returning</v>
      </c>
      <c r="Z35" s="7">
        <f>data[[#This Row],[DeliveryDate]] + data[[#This Row],[DeliveryTime]]</f>
        <v>45837.870138888888</v>
      </c>
      <c r="AA35" s="7">
        <f>data[[#This Row],[OrderDateTime]] + 1</f>
        <v>45837.061805555553</v>
      </c>
      <c r="AB35" s="7" t="str">
        <f>IF(data[[#This Row],[DeliveryDateTime]] &lt;= data[[#This Row],[SLADue]], "On Time", "Late")</f>
        <v>Late</v>
      </c>
    </row>
    <row r="36" spans="1:28" x14ac:dyDescent="0.2">
      <c r="A36" t="s">
        <v>172</v>
      </c>
      <c r="B36" t="s">
        <v>19</v>
      </c>
      <c r="C36" t="s">
        <v>126</v>
      </c>
      <c r="D36" t="s">
        <v>127</v>
      </c>
      <c r="E36" s="5">
        <v>22.35</v>
      </c>
      <c r="F36" t="s">
        <v>138</v>
      </c>
      <c r="G36">
        <v>1</v>
      </c>
      <c r="H36" s="1">
        <v>45712</v>
      </c>
      <c r="I36" s="1" t="str">
        <f>TEXT(data[[#This Row],[OrderDate]],"mmm")</f>
        <v>Feb</v>
      </c>
      <c r="J36" s="6">
        <v>0.47569444444444442</v>
      </c>
      <c r="K36" s="6" t="str">
        <f>TEXT(data[[#This Row],[OrderTime]],"h")</f>
        <v>11</v>
      </c>
      <c r="L36" s="1">
        <v>45712</v>
      </c>
      <c r="M36" s="6">
        <v>0.60069444444444442</v>
      </c>
      <c r="N36" t="s">
        <v>44</v>
      </c>
      <c r="O36" t="s">
        <v>173</v>
      </c>
      <c r="P36" t="s">
        <v>25</v>
      </c>
      <c r="Q36" t="s">
        <v>26</v>
      </c>
      <c r="R36" t="s">
        <v>129</v>
      </c>
      <c r="S36" t="s">
        <v>47</v>
      </c>
      <c r="T36" t="s">
        <v>59</v>
      </c>
      <c r="U36" t="s">
        <v>30</v>
      </c>
      <c r="V36" s="5">
        <f>data[[#This Row],[PriceUSD]]*data[[#This Row],[Quantity]]</f>
        <v>22.35</v>
      </c>
      <c r="W36" s="7">
        <f>data[[#This Row],[OrderDate]] + TIME(VALUE(LEFT(data[[#This Row],[OrderTime]],2)), VALUE(RIGHT(data[[#This Row],[OrderTime]],2)), 0)</f>
        <v>45712.030555555553</v>
      </c>
      <c r="X36" s="7">
        <f>_xlfn.MINIFS(data[OrderDateTime], data[CustomerName], data[[#This Row],[CustomerName]])</f>
        <v>45512.015277777777</v>
      </c>
      <c r="Y36" t="str">
        <f>IF(data[[#This Row],[OrderDateTime]]=data[[#This Row],[FirstOrderDateTime]], "New", "Returning")</f>
        <v>Returning</v>
      </c>
      <c r="Z36" s="7">
        <f>data[[#This Row],[DeliveryDate]] + data[[#This Row],[DeliveryTime]]</f>
        <v>45712.600694444445</v>
      </c>
      <c r="AA36" s="7">
        <f>data[[#This Row],[OrderDateTime]] + 1</f>
        <v>45713.030555555553</v>
      </c>
      <c r="AB36" s="7" t="str">
        <f>IF(data[[#This Row],[DeliveryDateTime]] &lt;= data[[#This Row],[SLADue]], "On Time", "Late")</f>
        <v>On Time</v>
      </c>
    </row>
    <row r="37" spans="1:28" x14ac:dyDescent="0.2">
      <c r="A37" t="s">
        <v>174</v>
      </c>
      <c r="B37" t="s">
        <v>19</v>
      </c>
      <c r="C37" t="s">
        <v>20</v>
      </c>
      <c r="D37" t="s">
        <v>21</v>
      </c>
      <c r="E37" s="5">
        <v>19.059999999999999</v>
      </c>
      <c r="F37" t="s">
        <v>43</v>
      </c>
      <c r="G37">
        <v>1</v>
      </c>
      <c r="H37" s="1">
        <v>45874</v>
      </c>
      <c r="I37" s="1" t="str">
        <f>TEXT(data[[#This Row],[OrderDate]],"mmm")</f>
        <v>Aug</v>
      </c>
      <c r="J37" s="6">
        <v>0.80277777777777781</v>
      </c>
      <c r="K37" s="6" t="str">
        <f>TEXT(data[[#This Row],[OrderTime]],"h")</f>
        <v>19</v>
      </c>
      <c r="L37" s="1">
        <v>45875</v>
      </c>
      <c r="M37" s="6">
        <v>0.88611111111111107</v>
      </c>
      <c r="N37" t="s">
        <v>175</v>
      </c>
      <c r="O37" t="s">
        <v>176</v>
      </c>
      <c r="P37" t="s">
        <v>25</v>
      </c>
      <c r="Q37" t="s">
        <v>53</v>
      </c>
      <c r="R37" t="s">
        <v>27</v>
      </c>
      <c r="S37" t="s">
        <v>28</v>
      </c>
      <c r="T37" t="s">
        <v>38</v>
      </c>
      <c r="U37" t="s">
        <v>30</v>
      </c>
      <c r="V37" s="5">
        <f>data[[#This Row],[PriceUSD]]*data[[#This Row],[Quantity]]</f>
        <v>19.059999999999999</v>
      </c>
      <c r="W37" s="7">
        <f>data[[#This Row],[OrderDate]] + TIME(VALUE(LEFT(data[[#This Row],[OrderTime]],2)), VALUE(RIGHT(data[[#This Row],[OrderTime]],2)), 0)</f>
        <v>45874.054166666669</v>
      </c>
      <c r="X37" s="7">
        <f>_xlfn.MINIFS(data[OrderDateTime], data[CustomerName], data[[#This Row],[CustomerName]])</f>
        <v>45509.007638888892</v>
      </c>
      <c r="Y37" t="str">
        <f>IF(data[[#This Row],[OrderDateTime]]=data[[#This Row],[FirstOrderDateTime]], "New", "Returning")</f>
        <v>Returning</v>
      </c>
      <c r="Z37" s="7">
        <f>data[[#This Row],[DeliveryDate]] + data[[#This Row],[DeliveryTime]]</f>
        <v>45875.886111111111</v>
      </c>
      <c r="AA37" s="7">
        <f>data[[#This Row],[OrderDateTime]] + 1</f>
        <v>45875.054166666669</v>
      </c>
      <c r="AB37" s="7" t="str">
        <f>IF(data[[#This Row],[DeliveryDateTime]] &lt;= data[[#This Row],[SLADue]], "On Time", "Late")</f>
        <v>Late</v>
      </c>
    </row>
    <row r="38" spans="1:28" x14ac:dyDescent="0.2">
      <c r="A38" t="s">
        <v>177</v>
      </c>
      <c r="B38" t="s">
        <v>19</v>
      </c>
      <c r="C38" t="s">
        <v>41</v>
      </c>
      <c r="D38" t="s">
        <v>42</v>
      </c>
      <c r="E38" s="5">
        <v>35.479999999999997</v>
      </c>
      <c r="F38" t="s">
        <v>56</v>
      </c>
      <c r="G38">
        <v>1</v>
      </c>
      <c r="H38" s="1">
        <v>45564</v>
      </c>
      <c r="I38" s="1" t="str">
        <f>TEXT(data[[#This Row],[OrderDate]],"mmm")</f>
        <v>Sep</v>
      </c>
      <c r="J38" s="6">
        <v>0.4375</v>
      </c>
      <c r="K38" s="6" t="str">
        <f>TEXT(data[[#This Row],[OrderTime]],"h")</f>
        <v>10</v>
      </c>
      <c r="L38" s="1">
        <v>45565</v>
      </c>
      <c r="M38" s="6">
        <v>0.47916666666666669</v>
      </c>
      <c r="N38" t="s">
        <v>178</v>
      </c>
      <c r="O38" t="s">
        <v>179</v>
      </c>
      <c r="P38" t="s">
        <v>180</v>
      </c>
      <c r="Q38" t="s">
        <v>53</v>
      </c>
      <c r="R38" t="s">
        <v>46</v>
      </c>
      <c r="S38" t="s">
        <v>28</v>
      </c>
      <c r="T38" t="s">
        <v>38</v>
      </c>
      <c r="U38" t="s">
        <v>30</v>
      </c>
      <c r="V38" s="5">
        <f>data[[#This Row],[PriceUSD]]*data[[#This Row],[Quantity]]</f>
        <v>35.479999999999997</v>
      </c>
      <c r="W38" s="7">
        <f>data[[#This Row],[OrderDate]] + TIME(VALUE(LEFT(data[[#This Row],[OrderTime]],2)), VALUE(RIGHT(data[[#This Row],[OrderTime]],2)), 0)</f>
        <v>45564.052083333336</v>
      </c>
      <c r="X38" s="7">
        <f>_xlfn.MINIFS(data[OrderDateTime], data[CustomerName], data[[#This Row],[CustomerName]])</f>
        <v>45526.007638888892</v>
      </c>
      <c r="Y38" t="str">
        <f>IF(data[[#This Row],[OrderDateTime]]=data[[#This Row],[FirstOrderDateTime]], "New", "Returning")</f>
        <v>Returning</v>
      </c>
      <c r="Z38" s="7">
        <f>data[[#This Row],[DeliveryDate]] + data[[#This Row],[DeliveryTime]]</f>
        <v>45565.479166666664</v>
      </c>
      <c r="AA38" s="7">
        <f>data[[#This Row],[OrderDateTime]] + 1</f>
        <v>45565.052083333336</v>
      </c>
      <c r="AB38" s="7" t="str">
        <f>IF(data[[#This Row],[DeliveryDateTime]] &lt;= data[[#This Row],[SLADue]], "On Time", "Late")</f>
        <v>Late</v>
      </c>
    </row>
    <row r="39" spans="1:28" x14ac:dyDescent="0.2">
      <c r="A39" t="s">
        <v>181</v>
      </c>
      <c r="B39" t="s">
        <v>19</v>
      </c>
      <c r="C39" t="s">
        <v>41</v>
      </c>
      <c r="D39" t="s">
        <v>42</v>
      </c>
      <c r="E39" s="5">
        <v>34.68</v>
      </c>
      <c r="F39" t="s">
        <v>182</v>
      </c>
      <c r="G39">
        <v>2</v>
      </c>
      <c r="H39" s="1">
        <v>45626</v>
      </c>
      <c r="I39" s="1" t="str">
        <f>TEXT(data[[#This Row],[OrderDate]],"mmm")</f>
        <v>Nov</v>
      </c>
      <c r="J39" s="6">
        <v>0.66527777777777775</v>
      </c>
      <c r="K39" s="6" t="str">
        <f>TEXT(data[[#This Row],[OrderTime]],"h")</f>
        <v>15</v>
      </c>
      <c r="L39" s="1">
        <v>45627</v>
      </c>
      <c r="M39" s="6">
        <v>0.87361111111111112</v>
      </c>
      <c r="N39" t="s">
        <v>183</v>
      </c>
      <c r="O39" t="s">
        <v>184</v>
      </c>
      <c r="P39" t="s">
        <v>180</v>
      </c>
      <c r="Q39" t="s">
        <v>53</v>
      </c>
      <c r="R39" t="s">
        <v>46</v>
      </c>
      <c r="S39" t="s">
        <v>28</v>
      </c>
      <c r="T39" t="s">
        <v>136</v>
      </c>
      <c r="U39" t="s">
        <v>30</v>
      </c>
      <c r="V39" s="5">
        <f>data[[#This Row],[PriceUSD]]*data[[#This Row],[Quantity]]</f>
        <v>69.36</v>
      </c>
      <c r="W39" s="7">
        <f>data[[#This Row],[OrderDate]] + TIME(VALUE(LEFT(data[[#This Row],[OrderTime]],2)), VALUE(RIGHT(data[[#This Row],[OrderTime]],2)), 0)</f>
        <v>45626.054166666669</v>
      </c>
      <c r="X39" s="7">
        <f>_xlfn.MINIFS(data[OrderDateTime], data[CustomerName], data[[#This Row],[CustomerName]])</f>
        <v>45515.054166666669</v>
      </c>
      <c r="Y39" t="str">
        <f>IF(data[[#This Row],[OrderDateTime]]=data[[#This Row],[FirstOrderDateTime]], "New", "Returning")</f>
        <v>Returning</v>
      </c>
      <c r="Z39" s="7">
        <f>data[[#This Row],[DeliveryDate]] + data[[#This Row],[DeliveryTime]]</f>
        <v>45627.873611111114</v>
      </c>
      <c r="AA39" s="7">
        <f>data[[#This Row],[OrderDateTime]] + 1</f>
        <v>45627.054166666669</v>
      </c>
      <c r="AB39" s="7" t="str">
        <f>IF(data[[#This Row],[DeliveryDateTime]] &lt;= data[[#This Row],[SLADue]], "On Time", "Late")</f>
        <v>Late</v>
      </c>
    </row>
    <row r="40" spans="1:28" x14ac:dyDescent="0.2">
      <c r="A40" t="s">
        <v>185</v>
      </c>
      <c r="B40" t="s">
        <v>19</v>
      </c>
      <c r="C40" t="s">
        <v>69</v>
      </c>
      <c r="D40" t="s">
        <v>70</v>
      </c>
      <c r="E40" s="5">
        <v>53.68</v>
      </c>
      <c r="F40" t="s">
        <v>56</v>
      </c>
      <c r="G40">
        <v>1</v>
      </c>
      <c r="H40" s="1">
        <v>45521</v>
      </c>
      <c r="I40" s="1" t="str">
        <f>TEXT(data[[#This Row],[OrderDate]],"mmm")</f>
        <v>Aug</v>
      </c>
      <c r="J40" s="6">
        <v>0.51875000000000004</v>
      </c>
      <c r="K40" s="6" t="str">
        <f>TEXT(data[[#This Row],[OrderTime]],"h")</f>
        <v>12</v>
      </c>
      <c r="L40" s="1">
        <v>45521</v>
      </c>
      <c r="M40" s="6">
        <v>0.76875000000000004</v>
      </c>
      <c r="N40" t="s">
        <v>170</v>
      </c>
      <c r="O40" t="s">
        <v>186</v>
      </c>
      <c r="P40" t="s">
        <v>36</v>
      </c>
      <c r="Q40" t="s">
        <v>26</v>
      </c>
      <c r="R40" t="s">
        <v>37</v>
      </c>
      <c r="S40" t="s">
        <v>47</v>
      </c>
      <c r="T40" t="s">
        <v>106</v>
      </c>
      <c r="U40" t="s">
        <v>67</v>
      </c>
      <c r="V40" s="5">
        <f>data[[#This Row],[PriceUSD]]*data[[#This Row],[Quantity]]</f>
        <v>53.68</v>
      </c>
      <c r="W40" s="7">
        <f>data[[#This Row],[OrderDate]] + TIME(VALUE(LEFT(data[[#This Row],[OrderTime]],2)), VALUE(RIGHT(data[[#This Row],[OrderTime]],2)), 0)</f>
        <v>45521.052083333336</v>
      </c>
      <c r="X40" s="7">
        <f>_xlfn.MINIFS(data[OrderDateTime], data[CustomerName], data[[#This Row],[CustomerName]])</f>
        <v>45521.052083333336</v>
      </c>
      <c r="Y40" t="str">
        <f>IF(data[[#This Row],[OrderDateTime]]=data[[#This Row],[FirstOrderDateTime]], "New", "Returning")</f>
        <v>New</v>
      </c>
      <c r="Z40" s="7">
        <f>data[[#This Row],[DeliveryDate]] + data[[#This Row],[DeliveryTime]]</f>
        <v>45521.768750000003</v>
      </c>
      <c r="AA40" s="7">
        <f>data[[#This Row],[OrderDateTime]] + 1</f>
        <v>45522.052083333336</v>
      </c>
      <c r="AB40" s="7" t="str">
        <f>IF(data[[#This Row],[DeliveryDateTime]] &lt;= data[[#This Row],[SLADue]], "On Time", "Late")</f>
        <v>On Time</v>
      </c>
    </row>
    <row r="41" spans="1:28" x14ac:dyDescent="0.2">
      <c r="A41" t="s">
        <v>187</v>
      </c>
      <c r="B41" t="s">
        <v>19</v>
      </c>
      <c r="C41" t="s">
        <v>101</v>
      </c>
      <c r="D41" t="s">
        <v>102</v>
      </c>
      <c r="E41" s="5">
        <v>24.69</v>
      </c>
      <c r="F41" t="s">
        <v>81</v>
      </c>
      <c r="G41">
        <v>1</v>
      </c>
      <c r="H41" s="1">
        <v>45610</v>
      </c>
      <c r="I41" s="1" t="str">
        <f>TEXT(data[[#This Row],[OrderDate]],"mmm")</f>
        <v>Nov</v>
      </c>
      <c r="J41" s="6">
        <v>0.70694444444444449</v>
      </c>
      <c r="K41" s="6" t="str">
        <f>TEXT(data[[#This Row],[OrderTime]],"h")</f>
        <v>16</v>
      </c>
      <c r="L41" s="1">
        <v>45611</v>
      </c>
      <c r="M41" s="6">
        <v>0.79027777777777775</v>
      </c>
      <c r="N41" t="s">
        <v>34</v>
      </c>
      <c r="O41" t="s">
        <v>188</v>
      </c>
      <c r="P41" t="s">
        <v>36</v>
      </c>
      <c r="Q41" t="s">
        <v>53</v>
      </c>
      <c r="R41" t="s">
        <v>83</v>
      </c>
      <c r="S41" t="s">
        <v>28</v>
      </c>
      <c r="T41" t="s">
        <v>38</v>
      </c>
      <c r="U41" t="s">
        <v>30</v>
      </c>
      <c r="V41" s="5">
        <f>data[[#This Row],[PriceUSD]]*data[[#This Row],[Quantity]]</f>
        <v>24.69</v>
      </c>
      <c r="W41" s="7">
        <f>data[[#This Row],[OrderDate]] + TIME(VALUE(LEFT(data[[#This Row],[OrderTime]],2)), VALUE(RIGHT(data[[#This Row],[OrderTime]],2)), 0)</f>
        <v>45610.030555555553</v>
      </c>
      <c r="X41" s="7">
        <f>_xlfn.MINIFS(data[OrderDateTime], data[CustomerName], data[[#This Row],[CustomerName]])</f>
        <v>45610.030555555553</v>
      </c>
      <c r="Y41" t="str">
        <f>IF(data[[#This Row],[OrderDateTime]]=data[[#This Row],[FirstOrderDateTime]], "New", "Returning")</f>
        <v>New</v>
      </c>
      <c r="Z41" s="7">
        <f>data[[#This Row],[DeliveryDate]] + data[[#This Row],[DeliveryTime]]</f>
        <v>45611.790277777778</v>
      </c>
      <c r="AA41" s="7">
        <f>data[[#This Row],[OrderDateTime]] + 1</f>
        <v>45611.030555555553</v>
      </c>
      <c r="AB41" s="7" t="str">
        <f>IF(data[[#This Row],[DeliveryDateTime]] &lt;= data[[#This Row],[SLADue]], "On Time", "Late")</f>
        <v>Late</v>
      </c>
    </row>
    <row r="42" spans="1:28" x14ac:dyDescent="0.2">
      <c r="A42" t="s">
        <v>189</v>
      </c>
      <c r="B42" t="s">
        <v>19</v>
      </c>
      <c r="C42" t="s">
        <v>190</v>
      </c>
      <c r="D42" t="s">
        <v>191</v>
      </c>
      <c r="E42" s="5">
        <v>23.56</v>
      </c>
      <c r="F42" t="s">
        <v>71</v>
      </c>
      <c r="G42">
        <v>1</v>
      </c>
      <c r="H42" s="1">
        <v>45742</v>
      </c>
      <c r="I42" s="1" t="str">
        <f>TEXT(data[[#This Row],[OrderDate]],"mmm")</f>
        <v>Mar</v>
      </c>
      <c r="J42" s="6">
        <v>0.72291666666666665</v>
      </c>
      <c r="K42" s="6" t="str">
        <f>TEXT(data[[#This Row],[OrderTime]],"h")</f>
        <v>17</v>
      </c>
      <c r="L42" s="1">
        <v>45743</v>
      </c>
      <c r="M42" s="6">
        <v>0.80625000000000002</v>
      </c>
      <c r="N42" t="s">
        <v>148</v>
      </c>
      <c r="O42" t="s">
        <v>76</v>
      </c>
      <c r="P42" t="s">
        <v>25</v>
      </c>
      <c r="Q42" t="s">
        <v>26</v>
      </c>
      <c r="R42" t="s">
        <v>192</v>
      </c>
      <c r="S42" t="s">
        <v>28</v>
      </c>
      <c r="T42" t="s">
        <v>115</v>
      </c>
      <c r="U42" t="s">
        <v>30</v>
      </c>
      <c r="V42" s="5">
        <f>data[[#This Row],[PriceUSD]]*data[[#This Row],[Quantity]]</f>
        <v>23.56</v>
      </c>
      <c r="W42" s="7">
        <f>data[[#This Row],[OrderDate]] + TIME(VALUE(LEFT(data[[#This Row],[OrderTime]],2)), VALUE(RIGHT(data[[#This Row],[OrderTime]],2)), 0)</f>
        <v>45742.046527777777</v>
      </c>
      <c r="X42" s="7">
        <f>_xlfn.MINIFS(data[OrderDateTime], data[CustomerName], data[[#This Row],[CustomerName]])</f>
        <v>45506.022916666669</v>
      </c>
      <c r="Y42" t="str">
        <f>IF(data[[#This Row],[OrderDateTime]]=data[[#This Row],[FirstOrderDateTime]], "New", "Returning")</f>
        <v>Returning</v>
      </c>
      <c r="Z42" s="7">
        <f>data[[#This Row],[DeliveryDate]] + data[[#This Row],[DeliveryTime]]</f>
        <v>45743.806250000001</v>
      </c>
      <c r="AA42" s="7">
        <f>data[[#This Row],[OrderDateTime]] + 1</f>
        <v>45743.046527777777</v>
      </c>
      <c r="AB42" s="7" t="str">
        <f>IF(data[[#This Row],[DeliveryDateTime]] &lt;= data[[#This Row],[SLADue]], "On Time", "Late")</f>
        <v>Late</v>
      </c>
    </row>
    <row r="43" spans="1:28" x14ac:dyDescent="0.2">
      <c r="A43" t="s">
        <v>193</v>
      </c>
      <c r="B43" t="s">
        <v>19</v>
      </c>
      <c r="C43" t="s">
        <v>92</v>
      </c>
      <c r="D43" t="s">
        <v>93</v>
      </c>
      <c r="E43" s="5">
        <v>92.19</v>
      </c>
      <c r="F43" t="s">
        <v>94</v>
      </c>
      <c r="G43">
        <v>3</v>
      </c>
      <c r="H43" s="1">
        <v>45785</v>
      </c>
      <c r="I43" s="1" t="str">
        <f>TEXT(data[[#This Row],[OrderDate]],"mmm")</f>
        <v>May</v>
      </c>
      <c r="J43" s="6">
        <v>0.52430555555555558</v>
      </c>
      <c r="K43" s="6" t="str">
        <f>TEXT(data[[#This Row],[OrderTime]],"h")</f>
        <v>12</v>
      </c>
      <c r="L43" s="1">
        <v>45786</v>
      </c>
      <c r="M43" s="6">
        <v>0.52430555555555558</v>
      </c>
      <c r="N43" t="s">
        <v>123</v>
      </c>
      <c r="O43" t="s">
        <v>194</v>
      </c>
      <c r="P43" t="s">
        <v>36</v>
      </c>
      <c r="Q43" t="s">
        <v>26</v>
      </c>
      <c r="R43" t="s">
        <v>66</v>
      </c>
      <c r="S43" t="s">
        <v>28</v>
      </c>
      <c r="T43" t="s">
        <v>29</v>
      </c>
      <c r="U43" t="s">
        <v>30</v>
      </c>
      <c r="V43" s="5">
        <f>data[[#This Row],[PriceUSD]]*data[[#This Row],[Quantity]]</f>
        <v>276.57</v>
      </c>
      <c r="W43" s="7">
        <f>data[[#This Row],[OrderDate]] + TIME(VALUE(LEFT(data[[#This Row],[OrderTime]],2)), VALUE(RIGHT(data[[#This Row],[OrderTime]],2)), 0)</f>
        <v>45785.038888888892</v>
      </c>
      <c r="X43" s="7">
        <f>_xlfn.MINIFS(data[OrderDateTime], data[CustomerName], data[[#This Row],[CustomerName]])</f>
        <v>45537.022916666669</v>
      </c>
      <c r="Y43" t="str">
        <f>IF(data[[#This Row],[OrderDateTime]]=data[[#This Row],[FirstOrderDateTime]], "New", "Returning")</f>
        <v>Returning</v>
      </c>
      <c r="Z43" s="7">
        <f>data[[#This Row],[DeliveryDate]] + data[[#This Row],[DeliveryTime]]</f>
        <v>45786.524305555555</v>
      </c>
      <c r="AA43" s="7">
        <f>data[[#This Row],[OrderDateTime]] + 1</f>
        <v>45786.038888888892</v>
      </c>
      <c r="AB43" s="7" t="str">
        <f>IF(data[[#This Row],[DeliveryDateTime]] &lt;= data[[#This Row],[SLADue]], "On Time", "Late")</f>
        <v>Late</v>
      </c>
    </row>
    <row r="44" spans="1:28" x14ac:dyDescent="0.2">
      <c r="A44" t="s">
        <v>195</v>
      </c>
      <c r="B44" t="s">
        <v>19</v>
      </c>
      <c r="C44" t="s">
        <v>49</v>
      </c>
      <c r="D44" t="s">
        <v>50</v>
      </c>
      <c r="E44" s="5">
        <v>30.82</v>
      </c>
      <c r="F44" t="s">
        <v>138</v>
      </c>
      <c r="G44">
        <v>1</v>
      </c>
      <c r="H44" s="1">
        <v>45711</v>
      </c>
      <c r="I44" s="1" t="str">
        <f>TEXT(data[[#This Row],[OrderDate]],"mmm")</f>
        <v>Feb</v>
      </c>
      <c r="J44" s="6">
        <v>0.53263888888888888</v>
      </c>
      <c r="K44" s="6" t="str">
        <f>TEXT(data[[#This Row],[OrderTime]],"h")</f>
        <v>12</v>
      </c>
      <c r="L44" s="1">
        <v>45711</v>
      </c>
      <c r="M44" s="6">
        <v>0.69930555555555551</v>
      </c>
      <c r="N44" t="s">
        <v>75</v>
      </c>
      <c r="O44" t="s">
        <v>196</v>
      </c>
      <c r="P44" t="s">
        <v>77</v>
      </c>
      <c r="Q44" t="s">
        <v>26</v>
      </c>
      <c r="R44" t="s">
        <v>54</v>
      </c>
      <c r="S44" t="s">
        <v>47</v>
      </c>
      <c r="T44" t="s">
        <v>29</v>
      </c>
      <c r="U44" t="s">
        <v>39</v>
      </c>
      <c r="V44" s="5">
        <f>data[[#This Row],[PriceUSD]]*data[[#This Row],[Quantity]]</f>
        <v>30.82</v>
      </c>
      <c r="W44" s="7">
        <f>data[[#This Row],[OrderDate]] + TIME(VALUE(LEFT(data[[#This Row],[OrderTime]],2)), VALUE(RIGHT(data[[#This Row],[OrderTime]],2)), 0)</f>
        <v>45711.061805555553</v>
      </c>
      <c r="X44" s="7">
        <f>_xlfn.MINIFS(data[OrderDateTime], data[CustomerName], data[[#This Row],[CustomerName]])</f>
        <v>45507.038888888892</v>
      </c>
      <c r="Y44" t="str">
        <f>IF(data[[#This Row],[OrderDateTime]]=data[[#This Row],[FirstOrderDateTime]], "New", "Returning")</f>
        <v>Returning</v>
      </c>
      <c r="Z44" s="7">
        <f>data[[#This Row],[DeliveryDate]] + data[[#This Row],[DeliveryTime]]</f>
        <v>45711.699305555558</v>
      </c>
      <c r="AA44" s="7">
        <f>data[[#This Row],[OrderDateTime]] + 1</f>
        <v>45712.061805555553</v>
      </c>
      <c r="AB44" s="7" t="str">
        <f>IF(data[[#This Row],[DeliveryDateTime]] &lt;= data[[#This Row],[SLADue]], "On Time", "Late")</f>
        <v>On Time</v>
      </c>
    </row>
    <row r="45" spans="1:28" x14ac:dyDescent="0.2">
      <c r="A45" t="s">
        <v>197</v>
      </c>
      <c r="B45" t="s">
        <v>19</v>
      </c>
      <c r="C45" t="s">
        <v>85</v>
      </c>
      <c r="D45" t="s">
        <v>86</v>
      </c>
      <c r="E45" s="5">
        <v>47.24</v>
      </c>
      <c r="F45" t="s">
        <v>87</v>
      </c>
      <c r="G45">
        <v>1</v>
      </c>
      <c r="H45" s="1">
        <v>45884</v>
      </c>
      <c r="I45" s="1" t="str">
        <f>TEXT(data[[#This Row],[OrderDate]],"mmm")</f>
        <v>Aug</v>
      </c>
      <c r="J45" s="6">
        <v>0.77638888888888891</v>
      </c>
      <c r="K45" s="6" t="str">
        <f>TEXT(data[[#This Row],[OrderTime]],"h")</f>
        <v>18</v>
      </c>
      <c r="L45" s="1">
        <v>45885</v>
      </c>
      <c r="M45" s="6">
        <v>0.81805555555555554</v>
      </c>
      <c r="N45" t="s">
        <v>75</v>
      </c>
      <c r="O45" t="s">
        <v>198</v>
      </c>
      <c r="P45" t="s">
        <v>77</v>
      </c>
      <c r="Q45" t="s">
        <v>26</v>
      </c>
      <c r="R45" t="s">
        <v>90</v>
      </c>
      <c r="S45" t="s">
        <v>28</v>
      </c>
      <c r="T45" t="s">
        <v>38</v>
      </c>
      <c r="U45" t="s">
        <v>30</v>
      </c>
      <c r="V45" s="5">
        <f>data[[#This Row],[PriceUSD]]*data[[#This Row],[Quantity]]</f>
        <v>47.24</v>
      </c>
      <c r="W45" s="7">
        <f>data[[#This Row],[OrderDate]] + TIME(VALUE(LEFT(data[[#This Row],[OrderTime]],2)), VALUE(RIGHT(data[[#This Row],[OrderTime]],2)), 0)</f>
        <v>45884.061805555553</v>
      </c>
      <c r="X45" s="7">
        <f>_xlfn.MINIFS(data[OrderDateTime], data[CustomerName], data[[#This Row],[CustomerName]])</f>
        <v>45592.054166666669</v>
      </c>
      <c r="Y45" t="str">
        <f>IF(data[[#This Row],[OrderDateTime]]=data[[#This Row],[FirstOrderDateTime]], "New", "Returning")</f>
        <v>Returning</v>
      </c>
      <c r="Z45" s="7">
        <f>data[[#This Row],[DeliveryDate]] + data[[#This Row],[DeliveryTime]]</f>
        <v>45885.818055555559</v>
      </c>
      <c r="AA45" s="7">
        <f>data[[#This Row],[OrderDateTime]] + 1</f>
        <v>45885.061805555553</v>
      </c>
      <c r="AB45" s="7" t="str">
        <f>IF(data[[#This Row],[DeliveryDateTime]] &lt;= data[[#This Row],[SLADue]], "On Time", "Late")</f>
        <v>Late</v>
      </c>
    </row>
    <row r="46" spans="1:28" x14ac:dyDescent="0.2">
      <c r="A46" t="s">
        <v>199</v>
      </c>
      <c r="B46" t="s">
        <v>19</v>
      </c>
      <c r="C46" t="s">
        <v>61</v>
      </c>
      <c r="D46" t="s">
        <v>62</v>
      </c>
      <c r="E46" s="5">
        <v>145.38</v>
      </c>
      <c r="F46" t="s">
        <v>94</v>
      </c>
      <c r="G46">
        <v>4</v>
      </c>
      <c r="H46" s="1">
        <v>45872</v>
      </c>
      <c r="I46" s="1" t="str">
        <f>TEXT(data[[#This Row],[OrderDate]],"mmm")</f>
        <v>Aug</v>
      </c>
      <c r="J46" s="6">
        <v>0.49652777777777779</v>
      </c>
      <c r="K46" s="6" t="str">
        <f>TEXT(data[[#This Row],[OrderTime]],"h")</f>
        <v>11</v>
      </c>
      <c r="L46" s="1">
        <v>45872</v>
      </c>
      <c r="M46" s="6">
        <v>0.66319444444444442</v>
      </c>
      <c r="N46" t="s">
        <v>200</v>
      </c>
      <c r="O46" t="s">
        <v>201</v>
      </c>
      <c r="P46" t="s">
        <v>202</v>
      </c>
      <c r="Q46" t="s">
        <v>26</v>
      </c>
      <c r="R46" t="s">
        <v>66</v>
      </c>
      <c r="S46" t="s">
        <v>47</v>
      </c>
      <c r="T46" t="s">
        <v>38</v>
      </c>
      <c r="U46" t="s">
        <v>30</v>
      </c>
      <c r="V46" s="5">
        <f>data[[#This Row],[PriceUSD]]*data[[#This Row],[Quantity]]</f>
        <v>581.52</v>
      </c>
      <c r="W46" s="7">
        <f>data[[#This Row],[OrderDate]] + TIME(VALUE(LEFT(data[[#This Row],[OrderTime]],2)), VALUE(RIGHT(data[[#This Row],[OrderTime]],2)), 0)</f>
        <v>45872.054166666669</v>
      </c>
      <c r="X46" s="7">
        <f>_xlfn.MINIFS(data[OrderDateTime], data[CustomerName], data[[#This Row],[CustomerName]])</f>
        <v>45540.007638888892</v>
      </c>
      <c r="Y46" t="str">
        <f>IF(data[[#This Row],[OrderDateTime]]=data[[#This Row],[FirstOrderDateTime]], "New", "Returning")</f>
        <v>Returning</v>
      </c>
      <c r="Z46" s="7">
        <f>data[[#This Row],[DeliveryDate]] + data[[#This Row],[DeliveryTime]]</f>
        <v>45872.663194444445</v>
      </c>
      <c r="AA46" s="7">
        <f>data[[#This Row],[OrderDateTime]] + 1</f>
        <v>45873.054166666669</v>
      </c>
      <c r="AB46" s="7" t="str">
        <f>IF(data[[#This Row],[DeliveryDateTime]] &lt;= data[[#This Row],[SLADue]], "On Time", "Late")</f>
        <v>On Time</v>
      </c>
    </row>
    <row r="47" spans="1:28" x14ac:dyDescent="0.2">
      <c r="A47" t="s">
        <v>203</v>
      </c>
      <c r="B47" t="s">
        <v>19</v>
      </c>
      <c r="C47" t="s">
        <v>117</v>
      </c>
      <c r="D47" t="s">
        <v>118</v>
      </c>
      <c r="E47" s="5">
        <v>70.94</v>
      </c>
      <c r="F47" t="s">
        <v>119</v>
      </c>
      <c r="G47">
        <v>1</v>
      </c>
      <c r="H47" s="1">
        <v>45729</v>
      </c>
      <c r="I47" s="1" t="str">
        <f>TEXT(data[[#This Row],[OrderDate]],"mmm")</f>
        <v>Mar</v>
      </c>
      <c r="J47" s="6">
        <v>0.66874999999999996</v>
      </c>
      <c r="K47" s="6" t="str">
        <f>TEXT(data[[#This Row],[OrderTime]],"h")</f>
        <v>16</v>
      </c>
      <c r="L47" s="1">
        <v>45730</v>
      </c>
      <c r="M47" s="6">
        <v>0.77638888888888891</v>
      </c>
      <c r="N47" t="s">
        <v>148</v>
      </c>
      <c r="O47" t="s">
        <v>204</v>
      </c>
      <c r="P47" t="s">
        <v>25</v>
      </c>
      <c r="Q47" t="s">
        <v>26</v>
      </c>
      <c r="R47" t="s">
        <v>66</v>
      </c>
      <c r="S47" t="s">
        <v>28</v>
      </c>
      <c r="T47" t="s">
        <v>29</v>
      </c>
      <c r="U47" t="s">
        <v>67</v>
      </c>
      <c r="V47" s="5">
        <f>data[[#This Row],[PriceUSD]]*data[[#This Row],[Quantity]]</f>
        <v>70.94</v>
      </c>
      <c r="W47" s="7">
        <f>data[[#This Row],[OrderDate]] + TIME(VALUE(LEFT(data[[#This Row],[OrderTime]],2)), VALUE(RIGHT(data[[#This Row],[OrderTime]],2)), 0)</f>
        <v>45729.052083333336</v>
      </c>
      <c r="X47" s="7">
        <f>_xlfn.MINIFS(data[OrderDateTime], data[CustomerName], data[[#This Row],[CustomerName]])</f>
        <v>45551.022916666669</v>
      </c>
      <c r="Y47" t="str">
        <f>IF(data[[#This Row],[OrderDateTime]]=data[[#This Row],[FirstOrderDateTime]], "New", "Returning")</f>
        <v>Returning</v>
      </c>
      <c r="Z47" s="7">
        <f>data[[#This Row],[DeliveryDate]] + data[[#This Row],[DeliveryTime]]</f>
        <v>45730.776388888888</v>
      </c>
      <c r="AA47" s="7">
        <f>data[[#This Row],[OrderDateTime]] + 1</f>
        <v>45730.052083333336</v>
      </c>
      <c r="AB47" s="7" t="str">
        <f>IF(data[[#This Row],[DeliveryDateTime]] &lt;= data[[#This Row],[SLADue]], "On Time", "Late")</f>
        <v>Late</v>
      </c>
    </row>
    <row r="48" spans="1:28" x14ac:dyDescent="0.2">
      <c r="A48" t="s">
        <v>205</v>
      </c>
      <c r="B48" t="s">
        <v>19</v>
      </c>
      <c r="C48" t="s">
        <v>110</v>
      </c>
      <c r="D48" t="s">
        <v>111</v>
      </c>
      <c r="E48" s="5">
        <v>12.59</v>
      </c>
      <c r="F48" t="s">
        <v>71</v>
      </c>
      <c r="G48">
        <v>1</v>
      </c>
      <c r="H48" s="1">
        <v>45671</v>
      </c>
      <c r="I48" s="1" t="str">
        <f>TEXT(data[[#This Row],[OrderDate]],"mmm")</f>
        <v>Jan</v>
      </c>
      <c r="J48" s="6">
        <v>0.48541666666666666</v>
      </c>
      <c r="K48" s="6" t="str">
        <f>TEXT(data[[#This Row],[OrderTime]],"h")</f>
        <v>11</v>
      </c>
      <c r="L48" s="1">
        <v>45671</v>
      </c>
      <c r="M48" s="6">
        <v>0.61041666666666672</v>
      </c>
      <c r="N48" t="s">
        <v>148</v>
      </c>
      <c r="O48" t="s">
        <v>206</v>
      </c>
      <c r="P48" t="s">
        <v>25</v>
      </c>
      <c r="Q48" t="s">
        <v>26</v>
      </c>
      <c r="R48" t="s">
        <v>114</v>
      </c>
      <c r="S48" t="s">
        <v>47</v>
      </c>
      <c r="T48" t="s">
        <v>29</v>
      </c>
      <c r="U48" t="s">
        <v>39</v>
      </c>
      <c r="V48" s="5">
        <f>data[[#This Row],[PriceUSD]]*data[[#This Row],[Quantity]]</f>
        <v>12.59</v>
      </c>
      <c r="W48" s="7">
        <f>data[[#This Row],[OrderDate]] + TIME(VALUE(LEFT(data[[#This Row],[OrderTime]],2)), VALUE(RIGHT(data[[#This Row],[OrderTime]],2)), 0)</f>
        <v>45671.046527777777</v>
      </c>
      <c r="X48" s="7">
        <f>_xlfn.MINIFS(data[OrderDateTime], data[CustomerName], data[[#This Row],[CustomerName]])</f>
        <v>45527.015277777777</v>
      </c>
      <c r="Y48" t="str">
        <f>IF(data[[#This Row],[OrderDateTime]]=data[[#This Row],[FirstOrderDateTime]], "New", "Returning")</f>
        <v>Returning</v>
      </c>
      <c r="Z48" s="7">
        <f>data[[#This Row],[DeliveryDate]] + data[[#This Row],[DeliveryTime]]</f>
        <v>45671.61041666667</v>
      </c>
      <c r="AA48" s="7">
        <f>data[[#This Row],[OrderDateTime]] + 1</f>
        <v>45672.046527777777</v>
      </c>
      <c r="AB48" s="7" t="str">
        <f>IF(data[[#This Row],[DeliveryDateTime]] &lt;= data[[#This Row],[SLADue]], "On Time", "Late")</f>
        <v>On Time</v>
      </c>
    </row>
    <row r="49" spans="1:28" x14ac:dyDescent="0.2">
      <c r="A49" t="s">
        <v>207</v>
      </c>
      <c r="B49" t="s">
        <v>19</v>
      </c>
      <c r="C49" t="s">
        <v>92</v>
      </c>
      <c r="D49" t="s">
        <v>93</v>
      </c>
      <c r="E49" s="5">
        <v>91.33</v>
      </c>
      <c r="F49" t="s">
        <v>94</v>
      </c>
      <c r="G49">
        <v>6</v>
      </c>
      <c r="H49" s="1">
        <v>45618</v>
      </c>
      <c r="I49" s="1" t="str">
        <f>TEXT(data[[#This Row],[OrderDate]],"mmm")</f>
        <v>Nov</v>
      </c>
      <c r="J49" s="6">
        <v>0.47083333333333333</v>
      </c>
      <c r="K49" s="6" t="str">
        <f>TEXT(data[[#This Row],[OrderTime]],"h")</f>
        <v>11</v>
      </c>
      <c r="L49" s="1">
        <v>45619</v>
      </c>
      <c r="M49" s="6">
        <v>0.72083333333333333</v>
      </c>
      <c r="N49" t="s">
        <v>208</v>
      </c>
      <c r="O49" t="s">
        <v>159</v>
      </c>
      <c r="P49" t="s">
        <v>202</v>
      </c>
      <c r="Q49" t="s">
        <v>26</v>
      </c>
      <c r="R49" t="s">
        <v>66</v>
      </c>
      <c r="S49" t="s">
        <v>28</v>
      </c>
      <c r="T49" t="s">
        <v>38</v>
      </c>
      <c r="U49" t="s">
        <v>30</v>
      </c>
      <c r="V49" s="5">
        <f>data[[#This Row],[PriceUSD]]*data[[#This Row],[Quantity]]</f>
        <v>547.98</v>
      </c>
      <c r="W49" s="7">
        <f>data[[#This Row],[OrderDate]] + TIME(VALUE(LEFT(data[[#This Row],[OrderTime]],2)), VALUE(RIGHT(data[[#This Row],[OrderTime]],2)), 0)</f>
        <v>45618.022916666669</v>
      </c>
      <c r="X49" s="7">
        <f>_xlfn.MINIFS(data[OrderDateTime], data[CustomerName], data[[#This Row],[CustomerName]])</f>
        <v>45548.015277777777</v>
      </c>
      <c r="Y49" t="str">
        <f>IF(data[[#This Row],[OrderDateTime]]=data[[#This Row],[FirstOrderDateTime]], "New", "Returning")</f>
        <v>Returning</v>
      </c>
      <c r="Z49" s="7">
        <f>data[[#This Row],[DeliveryDate]] + data[[#This Row],[DeliveryTime]]</f>
        <v>45619.720833333333</v>
      </c>
      <c r="AA49" s="7">
        <f>data[[#This Row],[OrderDateTime]] + 1</f>
        <v>45619.022916666669</v>
      </c>
      <c r="AB49" s="7" t="str">
        <f>IF(data[[#This Row],[DeliveryDateTime]] &lt;= data[[#This Row],[SLADue]], "On Time", "Late")</f>
        <v>Late</v>
      </c>
    </row>
    <row r="50" spans="1:28" x14ac:dyDescent="0.2">
      <c r="A50" t="s">
        <v>209</v>
      </c>
      <c r="B50" t="s">
        <v>19</v>
      </c>
      <c r="C50" t="s">
        <v>190</v>
      </c>
      <c r="D50" t="s">
        <v>191</v>
      </c>
      <c r="E50" s="5">
        <v>23.32</v>
      </c>
      <c r="F50" t="s">
        <v>71</v>
      </c>
      <c r="G50">
        <v>2</v>
      </c>
      <c r="H50" s="1">
        <v>45608</v>
      </c>
      <c r="I50" s="1" t="str">
        <f>TEXT(data[[#This Row],[OrderDate]],"mmm")</f>
        <v>Nov</v>
      </c>
      <c r="J50" s="6">
        <v>0.7944444444444444</v>
      </c>
      <c r="K50" s="6" t="str">
        <f>TEXT(data[[#This Row],[OrderTime]],"h")</f>
        <v>19</v>
      </c>
      <c r="L50" s="1">
        <v>45609</v>
      </c>
      <c r="M50" s="6">
        <v>0.87777777777777777</v>
      </c>
      <c r="N50" t="s">
        <v>34</v>
      </c>
      <c r="O50" t="s">
        <v>210</v>
      </c>
      <c r="P50" t="s">
        <v>36</v>
      </c>
      <c r="Q50" t="s">
        <v>53</v>
      </c>
      <c r="R50" t="s">
        <v>192</v>
      </c>
      <c r="S50" t="s">
        <v>28</v>
      </c>
      <c r="T50" t="s">
        <v>29</v>
      </c>
      <c r="U50" t="s">
        <v>30</v>
      </c>
      <c r="V50" s="5">
        <f>data[[#This Row],[PriceUSD]]*data[[#This Row],[Quantity]]</f>
        <v>46.64</v>
      </c>
      <c r="W50" s="7">
        <f>data[[#This Row],[OrderDate]] + TIME(VALUE(LEFT(data[[#This Row],[OrderTime]],2)), VALUE(RIGHT(data[[#This Row],[OrderTime]],2)), 0)</f>
        <v>45608.030555555553</v>
      </c>
      <c r="X50" s="7">
        <f>_xlfn.MINIFS(data[OrderDateTime], data[CustomerName], data[[#This Row],[CustomerName]])</f>
        <v>45520.046527777777</v>
      </c>
      <c r="Y50" t="str">
        <f>IF(data[[#This Row],[OrderDateTime]]=data[[#This Row],[FirstOrderDateTime]], "New", "Returning")</f>
        <v>Returning</v>
      </c>
      <c r="Z50" s="7">
        <f>data[[#This Row],[DeliveryDate]] + data[[#This Row],[DeliveryTime]]</f>
        <v>45609.87777777778</v>
      </c>
      <c r="AA50" s="7">
        <f>data[[#This Row],[OrderDateTime]] + 1</f>
        <v>45609.030555555553</v>
      </c>
      <c r="AB50" s="7" t="str">
        <f>IF(data[[#This Row],[DeliveryDateTime]] &lt;= data[[#This Row],[SLADue]], "On Time", "Late")</f>
        <v>Late</v>
      </c>
    </row>
    <row r="51" spans="1:28" x14ac:dyDescent="0.2">
      <c r="A51" t="s">
        <v>211</v>
      </c>
      <c r="B51" t="s">
        <v>19</v>
      </c>
      <c r="C51" t="s">
        <v>101</v>
      </c>
      <c r="D51" t="s">
        <v>102</v>
      </c>
      <c r="E51" s="5">
        <v>27.31</v>
      </c>
      <c r="F51" t="s">
        <v>63</v>
      </c>
      <c r="G51">
        <v>2</v>
      </c>
      <c r="H51" s="1">
        <v>45536</v>
      </c>
      <c r="I51" s="1" t="str">
        <f>TEXT(data[[#This Row],[OrderDate]],"mmm")</f>
        <v>Sep</v>
      </c>
      <c r="J51" s="6">
        <v>0.7055555555555556</v>
      </c>
      <c r="K51" s="6" t="str">
        <f>TEXT(data[[#This Row],[OrderTime]],"h")</f>
        <v>16</v>
      </c>
      <c r="L51" s="1">
        <v>45537</v>
      </c>
      <c r="M51" s="6">
        <v>0.91388888888888886</v>
      </c>
      <c r="N51" t="s">
        <v>139</v>
      </c>
      <c r="O51" t="s">
        <v>155</v>
      </c>
      <c r="P51" t="s">
        <v>36</v>
      </c>
      <c r="Q51" t="s">
        <v>53</v>
      </c>
      <c r="R51" t="s">
        <v>83</v>
      </c>
      <c r="S51" t="s">
        <v>28</v>
      </c>
      <c r="T51" t="s">
        <v>136</v>
      </c>
      <c r="U51" t="s">
        <v>30</v>
      </c>
      <c r="V51" s="5">
        <f>data[[#This Row],[PriceUSD]]*data[[#This Row],[Quantity]]</f>
        <v>54.62</v>
      </c>
      <c r="W51" s="7">
        <f>data[[#This Row],[OrderDate]] + TIME(VALUE(LEFT(data[[#This Row],[OrderTime]],2)), VALUE(RIGHT(data[[#This Row],[OrderTime]],2)), 0)</f>
        <v>45536.038888888892</v>
      </c>
      <c r="X51" s="7">
        <f>_xlfn.MINIFS(data[OrderDateTime], data[CustomerName], data[[#This Row],[CustomerName]])</f>
        <v>45536.038888888892</v>
      </c>
      <c r="Y51" t="str">
        <f>IF(data[[#This Row],[OrderDateTime]]=data[[#This Row],[FirstOrderDateTime]], "New", "Returning")</f>
        <v>New</v>
      </c>
      <c r="Z51" s="7">
        <f>data[[#This Row],[DeliveryDate]] + data[[#This Row],[DeliveryTime]]</f>
        <v>45537.913888888892</v>
      </c>
      <c r="AA51" s="7">
        <f>data[[#This Row],[OrderDateTime]] + 1</f>
        <v>45537.038888888892</v>
      </c>
      <c r="AB51" s="7" t="str">
        <f>IF(data[[#This Row],[DeliveryDateTime]] &lt;= data[[#This Row],[SLADue]], "On Time", "Late")</f>
        <v>Late</v>
      </c>
    </row>
    <row r="52" spans="1:28" x14ac:dyDescent="0.2">
      <c r="A52" t="s">
        <v>212</v>
      </c>
      <c r="B52" t="s">
        <v>19</v>
      </c>
      <c r="C52" t="s">
        <v>110</v>
      </c>
      <c r="D52" t="s">
        <v>111</v>
      </c>
      <c r="E52" s="5">
        <v>12.32</v>
      </c>
      <c r="F52" t="s">
        <v>87</v>
      </c>
      <c r="G52">
        <v>1</v>
      </c>
      <c r="H52" s="1">
        <v>45706</v>
      </c>
      <c r="I52" s="1" t="str">
        <f>TEXT(data[[#This Row],[OrderDate]],"mmm")</f>
        <v>Feb</v>
      </c>
      <c r="J52" s="6">
        <v>0.74861111111111112</v>
      </c>
      <c r="K52" s="6" t="str">
        <f>TEXT(data[[#This Row],[OrderTime]],"h")</f>
        <v>17</v>
      </c>
      <c r="L52" s="1">
        <v>45707</v>
      </c>
      <c r="M52" s="6">
        <v>0.87361111111111112</v>
      </c>
      <c r="N52" t="s">
        <v>213</v>
      </c>
      <c r="O52" t="s">
        <v>214</v>
      </c>
      <c r="P52" t="s">
        <v>36</v>
      </c>
      <c r="Q52" t="s">
        <v>26</v>
      </c>
      <c r="R52" t="s">
        <v>114</v>
      </c>
      <c r="S52" t="s">
        <v>28</v>
      </c>
      <c r="T52" t="s">
        <v>29</v>
      </c>
      <c r="U52" t="s">
        <v>39</v>
      </c>
      <c r="V52" s="5">
        <f>data[[#This Row],[PriceUSD]]*data[[#This Row],[Quantity]]</f>
        <v>12.32</v>
      </c>
      <c r="W52" s="7">
        <f>data[[#This Row],[OrderDate]] + TIME(VALUE(LEFT(data[[#This Row],[OrderTime]],2)), VALUE(RIGHT(data[[#This Row],[OrderTime]],2)), 0)</f>
        <v>45706.007638888892</v>
      </c>
      <c r="X52" s="7">
        <f>_xlfn.MINIFS(data[OrderDateTime], data[CustomerName], data[[#This Row],[CustomerName]])</f>
        <v>45506.052083333336</v>
      </c>
      <c r="Y52" t="str">
        <f>IF(data[[#This Row],[OrderDateTime]]=data[[#This Row],[FirstOrderDateTime]], "New", "Returning")</f>
        <v>Returning</v>
      </c>
      <c r="Z52" s="7">
        <f>data[[#This Row],[DeliveryDate]] + data[[#This Row],[DeliveryTime]]</f>
        <v>45707.873611111114</v>
      </c>
      <c r="AA52" s="7">
        <f>data[[#This Row],[OrderDateTime]] + 1</f>
        <v>45707.007638888892</v>
      </c>
      <c r="AB52" s="7" t="str">
        <f>IF(data[[#This Row],[DeliveryDateTime]] &lt;= data[[#This Row],[SLADue]], "On Time", "Late")</f>
        <v>Late</v>
      </c>
    </row>
    <row r="53" spans="1:28" x14ac:dyDescent="0.2">
      <c r="A53" t="s">
        <v>215</v>
      </c>
      <c r="B53" t="s">
        <v>19</v>
      </c>
      <c r="C53" t="s">
        <v>69</v>
      </c>
      <c r="D53" t="s">
        <v>70</v>
      </c>
      <c r="E53" s="5">
        <v>59.29</v>
      </c>
      <c r="F53" t="s">
        <v>71</v>
      </c>
      <c r="G53">
        <v>1</v>
      </c>
      <c r="H53" s="1">
        <v>45660</v>
      </c>
      <c r="I53" s="1" t="str">
        <f>TEXT(data[[#This Row],[OrderDate]],"mmm")</f>
        <v>Jan</v>
      </c>
      <c r="J53" s="6">
        <v>0.81597222222222221</v>
      </c>
      <c r="K53" s="6" t="str">
        <f>TEXT(data[[#This Row],[OrderTime]],"h")</f>
        <v>19</v>
      </c>
      <c r="L53" s="1">
        <v>45662</v>
      </c>
      <c r="M53" s="6">
        <v>0.74652777777777779</v>
      </c>
      <c r="N53" t="s">
        <v>57</v>
      </c>
      <c r="O53" t="s">
        <v>216</v>
      </c>
      <c r="P53" t="s">
        <v>25</v>
      </c>
      <c r="Q53" t="s">
        <v>26</v>
      </c>
      <c r="R53" t="s">
        <v>37</v>
      </c>
      <c r="S53" t="s">
        <v>105</v>
      </c>
      <c r="T53" t="s">
        <v>38</v>
      </c>
      <c r="U53" t="s">
        <v>30</v>
      </c>
      <c r="V53" s="5">
        <f>data[[#This Row],[PriceUSD]]*data[[#This Row],[Quantity]]</f>
        <v>59.29</v>
      </c>
      <c r="W53" s="7">
        <f>data[[#This Row],[OrderDate]] + TIME(VALUE(LEFT(data[[#This Row],[OrderTime]],2)), VALUE(RIGHT(data[[#This Row],[OrderTime]],2)), 0)</f>
        <v>45660.015277777777</v>
      </c>
      <c r="X53" s="7">
        <f>_xlfn.MINIFS(data[OrderDateTime], data[CustomerName], data[[#This Row],[CustomerName]])</f>
        <v>45532.030555555553</v>
      </c>
      <c r="Y53" t="str">
        <f>IF(data[[#This Row],[OrderDateTime]]=data[[#This Row],[FirstOrderDateTime]], "New", "Returning")</f>
        <v>Returning</v>
      </c>
      <c r="Z53" s="7">
        <f>data[[#This Row],[DeliveryDate]] + data[[#This Row],[DeliveryTime]]</f>
        <v>45662.746527777781</v>
      </c>
      <c r="AA53" s="7">
        <f>data[[#This Row],[OrderDateTime]] + 1</f>
        <v>45661.015277777777</v>
      </c>
      <c r="AB53" s="7" t="str">
        <f>IF(data[[#This Row],[DeliveryDateTime]] &lt;= data[[#This Row],[SLADue]], "On Time", "Late")</f>
        <v>Late</v>
      </c>
    </row>
    <row r="54" spans="1:28" x14ac:dyDescent="0.2">
      <c r="A54" t="s">
        <v>217</v>
      </c>
      <c r="B54" t="s">
        <v>19</v>
      </c>
      <c r="C54" t="s">
        <v>61</v>
      </c>
      <c r="D54" t="s">
        <v>62</v>
      </c>
      <c r="E54" s="5">
        <v>147.77000000000001</v>
      </c>
      <c r="F54" t="s">
        <v>94</v>
      </c>
      <c r="G54">
        <v>3</v>
      </c>
      <c r="H54" s="1">
        <v>45799</v>
      </c>
      <c r="I54" s="1" t="str">
        <f>TEXT(data[[#This Row],[OrderDate]],"mmm")</f>
        <v>May</v>
      </c>
      <c r="J54" s="6">
        <v>0.60277777777777775</v>
      </c>
      <c r="K54" s="6" t="str">
        <f>TEXT(data[[#This Row],[OrderTime]],"h")</f>
        <v>14</v>
      </c>
      <c r="L54" s="1">
        <v>45800</v>
      </c>
      <c r="M54" s="6">
        <v>0.60277777777777775</v>
      </c>
      <c r="N54" t="s">
        <v>64</v>
      </c>
      <c r="O54" t="s">
        <v>218</v>
      </c>
      <c r="P54" t="s">
        <v>25</v>
      </c>
      <c r="Q54" t="s">
        <v>26</v>
      </c>
      <c r="R54" t="s">
        <v>66</v>
      </c>
      <c r="S54" t="s">
        <v>28</v>
      </c>
      <c r="T54" t="s">
        <v>38</v>
      </c>
      <c r="U54" t="s">
        <v>30</v>
      </c>
      <c r="V54" s="5">
        <f>data[[#This Row],[PriceUSD]]*data[[#This Row],[Quantity]]</f>
        <v>443.31000000000006</v>
      </c>
      <c r="W54" s="7">
        <f>data[[#This Row],[OrderDate]] + TIME(VALUE(LEFT(data[[#This Row],[OrderTime]],2)), VALUE(RIGHT(data[[#This Row],[OrderTime]],2)), 0)</f>
        <v>45799.054166666669</v>
      </c>
      <c r="X54" s="7">
        <f>_xlfn.MINIFS(data[OrderDateTime], data[CustomerName], data[[#This Row],[CustomerName]])</f>
        <v>45516.030555555553</v>
      </c>
      <c r="Y54" t="str">
        <f>IF(data[[#This Row],[OrderDateTime]]=data[[#This Row],[FirstOrderDateTime]], "New", "Returning")</f>
        <v>Returning</v>
      </c>
      <c r="Z54" s="7">
        <f>data[[#This Row],[DeliveryDate]] + data[[#This Row],[DeliveryTime]]</f>
        <v>45800.602777777778</v>
      </c>
      <c r="AA54" s="7">
        <f>data[[#This Row],[OrderDateTime]] + 1</f>
        <v>45800.054166666669</v>
      </c>
      <c r="AB54" s="7" t="str">
        <f>IF(data[[#This Row],[DeliveryDateTime]] &lt;= data[[#This Row],[SLADue]], "On Time", "Late")</f>
        <v>Late</v>
      </c>
    </row>
    <row r="55" spans="1:28" x14ac:dyDescent="0.2">
      <c r="A55" t="s">
        <v>219</v>
      </c>
      <c r="B55" t="s">
        <v>19</v>
      </c>
      <c r="C55" t="s">
        <v>69</v>
      </c>
      <c r="D55" t="s">
        <v>70</v>
      </c>
      <c r="E55" s="5">
        <v>50.13</v>
      </c>
      <c r="F55" t="s">
        <v>51</v>
      </c>
      <c r="G55">
        <v>1</v>
      </c>
      <c r="H55" s="1">
        <v>45592</v>
      </c>
      <c r="I55" s="1" t="str">
        <f>TEXT(data[[#This Row],[OrderDate]],"mmm")</f>
        <v>Oct</v>
      </c>
      <c r="J55" s="6">
        <v>0.91527777777777775</v>
      </c>
      <c r="K55" s="6" t="str">
        <f>TEXT(data[[#This Row],[OrderTime]],"h")</f>
        <v>21</v>
      </c>
      <c r="L55" s="1">
        <v>45594</v>
      </c>
      <c r="M55" s="6">
        <v>0.64722222222222225</v>
      </c>
      <c r="N55" t="s">
        <v>112</v>
      </c>
      <c r="O55" t="s">
        <v>220</v>
      </c>
      <c r="P55" t="s">
        <v>36</v>
      </c>
      <c r="Q55" t="s">
        <v>26</v>
      </c>
      <c r="R55" t="s">
        <v>37</v>
      </c>
      <c r="S55" t="s">
        <v>105</v>
      </c>
      <c r="T55" t="s">
        <v>29</v>
      </c>
      <c r="U55" t="s">
        <v>30</v>
      </c>
      <c r="V55" s="5">
        <f>data[[#This Row],[PriceUSD]]*data[[#This Row],[Quantity]]</f>
        <v>50.13</v>
      </c>
      <c r="W55" s="7">
        <f>data[[#This Row],[OrderDate]] + TIME(VALUE(LEFT(data[[#This Row],[OrderTime]],2)), VALUE(RIGHT(data[[#This Row],[OrderTime]],2)), 0)</f>
        <v>45592.054166666669</v>
      </c>
      <c r="X55" s="7">
        <f>_xlfn.MINIFS(data[OrderDateTime], data[CustomerName], data[[#This Row],[CustomerName]])</f>
        <v>45515.030555555553</v>
      </c>
      <c r="Y55" t="str">
        <f>IF(data[[#This Row],[OrderDateTime]]=data[[#This Row],[FirstOrderDateTime]], "New", "Returning")</f>
        <v>Returning</v>
      </c>
      <c r="Z55" s="7">
        <f>data[[#This Row],[DeliveryDate]] + data[[#This Row],[DeliveryTime]]</f>
        <v>45594.647222222222</v>
      </c>
      <c r="AA55" s="7">
        <f>data[[#This Row],[OrderDateTime]] + 1</f>
        <v>45593.054166666669</v>
      </c>
      <c r="AB55" s="7" t="str">
        <f>IF(data[[#This Row],[DeliveryDateTime]] &lt;= data[[#This Row],[SLADue]], "On Time", "Late")</f>
        <v>Late</v>
      </c>
    </row>
    <row r="56" spans="1:28" x14ac:dyDescent="0.2">
      <c r="A56" t="s">
        <v>221</v>
      </c>
      <c r="B56" t="s">
        <v>19</v>
      </c>
      <c r="C56" t="s">
        <v>69</v>
      </c>
      <c r="D56" t="s">
        <v>70</v>
      </c>
      <c r="E56" s="5">
        <v>49.74</v>
      </c>
      <c r="F56" t="s">
        <v>74</v>
      </c>
      <c r="G56">
        <v>2</v>
      </c>
      <c r="H56" s="1">
        <v>45863</v>
      </c>
      <c r="I56" s="1" t="str">
        <f>TEXT(data[[#This Row],[OrderDate]],"mmm")</f>
        <v>Jul</v>
      </c>
      <c r="J56" s="6">
        <v>0.69930555555555551</v>
      </c>
      <c r="K56" s="6" t="str">
        <f>TEXT(data[[#This Row],[OrderTime]],"h")</f>
        <v>16</v>
      </c>
      <c r="L56" s="1">
        <v>45864</v>
      </c>
      <c r="M56" s="6">
        <v>0.84513888888888888</v>
      </c>
      <c r="N56" t="s">
        <v>44</v>
      </c>
      <c r="O56" t="s">
        <v>184</v>
      </c>
      <c r="P56" t="s">
        <v>25</v>
      </c>
      <c r="Q56" t="s">
        <v>53</v>
      </c>
      <c r="R56" t="s">
        <v>37</v>
      </c>
      <c r="S56" t="s">
        <v>28</v>
      </c>
      <c r="T56" t="s">
        <v>106</v>
      </c>
      <c r="U56" t="s">
        <v>67</v>
      </c>
      <c r="V56" s="5">
        <f>data[[#This Row],[PriceUSD]]*data[[#This Row],[Quantity]]</f>
        <v>99.48</v>
      </c>
      <c r="W56" s="7">
        <f>data[[#This Row],[OrderDate]] + TIME(VALUE(LEFT(data[[#This Row],[OrderTime]],2)), VALUE(RIGHT(data[[#This Row],[OrderTime]],2)), 0)</f>
        <v>45863.038888888892</v>
      </c>
      <c r="X56" s="7">
        <f>_xlfn.MINIFS(data[OrderDateTime], data[CustomerName], data[[#This Row],[CustomerName]])</f>
        <v>45515.054166666669</v>
      </c>
      <c r="Y56" t="str">
        <f>IF(data[[#This Row],[OrderDateTime]]=data[[#This Row],[FirstOrderDateTime]], "New", "Returning")</f>
        <v>Returning</v>
      </c>
      <c r="Z56" s="7">
        <f>data[[#This Row],[DeliveryDate]] + data[[#This Row],[DeliveryTime]]</f>
        <v>45864.845138888886</v>
      </c>
      <c r="AA56" s="7">
        <f>data[[#This Row],[OrderDateTime]] + 1</f>
        <v>45864.038888888892</v>
      </c>
      <c r="AB56" s="7" t="str">
        <f>IF(data[[#This Row],[DeliveryDateTime]] &lt;= data[[#This Row],[SLADue]], "On Time", "Late")</f>
        <v>Late</v>
      </c>
    </row>
    <row r="57" spans="1:28" x14ac:dyDescent="0.2">
      <c r="A57" t="s">
        <v>222</v>
      </c>
      <c r="B57" t="s">
        <v>19</v>
      </c>
      <c r="C57" t="s">
        <v>32</v>
      </c>
      <c r="D57" t="s">
        <v>33</v>
      </c>
      <c r="E57" s="5">
        <v>52.19</v>
      </c>
      <c r="F57" t="s">
        <v>22</v>
      </c>
      <c r="G57">
        <v>1</v>
      </c>
      <c r="H57" s="1">
        <v>45678</v>
      </c>
      <c r="I57" s="1" t="str">
        <f>TEXT(data[[#This Row],[OrderDate]],"mmm")</f>
        <v>Jan</v>
      </c>
      <c r="J57" s="6">
        <v>0.59861111111111109</v>
      </c>
      <c r="K57" s="6" t="str">
        <f>TEXT(data[[#This Row],[OrderTime]],"h")</f>
        <v>14</v>
      </c>
      <c r="L57" s="1">
        <v>45679</v>
      </c>
      <c r="M57" s="6">
        <v>0.76527777777777772</v>
      </c>
      <c r="N57" t="s">
        <v>170</v>
      </c>
      <c r="O57" t="s">
        <v>223</v>
      </c>
      <c r="P57" t="s">
        <v>36</v>
      </c>
      <c r="Q57" t="s">
        <v>26</v>
      </c>
      <c r="R57" t="s">
        <v>37</v>
      </c>
      <c r="S57" t="s">
        <v>28</v>
      </c>
      <c r="T57" t="s">
        <v>29</v>
      </c>
      <c r="U57" t="s">
        <v>67</v>
      </c>
      <c r="V57" s="5">
        <f>data[[#This Row],[PriceUSD]]*data[[#This Row],[Quantity]]</f>
        <v>52.19</v>
      </c>
      <c r="W57" s="7">
        <f>data[[#This Row],[OrderDate]] + TIME(VALUE(LEFT(data[[#This Row],[OrderTime]],2)), VALUE(RIGHT(data[[#This Row],[OrderTime]],2)), 0)</f>
        <v>45678.007638888892</v>
      </c>
      <c r="X57" s="7">
        <f>_xlfn.MINIFS(data[OrderDateTime], data[CustomerName], data[[#This Row],[CustomerName]])</f>
        <v>45507.007638888892</v>
      </c>
      <c r="Y57" t="str">
        <f>IF(data[[#This Row],[OrderDateTime]]=data[[#This Row],[FirstOrderDateTime]], "New", "Returning")</f>
        <v>Returning</v>
      </c>
      <c r="Z57" s="7">
        <f>data[[#This Row],[DeliveryDate]] + data[[#This Row],[DeliveryTime]]</f>
        <v>45679.765277777777</v>
      </c>
      <c r="AA57" s="7">
        <f>data[[#This Row],[OrderDateTime]] + 1</f>
        <v>45679.007638888892</v>
      </c>
      <c r="AB57" s="7" t="str">
        <f>IF(data[[#This Row],[DeliveryDateTime]] &lt;= data[[#This Row],[SLADue]], "On Time", "Late")</f>
        <v>Late</v>
      </c>
    </row>
    <row r="58" spans="1:28" x14ac:dyDescent="0.2">
      <c r="A58" t="s">
        <v>224</v>
      </c>
      <c r="B58" t="s">
        <v>19</v>
      </c>
      <c r="C58" t="s">
        <v>69</v>
      </c>
      <c r="D58" t="s">
        <v>70</v>
      </c>
      <c r="E58" s="5">
        <v>60.97</v>
      </c>
      <c r="F58" t="s">
        <v>43</v>
      </c>
      <c r="G58">
        <v>2</v>
      </c>
      <c r="H58" s="1">
        <v>45653</v>
      </c>
      <c r="I58" s="1" t="str">
        <f>TEXT(data[[#This Row],[OrderDate]],"mmm")</f>
        <v>Dec</v>
      </c>
      <c r="J58" s="6">
        <v>0.52916666666666667</v>
      </c>
      <c r="K58" s="6" t="str">
        <f>TEXT(data[[#This Row],[OrderTime]],"h")</f>
        <v>12</v>
      </c>
      <c r="L58" s="1">
        <v>45654</v>
      </c>
      <c r="M58" s="6">
        <v>0.61250000000000004</v>
      </c>
      <c r="N58" t="s">
        <v>139</v>
      </c>
      <c r="O58" t="s">
        <v>225</v>
      </c>
      <c r="P58" t="s">
        <v>36</v>
      </c>
      <c r="Q58" t="s">
        <v>53</v>
      </c>
      <c r="R58" t="s">
        <v>37</v>
      </c>
      <c r="S58" t="s">
        <v>28</v>
      </c>
      <c r="T58" t="s">
        <v>29</v>
      </c>
      <c r="U58" t="s">
        <v>39</v>
      </c>
      <c r="V58" s="5">
        <f>data[[#This Row],[PriceUSD]]*data[[#This Row],[Quantity]]</f>
        <v>121.94</v>
      </c>
      <c r="W58" s="7">
        <f>data[[#This Row],[OrderDate]] + TIME(VALUE(LEFT(data[[#This Row],[OrderTime]],2)), VALUE(RIGHT(data[[#This Row],[OrderTime]],2)), 0)</f>
        <v>45653.046527777777</v>
      </c>
      <c r="X58" s="7">
        <f>_xlfn.MINIFS(data[OrderDateTime], data[CustomerName], data[[#This Row],[CustomerName]])</f>
        <v>45521.054166666669</v>
      </c>
      <c r="Y58" t="str">
        <f>IF(data[[#This Row],[OrderDateTime]]=data[[#This Row],[FirstOrderDateTime]], "New", "Returning")</f>
        <v>Returning</v>
      </c>
      <c r="Z58" s="7">
        <f>data[[#This Row],[DeliveryDate]] + data[[#This Row],[DeliveryTime]]</f>
        <v>45654.612500000003</v>
      </c>
      <c r="AA58" s="7">
        <f>data[[#This Row],[OrderDateTime]] + 1</f>
        <v>45654.046527777777</v>
      </c>
      <c r="AB58" s="7" t="str">
        <f>IF(data[[#This Row],[DeliveryDateTime]] &lt;= data[[#This Row],[SLADue]], "On Time", "Late")</f>
        <v>Late</v>
      </c>
    </row>
    <row r="59" spans="1:28" x14ac:dyDescent="0.2">
      <c r="A59" t="s">
        <v>226</v>
      </c>
      <c r="B59" t="s">
        <v>19</v>
      </c>
      <c r="C59" t="s">
        <v>190</v>
      </c>
      <c r="D59" t="s">
        <v>191</v>
      </c>
      <c r="E59" s="5">
        <v>24.86</v>
      </c>
      <c r="F59" t="s">
        <v>71</v>
      </c>
      <c r="G59">
        <v>5</v>
      </c>
      <c r="H59" s="1">
        <v>45664</v>
      </c>
      <c r="I59" s="1" t="str">
        <f>TEXT(data[[#This Row],[OrderDate]],"mmm")</f>
        <v>Jan</v>
      </c>
      <c r="J59" s="6">
        <v>0.83958333333333335</v>
      </c>
      <c r="K59" s="6" t="str">
        <f>TEXT(data[[#This Row],[OrderTime]],"h")</f>
        <v>20</v>
      </c>
      <c r="L59" s="1">
        <v>45666</v>
      </c>
      <c r="M59" s="6">
        <v>0.70416666666666672</v>
      </c>
      <c r="N59" t="s">
        <v>44</v>
      </c>
      <c r="O59" t="s">
        <v>227</v>
      </c>
      <c r="P59" t="s">
        <v>25</v>
      </c>
      <c r="Q59" t="s">
        <v>53</v>
      </c>
      <c r="R59" t="s">
        <v>192</v>
      </c>
      <c r="S59" t="s">
        <v>105</v>
      </c>
      <c r="T59" t="s">
        <v>59</v>
      </c>
      <c r="U59" t="s">
        <v>30</v>
      </c>
      <c r="V59" s="5">
        <f>data[[#This Row],[PriceUSD]]*data[[#This Row],[Quantity]]</f>
        <v>124.3</v>
      </c>
      <c r="W59" s="7">
        <f>data[[#This Row],[OrderDate]] + TIME(VALUE(LEFT(data[[#This Row],[OrderTime]],2)), VALUE(RIGHT(data[[#This Row],[OrderTime]],2)), 0)</f>
        <v>45664.022916666669</v>
      </c>
      <c r="X59" s="7">
        <f>_xlfn.MINIFS(data[OrderDateTime], data[CustomerName], data[[#This Row],[CustomerName]])</f>
        <v>45535.059027777781</v>
      </c>
      <c r="Y59" t="str">
        <f>IF(data[[#This Row],[OrderDateTime]]=data[[#This Row],[FirstOrderDateTime]], "New", "Returning")</f>
        <v>Returning</v>
      </c>
      <c r="Z59" s="7">
        <f>data[[#This Row],[DeliveryDate]] + data[[#This Row],[DeliveryTime]]</f>
        <v>45666.70416666667</v>
      </c>
      <c r="AA59" s="7">
        <f>data[[#This Row],[OrderDateTime]] + 1</f>
        <v>45665.022916666669</v>
      </c>
      <c r="AB59" s="7" t="str">
        <f>IF(data[[#This Row],[DeliveryDateTime]] &lt;= data[[#This Row],[SLADue]], "On Time", "Late")</f>
        <v>Late</v>
      </c>
    </row>
    <row r="60" spans="1:28" x14ac:dyDescent="0.2">
      <c r="A60" t="s">
        <v>228</v>
      </c>
      <c r="B60" t="s">
        <v>19</v>
      </c>
      <c r="C60" t="s">
        <v>190</v>
      </c>
      <c r="D60" t="s">
        <v>191</v>
      </c>
      <c r="E60" s="5">
        <v>27.01</v>
      </c>
      <c r="F60" t="s">
        <v>87</v>
      </c>
      <c r="G60">
        <v>5</v>
      </c>
      <c r="H60" s="1">
        <v>45715</v>
      </c>
      <c r="I60" s="1" t="str">
        <f>TEXT(data[[#This Row],[OrderDate]],"mmm")</f>
        <v>Feb</v>
      </c>
      <c r="J60" s="6">
        <v>0.37777777777777777</v>
      </c>
      <c r="K60" s="6" t="str">
        <f>TEXT(data[[#This Row],[OrderTime]],"h")</f>
        <v>9</v>
      </c>
      <c r="L60" s="1">
        <v>45716</v>
      </c>
      <c r="M60" s="6">
        <v>0.62777777777777777</v>
      </c>
      <c r="N60" t="s">
        <v>131</v>
      </c>
      <c r="O60" t="s">
        <v>229</v>
      </c>
      <c r="P60" t="s">
        <v>133</v>
      </c>
      <c r="Q60" t="s">
        <v>26</v>
      </c>
      <c r="R60" t="s">
        <v>192</v>
      </c>
      <c r="S60" t="s">
        <v>28</v>
      </c>
      <c r="T60" t="s">
        <v>38</v>
      </c>
      <c r="U60" t="s">
        <v>30</v>
      </c>
      <c r="V60" s="5">
        <f>data[[#This Row],[PriceUSD]]*data[[#This Row],[Quantity]]</f>
        <v>135.05000000000001</v>
      </c>
      <c r="W60" s="7">
        <f>data[[#This Row],[OrderDate]] + TIME(VALUE(LEFT(data[[#This Row],[OrderTime]],2)), VALUE(RIGHT(data[[#This Row],[OrderTime]],2)), 0)</f>
        <v>45715.054166666669</v>
      </c>
      <c r="X60" s="7">
        <f>_xlfn.MINIFS(data[OrderDateTime], data[CustomerName], data[[#This Row],[CustomerName]])</f>
        <v>45594.015277777777</v>
      </c>
      <c r="Y60" t="str">
        <f>IF(data[[#This Row],[OrderDateTime]]=data[[#This Row],[FirstOrderDateTime]], "New", "Returning")</f>
        <v>Returning</v>
      </c>
      <c r="Z60" s="7">
        <f>data[[#This Row],[DeliveryDate]] + data[[#This Row],[DeliveryTime]]</f>
        <v>45716.62777777778</v>
      </c>
      <c r="AA60" s="7">
        <f>data[[#This Row],[OrderDateTime]] + 1</f>
        <v>45716.054166666669</v>
      </c>
      <c r="AB60" s="7" t="str">
        <f>IF(data[[#This Row],[DeliveryDateTime]] &lt;= data[[#This Row],[SLADue]], "On Time", "Late")</f>
        <v>Late</v>
      </c>
    </row>
    <row r="61" spans="1:28" x14ac:dyDescent="0.2">
      <c r="A61" t="s">
        <v>230</v>
      </c>
      <c r="B61" t="s">
        <v>19</v>
      </c>
      <c r="C61" t="s">
        <v>32</v>
      </c>
      <c r="D61" t="s">
        <v>33</v>
      </c>
      <c r="E61" s="5">
        <v>50.42</v>
      </c>
      <c r="F61" t="s">
        <v>22</v>
      </c>
      <c r="G61">
        <v>1</v>
      </c>
      <c r="H61" s="1">
        <v>45631</v>
      </c>
      <c r="I61" s="1" t="str">
        <f>TEXT(data[[#This Row],[OrderDate]],"mmm")</f>
        <v>Dec</v>
      </c>
      <c r="J61" s="6">
        <v>0.8041666666666667</v>
      </c>
      <c r="K61" s="6" t="str">
        <f>TEXT(data[[#This Row],[OrderTime]],"h")</f>
        <v>19</v>
      </c>
      <c r="L61" s="1">
        <v>45633</v>
      </c>
      <c r="M61" s="6">
        <v>0.54861111111111116</v>
      </c>
      <c r="N61" t="s">
        <v>175</v>
      </c>
      <c r="O61" t="s">
        <v>231</v>
      </c>
      <c r="P61" t="s">
        <v>25</v>
      </c>
      <c r="Q61" t="s">
        <v>53</v>
      </c>
      <c r="R61" t="s">
        <v>37</v>
      </c>
      <c r="S61" t="s">
        <v>105</v>
      </c>
      <c r="T61" t="s">
        <v>29</v>
      </c>
      <c r="U61" t="s">
        <v>39</v>
      </c>
      <c r="V61" s="5">
        <f>data[[#This Row],[PriceUSD]]*data[[#This Row],[Quantity]]</f>
        <v>50.42</v>
      </c>
      <c r="W61" s="7">
        <f>data[[#This Row],[OrderDate]] + TIME(VALUE(LEFT(data[[#This Row],[OrderTime]],2)), VALUE(RIGHT(data[[#This Row],[OrderTime]],2)), 0)</f>
        <v>45631.046527777777</v>
      </c>
      <c r="X61" s="7">
        <f>_xlfn.MINIFS(data[OrderDateTime], data[CustomerName], data[[#This Row],[CustomerName]])</f>
        <v>45509.038888888892</v>
      </c>
      <c r="Y61" t="str">
        <f>IF(data[[#This Row],[OrderDateTime]]=data[[#This Row],[FirstOrderDateTime]], "New", "Returning")</f>
        <v>Returning</v>
      </c>
      <c r="Z61" s="7">
        <f>data[[#This Row],[DeliveryDate]] + data[[#This Row],[DeliveryTime]]</f>
        <v>45633.548611111109</v>
      </c>
      <c r="AA61" s="7">
        <f>data[[#This Row],[OrderDateTime]] + 1</f>
        <v>45632.046527777777</v>
      </c>
      <c r="AB61" s="7" t="str">
        <f>IF(data[[#This Row],[DeliveryDateTime]] &lt;= data[[#This Row],[SLADue]], "On Time", "Late")</f>
        <v>Late</v>
      </c>
    </row>
    <row r="62" spans="1:28" x14ac:dyDescent="0.2">
      <c r="A62" t="s">
        <v>232</v>
      </c>
      <c r="B62" t="s">
        <v>19</v>
      </c>
      <c r="C62" t="s">
        <v>92</v>
      </c>
      <c r="D62" t="s">
        <v>93</v>
      </c>
      <c r="E62" s="5">
        <v>80.61</v>
      </c>
      <c r="F62" t="s">
        <v>63</v>
      </c>
      <c r="G62">
        <v>1</v>
      </c>
      <c r="H62" s="1">
        <v>45595</v>
      </c>
      <c r="I62" s="1" t="str">
        <f>TEXT(data[[#This Row],[OrderDate]],"mmm")</f>
        <v>Oct</v>
      </c>
      <c r="J62" s="6">
        <v>0.55277777777777781</v>
      </c>
      <c r="K62" s="6" t="str">
        <f>TEXT(data[[#This Row],[OrderTime]],"h")</f>
        <v>13</v>
      </c>
      <c r="L62" s="1">
        <v>45596</v>
      </c>
      <c r="M62" s="6">
        <v>0.55277777777777781</v>
      </c>
      <c r="N62" t="s">
        <v>233</v>
      </c>
      <c r="O62" t="s">
        <v>210</v>
      </c>
      <c r="P62" t="s">
        <v>234</v>
      </c>
      <c r="Q62" t="s">
        <v>53</v>
      </c>
      <c r="R62" t="s">
        <v>66</v>
      </c>
      <c r="S62" t="s">
        <v>28</v>
      </c>
      <c r="T62" t="s">
        <v>29</v>
      </c>
      <c r="U62" t="s">
        <v>30</v>
      </c>
      <c r="V62" s="5">
        <f>data[[#This Row],[PriceUSD]]*data[[#This Row],[Quantity]]</f>
        <v>80.61</v>
      </c>
      <c r="W62" s="7">
        <f>data[[#This Row],[OrderDate]] + TIME(VALUE(LEFT(data[[#This Row],[OrderTime]],2)), VALUE(RIGHT(data[[#This Row],[OrderTime]],2)), 0)</f>
        <v>45595.054166666669</v>
      </c>
      <c r="X62" s="7">
        <f>_xlfn.MINIFS(data[OrderDateTime], data[CustomerName], data[[#This Row],[CustomerName]])</f>
        <v>45520.046527777777</v>
      </c>
      <c r="Y62" t="str">
        <f>IF(data[[#This Row],[OrderDateTime]]=data[[#This Row],[FirstOrderDateTime]], "New", "Returning")</f>
        <v>Returning</v>
      </c>
      <c r="Z62" s="7">
        <f>data[[#This Row],[DeliveryDate]] + data[[#This Row],[DeliveryTime]]</f>
        <v>45596.552777777775</v>
      </c>
      <c r="AA62" s="7">
        <f>data[[#This Row],[OrderDateTime]] + 1</f>
        <v>45596.054166666669</v>
      </c>
      <c r="AB62" s="7" t="str">
        <f>IF(data[[#This Row],[DeliveryDateTime]] &lt;= data[[#This Row],[SLADue]], "On Time", "Late")</f>
        <v>Late</v>
      </c>
    </row>
    <row r="63" spans="1:28" x14ac:dyDescent="0.2">
      <c r="A63" t="s">
        <v>235</v>
      </c>
      <c r="B63" t="s">
        <v>19</v>
      </c>
      <c r="C63" t="s">
        <v>190</v>
      </c>
      <c r="D63" t="s">
        <v>191</v>
      </c>
      <c r="E63" s="5">
        <v>25.72</v>
      </c>
      <c r="F63" t="s">
        <v>87</v>
      </c>
      <c r="G63">
        <v>1</v>
      </c>
      <c r="H63" s="1">
        <v>45654</v>
      </c>
      <c r="I63" s="1" t="str">
        <f>TEXT(data[[#This Row],[OrderDate]],"mmm")</f>
        <v>Dec</v>
      </c>
      <c r="J63" s="6">
        <v>0.79583333333333328</v>
      </c>
      <c r="K63" s="6" t="str">
        <f>TEXT(data[[#This Row],[OrderTime]],"h")</f>
        <v>19</v>
      </c>
      <c r="L63" s="1">
        <v>45656</v>
      </c>
      <c r="M63" s="6">
        <v>0.72013888888888888</v>
      </c>
      <c r="N63" t="s">
        <v>123</v>
      </c>
      <c r="O63" t="s">
        <v>236</v>
      </c>
      <c r="P63" t="s">
        <v>36</v>
      </c>
      <c r="Q63" t="s">
        <v>53</v>
      </c>
      <c r="R63" t="s">
        <v>192</v>
      </c>
      <c r="S63" t="s">
        <v>105</v>
      </c>
      <c r="T63" t="s">
        <v>136</v>
      </c>
      <c r="U63" t="s">
        <v>67</v>
      </c>
      <c r="V63" s="5">
        <f>data[[#This Row],[PriceUSD]]*data[[#This Row],[Quantity]]</f>
        <v>25.72</v>
      </c>
      <c r="W63" s="7">
        <f>data[[#This Row],[OrderDate]] + TIME(VALUE(LEFT(data[[#This Row],[OrderTime]],2)), VALUE(RIGHT(data[[#This Row],[OrderTime]],2)), 0)</f>
        <v>45654.022916666669</v>
      </c>
      <c r="X63" s="7">
        <f>_xlfn.MINIFS(data[OrderDateTime], data[CustomerName], data[[#This Row],[CustomerName]])</f>
        <v>45524.030555555553</v>
      </c>
      <c r="Y63" t="str">
        <f>IF(data[[#This Row],[OrderDateTime]]=data[[#This Row],[FirstOrderDateTime]], "New", "Returning")</f>
        <v>Returning</v>
      </c>
      <c r="Z63" s="7">
        <f>data[[#This Row],[DeliveryDate]] + data[[#This Row],[DeliveryTime]]</f>
        <v>45656.720138888886</v>
      </c>
      <c r="AA63" s="7">
        <f>data[[#This Row],[OrderDateTime]] + 1</f>
        <v>45655.022916666669</v>
      </c>
      <c r="AB63" s="7" t="str">
        <f>IF(data[[#This Row],[DeliveryDateTime]] &lt;= data[[#This Row],[SLADue]], "On Time", "Late")</f>
        <v>Late</v>
      </c>
    </row>
    <row r="64" spans="1:28" x14ac:dyDescent="0.2">
      <c r="A64" t="s">
        <v>237</v>
      </c>
      <c r="B64" t="s">
        <v>19</v>
      </c>
      <c r="C64" t="s">
        <v>69</v>
      </c>
      <c r="D64" t="s">
        <v>70</v>
      </c>
      <c r="E64" s="5">
        <v>61.77</v>
      </c>
      <c r="F64" t="s">
        <v>43</v>
      </c>
      <c r="G64">
        <v>1</v>
      </c>
      <c r="H64" s="1">
        <v>45806</v>
      </c>
      <c r="I64" s="1" t="str">
        <f>TEXT(data[[#This Row],[OrderDate]],"mmm")</f>
        <v>May</v>
      </c>
      <c r="J64" s="6">
        <v>0.81805555555555554</v>
      </c>
      <c r="K64" s="6" t="str">
        <f>TEXT(data[[#This Row],[OrderTime]],"h")</f>
        <v>19</v>
      </c>
      <c r="L64" s="1">
        <v>45808</v>
      </c>
      <c r="M64" s="6">
        <v>0.56944444444444442</v>
      </c>
      <c r="N64" t="s">
        <v>238</v>
      </c>
      <c r="O64" t="s">
        <v>239</v>
      </c>
      <c r="P64" t="s">
        <v>36</v>
      </c>
      <c r="Q64" t="s">
        <v>53</v>
      </c>
      <c r="R64" t="s">
        <v>37</v>
      </c>
      <c r="S64" t="s">
        <v>105</v>
      </c>
      <c r="T64" t="s">
        <v>38</v>
      </c>
      <c r="U64" t="s">
        <v>30</v>
      </c>
      <c r="V64" s="5">
        <f>data[[#This Row],[PriceUSD]]*data[[#This Row],[Quantity]]</f>
        <v>61.77</v>
      </c>
      <c r="W64" s="7">
        <f>data[[#This Row],[OrderDate]] + TIME(VALUE(LEFT(data[[#This Row],[OrderTime]],2)), VALUE(RIGHT(data[[#This Row],[OrderTime]],2)), 0)</f>
        <v>45806.038888888892</v>
      </c>
      <c r="X64" s="7">
        <f>_xlfn.MINIFS(data[OrderDateTime], data[CustomerName], data[[#This Row],[CustomerName]])</f>
        <v>45547.030555555553</v>
      </c>
      <c r="Y64" t="str">
        <f>IF(data[[#This Row],[OrderDateTime]]=data[[#This Row],[FirstOrderDateTime]], "New", "Returning")</f>
        <v>Returning</v>
      </c>
      <c r="Z64" s="7">
        <f>data[[#This Row],[DeliveryDate]] + data[[#This Row],[DeliveryTime]]</f>
        <v>45808.569444444445</v>
      </c>
      <c r="AA64" s="7">
        <f>data[[#This Row],[OrderDateTime]] + 1</f>
        <v>45807.038888888892</v>
      </c>
      <c r="AB64" s="7" t="str">
        <f>IF(data[[#This Row],[DeliveryDateTime]] &lt;= data[[#This Row],[SLADue]], "On Time", "Late")</f>
        <v>Late</v>
      </c>
    </row>
    <row r="65" spans="1:28" x14ac:dyDescent="0.2">
      <c r="A65" t="s">
        <v>240</v>
      </c>
      <c r="B65" t="s">
        <v>19</v>
      </c>
      <c r="C65" t="s">
        <v>32</v>
      </c>
      <c r="D65" t="s">
        <v>33</v>
      </c>
      <c r="E65" s="5">
        <v>48.86</v>
      </c>
      <c r="F65" t="s">
        <v>22</v>
      </c>
      <c r="G65">
        <v>1</v>
      </c>
      <c r="H65" s="1">
        <v>45556</v>
      </c>
      <c r="I65" s="1" t="str">
        <f>TEXT(data[[#This Row],[OrderDate]],"mmm")</f>
        <v>Sep</v>
      </c>
      <c r="J65" s="6">
        <v>0.38750000000000001</v>
      </c>
      <c r="K65" s="6" t="str">
        <f>TEXT(data[[#This Row],[OrderTime]],"h")</f>
        <v>9</v>
      </c>
      <c r="L65" s="1">
        <v>45557</v>
      </c>
      <c r="M65" s="6">
        <v>0.47083333333333333</v>
      </c>
      <c r="N65" t="s">
        <v>64</v>
      </c>
      <c r="O65" t="s">
        <v>241</v>
      </c>
      <c r="P65" t="s">
        <v>25</v>
      </c>
      <c r="Q65" t="s">
        <v>53</v>
      </c>
      <c r="R65" t="s">
        <v>37</v>
      </c>
      <c r="S65" t="s">
        <v>28</v>
      </c>
      <c r="T65" t="s">
        <v>115</v>
      </c>
      <c r="U65" t="s">
        <v>67</v>
      </c>
      <c r="V65" s="5">
        <f>data[[#This Row],[PriceUSD]]*data[[#This Row],[Quantity]]</f>
        <v>48.86</v>
      </c>
      <c r="W65" s="7">
        <f>data[[#This Row],[OrderDate]] + TIME(VALUE(LEFT(data[[#This Row],[OrderTime]],2)), VALUE(RIGHT(data[[#This Row],[OrderTime]],2)), 0)</f>
        <v>45556.052083333336</v>
      </c>
      <c r="X65" s="7">
        <f>_xlfn.MINIFS(data[OrderDateTime], data[CustomerName], data[[#This Row],[CustomerName]])</f>
        <v>45515.007638888892</v>
      </c>
      <c r="Y65" t="str">
        <f>IF(data[[#This Row],[OrderDateTime]]=data[[#This Row],[FirstOrderDateTime]], "New", "Returning")</f>
        <v>Returning</v>
      </c>
      <c r="Z65" s="7">
        <f>data[[#This Row],[DeliveryDate]] + data[[#This Row],[DeliveryTime]]</f>
        <v>45557.470833333333</v>
      </c>
      <c r="AA65" s="7">
        <f>data[[#This Row],[OrderDateTime]] + 1</f>
        <v>45557.052083333336</v>
      </c>
      <c r="AB65" s="7" t="str">
        <f>IF(data[[#This Row],[DeliveryDateTime]] &lt;= data[[#This Row],[SLADue]], "On Time", "Late")</f>
        <v>Late</v>
      </c>
    </row>
    <row r="66" spans="1:28" x14ac:dyDescent="0.2">
      <c r="A66" t="s">
        <v>242</v>
      </c>
      <c r="B66" t="s">
        <v>19</v>
      </c>
      <c r="C66" t="s">
        <v>20</v>
      </c>
      <c r="D66" t="s">
        <v>21</v>
      </c>
      <c r="E66" s="5">
        <v>20.25</v>
      </c>
      <c r="F66" t="s">
        <v>43</v>
      </c>
      <c r="G66">
        <v>2</v>
      </c>
      <c r="H66" s="1">
        <v>45619</v>
      </c>
      <c r="I66" s="1" t="str">
        <f>TEXT(data[[#This Row],[OrderDate]],"mmm")</f>
        <v>Nov</v>
      </c>
      <c r="J66" s="6">
        <v>0.76458333333333328</v>
      </c>
      <c r="K66" s="6" t="str">
        <f>TEXT(data[[#This Row],[OrderTime]],"h")</f>
        <v>18</v>
      </c>
      <c r="L66" s="1">
        <v>45620</v>
      </c>
      <c r="M66" s="6">
        <v>0.80625000000000002</v>
      </c>
      <c r="N66" t="s">
        <v>243</v>
      </c>
      <c r="O66" t="s">
        <v>244</v>
      </c>
      <c r="P66" t="s">
        <v>245</v>
      </c>
      <c r="Q66" t="s">
        <v>26</v>
      </c>
      <c r="R66" t="s">
        <v>27</v>
      </c>
      <c r="S66" t="s">
        <v>28</v>
      </c>
      <c r="T66" t="s">
        <v>136</v>
      </c>
      <c r="U66" t="s">
        <v>30</v>
      </c>
      <c r="V66" s="5">
        <f>data[[#This Row],[PriceUSD]]*data[[#This Row],[Quantity]]</f>
        <v>40.5</v>
      </c>
      <c r="W66" s="7">
        <f>data[[#This Row],[OrderDate]] + TIME(VALUE(LEFT(data[[#This Row],[OrderTime]],2)), VALUE(RIGHT(data[[#This Row],[OrderTime]],2)), 0)</f>
        <v>45619.022916666669</v>
      </c>
      <c r="X66" s="7">
        <f>_xlfn.MINIFS(data[OrderDateTime], data[CustomerName], data[[#This Row],[CustomerName]])</f>
        <v>45558.017361111109</v>
      </c>
      <c r="Y66" t="str">
        <f>IF(data[[#This Row],[OrderDateTime]]=data[[#This Row],[FirstOrderDateTime]], "New", "Returning")</f>
        <v>Returning</v>
      </c>
      <c r="Z66" s="7">
        <f>data[[#This Row],[DeliveryDate]] + data[[#This Row],[DeliveryTime]]</f>
        <v>45620.806250000001</v>
      </c>
      <c r="AA66" s="7">
        <f>data[[#This Row],[OrderDateTime]] + 1</f>
        <v>45620.022916666669</v>
      </c>
      <c r="AB66" s="7" t="str">
        <f>IF(data[[#This Row],[DeliveryDateTime]] &lt;= data[[#This Row],[SLADue]], "On Time", "Late")</f>
        <v>Late</v>
      </c>
    </row>
    <row r="67" spans="1:28" x14ac:dyDescent="0.2">
      <c r="A67" t="s">
        <v>246</v>
      </c>
      <c r="B67" t="s">
        <v>19</v>
      </c>
      <c r="C67" t="s">
        <v>41</v>
      </c>
      <c r="D67" t="s">
        <v>42</v>
      </c>
      <c r="E67" s="5">
        <v>27.66</v>
      </c>
      <c r="F67" t="s">
        <v>56</v>
      </c>
      <c r="G67">
        <v>1</v>
      </c>
      <c r="H67" s="1">
        <v>45713</v>
      </c>
      <c r="I67" s="1" t="str">
        <f>TEXT(data[[#This Row],[OrderDate]],"mmm")</f>
        <v>Feb</v>
      </c>
      <c r="J67" s="6">
        <v>0.43263888888888891</v>
      </c>
      <c r="K67" s="6" t="str">
        <f>TEXT(data[[#This Row],[OrderTime]],"h")</f>
        <v>10</v>
      </c>
      <c r="L67" s="1">
        <v>45714</v>
      </c>
      <c r="M67" s="6">
        <v>0.43263888888888891</v>
      </c>
      <c r="N67" t="s">
        <v>44</v>
      </c>
      <c r="O67" t="s">
        <v>247</v>
      </c>
      <c r="P67" t="s">
        <v>25</v>
      </c>
      <c r="Q67" t="s">
        <v>26</v>
      </c>
      <c r="R67" t="s">
        <v>46</v>
      </c>
      <c r="S67" t="s">
        <v>28</v>
      </c>
      <c r="T67" t="s">
        <v>38</v>
      </c>
      <c r="U67" t="s">
        <v>39</v>
      </c>
      <c r="V67" s="5">
        <f>data[[#This Row],[PriceUSD]]*data[[#This Row],[Quantity]]</f>
        <v>27.66</v>
      </c>
      <c r="W67" s="7">
        <f>data[[#This Row],[OrderDate]] + TIME(VALUE(LEFT(data[[#This Row],[OrderTime]],2)), VALUE(RIGHT(data[[#This Row],[OrderTime]],2)), 0)</f>
        <v>45713.061805555553</v>
      </c>
      <c r="X67" s="7">
        <f>_xlfn.MINIFS(data[OrderDateTime], data[CustomerName], data[[#This Row],[CustomerName]])</f>
        <v>45505.030555555553</v>
      </c>
      <c r="Y67" t="str">
        <f>IF(data[[#This Row],[OrderDateTime]]=data[[#This Row],[FirstOrderDateTime]], "New", "Returning")</f>
        <v>Returning</v>
      </c>
      <c r="Z67" s="7">
        <f>data[[#This Row],[DeliveryDate]] + data[[#This Row],[DeliveryTime]]</f>
        <v>45714.432638888888</v>
      </c>
      <c r="AA67" s="7">
        <f>data[[#This Row],[OrderDateTime]] + 1</f>
        <v>45714.061805555553</v>
      </c>
      <c r="AB67" s="7" t="str">
        <f>IF(data[[#This Row],[DeliveryDateTime]] &lt;= data[[#This Row],[SLADue]], "On Time", "Late")</f>
        <v>Late</v>
      </c>
    </row>
    <row r="68" spans="1:28" x14ac:dyDescent="0.2">
      <c r="A68" t="s">
        <v>248</v>
      </c>
      <c r="B68" t="s">
        <v>19</v>
      </c>
      <c r="C68" t="s">
        <v>79</v>
      </c>
      <c r="D68" t="s">
        <v>80</v>
      </c>
      <c r="E68" s="5">
        <v>30.91</v>
      </c>
      <c r="F68" t="s">
        <v>63</v>
      </c>
      <c r="G68">
        <v>1</v>
      </c>
      <c r="H68" s="1">
        <v>45858</v>
      </c>
      <c r="I68" s="1" t="str">
        <f>TEXT(data[[#This Row],[OrderDate]],"mmm")</f>
        <v>Jul</v>
      </c>
      <c r="J68" s="6">
        <v>0.7368055555555556</v>
      </c>
      <c r="K68" s="6" t="str">
        <f>TEXT(data[[#This Row],[OrderTime]],"h")</f>
        <v>17</v>
      </c>
      <c r="L68" s="1">
        <v>45859</v>
      </c>
      <c r="M68" s="6">
        <v>0.8618055555555556</v>
      </c>
      <c r="N68" t="s">
        <v>120</v>
      </c>
      <c r="O68" t="s">
        <v>249</v>
      </c>
      <c r="P68" t="s">
        <v>25</v>
      </c>
      <c r="Q68" t="s">
        <v>26</v>
      </c>
      <c r="R68" t="s">
        <v>83</v>
      </c>
      <c r="S68" t="s">
        <v>28</v>
      </c>
      <c r="T68" t="s">
        <v>106</v>
      </c>
      <c r="U68" t="s">
        <v>39</v>
      </c>
      <c r="V68" s="5">
        <f>data[[#This Row],[PriceUSD]]*data[[#This Row],[Quantity]]</f>
        <v>30.91</v>
      </c>
      <c r="W68" s="7">
        <f>data[[#This Row],[OrderDate]] + TIME(VALUE(LEFT(data[[#This Row],[OrderTime]],2)), VALUE(RIGHT(data[[#This Row],[OrderTime]],2)), 0)</f>
        <v>45858.038888888892</v>
      </c>
      <c r="X68" s="7">
        <f>_xlfn.MINIFS(data[OrderDateTime], data[CustomerName], data[[#This Row],[CustomerName]])</f>
        <v>45555.052083333336</v>
      </c>
      <c r="Y68" t="str">
        <f>IF(data[[#This Row],[OrderDateTime]]=data[[#This Row],[FirstOrderDateTime]], "New", "Returning")</f>
        <v>Returning</v>
      </c>
      <c r="Z68" s="7">
        <f>data[[#This Row],[DeliveryDate]] + data[[#This Row],[DeliveryTime]]</f>
        <v>45859.861805555556</v>
      </c>
      <c r="AA68" s="7">
        <f>data[[#This Row],[OrderDateTime]] + 1</f>
        <v>45859.038888888892</v>
      </c>
      <c r="AB68" s="7" t="str">
        <f>IF(data[[#This Row],[DeliveryDateTime]] &lt;= data[[#This Row],[SLADue]], "On Time", "Late")</f>
        <v>Late</v>
      </c>
    </row>
    <row r="69" spans="1:28" x14ac:dyDescent="0.2">
      <c r="A69" t="s">
        <v>250</v>
      </c>
      <c r="B69" t="s">
        <v>19</v>
      </c>
      <c r="C69" t="s">
        <v>61</v>
      </c>
      <c r="D69" t="s">
        <v>62</v>
      </c>
      <c r="E69" s="5">
        <v>146.41</v>
      </c>
      <c r="F69" t="s">
        <v>94</v>
      </c>
      <c r="G69">
        <v>3</v>
      </c>
      <c r="H69" s="1">
        <v>45872</v>
      </c>
      <c r="I69" s="1" t="str">
        <f>TEXT(data[[#This Row],[OrderDate]],"mmm")</f>
        <v>Aug</v>
      </c>
      <c r="J69" s="6">
        <v>0.60902777777777772</v>
      </c>
      <c r="K69" s="6" t="str">
        <f>TEXT(data[[#This Row],[OrderTime]],"h")</f>
        <v>14</v>
      </c>
      <c r="L69" s="1">
        <v>45873</v>
      </c>
      <c r="M69" s="6">
        <v>0.69236111111111109</v>
      </c>
      <c r="N69" t="s">
        <v>208</v>
      </c>
      <c r="O69" t="s">
        <v>251</v>
      </c>
      <c r="P69" t="s">
        <v>202</v>
      </c>
      <c r="Q69" t="s">
        <v>26</v>
      </c>
      <c r="R69" t="s">
        <v>66</v>
      </c>
      <c r="S69" t="s">
        <v>28</v>
      </c>
      <c r="T69" t="s">
        <v>115</v>
      </c>
      <c r="U69" t="s">
        <v>39</v>
      </c>
      <c r="V69" s="5">
        <f>data[[#This Row],[PriceUSD]]*data[[#This Row],[Quantity]]</f>
        <v>439.23</v>
      </c>
      <c r="W69" s="7">
        <f>data[[#This Row],[OrderDate]] + TIME(VALUE(LEFT(data[[#This Row],[OrderTime]],2)), VALUE(RIGHT(data[[#This Row],[OrderTime]],2)), 0)</f>
        <v>45872.054166666669</v>
      </c>
      <c r="X69" s="7">
        <f>_xlfn.MINIFS(data[OrderDateTime], data[CustomerName], data[[#This Row],[CustomerName]])</f>
        <v>45516.030555555553</v>
      </c>
      <c r="Y69" t="str">
        <f>IF(data[[#This Row],[OrderDateTime]]=data[[#This Row],[FirstOrderDateTime]], "New", "Returning")</f>
        <v>Returning</v>
      </c>
      <c r="Z69" s="7">
        <f>data[[#This Row],[DeliveryDate]] + data[[#This Row],[DeliveryTime]]</f>
        <v>45873.692361111112</v>
      </c>
      <c r="AA69" s="7">
        <f>data[[#This Row],[OrderDateTime]] + 1</f>
        <v>45873.054166666669</v>
      </c>
      <c r="AB69" s="7" t="str">
        <f>IF(data[[#This Row],[DeliveryDateTime]] &lt;= data[[#This Row],[SLADue]], "On Time", "Late")</f>
        <v>Late</v>
      </c>
    </row>
    <row r="70" spans="1:28" x14ac:dyDescent="0.2">
      <c r="A70" t="s">
        <v>252</v>
      </c>
      <c r="B70" t="s">
        <v>19</v>
      </c>
      <c r="C70" t="s">
        <v>126</v>
      </c>
      <c r="D70" t="s">
        <v>127</v>
      </c>
      <c r="E70" s="5">
        <v>22.16</v>
      </c>
      <c r="F70" t="s">
        <v>138</v>
      </c>
      <c r="G70">
        <v>3</v>
      </c>
      <c r="H70" s="1">
        <v>45543</v>
      </c>
      <c r="I70" s="1" t="str">
        <f>TEXT(data[[#This Row],[OrderDate]],"mmm")</f>
        <v>Sep</v>
      </c>
      <c r="J70" s="6">
        <v>0.84930555555555554</v>
      </c>
      <c r="K70" s="6" t="str">
        <f>TEXT(data[[#This Row],[OrderTime]],"h")</f>
        <v>20</v>
      </c>
      <c r="L70" s="1">
        <v>45544</v>
      </c>
      <c r="M70" s="6">
        <v>0.84930555555555554</v>
      </c>
      <c r="N70" t="s">
        <v>44</v>
      </c>
      <c r="O70" t="s">
        <v>253</v>
      </c>
      <c r="P70" t="s">
        <v>25</v>
      </c>
      <c r="Q70" t="s">
        <v>53</v>
      </c>
      <c r="R70" t="s">
        <v>129</v>
      </c>
      <c r="S70" t="s">
        <v>28</v>
      </c>
      <c r="T70" t="s">
        <v>29</v>
      </c>
      <c r="U70" t="s">
        <v>30</v>
      </c>
      <c r="V70" s="5">
        <f>data[[#This Row],[PriceUSD]]*data[[#This Row],[Quantity]]</f>
        <v>66.48</v>
      </c>
      <c r="W70" s="7">
        <f>data[[#This Row],[OrderDate]] + TIME(VALUE(LEFT(data[[#This Row],[OrderTime]],2)), VALUE(RIGHT(data[[#This Row],[OrderTime]],2)), 0)</f>
        <v>45543.038888888892</v>
      </c>
      <c r="X70" s="7">
        <f>_xlfn.MINIFS(data[OrderDateTime], data[CustomerName], data[[#This Row],[CustomerName]])</f>
        <v>45543.038888888892</v>
      </c>
      <c r="Y70" t="str">
        <f>IF(data[[#This Row],[OrderDateTime]]=data[[#This Row],[FirstOrderDateTime]], "New", "Returning")</f>
        <v>New</v>
      </c>
      <c r="Z70" s="7">
        <f>data[[#This Row],[DeliveryDate]] + data[[#This Row],[DeliveryTime]]</f>
        <v>45544.849305555559</v>
      </c>
      <c r="AA70" s="7">
        <f>data[[#This Row],[OrderDateTime]] + 1</f>
        <v>45544.038888888892</v>
      </c>
      <c r="AB70" s="7" t="str">
        <f>IF(data[[#This Row],[DeliveryDateTime]] &lt;= data[[#This Row],[SLADue]], "On Time", "Late")</f>
        <v>Late</v>
      </c>
    </row>
    <row r="71" spans="1:28" x14ac:dyDescent="0.2">
      <c r="A71" t="s">
        <v>254</v>
      </c>
      <c r="B71" t="s">
        <v>19</v>
      </c>
      <c r="C71" t="s">
        <v>61</v>
      </c>
      <c r="D71" t="s">
        <v>62</v>
      </c>
      <c r="E71" s="5">
        <v>147.36000000000001</v>
      </c>
      <c r="F71" t="s">
        <v>94</v>
      </c>
      <c r="G71">
        <v>3</v>
      </c>
      <c r="H71" s="1">
        <v>45810</v>
      </c>
      <c r="I71" s="1" t="str">
        <f>TEXT(data[[#This Row],[OrderDate]],"mmm")</f>
        <v>Jun</v>
      </c>
      <c r="J71" s="6">
        <v>0.46388888888888891</v>
      </c>
      <c r="K71" s="6" t="str">
        <f>TEXT(data[[#This Row],[OrderTime]],"h")</f>
        <v>11</v>
      </c>
      <c r="L71" s="1">
        <v>45810</v>
      </c>
      <c r="M71" s="6">
        <v>0.63055555555555554</v>
      </c>
      <c r="N71" t="s">
        <v>175</v>
      </c>
      <c r="O71" t="s">
        <v>255</v>
      </c>
      <c r="P71" t="s">
        <v>25</v>
      </c>
      <c r="Q71" t="s">
        <v>26</v>
      </c>
      <c r="R71" t="s">
        <v>66</v>
      </c>
      <c r="S71" t="s">
        <v>47</v>
      </c>
      <c r="T71" t="s">
        <v>59</v>
      </c>
      <c r="U71" t="s">
        <v>30</v>
      </c>
      <c r="V71" s="5">
        <f>data[[#This Row],[PriceUSD]]*data[[#This Row],[Quantity]]</f>
        <v>442.08000000000004</v>
      </c>
      <c r="W71" s="7">
        <f>data[[#This Row],[OrderDate]] + TIME(VALUE(LEFT(data[[#This Row],[OrderTime]],2)), VALUE(RIGHT(data[[#This Row],[OrderTime]],2)), 0)</f>
        <v>45810.061805555553</v>
      </c>
      <c r="X71" s="7">
        <f>_xlfn.MINIFS(data[OrderDateTime], data[CustomerName], data[[#This Row],[CustomerName]])</f>
        <v>45506.030555555553</v>
      </c>
      <c r="Y71" t="str">
        <f>IF(data[[#This Row],[OrderDateTime]]=data[[#This Row],[FirstOrderDateTime]], "New", "Returning")</f>
        <v>Returning</v>
      </c>
      <c r="Z71" s="7">
        <f>data[[#This Row],[DeliveryDate]] + data[[#This Row],[DeliveryTime]]</f>
        <v>45810.630555555559</v>
      </c>
      <c r="AA71" s="7">
        <f>data[[#This Row],[OrderDateTime]] + 1</f>
        <v>45811.061805555553</v>
      </c>
      <c r="AB71" s="7" t="str">
        <f>IF(data[[#This Row],[DeliveryDateTime]] &lt;= data[[#This Row],[SLADue]], "On Time", "Late")</f>
        <v>On Time</v>
      </c>
    </row>
    <row r="72" spans="1:28" x14ac:dyDescent="0.2">
      <c r="A72" t="s">
        <v>256</v>
      </c>
      <c r="B72" t="s">
        <v>19</v>
      </c>
      <c r="C72" t="s">
        <v>69</v>
      </c>
      <c r="D72" t="s">
        <v>70</v>
      </c>
      <c r="E72" s="5">
        <v>56.57</v>
      </c>
      <c r="F72" t="s">
        <v>119</v>
      </c>
      <c r="G72">
        <v>1</v>
      </c>
      <c r="H72" s="1">
        <v>45555</v>
      </c>
      <c r="I72" s="1" t="str">
        <f>TEXT(data[[#This Row],[OrderDate]],"mmm")</f>
        <v>Sep</v>
      </c>
      <c r="J72" s="6">
        <v>0.61875000000000002</v>
      </c>
      <c r="K72" s="6" t="str">
        <f>TEXT(data[[#This Row],[OrderTime]],"h")</f>
        <v>14</v>
      </c>
      <c r="L72" s="1">
        <v>45555</v>
      </c>
      <c r="M72" s="6">
        <v>0.82708333333333328</v>
      </c>
      <c r="N72" t="s">
        <v>57</v>
      </c>
      <c r="O72" t="s">
        <v>249</v>
      </c>
      <c r="P72" t="s">
        <v>25</v>
      </c>
      <c r="Q72" t="s">
        <v>53</v>
      </c>
      <c r="R72" t="s">
        <v>37</v>
      </c>
      <c r="S72" t="s">
        <v>47</v>
      </c>
      <c r="T72" t="s">
        <v>136</v>
      </c>
      <c r="U72" t="s">
        <v>30</v>
      </c>
      <c r="V72" s="5">
        <f>data[[#This Row],[PriceUSD]]*data[[#This Row],[Quantity]]</f>
        <v>56.57</v>
      </c>
      <c r="W72" s="7">
        <f>data[[#This Row],[OrderDate]] + TIME(VALUE(LEFT(data[[#This Row],[OrderTime]],2)), VALUE(RIGHT(data[[#This Row],[OrderTime]],2)), 0)</f>
        <v>45555.052083333336</v>
      </c>
      <c r="X72" s="7">
        <f>_xlfn.MINIFS(data[OrderDateTime], data[CustomerName], data[[#This Row],[CustomerName]])</f>
        <v>45555.052083333336</v>
      </c>
      <c r="Y72" t="str">
        <f>IF(data[[#This Row],[OrderDateTime]]=data[[#This Row],[FirstOrderDateTime]], "New", "Returning")</f>
        <v>New</v>
      </c>
      <c r="Z72" s="7">
        <f>data[[#This Row],[DeliveryDate]] + data[[#This Row],[DeliveryTime]]</f>
        <v>45555.82708333333</v>
      </c>
      <c r="AA72" s="7">
        <f>data[[#This Row],[OrderDateTime]] + 1</f>
        <v>45556.052083333336</v>
      </c>
      <c r="AB72" s="7" t="str">
        <f>IF(data[[#This Row],[DeliveryDateTime]] &lt;= data[[#This Row],[SLADue]], "On Time", "Late")</f>
        <v>On Time</v>
      </c>
    </row>
    <row r="73" spans="1:28" x14ac:dyDescent="0.2">
      <c r="A73" t="s">
        <v>257</v>
      </c>
      <c r="B73" t="s">
        <v>19</v>
      </c>
      <c r="C73" t="s">
        <v>258</v>
      </c>
      <c r="D73" t="s">
        <v>259</v>
      </c>
      <c r="E73" s="5">
        <v>134.19</v>
      </c>
      <c r="F73" t="s">
        <v>51</v>
      </c>
      <c r="G73">
        <v>1</v>
      </c>
      <c r="H73" s="1">
        <v>45807</v>
      </c>
      <c r="I73" s="1" t="str">
        <f>TEXT(data[[#This Row],[OrderDate]],"mmm")</f>
        <v>May</v>
      </c>
      <c r="J73" s="6">
        <v>0.52569444444444446</v>
      </c>
      <c r="K73" s="6" t="str">
        <f>TEXT(data[[#This Row],[OrderTime]],"h")</f>
        <v>12</v>
      </c>
      <c r="L73" s="1">
        <v>45808</v>
      </c>
      <c r="M73" s="6">
        <v>0.73402777777777772</v>
      </c>
      <c r="N73" t="s">
        <v>183</v>
      </c>
      <c r="O73" t="s">
        <v>260</v>
      </c>
      <c r="P73" t="s">
        <v>180</v>
      </c>
      <c r="Q73" t="s">
        <v>53</v>
      </c>
      <c r="R73" t="s">
        <v>261</v>
      </c>
      <c r="S73" t="s">
        <v>28</v>
      </c>
      <c r="T73" t="s">
        <v>59</v>
      </c>
      <c r="U73" t="s">
        <v>30</v>
      </c>
      <c r="V73" s="5">
        <f>data[[#This Row],[PriceUSD]]*data[[#This Row],[Quantity]]</f>
        <v>134.19</v>
      </c>
      <c r="W73" s="7">
        <f>data[[#This Row],[OrderDate]] + TIME(VALUE(LEFT(data[[#This Row],[OrderTime]],2)), VALUE(RIGHT(data[[#This Row],[OrderTime]],2)), 0)</f>
        <v>45807.030555555553</v>
      </c>
      <c r="X73" s="7">
        <f>_xlfn.MINIFS(data[OrderDateTime], data[CustomerName], data[[#This Row],[CustomerName]])</f>
        <v>45510.054166666669</v>
      </c>
      <c r="Y73" t="str">
        <f>IF(data[[#This Row],[OrderDateTime]]=data[[#This Row],[FirstOrderDateTime]], "New", "Returning")</f>
        <v>Returning</v>
      </c>
      <c r="Z73" s="7">
        <f>data[[#This Row],[DeliveryDate]] + data[[#This Row],[DeliveryTime]]</f>
        <v>45808.734027777777</v>
      </c>
      <c r="AA73" s="7">
        <f>data[[#This Row],[OrderDateTime]] + 1</f>
        <v>45808.030555555553</v>
      </c>
      <c r="AB73" s="7" t="str">
        <f>IF(data[[#This Row],[DeliveryDateTime]] &lt;= data[[#This Row],[SLADue]], "On Time", "Late")</f>
        <v>Late</v>
      </c>
    </row>
    <row r="74" spans="1:28" x14ac:dyDescent="0.2">
      <c r="A74" t="s">
        <v>262</v>
      </c>
      <c r="B74" t="s">
        <v>19</v>
      </c>
      <c r="C74" t="s">
        <v>92</v>
      </c>
      <c r="D74" t="s">
        <v>93</v>
      </c>
      <c r="E74" s="5">
        <v>81.48</v>
      </c>
      <c r="F74" t="s">
        <v>63</v>
      </c>
      <c r="G74">
        <v>1</v>
      </c>
      <c r="H74" s="1">
        <v>45547</v>
      </c>
      <c r="I74" s="1" t="str">
        <f>TEXT(data[[#This Row],[OrderDate]],"mmm")</f>
        <v>Sep</v>
      </c>
      <c r="J74" s="6">
        <v>0.62361111111111112</v>
      </c>
      <c r="K74" s="6" t="str">
        <f>TEXT(data[[#This Row],[OrderTime]],"h")</f>
        <v>14</v>
      </c>
      <c r="L74" s="1">
        <v>45547</v>
      </c>
      <c r="M74" s="6">
        <v>0.91527777777777775</v>
      </c>
      <c r="N74" t="s">
        <v>64</v>
      </c>
      <c r="O74" t="s">
        <v>263</v>
      </c>
      <c r="P74" t="s">
        <v>25</v>
      </c>
      <c r="Q74" t="s">
        <v>26</v>
      </c>
      <c r="R74" t="s">
        <v>66</v>
      </c>
      <c r="S74" t="s">
        <v>47</v>
      </c>
      <c r="T74" t="s">
        <v>29</v>
      </c>
      <c r="U74" t="s">
        <v>39</v>
      </c>
      <c r="V74" s="5">
        <f>data[[#This Row],[PriceUSD]]*data[[#This Row],[Quantity]]</f>
        <v>81.48</v>
      </c>
      <c r="W74" s="7">
        <f>data[[#This Row],[OrderDate]] + TIME(VALUE(LEFT(data[[#This Row],[OrderTime]],2)), VALUE(RIGHT(data[[#This Row],[OrderTime]],2)), 0)</f>
        <v>45547.007638888892</v>
      </c>
      <c r="X74" s="7">
        <f>_xlfn.MINIFS(data[OrderDateTime], data[CustomerName], data[[#This Row],[CustomerName]])</f>
        <v>45547.007638888892</v>
      </c>
      <c r="Y74" t="str">
        <f>IF(data[[#This Row],[OrderDateTime]]=data[[#This Row],[FirstOrderDateTime]], "New", "Returning")</f>
        <v>New</v>
      </c>
      <c r="Z74" s="7">
        <f>data[[#This Row],[DeliveryDate]] + data[[#This Row],[DeliveryTime]]</f>
        <v>45547.915277777778</v>
      </c>
      <c r="AA74" s="7">
        <f>data[[#This Row],[OrderDateTime]] + 1</f>
        <v>45548.007638888892</v>
      </c>
      <c r="AB74" s="7" t="str">
        <f>IF(data[[#This Row],[DeliveryDateTime]] &lt;= data[[#This Row],[SLADue]], "On Time", "Late")</f>
        <v>On Time</v>
      </c>
    </row>
    <row r="75" spans="1:28" x14ac:dyDescent="0.2">
      <c r="A75" t="s">
        <v>264</v>
      </c>
      <c r="B75" t="s">
        <v>19</v>
      </c>
      <c r="C75" t="s">
        <v>41</v>
      </c>
      <c r="D75" t="s">
        <v>42</v>
      </c>
      <c r="E75" s="5">
        <v>32.74</v>
      </c>
      <c r="F75" t="s">
        <v>74</v>
      </c>
      <c r="G75">
        <v>1</v>
      </c>
      <c r="H75" s="1">
        <v>45549</v>
      </c>
      <c r="I75" s="1" t="str">
        <f>TEXT(data[[#This Row],[OrderDate]],"mmm")</f>
        <v>Sep</v>
      </c>
      <c r="J75" s="6">
        <v>0.82013888888888886</v>
      </c>
      <c r="K75" s="6" t="str">
        <f>TEXT(data[[#This Row],[OrderTime]],"h")</f>
        <v>19</v>
      </c>
      <c r="L75" s="1">
        <v>45550</v>
      </c>
      <c r="M75" s="6">
        <v>0.8618055555555556</v>
      </c>
      <c r="N75" t="s">
        <v>103</v>
      </c>
      <c r="O75" t="s">
        <v>265</v>
      </c>
      <c r="P75" t="s">
        <v>77</v>
      </c>
      <c r="Q75" t="s">
        <v>53</v>
      </c>
      <c r="R75" t="s">
        <v>46</v>
      </c>
      <c r="S75" t="s">
        <v>28</v>
      </c>
      <c r="T75" t="s">
        <v>38</v>
      </c>
      <c r="U75" t="s">
        <v>30</v>
      </c>
      <c r="V75" s="5">
        <f>data[[#This Row],[PriceUSD]]*data[[#This Row],[Quantity]]</f>
        <v>32.74</v>
      </c>
      <c r="W75" s="7">
        <f>data[[#This Row],[OrderDate]] + TIME(VALUE(LEFT(data[[#This Row],[OrderTime]],2)), VALUE(RIGHT(data[[#This Row],[OrderTime]],2)), 0)</f>
        <v>45549.061805555553</v>
      </c>
      <c r="X75" s="7">
        <f>_xlfn.MINIFS(data[OrderDateTime], data[CustomerName], data[[#This Row],[CustomerName]])</f>
        <v>45522.046527777777</v>
      </c>
      <c r="Y75" t="str">
        <f>IF(data[[#This Row],[OrderDateTime]]=data[[#This Row],[FirstOrderDateTime]], "New", "Returning")</f>
        <v>Returning</v>
      </c>
      <c r="Z75" s="7">
        <f>data[[#This Row],[DeliveryDate]] + data[[#This Row],[DeliveryTime]]</f>
        <v>45550.861805555556</v>
      </c>
      <c r="AA75" s="7">
        <f>data[[#This Row],[OrderDateTime]] + 1</f>
        <v>45550.061805555553</v>
      </c>
      <c r="AB75" s="7" t="str">
        <f>IF(data[[#This Row],[DeliveryDateTime]] &lt;= data[[#This Row],[SLADue]], "On Time", "Late")</f>
        <v>Late</v>
      </c>
    </row>
    <row r="76" spans="1:28" x14ac:dyDescent="0.2">
      <c r="A76" t="s">
        <v>266</v>
      </c>
      <c r="B76" t="s">
        <v>19</v>
      </c>
      <c r="C76" t="s">
        <v>126</v>
      </c>
      <c r="D76" t="s">
        <v>127</v>
      </c>
      <c r="E76" s="5">
        <v>21.12</v>
      </c>
      <c r="F76" t="s">
        <v>56</v>
      </c>
      <c r="G76">
        <v>2</v>
      </c>
      <c r="H76" s="1">
        <v>45604</v>
      </c>
      <c r="I76" s="1" t="str">
        <f>TEXT(data[[#This Row],[OrderDate]],"mmm")</f>
        <v>Nov</v>
      </c>
      <c r="J76" s="6">
        <v>0.50624999999999998</v>
      </c>
      <c r="K76" s="6" t="str">
        <f>TEXT(data[[#This Row],[OrderTime]],"h")</f>
        <v>12</v>
      </c>
      <c r="L76" s="1">
        <v>45604</v>
      </c>
      <c r="M76" s="6">
        <v>0.71458333333333335</v>
      </c>
      <c r="N76" t="s">
        <v>23</v>
      </c>
      <c r="O76" t="s">
        <v>157</v>
      </c>
      <c r="P76" t="s">
        <v>25</v>
      </c>
      <c r="Q76" t="s">
        <v>26</v>
      </c>
      <c r="R76" t="s">
        <v>129</v>
      </c>
      <c r="S76" t="s">
        <v>47</v>
      </c>
      <c r="T76" t="s">
        <v>59</v>
      </c>
      <c r="U76" t="s">
        <v>67</v>
      </c>
      <c r="V76" s="5">
        <f>data[[#This Row],[PriceUSD]]*data[[#This Row],[Quantity]]</f>
        <v>42.24</v>
      </c>
      <c r="W76" s="7">
        <f>data[[#This Row],[OrderDate]] + TIME(VALUE(LEFT(data[[#This Row],[OrderTime]],2)), VALUE(RIGHT(data[[#This Row],[OrderTime]],2)), 0)</f>
        <v>45604.017361111109</v>
      </c>
      <c r="X76" s="7">
        <f>_xlfn.MINIFS(data[OrderDateTime], data[CustomerName], data[[#This Row],[CustomerName]])</f>
        <v>45540.038888888892</v>
      </c>
      <c r="Y76" t="str">
        <f>IF(data[[#This Row],[OrderDateTime]]=data[[#This Row],[FirstOrderDateTime]], "New", "Returning")</f>
        <v>Returning</v>
      </c>
      <c r="Z76" s="7">
        <f>data[[#This Row],[DeliveryDate]] + data[[#This Row],[DeliveryTime]]</f>
        <v>45604.714583333334</v>
      </c>
      <c r="AA76" s="7">
        <f>data[[#This Row],[OrderDateTime]] + 1</f>
        <v>45605.017361111109</v>
      </c>
      <c r="AB76" s="7" t="str">
        <f>IF(data[[#This Row],[DeliveryDateTime]] &lt;= data[[#This Row],[SLADue]], "On Time", "Late")</f>
        <v>On Time</v>
      </c>
    </row>
    <row r="77" spans="1:28" x14ac:dyDescent="0.2">
      <c r="A77" t="s">
        <v>267</v>
      </c>
      <c r="B77" t="s">
        <v>19</v>
      </c>
      <c r="C77" t="s">
        <v>190</v>
      </c>
      <c r="D77" t="s">
        <v>191</v>
      </c>
      <c r="E77" s="5">
        <v>26.83</v>
      </c>
      <c r="F77" t="s">
        <v>71</v>
      </c>
      <c r="G77">
        <v>5</v>
      </c>
      <c r="H77" s="1">
        <v>45669</v>
      </c>
      <c r="I77" s="1" t="str">
        <f>TEXT(data[[#This Row],[OrderDate]],"mmm")</f>
        <v>Jan</v>
      </c>
      <c r="J77" s="6">
        <v>0.86527777777777781</v>
      </c>
      <c r="K77" s="6" t="str">
        <f>TEXT(data[[#This Row],[OrderTime]],"h")</f>
        <v>20</v>
      </c>
      <c r="L77" s="1">
        <v>45671</v>
      </c>
      <c r="M77" s="6">
        <v>0.58958333333333335</v>
      </c>
      <c r="N77" t="s">
        <v>170</v>
      </c>
      <c r="O77" t="s">
        <v>268</v>
      </c>
      <c r="P77" t="s">
        <v>36</v>
      </c>
      <c r="Q77" t="s">
        <v>53</v>
      </c>
      <c r="R77" t="s">
        <v>192</v>
      </c>
      <c r="S77" t="s">
        <v>105</v>
      </c>
      <c r="T77" t="s">
        <v>29</v>
      </c>
      <c r="U77" t="s">
        <v>39</v>
      </c>
      <c r="V77" s="5">
        <f>data[[#This Row],[PriceUSD]]*data[[#This Row],[Quantity]]</f>
        <v>134.14999999999998</v>
      </c>
      <c r="W77" s="7">
        <f>data[[#This Row],[OrderDate]] + TIME(VALUE(LEFT(data[[#This Row],[OrderTime]],2)), VALUE(RIGHT(data[[#This Row],[OrderTime]],2)), 0)</f>
        <v>45669.054166666669</v>
      </c>
      <c r="X77" s="7">
        <f>_xlfn.MINIFS(data[OrderDateTime], data[CustomerName], data[[#This Row],[CustomerName]])</f>
        <v>45529.015277777777</v>
      </c>
      <c r="Y77" t="str">
        <f>IF(data[[#This Row],[OrderDateTime]]=data[[#This Row],[FirstOrderDateTime]], "New", "Returning")</f>
        <v>Returning</v>
      </c>
      <c r="Z77" s="7">
        <f>data[[#This Row],[DeliveryDate]] + data[[#This Row],[DeliveryTime]]</f>
        <v>45671.589583333334</v>
      </c>
      <c r="AA77" s="7">
        <f>data[[#This Row],[OrderDateTime]] + 1</f>
        <v>45670.054166666669</v>
      </c>
      <c r="AB77" s="7" t="str">
        <f>IF(data[[#This Row],[DeliveryDateTime]] &lt;= data[[#This Row],[SLADue]], "On Time", "Late")</f>
        <v>Late</v>
      </c>
    </row>
    <row r="78" spans="1:28" x14ac:dyDescent="0.2">
      <c r="A78" t="s">
        <v>269</v>
      </c>
      <c r="B78" t="s">
        <v>19</v>
      </c>
      <c r="C78" t="s">
        <v>41</v>
      </c>
      <c r="D78" t="s">
        <v>42</v>
      </c>
      <c r="E78" s="5">
        <v>35.92</v>
      </c>
      <c r="F78" t="s">
        <v>43</v>
      </c>
      <c r="G78">
        <v>2</v>
      </c>
      <c r="H78" s="1">
        <v>45728</v>
      </c>
      <c r="I78" s="1" t="str">
        <f>TEXT(data[[#This Row],[OrderDate]],"mmm")</f>
        <v>Mar</v>
      </c>
      <c r="J78" s="6">
        <v>0.43541666666666667</v>
      </c>
      <c r="K78" s="6" t="str">
        <f>TEXT(data[[#This Row],[OrderTime]],"h")</f>
        <v>10</v>
      </c>
      <c r="L78" s="1">
        <v>45729</v>
      </c>
      <c r="M78" s="6">
        <v>0.64375000000000004</v>
      </c>
      <c r="N78" t="s">
        <v>123</v>
      </c>
      <c r="O78" t="s">
        <v>270</v>
      </c>
      <c r="P78" t="s">
        <v>36</v>
      </c>
      <c r="Q78" t="s">
        <v>53</v>
      </c>
      <c r="R78" t="s">
        <v>46</v>
      </c>
      <c r="S78" t="s">
        <v>28</v>
      </c>
      <c r="T78" t="s">
        <v>38</v>
      </c>
      <c r="U78" t="s">
        <v>30</v>
      </c>
      <c r="V78" s="5">
        <f>data[[#This Row],[PriceUSD]]*data[[#This Row],[Quantity]]</f>
        <v>71.84</v>
      </c>
      <c r="W78" s="7">
        <f>data[[#This Row],[OrderDate]] + TIME(VALUE(LEFT(data[[#This Row],[OrderTime]],2)), VALUE(RIGHT(data[[#This Row],[OrderTime]],2)), 0)</f>
        <v>45728.046527777777</v>
      </c>
      <c r="X78" s="7">
        <f>_xlfn.MINIFS(data[OrderDateTime], data[CustomerName], data[[#This Row],[CustomerName]])</f>
        <v>45518.054166666669</v>
      </c>
      <c r="Y78" t="str">
        <f>IF(data[[#This Row],[OrderDateTime]]=data[[#This Row],[FirstOrderDateTime]], "New", "Returning")</f>
        <v>Returning</v>
      </c>
      <c r="Z78" s="7">
        <f>data[[#This Row],[DeliveryDate]] + data[[#This Row],[DeliveryTime]]</f>
        <v>45729.643750000003</v>
      </c>
      <c r="AA78" s="7">
        <f>data[[#This Row],[OrderDateTime]] + 1</f>
        <v>45729.046527777777</v>
      </c>
      <c r="AB78" s="7" t="str">
        <f>IF(data[[#This Row],[DeliveryDateTime]] &lt;= data[[#This Row],[SLADue]], "On Time", "Late")</f>
        <v>Late</v>
      </c>
    </row>
    <row r="79" spans="1:28" x14ac:dyDescent="0.2">
      <c r="A79" t="s">
        <v>271</v>
      </c>
      <c r="B79" t="s">
        <v>19</v>
      </c>
      <c r="C79" t="s">
        <v>49</v>
      </c>
      <c r="D79" t="s">
        <v>50</v>
      </c>
      <c r="E79" s="5">
        <v>28.73</v>
      </c>
      <c r="F79" t="s">
        <v>138</v>
      </c>
      <c r="G79">
        <v>1</v>
      </c>
      <c r="H79" s="1">
        <v>45507</v>
      </c>
      <c r="I79" s="1" t="str">
        <f>TEXT(data[[#This Row],[OrderDate]],"mmm")</f>
        <v>Aug</v>
      </c>
      <c r="J79" s="6">
        <v>0.38124999999999998</v>
      </c>
      <c r="K79" s="6" t="str">
        <f>TEXT(data[[#This Row],[OrderTime]],"h")</f>
        <v>9</v>
      </c>
      <c r="L79" s="1">
        <v>45507</v>
      </c>
      <c r="M79" s="6">
        <v>0.63124999999999998</v>
      </c>
      <c r="N79" t="s">
        <v>120</v>
      </c>
      <c r="O79" t="s">
        <v>272</v>
      </c>
      <c r="P79" t="s">
        <v>25</v>
      </c>
      <c r="Q79" t="s">
        <v>53</v>
      </c>
      <c r="R79" t="s">
        <v>54</v>
      </c>
      <c r="S79" t="s">
        <v>47</v>
      </c>
      <c r="T79" t="s">
        <v>136</v>
      </c>
      <c r="U79" t="s">
        <v>30</v>
      </c>
      <c r="V79" s="5">
        <f>data[[#This Row],[PriceUSD]]*data[[#This Row],[Quantity]]</f>
        <v>28.73</v>
      </c>
      <c r="W79" s="7">
        <f>data[[#This Row],[OrderDate]] + TIME(VALUE(LEFT(data[[#This Row],[OrderTime]],2)), VALUE(RIGHT(data[[#This Row],[OrderTime]],2)), 0)</f>
        <v>45507.017361111109</v>
      </c>
      <c r="X79" s="7">
        <f>_xlfn.MINIFS(data[OrderDateTime], data[CustomerName], data[[#This Row],[CustomerName]])</f>
        <v>45507.017361111109</v>
      </c>
      <c r="Y79" t="str">
        <f>IF(data[[#This Row],[OrderDateTime]]=data[[#This Row],[FirstOrderDateTime]], "New", "Returning")</f>
        <v>New</v>
      </c>
      <c r="Z79" s="7">
        <f>data[[#This Row],[DeliveryDate]] + data[[#This Row],[DeliveryTime]]</f>
        <v>45507.631249999999</v>
      </c>
      <c r="AA79" s="7">
        <f>data[[#This Row],[OrderDateTime]] + 1</f>
        <v>45508.017361111109</v>
      </c>
      <c r="AB79" s="7" t="str">
        <f>IF(data[[#This Row],[DeliveryDateTime]] &lt;= data[[#This Row],[SLADue]], "On Time", "Late")</f>
        <v>On Time</v>
      </c>
    </row>
    <row r="80" spans="1:28" x14ac:dyDescent="0.2">
      <c r="A80" t="s">
        <v>273</v>
      </c>
      <c r="B80" t="s">
        <v>19</v>
      </c>
      <c r="C80" t="s">
        <v>69</v>
      </c>
      <c r="D80" t="s">
        <v>70</v>
      </c>
      <c r="E80" s="5">
        <v>57.26</v>
      </c>
      <c r="F80" t="s">
        <v>119</v>
      </c>
      <c r="G80">
        <v>1</v>
      </c>
      <c r="H80" s="1">
        <v>45538</v>
      </c>
      <c r="I80" s="1" t="str">
        <f>TEXT(data[[#This Row],[OrderDate]],"mmm")</f>
        <v>Sep</v>
      </c>
      <c r="J80" s="6">
        <v>0.83958333333333335</v>
      </c>
      <c r="K80" s="6" t="str">
        <f>TEXT(data[[#This Row],[OrderTime]],"h")</f>
        <v>20</v>
      </c>
      <c r="L80" s="1">
        <v>45539</v>
      </c>
      <c r="M80" s="6">
        <v>0.81805555555555554</v>
      </c>
      <c r="N80" t="s">
        <v>170</v>
      </c>
      <c r="O80" t="s">
        <v>274</v>
      </c>
      <c r="P80" t="s">
        <v>36</v>
      </c>
      <c r="Q80" t="s">
        <v>26</v>
      </c>
      <c r="R80" t="s">
        <v>37</v>
      </c>
      <c r="S80" t="s">
        <v>28</v>
      </c>
      <c r="T80" t="s">
        <v>38</v>
      </c>
      <c r="U80" t="s">
        <v>39</v>
      </c>
      <c r="V80" s="5">
        <f>data[[#This Row],[PriceUSD]]*data[[#This Row],[Quantity]]</f>
        <v>57.26</v>
      </c>
      <c r="W80" s="7">
        <f>data[[#This Row],[OrderDate]] + TIME(VALUE(LEFT(data[[#This Row],[OrderTime]],2)), VALUE(RIGHT(data[[#This Row],[OrderTime]],2)), 0)</f>
        <v>45538.022916666669</v>
      </c>
      <c r="X80" s="7">
        <f>_xlfn.MINIFS(data[OrderDateTime], data[CustomerName], data[[#This Row],[CustomerName]])</f>
        <v>45532.022916666669</v>
      </c>
      <c r="Y80" t="str">
        <f>IF(data[[#This Row],[OrderDateTime]]=data[[#This Row],[FirstOrderDateTime]], "New", "Returning")</f>
        <v>Returning</v>
      </c>
      <c r="Z80" s="7">
        <f>data[[#This Row],[DeliveryDate]] + data[[#This Row],[DeliveryTime]]</f>
        <v>45539.818055555559</v>
      </c>
      <c r="AA80" s="7">
        <f>data[[#This Row],[OrderDateTime]] + 1</f>
        <v>45539.022916666669</v>
      </c>
      <c r="AB80" s="7" t="str">
        <f>IF(data[[#This Row],[DeliveryDateTime]] &lt;= data[[#This Row],[SLADue]], "On Time", "Late")</f>
        <v>Late</v>
      </c>
    </row>
    <row r="81" spans="1:28" x14ac:dyDescent="0.2">
      <c r="A81" t="s">
        <v>275</v>
      </c>
      <c r="B81" t="s">
        <v>19</v>
      </c>
      <c r="C81" t="s">
        <v>126</v>
      </c>
      <c r="D81" t="s">
        <v>127</v>
      </c>
      <c r="E81" s="5">
        <v>22.17</v>
      </c>
      <c r="F81" t="s">
        <v>71</v>
      </c>
      <c r="G81">
        <v>2</v>
      </c>
      <c r="H81" s="1">
        <v>45694</v>
      </c>
      <c r="I81" s="1" t="str">
        <f>TEXT(data[[#This Row],[OrderDate]],"mmm")</f>
        <v>Feb</v>
      </c>
      <c r="J81" s="6">
        <v>0.59652777777777777</v>
      </c>
      <c r="K81" s="6" t="str">
        <f>TEXT(data[[#This Row],[OrderTime]],"h")</f>
        <v>14</v>
      </c>
      <c r="L81" s="1">
        <v>45694</v>
      </c>
      <c r="M81" s="6">
        <v>0.7631944444444444</v>
      </c>
      <c r="N81" t="s">
        <v>276</v>
      </c>
      <c r="O81" t="s">
        <v>277</v>
      </c>
      <c r="P81" t="s">
        <v>133</v>
      </c>
      <c r="Q81" t="s">
        <v>26</v>
      </c>
      <c r="R81" t="s">
        <v>129</v>
      </c>
      <c r="S81" t="s">
        <v>47</v>
      </c>
      <c r="T81" t="s">
        <v>29</v>
      </c>
      <c r="U81" t="s">
        <v>30</v>
      </c>
      <c r="V81" s="5">
        <f>data[[#This Row],[PriceUSD]]*data[[#This Row],[Quantity]]</f>
        <v>44.34</v>
      </c>
      <c r="W81" s="7">
        <f>data[[#This Row],[OrderDate]] + TIME(VALUE(LEFT(data[[#This Row],[OrderTime]],2)), VALUE(RIGHT(data[[#This Row],[OrderTime]],2)), 0)</f>
        <v>45694.054166666669</v>
      </c>
      <c r="X81" s="7">
        <f>_xlfn.MINIFS(data[OrderDateTime], data[CustomerName], data[[#This Row],[CustomerName]])</f>
        <v>45588.061805555553</v>
      </c>
      <c r="Y81" t="str">
        <f>IF(data[[#This Row],[OrderDateTime]]=data[[#This Row],[FirstOrderDateTime]], "New", "Returning")</f>
        <v>Returning</v>
      </c>
      <c r="Z81" s="7">
        <f>data[[#This Row],[DeliveryDate]] + data[[#This Row],[DeliveryTime]]</f>
        <v>45694.763194444444</v>
      </c>
      <c r="AA81" s="7">
        <f>data[[#This Row],[OrderDateTime]] + 1</f>
        <v>45695.054166666669</v>
      </c>
      <c r="AB81" s="7" t="str">
        <f>IF(data[[#This Row],[DeliveryDateTime]] &lt;= data[[#This Row],[SLADue]], "On Time", "Late")</f>
        <v>On Time</v>
      </c>
    </row>
    <row r="82" spans="1:28" x14ac:dyDescent="0.2">
      <c r="A82" t="s">
        <v>278</v>
      </c>
      <c r="B82" t="s">
        <v>19</v>
      </c>
      <c r="C82" t="s">
        <v>117</v>
      </c>
      <c r="D82" t="s">
        <v>118</v>
      </c>
      <c r="E82" s="5">
        <v>80.81</v>
      </c>
      <c r="F82" t="s">
        <v>119</v>
      </c>
      <c r="G82">
        <v>2</v>
      </c>
      <c r="H82" s="1">
        <v>45555</v>
      </c>
      <c r="I82" s="1" t="str">
        <f>TEXT(data[[#This Row],[OrderDate]],"mmm")</f>
        <v>Sep</v>
      </c>
      <c r="J82" s="6">
        <v>0.53125</v>
      </c>
      <c r="K82" s="6" t="str">
        <f>TEXT(data[[#This Row],[OrderTime]],"h")</f>
        <v>12</v>
      </c>
      <c r="L82" s="1">
        <v>45555</v>
      </c>
      <c r="M82" s="6">
        <v>0.65625</v>
      </c>
      <c r="N82" t="s">
        <v>120</v>
      </c>
      <c r="O82" t="s">
        <v>265</v>
      </c>
      <c r="P82" t="s">
        <v>25</v>
      </c>
      <c r="Q82" t="s">
        <v>26</v>
      </c>
      <c r="R82" t="s">
        <v>66</v>
      </c>
      <c r="S82" t="s">
        <v>47</v>
      </c>
      <c r="T82" t="s">
        <v>29</v>
      </c>
      <c r="U82" t="s">
        <v>67</v>
      </c>
      <c r="V82" s="5">
        <f>data[[#This Row],[PriceUSD]]*data[[#This Row],[Quantity]]</f>
        <v>161.62</v>
      </c>
      <c r="W82" s="7">
        <f>data[[#This Row],[OrderDate]] + TIME(VALUE(LEFT(data[[#This Row],[OrderTime]],2)), VALUE(RIGHT(data[[#This Row],[OrderTime]],2)), 0)</f>
        <v>45555.017361111109</v>
      </c>
      <c r="X82" s="7">
        <f>_xlfn.MINIFS(data[OrderDateTime], data[CustomerName], data[[#This Row],[CustomerName]])</f>
        <v>45522.046527777777</v>
      </c>
      <c r="Y82" t="str">
        <f>IF(data[[#This Row],[OrderDateTime]]=data[[#This Row],[FirstOrderDateTime]], "New", "Returning")</f>
        <v>Returning</v>
      </c>
      <c r="Z82" s="7">
        <f>data[[#This Row],[DeliveryDate]] + data[[#This Row],[DeliveryTime]]</f>
        <v>45555.65625</v>
      </c>
      <c r="AA82" s="7">
        <f>data[[#This Row],[OrderDateTime]] + 1</f>
        <v>45556.017361111109</v>
      </c>
      <c r="AB82" s="7" t="str">
        <f>IF(data[[#This Row],[DeliveryDateTime]] &lt;= data[[#This Row],[SLADue]], "On Time", "Late")</f>
        <v>On Time</v>
      </c>
    </row>
    <row r="83" spans="1:28" x14ac:dyDescent="0.2">
      <c r="A83" t="s">
        <v>279</v>
      </c>
      <c r="B83" t="s">
        <v>19</v>
      </c>
      <c r="C83" t="s">
        <v>101</v>
      </c>
      <c r="D83" t="s">
        <v>102</v>
      </c>
      <c r="E83" s="5">
        <v>26.43</v>
      </c>
      <c r="F83" t="s">
        <v>63</v>
      </c>
      <c r="G83">
        <v>1</v>
      </c>
      <c r="H83" s="1">
        <v>45572</v>
      </c>
      <c r="I83" s="1" t="str">
        <f>TEXT(data[[#This Row],[OrderDate]],"mmm")</f>
        <v>Oct</v>
      </c>
      <c r="J83" s="6">
        <v>0.81874999999999998</v>
      </c>
      <c r="K83" s="6" t="str">
        <f>TEXT(data[[#This Row],[OrderTime]],"h")</f>
        <v>19</v>
      </c>
      <c r="L83" s="1">
        <v>45573</v>
      </c>
      <c r="M83" s="6">
        <v>0.7729166666666667</v>
      </c>
      <c r="N83" t="s">
        <v>23</v>
      </c>
      <c r="O83" t="s">
        <v>280</v>
      </c>
      <c r="P83" t="s">
        <v>25</v>
      </c>
      <c r="Q83" t="s">
        <v>26</v>
      </c>
      <c r="R83" t="s">
        <v>83</v>
      </c>
      <c r="S83" t="s">
        <v>28</v>
      </c>
      <c r="T83" t="s">
        <v>38</v>
      </c>
      <c r="U83" t="s">
        <v>30</v>
      </c>
      <c r="V83" s="5">
        <f>data[[#This Row],[PriceUSD]]*data[[#This Row],[Quantity]]</f>
        <v>26.43</v>
      </c>
      <c r="W83" s="7">
        <f>data[[#This Row],[OrderDate]] + TIME(VALUE(LEFT(data[[#This Row],[OrderTime]],2)), VALUE(RIGHT(data[[#This Row],[OrderTime]],2)), 0)</f>
        <v>45572.052083333336</v>
      </c>
      <c r="X83" s="7">
        <f>_xlfn.MINIFS(data[OrderDateTime], data[CustomerName], data[[#This Row],[CustomerName]])</f>
        <v>45513.061805555553</v>
      </c>
      <c r="Y83" t="str">
        <f>IF(data[[#This Row],[OrderDateTime]]=data[[#This Row],[FirstOrderDateTime]], "New", "Returning")</f>
        <v>Returning</v>
      </c>
      <c r="Z83" s="7">
        <f>data[[#This Row],[DeliveryDate]] + data[[#This Row],[DeliveryTime]]</f>
        <v>45573.772916666669</v>
      </c>
      <c r="AA83" s="7">
        <f>data[[#This Row],[OrderDateTime]] + 1</f>
        <v>45573.052083333336</v>
      </c>
      <c r="AB83" s="7" t="str">
        <f>IF(data[[#This Row],[DeliveryDateTime]] &lt;= data[[#This Row],[SLADue]], "On Time", "Late")</f>
        <v>Late</v>
      </c>
    </row>
    <row r="84" spans="1:28" x14ac:dyDescent="0.2">
      <c r="A84" t="s">
        <v>281</v>
      </c>
      <c r="B84" t="s">
        <v>19</v>
      </c>
      <c r="C84" t="s">
        <v>49</v>
      </c>
      <c r="D84" t="s">
        <v>50</v>
      </c>
      <c r="E84" s="5">
        <v>29.21</v>
      </c>
      <c r="F84" t="s">
        <v>74</v>
      </c>
      <c r="G84">
        <v>1</v>
      </c>
      <c r="H84" s="1">
        <v>45549</v>
      </c>
      <c r="I84" s="1" t="str">
        <f>TEXT(data[[#This Row],[OrderDate]],"mmm")</f>
        <v>Sep</v>
      </c>
      <c r="J84" s="6">
        <v>0.59166666666666667</v>
      </c>
      <c r="K84" s="6" t="str">
        <f>TEXT(data[[#This Row],[OrderTime]],"h")</f>
        <v>14</v>
      </c>
      <c r="L84" s="1">
        <v>45549</v>
      </c>
      <c r="M84" s="6">
        <v>0.7583333333333333</v>
      </c>
      <c r="N84" t="s">
        <v>64</v>
      </c>
      <c r="O84" t="s">
        <v>206</v>
      </c>
      <c r="P84" t="s">
        <v>25</v>
      </c>
      <c r="Q84" t="s">
        <v>53</v>
      </c>
      <c r="R84" t="s">
        <v>54</v>
      </c>
      <c r="S84" t="s">
        <v>47</v>
      </c>
      <c r="T84" t="s">
        <v>106</v>
      </c>
      <c r="U84" t="s">
        <v>30</v>
      </c>
      <c r="V84" s="5">
        <f>data[[#This Row],[PriceUSD]]*data[[#This Row],[Quantity]]</f>
        <v>29.21</v>
      </c>
      <c r="W84" s="7">
        <f>data[[#This Row],[OrderDate]] + TIME(VALUE(LEFT(data[[#This Row],[OrderTime]],2)), VALUE(RIGHT(data[[#This Row],[OrderTime]],2)), 0)</f>
        <v>45549.046527777777</v>
      </c>
      <c r="X84" s="7">
        <f>_xlfn.MINIFS(data[OrderDateTime], data[CustomerName], data[[#This Row],[CustomerName]])</f>
        <v>45527.015277777777</v>
      </c>
      <c r="Y84" t="str">
        <f>IF(data[[#This Row],[OrderDateTime]]=data[[#This Row],[FirstOrderDateTime]], "New", "Returning")</f>
        <v>Returning</v>
      </c>
      <c r="Z84" s="7">
        <f>data[[#This Row],[DeliveryDate]] + data[[#This Row],[DeliveryTime]]</f>
        <v>45549.758333333331</v>
      </c>
      <c r="AA84" s="7">
        <f>data[[#This Row],[OrderDateTime]] + 1</f>
        <v>45550.046527777777</v>
      </c>
      <c r="AB84" s="7" t="str">
        <f>IF(data[[#This Row],[DeliveryDateTime]] &lt;= data[[#This Row],[SLADue]], "On Time", "Late")</f>
        <v>On Time</v>
      </c>
    </row>
    <row r="85" spans="1:28" x14ac:dyDescent="0.2">
      <c r="A85" t="s">
        <v>282</v>
      </c>
      <c r="B85" t="s">
        <v>19</v>
      </c>
      <c r="C85" t="s">
        <v>41</v>
      </c>
      <c r="D85" t="s">
        <v>42</v>
      </c>
      <c r="E85" s="5">
        <v>33.9</v>
      </c>
      <c r="F85" t="s">
        <v>56</v>
      </c>
      <c r="G85">
        <v>1</v>
      </c>
      <c r="H85" s="1">
        <v>45724</v>
      </c>
      <c r="I85" s="1" t="str">
        <f>TEXT(data[[#This Row],[OrderDate]],"mmm")</f>
        <v>Mar</v>
      </c>
      <c r="J85" s="6">
        <v>0.76944444444444449</v>
      </c>
      <c r="K85" s="6" t="str">
        <f>TEXT(data[[#This Row],[OrderTime]],"h")</f>
        <v>18</v>
      </c>
      <c r="L85" s="1">
        <v>45725</v>
      </c>
      <c r="M85" s="6">
        <v>0.71458333333333335</v>
      </c>
      <c r="N85" t="s">
        <v>238</v>
      </c>
      <c r="O85" t="s">
        <v>283</v>
      </c>
      <c r="P85" t="s">
        <v>36</v>
      </c>
      <c r="Q85" t="s">
        <v>53</v>
      </c>
      <c r="R85" t="s">
        <v>46</v>
      </c>
      <c r="S85" t="s">
        <v>28</v>
      </c>
      <c r="T85" t="s">
        <v>29</v>
      </c>
      <c r="U85" t="s">
        <v>30</v>
      </c>
      <c r="V85" s="5">
        <f>data[[#This Row],[PriceUSD]]*data[[#This Row],[Quantity]]</f>
        <v>33.9</v>
      </c>
      <c r="W85" s="7">
        <f>data[[#This Row],[OrderDate]] + TIME(VALUE(LEFT(data[[#This Row],[OrderTime]],2)), VALUE(RIGHT(data[[#This Row],[OrderTime]],2)), 0)</f>
        <v>45724.030555555553</v>
      </c>
      <c r="X85" s="7">
        <f>_xlfn.MINIFS(data[OrderDateTime], data[CustomerName], data[[#This Row],[CustomerName]])</f>
        <v>45523.030555555553</v>
      </c>
      <c r="Y85" t="str">
        <f>IF(data[[#This Row],[OrderDateTime]]=data[[#This Row],[FirstOrderDateTime]], "New", "Returning")</f>
        <v>Returning</v>
      </c>
      <c r="Z85" s="7">
        <f>data[[#This Row],[DeliveryDate]] + data[[#This Row],[DeliveryTime]]</f>
        <v>45725.714583333334</v>
      </c>
      <c r="AA85" s="7">
        <f>data[[#This Row],[OrderDateTime]] + 1</f>
        <v>45725.030555555553</v>
      </c>
      <c r="AB85" s="7" t="str">
        <f>IF(data[[#This Row],[DeliveryDateTime]] &lt;= data[[#This Row],[SLADue]], "On Time", "Late")</f>
        <v>Late</v>
      </c>
    </row>
    <row r="86" spans="1:28" x14ac:dyDescent="0.2">
      <c r="A86" t="s">
        <v>284</v>
      </c>
      <c r="B86" t="s">
        <v>19</v>
      </c>
      <c r="C86" t="s">
        <v>285</v>
      </c>
      <c r="D86" t="s">
        <v>286</v>
      </c>
      <c r="E86" s="5">
        <v>17.66</v>
      </c>
      <c r="F86" t="s">
        <v>22</v>
      </c>
      <c r="G86">
        <v>1</v>
      </c>
      <c r="H86" s="1">
        <v>45684</v>
      </c>
      <c r="I86" s="1" t="str">
        <f>TEXT(data[[#This Row],[OrderDate]],"mmm")</f>
        <v>Jan</v>
      </c>
      <c r="J86" s="6">
        <v>0.54374999999999996</v>
      </c>
      <c r="K86" s="6" t="str">
        <f>TEXT(data[[#This Row],[OrderTime]],"h")</f>
        <v>13</v>
      </c>
      <c r="L86" s="1">
        <v>45684</v>
      </c>
      <c r="M86" s="6">
        <v>0.79374999999999996</v>
      </c>
      <c r="N86" t="s">
        <v>23</v>
      </c>
      <c r="O86" t="s">
        <v>287</v>
      </c>
      <c r="P86" t="s">
        <v>25</v>
      </c>
      <c r="Q86" t="s">
        <v>53</v>
      </c>
      <c r="R86" t="s">
        <v>114</v>
      </c>
      <c r="S86" t="s">
        <v>47</v>
      </c>
      <c r="T86" t="s">
        <v>29</v>
      </c>
      <c r="U86" t="s">
        <v>30</v>
      </c>
      <c r="V86" s="5">
        <f>data[[#This Row],[PriceUSD]]*data[[#This Row],[Quantity]]</f>
        <v>17.66</v>
      </c>
      <c r="W86" s="7">
        <f>data[[#This Row],[OrderDate]] + TIME(VALUE(LEFT(data[[#This Row],[OrderTime]],2)), VALUE(RIGHT(data[[#This Row],[OrderTime]],2)), 0)</f>
        <v>45684.052083333336</v>
      </c>
      <c r="X86" s="7">
        <f>_xlfn.MINIFS(data[OrderDateTime], data[CustomerName], data[[#This Row],[CustomerName]])</f>
        <v>45542.061805555553</v>
      </c>
      <c r="Y86" t="str">
        <f>IF(data[[#This Row],[OrderDateTime]]=data[[#This Row],[FirstOrderDateTime]], "New", "Returning")</f>
        <v>Returning</v>
      </c>
      <c r="Z86" s="7">
        <f>data[[#This Row],[DeliveryDate]] + data[[#This Row],[DeliveryTime]]</f>
        <v>45684.793749999997</v>
      </c>
      <c r="AA86" s="7">
        <f>data[[#This Row],[OrderDateTime]] + 1</f>
        <v>45685.052083333336</v>
      </c>
      <c r="AB86" s="7" t="str">
        <f>IF(data[[#This Row],[DeliveryDateTime]] &lt;= data[[#This Row],[SLADue]], "On Time", "Late")</f>
        <v>On Time</v>
      </c>
    </row>
    <row r="87" spans="1:28" x14ac:dyDescent="0.2">
      <c r="A87" t="s">
        <v>288</v>
      </c>
      <c r="B87" t="s">
        <v>19</v>
      </c>
      <c r="C87" t="s">
        <v>41</v>
      </c>
      <c r="D87" t="s">
        <v>42</v>
      </c>
      <c r="E87" s="5">
        <v>35.83</v>
      </c>
      <c r="F87" t="s">
        <v>182</v>
      </c>
      <c r="G87">
        <v>1</v>
      </c>
      <c r="H87" s="1">
        <v>45740</v>
      </c>
      <c r="I87" s="1" t="str">
        <f>TEXT(data[[#This Row],[OrderDate]],"mmm")</f>
        <v>Mar</v>
      </c>
      <c r="J87" s="6">
        <v>0.54791666666666672</v>
      </c>
      <c r="K87" s="6" t="str">
        <f>TEXT(data[[#This Row],[OrderTime]],"h")</f>
        <v>13</v>
      </c>
      <c r="L87" s="1">
        <v>45741</v>
      </c>
      <c r="M87" s="6">
        <v>0.54791666666666672</v>
      </c>
      <c r="N87" t="s">
        <v>57</v>
      </c>
      <c r="O87" t="s">
        <v>72</v>
      </c>
      <c r="P87" t="s">
        <v>25</v>
      </c>
      <c r="Q87" t="s">
        <v>53</v>
      </c>
      <c r="R87" t="s">
        <v>46</v>
      </c>
      <c r="S87" t="s">
        <v>28</v>
      </c>
      <c r="T87" t="s">
        <v>38</v>
      </c>
      <c r="U87" t="s">
        <v>30</v>
      </c>
      <c r="V87" s="5">
        <f>data[[#This Row],[PriceUSD]]*data[[#This Row],[Quantity]]</f>
        <v>35.83</v>
      </c>
      <c r="W87" s="7">
        <f>data[[#This Row],[OrderDate]] + TIME(VALUE(LEFT(data[[#This Row],[OrderTime]],2)), VALUE(RIGHT(data[[#This Row],[OrderTime]],2)), 0)</f>
        <v>45740.046527777777</v>
      </c>
      <c r="X87" s="7">
        <f>_xlfn.MINIFS(data[OrderDateTime], data[CustomerName], data[[#This Row],[CustomerName]])</f>
        <v>45521.046527777777</v>
      </c>
      <c r="Y87" t="str">
        <f>IF(data[[#This Row],[OrderDateTime]]=data[[#This Row],[FirstOrderDateTime]], "New", "Returning")</f>
        <v>Returning</v>
      </c>
      <c r="Z87" s="7">
        <f>data[[#This Row],[DeliveryDate]] + data[[#This Row],[DeliveryTime]]</f>
        <v>45741.54791666667</v>
      </c>
      <c r="AA87" s="7">
        <f>data[[#This Row],[OrderDateTime]] + 1</f>
        <v>45741.046527777777</v>
      </c>
      <c r="AB87" s="7" t="str">
        <f>IF(data[[#This Row],[DeliveryDateTime]] &lt;= data[[#This Row],[SLADue]], "On Time", "Late")</f>
        <v>Late</v>
      </c>
    </row>
    <row r="88" spans="1:28" x14ac:dyDescent="0.2">
      <c r="A88" t="s">
        <v>289</v>
      </c>
      <c r="B88" t="s">
        <v>19</v>
      </c>
      <c r="C88" t="s">
        <v>290</v>
      </c>
      <c r="D88" t="s">
        <v>291</v>
      </c>
      <c r="E88" s="5">
        <v>66.36</v>
      </c>
      <c r="F88" t="s">
        <v>22</v>
      </c>
      <c r="G88">
        <v>1</v>
      </c>
      <c r="H88" s="1">
        <v>45615</v>
      </c>
      <c r="I88" s="1" t="str">
        <f>TEXT(data[[#This Row],[OrderDate]],"mmm")</f>
        <v>Nov</v>
      </c>
      <c r="J88" s="6">
        <v>0.53402777777777777</v>
      </c>
      <c r="K88" s="6" t="str">
        <f>TEXT(data[[#This Row],[OrderTime]],"h")</f>
        <v>12</v>
      </c>
      <c r="L88" s="1">
        <v>45615</v>
      </c>
      <c r="M88" s="6">
        <v>0.8256944444444444</v>
      </c>
      <c r="N88" t="s">
        <v>292</v>
      </c>
      <c r="O88" t="s">
        <v>293</v>
      </c>
      <c r="P88" t="s">
        <v>77</v>
      </c>
      <c r="Q88" t="s">
        <v>26</v>
      </c>
      <c r="R88" t="s">
        <v>294</v>
      </c>
      <c r="S88" t="s">
        <v>47</v>
      </c>
      <c r="T88" t="s">
        <v>106</v>
      </c>
      <c r="U88" t="s">
        <v>67</v>
      </c>
      <c r="V88" s="5">
        <f>data[[#This Row],[PriceUSD]]*data[[#This Row],[Quantity]]</f>
        <v>66.36</v>
      </c>
      <c r="W88" s="7">
        <f>data[[#This Row],[OrderDate]] + TIME(VALUE(LEFT(data[[#This Row],[OrderTime]],2)), VALUE(RIGHT(data[[#This Row],[OrderTime]],2)), 0)</f>
        <v>45615.054166666669</v>
      </c>
      <c r="X88" s="7">
        <f>_xlfn.MINIFS(data[OrderDateTime], data[CustomerName], data[[#This Row],[CustomerName]])</f>
        <v>45615.054166666669</v>
      </c>
      <c r="Y88" t="str">
        <f>IF(data[[#This Row],[OrderDateTime]]=data[[#This Row],[FirstOrderDateTime]], "New", "Returning")</f>
        <v>New</v>
      </c>
      <c r="Z88" s="7">
        <f>data[[#This Row],[DeliveryDate]] + data[[#This Row],[DeliveryTime]]</f>
        <v>45615.825694444444</v>
      </c>
      <c r="AA88" s="7">
        <f>data[[#This Row],[OrderDateTime]] + 1</f>
        <v>45616.054166666669</v>
      </c>
      <c r="AB88" s="7" t="str">
        <f>IF(data[[#This Row],[DeliveryDateTime]] &lt;= data[[#This Row],[SLADue]], "On Time", "Late")</f>
        <v>On Time</v>
      </c>
    </row>
    <row r="89" spans="1:28" x14ac:dyDescent="0.2">
      <c r="A89" t="s">
        <v>295</v>
      </c>
      <c r="B89" t="s">
        <v>19</v>
      </c>
      <c r="C89" t="s">
        <v>69</v>
      </c>
      <c r="D89" t="s">
        <v>70</v>
      </c>
      <c r="E89" s="5">
        <v>55.02</v>
      </c>
      <c r="F89" t="s">
        <v>56</v>
      </c>
      <c r="G89">
        <v>1</v>
      </c>
      <c r="H89" s="1">
        <v>45625</v>
      </c>
      <c r="I89" s="1" t="str">
        <f>TEXT(data[[#This Row],[OrderDate]],"mmm")</f>
        <v>Nov</v>
      </c>
      <c r="J89" s="6">
        <v>0.86388888888888893</v>
      </c>
      <c r="K89" s="6" t="str">
        <f>TEXT(data[[#This Row],[OrderTime]],"h")</f>
        <v>20</v>
      </c>
      <c r="L89" s="1">
        <v>45626</v>
      </c>
      <c r="M89" s="6">
        <v>0.74444444444444446</v>
      </c>
      <c r="N89" t="s">
        <v>139</v>
      </c>
      <c r="O89" t="s">
        <v>296</v>
      </c>
      <c r="P89" t="s">
        <v>36</v>
      </c>
      <c r="Q89" t="s">
        <v>53</v>
      </c>
      <c r="R89" t="s">
        <v>37</v>
      </c>
      <c r="S89" t="s">
        <v>28</v>
      </c>
      <c r="T89" t="s">
        <v>29</v>
      </c>
      <c r="U89" t="s">
        <v>30</v>
      </c>
      <c r="V89" s="5">
        <f>data[[#This Row],[PriceUSD]]*data[[#This Row],[Quantity]]</f>
        <v>55.02</v>
      </c>
      <c r="W89" s="7">
        <f>data[[#This Row],[OrderDate]] + TIME(VALUE(LEFT(data[[#This Row],[OrderTime]],2)), VALUE(RIGHT(data[[#This Row],[OrderTime]],2)), 0)</f>
        <v>45625.061805555553</v>
      </c>
      <c r="X89" s="7">
        <f>_xlfn.MINIFS(data[OrderDateTime], data[CustomerName], data[[#This Row],[CustomerName]])</f>
        <v>45511.017361111109</v>
      </c>
      <c r="Y89" t="str">
        <f>IF(data[[#This Row],[OrderDateTime]]=data[[#This Row],[FirstOrderDateTime]], "New", "Returning")</f>
        <v>Returning</v>
      </c>
      <c r="Z89" s="7">
        <f>data[[#This Row],[DeliveryDate]] + data[[#This Row],[DeliveryTime]]</f>
        <v>45626.744444444441</v>
      </c>
      <c r="AA89" s="7">
        <f>data[[#This Row],[OrderDateTime]] + 1</f>
        <v>45626.061805555553</v>
      </c>
      <c r="AB89" s="7" t="str">
        <f>IF(data[[#This Row],[DeliveryDateTime]] &lt;= data[[#This Row],[SLADue]], "On Time", "Late")</f>
        <v>Late</v>
      </c>
    </row>
    <row r="90" spans="1:28" x14ac:dyDescent="0.2">
      <c r="A90" t="s">
        <v>297</v>
      </c>
      <c r="B90" t="s">
        <v>19</v>
      </c>
      <c r="C90" t="s">
        <v>32</v>
      </c>
      <c r="D90" t="s">
        <v>33</v>
      </c>
      <c r="E90" s="5">
        <v>48.08</v>
      </c>
      <c r="F90" t="s">
        <v>22</v>
      </c>
      <c r="G90">
        <v>1</v>
      </c>
      <c r="H90" s="1">
        <v>45646</v>
      </c>
      <c r="I90" s="1" t="str">
        <f>TEXT(data[[#This Row],[OrderDate]],"mmm")</f>
        <v>Dec</v>
      </c>
      <c r="J90" s="6">
        <v>0.46736111111111112</v>
      </c>
      <c r="K90" s="6" t="str">
        <f>TEXT(data[[#This Row],[OrderTime]],"h")</f>
        <v>11</v>
      </c>
      <c r="L90" s="1">
        <v>45646</v>
      </c>
      <c r="M90" s="6">
        <v>0.59236111111111112</v>
      </c>
      <c r="N90" t="s">
        <v>64</v>
      </c>
      <c r="O90" t="s">
        <v>298</v>
      </c>
      <c r="P90" t="s">
        <v>25</v>
      </c>
      <c r="Q90" t="s">
        <v>53</v>
      </c>
      <c r="R90" t="s">
        <v>37</v>
      </c>
      <c r="S90" t="s">
        <v>47</v>
      </c>
      <c r="T90" t="s">
        <v>59</v>
      </c>
      <c r="U90" t="s">
        <v>39</v>
      </c>
      <c r="V90" s="5">
        <f>data[[#This Row],[PriceUSD]]*data[[#This Row],[Quantity]]</f>
        <v>48.08</v>
      </c>
      <c r="W90" s="7">
        <f>data[[#This Row],[OrderDate]] + TIME(VALUE(LEFT(data[[#This Row],[OrderTime]],2)), VALUE(RIGHT(data[[#This Row],[OrderTime]],2)), 0)</f>
        <v>45646.007638888892</v>
      </c>
      <c r="X90" s="7">
        <f>_xlfn.MINIFS(data[OrderDateTime], data[CustomerName], data[[#This Row],[CustomerName]])</f>
        <v>45549.022916666669</v>
      </c>
      <c r="Y90" t="str">
        <f>IF(data[[#This Row],[OrderDateTime]]=data[[#This Row],[FirstOrderDateTime]], "New", "Returning")</f>
        <v>Returning</v>
      </c>
      <c r="Z90" s="7">
        <f>data[[#This Row],[DeliveryDate]] + data[[#This Row],[DeliveryTime]]</f>
        <v>45646.592361111114</v>
      </c>
      <c r="AA90" s="7">
        <f>data[[#This Row],[OrderDateTime]] + 1</f>
        <v>45647.007638888892</v>
      </c>
      <c r="AB90" s="7" t="str">
        <f>IF(data[[#This Row],[DeliveryDateTime]] &lt;= data[[#This Row],[SLADue]], "On Time", "Late")</f>
        <v>On Time</v>
      </c>
    </row>
    <row r="91" spans="1:28" x14ac:dyDescent="0.2">
      <c r="A91" t="s">
        <v>299</v>
      </c>
      <c r="B91" t="s">
        <v>19</v>
      </c>
      <c r="C91" t="s">
        <v>126</v>
      </c>
      <c r="D91" t="s">
        <v>127</v>
      </c>
      <c r="E91" s="5">
        <v>19.510000000000002</v>
      </c>
      <c r="F91" t="s">
        <v>87</v>
      </c>
      <c r="G91">
        <v>3</v>
      </c>
      <c r="H91" s="1">
        <v>45737</v>
      </c>
      <c r="I91" s="1" t="str">
        <f>TEXT(data[[#This Row],[OrderDate]],"mmm")</f>
        <v>Mar</v>
      </c>
      <c r="J91" s="6">
        <v>0.50694444444444442</v>
      </c>
      <c r="K91" s="6" t="str">
        <f>TEXT(data[[#This Row],[OrderTime]],"h")</f>
        <v>12</v>
      </c>
      <c r="L91" s="1">
        <v>45738</v>
      </c>
      <c r="M91" s="6">
        <v>0.54861111111111116</v>
      </c>
      <c r="N91" t="s">
        <v>98</v>
      </c>
      <c r="O91" t="s">
        <v>300</v>
      </c>
      <c r="P91" t="s">
        <v>77</v>
      </c>
      <c r="Q91" t="s">
        <v>53</v>
      </c>
      <c r="R91" t="s">
        <v>129</v>
      </c>
      <c r="S91" t="s">
        <v>28</v>
      </c>
      <c r="T91" t="s">
        <v>38</v>
      </c>
      <c r="U91" t="s">
        <v>39</v>
      </c>
      <c r="V91" s="5">
        <f>data[[#This Row],[PriceUSD]]*data[[#This Row],[Quantity]]</f>
        <v>58.53</v>
      </c>
      <c r="W91" s="7">
        <f>data[[#This Row],[OrderDate]] + TIME(VALUE(LEFT(data[[#This Row],[OrderTime]],2)), VALUE(RIGHT(data[[#This Row],[OrderTime]],2)), 0)</f>
        <v>45737.030555555553</v>
      </c>
      <c r="X91" s="7">
        <f>_xlfn.MINIFS(data[OrderDateTime], data[CustomerName], data[[#This Row],[CustomerName]])</f>
        <v>45507.007638888892</v>
      </c>
      <c r="Y91" t="str">
        <f>IF(data[[#This Row],[OrderDateTime]]=data[[#This Row],[FirstOrderDateTime]], "New", "Returning")</f>
        <v>Returning</v>
      </c>
      <c r="Z91" s="7">
        <f>data[[#This Row],[DeliveryDate]] + data[[#This Row],[DeliveryTime]]</f>
        <v>45738.548611111109</v>
      </c>
      <c r="AA91" s="7">
        <f>data[[#This Row],[OrderDateTime]] + 1</f>
        <v>45738.030555555553</v>
      </c>
      <c r="AB91" s="7" t="str">
        <f>IF(data[[#This Row],[DeliveryDateTime]] &lt;= data[[#This Row],[SLADue]], "On Time", "Late")</f>
        <v>Late</v>
      </c>
    </row>
    <row r="92" spans="1:28" x14ac:dyDescent="0.2">
      <c r="A92" t="s">
        <v>301</v>
      </c>
      <c r="B92" t="s">
        <v>19</v>
      </c>
      <c r="C92" t="s">
        <v>32</v>
      </c>
      <c r="D92" t="s">
        <v>33</v>
      </c>
      <c r="E92" s="5">
        <v>47.35</v>
      </c>
      <c r="F92" t="s">
        <v>22</v>
      </c>
      <c r="G92">
        <v>3</v>
      </c>
      <c r="H92" s="1">
        <v>45687</v>
      </c>
      <c r="I92" s="1" t="str">
        <f>TEXT(data[[#This Row],[OrderDate]],"mmm")</f>
        <v>Jan</v>
      </c>
      <c r="J92" s="6">
        <v>0.84166666666666667</v>
      </c>
      <c r="K92" s="6" t="str">
        <f>TEXT(data[[#This Row],[OrderTime]],"h")</f>
        <v>20</v>
      </c>
      <c r="L92" s="1">
        <v>45689</v>
      </c>
      <c r="M92" s="6">
        <v>0.80972222222222223</v>
      </c>
      <c r="N92" t="s">
        <v>170</v>
      </c>
      <c r="O92" t="s">
        <v>198</v>
      </c>
      <c r="P92" t="s">
        <v>36</v>
      </c>
      <c r="Q92" t="s">
        <v>26</v>
      </c>
      <c r="R92" t="s">
        <v>37</v>
      </c>
      <c r="S92" t="s">
        <v>105</v>
      </c>
      <c r="T92" t="s">
        <v>29</v>
      </c>
      <c r="U92" t="s">
        <v>30</v>
      </c>
      <c r="V92" s="5">
        <f>data[[#This Row],[PriceUSD]]*data[[#This Row],[Quantity]]</f>
        <v>142.05000000000001</v>
      </c>
      <c r="W92" s="7">
        <f>data[[#This Row],[OrderDate]] + TIME(VALUE(LEFT(data[[#This Row],[OrderTime]],2)), VALUE(RIGHT(data[[#This Row],[OrderTime]],2)), 0)</f>
        <v>45687.046527777777</v>
      </c>
      <c r="X92" s="7">
        <f>_xlfn.MINIFS(data[OrderDateTime], data[CustomerName], data[[#This Row],[CustomerName]])</f>
        <v>45592.054166666669</v>
      </c>
      <c r="Y92" t="str">
        <f>IF(data[[#This Row],[OrderDateTime]]=data[[#This Row],[FirstOrderDateTime]], "New", "Returning")</f>
        <v>Returning</v>
      </c>
      <c r="Z92" s="7">
        <f>data[[#This Row],[DeliveryDate]] + data[[#This Row],[DeliveryTime]]</f>
        <v>45689.80972222222</v>
      </c>
      <c r="AA92" s="7">
        <f>data[[#This Row],[OrderDateTime]] + 1</f>
        <v>45688.046527777777</v>
      </c>
      <c r="AB92" s="7" t="str">
        <f>IF(data[[#This Row],[DeliveryDateTime]] &lt;= data[[#This Row],[SLADue]], "On Time", "Late")</f>
        <v>Late</v>
      </c>
    </row>
    <row r="93" spans="1:28" x14ac:dyDescent="0.2">
      <c r="A93" t="s">
        <v>302</v>
      </c>
      <c r="B93" t="s">
        <v>19</v>
      </c>
      <c r="C93" t="s">
        <v>79</v>
      </c>
      <c r="D93" t="s">
        <v>80</v>
      </c>
      <c r="E93" s="5">
        <v>28.2</v>
      </c>
      <c r="F93" t="s">
        <v>81</v>
      </c>
      <c r="G93">
        <v>2</v>
      </c>
      <c r="H93" s="1">
        <v>45868</v>
      </c>
      <c r="I93" s="1" t="str">
        <f>TEXT(data[[#This Row],[OrderDate]],"mmm")</f>
        <v>Jul</v>
      </c>
      <c r="J93" s="6">
        <v>0.45416666666666666</v>
      </c>
      <c r="K93" s="6" t="str">
        <f>TEXT(data[[#This Row],[OrderTime]],"h")</f>
        <v>10</v>
      </c>
      <c r="L93" s="1">
        <v>45869</v>
      </c>
      <c r="M93" s="6">
        <v>0.49583333333333335</v>
      </c>
      <c r="N93" t="s">
        <v>64</v>
      </c>
      <c r="O93" t="s">
        <v>303</v>
      </c>
      <c r="P93" t="s">
        <v>25</v>
      </c>
      <c r="Q93" t="s">
        <v>53</v>
      </c>
      <c r="R93" t="s">
        <v>83</v>
      </c>
      <c r="S93" t="s">
        <v>28</v>
      </c>
      <c r="T93" t="s">
        <v>115</v>
      </c>
      <c r="U93" t="s">
        <v>30</v>
      </c>
      <c r="V93" s="5">
        <f>data[[#This Row],[PriceUSD]]*data[[#This Row],[Quantity]]</f>
        <v>56.4</v>
      </c>
      <c r="W93" s="7">
        <f>data[[#This Row],[OrderDate]] + TIME(VALUE(LEFT(data[[#This Row],[OrderTime]],2)), VALUE(RIGHT(data[[#This Row],[OrderTime]],2)), 0)</f>
        <v>45868.046527777777</v>
      </c>
      <c r="X93" s="7">
        <f>_xlfn.MINIFS(data[OrderDateTime], data[CustomerName], data[[#This Row],[CustomerName]])</f>
        <v>45505.061805555553</v>
      </c>
      <c r="Y93" t="str">
        <f>IF(data[[#This Row],[OrderDateTime]]=data[[#This Row],[FirstOrderDateTime]], "New", "Returning")</f>
        <v>Returning</v>
      </c>
      <c r="Z93" s="7">
        <f>data[[#This Row],[DeliveryDate]] + data[[#This Row],[DeliveryTime]]</f>
        <v>45869.495833333334</v>
      </c>
      <c r="AA93" s="7">
        <f>data[[#This Row],[OrderDateTime]] + 1</f>
        <v>45869.046527777777</v>
      </c>
      <c r="AB93" s="7" t="str">
        <f>IF(data[[#This Row],[DeliveryDateTime]] &lt;= data[[#This Row],[SLADue]], "On Time", "Late")</f>
        <v>Late</v>
      </c>
    </row>
    <row r="94" spans="1:28" x14ac:dyDescent="0.2">
      <c r="A94" t="s">
        <v>304</v>
      </c>
      <c r="B94" t="s">
        <v>19</v>
      </c>
      <c r="C94" t="s">
        <v>92</v>
      </c>
      <c r="D94" t="s">
        <v>93</v>
      </c>
      <c r="E94" s="5">
        <v>79.540000000000006</v>
      </c>
      <c r="F94" t="s">
        <v>63</v>
      </c>
      <c r="G94">
        <v>2</v>
      </c>
      <c r="H94" s="1">
        <v>45659</v>
      </c>
      <c r="I94" s="1" t="str">
        <f>TEXT(data[[#This Row],[OrderDate]],"mmm")</f>
        <v>Jan</v>
      </c>
      <c r="J94" s="6">
        <v>0.59375</v>
      </c>
      <c r="K94" s="6" t="str">
        <f>TEXT(data[[#This Row],[OrderTime]],"h")</f>
        <v>14</v>
      </c>
      <c r="L94" s="1">
        <v>45659</v>
      </c>
      <c r="M94" s="6">
        <v>0.80208333333333337</v>
      </c>
      <c r="N94" t="s">
        <v>120</v>
      </c>
      <c r="O94" t="s">
        <v>263</v>
      </c>
      <c r="P94" t="s">
        <v>25</v>
      </c>
      <c r="Q94" t="s">
        <v>53</v>
      </c>
      <c r="R94" t="s">
        <v>66</v>
      </c>
      <c r="S94" t="s">
        <v>47</v>
      </c>
      <c r="T94" t="s">
        <v>38</v>
      </c>
      <c r="U94" t="s">
        <v>39</v>
      </c>
      <c r="V94" s="5">
        <f>data[[#This Row],[PriceUSD]]*data[[#This Row],[Quantity]]</f>
        <v>159.08000000000001</v>
      </c>
      <c r="W94" s="7">
        <f>data[[#This Row],[OrderDate]] + TIME(VALUE(LEFT(data[[#This Row],[OrderTime]],2)), VALUE(RIGHT(data[[#This Row],[OrderTime]],2)), 0)</f>
        <v>45659.052083333336</v>
      </c>
      <c r="X94" s="7">
        <f>_xlfn.MINIFS(data[OrderDateTime], data[CustomerName], data[[#This Row],[CustomerName]])</f>
        <v>45547.007638888892</v>
      </c>
      <c r="Y94" t="str">
        <f>IF(data[[#This Row],[OrderDateTime]]=data[[#This Row],[FirstOrderDateTime]], "New", "Returning")</f>
        <v>Returning</v>
      </c>
      <c r="Z94" s="7">
        <f>data[[#This Row],[DeliveryDate]] + data[[#This Row],[DeliveryTime]]</f>
        <v>45659.802083333336</v>
      </c>
      <c r="AA94" s="7">
        <f>data[[#This Row],[OrderDateTime]] + 1</f>
        <v>45660.052083333336</v>
      </c>
      <c r="AB94" s="7" t="str">
        <f>IF(data[[#This Row],[DeliveryDateTime]] &lt;= data[[#This Row],[SLADue]], "On Time", "Late")</f>
        <v>On Time</v>
      </c>
    </row>
    <row r="95" spans="1:28" x14ac:dyDescent="0.2">
      <c r="A95" t="s">
        <v>305</v>
      </c>
      <c r="B95" t="s">
        <v>19</v>
      </c>
      <c r="C95" t="s">
        <v>49</v>
      </c>
      <c r="D95" t="s">
        <v>50</v>
      </c>
      <c r="E95" s="5">
        <v>29.61</v>
      </c>
      <c r="F95" t="s">
        <v>51</v>
      </c>
      <c r="G95">
        <v>1</v>
      </c>
      <c r="H95" s="1">
        <v>45679</v>
      </c>
      <c r="I95" s="1" t="str">
        <f>TEXT(data[[#This Row],[OrderDate]],"mmm")</f>
        <v>Jan</v>
      </c>
      <c r="J95" s="6">
        <v>0.70625000000000004</v>
      </c>
      <c r="K95" s="6" t="str">
        <f>TEXT(data[[#This Row],[OrderTime]],"h")</f>
        <v>16</v>
      </c>
      <c r="L95" s="1">
        <v>45680</v>
      </c>
      <c r="M95" s="6">
        <v>0.9145833333333333</v>
      </c>
      <c r="N95" t="s">
        <v>64</v>
      </c>
      <c r="O95" t="s">
        <v>306</v>
      </c>
      <c r="P95" t="s">
        <v>25</v>
      </c>
      <c r="Q95" t="s">
        <v>26</v>
      </c>
      <c r="R95" t="s">
        <v>54</v>
      </c>
      <c r="S95" t="s">
        <v>28</v>
      </c>
      <c r="T95" t="s">
        <v>38</v>
      </c>
      <c r="U95" t="s">
        <v>30</v>
      </c>
      <c r="V95" s="5">
        <f>data[[#This Row],[PriceUSD]]*data[[#This Row],[Quantity]]</f>
        <v>29.61</v>
      </c>
      <c r="W95" s="7">
        <f>data[[#This Row],[OrderDate]] + TIME(VALUE(LEFT(data[[#This Row],[OrderTime]],2)), VALUE(RIGHT(data[[#This Row],[OrderTime]],2)), 0)</f>
        <v>45679.017361111109</v>
      </c>
      <c r="X95" s="7">
        <f>_xlfn.MINIFS(data[OrderDateTime], data[CustomerName], data[[#This Row],[CustomerName]])</f>
        <v>45527.061805555553</v>
      </c>
      <c r="Y95" t="str">
        <f>IF(data[[#This Row],[OrderDateTime]]=data[[#This Row],[FirstOrderDateTime]], "New", "Returning")</f>
        <v>Returning</v>
      </c>
      <c r="Z95" s="7">
        <f>data[[#This Row],[DeliveryDate]] + data[[#This Row],[DeliveryTime]]</f>
        <v>45680.914583333331</v>
      </c>
      <c r="AA95" s="7">
        <f>data[[#This Row],[OrderDateTime]] + 1</f>
        <v>45680.017361111109</v>
      </c>
      <c r="AB95" s="7" t="str">
        <f>IF(data[[#This Row],[DeliveryDateTime]] &lt;= data[[#This Row],[SLADue]], "On Time", "Late")</f>
        <v>Late</v>
      </c>
    </row>
    <row r="96" spans="1:28" x14ac:dyDescent="0.2">
      <c r="A96" t="s">
        <v>307</v>
      </c>
      <c r="B96" t="s">
        <v>19</v>
      </c>
      <c r="C96" t="s">
        <v>41</v>
      </c>
      <c r="D96" t="s">
        <v>42</v>
      </c>
      <c r="E96" s="5">
        <v>36.130000000000003</v>
      </c>
      <c r="F96" t="s">
        <v>51</v>
      </c>
      <c r="G96">
        <v>1</v>
      </c>
      <c r="H96" s="1">
        <v>45813</v>
      </c>
      <c r="I96" s="1" t="str">
        <f>TEXT(data[[#This Row],[OrderDate]],"mmm")</f>
        <v>Jun</v>
      </c>
      <c r="J96" s="6">
        <v>0.6694444444444444</v>
      </c>
      <c r="K96" s="6" t="str">
        <f>TEXT(data[[#This Row],[OrderTime]],"h")</f>
        <v>16</v>
      </c>
      <c r="L96" s="1">
        <v>45814</v>
      </c>
      <c r="M96" s="6">
        <v>0.83611111111111114</v>
      </c>
      <c r="N96" t="s">
        <v>139</v>
      </c>
      <c r="O96" t="s">
        <v>308</v>
      </c>
      <c r="P96" t="s">
        <v>36</v>
      </c>
      <c r="Q96" t="s">
        <v>53</v>
      </c>
      <c r="R96" t="s">
        <v>46</v>
      </c>
      <c r="S96" t="s">
        <v>28</v>
      </c>
      <c r="T96" t="s">
        <v>38</v>
      </c>
      <c r="U96" t="s">
        <v>30</v>
      </c>
      <c r="V96" s="5">
        <f>data[[#This Row],[PriceUSD]]*data[[#This Row],[Quantity]]</f>
        <v>36.130000000000003</v>
      </c>
      <c r="W96" s="7">
        <f>data[[#This Row],[OrderDate]] + TIME(VALUE(LEFT(data[[#This Row],[OrderTime]],2)), VALUE(RIGHT(data[[#This Row],[OrderTime]],2)), 0)</f>
        <v>45813.030555555553</v>
      </c>
      <c r="X96" s="7">
        <f>_xlfn.MINIFS(data[OrderDateTime], data[CustomerName], data[[#This Row],[CustomerName]])</f>
        <v>45508.030555555553</v>
      </c>
      <c r="Y96" t="str">
        <f>IF(data[[#This Row],[OrderDateTime]]=data[[#This Row],[FirstOrderDateTime]], "New", "Returning")</f>
        <v>Returning</v>
      </c>
      <c r="Z96" s="7">
        <f>data[[#This Row],[DeliveryDate]] + data[[#This Row],[DeliveryTime]]</f>
        <v>45814.836111111108</v>
      </c>
      <c r="AA96" s="7">
        <f>data[[#This Row],[OrderDateTime]] + 1</f>
        <v>45814.030555555553</v>
      </c>
      <c r="AB96" s="7" t="str">
        <f>IF(data[[#This Row],[DeliveryDateTime]] &lt;= data[[#This Row],[SLADue]], "On Time", "Late")</f>
        <v>Late</v>
      </c>
    </row>
    <row r="97" spans="1:28" x14ac:dyDescent="0.2">
      <c r="A97" t="s">
        <v>309</v>
      </c>
      <c r="B97" t="s">
        <v>19</v>
      </c>
      <c r="C97" t="s">
        <v>258</v>
      </c>
      <c r="D97" t="s">
        <v>259</v>
      </c>
      <c r="E97" s="5">
        <v>138.11000000000001</v>
      </c>
      <c r="F97" t="s">
        <v>182</v>
      </c>
      <c r="G97">
        <v>1</v>
      </c>
      <c r="H97" s="1">
        <v>45763</v>
      </c>
      <c r="I97" s="1" t="str">
        <f>TEXT(data[[#This Row],[OrderDate]],"mmm")</f>
        <v>Apr</v>
      </c>
      <c r="J97" s="6">
        <v>0.73124999999999996</v>
      </c>
      <c r="K97" s="6" t="str">
        <f>TEXT(data[[#This Row],[OrderTime]],"h")</f>
        <v>17</v>
      </c>
      <c r="L97" s="1">
        <v>45764</v>
      </c>
      <c r="M97" s="6">
        <v>0.8979166666666667</v>
      </c>
      <c r="N97" t="s">
        <v>310</v>
      </c>
      <c r="O97" t="s">
        <v>311</v>
      </c>
      <c r="P97" t="s">
        <v>180</v>
      </c>
      <c r="Q97" t="s">
        <v>53</v>
      </c>
      <c r="R97" t="s">
        <v>261</v>
      </c>
      <c r="S97" t="s">
        <v>28</v>
      </c>
      <c r="T97" t="s">
        <v>143</v>
      </c>
      <c r="U97" t="s">
        <v>30</v>
      </c>
      <c r="V97" s="5">
        <f>data[[#This Row],[PriceUSD]]*data[[#This Row],[Quantity]]</f>
        <v>138.11000000000001</v>
      </c>
      <c r="W97" s="7">
        <f>data[[#This Row],[OrderDate]] + TIME(VALUE(LEFT(data[[#This Row],[OrderTime]],2)), VALUE(RIGHT(data[[#This Row],[OrderTime]],2)), 0)</f>
        <v>45763.017361111109</v>
      </c>
      <c r="X97" s="7">
        <f>_xlfn.MINIFS(data[OrderDateTime], data[CustomerName], data[[#This Row],[CustomerName]])</f>
        <v>45513.046527777777</v>
      </c>
      <c r="Y97" t="str">
        <f>IF(data[[#This Row],[OrderDateTime]]=data[[#This Row],[FirstOrderDateTime]], "New", "Returning")</f>
        <v>Returning</v>
      </c>
      <c r="Z97" s="7">
        <f>data[[#This Row],[DeliveryDate]] + data[[#This Row],[DeliveryTime]]</f>
        <v>45764.897916666669</v>
      </c>
      <c r="AA97" s="7">
        <f>data[[#This Row],[OrderDateTime]] + 1</f>
        <v>45764.017361111109</v>
      </c>
      <c r="AB97" s="7" t="str">
        <f>IF(data[[#This Row],[DeliveryDateTime]] &lt;= data[[#This Row],[SLADue]], "On Time", "Late")</f>
        <v>Late</v>
      </c>
    </row>
    <row r="98" spans="1:28" x14ac:dyDescent="0.2">
      <c r="A98" t="s">
        <v>312</v>
      </c>
      <c r="B98" t="s">
        <v>19</v>
      </c>
      <c r="C98" t="s">
        <v>290</v>
      </c>
      <c r="D98" t="s">
        <v>291</v>
      </c>
      <c r="E98" s="5">
        <v>65.91</v>
      </c>
      <c r="F98" t="s">
        <v>22</v>
      </c>
      <c r="G98">
        <v>1</v>
      </c>
      <c r="H98" s="1">
        <v>45511</v>
      </c>
      <c r="I98" s="1" t="str">
        <f>TEXT(data[[#This Row],[OrderDate]],"mmm")</f>
        <v>Aug</v>
      </c>
      <c r="J98" s="6">
        <v>0.50277777777777777</v>
      </c>
      <c r="K98" s="6" t="str">
        <f>TEXT(data[[#This Row],[OrderTime]],"h")</f>
        <v>12</v>
      </c>
      <c r="L98" s="1">
        <v>45511</v>
      </c>
      <c r="M98" s="6">
        <v>0.71111111111111114</v>
      </c>
      <c r="N98" t="s">
        <v>292</v>
      </c>
      <c r="O98" t="s">
        <v>313</v>
      </c>
      <c r="P98" t="s">
        <v>77</v>
      </c>
      <c r="Q98" t="s">
        <v>53</v>
      </c>
      <c r="R98" t="s">
        <v>294</v>
      </c>
      <c r="S98" t="s">
        <v>47</v>
      </c>
      <c r="T98" t="s">
        <v>29</v>
      </c>
      <c r="U98" t="s">
        <v>30</v>
      </c>
      <c r="V98" s="5">
        <f>data[[#This Row],[PriceUSD]]*data[[#This Row],[Quantity]]</f>
        <v>65.91</v>
      </c>
      <c r="W98" s="7">
        <f>data[[#This Row],[OrderDate]] + TIME(VALUE(LEFT(data[[#This Row],[OrderTime]],2)), VALUE(RIGHT(data[[#This Row],[OrderTime]],2)), 0)</f>
        <v>45511.054166666669</v>
      </c>
      <c r="X98" s="7">
        <f>_xlfn.MINIFS(data[OrderDateTime], data[CustomerName], data[[#This Row],[CustomerName]])</f>
        <v>45511.054166666669</v>
      </c>
      <c r="Y98" t="str">
        <f>IF(data[[#This Row],[OrderDateTime]]=data[[#This Row],[FirstOrderDateTime]], "New", "Returning")</f>
        <v>New</v>
      </c>
      <c r="Z98" s="7">
        <f>data[[#This Row],[DeliveryDate]] + data[[#This Row],[DeliveryTime]]</f>
        <v>45511.711111111108</v>
      </c>
      <c r="AA98" s="7">
        <f>data[[#This Row],[OrderDateTime]] + 1</f>
        <v>45512.054166666669</v>
      </c>
      <c r="AB98" s="7" t="str">
        <f>IF(data[[#This Row],[DeliveryDateTime]] &lt;= data[[#This Row],[SLADue]], "On Time", "Late")</f>
        <v>On Time</v>
      </c>
    </row>
    <row r="99" spans="1:28" x14ac:dyDescent="0.2">
      <c r="A99" t="s">
        <v>314</v>
      </c>
      <c r="B99" t="s">
        <v>19</v>
      </c>
      <c r="C99" t="s">
        <v>258</v>
      </c>
      <c r="D99" t="s">
        <v>259</v>
      </c>
      <c r="E99" s="5">
        <v>122.47</v>
      </c>
      <c r="F99" t="s">
        <v>182</v>
      </c>
      <c r="G99">
        <v>3</v>
      </c>
      <c r="H99" s="1">
        <v>45557</v>
      </c>
      <c r="I99" s="1" t="str">
        <f>TEXT(data[[#This Row],[OrderDate]],"mmm")</f>
        <v>Sep</v>
      </c>
      <c r="J99" s="6">
        <v>0.49236111111111114</v>
      </c>
      <c r="K99" s="6" t="str">
        <f>TEXT(data[[#This Row],[OrderTime]],"h")</f>
        <v>11</v>
      </c>
      <c r="L99" s="1">
        <v>45558</v>
      </c>
      <c r="M99" s="6">
        <v>0.5756944444444444</v>
      </c>
      <c r="N99" t="s">
        <v>120</v>
      </c>
      <c r="O99" t="s">
        <v>315</v>
      </c>
      <c r="P99" t="s">
        <v>25</v>
      </c>
      <c r="Q99" t="s">
        <v>26</v>
      </c>
      <c r="R99" t="s">
        <v>261</v>
      </c>
      <c r="S99" t="s">
        <v>28</v>
      </c>
      <c r="T99" t="s">
        <v>106</v>
      </c>
      <c r="U99" t="s">
        <v>30</v>
      </c>
      <c r="V99" s="5">
        <f>data[[#This Row],[PriceUSD]]*data[[#This Row],[Quantity]]</f>
        <v>367.40999999999997</v>
      </c>
      <c r="W99" s="7">
        <f>data[[#This Row],[OrderDate]] + TIME(VALUE(LEFT(data[[#This Row],[OrderTime]],2)), VALUE(RIGHT(data[[#This Row],[OrderTime]],2)), 0)</f>
        <v>45557.007638888892</v>
      </c>
      <c r="X99" s="7">
        <f>_xlfn.MINIFS(data[OrderDateTime], data[CustomerName], data[[#This Row],[CustomerName]])</f>
        <v>45557.007638888892</v>
      </c>
      <c r="Y99" t="str">
        <f>IF(data[[#This Row],[OrderDateTime]]=data[[#This Row],[FirstOrderDateTime]], "New", "Returning")</f>
        <v>New</v>
      </c>
      <c r="Z99" s="7">
        <f>data[[#This Row],[DeliveryDate]] + data[[#This Row],[DeliveryTime]]</f>
        <v>45558.575694444444</v>
      </c>
      <c r="AA99" s="7">
        <f>data[[#This Row],[OrderDateTime]] + 1</f>
        <v>45558.007638888892</v>
      </c>
      <c r="AB99" s="7" t="str">
        <f>IF(data[[#This Row],[DeliveryDateTime]] &lt;= data[[#This Row],[SLADue]], "On Time", "Late")</f>
        <v>Late</v>
      </c>
    </row>
    <row r="100" spans="1:28" x14ac:dyDescent="0.2">
      <c r="A100" t="s">
        <v>316</v>
      </c>
      <c r="B100" t="s">
        <v>19</v>
      </c>
      <c r="C100" t="s">
        <v>126</v>
      </c>
      <c r="D100" t="s">
        <v>127</v>
      </c>
      <c r="E100" s="5">
        <v>21.87</v>
      </c>
      <c r="F100" t="s">
        <v>56</v>
      </c>
      <c r="G100">
        <v>2</v>
      </c>
      <c r="H100" s="1">
        <v>45840</v>
      </c>
      <c r="I100" s="1" t="str">
        <f>TEXT(data[[#This Row],[OrderDate]],"mmm")</f>
        <v>Jul</v>
      </c>
      <c r="J100" s="6">
        <v>0.78819444444444442</v>
      </c>
      <c r="K100" s="6" t="str">
        <f>TEXT(data[[#This Row],[OrderTime]],"h")</f>
        <v>18</v>
      </c>
      <c r="L100" s="1">
        <v>45841</v>
      </c>
      <c r="M100" s="6">
        <v>0.91319444444444442</v>
      </c>
      <c r="N100" t="s">
        <v>57</v>
      </c>
      <c r="O100" t="s">
        <v>227</v>
      </c>
      <c r="P100" t="s">
        <v>25</v>
      </c>
      <c r="Q100" t="s">
        <v>53</v>
      </c>
      <c r="R100" t="s">
        <v>129</v>
      </c>
      <c r="S100" t="s">
        <v>28</v>
      </c>
      <c r="T100" t="s">
        <v>29</v>
      </c>
      <c r="U100" t="s">
        <v>30</v>
      </c>
      <c r="V100" s="5">
        <f>data[[#This Row],[PriceUSD]]*data[[#This Row],[Quantity]]</f>
        <v>43.74</v>
      </c>
      <c r="W100" s="7">
        <f>data[[#This Row],[OrderDate]] + TIME(VALUE(LEFT(data[[#This Row],[OrderTime]],2)), VALUE(RIGHT(data[[#This Row],[OrderTime]],2)), 0)</f>
        <v>45840.030555555553</v>
      </c>
      <c r="X100" s="7">
        <f>_xlfn.MINIFS(data[OrderDateTime], data[CustomerName], data[[#This Row],[CustomerName]])</f>
        <v>45535.059027777781</v>
      </c>
      <c r="Y100" t="str">
        <f>IF(data[[#This Row],[OrderDateTime]]=data[[#This Row],[FirstOrderDateTime]], "New", "Returning")</f>
        <v>Returning</v>
      </c>
      <c r="Z100" s="7">
        <f>data[[#This Row],[DeliveryDate]] + data[[#This Row],[DeliveryTime]]</f>
        <v>45841.913194444445</v>
      </c>
      <c r="AA100" s="7">
        <f>data[[#This Row],[OrderDateTime]] + 1</f>
        <v>45841.030555555553</v>
      </c>
      <c r="AB100" s="7" t="str">
        <f>IF(data[[#This Row],[DeliveryDateTime]] &lt;= data[[#This Row],[SLADue]], "On Time", "Late")</f>
        <v>Late</v>
      </c>
    </row>
    <row r="101" spans="1:28" x14ac:dyDescent="0.2">
      <c r="A101" t="s">
        <v>317</v>
      </c>
      <c r="B101" t="s">
        <v>19</v>
      </c>
      <c r="C101" t="s">
        <v>20</v>
      </c>
      <c r="D101" t="s">
        <v>21</v>
      </c>
      <c r="E101" s="5">
        <v>15.24</v>
      </c>
      <c r="F101" t="s">
        <v>43</v>
      </c>
      <c r="G101">
        <v>1</v>
      </c>
      <c r="H101" s="1">
        <v>45864</v>
      </c>
      <c r="I101" s="1" t="str">
        <f>TEXT(data[[#This Row],[OrderDate]],"mmm")</f>
        <v>Jul</v>
      </c>
      <c r="J101" s="6">
        <v>0.80347222222222225</v>
      </c>
      <c r="K101" s="6" t="str">
        <f>TEXT(data[[#This Row],[OrderTime]],"h")</f>
        <v>19</v>
      </c>
      <c r="L101" s="1">
        <v>45865</v>
      </c>
      <c r="M101" s="6">
        <v>0.88680555555555551</v>
      </c>
      <c r="N101" t="s">
        <v>75</v>
      </c>
      <c r="O101" t="s">
        <v>318</v>
      </c>
      <c r="P101" t="s">
        <v>25</v>
      </c>
      <c r="Q101" t="s">
        <v>26</v>
      </c>
      <c r="R101" t="s">
        <v>27</v>
      </c>
      <c r="S101" t="s">
        <v>28</v>
      </c>
      <c r="T101" t="s">
        <v>106</v>
      </c>
      <c r="U101" t="s">
        <v>30</v>
      </c>
      <c r="V101" s="5">
        <f>data[[#This Row],[PriceUSD]]*data[[#This Row],[Quantity]]</f>
        <v>15.24</v>
      </c>
      <c r="W101" s="7">
        <f>data[[#This Row],[OrderDate]] + TIME(VALUE(LEFT(data[[#This Row],[OrderTime]],2)), VALUE(RIGHT(data[[#This Row],[OrderTime]],2)), 0)</f>
        <v>45864.015277777777</v>
      </c>
      <c r="X101" s="7">
        <f>_xlfn.MINIFS(data[OrderDateTime], data[CustomerName], data[[#This Row],[CustomerName]])</f>
        <v>45528.054166666669</v>
      </c>
      <c r="Y101" t="str">
        <f>IF(data[[#This Row],[OrderDateTime]]=data[[#This Row],[FirstOrderDateTime]], "New", "Returning")</f>
        <v>Returning</v>
      </c>
      <c r="Z101" s="7">
        <f>data[[#This Row],[DeliveryDate]] + data[[#This Row],[DeliveryTime]]</f>
        <v>45865.886805555558</v>
      </c>
      <c r="AA101" s="7">
        <f>data[[#This Row],[OrderDateTime]] + 1</f>
        <v>45865.015277777777</v>
      </c>
      <c r="AB101" s="7" t="str">
        <f>IF(data[[#This Row],[DeliveryDateTime]] &lt;= data[[#This Row],[SLADue]], "On Time", "Late")</f>
        <v>Late</v>
      </c>
    </row>
    <row r="102" spans="1:28" x14ac:dyDescent="0.2">
      <c r="A102" t="s">
        <v>319</v>
      </c>
      <c r="B102" t="s">
        <v>19</v>
      </c>
      <c r="C102" t="s">
        <v>117</v>
      </c>
      <c r="D102" t="s">
        <v>118</v>
      </c>
      <c r="E102" s="5">
        <v>75.36</v>
      </c>
      <c r="F102" t="s">
        <v>94</v>
      </c>
      <c r="G102">
        <v>3</v>
      </c>
      <c r="H102" s="1">
        <v>45677</v>
      </c>
      <c r="I102" s="1" t="str">
        <f>TEXT(data[[#This Row],[OrderDate]],"mmm")</f>
        <v>Jan</v>
      </c>
      <c r="J102" s="6">
        <v>0.50138888888888888</v>
      </c>
      <c r="K102" s="6" t="str">
        <f>TEXT(data[[#This Row],[OrderTime]],"h")</f>
        <v>12</v>
      </c>
      <c r="L102" s="1">
        <v>45678</v>
      </c>
      <c r="M102" s="6">
        <v>0.50138888888888888</v>
      </c>
      <c r="N102" t="s">
        <v>213</v>
      </c>
      <c r="O102" t="s">
        <v>320</v>
      </c>
      <c r="P102" t="s">
        <v>36</v>
      </c>
      <c r="Q102" t="s">
        <v>26</v>
      </c>
      <c r="R102" t="s">
        <v>66</v>
      </c>
      <c r="S102" t="s">
        <v>28</v>
      </c>
      <c r="T102" t="s">
        <v>136</v>
      </c>
      <c r="U102" t="s">
        <v>30</v>
      </c>
      <c r="V102" s="5">
        <f>data[[#This Row],[PriceUSD]]*data[[#This Row],[Quantity]]</f>
        <v>226.07999999999998</v>
      </c>
      <c r="W102" s="7">
        <f>data[[#This Row],[OrderDate]] + TIME(VALUE(LEFT(data[[#This Row],[OrderTime]],2)), VALUE(RIGHT(data[[#This Row],[OrderTime]],2)), 0)</f>
        <v>45677.061805555553</v>
      </c>
      <c r="X102" s="7">
        <f>_xlfn.MINIFS(data[OrderDateTime], data[CustomerName], data[[#This Row],[CustomerName]])</f>
        <v>45548.038888888892</v>
      </c>
      <c r="Y102" t="str">
        <f>IF(data[[#This Row],[OrderDateTime]]=data[[#This Row],[FirstOrderDateTime]], "New", "Returning")</f>
        <v>Returning</v>
      </c>
      <c r="Z102" s="7">
        <f>data[[#This Row],[DeliveryDate]] + data[[#This Row],[DeliveryTime]]</f>
        <v>45678.501388888886</v>
      </c>
      <c r="AA102" s="7">
        <f>data[[#This Row],[OrderDateTime]] + 1</f>
        <v>45678.061805555553</v>
      </c>
      <c r="AB102" s="7" t="str">
        <f>IF(data[[#This Row],[DeliveryDateTime]] &lt;= data[[#This Row],[SLADue]], "On Time", "Late")</f>
        <v>Late</v>
      </c>
    </row>
    <row r="103" spans="1:28" x14ac:dyDescent="0.2">
      <c r="A103" t="s">
        <v>321</v>
      </c>
      <c r="B103" t="s">
        <v>19</v>
      </c>
      <c r="C103" t="s">
        <v>126</v>
      </c>
      <c r="D103" t="s">
        <v>127</v>
      </c>
      <c r="E103" s="5">
        <v>26.34</v>
      </c>
      <c r="F103" t="s">
        <v>56</v>
      </c>
      <c r="G103">
        <v>1</v>
      </c>
      <c r="H103" s="1">
        <v>45517</v>
      </c>
      <c r="I103" s="1" t="str">
        <f>TEXT(data[[#This Row],[OrderDate]],"mmm")</f>
        <v>Aug</v>
      </c>
      <c r="J103" s="6">
        <v>0.48472222222222222</v>
      </c>
      <c r="K103" s="6" t="str">
        <f>TEXT(data[[#This Row],[OrderTime]],"h")</f>
        <v>11</v>
      </c>
      <c r="L103" s="1">
        <v>45518</v>
      </c>
      <c r="M103" s="6">
        <v>0.56805555555555554</v>
      </c>
      <c r="N103" t="s">
        <v>23</v>
      </c>
      <c r="O103" t="s">
        <v>322</v>
      </c>
      <c r="P103" t="s">
        <v>25</v>
      </c>
      <c r="Q103" t="s">
        <v>53</v>
      </c>
      <c r="R103" t="s">
        <v>129</v>
      </c>
      <c r="S103" t="s">
        <v>28</v>
      </c>
      <c r="T103" t="s">
        <v>29</v>
      </c>
      <c r="U103" t="s">
        <v>39</v>
      </c>
      <c r="V103" s="5">
        <f>data[[#This Row],[PriceUSD]]*data[[#This Row],[Quantity]]</f>
        <v>26.34</v>
      </c>
      <c r="W103" s="7">
        <f>data[[#This Row],[OrderDate]] + TIME(VALUE(LEFT(data[[#This Row],[OrderTime]],2)), VALUE(RIGHT(data[[#This Row],[OrderTime]],2)), 0)</f>
        <v>45517.015277777777</v>
      </c>
      <c r="X103" s="7">
        <f>_xlfn.MINIFS(data[OrderDateTime], data[CustomerName], data[[#This Row],[CustomerName]])</f>
        <v>45508.015277777777</v>
      </c>
      <c r="Y103" t="str">
        <f>IF(data[[#This Row],[OrderDateTime]]=data[[#This Row],[FirstOrderDateTime]], "New", "Returning")</f>
        <v>Returning</v>
      </c>
      <c r="Z103" s="7">
        <f>data[[#This Row],[DeliveryDate]] + data[[#This Row],[DeliveryTime]]</f>
        <v>45518.568055555559</v>
      </c>
      <c r="AA103" s="7">
        <f>data[[#This Row],[OrderDateTime]] + 1</f>
        <v>45518.015277777777</v>
      </c>
      <c r="AB103" s="7" t="str">
        <f>IF(data[[#This Row],[DeliveryDateTime]] &lt;= data[[#This Row],[SLADue]], "On Time", "Late")</f>
        <v>Late</v>
      </c>
    </row>
    <row r="104" spans="1:28" x14ac:dyDescent="0.2">
      <c r="A104" t="s">
        <v>323</v>
      </c>
      <c r="B104" t="s">
        <v>19</v>
      </c>
      <c r="C104" t="s">
        <v>101</v>
      </c>
      <c r="D104" t="s">
        <v>102</v>
      </c>
      <c r="E104" s="5">
        <v>28.95</v>
      </c>
      <c r="F104" t="s">
        <v>63</v>
      </c>
      <c r="G104">
        <v>1</v>
      </c>
      <c r="H104" s="1">
        <v>45728</v>
      </c>
      <c r="I104" s="1" t="str">
        <f>TEXT(data[[#This Row],[OrderDate]],"mmm")</f>
        <v>Mar</v>
      </c>
      <c r="J104" s="6">
        <v>0.47430555555555554</v>
      </c>
      <c r="K104" s="6" t="str">
        <f>TEXT(data[[#This Row],[OrderTime]],"h")</f>
        <v>11</v>
      </c>
      <c r="L104" s="1">
        <v>45728</v>
      </c>
      <c r="M104" s="6">
        <v>0.76597222222222228</v>
      </c>
      <c r="N104" t="s">
        <v>23</v>
      </c>
      <c r="O104" t="s">
        <v>324</v>
      </c>
      <c r="P104" t="s">
        <v>25</v>
      </c>
      <c r="Q104" t="s">
        <v>53</v>
      </c>
      <c r="R104" t="s">
        <v>83</v>
      </c>
      <c r="S104" t="s">
        <v>47</v>
      </c>
      <c r="T104" t="s">
        <v>38</v>
      </c>
      <c r="U104" t="s">
        <v>39</v>
      </c>
      <c r="V104" s="5">
        <f>data[[#This Row],[PriceUSD]]*data[[#This Row],[Quantity]]</f>
        <v>28.95</v>
      </c>
      <c r="W104" s="7">
        <f>data[[#This Row],[OrderDate]] + TIME(VALUE(LEFT(data[[#This Row],[OrderTime]],2)), VALUE(RIGHT(data[[#This Row],[OrderTime]],2)), 0)</f>
        <v>45728.038888888892</v>
      </c>
      <c r="X104" s="7">
        <f>_xlfn.MINIFS(data[OrderDateTime], data[CustomerName], data[[#This Row],[CustomerName]])</f>
        <v>45593.038888888892</v>
      </c>
      <c r="Y104" t="str">
        <f>IF(data[[#This Row],[OrderDateTime]]=data[[#This Row],[FirstOrderDateTime]], "New", "Returning")</f>
        <v>Returning</v>
      </c>
      <c r="Z104" s="7">
        <f>data[[#This Row],[DeliveryDate]] + data[[#This Row],[DeliveryTime]]</f>
        <v>45728.765972222223</v>
      </c>
      <c r="AA104" s="7">
        <f>data[[#This Row],[OrderDateTime]] + 1</f>
        <v>45729.038888888892</v>
      </c>
      <c r="AB104" s="7" t="str">
        <f>IF(data[[#This Row],[DeliveryDateTime]] &lt;= data[[#This Row],[SLADue]], "On Time", "Late")</f>
        <v>On Time</v>
      </c>
    </row>
    <row r="105" spans="1:28" x14ac:dyDescent="0.2">
      <c r="A105" t="s">
        <v>325</v>
      </c>
      <c r="B105" t="s">
        <v>19</v>
      </c>
      <c r="C105" t="s">
        <v>258</v>
      </c>
      <c r="D105" t="s">
        <v>259</v>
      </c>
      <c r="E105" s="5">
        <v>122.89</v>
      </c>
      <c r="F105" t="s">
        <v>119</v>
      </c>
      <c r="G105">
        <v>2</v>
      </c>
      <c r="H105" s="1">
        <v>45774</v>
      </c>
      <c r="I105" s="1" t="str">
        <f>TEXT(data[[#This Row],[OrderDate]],"mmm")</f>
        <v>Apr</v>
      </c>
      <c r="J105" s="6">
        <v>0.85486111111111107</v>
      </c>
      <c r="K105" s="6" t="str">
        <f>TEXT(data[[#This Row],[OrderTime]],"h")</f>
        <v>20</v>
      </c>
      <c r="L105" s="1">
        <v>45776</v>
      </c>
      <c r="M105" s="6">
        <v>0.75347222222222221</v>
      </c>
      <c r="N105" t="s">
        <v>326</v>
      </c>
      <c r="O105" t="s">
        <v>327</v>
      </c>
      <c r="P105" t="s">
        <v>202</v>
      </c>
      <c r="Q105" t="s">
        <v>53</v>
      </c>
      <c r="R105" t="s">
        <v>261</v>
      </c>
      <c r="S105" t="s">
        <v>105</v>
      </c>
      <c r="T105" t="s">
        <v>29</v>
      </c>
      <c r="U105" t="s">
        <v>30</v>
      </c>
      <c r="V105" s="5">
        <f>data[[#This Row],[PriceUSD]]*data[[#This Row],[Quantity]]</f>
        <v>245.78</v>
      </c>
      <c r="W105" s="7">
        <f>data[[#This Row],[OrderDate]] + TIME(VALUE(LEFT(data[[#This Row],[OrderTime]],2)), VALUE(RIGHT(data[[#This Row],[OrderTime]],2)), 0)</f>
        <v>45774.007638888892</v>
      </c>
      <c r="X105" s="7">
        <f>_xlfn.MINIFS(data[OrderDateTime], data[CustomerName], data[[#This Row],[CustomerName]])</f>
        <v>45507.017361111109</v>
      </c>
      <c r="Y105" t="str">
        <f>IF(data[[#This Row],[OrderDateTime]]=data[[#This Row],[FirstOrderDateTime]], "New", "Returning")</f>
        <v>Returning</v>
      </c>
      <c r="Z105" s="7">
        <f>data[[#This Row],[DeliveryDate]] + data[[#This Row],[DeliveryTime]]</f>
        <v>45776.753472222219</v>
      </c>
      <c r="AA105" s="7">
        <f>data[[#This Row],[OrderDateTime]] + 1</f>
        <v>45775.007638888892</v>
      </c>
      <c r="AB105" s="7" t="str">
        <f>IF(data[[#This Row],[DeliveryDateTime]] &lt;= data[[#This Row],[SLADue]], "On Time", "Late")</f>
        <v>Late</v>
      </c>
    </row>
    <row r="106" spans="1:28" x14ac:dyDescent="0.2">
      <c r="A106" t="s">
        <v>328</v>
      </c>
      <c r="B106" t="s">
        <v>19</v>
      </c>
      <c r="C106" t="s">
        <v>92</v>
      </c>
      <c r="D106" t="s">
        <v>93</v>
      </c>
      <c r="E106" s="5">
        <v>77.05</v>
      </c>
      <c r="F106" t="s">
        <v>94</v>
      </c>
      <c r="G106">
        <v>3</v>
      </c>
      <c r="H106" s="1">
        <v>45621</v>
      </c>
      <c r="I106" s="1" t="str">
        <f>TEXT(data[[#This Row],[OrderDate]],"mmm")</f>
        <v>Nov</v>
      </c>
      <c r="J106" s="6">
        <v>0.82291666666666663</v>
      </c>
      <c r="K106" s="6" t="str">
        <f>TEXT(data[[#This Row],[OrderTime]],"h")</f>
        <v>19</v>
      </c>
      <c r="L106" s="1">
        <v>45622</v>
      </c>
      <c r="M106" s="6">
        <v>0.86458333333333337</v>
      </c>
      <c r="N106" t="s">
        <v>34</v>
      </c>
      <c r="O106" t="s">
        <v>329</v>
      </c>
      <c r="P106" t="s">
        <v>36</v>
      </c>
      <c r="Q106" t="s">
        <v>26</v>
      </c>
      <c r="R106" t="s">
        <v>66</v>
      </c>
      <c r="S106" t="s">
        <v>28</v>
      </c>
      <c r="T106" t="s">
        <v>29</v>
      </c>
      <c r="U106" t="s">
        <v>30</v>
      </c>
      <c r="V106" s="5">
        <f>data[[#This Row],[PriceUSD]]*data[[#This Row],[Quantity]]</f>
        <v>231.14999999999998</v>
      </c>
      <c r="W106" s="7">
        <f>data[[#This Row],[OrderDate]] + TIME(VALUE(LEFT(data[[#This Row],[OrderTime]],2)), VALUE(RIGHT(data[[#This Row],[OrderTime]],2)), 0)</f>
        <v>45621.046527777777</v>
      </c>
      <c r="X106" s="7">
        <f>_xlfn.MINIFS(data[OrderDateTime], data[CustomerName], data[[#This Row],[CustomerName]])</f>
        <v>45621.046527777777</v>
      </c>
      <c r="Y106" t="str">
        <f>IF(data[[#This Row],[OrderDateTime]]=data[[#This Row],[FirstOrderDateTime]], "New", "Returning")</f>
        <v>New</v>
      </c>
      <c r="Z106" s="7">
        <f>data[[#This Row],[DeliveryDate]] + data[[#This Row],[DeliveryTime]]</f>
        <v>45622.864583333336</v>
      </c>
      <c r="AA106" s="7">
        <f>data[[#This Row],[OrderDateTime]] + 1</f>
        <v>45622.046527777777</v>
      </c>
      <c r="AB106" s="7" t="str">
        <f>IF(data[[#This Row],[DeliveryDateTime]] &lt;= data[[#This Row],[SLADue]], "On Time", "Late")</f>
        <v>Late</v>
      </c>
    </row>
    <row r="107" spans="1:28" x14ac:dyDescent="0.2">
      <c r="A107" t="s">
        <v>330</v>
      </c>
      <c r="B107" t="s">
        <v>19</v>
      </c>
      <c r="C107" t="s">
        <v>258</v>
      </c>
      <c r="D107" t="s">
        <v>259</v>
      </c>
      <c r="E107" s="5">
        <v>130.97</v>
      </c>
      <c r="F107" t="s">
        <v>182</v>
      </c>
      <c r="G107">
        <v>1</v>
      </c>
      <c r="H107" s="1">
        <v>45727</v>
      </c>
      <c r="I107" s="1" t="str">
        <f>TEXT(data[[#This Row],[OrderDate]],"mmm")</f>
        <v>Mar</v>
      </c>
      <c r="J107" s="6">
        <v>0.53541666666666665</v>
      </c>
      <c r="K107" s="6" t="str">
        <f>TEXT(data[[#This Row],[OrderTime]],"h")</f>
        <v>12</v>
      </c>
      <c r="L107" s="1">
        <v>45727</v>
      </c>
      <c r="M107" s="6">
        <v>0.78541666666666665</v>
      </c>
      <c r="N107" t="s">
        <v>139</v>
      </c>
      <c r="O107" t="s">
        <v>331</v>
      </c>
      <c r="P107" t="s">
        <v>36</v>
      </c>
      <c r="Q107" t="s">
        <v>53</v>
      </c>
      <c r="R107" t="s">
        <v>261</v>
      </c>
      <c r="S107" t="s">
        <v>47</v>
      </c>
      <c r="T107" t="s">
        <v>106</v>
      </c>
      <c r="U107" t="s">
        <v>30</v>
      </c>
      <c r="V107" s="5">
        <f>data[[#This Row],[PriceUSD]]*data[[#This Row],[Quantity]]</f>
        <v>130.97</v>
      </c>
      <c r="W107" s="7">
        <f>data[[#This Row],[OrderDate]] + TIME(VALUE(LEFT(data[[#This Row],[OrderTime]],2)), VALUE(RIGHT(data[[#This Row],[OrderTime]],2)), 0)</f>
        <v>45727.046527777777</v>
      </c>
      <c r="X107" s="7">
        <f>_xlfn.MINIFS(data[OrderDateTime], data[CustomerName], data[[#This Row],[CustomerName]])</f>
        <v>45554.061805555553</v>
      </c>
      <c r="Y107" t="str">
        <f>IF(data[[#This Row],[OrderDateTime]]=data[[#This Row],[FirstOrderDateTime]], "New", "Returning")</f>
        <v>Returning</v>
      </c>
      <c r="Z107" s="7">
        <f>data[[#This Row],[DeliveryDate]] + data[[#This Row],[DeliveryTime]]</f>
        <v>45727.785416666666</v>
      </c>
      <c r="AA107" s="7">
        <f>data[[#This Row],[OrderDateTime]] + 1</f>
        <v>45728.046527777777</v>
      </c>
      <c r="AB107" s="7" t="str">
        <f>IF(data[[#This Row],[DeliveryDateTime]] &lt;= data[[#This Row],[SLADue]], "On Time", "Late")</f>
        <v>On Time</v>
      </c>
    </row>
    <row r="108" spans="1:28" x14ac:dyDescent="0.2">
      <c r="A108" t="s">
        <v>332</v>
      </c>
      <c r="B108" t="s">
        <v>19</v>
      </c>
      <c r="C108" t="s">
        <v>41</v>
      </c>
      <c r="D108" t="s">
        <v>42</v>
      </c>
      <c r="E108" s="5">
        <v>37.11</v>
      </c>
      <c r="F108" t="s">
        <v>74</v>
      </c>
      <c r="G108">
        <v>3</v>
      </c>
      <c r="H108" s="1">
        <v>45769</v>
      </c>
      <c r="I108" s="1" t="str">
        <f>TEXT(data[[#This Row],[OrderDate]],"mmm")</f>
        <v>Apr</v>
      </c>
      <c r="J108" s="6">
        <v>0.58888888888888891</v>
      </c>
      <c r="K108" s="6" t="str">
        <f>TEXT(data[[#This Row],[OrderTime]],"h")</f>
        <v>14</v>
      </c>
      <c r="L108" s="1">
        <v>45769</v>
      </c>
      <c r="M108" s="6">
        <v>0.88055555555555554</v>
      </c>
      <c r="N108" t="s">
        <v>112</v>
      </c>
      <c r="O108" t="s">
        <v>333</v>
      </c>
      <c r="P108" t="s">
        <v>36</v>
      </c>
      <c r="Q108" t="s">
        <v>26</v>
      </c>
      <c r="R108" t="s">
        <v>46</v>
      </c>
      <c r="S108" t="s">
        <v>47</v>
      </c>
      <c r="T108" t="s">
        <v>38</v>
      </c>
      <c r="U108" t="s">
        <v>30</v>
      </c>
      <c r="V108" s="5">
        <f>data[[#This Row],[PriceUSD]]*data[[#This Row],[Quantity]]</f>
        <v>111.33</v>
      </c>
      <c r="W108" s="7">
        <f>data[[#This Row],[OrderDate]] + TIME(VALUE(LEFT(data[[#This Row],[OrderTime]],2)), VALUE(RIGHT(data[[#This Row],[OrderTime]],2)), 0)</f>
        <v>45769.061805555553</v>
      </c>
      <c r="X108" s="7">
        <f>_xlfn.MINIFS(data[OrderDateTime], data[CustomerName], data[[#This Row],[CustomerName]])</f>
        <v>45513.007638888892</v>
      </c>
      <c r="Y108" t="str">
        <f>IF(data[[#This Row],[OrderDateTime]]=data[[#This Row],[FirstOrderDateTime]], "New", "Returning")</f>
        <v>Returning</v>
      </c>
      <c r="Z108" s="7">
        <f>data[[#This Row],[DeliveryDate]] + data[[#This Row],[DeliveryTime]]</f>
        <v>45769.880555555559</v>
      </c>
      <c r="AA108" s="7">
        <f>data[[#This Row],[OrderDateTime]] + 1</f>
        <v>45770.061805555553</v>
      </c>
      <c r="AB108" s="7" t="str">
        <f>IF(data[[#This Row],[DeliveryDateTime]] &lt;= data[[#This Row],[SLADue]], "On Time", "Late")</f>
        <v>On Time</v>
      </c>
    </row>
    <row r="109" spans="1:28" x14ac:dyDescent="0.2">
      <c r="A109" t="s">
        <v>334</v>
      </c>
      <c r="B109" t="s">
        <v>19</v>
      </c>
      <c r="C109" t="s">
        <v>69</v>
      </c>
      <c r="D109" t="s">
        <v>70</v>
      </c>
      <c r="E109" s="5">
        <v>58.48</v>
      </c>
      <c r="F109" t="s">
        <v>74</v>
      </c>
      <c r="G109">
        <v>1</v>
      </c>
      <c r="H109" s="1">
        <v>45780</v>
      </c>
      <c r="I109" s="1" t="str">
        <f>TEXT(data[[#This Row],[OrderDate]],"mmm")</f>
        <v>May</v>
      </c>
      <c r="J109" s="6">
        <v>0.43958333333333333</v>
      </c>
      <c r="K109" s="6" t="str">
        <f>TEXT(data[[#This Row],[OrderTime]],"h")</f>
        <v>10</v>
      </c>
      <c r="L109" s="1">
        <v>45781</v>
      </c>
      <c r="M109" s="6">
        <v>0.60624999999999996</v>
      </c>
      <c r="N109" t="s">
        <v>175</v>
      </c>
      <c r="O109" t="s">
        <v>335</v>
      </c>
      <c r="P109" t="s">
        <v>25</v>
      </c>
      <c r="Q109" t="s">
        <v>53</v>
      </c>
      <c r="R109" t="s">
        <v>37</v>
      </c>
      <c r="S109" t="s">
        <v>28</v>
      </c>
      <c r="T109" t="s">
        <v>38</v>
      </c>
      <c r="U109" t="s">
        <v>39</v>
      </c>
      <c r="V109" s="5">
        <f>data[[#This Row],[PriceUSD]]*data[[#This Row],[Quantity]]</f>
        <v>58.48</v>
      </c>
      <c r="W109" s="7">
        <f>data[[#This Row],[OrderDate]] + TIME(VALUE(LEFT(data[[#This Row],[OrderTime]],2)), VALUE(RIGHT(data[[#This Row],[OrderTime]],2)), 0)</f>
        <v>45780.022916666669</v>
      </c>
      <c r="X109" s="7">
        <f>_xlfn.MINIFS(data[OrderDateTime], data[CustomerName], data[[#This Row],[CustomerName]])</f>
        <v>45530.061805555553</v>
      </c>
      <c r="Y109" t="str">
        <f>IF(data[[#This Row],[OrderDateTime]]=data[[#This Row],[FirstOrderDateTime]], "New", "Returning")</f>
        <v>Returning</v>
      </c>
      <c r="Z109" s="7">
        <f>data[[#This Row],[DeliveryDate]] + data[[#This Row],[DeliveryTime]]</f>
        <v>45781.606249999997</v>
      </c>
      <c r="AA109" s="7">
        <f>data[[#This Row],[OrderDateTime]] + 1</f>
        <v>45781.022916666669</v>
      </c>
      <c r="AB109" s="7" t="str">
        <f>IF(data[[#This Row],[DeliveryDateTime]] &lt;= data[[#This Row],[SLADue]], "On Time", "Late")</f>
        <v>Late</v>
      </c>
    </row>
    <row r="110" spans="1:28" x14ac:dyDescent="0.2">
      <c r="A110" t="s">
        <v>336</v>
      </c>
      <c r="B110" t="s">
        <v>19</v>
      </c>
      <c r="C110" t="s">
        <v>41</v>
      </c>
      <c r="D110" t="s">
        <v>42</v>
      </c>
      <c r="E110" s="5">
        <v>32.450000000000003</v>
      </c>
      <c r="F110" t="s">
        <v>43</v>
      </c>
      <c r="G110">
        <v>1</v>
      </c>
      <c r="H110" s="1">
        <v>45785</v>
      </c>
      <c r="I110" s="1" t="str">
        <f>TEXT(data[[#This Row],[OrderDate]],"mmm")</f>
        <v>May</v>
      </c>
      <c r="J110" s="6">
        <v>0.84791666666666665</v>
      </c>
      <c r="K110" s="6" t="str">
        <f>TEXT(data[[#This Row],[OrderTime]],"h")</f>
        <v>20</v>
      </c>
      <c r="L110" s="1">
        <v>45787</v>
      </c>
      <c r="M110" s="6">
        <v>0.84444444444444444</v>
      </c>
      <c r="N110" t="s">
        <v>120</v>
      </c>
      <c r="O110" t="s">
        <v>65</v>
      </c>
      <c r="P110" t="s">
        <v>25</v>
      </c>
      <c r="Q110" t="s">
        <v>53</v>
      </c>
      <c r="R110" t="s">
        <v>46</v>
      </c>
      <c r="S110" t="s">
        <v>105</v>
      </c>
      <c r="T110" t="s">
        <v>29</v>
      </c>
      <c r="U110" t="s">
        <v>39</v>
      </c>
      <c r="V110" s="5">
        <f>data[[#This Row],[PriceUSD]]*data[[#This Row],[Quantity]]</f>
        <v>32.450000000000003</v>
      </c>
      <c r="W110" s="7">
        <f>data[[#This Row],[OrderDate]] + TIME(VALUE(LEFT(data[[#This Row],[OrderTime]],2)), VALUE(RIGHT(data[[#This Row],[OrderTime]],2)), 0)</f>
        <v>45785.046527777777</v>
      </c>
      <c r="X110" s="7">
        <f>_xlfn.MINIFS(data[OrderDateTime], data[CustomerName], data[[#This Row],[CustomerName]])</f>
        <v>45505.030555555553</v>
      </c>
      <c r="Y110" t="str">
        <f>IF(data[[#This Row],[OrderDateTime]]=data[[#This Row],[FirstOrderDateTime]], "New", "Returning")</f>
        <v>Returning</v>
      </c>
      <c r="Z110" s="7">
        <f>data[[#This Row],[DeliveryDate]] + data[[#This Row],[DeliveryTime]]</f>
        <v>45787.844444444447</v>
      </c>
      <c r="AA110" s="7">
        <f>data[[#This Row],[OrderDateTime]] + 1</f>
        <v>45786.046527777777</v>
      </c>
      <c r="AB110" s="7" t="str">
        <f>IF(data[[#This Row],[DeliveryDateTime]] &lt;= data[[#This Row],[SLADue]], "On Time", "Late")</f>
        <v>Late</v>
      </c>
    </row>
    <row r="111" spans="1:28" x14ac:dyDescent="0.2">
      <c r="A111" t="s">
        <v>337</v>
      </c>
      <c r="B111" t="s">
        <v>19</v>
      </c>
      <c r="C111" t="s">
        <v>92</v>
      </c>
      <c r="D111" t="s">
        <v>93</v>
      </c>
      <c r="E111" s="5">
        <v>94.54</v>
      </c>
      <c r="F111" t="s">
        <v>81</v>
      </c>
      <c r="G111">
        <v>1</v>
      </c>
      <c r="H111" s="1">
        <v>45617</v>
      </c>
      <c r="I111" s="1" t="str">
        <f>TEXT(data[[#This Row],[OrderDate]],"mmm")</f>
        <v>Nov</v>
      </c>
      <c r="J111" s="6">
        <v>0.72152777777777777</v>
      </c>
      <c r="K111" s="6" t="str">
        <f>TEXT(data[[#This Row],[OrderTime]],"h")</f>
        <v>17</v>
      </c>
      <c r="L111" s="1">
        <v>45618</v>
      </c>
      <c r="M111" s="6">
        <v>0.72152777777777777</v>
      </c>
      <c r="N111" t="s">
        <v>88</v>
      </c>
      <c r="O111" t="s">
        <v>300</v>
      </c>
      <c r="P111" t="s">
        <v>25</v>
      </c>
      <c r="Q111" t="s">
        <v>26</v>
      </c>
      <c r="R111" t="s">
        <v>66</v>
      </c>
      <c r="S111" t="s">
        <v>28</v>
      </c>
      <c r="T111" t="s">
        <v>38</v>
      </c>
      <c r="U111" t="s">
        <v>67</v>
      </c>
      <c r="V111" s="5">
        <f>data[[#This Row],[PriceUSD]]*data[[#This Row],[Quantity]]</f>
        <v>94.54</v>
      </c>
      <c r="W111" s="7">
        <f>data[[#This Row],[OrderDate]] + TIME(VALUE(LEFT(data[[#This Row],[OrderTime]],2)), VALUE(RIGHT(data[[#This Row],[OrderTime]],2)), 0)</f>
        <v>45617.054166666669</v>
      </c>
      <c r="X111" s="7">
        <f>_xlfn.MINIFS(data[OrderDateTime], data[CustomerName], data[[#This Row],[CustomerName]])</f>
        <v>45507.007638888892</v>
      </c>
      <c r="Y111" t="str">
        <f>IF(data[[#This Row],[OrderDateTime]]=data[[#This Row],[FirstOrderDateTime]], "New", "Returning")</f>
        <v>Returning</v>
      </c>
      <c r="Z111" s="7">
        <f>data[[#This Row],[DeliveryDate]] + data[[#This Row],[DeliveryTime]]</f>
        <v>45618.72152777778</v>
      </c>
      <c r="AA111" s="7">
        <f>data[[#This Row],[OrderDateTime]] + 1</f>
        <v>45618.054166666669</v>
      </c>
      <c r="AB111" s="7" t="str">
        <f>IF(data[[#This Row],[DeliveryDateTime]] &lt;= data[[#This Row],[SLADue]], "On Time", "Late")</f>
        <v>Late</v>
      </c>
    </row>
    <row r="112" spans="1:28" x14ac:dyDescent="0.2">
      <c r="A112" t="s">
        <v>338</v>
      </c>
      <c r="B112" t="s">
        <v>19</v>
      </c>
      <c r="C112" t="s">
        <v>32</v>
      </c>
      <c r="D112" t="s">
        <v>33</v>
      </c>
      <c r="E112" s="5">
        <v>43.5</v>
      </c>
      <c r="F112" t="s">
        <v>22</v>
      </c>
      <c r="G112">
        <v>1</v>
      </c>
      <c r="H112" s="1">
        <v>45629</v>
      </c>
      <c r="I112" s="1" t="str">
        <f>TEXT(data[[#This Row],[OrderDate]],"mmm")</f>
        <v>Dec</v>
      </c>
      <c r="J112" s="6">
        <v>0.78819444444444442</v>
      </c>
      <c r="K112" s="6" t="str">
        <f>TEXT(data[[#This Row],[OrderTime]],"h")</f>
        <v>18</v>
      </c>
      <c r="L112" s="1">
        <v>45630</v>
      </c>
      <c r="M112" s="6">
        <v>0.78819444444444442</v>
      </c>
      <c r="N112" t="s">
        <v>57</v>
      </c>
      <c r="O112" t="s">
        <v>339</v>
      </c>
      <c r="P112" t="s">
        <v>25</v>
      </c>
      <c r="Q112" t="s">
        <v>26</v>
      </c>
      <c r="R112" t="s">
        <v>37</v>
      </c>
      <c r="S112" t="s">
        <v>28</v>
      </c>
      <c r="T112" t="s">
        <v>38</v>
      </c>
      <c r="U112" t="s">
        <v>30</v>
      </c>
      <c r="V112" s="5">
        <f>data[[#This Row],[PriceUSD]]*data[[#This Row],[Quantity]]</f>
        <v>43.5</v>
      </c>
      <c r="W112" s="7">
        <f>data[[#This Row],[OrderDate]] + TIME(VALUE(LEFT(data[[#This Row],[OrderTime]],2)), VALUE(RIGHT(data[[#This Row],[OrderTime]],2)), 0)</f>
        <v>45629.030555555553</v>
      </c>
      <c r="X112" s="7">
        <f>_xlfn.MINIFS(data[OrderDateTime], data[CustomerName], data[[#This Row],[CustomerName]])</f>
        <v>45513.046527777777</v>
      </c>
      <c r="Y112" t="str">
        <f>IF(data[[#This Row],[OrderDateTime]]=data[[#This Row],[FirstOrderDateTime]], "New", "Returning")</f>
        <v>Returning</v>
      </c>
      <c r="Z112" s="7">
        <f>data[[#This Row],[DeliveryDate]] + data[[#This Row],[DeliveryTime]]</f>
        <v>45630.788194444445</v>
      </c>
      <c r="AA112" s="7">
        <f>data[[#This Row],[OrderDateTime]] + 1</f>
        <v>45630.030555555553</v>
      </c>
      <c r="AB112" s="7" t="str">
        <f>IF(data[[#This Row],[DeliveryDateTime]] &lt;= data[[#This Row],[SLADue]], "On Time", "Late")</f>
        <v>Late</v>
      </c>
    </row>
    <row r="113" spans="1:28" x14ac:dyDescent="0.2">
      <c r="A113" t="s">
        <v>340</v>
      </c>
      <c r="B113" t="s">
        <v>19</v>
      </c>
      <c r="C113" t="s">
        <v>126</v>
      </c>
      <c r="D113" t="s">
        <v>127</v>
      </c>
      <c r="E113" s="5">
        <v>23.03</v>
      </c>
      <c r="F113" t="s">
        <v>87</v>
      </c>
      <c r="G113">
        <v>2</v>
      </c>
      <c r="H113" s="1">
        <v>45654</v>
      </c>
      <c r="I113" s="1" t="str">
        <f>TEXT(data[[#This Row],[OrderDate]],"mmm")</f>
        <v>Dec</v>
      </c>
      <c r="J113" s="6">
        <v>0.85138888888888886</v>
      </c>
      <c r="K113" s="6" t="str">
        <f>TEXT(data[[#This Row],[OrderTime]],"h")</f>
        <v>20</v>
      </c>
      <c r="L113" s="1">
        <v>45655</v>
      </c>
      <c r="M113" s="6">
        <v>0.8930555555555556</v>
      </c>
      <c r="N113" t="s">
        <v>163</v>
      </c>
      <c r="O113" t="s">
        <v>96</v>
      </c>
      <c r="P113" t="s">
        <v>77</v>
      </c>
      <c r="Q113" t="s">
        <v>26</v>
      </c>
      <c r="R113" t="s">
        <v>129</v>
      </c>
      <c r="S113" t="s">
        <v>28</v>
      </c>
      <c r="T113" t="s">
        <v>38</v>
      </c>
      <c r="U113" t="s">
        <v>30</v>
      </c>
      <c r="V113" s="5">
        <f>data[[#This Row],[PriceUSD]]*data[[#This Row],[Quantity]]</f>
        <v>46.06</v>
      </c>
      <c r="W113" s="7">
        <f>data[[#This Row],[OrderDate]] + TIME(VALUE(LEFT(data[[#This Row],[OrderTime]],2)), VALUE(RIGHT(data[[#This Row],[OrderTime]],2)), 0)</f>
        <v>45654.061805555553</v>
      </c>
      <c r="X113" s="7">
        <f>_xlfn.MINIFS(data[OrderDateTime], data[CustomerName], data[[#This Row],[CustomerName]])</f>
        <v>45555.061805555553</v>
      </c>
      <c r="Y113" t="str">
        <f>IF(data[[#This Row],[OrderDateTime]]=data[[#This Row],[FirstOrderDateTime]], "New", "Returning")</f>
        <v>Returning</v>
      </c>
      <c r="Z113" s="7">
        <f>data[[#This Row],[DeliveryDate]] + data[[#This Row],[DeliveryTime]]</f>
        <v>45655.893055555556</v>
      </c>
      <c r="AA113" s="7">
        <f>data[[#This Row],[OrderDateTime]] + 1</f>
        <v>45655.061805555553</v>
      </c>
      <c r="AB113" s="7" t="str">
        <f>IF(data[[#This Row],[DeliveryDateTime]] &lt;= data[[#This Row],[SLADue]], "On Time", "Late")</f>
        <v>Late</v>
      </c>
    </row>
    <row r="114" spans="1:28" x14ac:dyDescent="0.2">
      <c r="A114" t="s">
        <v>341</v>
      </c>
      <c r="B114" t="s">
        <v>19</v>
      </c>
      <c r="C114" t="s">
        <v>258</v>
      </c>
      <c r="D114" t="s">
        <v>259</v>
      </c>
      <c r="E114" s="5">
        <v>141.03</v>
      </c>
      <c r="F114" t="s">
        <v>182</v>
      </c>
      <c r="G114">
        <v>1</v>
      </c>
      <c r="H114" s="1">
        <v>45872</v>
      </c>
      <c r="I114" s="1" t="str">
        <f>TEXT(data[[#This Row],[OrderDate]],"mmm")</f>
        <v>Aug</v>
      </c>
      <c r="J114" s="6">
        <v>0.52013888888888893</v>
      </c>
      <c r="K114" s="6" t="str">
        <f>TEXT(data[[#This Row],[OrderTime]],"h")</f>
        <v>12</v>
      </c>
      <c r="L114" s="1">
        <v>45872</v>
      </c>
      <c r="M114" s="6">
        <v>0.77013888888888893</v>
      </c>
      <c r="N114" t="s">
        <v>139</v>
      </c>
      <c r="O114" t="s">
        <v>151</v>
      </c>
      <c r="P114" t="s">
        <v>36</v>
      </c>
      <c r="Q114" t="s">
        <v>26</v>
      </c>
      <c r="R114" t="s">
        <v>261</v>
      </c>
      <c r="S114" t="s">
        <v>47</v>
      </c>
      <c r="T114" t="s">
        <v>38</v>
      </c>
      <c r="U114" t="s">
        <v>30</v>
      </c>
      <c r="V114" s="5">
        <f>data[[#This Row],[PriceUSD]]*data[[#This Row],[Quantity]]</f>
        <v>141.03</v>
      </c>
      <c r="W114" s="7">
        <f>data[[#This Row],[OrderDate]] + TIME(VALUE(LEFT(data[[#This Row],[OrderTime]],2)), VALUE(RIGHT(data[[#This Row],[OrderTime]],2)), 0)</f>
        <v>45872.061805555553</v>
      </c>
      <c r="X114" s="7">
        <f>_xlfn.MINIFS(data[OrderDateTime], data[CustomerName], data[[#This Row],[CustomerName]])</f>
        <v>45571.052083333336</v>
      </c>
      <c r="Y114" t="str">
        <f>IF(data[[#This Row],[OrderDateTime]]=data[[#This Row],[FirstOrderDateTime]], "New", "Returning")</f>
        <v>Returning</v>
      </c>
      <c r="Z114" s="7">
        <f>data[[#This Row],[DeliveryDate]] + data[[#This Row],[DeliveryTime]]</f>
        <v>45872.770138888889</v>
      </c>
      <c r="AA114" s="7">
        <f>data[[#This Row],[OrderDateTime]] + 1</f>
        <v>45873.061805555553</v>
      </c>
      <c r="AB114" s="7" t="str">
        <f>IF(data[[#This Row],[DeliveryDateTime]] &lt;= data[[#This Row],[SLADue]], "On Time", "Late")</f>
        <v>On Time</v>
      </c>
    </row>
    <row r="115" spans="1:28" x14ac:dyDescent="0.2">
      <c r="A115" t="s">
        <v>342</v>
      </c>
      <c r="B115" t="s">
        <v>19</v>
      </c>
      <c r="C115" t="s">
        <v>20</v>
      </c>
      <c r="D115" t="s">
        <v>21</v>
      </c>
      <c r="E115" s="5">
        <v>16.57</v>
      </c>
      <c r="F115" t="s">
        <v>71</v>
      </c>
      <c r="G115">
        <v>2</v>
      </c>
      <c r="H115" s="1">
        <v>45661</v>
      </c>
      <c r="I115" s="1" t="str">
        <f>TEXT(data[[#This Row],[OrderDate]],"mmm")</f>
        <v>Jan</v>
      </c>
      <c r="J115" s="6">
        <v>0.51736111111111116</v>
      </c>
      <c r="K115" s="6" t="str">
        <f>TEXT(data[[#This Row],[OrderTime]],"h")</f>
        <v>12</v>
      </c>
      <c r="L115" s="1">
        <v>45661</v>
      </c>
      <c r="M115" s="6">
        <v>0.76736111111111116</v>
      </c>
      <c r="N115" t="s">
        <v>175</v>
      </c>
      <c r="O115" t="s">
        <v>132</v>
      </c>
      <c r="P115" t="s">
        <v>25</v>
      </c>
      <c r="Q115" t="s">
        <v>53</v>
      </c>
      <c r="R115" t="s">
        <v>27</v>
      </c>
      <c r="S115" t="s">
        <v>47</v>
      </c>
      <c r="T115" t="s">
        <v>29</v>
      </c>
      <c r="U115" t="s">
        <v>39</v>
      </c>
      <c r="V115" s="5">
        <f>data[[#This Row],[PriceUSD]]*data[[#This Row],[Quantity]]</f>
        <v>33.14</v>
      </c>
      <c r="W115" s="7">
        <f>data[[#This Row],[OrderDate]] + TIME(VALUE(LEFT(data[[#This Row],[OrderTime]],2)), VALUE(RIGHT(data[[#This Row],[OrderTime]],2)), 0)</f>
        <v>45661.007638888892</v>
      </c>
      <c r="X115" s="7">
        <f>_xlfn.MINIFS(data[OrderDateTime], data[CustomerName], data[[#This Row],[CustomerName]])</f>
        <v>45536.007638888892</v>
      </c>
      <c r="Y115" t="str">
        <f>IF(data[[#This Row],[OrderDateTime]]=data[[#This Row],[FirstOrderDateTime]], "New", "Returning")</f>
        <v>Returning</v>
      </c>
      <c r="Z115" s="7">
        <f>data[[#This Row],[DeliveryDate]] + data[[#This Row],[DeliveryTime]]</f>
        <v>45661.767361111109</v>
      </c>
      <c r="AA115" s="7">
        <f>data[[#This Row],[OrderDateTime]] + 1</f>
        <v>45662.007638888892</v>
      </c>
      <c r="AB115" s="7" t="str">
        <f>IF(data[[#This Row],[DeliveryDateTime]] &lt;= data[[#This Row],[SLADue]], "On Time", "Late")</f>
        <v>On Time</v>
      </c>
    </row>
    <row r="116" spans="1:28" x14ac:dyDescent="0.2">
      <c r="A116" t="s">
        <v>343</v>
      </c>
      <c r="B116" t="s">
        <v>19</v>
      </c>
      <c r="C116" t="s">
        <v>61</v>
      </c>
      <c r="D116" t="s">
        <v>62</v>
      </c>
      <c r="E116" s="5">
        <v>151.19999999999999</v>
      </c>
      <c r="F116" t="s">
        <v>94</v>
      </c>
      <c r="G116">
        <v>3</v>
      </c>
      <c r="H116" s="1">
        <v>45637</v>
      </c>
      <c r="I116" s="1" t="str">
        <f>TEXT(data[[#This Row],[OrderDate]],"mmm")</f>
        <v>Dec</v>
      </c>
      <c r="J116" s="6">
        <v>0.64097222222222228</v>
      </c>
      <c r="K116" s="6" t="str">
        <f>TEXT(data[[#This Row],[OrderTime]],"h")</f>
        <v>15</v>
      </c>
      <c r="L116" s="1">
        <v>45638</v>
      </c>
      <c r="M116" s="6">
        <v>0.64097222222222228</v>
      </c>
      <c r="N116" t="s">
        <v>213</v>
      </c>
      <c r="O116" t="s">
        <v>344</v>
      </c>
      <c r="P116" t="s">
        <v>36</v>
      </c>
      <c r="Q116" t="s">
        <v>26</v>
      </c>
      <c r="R116" t="s">
        <v>66</v>
      </c>
      <c r="S116" t="s">
        <v>28</v>
      </c>
      <c r="T116" t="s">
        <v>38</v>
      </c>
      <c r="U116" t="s">
        <v>67</v>
      </c>
      <c r="V116" s="5">
        <f>data[[#This Row],[PriceUSD]]*data[[#This Row],[Quantity]]</f>
        <v>453.59999999999997</v>
      </c>
      <c r="W116" s="7">
        <f>data[[#This Row],[OrderDate]] + TIME(VALUE(LEFT(data[[#This Row],[OrderTime]],2)), VALUE(RIGHT(data[[#This Row],[OrderTime]],2)), 0)</f>
        <v>45637.015277777777</v>
      </c>
      <c r="X116" s="7">
        <f>_xlfn.MINIFS(data[OrderDateTime], data[CustomerName], data[[#This Row],[CustomerName]])</f>
        <v>45520.015277777777</v>
      </c>
      <c r="Y116" t="str">
        <f>IF(data[[#This Row],[OrderDateTime]]=data[[#This Row],[FirstOrderDateTime]], "New", "Returning")</f>
        <v>Returning</v>
      </c>
      <c r="Z116" s="7">
        <f>data[[#This Row],[DeliveryDate]] + data[[#This Row],[DeliveryTime]]</f>
        <v>45638.640972222223</v>
      </c>
      <c r="AA116" s="7">
        <f>data[[#This Row],[OrderDateTime]] + 1</f>
        <v>45638.015277777777</v>
      </c>
      <c r="AB116" s="7" t="str">
        <f>IF(data[[#This Row],[DeliveryDateTime]] &lt;= data[[#This Row],[SLADue]], "On Time", "Late")</f>
        <v>Late</v>
      </c>
    </row>
    <row r="117" spans="1:28" x14ac:dyDescent="0.2">
      <c r="A117" t="s">
        <v>345</v>
      </c>
      <c r="B117" t="s">
        <v>19</v>
      </c>
      <c r="C117" t="s">
        <v>32</v>
      </c>
      <c r="D117" t="s">
        <v>33</v>
      </c>
      <c r="E117" s="5">
        <v>47.03</v>
      </c>
      <c r="F117" t="s">
        <v>22</v>
      </c>
      <c r="G117">
        <v>2</v>
      </c>
      <c r="H117" s="1">
        <v>45559</v>
      </c>
      <c r="I117" s="1" t="str">
        <f>TEXT(data[[#This Row],[OrderDate]],"mmm")</f>
        <v>Sep</v>
      </c>
      <c r="J117" s="6">
        <v>0.48541666666666666</v>
      </c>
      <c r="K117" s="6" t="str">
        <f>TEXT(data[[#This Row],[OrderTime]],"h")</f>
        <v>11</v>
      </c>
      <c r="L117" s="1">
        <v>45559</v>
      </c>
      <c r="M117" s="6">
        <v>0.77708333333333335</v>
      </c>
      <c r="N117" t="s">
        <v>131</v>
      </c>
      <c r="O117" t="s">
        <v>346</v>
      </c>
      <c r="P117" t="s">
        <v>133</v>
      </c>
      <c r="Q117" t="s">
        <v>53</v>
      </c>
      <c r="R117" t="s">
        <v>37</v>
      </c>
      <c r="S117" t="s">
        <v>47</v>
      </c>
      <c r="T117" t="s">
        <v>29</v>
      </c>
      <c r="U117" t="s">
        <v>39</v>
      </c>
      <c r="V117" s="5">
        <f>data[[#This Row],[PriceUSD]]*data[[#This Row],[Quantity]]</f>
        <v>94.06</v>
      </c>
      <c r="W117" s="7">
        <f>data[[#This Row],[OrderDate]] + TIME(VALUE(LEFT(data[[#This Row],[OrderTime]],2)), VALUE(RIGHT(data[[#This Row],[OrderTime]],2)), 0)</f>
        <v>45559.046527777777</v>
      </c>
      <c r="X117" s="7">
        <f>_xlfn.MINIFS(data[OrderDateTime], data[CustomerName], data[[#This Row],[CustomerName]])</f>
        <v>45547.030555555553</v>
      </c>
      <c r="Y117" t="str">
        <f>IF(data[[#This Row],[OrderDateTime]]=data[[#This Row],[FirstOrderDateTime]], "New", "Returning")</f>
        <v>Returning</v>
      </c>
      <c r="Z117" s="7">
        <f>data[[#This Row],[DeliveryDate]] + data[[#This Row],[DeliveryTime]]</f>
        <v>45559.777083333334</v>
      </c>
      <c r="AA117" s="7">
        <f>data[[#This Row],[OrderDateTime]] + 1</f>
        <v>45560.046527777777</v>
      </c>
      <c r="AB117" s="7" t="str">
        <f>IF(data[[#This Row],[DeliveryDateTime]] &lt;= data[[#This Row],[SLADue]], "On Time", "Late")</f>
        <v>On Time</v>
      </c>
    </row>
    <row r="118" spans="1:28" x14ac:dyDescent="0.2">
      <c r="A118" t="s">
        <v>347</v>
      </c>
      <c r="B118" t="s">
        <v>19</v>
      </c>
      <c r="C118" t="s">
        <v>41</v>
      </c>
      <c r="D118" t="s">
        <v>42</v>
      </c>
      <c r="E118" s="5">
        <v>30.66</v>
      </c>
      <c r="F118" t="s">
        <v>74</v>
      </c>
      <c r="G118">
        <v>2</v>
      </c>
      <c r="H118" s="1">
        <v>45667</v>
      </c>
      <c r="I118" s="1" t="str">
        <f>TEXT(data[[#This Row],[OrderDate]],"mmm")</f>
        <v>Jan</v>
      </c>
      <c r="J118" s="6">
        <v>0.65972222222222221</v>
      </c>
      <c r="K118" s="6" t="str">
        <f>TEXT(data[[#This Row],[OrderTime]],"h")</f>
        <v>15</v>
      </c>
      <c r="L118" s="1">
        <v>45668</v>
      </c>
      <c r="M118" s="6">
        <v>0.86805555555555558</v>
      </c>
      <c r="N118" t="s">
        <v>238</v>
      </c>
      <c r="O118" t="s">
        <v>348</v>
      </c>
      <c r="P118" t="s">
        <v>36</v>
      </c>
      <c r="Q118" t="s">
        <v>53</v>
      </c>
      <c r="R118" t="s">
        <v>46</v>
      </c>
      <c r="S118" t="s">
        <v>28</v>
      </c>
      <c r="T118" t="s">
        <v>38</v>
      </c>
      <c r="U118" t="s">
        <v>39</v>
      </c>
      <c r="V118" s="5">
        <f>data[[#This Row],[PriceUSD]]*data[[#This Row],[Quantity]]</f>
        <v>61.32</v>
      </c>
      <c r="W118" s="7">
        <f>data[[#This Row],[OrderDate]] + TIME(VALUE(LEFT(data[[#This Row],[OrderTime]],2)), VALUE(RIGHT(data[[#This Row],[OrderTime]],2)), 0)</f>
        <v>45667.015277777777</v>
      </c>
      <c r="X118" s="7">
        <f>_xlfn.MINIFS(data[OrderDateTime], data[CustomerName], data[[#This Row],[CustomerName]])</f>
        <v>45506.054166666669</v>
      </c>
      <c r="Y118" t="str">
        <f>IF(data[[#This Row],[OrderDateTime]]=data[[#This Row],[FirstOrderDateTime]], "New", "Returning")</f>
        <v>Returning</v>
      </c>
      <c r="Z118" s="7">
        <f>data[[#This Row],[DeliveryDate]] + data[[#This Row],[DeliveryTime]]</f>
        <v>45668.868055555555</v>
      </c>
      <c r="AA118" s="7">
        <f>data[[#This Row],[OrderDateTime]] + 1</f>
        <v>45668.015277777777</v>
      </c>
      <c r="AB118" s="7" t="str">
        <f>IF(data[[#This Row],[DeliveryDateTime]] &lt;= data[[#This Row],[SLADue]], "On Time", "Late")</f>
        <v>Late</v>
      </c>
    </row>
    <row r="119" spans="1:28" x14ac:dyDescent="0.2">
      <c r="A119" t="s">
        <v>349</v>
      </c>
      <c r="B119" t="s">
        <v>19</v>
      </c>
      <c r="C119" t="s">
        <v>258</v>
      </c>
      <c r="D119" t="s">
        <v>259</v>
      </c>
      <c r="E119" s="5">
        <v>120.66</v>
      </c>
      <c r="F119" t="s">
        <v>119</v>
      </c>
      <c r="G119">
        <v>1</v>
      </c>
      <c r="H119" s="1">
        <v>45746</v>
      </c>
      <c r="I119" s="1" t="str">
        <f>TEXT(data[[#This Row],[OrderDate]],"mmm")</f>
        <v>Mar</v>
      </c>
      <c r="J119" s="6">
        <v>0.76666666666666672</v>
      </c>
      <c r="K119" s="6" t="str">
        <f>TEXT(data[[#This Row],[OrderTime]],"h")</f>
        <v>18</v>
      </c>
      <c r="L119" s="1">
        <v>45747</v>
      </c>
      <c r="M119" s="6">
        <v>0.89166666666666672</v>
      </c>
      <c r="N119" t="s">
        <v>23</v>
      </c>
      <c r="O119" t="s">
        <v>350</v>
      </c>
      <c r="P119" t="s">
        <v>25</v>
      </c>
      <c r="Q119" t="s">
        <v>26</v>
      </c>
      <c r="R119" t="s">
        <v>261</v>
      </c>
      <c r="S119" t="s">
        <v>28</v>
      </c>
      <c r="T119" t="s">
        <v>29</v>
      </c>
      <c r="U119" t="s">
        <v>30</v>
      </c>
      <c r="V119" s="5">
        <f>data[[#This Row],[PriceUSD]]*data[[#This Row],[Quantity]]</f>
        <v>120.66</v>
      </c>
      <c r="W119" s="7">
        <f>data[[#This Row],[OrderDate]] + TIME(VALUE(LEFT(data[[#This Row],[OrderTime]],2)), VALUE(RIGHT(data[[#This Row],[OrderTime]],2)), 0)</f>
        <v>45746.046527777777</v>
      </c>
      <c r="X119" s="7">
        <f>_xlfn.MINIFS(data[OrderDateTime], data[CustomerName], data[[#This Row],[CustomerName]])</f>
        <v>45512.017361111109</v>
      </c>
      <c r="Y119" t="str">
        <f>IF(data[[#This Row],[OrderDateTime]]=data[[#This Row],[FirstOrderDateTime]], "New", "Returning")</f>
        <v>Returning</v>
      </c>
      <c r="Z119" s="7">
        <f>data[[#This Row],[DeliveryDate]] + data[[#This Row],[DeliveryTime]]</f>
        <v>45747.89166666667</v>
      </c>
      <c r="AA119" s="7">
        <f>data[[#This Row],[OrderDateTime]] + 1</f>
        <v>45747.046527777777</v>
      </c>
      <c r="AB119" s="7" t="str">
        <f>IF(data[[#This Row],[DeliveryDateTime]] &lt;= data[[#This Row],[SLADue]], "On Time", "Late")</f>
        <v>Late</v>
      </c>
    </row>
    <row r="120" spans="1:28" x14ac:dyDescent="0.2">
      <c r="A120" t="s">
        <v>351</v>
      </c>
      <c r="B120" t="s">
        <v>19</v>
      </c>
      <c r="C120" t="s">
        <v>41</v>
      </c>
      <c r="D120" t="s">
        <v>42</v>
      </c>
      <c r="E120" s="5">
        <v>32.03</v>
      </c>
      <c r="F120" t="s">
        <v>56</v>
      </c>
      <c r="G120">
        <v>3</v>
      </c>
      <c r="H120" s="1">
        <v>45834</v>
      </c>
      <c r="I120" s="1" t="str">
        <f>TEXT(data[[#This Row],[OrderDate]],"mmm")</f>
        <v>Jun</v>
      </c>
      <c r="J120" s="6">
        <v>0.75208333333333333</v>
      </c>
      <c r="K120" s="6" t="str">
        <f>TEXT(data[[#This Row],[OrderTime]],"h")</f>
        <v>18</v>
      </c>
      <c r="L120" s="1">
        <v>45836</v>
      </c>
      <c r="M120" s="6">
        <v>0.8354166666666667</v>
      </c>
      <c r="N120" t="s">
        <v>57</v>
      </c>
      <c r="O120" t="s">
        <v>352</v>
      </c>
      <c r="P120" t="s">
        <v>25</v>
      </c>
      <c r="Q120" t="s">
        <v>26</v>
      </c>
      <c r="R120" t="s">
        <v>46</v>
      </c>
      <c r="S120" t="s">
        <v>105</v>
      </c>
      <c r="T120" t="s">
        <v>136</v>
      </c>
      <c r="U120" t="s">
        <v>39</v>
      </c>
      <c r="V120" s="5">
        <f>data[[#This Row],[PriceUSD]]*data[[#This Row],[Quantity]]</f>
        <v>96.09</v>
      </c>
      <c r="W120" s="7">
        <f>data[[#This Row],[OrderDate]] + TIME(VALUE(LEFT(data[[#This Row],[OrderTime]],2)), VALUE(RIGHT(data[[#This Row],[OrderTime]],2)), 0)</f>
        <v>45834.022916666669</v>
      </c>
      <c r="X120" s="7">
        <f>_xlfn.MINIFS(data[OrderDateTime], data[CustomerName], data[[#This Row],[CustomerName]])</f>
        <v>45513.038888888892</v>
      </c>
      <c r="Y120" t="str">
        <f>IF(data[[#This Row],[OrderDateTime]]=data[[#This Row],[FirstOrderDateTime]], "New", "Returning")</f>
        <v>Returning</v>
      </c>
      <c r="Z120" s="7">
        <f>data[[#This Row],[DeliveryDate]] + data[[#This Row],[DeliveryTime]]</f>
        <v>45836.835416666669</v>
      </c>
      <c r="AA120" s="7">
        <f>data[[#This Row],[OrderDateTime]] + 1</f>
        <v>45835.022916666669</v>
      </c>
      <c r="AB120" s="7" t="str">
        <f>IF(data[[#This Row],[DeliveryDateTime]] &lt;= data[[#This Row],[SLADue]], "On Time", "Late")</f>
        <v>Late</v>
      </c>
    </row>
    <row r="121" spans="1:28" x14ac:dyDescent="0.2">
      <c r="A121" t="s">
        <v>353</v>
      </c>
      <c r="B121" t="s">
        <v>19</v>
      </c>
      <c r="C121" t="s">
        <v>32</v>
      </c>
      <c r="D121" t="s">
        <v>33</v>
      </c>
      <c r="E121" s="5">
        <v>50.86</v>
      </c>
      <c r="F121" t="s">
        <v>138</v>
      </c>
      <c r="G121">
        <v>3</v>
      </c>
      <c r="H121" s="1">
        <v>45755</v>
      </c>
      <c r="I121" s="1" t="str">
        <f>TEXT(data[[#This Row],[OrderDate]],"mmm")</f>
        <v>Apr</v>
      </c>
      <c r="J121" s="6">
        <v>0.80277777777777781</v>
      </c>
      <c r="K121" s="6" t="str">
        <f>TEXT(data[[#This Row],[OrderTime]],"h")</f>
        <v>19</v>
      </c>
      <c r="L121" s="1">
        <v>45756</v>
      </c>
      <c r="M121" s="6">
        <v>0.84444444444444444</v>
      </c>
      <c r="N121" t="s">
        <v>178</v>
      </c>
      <c r="O121" t="s">
        <v>354</v>
      </c>
      <c r="P121" t="s">
        <v>180</v>
      </c>
      <c r="Q121" t="s">
        <v>53</v>
      </c>
      <c r="R121" t="s">
        <v>37</v>
      </c>
      <c r="S121" t="s">
        <v>28</v>
      </c>
      <c r="T121" t="s">
        <v>29</v>
      </c>
      <c r="U121" t="s">
        <v>30</v>
      </c>
      <c r="V121" s="5">
        <f>data[[#This Row],[PriceUSD]]*data[[#This Row],[Quantity]]</f>
        <v>152.57999999999998</v>
      </c>
      <c r="W121" s="7">
        <f>data[[#This Row],[OrderDate]] + TIME(VALUE(LEFT(data[[#This Row],[OrderTime]],2)), VALUE(RIGHT(data[[#This Row],[OrderTime]],2)), 0)</f>
        <v>45755.054166666669</v>
      </c>
      <c r="X121" s="7">
        <f>_xlfn.MINIFS(data[OrderDateTime], data[CustomerName], data[[#This Row],[CustomerName]])</f>
        <v>45512.052083333336</v>
      </c>
      <c r="Y121" t="str">
        <f>IF(data[[#This Row],[OrderDateTime]]=data[[#This Row],[FirstOrderDateTime]], "New", "Returning")</f>
        <v>Returning</v>
      </c>
      <c r="Z121" s="7">
        <f>data[[#This Row],[DeliveryDate]] + data[[#This Row],[DeliveryTime]]</f>
        <v>45756.844444444447</v>
      </c>
      <c r="AA121" s="7">
        <f>data[[#This Row],[OrderDateTime]] + 1</f>
        <v>45756.054166666669</v>
      </c>
      <c r="AB121" s="7" t="str">
        <f>IF(data[[#This Row],[DeliveryDateTime]] &lt;= data[[#This Row],[SLADue]], "On Time", "Late")</f>
        <v>Late</v>
      </c>
    </row>
    <row r="122" spans="1:28" x14ac:dyDescent="0.2">
      <c r="A122" t="s">
        <v>355</v>
      </c>
      <c r="B122" t="s">
        <v>19</v>
      </c>
      <c r="C122" t="s">
        <v>117</v>
      </c>
      <c r="D122" t="s">
        <v>118</v>
      </c>
      <c r="E122" s="5">
        <v>84.3</v>
      </c>
      <c r="F122" t="s">
        <v>94</v>
      </c>
      <c r="G122">
        <v>3</v>
      </c>
      <c r="H122" s="1">
        <v>45723</v>
      </c>
      <c r="I122" s="1" t="str">
        <f>TEXT(data[[#This Row],[OrderDate]],"mmm")</f>
        <v>Mar</v>
      </c>
      <c r="J122" s="6">
        <v>0.90972222222222221</v>
      </c>
      <c r="K122" s="6" t="str">
        <f>TEXT(data[[#This Row],[OrderTime]],"h")</f>
        <v>21</v>
      </c>
      <c r="L122" s="1">
        <v>45725</v>
      </c>
      <c r="M122" s="6">
        <v>0.7006944444444444</v>
      </c>
      <c r="N122" t="s">
        <v>175</v>
      </c>
      <c r="O122" t="s">
        <v>356</v>
      </c>
      <c r="P122" t="s">
        <v>25</v>
      </c>
      <c r="Q122" t="s">
        <v>26</v>
      </c>
      <c r="R122" t="s">
        <v>66</v>
      </c>
      <c r="S122" t="s">
        <v>105</v>
      </c>
      <c r="T122" t="s">
        <v>106</v>
      </c>
      <c r="U122" t="s">
        <v>30</v>
      </c>
      <c r="V122" s="5">
        <f>data[[#This Row],[PriceUSD]]*data[[#This Row],[Quantity]]</f>
        <v>252.89999999999998</v>
      </c>
      <c r="W122" s="7">
        <f>data[[#This Row],[OrderDate]] + TIME(VALUE(LEFT(data[[#This Row],[OrderTime]],2)), VALUE(RIGHT(data[[#This Row],[OrderTime]],2)), 0)</f>
        <v>45723.015277777777</v>
      </c>
      <c r="X122" s="7">
        <f>_xlfn.MINIFS(data[OrderDateTime], data[CustomerName], data[[#This Row],[CustomerName]])</f>
        <v>45570.030555555553</v>
      </c>
      <c r="Y122" t="str">
        <f>IF(data[[#This Row],[OrderDateTime]]=data[[#This Row],[FirstOrderDateTime]], "New", "Returning")</f>
        <v>Returning</v>
      </c>
      <c r="Z122" s="7">
        <f>data[[#This Row],[DeliveryDate]] + data[[#This Row],[DeliveryTime]]</f>
        <v>45725.700694444444</v>
      </c>
      <c r="AA122" s="7">
        <f>data[[#This Row],[OrderDateTime]] + 1</f>
        <v>45724.015277777777</v>
      </c>
      <c r="AB122" s="7" t="str">
        <f>IF(data[[#This Row],[DeliveryDateTime]] &lt;= data[[#This Row],[SLADue]], "On Time", "Late")</f>
        <v>Late</v>
      </c>
    </row>
    <row r="123" spans="1:28" x14ac:dyDescent="0.2">
      <c r="A123" t="s">
        <v>357</v>
      </c>
      <c r="B123" t="s">
        <v>19</v>
      </c>
      <c r="C123" t="s">
        <v>79</v>
      </c>
      <c r="D123" t="s">
        <v>80</v>
      </c>
      <c r="E123" s="5">
        <v>27.18</v>
      </c>
      <c r="F123" t="s">
        <v>81</v>
      </c>
      <c r="G123">
        <v>1</v>
      </c>
      <c r="H123" s="1">
        <v>45677</v>
      </c>
      <c r="I123" s="1" t="str">
        <f>TEXT(data[[#This Row],[OrderDate]],"mmm")</f>
        <v>Jan</v>
      </c>
      <c r="J123" s="6">
        <v>0.74097222222222225</v>
      </c>
      <c r="K123" s="6" t="str">
        <f>TEXT(data[[#This Row],[OrderTime]],"h")</f>
        <v>17</v>
      </c>
      <c r="L123" s="1">
        <v>45678</v>
      </c>
      <c r="M123" s="6">
        <v>0.78263888888888888</v>
      </c>
      <c r="N123" t="s">
        <v>75</v>
      </c>
      <c r="O123" t="s">
        <v>358</v>
      </c>
      <c r="P123" t="s">
        <v>77</v>
      </c>
      <c r="Q123" t="s">
        <v>26</v>
      </c>
      <c r="R123" t="s">
        <v>83</v>
      </c>
      <c r="S123" t="s">
        <v>28</v>
      </c>
      <c r="T123" t="s">
        <v>59</v>
      </c>
      <c r="U123" t="s">
        <v>30</v>
      </c>
      <c r="V123" s="5">
        <f>data[[#This Row],[PriceUSD]]*data[[#This Row],[Quantity]]</f>
        <v>27.18</v>
      </c>
      <c r="W123" s="7">
        <f>data[[#This Row],[OrderDate]] + TIME(VALUE(LEFT(data[[#This Row],[OrderTime]],2)), VALUE(RIGHT(data[[#This Row],[OrderTime]],2)), 0)</f>
        <v>45677.015277777777</v>
      </c>
      <c r="X123" s="7">
        <f>_xlfn.MINIFS(data[OrderDateTime], data[CustomerName], data[[#This Row],[CustomerName]])</f>
        <v>45518.046527777777</v>
      </c>
      <c r="Y123" t="str">
        <f>IF(data[[#This Row],[OrderDateTime]]=data[[#This Row],[FirstOrderDateTime]], "New", "Returning")</f>
        <v>Returning</v>
      </c>
      <c r="Z123" s="7">
        <f>data[[#This Row],[DeliveryDate]] + data[[#This Row],[DeliveryTime]]</f>
        <v>45678.782638888886</v>
      </c>
      <c r="AA123" s="7">
        <f>data[[#This Row],[OrderDateTime]] + 1</f>
        <v>45678.015277777777</v>
      </c>
      <c r="AB123" s="7" t="str">
        <f>IF(data[[#This Row],[DeliveryDateTime]] &lt;= data[[#This Row],[SLADue]], "On Time", "Late")</f>
        <v>Late</v>
      </c>
    </row>
    <row r="124" spans="1:28" x14ac:dyDescent="0.2">
      <c r="A124" t="s">
        <v>359</v>
      </c>
      <c r="B124" t="s">
        <v>19</v>
      </c>
      <c r="C124" t="s">
        <v>32</v>
      </c>
      <c r="D124" t="s">
        <v>33</v>
      </c>
      <c r="E124" s="5">
        <v>47.74</v>
      </c>
      <c r="F124" t="s">
        <v>22</v>
      </c>
      <c r="G124">
        <v>1</v>
      </c>
      <c r="H124" s="1">
        <v>45595</v>
      </c>
      <c r="I124" s="1" t="str">
        <f>TEXT(data[[#This Row],[OrderDate]],"mmm")</f>
        <v>Oct</v>
      </c>
      <c r="J124" s="6">
        <v>0.43472222222222223</v>
      </c>
      <c r="K124" s="6" t="str">
        <f>TEXT(data[[#This Row],[OrderTime]],"h")</f>
        <v>10</v>
      </c>
      <c r="L124" s="1">
        <v>45595</v>
      </c>
      <c r="M124" s="6">
        <v>0.60138888888888886</v>
      </c>
      <c r="N124" t="s">
        <v>64</v>
      </c>
      <c r="O124" t="s">
        <v>360</v>
      </c>
      <c r="P124" t="s">
        <v>25</v>
      </c>
      <c r="Q124" t="s">
        <v>53</v>
      </c>
      <c r="R124" t="s">
        <v>37</v>
      </c>
      <c r="S124" t="s">
        <v>47</v>
      </c>
      <c r="T124" t="s">
        <v>136</v>
      </c>
      <c r="U124" t="s">
        <v>30</v>
      </c>
      <c r="V124" s="5">
        <f>data[[#This Row],[PriceUSD]]*data[[#This Row],[Quantity]]</f>
        <v>47.74</v>
      </c>
      <c r="W124" s="7">
        <f>data[[#This Row],[OrderDate]] + TIME(VALUE(LEFT(data[[#This Row],[OrderTime]],2)), VALUE(RIGHT(data[[#This Row],[OrderTime]],2)), 0)</f>
        <v>45595.015277777777</v>
      </c>
      <c r="X124" s="7">
        <f>_xlfn.MINIFS(data[OrderDateTime], data[CustomerName], data[[#This Row],[CustomerName]])</f>
        <v>45588.030555555553</v>
      </c>
      <c r="Y124" t="str">
        <f>IF(data[[#This Row],[OrderDateTime]]=data[[#This Row],[FirstOrderDateTime]], "New", "Returning")</f>
        <v>Returning</v>
      </c>
      <c r="Z124" s="7">
        <f>data[[#This Row],[DeliveryDate]] + data[[#This Row],[DeliveryTime]]</f>
        <v>45595.601388888892</v>
      </c>
      <c r="AA124" s="7">
        <f>data[[#This Row],[OrderDateTime]] + 1</f>
        <v>45596.015277777777</v>
      </c>
      <c r="AB124" s="7" t="str">
        <f>IF(data[[#This Row],[DeliveryDateTime]] &lt;= data[[#This Row],[SLADue]], "On Time", "Late")</f>
        <v>On Time</v>
      </c>
    </row>
    <row r="125" spans="1:28" x14ac:dyDescent="0.2">
      <c r="A125" t="s">
        <v>361</v>
      </c>
      <c r="B125" t="s">
        <v>19</v>
      </c>
      <c r="C125" t="s">
        <v>92</v>
      </c>
      <c r="D125" t="s">
        <v>93</v>
      </c>
      <c r="E125" s="5">
        <v>76.63</v>
      </c>
      <c r="F125" t="s">
        <v>94</v>
      </c>
      <c r="G125">
        <v>5</v>
      </c>
      <c r="H125" s="1">
        <v>45616</v>
      </c>
      <c r="I125" s="1" t="str">
        <f>TEXT(data[[#This Row],[OrderDate]],"mmm")</f>
        <v>Nov</v>
      </c>
      <c r="J125" s="6">
        <v>0.74861111111111112</v>
      </c>
      <c r="K125" s="6" t="str">
        <f>TEXT(data[[#This Row],[OrderTime]],"h")</f>
        <v>17</v>
      </c>
      <c r="L125" s="1">
        <v>45617</v>
      </c>
      <c r="M125" s="6">
        <v>0.54027777777777775</v>
      </c>
      <c r="N125" t="s">
        <v>238</v>
      </c>
      <c r="O125" t="s">
        <v>362</v>
      </c>
      <c r="P125" t="s">
        <v>36</v>
      </c>
      <c r="Q125" t="s">
        <v>53</v>
      </c>
      <c r="R125" t="s">
        <v>66</v>
      </c>
      <c r="S125" t="s">
        <v>28</v>
      </c>
      <c r="T125" t="s">
        <v>38</v>
      </c>
      <c r="U125" t="s">
        <v>39</v>
      </c>
      <c r="V125" s="5">
        <f>data[[#This Row],[PriceUSD]]*data[[#This Row],[Quantity]]</f>
        <v>383.15</v>
      </c>
      <c r="W125" s="7">
        <f>data[[#This Row],[OrderDate]] + TIME(VALUE(LEFT(data[[#This Row],[OrderTime]],2)), VALUE(RIGHT(data[[#This Row],[OrderTime]],2)), 0)</f>
        <v>45616.007638888892</v>
      </c>
      <c r="X125" s="7">
        <f>_xlfn.MINIFS(data[OrderDateTime], data[CustomerName], data[[#This Row],[CustomerName]])</f>
        <v>45532.046527777777</v>
      </c>
      <c r="Y125" t="str">
        <f>IF(data[[#This Row],[OrderDateTime]]=data[[#This Row],[FirstOrderDateTime]], "New", "Returning")</f>
        <v>Returning</v>
      </c>
      <c r="Z125" s="7">
        <f>data[[#This Row],[DeliveryDate]] + data[[#This Row],[DeliveryTime]]</f>
        <v>45617.540277777778</v>
      </c>
      <c r="AA125" s="7">
        <f>data[[#This Row],[OrderDateTime]] + 1</f>
        <v>45617.007638888892</v>
      </c>
      <c r="AB125" s="7" t="str">
        <f>IF(data[[#This Row],[DeliveryDateTime]] &lt;= data[[#This Row],[SLADue]], "On Time", "Late")</f>
        <v>Late</v>
      </c>
    </row>
    <row r="126" spans="1:28" x14ac:dyDescent="0.2">
      <c r="A126" t="s">
        <v>363</v>
      </c>
      <c r="B126" t="s">
        <v>19</v>
      </c>
      <c r="C126" t="s">
        <v>117</v>
      </c>
      <c r="D126" t="s">
        <v>118</v>
      </c>
      <c r="E126" s="5">
        <v>82.84</v>
      </c>
      <c r="F126" t="s">
        <v>94</v>
      </c>
      <c r="G126">
        <v>3</v>
      </c>
      <c r="H126" s="1">
        <v>45811</v>
      </c>
      <c r="I126" s="1" t="str">
        <f>TEXT(data[[#This Row],[OrderDate]],"mmm")</f>
        <v>Jun</v>
      </c>
      <c r="J126" s="6">
        <v>0.62430555555555556</v>
      </c>
      <c r="K126" s="6" t="str">
        <f>TEXT(data[[#This Row],[OrderTime]],"h")</f>
        <v>14</v>
      </c>
      <c r="L126" s="1">
        <v>45812</v>
      </c>
      <c r="M126" s="6">
        <v>0.70763888888888893</v>
      </c>
      <c r="N126" t="s">
        <v>208</v>
      </c>
      <c r="O126" t="s">
        <v>364</v>
      </c>
      <c r="P126" t="s">
        <v>202</v>
      </c>
      <c r="Q126" t="s">
        <v>53</v>
      </c>
      <c r="R126" t="s">
        <v>66</v>
      </c>
      <c r="S126" t="s">
        <v>28</v>
      </c>
      <c r="T126" t="s">
        <v>29</v>
      </c>
      <c r="U126" t="s">
        <v>30</v>
      </c>
      <c r="V126" s="5">
        <f>data[[#This Row],[PriceUSD]]*data[[#This Row],[Quantity]]</f>
        <v>248.52</v>
      </c>
      <c r="W126" s="7">
        <f>data[[#This Row],[OrderDate]] + TIME(VALUE(LEFT(data[[#This Row],[OrderTime]],2)), VALUE(RIGHT(data[[#This Row],[OrderTime]],2)), 0)</f>
        <v>45811.038888888892</v>
      </c>
      <c r="X126" s="7">
        <f>_xlfn.MINIFS(data[OrderDateTime], data[CustomerName], data[[#This Row],[CustomerName]])</f>
        <v>45531.030555555553</v>
      </c>
      <c r="Y126" t="str">
        <f>IF(data[[#This Row],[OrderDateTime]]=data[[#This Row],[FirstOrderDateTime]], "New", "Returning")</f>
        <v>Returning</v>
      </c>
      <c r="Z126" s="7">
        <f>data[[#This Row],[DeliveryDate]] + data[[#This Row],[DeliveryTime]]</f>
        <v>45812.707638888889</v>
      </c>
      <c r="AA126" s="7">
        <f>data[[#This Row],[OrderDateTime]] + 1</f>
        <v>45812.038888888892</v>
      </c>
      <c r="AB126" s="7" t="str">
        <f>IF(data[[#This Row],[DeliveryDateTime]] &lt;= data[[#This Row],[SLADue]], "On Time", "Late")</f>
        <v>Late</v>
      </c>
    </row>
    <row r="127" spans="1:28" x14ac:dyDescent="0.2">
      <c r="A127" t="s">
        <v>365</v>
      </c>
      <c r="B127" t="s">
        <v>19</v>
      </c>
      <c r="C127" t="s">
        <v>101</v>
      </c>
      <c r="D127" t="s">
        <v>102</v>
      </c>
      <c r="E127" s="5">
        <v>24.4</v>
      </c>
      <c r="F127" t="s">
        <v>63</v>
      </c>
      <c r="G127">
        <v>1</v>
      </c>
      <c r="H127" s="1">
        <v>45549</v>
      </c>
      <c r="I127" s="1" t="str">
        <f>TEXT(data[[#This Row],[OrderDate]],"mmm")</f>
        <v>Sep</v>
      </c>
      <c r="J127" s="6">
        <v>0.49027777777777776</v>
      </c>
      <c r="K127" s="6" t="str">
        <f>TEXT(data[[#This Row],[OrderTime]],"h")</f>
        <v>11</v>
      </c>
      <c r="L127" s="1">
        <v>45550</v>
      </c>
      <c r="M127" s="6">
        <v>0.65694444444444444</v>
      </c>
      <c r="N127" t="s">
        <v>98</v>
      </c>
      <c r="O127" t="s">
        <v>366</v>
      </c>
      <c r="P127" t="s">
        <v>77</v>
      </c>
      <c r="Q127" t="s">
        <v>26</v>
      </c>
      <c r="R127" t="s">
        <v>83</v>
      </c>
      <c r="S127" t="s">
        <v>28</v>
      </c>
      <c r="T127" t="s">
        <v>38</v>
      </c>
      <c r="U127" t="s">
        <v>39</v>
      </c>
      <c r="V127" s="5">
        <f>data[[#This Row],[PriceUSD]]*data[[#This Row],[Quantity]]</f>
        <v>24.4</v>
      </c>
      <c r="W127" s="7">
        <f>data[[#This Row],[OrderDate]] + TIME(VALUE(LEFT(data[[#This Row],[OrderTime]],2)), VALUE(RIGHT(data[[#This Row],[OrderTime]],2)), 0)</f>
        <v>45549.054166666669</v>
      </c>
      <c r="X127" s="7">
        <f>_xlfn.MINIFS(data[OrderDateTime], data[CustomerName], data[[#This Row],[CustomerName]])</f>
        <v>45506.038888888892</v>
      </c>
      <c r="Y127" t="str">
        <f>IF(data[[#This Row],[OrderDateTime]]=data[[#This Row],[FirstOrderDateTime]], "New", "Returning")</f>
        <v>Returning</v>
      </c>
      <c r="Z127" s="7">
        <f>data[[#This Row],[DeliveryDate]] + data[[#This Row],[DeliveryTime]]</f>
        <v>45550.656944444447</v>
      </c>
      <c r="AA127" s="7">
        <f>data[[#This Row],[OrderDateTime]] + 1</f>
        <v>45550.054166666669</v>
      </c>
      <c r="AB127" s="7" t="str">
        <f>IF(data[[#This Row],[DeliveryDateTime]] &lt;= data[[#This Row],[SLADue]], "On Time", "Late")</f>
        <v>Late</v>
      </c>
    </row>
    <row r="128" spans="1:28" x14ac:dyDescent="0.2">
      <c r="A128" t="s">
        <v>367</v>
      </c>
      <c r="B128" t="s">
        <v>19</v>
      </c>
      <c r="C128" t="s">
        <v>20</v>
      </c>
      <c r="D128" t="s">
        <v>21</v>
      </c>
      <c r="E128" s="5">
        <v>18.27</v>
      </c>
      <c r="F128" t="s">
        <v>22</v>
      </c>
      <c r="G128">
        <v>1</v>
      </c>
      <c r="H128" s="1">
        <v>45577</v>
      </c>
      <c r="I128" s="1" t="str">
        <f>TEXT(data[[#This Row],[OrderDate]],"mmm")</f>
        <v>Oct</v>
      </c>
      <c r="J128" s="6">
        <v>0.85416666666666663</v>
      </c>
      <c r="K128" s="6" t="str">
        <f>TEXT(data[[#This Row],[OrderTime]],"h")</f>
        <v>20</v>
      </c>
      <c r="L128" s="1">
        <v>45579</v>
      </c>
      <c r="M128" s="6">
        <v>0.63958333333333328</v>
      </c>
      <c r="N128" t="s">
        <v>44</v>
      </c>
      <c r="O128" t="s">
        <v>155</v>
      </c>
      <c r="P128" t="s">
        <v>25</v>
      </c>
      <c r="Q128" t="s">
        <v>53</v>
      </c>
      <c r="R128" t="s">
        <v>27</v>
      </c>
      <c r="S128" t="s">
        <v>105</v>
      </c>
      <c r="T128" t="s">
        <v>106</v>
      </c>
      <c r="U128" t="s">
        <v>30</v>
      </c>
      <c r="V128" s="5">
        <f>data[[#This Row],[PriceUSD]]*data[[#This Row],[Quantity]]</f>
        <v>18.27</v>
      </c>
      <c r="W128" s="7">
        <f>data[[#This Row],[OrderDate]] + TIME(VALUE(LEFT(data[[#This Row],[OrderTime]],2)), VALUE(RIGHT(data[[#This Row],[OrderTime]],2)), 0)</f>
        <v>45577.046527777777</v>
      </c>
      <c r="X128" s="7">
        <f>_xlfn.MINIFS(data[OrderDateTime], data[CustomerName], data[[#This Row],[CustomerName]])</f>
        <v>45536.038888888892</v>
      </c>
      <c r="Y128" t="str">
        <f>IF(data[[#This Row],[OrderDateTime]]=data[[#This Row],[FirstOrderDateTime]], "New", "Returning")</f>
        <v>Returning</v>
      </c>
      <c r="Z128" s="7">
        <f>data[[#This Row],[DeliveryDate]] + data[[#This Row],[DeliveryTime]]</f>
        <v>45579.63958333333</v>
      </c>
      <c r="AA128" s="7">
        <f>data[[#This Row],[OrderDateTime]] + 1</f>
        <v>45578.046527777777</v>
      </c>
      <c r="AB128" s="7" t="str">
        <f>IF(data[[#This Row],[DeliveryDateTime]] &lt;= data[[#This Row],[SLADue]], "On Time", "Late")</f>
        <v>Late</v>
      </c>
    </row>
    <row r="129" spans="1:28" x14ac:dyDescent="0.2">
      <c r="A129" t="s">
        <v>368</v>
      </c>
      <c r="B129" t="s">
        <v>19</v>
      </c>
      <c r="C129" t="s">
        <v>101</v>
      </c>
      <c r="D129" t="s">
        <v>102</v>
      </c>
      <c r="E129" s="5">
        <v>28.58</v>
      </c>
      <c r="F129" t="s">
        <v>63</v>
      </c>
      <c r="G129">
        <v>3</v>
      </c>
      <c r="H129" s="1">
        <v>45551</v>
      </c>
      <c r="I129" s="1" t="str">
        <f>TEXT(data[[#This Row],[OrderDate]],"mmm")</f>
        <v>Sep</v>
      </c>
      <c r="J129" s="6">
        <v>0.54861111111111116</v>
      </c>
      <c r="K129" s="6" t="str">
        <f>TEXT(data[[#This Row],[OrderTime]],"h")</f>
        <v>13</v>
      </c>
      <c r="L129" s="1">
        <v>45552</v>
      </c>
      <c r="M129" s="6">
        <v>0.59027777777777779</v>
      </c>
      <c r="N129" t="s">
        <v>292</v>
      </c>
      <c r="O129" t="s">
        <v>369</v>
      </c>
      <c r="P129" t="s">
        <v>77</v>
      </c>
      <c r="Q129" t="s">
        <v>26</v>
      </c>
      <c r="R129" t="s">
        <v>83</v>
      </c>
      <c r="S129" t="s">
        <v>28</v>
      </c>
      <c r="T129" t="s">
        <v>106</v>
      </c>
      <c r="U129" t="s">
        <v>67</v>
      </c>
      <c r="V129" s="5">
        <f>data[[#This Row],[PriceUSD]]*data[[#This Row],[Quantity]]</f>
        <v>85.74</v>
      </c>
      <c r="W129" s="7">
        <f>data[[#This Row],[OrderDate]] + TIME(VALUE(LEFT(data[[#This Row],[OrderTime]],2)), VALUE(RIGHT(data[[#This Row],[OrderTime]],2)), 0)</f>
        <v>45551.007638888892</v>
      </c>
      <c r="X129" s="7">
        <f>_xlfn.MINIFS(data[OrderDateTime], data[CustomerName], data[[#This Row],[CustomerName]])</f>
        <v>45508.046527777777</v>
      </c>
      <c r="Y129" t="str">
        <f>IF(data[[#This Row],[OrderDateTime]]=data[[#This Row],[FirstOrderDateTime]], "New", "Returning")</f>
        <v>Returning</v>
      </c>
      <c r="Z129" s="7">
        <f>data[[#This Row],[DeliveryDate]] + data[[#This Row],[DeliveryTime]]</f>
        <v>45552.590277777781</v>
      </c>
      <c r="AA129" s="7">
        <f>data[[#This Row],[OrderDateTime]] + 1</f>
        <v>45552.007638888892</v>
      </c>
      <c r="AB129" s="7" t="str">
        <f>IF(data[[#This Row],[DeliveryDateTime]] &lt;= data[[#This Row],[SLADue]], "On Time", "Late")</f>
        <v>Late</v>
      </c>
    </row>
    <row r="130" spans="1:28" x14ac:dyDescent="0.2">
      <c r="A130" t="s">
        <v>370</v>
      </c>
      <c r="B130" t="s">
        <v>19</v>
      </c>
      <c r="C130" t="s">
        <v>69</v>
      </c>
      <c r="D130" t="s">
        <v>70</v>
      </c>
      <c r="E130" s="5">
        <v>58.44</v>
      </c>
      <c r="F130" t="s">
        <v>43</v>
      </c>
      <c r="G130">
        <v>1</v>
      </c>
      <c r="H130" s="1">
        <v>45799</v>
      </c>
      <c r="I130" s="1" t="str">
        <f>TEXT(data[[#This Row],[OrderDate]],"mmm")</f>
        <v>May</v>
      </c>
      <c r="J130" s="6">
        <v>0.61250000000000004</v>
      </c>
      <c r="K130" s="6" t="str">
        <f>TEXT(data[[#This Row],[OrderTime]],"h")</f>
        <v>14</v>
      </c>
      <c r="L130" s="1">
        <v>45801</v>
      </c>
      <c r="M130" s="6">
        <v>0.77916666666666667</v>
      </c>
      <c r="N130" t="s">
        <v>238</v>
      </c>
      <c r="O130" t="s">
        <v>371</v>
      </c>
      <c r="P130" t="s">
        <v>36</v>
      </c>
      <c r="Q130" t="s">
        <v>53</v>
      </c>
      <c r="R130" t="s">
        <v>37</v>
      </c>
      <c r="S130" t="s">
        <v>105</v>
      </c>
      <c r="T130" t="s">
        <v>59</v>
      </c>
      <c r="U130" t="s">
        <v>30</v>
      </c>
      <c r="V130" s="5">
        <f>data[[#This Row],[PriceUSD]]*data[[#This Row],[Quantity]]</f>
        <v>58.44</v>
      </c>
      <c r="W130" s="7">
        <f>data[[#This Row],[OrderDate]] + TIME(VALUE(LEFT(data[[#This Row],[OrderTime]],2)), VALUE(RIGHT(data[[#This Row],[OrderTime]],2)), 0)</f>
        <v>45799.017361111109</v>
      </c>
      <c r="X130" s="7">
        <f>_xlfn.MINIFS(data[OrderDateTime], data[CustomerName], data[[#This Row],[CustomerName]])</f>
        <v>45514.038888888892</v>
      </c>
      <c r="Y130" t="str">
        <f>IF(data[[#This Row],[OrderDateTime]]=data[[#This Row],[FirstOrderDateTime]], "New", "Returning")</f>
        <v>Returning</v>
      </c>
      <c r="Z130" s="7">
        <f>data[[#This Row],[DeliveryDate]] + data[[#This Row],[DeliveryTime]]</f>
        <v>45801.779166666667</v>
      </c>
      <c r="AA130" s="7">
        <f>data[[#This Row],[OrderDateTime]] + 1</f>
        <v>45800.017361111109</v>
      </c>
      <c r="AB130" s="7" t="str">
        <f>IF(data[[#This Row],[DeliveryDateTime]] &lt;= data[[#This Row],[SLADue]], "On Time", "Late")</f>
        <v>Late</v>
      </c>
    </row>
    <row r="131" spans="1:28" x14ac:dyDescent="0.2">
      <c r="A131" t="s">
        <v>372</v>
      </c>
      <c r="B131" t="s">
        <v>19</v>
      </c>
      <c r="C131" t="s">
        <v>49</v>
      </c>
      <c r="D131" t="s">
        <v>50</v>
      </c>
      <c r="E131" s="5">
        <v>27.03</v>
      </c>
      <c r="F131" t="s">
        <v>74</v>
      </c>
      <c r="G131">
        <v>1</v>
      </c>
      <c r="H131" s="1">
        <v>45713</v>
      </c>
      <c r="I131" s="1" t="str">
        <f>TEXT(data[[#This Row],[OrderDate]],"mmm")</f>
        <v>Feb</v>
      </c>
      <c r="J131" s="6">
        <v>0.47222222222222221</v>
      </c>
      <c r="K131" s="6" t="str">
        <f>TEXT(data[[#This Row],[OrderTime]],"h")</f>
        <v>11</v>
      </c>
      <c r="L131" s="1">
        <v>45713</v>
      </c>
      <c r="M131" s="6">
        <v>0.76388888888888884</v>
      </c>
      <c r="N131" t="s">
        <v>148</v>
      </c>
      <c r="O131" t="s">
        <v>373</v>
      </c>
      <c r="P131" t="s">
        <v>25</v>
      </c>
      <c r="Q131" t="s">
        <v>26</v>
      </c>
      <c r="R131" t="s">
        <v>54</v>
      </c>
      <c r="S131" t="s">
        <v>47</v>
      </c>
      <c r="T131" t="s">
        <v>29</v>
      </c>
      <c r="U131" t="s">
        <v>30</v>
      </c>
      <c r="V131" s="5">
        <f>data[[#This Row],[PriceUSD]]*data[[#This Row],[Quantity]]</f>
        <v>27.03</v>
      </c>
      <c r="W131" s="7">
        <f>data[[#This Row],[OrderDate]] + TIME(VALUE(LEFT(data[[#This Row],[OrderTime]],2)), VALUE(RIGHT(data[[#This Row],[OrderTime]],2)), 0)</f>
        <v>45713.015277777777</v>
      </c>
      <c r="X131" s="7">
        <f>_xlfn.MINIFS(data[OrderDateTime], data[CustomerName], data[[#This Row],[CustomerName]])</f>
        <v>45529.054166666669</v>
      </c>
      <c r="Y131" t="str">
        <f>IF(data[[#This Row],[OrderDateTime]]=data[[#This Row],[FirstOrderDateTime]], "New", "Returning")</f>
        <v>Returning</v>
      </c>
      <c r="Z131" s="7">
        <f>data[[#This Row],[DeliveryDate]] + data[[#This Row],[DeliveryTime]]</f>
        <v>45713.763888888891</v>
      </c>
      <c r="AA131" s="7">
        <f>data[[#This Row],[OrderDateTime]] + 1</f>
        <v>45714.015277777777</v>
      </c>
      <c r="AB131" s="7" t="str">
        <f>IF(data[[#This Row],[DeliveryDateTime]] &lt;= data[[#This Row],[SLADue]], "On Time", "Late")</f>
        <v>On Time</v>
      </c>
    </row>
    <row r="132" spans="1:28" x14ac:dyDescent="0.2">
      <c r="A132" t="s">
        <v>374</v>
      </c>
      <c r="B132" t="s">
        <v>19</v>
      </c>
      <c r="C132" t="s">
        <v>190</v>
      </c>
      <c r="D132" t="s">
        <v>191</v>
      </c>
      <c r="E132" s="5">
        <v>22.36</v>
      </c>
      <c r="F132" t="s">
        <v>71</v>
      </c>
      <c r="G132">
        <v>1</v>
      </c>
      <c r="H132" s="1">
        <v>45766</v>
      </c>
      <c r="I132" s="1" t="str">
        <f>TEXT(data[[#This Row],[OrderDate]],"mmm")</f>
        <v>Apr</v>
      </c>
      <c r="J132" s="6">
        <v>0.82361111111111107</v>
      </c>
      <c r="K132" s="6" t="str">
        <f>TEXT(data[[#This Row],[OrderTime]],"h")</f>
        <v>19</v>
      </c>
      <c r="L132" s="1">
        <v>45767</v>
      </c>
      <c r="M132" s="6">
        <v>0.82361111111111107</v>
      </c>
      <c r="N132" t="s">
        <v>292</v>
      </c>
      <c r="O132" t="s">
        <v>375</v>
      </c>
      <c r="P132" t="s">
        <v>77</v>
      </c>
      <c r="Q132" t="s">
        <v>53</v>
      </c>
      <c r="R132" t="s">
        <v>192</v>
      </c>
      <c r="S132" t="s">
        <v>28</v>
      </c>
      <c r="T132" t="s">
        <v>115</v>
      </c>
      <c r="U132" t="s">
        <v>30</v>
      </c>
      <c r="V132" s="5">
        <f>data[[#This Row],[PriceUSD]]*data[[#This Row],[Quantity]]</f>
        <v>22.36</v>
      </c>
      <c r="W132" s="7">
        <f>data[[#This Row],[OrderDate]] + TIME(VALUE(LEFT(data[[#This Row],[OrderTime]],2)), VALUE(RIGHT(data[[#This Row],[OrderTime]],2)), 0)</f>
        <v>45766.007638888892</v>
      </c>
      <c r="X132" s="7">
        <f>_xlfn.MINIFS(data[OrderDateTime], data[CustomerName], data[[#This Row],[CustomerName]])</f>
        <v>45557.052083333336</v>
      </c>
      <c r="Y132" t="str">
        <f>IF(data[[#This Row],[OrderDateTime]]=data[[#This Row],[FirstOrderDateTime]], "New", "Returning")</f>
        <v>Returning</v>
      </c>
      <c r="Z132" s="7">
        <f>data[[#This Row],[DeliveryDate]] + data[[#This Row],[DeliveryTime]]</f>
        <v>45767.823611111111</v>
      </c>
      <c r="AA132" s="7">
        <f>data[[#This Row],[OrderDateTime]] + 1</f>
        <v>45767.007638888892</v>
      </c>
      <c r="AB132" s="7" t="str">
        <f>IF(data[[#This Row],[DeliveryDateTime]] &lt;= data[[#This Row],[SLADue]], "On Time", "Late")</f>
        <v>Late</v>
      </c>
    </row>
    <row r="133" spans="1:28" x14ac:dyDescent="0.2">
      <c r="A133" t="s">
        <v>376</v>
      </c>
      <c r="B133" t="s">
        <v>19</v>
      </c>
      <c r="C133" t="s">
        <v>79</v>
      </c>
      <c r="D133" t="s">
        <v>80</v>
      </c>
      <c r="E133" s="5">
        <v>30.21</v>
      </c>
      <c r="F133" t="s">
        <v>63</v>
      </c>
      <c r="G133">
        <v>1</v>
      </c>
      <c r="H133" s="1">
        <v>45868</v>
      </c>
      <c r="I133" s="1" t="str">
        <f>TEXT(data[[#This Row],[OrderDate]],"mmm")</f>
        <v>Jul</v>
      </c>
      <c r="J133" s="6">
        <v>0.5541666666666667</v>
      </c>
      <c r="K133" s="6" t="str">
        <f>TEXT(data[[#This Row],[OrderTime]],"h")</f>
        <v>13</v>
      </c>
      <c r="L133" s="1">
        <v>45868</v>
      </c>
      <c r="M133" s="6">
        <v>0.8041666666666667</v>
      </c>
      <c r="N133" t="s">
        <v>292</v>
      </c>
      <c r="O133" t="s">
        <v>377</v>
      </c>
      <c r="P133" t="s">
        <v>77</v>
      </c>
      <c r="Q133" t="s">
        <v>26</v>
      </c>
      <c r="R133" t="s">
        <v>83</v>
      </c>
      <c r="S133" t="s">
        <v>47</v>
      </c>
      <c r="T133" t="s">
        <v>143</v>
      </c>
      <c r="U133" t="s">
        <v>67</v>
      </c>
      <c r="V133" s="5">
        <f>data[[#This Row],[PriceUSD]]*data[[#This Row],[Quantity]]</f>
        <v>30.21</v>
      </c>
      <c r="W133" s="7">
        <f>data[[#This Row],[OrderDate]] + TIME(VALUE(LEFT(data[[#This Row],[OrderTime]],2)), VALUE(RIGHT(data[[#This Row],[OrderTime]],2)), 0)</f>
        <v>45868.046527777777</v>
      </c>
      <c r="X133" s="7">
        <f>_xlfn.MINIFS(data[OrderDateTime], data[CustomerName], data[[#This Row],[CustomerName]])</f>
        <v>45561.038888888892</v>
      </c>
      <c r="Y133" t="str">
        <f>IF(data[[#This Row],[OrderDateTime]]=data[[#This Row],[FirstOrderDateTime]], "New", "Returning")</f>
        <v>Returning</v>
      </c>
      <c r="Z133" s="7">
        <f>data[[#This Row],[DeliveryDate]] + data[[#This Row],[DeliveryTime]]</f>
        <v>45868.804166666669</v>
      </c>
      <c r="AA133" s="7">
        <f>data[[#This Row],[OrderDateTime]] + 1</f>
        <v>45869.046527777777</v>
      </c>
      <c r="AB133" s="7" t="str">
        <f>IF(data[[#This Row],[DeliveryDateTime]] &lt;= data[[#This Row],[SLADue]], "On Time", "Late")</f>
        <v>On Time</v>
      </c>
    </row>
    <row r="134" spans="1:28" x14ac:dyDescent="0.2">
      <c r="A134" t="s">
        <v>378</v>
      </c>
      <c r="B134" t="s">
        <v>19</v>
      </c>
      <c r="C134" t="s">
        <v>41</v>
      </c>
      <c r="D134" t="s">
        <v>42</v>
      </c>
      <c r="E134" s="5">
        <v>35.83</v>
      </c>
      <c r="F134" t="s">
        <v>51</v>
      </c>
      <c r="G134">
        <v>1</v>
      </c>
      <c r="H134" s="1">
        <v>45557</v>
      </c>
      <c r="I134" s="1" t="str">
        <f>TEXT(data[[#This Row],[OrderDate]],"mmm")</f>
        <v>Sep</v>
      </c>
      <c r="J134" s="6">
        <v>0.72361111111111109</v>
      </c>
      <c r="K134" s="6" t="str">
        <f>TEXT(data[[#This Row],[OrderTime]],"h")</f>
        <v>17</v>
      </c>
      <c r="L134" s="1">
        <v>45558</v>
      </c>
      <c r="M134" s="6">
        <v>0.80694444444444446</v>
      </c>
      <c r="N134" t="s">
        <v>123</v>
      </c>
      <c r="O134" t="s">
        <v>379</v>
      </c>
      <c r="P134" t="s">
        <v>36</v>
      </c>
      <c r="Q134" t="s">
        <v>26</v>
      </c>
      <c r="R134" t="s">
        <v>46</v>
      </c>
      <c r="S134" t="s">
        <v>28</v>
      </c>
      <c r="T134" t="s">
        <v>38</v>
      </c>
      <c r="U134" t="s">
        <v>30</v>
      </c>
      <c r="V134" s="5">
        <f>data[[#This Row],[PriceUSD]]*data[[#This Row],[Quantity]]</f>
        <v>35.83</v>
      </c>
      <c r="W134" s="7">
        <f>data[[#This Row],[OrderDate]] + TIME(VALUE(LEFT(data[[#This Row],[OrderTime]],2)), VALUE(RIGHT(data[[#This Row],[OrderTime]],2)), 0)</f>
        <v>45557.007638888892</v>
      </c>
      <c r="X134" s="7">
        <f>_xlfn.MINIFS(data[OrderDateTime], data[CustomerName], data[[#This Row],[CustomerName]])</f>
        <v>45520.015277777777</v>
      </c>
      <c r="Y134" t="str">
        <f>IF(data[[#This Row],[OrderDateTime]]=data[[#This Row],[FirstOrderDateTime]], "New", "Returning")</f>
        <v>Returning</v>
      </c>
      <c r="Z134" s="7">
        <f>data[[#This Row],[DeliveryDate]] + data[[#This Row],[DeliveryTime]]</f>
        <v>45558.806944444441</v>
      </c>
      <c r="AA134" s="7">
        <f>data[[#This Row],[OrderDateTime]] + 1</f>
        <v>45558.007638888892</v>
      </c>
      <c r="AB134" s="7" t="str">
        <f>IF(data[[#This Row],[DeliveryDateTime]] &lt;= data[[#This Row],[SLADue]], "On Time", "Late")</f>
        <v>Late</v>
      </c>
    </row>
    <row r="135" spans="1:28" x14ac:dyDescent="0.2">
      <c r="A135" t="s">
        <v>380</v>
      </c>
      <c r="B135" t="s">
        <v>19</v>
      </c>
      <c r="C135" t="s">
        <v>69</v>
      </c>
      <c r="D135" t="s">
        <v>70</v>
      </c>
      <c r="E135" s="5">
        <v>56.1</v>
      </c>
      <c r="F135" t="s">
        <v>74</v>
      </c>
      <c r="G135">
        <v>1</v>
      </c>
      <c r="H135" s="1">
        <v>45565</v>
      </c>
      <c r="I135" s="1" t="str">
        <f>TEXT(data[[#This Row],[OrderDate]],"mmm")</f>
        <v>Sep</v>
      </c>
      <c r="J135" s="6">
        <v>0.49930555555555556</v>
      </c>
      <c r="K135" s="6" t="str">
        <f>TEXT(data[[#This Row],[OrderTime]],"h")</f>
        <v>11</v>
      </c>
      <c r="L135" s="1">
        <v>45566</v>
      </c>
      <c r="M135" s="6">
        <v>0.49930555555555556</v>
      </c>
      <c r="N135" t="s">
        <v>44</v>
      </c>
      <c r="O135" t="s">
        <v>381</v>
      </c>
      <c r="P135" t="s">
        <v>25</v>
      </c>
      <c r="Q135" t="s">
        <v>53</v>
      </c>
      <c r="R135" t="s">
        <v>37</v>
      </c>
      <c r="S135" t="s">
        <v>28</v>
      </c>
      <c r="T135" t="s">
        <v>106</v>
      </c>
      <c r="U135" t="s">
        <v>30</v>
      </c>
      <c r="V135" s="5">
        <f>data[[#This Row],[PriceUSD]]*data[[#This Row],[Quantity]]</f>
        <v>56.1</v>
      </c>
      <c r="W135" s="7">
        <f>data[[#This Row],[OrderDate]] + TIME(VALUE(LEFT(data[[#This Row],[OrderTime]],2)), VALUE(RIGHT(data[[#This Row],[OrderTime]],2)), 0)</f>
        <v>45565.038888888892</v>
      </c>
      <c r="X135" s="7">
        <f>_xlfn.MINIFS(data[OrderDateTime], data[CustomerName], data[[#This Row],[CustomerName]])</f>
        <v>45547.038888888892</v>
      </c>
      <c r="Y135" t="str">
        <f>IF(data[[#This Row],[OrderDateTime]]=data[[#This Row],[FirstOrderDateTime]], "New", "Returning")</f>
        <v>Returning</v>
      </c>
      <c r="Z135" s="7">
        <f>data[[#This Row],[DeliveryDate]] + data[[#This Row],[DeliveryTime]]</f>
        <v>45566.499305555553</v>
      </c>
      <c r="AA135" s="7">
        <f>data[[#This Row],[OrderDateTime]] + 1</f>
        <v>45566.038888888892</v>
      </c>
      <c r="AB135" s="7" t="str">
        <f>IF(data[[#This Row],[DeliveryDateTime]] &lt;= data[[#This Row],[SLADue]], "On Time", "Late")</f>
        <v>Late</v>
      </c>
    </row>
    <row r="136" spans="1:28" x14ac:dyDescent="0.2">
      <c r="A136" t="s">
        <v>382</v>
      </c>
      <c r="B136" t="s">
        <v>19</v>
      </c>
      <c r="C136" t="s">
        <v>126</v>
      </c>
      <c r="D136" t="s">
        <v>127</v>
      </c>
      <c r="E136" s="5">
        <v>22.61</v>
      </c>
      <c r="F136" t="s">
        <v>87</v>
      </c>
      <c r="G136">
        <v>2</v>
      </c>
      <c r="H136" s="1">
        <v>45792</v>
      </c>
      <c r="I136" s="1" t="str">
        <f>TEXT(data[[#This Row],[OrderDate]],"mmm")</f>
        <v>May</v>
      </c>
      <c r="J136" s="6">
        <v>0.39444444444444443</v>
      </c>
      <c r="K136" s="6" t="str">
        <f>TEXT(data[[#This Row],[OrderTime]],"h")</f>
        <v>9</v>
      </c>
      <c r="L136" s="1">
        <v>45793</v>
      </c>
      <c r="M136" s="6">
        <v>0.43611111111111112</v>
      </c>
      <c r="N136" t="s">
        <v>98</v>
      </c>
      <c r="O136" t="s">
        <v>247</v>
      </c>
      <c r="P136" t="s">
        <v>77</v>
      </c>
      <c r="Q136" t="s">
        <v>53</v>
      </c>
      <c r="R136" t="s">
        <v>129</v>
      </c>
      <c r="S136" t="s">
        <v>28</v>
      </c>
      <c r="T136" t="s">
        <v>106</v>
      </c>
      <c r="U136" t="s">
        <v>30</v>
      </c>
      <c r="V136" s="5">
        <f>data[[#This Row],[PriceUSD]]*data[[#This Row],[Quantity]]</f>
        <v>45.22</v>
      </c>
      <c r="W136" s="7">
        <f>data[[#This Row],[OrderDate]] + TIME(VALUE(LEFT(data[[#This Row],[OrderTime]],2)), VALUE(RIGHT(data[[#This Row],[OrderTime]],2)), 0)</f>
        <v>45792.030555555553</v>
      </c>
      <c r="X136" s="7">
        <f>_xlfn.MINIFS(data[OrderDateTime], data[CustomerName], data[[#This Row],[CustomerName]])</f>
        <v>45505.030555555553</v>
      </c>
      <c r="Y136" t="str">
        <f>IF(data[[#This Row],[OrderDateTime]]=data[[#This Row],[FirstOrderDateTime]], "New", "Returning")</f>
        <v>Returning</v>
      </c>
      <c r="Z136" s="7">
        <f>data[[#This Row],[DeliveryDate]] + data[[#This Row],[DeliveryTime]]</f>
        <v>45793.436111111114</v>
      </c>
      <c r="AA136" s="7">
        <f>data[[#This Row],[OrderDateTime]] + 1</f>
        <v>45793.030555555553</v>
      </c>
      <c r="AB136" s="7" t="str">
        <f>IF(data[[#This Row],[DeliveryDateTime]] &lt;= data[[#This Row],[SLADue]], "On Time", "Late")</f>
        <v>Late</v>
      </c>
    </row>
    <row r="137" spans="1:28" x14ac:dyDescent="0.2">
      <c r="A137" t="s">
        <v>383</v>
      </c>
      <c r="B137" t="s">
        <v>19</v>
      </c>
      <c r="C137" t="s">
        <v>101</v>
      </c>
      <c r="D137" t="s">
        <v>102</v>
      </c>
      <c r="E137" s="5">
        <v>26.48</v>
      </c>
      <c r="F137" t="s">
        <v>81</v>
      </c>
      <c r="G137">
        <v>1</v>
      </c>
      <c r="H137" s="1">
        <v>45622</v>
      </c>
      <c r="I137" s="1" t="str">
        <f>TEXT(data[[#This Row],[OrderDate]],"mmm")</f>
        <v>Nov</v>
      </c>
      <c r="J137" s="6">
        <v>0.86250000000000004</v>
      </c>
      <c r="K137" s="6" t="str">
        <f>TEXT(data[[#This Row],[OrderTime]],"h")</f>
        <v>20</v>
      </c>
      <c r="L137" s="1">
        <v>45624</v>
      </c>
      <c r="M137" s="6">
        <v>0.56944444444444442</v>
      </c>
      <c r="N137" t="s">
        <v>120</v>
      </c>
      <c r="O137" t="s">
        <v>384</v>
      </c>
      <c r="P137" t="s">
        <v>25</v>
      </c>
      <c r="Q137" t="s">
        <v>53</v>
      </c>
      <c r="R137" t="s">
        <v>83</v>
      </c>
      <c r="S137" t="s">
        <v>105</v>
      </c>
      <c r="T137" t="s">
        <v>106</v>
      </c>
      <c r="U137" t="s">
        <v>39</v>
      </c>
      <c r="V137" s="5">
        <f>data[[#This Row],[PriceUSD]]*data[[#This Row],[Quantity]]</f>
        <v>26.48</v>
      </c>
      <c r="W137" s="7">
        <f>data[[#This Row],[OrderDate]] + TIME(VALUE(LEFT(data[[#This Row],[OrderTime]],2)), VALUE(RIGHT(data[[#This Row],[OrderTime]],2)), 0)</f>
        <v>45622.017361111109</v>
      </c>
      <c r="X137" s="7">
        <f>_xlfn.MINIFS(data[OrderDateTime], data[CustomerName], data[[#This Row],[CustomerName]])</f>
        <v>45533.038888888892</v>
      </c>
      <c r="Y137" t="str">
        <f>IF(data[[#This Row],[OrderDateTime]]=data[[#This Row],[FirstOrderDateTime]], "New", "Returning")</f>
        <v>Returning</v>
      </c>
      <c r="Z137" s="7">
        <f>data[[#This Row],[DeliveryDate]] + data[[#This Row],[DeliveryTime]]</f>
        <v>45624.569444444445</v>
      </c>
      <c r="AA137" s="7">
        <f>data[[#This Row],[OrderDateTime]] + 1</f>
        <v>45623.017361111109</v>
      </c>
      <c r="AB137" s="7" t="str">
        <f>IF(data[[#This Row],[DeliveryDateTime]] &lt;= data[[#This Row],[SLADue]], "On Time", "Late")</f>
        <v>Late</v>
      </c>
    </row>
    <row r="138" spans="1:28" x14ac:dyDescent="0.2">
      <c r="A138" t="s">
        <v>385</v>
      </c>
      <c r="B138" t="s">
        <v>19</v>
      </c>
      <c r="C138" t="s">
        <v>41</v>
      </c>
      <c r="D138" t="s">
        <v>42</v>
      </c>
      <c r="E138" s="5">
        <v>35.65</v>
      </c>
      <c r="F138" t="s">
        <v>51</v>
      </c>
      <c r="G138">
        <v>2</v>
      </c>
      <c r="H138" s="1">
        <v>45629</v>
      </c>
      <c r="I138" s="1" t="str">
        <f>TEXT(data[[#This Row],[OrderDate]],"mmm")</f>
        <v>Dec</v>
      </c>
      <c r="J138" s="6">
        <v>0.72638888888888886</v>
      </c>
      <c r="K138" s="6" t="str">
        <f>TEXT(data[[#This Row],[OrderTime]],"h")</f>
        <v>17</v>
      </c>
      <c r="L138" s="1">
        <v>45630</v>
      </c>
      <c r="M138" s="6">
        <v>0.6381944444444444</v>
      </c>
      <c r="N138" t="s">
        <v>175</v>
      </c>
      <c r="O138" t="s">
        <v>386</v>
      </c>
      <c r="P138" t="s">
        <v>25</v>
      </c>
      <c r="Q138" t="s">
        <v>53</v>
      </c>
      <c r="R138" t="s">
        <v>46</v>
      </c>
      <c r="S138" t="s">
        <v>28</v>
      </c>
      <c r="T138" t="s">
        <v>143</v>
      </c>
      <c r="U138" t="s">
        <v>30</v>
      </c>
      <c r="V138" s="5">
        <f>data[[#This Row],[PriceUSD]]*data[[#This Row],[Quantity]]</f>
        <v>71.3</v>
      </c>
      <c r="W138" s="7">
        <f>data[[#This Row],[OrderDate]] + TIME(VALUE(LEFT(data[[#This Row],[OrderTime]],2)), VALUE(RIGHT(data[[#This Row],[OrderTime]],2)), 0)</f>
        <v>45629.061805555553</v>
      </c>
      <c r="X138" s="7">
        <f>_xlfn.MINIFS(data[OrderDateTime], data[CustomerName], data[[#This Row],[CustomerName]])</f>
        <v>45508.038888888892</v>
      </c>
      <c r="Y138" t="str">
        <f>IF(data[[#This Row],[OrderDateTime]]=data[[#This Row],[FirstOrderDateTime]], "New", "Returning")</f>
        <v>Returning</v>
      </c>
      <c r="Z138" s="7">
        <f>data[[#This Row],[DeliveryDate]] + data[[#This Row],[DeliveryTime]]</f>
        <v>45630.638194444444</v>
      </c>
      <c r="AA138" s="7">
        <f>data[[#This Row],[OrderDateTime]] + 1</f>
        <v>45630.061805555553</v>
      </c>
      <c r="AB138" s="7" t="str">
        <f>IF(data[[#This Row],[DeliveryDateTime]] &lt;= data[[#This Row],[SLADue]], "On Time", "Late")</f>
        <v>Late</v>
      </c>
    </row>
    <row r="139" spans="1:28" x14ac:dyDescent="0.2">
      <c r="A139" t="s">
        <v>387</v>
      </c>
      <c r="B139" t="s">
        <v>19</v>
      </c>
      <c r="C139" t="s">
        <v>69</v>
      </c>
      <c r="D139" t="s">
        <v>70</v>
      </c>
      <c r="E139" s="5">
        <v>56.29</v>
      </c>
      <c r="F139" t="s">
        <v>119</v>
      </c>
      <c r="G139">
        <v>1</v>
      </c>
      <c r="H139" s="1">
        <v>45557</v>
      </c>
      <c r="I139" s="1" t="str">
        <f>TEXT(data[[#This Row],[OrderDate]],"mmm")</f>
        <v>Sep</v>
      </c>
      <c r="J139" s="6">
        <v>0.51111111111111107</v>
      </c>
      <c r="K139" s="6" t="str">
        <f>TEXT(data[[#This Row],[OrderTime]],"h")</f>
        <v>12</v>
      </c>
      <c r="L139" s="1">
        <v>45558</v>
      </c>
      <c r="M139" s="6">
        <v>0.55277777777777781</v>
      </c>
      <c r="N139" t="s">
        <v>388</v>
      </c>
      <c r="O139" t="s">
        <v>389</v>
      </c>
      <c r="P139" t="s">
        <v>234</v>
      </c>
      <c r="Q139" t="s">
        <v>26</v>
      </c>
      <c r="R139" t="s">
        <v>37</v>
      </c>
      <c r="S139" t="s">
        <v>28</v>
      </c>
      <c r="T139" t="s">
        <v>136</v>
      </c>
      <c r="U139" t="s">
        <v>39</v>
      </c>
      <c r="V139" s="5">
        <f>data[[#This Row],[PriceUSD]]*data[[#This Row],[Quantity]]</f>
        <v>56.29</v>
      </c>
      <c r="W139" s="7">
        <f>data[[#This Row],[OrderDate]] + TIME(VALUE(LEFT(data[[#This Row],[OrderTime]],2)), VALUE(RIGHT(data[[#This Row],[OrderTime]],2)), 0)</f>
        <v>45557.007638888892</v>
      </c>
      <c r="X139" s="7">
        <f>_xlfn.MINIFS(data[OrderDateTime], data[CustomerName], data[[#This Row],[CustomerName]])</f>
        <v>45557.007638888892</v>
      </c>
      <c r="Y139" t="str">
        <f>IF(data[[#This Row],[OrderDateTime]]=data[[#This Row],[FirstOrderDateTime]], "New", "Returning")</f>
        <v>New</v>
      </c>
      <c r="Z139" s="7">
        <f>data[[#This Row],[DeliveryDate]] + data[[#This Row],[DeliveryTime]]</f>
        <v>45558.552777777775</v>
      </c>
      <c r="AA139" s="7">
        <f>data[[#This Row],[OrderDateTime]] + 1</f>
        <v>45558.007638888892</v>
      </c>
      <c r="AB139" s="7" t="str">
        <f>IF(data[[#This Row],[DeliveryDateTime]] &lt;= data[[#This Row],[SLADue]], "On Time", "Late")</f>
        <v>Late</v>
      </c>
    </row>
    <row r="140" spans="1:28" x14ac:dyDescent="0.2">
      <c r="A140" t="s">
        <v>390</v>
      </c>
      <c r="B140" t="s">
        <v>19</v>
      </c>
      <c r="C140" t="s">
        <v>391</v>
      </c>
      <c r="D140" t="s">
        <v>392</v>
      </c>
      <c r="E140" s="5">
        <v>16.97</v>
      </c>
      <c r="F140" t="s">
        <v>43</v>
      </c>
      <c r="G140">
        <v>2</v>
      </c>
      <c r="H140" s="1">
        <v>45722</v>
      </c>
      <c r="I140" s="1" t="str">
        <f>TEXT(data[[#This Row],[OrderDate]],"mmm")</f>
        <v>Mar</v>
      </c>
      <c r="J140" s="6">
        <v>0.42569444444444443</v>
      </c>
      <c r="K140" s="6" t="str">
        <f>TEXT(data[[#This Row],[OrderTime]],"h")</f>
        <v>10</v>
      </c>
      <c r="L140" s="1">
        <v>45722</v>
      </c>
      <c r="M140" s="6">
        <v>0.55069444444444449</v>
      </c>
      <c r="N140" t="s">
        <v>120</v>
      </c>
      <c r="O140" t="s">
        <v>393</v>
      </c>
      <c r="P140" t="s">
        <v>25</v>
      </c>
      <c r="Q140" t="s">
        <v>53</v>
      </c>
      <c r="R140" t="s">
        <v>394</v>
      </c>
      <c r="S140" t="s">
        <v>47</v>
      </c>
      <c r="T140" t="s">
        <v>29</v>
      </c>
      <c r="U140" t="s">
        <v>30</v>
      </c>
      <c r="V140" s="5">
        <f>data[[#This Row],[PriceUSD]]*data[[#This Row],[Quantity]]</f>
        <v>33.94</v>
      </c>
      <c r="W140" s="7">
        <f>data[[#This Row],[OrderDate]] + TIME(VALUE(LEFT(data[[#This Row],[OrderTime]],2)), VALUE(RIGHT(data[[#This Row],[OrderTime]],2)), 0)</f>
        <v>45722.030555555553</v>
      </c>
      <c r="X140" s="7">
        <f>_xlfn.MINIFS(data[OrderDateTime], data[CustomerName], data[[#This Row],[CustomerName]])</f>
        <v>45530.054166666669</v>
      </c>
      <c r="Y140" t="str">
        <f>IF(data[[#This Row],[OrderDateTime]]=data[[#This Row],[FirstOrderDateTime]], "New", "Returning")</f>
        <v>Returning</v>
      </c>
      <c r="Z140" s="7">
        <f>data[[#This Row],[DeliveryDate]] + data[[#This Row],[DeliveryTime]]</f>
        <v>45722.550694444442</v>
      </c>
      <c r="AA140" s="7">
        <f>data[[#This Row],[OrderDateTime]] + 1</f>
        <v>45723.030555555553</v>
      </c>
      <c r="AB140" s="7" t="str">
        <f>IF(data[[#This Row],[DeliveryDateTime]] &lt;= data[[#This Row],[SLADue]], "On Time", "Late")</f>
        <v>On Time</v>
      </c>
    </row>
    <row r="141" spans="1:28" x14ac:dyDescent="0.2">
      <c r="A141" t="s">
        <v>395</v>
      </c>
      <c r="B141" t="s">
        <v>19</v>
      </c>
      <c r="C141" t="s">
        <v>92</v>
      </c>
      <c r="D141" t="s">
        <v>93</v>
      </c>
      <c r="E141" s="5">
        <v>97.69</v>
      </c>
      <c r="F141" t="s">
        <v>81</v>
      </c>
      <c r="G141">
        <v>1</v>
      </c>
      <c r="H141" s="1">
        <v>45630</v>
      </c>
      <c r="I141" s="1" t="str">
        <f>TEXT(data[[#This Row],[OrderDate]],"mmm")</f>
        <v>Dec</v>
      </c>
      <c r="J141" s="6">
        <v>0.76666666666666672</v>
      </c>
      <c r="K141" s="6" t="str">
        <f>TEXT(data[[#This Row],[OrderTime]],"h")</f>
        <v>18</v>
      </c>
      <c r="L141" s="1">
        <v>45631</v>
      </c>
      <c r="M141" s="6">
        <v>0.89166666666666672</v>
      </c>
      <c r="N141" t="s">
        <v>95</v>
      </c>
      <c r="O141" t="s">
        <v>396</v>
      </c>
      <c r="P141" t="s">
        <v>25</v>
      </c>
      <c r="Q141" t="s">
        <v>53</v>
      </c>
      <c r="R141" t="s">
        <v>66</v>
      </c>
      <c r="S141" t="s">
        <v>28</v>
      </c>
      <c r="T141" t="s">
        <v>29</v>
      </c>
      <c r="U141" t="s">
        <v>30</v>
      </c>
      <c r="V141" s="5">
        <f>data[[#This Row],[PriceUSD]]*data[[#This Row],[Quantity]]</f>
        <v>97.69</v>
      </c>
      <c r="W141" s="7">
        <f>data[[#This Row],[OrderDate]] + TIME(VALUE(LEFT(data[[#This Row],[OrderTime]],2)), VALUE(RIGHT(data[[#This Row],[OrderTime]],2)), 0)</f>
        <v>45630.046527777777</v>
      </c>
      <c r="X141" s="7">
        <f>_xlfn.MINIFS(data[OrderDateTime], data[CustomerName], data[[#This Row],[CustomerName]])</f>
        <v>45513.054166666669</v>
      </c>
      <c r="Y141" t="str">
        <f>IF(data[[#This Row],[OrderDateTime]]=data[[#This Row],[FirstOrderDateTime]], "New", "Returning")</f>
        <v>Returning</v>
      </c>
      <c r="Z141" s="7">
        <f>data[[#This Row],[DeliveryDate]] + data[[#This Row],[DeliveryTime]]</f>
        <v>45631.89166666667</v>
      </c>
      <c r="AA141" s="7">
        <f>data[[#This Row],[OrderDateTime]] + 1</f>
        <v>45631.046527777777</v>
      </c>
      <c r="AB141" s="7" t="str">
        <f>IF(data[[#This Row],[DeliveryDateTime]] &lt;= data[[#This Row],[SLADue]], "On Time", "Late")</f>
        <v>Late</v>
      </c>
    </row>
    <row r="142" spans="1:28" x14ac:dyDescent="0.2">
      <c r="A142" t="s">
        <v>397</v>
      </c>
      <c r="B142" t="s">
        <v>19</v>
      </c>
      <c r="C142" t="s">
        <v>117</v>
      </c>
      <c r="D142" t="s">
        <v>118</v>
      </c>
      <c r="E142" s="5">
        <v>77.84</v>
      </c>
      <c r="F142" t="s">
        <v>119</v>
      </c>
      <c r="G142">
        <v>1</v>
      </c>
      <c r="H142" s="1">
        <v>45723</v>
      </c>
      <c r="I142" s="1" t="str">
        <f>TEXT(data[[#This Row],[OrderDate]],"mmm")</f>
        <v>Mar</v>
      </c>
      <c r="J142" s="6">
        <v>0.86597222222222225</v>
      </c>
      <c r="K142" s="6" t="str">
        <f>TEXT(data[[#This Row],[OrderTime]],"h")</f>
        <v>20</v>
      </c>
      <c r="L142" s="1">
        <v>45724</v>
      </c>
      <c r="M142" s="6">
        <v>0.67291666666666672</v>
      </c>
      <c r="N142" t="s">
        <v>238</v>
      </c>
      <c r="O142" t="s">
        <v>303</v>
      </c>
      <c r="P142" t="s">
        <v>36</v>
      </c>
      <c r="Q142" t="s">
        <v>53</v>
      </c>
      <c r="R142" t="s">
        <v>66</v>
      </c>
      <c r="S142" t="s">
        <v>28</v>
      </c>
      <c r="T142" t="s">
        <v>115</v>
      </c>
      <c r="U142" t="s">
        <v>30</v>
      </c>
      <c r="V142" s="5">
        <f>data[[#This Row],[PriceUSD]]*data[[#This Row],[Quantity]]</f>
        <v>77.84</v>
      </c>
      <c r="W142" s="7">
        <f>data[[#This Row],[OrderDate]] + TIME(VALUE(LEFT(data[[#This Row],[OrderTime]],2)), VALUE(RIGHT(data[[#This Row],[OrderTime]],2)), 0)</f>
        <v>45723.015277777777</v>
      </c>
      <c r="X142" s="7">
        <f>_xlfn.MINIFS(data[OrderDateTime], data[CustomerName], data[[#This Row],[CustomerName]])</f>
        <v>45505.061805555553</v>
      </c>
      <c r="Y142" t="str">
        <f>IF(data[[#This Row],[OrderDateTime]]=data[[#This Row],[FirstOrderDateTime]], "New", "Returning")</f>
        <v>Returning</v>
      </c>
      <c r="Z142" s="7">
        <f>data[[#This Row],[DeliveryDate]] + data[[#This Row],[DeliveryTime]]</f>
        <v>45724.67291666667</v>
      </c>
      <c r="AA142" s="7">
        <f>data[[#This Row],[OrderDateTime]] + 1</f>
        <v>45724.015277777777</v>
      </c>
      <c r="AB142" s="7" t="str">
        <f>IF(data[[#This Row],[DeliveryDateTime]] &lt;= data[[#This Row],[SLADue]], "On Time", "Late")</f>
        <v>Late</v>
      </c>
    </row>
    <row r="143" spans="1:28" x14ac:dyDescent="0.2">
      <c r="A143" t="s">
        <v>398</v>
      </c>
      <c r="B143" t="s">
        <v>19</v>
      </c>
      <c r="C143" t="s">
        <v>49</v>
      </c>
      <c r="D143" t="s">
        <v>50</v>
      </c>
      <c r="E143" s="5">
        <v>27.14</v>
      </c>
      <c r="F143" t="s">
        <v>138</v>
      </c>
      <c r="G143">
        <v>1</v>
      </c>
      <c r="H143" s="1">
        <v>45801</v>
      </c>
      <c r="I143" s="1" t="str">
        <f>TEXT(data[[#This Row],[OrderDate]],"mmm")</f>
        <v>May</v>
      </c>
      <c r="J143" s="6">
        <v>0.82361111111111107</v>
      </c>
      <c r="K143" s="6" t="str">
        <f>TEXT(data[[#This Row],[OrderTime]],"h")</f>
        <v>19</v>
      </c>
      <c r="L143" s="1">
        <v>45802</v>
      </c>
      <c r="M143" s="6">
        <v>0.86527777777777781</v>
      </c>
      <c r="N143" t="s">
        <v>123</v>
      </c>
      <c r="O143" t="s">
        <v>399</v>
      </c>
      <c r="P143" t="s">
        <v>36</v>
      </c>
      <c r="Q143" t="s">
        <v>53</v>
      </c>
      <c r="R143" t="s">
        <v>54</v>
      </c>
      <c r="S143" t="s">
        <v>28</v>
      </c>
      <c r="T143" t="s">
        <v>115</v>
      </c>
      <c r="U143" t="s">
        <v>30</v>
      </c>
      <c r="V143" s="5">
        <f>data[[#This Row],[PriceUSD]]*data[[#This Row],[Quantity]]</f>
        <v>27.14</v>
      </c>
      <c r="W143" s="7">
        <f>data[[#This Row],[OrderDate]] + TIME(VALUE(LEFT(data[[#This Row],[OrderTime]],2)), VALUE(RIGHT(data[[#This Row],[OrderTime]],2)), 0)</f>
        <v>45801.007638888892</v>
      </c>
      <c r="X143" s="7">
        <f>_xlfn.MINIFS(data[OrderDateTime], data[CustomerName], data[[#This Row],[CustomerName]])</f>
        <v>45532.017361111109</v>
      </c>
      <c r="Y143" t="str">
        <f>IF(data[[#This Row],[OrderDateTime]]=data[[#This Row],[FirstOrderDateTime]], "New", "Returning")</f>
        <v>Returning</v>
      </c>
      <c r="Z143" s="7">
        <f>data[[#This Row],[DeliveryDate]] + data[[#This Row],[DeliveryTime]]</f>
        <v>45802.865277777775</v>
      </c>
      <c r="AA143" s="7">
        <f>data[[#This Row],[OrderDateTime]] + 1</f>
        <v>45802.007638888892</v>
      </c>
      <c r="AB143" s="7" t="str">
        <f>IF(data[[#This Row],[DeliveryDateTime]] &lt;= data[[#This Row],[SLADue]], "On Time", "Late")</f>
        <v>Late</v>
      </c>
    </row>
    <row r="144" spans="1:28" x14ac:dyDescent="0.2">
      <c r="A144" t="s">
        <v>400</v>
      </c>
      <c r="B144" t="s">
        <v>19</v>
      </c>
      <c r="C144" t="s">
        <v>69</v>
      </c>
      <c r="D144" t="s">
        <v>70</v>
      </c>
      <c r="E144" s="5">
        <v>57.89</v>
      </c>
      <c r="F144" t="s">
        <v>56</v>
      </c>
      <c r="G144">
        <v>1</v>
      </c>
      <c r="H144" s="1">
        <v>45831</v>
      </c>
      <c r="I144" s="1" t="str">
        <f>TEXT(data[[#This Row],[OrderDate]],"mmm")</f>
        <v>Jun</v>
      </c>
      <c r="J144" s="6">
        <v>0.82777777777777772</v>
      </c>
      <c r="K144" s="6" t="str">
        <f>TEXT(data[[#This Row],[OrderTime]],"h")</f>
        <v>19</v>
      </c>
      <c r="L144" s="1">
        <v>45832</v>
      </c>
      <c r="M144" s="6">
        <v>0.86944444444444446</v>
      </c>
      <c r="N144" t="s">
        <v>148</v>
      </c>
      <c r="O144" t="s">
        <v>401</v>
      </c>
      <c r="P144" t="s">
        <v>25</v>
      </c>
      <c r="Q144" t="s">
        <v>53</v>
      </c>
      <c r="R144" t="s">
        <v>37</v>
      </c>
      <c r="S144" t="s">
        <v>28</v>
      </c>
      <c r="T144" t="s">
        <v>106</v>
      </c>
      <c r="U144" t="s">
        <v>39</v>
      </c>
      <c r="V144" s="5">
        <f>data[[#This Row],[PriceUSD]]*data[[#This Row],[Quantity]]</f>
        <v>57.89</v>
      </c>
      <c r="W144" s="7">
        <f>data[[#This Row],[OrderDate]] + TIME(VALUE(LEFT(data[[#This Row],[OrderTime]],2)), VALUE(RIGHT(data[[#This Row],[OrderTime]],2)), 0)</f>
        <v>45831.054166666669</v>
      </c>
      <c r="X144" s="7">
        <f>_xlfn.MINIFS(data[OrderDateTime], data[CustomerName], data[[#This Row],[CustomerName]])</f>
        <v>45508.038888888892</v>
      </c>
      <c r="Y144" t="str">
        <f>IF(data[[#This Row],[OrderDateTime]]=data[[#This Row],[FirstOrderDateTime]], "New", "Returning")</f>
        <v>Returning</v>
      </c>
      <c r="Z144" s="7">
        <f>data[[#This Row],[DeliveryDate]] + data[[#This Row],[DeliveryTime]]</f>
        <v>45832.869444444441</v>
      </c>
      <c r="AA144" s="7">
        <f>data[[#This Row],[OrderDateTime]] + 1</f>
        <v>45832.054166666669</v>
      </c>
      <c r="AB144" s="7" t="str">
        <f>IF(data[[#This Row],[DeliveryDateTime]] &lt;= data[[#This Row],[SLADue]], "On Time", "Late")</f>
        <v>Late</v>
      </c>
    </row>
    <row r="145" spans="1:28" x14ac:dyDescent="0.2">
      <c r="A145" t="s">
        <v>402</v>
      </c>
      <c r="B145" t="s">
        <v>19</v>
      </c>
      <c r="C145" t="s">
        <v>20</v>
      </c>
      <c r="D145" t="s">
        <v>21</v>
      </c>
      <c r="E145" s="5">
        <v>16.600000000000001</v>
      </c>
      <c r="F145" t="s">
        <v>71</v>
      </c>
      <c r="G145">
        <v>1</v>
      </c>
      <c r="H145" s="1">
        <v>45693</v>
      </c>
      <c r="I145" s="1" t="str">
        <f>TEXT(data[[#This Row],[OrderDate]],"mmm")</f>
        <v>Feb</v>
      </c>
      <c r="J145" s="6">
        <v>0.70902777777777781</v>
      </c>
      <c r="K145" s="6" t="str">
        <f>TEXT(data[[#This Row],[OrderTime]],"h")</f>
        <v>17</v>
      </c>
      <c r="L145" s="1">
        <v>45694</v>
      </c>
      <c r="M145" s="6">
        <v>0.79236111111111107</v>
      </c>
      <c r="N145" t="s">
        <v>120</v>
      </c>
      <c r="O145" t="s">
        <v>403</v>
      </c>
      <c r="P145" t="s">
        <v>25</v>
      </c>
      <c r="Q145" t="s">
        <v>26</v>
      </c>
      <c r="R145" t="s">
        <v>27</v>
      </c>
      <c r="S145" t="s">
        <v>28</v>
      </c>
      <c r="T145" t="s">
        <v>38</v>
      </c>
      <c r="U145" t="s">
        <v>30</v>
      </c>
      <c r="V145" s="5">
        <f>data[[#This Row],[PriceUSD]]*data[[#This Row],[Quantity]]</f>
        <v>16.600000000000001</v>
      </c>
      <c r="W145" s="7">
        <f>data[[#This Row],[OrderDate]] + TIME(VALUE(LEFT(data[[#This Row],[OrderTime]],2)), VALUE(RIGHT(data[[#This Row],[OrderTime]],2)), 0)</f>
        <v>45693.054166666669</v>
      </c>
      <c r="X145" s="7">
        <f>_xlfn.MINIFS(data[OrderDateTime], data[CustomerName], data[[#This Row],[CustomerName]])</f>
        <v>45535.015277777777</v>
      </c>
      <c r="Y145" t="str">
        <f>IF(data[[#This Row],[OrderDateTime]]=data[[#This Row],[FirstOrderDateTime]], "New", "Returning")</f>
        <v>Returning</v>
      </c>
      <c r="Z145" s="7">
        <f>data[[#This Row],[DeliveryDate]] + data[[#This Row],[DeliveryTime]]</f>
        <v>45694.792361111111</v>
      </c>
      <c r="AA145" s="7">
        <f>data[[#This Row],[OrderDateTime]] + 1</f>
        <v>45694.054166666669</v>
      </c>
      <c r="AB145" s="7" t="str">
        <f>IF(data[[#This Row],[DeliveryDateTime]] &lt;= data[[#This Row],[SLADue]], "On Time", "Late")</f>
        <v>Late</v>
      </c>
    </row>
    <row r="146" spans="1:28" x14ac:dyDescent="0.2">
      <c r="A146" t="s">
        <v>404</v>
      </c>
      <c r="B146" t="s">
        <v>19</v>
      </c>
      <c r="C146" t="s">
        <v>391</v>
      </c>
      <c r="D146" t="s">
        <v>392</v>
      </c>
      <c r="E146" s="5">
        <v>19.13</v>
      </c>
      <c r="F146" t="s">
        <v>43</v>
      </c>
      <c r="G146">
        <v>1</v>
      </c>
      <c r="H146" s="1">
        <v>45579</v>
      </c>
      <c r="I146" s="1" t="str">
        <f>TEXT(data[[#This Row],[OrderDate]],"mmm")</f>
        <v>Oct</v>
      </c>
      <c r="J146" s="6">
        <v>0.67777777777777781</v>
      </c>
      <c r="K146" s="6" t="str">
        <f>TEXT(data[[#This Row],[OrderTime]],"h")</f>
        <v>16</v>
      </c>
      <c r="L146" s="1">
        <v>45580</v>
      </c>
      <c r="M146" s="6">
        <v>0.80277777777777781</v>
      </c>
      <c r="N146" t="s">
        <v>98</v>
      </c>
      <c r="O146" t="s">
        <v>99</v>
      </c>
      <c r="P146" t="s">
        <v>77</v>
      </c>
      <c r="Q146" t="s">
        <v>53</v>
      </c>
      <c r="R146" t="s">
        <v>394</v>
      </c>
      <c r="S146" t="s">
        <v>28</v>
      </c>
      <c r="T146" t="s">
        <v>59</v>
      </c>
      <c r="U146" t="s">
        <v>39</v>
      </c>
      <c r="V146" s="5">
        <f>data[[#This Row],[PriceUSD]]*data[[#This Row],[Quantity]]</f>
        <v>19.13</v>
      </c>
      <c r="W146" s="7">
        <f>data[[#This Row],[OrderDate]] + TIME(VALUE(LEFT(data[[#This Row],[OrderTime]],2)), VALUE(RIGHT(data[[#This Row],[OrderTime]],2)), 0)</f>
        <v>45579.054166666669</v>
      </c>
      <c r="X146" s="7">
        <f>_xlfn.MINIFS(data[OrderDateTime], data[CustomerName], data[[#This Row],[CustomerName]])</f>
        <v>45507.015277777777</v>
      </c>
      <c r="Y146" t="str">
        <f>IF(data[[#This Row],[OrderDateTime]]=data[[#This Row],[FirstOrderDateTime]], "New", "Returning")</f>
        <v>Returning</v>
      </c>
      <c r="Z146" s="7">
        <f>data[[#This Row],[DeliveryDate]] + data[[#This Row],[DeliveryTime]]</f>
        <v>45580.802777777775</v>
      </c>
      <c r="AA146" s="7">
        <f>data[[#This Row],[OrderDateTime]] + 1</f>
        <v>45580.054166666669</v>
      </c>
      <c r="AB146" s="7" t="str">
        <f>IF(data[[#This Row],[DeliveryDateTime]] &lt;= data[[#This Row],[SLADue]], "On Time", "Late")</f>
        <v>Late</v>
      </c>
    </row>
    <row r="147" spans="1:28" x14ac:dyDescent="0.2">
      <c r="A147" t="s">
        <v>405</v>
      </c>
      <c r="B147" t="s">
        <v>19</v>
      </c>
      <c r="C147" t="s">
        <v>41</v>
      </c>
      <c r="D147" t="s">
        <v>42</v>
      </c>
      <c r="E147" s="5">
        <v>38.24</v>
      </c>
      <c r="F147" t="s">
        <v>51</v>
      </c>
      <c r="G147">
        <v>1</v>
      </c>
      <c r="H147" s="1">
        <v>45838</v>
      </c>
      <c r="I147" s="1" t="str">
        <f>TEXT(data[[#This Row],[OrderDate]],"mmm")</f>
        <v>Jun</v>
      </c>
      <c r="J147" s="6">
        <v>0.70972222222222225</v>
      </c>
      <c r="K147" s="6" t="str">
        <f>TEXT(data[[#This Row],[OrderTime]],"h")</f>
        <v>17</v>
      </c>
      <c r="L147" s="1">
        <v>45839</v>
      </c>
      <c r="M147" s="6">
        <v>0.70972222222222225</v>
      </c>
      <c r="N147" t="s">
        <v>88</v>
      </c>
      <c r="O147" t="s">
        <v>406</v>
      </c>
      <c r="P147" t="s">
        <v>25</v>
      </c>
      <c r="Q147" t="s">
        <v>53</v>
      </c>
      <c r="R147" t="s">
        <v>46</v>
      </c>
      <c r="S147" t="s">
        <v>28</v>
      </c>
      <c r="T147" t="s">
        <v>59</v>
      </c>
      <c r="U147" t="s">
        <v>30</v>
      </c>
      <c r="V147" s="5">
        <f>data[[#This Row],[PriceUSD]]*data[[#This Row],[Quantity]]</f>
        <v>38.24</v>
      </c>
      <c r="W147" s="7">
        <f>data[[#This Row],[OrderDate]] + TIME(VALUE(LEFT(data[[#This Row],[OrderTime]],2)), VALUE(RIGHT(data[[#This Row],[OrderTime]],2)), 0)</f>
        <v>45838.015277777777</v>
      </c>
      <c r="X147" s="7">
        <f>_xlfn.MINIFS(data[OrderDateTime], data[CustomerName], data[[#This Row],[CustomerName]])</f>
        <v>45507.061805555553</v>
      </c>
      <c r="Y147" t="str">
        <f>IF(data[[#This Row],[OrderDateTime]]=data[[#This Row],[FirstOrderDateTime]], "New", "Returning")</f>
        <v>Returning</v>
      </c>
      <c r="Z147" s="7">
        <f>data[[#This Row],[DeliveryDate]] + data[[#This Row],[DeliveryTime]]</f>
        <v>45839.709722222222</v>
      </c>
      <c r="AA147" s="7">
        <f>data[[#This Row],[OrderDateTime]] + 1</f>
        <v>45839.015277777777</v>
      </c>
      <c r="AB147" s="7" t="str">
        <f>IF(data[[#This Row],[DeliveryDateTime]] &lt;= data[[#This Row],[SLADue]], "On Time", "Late")</f>
        <v>Late</v>
      </c>
    </row>
    <row r="148" spans="1:28" x14ac:dyDescent="0.2">
      <c r="A148" t="s">
        <v>407</v>
      </c>
      <c r="B148" t="s">
        <v>19</v>
      </c>
      <c r="C148" t="s">
        <v>41</v>
      </c>
      <c r="D148" t="s">
        <v>42</v>
      </c>
      <c r="E148" s="5">
        <v>32.700000000000003</v>
      </c>
      <c r="F148" t="s">
        <v>119</v>
      </c>
      <c r="G148">
        <v>1</v>
      </c>
      <c r="H148" s="1">
        <v>45710</v>
      </c>
      <c r="I148" s="1" t="str">
        <f>TEXT(data[[#This Row],[OrderDate]],"mmm")</f>
        <v>Feb</v>
      </c>
      <c r="J148" s="6">
        <v>0.84305555555555556</v>
      </c>
      <c r="K148" s="6" t="str">
        <f>TEXT(data[[#This Row],[OrderTime]],"h")</f>
        <v>20</v>
      </c>
      <c r="L148" s="1">
        <v>45711</v>
      </c>
      <c r="M148" s="6">
        <v>0.85833333333333328</v>
      </c>
      <c r="N148" t="s">
        <v>23</v>
      </c>
      <c r="O148" t="s">
        <v>408</v>
      </c>
      <c r="P148" t="s">
        <v>25</v>
      </c>
      <c r="Q148" t="s">
        <v>53</v>
      </c>
      <c r="R148" t="s">
        <v>46</v>
      </c>
      <c r="S148" t="s">
        <v>28</v>
      </c>
      <c r="T148" t="s">
        <v>29</v>
      </c>
      <c r="U148" t="s">
        <v>39</v>
      </c>
      <c r="V148" s="5">
        <f>data[[#This Row],[PriceUSD]]*data[[#This Row],[Quantity]]</f>
        <v>32.700000000000003</v>
      </c>
      <c r="W148" s="7">
        <f>data[[#This Row],[OrderDate]] + TIME(VALUE(LEFT(data[[#This Row],[OrderTime]],2)), VALUE(RIGHT(data[[#This Row],[OrderTime]],2)), 0)</f>
        <v>45710.038888888892</v>
      </c>
      <c r="X148" s="7">
        <f>_xlfn.MINIFS(data[OrderDateTime], data[CustomerName], data[[#This Row],[CustomerName]])</f>
        <v>45510.061805555553</v>
      </c>
      <c r="Y148" t="str">
        <f>IF(data[[#This Row],[OrderDateTime]]=data[[#This Row],[FirstOrderDateTime]], "New", "Returning")</f>
        <v>Returning</v>
      </c>
      <c r="Z148" s="7">
        <f>data[[#This Row],[DeliveryDate]] + data[[#This Row],[DeliveryTime]]</f>
        <v>45711.85833333333</v>
      </c>
      <c r="AA148" s="7">
        <f>data[[#This Row],[OrderDateTime]] + 1</f>
        <v>45711.038888888892</v>
      </c>
      <c r="AB148" s="7" t="str">
        <f>IF(data[[#This Row],[DeliveryDateTime]] &lt;= data[[#This Row],[SLADue]], "On Time", "Late")</f>
        <v>Late</v>
      </c>
    </row>
    <row r="149" spans="1:28" x14ac:dyDescent="0.2">
      <c r="A149" t="s">
        <v>409</v>
      </c>
      <c r="B149" t="s">
        <v>19</v>
      </c>
      <c r="C149" t="s">
        <v>258</v>
      </c>
      <c r="D149" t="s">
        <v>259</v>
      </c>
      <c r="E149" s="5">
        <v>129.25</v>
      </c>
      <c r="F149" t="s">
        <v>51</v>
      </c>
      <c r="G149">
        <v>1</v>
      </c>
      <c r="H149" s="1">
        <v>45782</v>
      </c>
      <c r="I149" s="1" t="str">
        <f>TEXT(data[[#This Row],[OrderDate]],"mmm")</f>
        <v>May</v>
      </c>
      <c r="J149" s="6">
        <v>0.83263888888888893</v>
      </c>
      <c r="K149" s="6" t="str">
        <f>TEXT(data[[#This Row],[OrderTime]],"h")</f>
        <v>19</v>
      </c>
      <c r="L149" s="1">
        <v>45783</v>
      </c>
      <c r="M149" s="6">
        <v>0.84791666666666665</v>
      </c>
      <c r="N149" t="s">
        <v>238</v>
      </c>
      <c r="O149" t="s">
        <v>375</v>
      </c>
      <c r="P149" t="s">
        <v>36</v>
      </c>
      <c r="Q149" t="s">
        <v>53</v>
      </c>
      <c r="R149" t="s">
        <v>261</v>
      </c>
      <c r="S149" t="s">
        <v>28</v>
      </c>
      <c r="T149" t="s">
        <v>29</v>
      </c>
      <c r="U149" t="s">
        <v>30</v>
      </c>
      <c r="V149" s="5">
        <f>data[[#This Row],[PriceUSD]]*data[[#This Row],[Quantity]]</f>
        <v>129.25</v>
      </c>
      <c r="W149" s="7">
        <f>data[[#This Row],[OrderDate]] + TIME(VALUE(LEFT(data[[#This Row],[OrderTime]],2)), VALUE(RIGHT(data[[#This Row],[OrderTime]],2)), 0)</f>
        <v>45782.061805555553</v>
      </c>
      <c r="X149" s="7">
        <f>_xlfn.MINIFS(data[OrderDateTime], data[CustomerName], data[[#This Row],[CustomerName]])</f>
        <v>45557.052083333336</v>
      </c>
      <c r="Y149" t="str">
        <f>IF(data[[#This Row],[OrderDateTime]]=data[[#This Row],[FirstOrderDateTime]], "New", "Returning")</f>
        <v>Returning</v>
      </c>
      <c r="Z149" s="7">
        <f>data[[#This Row],[DeliveryDate]] + data[[#This Row],[DeliveryTime]]</f>
        <v>45783.847916666666</v>
      </c>
      <c r="AA149" s="7">
        <f>data[[#This Row],[OrderDateTime]] + 1</f>
        <v>45783.061805555553</v>
      </c>
      <c r="AB149" s="7" t="str">
        <f>IF(data[[#This Row],[DeliveryDateTime]] &lt;= data[[#This Row],[SLADue]], "On Time", "Late")</f>
        <v>Late</v>
      </c>
    </row>
    <row r="150" spans="1:28" x14ac:dyDescent="0.2">
      <c r="A150" t="s">
        <v>410</v>
      </c>
      <c r="B150" t="s">
        <v>19</v>
      </c>
      <c r="C150" t="s">
        <v>126</v>
      </c>
      <c r="D150" t="s">
        <v>127</v>
      </c>
      <c r="E150" s="5">
        <v>22.73</v>
      </c>
      <c r="F150" t="s">
        <v>138</v>
      </c>
      <c r="G150">
        <v>1</v>
      </c>
      <c r="H150" s="1">
        <v>45595</v>
      </c>
      <c r="I150" s="1" t="str">
        <f>TEXT(data[[#This Row],[OrderDate]],"mmm")</f>
        <v>Oct</v>
      </c>
      <c r="J150" s="6">
        <v>0.80625000000000002</v>
      </c>
      <c r="K150" s="6" t="str">
        <f>TEXT(data[[#This Row],[OrderTime]],"h")</f>
        <v>19</v>
      </c>
      <c r="L150" s="1">
        <v>45598</v>
      </c>
      <c r="M150" s="6">
        <v>0.77152777777777781</v>
      </c>
      <c r="N150" t="s">
        <v>178</v>
      </c>
      <c r="O150" t="s">
        <v>265</v>
      </c>
      <c r="P150" t="s">
        <v>180</v>
      </c>
      <c r="Q150" t="s">
        <v>26</v>
      </c>
      <c r="R150" t="s">
        <v>129</v>
      </c>
      <c r="S150" t="s">
        <v>105</v>
      </c>
      <c r="T150" t="s">
        <v>29</v>
      </c>
      <c r="U150" t="s">
        <v>30</v>
      </c>
      <c r="V150" s="5">
        <f>data[[#This Row],[PriceUSD]]*data[[#This Row],[Quantity]]</f>
        <v>22.73</v>
      </c>
      <c r="W150" s="7">
        <f>data[[#This Row],[OrderDate]] + TIME(VALUE(LEFT(data[[#This Row],[OrderTime]],2)), VALUE(RIGHT(data[[#This Row],[OrderTime]],2)), 0)</f>
        <v>45595.017361111109</v>
      </c>
      <c r="X150" s="7">
        <f>_xlfn.MINIFS(data[OrderDateTime], data[CustomerName], data[[#This Row],[CustomerName]])</f>
        <v>45522.046527777777</v>
      </c>
      <c r="Y150" t="str">
        <f>IF(data[[#This Row],[OrderDateTime]]=data[[#This Row],[FirstOrderDateTime]], "New", "Returning")</f>
        <v>Returning</v>
      </c>
      <c r="Z150" s="7">
        <f>data[[#This Row],[DeliveryDate]] + data[[#This Row],[DeliveryTime]]</f>
        <v>45598.771527777775</v>
      </c>
      <c r="AA150" s="7">
        <f>data[[#This Row],[OrderDateTime]] + 1</f>
        <v>45596.017361111109</v>
      </c>
      <c r="AB150" s="7" t="str">
        <f>IF(data[[#This Row],[DeliveryDateTime]] &lt;= data[[#This Row],[SLADue]], "On Time", "Late")</f>
        <v>Late</v>
      </c>
    </row>
    <row r="151" spans="1:28" x14ac:dyDescent="0.2">
      <c r="A151" t="s">
        <v>411</v>
      </c>
      <c r="B151" t="s">
        <v>19</v>
      </c>
      <c r="C151" t="s">
        <v>85</v>
      </c>
      <c r="D151" t="s">
        <v>86</v>
      </c>
      <c r="E151" s="5">
        <v>58.62</v>
      </c>
      <c r="F151" t="s">
        <v>87</v>
      </c>
      <c r="G151">
        <v>1</v>
      </c>
      <c r="H151" s="1">
        <v>45805</v>
      </c>
      <c r="I151" s="1" t="str">
        <f>TEXT(data[[#This Row],[OrderDate]],"mmm")</f>
        <v>May</v>
      </c>
      <c r="J151" s="6">
        <v>0.70208333333333328</v>
      </c>
      <c r="K151" s="6" t="str">
        <f>TEXT(data[[#This Row],[OrderTime]],"h")</f>
        <v>16</v>
      </c>
      <c r="L151" s="1">
        <v>45806</v>
      </c>
      <c r="M151" s="6">
        <v>0.61597222222222225</v>
      </c>
      <c r="N151" t="s">
        <v>64</v>
      </c>
      <c r="O151" t="s">
        <v>412</v>
      </c>
      <c r="P151" t="s">
        <v>25</v>
      </c>
      <c r="Q151" t="s">
        <v>53</v>
      </c>
      <c r="R151" t="s">
        <v>90</v>
      </c>
      <c r="S151" t="s">
        <v>28</v>
      </c>
      <c r="T151" t="s">
        <v>29</v>
      </c>
      <c r="U151" t="s">
        <v>39</v>
      </c>
      <c r="V151" s="5">
        <f>data[[#This Row],[PriceUSD]]*data[[#This Row],[Quantity]]</f>
        <v>58.62</v>
      </c>
      <c r="W151" s="7">
        <f>data[[#This Row],[OrderDate]] + TIME(VALUE(LEFT(data[[#This Row],[OrderTime]],2)), VALUE(RIGHT(data[[#This Row],[OrderTime]],2)), 0)</f>
        <v>45805.022916666669</v>
      </c>
      <c r="X151" s="7">
        <f>_xlfn.MINIFS(data[OrderDateTime], data[CustomerName], data[[#This Row],[CustomerName]])</f>
        <v>45509.061805555553</v>
      </c>
      <c r="Y151" t="str">
        <f>IF(data[[#This Row],[OrderDateTime]]=data[[#This Row],[FirstOrderDateTime]], "New", "Returning")</f>
        <v>Returning</v>
      </c>
      <c r="Z151" s="7">
        <f>data[[#This Row],[DeliveryDate]] + data[[#This Row],[DeliveryTime]]</f>
        <v>45806.615972222222</v>
      </c>
      <c r="AA151" s="7">
        <f>data[[#This Row],[OrderDateTime]] + 1</f>
        <v>45806.022916666669</v>
      </c>
      <c r="AB151" s="7" t="str">
        <f>IF(data[[#This Row],[DeliveryDateTime]] &lt;= data[[#This Row],[SLADue]], "On Time", "Late")</f>
        <v>Late</v>
      </c>
    </row>
    <row r="152" spans="1:28" x14ac:dyDescent="0.2">
      <c r="A152" t="s">
        <v>413</v>
      </c>
      <c r="B152" t="s">
        <v>19</v>
      </c>
      <c r="C152" t="s">
        <v>61</v>
      </c>
      <c r="D152" t="s">
        <v>62</v>
      </c>
      <c r="E152" s="5">
        <v>147.06</v>
      </c>
      <c r="F152" t="s">
        <v>63</v>
      </c>
      <c r="G152">
        <v>10</v>
      </c>
      <c r="H152" s="1">
        <v>45545</v>
      </c>
      <c r="I152" s="1" t="str">
        <f>TEXT(data[[#This Row],[OrderDate]],"mmm")</f>
        <v>Sep</v>
      </c>
      <c r="J152" s="6">
        <v>0.46597222222222223</v>
      </c>
      <c r="K152" s="6" t="str">
        <f>TEXT(data[[#This Row],[OrderTime]],"h")</f>
        <v>11</v>
      </c>
      <c r="L152" s="1">
        <v>45545</v>
      </c>
      <c r="M152" s="6">
        <v>0.75763888888888886</v>
      </c>
      <c r="N152" t="s">
        <v>23</v>
      </c>
      <c r="O152" t="s">
        <v>414</v>
      </c>
      <c r="P152" t="s">
        <v>25</v>
      </c>
      <c r="Q152" t="s">
        <v>26</v>
      </c>
      <c r="R152" t="s">
        <v>66</v>
      </c>
      <c r="S152" t="s">
        <v>47</v>
      </c>
      <c r="T152" t="s">
        <v>29</v>
      </c>
      <c r="U152" t="s">
        <v>30</v>
      </c>
      <c r="V152" s="5">
        <f>data[[#This Row],[PriceUSD]]*data[[#This Row],[Quantity]]</f>
        <v>1470.6</v>
      </c>
      <c r="W152" s="7">
        <f>data[[#This Row],[OrderDate]] + TIME(VALUE(LEFT(data[[#This Row],[OrderTime]],2)), VALUE(RIGHT(data[[#This Row],[OrderTime]],2)), 0)</f>
        <v>45545.015277777777</v>
      </c>
      <c r="X152" s="7">
        <f>_xlfn.MINIFS(data[OrderDateTime], data[CustomerName], data[[#This Row],[CustomerName]])</f>
        <v>45513.017361111109</v>
      </c>
      <c r="Y152" t="str">
        <f>IF(data[[#This Row],[OrderDateTime]]=data[[#This Row],[FirstOrderDateTime]], "New", "Returning")</f>
        <v>Returning</v>
      </c>
      <c r="Z152" s="7">
        <f>data[[#This Row],[DeliveryDate]] + data[[#This Row],[DeliveryTime]]</f>
        <v>45545.757638888892</v>
      </c>
      <c r="AA152" s="7">
        <f>data[[#This Row],[OrderDateTime]] + 1</f>
        <v>45546.015277777777</v>
      </c>
      <c r="AB152" s="7" t="str">
        <f>IF(data[[#This Row],[DeliveryDateTime]] &lt;= data[[#This Row],[SLADue]], "On Time", "Late")</f>
        <v>On Time</v>
      </c>
    </row>
    <row r="153" spans="1:28" x14ac:dyDescent="0.2">
      <c r="A153" t="s">
        <v>415</v>
      </c>
      <c r="B153" t="s">
        <v>19</v>
      </c>
      <c r="C153" t="s">
        <v>32</v>
      </c>
      <c r="D153" t="s">
        <v>33</v>
      </c>
      <c r="E153" s="5">
        <v>46.05</v>
      </c>
      <c r="F153" t="s">
        <v>138</v>
      </c>
      <c r="G153">
        <v>1</v>
      </c>
      <c r="H153" s="1">
        <v>45855</v>
      </c>
      <c r="I153" s="1" t="str">
        <f>TEXT(data[[#This Row],[OrderDate]],"mmm")</f>
        <v>Jul</v>
      </c>
      <c r="J153" s="6">
        <v>0.63541666666666663</v>
      </c>
      <c r="K153" s="6" t="str">
        <f>TEXT(data[[#This Row],[OrderTime]],"h")</f>
        <v>15</v>
      </c>
      <c r="L153" s="1">
        <v>45856</v>
      </c>
      <c r="M153" s="6">
        <v>0.71875</v>
      </c>
      <c r="N153" t="s">
        <v>112</v>
      </c>
      <c r="O153" t="s">
        <v>416</v>
      </c>
      <c r="P153" t="s">
        <v>36</v>
      </c>
      <c r="Q153" t="s">
        <v>26</v>
      </c>
      <c r="R153" t="s">
        <v>37</v>
      </c>
      <c r="S153" t="s">
        <v>28</v>
      </c>
      <c r="T153" t="s">
        <v>38</v>
      </c>
      <c r="U153" t="s">
        <v>39</v>
      </c>
      <c r="V153" s="5">
        <f>data[[#This Row],[PriceUSD]]*data[[#This Row],[Quantity]]</f>
        <v>46.05</v>
      </c>
      <c r="W153" s="7">
        <f>data[[#This Row],[OrderDate]] + TIME(VALUE(LEFT(data[[#This Row],[OrderTime]],2)), VALUE(RIGHT(data[[#This Row],[OrderTime]],2)), 0)</f>
        <v>45855.046527777777</v>
      </c>
      <c r="X153" s="7">
        <f>_xlfn.MINIFS(data[OrderDateTime], data[CustomerName], data[[#This Row],[CustomerName]])</f>
        <v>45519.007638888892</v>
      </c>
      <c r="Y153" t="str">
        <f>IF(data[[#This Row],[OrderDateTime]]=data[[#This Row],[FirstOrderDateTime]], "New", "Returning")</f>
        <v>Returning</v>
      </c>
      <c r="Z153" s="7">
        <f>data[[#This Row],[DeliveryDate]] + data[[#This Row],[DeliveryTime]]</f>
        <v>45856.71875</v>
      </c>
      <c r="AA153" s="7">
        <f>data[[#This Row],[OrderDateTime]] + 1</f>
        <v>45856.046527777777</v>
      </c>
      <c r="AB153" s="7" t="str">
        <f>IF(data[[#This Row],[DeliveryDateTime]] &lt;= data[[#This Row],[SLADue]], "On Time", "Late")</f>
        <v>Late</v>
      </c>
    </row>
    <row r="154" spans="1:28" x14ac:dyDescent="0.2">
      <c r="A154" t="s">
        <v>417</v>
      </c>
      <c r="B154" t="s">
        <v>19</v>
      </c>
      <c r="C154" t="s">
        <v>117</v>
      </c>
      <c r="D154" t="s">
        <v>118</v>
      </c>
      <c r="E154" s="5">
        <v>70.11</v>
      </c>
      <c r="F154" t="s">
        <v>94</v>
      </c>
      <c r="G154">
        <v>3</v>
      </c>
      <c r="H154" s="1">
        <v>45645</v>
      </c>
      <c r="I154" s="1" t="str">
        <f>TEXT(data[[#This Row],[OrderDate]],"mmm")</f>
        <v>Dec</v>
      </c>
      <c r="J154" s="6">
        <v>0.42708333333333331</v>
      </c>
      <c r="K154" s="6" t="str">
        <f>TEXT(data[[#This Row],[OrderTime]],"h")</f>
        <v>10</v>
      </c>
      <c r="L154" s="1">
        <v>45645</v>
      </c>
      <c r="M154" s="6">
        <v>0.55208333333333337</v>
      </c>
      <c r="N154" t="s">
        <v>112</v>
      </c>
      <c r="O154" t="s">
        <v>418</v>
      </c>
      <c r="P154" t="s">
        <v>36</v>
      </c>
      <c r="Q154" t="s">
        <v>53</v>
      </c>
      <c r="R154" t="s">
        <v>66</v>
      </c>
      <c r="S154" t="s">
        <v>47</v>
      </c>
      <c r="T154" t="s">
        <v>38</v>
      </c>
      <c r="U154" t="s">
        <v>30</v>
      </c>
      <c r="V154" s="5">
        <f>data[[#This Row],[PriceUSD]]*data[[#This Row],[Quantity]]</f>
        <v>210.32999999999998</v>
      </c>
      <c r="W154" s="7">
        <f>data[[#This Row],[OrderDate]] + TIME(VALUE(LEFT(data[[#This Row],[OrderTime]],2)), VALUE(RIGHT(data[[#This Row],[OrderTime]],2)), 0)</f>
        <v>45645.022916666669</v>
      </c>
      <c r="X154" s="7">
        <f>_xlfn.MINIFS(data[OrderDateTime], data[CustomerName], data[[#This Row],[CustomerName]])</f>
        <v>45566.061805555553</v>
      </c>
      <c r="Y154" t="str">
        <f>IF(data[[#This Row],[OrderDateTime]]=data[[#This Row],[FirstOrderDateTime]], "New", "Returning")</f>
        <v>Returning</v>
      </c>
      <c r="Z154" s="7">
        <f>data[[#This Row],[DeliveryDate]] + data[[#This Row],[DeliveryTime]]</f>
        <v>45645.552083333336</v>
      </c>
      <c r="AA154" s="7">
        <f>data[[#This Row],[OrderDateTime]] + 1</f>
        <v>45646.022916666669</v>
      </c>
      <c r="AB154" s="7" t="str">
        <f>IF(data[[#This Row],[DeliveryDateTime]] &lt;= data[[#This Row],[SLADue]], "On Time", "Late")</f>
        <v>On Time</v>
      </c>
    </row>
    <row r="155" spans="1:28" x14ac:dyDescent="0.2">
      <c r="A155" t="s">
        <v>419</v>
      </c>
      <c r="B155" t="s">
        <v>19</v>
      </c>
      <c r="C155" t="s">
        <v>258</v>
      </c>
      <c r="D155" t="s">
        <v>259</v>
      </c>
      <c r="E155" s="5">
        <v>119.26</v>
      </c>
      <c r="F155" t="s">
        <v>182</v>
      </c>
      <c r="G155">
        <v>1</v>
      </c>
      <c r="H155" s="1">
        <v>45822</v>
      </c>
      <c r="I155" s="1" t="str">
        <f>TEXT(data[[#This Row],[OrderDate]],"mmm")</f>
        <v>Jun</v>
      </c>
      <c r="J155" s="6">
        <v>0.82013888888888886</v>
      </c>
      <c r="K155" s="6" t="str">
        <f>TEXT(data[[#This Row],[OrderTime]],"h")</f>
        <v>19</v>
      </c>
      <c r="L155" s="1">
        <v>45823</v>
      </c>
      <c r="M155" s="6">
        <v>0.90347222222222223</v>
      </c>
      <c r="N155" t="s">
        <v>75</v>
      </c>
      <c r="O155" t="s">
        <v>420</v>
      </c>
      <c r="P155" t="s">
        <v>25</v>
      </c>
      <c r="Q155" t="s">
        <v>53</v>
      </c>
      <c r="R155" t="s">
        <v>261</v>
      </c>
      <c r="S155" t="s">
        <v>28</v>
      </c>
      <c r="T155" t="s">
        <v>106</v>
      </c>
      <c r="U155" t="s">
        <v>67</v>
      </c>
      <c r="V155" s="5">
        <f>data[[#This Row],[PriceUSD]]*data[[#This Row],[Quantity]]</f>
        <v>119.26</v>
      </c>
      <c r="W155" s="7">
        <f>data[[#This Row],[OrderDate]] + TIME(VALUE(LEFT(data[[#This Row],[OrderTime]],2)), VALUE(RIGHT(data[[#This Row],[OrderTime]],2)), 0)</f>
        <v>45822.061805555553</v>
      </c>
      <c r="X155" s="7">
        <f>_xlfn.MINIFS(data[OrderDateTime], data[CustomerName], data[[#This Row],[CustomerName]])</f>
        <v>45578.046527777777</v>
      </c>
      <c r="Y155" t="str">
        <f>IF(data[[#This Row],[OrderDateTime]]=data[[#This Row],[FirstOrderDateTime]], "New", "Returning")</f>
        <v>Returning</v>
      </c>
      <c r="Z155" s="7">
        <f>data[[#This Row],[DeliveryDate]] + data[[#This Row],[DeliveryTime]]</f>
        <v>45823.90347222222</v>
      </c>
      <c r="AA155" s="7">
        <f>data[[#This Row],[OrderDateTime]] + 1</f>
        <v>45823.061805555553</v>
      </c>
      <c r="AB155" s="7" t="str">
        <f>IF(data[[#This Row],[DeliveryDateTime]] &lt;= data[[#This Row],[SLADue]], "On Time", "Late")</f>
        <v>Late</v>
      </c>
    </row>
    <row r="156" spans="1:28" x14ac:dyDescent="0.2">
      <c r="A156" t="s">
        <v>421</v>
      </c>
      <c r="B156" t="s">
        <v>19</v>
      </c>
      <c r="C156" t="s">
        <v>110</v>
      </c>
      <c r="D156" t="s">
        <v>111</v>
      </c>
      <c r="E156" s="5">
        <v>12.33</v>
      </c>
      <c r="F156" t="s">
        <v>87</v>
      </c>
      <c r="G156">
        <v>1</v>
      </c>
      <c r="H156" s="1">
        <v>45809</v>
      </c>
      <c r="I156" s="1" t="str">
        <f>TEXT(data[[#This Row],[OrderDate]],"mmm")</f>
        <v>Jun</v>
      </c>
      <c r="J156" s="6">
        <v>0.43333333333333335</v>
      </c>
      <c r="K156" s="6" t="str">
        <f>TEXT(data[[#This Row],[OrderTime]],"h")</f>
        <v>10</v>
      </c>
      <c r="L156" s="1">
        <v>45810</v>
      </c>
      <c r="M156" s="6">
        <v>0.47499999999999998</v>
      </c>
      <c r="N156" t="s">
        <v>75</v>
      </c>
      <c r="O156" t="s">
        <v>300</v>
      </c>
      <c r="P156" t="s">
        <v>25</v>
      </c>
      <c r="Q156" t="s">
        <v>26</v>
      </c>
      <c r="R156" t="s">
        <v>114</v>
      </c>
      <c r="S156" t="s">
        <v>28</v>
      </c>
      <c r="T156" t="s">
        <v>38</v>
      </c>
      <c r="U156" t="s">
        <v>39</v>
      </c>
      <c r="V156" s="5">
        <f>data[[#This Row],[PriceUSD]]*data[[#This Row],[Quantity]]</f>
        <v>12.33</v>
      </c>
      <c r="W156" s="7">
        <f>data[[#This Row],[OrderDate]] + TIME(VALUE(LEFT(data[[#This Row],[OrderTime]],2)), VALUE(RIGHT(data[[#This Row],[OrderTime]],2)), 0)</f>
        <v>45809.022916666669</v>
      </c>
      <c r="X156" s="7">
        <f>_xlfn.MINIFS(data[OrderDateTime], data[CustomerName], data[[#This Row],[CustomerName]])</f>
        <v>45507.007638888892</v>
      </c>
      <c r="Y156" t="str">
        <f>IF(data[[#This Row],[OrderDateTime]]=data[[#This Row],[FirstOrderDateTime]], "New", "Returning")</f>
        <v>Returning</v>
      </c>
      <c r="Z156" s="7">
        <f>data[[#This Row],[DeliveryDate]] + data[[#This Row],[DeliveryTime]]</f>
        <v>45810.474999999999</v>
      </c>
      <c r="AA156" s="7">
        <f>data[[#This Row],[OrderDateTime]] + 1</f>
        <v>45810.022916666669</v>
      </c>
      <c r="AB156" s="7" t="str">
        <f>IF(data[[#This Row],[DeliveryDateTime]] &lt;= data[[#This Row],[SLADue]], "On Time", "Late")</f>
        <v>Late</v>
      </c>
    </row>
    <row r="157" spans="1:28" x14ac:dyDescent="0.2">
      <c r="A157" t="s">
        <v>422</v>
      </c>
      <c r="B157" t="s">
        <v>19</v>
      </c>
      <c r="C157" t="s">
        <v>61</v>
      </c>
      <c r="D157" t="s">
        <v>62</v>
      </c>
      <c r="E157" s="5">
        <v>167.92</v>
      </c>
      <c r="F157" t="s">
        <v>63</v>
      </c>
      <c r="G157">
        <v>3</v>
      </c>
      <c r="H157" s="1">
        <v>45823</v>
      </c>
      <c r="I157" s="1" t="str">
        <f>TEXT(data[[#This Row],[OrderDate]],"mmm")</f>
        <v>Jun</v>
      </c>
      <c r="J157" s="6">
        <v>0.82638888888888884</v>
      </c>
      <c r="K157" s="6" t="str">
        <f>TEXT(data[[#This Row],[OrderTime]],"h")</f>
        <v>19</v>
      </c>
      <c r="L157" s="1">
        <v>45825</v>
      </c>
      <c r="M157" s="6">
        <v>0.57291666666666663</v>
      </c>
      <c r="N157" t="s">
        <v>95</v>
      </c>
      <c r="O157" t="s">
        <v>423</v>
      </c>
      <c r="P157" t="s">
        <v>25</v>
      </c>
      <c r="Q157" t="s">
        <v>26</v>
      </c>
      <c r="R157" t="s">
        <v>66</v>
      </c>
      <c r="S157" t="s">
        <v>105</v>
      </c>
      <c r="T157" t="s">
        <v>29</v>
      </c>
      <c r="U157" t="s">
        <v>39</v>
      </c>
      <c r="V157" s="5">
        <f>data[[#This Row],[PriceUSD]]*data[[#This Row],[Quantity]]</f>
        <v>503.76</v>
      </c>
      <c r="W157" s="7">
        <f>data[[#This Row],[OrderDate]] + TIME(VALUE(LEFT(data[[#This Row],[OrderTime]],2)), VALUE(RIGHT(data[[#This Row],[OrderTime]],2)), 0)</f>
        <v>45823.061805555553</v>
      </c>
      <c r="X157" s="7">
        <f>_xlfn.MINIFS(data[OrderDateTime], data[CustomerName], data[[#This Row],[CustomerName]])</f>
        <v>45519.007638888892</v>
      </c>
      <c r="Y157" t="str">
        <f>IF(data[[#This Row],[OrderDateTime]]=data[[#This Row],[FirstOrderDateTime]], "New", "Returning")</f>
        <v>Returning</v>
      </c>
      <c r="Z157" s="7">
        <f>data[[#This Row],[DeliveryDate]] + data[[#This Row],[DeliveryTime]]</f>
        <v>45825.572916666664</v>
      </c>
      <c r="AA157" s="7">
        <f>data[[#This Row],[OrderDateTime]] + 1</f>
        <v>45824.061805555553</v>
      </c>
      <c r="AB157" s="7" t="str">
        <f>IF(data[[#This Row],[DeliveryDateTime]] &lt;= data[[#This Row],[SLADue]], "On Time", "Late")</f>
        <v>Late</v>
      </c>
    </row>
    <row r="158" spans="1:28" x14ac:dyDescent="0.2">
      <c r="A158" t="s">
        <v>424</v>
      </c>
      <c r="B158" t="s">
        <v>19</v>
      </c>
      <c r="C158" t="s">
        <v>49</v>
      </c>
      <c r="D158" t="s">
        <v>50</v>
      </c>
      <c r="E158" s="5">
        <v>30.03</v>
      </c>
      <c r="F158" t="s">
        <v>74</v>
      </c>
      <c r="G158">
        <v>2</v>
      </c>
      <c r="H158" s="1">
        <v>45712</v>
      </c>
      <c r="I158" s="1" t="str">
        <f>TEXT(data[[#This Row],[OrderDate]],"mmm")</f>
        <v>Feb</v>
      </c>
      <c r="J158" s="6">
        <v>0.62361111111111112</v>
      </c>
      <c r="K158" s="6" t="str">
        <f>TEXT(data[[#This Row],[OrderTime]],"h")</f>
        <v>14</v>
      </c>
      <c r="L158" s="1">
        <v>45713</v>
      </c>
      <c r="M158" s="6">
        <v>0.62361111111111112</v>
      </c>
      <c r="N158" t="s">
        <v>34</v>
      </c>
      <c r="O158" t="s">
        <v>425</v>
      </c>
      <c r="P158" t="s">
        <v>36</v>
      </c>
      <c r="Q158" t="s">
        <v>53</v>
      </c>
      <c r="R158" t="s">
        <v>54</v>
      </c>
      <c r="S158" t="s">
        <v>28</v>
      </c>
      <c r="T158" t="s">
        <v>38</v>
      </c>
      <c r="U158" t="s">
        <v>67</v>
      </c>
      <c r="V158" s="5">
        <f>data[[#This Row],[PriceUSD]]*data[[#This Row],[Quantity]]</f>
        <v>60.06</v>
      </c>
      <c r="W158" s="7">
        <f>data[[#This Row],[OrderDate]] + TIME(VALUE(LEFT(data[[#This Row],[OrderTime]],2)), VALUE(RIGHT(data[[#This Row],[OrderTime]],2)), 0)</f>
        <v>45712.007638888892</v>
      </c>
      <c r="X158" s="7">
        <f>_xlfn.MINIFS(data[OrderDateTime], data[CustomerName], data[[#This Row],[CustomerName]])</f>
        <v>45595.038888888892</v>
      </c>
      <c r="Y158" t="str">
        <f>IF(data[[#This Row],[OrderDateTime]]=data[[#This Row],[FirstOrderDateTime]], "New", "Returning")</f>
        <v>Returning</v>
      </c>
      <c r="Z158" s="7">
        <f>data[[#This Row],[DeliveryDate]] + data[[#This Row],[DeliveryTime]]</f>
        <v>45713.623611111114</v>
      </c>
      <c r="AA158" s="7">
        <f>data[[#This Row],[OrderDateTime]] + 1</f>
        <v>45713.007638888892</v>
      </c>
      <c r="AB158" s="7" t="str">
        <f>IF(data[[#This Row],[DeliveryDateTime]] &lt;= data[[#This Row],[SLADue]], "On Time", "Late")</f>
        <v>Late</v>
      </c>
    </row>
    <row r="159" spans="1:28" x14ac:dyDescent="0.2">
      <c r="A159" t="s">
        <v>426</v>
      </c>
      <c r="B159" t="s">
        <v>19</v>
      </c>
      <c r="C159" t="s">
        <v>32</v>
      </c>
      <c r="D159" t="s">
        <v>33</v>
      </c>
      <c r="E159" s="5">
        <v>54.7</v>
      </c>
      <c r="F159" t="s">
        <v>22</v>
      </c>
      <c r="G159">
        <v>2</v>
      </c>
      <c r="H159" s="1">
        <v>45768</v>
      </c>
      <c r="I159" s="1" t="str">
        <f>TEXT(data[[#This Row],[OrderDate]],"mmm")</f>
        <v>Apr</v>
      </c>
      <c r="J159" s="6">
        <v>0.7416666666666667</v>
      </c>
      <c r="K159" s="6" t="str">
        <f>TEXT(data[[#This Row],[OrderTime]],"h")</f>
        <v>17</v>
      </c>
      <c r="L159" s="1">
        <v>45769</v>
      </c>
      <c r="M159" s="6">
        <v>0.90833333333333333</v>
      </c>
      <c r="N159" t="s">
        <v>23</v>
      </c>
      <c r="O159" t="s">
        <v>427</v>
      </c>
      <c r="P159" t="s">
        <v>25</v>
      </c>
      <c r="Q159" t="s">
        <v>26</v>
      </c>
      <c r="R159" t="s">
        <v>37</v>
      </c>
      <c r="S159" t="s">
        <v>28</v>
      </c>
      <c r="T159" t="s">
        <v>29</v>
      </c>
      <c r="U159" t="s">
        <v>39</v>
      </c>
      <c r="V159" s="5">
        <f>data[[#This Row],[PriceUSD]]*data[[#This Row],[Quantity]]</f>
        <v>109.4</v>
      </c>
      <c r="W159" s="7">
        <f>data[[#This Row],[OrderDate]] + TIME(VALUE(LEFT(data[[#This Row],[OrderTime]],2)), VALUE(RIGHT(data[[#This Row],[OrderTime]],2)), 0)</f>
        <v>45768.046527777777</v>
      </c>
      <c r="X159" s="7">
        <f>_xlfn.MINIFS(data[OrderDateTime], data[CustomerName], data[[#This Row],[CustomerName]])</f>
        <v>45622.061805555553</v>
      </c>
      <c r="Y159" t="str">
        <f>IF(data[[#This Row],[OrderDateTime]]=data[[#This Row],[FirstOrderDateTime]], "New", "Returning")</f>
        <v>Returning</v>
      </c>
      <c r="Z159" s="7">
        <f>data[[#This Row],[DeliveryDate]] + data[[#This Row],[DeliveryTime]]</f>
        <v>45769.908333333333</v>
      </c>
      <c r="AA159" s="7">
        <f>data[[#This Row],[OrderDateTime]] + 1</f>
        <v>45769.046527777777</v>
      </c>
      <c r="AB159" s="7" t="str">
        <f>IF(data[[#This Row],[DeliveryDateTime]] &lt;= data[[#This Row],[SLADue]], "On Time", "Late")</f>
        <v>Late</v>
      </c>
    </row>
    <row r="160" spans="1:28" x14ac:dyDescent="0.2">
      <c r="A160" t="s">
        <v>428</v>
      </c>
      <c r="B160" t="s">
        <v>19</v>
      </c>
      <c r="C160" t="s">
        <v>41</v>
      </c>
      <c r="D160" t="s">
        <v>42</v>
      </c>
      <c r="E160" s="5">
        <v>34.26</v>
      </c>
      <c r="F160" t="s">
        <v>182</v>
      </c>
      <c r="G160">
        <v>1</v>
      </c>
      <c r="H160" s="1">
        <v>45773</v>
      </c>
      <c r="I160" s="1" t="str">
        <f>TEXT(data[[#This Row],[OrderDate]],"mmm")</f>
        <v>Apr</v>
      </c>
      <c r="J160" s="6">
        <v>0.59861111111111109</v>
      </c>
      <c r="K160" s="6" t="str">
        <f>TEXT(data[[#This Row],[OrderTime]],"h")</f>
        <v>14</v>
      </c>
      <c r="L160" s="1">
        <v>45774</v>
      </c>
      <c r="M160" s="6">
        <v>0.80694444444444446</v>
      </c>
      <c r="N160" t="s">
        <v>44</v>
      </c>
      <c r="O160" t="s">
        <v>429</v>
      </c>
      <c r="P160" t="s">
        <v>25</v>
      </c>
      <c r="Q160" t="s">
        <v>53</v>
      </c>
      <c r="R160" t="s">
        <v>46</v>
      </c>
      <c r="S160" t="s">
        <v>28</v>
      </c>
      <c r="T160" t="s">
        <v>29</v>
      </c>
      <c r="U160" t="s">
        <v>30</v>
      </c>
      <c r="V160" s="5">
        <f>data[[#This Row],[PriceUSD]]*data[[#This Row],[Quantity]]</f>
        <v>34.26</v>
      </c>
      <c r="W160" s="7">
        <f>data[[#This Row],[OrderDate]] + TIME(VALUE(LEFT(data[[#This Row],[OrderTime]],2)), VALUE(RIGHT(data[[#This Row],[OrderTime]],2)), 0)</f>
        <v>45773.007638888892</v>
      </c>
      <c r="X160" s="7">
        <f>_xlfn.MINIFS(data[OrderDateTime], data[CustomerName], data[[#This Row],[CustomerName]])</f>
        <v>45526.046527777777</v>
      </c>
      <c r="Y160" t="str">
        <f>IF(data[[#This Row],[OrderDateTime]]=data[[#This Row],[FirstOrderDateTime]], "New", "Returning")</f>
        <v>Returning</v>
      </c>
      <c r="Z160" s="7">
        <f>data[[#This Row],[DeliveryDate]] + data[[#This Row],[DeliveryTime]]</f>
        <v>45774.806944444441</v>
      </c>
      <c r="AA160" s="7">
        <f>data[[#This Row],[OrderDateTime]] + 1</f>
        <v>45774.007638888892</v>
      </c>
      <c r="AB160" s="7" t="str">
        <f>IF(data[[#This Row],[DeliveryDateTime]] &lt;= data[[#This Row],[SLADue]], "On Time", "Late")</f>
        <v>Late</v>
      </c>
    </row>
    <row r="161" spans="1:28" x14ac:dyDescent="0.2">
      <c r="A161" t="s">
        <v>430</v>
      </c>
      <c r="B161" t="s">
        <v>19</v>
      </c>
      <c r="C161" t="s">
        <v>69</v>
      </c>
      <c r="D161" t="s">
        <v>70</v>
      </c>
      <c r="E161" s="5">
        <v>66.97</v>
      </c>
      <c r="F161" t="s">
        <v>71</v>
      </c>
      <c r="G161">
        <v>1</v>
      </c>
      <c r="H161" s="1">
        <v>45785</v>
      </c>
      <c r="I161" s="1" t="str">
        <f>TEXT(data[[#This Row],[OrderDate]],"mmm")</f>
        <v>May</v>
      </c>
      <c r="J161" s="6">
        <v>0.72222222222222221</v>
      </c>
      <c r="K161" s="6" t="str">
        <f>TEXT(data[[#This Row],[OrderTime]],"h")</f>
        <v>17</v>
      </c>
      <c r="L161" s="1">
        <v>45786</v>
      </c>
      <c r="M161" s="6">
        <v>0.80555555555555558</v>
      </c>
      <c r="N161" t="s">
        <v>98</v>
      </c>
      <c r="O161" t="s">
        <v>196</v>
      </c>
      <c r="P161" t="s">
        <v>77</v>
      </c>
      <c r="Q161" t="s">
        <v>26</v>
      </c>
      <c r="R161" t="s">
        <v>37</v>
      </c>
      <c r="S161" t="s">
        <v>28</v>
      </c>
      <c r="T161" t="s">
        <v>29</v>
      </c>
      <c r="U161" t="s">
        <v>30</v>
      </c>
      <c r="V161" s="5">
        <f>data[[#This Row],[PriceUSD]]*data[[#This Row],[Quantity]]</f>
        <v>66.97</v>
      </c>
      <c r="W161" s="7">
        <f>data[[#This Row],[OrderDate]] + TIME(VALUE(LEFT(data[[#This Row],[OrderTime]],2)), VALUE(RIGHT(data[[#This Row],[OrderTime]],2)), 0)</f>
        <v>45785.015277777777</v>
      </c>
      <c r="X161" s="7">
        <f>_xlfn.MINIFS(data[OrderDateTime], data[CustomerName], data[[#This Row],[CustomerName]])</f>
        <v>45507.038888888892</v>
      </c>
      <c r="Y161" t="str">
        <f>IF(data[[#This Row],[OrderDateTime]]=data[[#This Row],[FirstOrderDateTime]], "New", "Returning")</f>
        <v>Returning</v>
      </c>
      <c r="Z161" s="7">
        <f>data[[#This Row],[DeliveryDate]] + data[[#This Row],[DeliveryTime]]</f>
        <v>45786.805555555555</v>
      </c>
      <c r="AA161" s="7">
        <f>data[[#This Row],[OrderDateTime]] + 1</f>
        <v>45786.015277777777</v>
      </c>
      <c r="AB161" s="7" t="str">
        <f>IF(data[[#This Row],[DeliveryDateTime]] &lt;= data[[#This Row],[SLADue]], "On Time", "Late")</f>
        <v>Late</v>
      </c>
    </row>
    <row r="162" spans="1:28" x14ac:dyDescent="0.2">
      <c r="A162" t="s">
        <v>431</v>
      </c>
      <c r="B162" t="s">
        <v>19</v>
      </c>
      <c r="C162" t="s">
        <v>69</v>
      </c>
      <c r="D162" t="s">
        <v>70</v>
      </c>
      <c r="E162" s="5">
        <v>57.75</v>
      </c>
      <c r="F162" t="s">
        <v>43</v>
      </c>
      <c r="G162">
        <v>1</v>
      </c>
      <c r="H162" s="1">
        <v>45670</v>
      </c>
      <c r="I162" s="1" t="str">
        <f>TEXT(data[[#This Row],[OrderDate]],"mmm")</f>
        <v>Jan</v>
      </c>
      <c r="J162" s="6">
        <v>0.88472222222222219</v>
      </c>
      <c r="K162" s="6" t="str">
        <f>TEXT(data[[#This Row],[OrderTime]],"h")</f>
        <v>21</v>
      </c>
      <c r="L162" s="1">
        <v>45672</v>
      </c>
      <c r="M162" s="6">
        <v>0.87222222222222223</v>
      </c>
      <c r="N162" t="s">
        <v>44</v>
      </c>
      <c r="O162" t="s">
        <v>414</v>
      </c>
      <c r="P162" t="s">
        <v>25</v>
      </c>
      <c r="Q162" t="s">
        <v>53</v>
      </c>
      <c r="R162" t="s">
        <v>37</v>
      </c>
      <c r="S162" t="s">
        <v>105</v>
      </c>
      <c r="T162" t="s">
        <v>38</v>
      </c>
      <c r="U162" t="s">
        <v>39</v>
      </c>
      <c r="V162" s="5">
        <f>data[[#This Row],[PriceUSD]]*data[[#This Row],[Quantity]]</f>
        <v>57.75</v>
      </c>
      <c r="W162" s="7">
        <f>data[[#This Row],[OrderDate]] + TIME(VALUE(LEFT(data[[#This Row],[OrderTime]],2)), VALUE(RIGHT(data[[#This Row],[OrderTime]],2)), 0)</f>
        <v>45670.015277777777</v>
      </c>
      <c r="X162" s="7">
        <f>_xlfn.MINIFS(data[OrderDateTime], data[CustomerName], data[[#This Row],[CustomerName]])</f>
        <v>45513.017361111109</v>
      </c>
      <c r="Y162" t="str">
        <f>IF(data[[#This Row],[OrderDateTime]]=data[[#This Row],[FirstOrderDateTime]], "New", "Returning")</f>
        <v>Returning</v>
      </c>
      <c r="Z162" s="7">
        <f>data[[#This Row],[DeliveryDate]] + data[[#This Row],[DeliveryTime]]</f>
        <v>45672.87222222222</v>
      </c>
      <c r="AA162" s="7">
        <f>data[[#This Row],[OrderDateTime]] + 1</f>
        <v>45671.015277777777</v>
      </c>
      <c r="AB162" s="7" t="str">
        <f>IF(data[[#This Row],[DeliveryDateTime]] &lt;= data[[#This Row],[SLADue]], "On Time", "Late")</f>
        <v>Late</v>
      </c>
    </row>
    <row r="163" spans="1:28" x14ac:dyDescent="0.2">
      <c r="A163" t="s">
        <v>432</v>
      </c>
      <c r="B163" t="s">
        <v>19</v>
      </c>
      <c r="C163" t="s">
        <v>258</v>
      </c>
      <c r="D163" t="s">
        <v>259</v>
      </c>
      <c r="E163" s="5">
        <v>111.77</v>
      </c>
      <c r="F163" t="s">
        <v>51</v>
      </c>
      <c r="G163">
        <v>1</v>
      </c>
      <c r="H163" s="1">
        <v>45819</v>
      </c>
      <c r="I163" s="1" t="str">
        <f>TEXT(data[[#This Row],[OrderDate]],"mmm")</f>
        <v>Jun</v>
      </c>
      <c r="J163" s="6">
        <v>0.81666666666666665</v>
      </c>
      <c r="K163" s="6" t="str">
        <f>TEXT(data[[#This Row],[OrderTime]],"h")</f>
        <v>19</v>
      </c>
      <c r="L163" s="1">
        <v>45820</v>
      </c>
      <c r="M163" s="6">
        <v>0.9</v>
      </c>
      <c r="N163" t="s">
        <v>148</v>
      </c>
      <c r="O163" t="s">
        <v>247</v>
      </c>
      <c r="P163" t="s">
        <v>25</v>
      </c>
      <c r="Q163" t="s">
        <v>26</v>
      </c>
      <c r="R163" t="s">
        <v>261</v>
      </c>
      <c r="S163" t="s">
        <v>28</v>
      </c>
      <c r="T163" t="s">
        <v>29</v>
      </c>
      <c r="U163" t="s">
        <v>30</v>
      </c>
      <c r="V163" s="5">
        <f>data[[#This Row],[PriceUSD]]*data[[#This Row],[Quantity]]</f>
        <v>111.77</v>
      </c>
      <c r="W163" s="7">
        <f>data[[#This Row],[OrderDate]] + TIME(VALUE(LEFT(data[[#This Row],[OrderTime]],2)), VALUE(RIGHT(data[[#This Row],[OrderTime]],2)), 0)</f>
        <v>45819.046527777777</v>
      </c>
      <c r="X163" s="7">
        <f>_xlfn.MINIFS(data[OrderDateTime], data[CustomerName], data[[#This Row],[CustomerName]])</f>
        <v>45505.030555555553</v>
      </c>
      <c r="Y163" t="str">
        <f>IF(data[[#This Row],[OrderDateTime]]=data[[#This Row],[FirstOrderDateTime]], "New", "Returning")</f>
        <v>Returning</v>
      </c>
      <c r="Z163" s="7">
        <f>data[[#This Row],[DeliveryDate]] + data[[#This Row],[DeliveryTime]]</f>
        <v>45820.9</v>
      </c>
      <c r="AA163" s="7">
        <f>data[[#This Row],[OrderDateTime]] + 1</f>
        <v>45820.046527777777</v>
      </c>
      <c r="AB163" s="7" t="str">
        <f>IF(data[[#This Row],[DeliveryDateTime]] &lt;= data[[#This Row],[SLADue]], "On Time", "Late")</f>
        <v>Late</v>
      </c>
    </row>
    <row r="164" spans="1:28" x14ac:dyDescent="0.2">
      <c r="A164" t="s">
        <v>433</v>
      </c>
      <c r="B164" t="s">
        <v>19</v>
      </c>
      <c r="C164" t="s">
        <v>117</v>
      </c>
      <c r="D164" t="s">
        <v>118</v>
      </c>
      <c r="E164" s="5">
        <v>68.569999999999993</v>
      </c>
      <c r="F164" t="s">
        <v>119</v>
      </c>
      <c r="G164">
        <v>1</v>
      </c>
      <c r="H164" s="1">
        <v>45642</v>
      </c>
      <c r="I164" s="1" t="str">
        <f>TEXT(data[[#This Row],[OrderDate]],"mmm")</f>
        <v>Dec</v>
      </c>
      <c r="J164" s="6">
        <v>0.81874999999999998</v>
      </c>
      <c r="K164" s="6" t="str">
        <f>TEXT(data[[#This Row],[OrderTime]],"h")</f>
        <v>19</v>
      </c>
      <c r="L164" s="1">
        <v>45643</v>
      </c>
      <c r="M164" s="6">
        <v>0.90208333333333335</v>
      </c>
      <c r="N164" t="s">
        <v>434</v>
      </c>
      <c r="O164" t="s">
        <v>435</v>
      </c>
      <c r="P164" t="s">
        <v>234</v>
      </c>
      <c r="Q164" t="s">
        <v>53</v>
      </c>
      <c r="R164" t="s">
        <v>66</v>
      </c>
      <c r="S164" t="s">
        <v>28</v>
      </c>
      <c r="T164" t="s">
        <v>29</v>
      </c>
      <c r="U164" t="s">
        <v>30</v>
      </c>
      <c r="V164" s="5">
        <f>data[[#This Row],[PriceUSD]]*data[[#This Row],[Quantity]]</f>
        <v>68.569999999999993</v>
      </c>
      <c r="W164" s="7">
        <f>data[[#This Row],[OrderDate]] + TIME(VALUE(LEFT(data[[#This Row],[OrderTime]],2)), VALUE(RIGHT(data[[#This Row],[OrderTime]],2)), 0)</f>
        <v>45642.052083333336</v>
      </c>
      <c r="X164" s="7">
        <f>_xlfn.MINIFS(data[OrderDateTime], data[CustomerName], data[[#This Row],[CustomerName]])</f>
        <v>45524.038888888892</v>
      </c>
      <c r="Y164" t="str">
        <f>IF(data[[#This Row],[OrderDateTime]]=data[[#This Row],[FirstOrderDateTime]], "New", "Returning")</f>
        <v>Returning</v>
      </c>
      <c r="Z164" s="7">
        <f>data[[#This Row],[DeliveryDate]] + data[[#This Row],[DeliveryTime]]</f>
        <v>45643.902083333334</v>
      </c>
      <c r="AA164" s="7">
        <f>data[[#This Row],[OrderDateTime]] + 1</f>
        <v>45643.052083333336</v>
      </c>
      <c r="AB164" s="7" t="str">
        <f>IF(data[[#This Row],[DeliveryDateTime]] &lt;= data[[#This Row],[SLADue]], "On Time", "Late")</f>
        <v>Late</v>
      </c>
    </row>
    <row r="165" spans="1:28" x14ac:dyDescent="0.2">
      <c r="A165" t="s">
        <v>436</v>
      </c>
      <c r="B165" t="s">
        <v>19</v>
      </c>
      <c r="C165" t="s">
        <v>258</v>
      </c>
      <c r="D165" t="s">
        <v>259</v>
      </c>
      <c r="E165" s="5">
        <v>124.63</v>
      </c>
      <c r="F165" t="s">
        <v>119</v>
      </c>
      <c r="G165">
        <v>1</v>
      </c>
      <c r="H165" s="1">
        <v>45558</v>
      </c>
      <c r="I165" s="1" t="str">
        <f>TEXT(data[[#This Row],[OrderDate]],"mmm")</f>
        <v>Sep</v>
      </c>
      <c r="J165" s="6">
        <v>0.64375000000000004</v>
      </c>
      <c r="K165" s="6" t="str">
        <f>TEXT(data[[#This Row],[OrderTime]],"h")</f>
        <v>15</v>
      </c>
      <c r="L165" s="1">
        <v>45559</v>
      </c>
      <c r="M165" s="6">
        <v>0.68541666666666667</v>
      </c>
      <c r="N165" t="s">
        <v>213</v>
      </c>
      <c r="O165" t="s">
        <v>384</v>
      </c>
      <c r="P165" t="s">
        <v>36</v>
      </c>
      <c r="Q165" t="s">
        <v>53</v>
      </c>
      <c r="R165" t="s">
        <v>261</v>
      </c>
      <c r="S165" t="s">
        <v>28</v>
      </c>
      <c r="T165" t="s">
        <v>29</v>
      </c>
      <c r="U165" t="s">
        <v>30</v>
      </c>
      <c r="V165" s="5">
        <f>data[[#This Row],[PriceUSD]]*data[[#This Row],[Quantity]]</f>
        <v>124.63</v>
      </c>
      <c r="W165" s="7">
        <f>data[[#This Row],[OrderDate]] + TIME(VALUE(LEFT(data[[#This Row],[OrderTime]],2)), VALUE(RIGHT(data[[#This Row],[OrderTime]],2)), 0)</f>
        <v>45558.052083333336</v>
      </c>
      <c r="X165" s="7">
        <f>_xlfn.MINIFS(data[OrderDateTime], data[CustomerName], data[[#This Row],[CustomerName]])</f>
        <v>45533.038888888892</v>
      </c>
      <c r="Y165" t="str">
        <f>IF(data[[#This Row],[OrderDateTime]]=data[[#This Row],[FirstOrderDateTime]], "New", "Returning")</f>
        <v>Returning</v>
      </c>
      <c r="Z165" s="7">
        <f>data[[#This Row],[DeliveryDate]] + data[[#This Row],[DeliveryTime]]</f>
        <v>45559.685416666667</v>
      </c>
      <c r="AA165" s="7">
        <f>data[[#This Row],[OrderDateTime]] + 1</f>
        <v>45559.052083333336</v>
      </c>
      <c r="AB165" s="7" t="str">
        <f>IF(data[[#This Row],[DeliveryDateTime]] &lt;= data[[#This Row],[SLADue]], "On Time", "Late")</f>
        <v>Late</v>
      </c>
    </row>
    <row r="166" spans="1:28" x14ac:dyDescent="0.2">
      <c r="A166" t="s">
        <v>437</v>
      </c>
      <c r="B166" t="s">
        <v>19</v>
      </c>
      <c r="C166" t="s">
        <v>126</v>
      </c>
      <c r="D166" t="s">
        <v>127</v>
      </c>
      <c r="E166" s="5">
        <v>21.61</v>
      </c>
      <c r="F166" t="s">
        <v>56</v>
      </c>
      <c r="G166">
        <v>1</v>
      </c>
      <c r="H166" s="1">
        <v>45654</v>
      </c>
      <c r="I166" s="1" t="str">
        <f>TEXT(data[[#This Row],[OrderDate]],"mmm")</f>
        <v>Dec</v>
      </c>
      <c r="J166" s="6">
        <v>0.89722222222222225</v>
      </c>
      <c r="K166" s="6" t="str">
        <f>TEXT(data[[#This Row],[OrderTime]],"h")</f>
        <v>21</v>
      </c>
      <c r="L166" s="1">
        <v>45656</v>
      </c>
      <c r="M166" s="6">
        <v>0.75694444444444442</v>
      </c>
      <c r="N166" t="s">
        <v>213</v>
      </c>
      <c r="O166" t="s">
        <v>99</v>
      </c>
      <c r="P166" t="s">
        <v>36</v>
      </c>
      <c r="Q166" t="s">
        <v>26</v>
      </c>
      <c r="R166" t="s">
        <v>129</v>
      </c>
      <c r="S166" t="s">
        <v>105</v>
      </c>
      <c r="T166" t="s">
        <v>38</v>
      </c>
      <c r="U166" t="s">
        <v>30</v>
      </c>
      <c r="V166" s="5">
        <f>data[[#This Row],[PriceUSD]]*data[[#This Row],[Quantity]]</f>
        <v>21.61</v>
      </c>
      <c r="W166" s="7">
        <f>data[[#This Row],[OrderDate]] + TIME(VALUE(LEFT(data[[#This Row],[OrderTime]],2)), VALUE(RIGHT(data[[#This Row],[OrderTime]],2)), 0)</f>
        <v>45654.015277777777</v>
      </c>
      <c r="X166" s="7">
        <f>_xlfn.MINIFS(data[OrderDateTime], data[CustomerName], data[[#This Row],[CustomerName]])</f>
        <v>45507.015277777777</v>
      </c>
      <c r="Y166" t="str">
        <f>IF(data[[#This Row],[OrderDateTime]]=data[[#This Row],[FirstOrderDateTime]], "New", "Returning")</f>
        <v>Returning</v>
      </c>
      <c r="Z166" s="7">
        <f>data[[#This Row],[DeliveryDate]] + data[[#This Row],[DeliveryTime]]</f>
        <v>45656.756944444445</v>
      </c>
      <c r="AA166" s="7">
        <f>data[[#This Row],[OrderDateTime]] + 1</f>
        <v>45655.015277777777</v>
      </c>
      <c r="AB166" s="7" t="str">
        <f>IF(data[[#This Row],[DeliveryDateTime]] &lt;= data[[#This Row],[SLADue]], "On Time", "Late")</f>
        <v>Late</v>
      </c>
    </row>
    <row r="167" spans="1:28" x14ac:dyDescent="0.2">
      <c r="A167" t="s">
        <v>438</v>
      </c>
      <c r="B167" t="s">
        <v>19</v>
      </c>
      <c r="C167" t="s">
        <v>117</v>
      </c>
      <c r="D167" t="s">
        <v>118</v>
      </c>
      <c r="E167" s="5">
        <v>77.84</v>
      </c>
      <c r="F167" t="s">
        <v>94</v>
      </c>
      <c r="G167">
        <v>5</v>
      </c>
      <c r="H167" s="1">
        <v>45808</v>
      </c>
      <c r="I167" s="1" t="str">
        <f>TEXT(data[[#This Row],[OrderDate]],"mmm")</f>
        <v>May</v>
      </c>
      <c r="J167" s="6">
        <v>0.57430555555555551</v>
      </c>
      <c r="K167" s="6" t="str">
        <f>TEXT(data[[#This Row],[OrderTime]],"h")</f>
        <v>13</v>
      </c>
      <c r="L167" s="1">
        <v>45808</v>
      </c>
      <c r="M167" s="6">
        <v>0.86597222222222225</v>
      </c>
      <c r="N167" t="s">
        <v>139</v>
      </c>
      <c r="O167" t="s">
        <v>439</v>
      </c>
      <c r="P167" t="s">
        <v>36</v>
      </c>
      <c r="Q167" t="s">
        <v>53</v>
      </c>
      <c r="R167" t="s">
        <v>66</v>
      </c>
      <c r="S167" t="s">
        <v>47</v>
      </c>
      <c r="T167" t="s">
        <v>38</v>
      </c>
      <c r="U167" t="s">
        <v>39</v>
      </c>
      <c r="V167" s="5">
        <f>data[[#This Row],[PriceUSD]]*data[[#This Row],[Quantity]]</f>
        <v>389.20000000000005</v>
      </c>
      <c r="W167" s="7">
        <f>data[[#This Row],[OrderDate]] + TIME(VALUE(LEFT(data[[#This Row],[OrderTime]],2)), VALUE(RIGHT(data[[#This Row],[OrderTime]],2)), 0)</f>
        <v>45808.038888888892</v>
      </c>
      <c r="X167" s="7">
        <f>_xlfn.MINIFS(data[OrderDateTime], data[CustomerName], data[[#This Row],[CustomerName]])</f>
        <v>45531.061805555553</v>
      </c>
      <c r="Y167" t="str">
        <f>IF(data[[#This Row],[OrderDateTime]]=data[[#This Row],[FirstOrderDateTime]], "New", "Returning")</f>
        <v>Returning</v>
      </c>
      <c r="Z167" s="7">
        <f>data[[#This Row],[DeliveryDate]] + data[[#This Row],[DeliveryTime]]</f>
        <v>45808.865972222222</v>
      </c>
      <c r="AA167" s="7">
        <f>data[[#This Row],[OrderDateTime]] + 1</f>
        <v>45809.038888888892</v>
      </c>
      <c r="AB167" s="7" t="str">
        <f>IF(data[[#This Row],[DeliveryDateTime]] &lt;= data[[#This Row],[SLADue]], "On Time", "Late")</f>
        <v>On Time</v>
      </c>
    </row>
    <row r="168" spans="1:28" x14ac:dyDescent="0.2">
      <c r="A168" t="s">
        <v>440</v>
      </c>
      <c r="B168" t="s">
        <v>19</v>
      </c>
      <c r="C168" t="s">
        <v>258</v>
      </c>
      <c r="D168" t="s">
        <v>259</v>
      </c>
      <c r="E168" s="5">
        <v>119.3</v>
      </c>
      <c r="F168" t="s">
        <v>51</v>
      </c>
      <c r="G168">
        <v>1</v>
      </c>
      <c r="H168" s="1">
        <v>45717</v>
      </c>
      <c r="I168" s="1" t="str">
        <f>TEXT(data[[#This Row],[OrderDate]],"mmm")</f>
        <v>Mar</v>
      </c>
      <c r="J168" s="6">
        <v>0.43541666666666667</v>
      </c>
      <c r="K168" s="6" t="str">
        <f>TEXT(data[[#This Row],[OrderTime]],"h")</f>
        <v>10</v>
      </c>
      <c r="L168" s="1">
        <v>45717</v>
      </c>
      <c r="M168" s="6">
        <v>0.56041666666666667</v>
      </c>
      <c r="N168" t="s">
        <v>120</v>
      </c>
      <c r="O168" t="s">
        <v>441</v>
      </c>
      <c r="P168" t="s">
        <v>25</v>
      </c>
      <c r="Q168" t="s">
        <v>53</v>
      </c>
      <c r="R168" t="s">
        <v>261</v>
      </c>
      <c r="S168" t="s">
        <v>47</v>
      </c>
      <c r="T168" t="s">
        <v>29</v>
      </c>
      <c r="U168" t="s">
        <v>30</v>
      </c>
      <c r="V168" s="5">
        <f>data[[#This Row],[PriceUSD]]*data[[#This Row],[Quantity]]</f>
        <v>119.3</v>
      </c>
      <c r="W168" s="7">
        <f>data[[#This Row],[OrderDate]] + TIME(VALUE(LEFT(data[[#This Row],[OrderTime]],2)), VALUE(RIGHT(data[[#This Row],[OrderTime]],2)), 0)</f>
        <v>45717.046527777777</v>
      </c>
      <c r="X168" s="7">
        <f>_xlfn.MINIFS(data[OrderDateTime], data[CustomerName], data[[#This Row],[CustomerName]])</f>
        <v>45510.015277777777</v>
      </c>
      <c r="Y168" t="str">
        <f>IF(data[[#This Row],[OrderDateTime]]=data[[#This Row],[FirstOrderDateTime]], "New", "Returning")</f>
        <v>Returning</v>
      </c>
      <c r="Z168" s="7">
        <f>data[[#This Row],[DeliveryDate]] + data[[#This Row],[DeliveryTime]]</f>
        <v>45717.560416666667</v>
      </c>
      <c r="AA168" s="7">
        <f>data[[#This Row],[OrderDateTime]] + 1</f>
        <v>45718.046527777777</v>
      </c>
      <c r="AB168" s="7" t="str">
        <f>IF(data[[#This Row],[DeliveryDateTime]] &lt;= data[[#This Row],[SLADue]], "On Time", "Late")</f>
        <v>On Time</v>
      </c>
    </row>
    <row r="169" spans="1:28" x14ac:dyDescent="0.2">
      <c r="A169" t="s">
        <v>442</v>
      </c>
      <c r="B169" t="s">
        <v>19</v>
      </c>
      <c r="C169" t="s">
        <v>258</v>
      </c>
      <c r="D169" t="s">
        <v>259</v>
      </c>
      <c r="E169" s="5">
        <v>111.87</v>
      </c>
      <c r="F169" t="s">
        <v>119</v>
      </c>
      <c r="G169">
        <v>1</v>
      </c>
      <c r="H169" s="1">
        <v>45781</v>
      </c>
      <c r="I169" s="1" t="str">
        <f>TEXT(data[[#This Row],[OrderDate]],"mmm")</f>
        <v>May</v>
      </c>
      <c r="J169" s="6">
        <v>0.68541666666666667</v>
      </c>
      <c r="K169" s="6" t="str">
        <f>TEXT(data[[#This Row],[OrderTime]],"h")</f>
        <v>16</v>
      </c>
      <c r="L169" s="1">
        <v>45782</v>
      </c>
      <c r="M169" s="6">
        <v>0.8520833333333333</v>
      </c>
      <c r="N169" t="s">
        <v>103</v>
      </c>
      <c r="O169" t="s">
        <v>435</v>
      </c>
      <c r="P169" t="s">
        <v>77</v>
      </c>
      <c r="Q169" t="s">
        <v>53</v>
      </c>
      <c r="R169" t="s">
        <v>261</v>
      </c>
      <c r="S169" t="s">
        <v>28</v>
      </c>
      <c r="T169" t="s">
        <v>38</v>
      </c>
      <c r="U169" t="s">
        <v>30</v>
      </c>
      <c r="V169" s="5">
        <f>data[[#This Row],[PriceUSD]]*data[[#This Row],[Quantity]]</f>
        <v>111.87</v>
      </c>
      <c r="W169" s="7">
        <f>data[[#This Row],[OrderDate]] + TIME(VALUE(LEFT(data[[#This Row],[OrderTime]],2)), VALUE(RIGHT(data[[#This Row],[OrderTime]],2)), 0)</f>
        <v>45781.046527777777</v>
      </c>
      <c r="X169" s="7">
        <f>_xlfn.MINIFS(data[OrderDateTime], data[CustomerName], data[[#This Row],[CustomerName]])</f>
        <v>45524.038888888892</v>
      </c>
      <c r="Y169" t="str">
        <f>IF(data[[#This Row],[OrderDateTime]]=data[[#This Row],[FirstOrderDateTime]], "New", "Returning")</f>
        <v>Returning</v>
      </c>
      <c r="Z169" s="7">
        <f>data[[#This Row],[DeliveryDate]] + data[[#This Row],[DeliveryTime]]</f>
        <v>45782.852083333331</v>
      </c>
      <c r="AA169" s="7">
        <f>data[[#This Row],[OrderDateTime]] + 1</f>
        <v>45782.046527777777</v>
      </c>
      <c r="AB169" s="7" t="str">
        <f>IF(data[[#This Row],[DeliveryDateTime]] &lt;= data[[#This Row],[SLADue]], "On Time", "Late")</f>
        <v>Late</v>
      </c>
    </row>
    <row r="170" spans="1:28" x14ac:dyDescent="0.2">
      <c r="A170" t="s">
        <v>443</v>
      </c>
      <c r="B170" t="s">
        <v>19</v>
      </c>
      <c r="C170" t="s">
        <v>69</v>
      </c>
      <c r="D170" t="s">
        <v>70</v>
      </c>
      <c r="E170" s="5">
        <v>48.33</v>
      </c>
      <c r="F170" t="s">
        <v>56</v>
      </c>
      <c r="G170">
        <v>1</v>
      </c>
      <c r="H170" s="1">
        <v>45875</v>
      </c>
      <c r="I170" s="1" t="str">
        <f>TEXT(data[[#This Row],[OrderDate]],"mmm")</f>
        <v>Aug</v>
      </c>
      <c r="J170" s="6">
        <v>0.83125000000000004</v>
      </c>
      <c r="K170" s="6" t="str">
        <f>TEXT(data[[#This Row],[OrderTime]],"h")</f>
        <v>19</v>
      </c>
      <c r="L170" s="1">
        <v>45877</v>
      </c>
      <c r="M170" s="6">
        <v>0.55208333333333337</v>
      </c>
      <c r="N170" t="s">
        <v>44</v>
      </c>
      <c r="O170" t="s">
        <v>444</v>
      </c>
      <c r="P170" t="s">
        <v>25</v>
      </c>
      <c r="Q170" t="s">
        <v>26</v>
      </c>
      <c r="R170" t="s">
        <v>37</v>
      </c>
      <c r="S170" t="s">
        <v>105</v>
      </c>
      <c r="T170" t="s">
        <v>29</v>
      </c>
      <c r="U170" t="s">
        <v>30</v>
      </c>
      <c r="V170" s="5">
        <f>data[[#This Row],[PriceUSD]]*data[[#This Row],[Quantity]]</f>
        <v>48.33</v>
      </c>
      <c r="W170" s="7">
        <f>data[[#This Row],[OrderDate]] + TIME(VALUE(LEFT(data[[#This Row],[OrderTime]],2)), VALUE(RIGHT(data[[#This Row],[OrderTime]],2)), 0)</f>
        <v>45875.017361111109</v>
      </c>
      <c r="X170" s="7">
        <f>_xlfn.MINIFS(data[OrderDateTime], data[CustomerName], data[[#This Row],[CustomerName]])</f>
        <v>45544.007638888892</v>
      </c>
      <c r="Y170" t="str">
        <f>IF(data[[#This Row],[OrderDateTime]]=data[[#This Row],[FirstOrderDateTime]], "New", "Returning")</f>
        <v>Returning</v>
      </c>
      <c r="Z170" s="7">
        <f>data[[#This Row],[DeliveryDate]] + data[[#This Row],[DeliveryTime]]</f>
        <v>45877.552083333336</v>
      </c>
      <c r="AA170" s="7">
        <f>data[[#This Row],[OrderDateTime]] + 1</f>
        <v>45876.017361111109</v>
      </c>
      <c r="AB170" s="7" t="str">
        <f>IF(data[[#This Row],[DeliveryDateTime]] &lt;= data[[#This Row],[SLADue]], "On Time", "Late")</f>
        <v>Late</v>
      </c>
    </row>
    <row r="171" spans="1:28" x14ac:dyDescent="0.2">
      <c r="A171" t="s">
        <v>445</v>
      </c>
      <c r="B171" t="s">
        <v>19</v>
      </c>
      <c r="C171" t="s">
        <v>69</v>
      </c>
      <c r="D171" t="s">
        <v>70</v>
      </c>
      <c r="E171" s="5">
        <v>53.04</v>
      </c>
      <c r="F171" t="s">
        <v>56</v>
      </c>
      <c r="G171">
        <v>3</v>
      </c>
      <c r="H171" s="1">
        <v>45666</v>
      </c>
      <c r="I171" s="1" t="str">
        <f>TEXT(data[[#This Row],[OrderDate]],"mmm")</f>
        <v>Jan</v>
      </c>
      <c r="J171" s="6">
        <v>0.50277777777777777</v>
      </c>
      <c r="K171" s="6" t="str">
        <f>TEXT(data[[#This Row],[OrderTime]],"h")</f>
        <v>12</v>
      </c>
      <c r="L171" s="1">
        <v>45667</v>
      </c>
      <c r="M171" s="6">
        <v>0.62777777777777777</v>
      </c>
      <c r="N171" t="s">
        <v>95</v>
      </c>
      <c r="O171" t="s">
        <v>446</v>
      </c>
      <c r="P171" t="s">
        <v>25</v>
      </c>
      <c r="Q171" t="s">
        <v>53</v>
      </c>
      <c r="R171" t="s">
        <v>37</v>
      </c>
      <c r="S171" t="s">
        <v>28</v>
      </c>
      <c r="T171" t="s">
        <v>29</v>
      </c>
      <c r="U171" t="s">
        <v>39</v>
      </c>
      <c r="V171" s="5">
        <f>data[[#This Row],[PriceUSD]]*data[[#This Row],[Quantity]]</f>
        <v>159.12</v>
      </c>
      <c r="W171" s="7">
        <f>data[[#This Row],[OrderDate]] + TIME(VALUE(LEFT(data[[#This Row],[OrderTime]],2)), VALUE(RIGHT(data[[#This Row],[OrderTime]],2)), 0)</f>
        <v>45666.054166666669</v>
      </c>
      <c r="X171" s="7">
        <f>_xlfn.MINIFS(data[OrderDateTime], data[CustomerName], data[[#This Row],[CustomerName]])</f>
        <v>45509.015277777777</v>
      </c>
      <c r="Y171" t="str">
        <f>IF(data[[#This Row],[OrderDateTime]]=data[[#This Row],[FirstOrderDateTime]], "New", "Returning")</f>
        <v>Returning</v>
      </c>
      <c r="Z171" s="7">
        <f>data[[#This Row],[DeliveryDate]] + data[[#This Row],[DeliveryTime]]</f>
        <v>45667.62777777778</v>
      </c>
      <c r="AA171" s="7">
        <f>data[[#This Row],[OrderDateTime]] + 1</f>
        <v>45667.054166666669</v>
      </c>
      <c r="AB171" s="7" t="str">
        <f>IF(data[[#This Row],[DeliveryDateTime]] &lt;= data[[#This Row],[SLADue]], "On Time", "Late")</f>
        <v>Late</v>
      </c>
    </row>
    <row r="172" spans="1:28" x14ac:dyDescent="0.2">
      <c r="A172" t="s">
        <v>447</v>
      </c>
      <c r="B172" t="s">
        <v>19</v>
      </c>
      <c r="C172" t="s">
        <v>79</v>
      </c>
      <c r="D172" t="s">
        <v>80</v>
      </c>
      <c r="E172" s="5">
        <v>30.99</v>
      </c>
      <c r="F172" t="s">
        <v>81</v>
      </c>
      <c r="G172">
        <v>2</v>
      </c>
      <c r="H172" s="1">
        <v>45644</v>
      </c>
      <c r="I172" s="1" t="str">
        <f>TEXT(data[[#This Row],[OrderDate]],"mmm")</f>
        <v>Dec</v>
      </c>
      <c r="J172" s="6">
        <v>0.82638888888888884</v>
      </c>
      <c r="K172" s="6" t="str">
        <f>TEXT(data[[#This Row],[OrderTime]],"h")</f>
        <v>19</v>
      </c>
      <c r="L172" s="1">
        <v>45645</v>
      </c>
      <c r="M172" s="6">
        <v>0.90972222222222221</v>
      </c>
      <c r="N172" t="s">
        <v>243</v>
      </c>
      <c r="O172" t="s">
        <v>255</v>
      </c>
      <c r="P172" t="s">
        <v>245</v>
      </c>
      <c r="Q172" t="s">
        <v>53</v>
      </c>
      <c r="R172" t="s">
        <v>83</v>
      </c>
      <c r="S172" t="s">
        <v>28</v>
      </c>
      <c r="T172" t="s">
        <v>136</v>
      </c>
      <c r="U172" t="s">
        <v>67</v>
      </c>
      <c r="V172" s="5">
        <f>data[[#This Row],[PriceUSD]]*data[[#This Row],[Quantity]]</f>
        <v>61.98</v>
      </c>
      <c r="W172" s="7">
        <f>data[[#This Row],[OrderDate]] + TIME(VALUE(LEFT(data[[#This Row],[OrderTime]],2)), VALUE(RIGHT(data[[#This Row],[OrderTime]],2)), 0)</f>
        <v>45644.061805555553</v>
      </c>
      <c r="X172" s="7">
        <f>_xlfn.MINIFS(data[OrderDateTime], data[CustomerName], data[[#This Row],[CustomerName]])</f>
        <v>45506.030555555553</v>
      </c>
      <c r="Y172" t="str">
        <f>IF(data[[#This Row],[OrderDateTime]]=data[[#This Row],[FirstOrderDateTime]], "New", "Returning")</f>
        <v>Returning</v>
      </c>
      <c r="Z172" s="7">
        <f>data[[#This Row],[DeliveryDate]] + data[[#This Row],[DeliveryTime]]</f>
        <v>45645.909722222219</v>
      </c>
      <c r="AA172" s="7">
        <f>data[[#This Row],[OrderDateTime]] + 1</f>
        <v>45645.061805555553</v>
      </c>
      <c r="AB172" s="7" t="str">
        <f>IF(data[[#This Row],[DeliveryDateTime]] &lt;= data[[#This Row],[SLADue]], "On Time", "Late")</f>
        <v>Late</v>
      </c>
    </row>
    <row r="173" spans="1:28" x14ac:dyDescent="0.2">
      <c r="A173" t="s">
        <v>448</v>
      </c>
      <c r="B173" t="s">
        <v>19</v>
      </c>
      <c r="C173" t="s">
        <v>49</v>
      </c>
      <c r="D173" t="s">
        <v>50</v>
      </c>
      <c r="E173" s="5">
        <v>30.51</v>
      </c>
      <c r="F173" t="s">
        <v>138</v>
      </c>
      <c r="G173">
        <v>1</v>
      </c>
      <c r="H173" s="1">
        <v>45801</v>
      </c>
      <c r="I173" s="1" t="str">
        <f>TEXT(data[[#This Row],[OrderDate]],"mmm")</f>
        <v>May</v>
      </c>
      <c r="J173" s="6">
        <v>0.42083333333333334</v>
      </c>
      <c r="K173" s="6" t="str">
        <f>TEXT(data[[#This Row],[OrderTime]],"h")</f>
        <v>10</v>
      </c>
      <c r="L173" s="1">
        <v>45801</v>
      </c>
      <c r="M173" s="6">
        <v>0.67083333333333328</v>
      </c>
      <c r="N173" t="s">
        <v>64</v>
      </c>
      <c r="O173" t="s">
        <v>198</v>
      </c>
      <c r="P173" t="s">
        <v>25</v>
      </c>
      <c r="Q173" t="s">
        <v>26</v>
      </c>
      <c r="R173" t="s">
        <v>54</v>
      </c>
      <c r="S173" t="s">
        <v>47</v>
      </c>
      <c r="T173" t="s">
        <v>115</v>
      </c>
      <c r="U173" t="s">
        <v>30</v>
      </c>
      <c r="V173" s="5">
        <f>data[[#This Row],[PriceUSD]]*data[[#This Row],[Quantity]]</f>
        <v>30.51</v>
      </c>
      <c r="W173" s="7">
        <f>data[[#This Row],[OrderDate]] + TIME(VALUE(LEFT(data[[#This Row],[OrderTime]],2)), VALUE(RIGHT(data[[#This Row],[OrderTime]],2)), 0)</f>
        <v>45801.022916666669</v>
      </c>
      <c r="X173" s="7">
        <f>_xlfn.MINIFS(data[OrderDateTime], data[CustomerName], data[[#This Row],[CustomerName]])</f>
        <v>45592.054166666669</v>
      </c>
      <c r="Y173" t="str">
        <f>IF(data[[#This Row],[OrderDateTime]]=data[[#This Row],[FirstOrderDateTime]], "New", "Returning")</f>
        <v>Returning</v>
      </c>
      <c r="Z173" s="7">
        <f>data[[#This Row],[DeliveryDate]] + data[[#This Row],[DeliveryTime]]</f>
        <v>45801.67083333333</v>
      </c>
      <c r="AA173" s="7">
        <f>data[[#This Row],[OrderDateTime]] + 1</f>
        <v>45802.022916666669</v>
      </c>
      <c r="AB173" s="7" t="str">
        <f>IF(data[[#This Row],[DeliveryDateTime]] &lt;= data[[#This Row],[SLADue]], "On Time", "Late")</f>
        <v>On Time</v>
      </c>
    </row>
    <row r="174" spans="1:28" x14ac:dyDescent="0.2">
      <c r="A174" t="s">
        <v>449</v>
      </c>
      <c r="B174" t="s">
        <v>19</v>
      </c>
      <c r="C174" t="s">
        <v>79</v>
      </c>
      <c r="D174" t="s">
        <v>80</v>
      </c>
      <c r="E174" s="5">
        <v>27.42</v>
      </c>
      <c r="F174" t="s">
        <v>63</v>
      </c>
      <c r="G174">
        <v>1</v>
      </c>
      <c r="H174" s="1">
        <v>45759</v>
      </c>
      <c r="I174" s="1" t="str">
        <f>TEXT(data[[#This Row],[OrderDate]],"mmm")</f>
        <v>Apr</v>
      </c>
      <c r="J174" s="6">
        <v>0.50347222222222221</v>
      </c>
      <c r="K174" s="6" t="str">
        <f>TEXT(data[[#This Row],[OrderTime]],"h")</f>
        <v>12</v>
      </c>
      <c r="L174" s="1">
        <v>45760</v>
      </c>
      <c r="M174" s="6">
        <v>0.62847222222222221</v>
      </c>
      <c r="N174" t="s">
        <v>95</v>
      </c>
      <c r="O174" t="s">
        <v>450</v>
      </c>
      <c r="P174" t="s">
        <v>25</v>
      </c>
      <c r="Q174" t="s">
        <v>26</v>
      </c>
      <c r="R174" t="s">
        <v>83</v>
      </c>
      <c r="S174" t="s">
        <v>28</v>
      </c>
      <c r="T174" t="s">
        <v>38</v>
      </c>
      <c r="U174" t="s">
        <v>30</v>
      </c>
      <c r="V174" s="5">
        <f>data[[#This Row],[PriceUSD]]*data[[#This Row],[Quantity]]</f>
        <v>27.42</v>
      </c>
      <c r="W174" s="7">
        <f>data[[#This Row],[OrderDate]] + TIME(VALUE(LEFT(data[[#This Row],[OrderTime]],2)), VALUE(RIGHT(data[[#This Row],[OrderTime]],2)), 0)</f>
        <v>45759.015277777777</v>
      </c>
      <c r="X174" s="7">
        <f>_xlfn.MINIFS(data[OrderDateTime], data[CustomerName], data[[#This Row],[CustomerName]])</f>
        <v>45556.046527777777</v>
      </c>
      <c r="Y174" t="str">
        <f>IF(data[[#This Row],[OrderDateTime]]=data[[#This Row],[FirstOrderDateTime]], "New", "Returning")</f>
        <v>Returning</v>
      </c>
      <c r="Z174" s="7">
        <f>data[[#This Row],[DeliveryDate]] + data[[#This Row],[DeliveryTime]]</f>
        <v>45760.628472222219</v>
      </c>
      <c r="AA174" s="7">
        <f>data[[#This Row],[OrderDateTime]] + 1</f>
        <v>45760.015277777777</v>
      </c>
      <c r="AB174" s="7" t="str">
        <f>IF(data[[#This Row],[DeliveryDateTime]] &lt;= data[[#This Row],[SLADue]], "On Time", "Late")</f>
        <v>Late</v>
      </c>
    </row>
    <row r="175" spans="1:28" x14ac:dyDescent="0.2">
      <c r="A175" t="s">
        <v>451</v>
      </c>
      <c r="B175" t="s">
        <v>19</v>
      </c>
      <c r="C175" t="s">
        <v>61</v>
      </c>
      <c r="D175" t="s">
        <v>62</v>
      </c>
      <c r="E175" s="5">
        <v>154.62</v>
      </c>
      <c r="F175" t="s">
        <v>94</v>
      </c>
      <c r="G175">
        <v>3</v>
      </c>
      <c r="H175" s="1">
        <v>45769</v>
      </c>
      <c r="I175" s="1" t="str">
        <f>TEXT(data[[#This Row],[OrderDate]],"mmm")</f>
        <v>Apr</v>
      </c>
      <c r="J175" s="6">
        <v>0.54166666666666663</v>
      </c>
      <c r="K175" s="6" t="str">
        <f>TEXT(data[[#This Row],[OrderTime]],"h")</f>
        <v>13</v>
      </c>
      <c r="L175" s="1">
        <v>45769</v>
      </c>
      <c r="M175" s="6">
        <v>0.70833333333333337</v>
      </c>
      <c r="N175" t="s">
        <v>452</v>
      </c>
      <c r="O175" t="s">
        <v>453</v>
      </c>
      <c r="P175" t="s">
        <v>133</v>
      </c>
      <c r="Q175" t="s">
        <v>26</v>
      </c>
      <c r="R175" t="s">
        <v>66</v>
      </c>
      <c r="S175" t="s">
        <v>47</v>
      </c>
      <c r="T175" t="s">
        <v>59</v>
      </c>
      <c r="U175" t="s">
        <v>30</v>
      </c>
      <c r="V175" s="5">
        <f>data[[#This Row],[PriceUSD]]*data[[#This Row],[Quantity]]</f>
        <v>463.86</v>
      </c>
      <c r="W175" s="7">
        <f>data[[#This Row],[OrderDate]] + TIME(VALUE(LEFT(data[[#This Row],[OrderTime]],2)), VALUE(RIGHT(data[[#This Row],[OrderTime]],2)), 0)</f>
        <v>45769.046527777777</v>
      </c>
      <c r="X175" s="7">
        <f>_xlfn.MINIFS(data[OrderDateTime], data[CustomerName], data[[#This Row],[CustomerName]])</f>
        <v>45525.022916666669</v>
      </c>
      <c r="Y175" t="str">
        <f>IF(data[[#This Row],[OrderDateTime]]=data[[#This Row],[FirstOrderDateTime]], "New", "Returning")</f>
        <v>Returning</v>
      </c>
      <c r="Z175" s="7">
        <f>data[[#This Row],[DeliveryDate]] + data[[#This Row],[DeliveryTime]]</f>
        <v>45769.708333333336</v>
      </c>
      <c r="AA175" s="7">
        <f>data[[#This Row],[OrderDateTime]] + 1</f>
        <v>45770.046527777777</v>
      </c>
      <c r="AB175" s="7" t="str">
        <f>IF(data[[#This Row],[DeliveryDateTime]] &lt;= data[[#This Row],[SLADue]], "On Time", "Late")</f>
        <v>On Time</v>
      </c>
    </row>
    <row r="176" spans="1:28" x14ac:dyDescent="0.2">
      <c r="A176" t="s">
        <v>454</v>
      </c>
      <c r="B176" t="s">
        <v>19</v>
      </c>
      <c r="C176" t="s">
        <v>258</v>
      </c>
      <c r="D176" t="s">
        <v>259</v>
      </c>
      <c r="E176" s="5">
        <v>111.51</v>
      </c>
      <c r="F176" t="s">
        <v>51</v>
      </c>
      <c r="G176">
        <v>1</v>
      </c>
      <c r="H176" s="1">
        <v>45805</v>
      </c>
      <c r="I176" s="1" t="str">
        <f>TEXT(data[[#This Row],[OrderDate]],"mmm")</f>
        <v>May</v>
      </c>
      <c r="J176" s="6">
        <v>0.82986111111111116</v>
      </c>
      <c r="K176" s="6" t="str">
        <f>TEXT(data[[#This Row],[OrderTime]],"h")</f>
        <v>19</v>
      </c>
      <c r="L176" s="1">
        <v>45807</v>
      </c>
      <c r="M176" s="6">
        <v>0.56111111111111112</v>
      </c>
      <c r="N176" t="s">
        <v>75</v>
      </c>
      <c r="O176" t="s">
        <v>249</v>
      </c>
      <c r="P176" t="s">
        <v>25</v>
      </c>
      <c r="Q176" t="s">
        <v>53</v>
      </c>
      <c r="R176" t="s">
        <v>261</v>
      </c>
      <c r="S176" t="s">
        <v>105</v>
      </c>
      <c r="T176" t="s">
        <v>29</v>
      </c>
      <c r="U176" t="s">
        <v>30</v>
      </c>
      <c r="V176" s="5">
        <f>data[[#This Row],[PriceUSD]]*data[[#This Row],[Quantity]]</f>
        <v>111.51</v>
      </c>
      <c r="W176" s="7">
        <f>data[[#This Row],[OrderDate]] + TIME(VALUE(LEFT(data[[#This Row],[OrderTime]],2)), VALUE(RIGHT(data[[#This Row],[OrderTime]],2)), 0)</f>
        <v>45805.007638888892</v>
      </c>
      <c r="X176" s="7">
        <f>_xlfn.MINIFS(data[OrderDateTime], data[CustomerName], data[[#This Row],[CustomerName]])</f>
        <v>45555.052083333336</v>
      </c>
      <c r="Y176" t="str">
        <f>IF(data[[#This Row],[OrderDateTime]]=data[[#This Row],[FirstOrderDateTime]], "New", "Returning")</f>
        <v>Returning</v>
      </c>
      <c r="Z176" s="7">
        <f>data[[#This Row],[DeliveryDate]] + data[[#This Row],[DeliveryTime]]</f>
        <v>45807.561111111114</v>
      </c>
      <c r="AA176" s="7">
        <f>data[[#This Row],[OrderDateTime]] + 1</f>
        <v>45806.007638888892</v>
      </c>
      <c r="AB176" s="7" t="str">
        <f>IF(data[[#This Row],[DeliveryDateTime]] &lt;= data[[#This Row],[SLADue]], "On Time", "Late")</f>
        <v>Late</v>
      </c>
    </row>
    <row r="177" spans="1:28" x14ac:dyDescent="0.2">
      <c r="A177" t="s">
        <v>455</v>
      </c>
      <c r="B177" t="s">
        <v>19</v>
      </c>
      <c r="C177" t="s">
        <v>41</v>
      </c>
      <c r="D177" t="s">
        <v>42</v>
      </c>
      <c r="E177" s="5">
        <v>35.43</v>
      </c>
      <c r="F177" t="s">
        <v>51</v>
      </c>
      <c r="G177">
        <v>1</v>
      </c>
      <c r="H177" s="1">
        <v>45853</v>
      </c>
      <c r="I177" s="1" t="str">
        <f>TEXT(data[[#This Row],[OrderDate]],"mmm")</f>
        <v>Jul</v>
      </c>
      <c r="J177" s="6">
        <v>0.45</v>
      </c>
      <c r="K177" s="6" t="str">
        <f>TEXT(data[[#This Row],[OrderTime]],"h")</f>
        <v>10</v>
      </c>
      <c r="L177" s="1">
        <v>45853</v>
      </c>
      <c r="M177" s="6">
        <v>0.65833333333333333</v>
      </c>
      <c r="N177" t="s">
        <v>44</v>
      </c>
      <c r="O177" t="s">
        <v>456</v>
      </c>
      <c r="P177" t="s">
        <v>25</v>
      </c>
      <c r="Q177" t="s">
        <v>53</v>
      </c>
      <c r="R177" t="s">
        <v>46</v>
      </c>
      <c r="S177" t="s">
        <v>47</v>
      </c>
      <c r="T177" t="s">
        <v>106</v>
      </c>
      <c r="U177" t="s">
        <v>30</v>
      </c>
      <c r="V177" s="5">
        <f>data[[#This Row],[PriceUSD]]*data[[#This Row],[Quantity]]</f>
        <v>35.43</v>
      </c>
      <c r="W177" s="7">
        <f>data[[#This Row],[OrderDate]] + TIME(VALUE(LEFT(data[[#This Row],[OrderTime]],2)), VALUE(RIGHT(data[[#This Row],[OrderTime]],2)), 0)</f>
        <v>45853.03125</v>
      </c>
      <c r="X177" s="7">
        <f>_xlfn.MINIFS(data[OrderDateTime], data[CustomerName], data[[#This Row],[CustomerName]])</f>
        <v>45562.046527777777</v>
      </c>
      <c r="Y177" t="str">
        <f>IF(data[[#This Row],[OrderDateTime]]=data[[#This Row],[FirstOrderDateTime]], "New", "Returning")</f>
        <v>Returning</v>
      </c>
      <c r="Z177" s="7">
        <f>data[[#This Row],[DeliveryDate]] + data[[#This Row],[DeliveryTime]]</f>
        <v>45853.658333333333</v>
      </c>
      <c r="AA177" s="7">
        <f>data[[#This Row],[OrderDateTime]] + 1</f>
        <v>45854.03125</v>
      </c>
      <c r="AB177" s="7" t="str">
        <f>IF(data[[#This Row],[DeliveryDateTime]] &lt;= data[[#This Row],[SLADue]], "On Time", "Late")</f>
        <v>On Time</v>
      </c>
    </row>
    <row r="178" spans="1:28" x14ac:dyDescent="0.2">
      <c r="A178" t="s">
        <v>457</v>
      </c>
      <c r="B178" t="s">
        <v>19</v>
      </c>
      <c r="C178" t="s">
        <v>117</v>
      </c>
      <c r="D178" t="s">
        <v>118</v>
      </c>
      <c r="E178" s="5">
        <v>68.14</v>
      </c>
      <c r="F178" t="s">
        <v>94</v>
      </c>
      <c r="G178">
        <v>3</v>
      </c>
      <c r="H178" s="1">
        <v>45706</v>
      </c>
      <c r="I178" s="1" t="str">
        <f>TEXT(data[[#This Row],[OrderDate]],"mmm")</f>
        <v>Feb</v>
      </c>
      <c r="J178" s="6">
        <v>0.67500000000000004</v>
      </c>
      <c r="K178" s="6" t="str">
        <f>TEXT(data[[#This Row],[OrderTime]],"h")</f>
        <v>16</v>
      </c>
      <c r="L178" s="1">
        <v>45708</v>
      </c>
      <c r="M178" s="6">
        <v>0.8</v>
      </c>
      <c r="N178" t="s">
        <v>34</v>
      </c>
      <c r="O178" t="s">
        <v>458</v>
      </c>
      <c r="P178" t="s">
        <v>36</v>
      </c>
      <c r="Q178" t="s">
        <v>26</v>
      </c>
      <c r="R178" t="s">
        <v>66</v>
      </c>
      <c r="S178" t="s">
        <v>105</v>
      </c>
      <c r="T178" t="s">
        <v>59</v>
      </c>
      <c r="U178" t="s">
        <v>30</v>
      </c>
      <c r="V178" s="5">
        <f>data[[#This Row],[PriceUSD]]*data[[#This Row],[Quantity]]</f>
        <v>204.42000000000002</v>
      </c>
      <c r="W178" s="7">
        <f>data[[#This Row],[OrderDate]] + TIME(VALUE(LEFT(data[[#This Row],[OrderTime]],2)), VALUE(RIGHT(data[[#This Row],[OrderTime]],2)), 0)</f>
        <v>45706.052083333336</v>
      </c>
      <c r="X178" s="7">
        <f>_xlfn.MINIFS(data[OrderDateTime], data[CustomerName], data[[#This Row],[CustomerName]])</f>
        <v>45575.054166666669</v>
      </c>
      <c r="Y178" t="str">
        <f>IF(data[[#This Row],[OrderDateTime]]=data[[#This Row],[FirstOrderDateTime]], "New", "Returning")</f>
        <v>Returning</v>
      </c>
      <c r="Z178" s="7">
        <f>data[[#This Row],[DeliveryDate]] + data[[#This Row],[DeliveryTime]]</f>
        <v>45708.800000000003</v>
      </c>
      <c r="AA178" s="7">
        <f>data[[#This Row],[OrderDateTime]] + 1</f>
        <v>45707.052083333336</v>
      </c>
      <c r="AB178" s="7" t="str">
        <f>IF(data[[#This Row],[DeliveryDateTime]] &lt;= data[[#This Row],[SLADue]], "On Time", "Late")</f>
        <v>Late</v>
      </c>
    </row>
    <row r="179" spans="1:28" x14ac:dyDescent="0.2">
      <c r="A179" t="s">
        <v>459</v>
      </c>
      <c r="B179" t="s">
        <v>19</v>
      </c>
      <c r="C179" t="s">
        <v>61</v>
      </c>
      <c r="D179" t="s">
        <v>62</v>
      </c>
      <c r="E179" s="5">
        <v>156.72999999999999</v>
      </c>
      <c r="F179" t="s">
        <v>63</v>
      </c>
      <c r="G179">
        <v>4</v>
      </c>
      <c r="H179" s="1">
        <v>45645</v>
      </c>
      <c r="I179" s="1" t="str">
        <f>TEXT(data[[#This Row],[OrderDate]],"mmm")</f>
        <v>Dec</v>
      </c>
      <c r="J179" s="6">
        <v>0.88055555555555554</v>
      </c>
      <c r="K179" s="6" t="str">
        <f>TEXT(data[[#This Row],[OrderTime]],"h")</f>
        <v>21</v>
      </c>
      <c r="L179" s="1">
        <v>45647</v>
      </c>
      <c r="M179" s="6">
        <v>0.50069444444444444</v>
      </c>
      <c r="N179" t="s">
        <v>64</v>
      </c>
      <c r="O179" t="s">
        <v>155</v>
      </c>
      <c r="P179" t="s">
        <v>25</v>
      </c>
      <c r="Q179" t="s">
        <v>26</v>
      </c>
      <c r="R179" t="s">
        <v>66</v>
      </c>
      <c r="S179" t="s">
        <v>105</v>
      </c>
      <c r="T179" t="s">
        <v>115</v>
      </c>
      <c r="U179" t="s">
        <v>67</v>
      </c>
      <c r="V179" s="5">
        <f>data[[#This Row],[PriceUSD]]*data[[#This Row],[Quantity]]</f>
        <v>626.91999999999996</v>
      </c>
      <c r="W179" s="7">
        <f>data[[#This Row],[OrderDate]] + TIME(VALUE(LEFT(data[[#This Row],[OrderTime]],2)), VALUE(RIGHT(data[[#This Row],[OrderTime]],2)), 0)</f>
        <v>45645.038888888892</v>
      </c>
      <c r="X179" s="7">
        <f>_xlfn.MINIFS(data[OrderDateTime], data[CustomerName], data[[#This Row],[CustomerName]])</f>
        <v>45536.038888888892</v>
      </c>
      <c r="Y179" t="str">
        <f>IF(data[[#This Row],[OrderDateTime]]=data[[#This Row],[FirstOrderDateTime]], "New", "Returning")</f>
        <v>Returning</v>
      </c>
      <c r="Z179" s="7">
        <f>data[[#This Row],[DeliveryDate]] + data[[#This Row],[DeliveryTime]]</f>
        <v>45647.500694444447</v>
      </c>
      <c r="AA179" s="7">
        <f>data[[#This Row],[OrderDateTime]] + 1</f>
        <v>45646.038888888892</v>
      </c>
      <c r="AB179" s="7" t="str">
        <f>IF(data[[#This Row],[DeliveryDateTime]] &lt;= data[[#This Row],[SLADue]], "On Time", "Late")</f>
        <v>Late</v>
      </c>
    </row>
    <row r="180" spans="1:28" x14ac:dyDescent="0.2">
      <c r="A180" t="s">
        <v>460</v>
      </c>
      <c r="B180" t="s">
        <v>19</v>
      </c>
      <c r="C180" t="s">
        <v>117</v>
      </c>
      <c r="D180" t="s">
        <v>118</v>
      </c>
      <c r="E180" s="5">
        <v>81.319999999999993</v>
      </c>
      <c r="F180" t="s">
        <v>94</v>
      </c>
      <c r="G180">
        <v>6</v>
      </c>
      <c r="H180" s="1">
        <v>45659</v>
      </c>
      <c r="I180" s="1" t="str">
        <f>TEXT(data[[#This Row],[OrderDate]],"mmm")</f>
        <v>Jan</v>
      </c>
      <c r="J180" s="6">
        <v>0.61111111111111116</v>
      </c>
      <c r="K180" s="6" t="str">
        <f>TEXT(data[[#This Row],[OrderTime]],"h")</f>
        <v>14</v>
      </c>
      <c r="L180" s="1">
        <v>45659</v>
      </c>
      <c r="M180" s="6">
        <v>0.90277777777777779</v>
      </c>
      <c r="N180" t="s">
        <v>44</v>
      </c>
      <c r="O180" t="s">
        <v>188</v>
      </c>
      <c r="P180" t="s">
        <v>25</v>
      </c>
      <c r="Q180" t="s">
        <v>26</v>
      </c>
      <c r="R180" t="s">
        <v>66</v>
      </c>
      <c r="S180" t="s">
        <v>47</v>
      </c>
      <c r="T180" t="s">
        <v>115</v>
      </c>
      <c r="U180" t="s">
        <v>67</v>
      </c>
      <c r="V180" s="5">
        <f>data[[#This Row],[PriceUSD]]*data[[#This Row],[Quantity]]</f>
        <v>487.91999999999996</v>
      </c>
      <c r="W180" s="7">
        <f>data[[#This Row],[OrderDate]] + TIME(VALUE(LEFT(data[[#This Row],[OrderTime]],2)), VALUE(RIGHT(data[[#This Row],[OrderTime]],2)), 0)</f>
        <v>45659.007638888892</v>
      </c>
      <c r="X180" s="7">
        <f>_xlfn.MINIFS(data[OrderDateTime], data[CustomerName], data[[#This Row],[CustomerName]])</f>
        <v>45610.030555555553</v>
      </c>
      <c r="Y180" t="str">
        <f>IF(data[[#This Row],[OrderDateTime]]=data[[#This Row],[FirstOrderDateTime]], "New", "Returning")</f>
        <v>Returning</v>
      </c>
      <c r="Z180" s="7">
        <f>data[[#This Row],[DeliveryDate]] + data[[#This Row],[DeliveryTime]]</f>
        <v>45659.902777777781</v>
      </c>
      <c r="AA180" s="7">
        <f>data[[#This Row],[OrderDateTime]] + 1</f>
        <v>45660.007638888892</v>
      </c>
      <c r="AB180" s="7" t="str">
        <f>IF(data[[#This Row],[DeliveryDateTime]] &lt;= data[[#This Row],[SLADue]], "On Time", "Late")</f>
        <v>On Time</v>
      </c>
    </row>
    <row r="181" spans="1:28" x14ac:dyDescent="0.2">
      <c r="A181" t="s">
        <v>461</v>
      </c>
      <c r="B181" t="s">
        <v>19</v>
      </c>
      <c r="C181" t="s">
        <v>126</v>
      </c>
      <c r="D181" t="s">
        <v>127</v>
      </c>
      <c r="E181" s="5">
        <v>19.579999999999998</v>
      </c>
      <c r="F181" t="s">
        <v>138</v>
      </c>
      <c r="G181">
        <v>1</v>
      </c>
      <c r="H181" s="1">
        <v>45565</v>
      </c>
      <c r="I181" s="1" t="str">
        <f>TEXT(data[[#This Row],[OrderDate]],"mmm")</f>
        <v>Sep</v>
      </c>
      <c r="J181" s="6">
        <v>0.60069444444444442</v>
      </c>
      <c r="K181" s="6" t="str">
        <f>TEXT(data[[#This Row],[OrderTime]],"h")</f>
        <v>14</v>
      </c>
      <c r="L181" s="1">
        <v>45565</v>
      </c>
      <c r="M181" s="6">
        <v>0.76736111111111116</v>
      </c>
      <c r="N181" t="s">
        <v>139</v>
      </c>
      <c r="O181" t="s">
        <v>462</v>
      </c>
      <c r="P181" t="s">
        <v>36</v>
      </c>
      <c r="Q181" t="s">
        <v>26</v>
      </c>
      <c r="R181" t="s">
        <v>129</v>
      </c>
      <c r="S181" t="s">
        <v>47</v>
      </c>
      <c r="T181" t="s">
        <v>29</v>
      </c>
      <c r="U181" t="s">
        <v>30</v>
      </c>
      <c r="V181" s="5">
        <f>data[[#This Row],[PriceUSD]]*data[[#This Row],[Quantity]]</f>
        <v>19.579999999999998</v>
      </c>
      <c r="W181" s="7">
        <f>data[[#This Row],[OrderDate]] + TIME(VALUE(LEFT(data[[#This Row],[OrderTime]],2)), VALUE(RIGHT(data[[#This Row],[OrderTime]],2)), 0)</f>
        <v>45565.030555555553</v>
      </c>
      <c r="X181" s="7">
        <f>_xlfn.MINIFS(data[OrderDateTime], data[CustomerName], data[[#This Row],[CustomerName]])</f>
        <v>45565.030555555553</v>
      </c>
      <c r="Y181" t="str">
        <f>IF(data[[#This Row],[OrderDateTime]]=data[[#This Row],[FirstOrderDateTime]], "New", "Returning")</f>
        <v>New</v>
      </c>
      <c r="Z181" s="7">
        <f>data[[#This Row],[DeliveryDate]] + data[[#This Row],[DeliveryTime]]</f>
        <v>45565.767361111109</v>
      </c>
      <c r="AA181" s="7">
        <f>data[[#This Row],[OrderDateTime]] + 1</f>
        <v>45566.030555555553</v>
      </c>
      <c r="AB181" s="7" t="str">
        <f>IF(data[[#This Row],[DeliveryDateTime]] &lt;= data[[#This Row],[SLADue]], "On Time", "Late")</f>
        <v>On Time</v>
      </c>
    </row>
    <row r="182" spans="1:28" x14ac:dyDescent="0.2">
      <c r="A182" t="s">
        <v>463</v>
      </c>
      <c r="B182" t="s">
        <v>19</v>
      </c>
      <c r="C182" t="s">
        <v>258</v>
      </c>
      <c r="D182" t="s">
        <v>259</v>
      </c>
      <c r="E182" s="5">
        <v>111</v>
      </c>
      <c r="F182" t="s">
        <v>51</v>
      </c>
      <c r="G182">
        <v>1</v>
      </c>
      <c r="H182" s="1">
        <v>45793</v>
      </c>
      <c r="I182" s="1" t="str">
        <f>TEXT(data[[#This Row],[OrderDate]],"mmm")</f>
        <v>May</v>
      </c>
      <c r="J182" s="6">
        <v>0.71597222222222223</v>
      </c>
      <c r="K182" s="6" t="str">
        <f>TEXT(data[[#This Row],[OrderTime]],"h")</f>
        <v>17</v>
      </c>
      <c r="L182" s="1">
        <v>45794</v>
      </c>
      <c r="M182" s="6">
        <v>0.7993055555555556</v>
      </c>
      <c r="N182" t="s">
        <v>103</v>
      </c>
      <c r="O182" t="s">
        <v>464</v>
      </c>
      <c r="P182" t="s">
        <v>77</v>
      </c>
      <c r="Q182" t="s">
        <v>26</v>
      </c>
      <c r="R182" t="s">
        <v>261</v>
      </c>
      <c r="S182" t="s">
        <v>28</v>
      </c>
      <c r="T182" t="s">
        <v>136</v>
      </c>
      <c r="U182" t="s">
        <v>67</v>
      </c>
      <c r="V182" s="5">
        <f>data[[#This Row],[PriceUSD]]*data[[#This Row],[Quantity]]</f>
        <v>111</v>
      </c>
      <c r="W182" s="7">
        <f>data[[#This Row],[OrderDate]] + TIME(VALUE(LEFT(data[[#This Row],[OrderTime]],2)), VALUE(RIGHT(data[[#This Row],[OrderTime]],2)), 0)</f>
        <v>45793.015277777777</v>
      </c>
      <c r="X182" s="7">
        <f>_xlfn.MINIFS(data[OrderDateTime], data[CustomerName], data[[#This Row],[CustomerName]])</f>
        <v>45512.054166666669</v>
      </c>
      <c r="Y182" t="str">
        <f>IF(data[[#This Row],[OrderDateTime]]=data[[#This Row],[FirstOrderDateTime]], "New", "Returning")</f>
        <v>Returning</v>
      </c>
      <c r="Z182" s="7">
        <f>data[[#This Row],[DeliveryDate]] + data[[#This Row],[DeliveryTime]]</f>
        <v>45794.799305555556</v>
      </c>
      <c r="AA182" s="7">
        <f>data[[#This Row],[OrderDateTime]] + 1</f>
        <v>45794.015277777777</v>
      </c>
      <c r="AB182" s="7" t="str">
        <f>IF(data[[#This Row],[DeliveryDateTime]] &lt;= data[[#This Row],[SLADue]], "On Time", "Late")</f>
        <v>Late</v>
      </c>
    </row>
    <row r="183" spans="1:28" x14ac:dyDescent="0.2">
      <c r="A183" t="s">
        <v>465</v>
      </c>
      <c r="B183" t="s">
        <v>19</v>
      </c>
      <c r="C183" t="s">
        <v>49</v>
      </c>
      <c r="D183" t="s">
        <v>50</v>
      </c>
      <c r="E183" s="5">
        <v>31.24</v>
      </c>
      <c r="F183" t="s">
        <v>74</v>
      </c>
      <c r="G183">
        <v>1</v>
      </c>
      <c r="H183" s="1">
        <v>45790</v>
      </c>
      <c r="I183" s="1" t="str">
        <f>TEXT(data[[#This Row],[OrderDate]],"mmm")</f>
        <v>May</v>
      </c>
      <c r="J183" s="6">
        <v>0.86736111111111114</v>
      </c>
      <c r="K183" s="6" t="str">
        <f>TEXT(data[[#This Row],[OrderTime]],"h")</f>
        <v>20</v>
      </c>
      <c r="L183" s="1">
        <v>45791</v>
      </c>
      <c r="M183" s="6">
        <v>0.56319444444444444</v>
      </c>
      <c r="N183" t="s">
        <v>75</v>
      </c>
      <c r="O183" t="s">
        <v>458</v>
      </c>
      <c r="P183" t="s">
        <v>77</v>
      </c>
      <c r="Q183" t="s">
        <v>26</v>
      </c>
      <c r="R183" t="s">
        <v>54</v>
      </c>
      <c r="S183" t="s">
        <v>28</v>
      </c>
      <c r="T183" t="s">
        <v>38</v>
      </c>
      <c r="U183" t="s">
        <v>39</v>
      </c>
      <c r="V183" s="5">
        <f>data[[#This Row],[PriceUSD]]*data[[#This Row],[Quantity]]</f>
        <v>31.24</v>
      </c>
      <c r="W183" s="7">
        <f>data[[#This Row],[OrderDate]] + TIME(VALUE(LEFT(data[[#This Row],[OrderTime]],2)), VALUE(RIGHT(data[[#This Row],[OrderTime]],2)), 0)</f>
        <v>45790.007638888892</v>
      </c>
      <c r="X183" s="7">
        <f>_xlfn.MINIFS(data[OrderDateTime], data[CustomerName], data[[#This Row],[CustomerName]])</f>
        <v>45575.054166666669</v>
      </c>
      <c r="Y183" t="str">
        <f>IF(data[[#This Row],[OrderDateTime]]=data[[#This Row],[FirstOrderDateTime]], "New", "Returning")</f>
        <v>Returning</v>
      </c>
      <c r="Z183" s="7">
        <f>data[[#This Row],[DeliveryDate]] + data[[#This Row],[DeliveryTime]]</f>
        <v>45791.563194444447</v>
      </c>
      <c r="AA183" s="7">
        <f>data[[#This Row],[OrderDateTime]] + 1</f>
        <v>45791.007638888892</v>
      </c>
      <c r="AB183" s="7" t="str">
        <f>IF(data[[#This Row],[DeliveryDateTime]] &lt;= data[[#This Row],[SLADue]], "On Time", "Late")</f>
        <v>Late</v>
      </c>
    </row>
    <row r="184" spans="1:28" x14ac:dyDescent="0.2">
      <c r="A184" t="s">
        <v>466</v>
      </c>
      <c r="B184" t="s">
        <v>19</v>
      </c>
      <c r="C184" t="s">
        <v>69</v>
      </c>
      <c r="D184" t="s">
        <v>70</v>
      </c>
      <c r="E184" s="5">
        <v>57.26</v>
      </c>
      <c r="F184" t="s">
        <v>51</v>
      </c>
      <c r="G184">
        <v>1</v>
      </c>
      <c r="H184" s="1">
        <v>45852</v>
      </c>
      <c r="I184" s="1" t="str">
        <f>TEXT(data[[#This Row],[OrderDate]],"mmm")</f>
        <v>Jul</v>
      </c>
      <c r="J184" s="6">
        <v>0.65694444444444444</v>
      </c>
      <c r="K184" s="6" t="str">
        <f>TEXT(data[[#This Row],[OrderTime]],"h")</f>
        <v>15</v>
      </c>
      <c r="L184" s="1">
        <v>45853</v>
      </c>
      <c r="M184" s="6">
        <v>0.78194444444444444</v>
      </c>
      <c r="N184" t="s">
        <v>120</v>
      </c>
      <c r="O184" t="s">
        <v>467</v>
      </c>
      <c r="P184" t="s">
        <v>25</v>
      </c>
      <c r="Q184" t="s">
        <v>53</v>
      </c>
      <c r="R184" t="s">
        <v>37</v>
      </c>
      <c r="S184" t="s">
        <v>28</v>
      </c>
      <c r="T184" t="s">
        <v>59</v>
      </c>
      <c r="U184" t="s">
        <v>39</v>
      </c>
      <c r="V184" s="5">
        <f>data[[#This Row],[PriceUSD]]*data[[#This Row],[Quantity]]</f>
        <v>57.26</v>
      </c>
      <c r="W184" s="7">
        <f>data[[#This Row],[OrderDate]] + TIME(VALUE(LEFT(data[[#This Row],[OrderTime]],2)), VALUE(RIGHT(data[[#This Row],[OrderTime]],2)), 0)</f>
        <v>45852.030555555553</v>
      </c>
      <c r="X184" s="7">
        <f>_xlfn.MINIFS(data[OrderDateTime], data[CustomerName], data[[#This Row],[CustomerName]])</f>
        <v>45589.015277777777</v>
      </c>
      <c r="Y184" t="str">
        <f>IF(data[[#This Row],[OrderDateTime]]=data[[#This Row],[FirstOrderDateTime]], "New", "Returning")</f>
        <v>Returning</v>
      </c>
      <c r="Z184" s="7">
        <f>data[[#This Row],[DeliveryDate]] + data[[#This Row],[DeliveryTime]]</f>
        <v>45853.781944444447</v>
      </c>
      <c r="AA184" s="7">
        <f>data[[#This Row],[OrderDateTime]] + 1</f>
        <v>45853.030555555553</v>
      </c>
      <c r="AB184" s="7" t="str">
        <f>IF(data[[#This Row],[DeliveryDateTime]] &lt;= data[[#This Row],[SLADue]], "On Time", "Late")</f>
        <v>Late</v>
      </c>
    </row>
    <row r="185" spans="1:28" x14ac:dyDescent="0.2">
      <c r="A185" t="s">
        <v>468</v>
      </c>
      <c r="B185" t="s">
        <v>19</v>
      </c>
      <c r="C185" t="s">
        <v>101</v>
      </c>
      <c r="D185" t="s">
        <v>102</v>
      </c>
      <c r="E185" s="5">
        <v>29.15</v>
      </c>
      <c r="F185" t="s">
        <v>63</v>
      </c>
      <c r="G185">
        <v>1</v>
      </c>
      <c r="H185" s="1">
        <v>45668</v>
      </c>
      <c r="I185" s="1" t="str">
        <f>TEXT(data[[#This Row],[OrderDate]],"mmm")</f>
        <v>Jan</v>
      </c>
      <c r="J185" s="6">
        <v>0.42708333333333331</v>
      </c>
      <c r="K185" s="6" t="str">
        <f>TEXT(data[[#This Row],[OrderTime]],"h")</f>
        <v>10</v>
      </c>
      <c r="L185" s="1">
        <v>45668</v>
      </c>
      <c r="M185" s="6">
        <v>0.55208333333333337</v>
      </c>
      <c r="N185" t="s">
        <v>23</v>
      </c>
      <c r="O185" t="s">
        <v>469</v>
      </c>
      <c r="P185" t="s">
        <v>25</v>
      </c>
      <c r="Q185" t="s">
        <v>26</v>
      </c>
      <c r="R185" t="s">
        <v>83</v>
      </c>
      <c r="S185" t="s">
        <v>47</v>
      </c>
      <c r="T185" t="s">
        <v>29</v>
      </c>
      <c r="U185" t="s">
        <v>30</v>
      </c>
      <c r="V185" s="5">
        <f>data[[#This Row],[PriceUSD]]*data[[#This Row],[Quantity]]</f>
        <v>29.15</v>
      </c>
      <c r="W185" s="7">
        <f>data[[#This Row],[OrderDate]] + TIME(VALUE(LEFT(data[[#This Row],[OrderTime]],2)), VALUE(RIGHT(data[[#This Row],[OrderTime]],2)), 0)</f>
        <v>45668.022916666669</v>
      </c>
      <c r="X185" s="7">
        <f>_xlfn.MINIFS(data[OrderDateTime], data[CustomerName], data[[#This Row],[CustomerName]])</f>
        <v>45522.030555555553</v>
      </c>
      <c r="Y185" t="str">
        <f>IF(data[[#This Row],[OrderDateTime]]=data[[#This Row],[FirstOrderDateTime]], "New", "Returning")</f>
        <v>Returning</v>
      </c>
      <c r="Z185" s="7">
        <f>data[[#This Row],[DeliveryDate]] + data[[#This Row],[DeliveryTime]]</f>
        <v>45668.552083333336</v>
      </c>
      <c r="AA185" s="7">
        <f>data[[#This Row],[OrderDateTime]] + 1</f>
        <v>45669.022916666669</v>
      </c>
      <c r="AB185" s="7" t="str">
        <f>IF(data[[#This Row],[DeliveryDateTime]] &lt;= data[[#This Row],[SLADue]], "On Time", "Late")</f>
        <v>On Time</v>
      </c>
    </row>
    <row r="186" spans="1:28" x14ac:dyDescent="0.2">
      <c r="A186" t="s">
        <v>470</v>
      </c>
      <c r="B186" t="s">
        <v>19</v>
      </c>
      <c r="C186" t="s">
        <v>79</v>
      </c>
      <c r="D186" t="s">
        <v>80</v>
      </c>
      <c r="E186" s="5">
        <v>39.840000000000003</v>
      </c>
      <c r="F186" t="s">
        <v>81</v>
      </c>
      <c r="G186">
        <v>1</v>
      </c>
      <c r="H186" s="1">
        <v>45833</v>
      </c>
      <c r="I186" s="1" t="str">
        <f>TEXT(data[[#This Row],[OrderDate]],"mmm")</f>
        <v>Jun</v>
      </c>
      <c r="J186" s="6">
        <v>0.46180555555555558</v>
      </c>
      <c r="K186" s="6" t="str">
        <f>TEXT(data[[#This Row],[OrderTime]],"h")</f>
        <v>11</v>
      </c>
      <c r="L186" s="1">
        <v>45833</v>
      </c>
      <c r="M186" s="6">
        <v>0.75347222222222221</v>
      </c>
      <c r="N186" t="s">
        <v>95</v>
      </c>
      <c r="O186" t="s">
        <v>471</v>
      </c>
      <c r="P186" t="s">
        <v>25</v>
      </c>
      <c r="Q186" t="s">
        <v>53</v>
      </c>
      <c r="R186" t="s">
        <v>83</v>
      </c>
      <c r="S186" t="s">
        <v>47</v>
      </c>
      <c r="T186" t="s">
        <v>29</v>
      </c>
      <c r="U186" t="s">
        <v>39</v>
      </c>
      <c r="V186" s="5">
        <f>data[[#This Row],[PriceUSD]]*data[[#This Row],[Quantity]]</f>
        <v>39.840000000000003</v>
      </c>
      <c r="W186" s="7">
        <f>data[[#This Row],[OrderDate]] + TIME(VALUE(LEFT(data[[#This Row],[OrderTime]],2)), VALUE(RIGHT(data[[#This Row],[OrderTime]],2)), 0)</f>
        <v>45833.038888888892</v>
      </c>
      <c r="X186" s="7">
        <f>_xlfn.MINIFS(data[OrderDateTime], data[CustomerName], data[[#This Row],[CustomerName]])</f>
        <v>45514.030555555553</v>
      </c>
      <c r="Y186" t="str">
        <f>IF(data[[#This Row],[OrderDateTime]]=data[[#This Row],[FirstOrderDateTime]], "New", "Returning")</f>
        <v>Returning</v>
      </c>
      <c r="Z186" s="7">
        <f>data[[#This Row],[DeliveryDate]] + data[[#This Row],[DeliveryTime]]</f>
        <v>45833.753472222219</v>
      </c>
      <c r="AA186" s="7">
        <f>data[[#This Row],[OrderDateTime]] + 1</f>
        <v>45834.038888888892</v>
      </c>
      <c r="AB186" s="7" t="str">
        <f>IF(data[[#This Row],[DeliveryDateTime]] &lt;= data[[#This Row],[SLADue]], "On Time", "Late")</f>
        <v>On Time</v>
      </c>
    </row>
    <row r="187" spans="1:28" x14ac:dyDescent="0.2">
      <c r="A187" t="s">
        <v>472</v>
      </c>
      <c r="B187" t="s">
        <v>19</v>
      </c>
      <c r="C187" t="s">
        <v>20</v>
      </c>
      <c r="D187" t="s">
        <v>21</v>
      </c>
      <c r="E187" s="5">
        <v>18.82</v>
      </c>
      <c r="F187" t="s">
        <v>71</v>
      </c>
      <c r="G187">
        <v>2</v>
      </c>
      <c r="H187" s="1">
        <v>45563</v>
      </c>
      <c r="I187" s="1" t="str">
        <f>TEXT(data[[#This Row],[OrderDate]],"mmm")</f>
        <v>Sep</v>
      </c>
      <c r="J187" s="6">
        <v>0.39305555555555555</v>
      </c>
      <c r="K187" s="6" t="str">
        <f>TEXT(data[[#This Row],[OrderTime]],"h")</f>
        <v>9</v>
      </c>
      <c r="L187" s="1">
        <v>45564</v>
      </c>
      <c r="M187" s="6">
        <v>0.6430555555555556</v>
      </c>
      <c r="N187" t="s">
        <v>120</v>
      </c>
      <c r="O187" t="s">
        <v>473</v>
      </c>
      <c r="P187" t="s">
        <v>25</v>
      </c>
      <c r="Q187" t="s">
        <v>53</v>
      </c>
      <c r="R187" t="s">
        <v>27</v>
      </c>
      <c r="S187" t="s">
        <v>28</v>
      </c>
      <c r="T187" t="s">
        <v>29</v>
      </c>
      <c r="U187" t="s">
        <v>67</v>
      </c>
      <c r="V187" s="5">
        <f>data[[#This Row],[PriceUSD]]*data[[#This Row],[Quantity]]</f>
        <v>37.64</v>
      </c>
      <c r="W187" s="7">
        <f>data[[#This Row],[OrderDate]] + TIME(VALUE(LEFT(data[[#This Row],[OrderTime]],2)), VALUE(RIGHT(data[[#This Row],[OrderTime]],2)), 0)</f>
        <v>45563.038888888892</v>
      </c>
      <c r="X187" s="7">
        <f>_xlfn.MINIFS(data[OrderDateTime], data[CustomerName], data[[#This Row],[CustomerName]])</f>
        <v>45531.046527777777</v>
      </c>
      <c r="Y187" t="str">
        <f>IF(data[[#This Row],[OrderDateTime]]=data[[#This Row],[FirstOrderDateTime]], "New", "Returning")</f>
        <v>Returning</v>
      </c>
      <c r="Z187" s="7">
        <f>data[[#This Row],[DeliveryDate]] + data[[#This Row],[DeliveryTime]]</f>
        <v>45564.643055555556</v>
      </c>
      <c r="AA187" s="7">
        <f>data[[#This Row],[OrderDateTime]] + 1</f>
        <v>45564.038888888892</v>
      </c>
      <c r="AB187" s="7" t="str">
        <f>IF(data[[#This Row],[DeliveryDateTime]] &lt;= data[[#This Row],[SLADue]], "On Time", "Late")</f>
        <v>Late</v>
      </c>
    </row>
    <row r="188" spans="1:28" x14ac:dyDescent="0.2">
      <c r="A188" t="s">
        <v>474</v>
      </c>
      <c r="B188" t="s">
        <v>19</v>
      </c>
      <c r="C188" t="s">
        <v>85</v>
      </c>
      <c r="D188" t="s">
        <v>86</v>
      </c>
      <c r="E188" s="5">
        <v>60</v>
      </c>
      <c r="F188" t="s">
        <v>87</v>
      </c>
      <c r="G188">
        <v>1</v>
      </c>
      <c r="H188" s="1">
        <v>45883</v>
      </c>
      <c r="I188" s="1" t="str">
        <f>TEXT(data[[#This Row],[OrderDate]],"mmm")</f>
        <v>Aug</v>
      </c>
      <c r="J188" s="6">
        <v>0.90625</v>
      </c>
      <c r="K188" s="6" t="str">
        <f>TEXT(data[[#This Row],[OrderTime]],"h")</f>
        <v>21</v>
      </c>
      <c r="L188" s="1">
        <v>45884</v>
      </c>
      <c r="M188" s="6">
        <v>0.82430555555555551</v>
      </c>
      <c r="N188" t="s">
        <v>233</v>
      </c>
      <c r="O188" t="s">
        <v>249</v>
      </c>
      <c r="P188" t="s">
        <v>234</v>
      </c>
      <c r="Q188" t="s">
        <v>26</v>
      </c>
      <c r="R188" t="s">
        <v>90</v>
      </c>
      <c r="S188" t="s">
        <v>28</v>
      </c>
      <c r="T188" t="s">
        <v>29</v>
      </c>
      <c r="U188" t="s">
        <v>30</v>
      </c>
      <c r="V188" s="5">
        <f>data[[#This Row],[PriceUSD]]*data[[#This Row],[Quantity]]</f>
        <v>60</v>
      </c>
      <c r="W188" s="7">
        <f>data[[#This Row],[OrderDate]] + TIME(VALUE(LEFT(data[[#This Row],[OrderTime]],2)), VALUE(RIGHT(data[[#This Row],[OrderTime]],2)), 0)</f>
        <v>45883.017361111109</v>
      </c>
      <c r="X188" s="7">
        <f>_xlfn.MINIFS(data[OrderDateTime], data[CustomerName], data[[#This Row],[CustomerName]])</f>
        <v>45555.052083333336</v>
      </c>
      <c r="Y188" t="str">
        <f>IF(data[[#This Row],[OrderDateTime]]=data[[#This Row],[FirstOrderDateTime]], "New", "Returning")</f>
        <v>Returning</v>
      </c>
      <c r="Z188" s="7">
        <f>data[[#This Row],[DeliveryDate]] + data[[#This Row],[DeliveryTime]]</f>
        <v>45884.824305555558</v>
      </c>
      <c r="AA188" s="7">
        <f>data[[#This Row],[OrderDateTime]] + 1</f>
        <v>45884.017361111109</v>
      </c>
      <c r="AB188" s="7" t="str">
        <f>IF(data[[#This Row],[DeliveryDateTime]] &lt;= data[[#This Row],[SLADue]], "On Time", "Late")</f>
        <v>Late</v>
      </c>
    </row>
    <row r="189" spans="1:28" x14ac:dyDescent="0.2">
      <c r="A189" t="s">
        <v>475</v>
      </c>
      <c r="B189" t="s">
        <v>19</v>
      </c>
      <c r="C189" t="s">
        <v>190</v>
      </c>
      <c r="D189" t="s">
        <v>191</v>
      </c>
      <c r="E189" s="5">
        <v>26.91</v>
      </c>
      <c r="F189" t="s">
        <v>87</v>
      </c>
      <c r="G189">
        <v>2</v>
      </c>
      <c r="H189" s="1">
        <v>45879</v>
      </c>
      <c r="I189" s="1" t="str">
        <f>TEXT(data[[#This Row],[OrderDate]],"mmm")</f>
        <v>Aug</v>
      </c>
      <c r="J189" s="6">
        <v>0.47083333333333333</v>
      </c>
      <c r="K189" s="6" t="str">
        <f>TEXT(data[[#This Row],[OrderTime]],"h")</f>
        <v>11</v>
      </c>
      <c r="L189" s="1">
        <v>45880</v>
      </c>
      <c r="M189" s="6">
        <v>0.5541666666666667</v>
      </c>
      <c r="N189" t="s">
        <v>233</v>
      </c>
      <c r="O189" t="s">
        <v>24</v>
      </c>
      <c r="P189" t="s">
        <v>234</v>
      </c>
      <c r="Q189" t="s">
        <v>26</v>
      </c>
      <c r="R189" t="s">
        <v>192</v>
      </c>
      <c r="S189" t="s">
        <v>28</v>
      </c>
      <c r="T189" t="s">
        <v>136</v>
      </c>
      <c r="U189" t="s">
        <v>30</v>
      </c>
      <c r="V189" s="5">
        <f>data[[#This Row],[PriceUSD]]*data[[#This Row],[Quantity]]</f>
        <v>53.82</v>
      </c>
      <c r="W189" s="7">
        <f>data[[#This Row],[OrderDate]] + TIME(VALUE(LEFT(data[[#This Row],[OrderTime]],2)), VALUE(RIGHT(data[[#This Row],[OrderTime]],2)), 0)</f>
        <v>45879.022916666669</v>
      </c>
      <c r="X189" s="7">
        <f>_xlfn.MINIFS(data[OrderDateTime], data[CustomerName], data[[#This Row],[CustomerName]])</f>
        <v>45531.017361111109</v>
      </c>
      <c r="Y189" t="str">
        <f>IF(data[[#This Row],[OrderDateTime]]=data[[#This Row],[FirstOrderDateTime]], "New", "Returning")</f>
        <v>Returning</v>
      </c>
      <c r="Z189" s="7">
        <f>data[[#This Row],[DeliveryDate]] + data[[#This Row],[DeliveryTime]]</f>
        <v>45880.554166666669</v>
      </c>
      <c r="AA189" s="7">
        <f>data[[#This Row],[OrderDateTime]] + 1</f>
        <v>45880.022916666669</v>
      </c>
      <c r="AB189" s="7" t="str">
        <f>IF(data[[#This Row],[DeliveryDateTime]] &lt;= data[[#This Row],[SLADue]], "On Time", "Late")</f>
        <v>Late</v>
      </c>
    </row>
    <row r="190" spans="1:28" x14ac:dyDescent="0.2">
      <c r="A190" t="s">
        <v>476</v>
      </c>
      <c r="B190" t="s">
        <v>19</v>
      </c>
      <c r="C190" t="s">
        <v>290</v>
      </c>
      <c r="D190" t="s">
        <v>291</v>
      </c>
      <c r="E190" s="5">
        <v>68.39</v>
      </c>
      <c r="F190" t="s">
        <v>22</v>
      </c>
      <c r="G190">
        <v>2</v>
      </c>
      <c r="H190" s="1">
        <v>45546</v>
      </c>
      <c r="I190" s="1" t="str">
        <f>TEXT(data[[#This Row],[OrderDate]],"mmm")</f>
        <v>Sep</v>
      </c>
      <c r="J190" s="6">
        <v>0.47847222222222224</v>
      </c>
      <c r="K190" s="6" t="str">
        <f>TEXT(data[[#This Row],[OrderTime]],"h")</f>
        <v>11</v>
      </c>
      <c r="L190" s="1">
        <v>45546</v>
      </c>
      <c r="M190" s="6">
        <v>0.68680555555555556</v>
      </c>
      <c r="N190" t="s">
        <v>34</v>
      </c>
      <c r="O190" t="s">
        <v>184</v>
      </c>
      <c r="P190" t="s">
        <v>36</v>
      </c>
      <c r="Q190" t="s">
        <v>26</v>
      </c>
      <c r="R190" t="s">
        <v>294</v>
      </c>
      <c r="S190" t="s">
        <v>47</v>
      </c>
      <c r="T190" t="s">
        <v>136</v>
      </c>
      <c r="U190" t="s">
        <v>30</v>
      </c>
      <c r="V190" s="5">
        <f>data[[#This Row],[PriceUSD]]*data[[#This Row],[Quantity]]</f>
        <v>136.78</v>
      </c>
      <c r="W190" s="7">
        <f>data[[#This Row],[OrderDate]] + TIME(VALUE(LEFT(data[[#This Row],[OrderTime]],2)), VALUE(RIGHT(data[[#This Row],[OrderTime]],2)), 0)</f>
        <v>45546.015277777777</v>
      </c>
      <c r="X190" s="7">
        <f>_xlfn.MINIFS(data[OrderDateTime], data[CustomerName], data[[#This Row],[CustomerName]])</f>
        <v>45515.054166666669</v>
      </c>
      <c r="Y190" t="str">
        <f>IF(data[[#This Row],[OrderDateTime]]=data[[#This Row],[FirstOrderDateTime]], "New", "Returning")</f>
        <v>Returning</v>
      </c>
      <c r="Z190" s="7">
        <f>data[[#This Row],[DeliveryDate]] + data[[#This Row],[DeliveryTime]]</f>
        <v>45546.686805555553</v>
      </c>
      <c r="AA190" s="7">
        <f>data[[#This Row],[OrderDateTime]] + 1</f>
        <v>45547.015277777777</v>
      </c>
      <c r="AB190" s="7" t="str">
        <f>IF(data[[#This Row],[DeliveryDateTime]] &lt;= data[[#This Row],[SLADue]], "On Time", "Late")</f>
        <v>On Time</v>
      </c>
    </row>
    <row r="191" spans="1:28" x14ac:dyDescent="0.2">
      <c r="A191" t="s">
        <v>477</v>
      </c>
      <c r="B191" t="s">
        <v>19</v>
      </c>
      <c r="C191" t="s">
        <v>92</v>
      </c>
      <c r="D191" t="s">
        <v>93</v>
      </c>
      <c r="E191" s="5">
        <v>82.86</v>
      </c>
      <c r="F191" t="s">
        <v>63</v>
      </c>
      <c r="G191">
        <v>1</v>
      </c>
      <c r="H191" s="1">
        <v>45540</v>
      </c>
      <c r="I191" s="1" t="str">
        <f>TEXT(data[[#This Row],[OrderDate]],"mmm")</f>
        <v>Sep</v>
      </c>
      <c r="J191" s="6">
        <v>0.76527777777777772</v>
      </c>
      <c r="K191" s="6" t="str">
        <f>TEXT(data[[#This Row],[OrderTime]],"h")</f>
        <v>18</v>
      </c>
      <c r="L191" s="1">
        <v>45541</v>
      </c>
      <c r="M191" s="6">
        <v>0.80694444444444446</v>
      </c>
      <c r="N191" t="s">
        <v>170</v>
      </c>
      <c r="O191" t="s">
        <v>72</v>
      </c>
      <c r="P191" t="s">
        <v>36</v>
      </c>
      <c r="Q191" t="s">
        <v>53</v>
      </c>
      <c r="R191" t="s">
        <v>66</v>
      </c>
      <c r="S191" t="s">
        <v>28</v>
      </c>
      <c r="T191" t="s">
        <v>38</v>
      </c>
      <c r="U191" t="s">
        <v>30</v>
      </c>
      <c r="V191" s="5">
        <f>data[[#This Row],[PriceUSD]]*data[[#This Row],[Quantity]]</f>
        <v>82.86</v>
      </c>
      <c r="W191" s="7">
        <f>data[[#This Row],[OrderDate]] + TIME(VALUE(LEFT(data[[#This Row],[OrderTime]],2)), VALUE(RIGHT(data[[#This Row],[OrderTime]],2)), 0)</f>
        <v>45540.054166666669</v>
      </c>
      <c r="X191" s="7">
        <f>_xlfn.MINIFS(data[OrderDateTime], data[CustomerName], data[[#This Row],[CustomerName]])</f>
        <v>45521.046527777777</v>
      </c>
      <c r="Y191" t="str">
        <f>IF(data[[#This Row],[OrderDateTime]]=data[[#This Row],[FirstOrderDateTime]], "New", "Returning")</f>
        <v>Returning</v>
      </c>
      <c r="Z191" s="7">
        <f>data[[#This Row],[DeliveryDate]] + data[[#This Row],[DeliveryTime]]</f>
        <v>45541.806944444441</v>
      </c>
      <c r="AA191" s="7">
        <f>data[[#This Row],[OrderDateTime]] + 1</f>
        <v>45541.054166666669</v>
      </c>
      <c r="AB191" s="7" t="str">
        <f>IF(data[[#This Row],[DeliveryDateTime]] &lt;= data[[#This Row],[SLADue]], "On Time", "Late")</f>
        <v>Late</v>
      </c>
    </row>
    <row r="192" spans="1:28" x14ac:dyDescent="0.2">
      <c r="A192" t="s">
        <v>478</v>
      </c>
      <c r="B192" t="s">
        <v>19</v>
      </c>
      <c r="C192" t="s">
        <v>85</v>
      </c>
      <c r="D192" t="s">
        <v>86</v>
      </c>
      <c r="E192" s="5">
        <v>58.34</v>
      </c>
      <c r="F192" t="s">
        <v>71</v>
      </c>
      <c r="G192">
        <v>1</v>
      </c>
      <c r="H192" s="1">
        <v>45817</v>
      </c>
      <c r="I192" s="1" t="str">
        <f>TEXT(data[[#This Row],[OrderDate]],"mmm")</f>
        <v>Jun</v>
      </c>
      <c r="J192" s="6">
        <v>0.79652777777777772</v>
      </c>
      <c r="K192" s="6" t="str">
        <f>TEXT(data[[#This Row],[OrderTime]],"h")</f>
        <v>19</v>
      </c>
      <c r="L192" s="1">
        <v>45819</v>
      </c>
      <c r="M192" s="6">
        <v>0.52569444444444446</v>
      </c>
      <c r="N192" t="s">
        <v>44</v>
      </c>
      <c r="O192" t="s">
        <v>479</v>
      </c>
      <c r="P192" t="s">
        <v>25</v>
      </c>
      <c r="Q192" t="s">
        <v>53</v>
      </c>
      <c r="R192" t="s">
        <v>90</v>
      </c>
      <c r="S192" t="s">
        <v>105</v>
      </c>
      <c r="T192" t="s">
        <v>38</v>
      </c>
      <c r="U192" t="s">
        <v>39</v>
      </c>
      <c r="V192" s="5">
        <f>data[[#This Row],[PriceUSD]]*data[[#This Row],[Quantity]]</f>
        <v>58.34</v>
      </c>
      <c r="W192" s="7">
        <f>data[[#This Row],[OrderDate]] + TIME(VALUE(LEFT(data[[#This Row],[OrderTime]],2)), VALUE(RIGHT(data[[#This Row],[OrderTime]],2)), 0)</f>
        <v>45817.054166666669</v>
      </c>
      <c r="X192" s="7">
        <f>_xlfn.MINIFS(data[OrderDateTime], data[CustomerName], data[[#This Row],[CustomerName]])</f>
        <v>45670.015277777777</v>
      </c>
      <c r="Y192" t="str">
        <f>IF(data[[#This Row],[OrderDateTime]]=data[[#This Row],[FirstOrderDateTime]], "New", "Returning")</f>
        <v>Returning</v>
      </c>
      <c r="Z192" s="7">
        <f>data[[#This Row],[DeliveryDate]] + data[[#This Row],[DeliveryTime]]</f>
        <v>45819.525694444441</v>
      </c>
      <c r="AA192" s="7">
        <f>data[[#This Row],[OrderDateTime]] + 1</f>
        <v>45818.054166666669</v>
      </c>
      <c r="AB192" s="7" t="str">
        <f>IF(data[[#This Row],[DeliveryDateTime]] &lt;= data[[#This Row],[SLADue]], "On Time", "Late")</f>
        <v>Late</v>
      </c>
    </row>
    <row r="193" spans="1:28" x14ac:dyDescent="0.2">
      <c r="A193" t="s">
        <v>480</v>
      </c>
      <c r="B193" t="s">
        <v>19</v>
      </c>
      <c r="C193" t="s">
        <v>391</v>
      </c>
      <c r="D193" t="s">
        <v>392</v>
      </c>
      <c r="E193" s="5">
        <v>16.89</v>
      </c>
      <c r="F193" t="s">
        <v>43</v>
      </c>
      <c r="G193">
        <v>2</v>
      </c>
      <c r="H193" s="1">
        <v>45819</v>
      </c>
      <c r="I193" s="1" t="str">
        <f>TEXT(data[[#This Row],[OrderDate]],"mmm")</f>
        <v>Jun</v>
      </c>
      <c r="J193" s="6">
        <v>0.49791666666666667</v>
      </c>
      <c r="K193" s="6" t="str">
        <f>TEXT(data[[#This Row],[OrderTime]],"h")</f>
        <v>11</v>
      </c>
      <c r="L193" s="1">
        <v>45820</v>
      </c>
      <c r="M193" s="6">
        <v>0.62291666666666667</v>
      </c>
      <c r="N193" t="s">
        <v>88</v>
      </c>
      <c r="O193" t="s">
        <v>481</v>
      </c>
      <c r="P193" t="s">
        <v>25</v>
      </c>
      <c r="Q193" t="s">
        <v>53</v>
      </c>
      <c r="R193" t="s">
        <v>394</v>
      </c>
      <c r="S193" t="s">
        <v>28</v>
      </c>
      <c r="T193" t="s">
        <v>38</v>
      </c>
      <c r="U193" t="s">
        <v>30</v>
      </c>
      <c r="V193" s="5">
        <f>data[[#This Row],[PriceUSD]]*data[[#This Row],[Quantity]]</f>
        <v>33.78</v>
      </c>
      <c r="W193" s="7">
        <f>data[[#This Row],[OrderDate]] + TIME(VALUE(LEFT(data[[#This Row],[OrderTime]],2)), VALUE(RIGHT(data[[#This Row],[OrderTime]],2)), 0)</f>
        <v>45819.046527777777</v>
      </c>
      <c r="X193" s="7">
        <f>_xlfn.MINIFS(data[OrderDateTime], data[CustomerName], data[[#This Row],[CustomerName]])</f>
        <v>45512.007638888892</v>
      </c>
      <c r="Y193" t="str">
        <f>IF(data[[#This Row],[OrderDateTime]]=data[[#This Row],[FirstOrderDateTime]], "New", "Returning")</f>
        <v>Returning</v>
      </c>
      <c r="Z193" s="7">
        <f>data[[#This Row],[DeliveryDate]] + data[[#This Row],[DeliveryTime]]</f>
        <v>45820.622916666667</v>
      </c>
      <c r="AA193" s="7">
        <f>data[[#This Row],[OrderDateTime]] + 1</f>
        <v>45820.046527777777</v>
      </c>
      <c r="AB193" s="7" t="str">
        <f>IF(data[[#This Row],[DeliveryDateTime]] &lt;= data[[#This Row],[SLADue]], "On Time", "Late")</f>
        <v>Late</v>
      </c>
    </row>
    <row r="194" spans="1:28" x14ac:dyDescent="0.2">
      <c r="A194" t="s">
        <v>482</v>
      </c>
      <c r="B194" t="s">
        <v>19</v>
      </c>
      <c r="C194" t="s">
        <v>69</v>
      </c>
      <c r="D194" t="s">
        <v>70</v>
      </c>
      <c r="E194" s="5">
        <v>53.96</v>
      </c>
      <c r="F194" t="s">
        <v>74</v>
      </c>
      <c r="G194">
        <v>2</v>
      </c>
      <c r="H194" s="1">
        <v>45578</v>
      </c>
      <c r="I194" s="1" t="str">
        <f>TEXT(data[[#This Row],[OrderDate]],"mmm")</f>
        <v>Oct</v>
      </c>
      <c r="J194" s="6">
        <v>0.4777777777777778</v>
      </c>
      <c r="K194" s="6" t="str">
        <f>TEXT(data[[#This Row],[OrderTime]],"h")</f>
        <v>11</v>
      </c>
      <c r="L194" s="1">
        <v>45578</v>
      </c>
      <c r="M194" s="6">
        <v>0.72777777777777775</v>
      </c>
      <c r="N194" t="s">
        <v>238</v>
      </c>
      <c r="O194" t="s">
        <v>483</v>
      </c>
      <c r="P194" t="s">
        <v>36</v>
      </c>
      <c r="Q194" t="s">
        <v>26</v>
      </c>
      <c r="R194" t="s">
        <v>37</v>
      </c>
      <c r="S194" t="s">
        <v>47</v>
      </c>
      <c r="T194" t="s">
        <v>29</v>
      </c>
      <c r="U194" t="s">
        <v>39</v>
      </c>
      <c r="V194" s="5">
        <f>data[[#This Row],[PriceUSD]]*data[[#This Row],[Quantity]]</f>
        <v>107.92</v>
      </c>
      <c r="W194" s="7">
        <f>data[[#This Row],[OrderDate]] + TIME(VALUE(LEFT(data[[#This Row],[OrderTime]],2)), VALUE(RIGHT(data[[#This Row],[OrderTime]],2)), 0)</f>
        <v>45578.054166666669</v>
      </c>
      <c r="X194" s="7">
        <f>_xlfn.MINIFS(data[OrderDateTime], data[CustomerName], data[[#This Row],[CustomerName]])</f>
        <v>45541.007638888892</v>
      </c>
      <c r="Y194" t="str">
        <f>IF(data[[#This Row],[OrderDateTime]]=data[[#This Row],[FirstOrderDateTime]], "New", "Returning")</f>
        <v>Returning</v>
      </c>
      <c r="Z194" s="7">
        <f>data[[#This Row],[DeliveryDate]] + data[[#This Row],[DeliveryTime]]</f>
        <v>45578.727777777778</v>
      </c>
      <c r="AA194" s="7">
        <f>data[[#This Row],[OrderDateTime]] + 1</f>
        <v>45579.054166666669</v>
      </c>
      <c r="AB194" s="7" t="str">
        <f>IF(data[[#This Row],[DeliveryDateTime]] &lt;= data[[#This Row],[SLADue]], "On Time", "Late")</f>
        <v>On Time</v>
      </c>
    </row>
    <row r="195" spans="1:28" x14ac:dyDescent="0.2">
      <c r="A195" t="s">
        <v>484</v>
      </c>
      <c r="B195" t="s">
        <v>19</v>
      </c>
      <c r="C195" t="s">
        <v>117</v>
      </c>
      <c r="D195" t="s">
        <v>118</v>
      </c>
      <c r="E195" s="5">
        <v>72.09</v>
      </c>
      <c r="F195" t="s">
        <v>182</v>
      </c>
      <c r="G195">
        <v>2</v>
      </c>
      <c r="H195" s="1">
        <v>45814</v>
      </c>
      <c r="I195" s="1" t="str">
        <f>TEXT(data[[#This Row],[OrderDate]],"mmm")</f>
        <v>Jun</v>
      </c>
      <c r="J195" s="6">
        <v>0.61111111111111116</v>
      </c>
      <c r="K195" s="6" t="str">
        <f>TEXT(data[[#This Row],[OrderTime]],"h")</f>
        <v>14</v>
      </c>
      <c r="L195" s="1">
        <v>45814</v>
      </c>
      <c r="M195" s="6">
        <v>0.90277777777777779</v>
      </c>
      <c r="N195" t="s">
        <v>145</v>
      </c>
      <c r="O195" t="s">
        <v>485</v>
      </c>
      <c r="P195" t="s">
        <v>77</v>
      </c>
      <c r="Q195" t="s">
        <v>26</v>
      </c>
      <c r="R195" t="s">
        <v>66</v>
      </c>
      <c r="S195" t="s">
        <v>47</v>
      </c>
      <c r="T195" t="s">
        <v>38</v>
      </c>
      <c r="U195" t="s">
        <v>39</v>
      </c>
      <c r="V195" s="5">
        <f>data[[#This Row],[PriceUSD]]*data[[#This Row],[Quantity]]</f>
        <v>144.18</v>
      </c>
      <c r="W195" s="7">
        <f>data[[#This Row],[OrderDate]] + TIME(VALUE(LEFT(data[[#This Row],[OrderTime]],2)), VALUE(RIGHT(data[[#This Row],[OrderTime]],2)), 0)</f>
        <v>45814.007638888892</v>
      </c>
      <c r="X195" s="7">
        <f>_xlfn.MINIFS(data[OrderDateTime], data[CustomerName], data[[#This Row],[CustomerName]])</f>
        <v>45507.030555555553</v>
      </c>
      <c r="Y195" t="str">
        <f>IF(data[[#This Row],[OrderDateTime]]=data[[#This Row],[FirstOrderDateTime]], "New", "Returning")</f>
        <v>Returning</v>
      </c>
      <c r="Z195" s="7">
        <f>data[[#This Row],[DeliveryDate]] + data[[#This Row],[DeliveryTime]]</f>
        <v>45814.902777777781</v>
      </c>
      <c r="AA195" s="7">
        <f>data[[#This Row],[OrderDateTime]] + 1</f>
        <v>45815.007638888892</v>
      </c>
      <c r="AB195" s="7" t="str">
        <f>IF(data[[#This Row],[DeliveryDateTime]] &lt;= data[[#This Row],[SLADue]], "On Time", "Late")</f>
        <v>On Time</v>
      </c>
    </row>
    <row r="196" spans="1:28" x14ac:dyDescent="0.2">
      <c r="A196" t="s">
        <v>486</v>
      </c>
      <c r="B196" t="s">
        <v>19</v>
      </c>
      <c r="C196" t="s">
        <v>110</v>
      </c>
      <c r="D196" t="s">
        <v>111</v>
      </c>
      <c r="E196" s="5">
        <v>12.08</v>
      </c>
      <c r="F196" t="s">
        <v>87</v>
      </c>
      <c r="G196">
        <v>3</v>
      </c>
      <c r="H196" s="1">
        <v>45516</v>
      </c>
      <c r="I196" s="1" t="str">
        <f>TEXT(data[[#This Row],[OrderDate]],"mmm")</f>
        <v>Aug</v>
      </c>
      <c r="J196" s="6">
        <v>0.86736111111111114</v>
      </c>
      <c r="K196" s="6" t="str">
        <f>TEXT(data[[#This Row],[OrderTime]],"h")</f>
        <v>20</v>
      </c>
      <c r="L196" s="1">
        <v>45517</v>
      </c>
      <c r="M196" s="6">
        <v>0.90902777777777777</v>
      </c>
      <c r="N196" t="s">
        <v>34</v>
      </c>
      <c r="O196" t="s">
        <v>99</v>
      </c>
      <c r="P196" t="s">
        <v>36</v>
      </c>
      <c r="Q196" t="s">
        <v>53</v>
      </c>
      <c r="R196" t="s">
        <v>114</v>
      </c>
      <c r="S196" t="s">
        <v>28</v>
      </c>
      <c r="T196" t="s">
        <v>136</v>
      </c>
      <c r="U196" t="s">
        <v>39</v>
      </c>
      <c r="V196" s="5">
        <f>data[[#This Row],[PriceUSD]]*data[[#This Row],[Quantity]]</f>
        <v>36.24</v>
      </c>
      <c r="W196" s="7">
        <f>data[[#This Row],[OrderDate]] + TIME(VALUE(LEFT(data[[#This Row],[OrderTime]],2)), VALUE(RIGHT(data[[#This Row],[OrderTime]],2)), 0)</f>
        <v>45516.007638888892</v>
      </c>
      <c r="X196" s="7">
        <f>_xlfn.MINIFS(data[OrderDateTime], data[CustomerName], data[[#This Row],[CustomerName]])</f>
        <v>45507.015277777777</v>
      </c>
      <c r="Y196" t="str">
        <f>IF(data[[#This Row],[OrderDateTime]]=data[[#This Row],[FirstOrderDateTime]], "New", "Returning")</f>
        <v>Returning</v>
      </c>
      <c r="Z196" s="7">
        <f>data[[#This Row],[DeliveryDate]] + data[[#This Row],[DeliveryTime]]</f>
        <v>45517.90902777778</v>
      </c>
      <c r="AA196" s="7">
        <f>data[[#This Row],[OrderDateTime]] + 1</f>
        <v>45517.007638888892</v>
      </c>
      <c r="AB196" s="7" t="str">
        <f>IF(data[[#This Row],[DeliveryDateTime]] &lt;= data[[#This Row],[SLADue]], "On Time", "Late")</f>
        <v>Late</v>
      </c>
    </row>
    <row r="197" spans="1:28" x14ac:dyDescent="0.2">
      <c r="A197" t="s">
        <v>487</v>
      </c>
      <c r="B197" t="s">
        <v>19</v>
      </c>
      <c r="C197" t="s">
        <v>49</v>
      </c>
      <c r="D197" t="s">
        <v>50</v>
      </c>
      <c r="E197" s="5">
        <v>35.56</v>
      </c>
      <c r="F197" t="s">
        <v>138</v>
      </c>
      <c r="G197">
        <v>2</v>
      </c>
      <c r="H197" s="1">
        <v>45802</v>
      </c>
      <c r="I197" s="1" t="str">
        <f>TEXT(data[[#This Row],[OrderDate]],"mmm")</f>
        <v>May</v>
      </c>
      <c r="J197" s="6">
        <v>0.88472222222222219</v>
      </c>
      <c r="K197" s="6" t="str">
        <f>TEXT(data[[#This Row],[OrderTime]],"h")</f>
        <v>21</v>
      </c>
      <c r="L197" s="1">
        <v>45804</v>
      </c>
      <c r="M197" s="6">
        <v>0.70208333333333328</v>
      </c>
      <c r="N197" t="s">
        <v>64</v>
      </c>
      <c r="O197" t="s">
        <v>488</v>
      </c>
      <c r="P197" t="s">
        <v>25</v>
      </c>
      <c r="Q197" t="s">
        <v>53</v>
      </c>
      <c r="R197" t="s">
        <v>54</v>
      </c>
      <c r="S197" t="s">
        <v>105</v>
      </c>
      <c r="T197" t="s">
        <v>29</v>
      </c>
      <c r="U197" t="s">
        <v>30</v>
      </c>
      <c r="V197" s="5">
        <f>data[[#This Row],[PriceUSD]]*data[[#This Row],[Quantity]]</f>
        <v>71.12</v>
      </c>
      <c r="W197" s="7">
        <f>data[[#This Row],[OrderDate]] + TIME(VALUE(LEFT(data[[#This Row],[OrderTime]],2)), VALUE(RIGHT(data[[#This Row],[OrderTime]],2)), 0)</f>
        <v>45802.015277777777</v>
      </c>
      <c r="X197" s="7">
        <f>_xlfn.MINIFS(data[OrderDateTime], data[CustomerName], data[[#This Row],[CustomerName]])</f>
        <v>45556.046527777777</v>
      </c>
      <c r="Y197" t="str">
        <f>IF(data[[#This Row],[OrderDateTime]]=data[[#This Row],[FirstOrderDateTime]], "New", "Returning")</f>
        <v>Returning</v>
      </c>
      <c r="Z197" s="7">
        <f>data[[#This Row],[DeliveryDate]] + data[[#This Row],[DeliveryTime]]</f>
        <v>45804.70208333333</v>
      </c>
      <c r="AA197" s="7">
        <f>data[[#This Row],[OrderDateTime]] + 1</f>
        <v>45803.015277777777</v>
      </c>
      <c r="AB197" s="7" t="str">
        <f>IF(data[[#This Row],[DeliveryDateTime]] &lt;= data[[#This Row],[SLADue]], "On Time", "Late")</f>
        <v>Late</v>
      </c>
    </row>
    <row r="198" spans="1:28" x14ac:dyDescent="0.2">
      <c r="A198" t="s">
        <v>489</v>
      </c>
      <c r="B198" t="s">
        <v>19</v>
      </c>
      <c r="C198" t="s">
        <v>49</v>
      </c>
      <c r="D198" t="s">
        <v>50</v>
      </c>
      <c r="E198" s="5">
        <v>25.52</v>
      </c>
      <c r="F198" t="s">
        <v>74</v>
      </c>
      <c r="G198">
        <v>1</v>
      </c>
      <c r="H198" s="1">
        <v>45578</v>
      </c>
      <c r="I198" s="1" t="str">
        <f>TEXT(data[[#This Row],[OrderDate]],"mmm")</f>
        <v>Oct</v>
      </c>
      <c r="J198" s="6">
        <v>0.82708333333333328</v>
      </c>
      <c r="K198" s="6" t="str">
        <f>TEXT(data[[#This Row],[OrderTime]],"h")</f>
        <v>19</v>
      </c>
      <c r="L198" s="1">
        <v>45579</v>
      </c>
      <c r="M198" s="6">
        <v>0.82708333333333328</v>
      </c>
      <c r="N198" t="s">
        <v>112</v>
      </c>
      <c r="O198" t="s">
        <v>490</v>
      </c>
      <c r="P198" t="s">
        <v>36</v>
      </c>
      <c r="Q198" t="s">
        <v>26</v>
      </c>
      <c r="R198" t="s">
        <v>54</v>
      </c>
      <c r="S198" t="s">
        <v>28</v>
      </c>
      <c r="T198" t="s">
        <v>38</v>
      </c>
      <c r="U198" t="s">
        <v>39</v>
      </c>
      <c r="V198" s="5">
        <f>data[[#This Row],[PriceUSD]]*data[[#This Row],[Quantity]]</f>
        <v>25.52</v>
      </c>
      <c r="W198" s="7">
        <f>data[[#This Row],[OrderDate]] + TIME(VALUE(LEFT(data[[#This Row],[OrderTime]],2)), VALUE(RIGHT(data[[#This Row],[OrderTime]],2)), 0)</f>
        <v>45578.022916666669</v>
      </c>
      <c r="X198" s="7">
        <f>_xlfn.MINIFS(data[OrderDateTime], data[CustomerName], data[[#This Row],[CustomerName]])</f>
        <v>45515.061805555553</v>
      </c>
      <c r="Y198" t="str">
        <f>IF(data[[#This Row],[OrderDateTime]]=data[[#This Row],[FirstOrderDateTime]], "New", "Returning")</f>
        <v>Returning</v>
      </c>
      <c r="Z198" s="7">
        <f>data[[#This Row],[DeliveryDate]] + data[[#This Row],[DeliveryTime]]</f>
        <v>45579.82708333333</v>
      </c>
      <c r="AA198" s="7">
        <f>data[[#This Row],[OrderDateTime]] + 1</f>
        <v>45579.022916666669</v>
      </c>
      <c r="AB198" s="7" t="str">
        <f>IF(data[[#This Row],[DeliveryDateTime]] &lt;= data[[#This Row],[SLADue]], "On Time", "Late")</f>
        <v>Late</v>
      </c>
    </row>
    <row r="199" spans="1:28" x14ac:dyDescent="0.2">
      <c r="A199" t="s">
        <v>491</v>
      </c>
      <c r="B199" t="s">
        <v>19</v>
      </c>
      <c r="C199" t="s">
        <v>117</v>
      </c>
      <c r="D199" t="s">
        <v>118</v>
      </c>
      <c r="E199" s="5">
        <v>79.12</v>
      </c>
      <c r="F199" t="s">
        <v>119</v>
      </c>
      <c r="G199">
        <v>1</v>
      </c>
      <c r="H199" s="1">
        <v>45818</v>
      </c>
      <c r="I199" s="1" t="str">
        <f>TEXT(data[[#This Row],[OrderDate]],"mmm")</f>
        <v>Jun</v>
      </c>
      <c r="J199" s="6">
        <v>0.48958333333333331</v>
      </c>
      <c r="K199" s="6" t="str">
        <f>TEXT(data[[#This Row],[OrderTime]],"h")</f>
        <v>11</v>
      </c>
      <c r="L199" s="1">
        <v>45819</v>
      </c>
      <c r="M199" s="6">
        <v>0.73958333333333337</v>
      </c>
      <c r="N199" t="s">
        <v>64</v>
      </c>
      <c r="O199" t="s">
        <v>492</v>
      </c>
      <c r="P199" t="s">
        <v>25</v>
      </c>
      <c r="Q199" t="s">
        <v>26</v>
      </c>
      <c r="R199" t="s">
        <v>66</v>
      </c>
      <c r="S199" t="s">
        <v>28</v>
      </c>
      <c r="T199" t="s">
        <v>115</v>
      </c>
      <c r="U199" t="s">
        <v>30</v>
      </c>
      <c r="V199" s="5">
        <f>data[[#This Row],[PriceUSD]]*data[[#This Row],[Quantity]]</f>
        <v>79.12</v>
      </c>
      <c r="W199" s="7">
        <f>data[[#This Row],[OrderDate]] + TIME(VALUE(LEFT(data[[#This Row],[OrderTime]],2)), VALUE(RIGHT(data[[#This Row],[OrderTime]],2)), 0)</f>
        <v>45818.022916666669</v>
      </c>
      <c r="X199" s="7">
        <f>_xlfn.MINIFS(data[OrderDateTime], data[CustomerName], data[[#This Row],[CustomerName]])</f>
        <v>45508.061805555553</v>
      </c>
      <c r="Y199" t="str">
        <f>IF(data[[#This Row],[OrderDateTime]]=data[[#This Row],[FirstOrderDateTime]], "New", "Returning")</f>
        <v>Returning</v>
      </c>
      <c r="Z199" s="7">
        <f>data[[#This Row],[DeliveryDate]] + data[[#This Row],[DeliveryTime]]</f>
        <v>45819.739583333336</v>
      </c>
      <c r="AA199" s="7">
        <f>data[[#This Row],[OrderDateTime]] + 1</f>
        <v>45819.022916666669</v>
      </c>
      <c r="AB199" s="7" t="str">
        <f>IF(data[[#This Row],[DeliveryDateTime]] &lt;= data[[#This Row],[SLADue]], "On Time", "Late")</f>
        <v>Late</v>
      </c>
    </row>
    <row r="200" spans="1:28" x14ac:dyDescent="0.2">
      <c r="A200" t="s">
        <v>493</v>
      </c>
      <c r="B200" t="s">
        <v>19</v>
      </c>
      <c r="C200" t="s">
        <v>258</v>
      </c>
      <c r="D200" t="s">
        <v>259</v>
      </c>
      <c r="E200" s="5">
        <v>104.52</v>
      </c>
      <c r="F200" t="s">
        <v>51</v>
      </c>
      <c r="G200">
        <v>1</v>
      </c>
      <c r="H200" s="1">
        <v>45544</v>
      </c>
      <c r="I200" s="1" t="str">
        <f>TEXT(data[[#This Row],[OrderDate]],"mmm")</f>
        <v>Sep</v>
      </c>
      <c r="J200" s="6">
        <v>0.47222222222222221</v>
      </c>
      <c r="K200" s="6" t="str">
        <f>TEXT(data[[#This Row],[OrderTime]],"h")</f>
        <v>11</v>
      </c>
      <c r="L200" s="1">
        <v>45545</v>
      </c>
      <c r="M200" s="6">
        <v>0.68055555555555558</v>
      </c>
      <c r="N200" t="s">
        <v>145</v>
      </c>
      <c r="O200" t="s">
        <v>494</v>
      </c>
      <c r="P200" t="s">
        <v>77</v>
      </c>
      <c r="Q200" t="s">
        <v>53</v>
      </c>
      <c r="R200" t="s">
        <v>261</v>
      </c>
      <c r="S200" t="s">
        <v>28</v>
      </c>
      <c r="T200" t="s">
        <v>136</v>
      </c>
      <c r="U200" t="s">
        <v>30</v>
      </c>
      <c r="V200" s="5">
        <f>data[[#This Row],[PriceUSD]]*data[[#This Row],[Quantity]]</f>
        <v>104.52</v>
      </c>
      <c r="W200" s="7">
        <f>data[[#This Row],[OrderDate]] + TIME(VALUE(LEFT(data[[#This Row],[OrderTime]],2)), VALUE(RIGHT(data[[#This Row],[OrderTime]],2)), 0)</f>
        <v>45544.015277777777</v>
      </c>
      <c r="X200" s="7">
        <f>_xlfn.MINIFS(data[OrderDateTime], data[CustomerName], data[[#This Row],[CustomerName]])</f>
        <v>45511.038888888892</v>
      </c>
      <c r="Y200" t="str">
        <f>IF(data[[#This Row],[OrderDateTime]]=data[[#This Row],[FirstOrderDateTime]], "New", "Returning")</f>
        <v>Returning</v>
      </c>
      <c r="Z200" s="7">
        <f>data[[#This Row],[DeliveryDate]] + data[[#This Row],[DeliveryTime]]</f>
        <v>45545.680555555555</v>
      </c>
      <c r="AA200" s="7">
        <f>data[[#This Row],[OrderDateTime]] + 1</f>
        <v>45545.015277777777</v>
      </c>
      <c r="AB200" s="7" t="str">
        <f>IF(data[[#This Row],[DeliveryDateTime]] &lt;= data[[#This Row],[SLADue]], "On Time", "Late")</f>
        <v>Late</v>
      </c>
    </row>
    <row r="201" spans="1:28" x14ac:dyDescent="0.2">
      <c r="A201" t="s">
        <v>495</v>
      </c>
      <c r="B201" t="s">
        <v>19</v>
      </c>
      <c r="C201" t="s">
        <v>69</v>
      </c>
      <c r="D201" t="s">
        <v>70</v>
      </c>
      <c r="E201" s="5">
        <v>52.92</v>
      </c>
      <c r="F201" t="s">
        <v>119</v>
      </c>
      <c r="G201">
        <v>1</v>
      </c>
      <c r="H201" s="1">
        <v>45790</v>
      </c>
      <c r="I201" s="1" t="str">
        <f>TEXT(data[[#This Row],[OrderDate]],"mmm")</f>
        <v>May</v>
      </c>
      <c r="J201" s="6">
        <v>0.71388888888888891</v>
      </c>
      <c r="K201" s="6" t="str">
        <f>TEXT(data[[#This Row],[OrderTime]],"h")</f>
        <v>17</v>
      </c>
      <c r="L201" s="1">
        <v>45791</v>
      </c>
      <c r="M201" s="6">
        <v>0.50763888888888886</v>
      </c>
      <c r="N201" t="s">
        <v>310</v>
      </c>
      <c r="O201" t="s">
        <v>496</v>
      </c>
      <c r="P201" t="s">
        <v>180</v>
      </c>
      <c r="Q201" t="s">
        <v>53</v>
      </c>
      <c r="R201" t="s">
        <v>37</v>
      </c>
      <c r="S201" t="s">
        <v>28</v>
      </c>
      <c r="T201" t="s">
        <v>38</v>
      </c>
      <c r="U201" t="s">
        <v>30</v>
      </c>
      <c r="V201" s="5">
        <f>data[[#This Row],[PriceUSD]]*data[[#This Row],[Quantity]]</f>
        <v>52.92</v>
      </c>
      <c r="W201" s="7">
        <f>data[[#This Row],[OrderDate]] + TIME(VALUE(LEFT(data[[#This Row],[OrderTime]],2)), VALUE(RIGHT(data[[#This Row],[OrderTime]],2)), 0)</f>
        <v>45790.061805555553</v>
      </c>
      <c r="X201" s="7">
        <f>_xlfn.MINIFS(data[OrderDateTime], data[CustomerName], data[[#This Row],[CustomerName]])</f>
        <v>45595.030555555553</v>
      </c>
      <c r="Y201" t="str">
        <f>IF(data[[#This Row],[OrderDateTime]]=data[[#This Row],[FirstOrderDateTime]], "New", "Returning")</f>
        <v>Returning</v>
      </c>
      <c r="Z201" s="7">
        <f>data[[#This Row],[DeliveryDate]] + data[[#This Row],[DeliveryTime]]</f>
        <v>45791.507638888892</v>
      </c>
      <c r="AA201" s="7">
        <f>data[[#This Row],[OrderDateTime]] + 1</f>
        <v>45791.061805555553</v>
      </c>
      <c r="AB201" s="7" t="str">
        <f>IF(data[[#This Row],[DeliveryDateTime]] &lt;= data[[#This Row],[SLADue]], "On Time", "Late")</f>
        <v>Late</v>
      </c>
    </row>
    <row r="202" spans="1:28" x14ac:dyDescent="0.2">
      <c r="A202" t="s">
        <v>497</v>
      </c>
      <c r="B202" t="s">
        <v>19</v>
      </c>
      <c r="C202" t="s">
        <v>285</v>
      </c>
      <c r="D202" t="s">
        <v>286</v>
      </c>
      <c r="E202" s="5">
        <v>21.74</v>
      </c>
      <c r="F202" t="s">
        <v>22</v>
      </c>
      <c r="G202">
        <v>1</v>
      </c>
      <c r="H202" s="1">
        <v>45633</v>
      </c>
      <c r="I202" s="1" t="str">
        <f>TEXT(data[[#This Row],[OrderDate]],"mmm")</f>
        <v>Dec</v>
      </c>
      <c r="J202" s="6">
        <v>0.76041666666666663</v>
      </c>
      <c r="K202" s="6" t="str">
        <f>TEXT(data[[#This Row],[OrderTime]],"h")</f>
        <v>18</v>
      </c>
      <c r="L202" s="1">
        <v>45634</v>
      </c>
      <c r="M202" s="6">
        <v>0.72777777777777775</v>
      </c>
      <c r="N202" t="s">
        <v>23</v>
      </c>
      <c r="O202" t="s">
        <v>498</v>
      </c>
      <c r="P202" t="s">
        <v>25</v>
      </c>
      <c r="Q202" t="s">
        <v>26</v>
      </c>
      <c r="R202" t="s">
        <v>114</v>
      </c>
      <c r="S202" t="s">
        <v>28</v>
      </c>
      <c r="T202" t="s">
        <v>38</v>
      </c>
      <c r="U202" t="s">
        <v>30</v>
      </c>
      <c r="V202" s="5">
        <f>data[[#This Row],[PriceUSD]]*data[[#This Row],[Quantity]]</f>
        <v>21.74</v>
      </c>
      <c r="W202" s="7">
        <f>data[[#This Row],[OrderDate]] + TIME(VALUE(LEFT(data[[#This Row],[OrderTime]],2)), VALUE(RIGHT(data[[#This Row],[OrderTime]],2)), 0)</f>
        <v>45633.046527777777</v>
      </c>
      <c r="X202" s="7">
        <f>_xlfn.MINIFS(data[OrderDateTime], data[CustomerName], data[[#This Row],[CustomerName]])</f>
        <v>45508.017361111109</v>
      </c>
      <c r="Y202" t="str">
        <f>IF(data[[#This Row],[OrderDateTime]]=data[[#This Row],[FirstOrderDateTime]], "New", "Returning")</f>
        <v>Returning</v>
      </c>
      <c r="Z202" s="7">
        <f>data[[#This Row],[DeliveryDate]] + data[[#This Row],[DeliveryTime]]</f>
        <v>45634.727777777778</v>
      </c>
      <c r="AA202" s="7">
        <f>data[[#This Row],[OrderDateTime]] + 1</f>
        <v>45634.046527777777</v>
      </c>
      <c r="AB202" s="7" t="str">
        <f>IF(data[[#This Row],[DeliveryDateTime]] &lt;= data[[#This Row],[SLADue]], "On Time", "Late")</f>
        <v>Late</v>
      </c>
    </row>
    <row r="203" spans="1:28" x14ac:dyDescent="0.2">
      <c r="A203" t="s">
        <v>499</v>
      </c>
      <c r="B203" t="s">
        <v>19</v>
      </c>
      <c r="C203" t="s">
        <v>41</v>
      </c>
      <c r="D203" t="s">
        <v>42</v>
      </c>
      <c r="E203" s="5">
        <v>35.18</v>
      </c>
      <c r="F203" t="s">
        <v>182</v>
      </c>
      <c r="G203">
        <v>2</v>
      </c>
      <c r="H203" s="1">
        <v>45655</v>
      </c>
      <c r="I203" s="1" t="str">
        <f>TEXT(data[[#This Row],[OrderDate]],"mmm")</f>
        <v>Dec</v>
      </c>
      <c r="J203" s="6">
        <v>0.55972222222222223</v>
      </c>
      <c r="K203" s="6" t="str">
        <f>TEXT(data[[#This Row],[OrderTime]],"h")</f>
        <v>13</v>
      </c>
      <c r="L203" s="1">
        <v>45655</v>
      </c>
      <c r="M203" s="6">
        <v>0.80972222222222223</v>
      </c>
      <c r="N203" t="s">
        <v>213</v>
      </c>
      <c r="O203" t="s">
        <v>500</v>
      </c>
      <c r="P203" t="s">
        <v>36</v>
      </c>
      <c r="Q203" t="s">
        <v>26</v>
      </c>
      <c r="R203" t="s">
        <v>46</v>
      </c>
      <c r="S203" t="s">
        <v>47</v>
      </c>
      <c r="T203" t="s">
        <v>136</v>
      </c>
      <c r="U203" t="s">
        <v>30</v>
      </c>
      <c r="V203" s="5">
        <f>data[[#This Row],[PriceUSD]]*data[[#This Row],[Quantity]]</f>
        <v>70.36</v>
      </c>
      <c r="W203" s="7">
        <f>data[[#This Row],[OrderDate]] + TIME(VALUE(LEFT(data[[#This Row],[OrderTime]],2)), VALUE(RIGHT(data[[#This Row],[OrderTime]],2)), 0)</f>
        <v>45655.015277777777</v>
      </c>
      <c r="X203" s="7">
        <f>_xlfn.MINIFS(data[OrderDateTime], data[CustomerName], data[[#This Row],[CustomerName]])</f>
        <v>45534.046527777777</v>
      </c>
      <c r="Y203" t="str">
        <f>IF(data[[#This Row],[OrderDateTime]]=data[[#This Row],[FirstOrderDateTime]], "New", "Returning")</f>
        <v>Returning</v>
      </c>
      <c r="Z203" s="7">
        <f>data[[#This Row],[DeliveryDate]] + data[[#This Row],[DeliveryTime]]</f>
        <v>45655.80972222222</v>
      </c>
      <c r="AA203" s="7">
        <f>data[[#This Row],[OrderDateTime]] + 1</f>
        <v>45656.015277777777</v>
      </c>
      <c r="AB203" s="7" t="str">
        <f>IF(data[[#This Row],[DeliveryDateTime]] &lt;= data[[#This Row],[SLADue]], "On Time", "Late")</f>
        <v>On Time</v>
      </c>
    </row>
    <row r="204" spans="1:28" x14ac:dyDescent="0.2">
      <c r="A204" t="s">
        <v>501</v>
      </c>
      <c r="B204" t="s">
        <v>19</v>
      </c>
      <c r="C204" t="s">
        <v>85</v>
      </c>
      <c r="D204" t="s">
        <v>86</v>
      </c>
      <c r="E204" s="5">
        <v>50.26</v>
      </c>
      <c r="F204" t="s">
        <v>71</v>
      </c>
      <c r="G204">
        <v>1</v>
      </c>
      <c r="H204" s="1">
        <v>45513</v>
      </c>
      <c r="I204" s="1" t="str">
        <f>TEXT(data[[#This Row],[OrderDate]],"mmm")</f>
        <v>Aug</v>
      </c>
      <c r="J204" s="6">
        <v>0.46250000000000002</v>
      </c>
      <c r="K204" s="6" t="str">
        <f>TEXT(data[[#This Row],[OrderTime]],"h")</f>
        <v>11</v>
      </c>
      <c r="L204" s="1">
        <v>45513</v>
      </c>
      <c r="M204" s="6">
        <v>0.58750000000000002</v>
      </c>
      <c r="N204" t="s">
        <v>502</v>
      </c>
      <c r="O204" t="s">
        <v>503</v>
      </c>
      <c r="P204" t="s">
        <v>202</v>
      </c>
      <c r="Q204" t="s">
        <v>26</v>
      </c>
      <c r="R204" t="s">
        <v>90</v>
      </c>
      <c r="S204" t="s">
        <v>47</v>
      </c>
      <c r="T204" t="s">
        <v>106</v>
      </c>
      <c r="U204" t="s">
        <v>39</v>
      </c>
      <c r="V204" s="5">
        <f>data[[#This Row],[PriceUSD]]*data[[#This Row],[Quantity]]</f>
        <v>50.26</v>
      </c>
      <c r="W204" s="7">
        <f>data[[#This Row],[OrderDate]] + TIME(VALUE(LEFT(data[[#This Row],[OrderTime]],2)), VALUE(RIGHT(data[[#This Row],[OrderTime]],2)), 0)</f>
        <v>45513.017361111109</v>
      </c>
      <c r="X204" s="7">
        <f>_xlfn.MINIFS(data[OrderDateTime], data[CustomerName], data[[#This Row],[CustomerName]])</f>
        <v>45505.007638888892</v>
      </c>
      <c r="Y204" t="str">
        <f>IF(data[[#This Row],[OrderDateTime]]=data[[#This Row],[FirstOrderDateTime]], "New", "Returning")</f>
        <v>Returning</v>
      </c>
      <c r="Z204" s="7">
        <f>data[[#This Row],[DeliveryDate]] + data[[#This Row],[DeliveryTime]]</f>
        <v>45513.587500000001</v>
      </c>
      <c r="AA204" s="7">
        <f>data[[#This Row],[OrderDateTime]] + 1</f>
        <v>45514.017361111109</v>
      </c>
      <c r="AB204" s="7" t="str">
        <f>IF(data[[#This Row],[DeliveryDateTime]] &lt;= data[[#This Row],[SLADue]], "On Time", "Late")</f>
        <v>On Time</v>
      </c>
    </row>
    <row r="205" spans="1:28" x14ac:dyDescent="0.2">
      <c r="A205" t="s">
        <v>504</v>
      </c>
      <c r="B205" t="s">
        <v>19</v>
      </c>
      <c r="C205" t="s">
        <v>20</v>
      </c>
      <c r="D205" t="s">
        <v>21</v>
      </c>
      <c r="E205" s="5">
        <v>16.97</v>
      </c>
      <c r="F205" t="s">
        <v>22</v>
      </c>
      <c r="G205">
        <v>1</v>
      </c>
      <c r="H205" s="1">
        <v>45674</v>
      </c>
      <c r="I205" s="1" t="str">
        <f>TEXT(data[[#This Row],[OrderDate]],"mmm")</f>
        <v>Jan</v>
      </c>
      <c r="J205" s="6">
        <v>0.46250000000000002</v>
      </c>
      <c r="K205" s="6" t="str">
        <f>TEXT(data[[#This Row],[OrderTime]],"h")</f>
        <v>11</v>
      </c>
      <c r="L205" s="1">
        <v>45675</v>
      </c>
      <c r="M205" s="6">
        <v>0.54583333333333328</v>
      </c>
      <c r="N205" t="s">
        <v>175</v>
      </c>
      <c r="O205" t="s">
        <v>371</v>
      </c>
      <c r="P205" t="s">
        <v>25</v>
      </c>
      <c r="Q205" t="s">
        <v>26</v>
      </c>
      <c r="R205" t="s">
        <v>27</v>
      </c>
      <c r="S205" t="s">
        <v>28</v>
      </c>
      <c r="T205" t="s">
        <v>29</v>
      </c>
      <c r="U205" t="s">
        <v>30</v>
      </c>
      <c r="V205" s="5">
        <f>data[[#This Row],[PriceUSD]]*data[[#This Row],[Quantity]]</f>
        <v>16.97</v>
      </c>
      <c r="W205" s="7">
        <f>data[[#This Row],[OrderDate]] + TIME(VALUE(LEFT(data[[#This Row],[OrderTime]],2)), VALUE(RIGHT(data[[#This Row],[OrderTime]],2)), 0)</f>
        <v>45674.017361111109</v>
      </c>
      <c r="X205" s="7">
        <f>_xlfn.MINIFS(data[OrderDateTime], data[CustomerName], data[[#This Row],[CustomerName]])</f>
        <v>45514.038888888892</v>
      </c>
      <c r="Y205" t="str">
        <f>IF(data[[#This Row],[OrderDateTime]]=data[[#This Row],[FirstOrderDateTime]], "New", "Returning")</f>
        <v>Returning</v>
      </c>
      <c r="Z205" s="7">
        <f>data[[#This Row],[DeliveryDate]] + data[[#This Row],[DeliveryTime]]</f>
        <v>45675.54583333333</v>
      </c>
      <c r="AA205" s="7">
        <f>data[[#This Row],[OrderDateTime]] + 1</f>
        <v>45675.017361111109</v>
      </c>
      <c r="AB205" s="7" t="str">
        <f>IF(data[[#This Row],[DeliveryDateTime]] &lt;= data[[#This Row],[SLADue]], "On Time", "Late")</f>
        <v>Late</v>
      </c>
    </row>
    <row r="206" spans="1:28" x14ac:dyDescent="0.2">
      <c r="A206" t="s">
        <v>505</v>
      </c>
      <c r="B206" t="s">
        <v>19</v>
      </c>
      <c r="C206" t="s">
        <v>41</v>
      </c>
      <c r="D206" t="s">
        <v>42</v>
      </c>
      <c r="E206" s="5">
        <v>36.9</v>
      </c>
      <c r="F206" t="s">
        <v>51</v>
      </c>
      <c r="G206">
        <v>1</v>
      </c>
      <c r="H206" s="1">
        <v>45526</v>
      </c>
      <c r="I206" s="1" t="str">
        <f>TEXT(data[[#This Row],[OrderDate]],"mmm")</f>
        <v>Aug</v>
      </c>
      <c r="J206" s="6">
        <v>0.51875000000000004</v>
      </c>
      <c r="K206" s="6" t="str">
        <f>TEXT(data[[#This Row],[OrderTime]],"h")</f>
        <v>12</v>
      </c>
      <c r="L206" s="1">
        <v>45527</v>
      </c>
      <c r="M206" s="6">
        <v>0.51875000000000004</v>
      </c>
      <c r="N206" t="s">
        <v>120</v>
      </c>
      <c r="O206" t="s">
        <v>506</v>
      </c>
      <c r="P206" t="s">
        <v>25</v>
      </c>
      <c r="Q206" t="s">
        <v>26</v>
      </c>
      <c r="R206" t="s">
        <v>46</v>
      </c>
      <c r="S206" t="s">
        <v>28</v>
      </c>
      <c r="T206" t="s">
        <v>106</v>
      </c>
      <c r="U206" t="s">
        <v>30</v>
      </c>
      <c r="V206" s="5">
        <f>data[[#This Row],[PriceUSD]]*data[[#This Row],[Quantity]]</f>
        <v>36.9</v>
      </c>
      <c r="W206" s="7">
        <f>data[[#This Row],[OrderDate]] + TIME(VALUE(LEFT(data[[#This Row],[OrderTime]],2)), VALUE(RIGHT(data[[#This Row],[OrderTime]],2)), 0)</f>
        <v>45526.052083333336</v>
      </c>
      <c r="X206" s="7">
        <f>_xlfn.MINIFS(data[OrderDateTime], data[CustomerName], data[[#This Row],[CustomerName]])</f>
        <v>45526.052083333336</v>
      </c>
      <c r="Y206" t="str">
        <f>IF(data[[#This Row],[OrderDateTime]]=data[[#This Row],[FirstOrderDateTime]], "New", "Returning")</f>
        <v>New</v>
      </c>
      <c r="Z206" s="7">
        <f>data[[#This Row],[DeliveryDate]] + data[[#This Row],[DeliveryTime]]</f>
        <v>45527.518750000003</v>
      </c>
      <c r="AA206" s="7">
        <f>data[[#This Row],[OrderDateTime]] + 1</f>
        <v>45527.052083333336</v>
      </c>
      <c r="AB206" s="7" t="str">
        <f>IF(data[[#This Row],[DeliveryDateTime]] &lt;= data[[#This Row],[SLADue]], "On Time", "Late")</f>
        <v>Late</v>
      </c>
    </row>
    <row r="207" spans="1:28" x14ac:dyDescent="0.2">
      <c r="A207" t="s">
        <v>507</v>
      </c>
      <c r="B207" t="s">
        <v>19</v>
      </c>
      <c r="C207" t="s">
        <v>49</v>
      </c>
      <c r="D207" t="s">
        <v>50</v>
      </c>
      <c r="E207" s="5">
        <v>28.25</v>
      </c>
      <c r="F207" t="s">
        <v>74</v>
      </c>
      <c r="G207">
        <v>2</v>
      </c>
      <c r="H207" s="1">
        <v>45716</v>
      </c>
      <c r="I207" s="1" t="str">
        <f>TEXT(data[[#This Row],[OrderDate]],"mmm")</f>
        <v>Feb</v>
      </c>
      <c r="J207" s="6">
        <v>0.51597222222222228</v>
      </c>
      <c r="K207" s="6" t="str">
        <f>TEXT(data[[#This Row],[OrderTime]],"h")</f>
        <v>12</v>
      </c>
      <c r="L207" s="1">
        <v>45716</v>
      </c>
      <c r="M207" s="6">
        <v>0.68263888888888891</v>
      </c>
      <c r="N207" t="s">
        <v>120</v>
      </c>
      <c r="O207" t="s">
        <v>508</v>
      </c>
      <c r="P207" t="s">
        <v>25</v>
      </c>
      <c r="Q207" t="s">
        <v>26</v>
      </c>
      <c r="R207" t="s">
        <v>54</v>
      </c>
      <c r="S207" t="s">
        <v>47</v>
      </c>
      <c r="T207" t="s">
        <v>29</v>
      </c>
      <c r="U207" t="s">
        <v>30</v>
      </c>
      <c r="V207" s="5">
        <f>data[[#This Row],[PriceUSD]]*data[[#This Row],[Quantity]]</f>
        <v>56.5</v>
      </c>
      <c r="W207" s="7">
        <f>data[[#This Row],[OrderDate]] + TIME(VALUE(LEFT(data[[#This Row],[OrderTime]],2)), VALUE(RIGHT(data[[#This Row],[OrderTime]],2)), 0)</f>
        <v>45716.015277777777</v>
      </c>
      <c r="X207" s="7">
        <f>_xlfn.MINIFS(data[OrderDateTime], data[CustomerName], data[[#This Row],[CustomerName]])</f>
        <v>45536.030555555553</v>
      </c>
      <c r="Y207" t="str">
        <f>IF(data[[#This Row],[OrderDateTime]]=data[[#This Row],[FirstOrderDateTime]], "New", "Returning")</f>
        <v>Returning</v>
      </c>
      <c r="Z207" s="7">
        <f>data[[#This Row],[DeliveryDate]] + data[[#This Row],[DeliveryTime]]</f>
        <v>45716.682638888888</v>
      </c>
      <c r="AA207" s="7">
        <f>data[[#This Row],[OrderDateTime]] + 1</f>
        <v>45717.015277777777</v>
      </c>
      <c r="AB207" s="7" t="str">
        <f>IF(data[[#This Row],[DeliveryDateTime]] &lt;= data[[#This Row],[SLADue]], "On Time", "Late")</f>
        <v>On Time</v>
      </c>
    </row>
    <row r="208" spans="1:28" x14ac:dyDescent="0.2">
      <c r="A208" t="s">
        <v>509</v>
      </c>
      <c r="B208" t="s">
        <v>19</v>
      </c>
      <c r="C208" t="s">
        <v>49</v>
      </c>
      <c r="D208" t="s">
        <v>50</v>
      </c>
      <c r="E208" s="5">
        <v>30.52</v>
      </c>
      <c r="F208" t="s">
        <v>138</v>
      </c>
      <c r="G208">
        <v>1</v>
      </c>
      <c r="H208" s="1">
        <v>45882</v>
      </c>
      <c r="I208" s="1" t="str">
        <f>TEXT(data[[#This Row],[OrderDate]],"mmm")</f>
        <v>Aug</v>
      </c>
      <c r="J208" s="6">
        <v>0.75972222222222219</v>
      </c>
      <c r="K208" s="6" t="str">
        <f>TEXT(data[[#This Row],[OrderTime]],"h")</f>
        <v>18</v>
      </c>
      <c r="L208" s="1">
        <v>45884</v>
      </c>
      <c r="M208" s="6">
        <v>0.64583333333333337</v>
      </c>
      <c r="N208" t="s">
        <v>145</v>
      </c>
      <c r="O208" t="s">
        <v>510</v>
      </c>
      <c r="P208" t="s">
        <v>77</v>
      </c>
      <c r="Q208" t="s">
        <v>53</v>
      </c>
      <c r="R208" t="s">
        <v>54</v>
      </c>
      <c r="S208" t="s">
        <v>105</v>
      </c>
      <c r="T208" t="s">
        <v>29</v>
      </c>
      <c r="U208" t="s">
        <v>30</v>
      </c>
      <c r="V208" s="5">
        <f>data[[#This Row],[PriceUSD]]*data[[#This Row],[Quantity]]</f>
        <v>30.52</v>
      </c>
      <c r="W208" s="7">
        <f>data[[#This Row],[OrderDate]] + TIME(VALUE(LEFT(data[[#This Row],[OrderTime]],2)), VALUE(RIGHT(data[[#This Row],[OrderTime]],2)), 0)</f>
        <v>45882.015277777777</v>
      </c>
      <c r="X208" s="7">
        <f>_xlfn.MINIFS(data[OrderDateTime], data[CustomerName], data[[#This Row],[CustomerName]])</f>
        <v>45510.038888888892</v>
      </c>
      <c r="Y208" t="str">
        <f>IF(data[[#This Row],[OrderDateTime]]=data[[#This Row],[FirstOrderDateTime]], "New", "Returning")</f>
        <v>Returning</v>
      </c>
      <c r="Z208" s="7">
        <f>data[[#This Row],[DeliveryDate]] + data[[#This Row],[DeliveryTime]]</f>
        <v>45884.645833333336</v>
      </c>
      <c r="AA208" s="7">
        <f>data[[#This Row],[OrderDateTime]] + 1</f>
        <v>45883.015277777777</v>
      </c>
      <c r="AB208" s="7" t="str">
        <f>IF(data[[#This Row],[DeliveryDateTime]] &lt;= data[[#This Row],[SLADue]], "On Time", "Late")</f>
        <v>Late</v>
      </c>
    </row>
    <row r="209" spans="1:28" x14ac:dyDescent="0.2">
      <c r="A209" t="s">
        <v>511</v>
      </c>
      <c r="B209" t="s">
        <v>19</v>
      </c>
      <c r="C209" t="s">
        <v>79</v>
      </c>
      <c r="D209" t="s">
        <v>80</v>
      </c>
      <c r="E209" s="5">
        <v>30.56</v>
      </c>
      <c r="F209" t="s">
        <v>81</v>
      </c>
      <c r="G209">
        <v>1</v>
      </c>
      <c r="H209" s="1">
        <v>45746</v>
      </c>
      <c r="I209" s="1" t="str">
        <f>TEXT(data[[#This Row],[OrderDate]],"mmm")</f>
        <v>Mar</v>
      </c>
      <c r="J209" s="6">
        <v>0.49166666666666664</v>
      </c>
      <c r="K209" s="6" t="str">
        <f>TEXT(data[[#This Row],[OrderTime]],"h")</f>
        <v>11</v>
      </c>
      <c r="L209" s="1">
        <v>45746</v>
      </c>
      <c r="M209" s="6">
        <v>0.7416666666666667</v>
      </c>
      <c r="N209" t="s">
        <v>243</v>
      </c>
      <c r="O209" t="s">
        <v>512</v>
      </c>
      <c r="P209" t="s">
        <v>245</v>
      </c>
      <c r="Q209" t="s">
        <v>26</v>
      </c>
      <c r="R209" t="s">
        <v>83</v>
      </c>
      <c r="S209" t="s">
        <v>47</v>
      </c>
      <c r="T209" t="s">
        <v>59</v>
      </c>
      <c r="U209" t="s">
        <v>67</v>
      </c>
      <c r="V209" s="5">
        <f>data[[#This Row],[PriceUSD]]*data[[#This Row],[Quantity]]</f>
        <v>30.56</v>
      </c>
      <c r="W209" s="7">
        <f>data[[#This Row],[OrderDate]] + TIME(VALUE(LEFT(data[[#This Row],[OrderTime]],2)), VALUE(RIGHT(data[[#This Row],[OrderTime]],2)), 0)</f>
        <v>45746.046527777777</v>
      </c>
      <c r="X209" s="7">
        <f>_xlfn.MINIFS(data[OrderDateTime], data[CustomerName], data[[#This Row],[CustomerName]])</f>
        <v>45572</v>
      </c>
      <c r="Y209" t="str">
        <f>IF(data[[#This Row],[OrderDateTime]]=data[[#This Row],[FirstOrderDateTime]], "New", "Returning")</f>
        <v>Returning</v>
      </c>
      <c r="Z209" s="7">
        <f>data[[#This Row],[DeliveryDate]] + data[[#This Row],[DeliveryTime]]</f>
        <v>45746.741666666669</v>
      </c>
      <c r="AA209" s="7">
        <f>data[[#This Row],[OrderDateTime]] + 1</f>
        <v>45747.046527777777</v>
      </c>
      <c r="AB209" s="7" t="str">
        <f>IF(data[[#This Row],[DeliveryDateTime]] &lt;= data[[#This Row],[SLADue]], "On Time", "Late")</f>
        <v>On Time</v>
      </c>
    </row>
    <row r="210" spans="1:28" x14ac:dyDescent="0.2">
      <c r="A210" t="s">
        <v>513</v>
      </c>
      <c r="B210" t="s">
        <v>19</v>
      </c>
      <c r="C210" t="s">
        <v>101</v>
      </c>
      <c r="D210" t="s">
        <v>102</v>
      </c>
      <c r="E210" s="5">
        <v>26.54</v>
      </c>
      <c r="F210" t="s">
        <v>63</v>
      </c>
      <c r="G210">
        <v>1</v>
      </c>
      <c r="H210" s="1">
        <v>45531</v>
      </c>
      <c r="I210" s="1" t="str">
        <f>TEXT(data[[#This Row],[OrderDate]],"mmm")</f>
        <v>Aug</v>
      </c>
      <c r="J210" s="6">
        <v>0.39930555555555558</v>
      </c>
      <c r="K210" s="6" t="str">
        <f>TEXT(data[[#This Row],[OrderTime]],"h")</f>
        <v>9</v>
      </c>
      <c r="L210" s="1">
        <v>45533</v>
      </c>
      <c r="M210" s="6">
        <v>0.39930555555555558</v>
      </c>
      <c r="N210" t="s">
        <v>326</v>
      </c>
      <c r="O210" t="s">
        <v>453</v>
      </c>
      <c r="P210" t="s">
        <v>202</v>
      </c>
      <c r="Q210" t="s">
        <v>53</v>
      </c>
      <c r="R210" t="s">
        <v>83</v>
      </c>
      <c r="S210" t="s">
        <v>105</v>
      </c>
      <c r="T210" t="s">
        <v>38</v>
      </c>
      <c r="U210" t="s">
        <v>30</v>
      </c>
      <c r="V210" s="5">
        <f>data[[#This Row],[PriceUSD]]*data[[#This Row],[Quantity]]</f>
        <v>26.54</v>
      </c>
      <c r="W210" s="7">
        <f>data[[#This Row],[OrderDate]] + TIME(VALUE(LEFT(data[[#This Row],[OrderTime]],2)), VALUE(RIGHT(data[[#This Row],[OrderTime]],2)), 0)</f>
        <v>45531.038888888892</v>
      </c>
      <c r="X210" s="7">
        <f>_xlfn.MINIFS(data[OrderDateTime], data[CustomerName], data[[#This Row],[CustomerName]])</f>
        <v>45525.022916666669</v>
      </c>
      <c r="Y210" t="str">
        <f>IF(data[[#This Row],[OrderDateTime]]=data[[#This Row],[FirstOrderDateTime]], "New", "Returning")</f>
        <v>Returning</v>
      </c>
      <c r="Z210" s="7">
        <f>data[[#This Row],[DeliveryDate]] + data[[#This Row],[DeliveryTime]]</f>
        <v>45533.399305555555</v>
      </c>
      <c r="AA210" s="7">
        <f>data[[#This Row],[OrderDateTime]] + 1</f>
        <v>45532.038888888892</v>
      </c>
      <c r="AB210" s="7" t="str">
        <f>IF(data[[#This Row],[DeliveryDateTime]] &lt;= data[[#This Row],[SLADue]], "On Time", "Late")</f>
        <v>Late</v>
      </c>
    </row>
    <row r="211" spans="1:28" x14ac:dyDescent="0.2">
      <c r="A211" t="s">
        <v>514</v>
      </c>
      <c r="B211" t="s">
        <v>19</v>
      </c>
      <c r="C211" t="s">
        <v>61</v>
      </c>
      <c r="D211" t="s">
        <v>62</v>
      </c>
      <c r="E211" s="5">
        <v>157.61000000000001</v>
      </c>
      <c r="F211" t="s">
        <v>63</v>
      </c>
      <c r="G211">
        <v>12</v>
      </c>
      <c r="H211" s="1">
        <v>45713</v>
      </c>
      <c r="I211" s="1" t="str">
        <f>TEXT(data[[#This Row],[OrderDate]],"mmm")</f>
        <v>Feb</v>
      </c>
      <c r="J211" s="6">
        <v>0.87222222222222223</v>
      </c>
      <c r="K211" s="6" t="str">
        <f>TEXT(data[[#This Row],[OrderTime]],"h")</f>
        <v>20</v>
      </c>
      <c r="L211" s="1">
        <v>45714</v>
      </c>
      <c r="M211" s="6">
        <v>0.87222222222222223</v>
      </c>
      <c r="N211" t="s">
        <v>238</v>
      </c>
      <c r="O211" t="s">
        <v>515</v>
      </c>
      <c r="P211" t="s">
        <v>36</v>
      </c>
      <c r="Q211" t="s">
        <v>53</v>
      </c>
      <c r="R211" t="s">
        <v>66</v>
      </c>
      <c r="S211" t="s">
        <v>28</v>
      </c>
      <c r="T211" t="s">
        <v>106</v>
      </c>
      <c r="U211" t="s">
        <v>30</v>
      </c>
      <c r="V211" s="5">
        <f>data[[#This Row],[PriceUSD]]*data[[#This Row],[Quantity]]</f>
        <v>1891.3200000000002</v>
      </c>
      <c r="W211" s="7">
        <f>data[[#This Row],[OrderDate]] + TIME(VALUE(LEFT(data[[#This Row],[OrderTime]],2)), VALUE(RIGHT(data[[#This Row],[OrderTime]],2)), 0)</f>
        <v>45713.015277777777</v>
      </c>
      <c r="X211" s="7">
        <f>_xlfn.MINIFS(data[OrderDateTime], data[CustomerName], data[[#This Row],[CustomerName]])</f>
        <v>45598.038888888892</v>
      </c>
      <c r="Y211" t="str">
        <f>IF(data[[#This Row],[OrderDateTime]]=data[[#This Row],[FirstOrderDateTime]], "New", "Returning")</f>
        <v>Returning</v>
      </c>
      <c r="Z211" s="7">
        <f>data[[#This Row],[DeliveryDate]] + data[[#This Row],[DeliveryTime]]</f>
        <v>45714.87222222222</v>
      </c>
      <c r="AA211" s="7">
        <f>data[[#This Row],[OrderDateTime]] + 1</f>
        <v>45714.015277777777</v>
      </c>
      <c r="AB211" s="7" t="str">
        <f>IF(data[[#This Row],[DeliveryDateTime]] &lt;= data[[#This Row],[SLADue]], "On Time", "Late")</f>
        <v>Late</v>
      </c>
    </row>
    <row r="212" spans="1:28" x14ac:dyDescent="0.2">
      <c r="A212" t="s">
        <v>516</v>
      </c>
      <c r="B212" t="s">
        <v>19</v>
      </c>
      <c r="C212" t="s">
        <v>69</v>
      </c>
      <c r="D212" t="s">
        <v>70</v>
      </c>
      <c r="E212" s="5">
        <v>46.09</v>
      </c>
      <c r="F212" t="s">
        <v>56</v>
      </c>
      <c r="G212">
        <v>1</v>
      </c>
      <c r="H212" s="1">
        <v>45659</v>
      </c>
      <c r="I212" s="1" t="str">
        <f>TEXT(data[[#This Row],[OrderDate]],"mmm")</f>
        <v>Jan</v>
      </c>
      <c r="J212" s="6">
        <v>0.84791666666666665</v>
      </c>
      <c r="K212" s="6" t="str">
        <f>TEXT(data[[#This Row],[OrderTime]],"h")</f>
        <v>20</v>
      </c>
      <c r="L212" s="1">
        <v>45661</v>
      </c>
      <c r="M212" s="6">
        <v>0.70347222222222228</v>
      </c>
      <c r="N212" t="s">
        <v>75</v>
      </c>
      <c r="O212" t="s">
        <v>517</v>
      </c>
      <c r="P212" t="s">
        <v>77</v>
      </c>
      <c r="Q212" t="s">
        <v>26</v>
      </c>
      <c r="R212" t="s">
        <v>37</v>
      </c>
      <c r="S212" t="s">
        <v>105</v>
      </c>
      <c r="T212" t="s">
        <v>143</v>
      </c>
      <c r="U212" t="s">
        <v>30</v>
      </c>
      <c r="V212" s="5">
        <f>data[[#This Row],[PriceUSD]]*data[[#This Row],[Quantity]]</f>
        <v>46.09</v>
      </c>
      <c r="W212" s="7">
        <f>data[[#This Row],[OrderDate]] + TIME(VALUE(LEFT(data[[#This Row],[OrderTime]],2)), VALUE(RIGHT(data[[#This Row],[OrderTime]],2)), 0)</f>
        <v>45659.046527777777</v>
      </c>
      <c r="X212" s="7">
        <f>_xlfn.MINIFS(data[OrderDateTime], data[CustomerName], data[[#This Row],[CustomerName]])</f>
        <v>45511.054166666669</v>
      </c>
      <c r="Y212" t="str">
        <f>IF(data[[#This Row],[OrderDateTime]]=data[[#This Row],[FirstOrderDateTime]], "New", "Returning")</f>
        <v>Returning</v>
      </c>
      <c r="Z212" s="7">
        <f>data[[#This Row],[DeliveryDate]] + data[[#This Row],[DeliveryTime]]</f>
        <v>45661.703472222223</v>
      </c>
      <c r="AA212" s="7">
        <f>data[[#This Row],[OrderDateTime]] + 1</f>
        <v>45660.046527777777</v>
      </c>
      <c r="AB212" s="7" t="str">
        <f>IF(data[[#This Row],[DeliveryDateTime]] &lt;= data[[#This Row],[SLADue]], "On Time", "Late")</f>
        <v>Late</v>
      </c>
    </row>
    <row r="213" spans="1:28" x14ac:dyDescent="0.2">
      <c r="A213" t="s">
        <v>518</v>
      </c>
      <c r="B213" t="s">
        <v>19</v>
      </c>
      <c r="C213" t="s">
        <v>92</v>
      </c>
      <c r="D213" t="s">
        <v>93</v>
      </c>
      <c r="E213" s="5">
        <v>90.58</v>
      </c>
      <c r="F213" t="s">
        <v>63</v>
      </c>
      <c r="G213">
        <v>2</v>
      </c>
      <c r="H213" s="1">
        <v>45826</v>
      </c>
      <c r="I213" s="1" t="str">
        <f>TEXT(data[[#This Row],[OrderDate]],"mmm")</f>
        <v>Jun</v>
      </c>
      <c r="J213" s="6">
        <v>0.49027777777777776</v>
      </c>
      <c r="K213" s="6" t="str">
        <f>TEXT(data[[#This Row],[OrderTime]],"h")</f>
        <v>11</v>
      </c>
      <c r="L213" s="1">
        <v>45826</v>
      </c>
      <c r="M213" s="6">
        <v>0.78194444444444444</v>
      </c>
      <c r="N213" t="s">
        <v>148</v>
      </c>
      <c r="O213" t="s">
        <v>519</v>
      </c>
      <c r="P213" t="s">
        <v>25</v>
      </c>
      <c r="Q213" t="s">
        <v>26</v>
      </c>
      <c r="R213" t="s">
        <v>66</v>
      </c>
      <c r="S213" t="s">
        <v>47</v>
      </c>
      <c r="T213" t="s">
        <v>106</v>
      </c>
      <c r="U213" t="s">
        <v>30</v>
      </c>
      <c r="V213" s="5">
        <f>data[[#This Row],[PriceUSD]]*data[[#This Row],[Quantity]]</f>
        <v>181.16</v>
      </c>
      <c r="W213" s="7">
        <f>data[[#This Row],[OrderDate]] + TIME(VALUE(LEFT(data[[#This Row],[OrderTime]],2)), VALUE(RIGHT(data[[#This Row],[OrderTime]],2)), 0)</f>
        <v>45826.054166666669</v>
      </c>
      <c r="X213" s="7">
        <f>_xlfn.MINIFS(data[OrderDateTime], data[CustomerName], data[[#This Row],[CustomerName]])</f>
        <v>45511.007638888892</v>
      </c>
      <c r="Y213" t="str">
        <f>IF(data[[#This Row],[OrderDateTime]]=data[[#This Row],[FirstOrderDateTime]], "New", "Returning")</f>
        <v>Returning</v>
      </c>
      <c r="Z213" s="7">
        <f>data[[#This Row],[DeliveryDate]] + data[[#This Row],[DeliveryTime]]</f>
        <v>45826.781944444447</v>
      </c>
      <c r="AA213" s="7">
        <f>data[[#This Row],[OrderDateTime]] + 1</f>
        <v>45827.054166666669</v>
      </c>
      <c r="AB213" s="7" t="str">
        <f>IF(data[[#This Row],[DeliveryDateTime]] &lt;= data[[#This Row],[SLADue]], "On Time", "Late")</f>
        <v>On Time</v>
      </c>
    </row>
    <row r="214" spans="1:28" x14ac:dyDescent="0.2">
      <c r="A214" t="s">
        <v>520</v>
      </c>
      <c r="B214" t="s">
        <v>19</v>
      </c>
      <c r="C214" t="s">
        <v>79</v>
      </c>
      <c r="D214" t="s">
        <v>80</v>
      </c>
      <c r="E214" s="5">
        <v>27.46</v>
      </c>
      <c r="F214" t="s">
        <v>81</v>
      </c>
      <c r="G214">
        <v>1</v>
      </c>
      <c r="H214" s="1">
        <v>45808</v>
      </c>
      <c r="I214" s="1" t="str">
        <f>TEXT(data[[#This Row],[OrderDate]],"mmm")</f>
        <v>May</v>
      </c>
      <c r="J214" s="6">
        <v>0.8305555555555556</v>
      </c>
      <c r="K214" s="6" t="str">
        <f>TEXT(data[[#This Row],[OrderTime]],"h")</f>
        <v>19</v>
      </c>
      <c r="L214" s="1">
        <v>45809</v>
      </c>
      <c r="M214" s="6">
        <v>0.87222222222222223</v>
      </c>
      <c r="N214" t="s">
        <v>148</v>
      </c>
      <c r="O214" t="s">
        <v>251</v>
      </c>
      <c r="P214" t="s">
        <v>25</v>
      </c>
      <c r="Q214" t="s">
        <v>26</v>
      </c>
      <c r="R214" t="s">
        <v>83</v>
      </c>
      <c r="S214" t="s">
        <v>28</v>
      </c>
      <c r="T214" t="s">
        <v>136</v>
      </c>
      <c r="U214" t="s">
        <v>30</v>
      </c>
      <c r="V214" s="5">
        <f>data[[#This Row],[PriceUSD]]*data[[#This Row],[Quantity]]</f>
        <v>27.46</v>
      </c>
      <c r="W214" s="7">
        <f>data[[#This Row],[OrderDate]] + TIME(VALUE(LEFT(data[[#This Row],[OrderTime]],2)), VALUE(RIGHT(data[[#This Row],[OrderTime]],2)), 0)</f>
        <v>45808.038888888892</v>
      </c>
      <c r="X214" s="7">
        <f>_xlfn.MINIFS(data[OrderDateTime], data[CustomerName], data[[#This Row],[CustomerName]])</f>
        <v>45516.030555555553</v>
      </c>
      <c r="Y214" t="str">
        <f>IF(data[[#This Row],[OrderDateTime]]=data[[#This Row],[FirstOrderDateTime]], "New", "Returning")</f>
        <v>Returning</v>
      </c>
      <c r="Z214" s="7">
        <f>data[[#This Row],[DeliveryDate]] + data[[#This Row],[DeliveryTime]]</f>
        <v>45809.87222222222</v>
      </c>
      <c r="AA214" s="7">
        <f>data[[#This Row],[OrderDateTime]] + 1</f>
        <v>45809.038888888892</v>
      </c>
      <c r="AB214" s="7" t="str">
        <f>IF(data[[#This Row],[DeliveryDateTime]] &lt;= data[[#This Row],[SLADue]], "On Time", "Late")</f>
        <v>Late</v>
      </c>
    </row>
    <row r="215" spans="1:28" x14ac:dyDescent="0.2">
      <c r="A215" t="s">
        <v>521</v>
      </c>
      <c r="B215" t="s">
        <v>19</v>
      </c>
      <c r="C215" t="s">
        <v>190</v>
      </c>
      <c r="D215" t="s">
        <v>191</v>
      </c>
      <c r="E215" s="5">
        <v>26.7</v>
      </c>
      <c r="F215" t="s">
        <v>71</v>
      </c>
      <c r="G215">
        <v>3</v>
      </c>
      <c r="H215" s="1">
        <v>45752</v>
      </c>
      <c r="I215" s="1" t="str">
        <f>TEXT(data[[#This Row],[OrderDate]],"mmm")</f>
        <v>Apr</v>
      </c>
      <c r="J215" s="6">
        <v>0.86319444444444449</v>
      </c>
      <c r="K215" s="6" t="str">
        <f>TEXT(data[[#This Row],[OrderTime]],"h")</f>
        <v>20</v>
      </c>
      <c r="L215" s="1">
        <v>45754</v>
      </c>
      <c r="M215" s="6">
        <v>0.77569444444444446</v>
      </c>
      <c r="N215" t="s">
        <v>213</v>
      </c>
      <c r="O215" t="s">
        <v>270</v>
      </c>
      <c r="P215" t="s">
        <v>36</v>
      </c>
      <c r="Q215" t="s">
        <v>53</v>
      </c>
      <c r="R215" t="s">
        <v>192</v>
      </c>
      <c r="S215" t="s">
        <v>105</v>
      </c>
      <c r="T215" t="s">
        <v>106</v>
      </c>
      <c r="U215" t="s">
        <v>30</v>
      </c>
      <c r="V215" s="5">
        <f>data[[#This Row],[PriceUSD]]*data[[#This Row],[Quantity]]</f>
        <v>80.099999999999994</v>
      </c>
      <c r="W215" s="7">
        <f>data[[#This Row],[OrderDate]] + TIME(VALUE(LEFT(data[[#This Row],[OrderTime]],2)), VALUE(RIGHT(data[[#This Row],[OrderTime]],2)), 0)</f>
        <v>45752.030555555553</v>
      </c>
      <c r="X215" s="7">
        <f>_xlfn.MINIFS(data[OrderDateTime], data[CustomerName], data[[#This Row],[CustomerName]])</f>
        <v>45518.054166666669</v>
      </c>
      <c r="Y215" t="str">
        <f>IF(data[[#This Row],[OrderDateTime]]=data[[#This Row],[FirstOrderDateTime]], "New", "Returning")</f>
        <v>Returning</v>
      </c>
      <c r="Z215" s="7">
        <f>data[[#This Row],[DeliveryDate]] + data[[#This Row],[DeliveryTime]]</f>
        <v>45754.775694444441</v>
      </c>
      <c r="AA215" s="7">
        <f>data[[#This Row],[OrderDateTime]] + 1</f>
        <v>45753.030555555553</v>
      </c>
      <c r="AB215" s="7" t="str">
        <f>IF(data[[#This Row],[DeliveryDateTime]] &lt;= data[[#This Row],[SLADue]], "On Time", "Late")</f>
        <v>Late</v>
      </c>
    </row>
    <row r="216" spans="1:28" x14ac:dyDescent="0.2">
      <c r="A216" t="s">
        <v>522</v>
      </c>
      <c r="B216" t="s">
        <v>19</v>
      </c>
      <c r="C216" t="s">
        <v>32</v>
      </c>
      <c r="D216" t="s">
        <v>33</v>
      </c>
      <c r="E216" s="5">
        <v>45.89</v>
      </c>
      <c r="F216" t="s">
        <v>138</v>
      </c>
      <c r="G216">
        <v>1</v>
      </c>
      <c r="H216" s="1">
        <v>45655</v>
      </c>
      <c r="I216" s="1" t="str">
        <f>TEXT(data[[#This Row],[OrderDate]],"mmm")</f>
        <v>Dec</v>
      </c>
      <c r="J216" s="6">
        <v>0.45416666666666666</v>
      </c>
      <c r="K216" s="6" t="str">
        <f>TEXT(data[[#This Row],[OrderTime]],"h")</f>
        <v>10</v>
      </c>
      <c r="L216" s="1">
        <v>45655</v>
      </c>
      <c r="M216" s="6">
        <v>0.70416666666666672</v>
      </c>
      <c r="N216" t="s">
        <v>502</v>
      </c>
      <c r="O216" t="s">
        <v>523</v>
      </c>
      <c r="P216" t="s">
        <v>202</v>
      </c>
      <c r="Q216" t="s">
        <v>53</v>
      </c>
      <c r="R216" t="s">
        <v>37</v>
      </c>
      <c r="S216" t="s">
        <v>47</v>
      </c>
      <c r="T216" t="s">
        <v>106</v>
      </c>
      <c r="U216" t="s">
        <v>39</v>
      </c>
      <c r="V216" s="5">
        <f>data[[#This Row],[PriceUSD]]*data[[#This Row],[Quantity]]</f>
        <v>45.89</v>
      </c>
      <c r="W216" s="7">
        <f>data[[#This Row],[OrderDate]] + TIME(VALUE(LEFT(data[[#This Row],[OrderTime]],2)), VALUE(RIGHT(data[[#This Row],[OrderTime]],2)), 0)</f>
        <v>45655.046527777777</v>
      </c>
      <c r="X216" s="7">
        <f>_xlfn.MINIFS(data[OrderDateTime], data[CustomerName], data[[#This Row],[CustomerName]])</f>
        <v>45509.038888888892</v>
      </c>
      <c r="Y216" t="str">
        <f>IF(data[[#This Row],[OrderDateTime]]=data[[#This Row],[FirstOrderDateTime]], "New", "Returning")</f>
        <v>Returning</v>
      </c>
      <c r="Z216" s="7">
        <f>data[[#This Row],[DeliveryDate]] + data[[#This Row],[DeliveryTime]]</f>
        <v>45655.70416666667</v>
      </c>
      <c r="AA216" s="7">
        <f>data[[#This Row],[OrderDateTime]] + 1</f>
        <v>45656.046527777777</v>
      </c>
      <c r="AB216" s="7" t="str">
        <f>IF(data[[#This Row],[DeliveryDateTime]] &lt;= data[[#This Row],[SLADue]], "On Time", "Late")</f>
        <v>On Time</v>
      </c>
    </row>
    <row r="217" spans="1:28" x14ac:dyDescent="0.2">
      <c r="A217" t="s">
        <v>524</v>
      </c>
      <c r="B217" t="s">
        <v>19</v>
      </c>
      <c r="C217" t="s">
        <v>391</v>
      </c>
      <c r="D217" t="s">
        <v>392</v>
      </c>
      <c r="E217" s="5">
        <v>17.829999999999998</v>
      </c>
      <c r="F217" t="s">
        <v>43</v>
      </c>
      <c r="G217">
        <v>2</v>
      </c>
      <c r="H217" s="1">
        <v>45508</v>
      </c>
      <c r="I217" s="1" t="str">
        <f>TEXT(data[[#This Row],[OrderDate]],"mmm")</f>
        <v>Aug</v>
      </c>
      <c r="J217" s="6">
        <v>0.44305555555555554</v>
      </c>
      <c r="K217" s="6" t="str">
        <f>TEXT(data[[#This Row],[OrderTime]],"h")</f>
        <v>10</v>
      </c>
      <c r="L217" s="1">
        <v>45508</v>
      </c>
      <c r="M217" s="6">
        <v>0.69305555555555554</v>
      </c>
      <c r="N217" t="s">
        <v>292</v>
      </c>
      <c r="O217" t="s">
        <v>525</v>
      </c>
      <c r="P217" t="s">
        <v>77</v>
      </c>
      <c r="Q217" t="s">
        <v>26</v>
      </c>
      <c r="R217" t="s">
        <v>394</v>
      </c>
      <c r="S217" t="s">
        <v>47</v>
      </c>
      <c r="T217" t="s">
        <v>29</v>
      </c>
      <c r="U217" t="s">
        <v>39</v>
      </c>
      <c r="V217" s="5">
        <f>data[[#This Row],[PriceUSD]]*data[[#This Row],[Quantity]]</f>
        <v>35.659999999999997</v>
      </c>
      <c r="W217" s="7">
        <f>data[[#This Row],[OrderDate]] + TIME(VALUE(LEFT(data[[#This Row],[OrderTime]],2)), VALUE(RIGHT(data[[#This Row],[OrderTime]],2)), 0)</f>
        <v>45508.038888888892</v>
      </c>
      <c r="X217" s="7">
        <f>_xlfn.MINIFS(data[OrderDateTime], data[CustomerName], data[[#This Row],[CustomerName]])</f>
        <v>45508.038888888892</v>
      </c>
      <c r="Y217" t="str">
        <f>IF(data[[#This Row],[OrderDateTime]]=data[[#This Row],[FirstOrderDateTime]], "New", "Returning")</f>
        <v>New</v>
      </c>
      <c r="Z217" s="7">
        <f>data[[#This Row],[DeliveryDate]] + data[[#This Row],[DeliveryTime]]</f>
        <v>45508.693055555559</v>
      </c>
      <c r="AA217" s="7">
        <f>data[[#This Row],[OrderDateTime]] + 1</f>
        <v>45509.038888888892</v>
      </c>
      <c r="AB217" s="7" t="str">
        <f>IF(data[[#This Row],[DeliveryDateTime]] &lt;= data[[#This Row],[SLADue]], "On Time", "Late")</f>
        <v>On Time</v>
      </c>
    </row>
    <row r="218" spans="1:28" x14ac:dyDescent="0.2">
      <c r="A218" t="s">
        <v>526</v>
      </c>
      <c r="B218" t="s">
        <v>19</v>
      </c>
      <c r="C218" t="s">
        <v>41</v>
      </c>
      <c r="D218" t="s">
        <v>42</v>
      </c>
      <c r="E218" s="5">
        <v>36.409999999999997</v>
      </c>
      <c r="F218" t="s">
        <v>182</v>
      </c>
      <c r="G218">
        <v>1</v>
      </c>
      <c r="H218" s="1">
        <v>45732</v>
      </c>
      <c r="I218" s="1" t="str">
        <f>TEXT(data[[#This Row],[OrderDate]],"mmm")</f>
        <v>Mar</v>
      </c>
      <c r="J218" s="6">
        <v>0.43888888888888888</v>
      </c>
      <c r="K218" s="6" t="str">
        <f>TEXT(data[[#This Row],[OrderTime]],"h")</f>
        <v>10</v>
      </c>
      <c r="L218" s="1">
        <v>45732</v>
      </c>
      <c r="M218" s="6">
        <v>0.56388888888888888</v>
      </c>
      <c r="N218" t="s">
        <v>238</v>
      </c>
      <c r="O218" t="s">
        <v>527</v>
      </c>
      <c r="P218" t="s">
        <v>36</v>
      </c>
      <c r="Q218" t="s">
        <v>53</v>
      </c>
      <c r="R218" t="s">
        <v>46</v>
      </c>
      <c r="S218" t="s">
        <v>47</v>
      </c>
      <c r="T218" t="s">
        <v>38</v>
      </c>
      <c r="U218" t="s">
        <v>39</v>
      </c>
      <c r="V218" s="5">
        <f>data[[#This Row],[PriceUSD]]*data[[#This Row],[Quantity]]</f>
        <v>36.409999999999997</v>
      </c>
      <c r="W218" s="7">
        <f>data[[#This Row],[OrderDate]] + TIME(VALUE(LEFT(data[[#This Row],[OrderTime]],2)), VALUE(RIGHT(data[[#This Row],[OrderTime]],2)), 0)</f>
        <v>45732.061805555553</v>
      </c>
      <c r="X218" s="7">
        <f>_xlfn.MINIFS(data[OrderDateTime], data[CustomerName], data[[#This Row],[CustomerName]])</f>
        <v>45525.046527777777</v>
      </c>
      <c r="Y218" t="str">
        <f>IF(data[[#This Row],[OrderDateTime]]=data[[#This Row],[FirstOrderDateTime]], "New", "Returning")</f>
        <v>Returning</v>
      </c>
      <c r="Z218" s="7">
        <f>data[[#This Row],[DeliveryDate]] + data[[#This Row],[DeliveryTime]]</f>
        <v>45732.563888888886</v>
      </c>
      <c r="AA218" s="7">
        <f>data[[#This Row],[OrderDateTime]] + 1</f>
        <v>45733.061805555553</v>
      </c>
      <c r="AB218" s="7" t="str">
        <f>IF(data[[#This Row],[DeliveryDateTime]] &lt;= data[[#This Row],[SLADue]], "On Time", "Late")</f>
        <v>On Time</v>
      </c>
    </row>
    <row r="219" spans="1:28" x14ac:dyDescent="0.2">
      <c r="A219" t="s">
        <v>528</v>
      </c>
      <c r="B219" t="s">
        <v>19</v>
      </c>
      <c r="C219" t="s">
        <v>258</v>
      </c>
      <c r="D219" t="s">
        <v>259</v>
      </c>
      <c r="E219" s="5">
        <v>128.31</v>
      </c>
      <c r="F219" t="s">
        <v>51</v>
      </c>
      <c r="G219">
        <v>1</v>
      </c>
      <c r="H219" s="1">
        <v>45851</v>
      </c>
      <c r="I219" s="1" t="str">
        <f>TEXT(data[[#This Row],[OrderDate]],"mmm")</f>
        <v>Jul</v>
      </c>
      <c r="J219" s="6">
        <v>0.71666666666666667</v>
      </c>
      <c r="K219" s="6" t="str">
        <f>TEXT(data[[#This Row],[OrderTime]],"h")</f>
        <v>17</v>
      </c>
      <c r="L219" s="1">
        <v>45852</v>
      </c>
      <c r="M219" s="6">
        <v>0.61527777777777781</v>
      </c>
      <c r="N219" t="s">
        <v>233</v>
      </c>
      <c r="O219" t="s">
        <v>283</v>
      </c>
      <c r="P219" t="s">
        <v>234</v>
      </c>
      <c r="Q219" t="s">
        <v>53</v>
      </c>
      <c r="R219" t="s">
        <v>261</v>
      </c>
      <c r="S219" t="s">
        <v>28</v>
      </c>
      <c r="T219" t="s">
        <v>29</v>
      </c>
      <c r="U219" t="s">
        <v>39</v>
      </c>
      <c r="V219" s="5">
        <f>data[[#This Row],[PriceUSD]]*data[[#This Row],[Quantity]]</f>
        <v>128.31</v>
      </c>
      <c r="W219" s="7">
        <f>data[[#This Row],[OrderDate]] + TIME(VALUE(LEFT(data[[#This Row],[OrderTime]],2)), VALUE(RIGHT(data[[#This Row],[OrderTime]],2)), 0)</f>
        <v>45851.046527777777</v>
      </c>
      <c r="X219" s="7">
        <f>_xlfn.MINIFS(data[OrderDateTime], data[CustomerName], data[[#This Row],[CustomerName]])</f>
        <v>45523.030555555553</v>
      </c>
      <c r="Y219" t="str">
        <f>IF(data[[#This Row],[OrderDateTime]]=data[[#This Row],[FirstOrderDateTime]], "New", "Returning")</f>
        <v>Returning</v>
      </c>
      <c r="Z219" s="7">
        <f>data[[#This Row],[DeliveryDate]] + data[[#This Row],[DeliveryTime]]</f>
        <v>45852.615277777775</v>
      </c>
      <c r="AA219" s="7">
        <f>data[[#This Row],[OrderDateTime]] + 1</f>
        <v>45852.046527777777</v>
      </c>
      <c r="AB219" s="7" t="str">
        <f>IF(data[[#This Row],[DeliveryDateTime]] &lt;= data[[#This Row],[SLADue]], "On Time", "Late")</f>
        <v>Late</v>
      </c>
    </row>
    <row r="220" spans="1:28" x14ac:dyDescent="0.2">
      <c r="A220" t="s">
        <v>529</v>
      </c>
      <c r="B220" t="s">
        <v>19</v>
      </c>
      <c r="C220" t="s">
        <v>391</v>
      </c>
      <c r="D220" t="s">
        <v>392</v>
      </c>
      <c r="E220" s="5">
        <v>16.27</v>
      </c>
      <c r="F220" t="s">
        <v>43</v>
      </c>
      <c r="G220">
        <v>3</v>
      </c>
      <c r="H220" s="1">
        <v>45731</v>
      </c>
      <c r="I220" s="1" t="str">
        <f>TEXT(data[[#This Row],[OrderDate]],"mmm")</f>
        <v>Mar</v>
      </c>
      <c r="J220" s="6">
        <v>0.77500000000000002</v>
      </c>
      <c r="K220" s="6" t="str">
        <f>TEXT(data[[#This Row],[OrderTime]],"h")</f>
        <v>18</v>
      </c>
      <c r="L220" s="1">
        <v>45732</v>
      </c>
      <c r="M220" s="6">
        <v>0.83194444444444449</v>
      </c>
      <c r="N220" t="s">
        <v>103</v>
      </c>
      <c r="O220" t="s">
        <v>530</v>
      </c>
      <c r="P220" t="s">
        <v>77</v>
      </c>
      <c r="Q220" t="s">
        <v>53</v>
      </c>
      <c r="R220" t="s">
        <v>394</v>
      </c>
      <c r="S220" t="s">
        <v>28</v>
      </c>
      <c r="T220" t="s">
        <v>59</v>
      </c>
      <c r="U220" t="s">
        <v>30</v>
      </c>
      <c r="V220" s="5">
        <f>data[[#This Row],[PriceUSD]]*data[[#This Row],[Quantity]]</f>
        <v>48.81</v>
      </c>
      <c r="W220" s="7">
        <f>data[[#This Row],[OrderDate]] + TIME(VALUE(LEFT(data[[#This Row],[OrderTime]],2)), VALUE(RIGHT(data[[#This Row],[OrderTime]],2)), 0)</f>
        <v>45731.052083333336</v>
      </c>
      <c r="X220" s="7">
        <f>_xlfn.MINIFS(data[OrderDateTime], data[CustomerName], data[[#This Row],[CustomerName]])</f>
        <v>45577.030555555553</v>
      </c>
      <c r="Y220" t="str">
        <f>IF(data[[#This Row],[OrderDateTime]]=data[[#This Row],[FirstOrderDateTime]], "New", "Returning")</f>
        <v>Returning</v>
      </c>
      <c r="Z220" s="7">
        <f>data[[#This Row],[DeliveryDate]] + data[[#This Row],[DeliveryTime]]</f>
        <v>45732.831944444442</v>
      </c>
      <c r="AA220" s="7">
        <f>data[[#This Row],[OrderDateTime]] + 1</f>
        <v>45732.052083333336</v>
      </c>
      <c r="AB220" s="7" t="str">
        <f>IF(data[[#This Row],[DeliveryDateTime]] &lt;= data[[#This Row],[SLADue]], "On Time", "Late")</f>
        <v>Late</v>
      </c>
    </row>
    <row r="221" spans="1:28" x14ac:dyDescent="0.2">
      <c r="A221" t="s">
        <v>531</v>
      </c>
      <c r="B221" t="s">
        <v>19</v>
      </c>
      <c r="C221" t="s">
        <v>126</v>
      </c>
      <c r="D221" t="s">
        <v>127</v>
      </c>
      <c r="E221" s="5">
        <v>21.41</v>
      </c>
      <c r="F221" t="s">
        <v>87</v>
      </c>
      <c r="G221">
        <v>2</v>
      </c>
      <c r="H221" s="1">
        <v>45543</v>
      </c>
      <c r="I221" s="1" t="str">
        <f>TEXT(data[[#This Row],[OrderDate]],"mmm")</f>
        <v>Sep</v>
      </c>
      <c r="J221" s="6">
        <v>0.57430555555555551</v>
      </c>
      <c r="K221" s="6" t="str">
        <f>TEXT(data[[#This Row],[OrderTime]],"h")</f>
        <v>13</v>
      </c>
      <c r="L221" s="1">
        <v>45543</v>
      </c>
      <c r="M221" s="6">
        <v>0.74097222222222225</v>
      </c>
      <c r="N221" t="s">
        <v>178</v>
      </c>
      <c r="O221" t="s">
        <v>532</v>
      </c>
      <c r="P221" t="s">
        <v>180</v>
      </c>
      <c r="Q221" t="s">
        <v>26</v>
      </c>
      <c r="R221" t="s">
        <v>129</v>
      </c>
      <c r="S221" t="s">
        <v>47</v>
      </c>
      <c r="T221" t="s">
        <v>38</v>
      </c>
      <c r="U221" t="s">
        <v>39</v>
      </c>
      <c r="V221" s="5">
        <f>data[[#This Row],[PriceUSD]]*data[[#This Row],[Quantity]]</f>
        <v>42.82</v>
      </c>
      <c r="W221" s="7">
        <f>data[[#This Row],[OrderDate]] + TIME(VALUE(LEFT(data[[#This Row],[OrderTime]],2)), VALUE(RIGHT(data[[#This Row],[OrderTime]],2)), 0)</f>
        <v>45543.038888888892</v>
      </c>
      <c r="X221" s="7">
        <f>_xlfn.MINIFS(data[OrderDateTime], data[CustomerName], data[[#This Row],[CustomerName]])</f>
        <v>45543.038888888892</v>
      </c>
      <c r="Y221" t="str">
        <f>IF(data[[#This Row],[OrderDateTime]]=data[[#This Row],[FirstOrderDateTime]], "New", "Returning")</f>
        <v>New</v>
      </c>
      <c r="Z221" s="7">
        <f>data[[#This Row],[DeliveryDate]] + data[[#This Row],[DeliveryTime]]</f>
        <v>45543.740972222222</v>
      </c>
      <c r="AA221" s="7">
        <f>data[[#This Row],[OrderDateTime]] + 1</f>
        <v>45544.038888888892</v>
      </c>
      <c r="AB221" s="7" t="str">
        <f>IF(data[[#This Row],[DeliveryDateTime]] &lt;= data[[#This Row],[SLADue]], "On Time", "Late")</f>
        <v>On Time</v>
      </c>
    </row>
    <row r="222" spans="1:28" x14ac:dyDescent="0.2">
      <c r="A222" t="s">
        <v>533</v>
      </c>
      <c r="B222" t="s">
        <v>19</v>
      </c>
      <c r="C222" t="s">
        <v>126</v>
      </c>
      <c r="D222" t="s">
        <v>127</v>
      </c>
      <c r="E222" s="5">
        <v>21.16</v>
      </c>
      <c r="F222" t="s">
        <v>138</v>
      </c>
      <c r="G222">
        <v>1</v>
      </c>
      <c r="H222" s="1">
        <v>45688</v>
      </c>
      <c r="I222" s="1" t="str">
        <f>TEXT(data[[#This Row],[OrderDate]],"mmm")</f>
        <v>Jan</v>
      </c>
      <c r="J222" s="6">
        <v>0.44444444444444442</v>
      </c>
      <c r="K222" s="6" t="str">
        <f>TEXT(data[[#This Row],[OrderTime]],"h")</f>
        <v>10</v>
      </c>
      <c r="L222" s="1">
        <v>45689</v>
      </c>
      <c r="M222" s="6">
        <v>0.56944444444444442</v>
      </c>
      <c r="N222" t="s">
        <v>148</v>
      </c>
      <c r="O222" t="s">
        <v>166</v>
      </c>
      <c r="P222" t="s">
        <v>25</v>
      </c>
      <c r="Q222" t="s">
        <v>53</v>
      </c>
      <c r="R222" t="s">
        <v>129</v>
      </c>
      <c r="S222" t="s">
        <v>28</v>
      </c>
      <c r="T222" t="s">
        <v>29</v>
      </c>
      <c r="U222" t="s">
        <v>67</v>
      </c>
      <c r="V222" s="5">
        <f>data[[#This Row],[PriceUSD]]*data[[#This Row],[Quantity]]</f>
        <v>21.16</v>
      </c>
      <c r="W222" s="7">
        <f>data[[#This Row],[OrderDate]] + TIME(VALUE(LEFT(data[[#This Row],[OrderTime]],2)), VALUE(RIGHT(data[[#This Row],[OrderTime]],2)), 0)</f>
        <v>45688.030555555553</v>
      </c>
      <c r="X222" s="7">
        <f>_xlfn.MINIFS(data[OrderDateTime], data[CustomerName], data[[#This Row],[CustomerName]])</f>
        <v>45531.038888888892</v>
      </c>
      <c r="Y222" t="str">
        <f>IF(data[[#This Row],[OrderDateTime]]=data[[#This Row],[FirstOrderDateTime]], "New", "Returning")</f>
        <v>Returning</v>
      </c>
      <c r="Z222" s="7">
        <f>data[[#This Row],[DeliveryDate]] + data[[#This Row],[DeliveryTime]]</f>
        <v>45689.569444444445</v>
      </c>
      <c r="AA222" s="7">
        <f>data[[#This Row],[OrderDateTime]] + 1</f>
        <v>45689.030555555553</v>
      </c>
      <c r="AB222" s="7" t="str">
        <f>IF(data[[#This Row],[DeliveryDateTime]] &lt;= data[[#This Row],[SLADue]], "On Time", "Late")</f>
        <v>Late</v>
      </c>
    </row>
    <row r="223" spans="1:28" x14ac:dyDescent="0.2">
      <c r="A223" t="s">
        <v>534</v>
      </c>
      <c r="B223" t="s">
        <v>19</v>
      </c>
      <c r="C223" t="s">
        <v>258</v>
      </c>
      <c r="D223" t="s">
        <v>259</v>
      </c>
      <c r="E223" s="5">
        <v>113.73</v>
      </c>
      <c r="F223" t="s">
        <v>51</v>
      </c>
      <c r="G223">
        <v>1</v>
      </c>
      <c r="H223" s="1">
        <v>45852</v>
      </c>
      <c r="I223" s="1" t="str">
        <f>TEXT(data[[#This Row],[OrderDate]],"mmm")</f>
        <v>Jul</v>
      </c>
      <c r="J223" s="6">
        <v>0.85347222222222219</v>
      </c>
      <c r="K223" s="6" t="str">
        <f>TEXT(data[[#This Row],[OrderTime]],"h")</f>
        <v>20</v>
      </c>
      <c r="L223" s="1">
        <v>45853</v>
      </c>
      <c r="M223" s="6">
        <v>0.89513888888888893</v>
      </c>
      <c r="N223" t="s">
        <v>145</v>
      </c>
      <c r="O223" t="s">
        <v>535</v>
      </c>
      <c r="P223" t="s">
        <v>77</v>
      </c>
      <c r="Q223" t="s">
        <v>26</v>
      </c>
      <c r="R223" t="s">
        <v>261</v>
      </c>
      <c r="S223" t="s">
        <v>28</v>
      </c>
      <c r="T223" t="s">
        <v>136</v>
      </c>
      <c r="U223" t="s">
        <v>30</v>
      </c>
      <c r="V223" s="5">
        <f>data[[#This Row],[PriceUSD]]*data[[#This Row],[Quantity]]</f>
        <v>113.73</v>
      </c>
      <c r="W223" s="7">
        <f>data[[#This Row],[OrderDate]] + TIME(VALUE(LEFT(data[[#This Row],[OrderTime]],2)), VALUE(RIGHT(data[[#This Row],[OrderTime]],2)), 0)</f>
        <v>45852.015277777777</v>
      </c>
      <c r="X223" s="7">
        <f>_xlfn.MINIFS(data[OrderDateTime], data[CustomerName], data[[#This Row],[CustomerName]])</f>
        <v>45657.054166666669</v>
      </c>
      <c r="Y223" t="str">
        <f>IF(data[[#This Row],[OrderDateTime]]=data[[#This Row],[FirstOrderDateTime]], "New", "Returning")</f>
        <v>Returning</v>
      </c>
      <c r="Z223" s="7">
        <f>data[[#This Row],[DeliveryDate]] + data[[#This Row],[DeliveryTime]]</f>
        <v>45853.895138888889</v>
      </c>
      <c r="AA223" s="7">
        <f>data[[#This Row],[OrderDateTime]] + 1</f>
        <v>45853.015277777777</v>
      </c>
      <c r="AB223" s="7" t="str">
        <f>IF(data[[#This Row],[DeliveryDateTime]] &lt;= data[[#This Row],[SLADue]], "On Time", "Late")</f>
        <v>Late</v>
      </c>
    </row>
    <row r="224" spans="1:28" x14ac:dyDescent="0.2">
      <c r="A224" t="s">
        <v>536</v>
      </c>
      <c r="B224" t="s">
        <v>19</v>
      </c>
      <c r="C224" t="s">
        <v>69</v>
      </c>
      <c r="D224" t="s">
        <v>70</v>
      </c>
      <c r="E224" s="5">
        <v>62.77</v>
      </c>
      <c r="F224" t="s">
        <v>43</v>
      </c>
      <c r="G224">
        <v>1</v>
      </c>
      <c r="H224" s="1">
        <v>45566</v>
      </c>
      <c r="I224" s="1" t="str">
        <f>TEXT(data[[#This Row],[OrderDate]],"mmm")</f>
        <v>Oct</v>
      </c>
      <c r="J224" s="6">
        <v>0.6166666666666667</v>
      </c>
      <c r="K224" s="6" t="str">
        <f>TEXT(data[[#This Row],[OrderTime]],"h")</f>
        <v>14</v>
      </c>
      <c r="L224" s="1">
        <v>45566</v>
      </c>
      <c r="M224" s="6">
        <v>0.8666666666666667</v>
      </c>
      <c r="N224" t="s">
        <v>123</v>
      </c>
      <c r="O224" t="s">
        <v>537</v>
      </c>
      <c r="P224" t="s">
        <v>36</v>
      </c>
      <c r="Q224" t="s">
        <v>53</v>
      </c>
      <c r="R224" t="s">
        <v>37</v>
      </c>
      <c r="S224" t="s">
        <v>47</v>
      </c>
      <c r="T224" t="s">
        <v>59</v>
      </c>
      <c r="U224" t="s">
        <v>39</v>
      </c>
      <c r="V224" s="5">
        <f>data[[#This Row],[PriceUSD]]*data[[#This Row],[Quantity]]</f>
        <v>62.77</v>
      </c>
      <c r="W224" s="7">
        <f>data[[#This Row],[OrderDate]] + TIME(VALUE(LEFT(data[[#This Row],[OrderTime]],2)), VALUE(RIGHT(data[[#This Row],[OrderTime]],2)), 0)</f>
        <v>45566.046527777777</v>
      </c>
      <c r="X224" s="7">
        <f>_xlfn.MINIFS(data[OrderDateTime], data[CustomerName], data[[#This Row],[CustomerName]])</f>
        <v>45527.038888888892</v>
      </c>
      <c r="Y224" t="str">
        <f>IF(data[[#This Row],[OrderDateTime]]=data[[#This Row],[FirstOrderDateTime]], "New", "Returning")</f>
        <v>Returning</v>
      </c>
      <c r="Z224" s="7">
        <f>data[[#This Row],[DeliveryDate]] + data[[#This Row],[DeliveryTime]]</f>
        <v>45566.866666666669</v>
      </c>
      <c r="AA224" s="7">
        <f>data[[#This Row],[OrderDateTime]] + 1</f>
        <v>45567.046527777777</v>
      </c>
      <c r="AB224" s="7" t="str">
        <f>IF(data[[#This Row],[DeliveryDateTime]] &lt;= data[[#This Row],[SLADue]], "On Time", "Late")</f>
        <v>On Time</v>
      </c>
    </row>
    <row r="225" spans="1:28" x14ac:dyDescent="0.2">
      <c r="A225" t="s">
        <v>538</v>
      </c>
      <c r="B225" t="s">
        <v>19</v>
      </c>
      <c r="C225" t="s">
        <v>110</v>
      </c>
      <c r="D225" t="s">
        <v>111</v>
      </c>
      <c r="E225" s="5">
        <v>12.39</v>
      </c>
      <c r="F225" t="s">
        <v>71</v>
      </c>
      <c r="G225">
        <v>1</v>
      </c>
      <c r="H225" s="1">
        <v>45711</v>
      </c>
      <c r="I225" s="1" t="str">
        <f>TEXT(data[[#This Row],[OrderDate]],"mmm")</f>
        <v>Feb</v>
      </c>
      <c r="J225" s="6">
        <v>0.40486111111111112</v>
      </c>
      <c r="K225" s="6" t="str">
        <f>TEXT(data[[#This Row],[OrderTime]],"h")</f>
        <v>9</v>
      </c>
      <c r="L225" s="1">
        <v>45711</v>
      </c>
      <c r="M225" s="6">
        <v>0.69652777777777775</v>
      </c>
      <c r="N225" t="s">
        <v>57</v>
      </c>
      <c r="O225" t="s">
        <v>539</v>
      </c>
      <c r="P225" t="s">
        <v>25</v>
      </c>
      <c r="Q225" t="s">
        <v>53</v>
      </c>
      <c r="R225" t="s">
        <v>114</v>
      </c>
      <c r="S225" t="s">
        <v>47</v>
      </c>
      <c r="T225" t="s">
        <v>29</v>
      </c>
      <c r="U225" t="s">
        <v>30</v>
      </c>
      <c r="V225" s="5">
        <f>data[[#This Row],[PriceUSD]]*data[[#This Row],[Quantity]]</f>
        <v>12.39</v>
      </c>
      <c r="W225" s="7">
        <f>data[[#This Row],[OrderDate]] + TIME(VALUE(LEFT(data[[#This Row],[OrderTime]],2)), VALUE(RIGHT(data[[#This Row],[OrderTime]],2)), 0)</f>
        <v>45711.007638888892</v>
      </c>
      <c r="X225" s="7">
        <f>_xlfn.MINIFS(data[OrderDateTime], data[CustomerName], data[[#This Row],[CustomerName]])</f>
        <v>45554.038888888892</v>
      </c>
      <c r="Y225" t="str">
        <f>IF(data[[#This Row],[OrderDateTime]]=data[[#This Row],[FirstOrderDateTime]], "New", "Returning")</f>
        <v>Returning</v>
      </c>
      <c r="Z225" s="7">
        <f>data[[#This Row],[DeliveryDate]] + data[[#This Row],[DeliveryTime]]</f>
        <v>45711.696527777778</v>
      </c>
      <c r="AA225" s="7">
        <f>data[[#This Row],[OrderDateTime]] + 1</f>
        <v>45712.007638888892</v>
      </c>
      <c r="AB225" s="7" t="str">
        <f>IF(data[[#This Row],[DeliveryDateTime]] &lt;= data[[#This Row],[SLADue]], "On Time", "Late")</f>
        <v>On Time</v>
      </c>
    </row>
    <row r="226" spans="1:28" x14ac:dyDescent="0.2">
      <c r="A226" t="s">
        <v>540</v>
      </c>
      <c r="B226" t="s">
        <v>19</v>
      </c>
      <c r="C226" t="s">
        <v>69</v>
      </c>
      <c r="D226" t="s">
        <v>70</v>
      </c>
      <c r="E226" s="5">
        <v>49.45</v>
      </c>
      <c r="F226" t="s">
        <v>56</v>
      </c>
      <c r="G226">
        <v>1</v>
      </c>
      <c r="H226" s="1">
        <v>45708</v>
      </c>
      <c r="I226" s="1" t="str">
        <f>TEXT(data[[#This Row],[OrderDate]],"mmm")</f>
        <v>Feb</v>
      </c>
      <c r="J226" s="6">
        <v>0.49722222222222223</v>
      </c>
      <c r="K226" s="6" t="str">
        <f>TEXT(data[[#This Row],[OrderTime]],"h")</f>
        <v>11</v>
      </c>
      <c r="L226" s="1">
        <v>45708</v>
      </c>
      <c r="M226" s="6">
        <v>0.74722222222222223</v>
      </c>
      <c r="N226" t="s">
        <v>88</v>
      </c>
      <c r="O226" t="s">
        <v>541</v>
      </c>
      <c r="P226" t="s">
        <v>25</v>
      </c>
      <c r="Q226" t="s">
        <v>53</v>
      </c>
      <c r="R226" t="s">
        <v>37</v>
      </c>
      <c r="S226" t="s">
        <v>47</v>
      </c>
      <c r="T226" t="s">
        <v>29</v>
      </c>
      <c r="U226" t="s">
        <v>30</v>
      </c>
      <c r="V226" s="5">
        <f>data[[#This Row],[PriceUSD]]*data[[#This Row],[Quantity]]</f>
        <v>49.45</v>
      </c>
      <c r="W226" s="7">
        <f>data[[#This Row],[OrderDate]] + TIME(VALUE(LEFT(data[[#This Row],[OrderTime]],2)), VALUE(RIGHT(data[[#This Row],[OrderTime]],2)), 0)</f>
        <v>45708.015277777777</v>
      </c>
      <c r="X226" s="7">
        <f>_xlfn.MINIFS(data[OrderDateTime], data[CustomerName], data[[#This Row],[CustomerName]])</f>
        <v>45520.017361111109</v>
      </c>
      <c r="Y226" t="str">
        <f>IF(data[[#This Row],[OrderDateTime]]=data[[#This Row],[FirstOrderDateTime]], "New", "Returning")</f>
        <v>Returning</v>
      </c>
      <c r="Z226" s="7">
        <f>data[[#This Row],[DeliveryDate]] + data[[#This Row],[DeliveryTime]]</f>
        <v>45708.74722222222</v>
      </c>
      <c r="AA226" s="7">
        <f>data[[#This Row],[OrderDateTime]] + 1</f>
        <v>45709.015277777777</v>
      </c>
      <c r="AB226" s="7" t="str">
        <f>IF(data[[#This Row],[DeliveryDateTime]] &lt;= data[[#This Row],[SLADue]], "On Time", "Late")</f>
        <v>On Time</v>
      </c>
    </row>
    <row r="227" spans="1:28" x14ac:dyDescent="0.2">
      <c r="A227" t="s">
        <v>542</v>
      </c>
      <c r="B227" t="s">
        <v>19</v>
      </c>
      <c r="C227" t="s">
        <v>110</v>
      </c>
      <c r="D227" t="s">
        <v>111</v>
      </c>
      <c r="E227" s="5">
        <v>12.88</v>
      </c>
      <c r="F227" t="s">
        <v>71</v>
      </c>
      <c r="G227">
        <v>1</v>
      </c>
      <c r="H227" s="1">
        <v>45647</v>
      </c>
      <c r="I227" s="1" t="str">
        <f>TEXT(data[[#This Row],[OrderDate]],"mmm")</f>
        <v>Dec</v>
      </c>
      <c r="J227" s="6">
        <v>0.78472222222222221</v>
      </c>
      <c r="K227" s="6" t="str">
        <f>TEXT(data[[#This Row],[OrderTime]],"h")</f>
        <v>18</v>
      </c>
      <c r="L227" s="1">
        <v>45648</v>
      </c>
      <c r="M227" s="6">
        <v>0.52916666666666667</v>
      </c>
      <c r="N227" t="s">
        <v>175</v>
      </c>
      <c r="O227" t="s">
        <v>104</v>
      </c>
      <c r="P227" t="s">
        <v>25</v>
      </c>
      <c r="Q227" t="s">
        <v>26</v>
      </c>
      <c r="R227" t="s">
        <v>114</v>
      </c>
      <c r="S227" t="s">
        <v>28</v>
      </c>
      <c r="T227" t="s">
        <v>29</v>
      </c>
      <c r="U227" t="s">
        <v>30</v>
      </c>
      <c r="V227" s="5">
        <f>data[[#This Row],[PriceUSD]]*data[[#This Row],[Quantity]]</f>
        <v>12.88</v>
      </c>
      <c r="W227" s="7">
        <f>data[[#This Row],[OrderDate]] + TIME(VALUE(LEFT(data[[#This Row],[OrderTime]],2)), VALUE(RIGHT(data[[#This Row],[OrderTime]],2)), 0)</f>
        <v>45647.015277777777</v>
      </c>
      <c r="X227" s="7">
        <f>_xlfn.MINIFS(data[OrderDateTime], data[CustomerName], data[[#This Row],[CustomerName]])</f>
        <v>45519.015277777777</v>
      </c>
      <c r="Y227" t="str">
        <f>IF(data[[#This Row],[OrderDateTime]]=data[[#This Row],[FirstOrderDateTime]], "New", "Returning")</f>
        <v>Returning</v>
      </c>
      <c r="Z227" s="7">
        <f>data[[#This Row],[DeliveryDate]] + data[[#This Row],[DeliveryTime]]</f>
        <v>45648.529166666667</v>
      </c>
      <c r="AA227" s="7">
        <f>data[[#This Row],[OrderDateTime]] + 1</f>
        <v>45648.015277777777</v>
      </c>
      <c r="AB227" s="7" t="str">
        <f>IF(data[[#This Row],[DeliveryDateTime]] &lt;= data[[#This Row],[SLADue]], "On Time", "Late")</f>
        <v>Late</v>
      </c>
    </row>
    <row r="228" spans="1:28" x14ac:dyDescent="0.2">
      <c r="A228" t="s">
        <v>543</v>
      </c>
      <c r="B228" t="s">
        <v>19</v>
      </c>
      <c r="C228" t="s">
        <v>92</v>
      </c>
      <c r="D228" t="s">
        <v>93</v>
      </c>
      <c r="E228" s="5">
        <v>92.02</v>
      </c>
      <c r="F228" t="s">
        <v>94</v>
      </c>
      <c r="G228">
        <v>11</v>
      </c>
      <c r="H228" s="1">
        <v>45689</v>
      </c>
      <c r="I228" s="1" t="str">
        <f>TEXT(data[[#This Row],[OrderDate]],"mmm")</f>
        <v>Feb</v>
      </c>
      <c r="J228" s="6">
        <v>0.71736111111111112</v>
      </c>
      <c r="K228" s="6" t="str">
        <f>TEXT(data[[#This Row],[OrderTime]],"h")</f>
        <v>17</v>
      </c>
      <c r="L228" s="1">
        <v>45690</v>
      </c>
      <c r="M228" s="6">
        <v>0.84513888888888888</v>
      </c>
      <c r="N228" t="s">
        <v>44</v>
      </c>
      <c r="O228" t="s">
        <v>140</v>
      </c>
      <c r="P228" t="s">
        <v>25</v>
      </c>
      <c r="Q228" t="s">
        <v>53</v>
      </c>
      <c r="R228" t="s">
        <v>66</v>
      </c>
      <c r="S228" t="s">
        <v>28</v>
      </c>
      <c r="T228" t="s">
        <v>38</v>
      </c>
      <c r="U228" t="s">
        <v>39</v>
      </c>
      <c r="V228" s="5">
        <f>data[[#This Row],[PriceUSD]]*data[[#This Row],[Quantity]]</f>
        <v>1012.2199999999999</v>
      </c>
      <c r="W228" s="7">
        <f>data[[#This Row],[OrderDate]] + TIME(VALUE(LEFT(data[[#This Row],[OrderTime]],2)), VALUE(RIGHT(data[[#This Row],[OrderTime]],2)), 0)</f>
        <v>45689.007638888892</v>
      </c>
      <c r="X228" s="7">
        <f>_xlfn.MINIFS(data[OrderDateTime], data[CustomerName], data[[#This Row],[CustomerName]])</f>
        <v>45545.046527777777</v>
      </c>
      <c r="Y228" t="str">
        <f>IF(data[[#This Row],[OrderDateTime]]=data[[#This Row],[FirstOrderDateTime]], "New", "Returning")</f>
        <v>Returning</v>
      </c>
      <c r="Z228" s="7">
        <f>data[[#This Row],[DeliveryDate]] + data[[#This Row],[DeliveryTime]]</f>
        <v>45690.845138888886</v>
      </c>
      <c r="AA228" s="7">
        <f>data[[#This Row],[OrderDateTime]] + 1</f>
        <v>45690.007638888892</v>
      </c>
      <c r="AB228" s="7" t="str">
        <f>IF(data[[#This Row],[DeliveryDateTime]] &lt;= data[[#This Row],[SLADue]], "On Time", "Late")</f>
        <v>Late</v>
      </c>
    </row>
    <row r="229" spans="1:28" x14ac:dyDescent="0.2">
      <c r="A229" t="s">
        <v>544</v>
      </c>
      <c r="B229" t="s">
        <v>19</v>
      </c>
      <c r="C229" t="s">
        <v>258</v>
      </c>
      <c r="D229" t="s">
        <v>259</v>
      </c>
      <c r="E229" s="5">
        <v>105.41</v>
      </c>
      <c r="F229" t="s">
        <v>51</v>
      </c>
      <c r="G229">
        <v>1</v>
      </c>
      <c r="H229" s="1">
        <v>45551</v>
      </c>
      <c r="I229" s="1" t="str">
        <f>TEXT(data[[#This Row],[OrderDate]],"mmm")</f>
        <v>Sep</v>
      </c>
      <c r="J229" s="6">
        <v>0.49305555555555558</v>
      </c>
      <c r="K229" s="6" t="str">
        <f>TEXT(data[[#This Row],[OrderTime]],"h")</f>
        <v>11</v>
      </c>
      <c r="L229" s="1">
        <v>45551</v>
      </c>
      <c r="M229" s="6">
        <v>0.65972222222222221</v>
      </c>
      <c r="N229" t="s">
        <v>34</v>
      </c>
      <c r="O229" t="s">
        <v>545</v>
      </c>
      <c r="P229" t="s">
        <v>36</v>
      </c>
      <c r="Q229" t="s">
        <v>53</v>
      </c>
      <c r="R229" t="s">
        <v>261</v>
      </c>
      <c r="S229" t="s">
        <v>47</v>
      </c>
      <c r="T229" t="s">
        <v>59</v>
      </c>
      <c r="U229" t="s">
        <v>39</v>
      </c>
      <c r="V229" s="5">
        <f>data[[#This Row],[PriceUSD]]*data[[#This Row],[Quantity]]</f>
        <v>105.41</v>
      </c>
      <c r="W229" s="7">
        <f>data[[#This Row],[OrderDate]] + TIME(VALUE(LEFT(data[[#This Row],[OrderTime]],2)), VALUE(RIGHT(data[[#This Row],[OrderTime]],2)), 0)</f>
        <v>45551.038888888892</v>
      </c>
      <c r="X229" s="7">
        <f>_xlfn.MINIFS(data[OrderDateTime], data[CustomerName], data[[#This Row],[CustomerName]])</f>
        <v>45509.015277777777</v>
      </c>
      <c r="Y229" t="str">
        <f>IF(data[[#This Row],[OrderDateTime]]=data[[#This Row],[FirstOrderDateTime]], "New", "Returning")</f>
        <v>Returning</v>
      </c>
      <c r="Z229" s="7">
        <f>data[[#This Row],[DeliveryDate]] + data[[#This Row],[DeliveryTime]]</f>
        <v>45551.659722222219</v>
      </c>
      <c r="AA229" s="7">
        <f>data[[#This Row],[OrderDateTime]] + 1</f>
        <v>45552.038888888892</v>
      </c>
      <c r="AB229" s="7" t="str">
        <f>IF(data[[#This Row],[DeliveryDateTime]] &lt;= data[[#This Row],[SLADue]], "On Time", "Late")</f>
        <v>On Time</v>
      </c>
    </row>
    <row r="230" spans="1:28" x14ac:dyDescent="0.2">
      <c r="A230" t="s">
        <v>546</v>
      </c>
      <c r="B230" t="s">
        <v>19</v>
      </c>
      <c r="C230" t="s">
        <v>69</v>
      </c>
      <c r="D230" t="s">
        <v>70</v>
      </c>
      <c r="E230" s="5">
        <v>52.87</v>
      </c>
      <c r="F230" t="s">
        <v>71</v>
      </c>
      <c r="G230">
        <v>1</v>
      </c>
      <c r="H230" s="1">
        <v>45692</v>
      </c>
      <c r="I230" s="1" t="str">
        <f>TEXT(data[[#This Row],[OrderDate]],"mmm")</f>
        <v>Feb</v>
      </c>
      <c r="J230" s="6">
        <v>0.45833333333333331</v>
      </c>
      <c r="K230" s="6" t="str">
        <f>TEXT(data[[#This Row],[OrderTime]],"h")</f>
        <v>11</v>
      </c>
      <c r="L230" s="1">
        <v>45692</v>
      </c>
      <c r="M230" s="6">
        <v>0.75</v>
      </c>
      <c r="N230" t="s">
        <v>233</v>
      </c>
      <c r="O230" t="s">
        <v>547</v>
      </c>
      <c r="P230" t="s">
        <v>234</v>
      </c>
      <c r="Q230" t="s">
        <v>26</v>
      </c>
      <c r="R230" t="s">
        <v>37</v>
      </c>
      <c r="S230" t="s">
        <v>47</v>
      </c>
      <c r="T230" t="s">
        <v>143</v>
      </c>
      <c r="U230" t="s">
        <v>30</v>
      </c>
      <c r="V230" s="5">
        <f>data[[#This Row],[PriceUSD]]*data[[#This Row],[Quantity]]</f>
        <v>52.87</v>
      </c>
      <c r="W230" s="7">
        <f>data[[#This Row],[OrderDate]] + TIME(VALUE(LEFT(data[[#This Row],[OrderTime]],2)), VALUE(RIGHT(data[[#This Row],[OrderTime]],2)), 0)</f>
        <v>45692.022916666669</v>
      </c>
      <c r="X230" s="7">
        <f>_xlfn.MINIFS(data[OrderDateTime], data[CustomerName], data[[#This Row],[CustomerName]])</f>
        <v>45506.022916666669</v>
      </c>
      <c r="Y230" t="str">
        <f>IF(data[[#This Row],[OrderDateTime]]=data[[#This Row],[FirstOrderDateTime]], "New", "Returning")</f>
        <v>Returning</v>
      </c>
      <c r="Z230" s="7">
        <f>data[[#This Row],[DeliveryDate]] + data[[#This Row],[DeliveryTime]]</f>
        <v>45692.75</v>
      </c>
      <c r="AA230" s="7">
        <f>data[[#This Row],[OrderDateTime]] + 1</f>
        <v>45693.022916666669</v>
      </c>
      <c r="AB230" s="7" t="str">
        <f>IF(data[[#This Row],[DeliveryDateTime]] &lt;= data[[#This Row],[SLADue]], "On Time", "Late")</f>
        <v>On Time</v>
      </c>
    </row>
    <row r="231" spans="1:28" x14ac:dyDescent="0.2">
      <c r="A231" t="s">
        <v>548</v>
      </c>
      <c r="B231" t="s">
        <v>19</v>
      </c>
      <c r="C231" t="s">
        <v>49</v>
      </c>
      <c r="D231" t="s">
        <v>50</v>
      </c>
      <c r="E231" s="5">
        <v>33.04</v>
      </c>
      <c r="F231" t="s">
        <v>74</v>
      </c>
      <c r="G231">
        <v>1</v>
      </c>
      <c r="H231" s="1">
        <v>45524</v>
      </c>
      <c r="I231" s="1" t="str">
        <f>TEXT(data[[#This Row],[OrderDate]],"mmm")</f>
        <v>Aug</v>
      </c>
      <c r="J231" s="6">
        <v>0.42430555555555555</v>
      </c>
      <c r="K231" s="6" t="str">
        <f>TEXT(data[[#This Row],[OrderTime]],"h")</f>
        <v>10</v>
      </c>
      <c r="L231" s="1">
        <v>45524</v>
      </c>
      <c r="M231" s="6">
        <v>0.5493055555555556</v>
      </c>
      <c r="N231" t="s">
        <v>57</v>
      </c>
      <c r="O231" t="s">
        <v>435</v>
      </c>
      <c r="P231" t="s">
        <v>25</v>
      </c>
      <c r="Q231" t="s">
        <v>26</v>
      </c>
      <c r="R231" t="s">
        <v>54</v>
      </c>
      <c r="S231" t="s">
        <v>47</v>
      </c>
      <c r="T231" t="s">
        <v>29</v>
      </c>
      <c r="U231" t="s">
        <v>39</v>
      </c>
      <c r="V231" s="5">
        <f>data[[#This Row],[PriceUSD]]*data[[#This Row],[Quantity]]</f>
        <v>33.04</v>
      </c>
      <c r="W231" s="7">
        <f>data[[#This Row],[OrderDate]] + TIME(VALUE(LEFT(data[[#This Row],[OrderTime]],2)), VALUE(RIGHT(data[[#This Row],[OrderTime]],2)), 0)</f>
        <v>45524.038888888892</v>
      </c>
      <c r="X231" s="7">
        <f>_xlfn.MINIFS(data[OrderDateTime], data[CustomerName], data[[#This Row],[CustomerName]])</f>
        <v>45524.038888888892</v>
      </c>
      <c r="Y231" t="str">
        <f>IF(data[[#This Row],[OrderDateTime]]=data[[#This Row],[FirstOrderDateTime]], "New", "Returning")</f>
        <v>New</v>
      </c>
      <c r="Z231" s="7">
        <f>data[[#This Row],[DeliveryDate]] + data[[#This Row],[DeliveryTime]]</f>
        <v>45524.549305555556</v>
      </c>
      <c r="AA231" s="7">
        <f>data[[#This Row],[OrderDateTime]] + 1</f>
        <v>45525.038888888892</v>
      </c>
      <c r="AB231" s="7" t="str">
        <f>IF(data[[#This Row],[DeliveryDateTime]] &lt;= data[[#This Row],[SLADue]], "On Time", "Late")</f>
        <v>On Time</v>
      </c>
    </row>
    <row r="232" spans="1:28" x14ac:dyDescent="0.2">
      <c r="A232" t="s">
        <v>549</v>
      </c>
      <c r="B232" t="s">
        <v>19</v>
      </c>
      <c r="C232" t="s">
        <v>69</v>
      </c>
      <c r="D232" t="s">
        <v>70</v>
      </c>
      <c r="E232" s="5">
        <v>51.89</v>
      </c>
      <c r="F232" t="s">
        <v>43</v>
      </c>
      <c r="G232">
        <v>1</v>
      </c>
      <c r="H232" s="1">
        <v>45846</v>
      </c>
      <c r="I232" s="1" t="str">
        <f>TEXT(data[[#This Row],[OrderDate]],"mmm")</f>
        <v>Jul</v>
      </c>
      <c r="J232" s="6">
        <v>0.76597222222222228</v>
      </c>
      <c r="K232" s="6" t="str">
        <f>TEXT(data[[#This Row],[OrderTime]],"h")</f>
        <v>18</v>
      </c>
      <c r="L232" s="1">
        <v>45847</v>
      </c>
      <c r="M232" s="6">
        <v>0.89097222222222228</v>
      </c>
      <c r="N232" t="s">
        <v>44</v>
      </c>
      <c r="O232" t="s">
        <v>550</v>
      </c>
      <c r="P232" t="s">
        <v>25</v>
      </c>
      <c r="Q232" t="s">
        <v>26</v>
      </c>
      <c r="R232" t="s">
        <v>37</v>
      </c>
      <c r="S232" t="s">
        <v>28</v>
      </c>
      <c r="T232" t="s">
        <v>106</v>
      </c>
      <c r="U232" t="s">
        <v>30</v>
      </c>
      <c r="V232" s="5">
        <f>data[[#This Row],[PriceUSD]]*data[[#This Row],[Quantity]]</f>
        <v>51.89</v>
      </c>
      <c r="W232" s="7">
        <f>data[[#This Row],[OrderDate]] + TIME(VALUE(LEFT(data[[#This Row],[OrderTime]],2)), VALUE(RIGHT(data[[#This Row],[OrderTime]],2)), 0)</f>
        <v>45846.015277777777</v>
      </c>
      <c r="X232" s="7">
        <f>_xlfn.MINIFS(data[OrderDateTime], data[CustomerName], data[[#This Row],[CustomerName]])</f>
        <v>45528.054166666669</v>
      </c>
      <c r="Y232" t="str">
        <f>IF(data[[#This Row],[OrderDateTime]]=data[[#This Row],[FirstOrderDateTime]], "New", "Returning")</f>
        <v>Returning</v>
      </c>
      <c r="Z232" s="7">
        <f>data[[#This Row],[DeliveryDate]] + data[[#This Row],[DeliveryTime]]</f>
        <v>45847.890972222223</v>
      </c>
      <c r="AA232" s="7">
        <f>data[[#This Row],[OrderDateTime]] + 1</f>
        <v>45847.015277777777</v>
      </c>
      <c r="AB232" s="7" t="str">
        <f>IF(data[[#This Row],[DeliveryDateTime]] &lt;= data[[#This Row],[SLADue]], "On Time", "Late")</f>
        <v>Late</v>
      </c>
    </row>
    <row r="233" spans="1:28" x14ac:dyDescent="0.2">
      <c r="A233" t="s">
        <v>551</v>
      </c>
      <c r="B233" t="s">
        <v>19</v>
      </c>
      <c r="C233" t="s">
        <v>61</v>
      </c>
      <c r="D233" t="s">
        <v>62</v>
      </c>
      <c r="E233" s="5">
        <v>159.30000000000001</v>
      </c>
      <c r="F233" t="s">
        <v>63</v>
      </c>
      <c r="G233">
        <v>4</v>
      </c>
      <c r="H233" s="1">
        <v>45871</v>
      </c>
      <c r="I233" s="1" t="str">
        <f>TEXT(data[[#This Row],[OrderDate]],"mmm")</f>
        <v>Aug</v>
      </c>
      <c r="J233" s="6">
        <v>0.79583333333333328</v>
      </c>
      <c r="K233" s="6" t="str">
        <f>TEXT(data[[#This Row],[OrderTime]],"h")</f>
        <v>19</v>
      </c>
      <c r="L233" s="1">
        <v>45872</v>
      </c>
      <c r="M233" s="6">
        <v>0.78402777777777777</v>
      </c>
      <c r="N233" t="s">
        <v>292</v>
      </c>
      <c r="O233" t="s">
        <v>552</v>
      </c>
      <c r="P233" t="s">
        <v>77</v>
      </c>
      <c r="Q233" t="s">
        <v>26</v>
      </c>
      <c r="R233" t="s">
        <v>66</v>
      </c>
      <c r="S233" t="s">
        <v>28</v>
      </c>
      <c r="T233" t="s">
        <v>29</v>
      </c>
      <c r="U233" t="s">
        <v>67</v>
      </c>
      <c r="V233" s="5">
        <f>data[[#This Row],[PriceUSD]]*data[[#This Row],[Quantity]]</f>
        <v>637.20000000000005</v>
      </c>
      <c r="W233" s="7">
        <f>data[[#This Row],[OrderDate]] + TIME(VALUE(LEFT(data[[#This Row],[OrderTime]],2)), VALUE(RIGHT(data[[#This Row],[OrderTime]],2)), 0)</f>
        <v>45871.022916666669</v>
      </c>
      <c r="X233" s="7">
        <f>_xlfn.MINIFS(data[OrderDateTime], data[CustomerName], data[[#This Row],[CustomerName]])</f>
        <v>45615.017361111109</v>
      </c>
      <c r="Y233" t="str">
        <f>IF(data[[#This Row],[OrderDateTime]]=data[[#This Row],[FirstOrderDateTime]], "New", "Returning")</f>
        <v>Returning</v>
      </c>
      <c r="Z233" s="7">
        <f>data[[#This Row],[DeliveryDate]] + data[[#This Row],[DeliveryTime]]</f>
        <v>45872.78402777778</v>
      </c>
      <c r="AA233" s="7">
        <f>data[[#This Row],[OrderDateTime]] + 1</f>
        <v>45872.022916666669</v>
      </c>
      <c r="AB233" s="7" t="str">
        <f>IF(data[[#This Row],[DeliveryDateTime]] &lt;= data[[#This Row],[SLADue]], "On Time", "Late")</f>
        <v>Late</v>
      </c>
    </row>
    <row r="234" spans="1:28" x14ac:dyDescent="0.2">
      <c r="A234" t="s">
        <v>553</v>
      </c>
      <c r="B234" t="s">
        <v>19</v>
      </c>
      <c r="C234" t="s">
        <v>69</v>
      </c>
      <c r="D234" t="s">
        <v>70</v>
      </c>
      <c r="E234" s="5">
        <v>50.92</v>
      </c>
      <c r="F234" t="s">
        <v>56</v>
      </c>
      <c r="G234">
        <v>1</v>
      </c>
      <c r="H234" s="1">
        <v>45676</v>
      </c>
      <c r="I234" s="1" t="str">
        <f>TEXT(data[[#This Row],[OrderDate]],"mmm")</f>
        <v>Jan</v>
      </c>
      <c r="J234" s="6">
        <v>0.42777777777777776</v>
      </c>
      <c r="K234" s="6" t="str">
        <f>TEXT(data[[#This Row],[OrderTime]],"h")</f>
        <v>10</v>
      </c>
      <c r="L234" s="1">
        <v>45677</v>
      </c>
      <c r="M234" s="6">
        <v>0.63611111111111107</v>
      </c>
      <c r="N234" t="s">
        <v>292</v>
      </c>
      <c r="O234" t="s">
        <v>554</v>
      </c>
      <c r="P234" t="s">
        <v>77</v>
      </c>
      <c r="Q234" t="s">
        <v>26</v>
      </c>
      <c r="R234" t="s">
        <v>37</v>
      </c>
      <c r="S234" t="s">
        <v>28</v>
      </c>
      <c r="T234" t="s">
        <v>106</v>
      </c>
      <c r="U234" t="s">
        <v>30</v>
      </c>
      <c r="V234" s="5">
        <f>data[[#This Row],[PriceUSD]]*data[[#This Row],[Quantity]]</f>
        <v>50.92</v>
      </c>
      <c r="W234" s="7">
        <f>data[[#This Row],[OrderDate]] + TIME(VALUE(LEFT(data[[#This Row],[OrderTime]],2)), VALUE(RIGHT(data[[#This Row],[OrderTime]],2)), 0)</f>
        <v>45676.054166666669</v>
      </c>
      <c r="X234" s="7">
        <f>_xlfn.MINIFS(data[OrderDateTime], data[CustomerName], data[[#This Row],[CustomerName]])</f>
        <v>45534.052083333336</v>
      </c>
      <c r="Y234" t="str">
        <f>IF(data[[#This Row],[OrderDateTime]]=data[[#This Row],[FirstOrderDateTime]], "New", "Returning")</f>
        <v>Returning</v>
      </c>
      <c r="Z234" s="7">
        <f>data[[#This Row],[DeliveryDate]] + data[[#This Row],[DeliveryTime]]</f>
        <v>45677.636111111111</v>
      </c>
      <c r="AA234" s="7">
        <f>data[[#This Row],[OrderDateTime]] + 1</f>
        <v>45677.054166666669</v>
      </c>
      <c r="AB234" s="7" t="str">
        <f>IF(data[[#This Row],[DeliveryDateTime]] &lt;= data[[#This Row],[SLADue]], "On Time", "Late")</f>
        <v>Late</v>
      </c>
    </row>
    <row r="235" spans="1:28" x14ac:dyDescent="0.2">
      <c r="A235" t="s">
        <v>555</v>
      </c>
      <c r="B235" t="s">
        <v>19</v>
      </c>
      <c r="C235" t="s">
        <v>69</v>
      </c>
      <c r="D235" t="s">
        <v>70</v>
      </c>
      <c r="E235" s="5">
        <v>54.74</v>
      </c>
      <c r="F235" t="s">
        <v>51</v>
      </c>
      <c r="G235">
        <v>2</v>
      </c>
      <c r="H235" s="1">
        <v>45763</v>
      </c>
      <c r="I235" s="1" t="str">
        <f>TEXT(data[[#This Row],[OrderDate]],"mmm")</f>
        <v>Apr</v>
      </c>
      <c r="J235" s="6">
        <v>0.72499999999999998</v>
      </c>
      <c r="K235" s="6" t="str">
        <f>TEXT(data[[#This Row],[OrderTime]],"h")</f>
        <v>17</v>
      </c>
      <c r="L235" s="1">
        <v>45764</v>
      </c>
      <c r="M235" s="6">
        <v>0.85</v>
      </c>
      <c r="N235" t="s">
        <v>64</v>
      </c>
      <c r="O235" t="s">
        <v>556</v>
      </c>
      <c r="P235" t="s">
        <v>25</v>
      </c>
      <c r="Q235" t="s">
        <v>26</v>
      </c>
      <c r="R235" t="s">
        <v>37</v>
      </c>
      <c r="S235" t="s">
        <v>28</v>
      </c>
      <c r="T235" t="s">
        <v>38</v>
      </c>
      <c r="U235" t="s">
        <v>30</v>
      </c>
      <c r="V235" s="5">
        <f>data[[#This Row],[PriceUSD]]*data[[#This Row],[Quantity]]</f>
        <v>109.48</v>
      </c>
      <c r="W235" s="7">
        <f>data[[#This Row],[OrderDate]] + TIME(VALUE(LEFT(data[[#This Row],[OrderTime]],2)), VALUE(RIGHT(data[[#This Row],[OrderTime]],2)), 0)</f>
        <v>45763.017361111109</v>
      </c>
      <c r="X235" s="7">
        <f>_xlfn.MINIFS(data[OrderDateTime], data[CustomerName], data[[#This Row],[CustomerName]])</f>
        <v>45528.030555555553</v>
      </c>
      <c r="Y235" t="str">
        <f>IF(data[[#This Row],[OrderDateTime]]=data[[#This Row],[FirstOrderDateTime]], "New", "Returning")</f>
        <v>Returning</v>
      </c>
      <c r="Z235" s="7">
        <f>data[[#This Row],[DeliveryDate]] + data[[#This Row],[DeliveryTime]]</f>
        <v>45764.85</v>
      </c>
      <c r="AA235" s="7">
        <f>data[[#This Row],[OrderDateTime]] + 1</f>
        <v>45764.017361111109</v>
      </c>
      <c r="AB235" s="7" t="str">
        <f>IF(data[[#This Row],[DeliveryDateTime]] &lt;= data[[#This Row],[SLADue]], "On Time", "Late")</f>
        <v>Late</v>
      </c>
    </row>
    <row r="236" spans="1:28" x14ac:dyDescent="0.2">
      <c r="A236" t="s">
        <v>557</v>
      </c>
      <c r="B236" t="s">
        <v>19</v>
      </c>
      <c r="C236" t="s">
        <v>79</v>
      </c>
      <c r="D236" t="s">
        <v>80</v>
      </c>
      <c r="E236" s="5">
        <v>21.48</v>
      </c>
      <c r="F236" t="s">
        <v>63</v>
      </c>
      <c r="G236">
        <v>1</v>
      </c>
      <c r="H236" s="1">
        <v>45702</v>
      </c>
      <c r="I236" s="1" t="str">
        <f>TEXT(data[[#This Row],[OrderDate]],"mmm")</f>
        <v>Feb</v>
      </c>
      <c r="J236" s="6">
        <v>0.44513888888888886</v>
      </c>
      <c r="K236" s="6" t="str">
        <f>TEXT(data[[#This Row],[OrderTime]],"h")</f>
        <v>10</v>
      </c>
      <c r="L236" s="1">
        <v>45702</v>
      </c>
      <c r="M236" s="6">
        <v>0.69513888888888886</v>
      </c>
      <c r="N236" t="s">
        <v>88</v>
      </c>
      <c r="O236" t="s">
        <v>311</v>
      </c>
      <c r="P236" t="s">
        <v>25</v>
      </c>
      <c r="Q236" t="s">
        <v>26</v>
      </c>
      <c r="R236" t="s">
        <v>83</v>
      </c>
      <c r="S236" t="s">
        <v>47</v>
      </c>
      <c r="T236" t="s">
        <v>29</v>
      </c>
      <c r="U236" t="s">
        <v>30</v>
      </c>
      <c r="V236" s="5">
        <f>data[[#This Row],[PriceUSD]]*data[[#This Row],[Quantity]]</f>
        <v>21.48</v>
      </c>
      <c r="W236" s="7">
        <f>data[[#This Row],[OrderDate]] + TIME(VALUE(LEFT(data[[#This Row],[OrderTime]],2)), VALUE(RIGHT(data[[#This Row],[OrderTime]],2)), 0)</f>
        <v>45702.061805555553</v>
      </c>
      <c r="X236" s="7">
        <f>_xlfn.MINIFS(data[OrderDateTime], data[CustomerName], data[[#This Row],[CustomerName]])</f>
        <v>45513.046527777777</v>
      </c>
      <c r="Y236" t="str">
        <f>IF(data[[#This Row],[OrderDateTime]]=data[[#This Row],[FirstOrderDateTime]], "New", "Returning")</f>
        <v>Returning</v>
      </c>
      <c r="Z236" s="7">
        <f>data[[#This Row],[DeliveryDate]] + data[[#This Row],[DeliveryTime]]</f>
        <v>45702.695138888892</v>
      </c>
      <c r="AA236" s="7">
        <f>data[[#This Row],[OrderDateTime]] + 1</f>
        <v>45703.061805555553</v>
      </c>
      <c r="AB236" s="7" t="str">
        <f>IF(data[[#This Row],[DeliveryDateTime]] &lt;= data[[#This Row],[SLADue]], "On Time", "Late")</f>
        <v>On Time</v>
      </c>
    </row>
    <row r="237" spans="1:28" x14ac:dyDescent="0.2">
      <c r="A237" t="s">
        <v>558</v>
      </c>
      <c r="B237" t="s">
        <v>19</v>
      </c>
      <c r="C237" t="s">
        <v>126</v>
      </c>
      <c r="D237" t="s">
        <v>127</v>
      </c>
      <c r="E237" s="5">
        <v>20.2</v>
      </c>
      <c r="F237" t="s">
        <v>138</v>
      </c>
      <c r="G237">
        <v>1</v>
      </c>
      <c r="H237" s="1">
        <v>45505</v>
      </c>
      <c r="I237" s="1" t="str">
        <f>TEXT(data[[#This Row],[OrderDate]],"mmm")</f>
        <v>Aug</v>
      </c>
      <c r="J237" s="6">
        <v>0.82638888888888884</v>
      </c>
      <c r="K237" s="6" t="str">
        <f>TEXT(data[[#This Row],[OrderTime]],"h")</f>
        <v>19</v>
      </c>
      <c r="L237" s="1">
        <v>45507</v>
      </c>
      <c r="M237" s="6">
        <v>0.76458333333333328</v>
      </c>
      <c r="N237" t="s">
        <v>238</v>
      </c>
      <c r="O237" t="s">
        <v>303</v>
      </c>
      <c r="P237" t="s">
        <v>36</v>
      </c>
      <c r="Q237" t="s">
        <v>26</v>
      </c>
      <c r="R237" t="s">
        <v>129</v>
      </c>
      <c r="S237" t="s">
        <v>105</v>
      </c>
      <c r="T237" t="s">
        <v>136</v>
      </c>
      <c r="U237" t="s">
        <v>39</v>
      </c>
      <c r="V237" s="5">
        <f>data[[#This Row],[PriceUSD]]*data[[#This Row],[Quantity]]</f>
        <v>20.2</v>
      </c>
      <c r="W237" s="7">
        <f>data[[#This Row],[OrderDate]] + TIME(VALUE(LEFT(data[[#This Row],[OrderTime]],2)), VALUE(RIGHT(data[[#This Row],[OrderTime]],2)), 0)</f>
        <v>45505.061805555553</v>
      </c>
      <c r="X237" s="7">
        <f>_xlfn.MINIFS(data[OrderDateTime], data[CustomerName], data[[#This Row],[CustomerName]])</f>
        <v>45505.061805555553</v>
      </c>
      <c r="Y237" t="str">
        <f>IF(data[[#This Row],[OrderDateTime]]=data[[#This Row],[FirstOrderDateTime]], "New", "Returning")</f>
        <v>New</v>
      </c>
      <c r="Z237" s="7">
        <f>data[[#This Row],[DeliveryDate]] + data[[#This Row],[DeliveryTime]]</f>
        <v>45507.76458333333</v>
      </c>
      <c r="AA237" s="7">
        <f>data[[#This Row],[OrderDateTime]] + 1</f>
        <v>45506.061805555553</v>
      </c>
      <c r="AB237" s="7" t="str">
        <f>IF(data[[#This Row],[DeliveryDateTime]] &lt;= data[[#This Row],[SLADue]], "On Time", "Late")</f>
        <v>Late</v>
      </c>
    </row>
    <row r="238" spans="1:28" x14ac:dyDescent="0.2">
      <c r="A238" t="s">
        <v>559</v>
      </c>
      <c r="B238" t="s">
        <v>19</v>
      </c>
      <c r="C238" t="s">
        <v>92</v>
      </c>
      <c r="D238" t="s">
        <v>93</v>
      </c>
      <c r="E238" s="5">
        <v>83.28</v>
      </c>
      <c r="F238" t="s">
        <v>63</v>
      </c>
      <c r="G238">
        <v>2</v>
      </c>
      <c r="H238" s="1">
        <v>45783</v>
      </c>
      <c r="I238" s="1" t="str">
        <f>TEXT(data[[#This Row],[OrderDate]],"mmm")</f>
        <v>May</v>
      </c>
      <c r="J238" s="6">
        <v>0.73958333333333337</v>
      </c>
      <c r="K238" s="6" t="str">
        <f>TEXT(data[[#This Row],[OrderTime]],"h")</f>
        <v>17</v>
      </c>
      <c r="L238" s="1">
        <v>45784</v>
      </c>
      <c r="M238" s="6">
        <v>0.82291666666666663</v>
      </c>
      <c r="N238" t="s">
        <v>103</v>
      </c>
      <c r="O238" t="s">
        <v>149</v>
      </c>
      <c r="P238" t="s">
        <v>77</v>
      </c>
      <c r="Q238" t="s">
        <v>53</v>
      </c>
      <c r="R238" t="s">
        <v>66</v>
      </c>
      <c r="S238" t="s">
        <v>28</v>
      </c>
      <c r="T238" t="s">
        <v>38</v>
      </c>
      <c r="U238" t="s">
        <v>30</v>
      </c>
      <c r="V238" s="5">
        <f>data[[#This Row],[PriceUSD]]*data[[#This Row],[Quantity]]</f>
        <v>166.56</v>
      </c>
      <c r="W238" s="7">
        <f>data[[#This Row],[OrderDate]] + TIME(VALUE(LEFT(data[[#This Row],[OrderTime]],2)), VALUE(RIGHT(data[[#This Row],[OrderTime]],2)), 0)</f>
        <v>45783.022916666669</v>
      </c>
      <c r="X238" s="7">
        <f>_xlfn.MINIFS(data[OrderDateTime], data[CustomerName], data[[#This Row],[CustomerName]])</f>
        <v>45582.038888888892</v>
      </c>
      <c r="Y238" t="str">
        <f>IF(data[[#This Row],[OrderDateTime]]=data[[#This Row],[FirstOrderDateTime]], "New", "Returning")</f>
        <v>Returning</v>
      </c>
      <c r="Z238" s="7">
        <f>data[[#This Row],[DeliveryDate]] + data[[#This Row],[DeliveryTime]]</f>
        <v>45784.822916666664</v>
      </c>
      <c r="AA238" s="7">
        <f>data[[#This Row],[OrderDateTime]] + 1</f>
        <v>45784.022916666669</v>
      </c>
      <c r="AB238" s="7" t="str">
        <f>IF(data[[#This Row],[DeliveryDateTime]] &lt;= data[[#This Row],[SLADue]], "On Time", "Late")</f>
        <v>Late</v>
      </c>
    </row>
    <row r="239" spans="1:28" x14ac:dyDescent="0.2">
      <c r="A239" t="s">
        <v>560</v>
      </c>
      <c r="B239" t="s">
        <v>19</v>
      </c>
      <c r="C239" t="s">
        <v>61</v>
      </c>
      <c r="D239" t="s">
        <v>62</v>
      </c>
      <c r="E239" s="5">
        <v>169.59</v>
      </c>
      <c r="F239" t="s">
        <v>94</v>
      </c>
      <c r="G239">
        <v>3</v>
      </c>
      <c r="H239" s="1">
        <v>45559</v>
      </c>
      <c r="I239" s="1" t="str">
        <f>TEXT(data[[#This Row],[OrderDate]],"mmm")</f>
        <v>Sep</v>
      </c>
      <c r="J239" s="6">
        <v>0.82430555555555551</v>
      </c>
      <c r="K239" s="6" t="str">
        <f>TEXT(data[[#This Row],[OrderTime]],"h")</f>
        <v>19</v>
      </c>
      <c r="L239" s="1">
        <v>45561</v>
      </c>
      <c r="M239" s="6">
        <v>0.71736111111111112</v>
      </c>
      <c r="N239" t="s">
        <v>148</v>
      </c>
      <c r="O239" t="s">
        <v>561</v>
      </c>
      <c r="P239" t="s">
        <v>25</v>
      </c>
      <c r="Q239" t="s">
        <v>26</v>
      </c>
      <c r="R239" t="s">
        <v>66</v>
      </c>
      <c r="S239" t="s">
        <v>105</v>
      </c>
      <c r="T239" t="s">
        <v>29</v>
      </c>
      <c r="U239" t="s">
        <v>67</v>
      </c>
      <c r="V239" s="5">
        <f>data[[#This Row],[PriceUSD]]*data[[#This Row],[Quantity]]</f>
        <v>508.77</v>
      </c>
      <c r="W239" s="7">
        <f>data[[#This Row],[OrderDate]] + TIME(VALUE(LEFT(data[[#This Row],[OrderTime]],2)), VALUE(RIGHT(data[[#This Row],[OrderTime]],2)), 0)</f>
        <v>45559.038888888892</v>
      </c>
      <c r="X239" s="7">
        <f>_xlfn.MINIFS(data[OrderDateTime], data[CustomerName], data[[#This Row],[CustomerName]])</f>
        <v>45539.061805555553</v>
      </c>
      <c r="Y239" t="str">
        <f>IF(data[[#This Row],[OrderDateTime]]=data[[#This Row],[FirstOrderDateTime]], "New", "Returning")</f>
        <v>Returning</v>
      </c>
      <c r="Z239" s="7">
        <f>data[[#This Row],[DeliveryDate]] + data[[#This Row],[DeliveryTime]]</f>
        <v>45561.717361111114</v>
      </c>
      <c r="AA239" s="7">
        <f>data[[#This Row],[OrderDateTime]] + 1</f>
        <v>45560.038888888892</v>
      </c>
      <c r="AB239" s="7" t="str">
        <f>IF(data[[#This Row],[DeliveryDateTime]] &lt;= data[[#This Row],[SLADue]], "On Time", "Late")</f>
        <v>Late</v>
      </c>
    </row>
    <row r="240" spans="1:28" x14ac:dyDescent="0.2">
      <c r="A240" t="s">
        <v>562</v>
      </c>
      <c r="B240" t="s">
        <v>19</v>
      </c>
      <c r="C240" t="s">
        <v>117</v>
      </c>
      <c r="D240" t="s">
        <v>118</v>
      </c>
      <c r="E240" s="5">
        <v>72.36</v>
      </c>
      <c r="F240" t="s">
        <v>94</v>
      </c>
      <c r="G240">
        <v>3</v>
      </c>
      <c r="H240" s="1">
        <v>45830</v>
      </c>
      <c r="I240" s="1" t="str">
        <f>TEXT(data[[#This Row],[OrderDate]],"mmm")</f>
        <v>Jun</v>
      </c>
      <c r="J240" s="6">
        <v>0.71319444444444446</v>
      </c>
      <c r="K240" s="6" t="str">
        <f>TEXT(data[[#This Row],[OrderTime]],"h")</f>
        <v>17</v>
      </c>
      <c r="L240" s="1">
        <v>45832</v>
      </c>
      <c r="M240" s="6">
        <v>0.71319444444444446</v>
      </c>
      <c r="N240" t="s">
        <v>238</v>
      </c>
      <c r="O240" t="s">
        <v>563</v>
      </c>
      <c r="P240" t="s">
        <v>36</v>
      </c>
      <c r="Q240" t="s">
        <v>53</v>
      </c>
      <c r="R240" t="s">
        <v>66</v>
      </c>
      <c r="S240" t="s">
        <v>105</v>
      </c>
      <c r="T240" t="s">
        <v>136</v>
      </c>
      <c r="U240" t="s">
        <v>30</v>
      </c>
      <c r="V240" s="5">
        <f>data[[#This Row],[PriceUSD]]*data[[#This Row],[Quantity]]</f>
        <v>217.07999999999998</v>
      </c>
      <c r="W240" s="7">
        <f>data[[#This Row],[OrderDate]] + TIME(VALUE(LEFT(data[[#This Row],[OrderTime]],2)), VALUE(RIGHT(data[[#This Row],[OrderTime]],2)), 0)</f>
        <v>45830.030555555553</v>
      </c>
      <c r="X240" s="7">
        <f>_xlfn.MINIFS(data[OrderDateTime], data[CustomerName], data[[#This Row],[CustomerName]])</f>
        <v>45511.007638888892</v>
      </c>
      <c r="Y240" t="str">
        <f>IF(data[[#This Row],[OrderDateTime]]=data[[#This Row],[FirstOrderDateTime]], "New", "Returning")</f>
        <v>Returning</v>
      </c>
      <c r="Z240" s="7">
        <f>data[[#This Row],[DeliveryDate]] + data[[#This Row],[DeliveryTime]]</f>
        <v>45832.713194444441</v>
      </c>
      <c r="AA240" s="7">
        <f>data[[#This Row],[OrderDateTime]] + 1</f>
        <v>45831.030555555553</v>
      </c>
      <c r="AB240" s="7" t="str">
        <f>IF(data[[#This Row],[DeliveryDateTime]] &lt;= data[[#This Row],[SLADue]], "On Time", "Late")</f>
        <v>Late</v>
      </c>
    </row>
    <row r="241" spans="1:28" x14ac:dyDescent="0.2">
      <c r="A241" t="s">
        <v>564</v>
      </c>
      <c r="B241" t="s">
        <v>19</v>
      </c>
      <c r="C241" t="s">
        <v>258</v>
      </c>
      <c r="D241" t="s">
        <v>259</v>
      </c>
      <c r="E241" s="5">
        <v>121.26</v>
      </c>
      <c r="F241" t="s">
        <v>119</v>
      </c>
      <c r="G241">
        <v>2</v>
      </c>
      <c r="H241" s="1">
        <v>45702</v>
      </c>
      <c r="I241" s="1" t="str">
        <f>TEXT(data[[#This Row],[OrderDate]],"mmm")</f>
        <v>Feb</v>
      </c>
      <c r="J241" s="6">
        <v>0.79027777777777775</v>
      </c>
      <c r="K241" s="6" t="str">
        <f>TEXT(data[[#This Row],[OrderTime]],"h")</f>
        <v>18</v>
      </c>
      <c r="L241" s="1">
        <v>45703</v>
      </c>
      <c r="M241" s="6">
        <v>0.73055555555555551</v>
      </c>
      <c r="N241" t="s">
        <v>103</v>
      </c>
      <c r="O241" t="s">
        <v>565</v>
      </c>
      <c r="P241" t="s">
        <v>77</v>
      </c>
      <c r="Q241" t="s">
        <v>26</v>
      </c>
      <c r="R241" t="s">
        <v>261</v>
      </c>
      <c r="S241" t="s">
        <v>28</v>
      </c>
      <c r="T241" t="s">
        <v>29</v>
      </c>
      <c r="U241" t="s">
        <v>30</v>
      </c>
      <c r="V241" s="5">
        <f>data[[#This Row],[PriceUSD]]*data[[#This Row],[Quantity]]</f>
        <v>242.52</v>
      </c>
      <c r="W241" s="7">
        <f>data[[#This Row],[OrderDate]] + TIME(VALUE(LEFT(data[[#This Row],[OrderTime]],2)), VALUE(RIGHT(data[[#This Row],[OrderTime]],2)), 0)</f>
        <v>45702.054166666669</v>
      </c>
      <c r="X241" s="7">
        <f>_xlfn.MINIFS(data[OrderDateTime], data[CustomerName], data[[#This Row],[CustomerName]])</f>
        <v>45513.052083333336</v>
      </c>
      <c r="Y241" t="str">
        <f>IF(data[[#This Row],[OrderDateTime]]=data[[#This Row],[FirstOrderDateTime]], "New", "Returning")</f>
        <v>Returning</v>
      </c>
      <c r="Z241" s="7">
        <f>data[[#This Row],[DeliveryDate]] + data[[#This Row],[DeliveryTime]]</f>
        <v>45703.730555555558</v>
      </c>
      <c r="AA241" s="7">
        <f>data[[#This Row],[OrderDateTime]] + 1</f>
        <v>45703.054166666669</v>
      </c>
      <c r="AB241" s="7" t="str">
        <f>IF(data[[#This Row],[DeliveryDateTime]] &lt;= data[[#This Row],[SLADue]], "On Time", "Late")</f>
        <v>Late</v>
      </c>
    </row>
    <row r="242" spans="1:28" x14ac:dyDescent="0.2">
      <c r="A242" t="s">
        <v>566</v>
      </c>
      <c r="B242" t="s">
        <v>19</v>
      </c>
      <c r="C242" t="s">
        <v>92</v>
      </c>
      <c r="D242" t="s">
        <v>93</v>
      </c>
      <c r="E242" s="5">
        <v>99.54</v>
      </c>
      <c r="F242" t="s">
        <v>81</v>
      </c>
      <c r="G242">
        <v>2</v>
      </c>
      <c r="H242" s="1">
        <v>45817</v>
      </c>
      <c r="I242" s="1" t="str">
        <f>TEXT(data[[#This Row],[OrderDate]],"mmm")</f>
        <v>Jun</v>
      </c>
      <c r="J242" s="6">
        <v>0.47638888888888886</v>
      </c>
      <c r="K242" s="6" t="str">
        <f>TEXT(data[[#This Row],[OrderTime]],"h")</f>
        <v>11</v>
      </c>
      <c r="L242" s="1">
        <v>45818</v>
      </c>
      <c r="M242" s="6">
        <v>0.68472222222222223</v>
      </c>
      <c r="N242" t="s">
        <v>34</v>
      </c>
      <c r="O242" t="s">
        <v>567</v>
      </c>
      <c r="P242" t="s">
        <v>36</v>
      </c>
      <c r="Q242" t="s">
        <v>26</v>
      </c>
      <c r="R242" t="s">
        <v>66</v>
      </c>
      <c r="S242" t="s">
        <v>28</v>
      </c>
      <c r="T242" t="s">
        <v>106</v>
      </c>
      <c r="U242" t="s">
        <v>39</v>
      </c>
      <c r="V242" s="5">
        <f>data[[#This Row],[PriceUSD]]*data[[#This Row],[Quantity]]</f>
        <v>199.08</v>
      </c>
      <c r="W242" s="7">
        <f>data[[#This Row],[OrderDate]] + TIME(VALUE(LEFT(data[[#This Row],[OrderTime]],2)), VALUE(RIGHT(data[[#This Row],[OrderTime]],2)), 0)</f>
        <v>45817.061805555553</v>
      </c>
      <c r="X242" s="7">
        <f>_xlfn.MINIFS(data[OrderDateTime], data[CustomerName], data[[#This Row],[CustomerName]])</f>
        <v>45515.022916666669</v>
      </c>
      <c r="Y242" t="str">
        <f>IF(data[[#This Row],[OrderDateTime]]=data[[#This Row],[FirstOrderDateTime]], "New", "Returning")</f>
        <v>Returning</v>
      </c>
      <c r="Z242" s="7">
        <f>data[[#This Row],[DeliveryDate]] + data[[#This Row],[DeliveryTime]]</f>
        <v>45818.68472222222</v>
      </c>
      <c r="AA242" s="7">
        <f>data[[#This Row],[OrderDateTime]] + 1</f>
        <v>45818.061805555553</v>
      </c>
      <c r="AB242" s="7" t="str">
        <f>IF(data[[#This Row],[DeliveryDateTime]] &lt;= data[[#This Row],[SLADue]], "On Time", "Late")</f>
        <v>Late</v>
      </c>
    </row>
    <row r="243" spans="1:28" x14ac:dyDescent="0.2">
      <c r="A243" t="s">
        <v>568</v>
      </c>
      <c r="B243" t="s">
        <v>19</v>
      </c>
      <c r="C243" t="s">
        <v>69</v>
      </c>
      <c r="D243" t="s">
        <v>70</v>
      </c>
      <c r="E243" s="5">
        <v>48.68</v>
      </c>
      <c r="F243" t="s">
        <v>56</v>
      </c>
      <c r="G243">
        <v>1</v>
      </c>
      <c r="H243" s="1">
        <v>45863</v>
      </c>
      <c r="I243" s="1" t="str">
        <f>TEXT(data[[#This Row],[OrderDate]],"mmm")</f>
        <v>Jul</v>
      </c>
      <c r="J243" s="6">
        <v>0.73958333333333337</v>
      </c>
      <c r="K243" s="6" t="str">
        <f>TEXT(data[[#This Row],[OrderTime]],"h")</f>
        <v>17</v>
      </c>
      <c r="L243" s="1">
        <v>45864</v>
      </c>
      <c r="M243" s="6">
        <v>0.57499999999999996</v>
      </c>
      <c r="N243" t="s">
        <v>123</v>
      </c>
      <c r="O243" t="s">
        <v>379</v>
      </c>
      <c r="P243" t="s">
        <v>36</v>
      </c>
      <c r="Q243" t="s">
        <v>26</v>
      </c>
      <c r="R243" t="s">
        <v>37</v>
      </c>
      <c r="S243" t="s">
        <v>28</v>
      </c>
      <c r="T243" t="s">
        <v>59</v>
      </c>
      <c r="U243" t="s">
        <v>39</v>
      </c>
      <c r="V243" s="5">
        <f>data[[#This Row],[PriceUSD]]*data[[#This Row],[Quantity]]</f>
        <v>48.68</v>
      </c>
      <c r="W243" s="7">
        <f>data[[#This Row],[OrderDate]] + TIME(VALUE(LEFT(data[[#This Row],[OrderTime]],2)), VALUE(RIGHT(data[[#This Row],[OrderTime]],2)), 0)</f>
        <v>45863.022916666669</v>
      </c>
      <c r="X243" s="7">
        <f>_xlfn.MINIFS(data[OrderDateTime], data[CustomerName], data[[#This Row],[CustomerName]])</f>
        <v>45520.015277777777</v>
      </c>
      <c r="Y243" t="str">
        <f>IF(data[[#This Row],[OrderDateTime]]=data[[#This Row],[FirstOrderDateTime]], "New", "Returning")</f>
        <v>Returning</v>
      </c>
      <c r="Z243" s="7">
        <f>data[[#This Row],[DeliveryDate]] + data[[#This Row],[DeliveryTime]]</f>
        <v>45864.574999999997</v>
      </c>
      <c r="AA243" s="7">
        <f>data[[#This Row],[OrderDateTime]] + 1</f>
        <v>45864.022916666669</v>
      </c>
      <c r="AB243" s="7" t="str">
        <f>IF(data[[#This Row],[DeliveryDateTime]] &lt;= data[[#This Row],[SLADue]], "On Time", "Late")</f>
        <v>Late</v>
      </c>
    </row>
    <row r="244" spans="1:28" x14ac:dyDescent="0.2">
      <c r="A244" t="s">
        <v>569</v>
      </c>
      <c r="B244" t="s">
        <v>19</v>
      </c>
      <c r="C244" t="s">
        <v>69</v>
      </c>
      <c r="D244" t="s">
        <v>70</v>
      </c>
      <c r="E244" s="5">
        <v>60.12</v>
      </c>
      <c r="F244" t="s">
        <v>51</v>
      </c>
      <c r="G244">
        <v>1</v>
      </c>
      <c r="H244" s="1">
        <v>45708</v>
      </c>
      <c r="I244" s="1" t="str">
        <f>TEXT(data[[#This Row],[OrderDate]],"mmm")</f>
        <v>Feb</v>
      </c>
      <c r="J244" s="6">
        <v>0.43333333333333335</v>
      </c>
      <c r="K244" s="6" t="str">
        <f>TEXT(data[[#This Row],[OrderTime]],"h")</f>
        <v>10</v>
      </c>
      <c r="L244" s="1">
        <v>45709</v>
      </c>
      <c r="M244" s="6">
        <v>0.68333333333333335</v>
      </c>
      <c r="N244" t="s">
        <v>64</v>
      </c>
      <c r="O244" t="s">
        <v>570</v>
      </c>
      <c r="P244" t="s">
        <v>25</v>
      </c>
      <c r="Q244" t="s">
        <v>26</v>
      </c>
      <c r="R244" t="s">
        <v>37</v>
      </c>
      <c r="S244" t="s">
        <v>28</v>
      </c>
      <c r="T244" t="s">
        <v>136</v>
      </c>
      <c r="U244" t="s">
        <v>30</v>
      </c>
      <c r="V244" s="5">
        <f>data[[#This Row],[PriceUSD]]*data[[#This Row],[Quantity]]</f>
        <v>60.12</v>
      </c>
      <c r="W244" s="7">
        <f>data[[#This Row],[OrderDate]] + TIME(VALUE(LEFT(data[[#This Row],[OrderTime]],2)), VALUE(RIGHT(data[[#This Row],[OrderTime]],2)), 0)</f>
        <v>45708.022916666669</v>
      </c>
      <c r="X244" s="7">
        <f>_xlfn.MINIFS(data[OrderDateTime], data[CustomerName], data[[#This Row],[CustomerName]])</f>
        <v>45521.038888888892</v>
      </c>
      <c r="Y244" t="str">
        <f>IF(data[[#This Row],[OrderDateTime]]=data[[#This Row],[FirstOrderDateTime]], "New", "Returning")</f>
        <v>Returning</v>
      </c>
      <c r="Z244" s="7">
        <f>data[[#This Row],[DeliveryDate]] + data[[#This Row],[DeliveryTime]]</f>
        <v>45709.683333333334</v>
      </c>
      <c r="AA244" s="7">
        <f>data[[#This Row],[OrderDateTime]] + 1</f>
        <v>45709.022916666669</v>
      </c>
      <c r="AB244" s="7" t="str">
        <f>IF(data[[#This Row],[DeliveryDateTime]] &lt;= data[[#This Row],[SLADue]], "On Time", "Late")</f>
        <v>Late</v>
      </c>
    </row>
    <row r="245" spans="1:28" x14ac:dyDescent="0.2">
      <c r="A245" t="s">
        <v>571</v>
      </c>
      <c r="B245" t="s">
        <v>19</v>
      </c>
      <c r="C245" t="s">
        <v>41</v>
      </c>
      <c r="D245" t="s">
        <v>42</v>
      </c>
      <c r="E245" s="5">
        <v>35.03</v>
      </c>
      <c r="F245" t="s">
        <v>74</v>
      </c>
      <c r="G245">
        <v>1</v>
      </c>
      <c r="H245" s="1">
        <v>45842</v>
      </c>
      <c r="I245" s="1" t="str">
        <f>TEXT(data[[#This Row],[OrderDate]],"mmm")</f>
        <v>Jul</v>
      </c>
      <c r="J245" s="6">
        <v>0.73263888888888884</v>
      </c>
      <c r="K245" s="6" t="str">
        <f>TEXT(data[[#This Row],[OrderTime]],"h")</f>
        <v>17</v>
      </c>
      <c r="L245" s="1">
        <v>45843</v>
      </c>
      <c r="M245" s="6">
        <v>0.69722222222222219</v>
      </c>
      <c r="N245" t="s">
        <v>213</v>
      </c>
      <c r="O245" t="s">
        <v>377</v>
      </c>
      <c r="P245" t="s">
        <v>36</v>
      </c>
      <c r="Q245" t="s">
        <v>53</v>
      </c>
      <c r="R245" t="s">
        <v>46</v>
      </c>
      <c r="S245" t="s">
        <v>28</v>
      </c>
      <c r="T245" t="s">
        <v>143</v>
      </c>
      <c r="U245" t="s">
        <v>30</v>
      </c>
      <c r="V245" s="5">
        <f>data[[#This Row],[PriceUSD]]*data[[#This Row],[Quantity]]</f>
        <v>35.03</v>
      </c>
      <c r="W245" s="7">
        <f>data[[#This Row],[OrderDate]] + TIME(VALUE(LEFT(data[[#This Row],[OrderTime]],2)), VALUE(RIGHT(data[[#This Row],[OrderTime]],2)), 0)</f>
        <v>45842.061805555553</v>
      </c>
      <c r="X245" s="7">
        <f>_xlfn.MINIFS(data[OrderDateTime], data[CustomerName], data[[#This Row],[CustomerName]])</f>
        <v>45561.038888888892</v>
      </c>
      <c r="Y245" t="str">
        <f>IF(data[[#This Row],[OrderDateTime]]=data[[#This Row],[FirstOrderDateTime]], "New", "Returning")</f>
        <v>Returning</v>
      </c>
      <c r="Z245" s="7">
        <f>data[[#This Row],[DeliveryDate]] + data[[#This Row],[DeliveryTime]]</f>
        <v>45843.697222222225</v>
      </c>
      <c r="AA245" s="7">
        <f>data[[#This Row],[OrderDateTime]] + 1</f>
        <v>45843.061805555553</v>
      </c>
      <c r="AB245" s="7" t="str">
        <f>IF(data[[#This Row],[DeliveryDateTime]] &lt;= data[[#This Row],[SLADue]], "On Time", "Late")</f>
        <v>Late</v>
      </c>
    </row>
    <row r="246" spans="1:28" x14ac:dyDescent="0.2">
      <c r="A246" t="s">
        <v>572</v>
      </c>
      <c r="B246" t="s">
        <v>19</v>
      </c>
      <c r="C246" t="s">
        <v>110</v>
      </c>
      <c r="D246" t="s">
        <v>111</v>
      </c>
      <c r="E246" s="5">
        <v>11.06</v>
      </c>
      <c r="F246" t="s">
        <v>87</v>
      </c>
      <c r="G246">
        <v>1</v>
      </c>
      <c r="H246" s="1">
        <v>45719</v>
      </c>
      <c r="I246" s="1" t="str">
        <f>TEXT(data[[#This Row],[OrderDate]],"mmm")</f>
        <v>Mar</v>
      </c>
      <c r="J246" s="6">
        <v>0.44930555555555557</v>
      </c>
      <c r="K246" s="6" t="str">
        <f>TEXT(data[[#This Row],[OrderTime]],"h")</f>
        <v>10</v>
      </c>
      <c r="L246" s="1">
        <v>45720</v>
      </c>
      <c r="M246" s="6">
        <v>0.69930555555555551</v>
      </c>
      <c r="N246" t="s">
        <v>292</v>
      </c>
      <c r="O246" t="s">
        <v>567</v>
      </c>
      <c r="P246" t="s">
        <v>77</v>
      </c>
      <c r="Q246" t="s">
        <v>26</v>
      </c>
      <c r="R246" t="s">
        <v>114</v>
      </c>
      <c r="S246" t="s">
        <v>28</v>
      </c>
      <c r="T246" t="s">
        <v>38</v>
      </c>
      <c r="U246" t="s">
        <v>39</v>
      </c>
      <c r="V246" s="5">
        <f>data[[#This Row],[PriceUSD]]*data[[#This Row],[Quantity]]</f>
        <v>11.06</v>
      </c>
      <c r="W246" s="7">
        <f>data[[#This Row],[OrderDate]] + TIME(VALUE(LEFT(data[[#This Row],[OrderTime]],2)), VALUE(RIGHT(data[[#This Row],[OrderTime]],2)), 0)</f>
        <v>45719.038888888892</v>
      </c>
      <c r="X246" s="7">
        <f>_xlfn.MINIFS(data[OrderDateTime], data[CustomerName], data[[#This Row],[CustomerName]])</f>
        <v>45515.022916666669</v>
      </c>
      <c r="Y246" t="str">
        <f>IF(data[[#This Row],[OrderDateTime]]=data[[#This Row],[FirstOrderDateTime]], "New", "Returning")</f>
        <v>Returning</v>
      </c>
      <c r="Z246" s="7">
        <f>data[[#This Row],[DeliveryDate]] + data[[#This Row],[DeliveryTime]]</f>
        <v>45720.699305555558</v>
      </c>
      <c r="AA246" s="7">
        <f>data[[#This Row],[OrderDateTime]] + 1</f>
        <v>45720.038888888892</v>
      </c>
      <c r="AB246" s="7" t="str">
        <f>IF(data[[#This Row],[DeliveryDateTime]] &lt;= data[[#This Row],[SLADue]], "On Time", "Late")</f>
        <v>Late</v>
      </c>
    </row>
    <row r="247" spans="1:28" x14ac:dyDescent="0.2">
      <c r="A247" t="s">
        <v>573</v>
      </c>
      <c r="B247" t="s">
        <v>19</v>
      </c>
      <c r="C247" t="s">
        <v>101</v>
      </c>
      <c r="D247" t="s">
        <v>102</v>
      </c>
      <c r="E247" s="5">
        <v>29.04</v>
      </c>
      <c r="F247" t="s">
        <v>81</v>
      </c>
      <c r="G247">
        <v>2</v>
      </c>
      <c r="H247" s="1">
        <v>45577</v>
      </c>
      <c r="I247" s="1" t="str">
        <f>TEXT(data[[#This Row],[OrderDate]],"mmm")</f>
        <v>Oct</v>
      </c>
      <c r="J247" s="6">
        <v>0.90763888888888888</v>
      </c>
      <c r="K247" s="6" t="str">
        <f>TEXT(data[[#This Row],[OrderTime]],"h")</f>
        <v>21</v>
      </c>
      <c r="L247" s="1">
        <v>45578</v>
      </c>
      <c r="M247" s="6">
        <v>0.60902777777777772</v>
      </c>
      <c r="N247" t="s">
        <v>95</v>
      </c>
      <c r="O247" t="s">
        <v>574</v>
      </c>
      <c r="P247" t="s">
        <v>25</v>
      </c>
      <c r="Q247" t="s">
        <v>26</v>
      </c>
      <c r="R247" t="s">
        <v>83</v>
      </c>
      <c r="S247" t="s">
        <v>28</v>
      </c>
      <c r="T247" t="s">
        <v>115</v>
      </c>
      <c r="U247" t="s">
        <v>39</v>
      </c>
      <c r="V247" s="5">
        <f>data[[#This Row],[PriceUSD]]*data[[#This Row],[Quantity]]</f>
        <v>58.08</v>
      </c>
      <c r="W247" s="7">
        <f>data[[#This Row],[OrderDate]] + TIME(VALUE(LEFT(data[[#This Row],[OrderTime]],2)), VALUE(RIGHT(data[[#This Row],[OrderTime]],2)), 0)</f>
        <v>45577.061805555553</v>
      </c>
      <c r="X247" s="7">
        <f>_xlfn.MINIFS(data[OrderDateTime], data[CustomerName], data[[#This Row],[CustomerName]])</f>
        <v>45527.061805555553</v>
      </c>
      <c r="Y247" t="str">
        <f>IF(data[[#This Row],[OrderDateTime]]=data[[#This Row],[FirstOrderDateTime]], "New", "Returning")</f>
        <v>Returning</v>
      </c>
      <c r="Z247" s="7">
        <f>data[[#This Row],[DeliveryDate]] + data[[#This Row],[DeliveryTime]]</f>
        <v>45578.609027777777</v>
      </c>
      <c r="AA247" s="7">
        <f>data[[#This Row],[OrderDateTime]] + 1</f>
        <v>45578.061805555553</v>
      </c>
      <c r="AB247" s="7" t="str">
        <f>IF(data[[#This Row],[DeliveryDateTime]] &lt;= data[[#This Row],[SLADue]], "On Time", "Late")</f>
        <v>Late</v>
      </c>
    </row>
    <row r="248" spans="1:28" x14ac:dyDescent="0.2">
      <c r="A248" t="s">
        <v>575</v>
      </c>
      <c r="B248" t="s">
        <v>19</v>
      </c>
      <c r="C248" t="s">
        <v>391</v>
      </c>
      <c r="D248" t="s">
        <v>392</v>
      </c>
      <c r="E248" s="5">
        <v>18.29</v>
      </c>
      <c r="F248" t="s">
        <v>43</v>
      </c>
      <c r="G248">
        <v>2</v>
      </c>
      <c r="H248" s="1">
        <v>45805</v>
      </c>
      <c r="I248" s="1" t="str">
        <f>TEXT(data[[#This Row],[OrderDate]],"mmm")</f>
        <v>May</v>
      </c>
      <c r="J248" s="6">
        <v>0.90208333333333335</v>
      </c>
      <c r="K248" s="6" t="str">
        <f>TEXT(data[[#This Row],[OrderTime]],"h")</f>
        <v>21</v>
      </c>
      <c r="L248" s="1">
        <v>45806</v>
      </c>
      <c r="M248" s="6">
        <v>0.90208333333333335</v>
      </c>
      <c r="N248" t="s">
        <v>238</v>
      </c>
      <c r="O248" t="s">
        <v>218</v>
      </c>
      <c r="P248" t="s">
        <v>36</v>
      </c>
      <c r="Q248" t="s">
        <v>53</v>
      </c>
      <c r="R248" t="s">
        <v>394</v>
      </c>
      <c r="S248" t="s">
        <v>28</v>
      </c>
      <c r="T248" t="s">
        <v>136</v>
      </c>
      <c r="U248" t="s">
        <v>30</v>
      </c>
      <c r="V248" s="5">
        <f>data[[#This Row],[PriceUSD]]*data[[#This Row],[Quantity]]</f>
        <v>36.58</v>
      </c>
      <c r="W248" s="7">
        <f>data[[#This Row],[OrderDate]] + TIME(VALUE(LEFT(data[[#This Row],[OrderTime]],2)), VALUE(RIGHT(data[[#This Row],[OrderTime]],2)), 0)</f>
        <v>45805.022916666669</v>
      </c>
      <c r="X248" s="7">
        <f>_xlfn.MINIFS(data[OrderDateTime], data[CustomerName], data[[#This Row],[CustomerName]])</f>
        <v>45516.030555555553</v>
      </c>
      <c r="Y248" t="str">
        <f>IF(data[[#This Row],[OrderDateTime]]=data[[#This Row],[FirstOrderDateTime]], "New", "Returning")</f>
        <v>Returning</v>
      </c>
      <c r="Z248" s="7">
        <f>data[[#This Row],[DeliveryDate]] + data[[#This Row],[DeliveryTime]]</f>
        <v>45806.902083333334</v>
      </c>
      <c r="AA248" s="7">
        <f>data[[#This Row],[OrderDateTime]] + 1</f>
        <v>45806.022916666669</v>
      </c>
      <c r="AB248" s="7" t="str">
        <f>IF(data[[#This Row],[DeliveryDateTime]] &lt;= data[[#This Row],[SLADue]], "On Time", "Late")</f>
        <v>Late</v>
      </c>
    </row>
    <row r="249" spans="1:28" x14ac:dyDescent="0.2">
      <c r="A249" t="s">
        <v>576</v>
      </c>
      <c r="B249" t="s">
        <v>19</v>
      </c>
      <c r="C249" t="s">
        <v>20</v>
      </c>
      <c r="D249" t="s">
        <v>21</v>
      </c>
      <c r="E249" s="5">
        <v>17.14</v>
      </c>
      <c r="F249" t="s">
        <v>22</v>
      </c>
      <c r="G249">
        <v>1</v>
      </c>
      <c r="H249" s="1">
        <v>45716</v>
      </c>
      <c r="I249" s="1" t="str">
        <f>TEXT(data[[#This Row],[OrderDate]],"mmm")</f>
        <v>Feb</v>
      </c>
      <c r="J249" s="6">
        <v>0.58680555555555558</v>
      </c>
      <c r="K249" s="6" t="str">
        <f>TEXT(data[[#This Row],[OrderTime]],"h")</f>
        <v>14</v>
      </c>
      <c r="L249" s="1">
        <v>45716</v>
      </c>
      <c r="M249" s="6">
        <v>0.87847222222222221</v>
      </c>
      <c r="N249" t="s">
        <v>170</v>
      </c>
      <c r="O249" t="s">
        <v>577</v>
      </c>
      <c r="P249" t="s">
        <v>36</v>
      </c>
      <c r="Q249" t="s">
        <v>53</v>
      </c>
      <c r="R249" t="s">
        <v>27</v>
      </c>
      <c r="S249" t="s">
        <v>47</v>
      </c>
      <c r="T249" t="s">
        <v>29</v>
      </c>
      <c r="U249" t="s">
        <v>67</v>
      </c>
      <c r="V249" s="5">
        <f>data[[#This Row],[PriceUSD]]*data[[#This Row],[Quantity]]</f>
        <v>17.14</v>
      </c>
      <c r="W249" s="7">
        <f>data[[#This Row],[OrderDate]] + TIME(VALUE(LEFT(data[[#This Row],[OrderTime]],2)), VALUE(RIGHT(data[[#This Row],[OrderTime]],2)), 0)</f>
        <v>45716.038888888892</v>
      </c>
      <c r="X249" s="7">
        <f>_xlfn.MINIFS(data[OrderDateTime], data[CustomerName], data[[#This Row],[CustomerName]])</f>
        <v>45716.038888888892</v>
      </c>
      <c r="Y249" t="str">
        <f>IF(data[[#This Row],[OrderDateTime]]=data[[#This Row],[FirstOrderDateTime]], "New", "Returning")</f>
        <v>New</v>
      </c>
      <c r="Z249" s="7">
        <f>data[[#This Row],[DeliveryDate]] + data[[#This Row],[DeliveryTime]]</f>
        <v>45716.878472222219</v>
      </c>
      <c r="AA249" s="7">
        <f>data[[#This Row],[OrderDateTime]] + 1</f>
        <v>45717.038888888892</v>
      </c>
      <c r="AB249" s="7" t="str">
        <f>IF(data[[#This Row],[DeliveryDateTime]] &lt;= data[[#This Row],[SLADue]], "On Time", "Late")</f>
        <v>On Time</v>
      </c>
    </row>
    <row r="250" spans="1:28" x14ac:dyDescent="0.2">
      <c r="A250" t="s">
        <v>578</v>
      </c>
      <c r="B250" t="s">
        <v>19</v>
      </c>
      <c r="C250" t="s">
        <v>117</v>
      </c>
      <c r="D250" t="s">
        <v>118</v>
      </c>
      <c r="E250" s="5">
        <v>75.42</v>
      </c>
      <c r="F250" t="s">
        <v>182</v>
      </c>
      <c r="G250">
        <v>1</v>
      </c>
      <c r="H250" s="1">
        <v>45743</v>
      </c>
      <c r="I250" s="1" t="str">
        <f>TEXT(data[[#This Row],[OrderDate]],"mmm")</f>
        <v>Mar</v>
      </c>
      <c r="J250" s="6">
        <v>0.84375</v>
      </c>
      <c r="K250" s="6" t="str">
        <f>TEXT(data[[#This Row],[OrderTime]],"h")</f>
        <v>20</v>
      </c>
      <c r="L250" s="1">
        <v>45745</v>
      </c>
      <c r="M250" s="6">
        <v>0.86527777777777781</v>
      </c>
      <c r="N250" t="s">
        <v>326</v>
      </c>
      <c r="O250" t="s">
        <v>579</v>
      </c>
      <c r="P250" t="s">
        <v>202</v>
      </c>
      <c r="Q250" t="s">
        <v>26</v>
      </c>
      <c r="R250" t="s">
        <v>66</v>
      </c>
      <c r="S250" t="s">
        <v>105</v>
      </c>
      <c r="T250" t="s">
        <v>38</v>
      </c>
      <c r="U250" t="s">
        <v>39</v>
      </c>
      <c r="V250" s="5">
        <f>data[[#This Row],[PriceUSD]]*data[[#This Row],[Quantity]]</f>
        <v>75.42</v>
      </c>
      <c r="W250" s="7">
        <f>data[[#This Row],[OrderDate]] + TIME(VALUE(LEFT(data[[#This Row],[OrderTime]],2)), VALUE(RIGHT(data[[#This Row],[OrderTime]],2)), 0)</f>
        <v>45743.052083333336</v>
      </c>
      <c r="X250" s="7">
        <f>_xlfn.MINIFS(data[OrderDateTime], data[CustomerName], data[[#This Row],[CustomerName]])</f>
        <v>45619.022916666669</v>
      </c>
      <c r="Y250" t="str">
        <f>IF(data[[#This Row],[OrderDateTime]]=data[[#This Row],[FirstOrderDateTime]], "New", "Returning")</f>
        <v>Returning</v>
      </c>
      <c r="Z250" s="7">
        <f>data[[#This Row],[DeliveryDate]] + data[[#This Row],[DeliveryTime]]</f>
        <v>45745.865277777775</v>
      </c>
      <c r="AA250" s="7">
        <f>data[[#This Row],[OrderDateTime]] + 1</f>
        <v>45744.052083333336</v>
      </c>
      <c r="AB250" s="7" t="str">
        <f>IF(data[[#This Row],[DeliveryDateTime]] &lt;= data[[#This Row],[SLADue]], "On Time", "Late")</f>
        <v>Late</v>
      </c>
    </row>
    <row r="251" spans="1:28" x14ac:dyDescent="0.2">
      <c r="A251" t="s">
        <v>580</v>
      </c>
      <c r="B251" t="s">
        <v>19</v>
      </c>
      <c r="C251" t="s">
        <v>69</v>
      </c>
      <c r="D251" t="s">
        <v>70</v>
      </c>
      <c r="E251" s="5">
        <v>53.3</v>
      </c>
      <c r="F251" t="s">
        <v>119</v>
      </c>
      <c r="G251">
        <v>1</v>
      </c>
      <c r="H251" s="1">
        <v>45629</v>
      </c>
      <c r="I251" s="1" t="str">
        <f>TEXT(data[[#This Row],[OrderDate]],"mmm")</f>
        <v>Dec</v>
      </c>
      <c r="J251" s="6">
        <v>0.58750000000000002</v>
      </c>
      <c r="K251" s="6" t="str">
        <f>TEXT(data[[#This Row],[OrderTime]],"h")</f>
        <v>14</v>
      </c>
      <c r="L251" s="1">
        <v>45630</v>
      </c>
      <c r="M251" s="6">
        <v>0.83750000000000002</v>
      </c>
      <c r="N251" t="s">
        <v>112</v>
      </c>
      <c r="O251" t="s">
        <v>570</v>
      </c>
      <c r="P251" t="s">
        <v>36</v>
      </c>
      <c r="Q251" t="s">
        <v>53</v>
      </c>
      <c r="R251" t="s">
        <v>37</v>
      </c>
      <c r="S251" t="s">
        <v>28</v>
      </c>
      <c r="T251" t="s">
        <v>59</v>
      </c>
      <c r="U251" t="s">
        <v>39</v>
      </c>
      <c r="V251" s="5">
        <f>data[[#This Row],[PriceUSD]]*data[[#This Row],[Quantity]]</f>
        <v>53.3</v>
      </c>
      <c r="W251" s="7">
        <f>data[[#This Row],[OrderDate]] + TIME(VALUE(LEFT(data[[#This Row],[OrderTime]],2)), VALUE(RIGHT(data[[#This Row],[OrderTime]],2)), 0)</f>
        <v>45629.052083333336</v>
      </c>
      <c r="X251" s="7">
        <f>_xlfn.MINIFS(data[OrderDateTime], data[CustomerName], data[[#This Row],[CustomerName]])</f>
        <v>45521.038888888892</v>
      </c>
      <c r="Y251" t="str">
        <f>IF(data[[#This Row],[OrderDateTime]]=data[[#This Row],[FirstOrderDateTime]], "New", "Returning")</f>
        <v>Returning</v>
      </c>
      <c r="Z251" s="7">
        <f>data[[#This Row],[DeliveryDate]] + data[[#This Row],[DeliveryTime]]</f>
        <v>45630.837500000001</v>
      </c>
      <c r="AA251" s="7">
        <f>data[[#This Row],[OrderDateTime]] + 1</f>
        <v>45630.052083333336</v>
      </c>
      <c r="AB251" s="7" t="str">
        <f>IF(data[[#This Row],[DeliveryDateTime]] &lt;= data[[#This Row],[SLADue]], "On Time", "Late")</f>
        <v>Late</v>
      </c>
    </row>
    <row r="252" spans="1:28" x14ac:dyDescent="0.2">
      <c r="A252" t="s">
        <v>581</v>
      </c>
      <c r="B252" t="s">
        <v>19</v>
      </c>
      <c r="C252" t="s">
        <v>61</v>
      </c>
      <c r="D252" t="s">
        <v>62</v>
      </c>
      <c r="E252" s="5">
        <v>157.94999999999999</v>
      </c>
      <c r="F252" t="s">
        <v>94</v>
      </c>
      <c r="G252">
        <v>3</v>
      </c>
      <c r="H252" s="1">
        <v>45674</v>
      </c>
      <c r="I252" s="1" t="str">
        <f>TEXT(data[[#This Row],[OrderDate]],"mmm")</f>
        <v>Jan</v>
      </c>
      <c r="J252" s="6">
        <v>0.71111111111111114</v>
      </c>
      <c r="K252" s="6" t="str">
        <f>TEXT(data[[#This Row],[OrderTime]],"h")</f>
        <v>17</v>
      </c>
      <c r="L252" s="1">
        <v>45675</v>
      </c>
      <c r="M252" s="6">
        <v>0.71111111111111114</v>
      </c>
      <c r="N252" t="s">
        <v>57</v>
      </c>
      <c r="O252" t="s">
        <v>76</v>
      </c>
      <c r="P252" t="s">
        <v>25</v>
      </c>
      <c r="Q252" t="s">
        <v>26</v>
      </c>
      <c r="R252" t="s">
        <v>66</v>
      </c>
      <c r="S252" t="s">
        <v>28</v>
      </c>
      <c r="T252" t="s">
        <v>136</v>
      </c>
      <c r="U252" t="s">
        <v>67</v>
      </c>
      <c r="V252" s="5">
        <f>data[[#This Row],[PriceUSD]]*data[[#This Row],[Quantity]]</f>
        <v>473.84999999999997</v>
      </c>
      <c r="W252" s="7">
        <f>data[[#This Row],[OrderDate]] + TIME(VALUE(LEFT(data[[#This Row],[OrderTime]],2)), VALUE(RIGHT(data[[#This Row],[OrderTime]],2)), 0)</f>
        <v>45674.007638888892</v>
      </c>
      <c r="X252" s="7">
        <f>_xlfn.MINIFS(data[OrderDateTime], data[CustomerName], data[[#This Row],[CustomerName]])</f>
        <v>45506.022916666669</v>
      </c>
      <c r="Y252" t="str">
        <f>IF(data[[#This Row],[OrderDateTime]]=data[[#This Row],[FirstOrderDateTime]], "New", "Returning")</f>
        <v>Returning</v>
      </c>
      <c r="Z252" s="7">
        <f>data[[#This Row],[DeliveryDate]] + data[[#This Row],[DeliveryTime]]</f>
        <v>45675.711111111108</v>
      </c>
      <c r="AA252" s="7">
        <f>data[[#This Row],[OrderDateTime]] + 1</f>
        <v>45675.007638888892</v>
      </c>
      <c r="AB252" s="7" t="str">
        <f>IF(data[[#This Row],[DeliveryDateTime]] &lt;= data[[#This Row],[SLADue]], "On Time", "Late")</f>
        <v>Late</v>
      </c>
    </row>
    <row r="253" spans="1:28" x14ac:dyDescent="0.2">
      <c r="A253" t="s">
        <v>582</v>
      </c>
      <c r="B253" t="s">
        <v>19</v>
      </c>
      <c r="C253" t="s">
        <v>101</v>
      </c>
      <c r="D253" t="s">
        <v>102</v>
      </c>
      <c r="E253" s="5">
        <v>31.55</v>
      </c>
      <c r="F253" t="s">
        <v>63</v>
      </c>
      <c r="G253">
        <v>1</v>
      </c>
      <c r="H253" s="1">
        <v>45663</v>
      </c>
      <c r="I253" s="1" t="str">
        <f>TEXT(data[[#This Row],[OrderDate]],"mmm")</f>
        <v>Jan</v>
      </c>
      <c r="J253" s="6">
        <v>0.52777777777777779</v>
      </c>
      <c r="K253" s="6" t="str">
        <f>TEXT(data[[#This Row],[OrderTime]],"h")</f>
        <v>12</v>
      </c>
      <c r="L253" s="1">
        <v>45664</v>
      </c>
      <c r="M253" s="6">
        <v>0.69444444444444442</v>
      </c>
      <c r="N253" t="s">
        <v>23</v>
      </c>
      <c r="O253" t="s">
        <v>104</v>
      </c>
      <c r="P253" t="s">
        <v>25</v>
      </c>
      <c r="Q253" t="s">
        <v>26</v>
      </c>
      <c r="R253" t="s">
        <v>83</v>
      </c>
      <c r="S253" t="s">
        <v>28</v>
      </c>
      <c r="T253" t="s">
        <v>29</v>
      </c>
      <c r="U253" t="s">
        <v>30</v>
      </c>
      <c r="V253" s="5">
        <f>data[[#This Row],[PriceUSD]]*data[[#This Row],[Quantity]]</f>
        <v>31.55</v>
      </c>
      <c r="W253" s="7">
        <f>data[[#This Row],[OrderDate]] + TIME(VALUE(LEFT(data[[#This Row],[OrderTime]],2)), VALUE(RIGHT(data[[#This Row],[OrderTime]],2)), 0)</f>
        <v>45663.054166666669</v>
      </c>
      <c r="X253" s="7">
        <f>_xlfn.MINIFS(data[OrderDateTime], data[CustomerName], data[[#This Row],[CustomerName]])</f>
        <v>45519.015277777777</v>
      </c>
      <c r="Y253" t="str">
        <f>IF(data[[#This Row],[OrderDateTime]]=data[[#This Row],[FirstOrderDateTime]], "New", "Returning")</f>
        <v>Returning</v>
      </c>
      <c r="Z253" s="7">
        <f>data[[#This Row],[DeliveryDate]] + data[[#This Row],[DeliveryTime]]</f>
        <v>45664.694444444445</v>
      </c>
      <c r="AA253" s="7">
        <f>data[[#This Row],[OrderDateTime]] + 1</f>
        <v>45664.054166666669</v>
      </c>
      <c r="AB253" s="7" t="str">
        <f>IF(data[[#This Row],[DeliveryDateTime]] &lt;= data[[#This Row],[SLADue]], "On Time", "Late")</f>
        <v>Late</v>
      </c>
    </row>
    <row r="254" spans="1:28" x14ac:dyDescent="0.2">
      <c r="A254" t="s">
        <v>583</v>
      </c>
      <c r="B254" t="s">
        <v>19</v>
      </c>
      <c r="C254" t="s">
        <v>110</v>
      </c>
      <c r="D254" t="s">
        <v>111</v>
      </c>
      <c r="E254" s="5">
        <v>10.81</v>
      </c>
      <c r="F254" t="s">
        <v>87</v>
      </c>
      <c r="G254">
        <v>2</v>
      </c>
      <c r="H254" s="1">
        <v>45771</v>
      </c>
      <c r="I254" s="1" t="str">
        <f>TEXT(data[[#This Row],[OrderDate]],"mmm")</f>
        <v>Apr</v>
      </c>
      <c r="J254" s="6">
        <v>0.46180555555555558</v>
      </c>
      <c r="K254" s="6" t="str">
        <f>TEXT(data[[#This Row],[OrderTime]],"h")</f>
        <v>11</v>
      </c>
      <c r="L254" s="1">
        <v>45771</v>
      </c>
      <c r="M254" s="6">
        <v>0.62847222222222221</v>
      </c>
      <c r="N254" t="s">
        <v>120</v>
      </c>
      <c r="O254" t="s">
        <v>584</v>
      </c>
      <c r="P254" t="s">
        <v>25</v>
      </c>
      <c r="Q254" t="s">
        <v>26</v>
      </c>
      <c r="R254" t="s">
        <v>114</v>
      </c>
      <c r="S254" t="s">
        <v>47</v>
      </c>
      <c r="T254" t="s">
        <v>59</v>
      </c>
      <c r="U254" t="s">
        <v>67</v>
      </c>
      <c r="V254" s="5">
        <f>data[[#This Row],[PriceUSD]]*data[[#This Row],[Quantity]]</f>
        <v>21.62</v>
      </c>
      <c r="W254" s="7">
        <f>data[[#This Row],[OrderDate]] + TIME(VALUE(LEFT(data[[#This Row],[OrderTime]],2)), VALUE(RIGHT(data[[#This Row],[OrderTime]],2)), 0)</f>
        <v>45771.038888888892</v>
      </c>
      <c r="X254" s="7">
        <f>_xlfn.MINIFS(data[OrderDateTime], data[CustomerName], data[[#This Row],[CustomerName]])</f>
        <v>45511.017361111109</v>
      </c>
      <c r="Y254" t="str">
        <f>IF(data[[#This Row],[OrderDateTime]]=data[[#This Row],[FirstOrderDateTime]], "New", "Returning")</f>
        <v>Returning</v>
      </c>
      <c r="Z254" s="7">
        <f>data[[#This Row],[DeliveryDate]] + data[[#This Row],[DeliveryTime]]</f>
        <v>45771.628472222219</v>
      </c>
      <c r="AA254" s="7">
        <f>data[[#This Row],[OrderDateTime]] + 1</f>
        <v>45772.038888888892</v>
      </c>
      <c r="AB254" s="7" t="str">
        <f>IF(data[[#This Row],[DeliveryDateTime]] &lt;= data[[#This Row],[SLADue]], "On Time", "Late")</f>
        <v>On Time</v>
      </c>
    </row>
    <row r="255" spans="1:28" x14ac:dyDescent="0.2">
      <c r="A255" t="s">
        <v>585</v>
      </c>
      <c r="B255" t="s">
        <v>19</v>
      </c>
      <c r="C255" t="s">
        <v>258</v>
      </c>
      <c r="D255" t="s">
        <v>259</v>
      </c>
      <c r="E255" s="5">
        <v>140.47999999999999</v>
      </c>
      <c r="F255" t="s">
        <v>182</v>
      </c>
      <c r="G255">
        <v>1</v>
      </c>
      <c r="H255" s="1">
        <v>45842</v>
      </c>
      <c r="I255" s="1" t="str">
        <f>TEXT(data[[#This Row],[OrderDate]],"mmm")</f>
        <v>Jul</v>
      </c>
      <c r="J255" s="6">
        <v>0.76597222222222228</v>
      </c>
      <c r="K255" s="6" t="str">
        <f>TEXT(data[[#This Row],[OrderTime]],"h")</f>
        <v>18</v>
      </c>
      <c r="L255" s="1">
        <v>45843</v>
      </c>
      <c r="M255" s="6">
        <v>0.76597222222222228</v>
      </c>
      <c r="N255" t="s">
        <v>238</v>
      </c>
      <c r="O255" t="s">
        <v>483</v>
      </c>
      <c r="P255" t="s">
        <v>36</v>
      </c>
      <c r="Q255" t="s">
        <v>26</v>
      </c>
      <c r="R255" t="s">
        <v>261</v>
      </c>
      <c r="S255" t="s">
        <v>28</v>
      </c>
      <c r="T255" t="s">
        <v>136</v>
      </c>
      <c r="U255" t="s">
        <v>39</v>
      </c>
      <c r="V255" s="5">
        <f>data[[#This Row],[PriceUSD]]*data[[#This Row],[Quantity]]</f>
        <v>140.47999999999999</v>
      </c>
      <c r="W255" s="7">
        <f>data[[#This Row],[OrderDate]] + TIME(VALUE(LEFT(data[[#This Row],[OrderTime]],2)), VALUE(RIGHT(data[[#This Row],[OrderTime]],2)), 0)</f>
        <v>45842.015277777777</v>
      </c>
      <c r="X255" s="7">
        <f>_xlfn.MINIFS(data[OrderDateTime], data[CustomerName], data[[#This Row],[CustomerName]])</f>
        <v>45541.007638888892</v>
      </c>
      <c r="Y255" t="str">
        <f>IF(data[[#This Row],[OrderDateTime]]=data[[#This Row],[FirstOrderDateTime]], "New", "Returning")</f>
        <v>Returning</v>
      </c>
      <c r="Z255" s="7">
        <f>data[[#This Row],[DeliveryDate]] + data[[#This Row],[DeliveryTime]]</f>
        <v>45843.765972222223</v>
      </c>
      <c r="AA255" s="7">
        <f>data[[#This Row],[OrderDateTime]] + 1</f>
        <v>45843.015277777777</v>
      </c>
      <c r="AB255" s="7" t="str">
        <f>IF(data[[#This Row],[DeliveryDateTime]] &lt;= data[[#This Row],[SLADue]], "On Time", "Late")</f>
        <v>Late</v>
      </c>
    </row>
    <row r="256" spans="1:28" x14ac:dyDescent="0.2">
      <c r="A256" t="s">
        <v>586</v>
      </c>
      <c r="B256" t="s">
        <v>19</v>
      </c>
      <c r="C256" t="s">
        <v>69</v>
      </c>
      <c r="D256" t="s">
        <v>70</v>
      </c>
      <c r="E256" s="5">
        <v>46.41</v>
      </c>
      <c r="F256" t="s">
        <v>74</v>
      </c>
      <c r="G256">
        <v>1</v>
      </c>
      <c r="H256" s="1">
        <v>45587</v>
      </c>
      <c r="I256" s="1" t="str">
        <f>TEXT(data[[#This Row],[OrderDate]],"mmm")</f>
        <v>Oct</v>
      </c>
      <c r="J256" s="6">
        <v>0.52847222222222223</v>
      </c>
      <c r="K256" s="6" t="str">
        <f>TEXT(data[[#This Row],[OrderTime]],"h")</f>
        <v>12</v>
      </c>
      <c r="L256" s="1">
        <v>45587</v>
      </c>
      <c r="M256" s="6">
        <v>0.65347222222222223</v>
      </c>
      <c r="N256" t="s">
        <v>148</v>
      </c>
      <c r="O256" t="s">
        <v>563</v>
      </c>
      <c r="P256" t="s">
        <v>25</v>
      </c>
      <c r="Q256" t="s">
        <v>26</v>
      </c>
      <c r="R256" t="s">
        <v>37</v>
      </c>
      <c r="S256" t="s">
        <v>47</v>
      </c>
      <c r="T256" t="s">
        <v>29</v>
      </c>
      <c r="U256" t="s">
        <v>30</v>
      </c>
      <c r="V256" s="5">
        <f>data[[#This Row],[PriceUSD]]*data[[#This Row],[Quantity]]</f>
        <v>46.41</v>
      </c>
      <c r="W256" s="7">
        <f>data[[#This Row],[OrderDate]] + TIME(VALUE(LEFT(data[[#This Row],[OrderTime]],2)), VALUE(RIGHT(data[[#This Row],[OrderTime]],2)), 0)</f>
        <v>45587.015277777777</v>
      </c>
      <c r="X256" s="7">
        <f>_xlfn.MINIFS(data[OrderDateTime], data[CustomerName], data[[#This Row],[CustomerName]])</f>
        <v>45511.007638888892</v>
      </c>
      <c r="Y256" t="str">
        <f>IF(data[[#This Row],[OrderDateTime]]=data[[#This Row],[FirstOrderDateTime]], "New", "Returning")</f>
        <v>Returning</v>
      </c>
      <c r="Z256" s="7">
        <f>data[[#This Row],[DeliveryDate]] + data[[#This Row],[DeliveryTime]]</f>
        <v>45587.65347222222</v>
      </c>
      <c r="AA256" s="7">
        <f>data[[#This Row],[OrderDateTime]] + 1</f>
        <v>45588.015277777777</v>
      </c>
      <c r="AB256" s="7" t="str">
        <f>IF(data[[#This Row],[DeliveryDateTime]] &lt;= data[[#This Row],[SLADue]], "On Time", "Late")</f>
        <v>On Time</v>
      </c>
    </row>
    <row r="257" spans="1:28" x14ac:dyDescent="0.2">
      <c r="A257" t="s">
        <v>587</v>
      </c>
      <c r="B257" t="s">
        <v>19</v>
      </c>
      <c r="C257" t="s">
        <v>117</v>
      </c>
      <c r="D257" t="s">
        <v>118</v>
      </c>
      <c r="E257" s="5">
        <v>78.53</v>
      </c>
      <c r="F257" t="s">
        <v>94</v>
      </c>
      <c r="G257">
        <v>3</v>
      </c>
      <c r="H257" s="1">
        <v>45531</v>
      </c>
      <c r="I257" s="1" t="str">
        <f>TEXT(data[[#This Row],[OrderDate]],"mmm")</f>
        <v>Aug</v>
      </c>
      <c r="J257" s="6">
        <v>0.42499999999999999</v>
      </c>
      <c r="K257" s="6" t="str">
        <f>TEXT(data[[#This Row],[OrderTime]],"h")</f>
        <v>10</v>
      </c>
      <c r="L257" s="1">
        <v>45532</v>
      </c>
      <c r="M257" s="6">
        <v>0.42499999999999999</v>
      </c>
      <c r="N257" t="s">
        <v>178</v>
      </c>
      <c r="O257" t="s">
        <v>24</v>
      </c>
      <c r="P257" t="s">
        <v>180</v>
      </c>
      <c r="Q257" t="s">
        <v>26</v>
      </c>
      <c r="R257" t="s">
        <v>66</v>
      </c>
      <c r="S257" t="s">
        <v>28</v>
      </c>
      <c r="T257" t="s">
        <v>29</v>
      </c>
      <c r="U257" t="s">
        <v>39</v>
      </c>
      <c r="V257" s="5">
        <f>data[[#This Row],[PriceUSD]]*data[[#This Row],[Quantity]]</f>
        <v>235.59</v>
      </c>
      <c r="W257" s="7">
        <f>data[[#This Row],[OrderDate]] + TIME(VALUE(LEFT(data[[#This Row],[OrderTime]],2)), VALUE(RIGHT(data[[#This Row],[OrderTime]],2)), 0)</f>
        <v>45531.017361111109</v>
      </c>
      <c r="X257" s="7">
        <f>_xlfn.MINIFS(data[OrderDateTime], data[CustomerName], data[[#This Row],[CustomerName]])</f>
        <v>45531.017361111109</v>
      </c>
      <c r="Y257" t="str">
        <f>IF(data[[#This Row],[OrderDateTime]]=data[[#This Row],[FirstOrderDateTime]], "New", "Returning")</f>
        <v>New</v>
      </c>
      <c r="Z257" s="7">
        <f>data[[#This Row],[DeliveryDate]] + data[[#This Row],[DeliveryTime]]</f>
        <v>45532.425000000003</v>
      </c>
      <c r="AA257" s="7">
        <f>data[[#This Row],[OrderDateTime]] + 1</f>
        <v>45532.017361111109</v>
      </c>
      <c r="AB257" s="7" t="str">
        <f>IF(data[[#This Row],[DeliveryDateTime]] &lt;= data[[#This Row],[SLADue]], "On Time", "Late")</f>
        <v>Late</v>
      </c>
    </row>
    <row r="258" spans="1:28" x14ac:dyDescent="0.2">
      <c r="A258" t="s">
        <v>588</v>
      </c>
      <c r="B258" t="s">
        <v>19</v>
      </c>
      <c r="C258" t="s">
        <v>49</v>
      </c>
      <c r="D258" t="s">
        <v>50</v>
      </c>
      <c r="E258" s="5">
        <v>30.67</v>
      </c>
      <c r="F258" t="s">
        <v>138</v>
      </c>
      <c r="G258">
        <v>1</v>
      </c>
      <c r="H258" s="1">
        <v>45624</v>
      </c>
      <c r="I258" s="1" t="str">
        <f>TEXT(data[[#This Row],[OrderDate]],"mmm")</f>
        <v>Nov</v>
      </c>
      <c r="J258" s="6">
        <v>0.71458333333333335</v>
      </c>
      <c r="K258" s="6" t="str">
        <f>TEXT(data[[#This Row],[OrderTime]],"h")</f>
        <v>17</v>
      </c>
      <c r="L258" s="1">
        <v>45625</v>
      </c>
      <c r="M258" s="6">
        <v>0.79791666666666672</v>
      </c>
      <c r="N258" t="s">
        <v>145</v>
      </c>
      <c r="O258" t="s">
        <v>589</v>
      </c>
      <c r="P258" t="s">
        <v>77</v>
      </c>
      <c r="Q258" t="s">
        <v>53</v>
      </c>
      <c r="R258" t="s">
        <v>54</v>
      </c>
      <c r="S258" t="s">
        <v>28</v>
      </c>
      <c r="T258" t="s">
        <v>38</v>
      </c>
      <c r="U258" t="s">
        <v>39</v>
      </c>
      <c r="V258" s="5">
        <f>data[[#This Row],[PriceUSD]]*data[[#This Row],[Quantity]]</f>
        <v>30.67</v>
      </c>
      <c r="W258" s="7">
        <f>data[[#This Row],[OrderDate]] + TIME(VALUE(LEFT(data[[#This Row],[OrderTime]],2)), VALUE(RIGHT(data[[#This Row],[OrderTime]],2)), 0)</f>
        <v>45624.022916666669</v>
      </c>
      <c r="X258" s="7">
        <f>_xlfn.MINIFS(data[OrderDateTime], data[CustomerName], data[[#This Row],[CustomerName]])</f>
        <v>45536.061805555553</v>
      </c>
      <c r="Y258" t="str">
        <f>IF(data[[#This Row],[OrderDateTime]]=data[[#This Row],[FirstOrderDateTime]], "New", "Returning")</f>
        <v>Returning</v>
      </c>
      <c r="Z258" s="7">
        <f>data[[#This Row],[DeliveryDate]] + data[[#This Row],[DeliveryTime]]</f>
        <v>45625.79791666667</v>
      </c>
      <c r="AA258" s="7">
        <f>data[[#This Row],[OrderDateTime]] + 1</f>
        <v>45625.022916666669</v>
      </c>
      <c r="AB258" s="7" t="str">
        <f>IF(data[[#This Row],[DeliveryDateTime]] &lt;= data[[#This Row],[SLADue]], "On Time", "Late")</f>
        <v>Late</v>
      </c>
    </row>
    <row r="259" spans="1:28" x14ac:dyDescent="0.2">
      <c r="A259" t="s">
        <v>590</v>
      </c>
      <c r="B259" t="s">
        <v>19</v>
      </c>
      <c r="C259" t="s">
        <v>285</v>
      </c>
      <c r="D259" t="s">
        <v>286</v>
      </c>
      <c r="E259" s="5">
        <v>19</v>
      </c>
      <c r="F259" t="s">
        <v>22</v>
      </c>
      <c r="G259">
        <v>1</v>
      </c>
      <c r="H259" s="1">
        <v>45846</v>
      </c>
      <c r="I259" s="1" t="str">
        <f>TEXT(data[[#This Row],[OrderDate]],"mmm")</f>
        <v>Jul</v>
      </c>
      <c r="J259" s="6">
        <v>0.56111111111111112</v>
      </c>
      <c r="K259" s="6" t="str">
        <f>TEXT(data[[#This Row],[OrderTime]],"h")</f>
        <v>13</v>
      </c>
      <c r="L259" s="1">
        <v>45847</v>
      </c>
      <c r="M259" s="6">
        <v>0.81111111111111112</v>
      </c>
      <c r="N259" t="s">
        <v>139</v>
      </c>
      <c r="O259" t="s">
        <v>591</v>
      </c>
      <c r="P259" t="s">
        <v>36</v>
      </c>
      <c r="Q259" t="s">
        <v>53</v>
      </c>
      <c r="R259" t="s">
        <v>114</v>
      </c>
      <c r="S259" t="s">
        <v>28</v>
      </c>
      <c r="T259" t="s">
        <v>106</v>
      </c>
      <c r="U259" t="s">
        <v>39</v>
      </c>
      <c r="V259" s="5">
        <f>data[[#This Row],[PriceUSD]]*data[[#This Row],[Quantity]]</f>
        <v>19</v>
      </c>
      <c r="W259" s="7">
        <f>data[[#This Row],[OrderDate]] + TIME(VALUE(LEFT(data[[#This Row],[OrderTime]],2)), VALUE(RIGHT(data[[#This Row],[OrderTime]],2)), 0)</f>
        <v>45846.007638888892</v>
      </c>
      <c r="X259" s="7">
        <f>_xlfn.MINIFS(data[OrderDateTime], data[CustomerName], data[[#This Row],[CustomerName]])</f>
        <v>45510.052083333336</v>
      </c>
      <c r="Y259" t="str">
        <f>IF(data[[#This Row],[OrderDateTime]]=data[[#This Row],[FirstOrderDateTime]], "New", "Returning")</f>
        <v>Returning</v>
      </c>
      <c r="Z259" s="7">
        <f>data[[#This Row],[DeliveryDate]] + data[[#This Row],[DeliveryTime]]</f>
        <v>45847.811111111114</v>
      </c>
      <c r="AA259" s="7">
        <f>data[[#This Row],[OrderDateTime]] + 1</f>
        <v>45847.007638888892</v>
      </c>
      <c r="AB259" s="7" t="str">
        <f>IF(data[[#This Row],[DeliveryDateTime]] &lt;= data[[#This Row],[SLADue]], "On Time", "Late")</f>
        <v>Late</v>
      </c>
    </row>
    <row r="260" spans="1:28" x14ac:dyDescent="0.2">
      <c r="A260" t="s">
        <v>592</v>
      </c>
      <c r="B260" t="s">
        <v>19</v>
      </c>
      <c r="C260" t="s">
        <v>41</v>
      </c>
      <c r="D260" t="s">
        <v>42</v>
      </c>
      <c r="E260" s="5">
        <v>34.42</v>
      </c>
      <c r="F260" t="s">
        <v>56</v>
      </c>
      <c r="G260">
        <v>1</v>
      </c>
      <c r="H260" s="1">
        <v>45851</v>
      </c>
      <c r="I260" s="1" t="str">
        <f>TEXT(data[[#This Row],[OrderDate]],"mmm")</f>
        <v>Jul</v>
      </c>
      <c r="J260" s="6">
        <v>0.43888888888888888</v>
      </c>
      <c r="K260" s="6" t="str">
        <f>TEXT(data[[#This Row],[OrderTime]],"h")</f>
        <v>10</v>
      </c>
      <c r="L260" s="1">
        <v>45852</v>
      </c>
      <c r="M260" s="6">
        <v>0.60555555555555551</v>
      </c>
      <c r="N260" t="s">
        <v>34</v>
      </c>
      <c r="O260" t="s">
        <v>593</v>
      </c>
      <c r="P260" t="s">
        <v>36</v>
      </c>
      <c r="Q260" t="s">
        <v>26</v>
      </c>
      <c r="R260" t="s">
        <v>46</v>
      </c>
      <c r="S260" t="s">
        <v>28</v>
      </c>
      <c r="T260" t="s">
        <v>38</v>
      </c>
      <c r="U260" t="s">
        <v>39</v>
      </c>
      <c r="V260" s="5">
        <f>data[[#This Row],[PriceUSD]]*data[[#This Row],[Quantity]]</f>
        <v>34.42</v>
      </c>
      <c r="W260" s="7">
        <f>data[[#This Row],[OrderDate]] + TIME(VALUE(LEFT(data[[#This Row],[OrderTime]],2)), VALUE(RIGHT(data[[#This Row],[OrderTime]],2)), 0)</f>
        <v>45851.061805555553</v>
      </c>
      <c r="X260" s="7">
        <f>_xlfn.MINIFS(data[OrderDateTime], data[CustomerName], data[[#This Row],[CustomerName]])</f>
        <v>45518.007638888892</v>
      </c>
      <c r="Y260" t="str">
        <f>IF(data[[#This Row],[OrderDateTime]]=data[[#This Row],[FirstOrderDateTime]], "New", "Returning")</f>
        <v>Returning</v>
      </c>
      <c r="Z260" s="7">
        <f>data[[#This Row],[DeliveryDate]] + data[[#This Row],[DeliveryTime]]</f>
        <v>45852.605555555558</v>
      </c>
      <c r="AA260" s="7">
        <f>data[[#This Row],[OrderDateTime]] + 1</f>
        <v>45852.061805555553</v>
      </c>
      <c r="AB260" s="7" t="str">
        <f>IF(data[[#This Row],[DeliveryDateTime]] &lt;= data[[#This Row],[SLADue]], "On Time", "Late")</f>
        <v>Late</v>
      </c>
    </row>
    <row r="261" spans="1:28" x14ac:dyDescent="0.2">
      <c r="A261" t="s">
        <v>594</v>
      </c>
      <c r="B261" t="s">
        <v>19</v>
      </c>
      <c r="C261" t="s">
        <v>92</v>
      </c>
      <c r="D261" t="s">
        <v>93</v>
      </c>
      <c r="E261" s="5">
        <v>81.650000000000006</v>
      </c>
      <c r="F261" t="s">
        <v>63</v>
      </c>
      <c r="G261">
        <v>2</v>
      </c>
      <c r="H261" s="1">
        <v>45790</v>
      </c>
      <c r="I261" s="1" t="str">
        <f>TEXT(data[[#This Row],[OrderDate]],"mmm")</f>
        <v>May</v>
      </c>
      <c r="J261" s="6">
        <v>0.79722222222222228</v>
      </c>
      <c r="K261" s="6" t="str">
        <f>TEXT(data[[#This Row],[OrderTime]],"h")</f>
        <v>19</v>
      </c>
      <c r="L261" s="1">
        <v>45791</v>
      </c>
      <c r="M261" s="6">
        <v>0.83888888888888891</v>
      </c>
      <c r="N261" t="s">
        <v>175</v>
      </c>
      <c r="O261" t="s">
        <v>399</v>
      </c>
      <c r="P261" t="s">
        <v>25</v>
      </c>
      <c r="Q261" t="s">
        <v>26</v>
      </c>
      <c r="R261" t="s">
        <v>66</v>
      </c>
      <c r="S261" t="s">
        <v>28</v>
      </c>
      <c r="T261" t="s">
        <v>38</v>
      </c>
      <c r="U261" t="s">
        <v>30</v>
      </c>
      <c r="V261" s="5">
        <f>data[[#This Row],[PriceUSD]]*data[[#This Row],[Quantity]]</f>
        <v>163.30000000000001</v>
      </c>
      <c r="W261" s="7">
        <f>data[[#This Row],[OrderDate]] + TIME(VALUE(LEFT(data[[#This Row],[OrderTime]],2)), VALUE(RIGHT(data[[#This Row],[OrderTime]],2)), 0)</f>
        <v>45790.015277777777</v>
      </c>
      <c r="X261" s="7">
        <f>_xlfn.MINIFS(data[OrderDateTime], data[CustomerName], data[[#This Row],[CustomerName]])</f>
        <v>45532.017361111109</v>
      </c>
      <c r="Y261" t="str">
        <f>IF(data[[#This Row],[OrderDateTime]]=data[[#This Row],[FirstOrderDateTime]], "New", "Returning")</f>
        <v>Returning</v>
      </c>
      <c r="Z261" s="7">
        <f>data[[#This Row],[DeliveryDate]] + data[[#This Row],[DeliveryTime]]</f>
        <v>45791.838888888888</v>
      </c>
      <c r="AA261" s="7">
        <f>data[[#This Row],[OrderDateTime]] + 1</f>
        <v>45791.015277777777</v>
      </c>
      <c r="AB261" s="7" t="str">
        <f>IF(data[[#This Row],[DeliveryDateTime]] &lt;= data[[#This Row],[SLADue]], "On Time", "Late")</f>
        <v>Late</v>
      </c>
    </row>
    <row r="262" spans="1:28" x14ac:dyDescent="0.2">
      <c r="A262" t="s">
        <v>595</v>
      </c>
      <c r="B262" t="s">
        <v>19</v>
      </c>
      <c r="C262" t="s">
        <v>117</v>
      </c>
      <c r="D262" t="s">
        <v>118</v>
      </c>
      <c r="E262" s="5">
        <v>80.099999999999994</v>
      </c>
      <c r="F262" t="s">
        <v>94</v>
      </c>
      <c r="G262">
        <v>3</v>
      </c>
      <c r="H262" s="1">
        <v>45725</v>
      </c>
      <c r="I262" s="1" t="str">
        <f>TEXT(data[[#This Row],[OrderDate]],"mmm")</f>
        <v>Mar</v>
      </c>
      <c r="J262" s="6">
        <v>0.71458333333333335</v>
      </c>
      <c r="K262" s="6" t="str">
        <f>TEXT(data[[#This Row],[OrderTime]],"h")</f>
        <v>17</v>
      </c>
      <c r="L262" s="1">
        <v>45726</v>
      </c>
      <c r="M262" s="6">
        <v>0.83958333333333335</v>
      </c>
      <c r="N262" t="s">
        <v>183</v>
      </c>
      <c r="O262" t="s">
        <v>527</v>
      </c>
      <c r="P262" t="s">
        <v>180</v>
      </c>
      <c r="Q262" t="s">
        <v>26</v>
      </c>
      <c r="R262" t="s">
        <v>66</v>
      </c>
      <c r="S262" t="s">
        <v>28</v>
      </c>
      <c r="T262" t="s">
        <v>106</v>
      </c>
      <c r="U262" t="s">
        <v>30</v>
      </c>
      <c r="V262" s="5">
        <f>data[[#This Row],[PriceUSD]]*data[[#This Row],[Quantity]]</f>
        <v>240.29999999999998</v>
      </c>
      <c r="W262" s="7">
        <f>data[[#This Row],[OrderDate]] + TIME(VALUE(LEFT(data[[#This Row],[OrderTime]],2)), VALUE(RIGHT(data[[#This Row],[OrderTime]],2)), 0)</f>
        <v>45725.022916666669</v>
      </c>
      <c r="X262" s="7">
        <f>_xlfn.MINIFS(data[OrderDateTime], data[CustomerName], data[[#This Row],[CustomerName]])</f>
        <v>45525.046527777777</v>
      </c>
      <c r="Y262" t="str">
        <f>IF(data[[#This Row],[OrderDateTime]]=data[[#This Row],[FirstOrderDateTime]], "New", "Returning")</f>
        <v>Returning</v>
      </c>
      <c r="Z262" s="7">
        <f>data[[#This Row],[DeliveryDate]] + data[[#This Row],[DeliveryTime]]</f>
        <v>45726.839583333334</v>
      </c>
      <c r="AA262" s="7">
        <f>data[[#This Row],[OrderDateTime]] + 1</f>
        <v>45726.022916666669</v>
      </c>
      <c r="AB262" s="7" t="str">
        <f>IF(data[[#This Row],[DeliveryDateTime]] &lt;= data[[#This Row],[SLADue]], "On Time", "Late")</f>
        <v>Late</v>
      </c>
    </row>
    <row r="263" spans="1:28" x14ac:dyDescent="0.2">
      <c r="A263" t="s">
        <v>596</v>
      </c>
      <c r="B263" t="s">
        <v>19</v>
      </c>
      <c r="C263" t="s">
        <v>69</v>
      </c>
      <c r="D263" t="s">
        <v>70</v>
      </c>
      <c r="E263" s="5">
        <v>56.57</v>
      </c>
      <c r="F263" t="s">
        <v>74</v>
      </c>
      <c r="G263">
        <v>2</v>
      </c>
      <c r="H263" s="1">
        <v>45812</v>
      </c>
      <c r="I263" s="1" t="str">
        <f>TEXT(data[[#This Row],[OrderDate]],"mmm")</f>
        <v>Jun</v>
      </c>
      <c r="J263" s="6">
        <v>0.52083333333333337</v>
      </c>
      <c r="K263" s="6" t="str">
        <f>TEXT(data[[#This Row],[OrderTime]],"h")</f>
        <v>12</v>
      </c>
      <c r="L263" s="1">
        <v>45813</v>
      </c>
      <c r="M263" s="6">
        <v>0.72916666666666663</v>
      </c>
      <c r="N263" t="s">
        <v>57</v>
      </c>
      <c r="O263" t="s">
        <v>597</v>
      </c>
      <c r="P263" t="s">
        <v>25</v>
      </c>
      <c r="Q263" t="s">
        <v>53</v>
      </c>
      <c r="R263" t="s">
        <v>37</v>
      </c>
      <c r="S263" t="s">
        <v>28</v>
      </c>
      <c r="T263" t="s">
        <v>38</v>
      </c>
      <c r="U263" t="s">
        <v>39</v>
      </c>
      <c r="V263" s="5">
        <f>data[[#This Row],[PriceUSD]]*data[[#This Row],[Quantity]]</f>
        <v>113.14</v>
      </c>
      <c r="W263" s="7">
        <f>data[[#This Row],[OrderDate]] + TIME(VALUE(LEFT(data[[#This Row],[OrderTime]],2)), VALUE(RIGHT(data[[#This Row],[OrderTime]],2)), 0)</f>
        <v>45812.022916666669</v>
      </c>
      <c r="X263" s="7">
        <f>_xlfn.MINIFS(data[OrderDateTime], data[CustomerName], data[[#This Row],[CustomerName]])</f>
        <v>45519.052083333336</v>
      </c>
      <c r="Y263" t="str">
        <f>IF(data[[#This Row],[OrderDateTime]]=data[[#This Row],[FirstOrderDateTime]], "New", "Returning")</f>
        <v>Returning</v>
      </c>
      <c r="Z263" s="7">
        <f>data[[#This Row],[DeliveryDate]] + data[[#This Row],[DeliveryTime]]</f>
        <v>45813.729166666664</v>
      </c>
      <c r="AA263" s="7">
        <f>data[[#This Row],[OrderDateTime]] + 1</f>
        <v>45813.022916666669</v>
      </c>
      <c r="AB263" s="7" t="str">
        <f>IF(data[[#This Row],[DeliveryDateTime]] &lt;= data[[#This Row],[SLADue]], "On Time", "Late")</f>
        <v>Late</v>
      </c>
    </row>
    <row r="264" spans="1:28" x14ac:dyDescent="0.2">
      <c r="A264" t="s">
        <v>598</v>
      </c>
      <c r="B264" t="s">
        <v>19</v>
      </c>
      <c r="C264" t="s">
        <v>41</v>
      </c>
      <c r="D264" t="s">
        <v>42</v>
      </c>
      <c r="E264" s="5">
        <v>33.06</v>
      </c>
      <c r="F264" t="s">
        <v>43</v>
      </c>
      <c r="G264">
        <v>2</v>
      </c>
      <c r="H264" s="1">
        <v>45647</v>
      </c>
      <c r="I264" s="1" t="str">
        <f>TEXT(data[[#This Row],[OrderDate]],"mmm")</f>
        <v>Dec</v>
      </c>
      <c r="J264" s="6">
        <v>0.6645833333333333</v>
      </c>
      <c r="K264" s="6" t="str">
        <f>TEXT(data[[#This Row],[OrderTime]],"h")</f>
        <v>15</v>
      </c>
      <c r="L264" s="1">
        <v>45648</v>
      </c>
      <c r="M264" s="6">
        <v>0.74791666666666667</v>
      </c>
      <c r="N264" t="s">
        <v>148</v>
      </c>
      <c r="O264" t="s">
        <v>458</v>
      </c>
      <c r="P264" t="s">
        <v>25</v>
      </c>
      <c r="Q264" t="s">
        <v>26</v>
      </c>
      <c r="R264" t="s">
        <v>46</v>
      </c>
      <c r="S264" t="s">
        <v>28</v>
      </c>
      <c r="T264" t="s">
        <v>59</v>
      </c>
      <c r="U264" t="s">
        <v>30</v>
      </c>
      <c r="V264" s="5">
        <f>data[[#This Row],[PriceUSD]]*data[[#This Row],[Quantity]]</f>
        <v>66.12</v>
      </c>
      <c r="W264" s="7">
        <f>data[[#This Row],[OrderDate]] + TIME(VALUE(LEFT(data[[#This Row],[OrderTime]],2)), VALUE(RIGHT(data[[#This Row],[OrderTime]],2)), 0)</f>
        <v>45647.022916666669</v>
      </c>
      <c r="X264" s="7">
        <f>_xlfn.MINIFS(data[OrderDateTime], data[CustomerName], data[[#This Row],[CustomerName]])</f>
        <v>45575.054166666669</v>
      </c>
      <c r="Y264" t="str">
        <f>IF(data[[#This Row],[OrderDateTime]]=data[[#This Row],[FirstOrderDateTime]], "New", "Returning")</f>
        <v>Returning</v>
      </c>
      <c r="Z264" s="7">
        <f>data[[#This Row],[DeliveryDate]] + data[[#This Row],[DeliveryTime]]</f>
        <v>45648.747916666667</v>
      </c>
      <c r="AA264" s="7">
        <f>data[[#This Row],[OrderDateTime]] + 1</f>
        <v>45648.022916666669</v>
      </c>
      <c r="AB264" s="7" t="str">
        <f>IF(data[[#This Row],[DeliveryDateTime]] &lt;= data[[#This Row],[SLADue]], "On Time", "Late")</f>
        <v>Late</v>
      </c>
    </row>
    <row r="265" spans="1:28" x14ac:dyDescent="0.2">
      <c r="A265" t="s">
        <v>599</v>
      </c>
      <c r="B265" t="s">
        <v>19</v>
      </c>
      <c r="C265" t="s">
        <v>126</v>
      </c>
      <c r="D265" t="s">
        <v>127</v>
      </c>
      <c r="E265" s="5">
        <v>23.58</v>
      </c>
      <c r="F265" t="s">
        <v>87</v>
      </c>
      <c r="G265">
        <v>1</v>
      </c>
      <c r="H265" s="1">
        <v>45594</v>
      </c>
      <c r="I265" s="1" t="str">
        <f>TEXT(data[[#This Row],[OrderDate]],"mmm")</f>
        <v>Oct</v>
      </c>
      <c r="J265" s="6">
        <v>0.40347222222222223</v>
      </c>
      <c r="K265" s="6" t="str">
        <f>TEXT(data[[#This Row],[OrderTime]],"h")</f>
        <v>9</v>
      </c>
      <c r="L265" s="1">
        <v>45595</v>
      </c>
      <c r="M265" s="6">
        <v>0.6118055555555556</v>
      </c>
      <c r="N265" t="s">
        <v>57</v>
      </c>
      <c r="O265" t="s">
        <v>229</v>
      </c>
      <c r="P265" t="s">
        <v>25</v>
      </c>
      <c r="Q265" t="s">
        <v>53</v>
      </c>
      <c r="R265" t="s">
        <v>129</v>
      </c>
      <c r="S265" t="s">
        <v>28</v>
      </c>
      <c r="T265" t="s">
        <v>29</v>
      </c>
      <c r="U265" t="s">
        <v>39</v>
      </c>
      <c r="V265" s="5">
        <f>data[[#This Row],[PriceUSD]]*data[[#This Row],[Quantity]]</f>
        <v>23.58</v>
      </c>
      <c r="W265" s="7">
        <f>data[[#This Row],[OrderDate]] + TIME(VALUE(LEFT(data[[#This Row],[OrderTime]],2)), VALUE(RIGHT(data[[#This Row],[OrderTime]],2)), 0)</f>
        <v>45594.015277777777</v>
      </c>
      <c r="X265" s="7">
        <f>_xlfn.MINIFS(data[OrderDateTime], data[CustomerName], data[[#This Row],[CustomerName]])</f>
        <v>45594.015277777777</v>
      </c>
      <c r="Y265" t="str">
        <f>IF(data[[#This Row],[OrderDateTime]]=data[[#This Row],[FirstOrderDateTime]], "New", "Returning")</f>
        <v>New</v>
      </c>
      <c r="Z265" s="7">
        <f>data[[#This Row],[DeliveryDate]] + data[[#This Row],[DeliveryTime]]</f>
        <v>45595.611805555556</v>
      </c>
      <c r="AA265" s="7">
        <f>data[[#This Row],[OrderDateTime]] + 1</f>
        <v>45595.015277777777</v>
      </c>
      <c r="AB265" s="7" t="str">
        <f>IF(data[[#This Row],[DeliveryDateTime]] &lt;= data[[#This Row],[SLADue]], "On Time", "Late")</f>
        <v>Late</v>
      </c>
    </row>
    <row r="266" spans="1:28" x14ac:dyDescent="0.2">
      <c r="A266" t="s">
        <v>600</v>
      </c>
      <c r="B266" t="s">
        <v>19</v>
      </c>
      <c r="C266" t="s">
        <v>126</v>
      </c>
      <c r="D266" t="s">
        <v>127</v>
      </c>
      <c r="E266" s="5">
        <v>22.54</v>
      </c>
      <c r="F266" t="s">
        <v>87</v>
      </c>
      <c r="G266">
        <v>1</v>
      </c>
      <c r="H266" s="1">
        <v>45756</v>
      </c>
      <c r="I266" s="1" t="str">
        <f>TEXT(data[[#This Row],[OrderDate]],"mmm")</f>
        <v>Apr</v>
      </c>
      <c r="J266" s="6">
        <v>0.79236111111111107</v>
      </c>
      <c r="K266" s="6" t="str">
        <f>TEXT(data[[#This Row],[OrderTime]],"h")</f>
        <v>19</v>
      </c>
      <c r="L266" s="1">
        <v>45757</v>
      </c>
      <c r="M266" s="6">
        <v>0.5395833333333333</v>
      </c>
      <c r="N266" t="s">
        <v>112</v>
      </c>
      <c r="O266" t="s">
        <v>601</v>
      </c>
      <c r="P266" t="s">
        <v>36</v>
      </c>
      <c r="Q266" t="s">
        <v>26</v>
      </c>
      <c r="R266" t="s">
        <v>129</v>
      </c>
      <c r="S266" t="s">
        <v>28</v>
      </c>
      <c r="T266" t="s">
        <v>29</v>
      </c>
      <c r="U266" t="s">
        <v>67</v>
      </c>
      <c r="V266" s="5">
        <f>data[[#This Row],[PriceUSD]]*data[[#This Row],[Quantity]]</f>
        <v>22.54</v>
      </c>
      <c r="W266" s="7">
        <f>data[[#This Row],[OrderDate]] + TIME(VALUE(LEFT(data[[#This Row],[OrderTime]],2)), VALUE(RIGHT(data[[#This Row],[OrderTime]],2)), 0)</f>
        <v>45756.007638888892</v>
      </c>
      <c r="X266" s="7">
        <f>_xlfn.MINIFS(data[OrderDateTime], data[CustomerName], data[[#This Row],[CustomerName]])</f>
        <v>45605.030555555553</v>
      </c>
      <c r="Y266" t="str">
        <f>IF(data[[#This Row],[OrderDateTime]]=data[[#This Row],[FirstOrderDateTime]], "New", "Returning")</f>
        <v>Returning</v>
      </c>
      <c r="Z266" s="7">
        <f>data[[#This Row],[DeliveryDate]] + data[[#This Row],[DeliveryTime]]</f>
        <v>45757.539583333331</v>
      </c>
      <c r="AA266" s="7">
        <f>data[[#This Row],[OrderDateTime]] + 1</f>
        <v>45757.007638888892</v>
      </c>
      <c r="AB266" s="7" t="str">
        <f>IF(data[[#This Row],[DeliveryDateTime]] &lt;= data[[#This Row],[SLADue]], "On Time", "Late")</f>
        <v>Late</v>
      </c>
    </row>
    <row r="267" spans="1:28" x14ac:dyDescent="0.2">
      <c r="A267" t="s">
        <v>602</v>
      </c>
      <c r="B267" t="s">
        <v>19</v>
      </c>
      <c r="C267" t="s">
        <v>117</v>
      </c>
      <c r="D267" t="s">
        <v>118</v>
      </c>
      <c r="E267" s="5">
        <v>78.78</v>
      </c>
      <c r="F267" t="s">
        <v>94</v>
      </c>
      <c r="G267">
        <v>5</v>
      </c>
      <c r="H267" s="1">
        <v>45753</v>
      </c>
      <c r="I267" s="1" t="str">
        <f>TEXT(data[[#This Row],[OrderDate]],"mmm")</f>
        <v>Apr</v>
      </c>
      <c r="J267" s="6">
        <v>0.44861111111111113</v>
      </c>
      <c r="K267" s="6" t="str">
        <f>TEXT(data[[#This Row],[OrderTime]],"h")</f>
        <v>10</v>
      </c>
      <c r="L267" s="1">
        <v>45754</v>
      </c>
      <c r="M267" s="6">
        <v>0.69861111111111107</v>
      </c>
      <c r="N267" t="s">
        <v>183</v>
      </c>
      <c r="O267" t="s">
        <v>603</v>
      </c>
      <c r="P267" t="s">
        <v>180</v>
      </c>
      <c r="Q267" t="s">
        <v>53</v>
      </c>
      <c r="R267" t="s">
        <v>66</v>
      </c>
      <c r="S267" t="s">
        <v>28</v>
      </c>
      <c r="T267" t="s">
        <v>136</v>
      </c>
      <c r="U267" t="s">
        <v>39</v>
      </c>
      <c r="V267" s="5">
        <f>data[[#This Row],[PriceUSD]]*data[[#This Row],[Quantity]]</f>
        <v>393.9</v>
      </c>
      <c r="W267" s="7">
        <f>data[[#This Row],[OrderDate]] + TIME(VALUE(LEFT(data[[#This Row],[OrderTime]],2)), VALUE(RIGHT(data[[#This Row],[OrderTime]],2)), 0)</f>
        <v>45753.007638888892</v>
      </c>
      <c r="X267" s="7">
        <f>_xlfn.MINIFS(data[OrderDateTime], data[CustomerName], data[[#This Row],[CustomerName]])</f>
        <v>45511.061805555553</v>
      </c>
      <c r="Y267" t="str">
        <f>IF(data[[#This Row],[OrderDateTime]]=data[[#This Row],[FirstOrderDateTime]], "New", "Returning")</f>
        <v>Returning</v>
      </c>
      <c r="Z267" s="7">
        <f>data[[#This Row],[DeliveryDate]] + data[[#This Row],[DeliveryTime]]</f>
        <v>45754.698611111111</v>
      </c>
      <c r="AA267" s="7">
        <f>data[[#This Row],[OrderDateTime]] + 1</f>
        <v>45754.007638888892</v>
      </c>
      <c r="AB267" s="7" t="str">
        <f>IF(data[[#This Row],[DeliveryDateTime]] &lt;= data[[#This Row],[SLADue]], "On Time", "Late")</f>
        <v>Late</v>
      </c>
    </row>
    <row r="268" spans="1:28" x14ac:dyDescent="0.2">
      <c r="A268" t="s">
        <v>604</v>
      </c>
      <c r="B268" t="s">
        <v>19</v>
      </c>
      <c r="C268" t="s">
        <v>190</v>
      </c>
      <c r="D268" t="s">
        <v>191</v>
      </c>
      <c r="E268" s="5">
        <v>23.34</v>
      </c>
      <c r="F268" t="s">
        <v>87</v>
      </c>
      <c r="G268">
        <v>1</v>
      </c>
      <c r="H268" s="1">
        <v>45576</v>
      </c>
      <c r="I268" s="1" t="str">
        <f>TEXT(data[[#This Row],[OrderDate]],"mmm")</f>
        <v>Oct</v>
      </c>
      <c r="J268" s="6">
        <v>0.68888888888888888</v>
      </c>
      <c r="K268" s="6" t="str">
        <f>TEXT(data[[#This Row],[OrderTime]],"h")</f>
        <v>16</v>
      </c>
      <c r="L268" s="1">
        <v>45577</v>
      </c>
      <c r="M268" s="6">
        <v>0.81388888888888888</v>
      </c>
      <c r="N268" t="s">
        <v>434</v>
      </c>
      <c r="O268" t="s">
        <v>473</v>
      </c>
      <c r="P268" t="s">
        <v>234</v>
      </c>
      <c r="Q268" t="s">
        <v>53</v>
      </c>
      <c r="R268" t="s">
        <v>192</v>
      </c>
      <c r="S268" t="s">
        <v>28</v>
      </c>
      <c r="T268" t="s">
        <v>29</v>
      </c>
      <c r="U268" t="s">
        <v>30</v>
      </c>
      <c r="V268" s="5">
        <f>data[[#This Row],[PriceUSD]]*data[[#This Row],[Quantity]]</f>
        <v>23.34</v>
      </c>
      <c r="W268" s="7">
        <f>data[[#This Row],[OrderDate]] + TIME(VALUE(LEFT(data[[#This Row],[OrderTime]],2)), VALUE(RIGHT(data[[#This Row],[OrderTime]],2)), 0)</f>
        <v>45576.061805555553</v>
      </c>
      <c r="X268" s="7">
        <f>_xlfn.MINIFS(data[OrderDateTime], data[CustomerName], data[[#This Row],[CustomerName]])</f>
        <v>45531.046527777777</v>
      </c>
      <c r="Y268" t="str">
        <f>IF(data[[#This Row],[OrderDateTime]]=data[[#This Row],[FirstOrderDateTime]], "New", "Returning")</f>
        <v>Returning</v>
      </c>
      <c r="Z268" s="7">
        <f>data[[#This Row],[DeliveryDate]] + data[[#This Row],[DeliveryTime]]</f>
        <v>45577.813888888886</v>
      </c>
      <c r="AA268" s="7">
        <f>data[[#This Row],[OrderDateTime]] + 1</f>
        <v>45577.061805555553</v>
      </c>
      <c r="AB268" s="7" t="str">
        <f>IF(data[[#This Row],[DeliveryDateTime]] &lt;= data[[#This Row],[SLADue]], "On Time", "Late")</f>
        <v>Late</v>
      </c>
    </row>
    <row r="269" spans="1:28" x14ac:dyDescent="0.2">
      <c r="A269" t="s">
        <v>605</v>
      </c>
      <c r="B269" t="s">
        <v>19</v>
      </c>
      <c r="C269" t="s">
        <v>92</v>
      </c>
      <c r="D269" t="s">
        <v>93</v>
      </c>
      <c r="E269" s="5">
        <v>81.19</v>
      </c>
      <c r="F269" t="s">
        <v>81</v>
      </c>
      <c r="G269">
        <v>1</v>
      </c>
      <c r="H269" s="1">
        <v>45563</v>
      </c>
      <c r="I269" s="1" t="str">
        <f>TEXT(data[[#This Row],[OrderDate]],"mmm")</f>
        <v>Sep</v>
      </c>
      <c r="J269" s="6">
        <v>0.6743055555555556</v>
      </c>
      <c r="K269" s="6" t="str">
        <f>TEXT(data[[#This Row],[OrderTime]],"h")</f>
        <v>16</v>
      </c>
      <c r="L269" s="1">
        <v>45564</v>
      </c>
      <c r="M269" s="6">
        <v>0.54513888888888884</v>
      </c>
      <c r="N269" t="s">
        <v>34</v>
      </c>
      <c r="O269" t="s">
        <v>481</v>
      </c>
      <c r="P269" t="s">
        <v>36</v>
      </c>
      <c r="Q269" t="s">
        <v>53</v>
      </c>
      <c r="R269" t="s">
        <v>66</v>
      </c>
      <c r="S269" t="s">
        <v>28</v>
      </c>
      <c r="T269" t="s">
        <v>29</v>
      </c>
      <c r="U269" t="s">
        <v>30</v>
      </c>
      <c r="V269" s="5">
        <f>data[[#This Row],[PriceUSD]]*data[[#This Row],[Quantity]]</f>
        <v>81.19</v>
      </c>
      <c r="W269" s="7">
        <f>data[[#This Row],[OrderDate]] + TIME(VALUE(LEFT(data[[#This Row],[OrderTime]],2)), VALUE(RIGHT(data[[#This Row],[OrderTime]],2)), 0)</f>
        <v>45563.038888888892</v>
      </c>
      <c r="X269" s="7">
        <f>_xlfn.MINIFS(data[OrderDateTime], data[CustomerName], data[[#This Row],[CustomerName]])</f>
        <v>45512.007638888892</v>
      </c>
      <c r="Y269" t="str">
        <f>IF(data[[#This Row],[OrderDateTime]]=data[[#This Row],[FirstOrderDateTime]], "New", "Returning")</f>
        <v>Returning</v>
      </c>
      <c r="Z269" s="7">
        <f>data[[#This Row],[DeliveryDate]] + data[[#This Row],[DeliveryTime]]</f>
        <v>45564.545138888891</v>
      </c>
      <c r="AA269" s="7">
        <f>data[[#This Row],[OrderDateTime]] + 1</f>
        <v>45564.038888888892</v>
      </c>
      <c r="AB269" s="7" t="str">
        <f>IF(data[[#This Row],[DeliveryDateTime]] &lt;= data[[#This Row],[SLADue]], "On Time", "Late")</f>
        <v>Late</v>
      </c>
    </row>
    <row r="270" spans="1:28" x14ac:dyDescent="0.2">
      <c r="A270" t="s">
        <v>606</v>
      </c>
      <c r="B270" t="s">
        <v>19</v>
      </c>
      <c r="C270" t="s">
        <v>101</v>
      </c>
      <c r="D270" t="s">
        <v>102</v>
      </c>
      <c r="E270" s="5">
        <v>29.67</v>
      </c>
      <c r="F270" t="s">
        <v>81</v>
      </c>
      <c r="G270">
        <v>2</v>
      </c>
      <c r="H270" s="1">
        <v>45711</v>
      </c>
      <c r="I270" s="1" t="str">
        <f>TEXT(data[[#This Row],[OrderDate]],"mmm")</f>
        <v>Feb</v>
      </c>
      <c r="J270" s="6">
        <v>0.57708333333333328</v>
      </c>
      <c r="K270" s="6" t="str">
        <f>TEXT(data[[#This Row],[OrderTime]],"h")</f>
        <v>13</v>
      </c>
      <c r="L270" s="1">
        <v>45711</v>
      </c>
      <c r="M270" s="6">
        <v>0.82708333333333328</v>
      </c>
      <c r="N270" t="s">
        <v>75</v>
      </c>
      <c r="O270" t="s">
        <v>607</v>
      </c>
      <c r="P270" t="s">
        <v>25</v>
      </c>
      <c r="Q270" t="s">
        <v>53</v>
      </c>
      <c r="R270" t="s">
        <v>83</v>
      </c>
      <c r="S270" t="s">
        <v>47</v>
      </c>
      <c r="T270" t="s">
        <v>29</v>
      </c>
      <c r="U270" t="s">
        <v>30</v>
      </c>
      <c r="V270" s="5">
        <f>data[[#This Row],[PriceUSD]]*data[[#This Row],[Quantity]]</f>
        <v>59.34</v>
      </c>
      <c r="W270" s="7">
        <f>data[[#This Row],[OrderDate]] + TIME(VALUE(LEFT(data[[#This Row],[OrderTime]],2)), VALUE(RIGHT(data[[#This Row],[OrderTime]],2)), 0)</f>
        <v>45711.022916666669</v>
      </c>
      <c r="X270" s="7">
        <f>_xlfn.MINIFS(data[OrderDateTime], data[CustomerName], data[[#This Row],[CustomerName]])</f>
        <v>45536.007638888892</v>
      </c>
      <c r="Y270" t="str">
        <f>IF(data[[#This Row],[OrderDateTime]]=data[[#This Row],[FirstOrderDateTime]], "New", "Returning")</f>
        <v>Returning</v>
      </c>
      <c r="Z270" s="7">
        <f>data[[#This Row],[DeliveryDate]] + data[[#This Row],[DeliveryTime]]</f>
        <v>45711.82708333333</v>
      </c>
      <c r="AA270" s="7">
        <f>data[[#This Row],[OrderDateTime]] + 1</f>
        <v>45712.022916666669</v>
      </c>
      <c r="AB270" s="7" t="str">
        <f>IF(data[[#This Row],[DeliveryDateTime]] &lt;= data[[#This Row],[SLADue]], "On Time", "Late")</f>
        <v>On Time</v>
      </c>
    </row>
    <row r="271" spans="1:28" x14ac:dyDescent="0.2">
      <c r="A271" t="s">
        <v>608</v>
      </c>
      <c r="B271" t="s">
        <v>19</v>
      </c>
      <c r="C271" t="s">
        <v>20</v>
      </c>
      <c r="D271" t="s">
        <v>21</v>
      </c>
      <c r="E271" s="5">
        <v>18.88</v>
      </c>
      <c r="F271" t="s">
        <v>71</v>
      </c>
      <c r="G271">
        <v>1</v>
      </c>
      <c r="H271" s="1">
        <v>45507</v>
      </c>
      <c r="I271" s="1" t="str">
        <f>TEXT(data[[#This Row],[OrderDate]],"mmm")</f>
        <v>Aug</v>
      </c>
      <c r="J271" s="6">
        <v>0.78472222222222221</v>
      </c>
      <c r="K271" s="6" t="str">
        <f>TEXT(data[[#This Row],[OrderTime]],"h")</f>
        <v>18</v>
      </c>
      <c r="L271" s="1">
        <v>45508</v>
      </c>
      <c r="M271" s="6">
        <v>0.82638888888888884</v>
      </c>
      <c r="N271" t="s">
        <v>120</v>
      </c>
      <c r="O271" t="s">
        <v>609</v>
      </c>
      <c r="P271" t="s">
        <v>25</v>
      </c>
      <c r="Q271" t="s">
        <v>26</v>
      </c>
      <c r="R271" t="s">
        <v>27</v>
      </c>
      <c r="S271" t="s">
        <v>28</v>
      </c>
      <c r="T271" t="s">
        <v>106</v>
      </c>
      <c r="U271" t="s">
        <v>30</v>
      </c>
      <c r="V271" s="5">
        <f>data[[#This Row],[PriceUSD]]*data[[#This Row],[Quantity]]</f>
        <v>18.88</v>
      </c>
      <c r="W271" s="7">
        <f>data[[#This Row],[OrderDate]] + TIME(VALUE(LEFT(data[[#This Row],[OrderTime]],2)), VALUE(RIGHT(data[[#This Row],[OrderTime]],2)), 0)</f>
        <v>45507.015277777777</v>
      </c>
      <c r="X271" s="7">
        <f>_xlfn.MINIFS(data[OrderDateTime], data[CustomerName], data[[#This Row],[CustomerName]])</f>
        <v>45507.015277777777</v>
      </c>
      <c r="Y271" t="str">
        <f>IF(data[[#This Row],[OrderDateTime]]=data[[#This Row],[FirstOrderDateTime]], "New", "Returning")</f>
        <v>New</v>
      </c>
      <c r="Z271" s="7">
        <f>data[[#This Row],[DeliveryDate]] + data[[#This Row],[DeliveryTime]]</f>
        <v>45508.826388888891</v>
      </c>
      <c r="AA271" s="7">
        <f>data[[#This Row],[OrderDateTime]] + 1</f>
        <v>45508.015277777777</v>
      </c>
      <c r="AB271" s="7" t="str">
        <f>IF(data[[#This Row],[DeliveryDateTime]] &lt;= data[[#This Row],[SLADue]], "On Time", "Late")</f>
        <v>Late</v>
      </c>
    </row>
    <row r="272" spans="1:28" x14ac:dyDescent="0.2">
      <c r="A272" t="s">
        <v>610</v>
      </c>
      <c r="B272" t="s">
        <v>19</v>
      </c>
      <c r="C272" t="s">
        <v>285</v>
      </c>
      <c r="D272" t="s">
        <v>286</v>
      </c>
      <c r="E272" s="5">
        <v>19.97</v>
      </c>
      <c r="F272" t="s">
        <v>22</v>
      </c>
      <c r="G272">
        <v>1</v>
      </c>
      <c r="H272" s="1">
        <v>45837</v>
      </c>
      <c r="I272" s="1" t="str">
        <f>TEXT(data[[#This Row],[OrderDate]],"mmm")</f>
        <v>Jun</v>
      </c>
      <c r="J272" s="6">
        <v>0.60833333333333328</v>
      </c>
      <c r="K272" s="6" t="str">
        <f>TEXT(data[[#This Row],[OrderTime]],"h")</f>
        <v>14</v>
      </c>
      <c r="L272" s="1">
        <v>45837</v>
      </c>
      <c r="M272" s="6">
        <v>0.9</v>
      </c>
      <c r="N272" t="s">
        <v>452</v>
      </c>
      <c r="O272" t="s">
        <v>611</v>
      </c>
      <c r="P272" t="s">
        <v>133</v>
      </c>
      <c r="Q272" t="s">
        <v>53</v>
      </c>
      <c r="R272" t="s">
        <v>114</v>
      </c>
      <c r="S272" t="s">
        <v>47</v>
      </c>
      <c r="T272" t="s">
        <v>29</v>
      </c>
      <c r="U272" t="s">
        <v>39</v>
      </c>
      <c r="V272" s="5">
        <f>data[[#This Row],[PriceUSD]]*data[[#This Row],[Quantity]]</f>
        <v>19.97</v>
      </c>
      <c r="W272" s="7">
        <f>data[[#This Row],[OrderDate]] + TIME(VALUE(LEFT(data[[#This Row],[OrderTime]],2)), VALUE(RIGHT(data[[#This Row],[OrderTime]],2)), 0)</f>
        <v>45837.022916666669</v>
      </c>
      <c r="X272" s="7">
        <f>_xlfn.MINIFS(data[OrderDateTime], data[CustomerName], data[[#This Row],[CustomerName]])</f>
        <v>45580.007638888892</v>
      </c>
      <c r="Y272" t="str">
        <f>IF(data[[#This Row],[OrderDateTime]]=data[[#This Row],[FirstOrderDateTime]], "New", "Returning")</f>
        <v>Returning</v>
      </c>
      <c r="Z272" s="7">
        <f>data[[#This Row],[DeliveryDate]] + data[[#This Row],[DeliveryTime]]</f>
        <v>45837.9</v>
      </c>
      <c r="AA272" s="7">
        <f>data[[#This Row],[OrderDateTime]] + 1</f>
        <v>45838.022916666669</v>
      </c>
      <c r="AB272" s="7" t="str">
        <f>IF(data[[#This Row],[DeliveryDateTime]] &lt;= data[[#This Row],[SLADue]], "On Time", "Late")</f>
        <v>On Time</v>
      </c>
    </row>
    <row r="273" spans="1:28" x14ac:dyDescent="0.2">
      <c r="A273" t="s">
        <v>612</v>
      </c>
      <c r="B273" t="s">
        <v>19</v>
      </c>
      <c r="C273" t="s">
        <v>69</v>
      </c>
      <c r="D273" t="s">
        <v>70</v>
      </c>
      <c r="E273" s="5">
        <v>55.52</v>
      </c>
      <c r="F273" t="s">
        <v>74</v>
      </c>
      <c r="G273">
        <v>1</v>
      </c>
      <c r="H273" s="1">
        <v>45659</v>
      </c>
      <c r="I273" s="1" t="str">
        <f>TEXT(data[[#This Row],[OrderDate]],"mmm")</f>
        <v>Jan</v>
      </c>
      <c r="J273" s="6">
        <v>0.78749999999999998</v>
      </c>
      <c r="K273" s="6" t="str">
        <f>TEXT(data[[#This Row],[OrderTime]],"h")</f>
        <v>18</v>
      </c>
      <c r="L273" s="1">
        <v>45660</v>
      </c>
      <c r="M273" s="6">
        <v>0.82916666666666672</v>
      </c>
      <c r="N273" t="s">
        <v>145</v>
      </c>
      <c r="O273" t="s">
        <v>352</v>
      </c>
      <c r="P273" t="s">
        <v>77</v>
      </c>
      <c r="Q273" t="s">
        <v>53</v>
      </c>
      <c r="R273" t="s">
        <v>37</v>
      </c>
      <c r="S273" t="s">
        <v>28</v>
      </c>
      <c r="T273" t="s">
        <v>106</v>
      </c>
      <c r="U273" t="s">
        <v>30</v>
      </c>
      <c r="V273" s="5">
        <f>data[[#This Row],[PriceUSD]]*data[[#This Row],[Quantity]]</f>
        <v>55.52</v>
      </c>
      <c r="W273" s="7">
        <f>data[[#This Row],[OrderDate]] + TIME(VALUE(LEFT(data[[#This Row],[OrderTime]],2)), VALUE(RIGHT(data[[#This Row],[OrderTime]],2)), 0)</f>
        <v>45659.052083333336</v>
      </c>
      <c r="X273" s="7">
        <f>_xlfn.MINIFS(data[OrderDateTime], data[CustomerName], data[[#This Row],[CustomerName]])</f>
        <v>45513.038888888892</v>
      </c>
      <c r="Y273" t="str">
        <f>IF(data[[#This Row],[OrderDateTime]]=data[[#This Row],[FirstOrderDateTime]], "New", "Returning")</f>
        <v>Returning</v>
      </c>
      <c r="Z273" s="7">
        <f>data[[#This Row],[DeliveryDate]] + data[[#This Row],[DeliveryTime]]</f>
        <v>45660.82916666667</v>
      </c>
      <c r="AA273" s="7">
        <f>data[[#This Row],[OrderDateTime]] + 1</f>
        <v>45660.052083333336</v>
      </c>
      <c r="AB273" s="7" t="str">
        <f>IF(data[[#This Row],[DeliveryDateTime]] &lt;= data[[#This Row],[SLADue]], "On Time", "Late")</f>
        <v>Late</v>
      </c>
    </row>
    <row r="274" spans="1:28" x14ac:dyDescent="0.2">
      <c r="A274" t="s">
        <v>613</v>
      </c>
      <c r="B274" t="s">
        <v>19</v>
      </c>
      <c r="C274" t="s">
        <v>69</v>
      </c>
      <c r="D274" t="s">
        <v>70</v>
      </c>
      <c r="E274" s="5">
        <v>60.62</v>
      </c>
      <c r="F274" t="s">
        <v>43</v>
      </c>
      <c r="G274">
        <v>1</v>
      </c>
      <c r="H274" s="1">
        <v>45656</v>
      </c>
      <c r="I274" s="1" t="str">
        <f>TEXT(data[[#This Row],[OrderDate]],"mmm")</f>
        <v>Dec</v>
      </c>
      <c r="J274" s="6">
        <v>0.875</v>
      </c>
      <c r="K274" s="6" t="str">
        <f>TEXT(data[[#This Row],[OrderTime]],"h")</f>
        <v>21</v>
      </c>
      <c r="L274" s="1">
        <v>45657</v>
      </c>
      <c r="M274" s="6">
        <v>0.875</v>
      </c>
      <c r="N274" t="s">
        <v>238</v>
      </c>
      <c r="O274" t="s">
        <v>614</v>
      </c>
      <c r="P274" t="s">
        <v>36</v>
      </c>
      <c r="Q274" t="s">
        <v>53</v>
      </c>
      <c r="R274" t="s">
        <v>37</v>
      </c>
      <c r="S274" t="s">
        <v>28</v>
      </c>
      <c r="T274" t="s">
        <v>29</v>
      </c>
      <c r="U274" t="s">
        <v>39</v>
      </c>
      <c r="V274" s="5">
        <f>data[[#This Row],[PriceUSD]]*data[[#This Row],[Quantity]]</f>
        <v>60.62</v>
      </c>
      <c r="W274" s="7">
        <f>data[[#This Row],[OrderDate]] + TIME(VALUE(LEFT(data[[#This Row],[OrderTime]],2)), VALUE(RIGHT(data[[#This Row],[OrderTime]],2)), 0)</f>
        <v>45656.052083333336</v>
      </c>
      <c r="X274" s="7">
        <f>_xlfn.MINIFS(data[OrderDateTime], data[CustomerName], data[[#This Row],[CustomerName]])</f>
        <v>45512.007638888892</v>
      </c>
      <c r="Y274" t="str">
        <f>IF(data[[#This Row],[OrderDateTime]]=data[[#This Row],[FirstOrderDateTime]], "New", "Returning")</f>
        <v>Returning</v>
      </c>
      <c r="Z274" s="7">
        <f>data[[#This Row],[DeliveryDate]] + data[[#This Row],[DeliveryTime]]</f>
        <v>45657.875</v>
      </c>
      <c r="AA274" s="7">
        <f>data[[#This Row],[OrderDateTime]] + 1</f>
        <v>45657.052083333336</v>
      </c>
      <c r="AB274" s="7" t="str">
        <f>IF(data[[#This Row],[DeliveryDateTime]] &lt;= data[[#This Row],[SLADue]], "On Time", "Late")</f>
        <v>Late</v>
      </c>
    </row>
    <row r="275" spans="1:28" x14ac:dyDescent="0.2">
      <c r="A275" t="s">
        <v>615</v>
      </c>
      <c r="B275" t="s">
        <v>19</v>
      </c>
      <c r="C275" t="s">
        <v>85</v>
      </c>
      <c r="D275" t="s">
        <v>86</v>
      </c>
      <c r="E275" s="5">
        <v>52.4</v>
      </c>
      <c r="F275" t="s">
        <v>71</v>
      </c>
      <c r="G275">
        <v>1</v>
      </c>
      <c r="H275" s="1">
        <v>45616</v>
      </c>
      <c r="I275" s="1" t="str">
        <f>TEXT(data[[#This Row],[OrderDate]],"mmm")</f>
        <v>Nov</v>
      </c>
      <c r="J275" s="6">
        <v>0.77638888888888891</v>
      </c>
      <c r="K275" s="6" t="str">
        <f>TEXT(data[[#This Row],[OrderTime]],"h")</f>
        <v>18</v>
      </c>
      <c r="L275" s="1">
        <v>45618</v>
      </c>
      <c r="M275" s="6">
        <v>0.8041666666666667</v>
      </c>
      <c r="N275" t="s">
        <v>213</v>
      </c>
      <c r="O275" t="s">
        <v>616</v>
      </c>
      <c r="P275" t="s">
        <v>36</v>
      </c>
      <c r="Q275" t="s">
        <v>53</v>
      </c>
      <c r="R275" t="s">
        <v>90</v>
      </c>
      <c r="S275" t="s">
        <v>105</v>
      </c>
      <c r="T275" t="s">
        <v>29</v>
      </c>
      <c r="U275" t="s">
        <v>39</v>
      </c>
      <c r="V275" s="5">
        <f>data[[#This Row],[PriceUSD]]*data[[#This Row],[Quantity]]</f>
        <v>52.4</v>
      </c>
      <c r="W275" s="7">
        <f>data[[#This Row],[OrderDate]] + TIME(VALUE(LEFT(data[[#This Row],[OrderTime]],2)), VALUE(RIGHT(data[[#This Row],[OrderTime]],2)), 0)</f>
        <v>45616.061805555553</v>
      </c>
      <c r="X275" s="7">
        <f>_xlfn.MINIFS(data[OrderDateTime], data[CustomerName], data[[#This Row],[CustomerName]])</f>
        <v>45556.022916666669</v>
      </c>
      <c r="Y275" t="str">
        <f>IF(data[[#This Row],[OrderDateTime]]=data[[#This Row],[FirstOrderDateTime]], "New", "Returning")</f>
        <v>Returning</v>
      </c>
      <c r="Z275" s="7">
        <f>data[[#This Row],[DeliveryDate]] + data[[#This Row],[DeliveryTime]]</f>
        <v>45618.804166666669</v>
      </c>
      <c r="AA275" s="7">
        <f>data[[#This Row],[OrderDateTime]] + 1</f>
        <v>45617.061805555553</v>
      </c>
      <c r="AB275" s="7" t="str">
        <f>IF(data[[#This Row],[DeliveryDateTime]] &lt;= data[[#This Row],[SLADue]], "On Time", "Late")</f>
        <v>Late</v>
      </c>
    </row>
    <row r="276" spans="1:28" x14ac:dyDescent="0.2">
      <c r="A276" t="s">
        <v>617</v>
      </c>
      <c r="B276" t="s">
        <v>19</v>
      </c>
      <c r="C276" t="s">
        <v>258</v>
      </c>
      <c r="D276" t="s">
        <v>259</v>
      </c>
      <c r="E276" s="5">
        <v>125.25</v>
      </c>
      <c r="F276" t="s">
        <v>182</v>
      </c>
      <c r="G276">
        <v>1</v>
      </c>
      <c r="H276" s="1">
        <v>45645</v>
      </c>
      <c r="I276" s="1" t="str">
        <f>TEXT(data[[#This Row],[OrderDate]],"mmm")</f>
        <v>Dec</v>
      </c>
      <c r="J276" s="6">
        <v>0.41666666666666669</v>
      </c>
      <c r="K276" s="6" t="str">
        <f>TEXT(data[[#This Row],[OrderTime]],"h")</f>
        <v>10</v>
      </c>
      <c r="L276" s="1">
        <v>45645</v>
      </c>
      <c r="M276" s="6">
        <v>0.70833333333333337</v>
      </c>
      <c r="N276" t="s">
        <v>452</v>
      </c>
      <c r="O276" t="s">
        <v>618</v>
      </c>
      <c r="P276" t="s">
        <v>133</v>
      </c>
      <c r="Q276" t="s">
        <v>53</v>
      </c>
      <c r="R276" t="s">
        <v>261</v>
      </c>
      <c r="S276" t="s">
        <v>47</v>
      </c>
      <c r="T276" t="s">
        <v>106</v>
      </c>
      <c r="U276" t="s">
        <v>30</v>
      </c>
      <c r="V276" s="5">
        <f>data[[#This Row],[PriceUSD]]*data[[#This Row],[Quantity]]</f>
        <v>125.25</v>
      </c>
      <c r="W276" s="7">
        <f>data[[#This Row],[OrderDate]] + TIME(VALUE(LEFT(data[[#This Row],[OrderTime]],2)), VALUE(RIGHT(data[[#This Row],[OrderTime]],2)), 0)</f>
        <v>45645.046527777777</v>
      </c>
      <c r="X276" s="7">
        <f>_xlfn.MINIFS(data[OrderDateTime], data[CustomerName], data[[#This Row],[CustomerName]])</f>
        <v>45519.015277777777</v>
      </c>
      <c r="Y276" t="str">
        <f>IF(data[[#This Row],[OrderDateTime]]=data[[#This Row],[FirstOrderDateTime]], "New", "Returning")</f>
        <v>Returning</v>
      </c>
      <c r="Z276" s="7">
        <f>data[[#This Row],[DeliveryDate]] + data[[#This Row],[DeliveryTime]]</f>
        <v>45645.708333333336</v>
      </c>
      <c r="AA276" s="7">
        <f>data[[#This Row],[OrderDateTime]] + 1</f>
        <v>45646.046527777777</v>
      </c>
      <c r="AB276" s="7" t="str">
        <f>IF(data[[#This Row],[DeliveryDateTime]] &lt;= data[[#This Row],[SLADue]], "On Time", "Late")</f>
        <v>On Time</v>
      </c>
    </row>
    <row r="277" spans="1:28" x14ac:dyDescent="0.2">
      <c r="A277" t="s">
        <v>619</v>
      </c>
      <c r="B277" t="s">
        <v>19</v>
      </c>
      <c r="C277" t="s">
        <v>20</v>
      </c>
      <c r="D277" t="s">
        <v>21</v>
      </c>
      <c r="E277" s="5">
        <v>17.71</v>
      </c>
      <c r="F277" t="s">
        <v>22</v>
      </c>
      <c r="G277">
        <v>1</v>
      </c>
      <c r="H277" s="1">
        <v>45731</v>
      </c>
      <c r="I277" s="1" t="str">
        <f>TEXT(data[[#This Row],[OrderDate]],"mmm")</f>
        <v>Mar</v>
      </c>
      <c r="J277" s="6">
        <v>0.53611111111111109</v>
      </c>
      <c r="K277" s="6" t="str">
        <f>TEXT(data[[#This Row],[OrderTime]],"h")</f>
        <v>12</v>
      </c>
      <c r="L277" s="1">
        <v>45731</v>
      </c>
      <c r="M277" s="6">
        <v>0.78611111111111109</v>
      </c>
      <c r="N277" t="s">
        <v>213</v>
      </c>
      <c r="O277" t="s">
        <v>620</v>
      </c>
      <c r="P277" t="s">
        <v>36</v>
      </c>
      <c r="Q277" t="s">
        <v>26</v>
      </c>
      <c r="R277" t="s">
        <v>27</v>
      </c>
      <c r="S277" t="s">
        <v>47</v>
      </c>
      <c r="T277" t="s">
        <v>38</v>
      </c>
      <c r="U277" t="s">
        <v>30</v>
      </c>
      <c r="V277" s="5">
        <f>data[[#This Row],[PriceUSD]]*data[[#This Row],[Quantity]]</f>
        <v>17.71</v>
      </c>
      <c r="W277" s="7">
        <f>data[[#This Row],[OrderDate]] + TIME(VALUE(LEFT(data[[#This Row],[OrderTime]],2)), VALUE(RIGHT(data[[#This Row],[OrderTime]],2)), 0)</f>
        <v>45731.007638888892</v>
      </c>
      <c r="X277" s="7">
        <f>_xlfn.MINIFS(data[OrderDateTime], data[CustomerName], data[[#This Row],[CustomerName]])</f>
        <v>45526.054166666669</v>
      </c>
      <c r="Y277" t="str">
        <f>IF(data[[#This Row],[OrderDateTime]]=data[[#This Row],[FirstOrderDateTime]], "New", "Returning")</f>
        <v>Returning</v>
      </c>
      <c r="Z277" s="7">
        <f>data[[#This Row],[DeliveryDate]] + data[[#This Row],[DeliveryTime]]</f>
        <v>45731.786111111112</v>
      </c>
      <c r="AA277" s="7">
        <f>data[[#This Row],[OrderDateTime]] + 1</f>
        <v>45732.007638888892</v>
      </c>
      <c r="AB277" s="7" t="str">
        <f>IF(data[[#This Row],[DeliveryDateTime]] &lt;= data[[#This Row],[SLADue]], "On Time", "Late")</f>
        <v>On Time</v>
      </c>
    </row>
    <row r="278" spans="1:28" x14ac:dyDescent="0.2">
      <c r="A278" t="s">
        <v>621</v>
      </c>
      <c r="B278" t="s">
        <v>19</v>
      </c>
      <c r="C278" t="s">
        <v>391</v>
      </c>
      <c r="D278" t="s">
        <v>392</v>
      </c>
      <c r="E278" s="5">
        <v>17.690000000000001</v>
      </c>
      <c r="F278" t="s">
        <v>43</v>
      </c>
      <c r="G278">
        <v>1</v>
      </c>
      <c r="H278" s="1">
        <v>45605</v>
      </c>
      <c r="I278" s="1" t="str">
        <f>TEXT(data[[#This Row],[OrderDate]],"mmm")</f>
        <v>Nov</v>
      </c>
      <c r="J278" s="6">
        <v>0.86944444444444446</v>
      </c>
      <c r="K278" s="6" t="str">
        <f>TEXT(data[[#This Row],[OrderTime]],"h")</f>
        <v>20</v>
      </c>
      <c r="L278" s="1">
        <v>45607</v>
      </c>
      <c r="M278" s="6">
        <v>0.6166666666666667</v>
      </c>
      <c r="N278" t="s">
        <v>145</v>
      </c>
      <c r="O278" t="s">
        <v>369</v>
      </c>
      <c r="P278" t="s">
        <v>77</v>
      </c>
      <c r="Q278" t="s">
        <v>53</v>
      </c>
      <c r="R278" t="s">
        <v>394</v>
      </c>
      <c r="S278" t="s">
        <v>105</v>
      </c>
      <c r="T278" t="s">
        <v>29</v>
      </c>
      <c r="U278" t="s">
        <v>30</v>
      </c>
      <c r="V278" s="5">
        <f>data[[#This Row],[PriceUSD]]*data[[#This Row],[Quantity]]</f>
        <v>17.690000000000001</v>
      </c>
      <c r="W278" s="7">
        <f>data[[#This Row],[OrderDate]] + TIME(VALUE(LEFT(data[[#This Row],[OrderTime]],2)), VALUE(RIGHT(data[[#This Row],[OrderTime]],2)), 0)</f>
        <v>45605.030555555553</v>
      </c>
      <c r="X278" s="7">
        <f>_xlfn.MINIFS(data[OrderDateTime], data[CustomerName], data[[#This Row],[CustomerName]])</f>
        <v>45508.046527777777</v>
      </c>
      <c r="Y278" t="str">
        <f>IF(data[[#This Row],[OrderDateTime]]=data[[#This Row],[FirstOrderDateTime]], "New", "Returning")</f>
        <v>Returning</v>
      </c>
      <c r="Z278" s="7">
        <f>data[[#This Row],[DeliveryDate]] + data[[#This Row],[DeliveryTime]]</f>
        <v>45607.616666666669</v>
      </c>
      <c r="AA278" s="7">
        <f>data[[#This Row],[OrderDateTime]] + 1</f>
        <v>45606.030555555553</v>
      </c>
      <c r="AB278" s="7" t="str">
        <f>IF(data[[#This Row],[DeliveryDateTime]] &lt;= data[[#This Row],[SLADue]], "On Time", "Late")</f>
        <v>Late</v>
      </c>
    </row>
    <row r="279" spans="1:28" x14ac:dyDescent="0.2">
      <c r="A279" t="s">
        <v>622</v>
      </c>
      <c r="B279" t="s">
        <v>19</v>
      </c>
      <c r="C279" t="s">
        <v>69</v>
      </c>
      <c r="D279" t="s">
        <v>70</v>
      </c>
      <c r="E279" s="5">
        <v>59.83</v>
      </c>
      <c r="F279" t="s">
        <v>56</v>
      </c>
      <c r="G279">
        <v>2</v>
      </c>
      <c r="H279" s="1">
        <v>45653</v>
      </c>
      <c r="I279" s="1" t="str">
        <f>TEXT(data[[#This Row],[OrderDate]],"mmm")</f>
        <v>Dec</v>
      </c>
      <c r="J279" s="6">
        <v>0.67638888888888893</v>
      </c>
      <c r="K279" s="6" t="str">
        <f>TEXT(data[[#This Row],[OrderTime]],"h")</f>
        <v>16</v>
      </c>
      <c r="L279" s="1">
        <v>45654</v>
      </c>
      <c r="M279" s="6">
        <v>0.88472222222222219</v>
      </c>
      <c r="N279" t="s">
        <v>145</v>
      </c>
      <c r="O279" t="s">
        <v>623</v>
      </c>
      <c r="P279" t="s">
        <v>77</v>
      </c>
      <c r="Q279" t="s">
        <v>53</v>
      </c>
      <c r="R279" t="s">
        <v>37</v>
      </c>
      <c r="S279" t="s">
        <v>28</v>
      </c>
      <c r="T279" t="s">
        <v>136</v>
      </c>
      <c r="U279" t="s">
        <v>30</v>
      </c>
      <c r="V279" s="5">
        <f>data[[#This Row],[PriceUSD]]*data[[#This Row],[Quantity]]</f>
        <v>119.66</v>
      </c>
      <c r="W279" s="7">
        <f>data[[#This Row],[OrderDate]] + TIME(VALUE(LEFT(data[[#This Row],[OrderTime]],2)), VALUE(RIGHT(data[[#This Row],[OrderTime]],2)), 0)</f>
        <v>45653.061805555553</v>
      </c>
      <c r="X279" s="7">
        <f>_xlfn.MINIFS(data[OrderDateTime], data[CustomerName], data[[#This Row],[CustomerName]])</f>
        <v>45514.054166666669</v>
      </c>
      <c r="Y279" t="str">
        <f>IF(data[[#This Row],[OrderDateTime]]=data[[#This Row],[FirstOrderDateTime]], "New", "Returning")</f>
        <v>Returning</v>
      </c>
      <c r="Z279" s="7">
        <f>data[[#This Row],[DeliveryDate]] + data[[#This Row],[DeliveryTime]]</f>
        <v>45654.884722222225</v>
      </c>
      <c r="AA279" s="7">
        <f>data[[#This Row],[OrderDateTime]] + 1</f>
        <v>45654.061805555553</v>
      </c>
      <c r="AB279" s="7" t="str">
        <f>IF(data[[#This Row],[DeliveryDateTime]] &lt;= data[[#This Row],[SLADue]], "On Time", "Late")</f>
        <v>Late</v>
      </c>
    </row>
    <row r="280" spans="1:28" x14ac:dyDescent="0.2">
      <c r="A280" t="s">
        <v>624</v>
      </c>
      <c r="B280" t="s">
        <v>19</v>
      </c>
      <c r="C280" t="s">
        <v>285</v>
      </c>
      <c r="D280" t="s">
        <v>286</v>
      </c>
      <c r="E280" s="5">
        <v>21.32</v>
      </c>
      <c r="F280" t="s">
        <v>22</v>
      </c>
      <c r="G280">
        <v>2</v>
      </c>
      <c r="H280" s="1">
        <v>45867</v>
      </c>
      <c r="I280" s="1" t="str">
        <f>TEXT(data[[#This Row],[OrderDate]],"mmm")</f>
        <v>Jul</v>
      </c>
      <c r="J280" s="6">
        <v>0.3888888888888889</v>
      </c>
      <c r="K280" s="6" t="str">
        <f>TEXT(data[[#This Row],[OrderTime]],"h")</f>
        <v>9</v>
      </c>
      <c r="L280" s="1">
        <v>45867</v>
      </c>
      <c r="M280" s="6">
        <v>0.55555555555555558</v>
      </c>
      <c r="N280" t="s">
        <v>148</v>
      </c>
      <c r="O280" t="s">
        <v>625</v>
      </c>
      <c r="P280" t="s">
        <v>25</v>
      </c>
      <c r="Q280" t="s">
        <v>53</v>
      </c>
      <c r="R280" t="s">
        <v>114</v>
      </c>
      <c r="S280" t="s">
        <v>47</v>
      </c>
      <c r="T280" t="s">
        <v>29</v>
      </c>
      <c r="U280" t="s">
        <v>39</v>
      </c>
      <c r="V280" s="5">
        <f>data[[#This Row],[PriceUSD]]*data[[#This Row],[Quantity]]</f>
        <v>42.64</v>
      </c>
      <c r="W280" s="7">
        <f>data[[#This Row],[OrderDate]] + TIME(VALUE(LEFT(data[[#This Row],[OrderTime]],2)), VALUE(RIGHT(data[[#This Row],[OrderTime]],2)), 0)</f>
        <v>45867.061805555553</v>
      </c>
      <c r="X280" s="7">
        <f>_xlfn.MINIFS(data[OrderDateTime], data[CustomerName], data[[#This Row],[CustomerName]])</f>
        <v>45525.061805555553</v>
      </c>
      <c r="Y280" t="str">
        <f>IF(data[[#This Row],[OrderDateTime]]=data[[#This Row],[FirstOrderDateTime]], "New", "Returning")</f>
        <v>Returning</v>
      </c>
      <c r="Z280" s="7">
        <f>data[[#This Row],[DeliveryDate]] + data[[#This Row],[DeliveryTime]]</f>
        <v>45867.555555555555</v>
      </c>
      <c r="AA280" s="7">
        <f>data[[#This Row],[OrderDateTime]] + 1</f>
        <v>45868.061805555553</v>
      </c>
      <c r="AB280" s="7" t="str">
        <f>IF(data[[#This Row],[DeliveryDateTime]] &lt;= data[[#This Row],[SLADue]], "On Time", "Late")</f>
        <v>On Time</v>
      </c>
    </row>
    <row r="281" spans="1:28" x14ac:dyDescent="0.2">
      <c r="A281" t="s">
        <v>626</v>
      </c>
      <c r="B281" t="s">
        <v>19</v>
      </c>
      <c r="C281" t="s">
        <v>41</v>
      </c>
      <c r="D281" t="s">
        <v>42</v>
      </c>
      <c r="E281" s="5">
        <v>37.28</v>
      </c>
      <c r="F281" t="s">
        <v>182</v>
      </c>
      <c r="G281">
        <v>2</v>
      </c>
      <c r="H281" s="1">
        <v>45551</v>
      </c>
      <c r="I281" s="1" t="str">
        <f>TEXT(data[[#This Row],[OrderDate]],"mmm")</f>
        <v>Sep</v>
      </c>
      <c r="J281" s="6">
        <v>0.86319444444444449</v>
      </c>
      <c r="K281" s="6" t="str">
        <f>TEXT(data[[#This Row],[OrderTime]],"h")</f>
        <v>20</v>
      </c>
      <c r="L281" s="1">
        <v>45553</v>
      </c>
      <c r="M281" s="6">
        <v>0.72986111111111107</v>
      </c>
      <c r="N281" t="s">
        <v>34</v>
      </c>
      <c r="O281" t="s">
        <v>339</v>
      </c>
      <c r="P281" t="s">
        <v>36</v>
      </c>
      <c r="Q281" t="s">
        <v>26</v>
      </c>
      <c r="R281" t="s">
        <v>46</v>
      </c>
      <c r="S281" t="s">
        <v>105</v>
      </c>
      <c r="T281" t="s">
        <v>136</v>
      </c>
      <c r="U281" t="s">
        <v>30</v>
      </c>
      <c r="V281" s="5">
        <f>data[[#This Row],[PriceUSD]]*data[[#This Row],[Quantity]]</f>
        <v>74.56</v>
      </c>
      <c r="W281" s="7">
        <f>data[[#This Row],[OrderDate]] + TIME(VALUE(LEFT(data[[#This Row],[OrderTime]],2)), VALUE(RIGHT(data[[#This Row],[OrderTime]],2)), 0)</f>
        <v>45551.030555555553</v>
      </c>
      <c r="X281" s="7">
        <f>_xlfn.MINIFS(data[OrderDateTime], data[CustomerName], data[[#This Row],[CustomerName]])</f>
        <v>45513.046527777777</v>
      </c>
      <c r="Y281" t="str">
        <f>IF(data[[#This Row],[OrderDateTime]]=data[[#This Row],[FirstOrderDateTime]], "New", "Returning")</f>
        <v>Returning</v>
      </c>
      <c r="Z281" s="7">
        <f>data[[#This Row],[DeliveryDate]] + data[[#This Row],[DeliveryTime]]</f>
        <v>45553.729861111111</v>
      </c>
      <c r="AA281" s="7">
        <f>data[[#This Row],[OrderDateTime]] + 1</f>
        <v>45552.030555555553</v>
      </c>
      <c r="AB281" s="7" t="str">
        <f>IF(data[[#This Row],[DeliveryDateTime]] &lt;= data[[#This Row],[SLADue]], "On Time", "Late")</f>
        <v>Late</v>
      </c>
    </row>
    <row r="282" spans="1:28" x14ac:dyDescent="0.2">
      <c r="A282" t="s">
        <v>627</v>
      </c>
      <c r="B282" t="s">
        <v>19</v>
      </c>
      <c r="C282" t="s">
        <v>41</v>
      </c>
      <c r="D282" t="s">
        <v>42</v>
      </c>
      <c r="E282" s="5">
        <v>38.659999999999997</v>
      </c>
      <c r="F282" t="s">
        <v>51</v>
      </c>
      <c r="G282">
        <v>1</v>
      </c>
      <c r="H282" s="1">
        <v>45659</v>
      </c>
      <c r="I282" s="1" t="str">
        <f>TEXT(data[[#This Row],[OrderDate]],"mmm")</f>
        <v>Jan</v>
      </c>
      <c r="J282" s="6">
        <v>0.44166666666666665</v>
      </c>
      <c r="K282" s="6" t="str">
        <f>TEXT(data[[#This Row],[OrderTime]],"h")</f>
        <v>10</v>
      </c>
      <c r="L282" s="1">
        <v>45659</v>
      </c>
      <c r="M282" s="6">
        <v>0.60833333333333328</v>
      </c>
      <c r="N282" t="s">
        <v>238</v>
      </c>
      <c r="O282" t="s">
        <v>173</v>
      </c>
      <c r="P282" t="s">
        <v>36</v>
      </c>
      <c r="Q282" t="s">
        <v>53</v>
      </c>
      <c r="R282" t="s">
        <v>46</v>
      </c>
      <c r="S282" t="s">
        <v>47</v>
      </c>
      <c r="T282" t="s">
        <v>38</v>
      </c>
      <c r="U282" t="s">
        <v>30</v>
      </c>
      <c r="V282" s="5">
        <f>data[[#This Row],[PriceUSD]]*data[[#This Row],[Quantity]]</f>
        <v>38.659999999999997</v>
      </c>
      <c r="W282" s="7">
        <f>data[[#This Row],[OrderDate]] + TIME(VALUE(LEFT(data[[#This Row],[OrderTime]],2)), VALUE(RIGHT(data[[#This Row],[OrderTime]],2)), 0)</f>
        <v>45659.046527777777</v>
      </c>
      <c r="X282" s="7">
        <f>_xlfn.MINIFS(data[OrderDateTime], data[CustomerName], data[[#This Row],[CustomerName]])</f>
        <v>45512.015277777777</v>
      </c>
      <c r="Y282" t="str">
        <f>IF(data[[#This Row],[OrderDateTime]]=data[[#This Row],[FirstOrderDateTime]], "New", "Returning")</f>
        <v>Returning</v>
      </c>
      <c r="Z282" s="7">
        <f>data[[#This Row],[DeliveryDate]] + data[[#This Row],[DeliveryTime]]</f>
        <v>45659.60833333333</v>
      </c>
      <c r="AA282" s="7">
        <f>data[[#This Row],[OrderDateTime]] + 1</f>
        <v>45660.046527777777</v>
      </c>
      <c r="AB282" s="7" t="str">
        <f>IF(data[[#This Row],[DeliveryDateTime]] &lt;= data[[#This Row],[SLADue]], "On Time", "Late")</f>
        <v>On Time</v>
      </c>
    </row>
    <row r="283" spans="1:28" x14ac:dyDescent="0.2">
      <c r="A283" t="s">
        <v>628</v>
      </c>
      <c r="B283" t="s">
        <v>19</v>
      </c>
      <c r="C283" t="s">
        <v>49</v>
      </c>
      <c r="D283" t="s">
        <v>50</v>
      </c>
      <c r="E283" s="5">
        <v>30.05</v>
      </c>
      <c r="F283" t="s">
        <v>138</v>
      </c>
      <c r="G283">
        <v>1</v>
      </c>
      <c r="H283" s="1">
        <v>45731</v>
      </c>
      <c r="I283" s="1" t="str">
        <f>TEXT(data[[#This Row],[OrderDate]],"mmm")</f>
        <v>Mar</v>
      </c>
      <c r="J283" s="6">
        <v>0.43263888888888891</v>
      </c>
      <c r="K283" s="6" t="str">
        <f>TEXT(data[[#This Row],[OrderTime]],"h")</f>
        <v>10</v>
      </c>
      <c r="L283" s="1">
        <v>45731</v>
      </c>
      <c r="M283" s="6">
        <v>0.72430555555555554</v>
      </c>
      <c r="N283" t="s">
        <v>95</v>
      </c>
      <c r="O283" t="s">
        <v>629</v>
      </c>
      <c r="P283" t="s">
        <v>25</v>
      </c>
      <c r="Q283" t="s">
        <v>26</v>
      </c>
      <c r="R283" t="s">
        <v>54</v>
      </c>
      <c r="S283" t="s">
        <v>47</v>
      </c>
      <c r="T283" t="s">
        <v>136</v>
      </c>
      <c r="U283" t="s">
        <v>30</v>
      </c>
      <c r="V283" s="5">
        <f>data[[#This Row],[PriceUSD]]*data[[#This Row],[Quantity]]</f>
        <v>30.05</v>
      </c>
      <c r="W283" s="7">
        <f>data[[#This Row],[OrderDate]] + TIME(VALUE(LEFT(data[[#This Row],[OrderTime]],2)), VALUE(RIGHT(data[[#This Row],[OrderTime]],2)), 0)</f>
        <v>45731.061805555553</v>
      </c>
      <c r="X283" s="7">
        <f>_xlfn.MINIFS(data[OrderDateTime], data[CustomerName], data[[#This Row],[CustomerName]])</f>
        <v>45511.046527777777</v>
      </c>
      <c r="Y283" t="str">
        <f>IF(data[[#This Row],[OrderDateTime]]=data[[#This Row],[FirstOrderDateTime]], "New", "Returning")</f>
        <v>Returning</v>
      </c>
      <c r="Z283" s="7">
        <f>data[[#This Row],[DeliveryDate]] + data[[#This Row],[DeliveryTime]]</f>
        <v>45731.724305555559</v>
      </c>
      <c r="AA283" s="7">
        <f>data[[#This Row],[OrderDateTime]] + 1</f>
        <v>45732.061805555553</v>
      </c>
      <c r="AB283" s="7" t="str">
        <f>IF(data[[#This Row],[DeliveryDateTime]] &lt;= data[[#This Row],[SLADue]], "On Time", "Late")</f>
        <v>On Time</v>
      </c>
    </row>
    <row r="284" spans="1:28" x14ac:dyDescent="0.2">
      <c r="A284" t="s">
        <v>630</v>
      </c>
      <c r="B284" t="s">
        <v>19</v>
      </c>
      <c r="C284" t="s">
        <v>126</v>
      </c>
      <c r="D284" t="s">
        <v>127</v>
      </c>
      <c r="E284" s="5">
        <v>23.2</v>
      </c>
      <c r="F284" t="s">
        <v>138</v>
      </c>
      <c r="G284">
        <v>1</v>
      </c>
      <c r="H284" s="1">
        <v>45660</v>
      </c>
      <c r="I284" s="1" t="str">
        <f>TEXT(data[[#This Row],[OrderDate]],"mmm")</f>
        <v>Jan</v>
      </c>
      <c r="J284" s="6">
        <v>0.46597222222222223</v>
      </c>
      <c r="K284" s="6" t="str">
        <f>TEXT(data[[#This Row],[OrderTime]],"h")</f>
        <v>11</v>
      </c>
      <c r="L284" s="1">
        <v>45660</v>
      </c>
      <c r="M284" s="6">
        <v>0.63263888888888886</v>
      </c>
      <c r="N284" t="s">
        <v>34</v>
      </c>
      <c r="O284" t="s">
        <v>631</v>
      </c>
      <c r="P284" t="s">
        <v>36</v>
      </c>
      <c r="Q284" t="s">
        <v>53</v>
      </c>
      <c r="R284" t="s">
        <v>129</v>
      </c>
      <c r="S284" t="s">
        <v>47</v>
      </c>
      <c r="T284" t="s">
        <v>106</v>
      </c>
      <c r="U284" t="s">
        <v>30</v>
      </c>
      <c r="V284" s="5">
        <f>data[[#This Row],[PriceUSD]]*data[[#This Row],[Quantity]]</f>
        <v>23.2</v>
      </c>
      <c r="W284" s="7">
        <f>data[[#This Row],[OrderDate]] + TIME(VALUE(LEFT(data[[#This Row],[OrderTime]],2)), VALUE(RIGHT(data[[#This Row],[OrderTime]],2)), 0)</f>
        <v>45660.015277777777</v>
      </c>
      <c r="X284" s="7">
        <f>_xlfn.MINIFS(data[OrderDateTime], data[CustomerName], data[[#This Row],[CustomerName]])</f>
        <v>45506.052083333336</v>
      </c>
      <c r="Y284" t="str">
        <f>IF(data[[#This Row],[OrderDateTime]]=data[[#This Row],[FirstOrderDateTime]], "New", "Returning")</f>
        <v>Returning</v>
      </c>
      <c r="Z284" s="7">
        <f>data[[#This Row],[DeliveryDate]] + data[[#This Row],[DeliveryTime]]</f>
        <v>45660.632638888892</v>
      </c>
      <c r="AA284" s="7">
        <f>data[[#This Row],[OrderDateTime]] + 1</f>
        <v>45661.015277777777</v>
      </c>
      <c r="AB284" s="7" t="str">
        <f>IF(data[[#This Row],[DeliveryDateTime]] &lt;= data[[#This Row],[SLADue]], "On Time", "Late")</f>
        <v>On Time</v>
      </c>
    </row>
    <row r="285" spans="1:28" x14ac:dyDescent="0.2">
      <c r="A285" t="s">
        <v>632</v>
      </c>
      <c r="B285" t="s">
        <v>19</v>
      </c>
      <c r="C285" t="s">
        <v>49</v>
      </c>
      <c r="D285" t="s">
        <v>50</v>
      </c>
      <c r="E285" s="5">
        <v>29.26</v>
      </c>
      <c r="F285" t="s">
        <v>51</v>
      </c>
      <c r="G285">
        <v>1</v>
      </c>
      <c r="H285" s="1">
        <v>45509</v>
      </c>
      <c r="I285" s="1" t="str">
        <f>TEXT(data[[#This Row],[OrderDate]],"mmm")</f>
        <v>Aug</v>
      </c>
      <c r="J285" s="6">
        <v>0.39652777777777776</v>
      </c>
      <c r="K285" s="6" t="str">
        <f>TEXT(data[[#This Row],[OrderTime]],"h")</f>
        <v>9</v>
      </c>
      <c r="L285" s="1">
        <v>45510</v>
      </c>
      <c r="M285" s="6">
        <v>0.39652777777777776</v>
      </c>
      <c r="N285" t="s">
        <v>75</v>
      </c>
      <c r="O285" t="s">
        <v>633</v>
      </c>
      <c r="P285" t="s">
        <v>77</v>
      </c>
      <c r="Q285" t="s">
        <v>53</v>
      </c>
      <c r="R285" t="s">
        <v>54</v>
      </c>
      <c r="S285" t="s">
        <v>28</v>
      </c>
      <c r="T285" t="s">
        <v>29</v>
      </c>
      <c r="U285" t="s">
        <v>39</v>
      </c>
      <c r="V285" s="5">
        <f>data[[#This Row],[PriceUSD]]*data[[#This Row],[Quantity]]</f>
        <v>29.26</v>
      </c>
      <c r="W285" s="7">
        <f>data[[#This Row],[OrderDate]] + TIME(VALUE(LEFT(data[[#This Row],[OrderTime]],2)), VALUE(RIGHT(data[[#This Row],[OrderTime]],2)), 0)</f>
        <v>45509.054166666669</v>
      </c>
      <c r="X285" s="7">
        <f>_xlfn.MINIFS(data[OrderDateTime], data[CustomerName], data[[#This Row],[CustomerName]])</f>
        <v>45509.054166666669</v>
      </c>
      <c r="Y285" t="str">
        <f>IF(data[[#This Row],[OrderDateTime]]=data[[#This Row],[FirstOrderDateTime]], "New", "Returning")</f>
        <v>New</v>
      </c>
      <c r="Z285" s="7">
        <f>data[[#This Row],[DeliveryDate]] + data[[#This Row],[DeliveryTime]]</f>
        <v>45510.396527777775</v>
      </c>
      <c r="AA285" s="7">
        <f>data[[#This Row],[OrderDateTime]] + 1</f>
        <v>45510.054166666669</v>
      </c>
      <c r="AB285" s="7" t="str">
        <f>IF(data[[#This Row],[DeliveryDateTime]] &lt;= data[[#This Row],[SLADue]], "On Time", "Late")</f>
        <v>Late</v>
      </c>
    </row>
    <row r="286" spans="1:28" x14ac:dyDescent="0.2">
      <c r="A286" t="s">
        <v>634</v>
      </c>
      <c r="B286" t="s">
        <v>19</v>
      </c>
      <c r="C286" t="s">
        <v>285</v>
      </c>
      <c r="D286" t="s">
        <v>286</v>
      </c>
      <c r="E286" s="5">
        <v>20.52</v>
      </c>
      <c r="F286" t="s">
        <v>22</v>
      </c>
      <c r="G286">
        <v>1</v>
      </c>
      <c r="H286" s="1">
        <v>45680</v>
      </c>
      <c r="I286" s="1" t="str">
        <f>TEXT(data[[#This Row],[OrderDate]],"mmm")</f>
        <v>Jan</v>
      </c>
      <c r="J286" s="6">
        <v>0.76111111111111107</v>
      </c>
      <c r="K286" s="6" t="str">
        <f>TEXT(data[[#This Row],[OrderTime]],"h")</f>
        <v>18</v>
      </c>
      <c r="L286" s="1">
        <v>45682</v>
      </c>
      <c r="M286" s="6">
        <v>0.84166666666666667</v>
      </c>
      <c r="N286" t="s">
        <v>44</v>
      </c>
      <c r="O286" t="s">
        <v>635</v>
      </c>
      <c r="P286" t="s">
        <v>25</v>
      </c>
      <c r="Q286" t="s">
        <v>26</v>
      </c>
      <c r="R286" t="s">
        <v>114</v>
      </c>
      <c r="S286" t="s">
        <v>105</v>
      </c>
      <c r="T286" t="s">
        <v>106</v>
      </c>
      <c r="U286" t="s">
        <v>30</v>
      </c>
      <c r="V286" s="5">
        <f>data[[#This Row],[PriceUSD]]*data[[#This Row],[Quantity]]</f>
        <v>20.52</v>
      </c>
      <c r="W286" s="7">
        <f>data[[#This Row],[OrderDate]] + TIME(VALUE(LEFT(data[[#This Row],[OrderTime]],2)), VALUE(RIGHT(data[[#This Row],[OrderTime]],2)), 0)</f>
        <v>45680.007638888892</v>
      </c>
      <c r="X286" s="7">
        <f>_xlfn.MINIFS(data[OrderDateTime], data[CustomerName], data[[#This Row],[CustomerName]])</f>
        <v>45558.017361111109</v>
      </c>
      <c r="Y286" t="str">
        <f>IF(data[[#This Row],[OrderDateTime]]=data[[#This Row],[FirstOrderDateTime]], "New", "Returning")</f>
        <v>Returning</v>
      </c>
      <c r="Z286" s="7">
        <f>data[[#This Row],[DeliveryDate]] + data[[#This Row],[DeliveryTime]]</f>
        <v>45682.841666666667</v>
      </c>
      <c r="AA286" s="7">
        <f>data[[#This Row],[OrderDateTime]] + 1</f>
        <v>45681.007638888892</v>
      </c>
      <c r="AB286" s="7" t="str">
        <f>IF(data[[#This Row],[DeliveryDateTime]] &lt;= data[[#This Row],[SLADue]], "On Time", "Late")</f>
        <v>Late</v>
      </c>
    </row>
    <row r="287" spans="1:28" x14ac:dyDescent="0.2">
      <c r="A287" t="s">
        <v>636</v>
      </c>
      <c r="B287" t="s">
        <v>19</v>
      </c>
      <c r="C287" t="s">
        <v>285</v>
      </c>
      <c r="D287" t="s">
        <v>286</v>
      </c>
      <c r="E287" s="5">
        <v>19.79</v>
      </c>
      <c r="F287" t="s">
        <v>22</v>
      </c>
      <c r="G287">
        <v>1</v>
      </c>
      <c r="H287" s="1">
        <v>45791</v>
      </c>
      <c r="I287" s="1" t="str">
        <f>TEXT(data[[#This Row],[OrderDate]],"mmm")</f>
        <v>May</v>
      </c>
      <c r="J287" s="6">
        <v>0.54513888888888884</v>
      </c>
      <c r="K287" s="6" t="str">
        <f>TEXT(data[[#This Row],[OrderTime]],"h")</f>
        <v>13</v>
      </c>
      <c r="L287" s="1">
        <v>45792</v>
      </c>
      <c r="M287" s="6">
        <v>0.67013888888888884</v>
      </c>
      <c r="N287" t="s">
        <v>112</v>
      </c>
      <c r="O287" t="s">
        <v>637</v>
      </c>
      <c r="P287" t="s">
        <v>36</v>
      </c>
      <c r="Q287" t="s">
        <v>26</v>
      </c>
      <c r="R287" t="s">
        <v>114</v>
      </c>
      <c r="S287" t="s">
        <v>28</v>
      </c>
      <c r="T287" t="s">
        <v>38</v>
      </c>
      <c r="U287" t="s">
        <v>30</v>
      </c>
      <c r="V287" s="5">
        <f>data[[#This Row],[PriceUSD]]*data[[#This Row],[Quantity]]</f>
        <v>19.79</v>
      </c>
      <c r="W287" s="7">
        <f>data[[#This Row],[OrderDate]] + TIME(VALUE(LEFT(data[[#This Row],[OrderTime]],2)), VALUE(RIGHT(data[[#This Row],[OrderTime]],2)), 0)</f>
        <v>45791.061805555553</v>
      </c>
      <c r="X287" s="7">
        <f>_xlfn.MINIFS(data[OrderDateTime], data[CustomerName], data[[#This Row],[CustomerName]])</f>
        <v>45540.052083333336</v>
      </c>
      <c r="Y287" t="str">
        <f>IF(data[[#This Row],[OrderDateTime]]=data[[#This Row],[FirstOrderDateTime]], "New", "Returning")</f>
        <v>Returning</v>
      </c>
      <c r="Z287" s="7">
        <f>data[[#This Row],[DeliveryDate]] + data[[#This Row],[DeliveryTime]]</f>
        <v>45792.670138888891</v>
      </c>
      <c r="AA287" s="7">
        <f>data[[#This Row],[OrderDateTime]] + 1</f>
        <v>45792.061805555553</v>
      </c>
      <c r="AB287" s="7" t="str">
        <f>IF(data[[#This Row],[DeliveryDateTime]] &lt;= data[[#This Row],[SLADue]], "On Time", "Late")</f>
        <v>Late</v>
      </c>
    </row>
    <row r="288" spans="1:28" x14ac:dyDescent="0.2">
      <c r="A288" t="s">
        <v>638</v>
      </c>
      <c r="B288" t="s">
        <v>19</v>
      </c>
      <c r="C288" t="s">
        <v>126</v>
      </c>
      <c r="D288" t="s">
        <v>127</v>
      </c>
      <c r="E288" s="5">
        <v>22.17</v>
      </c>
      <c r="F288" t="s">
        <v>56</v>
      </c>
      <c r="G288">
        <v>1</v>
      </c>
      <c r="H288" s="1">
        <v>45618</v>
      </c>
      <c r="I288" s="1" t="str">
        <f>TEXT(data[[#This Row],[OrderDate]],"mmm")</f>
        <v>Nov</v>
      </c>
      <c r="J288" s="6">
        <v>0.77638888888888891</v>
      </c>
      <c r="K288" s="6" t="str">
        <f>TEXT(data[[#This Row],[OrderTime]],"h")</f>
        <v>18</v>
      </c>
      <c r="L288" s="1">
        <v>45619</v>
      </c>
      <c r="M288" s="6">
        <v>0.80972222222222223</v>
      </c>
      <c r="N288" t="s">
        <v>200</v>
      </c>
      <c r="O288" t="s">
        <v>639</v>
      </c>
      <c r="P288" t="s">
        <v>202</v>
      </c>
      <c r="Q288" t="s">
        <v>53</v>
      </c>
      <c r="R288" t="s">
        <v>129</v>
      </c>
      <c r="S288" t="s">
        <v>28</v>
      </c>
      <c r="T288" t="s">
        <v>115</v>
      </c>
      <c r="U288" t="s">
        <v>39</v>
      </c>
      <c r="V288" s="5">
        <f>data[[#This Row],[PriceUSD]]*data[[#This Row],[Quantity]]</f>
        <v>22.17</v>
      </c>
      <c r="W288" s="7">
        <f>data[[#This Row],[OrderDate]] + TIME(VALUE(LEFT(data[[#This Row],[OrderTime]],2)), VALUE(RIGHT(data[[#This Row],[OrderTime]],2)), 0)</f>
        <v>45618.061805555553</v>
      </c>
      <c r="X288" s="7">
        <f>_xlfn.MINIFS(data[OrderDateTime], data[CustomerName], data[[#This Row],[CustomerName]])</f>
        <v>45515.061805555553</v>
      </c>
      <c r="Y288" t="str">
        <f>IF(data[[#This Row],[OrderDateTime]]=data[[#This Row],[FirstOrderDateTime]], "New", "Returning")</f>
        <v>Returning</v>
      </c>
      <c r="Z288" s="7">
        <f>data[[#This Row],[DeliveryDate]] + data[[#This Row],[DeliveryTime]]</f>
        <v>45619.80972222222</v>
      </c>
      <c r="AA288" s="7">
        <f>data[[#This Row],[OrderDateTime]] + 1</f>
        <v>45619.061805555553</v>
      </c>
      <c r="AB288" s="7" t="str">
        <f>IF(data[[#This Row],[DeliveryDateTime]] &lt;= data[[#This Row],[SLADue]], "On Time", "Late")</f>
        <v>Late</v>
      </c>
    </row>
    <row r="289" spans="1:28" x14ac:dyDescent="0.2">
      <c r="A289" t="s">
        <v>640</v>
      </c>
      <c r="B289" t="s">
        <v>19</v>
      </c>
      <c r="C289" t="s">
        <v>69</v>
      </c>
      <c r="D289" t="s">
        <v>70</v>
      </c>
      <c r="E289" s="5">
        <v>57.62</v>
      </c>
      <c r="F289" t="s">
        <v>51</v>
      </c>
      <c r="G289">
        <v>1</v>
      </c>
      <c r="H289" s="1">
        <v>45536</v>
      </c>
      <c r="I289" s="1" t="str">
        <f>TEXT(data[[#This Row],[OrderDate]],"mmm")</f>
        <v>Sep</v>
      </c>
      <c r="J289" s="6">
        <v>0.3923611111111111</v>
      </c>
      <c r="K289" s="6" t="str">
        <f>TEXT(data[[#This Row],[OrderTime]],"h")</f>
        <v>9</v>
      </c>
      <c r="L289" s="1">
        <v>45536</v>
      </c>
      <c r="M289" s="6">
        <v>0.64236111111111116</v>
      </c>
      <c r="N289" t="s">
        <v>178</v>
      </c>
      <c r="O289" t="s">
        <v>607</v>
      </c>
      <c r="P289" t="s">
        <v>180</v>
      </c>
      <c r="Q289" t="s">
        <v>53</v>
      </c>
      <c r="R289" t="s">
        <v>37</v>
      </c>
      <c r="S289" t="s">
        <v>47</v>
      </c>
      <c r="T289" t="s">
        <v>38</v>
      </c>
      <c r="U289" t="s">
        <v>67</v>
      </c>
      <c r="V289" s="5">
        <f>data[[#This Row],[PriceUSD]]*data[[#This Row],[Quantity]]</f>
        <v>57.62</v>
      </c>
      <c r="W289" s="7">
        <f>data[[#This Row],[OrderDate]] + TIME(VALUE(LEFT(data[[#This Row],[OrderTime]],2)), VALUE(RIGHT(data[[#This Row],[OrderTime]],2)), 0)</f>
        <v>45536.007638888892</v>
      </c>
      <c r="X289" s="7">
        <f>_xlfn.MINIFS(data[OrderDateTime], data[CustomerName], data[[#This Row],[CustomerName]])</f>
        <v>45536.007638888892</v>
      </c>
      <c r="Y289" t="str">
        <f>IF(data[[#This Row],[OrderDateTime]]=data[[#This Row],[FirstOrderDateTime]], "New", "Returning")</f>
        <v>New</v>
      </c>
      <c r="Z289" s="7">
        <f>data[[#This Row],[DeliveryDate]] + data[[#This Row],[DeliveryTime]]</f>
        <v>45536.642361111109</v>
      </c>
      <c r="AA289" s="7">
        <f>data[[#This Row],[OrderDateTime]] + 1</f>
        <v>45537.007638888892</v>
      </c>
      <c r="AB289" s="7" t="str">
        <f>IF(data[[#This Row],[DeliveryDateTime]] &lt;= data[[#This Row],[SLADue]], "On Time", "Late")</f>
        <v>On Time</v>
      </c>
    </row>
    <row r="290" spans="1:28" x14ac:dyDescent="0.2">
      <c r="A290" t="s">
        <v>641</v>
      </c>
      <c r="B290" t="s">
        <v>19</v>
      </c>
      <c r="C290" t="s">
        <v>117</v>
      </c>
      <c r="D290" t="s">
        <v>118</v>
      </c>
      <c r="E290" s="5">
        <v>87.55</v>
      </c>
      <c r="F290" t="s">
        <v>94</v>
      </c>
      <c r="G290">
        <v>3</v>
      </c>
      <c r="H290" s="1">
        <v>45656</v>
      </c>
      <c r="I290" s="1" t="str">
        <f>TEXT(data[[#This Row],[OrderDate]],"mmm")</f>
        <v>Dec</v>
      </c>
      <c r="J290" s="6">
        <v>0.46875</v>
      </c>
      <c r="K290" s="6" t="str">
        <f>TEXT(data[[#This Row],[OrderTime]],"h")</f>
        <v>11</v>
      </c>
      <c r="L290" s="1">
        <v>45656</v>
      </c>
      <c r="M290" s="6">
        <v>0.59375</v>
      </c>
      <c r="N290" t="s">
        <v>112</v>
      </c>
      <c r="O290" t="s">
        <v>642</v>
      </c>
      <c r="P290" t="s">
        <v>36</v>
      </c>
      <c r="Q290" t="s">
        <v>26</v>
      </c>
      <c r="R290" t="s">
        <v>66</v>
      </c>
      <c r="S290" t="s">
        <v>47</v>
      </c>
      <c r="T290" t="s">
        <v>59</v>
      </c>
      <c r="U290" t="s">
        <v>67</v>
      </c>
      <c r="V290" s="5">
        <f>data[[#This Row],[PriceUSD]]*data[[#This Row],[Quantity]]</f>
        <v>262.64999999999998</v>
      </c>
      <c r="W290" s="7">
        <f>data[[#This Row],[OrderDate]] + TIME(VALUE(LEFT(data[[#This Row],[OrderTime]],2)), VALUE(RIGHT(data[[#This Row],[OrderTime]],2)), 0)</f>
        <v>45656.052083333336</v>
      </c>
      <c r="X290" s="7">
        <f>_xlfn.MINIFS(data[OrderDateTime], data[CustomerName], data[[#This Row],[CustomerName]])</f>
        <v>45507.038888888892</v>
      </c>
      <c r="Y290" t="str">
        <f>IF(data[[#This Row],[OrderDateTime]]=data[[#This Row],[FirstOrderDateTime]], "New", "Returning")</f>
        <v>Returning</v>
      </c>
      <c r="Z290" s="7">
        <f>data[[#This Row],[DeliveryDate]] + data[[#This Row],[DeliveryTime]]</f>
        <v>45656.59375</v>
      </c>
      <c r="AA290" s="7">
        <f>data[[#This Row],[OrderDateTime]] + 1</f>
        <v>45657.052083333336</v>
      </c>
      <c r="AB290" s="7" t="str">
        <f>IF(data[[#This Row],[DeliveryDateTime]] &lt;= data[[#This Row],[SLADue]], "On Time", "Late")</f>
        <v>On Time</v>
      </c>
    </row>
    <row r="291" spans="1:28" x14ac:dyDescent="0.2">
      <c r="A291" t="s">
        <v>643</v>
      </c>
      <c r="B291" t="s">
        <v>19</v>
      </c>
      <c r="C291" t="s">
        <v>92</v>
      </c>
      <c r="D291" t="s">
        <v>93</v>
      </c>
      <c r="E291" s="5">
        <v>82.07</v>
      </c>
      <c r="F291" t="s">
        <v>81</v>
      </c>
      <c r="G291">
        <v>1</v>
      </c>
      <c r="H291" s="1">
        <v>45718</v>
      </c>
      <c r="I291" s="1" t="str">
        <f>TEXT(data[[#This Row],[OrderDate]],"mmm")</f>
        <v>Mar</v>
      </c>
      <c r="J291" s="6">
        <v>0.57222222222222219</v>
      </c>
      <c r="K291" s="6" t="str">
        <f>TEXT(data[[#This Row],[OrderTime]],"h")</f>
        <v>13</v>
      </c>
      <c r="L291" s="1">
        <v>45719</v>
      </c>
      <c r="M291" s="6">
        <v>0.69722222222222219</v>
      </c>
      <c r="N291" t="s">
        <v>123</v>
      </c>
      <c r="O291" t="s">
        <v>277</v>
      </c>
      <c r="P291" t="s">
        <v>36</v>
      </c>
      <c r="Q291" t="s">
        <v>26</v>
      </c>
      <c r="R291" t="s">
        <v>66</v>
      </c>
      <c r="S291" t="s">
        <v>28</v>
      </c>
      <c r="T291" t="s">
        <v>38</v>
      </c>
      <c r="U291" t="s">
        <v>30</v>
      </c>
      <c r="V291" s="5">
        <f>data[[#This Row],[PriceUSD]]*data[[#This Row],[Quantity]]</f>
        <v>82.07</v>
      </c>
      <c r="W291" s="7">
        <f>data[[#This Row],[OrderDate]] + TIME(VALUE(LEFT(data[[#This Row],[OrderTime]],2)), VALUE(RIGHT(data[[#This Row],[OrderTime]],2)), 0)</f>
        <v>45718.015277777777</v>
      </c>
      <c r="X291" s="7">
        <f>_xlfn.MINIFS(data[OrderDateTime], data[CustomerName], data[[#This Row],[CustomerName]])</f>
        <v>45588.061805555553</v>
      </c>
      <c r="Y291" t="str">
        <f>IF(data[[#This Row],[OrderDateTime]]=data[[#This Row],[FirstOrderDateTime]], "New", "Returning")</f>
        <v>Returning</v>
      </c>
      <c r="Z291" s="7">
        <f>data[[#This Row],[DeliveryDate]] + data[[#This Row],[DeliveryTime]]</f>
        <v>45719.697222222225</v>
      </c>
      <c r="AA291" s="7">
        <f>data[[#This Row],[OrderDateTime]] + 1</f>
        <v>45719.015277777777</v>
      </c>
      <c r="AB291" s="7" t="str">
        <f>IF(data[[#This Row],[DeliveryDateTime]] &lt;= data[[#This Row],[SLADue]], "On Time", "Late")</f>
        <v>Late</v>
      </c>
    </row>
    <row r="292" spans="1:28" x14ac:dyDescent="0.2">
      <c r="A292" t="s">
        <v>644</v>
      </c>
      <c r="B292" t="s">
        <v>19</v>
      </c>
      <c r="C292" t="s">
        <v>69</v>
      </c>
      <c r="D292" t="s">
        <v>70</v>
      </c>
      <c r="E292" s="5">
        <v>49.66</v>
      </c>
      <c r="F292" t="s">
        <v>119</v>
      </c>
      <c r="G292">
        <v>1</v>
      </c>
      <c r="H292" s="1">
        <v>45624</v>
      </c>
      <c r="I292" s="1" t="str">
        <f>TEXT(data[[#This Row],[OrderDate]],"mmm")</f>
        <v>Nov</v>
      </c>
      <c r="J292" s="6">
        <v>0.51111111111111107</v>
      </c>
      <c r="K292" s="6" t="str">
        <f>TEXT(data[[#This Row],[OrderTime]],"h")</f>
        <v>12</v>
      </c>
      <c r="L292" s="1">
        <v>45624</v>
      </c>
      <c r="M292" s="6">
        <v>0.63611111111111107</v>
      </c>
      <c r="N292" t="s">
        <v>64</v>
      </c>
      <c r="O292" t="s">
        <v>315</v>
      </c>
      <c r="P292" t="s">
        <v>25</v>
      </c>
      <c r="Q292" t="s">
        <v>26</v>
      </c>
      <c r="R292" t="s">
        <v>37</v>
      </c>
      <c r="S292" t="s">
        <v>47</v>
      </c>
      <c r="T292" t="s">
        <v>29</v>
      </c>
      <c r="U292" t="s">
        <v>30</v>
      </c>
      <c r="V292" s="5">
        <f>data[[#This Row],[PriceUSD]]*data[[#This Row],[Quantity]]</f>
        <v>49.66</v>
      </c>
      <c r="W292" s="7">
        <f>data[[#This Row],[OrderDate]] + TIME(VALUE(LEFT(data[[#This Row],[OrderTime]],2)), VALUE(RIGHT(data[[#This Row],[OrderTime]],2)), 0)</f>
        <v>45624.007638888892</v>
      </c>
      <c r="X292" s="7">
        <f>_xlfn.MINIFS(data[OrderDateTime], data[CustomerName], data[[#This Row],[CustomerName]])</f>
        <v>45557.007638888892</v>
      </c>
      <c r="Y292" t="str">
        <f>IF(data[[#This Row],[OrderDateTime]]=data[[#This Row],[FirstOrderDateTime]], "New", "Returning")</f>
        <v>Returning</v>
      </c>
      <c r="Z292" s="7">
        <f>data[[#This Row],[DeliveryDate]] + data[[#This Row],[DeliveryTime]]</f>
        <v>45624.636111111111</v>
      </c>
      <c r="AA292" s="7">
        <f>data[[#This Row],[OrderDateTime]] + 1</f>
        <v>45625.007638888892</v>
      </c>
      <c r="AB292" s="7" t="str">
        <f>IF(data[[#This Row],[DeliveryDateTime]] &lt;= data[[#This Row],[SLADue]], "On Time", "Late")</f>
        <v>On Time</v>
      </c>
    </row>
    <row r="293" spans="1:28" x14ac:dyDescent="0.2">
      <c r="A293" t="s">
        <v>645</v>
      </c>
      <c r="B293" t="s">
        <v>19</v>
      </c>
      <c r="C293" t="s">
        <v>32</v>
      </c>
      <c r="D293" t="s">
        <v>33</v>
      </c>
      <c r="E293" s="5">
        <v>53.54</v>
      </c>
      <c r="F293" t="s">
        <v>22</v>
      </c>
      <c r="G293">
        <v>1</v>
      </c>
      <c r="H293" s="1">
        <v>45595</v>
      </c>
      <c r="I293" s="1" t="str">
        <f>TEXT(data[[#This Row],[OrderDate]],"mmm")</f>
        <v>Oct</v>
      </c>
      <c r="J293" s="6">
        <v>0.81597222222222221</v>
      </c>
      <c r="K293" s="6" t="str">
        <f>TEXT(data[[#This Row],[OrderTime]],"h")</f>
        <v>19</v>
      </c>
      <c r="L293" s="1">
        <v>45596</v>
      </c>
      <c r="M293" s="6">
        <v>0.85763888888888884</v>
      </c>
      <c r="N293" t="s">
        <v>326</v>
      </c>
      <c r="O293" t="s">
        <v>646</v>
      </c>
      <c r="P293" t="s">
        <v>202</v>
      </c>
      <c r="Q293" t="s">
        <v>26</v>
      </c>
      <c r="R293" t="s">
        <v>37</v>
      </c>
      <c r="S293" t="s">
        <v>28</v>
      </c>
      <c r="T293" t="s">
        <v>29</v>
      </c>
      <c r="U293" t="s">
        <v>30</v>
      </c>
      <c r="V293" s="5">
        <f>data[[#This Row],[PriceUSD]]*data[[#This Row],[Quantity]]</f>
        <v>53.54</v>
      </c>
      <c r="W293" s="7">
        <f>data[[#This Row],[OrderDate]] + TIME(VALUE(LEFT(data[[#This Row],[OrderTime]],2)), VALUE(RIGHT(data[[#This Row],[OrderTime]],2)), 0)</f>
        <v>45595.015277777777</v>
      </c>
      <c r="X293" s="7">
        <f>_xlfn.MINIFS(data[OrderDateTime], data[CustomerName], data[[#This Row],[CustomerName]])</f>
        <v>45513.015277777777</v>
      </c>
      <c r="Y293" t="str">
        <f>IF(data[[#This Row],[OrderDateTime]]=data[[#This Row],[FirstOrderDateTime]], "New", "Returning")</f>
        <v>Returning</v>
      </c>
      <c r="Z293" s="7">
        <f>data[[#This Row],[DeliveryDate]] + data[[#This Row],[DeliveryTime]]</f>
        <v>45596.857638888891</v>
      </c>
      <c r="AA293" s="7">
        <f>data[[#This Row],[OrderDateTime]] + 1</f>
        <v>45596.015277777777</v>
      </c>
      <c r="AB293" s="7" t="str">
        <f>IF(data[[#This Row],[DeliveryDateTime]] &lt;= data[[#This Row],[SLADue]], "On Time", "Late")</f>
        <v>Late</v>
      </c>
    </row>
    <row r="294" spans="1:28" x14ac:dyDescent="0.2">
      <c r="A294" t="s">
        <v>647</v>
      </c>
      <c r="B294" t="s">
        <v>19</v>
      </c>
      <c r="C294" t="s">
        <v>391</v>
      </c>
      <c r="D294" t="s">
        <v>392</v>
      </c>
      <c r="E294" s="5">
        <v>19.14</v>
      </c>
      <c r="F294" t="s">
        <v>43</v>
      </c>
      <c r="G294">
        <v>1</v>
      </c>
      <c r="H294" s="1">
        <v>45802</v>
      </c>
      <c r="I294" s="1" t="str">
        <f>TEXT(data[[#This Row],[OrderDate]],"mmm")</f>
        <v>May</v>
      </c>
      <c r="J294" s="6">
        <v>0.81874999999999998</v>
      </c>
      <c r="K294" s="6" t="str">
        <f>TEXT(data[[#This Row],[OrderTime]],"h")</f>
        <v>19</v>
      </c>
      <c r="L294" s="1">
        <v>45803</v>
      </c>
      <c r="M294" s="6">
        <v>0.66249999999999998</v>
      </c>
      <c r="N294" t="s">
        <v>175</v>
      </c>
      <c r="O294" t="s">
        <v>161</v>
      </c>
      <c r="P294" t="s">
        <v>25</v>
      </c>
      <c r="Q294" t="s">
        <v>53</v>
      </c>
      <c r="R294" t="s">
        <v>394</v>
      </c>
      <c r="S294" t="s">
        <v>28</v>
      </c>
      <c r="T294" t="s">
        <v>38</v>
      </c>
      <c r="U294" t="s">
        <v>39</v>
      </c>
      <c r="V294" s="5">
        <f>data[[#This Row],[PriceUSD]]*data[[#This Row],[Quantity]]</f>
        <v>19.14</v>
      </c>
      <c r="W294" s="7">
        <f>data[[#This Row],[OrderDate]] + TIME(VALUE(LEFT(data[[#This Row],[OrderTime]],2)), VALUE(RIGHT(data[[#This Row],[OrderTime]],2)), 0)</f>
        <v>45802.052083333336</v>
      </c>
      <c r="X294" s="7">
        <f>_xlfn.MINIFS(data[OrderDateTime], data[CustomerName], data[[#This Row],[CustomerName]])</f>
        <v>45507.054166666669</v>
      </c>
      <c r="Y294" t="str">
        <f>IF(data[[#This Row],[OrderDateTime]]=data[[#This Row],[FirstOrderDateTime]], "New", "Returning")</f>
        <v>Returning</v>
      </c>
      <c r="Z294" s="7">
        <f>data[[#This Row],[DeliveryDate]] + data[[#This Row],[DeliveryTime]]</f>
        <v>45803.662499999999</v>
      </c>
      <c r="AA294" s="7">
        <f>data[[#This Row],[OrderDateTime]] + 1</f>
        <v>45803.052083333336</v>
      </c>
      <c r="AB294" s="7" t="str">
        <f>IF(data[[#This Row],[DeliveryDateTime]] &lt;= data[[#This Row],[SLADue]], "On Time", "Late")</f>
        <v>Late</v>
      </c>
    </row>
    <row r="295" spans="1:28" x14ac:dyDescent="0.2">
      <c r="A295" t="s">
        <v>648</v>
      </c>
      <c r="B295" t="s">
        <v>19</v>
      </c>
      <c r="C295" t="s">
        <v>20</v>
      </c>
      <c r="D295" t="s">
        <v>21</v>
      </c>
      <c r="E295" s="5">
        <v>18.899999999999999</v>
      </c>
      <c r="F295" t="s">
        <v>71</v>
      </c>
      <c r="G295">
        <v>2</v>
      </c>
      <c r="H295" s="1">
        <v>45578</v>
      </c>
      <c r="I295" s="1" t="str">
        <f>TEXT(data[[#This Row],[OrderDate]],"mmm")</f>
        <v>Oct</v>
      </c>
      <c r="J295" s="6">
        <v>0.46458333333333335</v>
      </c>
      <c r="K295" s="6" t="str">
        <f>TEXT(data[[#This Row],[OrderTime]],"h")</f>
        <v>11</v>
      </c>
      <c r="L295" s="1">
        <v>45578</v>
      </c>
      <c r="M295" s="6">
        <v>0.71458333333333335</v>
      </c>
      <c r="N295" t="s">
        <v>23</v>
      </c>
      <c r="O295" t="s">
        <v>649</v>
      </c>
      <c r="P295" t="s">
        <v>25</v>
      </c>
      <c r="Q295" t="s">
        <v>26</v>
      </c>
      <c r="R295" t="s">
        <v>27</v>
      </c>
      <c r="S295" t="s">
        <v>47</v>
      </c>
      <c r="T295" t="s">
        <v>29</v>
      </c>
      <c r="U295" t="s">
        <v>30</v>
      </c>
      <c r="V295" s="5">
        <f>data[[#This Row],[PriceUSD]]*data[[#This Row],[Quantity]]</f>
        <v>37.799999999999997</v>
      </c>
      <c r="W295" s="7">
        <f>data[[#This Row],[OrderDate]] + TIME(VALUE(LEFT(data[[#This Row],[OrderTime]],2)), VALUE(RIGHT(data[[#This Row],[OrderTime]],2)), 0)</f>
        <v>45578.022916666669</v>
      </c>
      <c r="X295" s="7">
        <f>_xlfn.MINIFS(data[OrderDateTime], data[CustomerName], data[[#This Row],[CustomerName]])</f>
        <v>45524.007638888892</v>
      </c>
      <c r="Y295" t="str">
        <f>IF(data[[#This Row],[OrderDateTime]]=data[[#This Row],[FirstOrderDateTime]], "New", "Returning")</f>
        <v>Returning</v>
      </c>
      <c r="Z295" s="7">
        <f>data[[#This Row],[DeliveryDate]] + data[[#This Row],[DeliveryTime]]</f>
        <v>45578.714583333334</v>
      </c>
      <c r="AA295" s="7">
        <f>data[[#This Row],[OrderDateTime]] + 1</f>
        <v>45579.022916666669</v>
      </c>
      <c r="AB295" s="7" t="str">
        <f>IF(data[[#This Row],[DeliveryDateTime]] &lt;= data[[#This Row],[SLADue]], "On Time", "Late")</f>
        <v>On Time</v>
      </c>
    </row>
    <row r="296" spans="1:28" x14ac:dyDescent="0.2">
      <c r="A296" t="s">
        <v>650</v>
      </c>
      <c r="B296" t="s">
        <v>19</v>
      </c>
      <c r="C296" t="s">
        <v>92</v>
      </c>
      <c r="D296" t="s">
        <v>93</v>
      </c>
      <c r="E296" s="5">
        <v>93.74</v>
      </c>
      <c r="F296" t="s">
        <v>63</v>
      </c>
      <c r="G296">
        <v>1</v>
      </c>
      <c r="H296" s="1">
        <v>45815</v>
      </c>
      <c r="I296" s="1" t="str">
        <f>TEXT(data[[#This Row],[OrderDate]],"mmm")</f>
        <v>Jun</v>
      </c>
      <c r="J296" s="6">
        <v>0.59930555555555554</v>
      </c>
      <c r="K296" s="6" t="str">
        <f>TEXT(data[[#This Row],[OrderTime]],"h")</f>
        <v>14</v>
      </c>
      <c r="L296" s="1">
        <v>45816</v>
      </c>
      <c r="M296" s="6">
        <v>0.59930555555555554</v>
      </c>
      <c r="N296" t="s">
        <v>64</v>
      </c>
      <c r="O296" t="s">
        <v>651</v>
      </c>
      <c r="P296" t="s">
        <v>25</v>
      </c>
      <c r="Q296" t="s">
        <v>53</v>
      </c>
      <c r="R296" t="s">
        <v>66</v>
      </c>
      <c r="S296" t="s">
        <v>28</v>
      </c>
      <c r="T296" t="s">
        <v>38</v>
      </c>
      <c r="U296" t="s">
        <v>39</v>
      </c>
      <c r="V296" s="5">
        <f>data[[#This Row],[PriceUSD]]*data[[#This Row],[Quantity]]</f>
        <v>93.74</v>
      </c>
      <c r="W296" s="7">
        <f>data[[#This Row],[OrderDate]] + TIME(VALUE(LEFT(data[[#This Row],[OrderTime]],2)), VALUE(RIGHT(data[[#This Row],[OrderTime]],2)), 0)</f>
        <v>45815.038888888892</v>
      </c>
      <c r="X296" s="7">
        <f>_xlfn.MINIFS(data[OrderDateTime], data[CustomerName], data[[#This Row],[CustomerName]])</f>
        <v>45522.038888888892</v>
      </c>
      <c r="Y296" t="str">
        <f>IF(data[[#This Row],[OrderDateTime]]=data[[#This Row],[FirstOrderDateTime]], "New", "Returning")</f>
        <v>Returning</v>
      </c>
      <c r="Z296" s="7">
        <f>data[[#This Row],[DeliveryDate]] + data[[#This Row],[DeliveryTime]]</f>
        <v>45816.599305555559</v>
      </c>
      <c r="AA296" s="7">
        <f>data[[#This Row],[OrderDateTime]] + 1</f>
        <v>45816.038888888892</v>
      </c>
      <c r="AB296" s="7" t="str">
        <f>IF(data[[#This Row],[DeliveryDateTime]] &lt;= data[[#This Row],[SLADue]], "On Time", "Late")</f>
        <v>Late</v>
      </c>
    </row>
    <row r="297" spans="1:28" x14ac:dyDescent="0.2">
      <c r="A297" t="s">
        <v>652</v>
      </c>
      <c r="B297" t="s">
        <v>19</v>
      </c>
      <c r="C297" t="s">
        <v>85</v>
      </c>
      <c r="D297" t="s">
        <v>86</v>
      </c>
      <c r="E297" s="5">
        <v>54.95</v>
      </c>
      <c r="F297" t="s">
        <v>87</v>
      </c>
      <c r="G297">
        <v>1</v>
      </c>
      <c r="H297" s="1">
        <v>45602</v>
      </c>
      <c r="I297" s="1" t="str">
        <f>TEXT(data[[#This Row],[OrderDate]],"mmm")</f>
        <v>Nov</v>
      </c>
      <c r="J297" s="6">
        <v>0.51944444444444449</v>
      </c>
      <c r="K297" s="6" t="str">
        <f>TEXT(data[[#This Row],[OrderTime]],"h")</f>
        <v>12</v>
      </c>
      <c r="L297" s="1">
        <v>45603</v>
      </c>
      <c r="M297" s="6">
        <v>0.64444444444444449</v>
      </c>
      <c r="N297" t="s">
        <v>23</v>
      </c>
      <c r="O297" t="s">
        <v>653</v>
      </c>
      <c r="P297" t="s">
        <v>25</v>
      </c>
      <c r="Q297" t="s">
        <v>53</v>
      </c>
      <c r="R297" t="s">
        <v>90</v>
      </c>
      <c r="S297" t="s">
        <v>28</v>
      </c>
      <c r="T297" t="s">
        <v>38</v>
      </c>
      <c r="U297" t="s">
        <v>67</v>
      </c>
      <c r="V297" s="5">
        <f>data[[#This Row],[PriceUSD]]*data[[#This Row],[Quantity]]</f>
        <v>54.95</v>
      </c>
      <c r="W297" s="7">
        <f>data[[#This Row],[OrderDate]] + TIME(VALUE(LEFT(data[[#This Row],[OrderTime]],2)), VALUE(RIGHT(data[[#This Row],[OrderTime]],2)), 0)</f>
        <v>45602.030555555553</v>
      </c>
      <c r="X297" s="7">
        <f>_xlfn.MINIFS(data[OrderDateTime], data[CustomerName], data[[#This Row],[CustomerName]])</f>
        <v>45602.030555555553</v>
      </c>
      <c r="Y297" t="str">
        <f>IF(data[[#This Row],[OrderDateTime]]=data[[#This Row],[FirstOrderDateTime]], "New", "Returning")</f>
        <v>New</v>
      </c>
      <c r="Z297" s="7">
        <f>data[[#This Row],[DeliveryDate]] + data[[#This Row],[DeliveryTime]]</f>
        <v>45603.644444444442</v>
      </c>
      <c r="AA297" s="7">
        <f>data[[#This Row],[OrderDateTime]] + 1</f>
        <v>45603.030555555553</v>
      </c>
      <c r="AB297" s="7" t="str">
        <f>IF(data[[#This Row],[DeliveryDateTime]] &lt;= data[[#This Row],[SLADue]], "On Time", "Late")</f>
        <v>Late</v>
      </c>
    </row>
    <row r="298" spans="1:28" x14ac:dyDescent="0.2">
      <c r="A298" t="s">
        <v>654</v>
      </c>
      <c r="B298" t="s">
        <v>19</v>
      </c>
      <c r="C298" t="s">
        <v>69</v>
      </c>
      <c r="D298" t="s">
        <v>70</v>
      </c>
      <c r="E298" s="5">
        <v>51.05</v>
      </c>
      <c r="F298" t="s">
        <v>56</v>
      </c>
      <c r="G298">
        <v>1</v>
      </c>
      <c r="H298" s="1">
        <v>45707</v>
      </c>
      <c r="I298" s="1" t="str">
        <f>TEXT(data[[#This Row],[OrderDate]],"mmm")</f>
        <v>Feb</v>
      </c>
      <c r="J298" s="6">
        <v>0.4375</v>
      </c>
      <c r="K298" s="6" t="str">
        <f>TEXT(data[[#This Row],[OrderTime]],"h")</f>
        <v>10</v>
      </c>
      <c r="L298" s="1">
        <v>45707</v>
      </c>
      <c r="M298" s="6">
        <v>0.6875</v>
      </c>
      <c r="N298" t="s">
        <v>120</v>
      </c>
      <c r="O298" t="s">
        <v>655</v>
      </c>
      <c r="P298" t="s">
        <v>25</v>
      </c>
      <c r="Q298" t="s">
        <v>26</v>
      </c>
      <c r="R298" t="s">
        <v>37</v>
      </c>
      <c r="S298" t="s">
        <v>47</v>
      </c>
      <c r="T298" t="s">
        <v>136</v>
      </c>
      <c r="U298" t="s">
        <v>30</v>
      </c>
      <c r="V298" s="5">
        <f>data[[#This Row],[PriceUSD]]*data[[#This Row],[Quantity]]</f>
        <v>51.05</v>
      </c>
      <c r="W298" s="7">
        <f>data[[#This Row],[OrderDate]] + TIME(VALUE(LEFT(data[[#This Row],[OrderTime]],2)), VALUE(RIGHT(data[[#This Row],[OrderTime]],2)), 0)</f>
        <v>45707.052083333336</v>
      </c>
      <c r="X298" s="7">
        <f>_xlfn.MINIFS(data[OrderDateTime], data[CustomerName], data[[#This Row],[CustomerName]])</f>
        <v>45511.030555555553</v>
      </c>
      <c r="Y298" t="str">
        <f>IF(data[[#This Row],[OrderDateTime]]=data[[#This Row],[FirstOrderDateTime]], "New", "Returning")</f>
        <v>Returning</v>
      </c>
      <c r="Z298" s="7">
        <f>data[[#This Row],[DeliveryDate]] + data[[#This Row],[DeliveryTime]]</f>
        <v>45707.6875</v>
      </c>
      <c r="AA298" s="7">
        <f>data[[#This Row],[OrderDateTime]] + 1</f>
        <v>45708.052083333336</v>
      </c>
      <c r="AB298" s="7" t="str">
        <f>IF(data[[#This Row],[DeliveryDateTime]] &lt;= data[[#This Row],[SLADue]], "On Time", "Late")</f>
        <v>On Time</v>
      </c>
    </row>
    <row r="299" spans="1:28" x14ac:dyDescent="0.2">
      <c r="A299" t="s">
        <v>656</v>
      </c>
      <c r="B299" t="s">
        <v>19</v>
      </c>
      <c r="C299" t="s">
        <v>92</v>
      </c>
      <c r="D299" t="s">
        <v>93</v>
      </c>
      <c r="E299" s="5">
        <v>85.52</v>
      </c>
      <c r="F299" t="s">
        <v>81</v>
      </c>
      <c r="G299">
        <v>1</v>
      </c>
      <c r="H299" s="1">
        <v>45521</v>
      </c>
      <c r="I299" s="1" t="str">
        <f>TEXT(data[[#This Row],[OrderDate]],"mmm")</f>
        <v>Aug</v>
      </c>
      <c r="J299" s="6">
        <v>0.65555555555555556</v>
      </c>
      <c r="K299" s="6" t="str">
        <f>TEXT(data[[#This Row],[OrderTime]],"h")</f>
        <v>15</v>
      </c>
      <c r="L299" s="1">
        <v>45522</v>
      </c>
      <c r="M299" s="6">
        <v>0.78055555555555556</v>
      </c>
      <c r="N299" t="s">
        <v>23</v>
      </c>
      <c r="O299" t="s">
        <v>657</v>
      </c>
      <c r="P299" t="s">
        <v>25</v>
      </c>
      <c r="Q299" t="s">
        <v>26</v>
      </c>
      <c r="R299" t="s">
        <v>66</v>
      </c>
      <c r="S299" t="s">
        <v>28</v>
      </c>
      <c r="T299" t="s">
        <v>38</v>
      </c>
      <c r="U299" t="s">
        <v>30</v>
      </c>
      <c r="V299" s="5">
        <f>data[[#This Row],[PriceUSD]]*data[[#This Row],[Quantity]]</f>
        <v>85.52</v>
      </c>
      <c r="W299" s="7">
        <f>data[[#This Row],[OrderDate]] + TIME(VALUE(LEFT(data[[#This Row],[OrderTime]],2)), VALUE(RIGHT(data[[#This Row],[OrderTime]],2)), 0)</f>
        <v>45521.038888888892</v>
      </c>
      <c r="X299" s="7">
        <f>_xlfn.MINIFS(data[OrderDateTime], data[CustomerName], data[[#This Row],[CustomerName]])</f>
        <v>45521.038888888892</v>
      </c>
      <c r="Y299" t="str">
        <f>IF(data[[#This Row],[OrderDateTime]]=data[[#This Row],[FirstOrderDateTime]], "New", "Returning")</f>
        <v>New</v>
      </c>
      <c r="Z299" s="7">
        <f>data[[#This Row],[DeliveryDate]] + data[[#This Row],[DeliveryTime]]</f>
        <v>45522.780555555553</v>
      </c>
      <c r="AA299" s="7">
        <f>data[[#This Row],[OrderDateTime]] + 1</f>
        <v>45522.038888888892</v>
      </c>
      <c r="AB299" s="7" t="str">
        <f>IF(data[[#This Row],[DeliveryDateTime]] &lt;= data[[#This Row],[SLADue]], "On Time", "Late")</f>
        <v>Late</v>
      </c>
    </row>
    <row r="300" spans="1:28" x14ac:dyDescent="0.2">
      <c r="A300" t="s">
        <v>658</v>
      </c>
      <c r="B300" t="s">
        <v>19</v>
      </c>
      <c r="C300" t="s">
        <v>285</v>
      </c>
      <c r="D300" t="s">
        <v>286</v>
      </c>
      <c r="E300" s="5">
        <v>18.920000000000002</v>
      </c>
      <c r="F300" t="s">
        <v>22</v>
      </c>
      <c r="G300">
        <v>1</v>
      </c>
      <c r="H300" s="1">
        <v>45547</v>
      </c>
      <c r="I300" s="1" t="str">
        <f>TEXT(data[[#This Row],[OrderDate]],"mmm")</f>
        <v>Sep</v>
      </c>
      <c r="J300" s="6">
        <v>0.46805555555555556</v>
      </c>
      <c r="K300" s="6" t="str">
        <f>TEXT(data[[#This Row],[OrderTime]],"h")</f>
        <v>11</v>
      </c>
      <c r="L300" s="1">
        <v>45547</v>
      </c>
      <c r="M300" s="6">
        <v>0.71805555555555556</v>
      </c>
      <c r="N300" t="s">
        <v>145</v>
      </c>
      <c r="O300" t="s">
        <v>381</v>
      </c>
      <c r="P300" t="s">
        <v>77</v>
      </c>
      <c r="Q300" t="s">
        <v>53</v>
      </c>
      <c r="R300" t="s">
        <v>114</v>
      </c>
      <c r="S300" t="s">
        <v>47</v>
      </c>
      <c r="T300" t="s">
        <v>29</v>
      </c>
      <c r="U300" t="s">
        <v>30</v>
      </c>
      <c r="V300" s="5">
        <f>data[[#This Row],[PriceUSD]]*data[[#This Row],[Quantity]]</f>
        <v>18.920000000000002</v>
      </c>
      <c r="W300" s="7">
        <f>data[[#This Row],[OrderDate]] + TIME(VALUE(LEFT(data[[#This Row],[OrderTime]],2)), VALUE(RIGHT(data[[#This Row],[OrderTime]],2)), 0)</f>
        <v>45547.038888888892</v>
      </c>
      <c r="X300" s="7">
        <f>_xlfn.MINIFS(data[OrderDateTime], data[CustomerName], data[[#This Row],[CustomerName]])</f>
        <v>45547.038888888892</v>
      </c>
      <c r="Y300" t="str">
        <f>IF(data[[#This Row],[OrderDateTime]]=data[[#This Row],[FirstOrderDateTime]], "New", "Returning")</f>
        <v>New</v>
      </c>
      <c r="Z300" s="7">
        <f>data[[#This Row],[DeliveryDate]] + data[[#This Row],[DeliveryTime]]</f>
        <v>45547.718055555553</v>
      </c>
      <c r="AA300" s="7">
        <f>data[[#This Row],[OrderDateTime]] + 1</f>
        <v>45548.038888888892</v>
      </c>
      <c r="AB300" s="7" t="str">
        <f>IF(data[[#This Row],[DeliveryDateTime]] &lt;= data[[#This Row],[SLADue]], "On Time", "Late")</f>
        <v>On Time</v>
      </c>
    </row>
    <row r="301" spans="1:28" x14ac:dyDescent="0.2">
      <c r="A301" t="s">
        <v>659</v>
      </c>
      <c r="B301" t="s">
        <v>19</v>
      </c>
      <c r="C301" t="s">
        <v>49</v>
      </c>
      <c r="D301" t="s">
        <v>50</v>
      </c>
      <c r="E301" s="5">
        <v>32.340000000000003</v>
      </c>
      <c r="F301" t="s">
        <v>138</v>
      </c>
      <c r="G301">
        <v>1</v>
      </c>
      <c r="H301" s="1">
        <v>45695</v>
      </c>
      <c r="I301" s="1" t="str">
        <f>TEXT(data[[#This Row],[OrderDate]],"mmm")</f>
        <v>Feb</v>
      </c>
      <c r="J301" s="6">
        <v>0.38263888888888886</v>
      </c>
      <c r="K301" s="6" t="str">
        <f>TEXT(data[[#This Row],[OrderTime]],"h")</f>
        <v>9</v>
      </c>
      <c r="L301" s="1">
        <v>45696</v>
      </c>
      <c r="M301" s="6">
        <v>0.38263888888888886</v>
      </c>
      <c r="N301" t="s">
        <v>75</v>
      </c>
      <c r="O301" t="s">
        <v>660</v>
      </c>
      <c r="P301" t="s">
        <v>77</v>
      </c>
      <c r="Q301" t="s">
        <v>26</v>
      </c>
      <c r="R301" t="s">
        <v>54</v>
      </c>
      <c r="S301" t="s">
        <v>28</v>
      </c>
      <c r="T301" t="s">
        <v>38</v>
      </c>
      <c r="U301" t="s">
        <v>39</v>
      </c>
      <c r="V301" s="5">
        <f>data[[#This Row],[PriceUSD]]*data[[#This Row],[Quantity]]</f>
        <v>32.340000000000003</v>
      </c>
      <c r="W301" s="7">
        <f>data[[#This Row],[OrderDate]] + TIME(VALUE(LEFT(data[[#This Row],[OrderTime]],2)), VALUE(RIGHT(data[[#This Row],[OrderTime]],2)), 0)</f>
        <v>45695.061805555553</v>
      </c>
      <c r="X301" s="7">
        <f>_xlfn.MINIFS(data[OrderDateTime], data[CustomerName], data[[#This Row],[CustomerName]])</f>
        <v>45590.007638888892</v>
      </c>
      <c r="Y301" t="str">
        <f>IF(data[[#This Row],[OrderDateTime]]=data[[#This Row],[FirstOrderDateTime]], "New", "Returning")</f>
        <v>Returning</v>
      </c>
      <c r="Z301" s="7">
        <f>data[[#This Row],[DeliveryDate]] + data[[#This Row],[DeliveryTime]]</f>
        <v>45696.382638888892</v>
      </c>
      <c r="AA301" s="7">
        <f>data[[#This Row],[OrderDateTime]] + 1</f>
        <v>45696.061805555553</v>
      </c>
      <c r="AB301" s="7" t="str">
        <f>IF(data[[#This Row],[DeliveryDateTime]] &lt;= data[[#This Row],[SLADue]], "On Time", "Late")</f>
        <v>Late</v>
      </c>
    </row>
    <row r="302" spans="1:28" x14ac:dyDescent="0.2">
      <c r="A302" t="s">
        <v>661</v>
      </c>
      <c r="B302" t="s">
        <v>19</v>
      </c>
      <c r="C302" t="s">
        <v>190</v>
      </c>
      <c r="D302" t="s">
        <v>191</v>
      </c>
      <c r="E302" s="5">
        <v>24.71</v>
      </c>
      <c r="F302" t="s">
        <v>71</v>
      </c>
      <c r="G302">
        <v>5</v>
      </c>
      <c r="H302" s="1">
        <v>45652</v>
      </c>
      <c r="I302" s="1" t="str">
        <f>TEXT(data[[#This Row],[OrderDate]],"mmm")</f>
        <v>Dec</v>
      </c>
      <c r="J302" s="6">
        <v>0.78888888888888886</v>
      </c>
      <c r="K302" s="6" t="str">
        <f>TEXT(data[[#This Row],[OrderTime]],"h")</f>
        <v>18</v>
      </c>
      <c r="L302" s="1">
        <v>45653</v>
      </c>
      <c r="M302" s="6">
        <v>0.78888888888888886</v>
      </c>
      <c r="N302" t="s">
        <v>103</v>
      </c>
      <c r="O302" t="s">
        <v>662</v>
      </c>
      <c r="P302" t="s">
        <v>77</v>
      </c>
      <c r="Q302" t="s">
        <v>53</v>
      </c>
      <c r="R302" t="s">
        <v>192</v>
      </c>
      <c r="S302" t="s">
        <v>28</v>
      </c>
      <c r="T302" t="s">
        <v>29</v>
      </c>
      <c r="U302" t="s">
        <v>30</v>
      </c>
      <c r="V302" s="5">
        <f>data[[#This Row],[PriceUSD]]*data[[#This Row],[Quantity]]</f>
        <v>123.55000000000001</v>
      </c>
      <c r="W302" s="7">
        <f>data[[#This Row],[OrderDate]] + TIME(VALUE(LEFT(data[[#This Row],[OrderTime]],2)), VALUE(RIGHT(data[[#This Row],[OrderTime]],2)), 0)</f>
        <v>45652.061805555553</v>
      </c>
      <c r="X302" s="7">
        <f>_xlfn.MINIFS(data[OrderDateTime], data[CustomerName], data[[#This Row],[CustomerName]])</f>
        <v>45646.015277777777</v>
      </c>
      <c r="Y302" t="str">
        <f>IF(data[[#This Row],[OrderDateTime]]=data[[#This Row],[FirstOrderDateTime]], "New", "Returning")</f>
        <v>Returning</v>
      </c>
      <c r="Z302" s="7">
        <f>data[[#This Row],[DeliveryDate]] + data[[#This Row],[DeliveryTime]]</f>
        <v>45653.788888888892</v>
      </c>
      <c r="AA302" s="7">
        <f>data[[#This Row],[OrderDateTime]] + 1</f>
        <v>45653.061805555553</v>
      </c>
      <c r="AB302" s="7" t="str">
        <f>IF(data[[#This Row],[DeliveryDateTime]] &lt;= data[[#This Row],[SLADue]], "On Time", "Late")</f>
        <v>Late</v>
      </c>
    </row>
    <row r="303" spans="1:28" x14ac:dyDescent="0.2">
      <c r="A303" t="s">
        <v>663</v>
      </c>
      <c r="B303" t="s">
        <v>19</v>
      </c>
      <c r="C303" t="s">
        <v>32</v>
      </c>
      <c r="D303" t="s">
        <v>33</v>
      </c>
      <c r="E303" s="5">
        <v>45.76</v>
      </c>
      <c r="F303" t="s">
        <v>138</v>
      </c>
      <c r="G303">
        <v>2</v>
      </c>
      <c r="H303" s="1">
        <v>45743</v>
      </c>
      <c r="I303" s="1" t="str">
        <f>TEXT(data[[#This Row],[OrderDate]],"mmm")</f>
        <v>Mar</v>
      </c>
      <c r="J303" s="6">
        <v>0.47638888888888886</v>
      </c>
      <c r="K303" s="6" t="str">
        <f>TEXT(data[[#This Row],[OrderTime]],"h")</f>
        <v>11</v>
      </c>
      <c r="L303" s="1">
        <v>45744</v>
      </c>
      <c r="M303" s="6">
        <v>0.5180555555555556</v>
      </c>
      <c r="N303" t="s">
        <v>23</v>
      </c>
      <c r="O303" t="s">
        <v>471</v>
      </c>
      <c r="P303" t="s">
        <v>25</v>
      </c>
      <c r="Q303" t="s">
        <v>26</v>
      </c>
      <c r="R303" t="s">
        <v>37</v>
      </c>
      <c r="S303" t="s">
        <v>28</v>
      </c>
      <c r="T303" t="s">
        <v>29</v>
      </c>
      <c r="U303" t="s">
        <v>39</v>
      </c>
      <c r="V303" s="5">
        <f>data[[#This Row],[PriceUSD]]*data[[#This Row],[Quantity]]</f>
        <v>91.52</v>
      </c>
      <c r="W303" s="7">
        <f>data[[#This Row],[OrderDate]] + TIME(VALUE(LEFT(data[[#This Row],[OrderTime]],2)), VALUE(RIGHT(data[[#This Row],[OrderTime]],2)), 0)</f>
        <v>45743.061805555553</v>
      </c>
      <c r="X303" s="7">
        <f>_xlfn.MINIFS(data[OrderDateTime], data[CustomerName], data[[#This Row],[CustomerName]])</f>
        <v>45514.030555555553</v>
      </c>
      <c r="Y303" t="str">
        <f>IF(data[[#This Row],[OrderDateTime]]=data[[#This Row],[FirstOrderDateTime]], "New", "Returning")</f>
        <v>Returning</v>
      </c>
      <c r="Z303" s="7">
        <f>data[[#This Row],[DeliveryDate]] + data[[#This Row],[DeliveryTime]]</f>
        <v>45744.518055555556</v>
      </c>
      <c r="AA303" s="7">
        <f>data[[#This Row],[OrderDateTime]] + 1</f>
        <v>45744.061805555553</v>
      </c>
      <c r="AB303" s="7" t="str">
        <f>IF(data[[#This Row],[DeliveryDateTime]] &lt;= data[[#This Row],[SLADue]], "On Time", "Late")</f>
        <v>Late</v>
      </c>
    </row>
    <row r="304" spans="1:28" x14ac:dyDescent="0.2">
      <c r="A304" t="s">
        <v>664</v>
      </c>
      <c r="B304" t="s">
        <v>19</v>
      </c>
      <c r="C304" t="s">
        <v>126</v>
      </c>
      <c r="D304" t="s">
        <v>127</v>
      </c>
      <c r="E304" s="5">
        <v>21.43</v>
      </c>
      <c r="F304" t="s">
        <v>56</v>
      </c>
      <c r="G304">
        <v>1</v>
      </c>
      <c r="H304" s="1">
        <v>45760</v>
      </c>
      <c r="I304" s="1" t="str">
        <f>TEXT(data[[#This Row],[OrderDate]],"mmm")</f>
        <v>Apr</v>
      </c>
      <c r="J304" s="6">
        <v>0.61041666666666672</v>
      </c>
      <c r="K304" s="6" t="str">
        <f>TEXT(data[[#This Row],[OrderTime]],"h")</f>
        <v>14</v>
      </c>
      <c r="L304" s="1">
        <v>45760</v>
      </c>
      <c r="M304" s="6">
        <v>0.77708333333333335</v>
      </c>
      <c r="N304" t="s">
        <v>148</v>
      </c>
      <c r="O304" t="s">
        <v>665</v>
      </c>
      <c r="P304" t="s">
        <v>25</v>
      </c>
      <c r="Q304" t="s">
        <v>53</v>
      </c>
      <c r="R304" t="s">
        <v>129</v>
      </c>
      <c r="S304" t="s">
        <v>47</v>
      </c>
      <c r="T304" t="s">
        <v>38</v>
      </c>
      <c r="U304" t="s">
        <v>30</v>
      </c>
      <c r="V304" s="5">
        <f>data[[#This Row],[PriceUSD]]*data[[#This Row],[Quantity]]</f>
        <v>21.43</v>
      </c>
      <c r="W304" s="7">
        <f>data[[#This Row],[OrderDate]] + TIME(VALUE(LEFT(data[[#This Row],[OrderTime]],2)), VALUE(RIGHT(data[[#This Row],[OrderTime]],2)), 0)</f>
        <v>45760.046527777777</v>
      </c>
      <c r="X304" s="7">
        <f>_xlfn.MINIFS(data[OrderDateTime], data[CustomerName], data[[#This Row],[CustomerName]])</f>
        <v>45506.015277777777</v>
      </c>
      <c r="Y304" t="str">
        <f>IF(data[[#This Row],[OrderDateTime]]=data[[#This Row],[FirstOrderDateTime]], "New", "Returning")</f>
        <v>Returning</v>
      </c>
      <c r="Z304" s="7">
        <f>data[[#This Row],[DeliveryDate]] + data[[#This Row],[DeliveryTime]]</f>
        <v>45760.777083333334</v>
      </c>
      <c r="AA304" s="7">
        <f>data[[#This Row],[OrderDateTime]] + 1</f>
        <v>45761.046527777777</v>
      </c>
      <c r="AB304" s="7" t="str">
        <f>IF(data[[#This Row],[DeliveryDateTime]] &lt;= data[[#This Row],[SLADue]], "On Time", "Late")</f>
        <v>On Time</v>
      </c>
    </row>
    <row r="305" spans="1:28" x14ac:dyDescent="0.2">
      <c r="A305" t="s">
        <v>666</v>
      </c>
      <c r="B305" t="s">
        <v>19</v>
      </c>
      <c r="C305" t="s">
        <v>290</v>
      </c>
      <c r="D305" t="s">
        <v>291</v>
      </c>
      <c r="E305" s="5">
        <v>67.150000000000006</v>
      </c>
      <c r="F305" t="s">
        <v>22</v>
      </c>
      <c r="G305">
        <v>1</v>
      </c>
      <c r="H305" s="1">
        <v>45869</v>
      </c>
      <c r="I305" s="1" t="str">
        <f>TEXT(data[[#This Row],[OrderDate]],"mmm")</f>
        <v>Jul</v>
      </c>
      <c r="J305" s="6">
        <v>0.86944444444444446</v>
      </c>
      <c r="K305" s="6" t="str">
        <f>TEXT(data[[#This Row],[OrderTime]],"h")</f>
        <v>20</v>
      </c>
      <c r="L305" s="1">
        <v>45871</v>
      </c>
      <c r="M305" s="6">
        <v>0.53680555555555554</v>
      </c>
      <c r="N305" t="s">
        <v>75</v>
      </c>
      <c r="O305" t="s">
        <v>667</v>
      </c>
      <c r="P305" t="s">
        <v>77</v>
      </c>
      <c r="Q305" t="s">
        <v>26</v>
      </c>
      <c r="R305" t="s">
        <v>294</v>
      </c>
      <c r="S305" t="s">
        <v>105</v>
      </c>
      <c r="T305" t="s">
        <v>38</v>
      </c>
      <c r="U305" t="s">
        <v>30</v>
      </c>
      <c r="V305" s="5">
        <f>data[[#This Row],[PriceUSD]]*data[[#This Row],[Quantity]]</f>
        <v>67.150000000000006</v>
      </c>
      <c r="W305" s="7">
        <f>data[[#This Row],[OrderDate]] + TIME(VALUE(LEFT(data[[#This Row],[OrderTime]],2)), VALUE(RIGHT(data[[#This Row],[OrderTime]],2)), 0)</f>
        <v>45869.030555555553</v>
      </c>
      <c r="X305" s="7">
        <f>_xlfn.MINIFS(data[OrderDateTime], data[CustomerName], data[[#This Row],[CustomerName]])</f>
        <v>45589.015277777777</v>
      </c>
      <c r="Y305" t="str">
        <f>IF(data[[#This Row],[OrderDateTime]]=data[[#This Row],[FirstOrderDateTime]], "New", "Returning")</f>
        <v>Returning</v>
      </c>
      <c r="Z305" s="7">
        <f>data[[#This Row],[DeliveryDate]] + data[[#This Row],[DeliveryTime]]</f>
        <v>45871.536805555559</v>
      </c>
      <c r="AA305" s="7">
        <f>data[[#This Row],[OrderDateTime]] + 1</f>
        <v>45870.030555555553</v>
      </c>
      <c r="AB305" s="7" t="str">
        <f>IF(data[[#This Row],[DeliveryDateTime]] &lt;= data[[#This Row],[SLADue]], "On Time", "Late")</f>
        <v>Late</v>
      </c>
    </row>
    <row r="306" spans="1:28" x14ac:dyDescent="0.2">
      <c r="A306" t="s">
        <v>668</v>
      </c>
      <c r="B306" t="s">
        <v>19</v>
      </c>
      <c r="C306" t="s">
        <v>32</v>
      </c>
      <c r="D306" t="s">
        <v>33</v>
      </c>
      <c r="E306" s="5">
        <v>46.79</v>
      </c>
      <c r="F306" t="s">
        <v>138</v>
      </c>
      <c r="G306">
        <v>1</v>
      </c>
      <c r="H306" s="1">
        <v>45580</v>
      </c>
      <c r="I306" s="1" t="str">
        <f>TEXT(data[[#This Row],[OrderDate]],"mmm")</f>
        <v>Oct</v>
      </c>
      <c r="J306" s="6">
        <v>0.59375</v>
      </c>
      <c r="K306" s="6" t="str">
        <f>TEXT(data[[#This Row],[OrderTime]],"h")</f>
        <v>14</v>
      </c>
      <c r="L306" s="1">
        <v>45580</v>
      </c>
      <c r="M306" s="6">
        <v>0.88541666666666663</v>
      </c>
      <c r="N306" t="s">
        <v>238</v>
      </c>
      <c r="O306" t="s">
        <v>669</v>
      </c>
      <c r="P306" t="s">
        <v>36</v>
      </c>
      <c r="Q306" t="s">
        <v>26</v>
      </c>
      <c r="R306" t="s">
        <v>37</v>
      </c>
      <c r="S306" t="s">
        <v>47</v>
      </c>
      <c r="T306" t="s">
        <v>38</v>
      </c>
      <c r="U306" t="s">
        <v>30</v>
      </c>
      <c r="V306" s="5">
        <f>data[[#This Row],[PriceUSD]]*data[[#This Row],[Quantity]]</f>
        <v>46.79</v>
      </c>
      <c r="W306" s="7">
        <f>data[[#This Row],[OrderDate]] + TIME(VALUE(LEFT(data[[#This Row],[OrderTime]],2)), VALUE(RIGHT(data[[#This Row],[OrderTime]],2)), 0)</f>
        <v>45580.052083333336</v>
      </c>
      <c r="X306" s="7">
        <f>_xlfn.MINIFS(data[OrderDateTime], data[CustomerName], data[[#This Row],[CustomerName]])</f>
        <v>45507.038888888892</v>
      </c>
      <c r="Y306" t="str">
        <f>IF(data[[#This Row],[OrderDateTime]]=data[[#This Row],[FirstOrderDateTime]], "New", "Returning")</f>
        <v>Returning</v>
      </c>
      <c r="Z306" s="7">
        <f>data[[#This Row],[DeliveryDate]] + data[[#This Row],[DeliveryTime]]</f>
        <v>45580.885416666664</v>
      </c>
      <c r="AA306" s="7">
        <f>data[[#This Row],[OrderDateTime]] + 1</f>
        <v>45581.052083333336</v>
      </c>
      <c r="AB306" s="7" t="str">
        <f>IF(data[[#This Row],[DeliveryDateTime]] &lt;= data[[#This Row],[SLADue]], "On Time", "Late")</f>
        <v>On Time</v>
      </c>
    </row>
    <row r="307" spans="1:28" x14ac:dyDescent="0.2">
      <c r="A307" t="s">
        <v>670</v>
      </c>
      <c r="B307" t="s">
        <v>19</v>
      </c>
      <c r="C307" t="s">
        <v>41</v>
      </c>
      <c r="D307" t="s">
        <v>42</v>
      </c>
      <c r="E307" s="5">
        <v>32.700000000000003</v>
      </c>
      <c r="F307" t="s">
        <v>182</v>
      </c>
      <c r="G307">
        <v>2</v>
      </c>
      <c r="H307" s="1">
        <v>45636</v>
      </c>
      <c r="I307" s="1" t="str">
        <f>TEXT(data[[#This Row],[OrderDate]],"mmm")</f>
        <v>Dec</v>
      </c>
      <c r="J307" s="6">
        <v>0.7319444444444444</v>
      </c>
      <c r="K307" s="6" t="str">
        <f>TEXT(data[[#This Row],[OrderTime]],"h")</f>
        <v>17</v>
      </c>
      <c r="L307" s="1">
        <v>45637</v>
      </c>
      <c r="M307" s="6">
        <v>0.81527777777777777</v>
      </c>
      <c r="N307" t="s">
        <v>178</v>
      </c>
      <c r="O307" t="s">
        <v>671</v>
      </c>
      <c r="P307" t="s">
        <v>180</v>
      </c>
      <c r="Q307" t="s">
        <v>53</v>
      </c>
      <c r="R307" t="s">
        <v>46</v>
      </c>
      <c r="S307" t="s">
        <v>28</v>
      </c>
      <c r="T307" t="s">
        <v>29</v>
      </c>
      <c r="U307" t="s">
        <v>30</v>
      </c>
      <c r="V307" s="5">
        <f>data[[#This Row],[PriceUSD]]*data[[#This Row],[Quantity]]</f>
        <v>65.400000000000006</v>
      </c>
      <c r="W307" s="7">
        <f>data[[#This Row],[OrderDate]] + TIME(VALUE(LEFT(data[[#This Row],[OrderTime]],2)), VALUE(RIGHT(data[[#This Row],[OrderTime]],2)), 0)</f>
        <v>45636.030555555553</v>
      </c>
      <c r="X307" s="7">
        <f>_xlfn.MINIFS(data[OrderDateTime], data[CustomerName], data[[#This Row],[CustomerName]])</f>
        <v>45508.038888888892</v>
      </c>
      <c r="Y307" t="str">
        <f>IF(data[[#This Row],[OrderDateTime]]=data[[#This Row],[FirstOrderDateTime]], "New", "Returning")</f>
        <v>Returning</v>
      </c>
      <c r="Z307" s="7">
        <f>data[[#This Row],[DeliveryDate]] + data[[#This Row],[DeliveryTime]]</f>
        <v>45637.81527777778</v>
      </c>
      <c r="AA307" s="7">
        <f>data[[#This Row],[OrderDateTime]] + 1</f>
        <v>45637.030555555553</v>
      </c>
      <c r="AB307" s="7" t="str">
        <f>IF(data[[#This Row],[DeliveryDateTime]] &lt;= data[[#This Row],[SLADue]], "On Time", "Late")</f>
        <v>Late</v>
      </c>
    </row>
    <row r="308" spans="1:28" x14ac:dyDescent="0.2">
      <c r="A308" t="s">
        <v>672</v>
      </c>
      <c r="B308" t="s">
        <v>19</v>
      </c>
      <c r="C308" t="s">
        <v>110</v>
      </c>
      <c r="D308" t="s">
        <v>111</v>
      </c>
      <c r="E308" s="5">
        <v>12.23</v>
      </c>
      <c r="F308" t="s">
        <v>87</v>
      </c>
      <c r="G308">
        <v>4</v>
      </c>
      <c r="H308" s="1">
        <v>45802</v>
      </c>
      <c r="I308" s="1" t="str">
        <f>TEXT(data[[#This Row],[OrderDate]],"mmm")</f>
        <v>May</v>
      </c>
      <c r="J308" s="6">
        <v>0.65763888888888888</v>
      </c>
      <c r="K308" s="6" t="str">
        <f>TEXT(data[[#This Row],[OrderTime]],"h")</f>
        <v>15</v>
      </c>
      <c r="L308" s="1">
        <v>45803</v>
      </c>
      <c r="M308" s="6">
        <v>0.65763888888888888</v>
      </c>
      <c r="N308" t="s">
        <v>44</v>
      </c>
      <c r="O308" t="s">
        <v>519</v>
      </c>
      <c r="P308" t="s">
        <v>25</v>
      </c>
      <c r="Q308" t="s">
        <v>53</v>
      </c>
      <c r="R308" t="s">
        <v>114</v>
      </c>
      <c r="S308" t="s">
        <v>28</v>
      </c>
      <c r="T308" t="s">
        <v>38</v>
      </c>
      <c r="U308" t="s">
        <v>30</v>
      </c>
      <c r="V308" s="5">
        <f>data[[#This Row],[PriceUSD]]*data[[#This Row],[Quantity]]</f>
        <v>48.92</v>
      </c>
      <c r="W308" s="7">
        <f>data[[#This Row],[OrderDate]] + TIME(VALUE(LEFT(data[[#This Row],[OrderTime]],2)), VALUE(RIGHT(data[[#This Row],[OrderTime]],2)), 0)</f>
        <v>45802.061805555553</v>
      </c>
      <c r="X308" s="7">
        <f>_xlfn.MINIFS(data[OrderDateTime], data[CustomerName], data[[#This Row],[CustomerName]])</f>
        <v>45511.007638888892</v>
      </c>
      <c r="Y308" t="str">
        <f>IF(data[[#This Row],[OrderDateTime]]=data[[#This Row],[FirstOrderDateTime]], "New", "Returning")</f>
        <v>Returning</v>
      </c>
      <c r="Z308" s="7">
        <f>data[[#This Row],[DeliveryDate]] + data[[#This Row],[DeliveryTime]]</f>
        <v>45803.657638888886</v>
      </c>
      <c r="AA308" s="7">
        <f>data[[#This Row],[OrderDateTime]] + 1</f>
        <v>45803.061805555553</v>
      </c>
      <c r="AB308" s="7" t="str">
        <f>IF(data[[#This Row],[DeliveryDateTime]] &lt;= data[[#This Row],[SLADue]], "On Time", "Late")</f>
        <v>Late</v>
      </c>
    </row>
    <row r="309" spans="1:28" x14ac:dyDescent="0.2">
      <c r="A309" t="s">
        <v>673</v>
      </c>
      <c r="B309" t="s">
        <v>19</v>
      </c>
      <c r="C309" t="s">
        <v>110</v>
      </c>
      <c r="D309" t="s">
        <v>111</v>
      </c>
      <c r="E309" s="5">
        <v>12.24</v>
      </c>
      <c r="F309" t="s">
        <v>71</v>
      </c>
      <c r="G309">
        <v>1</v>
      </c>
      <c r="H309" s="1">
        <v>45591</v>
      </c>
      <c r="I309" s="1" t="str">
        <f>TEXT(data[[#This Row],[OrderDate]],"mmm")</f>
        <v>Oct</v>
      </c>
      <c r="J309" s="6">
        <v>0.3888888888888889</v>
      </c>
      <c r="K309" s="6" t="str">
        <f>TEXT(data[[#This Row],[OrderTime]],"h")</f>
        <v>9</v>
      </c>
      <c r="L309" s="1">
        <v>45591</v>
      </c>
      <c r="M309" s="6">
        <v>0.68055555555555558</v>
      </c>
      <c r="N309" t="s">
        <v>163</v>
      </c>
      <c r="O309" t="s">
        <v>674</v>
      </c>
      <c r="P309" t="s">
        <v>77</v>
      </c>
      <c r="Q309" t="s">
        <v>26</v>
      </c>
      <c r="R309" t="s">
        <v>114</v>
      </c>
      <c r="S309" t="s">
        <v>47</v>
      </c>
      <c r="T309" t="s">
        <v>29</v>
      </c>
      <c r="U309" t="s">
        <v>39</v>
      </c>
      <c r="V309" s="5">
        <f>data[[#This Row],[PriceUSD]]*data[[#This Row],[Quantity]]</f>
        <v>12.24</v>
      </c>
      <c r="W309" s="7">
        <f>data[[#This Row],[OrderDate]] + TIME(VALUE(LEFT(data[[#This Row],[OrderTime]],2)), VALUE(RIGHT(data[[#This Row],[OrderTime]],2)), 0)</f>
        <v>45591.061805555553</v>
      </c>
      <c r="X309" s="7">
        <f>_xlfn.MINIFS(data[OrderDateTime], data[CustomerName], data[[#This Row],[CustomerName]])</f>
        <v>45523.007638888892</v>
      </c>
      <c r="Y309" t="str">
        <f>IF(data[[#This Row],[OrderDateTime]]=data[[#This Row],[FirstOrderDateTime]], "New", "Returning")</f>
        <v>Returning</v>
      </c>
      <c r="Z309" s="7">
        <f>data[[#This Row],[DeliveryDate]] + data[[#This Row],[DeliveryTime]]</f>
        <v>45591.680555555555</v>
      </c>
      <c r="AA309" s="7">
        <f>data[[#This Row],[OrderDateTime]] + 1</f>
        <v>45592.061805555553</v>
      </c>
      <c r="AB309" s="7" t="str">
        <f>IF(data[[#This Row],[DeliveryDateTime]] &lt;= data[[#This Row],[SLADue]], "On Time", "Late")</f>
        <v>On Time</v>
      </c>
    </row>
    <row r="310" spans="1:28" x14ac:dyDescent="0.2">
      <c r="A310" t="s">
        <v>675</v>
      </c>
      <c r="B310" t="s">
        <v>19</v>
      </c>
      <c r="C310" t="s">
        <v>41</v>
      </c>
      <c r="D310" t="s">
        <v>42</v>
      </c>
      <c r="E310" s="5">
        <v>33.58</v>
      </c>
      <c r="F310" t="s">
        <v>51</v>
      </c>
      <c r="G310">
        <v>1</v>
      </c>
      <c r="H310" s="1">
        <v>45595</v>
      </c>
      <c r="I310" s="1" t="str">
        <f>TEXT(data[[#This Row],[OrderDate]],"mmm")</f>
        <v>Oct</v>
      </c>
      <c r="J310" s="6">
        <v>0.42986111111111114</v>
      </c>
      <c r="K310" s="6" t="str">
        <f>TEXT(data[[#This Row],[OrderTime]],"h")</f>
        <v>10</v>
      </c>
      <c r="L310" s="1">
        <v>45596</v>
      </c>
      <c r="M310" s="6">
        <v>0.67986111111111114</v>
      </c>
      <c r="N310" t="s">
        <v>112</v>
      </c>
      <c r="O310" t="s">
        <v>676</v>
      </c>
      <c r="P310" t="s">
        <v>36</v>
      </c>
      <c r="Q310" t="s">
        <v>53</v>
      </c>
      <c r="R310" t="s">
        <v>46</v>
      </c>
      <c r="S310" t="s">
        <v>28</v>
      </c>
      <c r="T310" t="s">
        <v>38</v>
      </c>
      <c r="U310" t="s">
        <v>39</v>
      </c>
      <c r="V310" s="5">
        <f>data[[#This Row],[PriceUSD]]*data[[#This Row],[Quantity]]</f>
        <v>33.58</v>
      </c>
      <c r="W310" s="7">
        <f>data[[#This Row],[OrderDate]] + TIME(VALUE(LEFT(data[[#This Row],[OrderTime]],2)), VALUE(RIGHT(data[[#This Row],[OrderTime]],2)), 0)</f>
        <v>45595.007638888892</v>
      </c>
      <c r="X310" s="7">
        <f>_xlfn.MINIFS(data[OrderDateTime], data[CustomerName], data[[#This Row],[CustomerName]])</f>
        <v>45536.052083333336</v>
      </c>
      <c r="Y310" t="str">
        <f>IF(data[[#This Row],[OrderDateTime]]=data[[#This Row],[FirstOrderDateTime]], "New", "Returning")</f>
        <v>Returning</v>
      </c>
      <c r="Z310" s="7">
        <f>data[[#This Row],[DeliveryDate]] + data[[#This Row],[DeliveryTime]]</f>
        <v>45596.679861111108</v>
      </c>
      <c r="AA310" s="7">
        <f>data[[#This Row],[OrderDateTime]] + 1</f>
        <v>45596.007638888892</v>
      </c>
      <c r="AB310" s="7" t="str">
        <f>IF(data[[#This Row],[DeliveryDateTime]] &lt;= data[[#This Row],[SLADue]], "On Time", "Late")</f>
        <v>Late</v>
      </c>
    </row>
    <row r="311" spans="1:28" x14ac:dyDescent="0.2">
      <c r="A311" t="s">
        <v>677</v>
      </c>
      <c r="B311" t="s">
        <v>19</v>
      </c>
      <c r="C311" t="s">
        <v>49</v>
      </c>
      <c r="D311" t="s">
        <v>50</v>
      </c>
      <c r="E311" s="5">
        <v>28.87</v>
      </c>
      <c r="F311" t="s">
        <v>74</v>
      </c>
      <c r="G311">
        <v>2</v>
      </c>
      <c r="H311" s="1">
        <v>45653</v>
      </c>
      <c r="I311" s="1" t="str">
        <f>TEXT(data[[#This Row],[OrderDate]],"mmm")</f>
        <v>Dec</v>
      </c>
      <c r="J311" s="6">
        <v>0.37708333333333333</v>
      </c>
      <c r="K311" s="6" t="str">
        <f>TEXT(data[[#This Row],[OrderTime]],"h")</f>
        <v>9</v>
      </c>
      <c r="L311" s="1">
        <v>45654</v>
      </c>
      <c r="M311" s="6">
        <v>0.62708333333333333</v>
      </c>
      <c r="N311" t="s">
        <v>44</v>
      </c>
      <c r="O311" t="s">
        <v>678</v>
      </c>
      <c r="P311" t="s">
        <v>25</v>
      </c>
      <c r="Q311" t="s">
        <v>26</v>
      </c>
      <c r="R311" t="s">
        <v>54</v>
      </c>
      <c r="S311" t="s">
        <v>28</v>
      </c>
      <c r="T311" t="s">
        <v>29</v>
      </c>
      <c r="U311" t="s">
        <v>30</v>
      </c>
      <c r="V311" s="5">
        <f>data[[#This Row],[PriceUSD]]*data[[#This Row],[Quantity]]</f>
        <v>57.74</v>
      </c>
      <c r="W311" s="7">
        <f>data[[#This Row],[OrderDate]] + TIME(VALUE(LEFT(data[[#This Row],[OrderTime]],2)), VALUE(RIGHT(data[[#This Row],[OrderTime]],2)), 0)</f>
        <v>45653.022916666669</v>
      </c>
      <c r="X311" s="7">
        <f>_xlfn.MINIFS(data[OrderDateTime], data[CustomerName], data[[#This Row],[CustomerName]])</f>
        <v>45520.015277777777</v>
      </c>
      <c r="Y311" t="str">
        <f>IF(data[[#This Row],[OrderDateTime]]=data[[#This Row],[FirstOrderDateTime]], "New", "Returning")</f>
        <v>Returning</v>
      </c>
      <c r="Z311" s="7">
        <f>data[[#This Row],[DeliveryDate]] + data[[#This Row],[DeliveryTime]]</f>
        <v>45654.627083333333</v>
      </c>
      <c r="AA311" s="7">
        <f>data[[#This Row],[OrderDateTime]] + 1</f>
        <v>45654.022916666669</v>
      </c>
      <c r="AB311" s="7" t="str">
        <f>IF(data[[#This Row],[DeliveryDateTime]] &lt;= data[[#This Row],[SLADue]], "On Time", "Late")</f>
        <v>Late</v>
      </c>
    </row>
    <row r="312" spans="1:28" x14ac:dyDescent="0.2">
      <c r="A312" t="s">
        <v>679</v>
      </c>
      <c r="B312" t="s">
        <v>19</v>
      </c>
      <c r="C312" t="s">
        <v>69</v>
      </c>
      <c r="D312" t="s">
        <v>70</v>
      </c>
      <c r="E312" s="5">
        <v>56.02</v>
      </c>
      <c r="F312" t="s">
        <v>56</v>
      </c>
      <c r="G312">
        <v>1</v>
      </c>
      <c r="H312" s="1">
        <v>45724</v>
      </c>
      <c r="I312" s="1" t="str">
        <f>TEXT(data[[#This Row],[OrderDate]],"mmm")</f>
        <v>Mar</v>
      </c>
      <c r="J312" s="6">
        <v>0.48055555555555557</v>
      </c>
      <c r="K312" s="6" t="str">
        <f>TEXT(data[[#This Row],[OrderTime]],"h")</f>
        <v>11</v>
      </c>
      <c r="L312" s="1">
        <v>45725</v>
      </c>
      <c r="M312" s="6">
        <v>0.52222222222222225</v>
      </c>
      <c r="N312" t="s">
        <v>44</v>
      </c>
      <c r="O312" t="s">
        <v>166</v>
      </c>
      <c r="P312" t="s">
        <v>25</v>
      </c>
      <c r="Q312" t="s">
        <v>26</v>
      </c>
      <c r="R312" t="s">
        <v>37</v>
      </c>
      <c r="S312" t="s">
        <v>28</v>
      </c>
      <c r="T312" t="s">
        <v>29</v>
      </c>
      <c r="U312" t="s">
        <v>39</v>
      </c>
      <c r="V312" s="5">
        <f>data[[#This Row],[PriceUSD]]*data[[#This Row],[Quantity]]</f>
        <v>56.02</v>
      </c>
      <c r="W312" s="7">
        <f>data[[#This Row],[OrderDate]] + TIME(VALUE(LEFT(data[[#This Row],[OrderTime]],2)), VALUE(RIGHT(data[[#This Row],[OrderTime]],2)), 0)</f>
        <v>45724.038888888892</v>
      </c>
      <c r="X312" s="7">
        <f>_xlfn.MINIFS(data[OrderDateTime], data[CustomerName], data[[#This Row],[CustomerName]])</f>
        <v>45531.038888888892</v>
      </c>
      <c r="Y312" t="str">
        <f>IF(data[[#This Row],[OrderDateTime]]=data[[#This Row],[FirstOrderDateTime]], "New", "Returning")</f>
        <v>Returning</v>
      </c>
      <c r="Z312" s="7">
        <f>data[[#This Row],[DeliveryDate]] + data[[#This Row],[DeliveryTime]]</f>
        <v>45725.522222222222</v>
      </c>
      <c r="AA312" s="7">
        <f>data[[#This Row],[OrderDateTime]] + 1</f>
        <v>45725.038888888892</v>
      </c>
      <c r="AB312" s="7" t="str">
        <f>IF(data[[#This Row],[DeliveryDateTime]] &lt;= data[[#This Row],[SLADue]], "On Time", "Late")</f>
        <v>Late</v>
      </c>
    </row>
    <row r="313" spans="1:28" x14ac:dyDescent="0.2">
      <c r="A313" t="s">
        <v>680</v>
      </c>
      <c r="B313" t="s">
        <v>19</v>
      </c>
      <c r="C313" t="s">
        <v>61</v>
      </c>
      <c r="D313" t="s">
        <v>62</v>
      </c>
      <c r="E313" s="5">
        <v>139.77000000000001</v>
      </c>
      <c r="F313" t="s">
        <v>63</v>
      </c>
      <c r="G313">
        <v>3</v>
      </c>
      <c r="H313" s="1">
        <v>45718</v>
      </c>
      <c r="I313" s="1" t="str">
        <f>TEXT(data[[#This Row],[OrderDate]],"mmm")</f>
        <v>Mar</v>
      </c>
      <c r="J313" s="6">
        <v>0.50347222222222221</v>
      </c>
      <c r="K313" s="6" t="str">
        <f>TEXT(data[[#This Row],[OrderTime]],"h")</f>
        <v>12</v>
      </c>
      <c r="L313" s="1">
        <v>45718</v>
      </c>
      <c r="M313" s="6">
        <v>0.67013888888888884</v>
      </c>
      <c r="N313" t="s">
        <v>103</v>
      </c>
      <c r="O313" t="s">
        <v>570</v>
      </c>
      <c r="P313" t="s">
        <v>77</v>
      </c>
      <c r="Q313" t="s">
        <v>53</v>
      </c>
      <c r="R313" t="s">
        <v>66</v>
      </c>
      <c r="S313" t="s">
        <v>47</v>
      </c>
      <c r="T313" t="s">
        <v>106</v>
      </c>
      <c r="U313" t="s">
        <v>30</v>
      </c>
      <c r="V313" s="5">
        <f>data[[#This Row],[PriceUSD]]*data[[#This Row],[Quantity]]</f>
        <v>419.31000000000006</v>
      </c>
      <c r="W313" s="7">
        <f>data[[#This Row],[OrderDate]] + TIME(VALUE(LEFT(data[[#This Row],[OrderTime]],2)), VALUE(RIGHT(data[[#This Row],[OrderTime]],2)), 0)</f>
        <v>45718.015277777777</v>
      </c>
      <c r="X313" s="7">
        <f>_xlfn.MINIFS(data[OrderDateTime], data[CustomerName], data[[#This Row],[CustomerName]])</f>
        <v>45521.038888888892</v>
      </c>
      <c r="Y313" t="str">
        <f>IF(data[[#This Row],[OrderDateTime]]=data[[#This Row],[FirstOrderDateTime]], "New", "Returning")</f>
        <v>Returning</v>
      </c>
      <c r="Z313" s="7">
        <f>data[[#This Row],[DeliveryDate]] + data[[#This Row],[DeliveryTime]]</f>
        <v>45718.670138888891</v>
      </c>
      <c r="AA313" s="7">
        <f>data[[#This Row],[OrderDateTime]] + 1</f>
        <v>45719.015277777777</v>
      </c>
      <c r="AB313" s="7" t="str">
        <f>IF(data[[#This Row],[DeliveryDateTime]] &lt;= data[[#This Row],[SLADue]], "On Time", "Late")</f>
        <v>On Time</v>
      </c>
    </row>
    <row r="314" spans="1:28" x14ac:dyDescent="0.2">
      <c r="A314" t="s">
        <v>681</v>
      </c>
      <c r="B314" t="s">
        <v>19</v>
      </c>
      <c r="C314" t="s">
        <v>290</v>
      </c>
      <c r="D314" t="s">
        <v>291</v>
      </c>
      <c r="E314" s="5">
        <v>61.26</v>
      </c>
      <c r="F314" t="s">
        <v>22</v>
      </c>
      <c r="G314">
        <v>1</v>
      </c>
      <c r="H314" s="1">
        <v>45533</v>
      </c>
      <c r="I314" s="1" t="str">
        <f>TEXT(data[[#This Row],[OrderDate]],"mmm")</f>
        <v>Aug</v>
      </c>
      <c r="J314" s="6">
        <v>0.43541666666666667</v>
      </c>
      <c r="K314" s="6" t="str">
        <f>TEXT(data[[#This Row],[OrderTime]],"h")</f>
        <v>10</v>
      </c>
      <c r="L314" s="1">
        <v>45533</v>
      </c>
      <c r="M314" s="6">
        <v>0.64375000000000004</v>
      </c>
      <c r="N314" t="s">
        <v>44</v>
      </c>
      <c r="O314" t="s">
        <v>584</v>
      </c>
      <c r="P314" t="s">
        <v>25</v>
      </c>
      <c r="Q314" t="s">
        <v>53</v>
      </c>
      <c r="R314" t="s">
        <v>294</v>
      </c>
      <c r="S314" t="s">
        <v>47</v>
      </c>
      <c r="T314" t="s">
        <v>29</v>
      </c>
      <c r="U314" t="s">
        <v>67</v>
      </c>
      <c r="V314" s="5">
        <f>data[[#This Row],[PriceUSD]]*data[[#This Row],[Quantity]]</f>
        <v>61.26</v>
      </c>
      <c r="W314" s="7">
        <f>data[[#This Row],[OrderDate]] + TIME(VALUE(LEFT(data[[#This Row],[OrderTime]],2)), VALUE(RIGHT(data[[#This Row],[OrderTime]],2)), 0)</f>
        <v>45533.046527777777</v>
      </c>
      <c r="X314" s="7">
        <f>_xlfn.MINIFS(data[OrderDateTime], data[CustomerName], data[[#This Row],[CustomerName]])</f>
        <v>45511.017361111109</v>
      </c>
      <c r="Y314" t="str">
        <f>IF(data[[#This Row],[OrderDateTime]]=data[[#This Row],[FirstOrderDateTime]], "New", "Returning")</f>
        <v>Returning</v>
      </c>
      <c r="Z314" s="7">
        <f>data[[#This Row],[DeliveryDate]] + data[[#This Row],[DeliveryTime]]</f>
        <v>45533.643750000003</v>
      </c>
      <c r="AA314" s="7">
        <f>data[[#This Row],[OrderDateTime]] + 1</f>
        <v>45534.046527777777</v>
      </c>
      <c r="AB314" s="7" t="str">
        <f>IF(data[[#This Row],[DeliveryDateTime]] &lt;= data[[#This Row],[SLADue]], "On Time", "Late")</f>
        <v>On Time</v>
      </c>
    </row>
    <row r="315" spans="1:28" x14ac:dyDescent="0.2">
      <c r="A315" t="s">
        <v>682</v>
      </c>
      <c r="B315" t="s">
        <v>19</v>
      </c>
      <c r="C315" t="s">
        <v>85</v>
      </c>
      <c r="D315" t="s">
        <v>86</v>
      </c>
      <c r="E315" s="5">
        <v>54.06</v>
      </c>
      <c r="F315" t="s">
        <v>71</v>
      </c>
      <c r="G315">
        <v>2</v>
      </c>
      <c r="H315" s="1">
        <v>45677</v>
      </c>
      <c r="I315" s="1" t="str">
        <f>TEXT(data[[#This Row],[OrderDate]],"mmm")</f>
        <v>Jan</v>
      </c>
      <c r="J315" s="6">
        <v>0.68611111111111112</v>
      </c>
      <c r="K315" s="6" t="str">
        <f>TEXT(data[[#This Row],[OrderTime]],"h")</f>
        <v>16</v>
      </c>
      <c r="L315" s="1">
        <v>45678</v>
      </c>
      <c r="M315" s="6">
        <v>0.89444444444444449</v>
      </c>
      <c r="N315" t="s">
        <v>57</v>
      </c>
      <c r="O315" t="s">
        <v>683</v>
      </c>
      <c r="P315" t="s">
        <v>25</v>
      </c>
      <c r="Q315" t="s">
        <v>53</v>
      </c>
      <c r="R315" t="s">
        <v>90</v>
      </c>
      <c r="S315" t="s">
        <v>28</v>
      </c>
      <c r="T315" t="s">
        <v>115</v>
      </c>
      <c r="U315" t="s">
        <v>67</v>
      </c>
      <c r="V315" s="5">
        <f>data[[#This Row],[PriceUSD]]*data[[#This Row],[Quantity]]</f>
        <v>108.12</v>
      </c>
      <c r="W315" s="7">
        <f>data[[#This Row],[OrderDate]] + TIME(VALUE(LEFT(data[[#This Row],[OrderTime]],2)), VALUE(RIGHT(data[[#This Row],[OrderTime]],2)), 0)</f>
        <v>45677.007638888892</v>
      </c>
      <c r="X315" s="7">
        <f>_xlfn.MINIFS(data[OrderDateTime], data[CustomerName], data[[#This Row],[CustomerName]])</f>
        <v>45550.038888888892</v>
      </c>
      <c r="Y315" t="str">
        <f>IF(data[[#This Row],[OrderDateTime]]=data[[#This Row],[FirstOrderDateTime]], "New", "Returning")</f>
        <v>Returning</v>
      </c>
      <c r="Z315" s="7">
        <f>data[[#This Row],[DeliveryDate]] + data[[#This Row],[DeliveryTime]]</f>
        <v>45678.894444444442</v>
      </c>
      <c r="AA315" s="7">
        <f>data[[#This Row],[OrderDateTime]] + 1</f>
        <v>45678.007638888892</v>
      </c>
      <c r="AB315" s="7" t="str">
        <f>IF(data[[#This Row],[DeliveryDateTime]] &lt;= data[[#This Row],[SLADue]], "On Time", "Late")</f>
        <v>Late</v>
      </c>
    </row>
    <row r="316" spans="1:28" x14ac:dyDescent="0.2">
      <c r="A316" t="s">
        <v>684</v>
      </c>
      <c r="B316" t="s">
        <v>19</v>
      </c>
      <c r="C316" t="s">
        <v>61</v>
      </c>
      <c r="D316" t="s">
        <v>62</v>
      </c>
      <c r="E316" s="5">
        <v>167.7</v>
      </c>
      <c r="F316" t="s">
        <v>94</v>
      </c>
      <c r="G316">
        <v>4</v>
      </c>
      <c r="H316" s="1">
        <v>45823</v>
      </c>
      <c r="I316" s="1" t="str">
        <f>TEXT(data[[#This Row],[OrderDate]],"mmm")</f>
        <v>Jun</v>
      </c>
      <c r="J316" s="6">
        <v>0.47291666666666665</v>
      </c>
      <c r="K316" s="6" t="str">
        <f>TEXT(data[[#This Row],[OrderTime]],"h")</f>
        <v>11</v>
      </c>
      <c r="L316" s="1">
        <v>45823</v>
      </c>
      <c r="M316" s="6">
        <v>0.76458333333333328</v>
      </c>
      <c r="N316" t="s">
        <v>88</v>
      </c>
      <c r="O316" t="s">
        <v>76</v>
      </c>
      <c r="P316" t="s">
        <v>25</v>
      </c>
      <c r="Q316" t="s">
        <v>26</v>
      </c>
      <c r="R316" t="s">
        <v>66</v>
      </c>
      <c r="S316" t="s">
        <v>47</v>
      </c>
      <c r="T316" t="s">
        <v>106</v>
      </c>
      <c r="U316" t="s">
        <v>30</v>
      </c>
      <c r="V316" s="5">
        <f>data[[#This Row],[PriceUSD]]*data[[#This Row],[Quantity]]</f>
        <v>670.8</v>
      </c>
      <c r="W316" s="7">
        <f>data[[#This Row],[OrderDate]] + TIME(VALUE(LEFT(data[[#This Row],[OrderTime]],2)), VALUE(RIGHT(data[[#This Row],[OrderTime]],2)), 0)</f>
        <v>45823.046527777777</v>
      </c>
      <c r="X316" s="7">
        <f>_xlfn.MINIFS(data[OrderDateTime], data[CustomerName], data[[#This Row],[CustomerName]])</f>
        <v>45506.022916666669</v>
      </c>
      <c r="Y316" t="str">
        <f>IF(data[[#This Row],[OrderDateTime]]=data[[#This Row],[FirstOrderDateTime]], "New", "Returning")</f>
        <v>Returning</v>
      </c>
      <c r="Z316" s="7">
        <f>data[[#This Row],[DeliveryDate]] + data[[#This Row],[DeliveryTime]]</f>
        <v>45823.76458333333</v>
      </c>
      <c r="AA316" s="7">
        <f>data[[#This Row],[OrderDateTime]] + 1</f>
        <v>45824.046527777777</v>
      </c>
      <c r="AB316" s="7" t="str">
        <f>IF(data[[#This Row],[DeliveryDateTime]] &lt;= data[[#This Row],[SLADue]], "On Time", "Late")</f>
        <v>On Time</v>
      </c>
    </row>
    <row r="317" spans="1:28" x14ac:dyDescent="0.2">
      <c r="A317" t="s">
        <v>685</v>
      </c>
      <c r="B317" t="s">
        <v>19</v>
      </c>
      <c r="C317" t="s">
        <v>126</v>
      </c>
      <c r="D317" t="s">
        <v>127</v>
      </c>
      <c r="E317" s="5">
        <v>23.51</v>
      </c>
      <c r="F317" t="s">
        <v>138</v>
      </c>
      <c r="G317">
        <v>1</v>
      </c>
      <c r="H317" s="1">
        <v>45776</v>
      </c>
      <c r="I317" s="1" t="str">
        <f>TEXT(data[[#This Row],[OrderDate]],"mmm")</f>
        <v>Apr</v>
      </c>
      <c r="J317" s="6">
        <v>0.72499999999999998</v>
      </c>
      <c r="K317" s="6" t="str">
        <f>TEXT(data[[#This Row],[OrderTime]],"h")</f>
        <v>17</v>
      </c>
      <c r="L317" s="1">
        <v>45777</v>
      </c>
      <c r="M317" s="6">
        <v>0.80833333333333335</v>
      </c>
      <c r="N317" t="s">
        <v>170</v>
      </c>
      <c r="O317" t="s">
        <v>135</v>
      </c>
      <c r="P317" t="s">
        <v>36</v>
      </c>
      <c r="Q317" t="s">
        <v>26</v>
      </c>
      <c r="R317" t="s">
        <v>129</v>
      </c>
      <c r="S317" t="s">
        <v>28</v>
      </c>
      <c r="T317" t="s">
        <v>115</v>
      </c>
      <c r="U317" t="s">
        <v>30</v>
      </c>
      <c r="V317" s="5">
        <f>data[[#This Row],[PriceUSD]]*data[[#This Row],[Quantity]]</f>
        <v>23.51</v>
      </c>
      <c r="W317" s="7">
        <f>data[[#This Row],[OrderDate]] + TIME(VALUE(LEFT(data[[#This Row],[OrderTime]],2)), VALUE(RIGHT(data[[#This Row],[OrderTime]],2)), 0)</f>
        <v>45776.017361111109</v>
      </c>
      <c r="X317" s="7">
        <f>_xlfn.MINIFS(data[OrderDateTime], data[CustomerName], data[[#This Row],[CustomerName]])</f>
        <v>45516.061805555553</v>
      </c>
      <c r="Y317" t="str">
        <f>IF(data[[#This Row],[OrderDateTime]]=data[[#This Row],[FirstOrderDateTime]], "New", "Returning")</f>
        <v>Returning</v>
      </c>
      <c r="Z317" s="7">
        <f>data[[#This Row],[DeliveryDate]] + data[[#This Row],[DeliveryTime]]</f>
        <v>45777.808333333334</v>
      </c>
      <c r="AA317" s="7">
        <f>data[[#This Row],[OrderDateTime]] + 1</f>
        <v>45777.017361111109</v>
      </c>
      <c r="AB317" s="7" t="str">
        <f>IF(data[[#This Row],[DeliveryDateTime]] &lt;= data[[#This Row],[SLADue]], "On Time", "Late")</f>
        <v>Late</v>
      </c>
    </row>
    <row r="318" spans="1:28" x14ac:dyDescent="0.2">
      <c r="A318" t="s">
        <v>686</v>
      </c>
      <c r="B318" t="s">
        <v>19</v>
      </c>
      <c r="C318" t="s">
        <v>49</v>
      </c>
      <c r="D318" t="s">
        <v>50</v>
      </c>
      <c r="E318" s="5">
        <v>29.62</v>
      </c>
      <c r="F318" t="s">
        <v>74</v>
      </c>
      <c r="G318">
        <v>1</v>
      </c>
      <c r="H318" s="1">
        <v>45761</v>
      </c>
      <c r="I318" s="1" t="str">
        <f>TEXT(data[[#This Row],[OrderDate]],"mmm")</f>
        <v>Apr</v>
      </c>
      <c r="J318" s="6">
        <v>0.45416666666666666</v>
      </c>
      <c r="K318" s="6" t="str">
        <f>TEXT(data[[#This Row],[OrderTime]],"h")</f>
        <v>10</v>
      </c>
      <c r="L318" s="1">
        <v>45762</v>
      </c>
      <c r="M318" s="6">
        <v>0.57916666666666672</v>
      </c>
      <c r="N318" t="s">
        <v>208</v>
      </c>
      <c r="O318" t="s">
        <v>274</v>
      </c>
      <c r="P318" t="s">
        <v>202</v>
      </c>
      <c r="Q318" t="s">
        <v>26</v>
      </c>
      <c r="R318" t="s">
        <v>54</v>
      </c>
      <c r="S318" t="s">
        <v>28</v>
      </c>
      <c r="T318" t="s">
        <v>29</v>
      </c>
      <c r="U318" t="s">
        <v>30</v>
      </c>
      <c r="V318" s="5">
        <f>data[[#This Row],[PriceUSD]]*data[[#This Row],[Quantity]]</f>
        <v>29.62</v>
      </c>
      <c r="W318" s="7">
        <f>data[[#This Row],[OrderDate]] + TIME(VALUE(LEFT(data[[#This Row],[OrderTime]],2)), VALUE(RIGHT(data[[#This Row],[OrderTime]],2)), 0)</f>
        <v>45761.046527777777</v>
      </c>
      <c r="X318" s="7">
        <f>_xlfn.MINIFS(data[OrderDateTime], data[CustomerName], data[[#This Row],[CustomerName]])</f>
        <v>45532.022916666669</v>
      </c>
      <c r="Y318" t="str">
        <f>IF(data[[#This Row],[OrderDateTime]]=data[[#This Row],[FirstOrderDateTime]], "New", "Returning")</f>
        <v>Returning</v>
      </c>
      <c r="Z318" s="7">
        <f>data[[#This Row],[DeliveryDate]] + data[[#This Row],[DeliveryTime]]</f>
        <v>45762.57916666667</v>
      </c>
      <c r="AA318" s="7">
        <f>data[[#This Row],[OrderDateTime]] + 1</f>
        <v>45762.046527777777</v>
      </c>
      <c r="AB318" s="7" t="str">
        <f>IF(data[[#This Row],[DeliveryDateTime]] &lt;= data[[#This Row],[SLADue]], "On Time", "Late")</f>
        <v>Late</v>
      </c>
    </row>
    <row r="319" spans="1:28" x14ac:dyDescent="0.2">
      <c r="A319" t="s">
        <v>687</v>
      </c>
      <c r="B319" t="s">
        <v>19</v>
      </c>
      <c r="C319" t="s">
        <v>126</v>
      </c>
      <c r="D319" t="s">
        <v>127</v>
      </c>
      <c r="E319" s="5">
        <v>21.97</v>
      </c>
      <c r="F319" t="s">
        <v>138</v>
      </c>
      <c r="G319">
        <v>1</v>
      </c>
      <c r="H319" s="1">
        <v>45582</v>
      </c>
      <c r="I319" s="1" t="str">
        <f>TEXT(data[[#This Row],[OrderDate]],"mmm")</f>
        <v>Oct</v>
      </c>
      <c r="J319" s="6">
        <v>0.60347222222222219</v>
      </c>
      <c r="K319" s="6" t="str">
        <f>TEXT(data[[#This Row],[OrderTime]],"h")</f>
        <v>14</v>
      </c>
      <c r="L319" s="1">
        <v>45582</v>
      </c>
      <c r="M319" s="6">
        <v>0.77013888888888893</v>
      </c>
      <c r="N319" t="s">
        <v>148</v>
      </c>
      <c r="O319" t="s">
        <v>688</v>
      </c>
      <c r="P319" t="s">
        <v>25</v>
      </c>
      <c r="Q319" t="s">
        <v>26</v>
      </c>
      <c r="R319" t="s">
        <v>129</v>
      </c>
      <c r="S319" t="s">
        <v>47</v>
      </c>
      <c r="T319" t="s">
        <v>143</v>
      </c>
      <c r="U319" t="s">
        <v>30</v>
      </c>
      <c r="V319" s="5">
        <f>data[[#This Row],[PriceUSD]]*data[[#This Row],[Quantity]]</f>
        <v>21.97</v>
      </c>
      <c r="W319" s="7">
        <f>data[[#This Row],[OrderDate]] + TIME(VALUE(LEFT(data[[#This Row],[OrderTime]],2)), VALUE(RIGHT(data[[#This Row],[OrderTime]],2)), 0)</f>
        <v>45582.015277777777</v>
      </c>
      <c r="X319" s="7">
        <f>_xlfn.MINIFS(data[OrderDateTime], data[CustomerName], data[[#This Row],[CustomerName]])</f>
        <v>45535.022916666669</v>
      </c>
      <c r="Y319" t="str">
        <f>IF(data[[#This Row],[OrderDateTime]]=data[[#This Row],[FirstOrderDateTime]], "New", "Returning")</f>
        <v>Returning</v>
      </c>
      <c r="Z319" s="7">
        <f>data[[#This Row],[DeliveryDate]] + data[[#This Row],[DeliveryTime]]</f>
        <v>45582.770138888889</v>
      </c>
      <c r="AA319" s="7">
        <f>data[[#This Row],[OrderDateTime]] + 1</f>
        <v>45583.015277777777</v>
      </c>
      <c r="AB319" s="7" t="str">
        <f>IF(data[[#This Row],[DeliveryDateTime]] &lt;= data[[#This Row],[SLADue]], "On Time", "Late")</f>
        <v>On Time</v>
      </c>
    </row>
    <row r="320" spans="1:28" x14ac:dyDescent="0.2">
      <c r="A320" t="s">
        <v>689</v>
      </c>
      <c r="B320" t="s">
        <v>19</v>
      </c>
      <c r="C320" t="s">
        <v>69</v>
      </c>
      <c r="D320" t="s">
        <v>70</v>
      </c>
      <c r="E320" s="5">
        <v>50.59</v>
      </c>
      <c r="F320" t="s">
        <v>74</v>
      </c>
      <c r="G320">
        <v>1</v>
      </c>
      <c r="H320" s="1">
        <v>45820</v>
      </c>
      <c r="I320" s="1" t="str">
        <f>TEXT(data[[#This Row],[OrderDate]],"mmm")</f>
        <v>Jun</v>
      </c>
      <c r="J320" s="6">
        <v>0.46944444444444444</v>
      </c>
      <c r="K320" s="6" t="str">
        <f>TEXT(data[[#This Row],[OrderTime]],"h")</f>
        <v>11</v>
      </c>
      <c r="L320" s="1">
        <v>45820</v>
      </c>
      <c r="M320" s="6">
        <v>0.71944444444444444</v>
      </c>
      <c r="N320" t="s">
        <v>178</v>
      </c>
      <c r="O320" t="s">
        <v>690</v>
      </c>
      <c r="P320" t="s">
        <v>180</v>
      </c>
      <c r="Q320" t="s">
        <v>53</v>
      </c>
      <c r="R320" t="s">
        <v>37</v>
      </c>
      <c r="S320" t="s">
        <v>47</v>
      </c>
      <c r="T320" t="s">
        <v>29</v>
      </c>
      <c r="U320" t="s">
        <v>39</v>
      </c>
      <c r="V320" s="5">
        <f>data[[#This Row],[PriceUSD]]*data[[#This Row],[Quantity]]</f>
        <v>50.59</v>
      </c>
      <c r="W320" s="7">
        <f>data[[#This Row],[OrderDate]] + TIME(VALUE(LEFT(data[[#This Row],[OrderTime]],2)), VALUE(RIGHT(data[[#This Row],[OrderTime]],2)), 0)</f>
        <v>45820.030555555553</v>
      </c>
      <c r="X320" s="7">
        <f>_xlfn.MINIFS(data[OrderDateTime], data[CustomerName], data[[#This Row],[CustomerName]])</f>
        <v>45531.054166666669</v>
      </c>
      <c r="Y320" t="str">
        <f>IF(data[[#This Row],[OrderDateTime]]=data[[#This Row],[FirstOrderDateTime]], "New", "Returning")</f>
        <v>Returning</v>
      </c>
      <c r="Z320" s="7">
        <f>data[[#This Row],[DeliveryDate]] + data[[#This Row],[DeliveryTime]]</f>
        <v>45820.719444444447</v>
      </c>
      <c r="AA320" s="7">
        <f>data[[#This Row],[OrderDateTime]] + 1</f>
        <v>45821.030555555553</v>
      </c>
      <c r="AB320" s="7" t="str">
        <f>IF(data[[#This Row],[DeliveryDateTime]] &lt;= data[[#This Row],[SLADue]], "On Time", "Late")</f>
        <v>On Time</v>
      </c>
    </row>
    <row r="321" spans="1:28" x14ac:dyDescent="0.2">
      <c r="A321" t="s">
        <v>691</v>
      </c>
      <c r="B321" t="s">
        <v>19</v>
      </c>
      <c r="C321" t="s">
        <v>49</v>
      </c>
      <c r="D321" t="s">
        <v>50</v>
      </c>
      <c r="E321" s="5">
        <v>29.96</v>
      </c>
      <c r="F321" t="s">
        <v>51</v>
      </c>
      <c r="G321">
        <v>1</v>
      </c>
      <c r="H321" s="1">
        <v>45593</v>
      </c>
      <c r="I321" s="1" t="str">
        <f>TEXT(data[[#This Row],[OrderDate]],"mmm")</f>
        <v>Oct</v>
      </c>
      <c r="J321" s="6">
        <v>0.52500000000000002</v>
      </c>
      <c r="K321" s="6" t="str">
        <f>TEXT(data[[#This Row],[OrderTime]],"h")</f>
        <v>12</v>
      </c>
      <c r="L321" s="1">
        <v>45593</v>
      </c>
      <c r="M321" s="6">
        <v>0.69166666666666665</v>
      </c>
      <c r="N321" t="s">
        <v>388</v>
      </c>
      <c r="O321" t="s">
        <v>631</v>
      </c>
      <c r="P321" t="s">
        <v>234</v>
      </c>
      <c r="Q321" t="s">
        <v>26</v>
      </c>
      <c r="R321" t="s">
        <v>54</v>
      </c>
      <c r="S321" t="s">
        <v>47</v>
      </c>
      <c r="T321" t="s">
        <v>106</v>
      </c>
      <c r="U321" t="s">
        <v>30</v>
      </c>
      <c r="V321" s="5">
        <f>data[[#This Row],[PriceUSD]]*data[[#This Row],[Quantity]]</f>
        <v>29.96</v>
      </c>
      <c r="W321" s="7">
        <f>data[[#This Row],[OrderDate]] + TIME(VALUE(LEFT(data[[#This Row],[OrderTime]],2)), VALUE(RIGHT(data[[#This Row],[OrderTime]],2)), 0)</f>
        <v>45593.017361111109</v>
      </c>
      <c r="X321" s="7">
        <f>_xlfn.MINIFS(data[OrderDateTime], data[CustomerName], data[[#This Row],[CustomerName]])</f>
        <v>45506.052083333336</v>
      </c>
      <c r="Y321" t="str">
        <f>IF(data[[#This Row],[OrderDateTime]]=data[[#This Row],[FirstOrderDateTime]], "New", "Returning")</f>
        <v>Returning</v>
      </c>
      <c r="Z321" s="7">
        <f>data[[#This Row],[DeliveryDate]] + data[[#This Row],[DeliveryTime]]</f>
        <v>45593.691666666666</v>
      </c>
      <c r="AA321" s="7">
        <f>data[[#This Row],[OrderDateTime]] + 1</f>
        <v>45594.017361111109</v>
      </c>
      <c r="AB321" s="7" t="str">
        <f>IF(data[[#This Row],[DeliveryDateTime]] &lt;= data[[#This Row],[SLADue]], "On Time", "Late")</f>
        <v>On Time</v>
      </c>
    </row>
    <row r="322" spans="1:28" x14ac:dyDescent="0.2">
      <c r="A322" t="s">
        <v>692</v>
      </c>
      <c r="B322" t="s">
        <v>19</v>
      </c>
      <c r="C322" t="s">
        <v>258</v>
      </c>
      <c r="D322" t="s">
        <v>259</v>
      </c>
      <c r="E322" s="5">
        <v>117.23</v>
      </c>
      <c r="F322" t="s">
        <v>182</v>
      </c>
      <c r="G322">
        <v>1</v>
      </c>
      <c r="H322" s="1">
        <v>45557</v>
      </c>
      <c r="I322" s="1" t="str">
        <f>TEXT(data[[#This Row],[OrderDate]],"mmm")</f>
        <v>Sep</v>
      </c>
      <c r="J322" s="6">
        <v>0.58194444444444449</v>
      </c>
      <c r="K322" s="6" t="str">
        <f>TEXT(data[[#This Row],[OrderTime]],"h")</f>
        <v>13</v>
      </c>
      <c r="L322" s="1">
        <v>45558</v>
      </c>
      <c r="M322" s="6">
        <v>0.62361111111111112</v>
      </c>
      <c r="N322" t="s">
        <v>238</v>
      </c>
      <c r="O322" t="s">
        <v>693</v>
      </c>
      <c r="P322" t="s">
        <v>36</v>
      </c>
      <c r="Q322" t="s">
        <v>53</v>
      </c>
      <c r="R322" t="s">
        <v>261</v>
      </c>
      <c r="S322" t="s">
        <v>28</v>
      </c>
      <c r="T322" t="s">
        <v>29</v>
      </c>
      <c r="U322" t="s">
        <v>30</v>
      </c>
      <c r="V322" s="5">
        <f>data[[#This Row],[PriceUSD]]*data[[#This Row],[Quantity]]</f>
        <v>117.23</v>
      </c>
      <c r="W322" s="7">
        <f>data[[#This Row],[OrderDate]] + TIME(VALUE(LEFT(data[[#This Row],[OrderTime]],2)), VALUE(RIGHT(data[[#This Row],[OrderTime]],2)), 0)</f>
        <v>45557.030555555553</v>
      </c>
      <c r="X322" s="7">
        <f>_xlfn.MINIFS(data[OrderDateTime], data[CustomerName], data[[#This Row],[CustomerName]])</f>
        <v>45535.052083333336</v>
      </c>
      <c r="Y322" t="str">
        <f>IF(data[[#This Row],[OrderDateTime]]=data[[#This Row],[FirstOrderDateTime]], "New", "Returning")</f>
        <v>Returning</v>
      </c>
      <c r="Z322" s="7">
        <f>data[[#This Row],[DeliveryDate]] + data[[#This Row],[DeliveryTime]]</f>
        <v>45558.623611111114</v>
      </c>
      <c r="AA322" s="7">
        <f>data[[#This Row],[OrderDateTime]] + 1</f>
        <v>45558.030555555553</v>
      </c>
      <c r="AB322" s="7" t="str">
        <f>IF(data[[#This Row],[DeliveryDateTime]] &lt;= data[[#This Row],[SLADue]], "On Time", "Late")</f>
        <v>Late</v>
      </c>
    </row>
    <row r="323" spans="1:28" x14ac:dyDescent="0.2">
      <c r="A323" t="s">
        <v>694</v>
      </c>
      <c r="B323" t="s">
        <v>19</v>
      </c>
      <c r="C323" t="s">
        <v>41</v>
      </c>
      <c r="D323" t="s">
        <v>42</v>
      </c>
      <c r="E323" s="5">
        <v>35.9</v>
      </c>
      <c r="F323" t="s">
        <v>74</v>
      </c>
      <c r="G323">
        <v>1</v>
      </c>
      <c r="H323" s="1">
        <v>45677</v>
      </c>
      <c r="I323" s="1" t="str">
        <f>TEXT(data[[#This Row],[OrderDate]],"mmm")</f>
        <v>Jan</v>
      </c>
      <c r="J323" s="6">
        <v>0.78611111111111109</v>
      </c>
      <c r="K323" s="6" t="str">
        <f>TEXT(data[[#This Row],[OrderTime]],"h")</f>
        <v>18</v>
      </c>
      <c r="L323" s="1">
        <v>45678</v>
      </c>
      <c r="M323" s="6">
        <v>0.82777777777777772</v>
      </c>
      <c r="N323" t="s">
        <v>148</v>
      </c>
      <c r="O323" t="s">
        <v>695</v>
      </c>
      <c r="P323" t="s">
        <v>25</v>
      </c>
      <c r="Q323" t="s">
        <v>53</v>
      </c>
      <c r="R323" t="s">
        <v>46</v>
      </c>
      <c r="S323" t="s">
        <v>28</v>
      </c>
      <c r="T323" t="s">
        <v>29</v>
      </c>
      <c r="U323" t="s">
        <v>39</v>
      </c>
      <c r="V323" s="5">
        <f>data[[#This Row],[PriceUSD]]*data[[#This Row],[Quantity]]</f>
        <v>35.9</v>
      </c>
      <c r="W323" s="7">
        <f>data[[#This Row],[OrderDate]] + TIME(VALUE(LEFT(data[[#This Row],[OrderTime]],2)), VALUE(RIGHT(data[[#This Row],[OrderTime]],2)), 0)</f>
        <v>45677.007638888892</v>
      </c>
      <c r="X323" s="7">
        <f>_xlfn.MINIFS(data[OrderDateTime], data[CustomerName], data[[#This Row],[CustomerName]])</f>
        <v>45629.061805555553</v>
      </c>
      <c r="Y323" t="str">
        <f>IF(data[[#This Row],[OrderDateTime]]=data[[#This Row],[FirstOrderDateTime]], "New", "Returning")</f>
        <v>Returning</v>
      </c>
      <c r="Z323" s="7">
        <f>data[[#This Row],[DeliveryDate]] + data[[#This Row],[DeliveryTime]]</f>
        <v>45678.827777777777</v>
      </c>
      <c r="AA323" s="7">
        <f>data[[#This Row],[OrderDateTime]] + 1</f>
        <v>45678.007638888892</v>
      </c>
      <c r="AB323" s="7" t="str">
        <f>IF(data[[#This Row],[DeliveryDateTime]] &lt;= data[[#This Row],[SLADue]], "On Time", "Late")</f>
        <v>Late</v>
      </c>
    </row>
    <row r="324" spans="1:28" x14ac:dyDescent="0.2">
      <c r="A324" t="s">
        <v>696</v>
      </c>
      <c r="B324" t="s">
        <v>19</v>
      </c>
      <c r="C324" t="s">
        <v>41</v>
      </c>
      <c r="D324" t="s">
        <v>42</v>
      </c>
      <c r="E324" s="5">
        <v>32.68</v>
      </c>
      <c r="F324" t="s">
        <v>51</v>
      </c>
      <c r="G324">
        <v>2</v>
      </c>
      <c r="H324" s="1">
        <v>45595</v>
      </c>
      <c r="I324" s="1" t="str">
        <f>TEXT(data[[#This Row],[OrderDate]],"mmm")</f>
        <v>Oct</v>
      </c>
      <c r="J324" s="6">
        <v>0.72361111111111109</v>
      </c>
      <c r="K324" s="6" t="str">
        <f>TEXT(data[[#This Row],[OrderTime]],"h")</f>
        <v>17</v>
      </c>
      <c r="L324" s="1">
        <v>45596</v>
      </c>
      <c r="M324" s="6">
        <v>0.71597222222222223</v>
      </c>
      <c r="N324" t="s">
        <v>75</v>
      </c>
      <c r="O324" t="s">
        <v>166</v>
      </c>
      <c r="P324" t="s">
        <v>25</v>
      </c>
      <c r="Q324" t="s">
        <v>26</v>
      </c>
      <c r="R324" t="s">
        <v>46</v>
      </c>
      <c r="S324" t="s">
        <v>28</v>
      </c>
      <c r="T324" t="s">
        <v>38</v>
      </c>
      <c r="U324" t="s">
        <v>39</v>
      </c>
      <c r="V324" s="5">
        <f>data[[#This Row],[PriceUSD]]*data[[#This Row],[Quantity]]</f>
        <v>65.36</v>
      </c>
      <c r="W324" s="7">
        <f>data[[#This Row],[OrderDate]] + TIME(VALUE(LEFT(data[[#This Row],[OrderTime]],2)), VALUE(RIGHT(data[[#This Row],[OrderTime]],2)), 0)</f>
        <v>45595.007638888892</v>
      </c>
      <c r="X324" s="7">
        <f>_xlfn.MINIFS(data[OrderDateTime], data[CustomerName], data[[#This Row],[CustomerName]])</f>
        <v>45531.038888888892</v>
      </c>
      <c r="Y324" t="str">
        <f>IF(data[[#This Row],[OrderDateTime]]=data[[#This Row],[FirstOrderDateTime]], "New", "Returning")</f>
        <v>Returning</v>
      </c>
      <c r="Z324" s="7">
        <f>data[[#This Row],[DeliveryDate]] + data[[#This Row],[DeliveryTime]]</f>
        <v>45596.71597222222</v>
      </c>
      <c r="AA324" s="7">
        <f>data[[#This Row],[OrderDateTime]] + 1</f>
        <v>45596.007638888892</v>
      </c>
      <c r="AB324" s="7" t="str">
        <f>IF(data[[#This Row],[DeliveryDateTime]] &lt;= data[[#This Row],[SLADue]], "On Time", "Late")</f>
        <v>Late</v>
      </c>
    </row>
    <row r="325" spans="1:28" x14ac:dyDescent="0.2">
      <c r="A325" t="s">
        <v>697</v>
      </c>
      <c r="B325" t="s">
        <v>19</v>
      </c>
      <c r="C325" t="s">
        <v>258</v>
      </c>
      <c r="D325" t="s">
        <v>259</v>
      </c>
      <c r="E325" s="5">
        <v>124.99</v>
      </c>
      <c r="F325" t="s">
        <v>119</v>
      </c>
      <c r="G325">
        <v>1</v>
      </c>
      <c r="H325" s="1">
        <v>45511</v>
      </c>
      <c r="I325" s="1" t="str">
        <f>TEXT(data[[#This Row],[OrderDate]],"mmm")</f>
        <v>Aug</v>
      </c>
      <c r="J325" s="6">
        <v>0.85138888888888886</v>
      </c>
      <c r="K325" s="6" t="str">
        <f>TEXT(data[[#This Row],[OrderTime]],"h")</f>
        <v>20</v>
      </c>
      <c r="L325" s="1">
        <v>45512</v>
      </c>
      <c r="M325" s="6">
        <v>0.82222222222222219</v>
      </c>
      <c r="N325" t="s">
        <v>98</v>
      </c>
      <c r="O325" t="s">
        <v>603</v>
      </c>
      <c r="P325" t="s">
        <v>77</v>
      </c>
      <c r="Q325" t="s">
        <v>26</v>
      </c>
      <c r="R325" t="s">
        <v>261</v>
      </c>
      <c r="S325" t="s">
        <v>28</v>
      </c>
      <c r="T325" t="s">
        <v>38</v>
      </c>
      <c r="U325" t="s">
        <v>39</v>
      </c>
      <c r="V325" s="5">
        <f>data[[#This Row],[PriceUSD]]*data[[#This Row],[Quantity]]</f>
        <v>124.99</v>
      </c>
      <c r="W325" s="7">
        <f>data[[#This Row],[OrderDate]] + TIME(VALUE(LEFT(data[[#This Row],[OrderTime]],2)), VALUE(RIGHT(data[[#This Row],[OrderTime]],2)), 0)</f>
        <v>45511.061805555553</v>
      </c>
      <c r="X325" s="7">
        <f>_xlfn.MINIFS(data[OrderDateTime], data[CustomerName], data[[#This Row],[CustomerName]])</f>
        <v>45511.061805555553</v>
      </c>
      <c r="Y325" t="str">
        <f>IF(data[[#This Row],[OrderDateTime]]=data[[#This Row],[FirstOrderDateTime]], "New", "Returning")</f>
        <v>New</v>
      </c>
      <c r="Z325" s="7">
        <f>data[[#This Row],[DeliveryDate]] + data[[#This Row],[DeliveryTime]]</f>
        <v>45512.822222222225</v>
      </c>
      <c r="AA325" s="7">
        <f>data[[#This Row],[OrderDateTime]] + 1</f>
        <v>45512.061805555553</v>
      </c>
      <c r="AB325" s="7" t="str">
        <f>IF(data[[#This Row],[DeliveryDateTime]] &lt;= data[[#This Row],[SLADue]], "On Time", "Late")</f>
        <v>Late</v>
      </c>
    </row>
    <row r="326" spans="1:28" x14ac:dyDescent="0.2">
      <c r="A326" t="s">
        <v>698</v>
      </c>
      <c r="B326" t="s">
        <v>19</v>
      </c>
      <c r="C326" t="s">
        <v>126</v>
      </c>
      <c r="D326" t="s">
        <v>127</v>
      </c>
      <c r="E326" s="5">
        <v>24.7</v>
      </c>
      <c r="F326" t="s">
        <v>138</v>
      </c>
      <c r="G326">
        <v>1</v>
      </c>
      <c r="H326" s="1">
        <v>45653</v>
      </c>
      <c r="I326" s="1" t="str">
        <f>TEXT(data[[#This Row],[OrderDate]],"mmm")</f>
        <v>Dec</v>
      </c>
      <c r="J326" s="6">
        <v>0.76736111111111116</v>
      </c>
      <c r="K326" s="6" t="str">
        <f>TEXT(data[[#This Row],[OrderTime]],"h")</f>
        <v>18</v>
      </c>
      <c r="L326" s="1">
        <v>45654</v>
      </c>
      <c r="M326" s="6">
        <v>0.5229166666666667</v>
      </c>
      <c r="N326" t="s">
        <v>238</v>
      </c>
      <c r="O326" t="s">
        <v>633</v>
      </c>
      <c r="P326" t="s">
        <v>36</v>
      </c>
      <c r="Q326" t="s">
        <v>26</v>
      </c>
      <c r="R326" t="s">
        <v>129</v>
      </c>
      <c r="S326" t="s">
        <v>28</v>
      </c>
      <c r="T326" t="s">
        <v>29</v>
      </c>
      <c r="U326" t="s">
        <v>39</v>
      </c>
      <c r="V326" s="5">
        <f>data[[#This Row],[PriceUSD]]*data[[#This Row],[Quantity]]</f>
        <v>24.7</v>
      </c>
      <c r="W326" s="7">
        <f>data[[#This Row],[OrderDate]] + TIME(VALUE(LEFT(data[[#This Row],[OrderTime]],2)), VALUE(RIGHT(data[[#This Row],[OrderTime]],2)), 0)</f>
        <v>45653.007638888892</v>
      </c>
      <c r="X326" s="7">
        <f>_xlfn.MINIFS(data[OrderDateTime], data[CustomerName], data[[#This Row],[CustomerName]])</f>
        <v>45509.054166666669</v>
      </c>
      <c r="Y326" t="str">
        <f>IF(data[[#This Row],[OrderDateTime]]=data[[#This Row],[FirstOrderDateTime]], "New", "Returning")</f>
        <v>Returning</v>
      </c>
      <c r="Z326" s="7">
        <f>data[[#This Row],[DeliveryDate]] + data[[#This Row],[DeliveryTime]]</f>
        <v>45654.522916666669</v>
      </c>
      <c r="AA326" s="7">
        <f>data[[#This Row],[OrderDateTime]] + 1</f>
        <v>45654.007638888892</v>
      </c>
      <c r="AB326" s="7" t="str">
        <f>IF(data[[#This Row],[DeliveryDateTime]] &lt;= data[[#This Row],[SLADue]], "On Time", "Late")</f>
        <v>Late</v>
      </c>
    </row>
    <row r="327" spans="1:28" x14ac:dyDescent="0.2">
      <c r="A327" t="s">
        <v>699</v>
      </c>
      <c r="B327" t="s">
        <v>19</v>
      </c>
      <c r="C327" t="s">
        <v>32</v>
      </c>
      <c r="D327" t="s">
        <v>33</v>
      </c>
      <c r="E327" s="5">
        <v>48.57</v>
      </c>
      <c r="F327" t="s">
        <v>138</v>
      </c>
      <c r="G327">
        <v>1</v>
      </c>
      <c r="H327" s="1">
        <v>45721</v>
      </c>
      <c r="I327" s="1" t="str">
        <f>TEXT(data[[#This Row],[OrderDate]],"mmm")</f>
        <v>Mar</v>
      </c>
      <c r="J327" s="6">
        <v>0.53333333333333333</v>
      </c>
      <c r="K327" s="6" t="str">
        <f>TEXT(data[[#This Row],[OrderTime]],"h")</f>
        <v>12</v>
      </c>
      <c r="L327" s="1">
        <v>45721</v>
      </c>
      <c r="M327" s="6">
        <v>0.7416666666666667</v>
      </c>
      <c r="N327" t="s">
        <v>88</v>
      </c>
      <c r="O327" t="s">
        <v>563</v>
      </c>
      <c r="P327" t="s">
        <v>25</v>
      </c>
      <c r="Q327" t="s">
        <v>53</v>
      </c>
      <c r="R327" t="s">
        <v>37</v>
      </c>
      <c r="S327" t="s">
        <v>47</v>
      </c>
      <c r="T327" t="s">
        <v>29</v>
      </c>
      <c r="U327" t="s">
        <v>39</v>
      </c>
      <c r="V327" s="5">
        <f>data[[#This Row],[PriceUSD]]*data[[#This Row],[Quantity]]</f>
        <v>48.57</v>
      </c>
      <c r="W327" s="7">
        <f>data[[#This Row],[OrderDate]] + TIME(VALUE(LEFT(data[[#This Row],[OrderTime]],2)), VALUE(RIGHT(data[[#This Row],[OrderTime]],2)), 0)</f>
        <v>45721.022916666669</v>
      </c>
      <c r="X327" s="7">
        <f>_xlfn.MINIFS(data[OrderDateTime], data[CustomerName], data[[#This Row],[CustomerName]])</f>
        <v>45511.007638888892</v>
      </c>
      <c r="Y327" t="str">
        <f>IF(data[[#This Row],[OrderDateTime]]=data[[#This Row],[FirstOrderDateTime]], "New", "Returning")</f>
        <v>Returning</v>
      </c>
      <c r="Z327" s="7">
        <f>data[[#This Row],[DeliveryDate]] + data[[#This Row],[DeliveryTime]]</f>
        <v>45721.741666666669</v>
      </c>
      <c r="AA327" s="7">
        <f>data[[#This Row],[OrderDateTime]] + 1</f>
        <v>45722.022916666669</v>
      </c>
      <c r="AB327" s="7" t="str">
        <f>IF(data[[#This Row],[DeliveryDateTime]] &lt;= data[[#This Row],[SLADue]], "On Time", "Late")</f>
        <v>On Time</v>
      </c>
    </row>
    <row r="328" spans="1:28" x14ac:dyDescent="0.2">
      <c r="A328" t="s">
        <v>700</v>
      </c>
      <c r="B328" t="s">
        <v>19</v>
      </c>
      <c r="C328" t="s">
        <v>258</v>
      </c>
      <c r="D328" t="s">
        <v>259</v>
      </c>
      <c r="E328" s="5">
        <v>123.86</v>
      </c>
      <c r="F328" t="s">
        <v>119</v>
      </c>
      <c r="G328">
        <v>1</v>
      </c>
      <c r="H328" s="1">
        <v>45540</v>
      </c>
      <c r="I328" s="1" t="str">
        <f>TEXT(data[[#This Row],[OrderDate]],"mmm")</f>
        <v>Sep</v>
      </c>
      <c r="J328" s="6">
        <v>0.75486111111111109</v>
      </c>
      <c r="K328" s="6" t="str">
        <f>TEXT(data[[#This Row],[OrderTime]],"h")</f>
        <v>18</v>
      </c>
      <c r="L328" s="1">
        <v>45541</v>
      </c>
      <c r="M328" s="6">
        <v>0.79652777777777772</v>
      </c>
      <c r="N328" t="s">
        <v>57</v>
      </c>
      <c r="O328" t="s">
        <v>525</v>
      </c>
      <c r="P328" t="s">
        <v>25</v>
      </c>
      <c r="Q328" t="s">
        <v>26</v>
      </c>
      <c r="R328" t="s">
        <v>261</v>
      </c>
      <c r="S328" t="s">
        <v>28</v>
      </c>
      <c r="T328" t="s">
        <v>38</v>
      </c>
      <c r="U328" t="s">
        <v>39</v>
      </c>
      <c r="V328" s="5">
        <f>data[[#This Row],[PriceUSD]]*data[[#This Row],[Quantity]]</f>
        <v>123.86</v>
      </c>
      <c r="W328" s="7">
        <f>data[[#This Row],[OrderDate]] + TIME(VALUE(LEFT(data[[#This Row],[OrderTime]],2)), VALUE(RIGHT(data[[#This Row],[OrderTime]],2)), 0)</f>
        <v>45540.007638888892</v>
      </c>
      <c r="X328" s="7">
        <f>_xlfn.MINIFS(data[OrderDateTime], data[CustomerName], data[[#This Row],[CustomerName]])</f>
        <v>45508.038888888892</v>
      </c>
      <c r="Y328" t="str">
        <f>IF(data[[#This Row],[OrderDateTime]]=data[[#This Row],[FirstOrderDateTime]], "New", "Returning")</f>
        <v>Returning</v>
      </c>
      <c r="Z328" s="7">
        <f>data[[#This Row],[DeliveryDate]] + data[[#This Row],[DeliveryTime]]</f>
        <v>45541.796527777777</v>
      </c>
      <c r="AA328" s="7">
        <f>data[[#This Row],[OrderDateTime]] + 1</f>
        <v>45541.007638888892</v>
      </c>
      <c r="AB328" s="7" t="str">
        <f>IF(data[[#This Row],[DeliveryDateTime]] &lt;= data[[#This Row],[SLADue]], "On Time", "Late")</f>
        <v>Late</v>
      </c>
    </row>
    <row r="329" spans="1:28" x14ac:dyDescent="0.2">
      <c r="A329" t="s">
        <v>701</v>
      </c>
      <c r="B329" t="s">
        <v>19</v>
      </c>
      <c r="C329" t="s">
        <v>61</v>
      </c>
      <c r="D329" t="s">
        <v>62</v>
      </c>
      <c r="E329" s="5">
        <v>145.19</v>
      </c>
      <c r="F329" t="s">
        <v>94</v>
      </c>
      <c r="G329">
        <v>5</v>
      </c>
      <c r="H329" s="1">
        <v>45781</v>
      </c>
      <c r="I329" s="1" t="str">
        <f>TEXT(data[[#This Row],[OrderDate]],"mmm")</f>
        <v>May</v>
      </c>
      <c r="J329" s="6">
        <v>0.82291666666666663</v>
      </c>
      <c r="K329" s="6" t="str">
        <f>TEXT(data[[#This Row],[OrderTime]],"h")</f>
        <v>19</v>
      </c>
      <c r="L329" s="1">
        <v>45782</v>
      </c>
      <c r="M329" s="6">
        <v>0.82291666666666663</v>
      </c>
      <c r="N329" t="s">
        <v>88</v>
      </c>
      <c r="O329" t="s">
        <v>244</v>
      </c>
      <c r="P329" t="s">
        <v>25</v>
      </c>
      <c r="Q329" t="s">
        <v>53</v>
      </c>
      <c r="R329" t="s">
        <v>66</v>
      </c>
      <c r="S329" t="s">
        <v>28</v>
      </c>
      <c r="T329" t="s">
        <v>38</v>
      </c>
      <c r="U329" t="s">
        <v>30</v>
      </c>
      <c r="V329" s="5">
        <f>data[[#This Row],[PriceUSD]]*data[[#This Row],[Quantity]]</f>
        <v>725.95</v>
      </c>
      <c r="W329" s="7">
        <f>data[[#This Row],[OrderDate]] + TIME(VALUE(LEFT(data[[#This Row],[OrderTime]],2)), VALUE(RIGHT(data[[#This Row],[OrderTime]],2)), 0)</f>
        <v>45781.046527777777</v>
      </c>
      <c r="X329" s="7">
        <f>_xlfn.MINIFS(data[OrderDateTime], data[CustomerName], data[[#This Row],[CustomerName]])</f>
        <v>45558.017361111109</v>
      </c>
      <c r="Y329" t="str">
        <f>IF(data[[#This Row],[OrderDateTime]]=data[[#This Row],[FirstOrderDateTime]], "New", "Returning")</f>
        <v>Returning</v>
      </c>
      <c r="Z329" s="7">
        <f>data[[#This Row],[DeliveryDate]] + data[[#This Row],[DeliveryTime]]</f>
        <v>45782.822916666664</v>
      </c>
      <c r="AA329" s="7">
        <f>data[[#This Row],[OrderDateTime]] + 1</f>
        <v>45782.046527777777</v>
      </c>
      <c r="AB329" s="7" t="str">
        <f>IF(data[[#This Row],[DeliveryDateTime]] &lt;= data[[#This Row],[SLADue]], "On Time", "Late")</f>
        <v>Late</v>
      </c>
    </row>
    <row r="330" spans="1:28" x14ac:dyDescent="0.2">
      <c r="A330" t="s">
        <v>702</v>
      </c>
      <c r="B330" t="s">
        <v>19</v>
      </c>
      <c r="C330" t="s">
        <v>20</v>
      </c>
      <c r="D330" t="s">
        <v>21</v>
      </c>
      <c r="E330" s="5">
        <v>18.32</v>
      </c>
      <c r="F330" t="s">
        <v>22</v>
      </c>
      <c r="G330">
        <v>1</v>
      </c>
      <c r="H330" s="1">
        <v>45522</v>
      </c>
      <c r="I330" s="1" t="str">
        <f>TEXT(data[[#This Row],[OrderDate]],"mmm")</f>
        <v>Aug</v>
      </c>
      <c r="J330" s="6">
        <v>0.79027777777777775</v>
      </c>
      <c r="K330" s="6" t="str">
        <f>TEXT(data[[#This Row],[OrderTime]],"h")</f>
        <v>18</v>
      </c>
      <c r="L330" s="1">
        <v>45523</v>
      </c>
      <c r="M330" s="6">
        <v>0.5180555555555556</v>
      </c>
      <c r="N330" t="s">
        <v>64</v>
      </c>
      <c r="O330" t="s">
        <v>113</v>
      </c>
      <c r="P330" t="s">
        <v>25</v>
      </c>
      <c r="Q330" t="s">
        <v>53</v>
      </c>
      <c r="R330" t="s">
        <v>27</v>
      </c>
      <c r="S330" t="s">
        <v>28</v>
      </c>
      <c r="T330" t="s">
        <v>38</v>
      </c>
      <c r="U330" t="s">
        <v>30</v>
      </c>
      <c r="V330" s="5">
        <f>data[[#This Row],[PriceUSD]]*data[[#This Row],[Quantity]]</f>
        <v>18.32</v>
      </c>
      <c r="W330" s="7">
        <f>data[[#This Row],[OrderDate]] + TIME(VALUE(LEFT(data[[#This Row],[OrderTime]],2)), VALUE(RIGHT(data[[#This Row],[OrderTime]],2)), 0)</f>
        <v>45522.054166666669</v>
      </c>
      <c r="X330" s="7">
        <f>_xlfn.MINIFS(data[OrderDateTime], data[CustomerName], data[[#This Row],[CustomerName]])</f>
        <v>45522.054166666669</v>
      </c>
      <c r="Y330" t="str">
        <f>IF(data[[#This Row],[OrderDateTime]]=data[[#This Row],[FirstOrderDateTime]], "New", "Returning")</f>
        <v>New</v>
      </c>
      <c r="Z330" s="7">
        <f>data[[#This Row],[DeliveryDate]] + data[[#This Row],[DeliveryTime]]</f>
        <v>45523.518055555556</v>
      </c>
      <c r="AA330" s="7">
        <f>data[[#This Row],[OrderDateTime]] + 1</f>
        <v>45523.054166666669</v>
      </c>
      <c r="AB330" s="7" t="str">
        <f>IF(data[[#This Row],[DeliveryDateTime]] &lt;= data[[#This Row],[SLADue]], "On Time", "Late")</f>
        <v>Late</v>
      </c>
    </row>
    <row r="331" spans="1:28" x14ac:dyDescent="0.2">
      <c r="A331" t="s">
        <v>703</v>
      </c>
      <c r="B331" t="s">
        <v>19</v>
      </c>
      <c r="C331" t="s">
        <v>110</v>
      </c>
      <c r="D331" t="s">
        <v>111</v>
      </c>
      <c r="E331" s="5">
        <v>12.01</v>
      </c>
      <c r="F331" t="s">
        <v>87</v>
      </c>
      <c r="G331">
        <v>1</v>
      </c>
      <c r="H331" s="1">
        <v>45584</v>
      </c>
      <c r="I331" s="1" t="str">
        <f>TEXT(data[[#This Row],[OrderDate]],"mmm")</f>
        <v>Oct</v>
      </c>
      <c r="J331" s="6">
        <v>0.40833333333333333</v>
      </c>
      <c r="K331" s="6" t="str">
        <f>TEXT(data[[#This Row],[OrderTime]],"h")</f>
        <v>9</v>
      </c>
      <c r="L331" s="1">
        <v>45584</v>
      </c>
      <c r="M331" s="6">
        <v>0.65833333333333333</v>
      </c>
      <c r="N331" t="s">
        <v>213</v>
      </c>
      <c r="O331" t="s">
        <v>220</v>
      </c>
      <c r="P331" t="s">
        <v>36</v>
      </c>
      <c r="Q331" t="s">
        <v>26</v>
      </c>
      <c r="R331" t="s">
        <v>114</v>
      </c>
      <c r="S331" t="s">
        <v>47</v>
      </c>
      <c r="T331" t="s">
        <v>38</v>
      </c>
      <c r="U331" t="s">
        <v>39</v>
      </c>
      <c r="V331" s="5">
        <f>data[[#This Row],[PriceUSD]]*data[[#This Row],[Quantity]]</f>
        <v>12.01</v>
      </c>
      <c r="W331" s="7">
        <f>data[[#This Row],[OrderDate]] + TIME(VALUE(LEFT(data[[#This Row],[OrderTime]],2)), VALUE(RIGHT(data[[#This Row],[OrderTime]],2)), 0)</f>
        <v>45584.022916666669</v>
      </c>
      <c r="X331" s="7">
        <f>_xlfn.MINIFS(data[OrderDateTime], data[CustomerName], data[[#This Row],[CustomerName]])</f>
        <v>45515.030555555553</v>
      </c>
      <c r="Y331" t="str">
        <f>IF(data[[#This Row],[OrderDateTime]]=data[[#This Row],[FirstOrderDateTime]], "New", "Returning")</f>
        <v>Returning</v>
      </c>
      <c r="Z331" s="7">
        <f>data[[#This Row],[DeliveryDate]] + data[[#This Row],[DeliveryTime]]</f>
        <v>45584.658333333333</v>
      </c>
      <c r="AA331" s="7">
        <f>data[[#This Row],[OrderDateTime]] + 1</f>
        <v>45585.022916666669</v>
      </c>
      <c r="AB331" s="7" t="str">
        <f>IF(data[[#This Row],[DeliveryDateTime]] &lt;= data[[#This Row],[SLADue]], "On Time", "Late")</f>
        <v>On Time</v>
      </c>
    </row>
    <row r="332" spans="1:28" x14ac:dyDescent="0.2">
      <c r="A332" t="s">
        <v>704</v>
      </c>
      <c r="B332" t="s">
        <v>19</v>
      </c>
      <c r="C332" t="s">
        <v>41</v>
      </c>
      <c r="D332" t="s">
        <v>42</v>
      </c>
      <c r="E332" s="5">
        <v>35.270000000000003</v>
      </c>
      <c r="F332" t="s">
        <v>56</v>
      </c>
      <c r="G332">
        <v>1</v>
      </c>
      <c r="H332" s="1">
        <v>45600</v>
      </c>
      <c r="I332" s="1" t="str">
        <f>TEXT(data[[#This Row],[OrderDate]],"mmm")</f>
        <v>Nov</v>
      </c>
      <c r="J332" s="6">
        <v>0.84513888888888888</v>
      </c>
      <c r="K332" s="6" t="str">
        <f>TEXT(data[[#This Row],[OrderTime]],"h")</f>
        <v>20</v>
      </c>
      <c r="L332" s="1">
        <v>45601</v>
      </c>
      <c r="M332" s="6">
        <v>0.88680555555555551</v>
      </c>
      <c r="N332" t="s">
        <v>103</v>
      </c>
      <c r="O332" t="s">
        <v>649</v>
      </c>
      <c r="P332" t="s">
        <v>77</v>
      </c>
      <c r="Q332" t="s">
        <v>53</v>
      </c>
      <c r="R332" t="s">
        <v>46</v>
      </c>
      <c r="S332" t="s">
        <v>28</v>
      </c>
      <c r="T332" t="s">
        <v>136</v>
      </c>
      <c r="U332" t="s">
        <v>30</v>
      </c>
      <c r="V332" s="5">
        <f>data[[#This Row],[PriceUSD]]*data[[#This Row],[Quantity]]</f>
        <v>35.270000000000003</v>
      </c>
      <c r="W332" s="7">
        <f>data[[#This Row],[OrderDate]] + TIME(VALUE(LEFT(data[[#This Row],[OrderTime]],2)), VALUE(RIGHT(data[[#This Row],[OrderTime]],2)), 0)</f>
        <v>45600.061805555553</v>
      </c>
      <c r="X332" s="7">
        <f>_xlfn.MINIFS(data[OrderDateTime], data[CustomerName], data[[#This Row],[CustomerName]])</f>
        <v>45524.007638888892</v>
      </c>
      <c r="Y332" t="str">
        <f>IF(data[[#This Row],[OrderDateTime]]=data[[#This Row],[FirstOrderDateTime]], "New", "Returning")</f>
        <v>Returning</v>
      </c>
      <c r="Z332" s="7">
        <f>data[[#This Row],[DeliveryDate]] + data[[#This Row],[DeliveryTime]]</f>
        <v>45601.886805555558</v>
      </c>
      <c r="AA332" s="7">
        <f>data[[#This Row],[OrderDateTime]] + 1</f>
        <v>45601.061805555553</v>
      </c>
      <c r="AB332" s="7" t="str">
        <f>IF(data[[#This Row],[DeliveryDateTime]] &lt;= data[[#This Row],[SLADue]], "On Time", "Late")</f>
        <v>Late</v>
      </c>
    </row>
    <row r="333" spans="1:28" x14ac:dyDescent="0.2">
      <c r="A333" t="s">
        <v>705</v>
      </c>
      <c r="B333" t="s">
        <v>19</v>
      </c>
      <c r="C333" t="s">
        <v>79</v>
      </c>
      <c r="D333" t="s">
        <v>80</v>
      </c>
      <c r="E333" s="5">
        <v>27.21</v>
      </c>
      <c r="F333" t="s">
        <v>63</v>
      </c>
      <c r="G333">
        <v>1</v>
      </c>
      <c r="H333" s="1">
        <v>45862</v>
      </c>
      <c r="I333" s="1" t="str">
        <f>TEXT(data[[#This Row],[OrderDate]],"mmm")</f>
        <v>Jul</v>
      </c>
      <c r="J333" s="6">
        <v>0.37916666666666665</v>
      </c>
      <c r="K333" s="6" t="str">
        <f>TEXT(data[[#This Row],[OrderTime]],"h")</f>
        <v>9</v>
      </c>
      <c r="L333" s="1">
        <v>45863</v>
      </c>
      <c r="M333" s="6">
        <v>0.54583333333333328</v>
      </c>
      <c r="N333" t="s">
        <v>95</v>
      </c>
      <c r="O333" t="s">
        <v>369</v>
      </c>
      <c r="P333" t="s">
        <v>25</v>
      </c>
      <c r="Q333" t="s">
        <v>26</v>
      </c>
      <c r="R333" t="s">
        <v>83</v>
      </c>
      <c r="S333" t="s">
        <v>28</v>
      </c>
      <c r="T333" t="s">
        <v>38</v>
      </c>
      <c r="U333" t="s">
        <v>39</v>
      </c>
      <c r="V333" s="5">
        <f>data[[#This Row],[PriceUSD]]*data[[#This Row],[Quantity]]</f>
        <v>27.21</v>
      </c>
      <c r="W333" s="7">
        <f>data[[#This Row],[OrderDate]] + TIME(VALUE(LEFT(data[[#This Row],[OrderTime]],2)), VALUE(RIGHT(data[[#This Row],[OrderTime]],2)), 0)</f>
        <v>45862.046527777777</v>
      </c>
      <c r="X333" s="7">
        <f>_xlfn.MINIFS(data[OrderDateTime], data[CustomerName], data[[#This Row],[CustomerName]])</f>
        <v>45508.046527777777</v>
      </c>
      <c r="Y333" t="str">
        <f>IF(data[[#This Row],[OrderDateTime]]=data[[#This Row],[FirstOrderDateTime]], "New", "Returning")</f>
        <v>Returning</v>
      </c>
      <c r="Z333" s="7">
        <f>data[[#This Row],[DeliveryDate]] + data[[#This Row],[DeliveryTime]]</f>
        <v>45863.54583333333</v>
      </c>
      <c r="AA333" s="7">
        <f>data[[#This Row],[OrderDateTime]] + 1</f>
        <v>45863.046527777777</v>
      </c>
      <c r="AB333" s="7" t="str">
        <f>IF(data[[#This Row],[DeliveryDateTime]] &lt;= data[[#This Row],[SLADue]], "On Time", "Late")</f>
        <v>Late</v>
      </c>
    </row>
    <row r="334" spans="1:28" x14ac:dyDescent="0.2">
      <c r="A334" t="s">
        <v>706</v>
      </c>
      <c r="B334" t="s">
        <v>19</v>
      </c>
      <c r="C334" t="s">
        <v>20</v>
      </c>
      <c r="D334" t="s">
        <v>21</v>
      </c>
      <c r="E334" s="5">
        <v>18.04</v>
      </c>
      <c r="F334" t="s">
        <v>43</v>
      </c>
      <c r="G334">
        <v>1</v>
      </c>
      <c r="H334" s="1">
        <v>45630</v>
      </c>
      <c r="I334" s="1" t="str">
        <f>TEXT(data[[#This Row],[OrderDate]],"mmm")</f>
        <v>Dec</v>
      </c>
      <c r="J334" s="6">
        <v>0.51666666666666672</v>
      </c>
      <c r="K334" s="6" t="str">
        <f>TEXT(data[[#This Row],[OrderTime]],"h")</f>
        <v>12</v>
      </c>
      <c r="L334" s="1">
        <v>45630</v>
      </c>
      <c r="M334" s="6">
        <v>0.72499999999999998</v>
      </c>
      <c r="N334" t="s">
        <v>208</v>
      </c>
      <c r="O334" t="s">
        <v>567</v>
      </c>
      <c r="P334" t="s">
        <v>202</v>
      </c>
      <c r="Q334" t="s">
        <v>53</v>
      </c>
      <c r="R334" t="s">
        <v>27</v>
      </c>
      <c r="S334" t="s">
        <v>47</v>
      </c>
      <c r="T334" t="s">
        <v>38</v>
      </c>
      <c r="U334" t="s">
        <v>39</v>
      </c>
      <c r="V334" s="5">
        <f>data[[#This Row],[PriceUSD]]*data[[#This Row],[Quantity]]</f>
        <v>18.04</v>
      </c>
      <c r="W334" s="7">
        <f>data[[#This Row],[OrderDate]] + TIME(VALUE(LEFT(data[[#This Row],[OrderTime]],2)), VALUE(RIGHT(data[[#This Row],[OrderTime]],2)), 0)</f>
        <v>45630.046527777777</v>
      </c>
      <c r="X334" s="7">
        <f>_xlfn.MINIFS(data[OrderDateTime], data[CustomerName], data[[#This Row],[CustomerName]])</f>
        <v>45515.022916666669</v>
      </c>
      <c r="Y334" t="str">
        <f>IF(data[[#This Row],[OrderDateTime]]=data[[#This Row],[FirstOrderDateTime]], "New", "Returning")</f>
        <v>Returning</v>
      </c>
      <c r="Z334" s="7">
        <f>data[[#This Row],[DeliveryDate]] + data[[#This Row],[DeliveryTime]]</f>
        <v>45630.724999999999</v>
      </c>
      <c r="AA334" s="7">
        <f>data[[#This Row],[OrderDateTime]] + 1</f>
        <v>45631.046527777777</v>
      </c>
      <c r="AB334" s="7" t="str">
        <f>IF(data[[#This Row],[DeliveryDateTime]] &lt;= data[[#This Row],[SLADue]], "On Time", "Late")</f>
        <v>On Time</v>
      </c>
    </row>
    <row r="335" spans="1:28" x14ac:dyDescent="0.2">
      <c r="A335" t="s">
        <v>707</v>
      </c>
      <c r="B335" t="s">
        <v>19</v>
      </c>
      <c r="C335" t="s">
        <v>92</v>
      </c>
      <c r="D335" t="s">
        <v>93</v>
      </c>
      <c r="E335" s="5">
        <v>92.81</v>
      </c>
      <c r="F335" t="s">
        <v>81</v>
      </c>
      <c r="G335">
        <v>1</v>
      </c>
      <c r="H335" s="1">
        <v>45749</v>
      </c>
      <c r="I335" s="1" t="str">
        <f>TEXT(data[[#This Row],[OrderDate]],"mmm")</f>
        <v>Apr</v>
      </c>
      <c r="J335" s="6">
        <v>0.58680555555555558</v>
      </c>
      <c r="K335" s="6" t="str">
        <f>TEXT(data[[#This Row],[OrderTime]],"h")</f>
        <v>14</v>
      </c>
      <c r="L335" s="1">
        <v>45751</v>
      </c>
      <c r="M335" s="6">
        <v>0.67013888888888884</v>
      </c>
      <c r="N335" t="s">
        <v>34</v>
      </c>
      <c r="O335" t="s">
        <v>653</v>
      </c>
      <c r="P335" t="s">
        <v>36</v>
      </c>
      <c r="Q335" t="s">
        <v>53</v>
      </c>
      <c r="R335" t="s">
        <v>66</v>
      </c>
      <c r="S335" t="s">
        <v>105</v>
      </c>
      <c r="T335" t="s">
        <v>29</v>
      </c>
      <c r="U335" t="s">
        <v>39</v>
      </c>
      <c r="V335" s="5">
        <f>data[[#This Row],[PriceUSD]]*data[[#This Row],[Quantity]]</f>
        <v>92.81</v>
      </c>
      <c r="W335" s="7">
        <f>data[[#This Row],[OrderDate]] + TIME(VALUE(LEFT(data[[#This Row],[OrderTime]],2)), VALUE(RIGHT(data[[#This Row],[OrderTime]],2)), 0)</f>
        <v>45749.038888888892</v>
      </c>
      <c r="X335" s="7">
        <f>_xlfn.MINIFS(data[OrderDateTime], data[CustomerName], data[[#This Row],[CustomerName]])</f>
        <v>45602.030555555553</v>
      </c>
      <c r="Y335" t="str">
        <f>IF(data[[#This Row],[OrderDateTime]]=data[[#This Row],[FirstOrderDateTime]], "New", "Returning")</f>
        <v>Returning</v>
      </c>
      <c r="Z335" s="7">
        <f>data[[#This Row],[DeliveryDate]] + data[[#This Row],[DeliveryTime]]</f>
        <v>45751.670138888891</v>
      </c>
      <c r="AA335" s="7">
        <f>data[[#This Row],[OrderDateTime]] + 1</f>
        <v>45750.038888888892</v>
      </c>
      <c r="AB335" s="7" t="str">
        <f>IF(data[[#This Row],[DeliveryDateTime]] &lt;= data[[#This Row],[SLADue]], "On Time", "Late")</f>
        <v>Late</v>
      </c>
    </row>
    <row r="336" spans="1:28" x14ac:dyDescent="0.2">
      <c r="A336" t="s">
        <v>708</v>
      </c>
      <c r="B336" t="s">
        <v>19</v>
      </c>
      <c r="C336" t="s">
        <v>69</v>
      </c>
      <c r="D336" t="s">
        <v>70</v>
      </c>
      <c r="E336" s="5">
        <v>66.3</v>
      </c>
      <c r="F336" t="s">
        <v>43</v>
      </c>
      <c r="G336">
        <v>2</v>
      </c>
      <c r="H336" s="1">
        <v>45698</v>
      </c>
      <c r="I336" s="1" t="str">
        <f>TEXT(data[[#This Row],[OrderDate]],"mmm")</f>
        <v>Feb</v>
      </c>
      <c r="J336" s="6">
        <v>0.59097222222222223</v>
      </c>
      <c r="K336" s="6" t="str">
        <f>TEXT(data[[#This Row],[OrderTime]],"h")</f>
        <v>14</v>
      </c>
      <c r="L336" s="1">
        <v>45698</v>
      </c>
      <c r="M336" s="6">
        <v>0.71597222222222223</v>
      </c>
      <c r="N336" t="s">
        <v>103</v>
      </c>
      <c r="O336" t="s">
        <v>709</v>
      </c>
      <c r="P336" t="s">
        <v>77</v>
      </c>
      <c r="Q336" t="s">
        <v>26</v>
      </c>
      <c r="R336" t="s">
        <v>37</v>
      </c>
      <c r="S336" t="s">
        <v>47</v>
      </c>
      <c r="T336" t="s">
        <v>29</v>
      </c>
      <c r="U336" t="s">
        <v>39</v>
      </c>
      <c r="V336" s="5">
        <f>data[[#This Row],[PriceUSD]]*data[[#This Row],[Quantity]]</f>
        <v>132.6</v>
      </c>
      <c r="W336" s="7">
        <f>data[[#This Row],[OrderDate]] + TIME(VALUE(LEFT(data[[#This Row],[OrderTime]],2)), VALUE(RIGHT(data[[#This Row],[OrderTime]],2)), 0)</f>
        <v>45698.015277777777</v>
      </c>
      <c r="X336" s="7">
        <f>_xlfn.MINIFS(data[OrderDateTime], data[CustomerName], data[[#This Row],[CustomerName]])</f>
        <v>45522.046527777777</v>
      </c>
      <c r="Y336" t="str">
        <f>IF(data[[#This Row],[OrderDateTime]]=data[[#This Row],[FirstOrderDateTime]], "New", "Returning")</f>
        <v>Returning</v>
      </c>
      <c r="Z336" s="7">
        <f>data[[#This Row],[DeliveryDate]] + data[[#This Row],[DeliveryTime]]</f>
        <v>45698.71597222222</v>
      </c>
      <c r="AA336" s="7">
        <f>data[[#This Row],[OrderDateTime]] + 1</f>
        <v>45699.015277777777</v>
      </c>
      <c r="AB336" s="7" t="str">
        <f>IF(data[[#This Row],[DeliveryDateTime]] &lt;= data[[#This Row],[SLADue]], "On Time", "Late")</f>
        <v>On Time</v>
      </c>
    </row>
    <row r="337" spans="1:28" x14ac:dyDescent="0.2">
      <c r="A337" t="s">
        <v>710</v>
      </c>
      <c r="B337" t="s">
        <v>19</v>
      </c>
      <c r="C337" t="s">
        <v>126</v>
      </c>
      <c r="D337" t="s">
        <v>127</v>
      </c>
      <c r="E337" s="5">
        <v>23.69</v>
      </c>
      <c r="F337" t="s">
        <v>56</v>
      </c>
      <c r="G337">
        <v>1</v>
      </c>
      <c r="H337" s="1">
        <v>45587</v>
      </c>
      <c r="I337" s="1" t="str">
        <f>TEXT(data[[#This Row],[OrderDate]],"mmm")</f>
        <v>Oct</v>
      </c>
      <c r="J337" s="6">
        <v>0.38333333333333336</v>
      </c>
      <c r="K337" s="6" t="str">
        <f>TEXT(data[[#This Row],[OrderTime]],"h")</f>
        <v>9</v>
      </c>
      <c r="L337" s="1">
        <v>45587</v>
      </c>
      <c r="M337" s="6">
        <v>0.5083333333333333</v>
      </c>
      <c r="N337" t="s">
        <v>75</v>
      </c>
      <c r="O337" t="s">
        <v>711</v>
      </c>
      <c r="P337" t="s">
        <v>77</v>
      </c>
      <c r="Q337" t="s">
        <v>53</v>
      </c>
      <c r="R337" t="s">
        <v>129</v>
      </c>
      <c r="S337" t="s">
        <v>47</v>
      </c>
      <c r="T337" t="s">
        <v>38</v>
      </c>
      <c r="U337" t="s">
        <v>30</v>
      </c>
      <c r="V337" s="5">
        <f>data[[#This Row],[PriceUSD]]*data[[#This Row],[Quantity]]</f>
        <v>23.69</v>
      </c>
      <c r="W337" s="7">
        <f>data[[#This Row],[OrderDate]] + TIME(VALUE(LEFT(data[[#This Row],[OrderTime]],2)), VALUE(RIGHT(data[[#This Row],[OrderTime]],2)), 0)</f>
        <v>45587.022916666669</v>
      </c>
      <c r="X337" s="7">
        <f>_xlfn.MINIFS(data[OrderDateTime], data[CustomerName], data[[#This Row],[CustomerName]])</f>
        <v>45532.046527777777</v>
      </c>
      <c r="Y337" t="str">
        <f>IF(data[[#This Row],[OrderDateTime]]=data[[#This Row],[FirstOrderDateTime]], "New", "Returning")</f>
        <v>Returning</v>
      </c>
      <c r="Z337" s="7">
        <f>data[[#This Row],[DeliveryDate]] + data[[#This Row],[DeliveryTime]]</f>
        <v>45587.508333333331</v>
      </c>
      <c r="AA337" s="7">
        <f>data[[#This Row],[OrderDateTime]] + 1</f>
        <v>45588.022916666669</v>
      </c>
      <c r="AB337" s="7" t="str">
        <f>IF(data[[#This Row],[DeliveryDateTime]] &lt;= data[[#This Row],[SLADue]], "On Time", "Late")</f>
        <v>On Time</v>
      </c>
    </row>
    <row r="338" spans="1:28" x14ac:dyDescent="0.2">
      <c r="A338" t="s">
        <v>712</v>
      </c>
      <c r="B338" t="s">
        <v>19</v>
      </c>
      <c r="C338" t="s">
        <v>126</v>
      </c>
      <c r="D338" t="s">
        <v>127</v>
      </c>
      <c r="E338" s="5">
        <v>25.79</v>
      </c>
      <c r="F338" t="s">
        <v>56</v>
      </c>
      <c r="G338">
        <v>1</v>
      </c>
      <c r="H338" s="1">
        <v>45633</v>
      </c>
      <c r="I338" s="1" t="str">
        <f>TEXT(data[[#This Row],[OrderDate]],"mmm")</f>
        <v>Dec</v>
      </c>
      <c r="J338" s="6">
        <v>0.83263888888888893</v>
      </c>
      <c r="K338" s="6" t="str">
        <f>TEXT(data[[#This Row],[OrderTime]],"h")</f>
        <v>19</v>
      </c>
      <c r="L338" s="1">
        <v>45634</v>
      </c>
      <c r="M338" s="6">
        <v>0.87430555555555556</v>
      </c>
      <c r="N338" t="s">
        <v>292</v>
      </c>
      <c r="O338" t="s">
        <v>642</v>
      </c>
      <c r="P338" t="s">
        <v>77</v>
      </c>
      <c r="Q338" t="s">
        <v>53</v>
      </c>
      <c r="R338" t="s">
        <v>129</v>
      </c>
      <c r="S338" t="s">
        <v>28</v>
      </c>
      <c r="T338" t="s">
        <v>29</v>
      </c>
      <c r="U338" t="s">
        <v>39</v>
      </c>
      <c r="V338" s="5">
        <f>data[[#This Row],[PriceUSD]]*data[[#This Row],[Quantity]]</f>
        <v>25.79</v>
      </c>
      <c r="W338" s="7">
        <f>data[[#This Row],[OrderDate]] + TIME(VALUE(LEFT(data[[#This Row],[OrderTime]],2)), VALUE(RIGHT(data[[#This Row],[OrderTime]],2)), 0)</f>
        <v>45633.061805555553</v>
      </c>
      <c r="X338" s="7">
        <f>_xlfn.MINIFS(data[OrderDateTime], data[CustomerName], data[[#This Row],[CustomerName]])</f>
        <v>45507.038888888892</v>
      </c>
      <c r="Y338" t="str">
        <f>IF(data[[#This Row],[OrderDateTime]]=data[[#This Row],[FirstOrderDateTime]], "New", "Returning")</f>
        <v>Returning</v>
      </c>
      <c r="Z338" s="7">
        <f>data[[#This Row],[DeliveryDate]] + data[[#This Row],[DeliveryTime]]</f>
        <v>45634.874305555553</v>
      </c>
      <c r="AA338" s="7">
        <f>data[[#This Row],[OrderDateTime]] + 1</f>
        <v>45634.061805555553</v>
      </c>
      <c r="AB338" s="7" t="str">
        <f>IF(data[[#This Row],[DeliveryDateTime]] &lt;= data[[#This Row],[SLADue]], "On Time", "Late")</f>
        <v>Late</v>
      </c>
    </row>
    <row r="339" spans="1:28" x14ac:dyDescent="0.2">
      <c r="A339" t="s">
        <v>713</v>
      </c>
      <c r="B339" t="s">
        <v>19</v>
      </c>
      <c r="C339" t="s">
        <v>117</v>
      </c>
      <c r="D339" t="s">
        <v>118</v>
      </c>
      <c r="E339" s="5">
        <v>80.23</v>
      </c>
      <c r="F339" t="s">
        <v>94</v>
      </c>
      <c r="G339">
        <v>3</v>
      </c>
      <c r="H339" s="1">
        <v>45829</v>
      </c>
      <c r="I339" s="1" t="str">
        <f>TEXT(data[[#This Row],[OrderDate]],"mmm")</f>
        <v>Jun</v>
      </c>
      <c r="J339" s="6">
        <v>0.60833333333333328</v>
      </c>
      <c r="K339" s="6" t="str">
        <f>TEXT(data[[#This Row],[OrderTime]],"h")</f>
        <v>14</v>
      </c>
      <c r="L339" s="1">
        <v>45830</v>
      </c>
      <c r="M339" s="6">
        <v>0.85833333333333328</v>
      </c>
      <c r="N339" t="s">
        <v>139</v>
      </c>
      <c r="O339" t="s">
        <v>554</v>
      </c>
      <c r="P339" t="s">
        <v>36</v>
      </c>
      <c r="Q339" t="s">
        <v>53</v>
      </c>
      <c r="R339" t="s">
        <v>66</v>
      </c>
      <c r="S339" t="s">
        <v>28</v>
      </c>
      <c r="T339" t="s">
        <v>38</v>
      </c>
      <c r="U339" t="s">
        <v>30</v>
      </c>
      <c r="V339" s="5">
        <f>data[[#This Row],[PriceUSD]]*data[[#This Row],[Quantity]]</f>
        <v>240.69</v>
      </c>
      <c r="W339" s="7">
        <f>data[[#This Row],[OrderDate]] + TIME(VALUE(LEFT(data[[#This Row],[OrderTime]],2)), VALUE(RIGHT(data[[#This Row],[OrderTime]],2)), 0)</f>
        <v>45829.022916666669</v>
      </c>
      <c r="X339" s="7">
        <f>_xlfn.MINIFS(data[OrderDateTime], data[CustomerName], data[[#This Row],[CustomerName]])</f>
        <v>45534.052083333336</v>
      </c>
      <c r="Y339" t="str">
        <f>IF(data[[#This Row],[OrderDateTime]]=data[[#This Row],[FirstOrderDateTime]], "New", "Returning")</f>
        <v>Returning</v>
      </c>
      <c r="Z339" s="7">
        <f>data[[#This Row],[DeliveryDate]] + data[[#This Row],[DeliveryTime]]</f>
        <v>45830.85833333333</v>
      </c>
      <c r="AA339" s="7">
        <f>data[[#This Row],[OrderDateTime]] + 1</f>
        <v>45830.022916666669</v>
      </c>
      <c r="AB339" s="7" t="str">
        <f>IF(data[[#This Row],[DeliveryDateTime]] &lt;= data[[#This Row],[SLADue]], "On Time", "Late")</f>
        <v>Late</v>
      </c>
    </row>
    <row r="340" spans="1:28" x14ac:dyDescent="0.2">
      <c r="A340" t="s">
        <v>714</v>
      </c>
      <c r="B340" t="s">
        <v>19</v>
      </c>
      <c r="C340" t="s">
        <v>41</v>
      </c>
      <c r="D340" t="s">
        <v>42</v>
      </c>
      <c r="E340" s="5">
        <v>35.51</v>
      </c>
      <c r="F340" t="s">
        <v>119</v>
      </c>
      <c r="G340">
        <v>1</v>
      </c>
      <c r="H340" s="1">
        <v>45651</v>
      </c>
      <c r="I340" s="1" t="str">
        <f>TEXT(data[[#This Row],[OrderDate]],"mmm")</f>
        <v>Dec</v>
      </c>
      <c r="J340" s="6">
        <v>0.70347222222222228</v>
      </c>
      <c r="K340" s="6" t="str">
        <f>TEXT(data[[#This Row],[OrderTime]],"h")</f>
        <v>16</v>
      </c>
      <c r="L340" s="1">
        <v>45653</v>
      </c>
      <c r="M340" s="6">
        <v>0.91180555555555554</v>
      </c>
      <c r="N340" t="s">
        <v>23</v>
      </c>
      <c r="O340" t="s">
        <v>715</v>
      </c>
      <c r="P340" t="s">
        <v>25</v>
      </c>
      <c r="Q340" t="s">
        <v>26</v>
      </c>
      <c r="R340" t="s">
        <v>46</v>
      </c>
      <c r="S340" t="s">
        <v>105</v>
      </c>
      <c r="T340" t="s">
        <v>136</v>
      </c>
      <c r="U340" t="s">
        <v>30</v>
      </c>
      <c r="V340" s="5">
        <f>data[[#This Row],[PriceUSD]]*data[[#This Row],[Quantity]]</f>
        <v>35.51</v>
      </c>
      <c r="W340" s="7">
        <f>data[[#This Row],[OrderDate]] + TIME(VALUE(LEFT(data[[#This Row],[OrderTime]],2)), VALUE(RIGHT(data[[#This Row],[OrderTime]],2)), 0)</f>
        <v>45651.015277777777</v>
      </c>
      <c r="X340" s="7">
        <f>_xlfn.MINIFS(data[OrderDateTime], data[CustomerName], data[[#This Row],[CustomerName]])</f>
        <v>45554.054166666669</v>
      </c>
      <c r="Y340" t="str">
        <f>IF(data[[#This Row],[OrderDateTime]]=data[[#This Row],[FirstOrderDateTime]], "New", "Returning")</f>
        <v>Returning</v>
      </c>
      <c r="Z340" s="7">
        <f>data[[#This Row],[DeliveryDate]] + data[[#This Row],[DeliveryTime]]</f>
        <v>45653.911805555559</v>
      </c>
      <c r="AA340" s="7">
        <f>data[[#This Row],[OrderDateTime]] + 1</f>
        <v>45652.015277777777</v>
      </c>
      <c r="AB340" s="7" t="str">
        <f>IF(data[[#This Row],[DeliveryDateTime]] &lt;= data[[#This Row],[SLADue]], "On Time", "Late")</f>
        <v>Late</v>
      </c>
    </row>
    <row r="341" spans="1:28" x14ac:dyDescent="0.2">
      <c r="A341" t="s">
        <v>716</v>
      </c>
      <c r="B341" t="s">
        <v>19</v>
      </c>
      <c r="C341" t="s">
        <v>290</v>
      </c>
      <c r="D341" t="s">
        <v>291</v>
      </c>
      <c r="E341" s="5">
        <v>76.39</v>
      </c>
      <c r="F341" t="s">
        <v>22</v>
      </c>
      <c r="G341">
        <v>3</v>
      </c>
      <c r="H341" s="1">
        <v>45709</v>
      </c>
      <c r="I341" s="1" t="str">
        <f>TEXT(data[[#This Row],[OrderDate]],"mmm")</f>
        <v>Feb</v>
      </c>
      <c r="J341" s="6">
        <v>0.46319444444444446</v>
      </c>
      <c r="K341" s="6" t="str">
        <f>TEXT(data[[#This Row],[OrderTime]],"h")</f>
        <v>11</v>
      </c>
      <c r="L341" s="1">
        <v>45709</v>
      </c>
      <c r="M341" s="6">
        <v>0.71319444444444446</v>
      </c>
      <c r="N341" t="s">
        <v>98</v>
      </c>
      <c r="O341" t="s">
        <v>344</v>
      </c>
      <c r="P341" t="s">
        <v>77</v>
      </c>
      <c r="Q341" t="s">
        <v>53</v>
      </c>
      <c r="R341" t="s">
        <v>294</v>
      </c>
      <c r="S341" t="s">
        <v>47</v>
      </c>
      <c r="T341" t="s">
        <v>29</v>
      </c>
      <c r="U341" t="s">
        <v>39</v>
      </c>
      <c r="V341" s="5">
        <f>data[[#This Row],[PriceUSD]]*data[[#This Row],[Quantity]]</f>
        <v>229.17000000000002</v>
      </c>
      <c r="W341" s="7">
        <f>data[[#This Row],[OrderDate]] + TIME(VALUE(LEFT(data[[#This Row],[OrderTime]],2)), VALUE(RIGHT(data[[#This Row],[OrderTime]],2)), 0)</f>
        <v>45709.030555555553</v>
      </c>
      <c r="X341" s="7">
        <f>_xlfn.MINIFS(data[OrderDateTime], data[CustomerName], data[[#This Row],[CustomerName]])</f>
        <v>45520.015277777777</v>
      </c>
      <c r="Y341" t="str">
        <f>IF(data[[#This Row],[OrderDateTime]]=data[[#This Row],[FirstOrderDateTime]], "New", "Returning")</f>
        <v>Returning</v>
      </c>
      <c r="Z341" s="7">
        <f>data[[#This Row],[DeliveryDate]] + data[[#This Row],[DeliveryTime]]</f>
        <v>45709.713194444441</v>
      </c>
      <c r="AA341" s="7">
        <f>data[[#This Row],[OrderDateTime]] + 1</f>
        <v>45710.030555555553</v>
      </c>
      <c r="AB341" s="7" t="str">
        <f>IF(data[[#This Row],[DeliveryDateTime]] &lt;= data[[#This Row],[SLADue]], "On Time", "Late")</f>
        <v>On Time</v>
      </c>
    </row>
    <row r="342" spans="1:28" x14ac:dyDescent="0.2">
      <c r="A342" t="s">
        <v>717</v>
      </c>
      <c r="B342" t="s">
        <v>19</v>
      </c>
      <c r="C342" t="s">
        <v>41</v>
      </c>
      <c r="D342" t="s">
        <v>42</v>
      </c>
      <c r="E342" s="5">
        <v>32.74</v>
      </c>
      <c r="F342" t="s">
        <v>43</v>
      </c>
      <c r="G342">
        <v>1</v>
      </c>
      <c r="H342" s="1">
        <v>45561</v>
      </c>
      <c r="I342" s="1" t="str">
        <f>TEXT(data[[#This Row],[OrderDate]],"mmm")</f>
        <v>Sep</v>
      </c>
      <c r="J342" s="6">
        <v>0.75416666666666665</v>
      </c>
      <c r="K342" s="6" t="str">
        <f>TEXT(data[[#This Row],[OrderTime]],"h")</f>
        <v>18</v>
      </c>
      <c r="L342" s="1">
        <v>45562</v>
      </c>
      <c r="M342" s="6">
        <v>0.75416666666666665</v>
      </c>
      <c r="N342" t="s">
        <v>112</v>
      </c>
      <c r="O342" t="s">
        <v>296</v>
      </c>
      <c r="P342" t="s">
        <v>36</v>
      </c>
      <c r="Q342" t="s">
        <v>26</v>
      </c>
      <c r="R342" t="s">
        <v>46</v>
      </c>
      <c r="S342" t="s">
        <v>28</v>
      </c>
      <c r="T342" t="s">
        <v>115</v>
      </c>
      <c r="U342" t="s">
        <v>39</v>
      </c>
      <c r="V342" s="5">
        <f>data[[#This Row],[PriceUSD]]*data[[#This Row],[Quantity]]</f>
        <v>32.74</v>
      </c>
      <c r="W342" s="7">
        <f>data[[#This Row],[OrderDate]] + TIME(VALUE(LEFT(data[[#This Row],[OrderTime]],2)), VALUE(RIGHT(data[[#This Row],[OrderTime]],2)), 0)</f>
        <v>45561.046527777777</v>
      </c>
      <c r="X342" s="7">
        <f>_xlfn.MINIFS(data[OrderDateTime], data[CustomerName], data[[#This Row],[CustomerName]])</f>
        <v>45511.017361111109</v>
      </c>
      <c r="Y342" t="str">
        <f>IF(data[[#This Row],[OrderDateTime]]=data[[#This Row],[FirstOrderDateTime]], "New", "Returning")</f>
        <v>Returning</v>
      </c>
      <c r="Z342" s="7">
        <f>data[[#This Row],[DeliveryDate]] + data[[#This Row],[DeliveryTime]]</f>
        <v>45562.754166666666</v>
      </c>
      <c r="AA342" s="7">
        <f>data[[#This Row],[OrderDateTime]] + 1</f>
        <v>45562.046527777777</v>
      </c>
      <c r="AB342" s="7" t="str">
        <f>IF(data[[#This Row],[DeliveryDateTime]] &lt;= data[[#This Row],[SLADue]], "On Time", "Late")</f>
        <v>Late</v>
      </c>
    </row>
    <row r="343" spans="1:28" x14ac:dyDescent="0.2">
      <c r="A343" t="s">
        <v>718</v>
      </c>
      <c r="B343" t="s">
        <v>19</v>
      </c>
      <c r="C343" t="s">
        <v>79</v>
      </c>
      <c r="D343" t="s">
        <v>80</v>
      </c>
      <c r="E343" s="5">
        <v>28.4</v>
      </c>
      <c r="F343" t="s">
        <v>81</v>
      </c>
      <c r="G343">
        <v>2</v>
      </c>
      <c r="H343" s="1">
        <v>45736</v>
      </c>
      <c r="I343" s="1" t="str">
        <f>TEXT(data[[#This Row],[OrderDate]],"mmm")</f>
        <v>Mar</v>
      </c>
      <c r="J343" s="6">
        <v>0.84791666666666665</v>
      </c>
      <c r="K343" s="6" t="str">
        <f>TEXT(data[[#This Row],[OrderTime]],"h")</f>
        <v>20</v>
      </c>
      <c r="L343" s="1">
        <v>45738</v>
      </c>
      <c r="M343" s="6">
        <v>0.65277777777777779</v>
      </c>
      <c r="N343" t="s">
        <v>95</v>
      </c>
      <c r="O343" t="s">
        <v>719</v>
      </c>
      <c r="P343" t="s">
        <v>25</v>
      </c>
      <c r="Q343" t="s">
        <v>26</v>
      </c>
      <c r="R343" t="s">
        <v>83</v>
      </c>
      <c r="S343" t="s">
        <v>105</v>
      </c>
      <c r="T343" t="s">
        <v>38</v>
      </c>
      <c r="U343" t="s">
        <v>30</v>
      </c>
      <c r="V343" s="5">
        <f>data[[#This Row],[PriceUSD]]*data[[#This Row],[Quantity]]</f>
        <v>56.8</v>
      </c>
      <c r="W343" s="7">
        <f>data[[#This Row],[OrderDate]] + TIME(VALUE(LEFT(data[[#This Row],[OrderTime]],2)), VALUE(RIGHT(data[[#This Row],[OrderTime]],2)), 0)</f>
        <v>45736.046527777777</v>
      </c>
      <c r="X343" s="7">
        <f>_xlfn.MINIFS(data[OrderDateTime], data[CustomerName], data[[#This Row],[CustomerName]])</f>
        <v>45519.015277777777</v>
      </c>
      <c r="Y343" t="str">
        <f>IF(data[[#This Row],[OrderDateTime]]=data[[#This Row],[FirstOrderDateTime]], "New", "Returning")</f>
        <v>Returning</v>
      </c>
      <c r="Z343" s="7">
        <f>data[[#This Row],[DeliveryDate]] + data[[#This Row],[DeliveryTime]]</f>
        <v>45738.652777777781</v>
      </c>
      <c r="AA343" s="7">
        <f>data[[#This Row],[OrderDateTime]] + 1</f>
        <v>45737.046527777777</v>
      </c>
      <c r="AB343" s="7" t="str">
        <f>IF(data[[#This Row],[DeliveryDateTime]] &lt;= data[[#This Row],[SLADue]], "On Time", "Late")</f>
        <v>Late</v>
      </c>
    </row>
    <row r="344" spans="1:28" x14ac:dyDescent="0.2">
      <c r="A344" t="s">
        <v>720</v>
      </c>
      <c r="B344" t="s">
        <v>19</v>
      </c>
      <c r="C344" t="s">
        <v>85</v>
      </c>
      <c r="D344" t="s">
        <v>86</v>
      </c>
      <c r="E344" s="5">
        <v>52.36</v>
      </c>
      <c r="F344" t="s">
        <v>87</v>
      </c>
      <c r="G344">
        <v>1</v>
      </c>
      <c r="H344" s="1">
        <v>45551</v>
      </c>
      <c r="I344" s="1" t="str">
        <f>TEXT(data[[#This Row],[OrderDate]],"mmm")</f>
        <v>Sep</v>
      </c>
      <c r="J344" s="6">
        <v>0.4236111111111111</v>
      </c>
      <c r="K344" s="6" t="str">
        <f>TEXT(data[[#This Row],[OrderTime]],"h")</f>
        <v>10</v>
      </c>
      <c r="L344" s="1">
        <v>45551</v>
      </c>
      <c r="M344" s="6">
        <v>0.63194444444444442</v>
      </c>
      <c r="N344" t="s">
        <v>310</v>
      </c>
      <c r="O344" t="s">
        <v>184</v>
      </c>
      <c r="P344" t="s">
        <v>180</v>
      </c>
      <c r="Q344" t="s">
        <v>26</v>
      </c>
      <c r="R344" t="s">
        <v>90</v>
      </c>
      <c r="S344" t="s">
        <v>47</v>
      </c>
      <c r="T344" t="s">
        <v>38</v>
      </c>
      <c r="U344" t="s">
        <v>39</v>
      </c>
      <c r="V344" s="5">
        <f>data[[#This Row],[PriceUSD]]*data[[#This Row],[Quantity]]</f>
        <v>52.36</v>
      </c>
      <c r="W344" s="7">
        <f>data[[#This Row],[OrderDate]] + TIME(VALUE(LEFT(data[[#This Row],[OrderTime]],2)), VALUE(RIGHT(data[[#This Row],[OrderTime]],2)), 0)</f>
        <v>45551.007638888892</v>
      </c>
      <c r="X344" s="7">
        <f>_xlfn.MINIFS(data[OrderDateTime], data[CustomerName], data[[#This Row],[CustomerName]])</f>
        <v>45515.054166666669</v>
      </c>
      <c r="Y344" t="str">
        <f>IF(data[[#This Row],[OrderDateTime]]=data[[#This Row],[FirstOrderDateTime]], "New", "Returning")</f>
        <v>Returning</v>
      </c>
      <c r="Z344" s="7">
        <f>data[[#This Row],[DeliveryDate]] + data[[#This Row],[DeliveryTime]]</f>
        <v>45551.631944444445</v>
      </c>
      <c r="AA344" s="7">
        <f>data[[#This Row],[OrderDateTime]] + 1</f>
        <v>45552.007638888892</v>
      </c>
      <c r="AB344" s="7" t="str">
        <f>IF(data[[#This Row],[DeliveryDateTime]] &lt;= data[[#This Row],[SLADue]], "On Time", "Late")</f>
        <v>On Time</v>
      </c>
    </row>
    <row r="345" spans="1:28" x14ac:dyDescent="0.2">
      <c r="A345" t="s">
        <v>721</v>
      </c>
      <c r="B345" t="s">
        <v>19</v>
      </c>
      <c r="C345" t="s">
        <v>41</v>
      </c>
      <c r="D345" t="s">
        <v>42</v>
      </c>
      <c r="E345" s="5">
        <v>29.05</v>
      </c>
      <c r="F345" t="s">
        <v>51</v>
      </c>
      <c r="G345">
        <v>1</v>
      </c>
      <c r="H345" s="1">
        <v>45636</v>
      </c>
      <c r="I345" s="1" t="str">
        <f>TEXT(data[[#This Row],[OrderDate]],"mmm")</f>
        <v>Dec</v>
      </c>
      <c r="J345" s="6">
        <v>0.5854166666666667</v>
      </c>
      <c r="K345" s="6" t="str">
        <f>TEXT(data[[#This Row],[OrderTime]],"h")</f>
        <v>14</v>
      </c>
      <c r="L345" s="1">
        <v>45636</v>
      </c>
      <c r="M345" s="6">
        <v>0.8354166666666667</v>
      </c>
      <c r="N345" t="s">
        <v>434</v>
      </c>
      <c r="O345" t="s">
        <v>369</v>
      </c>
      <c r="P345" t="s">
        <v>234</v>
      </c>
      <c r="Q345" t="s">
        <v>26</v>
      </c>
      <c r="R345" t="s">
        <v>46</v>
      </c>
      <c r="S345" t="s">
        <v>47</v>
      </c>
      <c r="T345" t="s">
        <v>38</v>
      </c>
      <c r="U345" t="s">
        <v>30</v>
      </c>
      <c r="V345" s="5">
        <f>data[[#This Row],[PriceUSD]]*data[[#This Row],[Quantity]]</f>
        <v>29.05</v>
      </c>
      <c r="W345" s="7">
        <f>data[[#This Row],[OrderDate]] + TIME(VALUE(LEFT(data[[#This Row],[OrderTime]],2)), VALUE(RIGHT(data[[#This Row],[OrderTime]],2)), 0)</f>
        <v>45636.046527777777</v>
      </c>
      <c r="X345" s="7">
        <f>_xlfn.MINIFS(data[OrderDateTime], data[CustomerName], data[[#This Row],[CustomerName]])</f>
        <v>45508.046527777777</v>
      </c>
      <c r="Y345" t="str">
        <f>IF(data[[#This Row],[OrderDateTime]]=data[[#This Row],[FirstOrderDateTime]], "New", "Returning")</f>
        <v>Returning</v>
      </c>
      <c r="Z345" s="7">
        <f>data[[#This Row],[DeliveryDate]] + data[[#This Row],[DeliveryTime]]</f>
        <v>45636.835416666669</v>
      </c>
      <c r="AA345" s="7">
        <f>data[[#This Row],[OrderDateTime]] + 1</f>
        <v>45637.046527777777</v>
      </c>
      <c r="AB345" s="7" t="str">
        <f>IF(data[[#This Row],[DeliveryDateTime]] &lt;= data[[#This Row],[SLADue]], "On Time", "Late")</f>
        <v>On Time</v>
      </c>
    </row>
    <row r="346" spans="1:28" x14ac:dyDescent="0.2">
      <c r="A346" t="s">
        <v>722</v>
      </c>
      <c r="B346" t="s">
        <v>19</v>
      </c>
      <c r="C346" t="s">
        <v>41</v>
      </c>
      <c r="D346" t="s">
        <v>42</v>
      </c>
      <c r="E346" s="5">
        <v>33.53</v>
      </c>
      <c r="F346" t="s">
        <v>51</v>
      </c>
      <c r="G346">
        <v>1</v>
      </c>
      <c r="H346" s="1">
        <v>45799</v>
      </c>
      <c r="I346" s="1" t="str">
        <f>TEXT(data[[#This Row],[OrderDate]],"mmm")</f>
        <v>May</v>
      </c>
      <c r="J346" s="6">
        <v>0.7319444444444444</v>
      </c>
      <c r="K346" s="6" t="str">
        <f>TEXT(data[[#This Row],[OrderTime]],"h")</f>
        <v>17</v>
      </c>
      <c r="L346" s="1">
        <v>45800</v>
      </c>
      <c r="M346" s="6">
        <v>0.79583333333333328</v>
      </c>
      <c r="N346" t="s">
        <v>139</v>
      </c>
      <c r="O346" t="s">
        <v>723</v>
      </c>
      <c r="P346" t="s">
        <v>36</v>
      </c>
      <c r="Q346" t="s">
        <v>26</v>
      </c>
      <c r="R346" t="s">
        <v>46</v>
      </c>
      <c r="S346" t="s">
        <v>28</v>
      </c>
      <c r="T346" t="s">
        <v>38</v>
      </c>
      <c r="U346" t="s">
        <v>67</v>
      </c>
      <c r="V346" s="5">
        <f>data[[#This Row],[PriceUSD]]*data[[#This Row],[Quantity]]</f>
        <v>33.53</v>
      </c>
      <c r="W346" s="7">
        <f>data[[#This Row],[OrderDate]] + TIME(VALUE(LEFT(data[[#This Row],[OrderTime]],2)), VALUE(RIGHT(data[[#This Row],[OrderTime]],2)), 0)</f>
        <v>45799.030555555553</v>
      </c>
      <c r="X346" s="7">
        <f>_xlfn.MINIFS(data[OrderDateTime], data[CustomerName], data[[#This Row],[CustomerName]])</f>
        <v>45535.052083333336</v>
      </c>
      <c r="Y346" t="str">
        <f>IF(data[[#This Row],[OrderDateTime]]=data[[#This Row],[FirstOrderDateTime]], "New", "Returning")</f>
        <v>Returning</v>
      </c>
      <c r="Z346" s="7">
        <f>data[[#This Row],[DeliveryDate]] + data[[#This Row],[DeliveryTime]]</f>
        <v>45800.79583333333</v>
      </c>
      <c r="AA346" s="7">
        <f>data[[#This Row],[OrderDateTime]] + 1</f>
        <v>45800.030555555553</v>
      </c>
      <c r="AB346" s="7" t="str">
        <f>IF(data[[#This Row],[DeliveryDateTime]] &lt;= data[[#This Row],[SLADue]], "On Time", "Late")</f>
        <v>Late</v>
      </c>
    </row>
    <row r="347" spans="1:28" x14ac:dyDescent="0.2">
      <c r="A347" t="s">
        <v>724</v>
      </c>
      <c r="B347" t="s">
        <v>19</v>
      </c>
      <c r="C347" t="s">
        <v>101</v>
      </c>
      <c r="D347" t="s">
        <v>102</v>
      </c>
      <c r="E347" s="5">
        <v>27.61</v>
      </c>
      <c r="F347" t="s">
        <v>63</v>
      </c>
      <c r="G347">
        <v>1</v>
      </c>
      <c r="H347" s="1">
        <v>45744</v>
      </c>
      <c r="I347" s="1" t="str">
        <f>TEXT(data[[#This Row],[OrderDate]],"mmm")</f>
        <v>Mar</v>
      </c>
      <c r="J347" s="6">
        <v>0.43263888888888891</v>
      </c>
      <c r="K347" s="6" t="str">
        <f>TEXT(data[[#This Row],[OrderTime]],"h")</f>
        <v>10</v>
      </c>
      <c r="L347" s="1">
        <v>45744</v>
      </c>
      <c r="M347" s="6">
        <v>0.68263888888888891</v>
      </c>
      <c r="N347" t="s">
        <v>75</v>
      </c>
      <c r="O347" t="s">
        <v>635</v>
      </c>
      <c r="P347" t="s">
        <v>77</v>
      </c>
      <c r="Q347" t="s">
        <v>53</v>
      </c>
      <c r="R347" t="s">
        <v>83</v>
      </c>
      <c r="S347" t="s">
        <v>47</v>
      </c>
      <c r="T347" t="s">
        <v>29</v>
      </c>
      <c r="U347" t="s">
        <v>30</v>
      </c>
      <c r="V347" s="5">
        <f>data[[#This Row],[PriceUSD]]*data[[#This Row],[Quantity]]</f>
        <v>27.61</v>
      </c>
      <c r="W347" s="7">
        <f>data[[#This Row],[OrderDate]] + TIME(VALUE(LEFT(data[[#This Row],[OrderTime]],2)), VALUE(RIGHT(data[[#This Row],[OrderTime]],2)), 0)</f>
        <v>45744.061805555553</v>
      </c>
      <c r="X347" s="7">
        <f>_xlfn.MINIFS(data[OrderDateTime], data[CustomerName], data[[#This Row],[CustomerName]])</f>
        <v>45558.017361111109</v>
      </c>
      <c r="Y347" t="str">
        <f>IF(data[[#This Row],[OrderDateTime]]=data[[#This Row],[FirstOrderDateTime]], "New", "Returning")</f>
        <v>Returning</v>
      </c>
      <c r="Z347" s="7">
        <f>data[[#This Row],[DeliveryDate]] + data[[#This Row],[DeliveryTime]]</f>
        <v>45744.682638888888</v>
      </c>
      <c r="AA347" s="7">
        <f>data[[#This Row],[OrderDateTime]] + 1</f>
        <v>45745.061805555553</v>
      </c>
      <c r="AB347" s="7" t="str">
        <f>IF(data[[#This Row],[DeliveryDateTime]] &lt;= data[[#This Row],[SLADue]], "On Time", "Late")</f>
        <v>On Time</v>
      </c>
    </row>
    <row r="348" spans="1:28" x14ac:dyDescent="0.2">
      <c r="A348" t="s">
        <v>725</v>
      </c>
      <c r="B348" t="s">
        <v>19</v>
      </c>
      <c r="C348" t="s">
        <v>391</v>
      </c>
      <c r="D348" t="s">
        <v>392</v>
      </c>
      <c r="E348" s="5">
        <v>18.22</v>
      </c>
      <c r="F348" t="s">
        <v>43</v>
      </c>
      <c r="G348">
        <v>1</v>
      </c>
      <c r="H348" s="1">
        <v>45545</v>
      </c>
      <c r="I348" s="1" t="str">
        <f>TEXT(data[[#This Row],[OrderDate]],"mmm")</f>
        <v>Sep</v>
      </c>
      <c r="J348" s="6">
        <v>0.53125</v>
      </c>
      <c r="K348" s="6" t="str">
        <f>TEXT(data[[#This Row],[OrderTime]],"h")</f>
        <v>12</v>
      </c>
      <c r="L348" s="1">
        <v>45545</v>
      </c>
      <c r="M348" s="6">
        <v>0.78125</v>
      </c>
      <c r="N348" t="s">
        <v>139</v>
      </c>
      <c r="O348" t="s">
        <v>726</v>
      </c>
      <c r="P348" t="s">
        <v>36</v>
      </c>
      <c r="Q348" t="s">
        <v>26</v>
      </c>
      <c r="R348" t="s">
        <v>394</v>
      </c>
      <c r="S348" t="s">
        <v>47</v>
      </c>
      <c r="T348" t="s">
        <v>29</v>
      </c>
      <c r="U348" t="s">
        <v>30</v>
      </c>
      <c r="V348" s="5">
        <f>data[[#This Row],[PriceUSD]]*data[[#This Row],[Quantity]]</f>
        <v>18.22</v>
      </c>
      <c r="W348" s="7">
        <f>data[[#This Row],[OrderDate]] + TIME(VALUE(LEFT(data[[#This Row],[OrderTime]],2)), VALUE(RIGHT(data[[#This Row],[OrderTime]],2)), 0)</f>
        <v>45545.017361111109</v>
      </c>
      <c r="X348" s="7">
        <f>_xlfn.MINIFS(data[OrderDateTime], data[CustomerName], data[[#This Row],[CustomerName]])</f>
        <v>45537.054166666669</v>
      </c>
      <c r="Y348" t="str">
        <f>IF(data[[#This Row],[OrderDateTime]]=data[[#This Row],[FirstOrderDateTime]], "New", "Returning")</f>
        <v>Returning</v>
      </c>
      <c r="Z348" s="7">
        <f>data[[#This Row],[DeliveryDate]] + data[[#This Row],[DeliveryTime]]</f>
        <v>45545.78125</v>
      </c>
      <c r="AA348" s="7">
        <f>data[[#This Row],[OrderDateTime]] + 1</f>
        <v>45546.017361111109</v>
      </c>
      <c r="AB348" s="7" t="str">
        <f>IF(data[[#This Row],[DeliveryDateTime]] &lt;= data[[#This Row],[SLADue]], "On Time", "Late")</f>
        <v>On Time</v>
      </c>
    </row>
    <row r="349" spans="1:28" x14ac:dyDescent="0.2">
      <c r="A349" t="s">
        <v>727</v>
      </c>
      <c r="B349" t="s">
        <v>19</v>
      </c>
      <c r="C349" t="s">
        <v>61</v>
      </c>
      <c r="D349" t="s">
        <v>62</v>
      </c>
      <c r="E349" s="5">
        <v>172.51</v>
      </c>
      <c r="F349" t="s">
        <v>63</v>
      </c>
      <c r="G349">
        <v>4</v>
      </c>
      <c r="H349" s="1">
        <v>45586</v>
      </c>
      <c r="I349" s="1" t="str">
        <f>TEXT(data[[#This Row],[OrderDate]],"mmm")</f>
        <v>Oct</v>
      </c>
      <c r="J349" s="6">
        <v>0.81736111111111109</v>
      </c>
      <c r="K349" s="6" t="str">
        <f>TEXT(data[[#This Row],[OrderTime]],"h")</f>
        <v>19</v>
      </c>
      <c r="L349" s="1">
        <v>45587</v>
      </c>
      <c r="M349" s="6">
        <v>0.85902777777777772</v>
      </c>
      <c r="N349" t="s">
        <v>170</v>
      </c>
      <c r="O349" t="s">
        <v>728</v>
      </c>
      <c r="P349" t="s">
        <v>36</v>
      </c>
      <c r="Q349" t="s">
        <v>53</v>
      </c>
      <c r="R349" t="s">
        <v>66</v>
      </c>
      <c r="S349" t="s">
        <v>28</v>
      </c>
      <c r="T349" t="s">
        <v>38</v>
      </c>
      <c r="U349" t="s">
        <v>39</v>
      </c>
      <c r="V349" s="5">
        <f>data[[#This Row],[PriceUSD]]*data[[#This Row],[Quantity]]</f>
        <v>690.04</v>
      </c>
      <c r="W349" s="7">
        <f>data[[#This Row],[OrderDate]] + TIME(VALUE(LEFT(data[[#This Row],[OrderTime]],2)), VALUE(RIGHT(data[[#This Row],[OrderTime]],2)), 0)</f>
        <v>45586.007638888892</v>
      </c>
      <c r="X349" s="7">
        <f>_xlfn.MINIFS(data[OrderDateTime], data[CustomerName], data[[#This Row],[CustomerName]])</f>
        <v>45512.046527777777</v>
      </c>
      <c r="Y349" t="str">
        <f>IF(data[[#This Row],[OrderDateTime]]=data[[#This Row],[FirstOrderDateTime]], "New", "Returning")</f>
        <v>Returning</v>
      </c>
      <c r="Z349" s="7">
        <f>data[[#This Row],[DeliveryDate]] + data[[#This Row],[DeliveryTime]]</f>
        <v>45587.859027777777</v>
      </c>
      <c r="AA349" s="7">
        <f>data[[#This Row],[OrderDateTime]] + 1</f>
        <v>45587.007638888892</v>
      </c>
      <c r="AB349" s="7" t="str">
        <f>IF(data[[#This Row],[DeliveryDateTime]] &lt;= data[[#This Row],[SLADue]], "On Time", "Late")</f>
        <v>Late</v>
      </c>
    </row>
    <row r="350" spans="1:28" x14ac:dyDescent="0.2">
      <c r="A350" t="s">
        <v>729</v>
      </c>
      <c r="B350" t="s">
        <v>19</v>
      </c>
      <c r="C350" t="s">
        <v>101</v>
      </c>
      <c r="D350" t="s">
        <v>102</v>
      </c>
      <c r="E350" s="5">
        <v>30.13</v>
      </c>
      <c r="F350" t="s">
        <v>63</v>
      </c>
      <c r="G350">
        <v>2</v>
      </c>
      <c r="H350" s="1">
        <v>45631</v>
      </c>
      <c r="I350" s="1" t="str">
        <f>TEXT(data[[#This Row],[OrderDate]],"mmm")</f>
        <v>Dec</v>
      </c>
      <c r="J350" s="6">
        <v>0.66111111111111109</v>
      </c>
      <c r="K350" s="6" t="str">
        <f>TEXT(data[[#This Row],[OrderTime]],"h")</f>
        <v>15</v>
      </c>
      <c r="L350" s="1">
        <v>45632</v>
      </c>
      <c r="M350" s="6">
        <v>0.86944444444444446</v>
      </c>
      <c r="N350" t="s">
        <v>183</v>
      </c>
      <c r="O350" t="s">
        <v>227</v>
      </c>
      <c r="P350" t="s">
        <v>180</v>
      </c>
      <c r="Q350" t="s">
        <v>26</v>
      </c>
      <c r="R350" t="s">
        <v>83</v>
      </c>
      <c r="S350" t="s">
        <v>28</v>
      </c>
      <c r="T350" t="s">
        <v>106</v>
      </c>
      <c r="U350" t="s">
        <v>30</v>
      </c>
      <c r="V350" s="5">
        <f>data[[#This Row],[PriceUSD]]*data[[#This Row],[Quantity]]</f>
        <v>60.26</v>
      </c>
      <c r="W350" s="7">
        <f>data[[#This Row],[OrderDate]] + TIME(VALUE(LEFT(data[[#This Row],[OrderTime]],2)), VALUE(RIGHT(data[[#This Row],[OrderTime]],2)), 0)</f>
        <v>45631.007638888892</v>
      </c>
      <c r="X350" s="7">
        <f>_xlfn.MINIFS(data[OrderDateTime], data[CustomerName], data[[#This Row],[CustomerName]])</f>
        <v>45535.059027777781</v>
      </c>
      <c r="Y350" t="str">
        <f>IF(data[[#This Row],[OrderDateTime]]=data[[#This Row],[FirstOrderDateTime]], "New", "Returning")</f>
        <v>Returning</v>
      </c>
      <c r="Z350" s="7">
        <f>data[[#This Row],[DeliveryDate]] + data[[#This Row],[DeliveryTime]]</f>
        <v>45632.869444444441</v>
      </c>
      <c r="AA350" s="7">
        <f>data[[#This Row],[OrderDateTime]] + 1</f>
        <v>45632.007638888892</v>
      </c>
      <c r="AB350" s="7" t="str">
        <f>IF(data[[#This Row],[DeliveryDateTime]] &lt;= data[[#This Row],[SLADue]], "On Time", "Late")</f>
        <v>Late</v>
      </c>
    </row>
    <row r="351" spans="1:28" x14ac:dyDescent="0.2">
      <c r="A351" t="s">
        <v>730</v>
      </c>
      <c r="B351" t="s">
        <v>19</v>
      </c>
      <c r="C351" t="s">
        <v>117</v>
      </c>
      <c r="D351" t="s">
        <v>118</v>
      </c>
      <c r="E351" s="5">
        <v>71.540000000000006</v>
      </c>
      <c r="F351" t="s">
        <v>182</v>
      </c>
      <c r="G351">
        <v>1</v>
      </c>
      <c r="H351" s="1">
        <v>45822</v>
      </c>
      <c r="I351" s="1" t="str">
        <f>TEXT(data[[#This Row],[OrderDate]],"mmm")</f>
        <v>Jun</v>
      </c>
      <c r="J351" s="6">
        <v>0.48402777777777778</v>
      </c>
      <c r="K351" s="6" t="str">
        <f>TEXT(data[[#This Row],[OrderTime]],"h")</f>
        <v>11</v>
      </c>
      <c r="L351" s="1">
        <v>45822</v>
      </c>
      <c r="M351" s="6">
        <v>0.69236111111111109</v>
      </c>
      <c r="N351" t="s">
        <v>103</v>
      </c>
      <c r="O351" t="s">
        <v>567</v>
      </c>
      <c r="P351" t="s">
        <v>77</v>
      </c>
      <c r="Q351" t="s">
        <v>53</v>
      </c>
      <c r="R351" t="s">
        <v>66</v>
      </c>
      <c r="S351" t="s">
        <v>47</v>
      </c>
      <c r="T351" t="s">
        <v>38</v>
      </c>
      <c r="U351" t="s">
        <v>30</v>
      </c>
      <c r="V351" s="5">
        <f>data[[#This Row],[PriceUSD]]*data[[#This Row],[Quantity]]</f>
        <v>71.540000000000006</v>
      </c>
      <c r="W351" s="7">
        <f>data[[#This Row],[OrderDate]] + TIME(VALUE(LEFT(data[[#This Row],[OrderTime]],2)), VALUE(RIGHT(data[[#This Row],[OrderTime]],2)), 0)</f>
        <v>45822.054166666669</v>
      </c>
      <c r="X351" s="7">
        <f>_xlfn.MINIFS(data[OrderDateTime], data[CustomerName], data[[#This Row],[CustomerName]])</f>
        <v>45515.022916666669</v>
      </c>
      <c r="Y351" t="str">
        <f>IF(data[[#This Row],[OrderDateTime]]=data[[#This Row],[FirstOrderDateTime]], "New", "Returning")</f>
        <v>Returning</v>
      </c>
      <c r="Z351" s="7">
        <f>data[[#This Row],[DeliveryDate]] + data[[#This Row],[DeliveryTime]]</f>
        <v>45822.692361111112</v>
      </c>
      <c r="AA351" s="7">
        <f>data[[#This Row],[OrderDateTime]] + 1</f>
        <v>45823.054166666669</v>
      </c>
      <c r="AB351" s="7" t="str">
        <f>IF(data[[#This Row],[DeliveryDateTime]] &lt;= data[[#This Row],[SLADue]], "On Time", "Late")</f>
        <v>On Time</v>
      </c>
    </row>
    <row r="352" spans="1:28" x14ac:dyDescent="0.2">
      <c r="A352" t="s">
        <v>731</v>
      </c>
      <c r="B352" t="s">
        <v>19</v>
      </c>
      <c r="C352" t="s">
        <v>41</v>
      </c>
      <c r="D352" t="s">
        <v>42</v>
      </c>
      <c r="E352" s="5">
        <v>32.479999999999997</v>
      </c>
      <c r="F352" t="s">
        <v>182</v>
      </c>
      <c r="G352">
        <v>1</v>
      </c>
      <c r="H352" s="1">
        <v>45860</v>
      </c>
      <c r="I352" s="1" t="str">
        <f>TEXT(data[[#This Row],[OrderDate]],"mmm")</f>
        <v>Jul</v>
      </c>
      <c r="J352" s="6">
        <v>0.74861111111111112</v>
      </c>
      <c r="K352" s="6" t="str">
        <f>TEXT(data[[#This Row],[OrderTime]],"h")</f>
        <v>17</v>
      </c>
      <c r="L352" s="1">
        <v>45862</v>
      </c>
      <c r="M352" s="6">
        <v>0.62083333333333335</v>
      </c>
      <c r="N352" t="s">
        <v>75</v>
      </c>
      <c r="O352" t="s">
        <v>176</v>
      </c>
      <c r="P352" t="s">
        <v>77</v>
      </c>
      <c r="Q352" t="s">
        <v>53</v>
      </c>
      <c r="R352" t="s">
        <v>46</v>
      </c>
      <c r="S352" t="s">
        <v>105</v>
      </c>
      <c r="T352" t="s">
        <v>136</v>
      </c>
      <c r="U352" t="s">
        <v>30</v>
      </c>
      <c r="V352" s="5">
        <f>data[[#This Row],[PriceUSD]]*data[[#This Row],[Quantity]]</f>
        <v>32.479999999999997</v>
      </c>
      <c r="W352" s="7">
        <f>data[[#This Row],[OrderDate]] + TIME(VALUE(LEFT(data[[#This Row],[OrderTime]],2)), VALUE(RIGHT(data[[#This Row],[OrderTime]],2)), 0)</f>
        <v>45860.007638888892</v>
      </c>
      <c r="X352" s="7">
        <f>_xlfn.MINIFS(data[OrderDateTime], data[CustomerName], data[[#This Row],[CustomerName]])</f>
        <v>45509.007638888892</v>
      </c>
      <c r="Y352" t="str">
        <f>IF(data[[#This Row],[OrderDateTime]]=data[[#This Row],[FirstOrderDateTime]], "New", "Returning")</f>
        <v>Returning</v>
      </c>
      <c r="Z352" s="7">
        <f>data[[#This Row],[DeliveryDate]] + data[[#This Row],[DeliveryTime]]</f>
        <v>45862.620833333334</v>
      </c>
      <c r="AA352" s="7">
        <f>data[[#This Row],[OrderDateTime]] + 1</f>
        <v>45861.007638888892</v>
      </c>
      <c r="AB352" s="7" t="str">
        <f>IF(data[[#This Row],[DeliveryDateTime]] &lt;= data[[#This Row],[SLADue]], "On Time", "Late")</f>
        <v>Late</v>
      </c>
    </row>
    <row r="353" spans="1:28" x14ac:dyDescent="0.2">
      <c r="A353" t="s">
        <v>732</v>
      </c>
      <c r="B353" t="s">
        <v>19</v>
      </c>
      <c r="C353" t="s">
        <v>110</v>
      </c>
      <c r="D353" t="s">
        <v>111</v>
      </c>
      <c r="E353" s="5">
        <v>12.47</v>
      </c>
      <c r="F353" t="s">
        <v>87</v>
      </c>
      <c r="G353">
        <v>1</v>
      </c>
      <c r="H353" s="1">
        <v>45839</v>
      </c>
      <c r="I353" s="1" t="str">
        <f>TEXT(data[[#This Row],[OrderDate]],"mmm")</f>
        <v>Jul</v>
      </c>
      <c r="J353" s="6">
        <v>0.45902777777777776</v>
      </c>
      <c r="K353" s="6" t="str">
        <f>TEXT(data[[#This Row],[OrderTime]],"h")</f>
        <v>11</v>
      </c>
      <c r="L353" s="1">
        <v>45839</v>
      </c>
      <c r="M353" s="6">
        <v>0.75069444444444444</v>
      </c>
      <c r="N353" t="s">
        <v>123</v>
      </c>
      <c r="O353" t="s">
        <v>541</v>
      </c>
      <c r="P353" t="s">
        <v>36</v>
      </c>
      <c r="Q353" t="s">
        <v>53</v>
      </c>
      <c r="R353" t="s">
        <v>114</v>
      </c>
      <c r="S353" t="s">
        <v>47</v>
      </c>
      <c r="T353" t="s">
        <v>59</v>
      </c>
      <c r="U353" t="s">
        <v>30</v>
      </c>
      <c r="V353" s="5">
        <f>data[[#This Row],[PriceUSD]]*data[[#This Row],[Quantity]]</f>
        <v>12.47</v>
      </c>
      <c r="W353" s="7">
        <f>data[[#This Row],[OrderDate]] + TIME(VALUE(LEFT(data[[#This Row],[OrderTime]],2)), VALUE(RIGHT(data[[#This Row],[OrderTime]],2)), 0)</f>
        <v>45839.054166666669</v>
      </c>
      <c r="X353" s="7">
        <f>_xlfn.MINIFS(data[OrderDateTime], data[CustomerName], data[[#This Row],[CustomerName]])</f>
        <v>45520.017361111109</v>
      </c>
      <c r="Y353" t="str">
        <f>IF(data[[#This Row],[OrderDateTime]]=data[[#This Row],[FirstOrderDateTime]], "New", "Returning")</f>
        <v>Returning</v>
      </c>
      <c r="Z353" s="7">
        <f>data[[#This Row],[DeliveryDate]] + data[[#This Row],[DeliveryTime]]</f>
        <v>45839.750694444447</v>
      </c>
      <c r="AA353" s="7">
        <f>data[[#This Row],[OrderDateTime]] + 1</f>
        <v>45840.054166666669</v>
      </c>
      <c r="AB353" s="7" t="str">
        <f>IF(data[[#This Row],[DeliveryDateTime]] &lt;= data[[#This Row],[SLADue]], "On Time", "Late")</f>
        <v>On Time</v>
      </c>
    </row>
    <row r="354" spans="1:28" x14ac:dyDescent="0.2">
      <c r="A354" t="s">
        <v>733</v>
      </c>
      <c r="B354" t="s">
        <v>19</v>
      </c>
      <c r="C354" t="s">
        <v>69</v>
      </c>
      <c r="D354" t="s">
        <v>70</v>
      </c>
      <c r="E354" s="5">
        <v>49.19</v>
      </c>
      <c r="F354" t="s">
        <v>56</v>
      </c>
      <c r="G354">
        <v>1</v>
      </c>
      <c r="H354" s="1">
        <v>45667</v>
      </c>
      <c r="I354" s="1" t="str">
        <f>TEXT(data[[#This Row],[OrderDate]],"mmm")</f>
        <v>Jan</v>
      </c>
      <c r="J354" s="6">
        <v>0.49652777777777779</v>
      </c>
      <c r="K354" s="6" t="str">
        <f>TEXT(data[[#This Row],[OrderTime]],"h")</f>
        <v>11</v>
      </c>
      <c r="L354" s="1">
        <v>45668</v>
      </c>
      <c r="M354" s="6">
        <v>0.70486111111111116</v>
      </c>
      <c r="N354" t="s">
        <v>120</v>
      </c>
      <c r="O354" t="s">
        <v>179</v>
      </c>
      <c r="P354" t="s">
        <v>25</v>
      </c>
      <c r="Q354" t="s">
        <v>53</v>
      </c>
      <c r="R354" t="s">
        <v>37</v>
      </c>
      <c r="S354" t="s">
        <v>28</v>
      </c>
      <c r="T354" t="s">
        <v>29</v>
      </c>
      <c r="U354" t="s">
        <v>30</v>
      </c>
      <c r="V354" s="5">
        <f>data[[#This Row],[PriceUSD]]*data[[#This Row],[Quantity]]</f>
        <v>49.19</v>
      </c>
      <c r="W354" s="7">
        <f>data[[#This Row],[OrderDate]] + TIME(VALUE(LEFT(data[[#This Row],[OrderTime]],2)), VALUE(RIGHT(data[[#This Row],[OrderTime]],2)), 0)</f>
        <v>45667.054166666669</v>
      </c>
      <c r="X354" s="7">
        <f>_xlfn.MINIFS(data[OrderDateTime], data[CustomerName], data[[#This Row],[CustomerName]])</f>
        <v>45526.007638888892</v>
      </c>
      <c r="Y354" t="str">
        <f>IF(data[[#This Row],[OrderDateTime]]=data[[#This Row],[FirstOrderDateTime]], "New", "Returning")</f>
        <v>Returning</v>
      </c>
      <c r="Z354" s="7">
        <f>data[[#This Row],[DeliveryDate]] + data[[#This Row],[DeliveryTime]]</f>
        <v>45668.704861111109</v>
      </c>
      <c r="AA354" s="7">
        <f>data[[#This Row],[OrderDateTime]] + 1</f>
        <v>45668.054166666669</v>
      </c>
      <c r="AB354" s="7" t="str">
        <f>IF(data[[#This Row],[DeliveryDateTime]] &lt;= data[[#This Row],[SLADue]], "On Time", "Late")</f>
        <v>Late</v>
      </c>
    </row>
    <row r="355" spans="1:28" x14ac:dyDescent="0.2">
      <c r="A355" t="s">
        <v>734</v>
      </c>
      <c r="B355" t="s">
        <v>19</v>
      </c>
      <c r="C355" t="s">
        <v>79</v>
      </c>
      <c r="D355" t="s">
        <v>80</v>
      </c>
      <c r="E355" s="5">
        <v>34.909999999999997</v>
      </c>
      <c r="F355" t="s">
        <v>63</v>
      </c>
      <c r="G355">
        <v>1</v>
      </c>
      <c r="H355" s="1">
        <v>45811</v>
      </c>
      <c r="I355" s="1" t="str">
        <f>TEXT(data[[#This Row],[OrderDate]],"mmm")</f>
        <v>Jun</v>
      </c>
      <c r="J355" s="6">
        <v>0.74930555555555556</v>
      </c>
      <c r="K355" s="6" t="str">
        <f>TEXT(data[[#This Row],[OrderTime]],"h")</f>
        <v>17</v>
      </c>
      <c r="L355" s="1">
        <v>45812</v>
      </c>
      <c r="M355" s="6">
        <v>0.87430555555555556</v>
      </c>
      <c r="N355" t="s">
        <v>213</v>
      </c>
      <c r="O355" t="s">
        <v>735</v>
      </c>
      <c r="P355" t="s">
        <v>36</v>
      </c>
      <c r="Q355" t="s">
        <v>26</v>
      </c>
      <c r="R355" t="s">
        <v>83</v>
      </c>
      <c r="S355" t="s">
        <v>28</v>
      </c>
      <c r="T355" t="s">
        <v>29</v>
      </c>
      <c r="U355" t="s">
        <v>39</v>
      </c>
      <c r="V355" s="5">
        <f>data[[#This Row],[PriceUSD]]*data[[#This Row],[Quantity]]</f>
        <v>34.909999999999997</v>
      </c>
      <c r="W355" s="7">
        <f>data[[#This Row],[OrderDate]] + TIME(VALUE(LEFT(data[[#This Row],[OrderTime]],2)), VALUE(RIGHT(data[[#This Row],[OrderTime]],2)), 0)</f>
        <v>45811.038888888892</v>
      </c>
      <c r="X355" s="7">
        <f>_xlfn.MINIFS(data[OrderDateTime], data[CustomerName], data[[#This Row],[CustomerName]])</f>
        <v>45534.022916666669</v>
      </c>
      <c r="Y355" t="str">
        <f>IF(data[[#This Row],[OrderDateTime]]=data[[#This Row],[FirstOrderDateTime]], "New", "Returning")</f>
        <v>Returning</v>
      </c>
      <c r="Z355" s="7">
        <f>data[[#This Row],[DeliveryDate]] + data[[#This Row],[DeliveryTime]]</f>
        <v>45812.874305555553</v>
      </c>
      <c r="AA355" s="7">
        <f>data[[#This Row],[OrderDateTime]] + 1</f>
        <v>45812.038888888892</v>
      </c>
      <c r="AB355" s="7" t="str">
        <f>IF(data[[#This Row],[DeliveryDateTime]] &lt;= data[[#This Row],[SLADue]], "On Time", "Late")</f>
        <v>Late</v>
      </c>
    </row>
    <row r="356" spans="1:28" x14ac:dyDescent="0.2">
      <c r="A356" t="s">
        <v>736</v>
      </c>
      <c r="B356" t="s">
        <v>19</v>
      </c>
      <c r="C356" t="s">
        <v>41</v>
      </c>
      <c r="D356" t="s">
        <v>42</v>
      </c>
      <c r="E356" s="5">
        <v>38.299999999999997</v>
      </c>
      <c r="F356" t="s">
        <v>74</v>
      </c>
      <c r="G356">
        <v>1</v>
      </c>
      <c r="H356" s="1">
        <v>45781</v>
      </c>
      <c r="I356" s="1" t="str">
        <f>TEXT(data[[#This Row],[OrderDate]],"mmm")</f>
        <v>May</v>
      </c>
      <c r="J356" s="6">
        <v>0.60138888888888886</v>
      </c>
      <c r="K356" s="6" t="str">
        <f>TEXT(data[[#This Row],[OrderTime]],"h")</f>
        <v>14</v>
      </c>
      <c r="L356" s="1">
        <v>45782</v>
      </c>
      <c r="M356" s="6">
        <v>0.60138888888888886</v>
      </c>
      <c r="N356" t="s">
        <v>120</v>
      </c>
      <c r="O356" t="s">
        <v>179</v>
      </c>
      <c r="P356" t="s">
        <v>25</v>
      </c>
      <c r="Q356" t="s">
        <v>53</v>
      </c>
      <c r="R356" t="s">
        <v>46</v>
      </c>
      <c r="S356" t="s">
        <v>28</v>
      </c>
      <c r="T356" t="s">
        <v>29</v>
      </c>
      <c r="U356" t="s">
        <v>39</v>
      </c>
      <c r="V356" s="5">
        <f>data[[#This Row],[PriceUSD]]*data[[#This Row],[Quantity]]</f>
        <v>38.299999999999997</v>
      </c>
      <c r="W356" s="7">
        <f>data[[#This Row],[OrderDate]] + TIME(VALUE(LEFT(data[[#This Row],[OrderTime]],2)), VALUE(RIGHT(data[[#This Row],[OrderTime]],2)), 0)</f>
        <v>45781.061805555553</v>
      </c>
      <c r="X356" s="7">
        <f>_xlfn.MINIFS(data[OrderDateTime], data[CustomerName], data[[#This Row],[CustomerName]])</f>
        <v>45526.007638888892</v>
      </c>
      <c r="Y356" t="str">
        <f>IF(data[[#This Row],[OrderDateTime]]=data[[#This Row],[FirstOrderDateTime]], "New", "Returning")</f>
        <v>Returning</v>
      </c>
      <c r="Z356" s="7">
        <f>data[[#This Row],[DeliveryDate]] + data[[#This Row],[DeliveryTime]]</f>
        <v>45782.601388888892</v>
      </c>
      <c r="AA356" s="7">
        <f>data[[#This Row],[OrderDateTime]] + 1</f>
        <v>45782.061805555553</v>
      </c>
      <c r="AB356" s="7" t="str">
        <f>IF(data[[#This Row],[DeliveryDateTime]] &lt;= data[[#This Row],[SLADue]], "On Time", "Late")</f>
        <v>Late</v>
      </c>
    </row>
    <row r="357" spans="1:28" x14ac:dyDescent="0.2">
      <c r="A357" t="s">
        <v>737</v>
      </c>
      <c r="B357" t="s">
        <v>19</v>
      </c>
      <c r="C357" t="s">
        <v>92</v>
      </c>
      <c r="D357" t="s">
        <v>93</v>
      </c>
      <c r="E357" s="5">
        <v>81.81</v>
      </c>
      <c r="F357" t="s">
        <v>81</v>
      </c>
      <c r="G357">
        <v>1</v>
      </c>
      <c r="H357" s="1">
        <v>45796</v>
      </c>
      <c r="I357" s="1" t="str">
        <f>TEXT(data[[#This Row],[OrderDate]],"mmm")</f>
        <v>May</v>
      </c>
      <c r="J357" s="6">
        <v>0.77013888888888893</v>
      </c>
      <c r="K357" s="6" t="str">
        <f>TEXT(data[[#This Row],[OrderTime]],"h")</f>
        <v>18</v>
      </c>
      <c r="L357" s="1">
        <v>45797</v>
      </c>
      <c r="M357" s="6">
        <v>0.57152777777777775</v>
      </c>
      <c r="N357" t="s">
        <v>208</v>
      </c>
      <c r="O357" t="s">
        <v>738</v>
      </c>
      <c r="P357" t="s">
        <v>202</v>
      </c>
      <c r="Q357" t="s">
        <v>26</v>
      </c>
      <c r="R357" t="s">
        <v>66</v>
      </c>
      <c r="S357" t="s">
        <v>28</v>
      </c>
      <c r="T357" t="s">
        <v>29</v>
      </c>
      <c r="U357" t="s">
        <v>39</v>
      </c>
      <c r="V357" s="5">
        <f>data[[#This Row],[PriceUSD]]*data[[#This Row],[Quantity]]</f>
        <v>81.81</v>
      </c>
      <c r="W357" s="7">
        <f>data[[#This Row],[OrderDate]] + TIME(VALUE(LEFT(data[[#This Row],[OrderTime]],2)), VALUE(RIGHT(data[[#This Row],[OrderTime]],2)), 0)</f>
        <v>45796.061805555553</v>
      </c>
      <c r="X357" s="7">
        <f>_xlfn.MINIFS(data[OrderDateTime], data[CustomerName], data[[#This Row],[CustomerName]])</f>
        <v>45507.052083333336</v>
      </c>
      <c r="Y357" t="str">
        <f>IF(data[[#This Row],[OrderDateTime]]=data[[#This Row],[FirstOrderDateTime]], "New", "Returning")</f>
        <v>Returning</v>
      </c>
      <c r="Z357" s="7">
        <f>data[[#This Row],[DeliveryDate]] + data[[#This Row],[DeliveryTime]]</f>
        <v>45797.571527777778</v>
      </c>
      <c r="AA357" s="7">
        <f>data[[#This Row],[OrderDateTime]] + 1</f>
        <v>45797.061805555553</v>
      </c>
      <c r="AB357" s="7" t="str">
        <f>IF(data[[#This Row],[DeliveryDateTime]] &lt;= data[[#This Row],[SLADue]], "On Time", "Late")</f>
        <v>Late</v>
      </c>
    </row>
    <row r="358" spans="1:28" x14ac:dyDescent="0.2">
      <c r="A358" t="s">
        <v>739</v>
      </c>
      <c r="B358" t="s">
        <v>19</v>
      </c>
      <c r="C358" t="s">
        <v>92</v>
      </c>
      <c r="D358" t="s">
        <v>93</v>
      </c>
      <c r="E358" s="5">
        <v>73.349999999999994</v>
      </c>
      <c r="F358" t="s">
        <v>81</v>
      </c>
      <c r="G358">
        <v>1</v>
      </c>
      <c r="H358" s="1">
        <v>45687</v>
      </c>
      <c r="I358" s="1" t="str">
        <f>TEXT(data[[#This Row],[OrderDate]],"mmm")</f>
        <v>Jan</v>
      </c>
      <c r="J358" s="6">
        <v>0.58125000000000004</v>
      </c>
      <c r="K358" s="6" t="str">
        <f>TEXT(data[[#This Row],[OrderTime]],"h")</f>
        <v>13</v>
      </c>
      <c r="L358" s="1">
        <v>45689</v>
      </c>
      <c r="M358" s="6">
        <v>0.62291666666666667</v>
      </c>
      <c r="N358" t="s">
        <v>57</v>
      </c>
      <c r="O358" t="s">
        <v>740</v>
      </c>
      <c r="P358" t="s">
        <v>25</v>
      </c>
      <c r="Q358" t="s">
        <v>26</v>
      </c>
      <c r="R358" t="s">
        <v>66</v>
      </c>
      <c r="S358" t="s">
        <v>105</v>
      </c>
      <c r="T358" t="s">
        <v>29</v>
      </c>
      <c r="U358" t="s">
        <v>30</v>
      </c>
      <c r="V358" s="5">
        <f>data[[#This Row],[PriceUSD]]*data[[#This Row],[Quantity]]</f>
        <v>73.349999999999994</v>
      </c>
      <c r="W358" s="7">
        <f>data[[#This Row],[OrderDate]] + TIME(VALUE(LEFT(data[[#This Row],[OrderTime]],2)), VALUE(RIGHT(data[[#This Row],[OrderTime]],2)), 0)</f>
        <v>45687.017361111109</v>
      </c>
      <c r="X358" s="7">
        <f>_xlfn.MINIFS(data[OrderDateTime], data[CustomerName], data[[#This Row],[CustomerName]])</f>
        <v>45509.038888888892</v>
      </c>
      <c r="Y358" t="str">
        <f>IF(data[[#This Row],[OrderDateTime]]=data[[#This Row],[FirstOrderDateTime]], "New", "Returning")</f>
        <v>Returning</v>
      </c>
      <c r="Z358" s="7">
        <f>data[[#This Row],[DeliveryDate]] + data[[#This Row],[DeliveryTime]]</f>
        <v>45689.622916666667</v>
      </c>
      <c r="AA358" s="7">
        <f>data[[#This Row],[OrderDateTime]] + 1</f>
        <v>45688.017361111109</v>
      </c>
      <c r="AB358" s="7" t="str">
        <f>IF(data[[#This Row],[DeliveryDateTime]] &lt;= data[[#This Row],[SLADue]], "On Time", "Late")</f>
        <v>Late</v>
      </c>
    </row>
    <row r="359" spans="1:28" x14ac:dyDescent="0.2">
      <c r="A359" t="s">
        <v>741</v>
      </c>
      <c r="B359" t="s">
        <v>19</v>
      </c>
      <c r="C359" t="s">
        <v>41</v>
      </c>
      <c r="D359" t="s">
        <v>42</v>
      </c>
      <c r="E359" s="5">
        <v>38.79</v>
      </c>
      <c r="F359" t="s">
        <v>43</v>
      </c>
      <c r="G359">
        <v>1</v>
      </c>
      <c r="H359" s="1">
        <v>45525</v>
      </c>
      <c r="I359" s="1" t="str">
        <f>TEXT(data[[#This Row],[OrderDate]],"mmm")</f>
        <v>Aug</v>
      </c>
      <c r="J359" s="6">
        <v>0.72083333333333333</v>
      </c>
      <c r="K359" s="6" t="str">
        <f>TEXT(data[[#This Row],[OrderTime]],"h")</f>
        <v>17</v>
      </c>
      <c r="L359" s="1">
        <v>45526</v>
      </c>
      <c r="M359" s="6">
        <v>0.88749999999999996</v>
      </c>
      <c r="N359" t="s">
        <v>88</v>
      </c>
      <c r="O359" t="s">
        <v>464</v>
      </c>
      <c r="P359" t="s">
        <v>25</v>
      </c>
      <c r="Q359" t="s">
        <v>53</v>
      </c>
      <c r="R359" t="s">
        <v>46</v>
      </c>
      <c r="S359" t="s">
        <v>28</v>
      </c>
      <c r="T359" t="s">
        <v>38</v>
      </c>
      <c r="U359" t="s">
        <v>30</v>
      </c>
      <c r="V359" s="5">
        <f>data[[#This Row],[PriceUSD]]*data[[#This Row],[Quantity]]</f>
        <v>38.79</v>
      </c>
      <c r="W359" s="7">
        <f>data[[#This Row],[OrderDate]] + TIME(VALUE(LEFT(data[[#This Row],[OrderTime]],2)), VALUE(RIGHT(data[[#This Row],[OrderTime]],2)), 0)</f>
        <v>45525.022916666669</v>
      </c>
      <c r="X359" s="7">
        <f>_xlfn.MINIFS(data[OrderDateTime], data[CustomerName], data[[#This Row],[CustomerName]])</f>
        <v>45512.054166666669</v>
      </c>
      <c r="Y359" t="str">
        <f>IF(data[[#This Row],[OrderDateTime]]=data[[#This Row],[FirstOrderDateTime]], "New", "Returning")</f>
        <v>Returning</v>
      </c>
      <c r="Z359" s="7">
        <f>data[[#This Row],[DeliveryDate]] + data[[#This Row],[DeliveryTime]]</f>
        <v>45526.887499999997</v>
      </c>
      <c r="AA359" s="7">
        <f>data[[#This Row],[OrderDateTime]] + 1</f>
        <v>45526.022916666669</v>
      </c>
      <c r="AB359" s="7" t="str">
        <f>IF(data[[#This Row],[DeliveryDateTime]] &lt;= data[[#This Row],[SLADue]], "On Time", "Late")</f>
        <v>Late</v>
      </c>
    </row>
    <row r="360" spans="1:28" x14ac:dyDescent="0.2">
      <c r="A360" t="s">
        <v>742</v>
      </c>
      <c r="B360" t="s">
        <v>19</v>
      </c>
      <c r="C360" t="s">
        <v>41</v>
      </c>
      <c r="D360" t="s">
        <v>42</v>
      </c>
      <c r="E360" s="5">
        <v>34.68</v>
      </c>
      <c r="F360" t="s">
        <v>74</v>
      </c>
      <c r="G360">
        <v>1</v>
      </c>
      <c r="H360" s="1">
        <v>45793</v>
      </c>
      <c r="I360" s="1" t="str">
        <f>TEXT(data[[#This Row],[OrderDate]],"mmm")</f>
        <v>May</v>
      </c>
      <c r="J360" s="6">
        <v>0.42430555555555555</v>
      </c>
      <c r="K360" s="6" t="str">
        <f>TEXT(data[[#This Row],[OrderTime]],"h")</f>
        <v>10</v>
      </c>
      <c r="L360" s="1">
        <v>45793</v>
      </c>
      <c r="M360" s="6">
        <v>0.59097222222222223</v>
      </c>
      <c r="N360" t="s">
        <v>88</v>
      </c>
      <c r="O360" t="s">
        <v>384</v>
      </c>
      <c r="P360" t="s">
        <v>25</v>
      </c>
      <c r="Q360" t="s">
        <v>53</v>
      </c>
      <c r="R360" t="s">
        <v>46</v>
      </c>
      <c r="S360" t="s">
        <v>47</v>
      </c>
      <c r="T360" t="s">
        <v>143</v>
      </c>
      <c r="U360" t="s">
        <v>39</v>
      </c>
      <c r="V360" s="5">
        <f>data[[#This Row],[PriceUSD]]*data[[#This Row],[Quantity]]</f>
        <v>34.68</v>
      </c>
      <c r="W360" s="7">
        <f>data[[#This Row],[OrderDate]] + TIME(VALUE(LEFT(data[[#This Row],[OrderTime]],2)), VALUE(RIGHT(data[[#This Row],[OrderTime]],2)), 0)</f>
        <v>45793.038888888892</v>
      </c>
      <c r="X360" s="7">
        <f>_xlfn.MINIFS(data[OrderDateTime], data[CustomerName], data[[#This Row],[CustomerName]])</f>
        <v>45533.038888888892</v>
      </c>
      <c r="Y360" t="str">
        <f>IF(data[[#This Row],[OrderDateTime]]=data[[#This Row],[FirstOrderDateTime]], "New", "Returning")</f>
        <v>Returning</v>
      </c>
      <c r="Z360" s="7">
        <f>data[[#This Row],[DeliveryDate]] + data[[#This Row],[DeliveryTime]]</f>
        <v>45793.59097222222</v>
      </c>
      <c r="AA360" s="7">
        <f>data[[#This Row],[OrderDateTime]] + 1</f>
        <v>45794.038888888892</v>
      </c>
      <c r="AB360" s="7" t="str">
        <f>IF(data[[#This Row],[DeliveryDateTime]] &lt;= data[[#This Row],[SLADue]], "On Time", "Late")</f>
        <v>On Time</v>
      </c>
    </row>
    <row r="361" spans="1:28" x14ac:dyDescent="0.2">
      <c r="A361" t="s">
        <v>743</v>
      </c>
      <c r="B361" t="s">
        <v>19</v>
      </c>
      <c r="C361" t="s">
        <v>20</v>
      </c>
      <c r="D361" t="s">
        <v>21</v>
      </c>
      <c r="E361" s="5">
        <v>19.78</v>
      </c>
      <c r="F361" t="s">
        <v>43</v>
      </c>
      <c r="G361">
        <v>1</v>
      </c>
      <c r="H361" s="1">
        <v>45824</v>
      </c>
      <c r="I361" s="1" t="str">
        <f>TEXT(data[[#This Row],[OrderDate]],"mmm")</f>
        <v>Jun</v>
      </c>
      <c r="J361" s="6">
        <v>0.47986111111111113</v>
      </c>
      <c r="K361" s="6" t="str">
        <f>TEXT(data[[#This Row],[OrderTime]],"h")</f>
        <v>11</v>
      </c>
      <c r="L361" s="1">
        <v>45825</v>
      </c>
      <c r="M361" s="6">
        <v>0.52152777777777781</v>
      </c>
      <c r="N361" t="s">
        <v>103</v>
      </c>
      <c r="O361" t="s">
        <v>401</v>
      </c>
      <c r="P361" t="s">
        <v>77</v>
      </c>
      <c r="Q361" t="s">
        <v>53</v>
      </c>
      <c r="R361" t="s">
        <v>27</v>
      </c>
      <c r="S361" t="s">
        <v>28</v>
      </c>
      <c r="T361" t="s">
        <v>136</v>
      </c>
      <c r="U361" t="s">
        <v>30</v>
      </c>
      <c r="V361" s="5">
        <f>data[[#This Row],[PriceUSD]]*data[[#This Row],[Quantity]]</f>
        <v>19.78</v>
      </c>
      <c r="W361" s="7">
        <f>data[[#This Row],[OrderDate]] + TIME(VALUE(LEFT(data[[#This Row],[OrderTime]],2)), VALUE(RIGHT(data[[#This Row],[OrderTime]],2)), 0)</f>
        <v>45824.007638888892</v>
      </c>
      <c r="X361" s="7">
        <f>_xlfn.MINIFS(data[OrderDateTime], data[CustomerName], data[[#This Row],[CustomerName]])</f>
        <v>45508.038888888892</v>
      </c>
      <c r="Y361" t="str">
        <f>IF(data[[#This Row],[OrderDateTime]]=data[[#This Row],[FirstOrderDateTime]], "New", "Returning")</f>
        <v>Returning</v>
      </c>
      <c r="Z361" s="7">
        <f>data[[#This Row],[DeliveryDate]] + data[[#This Row],[DeliveryTime]]</f>
        <v>45825.521527777775</v>
      </c>
      <c r="AA361" s="7">
        <f>data[[#This Row],[OrderDateTime]] + 1</f>
        <v>45825.007638888892</v>
      </c>
      <c r="AB361" s="7" t="str">
        <f>IF(data[[#This Row],[DeliveryDateTime]] &lt;= data[[#This Row],[SLADue]], "On Time", "Late")</f>
        <v>Late</v>
      </c>
    </row>
    <row r="362" spans="1:28" x14ac:dyDescent="0.2">
      <c r="A362" t="s">
        <v>744</v>
      </c>
      <c r="B362" t="s">
        <v>19</v>
      </c>
      <c r="C362" t="s">
        <v>126</v>
      </c>
      <c r="D362" t="s">
        <v>127</v>
      </c>
      <c r="E362" s="5">
        <v>19.190000000000001</v>
      </c>
      <c r="F362" t="s">
        <v>87</v>
      </c>
      <c r="G362">
        <v>1</v>
      </c>
      <c r="H362" s="1">
        <v>45570</v>
      </c>
      <c r="I362" s="1" t="str">
        <f>TEXT(data[[#This Row],[OrderDate]],"mmm")</f>
        <v>Oct</v>
      </c>
      <c r="J362" s="6">
        <v>0.5625</v>
      </c>
      <c r="K362" s="6" t="str">
        <f>TEXT(data[[#This Row],[OrderTime]],"h")</f>
        <v>13</v>
      </c>
      <c r="L362" s="1">
        <v>45570</v>
      </c>
      <c r="M362" s="6">
        <v>0.8125</v>
      </c>
      <c r="N362" t="s">
        <v>44</v>
      </c>
      <c r="O362" t="s">
        <v>745</v>
      </c>
      <c r="P362" t="s">
        <v>25</v>
      </c>
      <c r="Q362" t="s">
        <v>53</v>
      </c>
      <c r="R362" t="s">
        <v>129</v>
      </c>
      <c r="S362" t="s">
        <v>47</v>
      </c>
      <c r="T362" t="s">
        <v>143</v>
      </c>
      <c r="U362" t="s">
        <v>39</v>
      </c>
      <c r="V362" s="5">
        <f>data[[#This Row],[PriceUSD]]*data[[#This Row],[Quantity]]</f>
        <v>19.190000000000001</v>
      </c>
      <c r="W362" s="7">
        <f>data[[#This Row],[OrderDate]] + TIME(VALUE(LEFT(data[[#This Row],[OrderTime]],2)), VALUE(RIGHT(data[[#This Row],[OrderTime]],2)), 0)</f>
        <v>45570.017361111109</v>
      </c>
      <c r="X362" s="7">
        <f>_xlfn.MINIFS(data[OrderDateTime], data[CustomerName], data[[#This Row],[CustomerName]])</f>
        <v>45509.030555555553</v>
      </c>
      <c r="Y362" t="str">
        <f>IF(data[[#This Row],[OrderDateTime]]=data[[#This Row],[FirstOrderDateTime]], "New", "Returning")</f>
        <v>Returning</v>
      </c>
      <c r="Z362" s="7">
        <f>data[[#This Row],[DeliveryDate]] + data[[#This Row],[DeliveryTime]]</f>
        <v>45570.8125</v>
      </c>
      <c r="AA362" s="7">
        <f>data[[#This Row],[OrderDateTime]] + 1</f>
        <v>45571.017361111109</v>
      </c>
      <c r="AB362" s="7" t="str">
        <f>IF(data[[#This Row],[DeliveryDateTime]] &lt;= data[[#This Row],[SLADue]], "On Time", "Late")</f>
        <v>On Time</v>
      </c>
    </row>
    <row r="363" spans="1:28" x14ac:dyDescent="0.2">
      <c r="A363" t="s">
        <v>746</v>
      </c>
      <c r="B363" t="s">
        <v>19</v>
      </c>
      <c r="C363" t="s">
        <v>126</v>
      </c>
      <c r="D363" t="s">
        <v>127</v>
      </c>
      <c r="E363" s="5">
        <v>20.95</v>
      </c>
      <c r="F363" t="s">
        <v>56</v>
      </c>
      <c r="G363">
        <v>1</v>
      </c>
      <c r="H363" s="1">
        <v>45521</v>
      </c>
      <c r="I363" s="1" t="str">
        <f>TEXT(data[[#This Row],[OrderDate]],"mmm")</f>
        <v>Aug</v>
      </c>
      <c r="J363" s="6">
        <v>0.44027777777777777</v>
      </c>
      <c r="K363" s="6" t="str">
        <f>TEXT(data[[#This Row],[OrderTime]],"h")</f>
        <v>10</v>
      </c>
      <c r="L363" s="1">
        <v>45523</v>
      </c>
      <c r="M363" s="6">
        <v>0.69027777777777777</v>
      </c>
      <c r="N363" t="s">
        <v>123</v>
      </c>
      <c r="O363" t="s">
        <v>168</v>
      </c>
      <c r="P363" t="s">
        <v>36</v>
      </c>
      <c r="Q363" t="s">
        <v>53</v>
      </c>
      <c r="R363" t="s">
        <v>129</v>
      </c>
      <c r="S363" t="s">
        <v>105</v>
      </c>
      <c r="T363" t="s">
        <v>136</v>
      </c>
      <c r="U363" t="s">
        <v>39</v>
      </c>
      <c r="V363" s="5">
        <f>data[[#This Row],[PriceUSD]]*data[[#This Row],[Quantity]]</f>
        <v>20.95</v>
      </c>
      <c r="W363" s="7">
        <f>data[[#This Row],[OrderDate]] + TIME(VALUE(LEFT(data[[#This Row],[OrderTime]],2)), VALUE(RIGHT(data[[#This Row],[OrderTime]],2)), 0)</f>
        <v>45521.054166666669</v>
      </c>
      <c r="X363" s="7">
        <f>_xlfn.MINIFS(data[OrderDateTime], data[CustomerName], data[[#This Row],[CustomerName]])</f>
        <v>45521.054166666669</v>
      </c>
      <c r="Y363" t="str">
        <f>IF(data[[#This Row],[OrderDateTime]]=data[[#This Row],[FirstOrderDateTime]], "New", "Returning")</f>
        <v>New</v>
      </c>
      <c r="Z363" s="7">
        <f>data[[#This Row],[DeliveryDate]] + data[[#This Row],[DeliveryTime]]</f>
        <v>45523.69027777778</v>
      </c>
      <c r="AA363" s="7">
        <f>data[[#This Row],[OrderDateTime]] + 1</f>
        <v>45522.054166666669</v>
      </c>
      <c r="AB363" s="7" t="str">
        <f>IF(data[[#This Row],[DeliveryDateTime]] &lt;= data[[#This Row],[SLADue]], "On Time", "Late")</f>
        <v>Late</v>
      </c>
    </row>
    <row r="364" spans="1:28" x14ac:dyDescent="0.2">
      <c r="A364" t="s">
        <v>747</v>
      </c>
      <c r="B364" t="s">
        <v>19</v>
      </c>
      <c r="C364" t="s">
        <v>79</v>
      </c>
      <c r="D364" t="s">
        <v>80</v>
      </c>
      <c r="E364" s="5">
        <v>30.46</v>
      </c>
      <c r="F364" t="s">
        <v>63</v>
      </c>
      <c r="G364">
        <v>1</v>
      </c>
      <c r="H364" s="1">
        <v>45734</v>
      </c>
      <c r="I364" s="1" t="str">
        <f>TEXT(data[[#This Row],[OrderDate]],"mmm")</f>
        <v>Mar</v>
      </c>
      <c r="J364" s="6">
        <v>0.7729166666666667</v>
      </c>
      <c r="K364" s="6" t="str">
        <f>TEXT(data[[#This Row],[OrderTime]],"h")</f>
        <v>18</v>
      </c>
      <c r="L364" s="1">
        <v>45736</v>
      </c>
      <c r="M364" s="6">
        <v>0.5</v>
      </c>
      <c r="N364" t="s">
        <v>120</v>
      </c>
      <c r="O364" t="s">
        <v>748</v>
      </c>
      <c r="P364" t="s">
        <v>25</v>
      </c>
      <c r="Q364" t="s">
        <v>26</v>
      </c>
      <c r="R364" t="s">
        <v>83</v>
      </c>
      <c r="S364" t="s">
        <v>105</v>
      </c>
      <c r="T364" t="s">
        <v>38</v>
      </c>
      <c r="U364" t="s">
        <v>30</v>
      </c>
      <c r="V364" s="5">
        <f>data[[#This Row],[PriceUSD]]*data[[#This Row],[Quantity]]</f>
        <v>30.46</v>
      </c>
      <c r="W364" s="7">
        <f>data[[#This Row],[OrderDate]] + TIME(VALUE(LEFT(data[[#This Row],[OrderTime]],2)), VALUE(RIGHT(data[[#This Row],[OrderTime]],2)), 0)</f>
        <v>45734.046527777777</v>
      </c>
      <c r="X364" s="7">
        <f>_xlfn.MINIFS(data[OrderDateTime], data[CustomerName], data[[#This Row],[CustomerName]])</f>
        <v>45507.015277777777</v>
      </c>
      <c r="Y364" t="str">
        <f>IF(data[[#This Row],[OrderDateTime]]=data[[#This Row],[FirstOrderDateTime]], "New", "Returning")</f>
        <v>Returning</v>
      </c>
      <c r="Z364" s="7">
        <f>data[[#This Row],[DeliveryDate]] + data[[#This Row],[DeliveryTime]]</f>
        <v>45736.5</v>
      </c>
      <c r="AA364" s="7">
        <f>data[[#This Row],[OrderDateTime]] + 1</f>
        <v>45735.046527777777</v>
      </c>
      <c r="AB364" s="7" t="str">
        <f>IF(data[[#This Row],[DeliveryDateTime]] &lt;= data[[#This Row],[SLADue]], "On Time", "Late")</f>
        <v>Late</v>
      </c>
    </row>
    <row r="365" spans="1:28" x14ac:dyDescent="0.2">
      <c r="A365" t="s">
        <v>749</v>
      </c>
      <c r="B365" t="s">
        <v>19</v>
      </c>
      <c r="C365" t="s">
        <v>117</v>
      </c>
      <c r="D365" t="s">
        <v>118</v>
      </c>
      <c r="E365" s="5">
        <v>75.28</v>
      </c>
      <c r="F365" t="s">
        <v>182</v>
      </c>
      <c r="G365">
        <v>2</v>
      </c>
      <c r="H365" s="1">
        <v>45514</v>
      </c>
      <c r="I365" s="1" t="str">
        <f>TEXT(data[[#This Row],[OrderDate]],"mmm")</f>
        <v>Aug</v>
      </c>
      <c r="J365" s="6">
        <v>0.66874999999999996</v>
      </c>
      <c r="K365" s="6" t="str">
        <f>TEXT(data[[#This Row],[OrderTime]],"h")</f>
        <v>16</v>
      </c>
      <c r="L365" s="1">
        <v>45515</v>
      </c>
      <c r="M365" s="6">
        <v>0.66874999999999996</v>
      </c>
      <c r="N365" t="s">
        <v>750</v>
      </c>
      <c r="O365" t="s">
        <v>146</v>
      </c>
      <c r="P365" t="s">
        <v>234</v>
      </c>
      <c r="Q365" t="s">
        <v>53</v>
      </c>
      <c r="R365" t="s">
        <v>66</v>
      </c>
      <c r="S365" t="s">
        <v>28</v>
      </c>
      <c r="T365" t="s">
        <v>38</v>
      </c>
      <c r="U365" t="s">
        <v>30</v>
      </c>
      <c r="V365" s="5">
        <f>data[[#This Row],[PriceUSD]]*data[[#This Row],[Quantity]]</f>
        <v>150.56</v>
      </c>
      <c r="W365" s="7">
        <f>data[[#This Row],[OrderDate]] + TIME(VALUE(LEFT(data[[#This Row],[OrderTime]],2)), VALUE(RIGHT(data[[#This Row],[OrderTime]],2)), 0)</f>
        <v>45514.052083333336</v>
      </c>
      <c r="X365" s="7">
        <f>_xlfn.MINIFS(data[OrderDateTime], data[CustomerName], data[[#This Row],[CustomerName]])</f>
        <v>45514.052083333336</v>
      </c>
      <c r="Y365" t="str">
        <f>IF(data[[#This Row],[OrderDateTime]]=data[[#This Row],[FirstOrderDateTime]], "New", "Returning")</f>
        <v>New</v>
      </c>
      <c r="Z365" s="7">
        <f>data[[#This Row],[DeliveryDate]] + data[[#This Row],[DeliveryTime]]</f>
        <v>45515.668749999997</v>
      </c>
      <c r="AA365" s="7">
        <f>data[[#This Row],[OrderDateTime]] + 1</f>
        <v>45515.052083333336</v>
      </c>
      <c r="AB365" s="7" t="str">
        <f>IF(data[[#This Row],[DeliveryDateTime]] &lt;= data[[#This Row],[SLADue]], "On Time", "Late")</f>
        <v>Late</v>
      </c>
    </row>
    <row r="366" spans="1:28" x14ac:dyDescent="0.2">
      <c r="A366" t="s">
        <v>751</v>
      </c>
      <c r="B366" t="s">
        <v>19</v>
      </c>
      <c r="C366" t="s">
        <v>49</v>
      </c>
      <c r="D366" t="s">
        <v>50</v>
      </c>
      <c r="E366" s="5">
        <v>28.92</v>
      </c>
      <c r="F366" t="s">
        <v>74</v>
      </c>
      <c r="G366">
        <v>2</v>
      </c>
      <c r="H366" s="1">
        <v>45868</v>
      </c>
      <c r="I366" s="1" t="str">
        <f>TEXT(data[[#This Row],[OrderDate]],"mmm")</f>
        <v>Jul</v>
      </c>
      <c r="J366" s="6">
        <v>0.39513888888888887</v>
      </c>
      <c r="K366" s="6" t="str">
        <f>TEXT(data[[#This Row],[OrderTime]],"h")</f>
        <v>9</v>
      </c>
      <c r="L366" s="1">
        <v>45868</v>
      </c>
      <c r="M366" s="6">
        <v>0.56180555555555556</v>
      </c>
      <c r="N366" t="s">
        <v>292</v>
      </c>
      <c r="O366" t="s">
        <v>614</v>
      </c>
      <c r="P366" t="s">
        <v>77</v>
      </c>
      <c r="Q366" t="s">
        <v>26</v>
      </c>
      <c r="R366" t="s">
        <v>54</v>
      </c>
      <c r="S366" t="s">
        <v>47</v>
      </c>
      <c r="T366" t="s">
        <v>143</v>
      </c>
      <c r="U366" t="s">
        <v>30</v>
      </c>
      <c r="V366" s="5">
        <f>data[[#This Row],[PriceUSD]]*data[[#This Row],[Quantity]]</f>
        <v>57.84</v>
      </c>
      <c r="W366" s="7">
        <f>data[[#This Row],[OrderDate]] + TIME(VALUE(LEFT(data[[#This Row],[OrderTime]],2)), VALUE(RIGHT(data[[#This Row],[OrderTime]],2)), 0)</f>
        <v>45868.061805555553</v>
      </c>
      <c r="X366" s="7">
        <f>_xlfn.MINIFS(data[OrderDateTime], data[CustomerName], data[[#This Row],[CustomerName]])</f>
        <v>45512.007638888892</v>
      </c>
      <c r="Y366" t="str">
        <f>IF(data[[#This Row],[OrderDateTime]]=data[[#This Row],[FirstOrderDateTime]], "New", "Returning")</f>
        <v>Returning</v>
      </c>
      <c r="Z366" s="7">
        <f>data[[#This Row],[DeliveryDate]] + data[[#This Row],[DeliveryTime]]</f>
        <v>45868.561805555553</v>
      </c>
      <c r="AA366" s="7">
        <f>data[[#This Row],[OrderDateTime]] + 1</f>
        <v>45869.061805555553</v>
      </c>
      <c r="AB366" s="7" t="str">
        <f>IF(data[[#This Row],[DeliveryDateTime]] &lt;= data[[#This Row],[SLADue]], "On Time", "Late")</f>
        <v>On Time</v>
      </c>
    </row>
    <row r="367" spans="1:28" x14ac:dyDescent="0.2">
      <c r="A367" t="s">
        <v>752</v>
      </c>
      <c r="B367" t="s">
        <v>19</v>
      </c>
      <c r="C367" t="s">
        <v>258</v>
      </c>
      <c r="D367" t="s">
        <v>259</v>
      </c>
      <c r="E367" s="5">
        <v>125.98</v>
      </c>
      <c r="F367" t="s">
        <v>51</v>
      </c>
      <c r="G367">
        <v>2</v>
      </c>
      <c r="H367" s="1">
        <v>45821</v>
      </c>
      <c r="I367" s="1" t="str">
        <f>TEXT(data[[#This Row],[OrderDate]],"mmm")</f>
        <v>Jun</v>
      </c>
      <c r="J367" s="6">
        <v>0.43611111111111112</v>
      </c>
      <c r="K367" s="6" t="str">
        <f>TEXT(data[[#This Row],[OrderTime]],"h")</f>
        <v>10</v>
      </c>
      <c r="L367" s="1">
        <v>45821</v>
      </c>
      <c r="M367" s="6">
        <v>0.72777777777777775</v>
      </c>
      <c r="N367" t="s">
        <v>112</v>
      </c>
      <c r="O367" t="s">
        <v>161</v>
      </c>
      <c r="P367" t="s">
        <v>36</v>
      </c>
      <c r="Q367" t="s">
        <v>53</v>
      </c>
      <c r="R367" t="s">
        <v>261</v>
      </c>
      <c r="S367" t="s">
        <v>47</v>
      </c>
      <c r="T367" t="s">
        <v>38</v>
      </c>
      <c r="U367" t="s">
        <v>30</v>
      </c>
      <c r="V367" s="5">
        <f>data[[#This Row],[PriceUSD]]*data[[#This Row],[Quantity]]</f>
        <v>251.96</v>
      </c>
      <c r="W367" s="7">
        <f>data[[#This Row],[OrderDate]] + TIME(VALUE(LEFT(data[[#This Row],[OrderTime]],2)), VALUE(RIGHT(data[[#This Row],[OrderTime]],2)), 0)</f>
        <v>45821.007638888892</v>
      </c>
      <c r="X367" s="7">
        <f>_xlfn.MINIFS(data[OrderDateTime], data[CustomerName], data[[#This Row],[CustomerName]])</f>
        <v>45507.054166666669</v>
      </c>
      <c r="Y367" t="str">
        <f>IF(data[[#This Row],[OrderDateTime]]=data[[#This Row],[FirstOrderDateTime]], "New", "Returning")</f>
        <v>Returning</v>
      </c>
      <c r="Z367" s="7">
        <f>data[[#This Row],[DeliveryDate]] + data[[#This Row],[DeliveryTime]]</f>
        <v>45821.727777777778</v>
      </c>
      <c r="AA367" s="7">
        <f>data[[#This Row],[OrderDateTime]] + 1</f>
        <v>45822.007638888892</v>
      </c>
      <c r="AB367" s="7" t="str">
        <f>IF(data[[#This Row],[DeliveryDateTime]] &lt;= data[[#This Row],[SLADue]], "On Time", "Late")</f>
        <v>On Time</v>
      </c>
    </row>
    <row r="368" spans="1:28" x14ac:dyDescent="0.2">
      <c r="A368" t="s">
        <v>753</v>
      </c>
      <c r="B368" t="s">
        <v>19</v>
      </c>
      <c r="C368" t="s">
        <v>101</v>
      </c>
      <c r="D368" t="s">
        <v>102</v>
      </c>
      <c r="E368" s="5">
        <v>26.89</v>
      </c>
      <c r="F368" t="s">
        <v>81</v>
      </c>
      <c r="G368">
        <v>1</v>
      </c>
      <c r="H368" s="1">
        <v>45727</v>
      </c>
      <c r="I368" s="1" t="str">
        <f>TEXT(data[[#This Row],[OrderDate]],"mmm")</f>
        <v>Mar</v>
      </c>
      <c r="J368" s="6">
        <v>0.78402777777777777</v>
      </c>
      <c r="K368" s="6" t="str">
        <f>TEXT(data[[#This Row],[OrderTime]],"h")</f>
        <v>18</v>
      </c>
      <c r="L368" s="1">
        <v>45729</v>
      </c>
      <c r="M368" s="6">
        <v>0.8256944444444444</v>
      </c>
      <c r="N368" t="s">
        <v>120</v>
      </c>
      <c r="O368" t="s">
        <v>754</v>
      </c>
      <c r="P368" t="s">
        <v>25</v>
      </c>
      <c r="Q368" t="s">
        <v>26</v>
      </c>
      <c r="R368" t="s">
        <v>83</v>
      </c>
      <c r="S368" t="s">
        <v>105</v>
      </c>
      <c r="T368" t="s">
        <v>115</v>
      </c>
      <c r="U368" t="s">
        <v>30</v>
      </c>
      <c r="V368" s="5">
        <f>data[[#This Row],[PriceUSD]]*data[[#This Row],[Quantity]]</f>
        <v>26.89</v>
      </c>
      <c r="W368" s="7">
        <f>data[[#This Row],[OrderDate]] + TIME(VALUE(LEFT(data[[#This Row],[OrderTime]],2)), VALUE(RIGHT(data[[#This Row],[OrderTime]],2)), 0)</f>
        <v>45727.054166666669</v>
      </c>
      <c r="X368" s="7">
        <f>_xlfn.MINIFS(data[OrderDateTime], data[CustomerName], data[[#This Row],[CustomerName]])</f>
        <v>45578.015277777777</v>
      </c>
      <c r="Y368" t="str">
        <f>IF(data[[#This Row],[OrderDateTime]]=data[[#This Row],[FirstOrderDateTime]], "New", "Returning")</f>
        <v>Returning</v>
      </c>
      <c r="Z368" s="7">
        <f>data[[#This Row],[DeliveryDate]] + data[[#This Row],[DeliveryTime]]</f>
        <v>45729.825694444444</v>
      </c>
      <c r="AA368" s="7">
        <f>data[[#This Row],[OrderDateTime]] + 1</f>
        <v>45728.054166666669</v>
      </c>
      <c r="AB368" s="7" t="str">
        <f>IF(data[[#This Row],[DeliveryDateTime]] &lt;= data[[#This Row],[SLADue]], "On Time", "Late")</f>
        <v>Late</v>
      </c>
    </row>
    <row r="369" spans="1:28" x14ac:dyDescent="0.2">
      <c r="A369" t="s">
        <v>755</v>
      </c>
      <c r="B369" t="s">
        <v>19</v>
      </c>
      <c r="C369" t="s">
        <v>32</v>
      </c>
      <c r="D369" t="s">
        <v>33</v>
      </c>
      <c r="E369" s="5">
        <v>48.44</v>
      </c>
      <c r="F369" t="s">
        <v>43</v>
      </c>
      <c r="G369">
        <v>1</v>
      </c>
      <c r="H369" s="1">
        <v>45674</v>
      </c>
      <c r="I369" s="1" t="str">
        <f>TEXT(data[[#This Row],[OrderDate]],"mmm")</f>
        <v>Jan</v>
      </c>
      <c r="J369" s="6">
        <v>0.53194444444444444</v>
      </c>
      <c r="K369" s="6" t="str">
        <f>TEXT(data[[#This Row],[OrderTime]],"h")</f>
        <v>12</v>
      </c>
      <c r="L369" s="1">
        <v>45675</v>
      </c>
      <c r="M369" s="6">
        <v>0.78194444444444444</v>
      </c>
      <c r="N369" t="s">
        <v>139</v>
      </c>
      <c r="O369" t="s">
        <v>756</v>
      </c>
      <c r="P369" t="s">
        <v>36</v>
      </c>
      <c r="Q369" t="s">
        <v>53</v>
      </c>
      <c r="R369" t="s">
        <v>37</v>
      </c>
      <c r="S369" t="s">
        <v>28</v>
      </c>
      <c r="T369" t="s">
        <v>29</v>
      </c>
      <c r="U369" t="s">
        <v>39</v>
      </c>
      <c r="V369" s="5">
        <f>data[[#This Row],[PriceUSD]]*data[[#This Row],[Quantity]]</f>
        <v>48.44</v>
      </c>
      <c r="W369" s="7">
        <f>data[[#This Row],[OrderDate]] + TIME(VALUE(LEFT(data[[#This Row],[OrderTime]],2)), VALUE(RIGHT(data[[#This Row],[OrderTime]],2)), 0)</f>
        <v>45674.030555555553</v>
      </c>
      <c r="X369" s="7">
        <f>_xlfn.MINIFS(data[OrderDateTime], data[CustomerName], data[[#This Row],[CustomerName]])</f>
        <v>45521.061805555553</v>
      </c>
      <c r="Y369" t="str">
        <f>IF(data[[#This Row],[OrderDateTime]]=data[[#This Row],[FirstOrderDateTime]], "New", "Returning")</f>
        <v>Returning</v>
      </c>
      <c r="Z369" s="7">
        <f>data[[#This Row],[DeliveryDate]] + data[[#This Row],[DeliveryTime]]</f>
        <v>45675.781944444447</v>
      </c>
      <c r="AA369" s="7">
        <f>data[[#This Row],[OrderDateTime]] + 1</f>
        <v>45675.030555555553</v>
      </c>
      <c r="AB369" s="7" t="str">
        <f>IF(data[[#This Row],[DeliveryDateTime]] &lt;= data[[#This Row],[SLADue]], "On Time", "Late")</f>
        <v>Late</v>
      </c>
    </row>
    <row r="370" spans="1:28" x14ac:dyDescent="0.2">
      <c r="A370" t="s">
        <v>757</v>
      </c>
      <c r="B370" t="s">
        <v>19</v>
      </c>
      <c r="C370" t="s">
        <v>101</v>
      </c>
      <c r="D370" t="s">
        <v>102</v>
      </c>
      <c r="E370" s="5">
        <v>28.27</v>
      </c>
      <c r="F370" t="s">
        <v>81</v>
      </c>
      <c r="G370">
        <v>1</v>
      </c>
      <c r="H370" s="1">
        <v>45877</v>
      </c>
      <c r="I370" s="1" t="str">
        <f>TEXT(data[[#This Row],[OrderDate]],"mmm")</f>
        <v>Aug</v>
      </c>
      <c r="J370" s="6">
        <v>0.72430555555555554</v>
      </c>
      <c r="K370" s="6" t="str">
        <f>TEXT(data[[#This Row],[OrderTime]],"h")</f>
        <v>17</v>
      </c>
      <c r="L370" s="1">
        <v>45878</v>
      </c>
      <c r="M370" s="6">
        <v>0.80763888888888891</v>
      </c>
      <c r="N370" t="s">
        <v>88</v>
      </c>
      <c r="O370" t="s">
        <v>614</v>
      </c>
      <c r="P370" t="s">
        <v>25</v>
      </c>
      <c r="Q370" t="s">
        <v>53</v>
      </c>
      <c r="R370" t="s">
        <v>83</v>
      </c>
      <c r="S370" t="s">
        <v>28</v>
      </c>
      <c r="T370" t="s">
        <v>38</v>
      </c>
      <c r="U370" t="s">
        <v>30</v>
      </c>
      <c r="V370" s="5">
        <f>data[[#This Row],[PriceUSD]]*data[[#This Row],[Quantity]]</f>
        <v>28.27</v>
      </c>
      <c r="W370" s="7">
        <f>data[[#This Row],[OrderDate]] + TIME(VALUE(LEFT(data[[#This Row],[OrderTime]],2)), VALUE(RIGHT(data[[#This Row],[OrderTime]],2)), 0)</f>
        <v>45877.038888888892</v>
      </c>
      <c r="X370" s="7">
        <f>_xlfn.MINIFS(data[OrderDateTime], data[CustomerName], data[[#This Row],[CustomerName]])</f>
        <v>45512.007638888892</v>
      </c>
      <c r="Y370" t="str">
        <f>IF(data[[#This Row],[OrderDateTime]]=data[[#This Row],[FirstOrderDateTime]], "New", "Returning")</f>
        <v>Returning</v>
      </c>
      <c r="Z370" s="7">
        <f>data[[#This Row],[DeliveryDate]] + data[[#This Row],[DeliveryTime]]</f>
        <v>45878.807638888888</v>
      </c>
      <c r="AA370" s="7">
        <f>data[[#This Row],[OrderDateTime]] + 1</f>
        <v>45878.038888888892</v>
      </c>
      <c r="AB370" s="7" t="str">
        <f>IF(data[[#This Row],[DeliveryDateTime]] &lt;= data[[#This Row],[SLADue]], "On Time", "Late")</f>
        <v>Late</v>
      </c>
    </row>
    <row r="371" spans="1:28" x14ac:dyDescent="0.2">
      <c r="A371" t="s">
        <v>758</v>
      </c>
      <c r="B371" t="s">
        <v>19</v>
      </c>
      <c r="C371" t="s">
        <v>92</v>
      </c>
      <c r="D371" t="s">
        <v>93</v>
      </c>
      <c r="E371" s="5">
        <v>88.5</v>
      </c>
      <c r="F371" t="s">
        <v>81</v>
      </c>
      <c r="G371">
        <v>1</v>
      </c>
      <c r="H371" s="1">
        <v>45546</v>
      </c>
      <c r="I371" s="1" t="str">
        <f>TEXT(data[[#This Row],[OrderDate]],"mmm")</f>
        <v>Sep</v>
      </c>
      <c r="J371" s="6">
        <v>0.68194444444444446</v>
      </c>
      <c r="K371" s="6" t="str">
        <f>TEXT(data[[#This Row],[OrderTime]],"h")</f>
        <v>16</v>
      </c>
      <c r="L371" s="1">
        <v>45547</v>
      </c>
      <c r="M371" s="6">
        <v>0.72361111111111109</v>
      </c>
      <c r="N371" t="s">
        <v>148</v>
      </c>
      <c r="O371" t="s">
        <v>759</v>
      </c>
      <c r="P371" t="s">
        <v>25</v>
      </c>
      <c r="Q371" t="s">
        <v>26</v>
      </c>
      <c r="R371" t="s">
        <v>66</v>
      </c>
      <c r="S371" t="s">
        <v>28</v>
      </c>
      <c r="T371" t="s">
        <v>136</v>
      </c>
      <c r="U371" t="s">
        <v>39</v>
      </c>
      <c r="V371" s="5">
        <f>data[[#This Row],[PriceUSD]]*data[[#This Row],[Quantity]]</f>
        <v>88.5</v>
      </c>
      <c r="W371" s="7">
        <f>data[[#This Row],[OrderDate]] + TIME(VALUE(LEFT(data[[#This Row],[OrderTime]],2)), VALUE(RIGHT(data[[#This Row],[OrderTime]],2)), 0)</f>
        <v>45546.030555555553</v>
      </c>
      <c r="X371" s="7">
        <f>_xlfn.MINIFS(data[OrderDateTime], data[CustomerName], data[[#This Row],[CustomerName]])</f>
        <v>45546.030555555553</v>
      </c>
      <c r="Y371" t="str">
        <f>IF(data[[#This Row],[OrderDateTime]]=data[[#This Row],[FirstOrderDateTime]], "New", "Returning")</f>
        <v>New</v>
      </c>
      <c r="Z371" s="7">
        <f>data[[#This Row],[DeliveryDate]] + data[[#This Row],[DeliveryTime]]</f>
        <v>45547.723611111112</v>
      </c>
      <c r="AA371" s="7">
        <f>data[[#This Row],[OrderDateTime]] + 1</f>
        <v>45547.030555555553</v>
      </c>
      <c r="AB371" s="7" t="str">
        <f>IF(data[[#This Row],[DeliveryDateTime]] &lt;= data[[#This Row],[SLADue]], "On Time", "Late")</f>
        <v>Late</v>
      </c>
    </row>
    <row r="372" spans="1:28" x14ac:dyDescent="0.2">
      <c r="A372" t="s">
        <v>760</v>
      </c>
      <c r="B372" t="s">
        <v>19</v>
      </c>
      <c r="C372" t="s">
        <v>32</v>
      </c>
      <c r="D372" t="s">
        <v>33</v>
      </c>
      <c r="E372" s="5">
        <v>55.93</v>
      </c>
      <c r="F372" t="s">
        <v>43</v>
      </c>
      <c r="G372">
        <v>1</v>
      </c>
      <c r="H372" s="1">
        <v>45699</v>
      </c>
      <c r="I372" s="1" t="str">
        <f>TEXT(data[[#This Row],[OrderDate]],"mmm")</f>
        <v>Feb</v>
      </c>
      <c r="J372" s="6">
        <v>0.62013888888888891</v>
      </c>
      <c r="K372" s="6" t="str">
        <f>TEXT(data[[#This Row],[OrderTime]],"h")</f>
        <v>14</v>
      </c>
      <c r="L372" s="1">
        <v>45700</v>
      </c>
      <c r="M372" s="6">
        <v>0.74513888888888891</v>
      </c>
      <c r="N372" t="s">
        <v>120</v>
      </c>
      <c r="O372" t="s">
        <v>96</v>
      </c>
      <c r="P372" t="s">
        <v>25</v>
      </c>
      <c r="Q372" t="s">
        <v>53</v>
      </c>
      <c r="R372" t="s">
        <v>37</v>
      </c>
      <c r="S372" t="s">
        <v>28</v>
      </c>
      <c r="T372" t="s">
        <v>59</v>
      </c>
      <c r="U372" t="s">
        <v>30</v>
      </c>
      <c r="V372" s="5">
        <f>data[[#This Row],[PriceUSD]]*data[[#This Row],[Quantity]]</f>
        <v>55.93</v>
      </c>
      <c r="W372" s="7">
        <f>data[[#This Row],[OrderDate]] + TIME(VALUE(LEFT(data[[#This Row],[OrderTime]],2)), VALUE(RIGHT(data[[#This Row],[OrderTime]],2)), 0)</f>
        <v>45699.061805555553</v>
      </c>
      <c r="X372" s="7">
        <f>_xlfn.MINIFS(data[OrderDateTime], data[CustomerName], data[[#This Row],[CustomerName]])</f>
        <v>45555.061805555553</v>
      </c>
      <c r="Y372" t="str">
        <f>IF(data[[#This Row],[OrderDateTime]]=data[[#This Row],[FirstOrderDateTime]], "New", "Returning")</f>
        <v>Returning</v>
      </c>
      <c r="Z372" s="7">
        <f>data[[#This Row],[DeliveryDate]] + data[[#This Row],[DeliveryTime]]</f>
        <v>45700.745138888888</v>
      </c>
      <c r="AA372" s="7">
        <f>data[[#This Row],[OrderDateTime]] + 1</f>
        <v>45700.061805555553</v>
      </c>
      <c r="AB372" s="7" t="str">
        <f>IF(data[[#This Row],[DeliveryDateTime]] &lt;= data[[#This Row],[SLADue]], "On Time", "Late")</f>
        <v>Late</v>
      </c>
    </row>
    <row r="373" spans="1:28" x14ac:dyDescent="0.2">
      <c r="A373" t="s">
        <v>761</v>
      </c>
      <c r="B373" t="s">
        <v>19</v>
      </c>
      <c r="C373" t="s">
        <v>258</v>
      </c>
      <c r="D373" t="s">
        <v>259</v>
      </c>
      <c r="E373" s="5">
        <v>109.2</v>
      </c>
      <c r="F373" t="s">
        <v>51</v>
      </c>
      <c r="G373">
        <v>1</v>
      </c>
      <c r="H373" s="1">
        <v>45793</v>
      </c>
      <c r="I373" s="1" t="str">
        <f>TEXT(data[[#This Row],[OrderDate]],"mmm")</f>
        <v>May</v>
      </c>
      <c r="J373" s="6">
        <v>0.66597222222222219</v>
      </c>
      <c r="K373" s="6" t="str">
        <f>TEXT(data[[#This Row],[OrderTime]],"h")</f>
        <v>15</v>
      </c>
      <c r="L373" s="1">
        <v>45794</v>
      </c>
      <c r="M373" s="6">
        <v>0.83263888888888893</v>
      </c>
      <c r="N373" t="s">
        <v>139</v>
      </c>
      <c r="O373" t="s">
        <v>762</v>
      </c>
      <c r="P373" t="s">
        <v>36</v>
      </c>
      <c r="Q373" t="s">
        <v>26</v>
      </c>
      <c r="R373" t="s">
        <v>261</v>
      </c>
      <c r="S373" t="s">
        <v>28</v>
      </c>
      <c r="T373" t="s">
        <v>38</v>
      </c>
      <c r="U373" t="s">
        <v>30</v>
      </c>
      <c r="V373" s="5">
        <f>data[[#This Row],[PriceUSD]]*data[[#This Row],[Quantity]]</f>
        <v>109.2</v>
      </c>
      <c r="W373" s="7">
        <f>data[[#This Row],[OrderDate]] + TIME(VALUE(LEFT(data[[#This Row],[OrderTime]],2)), VALUE(RIGHT(data[[#This Row],[OrderTime]],2)), 0)</f>
        <v>45793.015277777777</v>
      </c>
      <c r="X373" s="7">
        <f>_xlfn.MINIFS(data[OrderDateTime], data[CustomerName], data[[#This Row],[CustomerName]])</f>
        <v>45505.046527777777</v>
      </c>
      <c r="Y373" t="str">
        <f>IF(data[[#This Row],[OrderDateTime]]=data[[#This Row],[FirstOrderDateTime]], "New", "Returning")</f>
        <v>Returning</v>
      </c>
      <c r="Z373" s="7">
        <f>data[[#This Row],[DeliveryDate]] + data[[#This Row],[DeliveryTime]]</f>
        <v>45794.832638888889</v>
      </c>
      <c r="AA373" s="7">
        <f>data[[#This Row],[OrderDateTime]] + 1</f>
        <v>45794.015277777777</v>
      </c>
      <c r="AB373" s="7" t="str">
        <f>IF(data[[#This Row],[DeliveryDateTime]] &lt;= data[[#This Row],[SLADue]], "On Time", "Late")</f>
        <v>Late</v>
      </c>
    </row>
    <row r="374" spans="1:28" x14ac:dyDescent="0.2">
      <c r="A374" t="s">
        <v>763</v>
      </c>
      <c r="B374" t="s">
        <v>19</v>
      </c>
      <c r="C374" t="s">
        <v>69</v>
      </c>
      <c r="D374" t="s">
        <v>70</v>
      </c>
      <c r="E374" s="5">
        <v>48.25</v>
      </c>
      <c r="F374" t="s">
        <v>119</v>
      </c>
      <c r="G374">
        <v>1</v>
      </c>
      <c r="H374" s="1">
        <v>45813</v>
      </c>
      <c r="I374" s="1" t="str">
        <f>TEXT(data[[#This Row],[OrderDate]],"mmm")</f>
        <v>Jun</v>
      </c>
      <c r="J374" s="6">
        <v>0.44374999999999998</v>
      </c>
      <c r="K374" s="6" t="str">
        <f>TEXT(data[[#This Row],[OrderTime]],"h")</f>
        <v>10</v>
      </c>
      <c r="L374" s="1">
        <v>45813</v>
      </c>
      <c r="M374" s="6">
        <v>0.73541666666666672</v>
      </c>
      <c r="N374" t="s">
        <v>98</v>
      </c>
      <c r="O374" t="s">
        <v>671</v>
      </c>
      <c r="P374" t="s">
        <v>77</v>
      </c>
      <c r="Q374" t="s">
        <v>53</v>
      </c>
      <c r="R374" t="s">
        <v>37</v>
      </c>
      <c r="S374" t="s">
        <v>47</v>
      </c>
      <c r="T374" t="s">
        <v>143</v>
      </c>
      <c r="U374" t="s">
        <v>39</v>
      </c>
      <c r="V374" s="5">
        <f>data[[#This Row],[PriceUSD]]*data[[#This Row],[Quantity]]</f>
        <v>48.25</v>
      </c>
      <c r="W374" s="7">
        <f>data[[#This Row],[OrderDate]] + TIME(VALUE(LEFT(data[[#This Row],[OrderTime]],2)), VALUE(RIGHT(data[[#This Row],[OrderTime]],2)), 0)</f>
        <v>45813.052083333336</v>
      </c>
      <c r="X374" s="7">
        <f>_xlfn.MINIFS(data[OrderDateTime], data[CustomerName], data[[#This Row],[CustomerName]])</f>
        <v>45508.038888888892</v>
      </c>
      <c r="Y374" t="str">
        <f>IF(data[[#This Row],[OrderDateTime]]=data[[#This Row],[FirstOrderDateTime]], "New", "Returning")</f>
        <v>Returning</v>
      </c>
      <c r="Z374" s="7">
        <f>data[[#This Row],[DeliveryDate]] + data[[#This Row],[DeliveryTime]]</f>
        <v>45813.73541666667</v>
      </c>
      <c r="AA374" s="7">
        <f>data[[#This Row],[OrderDateTime]] + 1</f>
        <v>45814.052083333336</v>
      </c>
      <c r="AB374" s="7" t="str">
        <f>IF(data[[#This Row],[DeliveryDateTime]] &lt;= data[[#This Row],[SLADue]], "On Time", "Late")</f>
        <v>On Time</v>
      </c>
    </row>
    <row r="375" spans="1:28" x14ac:dyDescent="0.2">
      <c r="A375" t="s">
        <v>764</v>
      </c>
      <c r="B375" t="s">
        <v>19</v>
      </c>
      <c r="C375" t="s">
        <v>32</v>
      </c>
      <c r="D375" t="s">
        <v>33</v>
      </c>
      <c r="E375" s="5">
        <v>54.01</v>
      </c>
      <c r="F375" t="s">
        <v>138</v>
      </c>
      <c r="G375">
        <v>1</v>
      </c>
      <c r="H375" s="1">
        <v>45631</v>
      </c>
      <c r="I375" s="1" t="str">
        <f>TEXT(data[[#This Row],[OrderDate]],"mmm")</f>
        <v>Dec</v>
      </c>
      <c r="J375" s="6">
        <v>0.4465277777777778</v>
      </c>
      <c r="K375" s="6" t="str">
        <f>TEXT(data[[#This Row],[OrderTime]],"h")</f>
        <v>10</v>
      </c>
      <c r="L375" s="1">
        <v>45631</v>
      </c>
      <c r="M375" s="6">
        <v>0.65486111111111112</v>
      </c>
      <c r="N375" t="s">
        <v>148</v>
      </c>
      <c r="O375" t="s">
        <v>403</v>
      </c>
      <c r="P375" t="s">
        <v>25</v>
      </c>
      <c r="Q375" t="s">
        <v>53</v>
      </c>
      <c r="R375" t="s">
        <v>37</v>
      </c>
      <c r="S375" t="s">
        <v>47</v>
      </c>
      <c r="T375" t="s">
        <v>29</v>
      </c>
      <c r="U375" t="s">
        <v>30</v>
      </c>
      <c r="V375" s="5">
        <f>data[[#This Row],[PriceUSD]]*data[[#This Row],[Quantity]]</f>
        <v>54.01</v>
      </c>
      <c r="W375" s="7">
        <f>data[[#This Row],[OrderDate]] + TIME(VALUE(LEFT(data[[#This Row],[OrderTime]],2)), VALUE(RIGHT(data[[#This Row],[OrderTime]],2)), 0)</f>
        <v>45631.054166666669</v>
      </c>
      <c r="X375" s="7">
        <f>_xlfn.MINIFS(data[OrderDateTime], data[CustomerName], data[[#This Row],[CustomerName]])</f>
        <v>45535.015277777777</v>
      </c>
      <c r="Y375" t="str">
        <f>IF(data[[#This Row],[OrderDateTime]]=data[[#This Row],[FirstOrderDateTime]], "New", "Returning")</f>
        <v>Returning</v>
      </c>
      <c r="Z375" s="7">
        <f>data[[#This Row],[DeliveryDate]] + data[[#This Row],[DeliveryTime]]</f>
        <v>45631.654861111114</v>
      </c>
      <c r="AA375" s="7">
        <f>data[[#This Row],[OrderDateTime]] + 1</f>
        <v>45632.054166666669</v>
      </c>
      <c r="AB375" s="7" t="str">
        <f>IF(data[[#This Row],[DeliveryDateTime]] &lt;= data[[#This Row],[SLADue]], "On Time", "Late")</f>
        <v>On Time</v>
      </c>
    </row>
    <row r="376" spans="1:28" x14ac:dyDescent="0.2">
      <c r="A376" t="s">
        <v>765</v>
      </c>
      <c r="B376" t="s">
        <v>19</v>
      </c>
      <c r="C376" t="s">
        <v>41</v>
      </c>
      <c r="D376" t="s">
        <v>42</v>
      </c>
      <c r="E376" s="5">
        <v>35.93</v>
      </c>
      <c r="F376" t="s">
        <v>51</v>
      </c>
      <c r="G376">
        <v>3</v>
      </c>
      <c r="H376" s="1">
        <v>45864</v>
      </c>
      <c r="I376" s="1" t="str">
        <f>TEXT(data[[#This Row],[OrderDate]],"mmm")</f>
        <v>Jul</v>
      </c>
      <c r="J376" s="6">
        <v>0.63055555555555554</v>
      </c>
      <c r="K376" s="6" t="str">
        <f>TEXT(data[[#This Row],[OrderTime]],"h")</f>
        <v>15</v>
      </c>
      <c r="L376" s="1">
        <v>45865</v>
      </c>
      <c r="M376" s="6">
        <v>0.67222222222222228</v>
      </c>
      <c r="N376" t="s">
        <v>98</v>
      </c>
      <c r="O376" t="s">
        <v>766</v>
      </c>
      <c r="P376" t="s">
        <v>77</v>
      </c>
      <c r="Q376" t="s">
        <v>53</v>
      </c>
      <c r="R376" t="s">
        <v>46</v>
      </c>
      <c r="S376" t="s">
        <v>28</v>
      </c>
      <c r="T376" t="s">
        <v>136</v>
      </c>
      <c r="U376" t="s">
        <v>30</v>
      </c>
      <c r="V376" s="5">
        <f>data[[#This Row],[PriceUSD]]*data[[#This Row],[Quantity]]</f>
        <v>107.78999999999999</v>
      </c>
      <c r="W376" s="7">
        <f>data[[#This Row],[OrderDate]] + TIME(VALUE(LEFT(data[[#This Row],[OrderTime]],2)), VALUE(RIGHT(data[[#This Row],[OrderTime]],2)), 0)</f>
        <v>45864.038888888892</v>
      </c>
      <c r="X376" s="7">
        <f>_xlfn.MINIFS(data[OrderDateTime], data[CustomerName], data[[#This Row],[CustomerName]])</f>
        <v>45554.030555555553</v>
      </c>
      <c r="Y376" t="str">
        <f>IF(data[[#This Row],[OrderDateTime]]=data[[#This Row],[FirstOrderDateTime]], "New", "Returning")</f>
        <v>Returning</v>
      </c>
      <c r="Z376" s="7">
        <f>data[[#This Row],[DeliveryDate]] + data[[#This Row],[DeliveryTime]]</f>
        <v>45865.672222222223</v>
      </c>
      <c r="AA376" s="7">
        <f>data[[#This Row],[OrderDateTime]] + 1</f>
        <v>45865.038888888892</v>
      </c>
      <c r="AB376" s="7" t="str">
        <f>IF(data[[#This Row],[DeliveryDateTime]] &lt;= data[[#This Row],[SLADue]], "On Time", "Late")</f>
        <v>Late</v>
      </c>
    </row>
    <row r="377" spans="1:28" x14ac:dyDescent="0.2">
      <c r="A377" t="s">
        <v>767</v>
      </c>
      <c r="B377" t="s">
        <v>19</v>
      </c>
      <c r="C377" t="s">
        <v>110</v>
      </c>
      <c r="D377" t="s">
        <v>111</v>
      </c>
      <c r="E377" s="5">
        <v>11.28</v>
      </c>
      <c r="F377" t="s">
        <v>87</v>
      </c>
      <c r="G377">
        <v>1</v>
      </c>
      <c r="H377" s="1">
        <v>45554</v>
      </c>
      <c r="I377" s="1" t="str">
        <f>TEXT(data[[#This Row],[OrderDate]],"mmm")</f>
        <v>Sep</v>
      </c>
      <c r="J377" s="6">
        <v>0.40277777777777779</v>
      </c>
      <c r="K377" s="6" t="str">
        <f>TEXT(data[[#This Row],[OrderTime]],"h")</f>
        <v>9</v>
      </c>
      <c r="L377" s="1">
        <v>45554</v>
      </c>
      <c r="M377" s="6">
        <v>0.56944444444444442</v>
      </c>
      <c r="N377" t="s">
        <v>64</v>
      </c>
      <c r="O377" t="s">
        <v>483</v>
      </c>
      <c r="P377" t="s">
        <v>25</v>
      </c>
      <c r="Q377" t="s">
        <v>26</v>
      </c>
      <c r="R377" t="s">
        <v>114</v>
      </c>
      <c r="S377" t="s">
        <v>47</v>
      </c>
      <c r="T377" t="s">
        <v>38</v>
      </c>
      <c r="U377" t="s">
        <v>30</v>
      </c>
      <c r="V377" s="5">
        <f>data[[#This Row],[PriceUSD]]*data[[#This Row],[Quantity]]</f>
        <v>11.28</v>
      </c>
      <c r="W377" s="7">
        <f>data[[#This Row],[OrderDate]] + TIME(VALUE(LEFT(data[[#This Row],[OrderTime]],2)), VALUE(RIGHT(data[[#This Row],[OrderTime]],2)), 0)</f>
        <v>45554.054166666669</v>
      </c>
      <c r="X377" s="7">
        <f>_xlfn.MINIFS(data[OrderDateTime], data[CustomerName], data[[#This Row],[CustomerName]])</f>
        <v>45541.007638888892</v>
      </c>
      <c r="Y377" t="str">
        <f>IF(data[[#This Row],[OrderDateTime]]=data[[#This Row],[FirstOrderDateTime]], "New", "Returning")</f>
        <v>Returning</v>
      </c>
      <c r="Z377" s="7">
        <f>data[[#This Row],[DeliveryDate]] + data[[#This Row],[DeliveryTime]]</f>
        <v>45554.569444444445</v>
      </c>
      <c r="AA377" s="7">
        <f>data[[#This Row],[OrderDateTime]] + 1</f>
        <v>45555.054166666669</v>
      </c>
      <c r="AB377" s="7" t="str">
        <f>IF(data[[#This Row],[DeliveryDateTime]] &lt;= data[[#This Row],[SLADue]], "On Time", "Late")</f>
        <v>On Time</v>
      </c>
    </row>
    <row r="378" spans="1:28" x14ac:dyDescent="0.2">
      <c r="A378" t="s">
        <v>768</v>
      </c>
      <c r="B378" t="s">
        <v>19</v>
      </c>
      <c r="C378" t="s">
        <v>41</v>
      </c>
      <c r="D378" t="s">
        <v>42</v>
      </c>
      <c r="E378" s="5">
        <v>39.340000000000003</v>
      </c>
      <c r="F378" t="s">
        <v>56</v>
      </c>
      <c r="G378">
        <v>1</v>
      </c>
      <c r="H378" s="1">
        <v>45551</v>
      </c>
      <c r="I378" s="1" t="str">
        <f>TEXT(data[[#This Row],[OrderDate]],"mmm")</f>
        <v>Sep</v>
      </c>
      <c r="J378" s="6">
        <v>0.83750000000000002</v>
      </c>
      <c r="K378" s="6" t="str">
        <f>TEXT(data[[#This Row],[OrderTime]],"h")</f>
        <v>20</v>
      </c>
      <c r="L378" s="1">
        <v>45553</v>
      </c>
      <c r="M378" s="6">
        <v>0.59513888888888888</v>
      </c>
      <c r="N378" t="s">
        <v>213</v>
      </c>
      <c r="O378" t="s">
        <v>769</v>
      </c>
      <c r="P378" t="s">
        <v>36</v>
      </c>
      <c r="Q378" t="s">
        <v>26</v>
      </c>
      <c r="R378" t="s">
        <v>46</v>
      </c>
      <c r="S378" t="s">
        <v>105</v>
      </c>
      <c r="T378" t="s">
        <v>38</v>
      </c>
      <c r="U378" t="s">
        <v>67</v>
      </c>
      <c r="V378" s="5">
        <f>data[[#This Row],[PriceUSD]]*data[[#This Row],[Quantity]]</f>
        <v>39.340000000000003</v>
      </c>
      <c r="W378" s="7">
        <f>data[[#This Row],[OrderDate]] + TIME(VALUE(LEFT(data[[#This Row],[OrderTime]],2)), VALUE(RIGHT(data[[#This Row],[OrderTime]],2)), 0)</f>
        <v>45551.052083333336</v>
      </c>
      <c r="X378" s="7">
        <f>_xlfn.MINIFS(data[OrderDateTime], data[CustomerName], data[[#This Row],[CustomerName]])</f>
        <v>45551.052083333336</v>
      </c>
      <c r="Y378" t="str">
        <f>IF(data[[#This Row],[OrderDateTime]]=data[[#This Row],[FirstOrderDateTime]], "New", "Returning")</f>
        <v>New</v>
      </c>
      <c r="Z378" s="7">
        <f>data[[#This Row],[DeliveryDate]] + data[[#This Row],[DeliveryTime]]</f>
        <v>45553.595138888886</v>
      </c>
      <c r="AA378" s="7">
        <f>data[[#This Row],[OrderDateTime]] + 1</f>
        <v>45552.052083333336</v>
      </c>
      <c r="AB378" s="7" t="str">
        <f>IF(data[[#This Row],[DeliveryDateTime]] &lt;= data[[#This Row],[SLADue]], "On Time", "Late")</f>
        <v>Late</v>
      </c>
    </row>
    <row r="379" spans="1:28" x14ac:dyDescent="0.2">
      <c r="A379" t="s">
        <v>770</v>
      </c>
      <c r="B379" t="s">
        <v>19</v>
      </c>
      <c r="C379" t="s">
        <v>117</v>
      </c>
      <c r="D379" t="s">
        <v>118</v>
      </c>
      <c r="E379" s="5">
        <v>75.69</v>
      </c>
      <c r="F379" t="s">
        <v>119</v>
      </c>
      <c r="G379">
        <v>1</v>
      </c>
      <c r="H379" s="1">
        <v>45526</v>
      </c>
      <c r="I379" s="1" t="str">
        <f>TEXT(data[[#This Row],[OrderDate]],"mmm")</f>
        <v>Aug</v>
      </c>
      <c r="J379" s="6">
        <v>0.72083333333333333</v>
      </c>
      <c r="K379" s="6" t="str">
        <f>TEXT(data[[#This Row],[OrderTime]],"h")</f>
        <v>17</v>
      </c>
      <c r="L379" s="1">
        <v>45527</v>
      </c>
      <c r="M379" s="6">
        <v>0.54097222222222219</v>
      </c>
      <c r="N379" t="s">
        <v>88</v>
      </c>
      <c r="O379" t="s">
        <v>771</v>
      </c>
      <c r="P379" t="s">
        <v>25</v>
      </c>
      <c r="Q379" t="s">
        <v>26</v>
      </c>
      <c r="R379" t="s">
        <v>66</v>
      </c>
      <c r="S379" t="s">
        <v>28</v>
      </c>
      <c r="T379" t="s">
        <v>38</v>
      </c>
      <c r="U379" t="s">
        <v>30</v>
      </c>
      <c r="V379" s="5">
        <f>data[[#This Row],[PriceUSD]]*data[[#This Row],[Quantity]]</f>
        <v>75.69</v>
      </c>
      <c r="W379" s="7">
        <f>data[[#This Row],[OrderDate]] + TIME(VALUE(LEFT(data[[#This Row],[OrderTime]],2)), VALUE(RIGHT(data[[#This Row],[OrderTime]],2)), 0)</f>
        <v>45526.022916666669</v>
      </c>
      <c r="X379" s="7">
        <f>_xlfn.MINIFS(data[OrderDateTime], data[CustomerName], data[[#This Row],[CustomerName]])</f>
        <v>45524.007638888892</v>
      </c>
      <c r="Y379" t="str">
        <f>IF(data[[#This Row],[OrderDateTime]]=data[[#This Row],[FirstOrderDateTime]], "New", "Returning")</f>
        <v>Returning</v>
      </c>
      <c r="Z379" s="7">
        <f>data[[#This Row],[DeliveryDate]] + data[[#This Row],[DeliveryTime]]</f>
        <v>45527.540972222225</v>
      </c>
      <c r="AA379" s="7">
        <f>data[[#This Row],[OrderDateTime]] + 1</f>
        <v>45527.022916666669</v>
      </c>
      <c r="AB379" s="7" t="str">
        <f>IF(data[[#This Row],[DeliveryDateTime]] &lt;= data[[#This Row],[SLADue]], "On Time", "Late")</f>
        <v>Late</v>
      </c>
    </row>
    <row r="380" spans="1:28" x14ac:dyDescent="0.2">
      <c r="A380" t="s">
        <v>772</v>
      </c>
      <c r="B380" t="s">
        <v>19</v>
      </c>
      <c r="C380" t="s">
        <v>101</v>
      </c>
      <c r="D380" t="s">
        <v>102</v>
      </c>
      <c r="E380" s="5">
        <v>30.64</v>
      </c>
      <c r="F380" t="s">
        <v>63</v>
      </c>
      <c r="G380">
        <v>1</v>
      </c>
      <c r="H380" s="1">
        <v>45678</v>
      </c>
      <c r="I380" s="1" t="str">
        <f>TEXT(data[[#This Row],[OrderDate]],"mmm")</f>
        <v>Jan</v>
      </c>
      <c r="J380" s="6">
        <v>0.68055555555555558</v>
      </c>
      <c r="K380" s="6" t="str">
        <f>TEXT(data[[#This Row],[OrderTime]],"h")</f>
        <v>16</v>
      </c>
      <c r="L380" s="1">
        <v>45679</v>
      </c>
      <c r="M380" s="6">
        <v>0.68055555555555558</v>
      </c>
      <c r="N380" t="s">
        <v>23</v>
      </c>
      <c r="O380" t="s">
        <v>159</v>
      </c>
      <c r="P380" t="s">
        <v>25</v>
      </c>
      <c r="Q380" t="s">
        <v>53</v>
      </c>
      <c r="R380" t="s">
        <v>83</v>
      </c>
      <c r="S380" t="s">
        <v>28</v>
      </c>
      <c r="T380" t="s">
        <v>38</v>
      </c>
      <c r="U380" t="s">
        <v>39</v>
      </c>
      <c r="V380" s="5">
        <f>data[[#This Row],[PriceUSD]]*data[[#This Row],[Quantity]]</f>
        <v>30.64</v>
      </c>
      <c r="W380" s="7">
        <f>data[[#This Row],[OrderDate]] + TIME(VALUE(LEFT(data[[#This Row],[OrderTime]],2)), VALUE(RIGHT(data[[#This Row],[OrderTime]],2)), 0)</f>
        <v>45678.038888888892</v>
      </c>
      <c r="X380" s="7">
        <f>_xlfn.MINIFS(data[OrderDateTime], data[CustomerName], data[[#This Row],[CustomerName]])</f>
        <v>45548.015277777777</v>
      </c>
      <c r="Y380" t="str">
        <f>IF(data[[#This Row],[OrderDateTime]]=data[[#This Row],[FirstOrderDateTime]], "New", "Returning")</f>
        <v>Returning</v>
      </c>
      <c r="Z380" s="7">
        <f>data[[#This Row],[DeliveryDate]] + data[[#This Row],[DeliveryTime]]</f>
        <v>45679.680555555555</v>
      </c>
      <c r="AA380" s="7">
        <f>data[[#This Row],[OrderDateTime]] + 1</f>
        <v>45679.038888888892</v>
      </c>
      <c r="AB380" s="7" t="str">
        <f>IF(data[[#This Row],[DeliveryDateTime]] &lt;= data[[#This Row],[SLADue]], "On Time", "Late")</f>
        <v>Late</v>
      </c>
    </row>
    <row r="381" spans="1:28" x14ac:dyDescent="0.2">
      <c r="A381" t="s">
        <v>773</v>
      </c>
      <c r="B381" t="s">
        <v>19</v>
      </c>
      <c r="C381" t="s">
        <v>41</v>
      </c>
      <c r="D381" t="s">
        <v>42</v>
      </c>
      <c r="E381" s="5">
        <v>35.19</v>
      </c>
      <c r="F381" t="s">
        <v>119</v>
      </c>
      <c r="G381">
        <v>1</v>
      </c>
      <c r="H381" s="1">
        <v>45526</v>
      </c>
      <c r="I381" s="1" t="str">
        <f>TEXT(data[[#This Row],[OrderDate]],"mmm")</f>
        <v>Aug</v>
      </c>
      <c r="J381" s="6">
        <v>0.83958333333333335</v>
      </c>
      <c r="K381" s="6" t="str">
        <f>TEXT(data[[#This Row],[OrderTime]],"h")</f>
        <v>20</v>
      </c>
      <c r="L381" s="1">
        <v>45528</v>
      </c>
      <c r="M381" s="6">
        <v>0.61111111111111116</v>
      </c>
      <c r="N381" t="s">
        <v>57</v>
      </c>
      <c r="O381" t="s">
        <v>774</v>
      </c>
      <c r="P381" t="s">
        <v>25</v>
      </c>
      <c r="Q381" t="s">
        <v>26</v>
      </c>
      <c r="R381" t="s">
        <v>46</v>
      </c>
      <c r="S381" t="s">
        <v>105</v>
      </c>
      <c r="T381" t="s">
        <v>29</v>
      </c>
      <c r="U381" t="s">
        <v>30</v>
      </c>
      <c r="V381" s="5">
        <f>data[[#This Row],[PriceUSD]]*data[[#This Row],[Quantity]]</f>
        <v>35.19</v>
      </c>
      <c r="W381" s="7">
        <f>data[[#This Row],[OrderDate]] + TIME(VALUE(LEFT(data[[#This Row],[OrderTime]],2)), VALUE(RIGHT(data[[#This Row],[OrderTime]],2)), 0)</f>
        <v>45526.022916666669</v>
      </c>
      <c r="X381" s="7">
        <f>_xlfn.MINIFS(data[OrderDateTime], data[CustomerName], data[[#This Row],[CustomerName]])</f>
        <v>45526.022916666669</v>
      </c>
      <c r="Y381" t="str">
        <f>IF(data[[#This Row],[OrderDateTime]]=data[[#This Row],[FirstOrderDateTime]], "New", "Returning")</f>
        <v>New</v>
      </c>
      <c r="Z381" s="7">
        <f>data[[#This Row],[DeliveryDate]] + data[[#This Row],[DeliveryTime]]</f>
        <v>45528.611111111109</v>
      </c>
      <c r="AA381" s="7">
        <f>data[[#This Row],[OrderDateTime]] + 1</f>
        <v>45527.022916666669</v>
      </c>
      <c r="AB381" s="7" t="str">
        <f>IF(data[[#This Row],[DeliveryDateTime]] &lt;= data[[#This Row],[SLADue]], "On Time", "Late")</f>
        <v>Late</v>
      </c>
    </row>
    <row r="382" spans="1:28" x14ac:dyDescent="0.2">
      <c r="A382" t="s">
        <v>775</v>
      </c>
      <c r="B382" t="s">
        <v>19</v>
      </c>
      <c r="C382" t="s">
        <v>101</v>
      </c>
      <c r="D382" t="s">
        <v>102</v>
      </c>
      <c r="E382" s="5">
        <v>32.619999999999997</v>
      </c>
      <c r="F382" t="s">
        <v>63</v>
      </c>
      <c r="G382">
        <v>1</v>
      </c>
      <c r="H382" s="1">
        <v>45548</v>
      </c>
      <c r="I382" s="1" t="str">
        <f>TEXT(data[[#This Row],[OrderDate]],"mmm")</f>
        <v>Sep</v>
      </c>
      <c r="J382" s="6">
        <v>0.81180555555555556</v>
      </c>
      <c r="K382" s="6" t="str">
        <f>TEXT(data[[#This Row],[OrderTime]],"h")</f>
        <v>19</v>
      </c>
      <c r="L382" s="1">
        <v>45550</v>
      </c>
      <c r="M382" s="6">
        <v>0.87291666666666667</v>
      </c>
      <c r="N382" t="s">
        <v>95</v>
      </c>
      <c r="O382" t="s">
        <v>776</v>
      </c>
      <c r="P382" t="s">
        <v>25</v>
      </c>
      <c r="Q382" t="s">
        <v>26</v>
      </c>
      <c r="R382" t="s">
        <v>83</v>
      </c>
      <c r="S382" t="s">
        <v>105</v>
      </c>
      <c r="T382" t="s">
        <v>29</v>
      </c>
      <c r="U382" t="s">
        <v>67</v>
      </c>
      <c r="V382" s="5">
        <f>data[[#This Row],[PriceUSD]]*data[[#This Row],[Quantity]]</f>
        <v>32.619999999999997</v>
      </c>
      <c r="W382" s="7">
        <f>data[[#This Row],[OrderDate]] + TIME(VALUE(LEFT(data[[#This Row],[OrderTime]],2)), VALUE(RIGHT(data[[#This Row],[OrderTime]],2)), 0)</f>
        <v>45548.038888888892</v>
      </c>
      <c r="X382" s="7">
        <f>_xlfn.MINIFS(data[OrderDateTime], data[CustomerName], data[[#This Row],[CustomerName]])</f>
        <v>45548.038888888892</v>
      </c>
      <c r="Y382" t="str">
        <f>IF(data[[#This Row],[OrderDateTime]]=data[[#This Row],[FirstOrderDateTime]], "New", "Returning")</f>
        <v>New</v>
      </c>
      <c r="Z382" s="7">
        <f>data[[#This Row],[DeliveryDate]] + data[[#This Row],[DeliveryTime]]</f>
        <v>45550.872916666667</v>
      </c>
      <c r="AA382" s="7">
        <f>data[[#This Row],[OrderDateTime]] + 1</f>
        <v>45549.038888888892</v>
      </c>
      <c r="AB382" s="7" t="str">
        <f>IF(data[[#This Row],[DeliveryDateTime]] &lt;= data[[#This Row],[SLADue]], "On Time", "Late")</f>
        <v>Late</v>
      </c>
    </row>
    <row r="383" spans="1:28" x14ac:dyDescent="0.2">
      <c r="A383" t="s">
        <v>777</v>
      </c>
      <c r="B383" t="s">
        <v>19</v>
      </c>
      <c r="C383" t="s">
        <v>79</v>
      </c>
      <c r="D383" t="s">
        <v>80</v>
      </c>
      <c r="E383" s="5">
        <v>33.07</v>
      </c>
      <c r="F383" t="s">
        <v>81</v>
      </c>
      <c r="G383">
        <v>1</v>
      </c>
      <c r="H383" s="1">
        <v>45589</v>
      </c>
      <c r="I383" s="1" t="str">
        <f>TEXT(data[[#This Row],[OrderDate]],"mmm")</f>
        <v>Oct</v>
      </c>
      <c r="J383" s="6">
        <v>0.70347222222222228</v>
      </c>
      <c r="K383" s="6" t="str">
        <f>TEXT(data[[#This Row],[OrderTime]],"h")</f>
        <v>16</v>
      </c>
      <c r="L383" s="1">
        <v>45591</v>
      </c>
      <c r="M383" s="6">
        <v>0.87013888888888891</v>
      </c>
      <c r="N383" t="s">
        <v>292</v>
      </c>
      <c r="O383" t="s">
        <v>467</v>
      </c>
      <c r="P383" t="s">
        <v>77</v>
      </c>
      <c r="Q383" t="s">
        <v>26</v>
      </c>
      <c r="R383" t="s">
        <v>83</v>
      </c>
      <c r="S383" t="s">
        <v>105</v>
      </c>
      <c r="T383" t="s">
        <v>38</v>
      </c>
      <c r="U383" t="s">
        <v>67</v>
      </c>
      <c r="V383" s="5">
        <f>data[[#This Row],[PriceUSD]]*data[[#This Row],[Quantity]]</f>
        <v>33.07</v>
      </c>
      <c r="W383" s="7">
        <f>data[[#This Row],[OrderDate]] + TIME(VALUE(LEFT(data[[#This Row],[OrderTime]],2)), VALUE(RIGHT(data[[#This Row],[OrderTime]],2)), 0)</f>
        <v>45589.015277777777</v>
      </c>
      <c r="X383" s="7">
        <f>_xlfn.MINIFS(data[OrderDateTime], data[CustomerName], data[[#This Row],[CustomerName]])</f>
        <v>45589.015277777777</v>
      </c>
      <c r="Y383" t="str">
        <f>IF(data[[#This Row],[OrderDateTime]]=data[[#This Row],[FirstOrderDateTime]], "New", "Returning")</f>
        <v>New</v>
      </c>
      <c r="Z383" s="7">
        <f>data[[#This Row],[DeliveryDate]] + data[[#This Row],[DeliveryTime]]</f>
        <v>45591.870138888888</v>
      </c>
      <c r="AA383" s="7">
        <f>data[[#This Row],[OrderDateTime]] + 1</f>
        <v>45590.015277777777</v>
      </c>
      <c r="AB383" s="7" t="str">
        <f>IF(data[[#This Row],[DeliveryDateTime]] &lt;= data[[#This Row],[SLADue]], "On Time", "Late")</f>
        <v>Late</v>
      </c>
    </row>
    <row r="384" spans="1:28" x14ac:dyDescent="0.2">
      <c r="A384" t="s">
        <v>778</v>
      </c>
      <c r="B384" t="s">
        <v>19</v>
      </c>
      <c r="C384" t="s">
        <v>32</v>
      </c>
      <c r="D384" t="s">
        <v>33</v>
      </c>
      <c r="E384" s="5">
        <v>48.02</v>
      </c>
      <c r="F384" t="s">
        <v>22</v>
      </c>
      <c r="G384">
        <v>1</v>
      </c>
      <c r="H384" s="1">
        <v>45790</v>
      </c>
      <c r="I384" s="1" t="str">
        <f>TEXT(data[[#This Row],[OrderDate]],"mmm")</f>
        <v>May</v>
      </c>
      <c r="J384" s="6">
        <v>0.75138888888888888</v>
      </c>
      <c r="K384" s="6" t="str">
        <f>TEXT(data[[#This Row],[OrderTime]],"h")</f>
        <v>18</v>
      </c>
      <c r="L384" s="1">
        <v>45791</v>
      </c>
      <c r="M384" s="6">
        <v>0.75138888888888888</v>
      </c>
      <c r="N384" t="s">
        <v>34</v>
      </c>
      <c r="O384" t="s">
        <v>481</v>
      </c>
      <c r="P384" t="s">
        <v>36</v>
      </c>
      <c r="Q384" t="s">
        <v>53</v>
      </c>
      <c r="R384" t="s">
        <v>37</v>
      </c>
      <c r="S384" t="s">
        <v>28</v>
      </c>
      <c r="T384" t="s">
        <v>38</v>
      </c>
      <c r="U384" t="s">
        <v>30</v>
      </c>
      <c r="V384" s="5">
        <f>data[[#This Row],[PriceUSD]]*data[[#This Row],[Quantity]]</f>
        <v>48.02</v>
      </c>
      <c r="W384" s="7">
        <f>data[[#This Row],[OrderDate]] + TIME(VALUE(LEFT(data[[#This Row],[OrderTime]],2)), VALUE(RIGHT(data[[#This Row],[OrderTime]],2)), 0)</f>
        <v>45790.061805555553</v>
      </c>
      <c r="X384" s="7">
        <f>_xlfn.MINIFS(data[OrderDateTime], data[CustomerName], data[[#This Row],[CustomerName]])</f>
        <v>45512.007638888892</v>
      </c>
      <c r="Y384" t="str">
        <f>IF(data[[#This Row],[OrderDateTime]]=data[[#This Row],[FirstOrderDateTime]], "New", "Returning")</f>
        <v>Returning</v>
      </c>
      <c r="Z384" s="7">
        <f>data[[#This Row],[DeliveryDate]] + data[[#This Row],[DeliveryTime]]</f>
        <v>45791.751388888886</v>
      </c>
      <c r="AA384" s="7">
        <f>data[[#This Row],[OrderDateTime]] + 1</f>
        <v>45791.061805555553</v>
      </c>
      <c r="AB384" s="7" t="str">
        <f>IF(data[[#This Row],[DeliveryDateTime]] &lt;= data[[#This Row],[SLADue]], "On Time", "Late")</f>
        <v>Late</v>
      </c>
    </row>
    <row r="385" spans="1:28" x14ac:dyDescent="0.2">
      <c r="A385" t="s">
        <v>779</v>
      </c>
      <c r="B385" t="s">
        <v>19</v>
      </c>
      <c r="C385" t="s">
        <v>101</v>
      </c>
      <c r="D385" t="s">
        <v>102</v>
      </c>
      <c r="E385" s="5">
        <v>31.69</v>
      </c>
      <c r="F385" t="s">
        <v>81</v>
      </c>
      <c r="G385">
        <v>1</v>
      </c>
      <c r="H385" s="1">
        <v>45756</v>
      </c>
      <c r="I385" s="1" t="str">
        <f>TEXT(data[[#This Row],[OrderDate]],"mmm")</f>
        <v>Apr</v>
      </c>
      <c r="J385" s="6">
        <v>0.87569444444444444</v>
      </c>
      <c r="K385" s="6" t="str">
        <f>TEXT(data[[#This Row],[OrderTime]],"h")</f>
        <v>21</v>
      </c>
      <c r="L385" s="1">
        <v>45758</v>
      </c>
      <c r="M385" s="6">
        <v>0.78402777777777777</v>
      </c>
      <c r="N385" t="s">
        <v>88</v>
      </c>
      <c r="O385" t="s">
        <v>214</v>
      </c>
      <c r="P385" t="s">
        <v>25</v>
      </c>
      <c r="Q385" t="s">
        <v>53</v>
      </c>
      <c r="R385" t="s">
        <v>83</v>
      </c>
      <c r="S385" t="s">
        <v>105</v>
      </c>
      <c r="T385" t="s">
        <v>106</v>
      </c>
      <c r="U385" t="s">
        <v>30</v>
      </c>
      <c r="V385" s="5">
        <f>data[[#This Row],[PriceUSD]]*data[[#This Row],[Quantity]]</f>
        <v>31.69</v>
      </c>
      <c r="W385" s="7">
        <f>data[[#This Row],[OrderDate]] + TIME(VALUE(LEFT(data[[#This Row],[OrderTime]],2)), VALUE(RIGHT(data[[#This Row],[OrderTime]],2)), 0)</f>
        <v>45756.030555555553</v>
      </c>
      <c r="X385" s="7">
        <f>_xlfn.MINIFS(data[OrderDateTime], data[CustomerName], data[[#This Row],[CustomerName]])</f>
        <v>45506.052083333336</v>
      </c>
      <c r="Y385" t="str">
        <f>IF(data[[#This Row],[OrderDateTime]]=data[[#This Row],[FirstOrderDateTime]], "New", "Returning")</f>
        <v>Returning</v>
      </c>
      <c r="Z385" s="7">
        <f>data[[#This Row],[DeliveryDate]] + data[[#This Row],[DeliveryTime]]</f>
        <v>45758.78402777778</v>
      </c>
      <c r="AA385" s="7">
        <f>data[[#This Row],[OrderDateTime]] + 1</f>
        <v>45757.030555555553</v>
      </c>
      <c r="AB385" s="7" t="str">
        <f>IF(data[[#This Row],[DeliveryDateTime]] &lt;= data[[#This Row],[SLADue]], "On Time", "Late")</f>
        <v>Late</v>
      </c>
    </row>
    <row r="386" spans="1:28" x14ac:dyDescent="0.2">
      <c r="A386" t="s">
        <v>780</v>
      </c>
      <c r="B386" t="s">
        <v>19</v>
      </c>
      <c r="C386" t="s">
        <v>41</v>
      </c>
      <c r="D386" t="s">
        <v>42</v>
      </c>
      <c r="E386" s="5">
        <v>36.81</v>
      </c>
      <c r="F386" t="s">
        <v>56</v>
      </c>
      <c r="G386">
        <v>1</v>
      </c>
      <c r="H386" s="1">
        <v>45748</v>
      </c>
      <c r="I386" s="1" t="str">
        <f>TEXT(data[[#This Row],[OrderDate]],"mmm")</f>
        <v>Apr</v>
      </c>
      <c r="J386" s="6">
        <v>0.41458333333333336</v>
      </c>
      <c r="K386" s="6" t="str">
        <f>TEXT(data[[#This Row],[OrderTime]],"h")</f>
        <v>9</v>
      </c>
      <c r="L386" s="1">
        <v>45749</v>
      </c>
      <c r="M386" s="6">
        <v>0.58125000000000004</v>
      </c>
      <c r="N386" t="s">
        <v>44</v>
      </c>
      <c r="O386" t="s">
        <v>52</v>
      </c>
      <c r="P386" t="s">
        <v>25</v>
      </c>
      <c r="Q386" t="s">
        <v>53</v>
      </c>
      <c r="R386" t="s">
        <v>46</v>
      </c>
      <c r="S386" t="s">
        <v>28</v>
      </c>
      <c r="T386" t="s">
        <v>106</v>
      </c>
      <c r="U386" t="s">
        <v>30</v>
      </c>
      <c r="V386" s="5">
        <f>data[[#This Row],[PriceUSD]]*data[[#This Row],[Quantity]]</f>
        <v>36.81</v>
      </c>
      <c r="W386" s="7">
        <f>data[[#This Row],[OrderDate]] + TIME(VALUE(LEFT(data[[#This Row],[OrderTime]],2)), VALUE(RIGHT(data[[#This Row],[OrderTime]],2)), 0)</f>
        <v>45748.022916666669</v>
      </c>
      <c r="X386" s="7">
        <f>_xlfn.MINIFS(data[OrderDateTime], data[CustomerName], data[[#This Row],[CustomerName]])</f>
        <v>45536.007638888892</v>
      </c>
      <c r="Y386" t="str">
        <f>IF(data[[#This Row],[OrderDateTime]]=data[[#This Row],[FirstOrderDateTime]], "New", "Returning")</f>
        <v>Returning</v>
      </c>
      <c r="Z386" s="7">
        <f>data[[#This Row],[DeliveryDate]] + data[[#This Row],[DeliveryTime]]</f>
        <v>45749.581250000003</v>
      </c>
      <c r="AA386" s="7">
        <f>data[[#This Row],[OrderDateTime]] + 1</f>
        <v>45749.022916666669</v>
      </c>
      <c r="AB386" s="7" t="str">
        <f>IF(data[[#This Row],[DeliveryDateTime]] &lt;= data[[#This Row],[SLADue]], "On Time", "Late")</f>
        <v>Late</v>
      </c>
    </row>
    <row r="387" spans="1:28" x14ac:dyDescent="0.2">
      <c r="A387" t="s">
        <v>781</v>
      </c>
      <c r="B387" t="s">
        <v>19</v>
      </c>
      <c r="C387" t="s">
        <v>69</v>
      </c>
      <c r="D387" t="s">
        <v>70</v>
      </c>
      <c r="E387" s="5">
        <v>61.02</v>
      </c>
      <c r="F387" t="s">
        <v>74</v>
      </c>
      <c r="G387">
        <v>1</v>
      </c>
      <c r="H387" s="1">
        <v>45872</v>
      </c>
      <c r="I387" s="1" t="str">
        <f>TEXT(data[[#This Row],[OrderDate]],"mmm")</f>
        <v>Aug</v>
      </c>
      <c r="J387" s="6">
        <v>0.84930555555555554</v>
      </c>
      <c r="K387" s="6" t="str">
        <f>TEXT(data[[#This Row],[OrderTime]],"h")</f>
        <v>20</v>
      </c>
      <c r="L387" s="1">
        <v>45873</v>
      </c>
      <c r="M387" s="6">
        <v>0.71597222222222223</v>
      </c>
      <c r="N387" t="s">
        <v>88</v>
      </c>
      <c r="O387" t="s">
        <v>631</v>
      </c>
      <c r="P387" t="s">
        <v>25</v>
      </c>
      <c r="Q387" t="s">
        <v>53</v>
      </c>
      <c r="R387" t="s">
        <v>37</v>
      </c>
      <c r="S387" t="s">
        <v>28</v>
      </c>
      <c r="T387" t="s">
        <v>38</v>
      </c>
      <c r="U387" t="s">
        <v>30</v>
      </c>
      <c r="V387" s="5">
        <f>data[[#This Row],[PriceUSD]]*data[[#This Row],[Quantity]]</f>
        <v>61.02</v>
      </c>
      <c r="W387" s="7">
        <f>data[[#This Row],[OrderDate]] + TIME(VALUE(LEFT(data[[#This Row],[OrderTime]],2)), VALUE(RIGHT(data[[#This Row],[OrderTime]],2)), 0)</f>
        <v>45872.038888888892</v>
      </c>
      <c r="X387" s="7">
        <f>_xlfn.MINIFS(data[OrderDateTime], data[CustomerName], data[[#This Row],[CustomerName]])</f>
        <v>45506.052083333336</v>
      </c>
      <c r="Y387" t="str">
        <f>IF(data[[#This Row],[OrderDateTime]]=data[[#This Row],[FirstOrderDateTime]], "New", "Returning")</f>
        <v>Returning</v>
      </c>
      <c r="Z387" s="7">
        <f>data[[#This Row],[DeliveryDate]] + data[[#This Row],[DeliveryTime]]</f>
        <v>45873.71597222222</v>
      </c>
      <c r="AA387" s="7">
        <f>data[[#This Row],[OrderDateTime]] + 1</f>
        <v>45873.038888888892</v>
      </c>
      <c r="AB387" s="7" t="str">
        <f>IF(data[[#This Row],[DeliveryDateTime]] &lt;= data[[#This Row],[SLADue]], "On Time", "Late")</f>
        <v>Late</v>
      </c>
    </row>
    <row r="388" spans="1:28" x14ac:dyDescent="0.2">
      <c r="A388" t="s">
        <v>782</v>
      </c>
      <c r="B388" t="s">
        <v>19</v>
      </c>
      <c r="C388" t="s">
        <v>126</v>
      </c>
      <c r="D388" t="s">
        <v>127</v>
      </c>
      <c r="E388" s="5">
        <v>20.3</v>
      </c>
      <c r="F388" t="s">
        <v>138</v>
      </c>
      <c r="G388">
        <v>1</v>
      </c>
      <c r="H388" s="1">
        <v>45691</v>
      </c>
      <c r="I388" s="1" t="str">
        <f>TEXT(data[[#This Row],[OrderDate]],"mmm")</f>
        <v>Feb</v>
      </c>
      <c r="J388" s="6">
        <v>0.78333333333333333</v>
      </c>
      <c r="K388" s="6" t="str">
        <f>TEXT(data[[#This Row],[OrderTime]],"h")</f>
        <v>18</v>
      </c>
      <c r="L388" s="1">
        <v>45692</v>
      </c>
      <c r="M388" s="6">
        <v>0.8666666666666667</v>
      </c>
      <c r="N388" t="s">
        <v>148</v>
      </c>
      <c r="O388" t="s">
        <v>104</v>
      </c>
      <c r="P388" t="s">
        <v>25</v>
      </c>
      <c r="Q388" t="s">
        <v>26</v>
      </c>
      <c r="R388" t="s">
        <v>129</v>
      </c>
      <c r="S388" t="s">
        <v>28</v>
      </c>
      <c r="T388" t="s">
        <v>29</v>
      </c>
      <c r="U388" t="s">
        <v>30</v>
      </c>
      <c r="V388" s="5">
        <f>data[[#This Row],[PriceUSD]]*data[[#This Row],[Quantity]]</f>
        <v>20.3</v>
      </c>
      <c r="W388" s="7">
        <f>data[[#This Row],[OrderDate]] + TIME(VALUE(LEFT(data[[#This Row],[OrderTime]],2)), VALUE(RIGHT(data[[#This Row],[OrderTime]],2)), 0)</f>
        <v>45691.022916666669</v>
      </c>
      <c r="X388" s="7">
        <f>_xlfn.MINIFS(data[OrderDateTime], data[CustomerName], data[[#This Row],[CustomerName]])</f>
        <v>45519.015277777777</v>
      </c>
      <c r="Y388" t="str">
        <f>IF(data[[#This Row],[OrderDateTime]]=data[[#This Row],[FirstOrderDateTime]], "New", "Returning")</f>
        <v>Returning</v>
      </c>
      <c r="Z388" s="7">
        <f>data[[#This Row],[DeliveryDate]] + data[[#This Row],[DeliveryTime]]</f>
        <v>45692.866666666669</v>
      </c>
      <c r="AA388" s="7">
        <f>data[[#This Row],[OrderDateTime]] + 1</f>
        <v>45692.022916666669</v>
      </c>
      <c r="AB388" s="7" t="str">
        <f>IF(data[[#This Row],[DeliveryDateTime]] &lt;= data[[#This Row],[SLADue]], "On Time", "Late")</f>
        <v>Late</v>
      </c>
    </row>
    <row r="389" spans="1:28" x14ac:dyDescent="0.2">
      <c r="A389" t="s">
        <v>783</v>
      </c>
      <c r="B389" t="s">
        <v>19</v>
      </c>
      <c r="C389" t="s">
        <v>92</v>
      </c>
      <c r="D389" t="s">
        <v>93</v>
      </c>
      <c r="E389" s="5">
        <v>94.15</v>
      </c>
      <c r="F389" t="s">
        <v>81</v>
      </c>
      <c r="G389">
        <v>2</v>
      </c>
      <c r="H389" s="1">
        <v>45827</v>
      </c>
      <c r="I389" s="1" t="str">
        <f>TEXT(data[[#This Row],[OrderDate]],"mmm")</f>
        <v>Jun</v>
      </c>
      <c r="J389" s="6">
        <v>0.44791666666666669</v>
      </c>
      <c r="K389" s="6" t="str">
        <f>TEXT(data[[#This Row],[OrderTime]],"h")</f>
        <v>10</v>
      </c>
      <c r="L389" s="1">
        <v>45828</v>
      </c>
      <c r="M389" s="6">
        <v>0.65625</v>
      </c>
      <c r="N389" t="s">
        <v>233</v>
      </c>
      <c r="O389" t="s">
        <v>784</v>
      </c>
      <c r="P389" t="s">
        <v>234</v>
      </c>
      <c r="Q389" t="s">
        <v>53</v>
      </c>
      <c r="R389" t="s">
        <v>66</v>
      </c>
      <c r="S389" t="s">
        <v>28</v>
      </c>
      <c r="T389" t="s">
        <v>29</v>
      </c>
      <c r="U389" t="s">
        <v>30</v>
      </c>
      <c r="V389" s="5">
        <f>data[[#This Row],[PriceUSD]]*data[[#This Row],[Quantity]]</f>
        <v>188.3</v>
      </c>
      <c r="W389" s="7">
        <f>data[[#This Row],[OrderDate]] + TIME(VALUE(LEFT(data[[#This Row],[OrderTime]],2)), VALUE(RIGHT(data[[#This Row],[OrderTime]],2)), 0)</f>
        <v>45827.046527777777</v>
      </c>
      <c r="X389" s="7">
        <f>_xlfn.MINIFS(data[OrderDateTime], data[CustomerName], data[[#This Row],[CustomerName]])</f>
        <v>45570.038888888892</v>
      </c>
      <c r="Y389" t="str">
        <f>IF(data[[#This Row],[OrderDateTime]]=data[[#This Row],[FirstOrderDateTime]], "New", "Returning")</f>
        <v>Returning</v>
      </c>
      <c r="Z389" s="7">
        <f>data[[#This Row],[DeliveryDate]] + data[[#This Row],[DeliveryTime]]</f>
        <v>45828.65625</v>
      </c>
      <c r="AA389" s="7">
        <f>data[[#This Row],[OrderDateTime]] + 1</f>
        <v>45828.046527777777</v>
      </c>
      <c r="AB389" s="7" t="str">
        <f>IF(data[[#This Row],[DeliveryDateTime]] &lt;= data[[#This Row],[SLADue]], "On Time", "Late")</f>
        <v>Late</v>
      </c>
    </row>
    <row r="390" spans="1:28" x14ac:dyDescent="0.2">
      <c r="A390" t="s">
        <v>785</v>
      </c>
      <c r="B390" t="s">
        <v>19</v>
      </c>
      <c r="C390" t="s">
        <v>49</v>
      </c>
      <c r="D390" t="s">
        <v>50</v>
      </c>
      <c r="E390" s="5">
        <v>32.54</v>
      </c>
      <c r="F390" t="s">
        <v>51</v>
      </c>
      <c r="G390">
        <v>3</v>
      </c>
      <c r="H390" s="1">
        <v>45854</v>
      </c>
      <c r="I390" s="1" t="str">
        <f>TEXT(data[[#This Row],[OrderDate]],"mmm")</f>
        <v>Jul</v>
      </c>
      <c r="J390" s="6">
        <v>0.37777777777777777</v>
      </c>
      <c r="K390" s="6" t="str">
        <f>TEXT(data[[#This Row],[OrderTime]],"h")</f>
        <v>9</v>
      </c>
      <c r="L390" s="1">
        <v>45855</v>
      </c>
      <c r="M390" s="6">
        <v>0.5444444444444444</v>
      </c>
      <c r="N390" t="s">
        <v>64</v>
      </c>
      <c r="O390" t="s">
        <v>786</v>
      </c>
      <c r="P390" t="s">
        <v>25</v>
      </c>
      <c r="Q390" t="s">
        <v>53</v>
      </c>
      <c r="R390" t="s">
        <v>54</v>
      </c>
      <c r="S390" t="s">
        <v>28</v>
      </c>
      <c r="T390" t="s">
        <v>29</v>
      </c>
      <c r="U390" t="s">
        <v>30</v>
      </c>
      <c r="V390" s="5">
        <f>data[[#This Row],[PriceUSD]]*data[[#This Row],[Quantity]]</f>
        <v>97.62</v>
      </c>
      <c r="W390" s="7">
        <f>data[[#This Row],[OrderDate]] + TIME(VALUE(LEFT(data[[#This Row],[OrderTime]],2)), VALUE(RIGHT(data[[#This Row],[OrderTime]],2)), 0)</f>
        <v>45854.054166666669</v>
      </c>
      <c r="X390" s="7">
        <f>_xlfn.MINIFS(data[OrderDateTime], data[CustomerName], data[[#This Row],[CustomerName]])</f>
        <v>45515.046527777777</v>
      </c>
      <c r="Y390" t="str">
        <f>IF(data[[#This Row],[OrderDateTime]]=data[[#This Row],[FirstOrderDateTime]], "New", "Returning")</f>
        <v>Returning</v>
      </c>
      <c r="Z390" s="7">
        <f>data[[#This Row],[DeliveryDate]] + data[[#This Row],[DeliveryTime]]</f>
        <v>45855.544444444444</v>
      </c>
      <c r="AA390" s="7">
        <f>data[[#This Row],[OrderDateTime]] + 1</f>
        <v>45855.054166666669</v>
      </c>
      <c r="AB390" s="7" t="str">
        <f>IF(data[[#This Row],[DeliveryDateTime]] &lt;= data[[#This Row],[SLADue]], "On Time", "Late")</f>
        <v>Late</v>
      </c>
    </row>
    <row r="391" spans="1:28" x14ac:dyDescent="0.2">
      <c r="A391" t="s">
        <v>787</v>
      </c>
      <c r="B391" t="s">
        <v>19</v>
      </c>
      <c r="C391" t="s">
        <v>69</v>
      </c>
      <c r="D391" t="s">
        <v>70</v>
      </c>
      <c r="E391" s="5">
        <v>47.26</v>
      </c>
      <c r="F391" t="s">
        <v>119</v>
      </c>
      <c r="G391">
        <v>1</v>
      </c>
      <c r="H391" s="1">
        <v>45791</v>
      </c>
      <c r="I391" s="1" t="str">
        <f>TEXT(data[[#This Row],[OrderDate]],"mmm")</f>
        <v>May</v>
      </c>
      <c r="J391" s="6">
        <v>0.72083333333333333</v>
      </c>
      <c r="K391" s="6" t="str">
        <f>TEXT(data[[#This Row],[OrderTime]],"h")</f>
        <v>17</v>
      </c>
      <c r="L391" s="1">
        <v>45792</v>
      </c>
      <c r="M391" s="6">
        <v>0.88749999999999996</v>
      </c>
      <c r="N391" t="s">
        <v>502</v>
      </c>
      <c r="O391" t="s">
        <v>788</v>
      </c>
      <c r="P391" t="s">
        <v>202</v>
      </c>
      <c r="Q391" t="s">
        <v>26</v>
      </c>
      <c r="R391" t="s">
        <v>37</v>
      </c>
      <c r="S391" t="s">
        <v>28</v>
      </c>
      <c r="T391" t="s">
        <v>106</v>
      </c>
      <c r="U391" t="s">
        <v>30</v>
      </c>
      <c r="V391" s="5">
        <f>data[[#This Row],[PriceUSD]]*data[[#This Row],[Quantity]]</f>
        <v>47.26</v>
      </c>
      <c r="W391" s="7">
        <f>data[[#This Row],[OrderDate]] + TIME(VALUE(LEFT(data[[#This Row],[OrderTime]],2)), VALUE(RIGHT(data[[#This Row],[OrderTime]],2)), 0)</f>
        <v>45791.022916666669</v>
      </c>
      <c r="X391" s="7">
        <f>_xlfn.MINIFS(data[OrderDateTime], data[CustomerName], data[[#This Row],[CustomerName]])</f>
        <v>45543.022916666669</v>
      </c>
      <c r="Y391" t="str">
        <f>IF(data[[#This Row],[OrderDateTime]]=data[[#This Row],[FirstOrderDateTime]], "New", "Returning")</f>
        <v>Returning</v>
      </c>
      <c r="Z391" s="7">
        <f>data[[#This Row],[DeliveryDate]] + data[[#This Row],[DeliveryTime]]</f>
        <v>45792.887499999997</v>
      </c>
      <c r="AA391" s="7">
        <f>data[[#This Row],[OrderDateTime]] + 1</f>
        <v>45792.022916666669</v>
      </c>
      <c r="AB391" s="7" t="str">
        <f>IF(data[[#This Row],[DeliveryDateTime]] &lt;= data[[#This Row],[SLADue]], "On Time", "Late")</f>
        <v>Late</v>
      </c>
    </row>
    <row r="392" spans="1:28" x14ac:dyDescent="0.2">
      <c r="A392" t="s">
        <v>789</v>
      </c>
      <c r="B392" t="s">
        <v>19</v>
      </c>
      <c r="C392" t="s">
        <v>101</v>
      </c>
      <c r="D392" t="s">
        <v>102</v>
      </c>
      <c r="E392" s="5">
        <v>26.62</v>
      </c>
      <c r="F392" t="s">
        <v>81</v>
      </c>
      <c r="G392">
        <v>2</v>
      </c>
      <c r="H392" s="1">
        <v>45718</v>
      </c>
      <c r="I392" s="1" t="str">
        <f>TEXT(data[[#This Row],[OrderDate]],"mmm")</f>
        <v>Mar</v>
      </c>
      <c r="J392" s="6">
        <v>0.55486111111111114</v>
      </c>
      <c r="K392" s="6" t="str">
        <f>TEXT(data[[#This Row],[OrderTime]],"h")</f>
        <v>13</v>
      </c>
      <c r="L392" s="1">
        <v>45718</v>
      </c>
      <c r="M392" s="6">
        <v>0.7631944444444444</v>
      </c>
      <c r="N392" t="s">
        <v>95</v>
      </c>
      <c r="O392" t="s">
        <v>272</v>
      </c>
      <c r="P392" t="s">
        <v>25</v>
      </c>
      <c r="Q392" t="s">
        <v>26</v>
      </c>
      <c r="R392" t="s">
        <v>83</v>
      </c>
      <c r="S392" t="s">
        <v>47</v>
      </c>
      <c r="T392" t="s">
        <v>38</v>
      </c>
      <c r="U392" t="s">
        <v>67</v>
      </c>
      <c r="V392" s="5">
        <f>data[[#This Row],[PriceUSD]]*data[[#This Row],[Quantity]]</f>
        <v>53.24</v>
      </c>
      <c r="W392" s="7">
        <f>data[[#This Row],[OrderDate]] + TIME(VALUE(LEFT(data[[#This Row],[OrderTime]],2)), VALUE(RIGHT(data[[#This Row],[OrderTime]],2)), 0)</f>
        <v>45718.007638888892</v>
      </c>
      <c r="X392" s="7">
        <f>_xlfn.MINIFS(data[OrderDateTime], data[CustomerName], data[[#This Row],[CustomerName]])</f>
        <v>45507.017361111109</v>
      </c>
      <c r="Y392" t="str">
        <f>IF(data[[#This Row],[OrderDateTime]]=data[[#This Row],[FirstOrderDateTime]], "New", "Returning")</f>
        <v>Returning</v>
      </c>
      <c r="Z392" s="7">
        <f>data[[#This Row],[DeliveryDate]] + data[[#This Row],[DeliveryTime]]</f>
        <v>45718.763194444444</v>
      </c>
      <c r="AA392" s="7">
        <f>data[[#This Row],[OrderDateTime]] + 1</f>
        <v>45719.007638888892</v>
      </c>
      <c r="AB392" s="7" t="str">
        <f>IF(data[[#This Row],[DeliveryDateTime]] &lt;= data[[#This Row],[SLADue]], "On Time", "Late")</f>
        <v>On Time</v>
      </c>
    </row>
    <row r="393" spans="1:28" x14ac:dyDescent="0.2">
      <c r="A393" t="s">
        <v>790</v>
      </c>
      <c r="B393" t="s">
        <v>19</v>
      </c>
      <c r="C393" t="s">
        <v>117</v>
      </c>
      <c r="D393" t="s">
        <v>118</v>
      </c>
      <c r="E393" s="5">
        <v>62.76</v>
      </c>
      <c r="F393" t="s">
        <v>182</v>
      </c>
      <c r="G393">
        <v>1</v>
      </c>
      <c r="H393" s="1">
        <v>45781</v>
      </c>
      <c r="I393" s="1" t="str">
        <f>TEXT(data[[#This Row],[OrderDate]],"mmm")</f>
        <v>May</v>
      </c>
      <c r="J393" s="6">
        <v>0.59097222222222223</v>
      </c>
      <c r="K393" s="6" t="str">
        <f>TEXT(data[[#This Row],[OrderTime]],"h")</f>
        <v>14</v>
      </c>
      <c r="L393" s="1">
        <v>45781</v>
      </c>
      <c r="M393" s="6">
        <v>0.71597222222222223</v>
      </c>
      <c r="N393" t="s">
        <v>292</v>
      </c>
      <c r="O393" t="s">
        <v>769</v>
      </c>
      <c r="P393" t="s">
        <v>77</v>
      </c>
      <c r="Q393" t="s">
        <v>26</v>
      </c>
      <c r="R393" t="s">
        <v>66</v>
      </c>
      <c r="S393" t="s">
        <v>47</v>
      </c>
      <c r="T393" t="s">
        <v>38</v>
      </c>
      <c r="U393" t="s">
        <v>30</v>
      </c>
      <c r="V393" s="5">
        <f>data[[#This Row],[PriceUSD]]*data[[#This Row],[Quantity]]</f>
        <v>62.76</v>
      </c>
      <c r="W393" s="7">
        <f>data[[#This Row],[OrderDate]] + TIME(VALUE(LEFT(data[[#This Row],[OrderTime]],2)), VALUE(RIGHT(data[[#This Row],[OrderTime]],2)), 0)</f>
        <v>45781.015277777777</v>
      </c>
      <c r="X393" s="7">
        <f>_xlfn.MINIFS(data[OrderDateTime], data[CustomerName], data[[#This Row],[CustomerName]])</f>
        <v>45551.052083333336</v>
      </c>
      <c r="Y393" t="str">
        <f>IF(data[[#This Row],[OrderDateTime]]=data[[#This Row],[FirstOrderDateTime]], "New", "Returning")</f>
        <v>Returning</v>
      </c>
      <c r="Z393" s="7">
        <f>data[[#This Row],[DeliveryDate]] + data[[#This Row],[DeliveryTime]]</f>
        <v>45781.71597222222</v>
      </c>
      <c r="AA393" s="7">
        <f>data[[#This Row],[OrderDateTime]] + 1</f>
        <v>45782.015277777777</v>
      </c>
      <c r="AB393" s="7" t="str">
        <f>IF(data[[#This Row],[DeliveryDateTime]] &lt;= data[[#This Row],[SLADue]], "On Time", "Late")</f>
        <v>On Time</v>
      </c>
    </row>
    <row r="394" spans="1:28" x14ac:dyDescent="0.2">
      <c r="A394" t="s">
        <v>791</v>
      </c>
      <c r="B394" t="s">
        <v>19</v>
      </c>
      <c r="C394" t="s">
        <v>41</v>
      </c>
      <c r="D394" t="s">
        <v>42</v>
      </c>
      <c r="E394" s="5">
        <v>34.25</v>
      </c>
      <c r="F394" t="s">
        <v>51</v>
      </c>
      <c r="G394">
        <v>3</v>
      </c>
      <c r="H394" s="1">
        <v>45518</v>
      </c>
      <c r="I394" s="1" t="str">
        <f>TEXT(data[[#This Row],[OrderDate]],"mmm")</f>
        <v>Aug</v>
      </c>
      <c r="J394" s="6">
        <v>0.72361111111111109</v>
      </c>
      <c r="K394" s="6" t="str">
        <f>TEXT(data[[#This Row],[OrderTime]],"h")</f>
        <v>17</v>
      </c>
      <c r="L394" s="1">
        <v>45519</v>
      </c>
      <c r="M394" s="6">
        <v>0.72361111111111109</v>
      </c>
      <c r="N394" t="s">
        <v>112</v>
      </c>
      <c r="O394" t="s">
        <v>593</v>
      </c>
      <c r="P394" t="s">
        <v>36</v>
      </c>
      <c r="Q394" t="s">
        <v>53</v>
      </c>
      <c r="R394" t="s">
        <v>46</v>
      </c>
      <c r="S394" t="s">
        <v>28</v>
      </c>
      <c r="T394" t="s">
        <v>115</v>
      </c>
      <c r="U394" t="s">
        <v>30</v>
      </c>
      <c r="V394" s="5">
        <f>data[[#This Row],[PriceUSD]]*data[[#This Row],[Quantity]]</f>
        <v>102.75</v>
      </c>
      <c r="W394" s="7">
        <f>data[[#This Row],[OrderDate]] + TIME(VALUE(LEFT(data[[#This Row],[OrderTime]],2)), VALUE(RIGHT(data[[#This Row],[OrderTime]],2)), 0)</f>
        <v>45518.007638888892</v>
      </c>
      <c r="X394" s="7">
        <f>_xlfn.MINIFS(data[OrderDateTime], data[CustomerName], data[[#This Row],[CustomerName]])</f>
        <v>45518.007638888892</v>
      </c>
      <c r="Y394" t="str">
        <f>IF(data[[#This Row],[OrderDateTime]]=data[[#This Row],[FirstOrderDateTime]], "New", "Returning")</f>
        <v>New</v>
      </c>
      <c r="Z394" s="7">
        <f>data[[#This Row],[DeliveryDate]] + data[[#This Row],[DeliveryTime]]</f>
        <v>45519.723611111112</v>
      </c>
      <c r="AA394" s="7">
        <f>data[[#This Row],[OrderDateTime]] + 1</f>
        <v>45519.007638888892</v>
      </c>
      <c r="AB394" s="7" t="str">
        <f>IF(data[[#This Row],[DeliveryDateTime]] &lt;= data[[#This Row],[SLADue]], "On Time", "Late")</f>
        <v>Late</v>
      </c>
    </row>
    <row r="395" spans="1:28" x14ac:dyDescent="0.2">
      <c r="A395" t="s">
        <v>792</v>
      </c>
      <c r="B395" t="s">
        <v>19</v>
      </c>
      <c r="C395" t="s">
        <v>285</v>
      </c>
      <c r="D395" t="s">
        <v>286</v>
      </c>
      <c r="E395" s="5">
        <v>21.15</v>
      </c>
      <c r="F395" t="s">
        <v>22</v>
      </c>
      <c r="G395">
        <v>3</v>
      </c>
      <c r="H395" s="1">
        <v>45882</v>
      </c>
      <c r="I395" s="1" t="str">
        <f>TEXT(data[[#This Row],[OrderDate]],"mmm")</f>
        <v>Aug</v>
      </c>
      <c r="J395" s="6">
        <v>0.77222222222222225</v>
      </c>
      <c r="K395" s="6" t="str">
        <f>TEXT(data[[#This Row],[OrderTime]],"h")</f>
        <v>18</v>
      </c>
      <c r="L395" s="1">
        <v>45884</v>
      </c>
      <c r="M395" s="6">
        <v>0.86527777777777781</v>
      </c>
      <c r="N395" t="s">
        <v>170</v>
      </c>
      <c r="O395" t="s">
        <v>229</v>
      </c>
      <c r="P395" t="s">
        <v>36</v>
      </c>
      <c r="Q395" t="s">
        <v>53</v>
      </c>
      <c r="R395" t="s">
        <v>114</v>
      </c>
      <c r="S395" t="s">
        <v>105</v>
      </c>
      <c r="T395" t="s">
        <v>38</v>
      </c>
      <c r="U395" t="s">
        <v>30</v>
      </c>
      <c r="V395" s="5">
        <f>data[[#This Row],[PriceUSD]]*data[[#This Row],[Quantity]]</f>
        <v>63.449999999999996</v>
      </c>
      <c r="W395" s="7">
        <f>data[[#This Row],[OrderDate]] + TIME(VALUE(LEFT(data[[#This Row],[OrderTime]],2)), VALUE(RIGHT(data[[#This Row],[OrderTime]],2)), 0)</f>
        <v>45882.015277777777</v>
      </c>
      <c r="X395" s="7">
        <f>_xlfn.MINIFS(data[OrderDateTime], data[CustomerName], data[[#This Row],[CustomerName]])</f>
        <v>45594.015277777777</v>
      </c>
      <c r="Y395" t="str">
        <f>IF(data[[#This Row],[OrderDateTime]]=data[[#This Row],[FirstOrderDateTime]], "New", "Returning")</f>
        <v>Returning</v>
      </c>
      <c r="Z395" s="7">
        <f>data[[#This Row],[DeliveryDate]] + data[[#This Row],[DeliveryTime]]</f>
        <v>45884.865277777775</v>
      </c>
      <c r="AA395" s="7">
        <f>data[[#This Row],[OrderDateTime]] + 1</f>
        <v>45883.015277777777</v>
      </c>
      <c r="AB395" s="7" t="str">
        <f>IF(data[[#This Row],[DeliveryDateTime]] &lt;= data[[#This Row],[SLADue]], "On Time", "Late")</f>
        <v>Late</v>
      </c>
    </row>
    <row r="396" spans="1:28" x14ac:dyDescent="0.2">
      <c r="A396" t="s">
        <v>793</v>
      </c>
      <c r="B396" t="s">
        <v>19</v>
      </c>
      <c r="C396" t="s">
        <v>20</v>
      </c>
      <c r="D396" t="s">
        <v>21</v>
      </c>
      <c r="E396" s="5">
        <v>20.16</v>
      </c>
      <c r="F396" t="s">
        <v>43</v>
      </c>
      <c r="G396">
        <v>1</v>
      </c>
      <c r="H396" s="1">
        <v>45625</v>
      </c>
      <c r="I396" s="1" t="str">
        <f>TEXT(data[[#This Row],[OrderDate]],"mmm")</f>
        <v>Nov</v>
      </c>
      <c r="J396" s="6">
        <v>0.48541666666666666</v>
      </c>
      <c r="K396" s="6" t="str">
        <f>TEXT(data[[#This Row],[OrderTime]],"h")</f>
        <v>11</v>
      </c>
      <c r="L396" s="1">
        <v>45626</v>
      </c>
      <c r="M396" s="6">
        <v>0.65208333333333335</v>
      </c>
      <c r="N396" t="s">
        <v>57</v>
      </c>
      <c r="O396" t="s">
        <v>547</v>
      </c>
      <c r="P396" t="s">
        <v>25</v>
      </c>
      <c r="Q396" t="s">
        <v>26</v>
      </c>
      <c r="R396" t="s">
        <v>27</v>
      </c>
      <c r="S396" t="s">
        <v>28</v>
      </c>
      <c r="T396" t="s">
        <v>29</v>
      </c>
      <c r="U396" t="s">
        <v>30</v>
      </c>
      <c r="V396" s="5">
        <f>data[[#This Row],[PriceUSD]]*data[[#This Row],[Quantity]]</f>
        <v>20.16</v>
      </c>
      <c r="W396" s="7">
        <f>data[[#This Row],[OrderDate]] + TIME(VALUE(LEFT(data[[#This Row],[OrderTime]],2)), VALUE(RIGHT(data[[#This Row],[OrderTime]],2)), 0)</f>
        <v>45625.046527777777</v>
      </c>
      <c r="X396" s="7">
        <f>_xlfn.MINIFS(data[OrderDateTime], data[CustomerName], data[[#This Row],[CustomerName]])</f>
        <v>45506.022916666669</v>
      </c>
      <c r="Y396" t="str">
        <f>IF(data[[#This Row],[OrderDateTime]]=data[[#This Row],[FirstOrderDateTime]], "New", "Returning")</f>
        <v>Returning</v>
      </c>
      <c r="Z396" s="7">
        <f>data[[#This Row],[DeliveryDate]] + data[[#This Row],[DeliveryTime]]</f>
        <v>45626.652083333334</v>
      </c>
      <c r="AA396" s="7">
        <f>data[[#This Row],[OrderDateTime]] + 1</f>
        <v>45626.046527777777</v>
      </c>
      <c r="AB396" s="7" t="str">
        <f>IF(data[[#This Row],[DeliveryDateTime]] &lt;= data[[#This Row],[SLADue]], "On Time", "Late")</f>
        <v>Late</v>
      </c>
    </row>
    <row r="397" spans="1:28" x14ac:dyDescent="0.2">
      <c r="A397" t="s">
        <v>794</v>
      </c>
      <c r="B397" t="s">
        <v>19</v>
      </c>
      <c r="C397" t="s">
        <v>61</v>
      </c>
      <c r="D397" t="s">
        <v>62</v>
      </c>
      <c r="E397" s="5">
        <v>178.02</v>
      </c>
      <c r="F397" t="s">
        <v>63</v>
      </c>
      <c r="G397">
        <v>3</v>
      </c>
      <c r="H397" s="1">
        <v>45766</v>
      </c>
      <c r="I397" s="1" t="str">
        <f>TEXT(data[[#This Row],[OrderDate]],"mmm")</f>
        <v>Apr</v>
      </c>
      <c r="J397" s="6">
        <v>0.89722222222222225</v>
      </c>
      <c r="K397" s="6" t="str">
        <f>TEXT(data[[#This Row],[OrderTime]],"h")</f>
        <v>21</v>
      </c>
      <c r="L397" s="1">
        <v>45767</v>
      </c>
      <c r="M397" s="6">
        <v>0.89722222222222225</v>
      </c>
      <c r="N397" t="s">
        <v>75</v>
      </c>
      <c r="O397" t="s">
        <v>418</v>
      </c>
      <c r="P397" t="s">
        <v>25</v>
      </c>
      <c r="Q397" t="s">
        <v>26</v>
      </c>
      <c r="R397" t="s">
        <v>66</v>
      </c>
      <c r="S397" t="s">
        <v>28</v>
      </c>
      <c r="T397" t="s">
        <v>59</v>
      </c>
      <c r="U397" t="s">
        <v>30</v>
      </c>
      <c r="V397" s="5">
        <f>data[[#This Row],[PriceUSD]]*data[[#This Row],[Quantity]]</f>
        <v>534.06000000000006</v>
      </c>
      <c r="W397" s="7">
        <f>data[[#This Row],[OrderDate]] + TIME(VALUE(LEFT(data[[#This Row],[OrderTime]],2)), VALUE(RIGHT(data[[#This Row],[OrderTime]],2)), 0)</f>
        <v>45766.015277777777</v>
      </c>
      <c r="X397" s="7">
        <f>_xlfn.MINIFS(data[OrderDateTime], data[CustomerName], data[[#This Row],[CustomerName]])</f>
        <v>45566.061805555553</v>
      </c>
      <c r="Y397" t="str">
        <f>IF(data[[#This Row],[OrderDateTime]]=data[[#This Row],[FirstOrderDateTime]], "New", "Returning")</f>
        <v>Returning</v>
      </c>
      <c r="Z397" s="7">
        <f>data[[#This Row],[DeliveryDate]] + data[[#This Row],[DeliveryTime]]</f>
        <v>45767.897222222222</v>
      </c>
      <c r="AA397" s="7">
        <f>data[[#This Row],[OrderDateTime]] + 1</f>
        <v>45767.015277777777</v>
      </c>
      <c r="AB397" s="7" t="str">
        <f>IF(data[[#This Row],[DeliveryDateTime]] &lt;= data[[#This Row],[SLADue]], "On Time", "Late")</f>
        <v>Late</v>
      </c>
    </row>
    <row r="398" spans="1:28" x14ac:dyDescent="0.2">
      <c r="A398" t="s">
        <v>795</v>
      </c>
      <c r="B398" t="s">
        <v>19</v>
      </c>
      <c r="C398" t="s">
        <v>32</v>
      </c>
      <c r="D398" t="s">
        <v>33</v>
      </c>
      <c r="E398" s="5">
        <v>43.59</v>
      </c>
      <c r="F398" t="s">
        <v>22</v>
      </c>
      <c r="G398">
        <v>4</v>
      </c>
      <c r="H398" s="1">
        <v>45650</v>
      </c>
      <c r="I398" s="1" t="str">
        <f>TEXT(data[[#This Row],[OrderDate]],"mmm")</f>
        <v>Dec</v>
      </c>
      <c r="J398" s="6">
        <v>0.43194444444444446</v>
      </c>
      <c r="K398" s="6" t="str">
        <f>TEXT(data[[#This Row],[OrderTime]],"h")</f>
        <v>10</v>
      </c>
      <c r="L398" s="1">
        <v>45651</v>
      </c>
      <c r="M398" s="6">
        <v>0.64027777777777772</v>
      </c>
      <c r="N398" t="s">
        <v>208</v>
      </c>
      <c r="O398" t="s">
        <v>584</v>
      </c>
      <c r="P398" t="s">
        <v>202</v>
      </c>
      <c r="Q398" t="s">
        <v>53</v>
      </c>
      <c r="R398" t="s">
        <v>37</v>
      </c>
      <c r="S398" t="s">
        <v>28</v>
      </c>
      <c r="T398" t="s">
        <v>143</v>
      </c>
      <c r="U398" t="s">
        <v>30</v>
      </c>
      <c r="V398" s="5">
        <f>data[[#This Row],[PriceUSD]]*data[[#This Row],[Quantity]]</f>
        <v>174.36</v>
      </c>
      <c r="W398" s="7">
        <f>data[[#This Row],[OrderDate]] + TIME(VALUE(LEFT(data[[#This Row],[OrderTime]],2)), VALUE(RIGHT(data[[#This Row],[OrderTime]],2)), 0)</f>
        <v>45650.030555555553</v>
      </c>
      <c r="X398" s="7">
        <f>_xlfn.MINIFS(data[OrderDateTime], data[CustomerName], data[[#This Row],[CustomerName]])</f>
        <v>45511.017361111109</v>
      </c>
      <c r="Y398" t="str">
        <f>IF(data[[#This Row],[OrderDateTime]]=data[[#This Row],[FirstOrderDateTime]], "New", "Returning")</f>
        <v>Returning</v>
      </c>
      <c r="Z398" s="7">
        <f>data[[#This Row],[DeliveryDate]] + data[[#This Row],[DeliveryTime]]</f>
        <v>45651.640277777777</v>
      </c>
      <c r="AA398" s="7">
        <f>data[[#This Row],[OrderDateTime]] + 1</f>
        <v>45651.030555555553</v>
      </c>
      <c r="AB398" s="7" t="str">
        <f>IF(data[[#This Row],[DeliveryDateTime]] &lt;= data[[#This Row],[SLADue]], "On Time", "Late")</f>
        <v>Late</v>
      </c>
    </row>
    <row r="399" spans="1:28" x14ac:dyDescent="0.2">
      <c r="A399" t="s">
        <v>796</v>
      </c>
      <c r="B399" t="s">
        <v>19</v>
      </c>
      <c r="C399" t="s">
        <v>32</v>
      </c>
      <c r="D399" t="s">
        <v>33</v>
      </c>
      <c r="E399" s="5">
        <v>42.32</v>
      </c>
      <c r="F399" t="s">
        <v>138</v>
      </c>
      <c r="G399">
        <v>1</v>
      </c>
      <c r="H399" s="1">
        <v>45853</v>
      </c>
      <c r="I399" s="1" t="str">
        <f>TEXT(data[[#This Row],[OrderDate]],"mmm")</f>
        <v>Jul</v>
      </c>
      <c r="J399" s="6">
        <v>0.53680555555555554</v>
      </c>
      <c r="K399" s="6" t="str">
        <f>TEXT(data[[#This Row],[OrderTime]],"h")</f>
        <v>12</v>
      </c>
      <c r="L399" s="1">
        <v>45854</v>
      </c>
      <c r="M399" s="6">
        <v>0.62013888888888891</v>
      </c>
      <c r="N399" t="s">
        <v>95</v>
      </c>
      <c r="O399" t="s">
        <v>797</v>
      </c>
      <c r="P399" t="s">
        <v>25</v>
      </c>
      <c r="Q399" t="s">
        <v>26</v>
      </c>
      <c r="R399" t="s">
        <v>37</v>
      </c>
      <c r="S399" t="s">
        <v>28</v>
      </c>
      <c r="T399" t="s">
        <v>106</v>
      </c>
      <c r="U399" t="s">
        <v>30</v>
      </c>
      <c r="V399" s="5">
        <f>data[[#This Row],[PriceUSD]]*data[[#This Row],[Quantity]]</f>
        <v>42.32</v>
      </c>
      <c r="W399" s="7">
        <f>data[[#This Row],[OrderDate]] + TIME(VALUE(LEFT(data[[#This Row],[OrderTime]],2)), VALUE(RIGHT(data[[#This Row],[OrderTime]],2)), 0)</f>
        <v>45853.038888888892</v>
      </c>
      <c r="X399" s="7">
        <f>_xlfn.MINIFS(data[OrderDateTime], data[CustomerName], data[[#This Row],[CustomerName]])</f>
        <v>45523.022916666669</v>
      </c>
      <c r="Y399" t="str">
        <f>IF(data[[#This Row],[OrderDateTime]]=data[[#This Row],[FirstOrderDateTime]], "New", "Returning")</f>
        <v>Returning</v>
      </c>
      <c r="Z399" s="7">
        <f>data[[#This Row],[DeliveryDate]] + data[[#This Row],[DeliveryTime]]</f>
        <v>45854.620138888888</v>
      </c>
      <c r="AA399" s="7">
        <f>data[[#This Row],[OrderDateTime]] + 1</f>
        <v>45854.038888888892</v>
      </c>
      <c r="AB399" s="7" t="str">
        <f>IF(data[[#This Row],[DeliveryDateTime]] &lt;= data[[#This Row],[SLADue]], "On Time", "Late")</f>
        <v>Late</v>
      </c>
    </row>
    <row r="400" spans="1:28" x14ac:dyDescent="0.2">
      <c r="A400" t="s">
        <v>798</v>
      </c>
      <c r="B400" t="s">
        <v>19</v>
      </c>
      <c r="C400" t="s">
        <v>32</v>
      </c>
      <c r="D400" t="s">
        <v>33</v>
      </c>
      <c r="E400" s="5">
        <v>48.78</v>
      </c>
      <c r="F400" t="s">
        <v>138</v>
      </c>
      <c r="G400">
        <v>1</v>
      </c>
      <c r="H400" s="1">
        <v>45573</v>
      </c>
      <c r="I400" s="1" t="str">
        <f>TEXT(data[[#This Row],[OrderDate]],"mmm")</f>
        <v>Oct</v>
      </c>
      <c r="J400" s="6">
        <v>0.65625</v>
      </c>
      <c r="K400" s="6" t="str">
        <f>TEXT(data[[#This Row],[OrderTime]],"h")</f>
        <v>15</v>
      </c>
      <c r="L400" s="1">
        <v>45574</v>
      </c>
      <c r="M400" s="6">
        <v>0.78125</v>
      </c>
      <c r="N400" t="s">
        <v>44</v>
      </c>
      <c r="O400" t="s">
        <v>346</v>
      </c>
      <c r="P400" t="s">
        <v>25</v>
      </c>
      <c r="Q400" t="s">
        <v>53</v>
      </c>
      <c r="R400" t="s">
        <v>37</v>
      </c>
      <c r="S400" t="s">
        <v>28</v>
      </c>
      <c r="T400" t="s">
        <v>29</v>
      </c>
      <c r="U400" t="s">
        <v>30</v>
      </c>
      <c r="V400" s="5">
        <f>data[[#This Row],[PriceUSD]]*data[[#This Row],[Quantity]]</f>
        <v>48.78</v>
      </c>
      <c r="W400" s="7">
        <f>data[[#This Row],[OrderDate]] + TIME(VALUE(LEFT(data[[#This Row],[OrderTime]],2)), VALUE(RIGHT(data[[#This Row],[OrderTime]],2)), 0)</f>
        <v>45573.017361111109</v>
      </c>
      <c r="X400" s="7">
        <f>_xlfn.MINIFS(data[OrderDateTime], data[CustomerName], data[[#This Row],[CustomerName]])</f>
        <v>45547.030555555553</v>
      </c>
      <c r="Y400" t="str">
        <f>IF(data[[#This Row],[OrderDateTime]]=data[[#This Row],[FirstOrderDateTime]], "New", "Returning")</f>
        <v>Returning</v>
      </c>
      <c r="Z400" s="7">
        <f>data[[#This Row],[DeliveryDate]] + data[[#This Row],[DeliveryTime]]</f>
        <v>45574.78125</v>
      </c>
      <c r="AA400" s="7">
        <f>data[[#This Row],[OrderDateTime]] + 1</f>
        <v>45574.017361111109</v>
      </c>
      <c r="AB400" s="7" t="str">
        <f>IF(data[[#This Row],[DeliveryDateTime]] &lt;= data[[#This Row],[SLADue]], "On Time", "Late")</f>
        <v>Late</v>
      </c>
    </row>
    <row r="401" spans="1:28" x14ac:dyDescent="0.2">
      <c r="A401" t="s">
        <v>799</v>
      </c>
      <c r="B401" t="s">
        <v>19</v>
      </c>
      <c r="C401" t="s">
        <v>117</v>
      </c>
      <c r="D401" t="s">
        <v>118</v>
      </c>
      <c r="E401" s="5">
        <v>77.3</v>
      </c>
      <c r="F401" t="s">
        <v>182</v>
      </c>
      <c r="G401">
        <v>1</v>
      </c>
      <c r="H401" s="1">
        <v>45506</v>
      </c>
      <c r="I401" s="1" t="str">
        <f>TEXT(data[[#This Row],[OrderDate]],"mmm")</f>
        <v>Aug</v>
      </c>
      <c r="J401" s="6">
        <v>0.47152777777777777</v>
      </c>
      <c r="K401" s="6" t="str">
        <f>TEXT(data[[#This Row],[OrderTime]],"h")</f>
        <v>11</v>
      </c>
      <c r="L401" s="1">
        <v>45506</v>
      </c>
      <c r="M401" s="6">
        <v>0.6381944444444444</v>
      </c>
      <c r="N401" t="s">
        <v>123</v>
      </c>
      <c r="O401" t="s">
        <v>348</v>
      </c>
      <c r="P401" t="s">
        <v>36</v>
      </c>
      <c r="Q401" t="s">
        <v>26</v>
      </c>
      <c r="R401" t="s">
        <v>66</v>
      </c>
      <c r="S401" t="s">
        <v>47</v>
      </c>
      <c r="T401" t="s">
        <v>38</v>
      </c>
      <c r="U401" t="s">
        <v>67</v>
      </c>
      <c r="V401" s="5">
        <f>data[[#This Row],[PriceUSD]]*data[[#This Row],[Quantity]]</f>
        <v>77.3</v>
      </c>
      <c r="W401" s="7">
        <f>data[[#This Row],[OrderDate]] + TIME(VALUE(LEFT(data[[#This Row],[OrderTime]],2)), VALUE(RIGHT(data[[#This Row],[OrderTime]],2)), 0)</f>
        <v>45506.054166666669</v>
      </c>
      <c r="X401" s="7">
        <f>_xlfn.MINIFS(data[OrderDateTime], data[CustomerName], data[[#This Row],[CustomerName]])</f>
        <v>45506.054166666669</v>
      </c>
      <c r="Y401" t="str">
        <f>IF(data[[#This Row],[OrderDateTime]]=data[[#This Row],[FirstOrderDateTime]], "New", "Returning")</f>
        <v>New</v>
      </c>
      <c r="Z401" s="7">
        <f>data[[#This Row],[DeliveryDate]] + data[[#This Row],[DeliveryTime]]</f>
        <v>45506.638194444444</v>
      </c>
      <c r="AA401" s="7">
        <f>data[[#This Row],[OrderDateTime]] + 1</f>
        <v>45507.054166666669</v>
      </c>
      <c r="AB401" s="7" t="str">
        <f>IF(data[[#This Row],[DeliveryDateTime]] &lt;= data[[#This Row],[SLADue]], "On Time", "Late")</f>
        <v>On Time</v>
      </c>
    </row>
    <row r="402" spans="1:28" x14ac:dyDescent="0.2">
      <c r="A402" t="s">
        <v>800</v>
      </c>
      <c r="B402" t="s">
        <v>19</v>
      </c>
      <c r="C402" t="s">
        <v>126</v>
      </c>
      <c r="D402" t="s">
        <v>127</v>
      </c>
      <c r="E402" s="5">
        <v>21.94</v>
      </c>
      <c r="F402" t="s">
        <v>138</v>
      </c>
      <c r="G402">
        <v>3</v>
      </c>
      <c r="H402" s="1">
        <v>45531</v>
      </c>
      <c r="I402" s="1" t="str">
        <f>TEXT(data[[#This Row],[OrderDate]],"mmm")</f>
        <v>Aug</v>
      </c>
      <c r="J402" s="6">
        <v>0.68263888888888891</v>
      </c>
      <c r="K402" s="6" t="str">
        <f>TEXT(data[[#This Row],[OrderTime]],"h")</f>
        <v>16</v>
      </c>
      <c r="L402" s="1">
        <v>45532</v>
      </c>
      <c r="M402" s="6">
        <v>0.80763888888888891</v>
      </c>
      <c r="N402" t="s">
        <v>95</v>
      </c>
      <c r="O402" t="s">
        <v>439</v>
      </c>
      <c r="P402" t="s">
        <v>25</v>
      </c>
      <c r="Q402" t="s">
        <v>53</v>
      </c>
      <c r="R402" t="s">
        <v>129</v>
      </c>
      <c r="S402" t="s">
        <v>28</v>
      </c>
      <c r="T402" t="s">
        <v>38</v>
      </c>
      <c r="U402" t="s">
        <v>30</v>
      </c>
      <c r="V402" s="5">
        <f>data[[#This Row],[PriceUSD]]*data[[#This Row],[Quantity]]</f>
        <v>65.820000000000007</v>
      </c>
      <c r="W402" s="7">
        <f>data[[#This Row],[OrderDate]] + TIME(VALUE(LEFT(data[[#This Row],[OrderTime]],2)), VALUE(RIGHT(data[[#This Row],[OrderTime]],2)), 0)</f>
        <v>45531.061805555553</v>
      </c>
      <c r="X402" s="7">
        <f>_xlfn.MINIFS(data[OrderDateTime], data[CustomerName], data[[#This Row],[CustomerName]])</f>
        <v>45531.061805555553</v>
      </c>
      <c r="Y402" t="str">
        <f>IF(data[[#This Row],[OrderDateTime]]=data[[#This Row],[FirstOrderDateTime]], "New", "Returning")</f>
        <v>New</v>
      </c>
      <c r="Z402" s="7">
        <f>data[[#This Row],[DeliveryDate]] + data[[#This Row],[DeliveryTime]]</f>
        <v>45532.807638888888</v>
      </c>
      <c r="AA402" s="7">
        <f>data[[#This Row],[OrderDateTime]] + 1</f>
        <v>45532.061805555553</v>
      </c>
      <c r="AB402" s="7" t="str">
        <f>IF(data[[#This Row],[DeliveryDateTime]] &lt;= data[[#This Row],[SLADue]], "On Time", "Late")</f>
        <v>Late</v>
      </c>
    </row>
    <row r="403" spans="1:28" x14ac:dyDescent="0.2">
      <c r="A403" t="s">
        <v>801</v>
      </c>
      <c r="B403" t="s">
        <v>19</v>
      </c>
      <c r="C403" t="s">
        <v>92</v>
      </c>
      <c r="D403" t="s">
        <v>93</v>
      </c>
      <c r="E403" s="5">
        <v>74.489999999999995</v>
      </c>
      <c r="F403" t="s">
        <v>81</v>
      </c>
      <c r="G403">
        <v>1</v>
      </c>
      <c r="H403" s="1">
        <v>45731</v>
      </c>
      <c r="I403" s="1" t="str">
        <f>TEXT(data[[#This Row],[OrderDate]],"mmm")</f>
        <v>Mar</v>
      </c>
      <c r="J403" s="6">
        <v>0.47222222222222221</v>
      </c>
      <c r="K403" s="6" t="str">
        <f>TEXT(data[[#This Row],[OrderTime]],"h")</f>
        <v>11</v>
      </c>
      <c r="L403" s="1">
        <v>45731</v>
      </c>
      <c r="M403" s="6">
        <v>0.68055555555555558</v>
      </c>
      <c r="N403" t="s">
        <v>64</v>
      </c>
      <c r="O403" t="s">
        <v>802</v>
      </c>
      <c r="P403" t="s">
        <v>25</v>
      </c>
      <c r="Q403" t="s">
        <v>26</v>
      </c>
      <c r="R403" t="s">
        <v>66</v>
      </c>
      <c r="S403" t="s">
        <v>47</v>
      </c>
      <c r="T403" t="s">
        <v>106</v>
      </c>
      <c r="U403" t="s">
        <v>39</v>
      </c>
      <c r="V403" s="5">
        <f>data[[#This Row],[PriceUSD]]*data[[#This Row],[Quantity]]</f>
        <v>74.489999999999995</v>
      </c>
      <c r="W403" s="7">
        <f>data[[#This Row],[OrderDate]] + TIME(VALUE(LEFT(data[[#This Row],[OrderTime]],2)), VALUE(RIGHT(data[[#This Row],[OrderTime]],2)), 0)</f>
        <v>45731.015277777777</v>
      </c>
      <c r="X403" s="7">
        <f>_xlfn.MINIFS(data[OrderDateTime], data[CustomerName], data[[#This Row],[CustomerName]])</f>
        <v>45572.054166666669</v>
      </c>
      <c r="Y403" t="str">
        <f>IF(data[[#This Row],[OrderDateTime]]=data[[#This Row],[FirstOrderDateTime]], "New", "Returning")</f>
        <v>Returning</v>
      </c>
      <c r="Z403" s="7">
        <f>data[[#This Row],[DeliveryDate]] + data[[#This Row],[DeliveryTime]]</f>
        <v>45731.680555555555</v>
      </c>
      <c r="AA403" s="7">
        <f>data[[#This Row],[OrderDateTime]] + 1</f>
        <v>45732.015277777777</v>
      </c>
      <c r="AB403" s="7" t="str">
        <f>IF(data[[#This Row],[DeliveryDateTime]] &lt;= data[[#This Row],[SLADue]], "On Time", "Late")</f>
        <v>On Time</v>
      </c>
    </row>
    <row r="404" spans="1:28" x14ac:dyDescent="0.2">
      <c r="A404" t="s">
        <v>803</v>
      </c>
      <c r="B404" t="s">
        <v>19</v>
      </c>
      <c r="C404" t="s">
        <v>101</v>
      </c>
      <c r="D404" t="s">
        <v>102</v>
      </c>
      <c r="E404" s="5">
        <v>29.19</v>
      </c>
      <c r="F404" t="s">
        <v>63</v>
      </c>
      <c r="G404">
        <v>1</v>
      </c>
      <c r="H404" s="1">
        <v>45737</v>
      </c>
      <c r="I404" s="1" t="str">
        <f>TEXT(data[[#This Row],[OrderDate]],"mmm")</f>
        <v>Mar</v>
      </c>
      <c r="J404" s="6">
        <v>0.77361111111111114</v>
      </c>
      <c r="K404" s="6" t="str">
        <f>TEXT(data[[#This Row],[OrderTime]],"h")</f>
        <v>18</v>
      </c>
      <c r="L404" s="1">
        <v>45738</v>
      </c>
      <c r="M404" s="6">
        <v>0.8569444444444444</v>
      </c>
      <c r="N404" t="s">
        <v>292</v>
      </c>
      <c r="O404" t="s">
        <v>804</v>
      </c>
      <c r="P404" t="s">
        <v>77</v>
      </c>
      <c r="Q404" t="s">
        <v>53</v>
      </c>
      <c r="R404" t="s">
        <v>83</v>
      </c>
      <c r="S404" t="s">
        <v>28</v>
      </c>
      <c r="T404" t="s">
        <v>136</v>
      </c>
      <c r="U404" t="s">
        <v>30</v>
      </c>
      <c r="V404" s="5">
        <f>data[[#This Row],[PriceUSD]]*data[[#This Row],[Quantity]]</f>
        <v>29.19</v>
      </c>
      <c r="W404" s="7">
        <f>data[[#This Row],[OrderDate]] + TIME(VALUE(LEFT(data[[#This Row],[OrderTime]],2)), VALUE(RIGHT(data[[#This Row],[OrderTime]],2)), 0)</f>
        <v>45737.007638888892</v>
      </c>
      <c r="X404" s="7">
        <f>_xlfn.MINIFS(data[OrderDateTime], data[CustomerName], data[[#This Row],[CustomerName]])</f>
        <v>45621.038888888892</v>
      </c>
      <c r="Y404" t="str">
        <f>IF(data[[#This Row],[OrderDateTime]]=data[[#This Row],[FirstOrderDateTime]], "New", "Returning")</f>
        <v>Returning</v>
      </c>
      <c r="Z404" s="7">
        <f>data[[#This Row],[DeliveryDate]] + data[[#This Row],[DeliveryTime]]</f>
        <v>45738.856944444444</v>
      </c>
      <c r="AA404" s="7">
        <f>data[[#This Row],[OrderDateTime]] + 1</f>
        <v>45738.007638888892</v>
      </c>
      <c r="AB404" s="7" t="str">
        <f>IF(data[[#This Row],[DeliveryDateTime]] &lt;= data[[#This Row],[SLADue]], "On Time", "Late")</f>
        <v>Late</v>
      </c>
    </row>
    <row r="405" spans="1:28" x14ac:dyDescent="0.2">
      <c r="A405" t="s">
        <v>805</v>
      </c>
      <c r="B405" t="s">
        <v>19</v>
      </c>
      <c r="C405" t="s">
        <v>101</v>
      </c>
      <c r="D405" t="s">
        <v>102</v>
      </c>
      <c r="E405" s="5">
        <v>25.08</v>
      </c>
      <c r="F405" t="s">
        <v>81</v>
      </c>
      <c r="G405">
        <v>2</v>
      </c>
      <c r="H405" s="1">
        <v>45706</v>
      </c>
      <c r="I405" s="1" t="str">
        <f>TEXT(data[[#This Row],[OrderDate]],"mmm")</f>
        <v>Feb</v>
      </c>
      <c r="J405" s="6">
        <v>0.49236111111111114</v>
      </c>
      <c r="K405" s="6" t="str">
        <f>TEXT(data[[#This Row],[OrderTime]],"h")</f>
        <v>11</v>
      </c>
      <c r="L405" s="1">
        <v>45706</v>
      </c>
      <c r="M405" s="6">
        <v>0.65902777777777777</v>
      </c>
      <c r="N405" t="s">
        <v>750</v>
      </c>
      <c r="O405" t="s">
        <v>616</v>
      </c>
      <c r="P405" t="s">
        <v>234</v>
      </c>
      <c r="Q405" t="s">
        <v>53</v>
      </c>
      <c r="R405" t="s">
        <v>83</v>
      </c>
      <c r="S405" t="s">
        <v>47</v>
      </c>
      <c r="T405" t="s">
        <v>106</v>
      </c>
      <c r="U405" t="s">
        <v>39</v>
      </c>
      <c r="V405" s="5">
        <f>data[[#This Row],[PriceUSD]]*data[[#This Row],[Quantity]]</f>
        <v>50.16</v>
      </c>
      <c r="W405" s="7">
        <f>data[[#This Row],[OrderDate]] + TIME(VALUE(LEFT(data[[#This Row],[OrderTime]],2)), VALUE(RIGHT(data[[#This Row],[OrderTime]],2)), 0)</f>
        <v>45706.007638888892</v>
      </c>
      <c r="X405" s="7">
        <f>_xlfn.MINIFS(data[OrderDateTime], data[CustomerName], data[[#This Row],[CustomerName]])</f>
        <v>45556.022916666669</v>
      </c>
      <c r="Y405" t="str">
        <f>IF(data[[#This Row],[OrderDateTime]]=data[[#This Row],[FirstOrderDateTime]], "New", "Returning")</f>
        <v>Returning</v>
      </c>
      <c r="Z405" s="7">
        <f>data[[#This Row],[DeliveryDate]] + data[[#This Row],[DeliveryTime]]</f>
        <v>45706.65902777778</v>
      </c>
      <c r="AA405" s="7">
        <f>data[[#This Row],[OrderDateTime]] + 1</f>
        <v>45707.007638888892</v>
      </c>
      <c r="AB405" s="7" t="str">
        <f>IF(data[[#This Row],[DeliveryDateTime]] &lt;= data[[#This Row],[SLADue]], "On Time", "Late")</f>
        <v>On Time</v>
      </c>
    </row>
    <row r="406" spans="1:28" x14ac:dyDescent="0.2">
      <c r="A406" t="s">
        <v>806</v>
      </c>
      <c r="B406" t="s">
        <v>19</v>
      </c>
      <c r="C406" t="s">
        <v>258</v>
      </c>
      <c r="D406" t="s">
        <v>259</v>
      </c>
      <c r="E406" s="5">
        <v>126.43</v>
      </c>
      <c r="F406" t="s">
        <v>51</v>
      </c>
      <c r="G406">
        <v>2</v>
      </c>
      <c r="H406" s="1">
        <v>45667</v>
      </c>
      <c r="I406" s="1" t="str">
        <f>TEXT(data[[#This Row],[OrderDate]],"mmm")</f>
        <v>Jan</v>
      </c>
      <c r="J406" s="6">
        <v>0.5444444444444444</v>
      </c>
      <c r="K406" s="6" t="str">
        <f>TEXT(data[[#This Row],[OrderTime]],"h")</f>
        <v>13</v>
      </c>
      <c r="L406" s="1">
        <v>45668</v>
      </c>
      <c r="M406" s="6">
        <v>0.58611111111111114</v>
      </c>
      <c r="N406" t="s">
        <v>233</v>
      </c>
      <c r="O406" t="s">
        <v>124</v>
      </c>
      <c r="P406" t="s">
        <v>234</v>
      </c>
      <c r="Q406" t="s">
        <v>26</v>
      </c>
      <c r="R406" t="s">
        <v>261</v>
      </c>
      <c r="S406" t="s">
        <v>28</v>
      </c>
      <c r="T406" t="s">
        <v>38</v>
      </c>
      <c r="U406" t="s">
        <v>39</v>
      </c>
      <c r="V406" s="5">
        <f>data[[#This Row],[PriceUSD]]*data[[#This Row],[Quantity]]</f>
        <v>252.86</v>
      </c>
      <c r="W406" s="7">
        <f>data[[#This Row],[OrderDate]] + TIME(VALUE(LEFT(data[[#This Row],[OrderTime]],2)), VALUE(RIGHT(data[[#This Row],[OrderTime]],2)), 0)</f>
        <v>45667.030555555553</v>
      </c>
      <c r="X406" s="7">
        <f>_xlfn.MINIFS(data[OrderDateTime], data[CustomerName], data[[#This Row],[CustomerName]])</f>
        <v>45515.046527777777</v>
      </c>
      <c r="Y406" t="str">
        <f>IF(data[[#This Row],[OrderDateTime]]=data[[#This Row],[FirstOrderDateTime]], "New", "Returning")</f>
        <v>Returning</v>
      </c>
      <c r="Z406" s="7">
        <f>data[[#This Row],[DeliveryDate]] + data[[#This Row],[DeliveryTime]]</f>
        <v>45668.586111111108</v>
      </c>
      <c r="AA406" s="7">
        <f>data[[#This Row],[OrderDateTime]] + 1</f>
        <v>45668.030555555553</v>
      </c>
      <c r="AB406" s="7" t="str">
        <f>IF(data[[#This Row],[DeliveryDateTime]] &lt;= data[[#This Row],[SLADue]], "On Time", "Late")</f>
        <v>Late</v>
      </c>
    </row>
    <row r="407" spans="1:28" x14ac:dyDescent="0.2">
      <c r="A407" t="s">
        <v>807</v>
      </c>
      <c r="B407" t="s">
        <v>19</v>
      </c>
      <c r="C407" t="s">
        <v>92</v>
      </c>
      <c r="D407" t="s">
        <v>93</v>
      </c>
      <c r="E407" s="5">
        <v>78.61</v>
      </c>
      <c r="F407" t="s">
        <v>94</v>
      </c>
      <c r="G407">
        <v>4</v>
      </c>
      <c r="H407" s="1">
        <v>45551</v>
      </c>
      <c r="I407" s="1" t="str">
        <f>TEXT(data[[#This Row],[OrderDate]],"mmm")</f>
        <v>Sep</v>
      </c>
      <c r="J407" s="6">
        <v>0.45416666666666666</v>
      </c>
      <c r="K407" s="6" t="str">
        <f>TEXT(data[[#This Row],[OrderTime]],"h")</f>
        <v>10</v>
      </c>
      <c r="L407" s="1">
        <v>45552</v>
      </c>
      <c r="M407" s="6">
        <v>0.57916666666666672</v>
      </c>
      <c r="N407" t="s">
        <v>64</v>
      </c>
      <c r="O407" t="s">
        <v>808</v>
      </c>
      <c r="P407" t="s">
        <v>25</v>
      </c>
      <c r="Q407" t="s">
        <v>26</v>
      </c>
      <c r="R407" t="s">
        <v>66</v>
      </c>
      <c r="S407" t="s">
        <v>28</v>
      </c>
      <c r="T407" t="s">
        <v>29</v>
      </c>
      <c r="U407" t="s">
        <v>30</v>
      </c>
      <c r="V407" s="5">
        <f>data[[#This Row],[PriceUSD]]*data[[#This Row],[Quantity]]</f>
        <v>314.44</v>
      </c>
      <c r="W407" s="7">
        <f>data[[#This Row],[OrderDate]] + TIME(VALUE(LEFT(data[[#This Row],[OrderTime]],2)), VALUE(RIGHT(data[[#This Row],[OrderTime]],2)), 0)</f>
        <v>45551.046527777777</v>
      </c>
      <c r="X407" s="7">
        <f>_xlfn.MINIFS(data[OrderDateTime], data[CustomerName], data[[#This Row],[CustomerName]])</f>
        <v>45530.022916666669</v>
      </c>
      <c r="Y407" t="str">
        <f>IF(data[[#This Row],[OrderDateTime]]=data[[#This Row],[FirstOrderDateTime]], "New", "Returning")</f>
        <v>Returning</v>
      </c>
      <c r="Z407" s="7">
        <f>data[[#This Row],[DeliveryDate]] + data[[#This Row],[DeliveryTime]]</f>
        <v>45552.57916666667</v>
      </c>
      <c r="AA407" s="7">
        <f>data[[#This Row],[OrderDateTime]] + 1</f>
        <v>45552.046527777777</v>
      </c>
      <c r="AB407" s="7" t="str">
        <f>IF(data[[#This Row],[DeliveryDateTime]] &lt;= data[[#This Row],[SLADue]], "On Time", "Late")</f>
        <v>Late</v>
      </c>
    </row>
    <row r="408" spans="1:28" x14ac:dyDescent="0.2">
      <c r="A408" t="s">
        <v>809</v>
      </c>
      <c r="B408" t="s">
        <v>19</v>
      </c>
      <c r="C408" t="s">
        <v>41</v>
      </c>
      <c r="D408" t="s">
        <v>42</v>
      </c>
      <c r="E408" s="5">
        <v>33.56</v>
      </c>
      <c r="F408" t="s">
        <v>56</v>
      </c>
      <c r="G408">
        <v>2</v>
      </c>
      <c r="H408" s="1">
        <v>45581</v>
      </c>
      <c r="I408" s="1" t="str">
        <f>TEXT(data[[#This Row],[OrderDate]],"mmm")</f>
        <v>Oct</v>
      </c>
      <c r="J408" s="6">
        <v>0.4513888888888889</v>
      </c>
      <c r="K408" s="6" t="str">
        <f>TEXT(data[[#This Row],[OrderTime]],"h")</f>
        <v>10</v>
      </c>
      <c r="L408" s="1">
        <v>45581</v>
      </c>
      <c r="M408" s="6">
        <v>0.57638888888888884</v>
      </c>
      <c r="N408" t="s">
        <v>23</v>
      </c>
      <c r="O408" t="s">
        <v>810</v>
      </c>
      <c r="P408" t="s">
        <v>25</v>
      </c>
      <c r="Q408" t="s">
        <v>53</v>
      </c>
      <c r="R408" t="s">
        <v>46</v>
      </c>
      <c r="S408" t="s">
        <v>47</v>
      </c>
      <c r="T408" t="s">
        <v>38</v>
      </c>
      <c r="U408" t="s">
        <v>30</v>
      </c>
      <c r="V408" s="5">
        <f>data[[#This Row],[PriceUSD]]*data[[#This Row],[Quantity]]</f>
        <v>67.12</v>
      </c>
      <c r="W408" s="7">
        <f>data[[#This Row],[OrderDate]] + TIME(VALUE(LEFT(data[[#This Row],[OrderTime]],2)), VALUE(RIGHT(data[[#This Row],[OrderTime]],2)), 0)</f>
        <v>45581.061805555553</v>
      </c>
      <c r="X408" s="7">
        <f>_xlfn.MINIFS(data[OrderDateTime], data[CustomerName], data[[#This Row],[CustomerName]])</f>
        <v>45509.015277777777</v>
      </c>
      <c r="Y408" t="str">
        <f>IF(data[[#This Row],[OrderDateTime]]=data[[#This Row],[FirstOrderDateTime]], "New", "Returning")</f>
        <v>Returning</v>
      </c>
      <c r="Z408" s="7">
        <f>data[[#This Row],[DeliveryDate]] + data[[#This Row],[DeliveryTime]]</f>
        <v>45581.576388888891</v>
      </c>
      <c r="AA408" s="7">
        <f>data[[#This Row],[OrderDateTime]] + 1</f>
        <v>45582.061805555553</v>
      </c>
      <c r="AB408" s="7" t="str">
        <f>IF(data[[#This Row],[DeliveryDateTime]] &lt;= data[[#This Row],[SLADue]], "On Time", "Late")</f>
        <v>On Time</v>
      </c>
    </row>
    <row r="409" spans="1:28" x14ac:dyDescent="0.2">
      <c r="A409" t="s">
        <v>811</v>
      </c>
      <c r="B409" t="s">
        <v>19</v>
      </c>
      <c r="C409" t="s">
        <v>117</v>
      </c>
      <c r="D409" t="s">
        <v>118</v>
      </c>
      <c r="E409" s="5">
        <v>68.64</v>
      </c>
      <c r="F409" t="s">
        <v>182</v>
      </c>
      <c r="G409">
        <v>1</v>
      </c>
      <c r="H409" s="1">
        <v>45540</v>
      </c>
      <c r="I409" s="1" t="str">
        <f>TEXT(data[[#This Row],[OrderDate]],"mmm")</f>
        <v>Sep</v>
      </c>
      <c r="J409" s="6">
        <v>0.4909722222222222</v>
      </c>
      <c r="K409" s="6" t="str">
        <f>TEXT(data[[#This Row],[OrderTime]],"h")</f>
        <v>11</v>
      </c>
      <c r="L409" s="1">
        <v>45541</v>
      </c>
      <c r="M409" s="6">
        <v>0.65763888888888888</v>
      </c>
      <c r="N409" t="s">
        <v>64</v>
      </c>
      <c r="O409" t="s">
        <v>812</v>
      </c>
      <c r="P409" t="s">
        <v>25</v>
      </c>
      <c r="Q409" t="s">
        <v>26</v>
      </c>
      <c r="R409" t="s">
        <v>66</v>
      </c>
      <c r="S409" t="s">
        <v>28</v>
      </c>
      <c r="T409" t="s">
        <v>38</v>
      </c>
      <c r="U409" t="s">
        <v>30</v>
      </c>
      <c r="V409" s="5">
        <f>data[[#This Row],[PriceUSD]]*data[[#This Row],[Quantity]]</f>
        <v>68.64</v>
      </c>
      <c r="W409" s="7">
        <f>data[[#This Row],[OrderDate]] + TIME(VALUE(LEFT(data[[#This Row],[OrderTime]],2)), VALUE(RIGHT(data[[#This Row],[OrderTime]],2)), 0)</f>
        <v>45540.015277777777</v>
      </c>
      <c r="X409" s="7">
        <f>_xlfn.MINIFS(data[OrderDateTime], data[CustomerName], data[[#This Row],[CustomerName]])</f>
        <v>45540.015277777777</v>
      </c>
      <c r="Y409" t="str">
        <f>IF(data[[#This Row],[OrderDateTime]]=data[[#This Row],[FirstOrderDateTime]], "New", "Returning")</f>
        <v>New</v>
      </c>
      <c r="Z409" s="7">
        <f>data[[#This Row],[DeliveryDate]] + data[[#This Row],[DeliveryTime]]</f>
        <v>45541.657638888886</v>
      </c>
      <c r="AA409" s="7">
        <f>data[[#This Row],[OrderDateTime]] + 1</f>
        <v>45541.015277777777</v>
      </c>
      <c r="AB409" s="7" t="str">
        <f>IF(data[[#This Row],[DeliveryDateTime]] &lt;= data[[#This Row],[SLADue]], "On Time", "Late")</f>
        <v>Late</v>
      </c>
    </row>
    <row r="410" spans="1:28" x14ac:dyDescent="0.2">
      <c r="A410" t="s">
        <v>813</v>
      </c>
      <c r="B410" t="s">
        <v>19</v>
      </c>
      <c r="C410" t="s">
        <v>258</v>
      </c>
      <c r="D410" t="s">
        <v>259</v>
      </c>
      <c r="E410" s="5">
        <v>119.4</v>
      </c>
      <c r="F410" t="s">
        <v>182</v>
      </c>
      <c r="G410">
        <v>1</v>
      </c>
      <c r="H410" s="1">
        <v>45855</v>
      </c>
      <c r="I410" s="1" t="str">
        <f>TEXT(data[[#This Row],[OrderDate]],"mmm")</f>
        <v>Jul</v>
      </c>
      <c r="J410" s="6">
        <v>0.75</v>
      </c>
      <c r="K410" s="6" t="str">
        <f>TEXT(data[[#This Row],[OrderTime]],"h")</f>
        <v>18</v>
      </c>
      <c r="L410" s="1">
        <v>45856</v>
      </c>
      <c r="M410" s="6">
        <v>0.60277777777777775</v>
      </c>
      <c r="N410" t="s">
        <v>233</v>
      </c>
      <c r="O410" t="s">
        <v>814</v>
      </c>
      <c r="P410" t="s">
        <v>234</v>
      </c>
      <c r="Q410" t="s">
        <v>26</v>
      </c>
      <c r="R410" t="s">
        <v>261</v>
      </c>
      <c r="S410" t="s">
        <v>28</v>
      </c>
      <c r="T410" t="s">
        <v>29</v>
      </c>
      <c r="U410" t="s">
        <v>30</v>
      </c>
      <c r="V410" s="5">
        <f>data[[#This Row],[PriceUSD]]*data[[#This Row],[Quantity]]</f>
        <v>119.4</v>
      </c>
      <c r="W410" s="7">
        <f>data[[#This Row],[OrderDate]] + TIME(VALUE(LEFT(data[[#This Row],[OrderTime]],2)), VALUE(RIGHT(data[[#This Row],[OrderTime]],2)), 0)</f>
        <v>45855.052083333336</v>
      </c>
      <c r="X410" s="7">
        <f>_xlfn.MINIFS(data[OrderDateTime], data[CustomerName], data[[#This Row],[CustomerName]])</f>
        <v>45508.030555555553</v>
      </c>
      <c r="Y410" t="str">
        <f>IF(data[[#This Row],[OrderDateTime]]=data[[#This Row],[FirstOrderDateTime]], "New", "Returning")</f>
        <v>Returning</v>
      </c>
      <c r="Z410" s="7">
        <f>data[[#This Row],[DeliveryDate]] + data[[#This Row],[DeliveryTime]]</f>
        <v>45856.602777777778</v>
      </c>
      <c r="AA410" s="7">
        <f>data[[#This Row],[OrderDateTime]] + 1</f>
        <v>45856.052083333336</v>
      </c>
      <c r="AB410" s="7" t="str">
        <f>IF(data[[#This Row],[DeliveryDateTime]] &lt;= data[[#This Row],[SLADue]], "On Time", "Late")</f>
        <v>Late</v>
      </c>
    </row>
    <row r="411" spans="1:28" x14ac:dyDescent="0.2">
      <c r="A411" t="s">
        <v>815</v>
      </c>
      <c r="B411" t="s">
        <v>19</v>
      </c>
      <c r="C411" t="s">
        <v>79</v>
      </c>
      <c r="D411" t="s">
        <v>80</v>
      </c>
      <c r="E411" s="5">
        <v>31.22</v>
      </c>
      <c r="F411" t="s">
        <v>63</v>
      </c>
      <c r="G411">
        <v>1</v>
      </c>
      <c r="H411" s="1">
        <v>45801</v>
      </c>
      <c r="I411" s="1" t="str">
        <f>TEXT(data[[#This Row],[OrderDate]],"mmm")</f>
        <v>May</v>
      </c>
      <c r="J411" s="6">
        <v>0.83819444444444446</v>
      </c>
      <c r="K411" s="6" t="str">
        <f>TEXT(data[[#This Row],[OrderTime]],"h")</f>
        <v>20</v>
      </c>
      <c r="L411" s="1">
        <v>45803</v>
      </c>
      <c r="M411" s="6">
        <v>0.46180555555555558</v>
      </c>
      <c r="N411" t="s">
        <v>170</v>
      </c>
      <c r="O411" t="s">
        <v>263</v>
      </c>
      <c r="P411" t="s">
        <v>36</v>
      </c>
      <c r="Q411" t="s">
        <v>53</v>
      </c>
      <c r="R411" t="s">
        <v>83</v>
      </c>
      <c r="S411" t="s">
        <v>105</v>
      </c>
      <c r="T411" t="s">
        <v>38</v>
      </c>
      <c r="U411" t="s">
        <v>67</v>
      </c>
      <c r="V411" s="5">
        <f>data[[#This Row],[PriceUSD]]*data[[#This Row],[Quantity]]</f>
        <v>31.22</v>
      </c>
      <c r="W411" s="7">
        <f>data[[#This Row],[OrderDate]] + TIME(VALUE(LEFT(data[[#This Row],[OrderTime]],2)), VALUE(RIGHT(data[[#This Row],[OrderTime]],2)), 0)</f>
        <v>45801.030555555553</v>
      </c>
      <c r="X411" s="7">
        <f>_xlfn.MINIFS(data[OrderDateTime], data[CustomerName], data[[#This Row],[CustomerName]])</f>
        <v>45547.007638888892</v>
      </c>
      <c r="Y411" t="str">
        <f>IF(data[[#This Row],[OrderDateTime]]=data[[#This Row],[FirstOrderDateTime]], "New", "Returning")</f>
        <v>Returning</v>
      </c>
      <c r="Z411" s="7">
        <f>data[[#This Row],[DeliveryDate]] + data[[#This Row],[DeliveryTime]]</f>
        <v>45803.461805555555</v>
      </c>
      <c r="AA411" s="7">
        <f>data[[#This Row],[OrderDateTime]] + 1</f>
        <v>45802.030555555553</v>
      </c>
      <c r="AB411" s="7" t="str">
        <f>IF(data[[#This Row],[DeliveryDateTime]] &lt;= data[[#This Row],[SLADue]], "On Time", "Late")</f>
        <v>Late</v>
      </c>
    </row>
    <row r="412" spans="1:28" x14ac:dyDescent="0.2">
      <c r="A412" t="s">
        <v>816</v>
      </c>
      <c r="B412" t="s">
        <v>19</v>
      </c>
      <c r="C412" t="s">
        <v>110</v>
      </c>
      <c r="D412" t="s">
        <v>111</v>
      </c>
      <c r="E412" s="5">
        <v>11.05</v>
      </c>
      <c r="F412" t="s">
        <v>87</v>
      </c>
      <c r="G412">
        <v>1</v>
      </c>
      <c r="H412" s="1">
        <v>45677</v>
      </c>
      <c r="I412" s="1" t="str">
        <f>TEXT(data[[#This Row],[OrderDate]],"mmm")</f>
        <v>Jan</v>
      </c>
      <c r="J412" s="6">
        <v>0.43472222222222223</v>
      </c>
      <c r="K412" s="6" t="str">
        <f>TEXT(data[[#This Row],[OrderTime]],"h")</f>
        <v>10</v>
      </c>
      <c r="L412" s="1">
        <v>45679</v>
      </c>
      <c r="M412" s="6">
        <v>0.47638888888888886</v>
      </c>
      <c r="N412" t="s">
        <v>23</v>
      </c>
      <c r="O412" t="s">
        <v>817</v>
      </c>
      <c r="P412" t="s">
        <v>25</v>
      </c>
      <c r="Q412" t="s">
        <v>26</v>
      </c>
      <c r="R412" t="s">
        <v>114</v>
      </c>
      <c r="S412" t="s">
        <v>105</v>
      </c>
      <c r="T412" t="s">
        <v>106</v>
      </c>
      <c r="U412" t="s">
        <v>30</v>
      </c>
      <c r="V412" s="5">
        <f>data[[#This Row],[PriceUSD]]*data[[#This Row],[Quantity]]</f>
        <v>11.05</v>
      </c>
      <c r="W412" s="7">
        <f>data[[#This Row],[OrderDate]] + TIME(VALUE(LEFT(data[[#This Row],[OrderTime]],2)), VALUE(RIGHT(data[[#This Row],[OrderTime]],2)), 0)</f>
        <v>45677.015277777777</v>
      </c>
      <c r="X412" s="7">
        <f>_xlfn.MINIFS(data[OrderDateTime], data[CustomerName], data[[#This Row],[CustomerName]])</f>
        <v>45559.022916666669</v>
      </c>
      <c r="Y412" t="str">
        <f>IF(data[[#This Row],[OrderDateTime]]=data[[#This Row],[FirstOrderDateTime]], "New", "Returning")</f>
        <v>Returning</v>
      </c>
      <c r="Z412" s="7">
        <f>data[[#This Row],[DeliveryDate]] + data[[#This Row],[DeliveryTime]]</f>
        <v>45679.476388888892</v>
      </c>
      <c r="AA412" s="7">
        <f>data[[#This Row],[OrderDateTime]] + 1</f>
        <v>45678.015277777777</v>
      </c>
      <c r="AB412" s="7" t="str">
        <f>IF(data[[#This Row],[DeliveryDateTime]] &lt;= data[[#This Row],[SLADue]], "On Time", "Late")</f>
        <v>Late</v>
      </c>
    </row>
    <row r="413" spans="1:28" x14ac:dyDescent="0.2">
      <c r="A413" t="s">
        <v>818</v>
      </c>
      <c r="B413" t="s">
        <v>19</v>
      </c>
      <c r="C413" t="s">
        <v>32</v>
      </c>
      <c r="D413" t="s">
        <v>33</v>
      </c>
      <c r="E413" s="5">
        <v>50.98</v>
      </c>
      <c r="F413" t="s">
        <v>138</v>
      </c>
      <c r="G413">
        <v>1</v>
      </c>
      <c r="H413" s="1">
        <v>45561</v>
      </c>
      <c r="I413" s="1" t="str">
        <f>TEXT(data[[#This Row],[OrderDate]],"mmm")</f>
        <v>Sep</v>
      </c>
      <c r="J413" s="6">
        <v>0.53055555555555556</v>
      </c>
      <c r="K413" s="6" t="str">
        <f>TEXT(data[[#This Row],[OrderTime]],"h")</f>
        <v>12</v>
      </c>
      <c r="L413" s="1">
        <v>45562</v>
      </c>
      <c r="M413" s="6">
        <v>0.61388888888888893</v>
      </c>
      <c r="N413" t="s">
        <v>103</v>
      </c>
      <c r="O413" t="s">
        <v>423</v>
      </c>
      <c r="P413" t="s">
        <v>77</v>
      </c>
      <c r="Q413" t="s">
        <v>26</v>
      </c>
      <c r="R413" t="s">
        <v>37</v>
      </c>
      <c r="S413" t="s">
        <v>28</v>
      </c>
      <c r="T413" t="s">
        <v>29</v>
      </c>
      <c r="U413" t="s">
        <v>30</v>
      </c>
      <c r="V413" s="5">
        <f>data[[#This Row],[PriceUSD]]*data[[#This Row],[Quantity]]</f>
        <v>50.98</v>
      </c>
      <c r="W413" s="7">
        <f>data[[#This Row],[OrderDate]] + TIME(VALUE(LEFT(data[[#This Row],[OrderTime]],2)), VALUE(RIGHT(data[[#This Row],[OrderTime]],2)), 0)</f>
        <v>45561.038888888892</v>
      </c>
      <c r="X413" s="7">
        <f>_xlfn.MINIFS(data[OrderDateTime], data[CustomerName], data[[#This Row],[CustomerName]])</f>
        <v>45519.007638888892</v>
      </c>
      <c r="Y413" t="str">
        <f>IF(data[[#This Row],[OrderDateTime]]=data[[#This Row],[FirstOrderDateTime]], "New", "Returning")</f>
        <v>Returning</v>
      </c>
      <c r="Z413" s="7">
        <f>data[[#This Row],[DeliveryDate]] + data[[#This Row],[DeliveryTime]]</f>
        <v>45562.613888888889</v>
      </c>
      <c r="AA413" s="7">
        <f>data[[#This Row],[OrderDateTime]] + 1</f>
        <v>45562.038888888892</v>
      </c>
      <c r="AB413" s="7" t="str">
        <f>IF(data[[#This Row],[DeliveryDateTime]] &lt;= data[[#This Row],[SLADue]], "On Time", "Late")</f>
        <v>Late</v>
      </c>
    </row>
    <row r="414" spans="1:28" x14ac:dyDescent="0.2">
      <c r="A414" t="s">
        <v>819</v>
      </c>
      <c r="B414" t="s">
        <v>19</v>
      </c>
      <c r="C414" t="s">
        <v>126</v>
      </c>
      <c r="D414" t="s">
        <v>127</v>
      </c>
      <c r="E414" s="5">
        <v>21.07</v>
      </c>
      <c r="F414" t="s">
        <v>138</v>
      </c>
      <c r="G414">
        <v>1</v>
      </c>
      <c r="H414" s="1">
        <v>45802</v>
      </c>
      <c r="I414" s="1" t="str">
        <f>TEXT(data[[#This Row],[OrderDate]],"mmm")</f>
        <v>May</v>
      </c>
      <c r="J414" s="6">
        <v>0.77569444444444446</v>
      </c>
      <c r="K414" s="6" t="str">
        <f>TEXT(data[[#This Row],[OrderTime]],"h")</f>
        <v>18</v>
      </c>
      <c r="L414" s="1">
        <v>45803</v>
      </c>
      <c r="M414" s="6">
        <v>0.77152777777777781</v>
      </c>
      <c r="N414" t="s">
        <v>178</v>
      </c>
      <c r="O414" t="s">
        <v>820</v>
      </c>
      <c r="P414" t="s">
        <v>180</v>
      </c>
      <c r="Q414" t="s">
        <v>26</v>
      </c>
      <c r="R414" t="s">
        <v>129</v>
      </c>
      <c r="S414" t="s">
        <v>28</v>
      </c>
      <c r="T414" t="s">
        <v>29</v>
      </c>
      <c r="U414" t="s">
        <v>30</v>
      </c>
      <c r="V414" s="5">
        <f>data[[#This Row],[PriceUSD]]*data[[#This Row],[Quantity]]</f>
        <v>21.07</v>
      </c>
      <c r="W414" s="7">
        <f>data[[#This Row],[OrderDate]] + TIME(VALUE(LEFT(data[[#This Row],[OrderTime]],2)), VALUE(RIGHT(data[[#This Row],[OrderTime]],2)), 0)</f>
        <v>45802.030555555553</v>
      </c>
      <c r="X414" s="7">
        <f>_xlfn.MINIFS(data[OrderDateTime], data[CustomerName], data[[#This Row],[CustomerName]])</f>
        <v>45570.030555555553</v>
      </c>
      <c r="Y414" t="str">
        <f>IF(data[[#This Row],[OrderDateTime]]=data[[#This Row],[FirstOrderDateTime]], "New", "Returning")</f>
        <v>Returning</v>
      </c>
      <c r="Z414" s="7">
        <f>data[[#This Row],[DeliveryDate]] + data[[#This Row],[DeliveryTime]]</f>
        <v>45803.771527777775</v>
      </c>
      <c r="AA414" s="7">
        <f>data[[#This Row],[OrderDateTime]] + 1</f>
        <v>45803.030555555553</v>
      </c>
      <c r="AB414" s="7" t="str">
        <f>IF(data[[#This Row],[DeliveryDateTime]] &lt;= data[[#This Row],[SLADue]], "On Time", "Late")</f>
        <v>Late</v>
      </c>
    </row>
    <row r="415" spans="1:28" x14ac:dyDescent="0.2">
      <c r="A415" t="s">
        <v>821</v>
      </c>
      <c r="B415" t="s">
        <v>19</v>
      </c>
      <c r="C415" t="s">
        <v>61</v>
      </c>
      <c r="D415" t="s">
        <v>62</v>
      </c>
      <c r="E415" s="5">
        <v>148.72</v>
      </c>
      <c r="F415" t="s">
        <v>94</v>
      </c>
      <c r="G415">
        <v>3</v>
      </c>
      <c r="H415" s="1">
        <v>45871</v>
      </c>
      <c r="I415" s="1" t="str">
        <f>TEXT(data[[#This Row],[OrderDate]],"mmm")</f>
        <v>Aug</v>
      </c>
      <c r="J415" s="6">
        <v>0.46250000000000002</v>
      </c>
      <c r="K415" s="6" t="str">
        <f>TEXT(data[[#This Row],[OrderTime]],"h")</f>
        <v>11</v>
      </c>
      <c r="L415" s="1">
        <v>45873</v>
      </c>
      <c r="M415" s="6">
        <v>0.50416666666666665</v>
      </c>
      <c r="N415" t="s">
        <v>139</v>
      </c>
      <c r="O415" t="s">
        <v>453</v>
      </c>
      <c r="P415" t="s">
        <v>36</v>
      </c>
      <c r="Q415" t="s">
        <v>53</v>
      </c>
      <c r="R415" t="s">
        <v>66</v>
      </c>
      <c r="S415" t="s">
        <v>105</v>
      </c>
      <c r="T415" t="s">
        <v>29</v>
      </c>
      <c r="U415" t="s">
        <v>30</v>
      </c>
      <c r="V415" s="5">
        <f>data[[#This Row],[PriceUSD]]*data[[#This Row],[Quantity]]</f>
        <v>446.15999999999997</v>
      </c>
      <c r="W415" s="7">
        <f>data[[#This Row],[OrderDate]] + TIME(VALUE(LEFT(data[[#This Row],[OrderTime]],2)), VALUE(RIGHT(data[[#This Row],[OrderTime]],2)), 0)</f>
        <v>45871.017361111109</v>
      </c>
      <c r="X415" s="7">
        <f>_xlfn.MINIFS(data[OrderDateTime], data[CustomerName], data[[#This Row],[CustomerName]])</f>
        <v>45525.022916666669</v>
      </c>
      <c r="Y415" t="str">
        <f>IF(data[[#This Row],[OrderDateTime]]=data[[#This Row],[FirstOrderDateTime]], "New", "Returning")</f>
        <v>Returning</v>
      </c>
      <c r="Z415" s="7">
        <f>data[[#This Row],[DeliveryDate]] + data[[#This Row],[DeliveryTime]]</f>
        <v>45873.504166666666</v>
      </c>
      <c r="AA415" s="7">
        <f>data[[#This Row],[OrderDateTime]] + 1</f>
        <v>45872.017361111109</v>
      </c>
      <c r="AB415" s="7" t="str">
        <f>IF(data[[#This Row],[DeliveryDateTime]] &lt;= data[[#This Row],[SLADue]], "On Time", "Late")</f>
        <v>Late</v>
      </c>
    </row>
    <row r="416" spans="1:28" x14ac:dyDescent="0.2">
      <c r="A416" t="s">
        <v>822</v>
      </c>
      <c r="B416" t="s">
        <v>19</v>
      </c>
      <c r="C416" t="s">
        <v>92</v>
      </c>
      <c r="D416" t="s">
        <v>93</v>
      </c>
      <c r="E416" s="5">
        <v>77.959999999999994</v>
      </c>
      <c r="F416" t="s">
        <v>81</v>
      </c>
      <c r="G416">
        <v>3</v>
      </c>
      <c r="H416" s="1">
        <v>45686</v>
      </c>
      <c r="I416" s="1" t="str">
        <f>TEXT(data[[#This Row],[OrderDate]],"mmm")</f>
        <v>Jan</v>
      </c>
      <c r="J416" s="6">
        <v>0.40416666666666667</v>
      </c>
      <c r="K416" s="6" t="str">
        <f>TEXT(data[[#This Row],[OrderTime]],"h")</f>
        <v>9</v>
      </c>
      <c r="L416" s="1">
        <v>45686</v>
      </c>
      <c r="M416" s="6">
        <v>0.52916666666666667</v>
      </c>
      <c r="N416" t="s">
        <v>57</v>
      </c>
      <c r="O416" t="s">
        <v>462</v>
      </c>
      <c r="P416" t="s">
        <v>25</v>
      </c>
      <c r="Q416" t="s">
        <v>26</v>
      </c>
      <c r="R416" t="s">
        <v>66</v>
      </c>
      <c r="S416" t="s">
        <v>47</v>
      </c>
      <c r="T416" t="s">
        <v>38</v>
      </c>
      <c r="U416" t="s">
        <v>30</v>
      </c>
      <c r="V416" s="5">
        <f>data[[#This Row],[PriceUSD]]*data[[#This Row],[Quantity]]</f>
        <v>233.88</v>
      </c>
      <c r="W416" s="7">
        <f>data[[#This Row],[OrderDate]] + TIME(VALUE(LEFT(data[[#This Row],[OrderTime]],2)), VALUE(RIGHT(data[[#This Row],[OrderTime]],2)), 0)</f>
        <v>45686.046527777777</v>
      </c>
      <c r="X416" s="7">
        <f>_xlfn.MINIFS(data[OrderDateTime], data[CustomerName], data[[#This Row],[CustomerName]])</f>
        <v>45565.030555555553</v>
      </c>
      <c r="Y416" t="str">
        <f>IF(data[[#This Row],[OrderDateTime]]=data[[#This Row],[FirstOrderDateTime]], "New", "Returning")</f>
        <v>Returning</v>
      </c>
      <c r="Z416" s="7">
        <f>data[[#This Row],[DeliveryDate]] + data[[#This Row],[DeliveryTime]]</f>
        <v>45686.529166666667</v>
      </c>
      <c r="AA416" s="7">
        <f>data[[#This Row],[OrderDateTime]] + 1</f>
        <v>45687.046527777777</v>
      </c>
      <c r="AB416" s="7" t="str">
        <f>IF(data[[#This Row],[DeliveryDateTime]] &lt;= data[[#This Row],[SLADue]], "On Time", "Late")</f>
        <v>On Time</v>
      </c>
    </row>
    <row r="417" spans="1:28" x14ac:dyDescent="0.2">
      <c r="A417" t="s">
        <v>823</v>
      </c>
      <c r="B417" t="s">
        <v>19</v>
      </c>
      <c r="C417" t="s">
        <v>49</v>
      </c>
      <c r="D417" t="s">
        <v>50</v>
      </c>
      <c r="E417" s="5">
        <v>28.67</v>
      </c>
      <c r="F417" t="s">
        <v>138</v>
      </c>
      <c r="G417">
        <v>1</v>
      </c>
      <c r="H417" s="1">
        <v>45683</v>
      </c>
      <c r="I417" s="1" t="str">
        <f>TEXT(data[[#This Row],[OrderDate]],"mmm")</f>
        <v>Jan</v>
      </c>
      <c r="J417" s="6">
        <v>0.38263888888888886</v>
      </c>
      <c r="K417" s="6" t="str">
        <f>TEXT(data[[#This Row],[OrderTime]],"h")</f>
        <v>9</v>
      </c>
      <c r="L417" s="1">
        <v>45683</v>
      </c>
      <c r="M417" s="6">
        <v>0.63263888888888886</v>
      </c>
      <c r="N417" t="s">
        <v>502</v>
      </c>
      <c r="O417" t="s">
        <v>89</v>
      </c>
      <c r="P417" t="s">
        <v>202</v>
      </c>
      <c r="Q417" t="s">
        <v>53</v>
      </c>
      <c r="R417" t="s">
        <v>54</v>
      </c>
      <c r="S417" t="s">
        <v>47</v>
      </c>
      <c r="T417" t="s">
        <v>29</v>
      </c>
      <c r="U417" t="s">
        <v>30</v>
      </c>
      <c r="V417" s="5">
        <f>data[[#This Row],[PriceUSD]]*data[[#This Row],[Quantity]]</f>
        <v>28.67</v>
      </c>
      <c r="W417" s="7">
        <f>data[[#This Row],[OrderDate]] + TIME(VALUE(LEFT(data[[#This Row],[OrderTime]],2)), VALUE(RIGHT(data[[#This Row],[OrderTime]],2)), 0)</f>
        <v>45683.061805555553</v>
      </c>
      <c r="X417" s="7">
        <f>_xlfn.MINIFS(data[OrderDateTime], data[CustomerName], data[[#This Row],[CustomerName]])</f>
        <v>45514.038888888892</v>
      </c>
      <c r="Y417" t="str">
        <f>IF(data[[#This Row],[OrderDateTime]]=data[[#This Row],[FirstOrderDateTime]], "New", "Returning")</f>
        <v>Returning</v>
      </c>
      <c r="Z417" s="7">
        <f>data[[#This Row],[DeliveryDate]] + data[[#This Row],[DeliveryTime]]</f>
        <v>45683.632638888892</v>
      </c>
      <c r="AA417" s="7">
        <f>data[[#This Row],[OrderDateTime]] + 1</f>
        <v>45684.061805555553</v>
      </c>
      <c r="AB417" s="7" t="str">
        <f>IF(data[[#This Row],[DeliveryDateTime]] &lt;= data[[#This Row],[SLADue]], "On Time", "Late")</f>
        <v>On Time</v>
      </c>
    </row>
    <row r="418" spans="1:28" x14ac:dyDescent="0.2">
      <c r="A418" t="s">
        <v>824</v>
      </c>
      <c r="B418" t="s">
        <v>19</v>
      </c>
      <c r="C418" t="s">
        <v>32</v>
      </c>
      <c r="D418" t="s">
        <v>33</v>
      </c>
      <c r="E418" s="5">
        <v>44.3</v>
      </c>
      <c r="F418" t="s">
        <v>22</v>
      </c>
      <c r="G418">
        <v>1</v>
      </c>
      <c r="H418" s="1">
        <v>45837</v>
      </c>
      <c r="I418" s="1" t="str">
        <f>TEXT(data[[#This Row],[OrderDate]],"mmm")</f>
        <v>Jun</v>
      </c>
      <c r="J418" s="6">
        <v>0.46041666666666664</v>
      </c>
      <c r="K418" s="6" t="str">
        <f>TEXT(data[[#This Row],[OrderTime]],"h")</f>
        <v>11</v>
      </c>
      <c r="L418" s="1">
        <v>45837</v>
      </c>
      <c r="M418" s="6">
        <v>0.66874999999999996</v>
      </c>
      <c r="N418" t="s">
        <v>213</v>
      </c>
      <c r="O418" t="s">
        <v>825</v>
      </c>
      <c r="P418" t="s">
        <v>36</v>
      </c>
      <c r="Q418" t="s">
        <v>53</v>
      </c>
      <c r="R418" t="s">
        <v>37</v>
      </c>
      <c r="S418" t="s">
        <v>47</v>
      </c>
      <c r="T418" t="s">
        <v>29</v>
      </c>
      <c r="U418" t="s">
        <v>39</v>
      </c>
      <c r="V418" s="5">
        <f>data[[#This Row],[PriceUSD]]*data[[#This Row],[Quantity]]</f>
        <v>44.3</v>
      </c>
      <c r="W418" s="7">
        <f>data[[#This Row],[OrderDate]] + TIME(VALUE(LEFT(data[[#This Row],[OrderTime]],2)), VALUE(RIGHT(data[[#This Row],[OrderTime]],2)), 0)</f>
        <v>45837.046527777777</v>
      </c>
      <c r="X418" s="7">
        <f>_xlfn.MINIFS(data[OrderDateTime], data[CustomerName], data[[#This Row],[CustomerName]])</f>
        <v>45527.022916666669</v>
      </c>
      <c r="Y418" t="str">
        <f>IF(data[[#This Row],[OrderDateTime]]=data[[#This Row],[FirstOrderDateTime]], "New", "Returning")</f>
        <v>Returning</v>
      </c>
      <c r="Z418" s="7">
        <f>data[[#This Row],[DeliveryDate]] + data[[#This Row],[DeliveryTime]]</f>
        <v>45837.668749999997</v>
      </c>
      <c r="AA418" s="7">
        <f>data[[#This Row],[OrderDateTime]] + 1</f>
        <v>45838.046527777777</v>
      </c>
      <c r="AB418" s="7" t="str">
        <f>IF(data[[#This Row],[DeliveryDateTime]] &lt;= data[[#This Row],[SLADue]], "On Time", "Late")</f>
        <v>On Time</v>
      </c>
    </row>
    <row r="419" spans="1:28" x14ac:dyDescent="0.2">
      <c r="A419" t="s">
        <v>826</v>
      </c>
      <c r="B419" t="s">
        <v>19</v>
      </c>
      <c r="C419" t="s">
        <v>290</v>
      </c>
      <c r="D419" t="s">
        <v>291</v>
      </c>
      <c r="E419" s="5">
        <v>75.22</v>
      </c>
      <c r="F419" t="s">
        <v>22</v>
      </c>
      <c r="G419">
        <v>1</v>
      </c>
      <c r="H419" s="1">
        <v>45515</v>
      </c>
      <c r="I419" s="1" t="str">
        <f>TEXT(data[[#This Row],[OrderDate]],"mmm")</f>
        <v>Aug</v>
      </c>
      <c r="J419" s="6">
        <v>0.77777777777777779</v>
      </c>
      <c r="K419" s="6" t="str">
        <f>TEXT(data[[#This Row],[OrderTime]],"h")</f>
        <v>18</v>
      </c>
      <c r="L419" s="1">
        <v>45516</v>
      </c>
      <c r="M419" s="6">
        <v>0.77777777777777779</v>
      </c>
      <c r="N419" t="s">
        <v>57</v>
      </c>
      <c r="O419" t="s">
        <v>184</v>
      </c>
      <c r="P419" t="s">
        <v>25</v>
      </c>
      <c r="Q419" t="s">
        <v>26</v>
      </c>
      <c r="R419" t="s">
        <v>294</v>
      </c>
      <c r="S419" t="s">
        <v>28</v>
      </c>
      <c r="T419" t="s">
        <v>106</v>
      </c>
      <c r="U419" t="s">
        <v>67</v>
      </c>
      <c r="V419" s="5">
        <f>data[[#This Row],[PriceUSD]]*data[[#This Row],[Quantity]]</f>
        <v>75.22</v>
      </c>
      <c r="W419" s="7">
        <f>data[[#This Row],[OrderDate]] + TIME(VALUE(LEFT(data[[#This Row],[OrderTime]],2)), VALUE(RIGHT(data[[#This Row],[OrderTime]],2)), 0)</f>
        <v>45515.054166666669</v>
      </c>
      <c r="X419" s="7">
        <f>_xlfn.MINIFS(data[OrderDateTime], data[CustomerName], data[[#This Row],[CustomerName]])</f>
        <v>45515.054166666669</v>
      </c>
      <c r="Y419" t="str">
        <f>IF(data[[#This Row],[OrderDateTime]]=data[[#This Row],[FirstOrderDateTime]], "New", "Returning")</f>
        <v>New</v>
      </c>
      <c r="Z419" s="7">
        <f>data[[#This Row],[DeliveryDate]] + data[[#This Row],[DeliveryTime]]</f>
        <v>45516.777777777781</v>
      </c>
      <c r="AA419" s="7">
        <f>data[[#This Row],[OrderDateTime]] + 1</f>
        <v>45516.054166666669</v>
      </c>
      <c r="AB419" s="7" t="str">
        <f>IF(data[[#This Row],[DeliveryDateTime]] &lt;= data[[#This Row],[SLADue]], "On Time", "Late")</f>
        <v>Late</v>
      </c>
    </row>
    <row r="420" spans="1:28" x14ac:dyDescent="0.2">
      <c r="A420" t="s">
        <v>827</v>
      </c>
      <c r="B420" t="s">
        <v>19</v>
      </c>
      <c r="C420" t="s">
        <v>79</v>
      </c>
      <c r="D420" t="s">
        <v>80</v>
      </c>
      <c r="E420" s="5">
        <v>29.08</v>
      </c>
      <c r="F420" t="s">
        <v>81</v>
      </c>
      <c r="G420">
        <v>1</v>
      </c>
      <c r="H420" s="1">
        <v>45549</v>
      </c>
      <c r="I420" s="1" t="str">
        <f>TEXT(data[[#This Row],[OrderDate]],"mmm")</f>
        <v>Sep</v>
      </c>
      <c r="J420" s="6">
        <v>0.45902777777777776</v>
      </c>
      <c r="K420" s="6" t="str">
        <f>TEXT(data[[#This Row],[OrderTime]],"h")</f>
        <v>11</v>
      </c>
      <c r="L420" s="1">
        <v>45549</v>
      </c>
      <c r="M420" s="6">
        <v>0.70902777777777781</v>
      </c>
      <c r="N420" t="s">
        <v>34</v>
      </c>
      <c r="O420" t="s">
        <v>693</v>
      </c>
      <c r="P420" t="s">
        <v>36</v>
      </c>
      <c r="Q420" t="s">
        <v>26</v>
      </c>
      <c r="R420" t="s">
        <v>83</v>
      </c>
      <c r="S420" t="s">
        <v>47</v>
      </c>
      <c r="T420" t="s">
        <v>29</v>
      </c>
      <c r="U420" t="s">
        <v>30</v>
      </c>
      <c r="V420" s="5">
        <f>data[[#This Row],[PriceUSD]]*data[[#This Row],[Quantity]]</f>
        <v>29.08</v>
      </c>
      <c r="W420" s="7">
        <f>data[[#This Row],[OrderDate]] + TIME(VALUE(LEFT(data[[#This Row],[OrderTime]],2)), VALUE(RIGHT(data[[#This Row],[OrderTime]],2)), 0)</f>
        <v>45549.054166666669</v>
      </c>
      <c r="X420" s="7">
        <f>_xlfn.MINIFS(data[OrderDateTime], data[CustomerName], data[[#This Row],[CustomerName]])</f>
        <v>45535.052083333336</v>
      </c>
      <c r="Y420" t="str">
        <f>IF(data[[#This Row],[OrderDateTime]]=data[[#This Row],[FirstOrderDateTime]], "New", "Returning")</f>
        <v>Returning</v>
      </c>
      <c r="Z420" s="7">
        <f>data[[#This Row],[DeliveryDate]] + data[[#This Row],[DeliveryTime]]</f>
        <v>45549.709027777775</v>
      </c>
      <c r="AA420" s="7">
        <f>data[[#This Row],[OrderDateTime]] + 1</f>
        <v>45550.054166666669</v>
      </c>
      <c r="AB420" s="7" t="str">
        <f>IF(data[[#This Row],[DeliveryDateTime]] &lt;= data[[#This Row],[SLADue]], "On Time", "Late")</f>
        <v>On Time</v>
      </c>
    </row>
    <row r="421" spans="1:28" x14ac:dyDescent="0.2">
      <c r="A421" t="s">
        <v>828</v>
      </c>
      <c r="B421" t="s">
        <v>19</v>
      </c>
      <c r="C421" t="s">
        <v>49</v>
      </c>
      <c r="D421" t="s">
        <v>50</v>
      </c>
      <c r="E421" s="5">
        <v>28.32</v>
      </c>
      <c r="F421" t="s">
        <v>138</v>
      </c>
      <c r="G421">
        <v>1</v>
      </c>
      <c r="H421" s="1">
        <v>45819</v>
      </c>
      <c r="I421" s="1" t="str">
        <f>TEXT(data[[#This Row],[OrderDate]],"mmm")</f>
        <v>Jun</v>
      </c>
      <c r="J421" s="6">
        <v>0.57222222222222219</v>
      </c>
      <c r="K421" s="6" t="str">
        <f>TEXT(data[[#This Row],[OrderTime]],"h")</f>
        <v>13</v>
      </c>
      <c r="L421" s="1">
        <v>45819</v>
      </c>
      <c r="M421" s="6">
        <v>0.86388888888888893</v>
      </c>
      <c r="N421" t="s">
        <v>34</v>
      </c>
      <c r="O421" t="s">
        <v>759</v>
      </c>
      <c r="P421" t="s">
        <v>36</v>
      </c>
      <c r="Q421" t="s">
        <v>53</v>
      </c>
      <c r="R421" t="s">
        <v>54</v>
      </c>
      <c r="S421" t="s">
        <v>47</v>
      </c>
      <c r="T421" t="s">
        <v>143</v>
      </c>
      <c r="U421" t="s">
        <v>30</v>
      </c>
      <c r="V421" s="5">
        <f>data[[#This Row],[PriceUSD]]*data[[#This Row],[Quantity]]</f>
        <v>28.32</v>
      </c>
      <c r="W421" s="7">
        <f>data[[#This Row],[OrderDate]] + TIME(VALUE(LEFT(data[[#This Row],[OrderTime]],2)), VALUE(RIGHT(data[[#This Row],[OrderTime]],2)), 0)</f>
        <v>45819.015277777777</v>
      </c>
      <c r="X421" s="7">
        <f>_xlfn.MINIFS(data[OrderDateTime], data[CustomerName], data[[#This Row],[CustomerName]])</f>
        <v>45546.030555555553</v>
      </c>
      <c r="Y421" t="str">
        <f>IF(data[[#This Row],[OrderDateTime]]=data[[#This Row],[FirstOrderDateTime]], "New", "Returning")</f>
        <v>Returning</v>
      </c>
      <c r="Z421" s="7">
        <f>data[[#This Row],[DeliveryDate]] + data[[#This Row],[DeliveryTime]]</f>
        <v>45819.863888888889</v>
      </c>
      <c r="AA421" s="7">
        <f>data[[#This Row],[OrderDateTime]] + 1</f>
        <v>45820.015277777777</v>
      </c>
      <c r="AB421" s="7" t="str">
        <f>IF(data[[#This Row],[DeliveryDateTime]] &lt;= data[[#This Row],[SLADue]], "On Time", "Late")</f>
        <v>On Time</v>
      </c>
    </row>
    <row r="422" spans="1:28" x14ac:dyDescent="0.2">
      <c r="A422" t="s">
        <v>829</v>
      </c>
      <c r="B422" t="s">
        <v>19</v>
      </c>
      <c r="C422" t="s">
        <v>190</v>
      </c>
      <c r="D422" t="s">
        <v>191</v>
      </c>
      <c r="E422" s="5">
        <v>25.43</v>
      </c>
      <c r="F422" t="s">
        <v>87</v>
      </c>
      <c r="G422">
        <v>5</v>
      </c>
      <c r="H422" s="1">
        <v>45835</v>
      </c>
      <c r="I422" s="1" t="str">
        <f>TEXT(data[[#This Row],[OrderDate]],"mmm")</f>
        <v>Jun</v>
      </c>
      <c r="J422" s="6">
        <v>0.59583333333333333</v>
      </c>
      <c r="K422" s="6" t="str">
        <f>TEXT(data[[#This Row],[OrderTime]],"h")</f>
        <v>14</v>
      </c>
      <c r="L422" s="1">
        <v>45836</v>
      </c>
      <c r="M422" s="6">
        <v>0.59583333333333333</v>
      </c>
      <c r="N422" t="s">
        <v>452</v>
      </c>
      <c r="O422" t="s">
        <v>676</v>
      </c>
      <c r="P422" t="s">
        <v>133</v>
      </c>
      <c r="Q422" t="s">
        <v>26</v>
      </c>
      <c r="R422" t="s">
        <v>192</v>
      </c>
      <c r="S422" t="s">
        <v>28</v>
      </c>
      <c r="T422" t="s">
        <v>38</v>
      </c>
      <c r="U422" t="s">
        <v>39</v>
      </c>
      <c r="V422" s="5">
        <f>data[[#This Row],[PriceUSD]]*data[[#This Row],[Quantity]]</f>
        <v>127.15</v>
      </c>
      <c r="W422" s="7">
        <f>data[[#This Row],[OrderDate]] + TIME(VALUE(LEFT(data[[#This Row],[OrderTime]],2)), VALUE(RIGHT(data[[#This Row],[OrderTime]],2)), 0)</f>
        <v>45835.022916666669</v>
      </c>
      <c r="X422" s="7">
        <f>_xlfn.MINIFS(data[OrderDateTime], data[CustomerName], data[[#This Row],[CustomerName]])</f>
        <v>45536.052083333336</v>
      </c>
      <c r="Y422" t="str">
        <f>IF(data[[#This Row],[OrderDateTime]]=data[[#This Row],[FirstOrderDateTime]], "New", "Returning")</f>
        <v>Returning</v>
      </c>
      <c r="Z422" s="7">
        <f>data[[#This Row],[DeliveryDate]] + data[[#This Row],[DeliveryTime]]</f>
        <v>45836.595833333333</v>
      </c>
      <c r="AA422" s="7">
        <f>data[[#This Row],[OrderDateTime]] + 1</f>
        <v>45836.022916666669</v>
      </c>
      <c r="AB422" s="7" t="str">
        <f>IF(data[[#This Row],[DeliveryDateTime]] &lt;= data[[#This Row],[SLADue]], "On Time", "Late")</f>
        <v>Late</v>
      </c>
    </row>
    <row r="423" spans="1:28" x14ac:dyDescent="0.2">
      <c r="A423" t="s">
        <v>830</v>
      </c>
      <c r="B423" t="s">
        <v>19</v>
      </c>
      <c r="C423" t="s">
        <v>391</v>
      </c>
      <c r="D423" t="s">
        <v>392</v>
      </c>
      <c r="E423" s="5">
        <v>17.84</v>
      </c>
      <c r="F423" t="s">
        <v>43</v>
      </c>
      <c r="G423">
        <v>1</v>
      </c>
      <c r="H423" s="1">
        <v>45689</v>
      </c>
      <c r="I423" s="1" t="str">
        <f>TEXT(data[[#This Row],[OrderDate]],"mmm")</f>
        <v>Feb</v>
      </c>
      <c r="J423" s="6">
        <v>0.55694444444444446</v>
      </c>
      <c r="K423" s="6" t="str">
        <f>TEXT(data[[#This Row],[OrderTime]],"h")</f>
        <v>13</v>
      </c>
      <c r="L423" s="1">
        <v>45689</v>
      </c>
      <c r="M423" s="6">
        <v>0.72361111111111109</v>
      </c>
      <c r="N423" t="s">
        <v>170</v>
      </c>
      <c r="O423" t="s">
        <v>831</v>
      </c>
      <c r="P423" t="s">
        <v>36</v>
      </c>
      <c r="Q423" t="s">
        <v>26</v>
      </c>
      <c r="R423" t="s">
        <v>394</v>
      </c>
      <c r="S423" t="s">
        <v>47</v>
      </c>
      <c r="T423" t="s">
        <v>38</v>
      </c>
      <c r="U423" t="s">
        <v>39</v>
      </c>
      <c r="V423" s="5">
        <f>data[[#This Row],[PriceUSD]]*data[[#This Row],[Quantity]]</f>
        <v>17.84</v>
      </c>
      <c r="W423" s="7">
        <f>data[[#This Row],[OrderDate]] + TIME(VALUE(LEFT(data[[#This Row],[OrderTime]],2)), VALUE(RIGHT(data[[#This Row],[OrderTime]],2)), 0)</f>
        <v>45689.030555555553</v>
      </c>
      <c r="X423" s="7">
        <f>_xlfn.MINIFS(data[OrderDateTime], data[CustomerName], data[[#This Row],[CustomerName]])</f>
        <v>45541.022916666669</v>
      </c>
      <c r="Y423" t="str">
        <f>IF(data[[#This Row],[OrderDateTime]]=data[[#This Row],[FirstOrderDateTime]], "New", "Returning")</f>
        <v>Returning</v>
      </c>
      <c r="Z423" s="7">
        <f>data[[#This Row],[DeliveryDate]] + data[[#This Row],[DeliveryTime]]</f>
        <v>45689.723611111112</v>
      </c>
      <c r="AA423" s="7">
        <f>data[[#This Row],[OrderDateTime]] + 1</f>
        <v>45690.030555555553</v>
      </c>
      <c r="AB423" s="7" t="str">
        <f>IF(data[[#This Row],[DeliveryDateTime]] &lt;= data[[#This Row],[SLADue]], "On Time", "Late")</f>
        <v>On Time</v>
      </c>
    </row>
    <row r="424" spans="1:28" x14ac:dyDescent="0.2">
      <c r="A424" t="s">
        <v>832</v>
      </c>
      <c r="B424" t="s">
        <v>19</v>
      </c>
      <c r="C424" t="s">
        <v>41</v>
      </c>
      <c r="D424" t="s">
        <v>42</v>
      </c>
      <c r="E424" s="5">
        <v>34.380000000000003</v>
      </c>
      <c r="F424" t="s">
        <v>119</v>
      </c>
      <c r="G424">
        <v>3</v>
      </c>
      <c r="H424" s="1">
        <v>45840</v>
      </c>
      <c r="I424" s="1" t="str">
        <f>TEXT(data[[#This Row],[OrderDate]],"mmm")</f>
        <v>Jul</v>
      </c>
      <c r="J424" s="6">
        <v>0.39652777777777776</v>
      </c>
      <c r="K424" s="6" t="str">
        <f>TEXT(data[[#This Row],[OrderTime]],"h")</f>
        <v>9</v>
      </c>
      <c r="L424" s="1">
        <v>45841</v>
      </c>
      <c r="M424" s="6">
        <v>0.52152777777777781</v>
      </c>
      <c r="N424" t="s">
        <v>175</v>
      </c>
      <c r="O424" t="s">
        <v>563</v>
      </c>
      <c r="P424" t="s">
        <v>25</v>
      </c>
      <c r="Q424" t="s">
        <v>26</v>
      </c>
      <c r="R424" t="s">
        <v>46</v>
      </c>
      <c r="S424" t="s">
        <v>28</v>
      </c>
      <c r="T424" t="s">
        <v>29</v>
      </c>
      <c r="U424" t="s">
        <v>30</v>
      </c>
      <c r="V424" s="5">
        <f>data[[#This Row],[PriceUSD]]*data[[#This Row],[Quantity]]</f>
        <v>103.14000000000001</v>
      </c>
      <c r="W424" s="7">
        <f>data[[#This Row],[OrderDate]] + TIME(VALUE(LEFT(data[[#This Row],[OrderTime]],2)), VALUE(RIGHT(data[[#This Row],[OrderTime]],2)), 0)</f>
        <v>45840.054166666669</v>
      </c>
      <c r="X424" s="7">
        <f>_xlfn.MINIFS(data[OrderDateTime], data[CustomerName], data[[#This Row],[CustomerName]])</f>
        <v>45511.007638888892</v>
      </c>
      <c r="Y424" t="str">
        <f>IF(data[[#This Row],[OrderDateTime]]=data[[#This Row],[FirstOrderDateTime]], "New", "Returning")</f>
        <v>Returning</v>
      </c>
      <c r="Z424" s="7">
        <f>data[[#This Row],[DeliveryDate]] + data[[#This Row],[DeliveryTime]]</f>
        <v>45841.521527777775</v>
      </c>
      <c r="AA424" s="7">
        <f>data[[#This Row],[OrderDateTime]] + 1</f>
        <v>45841.054166666669</v>
      </c>
      <c r="AB424" s="7" t="str">
        <f>IF(data[[#This Row],[DeliveryDateTime]] &lt;= data[[#This Row],[SLADue]], "On Time", "Late")</f>
        <v>Late</v>
      </c>
    </row>
    <row r="425" spans="1:28" x14ac:dyDescent="0.2">
      <c r="A425" t="s">
        <v>833</v>
      </c>
      <c r="B425" t="s">
        <v>19</v>
      </c>
      <c r="C425" t="s">
        <v>20</v>
      </c>
      <c r="D425" t="s">
        <v>21</v>
      </c>
      <c r="E425" s="5">
        <v>18.88</v>
      </c>
      <c r="F425" t="s">
        <v>43</v>
      </c>
      <c r="G425">
        <v>2</v>
      </c>
      <c r="H425" s="1">
        <v>45795</v>
      </c>
      <c r="I425" s="1" t="str">
        <f>TEXT(data[[#This Row],[OrderDate]],"mmm")</f>
        <v>May</v>
      </c>
      <c r="J425" s="6">
        <v>0.72152777777777777</v>
      </c>
      <c r="K425" s="6" t="str">
        <f>TEXT(data[[#This Row],[OrderTime]],"h")</f>
        <v>17</v>
      </c>
      <c r="L425" s="1">
        <v>45796</v>
      </c>
      <c r="M425" s="6">
        <v>0.76180555555555551</v>
      </c>
      <c r="N425" t="s">
        <v>23</v>
      </c>
      <c r="O425" t="s">
        <v>597</v>
      </c>
      <c r="P425" t="s">
        <v>25</v>
      </c>
      <c r="Q425" t="s">
        <v>26</v>
      </c>
      <c r="R425" t="s">
        <v>27</v>
      </c>
      <c r="S425" t="s">
        <v>28</v>
      </c>
      <c r="T425" t="s">
        <v>38</v>
      </c>
      <c r="U425" t="s">
        <v>30</v>
      </c>
      <c r="V425" s="5">
        <f>data[[#This Row],[PriceUSD]]*data[[#This Row],[Quantity]]</f>
        <v>37.76</v>
      </c>
      <c r="W425" s="7">
        <f>data[[#This Row],[OrderDate]] + TIME(VALUE(LEFT(data[[#This Row],[OrderTime]],2)), VALUE(RIGHT(data[[#This Row],[OrderTime]],2)), 0)</f>
        <v>45795.054166666669</v>
      </c>
      <c r="X425" s="7">
        <f>_xlfn.MINIFS(data[OrderDateTime], data[CustomerName], data[[#This Row],[CustomerName]])</f>
        <v>45519.052083333336</v>
      </c>
      <c r="Y425" t="str">
        <f>IF(data[[#This Row],[OrderDateTime]]=data[[#This Row],[FirstOrderDateTime]], "New", "Returning")</f>
        <v>Returning</v>
      </c>
      <c r="Z425" s="7">
        <f>data[[#This Row],[DeliveryDate]] + data[[#This Row],[DeliveryTime]]</f>
        <v>45796.761805555558</v>
      </c>
      <c r="AA425" s="7">
        <f>data[[#This Row],[OrderDateTime]] + 1</f>
        <v>45796.054166666669</v>
      </c>
      <c r="AB425" s="7" t="str">
        <f>IF(data[[#This Row],[DeliveryDateTime]] &lt;= data[[#This Row],[SLADue]], "On Time", "Late")</f>
        <v>Late</v>
      </c>
    </row>
    <row r="426" spans="1:28" x14ac:dyDescent="0.2">
      <c r="A426" t="s">
        <v>834</v>
      </c>
      <c r="B426" t="s">
        <v>19</v>
      </c>
      <c r="C426" t="s">
        <v>32</v>
      </c>
      <c r="D426" t="s">
        <v>33</v>
      </c>
      <c r="E426" s="5">
        <v>51.97</v>
      </c>
      <c r="F426" t="s">
        <v>22</v>
      </c>
      <c r="G426">
        <v>1</v>
      </c>
      <c r="H426" s="1">
        <v>45516</v>
      </c>
      <c r="I426" s="1" t="str">
        <f>TEXT(data[[#This Row],[OrderDate]],"mmm")</f>
        <v>Aug</v>
      </c>
      <c r="J426" s="6">
        <v>0.45277777777777778</v>
      </c>
      <c r="K426" s="6" t="str">
        <f>TEXT(data[[#This Row],[OrderTime]],"h")</f>
        <v>10</v>
      </c>
      <c r="L426" s="1">
        <v>45517</v>
      </c>
      <c r="M426" s="6">
        <v>0.49444444444444446</v>
      </c>
      <c r="N426" t="s">
        <v>213</v>
      </c>
      <c r="O426" t="s">
        <v>835</v>
      </c>
      <c r="P426" t="s">
        <v>36</v>
      </c>
      <c r="Q426" t="s">
        <v>53</v>
      </c>
      <c r="R426" t="s">
        <v>37</v>
      </c>
      <c r="S426" t="s">
        <v>28</v>
      </c>
      <c r="T426" t="s">
        <v>38</v>
      </c>
      <c r="U426" t="s">
        <v>39</v>
      </c>
      <c r="V426" s="5">
        <f>data[[#This Row],[PriceUSD]]*data[[#This Row],[Quantity]]</f>
        <v>51.97</v>
      </c>
      <c r="W426" s="7">
        <f>data[[#This Row],[OrderDate]] + TIME(VALUE(LEFT(data[[#This Row],[OrderTime]],2)), VALUE(RIGHT(data[[#This Row],[OrderTime]],2)), 0)</f>
        <v>45516.054166666669</v>
      </c>
      <c r="X426" s="7">
        <f>_xlfn.MINIFS(data[OrderDateTime], data[CustomerName], data[[#This Row],[CustomerName]])</f>
        <v>45512.054166666669</v>
      </c>
      <c r="Y426" t="str">
        <f>IF(data[[#This Row],[OrderDateTime]]=data[[#This Row],[FirstOrderDateTime]], "New", "Returning")</f>
        <v>Returning</v>
      </c>
      <c r="Z426" s="7">
        <f>data[[#This Row],[DeliveryDate]] + data[[#This Row],[DeliveryTime]]</f>
        <v>45517.494444444441</v>
      </c>
      <c r="AA426" s="7">
        <f>data[[#This Row],[OrderDateTime]] + 1</f>
        <v>45517.054166666669</v>
      </c>
      <c r="AB426" s="7" t="str">
        <f>IF(data[[#This Row],[DeliveryDateTime]] &lt;= data[[#This Row],[SLADue]], "On Time", "Late")</f>
        <v>Late</v>
      </c>
    </row>
    <row r="427" spans="1:28" x14ac:dyDescent="0.2">
      <c r="A427" t="s">
        <v>836</v>
      </c>
      <c r="B427" t="s">
        <v>19</v>
      </c>
      <c r="C427" t="s">
        <v>69</v>
      </c>
      <c r="D427" t="s">
        <v>70</v>
      </c>
      <c r="E427" s="5">
        <v>52.67</v>
      </c>
      <c r="F427" t="s">
        <v>71</v>
      </c>
      <c r="G427">
        <v>1</v>
      </c>
      <c r="H427" s="1">
        <v>45879</v>
      </c>
      <c r="I427" s="1" t="str">
        <f>TEXT(data[[#This Row],[OrderDate]],"mmm")</f>
        <v>Aug</v>
      </c>
      <c r="J427" s="6">
        <v>0.78472222222222221</v>
      </c>
      <c r="K427" s="6" t="str">
        <f>TEXT(data[[#This Row],[OrderTime]],"h")</f>
        <v>18</v>
      </c>
      <c r="L427" s="1">
        <v>45881</v>
      </c>
      <c r="M427" s="6">
        <v>0.86805555555555558</v>
      </c>
      <c r="N427" t="s">
        <v>95</v>
      </c>
      <c r="O427" t="s">
        <v>171</v>
      </c>
      <c r="P427" t="s">
        <v>25</v>
      </c>
      <c r="Q427" t="s">
        <v>26</v>
      </c>
      <c r="R427" t="s">
        <v>37</v>
      </c>
      <c r="S427" t="s">
        <v>105</v>
      </c>
      <c r="T427" t="s">
        <v>29</v>
      </c>
      <c r="U427" t="s">
        <v>30</v>
      </c>
      <c r="V427" s="5">
        <f>data[[#This Row],[PriceUSD]]*data[[#This Row],[Quantity]]</f>
        <v>52.67</v>
      </c>
      <c r="W427" s="7">
        <f>data[[#This Row],[OrderDate]] + TIME(VALUE(LEFT(data[[#This Row],[OrderTime]],2)), VALUE(RIGHT(data[[#This Row],[OrderTime]],2)), 0)</f>
        <v>45879.015277777777</v>
      </c>
      <c r="X427" s="7">
        <f>_xlfn.MINIFS(data[OrderDateTime], data[CustomerName], data[[#This Row],[CustomerName]])</f>
        <v>45578.052083333336</v>
      </c>
      <c r="Y427" t="str">
        <f>IF(data[[#This Row],[OrderDateTime]]=data[[#This Row],[FirstOrderDateTime]], "New", "Returning")</f>
        <v>Returning</v>
      </c>
      <c r="Z427" s="7">
        <f>data[[#This Row],[DeliveryDate]] + data[[#This Row],[DeliveryTime]]</f>
        <v>45881.868055555555</v>
      </c>
      <c r="AA427" s="7">
        <f>data[[#This Row],[OrderDateTime]] + 1</f>
        <v>45880.015277777777</v>
      </c>
      <c r="AB427" s="7" t="str">
        <f>IF(data[[#This Row],[DeliveryDateTime]] &lt;= data[[#This Row],[SLADue]], "On Time", "Late")</f>
        <v>Late</v>
      </c>
    </row>
    <row r="428" spans="1:28" x14ac:dyDescent="0.2">
      <c r="A428" t="s">
        <v>837</v>
      </c>
      <c r="B428" t="s">
        <v>19</v>
      </c>
      <c r="C428" t="s">
        <v>126</v>
      </c>
      <c r="D428" t="s">
        <v>127</v>
      </c>
      <c r="E428" s="5">
        <v>20.99</v>
      </c>
      <c r="F428" t="s">
        <v>138</v>
      </c>
      <c r="G428">
        <v>1</v>
      </c>
      <c r="H428" s="1">
        <v>45552</v>
      </c>
      <c r="I428" s="1" t="str">
        <f>TEXT(data[[#This Row],[OrderDate]],"mmm")</f>
        <v>Sep</v>
      </c>
      <c r="J428" s="6">
        <v>0.62013888888888891</v>
      </c>
      <c r="K428" s="6" t="str">
        <f>TEXT(data[[#This Row],[OrderTime]],"h")</f>
        <v>14</v>
      </c>
      <c r="L428" s="1">
        <v>45552</v>
      </c>
      <c r="M428" s="6">
        <v>0.82847222222222228</v>
      </c>
      <c r="N428" t="s">
        <v>23</v>
      </c>
      <c r="O428" t="s">
        <v>646</v>
      </c>
      <c r="P428" t="s">
        <v>25</v>
      </c>
      <c r="Q428" t="s">
        <v>53</v>
      </c>
      <c r="R428" t="s">
        <v>129</v>
      </c>
      <c r="S428" t="s">
        <v>47</v>
      </c>
      <c r="T428" t="s">
        <v>38</v>
      </c>
      <c r="U428" t="s">
        <v>30</v>
      </c>
      <c r="V428" s="5">
        <f>data[[#This Row],[PriceUSD]]*data[[#This Row],[Quantity]]</f>
        <v>20.99</v>
      </c>
      <c r="W428" s="7">
        <f>data[[#This Row],[OrderDate]] + TIME(VALUE(LEFT(data[[#This Row],[OrderTime]],2)), VALUE(RIGHT(data[[#This Row],[OrderTime]],2)), 0)</f>
        <v>45552.061805555553</v>
      </c>
      <c r="X428" s="7">
        <f>_xlfn.MINIFS(data[OrderDateTime], data[CustomerName], data[[#This Row],[CustomerName]])</f>
        <v>45513.015277777777</v>
      </c>
      <c r="Y428" t="str">
        <f>IF(data[[#This Row],[OrderDateTime]]=data[[#This Row],[FirstOrderDateTime]], "New", "Returning")</f>
        <v>Returning</v>
      </c>
      <c r="Z428" s="7">
        <f>data[[#This Row],[DeliveryDate]] + data[[#This Row],[DeliveryTime]]</f>
        <v>45552.828472222223</v>
      </c>
      <c r="AA428" s="7">
        <f>data[[#This Row],[OrderDateTime]] + 1</f>
        <v>45553.061805555553</v>
      </c>
      <c r="AB428" s="7" t="str">
        <f>IF(data[[#This Row],[DeliveryDateTime]] &lt;= data[[#This Row],[SLADue]], "On Time", "Late")</f>
        <v>On Time</v>
      </c>
    </row>
    <row r="429" spans="1:28" x14ac:dyDescent="0.2">
      <c r="A429" t="s">
        <v>838</v>
      </c>
      <c r="B429" t="s">
        <v>19</v>
      </c>
      <c r="C429" t="s">
        <v>92</v>
      </c>
      <c r="D429" t="s">
        <v>93</v>
      </c>
      <c r="E429" s="5">
        <v>83.13</v>
      </c>
      <c r="F429" t="s">
        <v>63</v>
      </c>
      <c r="G429">
        <v>1</v>
      </c>
      <c r="H429" s="1">
        <v>45588</v>
      </c>
      <c r="I429" s="1" t="str">
        <f>TEXT(data[[#This Row],[OrderDate]],"mmm")</f>
        <v>Oct</v>
      </c>
      <c r="J429" s="6">
        <v>0.85277777777777775</v>
      </c>
      <c r="K429" s="6" t="str">
        <f>TEXT(data[[#This Row],[OrderTime]],"h")</f>
        <v>20</v>
      </c>
      <c r="L429" s="1">
        <v>45589</v>
      </c>
      <c r="M429" s="6">
        <v>0.85277777777777775</v>
      </c>
      <c r="N429" t="s">
        <v>170</v>
      </c>
      <c r="O429" t="s">
        <v>565</v>
      </c>
      <c r="P429" t="s">
        <v>36</v>
      </c>
      <c r="Q429" t="s">
        <v>53</v>
      </c>
      <c r="R429" t="s">
        <v>66</v>
      </c>
      <c r="S429" t="s">
        <v>28</v>
      </c>
      <c r="T429" t="s">
        <v>115</v>
      </c>
      <c r="U429" t="s">
        <v>30</v>
      </c>
      <c r="V429" s="5">
        <f>data[[#This Row],[PriceUSD]]*data[[#This Row],[Quantity]]</f>
        <v>83.13</v>
      </c>
      <c r="W429" s="7">
        <f>data[[#This Row],[OrderDate]] + TIME(VALUE(LEFT(data[[#This Row],[OrderTime]],2)), VALUE(RIGHT(data[[#This Row],[OrderTime]],2)), 0)</f>
        <v>45588.054166666669</v>
      </c>
      <c r="X429" s="7">
        <f>_xlfn.MINIFS(data[OrderDateTime], data[CustomerName], data[[#This Row],[CustomerName]])</f>
        <v>45513.052083333336</v>
      </c>
      <c r="Y429" t="str">
        <f>IF(data[[#This Row],[OrderDateTime]]=data[[#This Row],[FirstOrderDateTime]], "New", "Returning")</f>
        <v>Returning</v>
      </c>
      <c r="Z429" s="7">
        <f>data[[#This Row],[DeliveryDate]] + data[[#This Row],[DeliveryTime]]</f>
        <v>45589.852777777778</v>
      </c>
      <c r="AA429" s="7">
        <f>data[[#This Row],[OrderDateTime]] + 1</f>
        <v>45589.054166666669</v>
      </c>
      <c r="AB429" s="7" t="str">
        <f>IF(data[[#This Row],[DeliveryDateTime]] &lt;= data[[#This Row],[SLADue]], "On Time", "Late")</f>
        <v>Late</v>
      </c>
    </row>
    <row r="430" spans="1:28" x14ac:dyDescent="0.2">
      <c r="A430" t="s">
        <v>839</v>
      </c>
      <c r="B430" t="s">
        <v>19</v>
      </c>
      <c r="C430" t="s">
        <v>20</v>
      </c>
      <c r="D430" t="s">
        <v>21</v>
      </c>
      <c r="E430" s="5">
        <v>14.69</v>
      </c>
      <c r="F430" t="s">
        <v>71</v>
      </c>
      <c r="G430">
        <v>1</v>
      </c>
      <c r="H430" s="1">
        <v>45783</v>
      </c>
      <c r="I430" s="1" t="str">
        <f>TEXT(data[[#This Row],[OrderDate]],"mmm")</f>
        <v>May</v>
      </c>
      <c r="J430" s="6">
        <v>0.5131944444444444</v>
      </c>
      <c r="K430" s="6" t="str">
        <f>TEXT(data[[#This Row],[OrderTime]],"h")</f>
        <v>12</v>
      </c>
      <c r="L430" s="1">
        <v>45784</v>
      </c>
      <c r="M430" s="6">
        <v>0.55486111111111114</v>
      </c>
      <c r="N430" t="s">
        <v>120</v>
      </c>
      <c r="O430" t="s">
        <v>609</v>
      </c>
      <c r="P430" t="s">
        <v>25</v>
      </c>
      <c r="Q430" t="s">
        <v>53</v>
      </c>
      <c r="R430" t="s">
        <v>27</v>
      </c>
      <c r="S430" t="s">
        <v>28</v>
      </c>
      <c r="T430" t="s">
        <v>38</v>
      </c>
      <c r="U430" t="s">
        <v>30</v>
      </c>
      <c r="V430" s="5">
        <f>data[[#This Row],[PriceUSD]]*data[[#This Row],[Quantity]]</f>
        <v>14.69</v>
      </c>
      <c r="W430" s="7">
        <f>data[[#This Row],[OrderDate]] + TIME(VALUE(LEFT(data[[#This Row],[OrderTime]],2)), VALUE(RIGHT(data[[#This Row],[OrderTime]],2)), 0)</f>
        <v>45783.030555555553</v>
      </c>
      <c r="X430" s="7">
        <f>_xlfn.MINIFS(data[OrderDateTime], data[CustomerName], data[[#This Row],[CustomerName]])</f>
        <v>45507.015277777777</v>
      </c>
      <c r="Y430" t="str">
        <f>IF(data[[#This Row],[OrderDateTime]]=data[[#This Row],[FirstOrderDateTime]], "New", "Returning")</f>
        <v>Returning</v>
      </c>
      <c r="Z430" s="7">
        <f>data[[#This Row],[DeliveryDate]] + data[[#This Row],[DeliveryTime]]</f>
        <v>45784.554861111108</v>
      </c>
      <c r="AA430" s="7">
        <f>data[[#This Row],[OrderDateTime]] + 1</f>
        <v>45784.030555555553</v>
      </c>
      <c r="AB430" s="7" t="str">
        <f>IF(data[[#This Row],[DeliveryDateTime]] &lt;= data[[#This Row],[SLADue]], "On Time", "Late")</f>
        <v>Late</v>
      </c>
    </row>
    <row r="431" spans="1:28" x14ac:dyDescent="0.2">
      <c r="A431" t="s">
        <v>840</v>
      </c>
      <c r="B431" t="s">
        <v>19</v>
      </c>
      <c r="C431" t="s">
        <v>41</v>
      </c>
      <c r="D431" t="s">
        <v>42</v>
      </c>
      <c r="E431" s="5">
        <v>30.76</v>
      </c>
      <c r="F431" t="s">
        <v>182</v>
      </c>
      <c r="G431">
        <v>1</v>
      </c>
      <c r="H431" s="1">
        <v>45508</v>
      </c>
      <c r="I431" s="1" t="str">
        <f>TEXT(data[[#This Row],[OrderDate]],"mmm")</f>
        <v>Aug</v>
      </c>
      <c r="J431" s="6">
        <v>0.85069444444444442</v>
      </c>
      <c r="K431" s="6" t="str">
        <f>TEXT(data[[#This Row],[OrderTime]],"h")</f>
        <v>20</v>
      </c>
      <c r="L431" s="1">
        <v>45510</v>
      </c>
      <c r="M431" s="6">
        <v>0.58194444444444449</v>
      </c>
      <c r="N431" t="s">
        <v>148</v>
      </c>
      <c r="O431" t="s">
        <v>308</v>
      </c>
      <c r="P431" t="s">
        <v>25</v>
      </c>
      <c r="Q431" t="s">
        <v>26</v>
      </c>
      <c r="R431" t="s">
        <v>46</v>
      </c>
      <c r="S431" t="s">
        <v>105</v>
      </c>
      <c r="T431" t="s">
        <v>38</v>
      </c>
      <c r="U431" t="s">
        <v>39</v>
      </c>
      <c r="V431" s="5">
        <f>data[[#This Row],[PriceUSD]]*data[[#This Row],[Quantity]]</f>
        <v>30.76</v>
      </c>
      <c r="W431" s="7">
        <f>data[[#This Row],[OrderDate]] + TIME(VALUE(LEFT(data[[#This Row],[OrderTime]],2)), VALUE(RIGHT(data[[#This Row],[OrderTime]],2)), 0)</f>
        <v>45508.030555555553</v>
      </c>
      <c r="X431" s="7">
        <f>_xlfn.MINIFS(data[OrderDateTime], data[CustomerName], data[[#This Row],[CustomerName]])</f>
        <v>45508.030555555553</v>
      </c>
      <c r="Y431" t="str">
        <f>IF(data[[#This Row],[OrderDateTime]]=data[[#This Row],[FirstOrderDateTime]], "New", "Returning")</f>
        <v>New</v>
      </c>
      <c r="Z431" s="7">
        <f>data[[#This Row],[DeliveryDate]] + data[[#This Row],[DeliveryTime]]</f>
        <v>45510.581944444442</v>
      </c>
      <c r="AA431" s="7">
        <f>data[[#This Row],[OrderDateTime]] + 1</f>
        <v>45509.030555555553</v>
      </c>
      <c r="AB431" s="7" t="str">
        <f>IF(data[[#This Row],[DeliveryDateTime]] &lt;= data[[#This Row],[SLADue]], "On Time", "Late")</f>
        <v>Late</v>
      </c>
    </row>
    <row r="432" spans="1:28" x14ac:dyDescent="0.2">
      <c r="A432" t="s">
        <v>841</v>
      </c>
      <c r="B432" t="s">
        <v>19</v>
      </c>
      <c r="C432" t="s">
        <v>41</v>
      </c>
      <c r="D432" t="s">
        <v>42</v>
      </c>
      <c r="E432" s="5">
        <v>38.83</v>
      </c>
      <c r="F432" t="s">
        <v>182</v>
      </c>
      <c r="G432">
        <v>1</v>
      </c>
      <c r="H432" s="1">
        <v>45696</v>
      </c>
      <c r="I432" s="1" t="str">
        <f>TEXT(data[[#This Row],[OrderDate]],"mmm")</f>
        <v>Feb</v>
      </c>
      <c r="J432" s="6">
        <v>0.55972222222222223</v>
      </c>
      <c r="K432" s="6" t="str">
        <f>TEXT(data[[#This Row],[OrderTime]],"h")</f>
        <v>13</v>
      </c>
      <c r="L432" s="1">
        <v>45697</v>
      </c>
      <c r="M432" s="6">
        <v>0.72638888888888886</v>
      </c>
      <c r="N432" t="s">
        <v>98</v>
      </c>
      <c r="O432" t="s">
        <v>642</v>
      </c>
      <c r="P432" t="s">
        <v>77</v>
      </c>
      <c r="Q432" t="s">
        <v>53</v>
      </c>
      <c r="R432" t="s">
        <v>46</v>
      </c>
      <c r="S432" t="s">
        <v>28</v>
      </c>
      <c r="T432" t="s">
        <v>136</v>
      </c>
      <c r="U432" t="s">
        <v>39</v>
      </c>
      <c r="V432" s="5">
        <f>data[[#This Row],[PriceUSD]]*data[[#This Row],[Quantity]]</f>
        <v>38.83</v>
      </c>
      <c r="W432" s="7">
        <f>data[[#This Row],[OrderDate]] + TIME(VALUE(LEFT(data[[#This Row],[OrderTime]],2)), VALUE(RIGHT(data[[#This Row],[OrderTime]],2)), 0)</f>
        <v>45696.015277777777</v>
      </c>
      <c r="X432" s="7">
        <f>_xlfn.MINIFS(data[OrderDateTime], data[CustomerName], data[[#This Row],[CustomerName]])</f>
        <v>45507.038888888892</v>
      </c>
      <c r="Y432" t="str">
        <f>IF(data[[#This Row],[OrderDateTime]]=data[[#This Row],[FirstOrderDateTime]], "New", "Returning")</f>
        <v>Returning</v>
      </c>
      <c r="Z432" s="7">
        <f>data[[#This Row],[DeliveryDate]] + data[[#This Row],[DeliveryTime]]</f>
        <v>45697.726388888892</v>
      </c>
      <c r="AA432" s="7">
        <f>data[[#This Row],[OrderDateTime]] + 1</f>
        <v>45697.015277777777</v>
      </c>
      <c r="AB432" s="7" t="str">
        <f>IF(data[[#This Row],[DeliveryDateTime]] &lt;= data[[#This Row],[SLADue]], "On Time", "Late")</f>
        <v>Late</v>
      </c>
    </row>
    <row r="433" spans="1:28" x14ac:dyDescent="0.2">
      <c r="A433" t="s">
        <v>842</v>
      </c>
      <c r="B433" t="s">
        <v>19</v>
      </c>
      <c r="C433" t="s">
        <v>69</v>
      </c>
      <c r="D433" t="s">
        <v>70</v>
      </c>
      <c r="E433" s="5">
        <v>62.24</v>
      </c>
      <c r="F433" t="s">
        <v>56</v>
      </c>
      <c r="G433">
        <v>1</v>
      </c>
      <c r="H433" s="1">
        <v>45576</v>
      </c>
      <c r="I433" s="1" t="str">
        <f>TEXT(data[[#This Row],[OrderDate]],"mmm")</f>
        <v>Oct</v>
      </c>
      <c r="J433" s="6">
        <v>0.70138888888888884</v>
      </c>
      <c r="K433" s="6" t="str">
        <f>TEXT(data[[#This Row],[OrderTime]],"h")</f>
        <v>16</v>
      </c>
      <c r="L433" s="1">
        <v>45577</v>
      </c>
      <c r="M433" s="6">
        <v>0.70138888888888884</v>
      </c>
      <c r="N433" t="s">
        <v>95</v>
      </c>
      <c r="O433" t="s">
        <v>255</v>
      </c>
      <c r="P433" t="s">
        <v>25</v>
      </c>
      <c r="Q433" t="s">
        <v>53</v>
      </c>
      <c r="R433" t="s">
        <v>37</v>
      </c>
      <c r="S433" t="s">
        <v>28</v>
      </c>
      <c r="T433" t="s">
        <v>136</v>
      </c>
      <c r="U433" t="s">
        <v>30</v>
      </c>
      <c r="V433" s="5">
        <f>data[[#This Row],[PriceUSD]]*data[[#This Row],[Quantity]]</f>
        <v>62.24</v>
      </c>
      <c r="W433" s="7">
        <f>data[[#This Row],[OrderDate]] + TIME(VALUE(LEFT(data[[#This Row],[OrderTime]],2)), VALUE(RIGHT(data[[#This Row],[OrderTime]],2)), 0)</f>
        <v>45576.061805555553</v>
      </c>
      <c r="X433" s="7">
        <f>_xlfn.MINIFS(data[OrderDateTime], data[CustomerName], data[[#This Row],[CustomerName]])</f>
        <v>45506.030555555553</v>
      </c>
      <c r="Y433" t="str">
        <f>IF(data[[#This Row],[OrderDateTime]]=data[[#This Row],[FirstOrderDateTime]], "New", "Returning")</f>
        <v>Returning</v>
      </c>
      <c r="Z433" s="7">
        <f>data[[#This Row],[DeliveryDate]] + data[[#This Row],[DeliveryTime]]</f>
        <v>45577.701388888891</v>
      </c>
      <c r="AA433" s="7">
        <f>data[[#This Row],[OrderDateTime]] + 1</f>
        <v>45577.061805555553</v>
      </c>
      <c r="AB433" s="7" t="str">
        <f>IF(data[[#This Row],[DeliveryDateTime]] &lt;= data[[#This Row],[SLADue]], "On Time", "Late")</f>
        <v>Late</v>
      </c>
    </row>
    <row r="434" spans="1:28" x14ac:dyDescent="0.2">
      <c r="A434" t="s">
        <v>843</v>
      </c>
      <c r="B434" t="s">
        <v>19</v>
      </c>
      <c r="C434" t="s">
        <v>190</v>
      </c>
      <c r="D434" t="s">
        <v>191</v>
      </c>
      <c r="E434" s="5">
        <v>24.5</v>
      </c>
      <c r="F434" t="s">
        <v>87</v>
      </c>
      <c r="G434">
        <v>2</v>
      </c>
      <c r="H434" s="1">
        <v>45691</v>
      </c>
      <c r="I434" s="1" t="str">
        <f>TEXT(data[[#This Row],[OrderDate]],"mmm")</f>
        <v>Feb</v>
      </c>
      <c r="J434" s="6">
        <v>0.83888888888888891</v>
      </c>
      <c r="K434" s="6" t="str">
        <f>TEXT(data[[#This Row],[OrderTime]],"h")</f>
        <v>20</v>
      </c>
      <c r="L434" s="1">
        <v>45692</v>
      </c>
      <c r="M434" s="6">
        <v>0.60069444444444442</v>
      </c>
      <c r="N434" t="s">
        <v>103</v>
      </c>
      <c r="O434" t="s">
        <v>496</v>
      </c>
      <c r="P434" t="s">
        <v>77</v>
      </c>
      <c r="Q434" t="s">
        <v>26</v>
      </c>
      <c r="R434" t="s">
        <v>192</v>
      </c>
      <c r="S434" t="s">
        <v>28</v>
      </c>
      <c r="T434" t="s">
        <v>38</v>
      </c>
      <c r="U434" t="s">
        <v>30</v>
      </c>
      <c r="V434" s="5">
        <f>data[[#This Row],[PriceUSD]]*data[[#This Row],[Quantity]]</f>
        <v>49</v>
      </c>
      <c r="W434" s="7">
        <f>data[[#This Row],[OrderDate]] + TIME(VALUE(LEFT(data[[#This Row],[OrderTime]],2)), VALUE(RIGHT(data[[#This Row],[OrderTime]],2)), 0)</f>
        <v>45691.061805555553</v>
      </c>
      <c r="X434" s="7">
        <f>_xlfn.MINIFS(data[OrderDateTime], data[CustomerName], data[[#This Row],[CustomerName]])</f>
        <v>45595.030555555553</v>
      </c>
      <c r="Y434" t="str">
        <f>IF(data[[#This Row],[OrderDateTime]]=data[[#This Row],[FirstOrderDateTime]], "New", "Returning")</f>
        <v>Returning</v>
      </c>
      <c r="Z434" s="7">
        <f>data[[#This Row],[DeliveryDate]] + data[[#This Row],[DeliveryTime]]</f>
        <v>45692.600694444445</v>
      </c>
      <c r="AA434" s="7">
        <f>data[[#This Row],[OrderDateTime]] + 1</f>
        <v>45692.061805555553</v>
      </c>
      <c r="AB434" s="7" t="str">
        <f>IF(data[[#This Row],[DeliveryDateTime]] &lt;= data[[#This Row],[SLADue]], "On Time", "Late")</f>
        <v>Late</v>
      </c>
    </row>
    <row r="435" spans="1:28" x14ac:dyDescent="0.2">
      <c r="A435" t="s">
        <v>844</v>
      </c>
      <c r="B435" t="s">
        <v>19</v>
      </c>
      <c r="C435" t="s">
        <v>41</v>
      </c>
      <c r="D435" t="s">
        <v>42</v>
      </c>
      <c r="E435" s="5">
        <v>36.61</v>
      </c>
      <c r="F435" t="s">
        <v>51</v>
      </c>
      <c r="G435">
        <v>1</v>
      </c>
      <c r="H435" s="1">
        <v>45743</v>
      </c>
      <c r="I435" s="1" t="str">
        <f>TEXT(data[[#This Row],[OrderDate]],"mmm")</f>
        <v>Mar</v>
      </c>
      <c r="J435" s="6">
        <v>0.70694444444444449</v>
      </c>
      <c r="K435" s="6" t="str">
        <f>TEXT(data[[#This Row],[OrderTime]],"h")</f>
        <v>16</v>
      </c>
      <c r="L435" s="1">
        <v>45744</v>
      </c>
      <c r="M435" s="6">
        <v>0.87361111111111112</v>
      </c>
      <c r="N435" t="s">
        <v>64</v>
      </c>
      <c r="O435" t="s">
        <v>498</v>
      </c>
      <c r="P435" t="s">
        <v>25</v>
      </c>
      <c r="Q435" t="s">
        <v>26</v>
      </c>
      <c r="R435" t="s">
        <v>46</v>
      </c>
      <c r="S435" t="s">
        <v>28</v>
      </c>
      <c r="T435" t="s">
        <v>29</v>
      </c>
      <c r="U435" t="s">
        <v>30</v>
      </c>
      <c r="V435" s="5">
        <f>data[[#This Row],[PriceUSD]]*data[[#This Row],[Quantity]]</f>
        <v>36.61</v>
      </c>
      <c r="W435" s="7">
        <f>data[[#This Row],[OrderDate]] + TIME(VALUE(LEFT(data[[#This Row],[OrderTime]],2)), VALUE(RIGHT(data[[#This Row],[OrderTime]],2)), 0)</f>
        <v>45743.030555555553</v>
      </c>
      <c r="X435" s="7">
        <f>_xlfn.MINIFS(data[OrderDateTime], data[CustomerName], data[[#This Row],[CustomerName]])</f>
        <v>45508.017361111109</v>
      </c>
      <c r="Y435" t="str">
        <f>IF(data[[#This Row],[OrderDateTime]]=data[[#This Row],[FirstOrderDateTime]], "New", "Returning")</f>
        <v>Returning</v>
      </c>
      <c r="Z435" s="7">
        <f>data[[#This Row],[DeliveryDate]] + data[[#This Row],[DeliveryTime]]</f>
        <v>45744.873611111114</v>
      </c>
      <c r="AA435" s="7">
        <f>data[[#This Row],[OrderDateTime]] + 1</f>
        <v>45744.030555555553</v>
      </c>
      <c r="AB435" s="7" t="str">
        <f>IF(data[[#This Row],[DeliveryDateTime]] &lt;= data[[#This Row],[SLADue]], "On Time", "Late")</f>
        <v>Late</v>
      </c>
    </row>
    <row r="436" spans="1:28" x14ac:dyDescent="0.2">
      <c r="A436" t="s">
        <v>845</v>
      </c>
      <c r="B436" t="s">
        <v>19</v>
      </c>
      <c r="C436" t="s">
        <v>117</v>
      </c>
      <c r="D436" t="s">
        <v>118</v>
      </c>
      <c r="E436" s="5">
        <v>76.87</v>
      </c>
      <c r="F436" t="s">
        <v>182</v>
      </c>
      <c r="G436">
        <v>1</v>
      </c>
      <c r="H436" s="1">
        <v>45709</v>
      </c>
      <c r="I436" s="1" t="str">
        <f>TEXT(data[[#This Row],[OrderDate]],"mmm")</f>
        <v>Feb</v>
      </c>
      <c r="J436" s="6">
        <v>0.58194444444444449</v>
      </c>
      <c r="K436" s="6" t="str">
        <f>TEXT(data[[#This Row],[OrderTime]],"h")</f>
        <v>13</v>
      </c>
      <c r="L436" s="1">
        <v>45709</v>
      </c>
      <c r="M436" s="6">
        <v>0.79027777777777775</v>
      </c>
      <c r="N436" t="s">
        <v>112</v>
      </c>
      <c r="O436" t="s">
        <v>140</v>
      </c>
      <c r="P436" t="s">
        <v>36</v>
      </c>
      <c r="Q436" t="s">
        <v>53</v>
      </c>
      <c r="R436" t="s">
        <v>66</v>
      </c>
      <c r="S436" t="s">
        <v>47</v>
      </c>
      <c r="T436" t="s">
        <v>29</v>
      </c>
      <c r="U436" t="s">
        <v>67</v>
      </c>
      <c r="V436" s="5">
        <f>data[[#This Row],[PriceUSD]]*data[[#This Row],[Quantity]]</f>
        <v>76.87</v>
      </c>
      <c r="W436" s="7">
        <f>data[[#This Row],[OrderDate]] + TIME(VALUE(LEFT(data[[#This Row],[OrderTime]],2)), VALUE(RIGHT(data[[#This Row],[OrderTime]],2)), 0)</f>
        <v>45709.030555555553</v>
      </c>
      <c r="X436" s="7">
        <f>_xlfn.MINIFS(data[OrderDateTime], data[CustomerName], data[[#This Row],[CustomerName]])</f>
        <v>45545.046527777777</v>
      </c>
      <c r="Y436" t="str">
        <f>IF(data[[#This Row],[OrderDateTime]]=data[[#This Row],[FirstOrderDateTime]], "New", "Returning")</f>
        <v>Returning</v>
      </c>
      <c r="Z436" s="7">
        <f>data[[#This Row],[DeliveryDate]] + data[[#This Row],[DeliveryTime]]</f>
        <v>45709.790277777778</v>
      </c>
      <c r="AA436" s="7">
        <f>data[[#This Row],[OrderDateTime]] + 1</f>
        <v>45710.030555555553</v>
      </c>
      <c r="AB436" s="7" t="str">
        <f>IF(data[[#This Row],[DeliveryDateTime]] &lt;= data[[#This Row],[SLADue]], "On Time", "Late")</f>
        <v>On Time</v>
      </c>
    </row>
    <row r="437" spans="1:28" x14ac:dyDescent="0.2">
      <c r="A437" t="s">
        <v>846</v>
      </c>
      <c r="B437" t="s">
        <v>19</v>
      </c>
      <c r="C437" t="s">
        <v>61</v>
      </c>
      <c r="D437" t="s">
        <v>62</v>
      </c>
      <c r="E437" s="5">
        <v>163.43</v>
      </c>
      <c r="F437" t="s">
        <v>63</v>
      </c>
      <c r="G437">
        <v>21</v>
      </c>
      <c r="H437" s="1">
        <v>45615</v>
      </c>
      <c r="I437" s="1" t="str">
        <f>TEXT(data[[#This Row],[OrderDate]],"mmm")</f>
        <v>Nov</v>
      </c>
      <c r="J437" s="6">
        <v>0.7583333333333333</v>
      </c>
      <c r="K437" s="6" t="str">
        <f>TEXT(data[[#This Row],[OrderTime]],"h")</f>
        <v>18</v>
      </c>
      <c r="L437" s="1">
        <v>45616</v>
      </c>
      <c r="M437" s="6">
        <v>0.84166666666666667</v>
      </c>
      <c r="N437" t="s">
        <v>98</v>
      </c>
      <c r="O437" t="s">
        <v>429</v>
      </c>
      <c r="P437" t="s">
        <v>77</v>
      </c>
      <c r="Q437" t="s">
        <v>26</v>
      </c>
      <c r="R437" t="s">
        <v>66</v>
      </c>
      <c r="S437" t="s">
        <v>28</v>
      </c>
      <c r="T437" t="s">
        <v>106</v>
      </c>
      <c r="U437" t="s">
        <v>30</v>
      </c>
      <c r="V437" s="5">
        <f>data[[#This Row],[PriceUSD]]*data[[#This Row],[Quantity]]</f>
        <v>3432.03</v>
      </c>
      <c r="W437" s="7">
        <f>data[[#This Row],[OrderDate]] + TIME(VALUE(LEFT(data[[#This Row],[OrderTime]],2)), VALUE(RIGHT(data[[#This Row],[OrderTime]],2)), 0)</f>
        <v>45615.022916666669</v>
      </c>
      <c r="X437" s="7">
        <f>_xlfn.MINIFS(data[OrderDateTime], data[CustomerName], data[[#This Row],[CustomerName]])</f>
        <v>45526.046527777777</v>
      </c>
      <c r="Y437" t="str">
        <f>IF(data[[#This Row],[OrderDateTime]]=data[[#This Row],[FirstOrderDateTime]], "New", "Returning")</f>
        <v>Returning</v>
      </c>
      <c r="Z437" s="7">
        <f>data[[#This Row],[DeliveryDate]] + data[[#This Row],[DeliveryTime]]</f>
        <v>45616.841666666667</v>
      </c>
      <c r="AA437" s="7">
        <f>data[[#This Row],[OrderDateTime]] + 1</f>
        <v>45616.022916666669</v>
      </c>
      <c r="AB437" s="7" t="str">
        <f>IF(data[[#This Row],[DeliveryDateTime]] &lt;= data[[#This Row],[SLADue]], "On Time", "Late")</f>
        <v>Late</v>
      </c>
    </row>
    <row r="438" spans="1:28" x14ac:dyDescent="0.2">
      <c r="A438" t="s">
        <v>847</v>
      </c>
      <c r="B438" t="s">
        <v>19</v>
      </c>
      <c r="C438" t="s">
        <v>32</v>
      </c>
      <c r="D438" t="s">
        <v>33</v>
      </c>
      <c r="E438" s="5">
        <v>48.5</v>
      </c>
      <c r="F438" t="s">
        <v>22</v>
      </c>
      <c r="G438">
        <v>1</v>
      </c>
      <c r="H438" s="1">
        <v>45509</v>
      </c>
      <c r="I438" s="1" t="str">
        <f>TEXT(data[[#This Row],[OrderDate]],"mmm")</f>
        <v>Aug</v>
      </c>
      <c r="J438" s="6">
        <v>0.57986111111111116</v>
      </c>
      <c r="K438" s="6" t="str">
        <f>TEXT(data[[#This Row],[OrderTime]],"h")</f>
        <v>13</v>
      </c>
      <c r="L438" s="1">
        <v>45509</v>
      </c>
      <c r="M438" s="6">
        <v>0.87152777777777779</v>
      </c>
      <c r="N438" t="s">
        <v>123</v>
      </c>
      <c r="O438" t="s">
        <v>176</v>
      </c>
      <c r="P438" t="s">
        <v>36</v>
      </c>
      <c r="Q438" t="s">
        <v>26</v>
      </c>
      <c r="R438" t="s">
        <v>37</v>
      </c>
      <c r="S438" t="s">
        <v>47</v>
      </c>
      <c r="T438" t="s">
        <v>38</v>
      </c>
      <c r="U438" t="s">
        <v>67</v>
      </c>
      <c r="V438" s="5">
        <f>data[[#This Row],[PriceUSD]]*data[[#This Row],[Quantity]]</f>
        <v>48.5</v>
      </c>
      <c r="W438" s="7">
        <f>data[[#This Row],[OrderDate]] + TIME(VALUE(LEFT(data[[#This Row],[OrderTime]],2)), VALUE(RIGHT(data[[#This Row],[OrderTime]],2)), 0)</f>
        <v>45509.007638888892</v>
      </c>
      <c r="X438" s="7">
        <f>_xlfn.MINIFS(data[OrderDateTime], data[CustomerName], data[[#This Row],[CustomerName]])</f>
        <v>45509.007638888892</v>
      </c>
      <c r="Y438" t="str">
        <f>IF(data[[#This Row],[OrderDateTime]]=data[[#This Row],[FirstOrderDateTime]], "New", "Returning")</f>
        <v>New</v>
      </c>
      <c r="Z438" s="7">
        <f>data[[#This Row],[DeliveryDate]] + data[[#This Row],[DeliveryTime]]</f>
        <v>45509.871527777781</v>
      </c>
      <c r="AA438" s="7">
        <f>data[[#This Row],[OrderDateTime]] + 1</f>
        <v>45510.007638888892</v>
      </c>
      <c r="AB438" s="7" t="str">
        <f>IF(data[[#This Row],[DeliveryDateTime]] &lt;= data[[#This Row],[SLADue]], "On Time", "Late")</f>
        <v>On Time</v>
      </c>
    </row>
    <row r="439" spans="1:28" x14ac:dyDescent="0.2">
      <c r="A439" t="s">
        <v>848</v>
      </c>
      <c r="B439" t="s">
        <v>19</v>
      </c>
      <c r="C439" t="s">
        <v>41</v>
      </c>
      <c r="D439" t="s">
        <v>42</v>
      </c>
      <c r="E439" s="5">
        <v>32.32</v>
      </c>
      <c r="F439" t="s">
        <v>56</v>
      </c>
      <c r="G439">
        <v>3</v>
      </c>
      <c r="H439" s="1">
        <v>45740</v>
      </c>
      <c r="I439" s="1" t="str">
        <f>TEXT(data[[#This Row],[OrderDate]],"mmm")</f>
        <v>Mar</v>
      </c>
      <c r="J439" s="6">
        <v>0.91041666666666665</v>
      </c>
      <c r="K439" s="6" t="str">
        <f>TEXT(data[[#This Row],[OrderTime]],"h")</f>
        <v>21</v>
      </c>
      <c r="L439" s="1">
        <v>45742</v>
      </c>
      <c r="M439" s="6">
        <v>0.72152777777777777</v>
      </c>
      <c r="N439" t="s">
        <v>98</v>
      </c>
      <c r="O439" t="s">
        <v>849</v>
      </c>
      <c r="P439" t="s">
        <v>77</v>
      </c>
      <c r="Q439" t="s">
        <v>26</v>
      </c>
      <c r="R439" t="s">
        <v>46</v>
      </c>
      <c r="S439" t="s">
        <v>105</v>
      </c>
      <c r="T439" t="s">
        <v>38</v>
      </c>
      <c r="U439" t="s">
        <v>30</v>
      </c>
      <c r="V439" s="5">
        <f>data[[#This Row],[PriceUSD]]*data[[#This Row],[Quantity]]</f>
        <v>96.960000000000008</v>
      </c>
      <c r="W439" s="7">
        <f>data[[#This Row],[OrderDate]] + TIME(VALUE(LEFT(data[[#This Row],[OrderTime]],2)), VALUE(RIGHT(data[[#This Row],[OrderTime]],2)), 0)</f>
        <v>45740.046527777777</v>
      </c>
      <c r="X439" s="7">
        <f>_xlfn.MINIFS(data[OrderDateTime], data[CustomerName], data[[#This Row],[CustomerName]])</f>
        <v>45531.061805555553</v>
      </c>
      <c r="Y439" t="str">
        <f>IF(data[[#This Row],[OrderDateTime]]=data[[#This Row],[FirstOrderDateTime]], "New", "Returning")</f>
        <v>Returning</v>
      </c>
      <c r="Z439" s="7">
        <f>data[[#This Row],[DeliveryDate]] + data[[#This Row],[DeliveryTime]]</f>
        <v>45742.72152777778</v>
      </c>
      <c r="AA439" s="7">
        <f>data[[#This Row],[OrderDateTime]] + 1</f>
        <v>45741.046527777777</v>
      </c>
      <c r="AB439" s="7" t="str">
        <f>IF(data[[#This Row],[DeliveryDateTime]] &lt;= data[[#This Row],[SLADue]], "On Time", "Late")</f>
        <v>Late</v>
      </c>
    </row>
    <row r="440" spans="1:28" x14ac:dyDescent="0.2">
      <c r="A440" t="s">
        <v>850</v>
      </c>
      <c r="B440" t="s">
        <v>19</v>
      </c>
      <c r="C440" t="s">
        <v>79</v>
      </c>
      <c r="D440" t="s">
        <v>80</v>
      </c>
      <c r="E440" s="5">
        <v>25.27</v>
      </c>
      <c r="F440" t="s">
        <v>81</v>
      </c>
      <c r="G440">
        <v>1</v>
      </c>
      <c r="H440" s="1">
        <v>45696</v>
      </c>
      <c r="I440" s="1" t="str">
        <f>TEXT(data[[#This Row],[OrderDate]],"mmm")</f>
        <v>Feb</v>
      </c>
      <c r="J440" s="6">
        <v>0.87222222222222223</v>
      </c>
      <c r="K440" s="6" t="str">
        <f>TEXT(data[[#This Row],[OrderTime]],"h")</f>
        <v>20</v>
      </c>
      <c r="L440" s="1">
        <v>45697</v>
      </c>
      <c r="M440" s="6">
        <v>0.55555555555555558</v>
      </c>
      <c r="N440" t="s">
        <v>175</v>
      </c>
      <c r="O440" t="s">
        <v>527</v>
      </c>
      <c r="P440" t="s">
        <v>25</v>
      </c>
      <c r="Q440" t="s">
        <v>53</v>
      </c>
      <c r="R440" t="s">
        <v>83</v>
      </c>
      <c r="S440" t="s">
        <v>28</v>
      </c>
      <c r="T440" t="s">
        <v>38</v>
      </c>
      <c r="U440" t="s">
        <v>67</v>
      </c>
      <c r="V440" s="5">
        <f>data[[#This Row],[PriceUSD]]*data[[#This Row],[Quantity]]</f>
        <v>25.27</v>
      </c>
      <c r="W440" s="7">
        <f>data[[#This Row],[OrderDate]] + TIME(VALUE(LEFT(data[[#This Row],[OrderTime]],2)), VALUE(RIGHT(data[[#This Row],[OrderTime]],2)), 0)</f>
        <v>45696.015277777777</v>
      </c>
      <c r="X440" s="7">
        <f>_xlfn.MINIFS(data[OrderDateTime], data[CustomerName], data[[#This Row],[CustomerName]])</f>
        <v>45525.046527777777</v>
      </c>
      <c r="Y440" t="str">
        <f>IF(data[[#This Row],[OrderDateTime]]=data[[#This Row],[FirstOrderDateTime]], "New", "Returning")</f>
        <v>Returning</v>
      </c>
      <c r="Z440" s="7">
        <f>data[[#This Row],[DeliveryDate]] + data[[#This Row],[DeliveryTime]]</f>
        <v>45697.555555555555</v>
      </c>
      <c r="AA440" s="7">
        <f>data[[#This Row],[OrderDateTime]] + 1</f>
        <v>45697.015277777777</v>
      </c>
      <c r="AB440" s="7" t="str">
        <f>IF(data[[#This Row],[DeliveryDateTime]] &lt;= data[[#This Row],[SLADue]], "On Time", "Late")</f>
        <v>Late</v>
      </c>
    </row>
    <row r="441" spans="1:28" x14ac:dyDescent="0.2">
      <c r="A441" t="s">
        <v>851</v>
      </c>
      <c r="B441" t="s">
        <v>19</v>
      </c>
      <c r="C441" t="s">
        <v>285</v>
      </c>
      <c r="D441" t="s">
        <v>286</v>
      </c>
      <c r="E441" s="5">
        <v>20.329999999999998</v>
      </c>
      <c r="F441" t="s">
        <v>22</v>
      </c>
      <c r="G441">
        <v>2</v>
      </c>
      <c r="H441" s="1">
        <v>45743</v>
      </c>
      <c r="I441" s="1" t="str">
        <f>TEXT(data[[#This Row],[OrderDate]],"mmm")</f>
        <v>Mar</v>
      </c>
      <c r="J441" s="6">
        <v>0.83263888888888893</v>
      </c>
      <c r="K441" s="6" t="str">
        <f>TEXT(data[[#This Row],[OrderTime]],"h")</f>
        <v>19</v>
      </c>
      <c r="L441" s="1">
        <v>45744</v>
      </c>
      <c r="M441" s="6">
        <v>0.60763888888888884</v>
      </c>
      <c r="N441" t="s">
        <v>64</v>
      </c>
      <c r="O441" t="s">
        <v>852</v>
      </c>
      <c r="P441" t="s">
        <v>25</v>
      </c>
      <c r="Q441" t="s">
        <v>26</v>
      </c>
      <c r="R441" t="s">
        <v>114</v>
      </c>
      <c r="S441" t="s">
        <v>28</v>
      </c>
      <c r="T441" t="s">
        <v>38</v>
      </c>
      <c r="U441" t="s">
        <v>30</v>
      </c>
      <c r="V441" s="5">
        <f>data[[#This Row],[PriceUSD]]*data[[#This Row],[Quantity]]</f>
        <v>40.659999999999997</v>
      </c>
      <c r="W441" s="7">
        <f>data[[#This Row],[OrderDate]] + TIME(VALUE(LEFT(data[[#This Row],[OrderTime]],2)), VALUE(RIGHT(data[[#This Row],[OrderTime]],2)), 0)</f>
        <v>45743.061805555553</v>
      </c>
      <c r="X441" s="7">
        <f>_xlfn.MINIFS(data[OrderDateTime], data[CustomerName], data[[#This Row],[CustomerName]])</f>
        <v>45514.030555555553</v>
      </c>
      <c r="Y441" t="str">
        <f>IF(data[[#This Row],[OrderDateTime]]=data[[#This Row],[FirstOrderDateTime]], "New", "Returning")</f>
        <v>Returning</v>
      </c>
      <c r="Z441" s="7">
        <f>data[[#This Row],[DeliveryDate]] + data[[#This Row],[DeliveryTime]]</f>
        <v>45744.607638888891</v>
      </c>
      <c r="AA441" s="7">
        <f>data[[#This Row],[OrderDateTime]] + 1</f>
        <v>45744.061805555553</v>
      </c>
      <c r="AB441" s="7" t="str">
        <f>IF(data[[#This Row],[DeliveryDateTime]] &lt;= data[[#This Row],[SLADue]], "On Time", "Late")</f>
        <v>Late</v>
      </c>
    </row>
    <row r="442" spans="1:28" x14ac:dyDescent="0.2">
      <c r="A442" t="s">
        <v>853</v>
      </c>
      <c r="B442" t="s">
        <v>19</v>
      </c>
      <c r="C442" t="s">
        <v>79</v>
      </c>
      <c r="D442" t="s">
        <v>80</v>
      </c>
      <c r="E442" s="5">
        <v>27.25</v>
      </c>
      <c r="F442" t="s">
        <v>81</v>
      </c>
      <c r="G442">
        <v>1</v>
      </c>
      <c r="H442" s="1">
        <v>45688</v>
      </c>
      <c r="I442" s="1" t="str">
        <f>TEXT(data[[#This Row],[OrderDate]],"mmm")</f>
        <v>Jan</v>
      </c>
      <c r="J442" s="6">
        <v>0.44791666666666669</v>
      </c>
      <c r="K442" s="6" t="str">
        <f>TEXT(data[[#This Row],[OrderTime]],"h")</f>
        <v>10</v>
      </c>
      <c r="L442" s="1">
        <v>45688</v>
      </c>
      <c r="M442" s="6">
        <v>0.73958333333333337</v>
      </c>
      <c r="N442" t="s">
        <v>452</v>
      </c>
      <c r="O442" t="s">
        <v>508</v>
      </c>
      <c r="P442" t="s">
        <v>133</v>
      </c>
      <c r="Q442" t="s">
        <v>26</v>
      </c>
      <c r="R442" t="s">
        <v>83</v>
      </c>
      <c r="S442" t="s">
        <v>47</v>
      </c>
      <c r="T442" t="s">
        <v>38</v>
      </c>
      <c r="U442" t="s">
        <v>30</v>
      </c>
      <c r="V442" s="5">
        <f>data[[#This Row],[PriceUSD]]*data[[#This Row],[Quantity]]</f>
        <v>27.25</v>
      </c>
      <c r="W442" s="7">
        <f>data[[#This Row],[OrderDate]] + TIME(VALUE(LEFT(data[[#This Row],[OrderTime]],2)), VALUE(RIGHT(data[[#This Row],[OrderTime]],2)), 0)</f>
        <v>45688.046527777777</v>
      </c>
      <c r="X442" s="7">
        <f>_xlfn.MINIFS(data[OrderDateTime], data[CustomerName], data[[#This Row],[CustomerName]])</f>
        <v>45536.030555555553</v>
      </c>
      <c r="Y442" t="str">
        <f>IF(data[[#This Row],[OrderDateTime]]=data[[#This Row],[FirstOrderDateTime]], "New", "Returning")</f>
        <v>Returning</v>
      </c>
      <c r="Z442" s="7">
        <f>data[[#This Row],[DeliveryDate]] + data[[#This Row],[DeliveryTime]]</f>
        <v>45688.739583333336</v>
      </c>
      <c r="AA442" s="7">
        <f>data[[#This Row],[OrderDateTime]] + 1</f>
        <v>45689.046527777777</v>
      </c>
      <c r="AB442" s="7" t="str">
        <f>IF(data[[#This Row],[DeliveryDateTime]] &lt;= data[[#This Row],[SLADue]], "On Time", "Late")</f>
        <v>On Time</v>
      </c>
    </row>
    <row r="443" spans="1:28" x14ac:dyDescent="0.2">
      <c r="A443" t="s">
        <v>854</v>
      </c>
      <c r="B443" t="s">
        <v>19</v>
      </c>
      <c r="C443" t="s">
        <v>41</v>
      </c>
      <c r="D443" t="s">
        <v>42</v>
      </c>
      <c r="E443" s="5">
        <v>31.02</v>
      </c>
      <c r="F443" t="s">
        <v>43</v>
      </c>
      <c r="G443">
        <v>2</v>
      </c>
      <c r="H443" s="1">
        <v>45829</v>
      </c>
      <c r="I443" s="1" t="str">
        <f>TEXT(data[[#This Row],[OrderDate]],"mmm")</f>
        <v>Jun</v>
      </c>
      <c r="J443" s="6">
        <v>0.48055555555555557</v>
      </c>
      <c r="K443" s="6" t="str">
        <f>TEXT(data[[#This Row],[OrderTime]],"h")</f>
        <v>11</v>
      </c>
      <c r="L443" s="1">
        <v>45830</v>
      </c>
      <c r="M443" s="6">
        <v>0.64722222222222225</v>
      </c>
      <c r="N443" t="s">
        <v>750</v>
      </c>
      <c r="O443" t="s">
        <v>24</v>
      </c>
      <c r="P443" t="s">
        <v>234</v>
      </c>
      <c r="Q443" t="s">
        <v>53</v>
      </c>
      <c r="R443" t="s">
        <v>46</v>
      </c>
      <c r="S443" t="s">
        <v>28</v>
      </c>
      <c r="T443" t="s">
        <v>106</v>
      </c>
      <c r="U443" t="s">
        <v>67</v>
      </c>
      <c r="V443" s="5">
        <f>data[[#This Row],[PriceUSD]]*data[[#This Row],[Quantity]]</f>
        <v>62.04</v>
      </c>
      <c r="W443" s="7">
        <f>data[[#This Row],[OrderDate]] + TIME(VALUE(LEFT(data[[#This Row],[OrderTime]],2)), VALUE(RIGHT(data[[#This Row],[OrderTime]],2)), 0)</f>
        <v>45829.038888888892</v>
      </c>
      <c r="X443" s="7">
        <f>_xlfn.MINIFS(data[OrderDateTime], data[CustomerName], data[[#This Row],[CustomerName]])</f>
        <v>45531.017361111109</v>
      </c>
      <c r="Y443" t="str">
        <f>IF(data[[#This Row],[OrderDateTime]]=data[[#This Row],[FirstOrderDateTime]], "New", "Returning")</f>
        <v>Returning</v>
      </c>
      <c r="Z443" s="7">
        <f>data[[#This Row],[DeliveryDate]] + data[[#This Row],[DeliveryTime]]</f>
        <v>45830.647222222222</v>
      </c>
      <c r="AA443" s="7">
        <f>data[[#This Row],[OrderDateTime]] + 1</f>
        <v>45830.038888888892</v>
      </c>
      <c r="AB443" s="7" t="str">
        <f>IF(data[[#This Row],[DeliveryDateTime]] &lt;= data[[#This Row],[SLADue]], "On Time", "Late")</f>
        <v>Late</v>
      </c>
    </row>
    <row r="444" spans="1:28" x14ac:dyDescent="0.2">
      <c r="A444" t="s">
        <v>855</v>
      </c>
      <c r="B444" t="s">
        <v>19</v>
      </c>
      <c r="C444" t="s">
        <v>49</v>
      </c>
      <c r="D444" t="s">
        <v>50</v>
      </c>
      <c r="E444" s="5">
        <v>28.45</v>
      </c>
      <c r="F444" t="s">
        <v>51</v>
      </c>
      <c r="G444">
        <v>1</v>
      </c>
      <c r="H444" s="1">
        <v>45515</v>
      </c>
      <c r="I444" s="1" t="str">
        <f>TEXT(data[[#This Row],[OrderDate]],"mmm")</f>
        <v>Aug</v>
      </c>
      <c r="J444" s="6">
        <v>0.48819444444444443</v>
      </c>
      <c r="K444" s="6" t="str">
        <f>TEXT(data[[#This Row],[OrderTime]],"h")</f>
        <v>11</v>
      </c>
      <c r="L444" s="1">
        <v>45515</v>
      </c>
      <c r="M444" s="6">
        <v>0.61319444444444449</v>
      </c>
      <c r="N444" t="s">
        <v>139</v>
      </c>
      <c r="O444" t="s">
        <v>220</v>
      </c>
      <c r="P444" t="s">
        <v>36</v>
      </c>
      <c r="Q444" t="s">
        <v>53</v>
      </c>
      <c r="R444" t="s">
        <v>54</v>
      </c>
      <c r="S444" t="s">
        <v>47</v>
      </c>
      <c r="T444" t="s">
        <v>38</v>
      </c>
      <c r="U444" t="s">
        <v>39</v>
      </c>
      <c r="V444" s="5">
        <f>data[[#This Row],[PriceUSD]]*data[[#This Row],[Quantity]]</f>
        <v>28.45</v>
      </c>
      <c r="W444" s="7">
        <f>data[[#This Row],[OrderDate]] + TIME(VALUE(LEFT(data[[#This Row],[OrderTime]],2)), VALUE(RIGHT(data[[#This Row],[OrderTime]],2)), 0)</f>
        <v>45515.030555555553</v>
      </c>
      <c r="X444" s="7">
        <f>_xlfn.MINIFS(data[OrderDateTime], data[CustomerName], data[[#This Row],[CustomerName]])</f>
        <v>45515.030555555553</v>
      </c>
      <c r="Y444" t="str">
        <f>IF(data[[#This Row],[OrderDateTime]]=data[[#This Row],[FirstOrderDateTime]], "New", "Returning")</f>
        <v>New</v>
      </c>
      <c r="Z444" s="7">
        <f>data[[#This Row],[DeliveryDate]] + data[[#This Row],[DeliveryTime]]</f>
        <v>45515.613194444442</v>
      </c>
      <c r="AA444" s="7">
        <f>data[[#This Row],[OrderDateTime]] + 1</f>
        <v>45516.030555555553</v>
      </c>
      <c r="AB444" s="7" t="str">
        <f>IF(data[[#This Row],[DeliveryDateTime]] &lt;= data[[#This Row],[SLADue]], "On Time", "Late")</f>
        <v>On Time</v>
      </c>
    </row>
    <row r="445" spans="1:28" x14ac:dyDescent="0.2">
      <c r="A445" t="s">
        <v>856</v>
      </c>
      <c r="B445" t="s">
        <v>19</v>
      </c>
      <c r="C445" t="s">
        <v>126</v>
      </c>
      <c r="D445" t="s">
        <v>127</v>
      </c>
      <c r="E445" s="5">
        <v>20.100000000000001</v>
      </c>
      <c r="F445" t="s">
        <v>56</v>
      </c>
      <c r="G445">
        <v>1</v>
      </c>
      <c r="H445" s="1">
        <v>45633</v>
      </c>
      <c r="I445" s="1" t="str">
        <f>TEXT(data[[#This Row],[OrderDate]],"mmm")</f>
        <v>Dec</v>
      </c>
      <c r="J445" s="6">
        <v>0.8618055555555556</v>
      </c>
      <c r="K445" s="6" t="str">
        <f>TEXT(data[[#This Row],[OrderTime]],"h")</f>
        <v>20</v>
      </c>
      <c r="L445" s="1">
        <v>45635</v>
      </c>
      <c r="M445" s="6">
        <v>0.49375000000000002</v>
      </c>
      <c r="N445" t="s">
        <v>75</v>
      </c>
      <c r="O445" t="s">
        <v>389</v>
      </c>
      <c r="P445" t="s">
        <v>25</v>
      </c>
      <c r="Q445" t="s">
        <v>53</v>
      </c>
      <c r="R445" t="s">
        <v>129</v>
      </c>
      <c r="S445" t="s">
        <v>105</v>
      </c>
      <c r="T445" t="s">
        <v>29</v>
      </c>
      <c r="U445" t="s">
        <v>30</v>
      </c>
      <c r="V445" s="5">
        <f>data[[#This Row],[PriceUSD]]*data[[#This Row],[Quantity]]</f>
        <v>20.100000000000001</v>
      </c>
      <c r="W445" s="7">
        <f>data[[#This Row],[OrderDate]] + TIME(VALUE(LEFT(data[[#This Row],[OrderTime]],2)), VALUE(RIGHT(data[[#This Row],[OrderTime]],2)), 0)</f>
        <v>45633.038888888892</v>
      </c>
      <c r="X445" s="7">
        <f>_xlfn.MINIFS(data[OrderDateTime], data[CustomerName], data[[#This Row],[CustomerName]])</f>
        <v>45557.007638888892</v>
      </c>
      <c r="Y445" t="str">
        <f>IF(data[[#This Row],[OrderDateTime]]=data[[#This Row],[FirstOrderDateTime]], "New", "Returning")</f>
        <v>Returning</v>
      </c>
      <c r="Z445" s="7">
        <f>data[[#This Row],[DeliveryDate]] + data[[#This Row],[DeliveryTime]]</f>
        <v>45635.493750000001</v>
      </c>
      <c r="AA445" s="7">
        <f>data[[#This Row],[OrderDateTime]] + 1</f>
        <v>45634.038888888892</v>
      </c>
      <c r="AB445" s="7" t="str">
        <f>IF(data[[#This Row],[DeliveryDateTime]] &lt;= data[[#This Row],[SLADue]], "On Time", "Late")</f>
        <v>Late</v>
      </c>
    </row>
    <row r="446" spans="1:28" x14ac:dyDescent="0.2">
      <c r="A446" t="s">
        <v>857</v>
      </c>
      <c r="B446" t="s">
        <v>19</v>
      </c>
      <c r="C446" t="s">
        <v>69</v>
      </c>
      <c r="D446" t="s">
        <v>70</v>
      </c>
      <c r="E446" s="5">
        <v>62.42</v>
      </c>
      <c r="F446" t="s">
        <v>74</v>
      </c>
      <c r="G446">
        <v>1</v>
      </c>
      <c r="H446" s="1">
        <v>45604</v>
      </c>
      <c r="I446" s="1" t="str">
        <f>TEXT(data[[#This Row],[OrderDate]],"mmm")</f>
        <v>Nov</v>
      </c>
      <c r="J446" s="6">
        <v>0.40902777777777777</v>
      </c>
      <c r="K446" s="6" t="str">
        <f>TEXT(data[[#This Row],[OrderTime]],"h")</f>
        <v>9</v>
      </c>
      <c r="L446" s="1">
        <v>45605</v>
      </c>
      <c r="M446" s="6">
        <v>0.49236111111111114</v>
      </c>
      <c r="N446" t="s">
        <v>148</v>
      </c>
      <c r="O446" t="s">
        <v>858</v>
      </c>
      <c r="P446" t="s">
        <v>25</v>
      </c>
      <c r="Q446" t="s">
        <v>26</v>
      </c>
      <c r="R446" t="s">
        <v>37</v>
      </c>
      <c r="S446" t="s">
        <v>28</v>
      </c>
      <c r="T446" t="s">
        <v>136</v>
      </c>
      <c r="U446" t="s">
        <v>39</v>
      </c>
      <c r="V446" s="5">
        <f>data[[#This Row],[PriceUSD]]*data[[#This Row],[Quantity]]</f>
        <v>62.42</v>
      </c>
      <c r="W446" s="7">
        <f>data[[#This Row],[OrderDate]] + TIME(VALUE(LEFT(data[[#This Row],[OrderTime]],2)), VALUE(RIGHT(data[[#This Row],[OrderTime]],2)), 0)</f>
        <v>45604.054166666669</v>
      </c>
      <c r="X446" s="7">
        <f>_xlfn.MINIFS(data[OrderDateTime], data[CustomerName], data[[#This Row],[CustomerName]])</f>
        <v>45523.022916666669</v>
      </c>
      <c r="Y446" t="str">
        <f>IF(data[[#This Row],[OrderDateTime]]=data[[#This Row],[FirstOrderDateTime]], "New", "Returning")</f>
        <v>Returning</v>
      </c>
      <c r="Z446" s="7">
        <f>data[[#This Row],[DeliveryDate]] + data[[#This Row],[DeliveryTime]]</f>
        <v>45605.492361111108</v>
      </c>
      <c r="AA446" s="7">
        <f>data[[#This Row],[OrderDateTime]] + 1</f>
        <v>45605.054166666669</v>
      </c>
      <c r="AB446" s="7" t="str">
        <f>IF(data[[#This Row],[DeliveryDateTime]] &lt;= data[[#This Row],[SLADue]], "On Time", "Late")</f>
        <v>Late</v>
      </c>
    </row>
    <row r="447" spans="1:28" x14ac:dyDescent="0.2">
      <c r="A447" t="s">
        <v>859</v>
      </c>
      <c r="B447" t="s">
        <v>19</v>
      </c>
      <c r="C447" t="s">
        <v>49</v>
      </c>
      <c r="D447" t="s">
        <v>50</v>
      </c>
      <c r="E447" s="5">
        <v>32.119999999999997</v>
      </c>
      <c r="F447" t="s">
        <v>138</v>
      </c>
      <c r="G447">
        <v>2</v>
      </c>
      <c r="H447" s="1">
        <v>45863</v>
      </c>
      <c r="I447" s="1" t="str">
        <f>TEXT(data[[#This Row],[OrderDate]],"mmm")</f>
        <v>Jul</v>
      </c>
      <c r="J447" s="6">
        <v>0.48819444444444443</v>
      </c>
      <c r="K447" s="6" t="str">
        <f>TEXT(data[[#This Row],[OrderTime]],"h")</f>
        <v>11</v>
      </c>
      <c r="L447" s="1">
        <v>45863</v>
      </c>
      <c r="M447" s="6">
        <v>0.73819444444444449</v>
      </c>
      <c r="N447" t="s">
        <v>34</v>
      </c>
      <c r="O447" t="s">
        <v>669</v>
      </c>
      <c r="P447" t="s">
        <v>36</v>
      </c>
      <c r="Q447" t="s">
        <v>53</v>
      </c>
      <c r="R447" t="s">
        <v>54</v>
      </c>
      <c r="S447" t="s">
        <v>47</v>
      </c>
      <c r="T447" t="s">
        <v>136</v>
      </c>
      <c r="U447" t="s">
        <v>39</v>
      </c>
      <c r="V447" s="5">
        <f>data[[#This Row],[PriceUSD]]*data[[#This Row],[Quantity]]</f>
        <v>64.239999999999995</v>
      </c>
      <c r="W447" s="7">
        <f>data[[#This Row],[OrderDate]] + TIME(VALUE(LEFT(data[[#This Row],[OrderTime]],2)), VALUE(RIGHT(data[[#This Row],[OrderTime]],2)), 0)</f>
        <v>45863.030555555553</v>
      </c>
      <c r="X447" s="7">
        <f>_xlfn.MINIFS(data[OrderDateTime], data[CustomerName], data[[#This Row],[CustomerName]])</f>
        <v>45507.038888888892</v>
      </c>
      <c r="Y447" t="str">
        <f>IF(data[[#This Row],[OrderDateTime]]=data[[#This Row],[FirstOrderDateTime]], "New", "Returning")</f>
        <v>Returning</v>
      </c>
      <c r="Z447" s="7">
        <f>data[[#This Row],[DeliveryDate]] + data[[#This Row],[DeliveryTime]]</f>
        <v>45863.738194444442</v>
      </c>
      <c r="AA447" s="7">
        <f>data[[#This Row],[OrderDateTime]] + 1</f>
        <v>45864.030555555553</v>
      </c>
      <c r="AB447" s="7" t="str">
        <f>IF(data[[#This Row],[DeliveryDateTime]] &lt;= data[[#This Row],[SLADue]], "On Time", "Late")</f>
        <v>On Time</v>
      </c>
    </row>
    <row r="448" spans="1:28" x14ac:dyDescent="0.2">
      <c r="A448" t="s">
        <v>860</v>
      </c>
      <c r="B448" t="s">
        <v>19</v>
      </c>
      <c r="C448" t="s">
        <v>190</v>
      </c>
      <c r="D448" t="s">
        <v>191</v>
      </c>
      <c r="E448" s="5">
        <v>24.98</v>
      </c>
      <c r="F448" t="s">
        <v>71</v>
      </c>
      <c r="G448">
        <v>5</v>
      </c>
      <c r="H448" s="1">
        <v>45673</v>
      </c>
      <c r="I448" s="1" t="str">
        <f>TEXT(data[[#This Row],[OrderDate]],"mmm")</f>
        <v>Jan</v>
      </c>
      <c r="J448" s="6">
        <v>0.67013888888888884</v>
      </c>
      <c r="K448" s="6" t="str">
        <f>TEXT(data[[#This Row],[OrderTime]],"h")</f>
        <v>16</v>
      </c>
      <c r="L448" s="1">
        <v>45674</v>
      </c>
      <c r="M448" s="6">
        <v>0.87847222222222221</v>
      </c>
      <c r="N448" t="s">
        <v>861</v>
      </c>
      <c r="O448" t="s">
        <v>89</v>
      </c>
      <c r="P448" t="s">
        <v>245</v>
      </c>
      <c r="Q448" t="s">
        <v>53</v>
      </c>
      <c r="R448" t="s">
        <v>192</v>
      </c>
      <c r="S448" t="s">
        <v>28</v>
      </c>
      <c r="T448" t="s">
        <v>29</v>
      </c>
      <c r="U448" t="s">
        <v>30</v>
      </c>
      <c r="V448" s="5">
        <f>data[[#This Row],[PriceUSD]]*data[[#This Row],[Quantity]]</f>
        <v>124.9</v>
      </c>
      <c r="W448" s="7">
        <f>data[[#This Row],[OrderDate]] + TIME(VALUE(LEFT(data[[#This Row],[OrderTime]],2)), VALUE(RIGHT(data[[#This Row],[OrderTime]],2)), 0)</f>
        <v>45673.061805555553</v>
      </c>
      <c r="X448" s="7">
        <f>_xlfn.MINIFS(data[OrderDateTime], data[CustomerName], data[[#This Row],[CustomerName]])</f>
        <v>45514.038888888892</v>
      </c>
      <c r="Y448" t="str">
        <f>IF(data[[#This Row],[OrderDateTime]]=data[[#This Row],[FirstOrderDateTime]], "New", "Returning")</f>
        <v>Returning</v>
      </c>
      <c r="Z448" s="7">
        <f>data[[#This Row],[DeliveryDate]] + data[[#This Row],[DeliveryTime]]</f>
        <v>45674.878472222219</v>
      </c>
      <c r="AA448" s="7">
        <f>data[[#This Row],[OrderDateTime]] + 1</f>
        <v>45674.061805555553</v>
      </c>
      <c r="AB448" s="7" t="str">
        <f>IF(data[[#This Row],[DeliveryDateTime]] &lt;= data[[#This Row],[SLADue]], "On Time", "Late")</f>
        <v>Late</v>
      </c>
    </row>
    <row r="449" spans="1:28" x14ac:dyDescent="0.2">
      <c r="A449" t="s">
        <v>862</v>
      </c>
      <c r="B449" t="s">
        <v>19</v>
      </c>
      <c r="C449" t="s">
        <v>79</v>
      </c>
      <c r="D449" t="s">
        <v>80</v>
      </c>
      <c r="E449" s="5">
        <v>32.43</v>
      </c>
      <c r="F449" t="s">
        <v>81</v>
      </c>
      <c r="G449">
        <v>1</v>
      </c>
      <c r="H449" s="1">
        <v>45675</v>
      </c>
      <c r="I449" s="1" t="str">
        <f>TEXT(data[[#This Row],[OrderDate]],"mmm")</f>
        <v>Jan</v>
      </c>
      <c r="J449" s="6">
        <v>0.41041666666666665</v>
      </c>
      <c r="K449" s="6" t="str">
        <f>TEXT(data[[#This Row],[OrderTime]],"h")</f>
        <v>9</v>
      </c>
      <c r="L449" s="1">
        <v>45677</v>
      </c>
      <c r="M449" s="6">
        <v>0.49375000000000002</v>
      </c>
      <c r="N449" t="s">
        <v>131</v>
      </c>
      <c r="O449" t="s">
        <v>563</v>
      </c>
      <c r="P449" t="s">
        <v>133</v>
      </c>
      <c r="Q449" t="s">
        <v>26</v>
      </c>
      <c r="R449" t="s">
        <v>83</v>
      </c>
      <c r="S449" t="s">
        <v>105</v>
      </c>
      <c r="T449" t="s">
        <v>29</v>
      </c>
      <c r="U449" t="s">
        <v>30</v>
      </c>
      <c r="V449" s="5">
        <f>data[[#This Row],[PriceUSD]]*data[[#This Row],[Quantity]]</f>
        <v>32.43</v>
      </c>
      <c r="W449" s="7">
        <f>data[[#This Row],[OrderDate]] + TIME(VALUE(LEFT(data[[#This Row],[OrderTime]],2)), VALUE(RIGHT(data[[#This Row],[OrderTime]],2)), 0)</f>
        <v>45675.046527777777</v>
      </c>
      <c r="X449" s="7">
        <f>_xlfn.MINIFS(data[OrderDateTime], data[CustomerName], data[[#This Row],[CustomerName]])</f>
        <v>45511.007638888892</v>
      </c>
      <c r="Y449" t="str">
        <f>IF(data[[#This Row],[OrderDateTime]]=data[[#This Row],[FirstOrderDateTime]], "New", "Returning")</f>
        <v>Returning</v>
      </c>
      <c r="Z449" s="7">
        <f>data[[#This Row],[DeliveryDate]] + data[[#This Row],[DeliveryTime]]</f>
        <v>45677.493750000001</v>
      </c>
      <c r="AA449" s="7">
        <f>data[[#This Row],[OrderDateTime]] + 1</f>
        <v>45676.046527777777</v>
      </c>
      <c r="AB449" s="7" t="str">
        <f>IF(data[[#This Row],[DeliveryDateTime]] &lt;= data[[#This Row],[SLADue]], "On Time", "Late")</f>
        <v>Late</v>
      </c>
    </row>
    <row r="450" spans="1:28" x14ac:dyDescent="0.2">
      <c r="A450" t="s">
        <v>863</v>
      </c>
      <c r="B450" t="s">
        <v>19</v>
      </c>
      <c r="C450" t="s">
        <v>190</v>
      </c>
      <c r="D450" t="s">
        <v>191</v>
      </c>
      <c r="E450" s="5">
        <v>25.15</v>
      </c>
      <c r="F450" t="s">
        <v>87</v>
      </c>
      <c r="G450">
        <v>5</v>
      </c>
      <c r="H450" s="1">
        <v>45762</v>
      </c>
      <c r="I450" s="1" t="str">
        <f>TEXT(data[[#This Row],[OrderDate]],"mmm")</f>
        <v>Apr</v>
      </c>
      <c r="J450" s="6">
        <v>0.78611111111111109</v>
      </c>
      <c r="K450" s="6" t="str">
        <f>TEXT(data[[#This Row],[OrderTime]],"h")</f>
        <v>18</v>
      </c>
      <c r="L450" s="1">
        <v>45763</v>
      </c>
      <c r="M450" s="6">
        <v>0.78611111111111109</v>
      </c>
      <c r="N450" t="s">
        <v>34</v>
      </c>
      <c r="O450" t="s">
        <v>864</v>
      </c>
      <c r="P450" t="s">
        <v>36</v>
      </c>
      <c r="Q450" t="s">
        <v>53</v>
      </c>
      <c r="R450" t="s">
        <v>192</v>
      </c>
      <c r="S450" t="s">
        <v>28</v>
      </c>
      <c r="T450" t="s">
        <v>38</v>
      </c>
      <c r="U450" t="s">
        <v>30</v>
      </c>
      <c r="V450" s="5">
        <f>data[[#This Row],[PriceUSD]]*data[[#This Row],[Quantity]]</f>
        <v>125.75</v>
      </c>
      <c r="W450" s="7">
        <f>data[[#This Row],[OrderDate]] + TIME(VALUE(LEFT(data[[#This Row],[OrderTime]],2)), VALUE(RIGHT(data[[#This Row],[OrderTime]],2)), 0)</f>
        <v>45762.007638888892</v>
      </c>
      <c r="X450" s="7">
        <f>_xlfn.MINIFS(data[OrderDateTime], data[CustomerName], data[[#This Row],[CustomerName]])</f>
        <v>45509.015277777777</v>
      </c>
      <c r="Y450" t="str">
        <f>IF(data[[#This Row],[OrderDateTime]]=data[[#This Row],[FirstOrderDateTime]], "New", "Returning")</f>
        <v>Returning</v>
      </c>
      <c r="Z450" s="7">
        <f>data[[#This Row],[DeliveryDate]] + data[[#This Row],[DeliveryTime]]</f>
        <v>45763.786111111112</v>
      </c>
      <c r="AA450" s="7">
        <f>data[[#This Row],[OrderDateTime]] + 1</f>
        <v>45763.007638888892</v>
      </c>
      <c r="AB450" s="7" t="str">
        <f>IF(data[[#This Row],[DeliveryDateTime]] &lt;= data[[#This Row],[SLADue]], "On Time", "Late")</f>
        <v>Late</v>
      </c>
    </row>
    <row r="451" spans="1:28" x14ac:dyDescent="0.2">
      <c r="A451" t="s">
        <v>865</v>
      </c>
      <c r="B451" t="s">
        <v>19</v>
      </c>
      <c r="C451" t="s">
        <v>92</v>
      </c>
      <c r="D451" t="s">
        <v>93</v>
      </c>
      <c r="E451" s="5">
        <v>95.36</v>
      </c>
      <c r="F451" t="s">
        <v>94</v>
      </c>
      <c r="G451">
        <v>3</v>
      </c>
      <c r="H451" s="1">
        <v>45778</v>
      </c>
      <c r="I451" s="1" t="str">
        <f>TEXT(data[[#This Row],[OrderDate]],"mmm")</f>
        <v>May</v>
      </c>
      <c r="J451" s="6">
        <v>0.48402777777777778</v>
      </c>
      <c r="K451" s="6" t="str">
        <f>TEXT(data[[#This Row],[OrderTime]],"h")</f>
        <v>11</v>
      </c>
      <c r="L451" s="1">
        <v>45779</v>
      </c>
      <c r="M451" s="6">
        <v>0.73402777777777772</v>
      </c>
      <c r="N451" t="s">
        <v>95</v>
      </c>
      <c r="O451" t="s">
        <v>146</v>
      </c>
      <c r="P451" t="s">
        <v>25</v>
      </c>
      <c r="Q451" t="s">
        <v>53</v>
      </c>
      <c r="R451" t="s">
        <v>66</v>
      </c>
      <c r="S451" t="s">
        <v>28</v>
      </c>
      <c r="T451" t="s">
        <v>29</v>
      </c>
      <c r="U451" t="s">
        <v>67</v>
      </c>
      <c r="V451" s="5">
        <f>data[[#This Row],[PriceUSD]]*data[[#This Row],[Quantity]]</f>
        <v>286.08</v>
      </c>
      <c r="W451" s="7">
        <f>data[[#This Row],[OrderDate]] + TIME(VALUE(LEFT(data[[#This Row],[OrderTime]],2)), VALUE(RIGHT(data[[#This Row],[OrderTime]],2)), 0)</f>
        <v>45778.054166666669</v>
      </c>
      <c r="X451" s="7">
        <f>_xlfn.MINIFS(data[OrderDateTime], data[CustomerName], data[[#This Row],[CustomerName]])</f>
        <v>45514.052083333336</v>
      </c>
      <c r="Y451" t="str">
        <f>IF(data[[#This Row],[OrderDateTime]]=data[[#This Row],[FirstOrderDateTime]], "New", "Returning")</f>
        <v>Returning</v>
      </c>
      <c r="Z451" s="7">
        <f>data[[#This Row],[DeliveryDate]] + data[[#This Row],[DeliveryTime]]</f>
        <v>45779.734027777777</v>
      </c>
      <c r="AA451" s="7">
        <f>data[[#This Row],[OrderDateTime]] + 1</f>
        <v>45779.054166666669</v>
      </c>
      <c r="AB451" s="7" t="str">
        <f>IF(data[[#This Row],[DeliveryDateTime]] &lt;= data[[#This Row],[SLADue]], "On Time", "Late")</f>
        <v>Late</v>
      </c>
    </row>
    <row r="452" spans="1:28" x14ac:dyDescent="0.2">
      <c r="A452" t="s">
        <v>866</v>
      </c>
      <c r="B452" t="s">
        <v>19</v>
      </c>
      <c r="C452" t="s">
        <v>69</v>
      </c>
      <c r="D452" t="s">
        <v>70</v>
      </c>
      <c r="E452" s="5">
        <v>57.37</v>
      </c>
      <c r="F452" t="s">
        <v>71</v>
      </c>
      <c r="G452">
        <v>2</v>
      </c>
      <c r="H452" s="1">
        <v>45546</v>
      </c>
      <c r="I452" s="1" t="str">
        <f>TEXT(data[[#This Row],[OrderDate]],"mmm")</f>
        <v>Sep</v>
      </c>
      <c r="J452" s="6">
        <v>0.54236111111111107</v>
      </c>
      <c r="K452" s="6" t="str">
        <f>TEXT(data[[#This Row],[OrderTime]],"h")</f>
        <v>13</v>
      </c>
      <c r="L452" s="1">
        <v>45546</v>
      </c>
      <c r="M452" s="6">
        <v>0.83402777777777781</v>
      </c>
      <c r="N452" t="s">
        <v>88</v>
      </c>
      <c r="O452" t="s">
        <v>814</v>
      </c>
      <c r="P452" t="s">
        <v>25</v>
      </c>
      <c r="Q452" t="s">
        <v>53</v>
      </c>
      <c r="R452" t="s">
        <v>37</v>
      </c>
      <c r="S452" t="s">
        <v>47</v>
      </c>
      <c r="T452" t="s">
        <v>38</v>
      </c>
      <c r="U452" t="s">
        <v>30</v>
      </c>
      <c r="V452" s="5">
        <f>data[[#This Row],[PriceUSD]]*data[[#This Row],[Quantity]]</f>
        <v>114.74</v>
      </c>
      <c r="W452" s="7">
        <f>data[[#This Row],[OrderDate]] + TIME(VALUE(LEFT(data[[#This Row],[OrderTime]],2)), VALUE(RIGHT(data[[#This Row],[OrderTime]],2)), 0)</f>
        <v>45546.007638888892</v>
      </c>
      <c r="X452" s="7">
        <f>_xlfn.MINIFS(data[OrderDateTime], data[CustomerName], data[[#This Row],[CustomerName]])</f>
        <v>45508.030555555553</v>
      </c>
      <c r="Y452" t="str">
        <f>IF(data[[#This Row],[OrderDateTime]]=data[[#This Row],[FirstOrderDateTime]], "New", "Returning")</f>
        <v>Returning</v>
      </c>
      <c r="Z452" s="7">
        <f>data[[#This Row],[DeliveryDate]] + data[[#This Row],[DeliveryTime]]</f>
        <v>45546.834027777775</v>
      </c>
      <c r="AA452" s="7">
        <f>data[[#This Row],[OrderDateTime]] + 1</f>
        <v>45547.007638888892</v>
      </c>
      <c r="AB452" s="7" t="str">
        <f>IF(data[[#This Row],[DeliveryDateTime]] &lt;= data[[#This Row],[SLADue]], "On Time", "Late")</f>
        <v>On Time</v>
      </c>
    </row>
    <row r="453" spans="1:28" x14ac:dyDescent="0.2">
      <c r="A453" t="s">
        <v>867</v>
      </c>
      <c r="B453" t="s">
        <v>19</v>
      </c>
      <c r="C453" t="s">
        <v>61</v>
      </c>
      <c r="D453" t="s">
        <v>62</v>
      </c>
      <c r="E453" s="5">
        <v>147.72</v>
      </c>
      <c r="F453" t="s">
        <v>94</v>
      </c>
      <c r="G453">
        <v>3</v>
      </c>
      <c r="H453" s="1">
        <v>45579</v>
      </c>
      <c r="I453" s="1" t="str">
        <f>TEXT(data[[#This Row],[OrderDate]],"mmm")</f>
        <v>Oct</v>
      </c>
      <c r="J453" s="6">
        <v>0.41736111111111113</v>
      </c>
      <c r="K453" s="6" t="str">
        <f>TEXT(data[[#This Row],[OrderTime]],"h")</f>
        <v>10</v>
      </c>
      <c r="L453" s="1">
        <v>45579</v>
      </c>
      <c r="M453" s="6">
        <v>0.58402777777777781</v>
      </c>
      <c r="N453" t="s">
        <v>502</v>
      </c>
      <c r="O453" t="s">
        <v>868</v>
      </c>
      <c r="P453" t="s">
        <v>202</v>
      </c>
      <c r="Q453" t="s">
        <v>26</v>
      </c>
      <c r="R453" t="s">
        <v>66</v>
      </c>
      <c r="S453" t="s">
        <v>47</v>
      </c>
      <c r="T453" t="s">
        <v>29</v>
      </c>
      <c r="U453" t="s">
        <v>30</v>
      </c>
      <c r="V453" s="5">
        <f>data[[#This Row],[PriceUSD]]*data[[#This Row],[Quantity]]</f>
        <v>443.15999999999997</v>
      </c>
      <c r="W453" s="7">
        <f>data[[#This Row],[OrderDate]] + TIME(VALUE(LEFT(data[[#This Row],[OrderTime]],2)), VALUE(RIGHT(data[[#This Row],[OrderTime]],2)), 0)</f>
        <v>45579.007638888892</v>
      </c>
      <c r="X453" s="7">
        <f>_xlfn.MINIFS(data[OrderDateTime], data[CustomerName], data[[#This Row],[CustomerName]])</f>
        <v>45551.061805555553</v>
      </c>
      <c r="Y453" t="str">
        <f>IF(data[[#This Row],[OrderDateTime]]=data[[#This Row],[FirstOrderDateTime]], "New", "Returning")</f>
        <v>Returning</v>
      </c>
      <c r="Z453" s="7">
        <f>data[[#This Row],[DeliveryDate]] + data[[#This Row],[DeliveryTime]]</f>
        <v>45579.584027777775</v>
      </c>
      <c r="AA453" s="7">
        <f>data[[#This Row],[OrderDateTime]] + 1</f>
        <v>45580.007638888892</v>
      </c>
      <c r="AB453" s="7" t="str">
        <f>IF(data[[#This Row],[DeliveryDateTime]] &lt;= data[[#This Row],[SLADue]], "On Time", "Late")</f>
        <v>On Time</v>
      </c>
    </row>
    <row r="454" spans="1:28" x14ac:dyDescent="0.2">
      <c r="A454" t="s">
        <v>869</v>
      </c>
      <c r="B454" t="s">
        <v>19</v>
      </c>
      <c r="C454" t="s">
        <v>41</v>
      </c>
      <c r="D454" t="s">
        <v>42</v>
      </c>
      <c r="E454" s="5">
        <v>32.549999999999997</v>
      </c>
      <c r="F454" t="s">
        <v>51</v>
      </c>
      <c r="G454">
        <v>1</v>
      </c>
      <c r="H454" s="1">
        <v>45513</v>
      </c>
      <c r="I454" s="1" t="str">
        <f>TEXT(data[[#This Row],[OrderDate]],"mmm")</f>
        <v>Aug</v>
      </c>
      <c r="J454" s="6">
        <v>0.45624999999999999</v>
      </c>
      <c r="K454" s="6" t="str">
        <f>TEXT(data[[#This Row],[OrderTime]],"h")</f>
        <v>10</v>
      </c>
      <c r="L454" s="1">
        <v>45513</v>
      </c>
      <c r="M454" s="6">
        <v>0.62291666666666667</v>
      </c>
      <c r="N454" t="s">
        <v>388</v>
      </c>
      <c r="O454" t="s">
        <v>414</v>
      </c>
      <c r="P454" t="s">
        <v>245</v>
      </c>
      <c r="Q454" t="s">
        <v>26</v>
      </c>
      <c r="R454" t="s">
        <v>46</v>
      </c>
      <c r="S454" t="s">
        <v>47</v>
      </c>
      <c r="T454" t="s">
        <v>38</v>
      </c>
      <c r="U454" t="s">
        <v>39</v>
      </c>
      <c r="V454" s="5">
        <f>data[[#This Row],[PriceUSD]]*data[[#This Row],[Quantity]]</f>
        <v>32.549999999999997</v>
      </c>
      <c r="W454" s="7">
        <f>data[[#This Row],[OrderDate]] + TIME(VALUE(LEFT(data[[#This Row],[OrderTime]],2)), VALUE(RIGHT(data[[#This Row],[OrderTime]],2)), 0)</f>
        <v>45513.017361111109</v>
      </c>
      <c r="X454" s="7">
        <f>_xlfn.MINIFS(data[OrderDateTime], data[CustomerName], data[[#This Row],[CustomerName]])</f>
        <v>45513.017361111109</v>
      </c>
      <c r="Y454" t="str">
        <f>IF(data[[#This Row],[OrderDateTime]]=data[[#This Row],[FirstOrderDateTime]], "New", "Returning")</f>
        <v>New</v>
      </c>
      <c r="Z454" s="7">
        <f>data[[#This Row],[DeliveryDate]] + data[[#This Row],[DeliveryTime]]</f>
        <v>45513.622916666667</v>
      </c>
      <c r="AA454" s="7">
        <f>data[[#This Row],[OrderDateTime]] + 1</f>
        <v>45514.017361111109</v>
      </c>
      <c r="AB454" s="7" t="str">
        <f>IF(data[[#This Row],[DeliveryDateTime]] &lt;= data[[#This Row],[SLADue]], "On Time", "Late")</f>
        <v>On Time</v>
      </c>
    </row>
    <row r="455" spans="1:28" x14ac:dyDescent="0.2">
      <c r="A455" t="s">
        <v>870</v>
      </c>
      <c r="B455" t="s">
        <v>19</v>
      </c>
      <c r="C455" t="s">
        <v>92</v>
      </c>
      <c r="D455" t="s">
        <v>93</v>
      </c>
      <c r="E455" s="5">
        <v>75.599999999999994</v>
      </c>
      <c r="F455" t="s">
        <v>81</v>
      </c>
      <c r="G455">
        <v>2</v>
      </c>
      <c r="H455" s="1">
        <v>45673</v>
      </c>
      <c r="I455" s="1" t="str">
        <f>TEXT(data[[#This Row],[OrderDate]],"mmm")</f>
        <v>Jan</v>
      </c>
      <c r="J455" s="6">
        <v>0.87083333333333335</v>
      </c>
      <c r="K455" s="6" t="str">
        <f>TEXT(data[[#This Row],[OrderTime]],"h")</f>
        <v>20</v>
      </c>
      <c r="L455" s="1">
        <v>45675</v>
      </c>
      <c r="M455" s="6">
        <v>0.85902777777777772</v>
      </c>
      <c r="N455" t="s">
        <v>238</v>
      </c>
      <c r="O455" t="s">
        <v>871</v>
      </c>
      <c r="P455" t="s">
        <v>36</v>
      </c>
      <c r="Q455" t="s">
        <v>53</v>
      </c>
      <c r="R455" t="s">
        <v>66</v>
      </c>
      <c r="S455" t="s">
        <v>105</v>
      </c>
      <c r="T455" t="s">
        <v>29</v>
      </c>
      <c r="U455" t="s">
        <v>30</v>
      </c>
      <c r="V455" s="5">
        <f>data[[#This Row],[PriceUSD]]*data[[#This Row],[Quantity]]</f>
        <v>151.19999999999999</v>
      </c>
      <c r="W455" s="7">
        <f>data[[#This Row],[OrderDate]] + TIME(VALUE(LEFT(data[[#This Row],[OrderTime]],2)), VALUE(RIGHT(data[[#This Row],[OrderTime]],2)), 0)</f>
        <v>45673.022916666669</v>
      </c>
      <c r="X455" s="7">
        <f>_xlfn.MINIFS(data[OrderDateTime], data[CustomerName], data[[#This Row],[CustomerName]])</f>
        <v>45673.022916666669</v>
      </c>
      <c r="Y455" t="str">
        <f>IF(data[[#This Row],[OrderDateTime]]=data[[#This Row],[FirstOrderDateTime]], "New", "Returning")</f>
        <v>New</v>
      </c>
      <c r="Z455" s="7">
        <f>data[[#This Row],[DeliveryDate]] + data[[#This Row],[DeliveryTime]]</f>
        <v>45675.859027777777</v>
      </c>
      <c r="AA455" s="7">
        <f>data[[#This Row],[OrderDateTime]] + 1</f>
        <v>45674.022916666669</v>
      </c>
      <c r="AB455" s="7" t="str">
        <f>IF(data[[#This Row],[DeliveryDateTime]] &lt;= data[[#This Row],[SLADue]], "On Time", "Late")</f>
        <v>Late</v>
      </c>
    </row>
    <row r="456" spans="1:28" x14ac:dyDescent="0.2">
      <c r="A456" t="s">
        <v>872</v>
      </c>
      <c r="B456" t="s">
        <v>19</v>
      </c>
      <c r="C456" t="s">
        <v>49</v>
      </c>
      <c r="D456" t="s">
        <v>50</v>
      </c>
      <c r="E456" s="5">
        <v>32.22</v>
      </c>
      <c r="F456" t="s">
        <v>74</v>
      </c>
      <c r="G456">
        <v>1</v>
      </c>
      <c r="H456" s="1">
        <v>45628</v>
      </c>
      <c r="I456" s="1" t="str">
        <f>TEXT(data[[#This Row],[OrderDate]],"mmm")</f>
        <v>Dec</v>
      </c>
      <c r="J456" s="6">
        <v>0.63680555555555551</v>
      </c>
      <c r="K456" s="6" t="str">
        <f>TEXT(data[[#This Row],[OrderTime]],"h")</f>
        <v>15</v>
      </c>
      <c r="L456" s="1">
        <v>45629</v>
      </c>
      <c r="M456" s="6">
        <v>0.84513888888888888</v>
      </c>
      <c r="N456" t="s">
        <v>208</v>
      </c>
      <c r="O456" t="s">
        <v>873</v>
      </c>
      <c r="P456" t="s">
        <v>202</v>
      </c>
      <c r="Q456" t="s">
        <v>26</v>
      </c>
      <c r="R456" t="s">
        <v>54</v>
      </c>
      <c r="S456" t="s">
        <v>28</v>
      </c>
      <c r="T456" t="s">
        <v>38</v>
      </c>
      <c r="U456" t="s">
        <v>30</v>
      </c>
      <c r="V456" s="5">
        <f>data[[#This Row],[PriceUSD]]*data[[#This Row],[Quantity]]</f>
        <v>32.22</v>
      </c>
      <c r="W456" s="7">
        <f>data[[#This Row],[OrderDate]] + TIME(VALUE(LEFT(data[[#This Row],[OrderTime]],2)), VALUE(RIGHT(data[[#This Row],[OrderTime]],2)), 0)</f>
        <v>45628.038888888892</v>
      </c>
      <c r="X456" s="7">
        <f>_xlfn.MINIFS(data[OrderDateTime], data[CustomerName], data[[#This Row],[CustomerName]])</f>
        <v>45523.022916666669</v>
      </c>
      <c r="Y456" t="str">
        <f>IF(data[[#This Row],[OrderDateTime]]=data[[#This Row],[FirstOrderDateTime]], "New", "Returning")</f>
        <v>Returning</v>
      </c>
      <c r="Z456" s="7">
        <f>data[[#This Row],[DeliveryDate]] + data[[#This Row],[DeliveryTime]]</f>
        <v>45629.845138888886</v>
      </c>
      <c r="AA456" s="7">
        <f>data[[#This Row],[OrderDateTime]] + 1</f>
        <v>45629.038888888892</v>
      </c>
      <c r="AB456" s="7" t="str">
        <f>IF(data[[#This Row],[DeliveryDateTime]] &lt;= data[[#This Row],[SLADue]], "On Time", "Late")</f>
        <v>Late</v>
      </c>
    </row>
    <row r="457" spans="1:28" x14ac:dyDescent="0.2">
      <c r="A457" t="s">
        <v>874</v>
      </c>
      <c r="B457" t="s">
        <v>19</v>
      </c>
      <c r="C457" t="s">
        <v>49</v>
      </c>
      <c r="D457" t="s">
        <v>50</v>
      </c>
      <c r="E457" s="5">
        <v>34.58</v>
      </c>
      <c r="F457" t="s">
        <v>74</v>
      </c>
      <c r="G457">
        <v>3</v>
      </c>
      <c r="H457" s="1">
        <v>45595</v>
      </c>
      <c r="I457" s="1" t="str">
        <f>TEXT(data[[#This Row],[OrderDate]],"mmm")</f>
        <v>Oct</v>
      </c>
      <c r="J457" s="6">
        <v>0.60902777777777772</v>
      </c>
      <c r="K457" s="6" t="str">
        <f>TEXT(data[[#This Row],[OrderTime]],"h")</f>
        <v>14</v>
      </c>
      <c r="L457" s="1">
        <v>45595</v>
      </c>
      <c r="M457" s="6">
        <v>0.85902777777777772</v>
      </c>
      <c r="N457" t="s">
        <v>233</v>
      </c>
      <c r="O457" t="s">
        <v>875</v>
      </c>
      <c r="P457" t="s">
        <v>234</v>
      </c>
      <c r="Q457" t="s">
        <v>53</v>
      </c>
      <c r="R457" t="s">
        <v>54</v>
      </c>
      <c r="S457" t="s">
        <v>47</v>
      </c>
      <c r="T457" t="s">
        <v>59</v>
      </c>
      <c r="U457" t="s">
        <v>39</v>
      </c>
      <c r="V457" s="5">
        <f>data[[#This Row],[PriceUSD]]*data[[#This Row],[Quantity]]</f>
        <v>103.74</v>
      </c>
      <c r="W457" s="7">
        <f>data[[#This Row],[OrderDate]] + TIME(VALUE(LEFT(data[[#This Row],[OrderTime]],2)), VALUE(RIGHT(data[[#This Row],[OrderTime]],2)), 0)</f>
        <v>45595.054166666669</v>
      </c>
      <c r="X457" s="7">
        <f>_xlfn.MINIFS(data[OrderDateTime], data[CustomerName], data[[#This Row],[CustomerName]])</f>
        <v>45516.030555555553</v>
      </c>
      <c r="Y457" t="str">
        <f>IF(data[[#This Row],[OrderDateTime]]=data[[#This Row],[FirstOrderDateTime]], "New", "Returning")</f>
        <v>Returning</v>
      </c>
      <c r="Z457" s="7">
        <f>data[[#This Row],[DeliveryDate]] + data[[#This Row],[DeliveryTime]]</f>
        <v>45595.859027777777</v>
      </c>
      <c r="AA457" s="7">
        <f>data[[#This Row],[OrderDateTime]] + 1</f>
        <v>45596.054166666669</v>
      </c>
      <c r="AB457" s="7" t="str">
        <f>IF(data[[#This Row],[DeliveryDateTime]] &lt;= data[[#This Row],[SLADue]], "On Time", "Late")</f>
        <v>On Time</v>
      </c>
    </row>
    <row r="458" spans="1:28" x14ac:dyDescent="0.2">
      <c r="A458" t="s">
        <v>876</v>
      </c>
      <c r="B458" t="s">
        <v>19</v>
      </c>
      <c r="C458" t="s">
        <v>69</v>
      </c>
      <c r="D458" t="s">
        <v>70</v>
      </c>
      <c r="E458" s="5">
        <v>48.85</v>
      </c>
      <c r="F458" t="s">
        <v>56</v>
      </c>
      <c r="G458">
        <v>2</v>
      </c>
      <c r="H458" s="1">
        <v>45615</v>
      </c>
      <c r="I458" s="1" t="str">
        <f>TEXT(data[[#This Row],[OrderDate]],"mmm")</f>
        <v>Nov</v>
      </c>
      <c r="J458" s="6">
        <v>0.71180555555555558</v>
      </c>
      <c r="K458" s="6" t="str">
        <f>TEXT(data[[#This Row],[OrderTime]],"h")</f>
        <v>17</v>
      </c>
      <c r="L458" s="1">
        <v>45616</v>
      </c>
      <c r="M458" s="6">
        <v>0.71180555555555558</v>
      </c>
      <c r="N458" t="s">
        <v>64</v>
      </c>
      <c r="O458" t="s">
        <v>877</v>
      </c>
      <c r="P458" t="s">
        <v>25</v>
      </c>
      <c r="Q458" t="s">
        <v>26</v>
      </c>
      <c r="R458" t="s">
        <v>37</v>
      </c>
      <c r="S458" t="s">
        <v>28</v>
      </c>
      <c r="T458" t="s">
        <v>29</v>
      </c>
      <c r="U458" t="s">
        <v>67</v>
      </c>
      <c r="V458" s="5">
        <f>data[[#This Row],[PriceUSD]]*data[[#This Row],[Quantity]]</f>
        <v>97.7</v>
      </c>
      <c r="W458" s="7">
        <f>data[[#This Row],[OrderDate]] + TIME(VALUE(LEFT(data[[#This Row],[OrderTime]],2)), VALUE(RIGHT(data[[#This Row],[OrderTime]],2)), 0)</f>
        <v>45615.038888888892</v>
      </c>
      <c r="X458" s="7">
        <f>_xlfn.MINIFS(data[OrderDateTime], data[CustomerName], data[[#This Row],[CustomerName]])</f>
        <v>45531.061805555553</v>
      </c>
      <c r="Y458" t="str">
        <f>IF(data[[#This Row],[OrderDateTime]]=data[[#This Row],[FirstOrderDateTime]], "New", "Returning")</f>
        <v>Returning</v>
      </c>
      <c r="Z458" s="7">
        <f>data[[#This Row],[DeliveryDate]] + data[[#This Row],[DeliveryTime]]</f>
        <v>45616.711805555555</v>
      </c>
      <c r="AA458" s="7">
        <f>data[[#This Row],[OrderDateTime]] + 1</f>
        <v>45616.038888888892</v>
      </c>
      <c r="AB458" s="7" t="str">
        <f>IF(data[[#This Row],[DeliveryDateTime]] &lt;= data[[#This Row],[SLADue]], "On Time", "Late")</f>
        <v>Late</v>
      </c>
    </row>
    <row r="459" spans="1:28" x14ac:dyDescent="0.2">
      <c r="A459" t="s">
        <v>878</v>
      </c>
      <c r="B459" t="s">
        <v>19</v>
      </c>
      <c r="C459" t="s">
        <v>69</v>
      </c>
      <c r="D459" t="s">
        <v>70</v>
      </c>
      <c r="E459" s="5">
        <v>57.48</v>
      </c>
      <c r="F459" t="s">
        <v>56</v>
      </c>
      <c r="G459">
        <v>1</v>
      </c>
      <c r="H459" s="1">
        <v>45644</v>
      </c>
      <c r="I459" s="1" t="str">
        <f>TEXT(data[[#This Row],[OrderDate]],"mmm")</f>
        <v>Dec</v>
      </c>
      <c r="J459" s="6">
        <v>0.84861111111111109</v>
      </c>
      <c r="K459" s="6" t="str">
        <f>TEXT(data[[#This Row],[OrderTime]],"h")</f>
        <v>20</v>
      </c>
      <c r="L459" s="1">
        <v>45645</v>
      </c>
      <c r="M459" s="6">
        <v>0.84861111111111109</v>
      </c>
      <c r="N459" t="s">
        <v>163</v>
      </c>
      <c r="O459" t="s">
        <v>879</v>
      </c>
      <c r="P459" t="s">
        <v>77</v>
      </c>
      <c r="Q459" t="s">
        <v>53</v>
      </c>
      <c r="R459" t="s">
        <v>37</v>
      </c>
      <c r="S459" t="s">
        <v>28</v>
      </c>
      <c r="T459" t="s">
        <v>29</v>
      </c>
      <c r="U459" t="s">
        <v>67</v>
      </c>
      <c r="V459" s="5">
        <f>data[[#This Row],[PriceUSD]]*data[[#This Row],[Quantity]]</f>
        <v>57.48</v>
      </c>
      <c r="W459" s="7">
        <f>data[[#This Row],[OrderDate]] + TIME(VALUE(LEFT(data[[#This Row],[OrderTime]],2)), VALUE(RIGHT(data[[#This Row],[OrderTime]],2)), 0)</f>
        <v>45644.007638888892</v>
      </c>
      <c r="X459" s="7">
        <f>_xlfn.MINIFS(data[OrderDateTime], data[CustomerName], data[[#This Row],[CustomerName]])</f>
        <v>45523.007638888892</v>
      </c>
      <c r="Y459" t="str">
        <f>IF(data[[#This Row],[OrderDateTime]]=data[[#This Row],[FirstOrderDateTime]], "New", "Returning")</f>
        <v>Returning</v>
      </c>
      <c r="Z459" s="7">
        <f>data[[#This Row],[DeliveryDate]] + data[[#This Row],[DeliveryTime]]</f>
        <v>45645.848611111112</v>
      </c>
      <c r="AA459" s="7">
        <f>data[[#This Row],[OrderDateTime]] + 1</f>
        <v>45645.007638888892</v>
      </c>
      <c r="AB459" s="7" t="str">
        <f>IF(data[[#This Row],[DeliveryDateTime]] &lt;= data[[#This Row],[SLADue]], "On Time", "Late")</f>
        <v>Late</v>
      </c>
    </row>
    <row r="460" spans="1:28" x14ac:dyDescent="0.2">
      <c r="A460" t="s">
        <v>880</v>
      </c>
      <c r="B460" t="s">
        <v>19</v>
      </c>
      <c r="C460" t="s">
        <v>92</v>
      </c>
      <c r="D460" t="s">
        <v>93</v>
      </c>
      <c r="E460" s="5">
        <v>81.69</v>
      </c>
      <c r="F460" t="s">
        <v>94</v>
      </c>
      <c r="G460">
        <v>3</v>
      </c>
      <c r="H460" s="1">
        <v>45810</v>
      </c>
      <c r="I460" s="1" t="str">
        <f>TEXT(data[[#This Row],[OrderDate]],"mmm")</f>
        <v>Jun</v>
      </c>
      <c r="J460" s="6">
        <v>0.50138888888888888</v>
      </c>
      <c r="K460" s="6" t="str">
        <f>TEXT(data[[#This Row],[OrderTime]],"h")</f>
        <v>12</v>
      </c>
      <c r="L460" s="1">
        <v>45811</v>
      </c>
      <c r="M460" s="6">
        <v>0.70972222222222225</v>
      </c>
      <c r="N460" t="s">
        <v>64</v>
      </c>
      <c r="O460" t="s">
        <v>881</v>
      </c>
      <c r="P460" t="s">
        <v>25</v>
      </c>
      <c r="Q460" t="s">
        <v>53</v>
      </c>
      <c r="R460" t="s">
        <v>66</v>
      </c>
      <c r="S460" t="s">
        <v>28</v>
      </c>
      <c r="T460" t="s">
        <v>136</v>
      </c>
      <c r="U460" t="s">
        <v>67</v>
      </c>
      <c r="V460" s="5">
        <f>data[[#This Row],[PriceUSD]]*data[[#This Row],[Quantity]]</f>
        <v>245.07</v>
      </c>
      <c r="W460" s="7">
        <f>data[[#This Row],[OrderDate]] + TIME(VALUE(LEFT(data[[#This Row],[OrderTime]],2)), VALUE(RIGHT(data[[#This Row],[OrderTime]],2)), 0)</f>
        <v>45810.061805555553</v>
      </c>
      <c r="X460" s="7">
        <f>_xlfn.MINIFS(data[OrderDateTime], data[CustomerName], data[[#This Row],[CustomerName]])</f>
        <v>45612.022916666669</v>
      </c>
      <c r="Y460" t="str">
        <f>IF(data[[#This Row],[OrderDateTime]]=data[[#This Row],[FirstOrderDateTime]], "New", "Returning")</f>
        <v>Returning</v>
      </c>
      <c r="Z460" s="7">
        <f>data[[#This Row],[DeliveryDate]] + data[[#This Row],[DeliveryTime]]</f>
        <v>45811.709722222222</v>
      </c>
      <c r="AA460" s="7">
        <f>data[[#This Row],[OrderDateTime]] + 1</f>
        <v>45811.061805555553</v>
      </c>
      <c r="AB460" s="7" t="str">
        <f>IF(data[[#This Row],[DeliveryDateTime]] &lt;= data[[#This Row],[SLADue]], "On Time", "Late")</f>
        <v>Late</v>
      </c>
    </row>
    <row r="461" spans="1:28" x14ac:dyDescent="0.2">
      <c r="A461" t="s">
        <v>882</v>
      </c>
      <c r="B461" t="s">
        <v>19</v>
      </c>
      <c r="C461" t="s">
        <v>69</v>
      </c>
      <c r="D461" t="s">
        <v>70</v>
      </c>
      <c r="E461" s="5">
        <v>52.39</v>
      </c>
      <c r="F461" t="s">
        <v>74</v>
      </c>
      <c r="G461">
        <v>1</v>
      </c>
      <c r="H461" s="1">
        <v>45808</v>
      </c>
      <c r="I461" s="1" t="str">
        <f>TEXT(data[[#This Row],[OrderDate]],"mmm")</f>
        <v>May</v>
      </c>
      <c r="J461" s="6">
        <v>0.70138888888888884</v>
      </c>
      <c r="K461" s="6" t="str">
        <f>TEXT(data[[#This Row],[OrderTime]],"h")</f>
        <v>16</v>
      </c>
      <c r="L461" s="1">
        <v>45809</v>
      </c>
      <c r="M461" s="6">
        <v>0.74305555555555558</v>
      </c>
      <c r="N461" t="s">
        <v>98</v>
      </c>
      <c r="O461" t="s">
        <v>425</v>
      </c>
      <c r="P461" t="s">
        <v>77</v>
      </c>
      <c r="Q461" t="s">
        <v>53</v>
      </c>
      <c r="R461" t="s">
        <v>37</v>
      </c>
      <c r="S461" t="s">
        <v>28</v>
      </c>
      <c r="T461" t="s">
        <v>106</v>
      </c>
      <c r="U461" t="s">
        <v>39</v>
      </c>
      <c r="V461" s="5">
        <f>data[[#This Row],[PriceUSD]]*data[[#This Row],[Quantity]]</f>
        <v>52.39</v>
      </c>
      <c r="W461" s="7">
        <f>data[[#This Row],[OrderDate]] + TIME(VALUE(LEFT(data[[#This Row],[OrderTime]],2)), VALUE(RIGHT(data[[#This Row],[OrderTime]],2)), 0)</f>
        <v>45808.061805555553</v>
      </c>
      <c r="X461" s="7">
        <f>_xlfn.MINIFS(data[OrderDateTime], data[CustomerName], data[[#This Row],[CustomerName]])</f>
        <v>45595.038888888892</v>
      </c>
      <c r="Y461" t="str">
        <f>IF(data[[#This Row],[OrderDateTime]]=data[[#This Row],[FirstOrderDateTime]], "New", "Returning")</f>
        <v>Returning</v>
      </c>
      <c r="Z461" s="7">
        <f>data[[#This Row],[DeliveryDate]] + data[[#This Row],[DeliveryTime]]</f>
        <v>45809.743055555555</v>
      </c>
      <c r="AA461" s="7">
        <f>data[[#This Row],[OrderDateTime]] + 1</f>
        <v>45809.061805555553</v>
      </c>
      <c r="AB461" s="7" t="str">
        <f>IF(data[[#This Row],[DeliveryDateTime]] &lt;= data[[#This Row],[SLADue]], "On Time", "Late")</f>
        <v>Late</v>
      </c>
    </row>
    <row r="462" spans="1:28" x14ac:dyDescent="0.2">
      <c r="A462" t="s">
        <v>883</v>
      </c>
      <c r="B462" t="s">
        <v>19</v>
      </c>
      <c r="C462" t="s">
        <v>49</v>
      </c>
      <c r="D462" t="s">
        <v>50</v>
      </c>
      <c r="E462" s="5">
        <v>27.93</v>
      </c>
      <c r="F462" t="s">
        <v>51</v>
      </c>
      <c r="G462">
        <v>1</v>
      </c>
      <c r="H462" s="1">
        <v>45698</v>
      </c>
      <c r="I462" s="1" t="str">
        <f>TEXT(data[[#This Row],[OrderDate]],"mmm")</f>
        <v>Feb</v>
      </c>
      <c r="J462" s="6">
        <v>0.75416666666666665</v>
      </c>
      <c r="K462" s="6" t="str">
        <f>TEXT(data[[#This Row],[OrderTime]],"h")</f>
        <v>18</v>
      </c>
      <c r="L462" s="1">
        <v>45699</v>
      </c>
      <c r="M462" s="6">
        <v>0.79583333333333328</v>
      </c>
      <c r="N462" t="s">
        <v>64</v>
      </c>
      <c r="O462" t="s">
        <v>450</v>
      </c>
      <c r="P462" t="s">
        <v>25</v>
      </c>
      <c r="Q462" t="s">
        <v>53</v>
      </c>
      <c r="R462" t="s">
        <v>54</v>
      </c>
      <c r="S462" t="s">
        <v>28</v>
      </c>
      <c r="T462" t="s">
        <v>29</v>
      </c>
      <c r="U462" t="s">
        <v>30</v>
      </c>
      <c r="V462" s="5">
        <f>data[[#This Row],[PriceUSD]]*data[[#This Row],[Quantity]]</f>
        <v>27.93</v>
      </c>
      <c r="W462" s="7">
        <f>data[[#This Row],[OrderDate]] + TIME(VALUE(LEFT(data[[#This Row],[OrderTime]],2)), VALUE(RIGHT(data[[#This Row],[OrderTime]],2)), 0)</f>
        <v>45698.046527777777</v>
      </c>
      <c r="X462" s="7">
        <f>_xlfn.MINIFS(data[OrderDateTime], data[CustomerName], data[[#This Row],[CustomerName]])</f>
        <v>45556.046527777777</v>
      </c>
      <c r="Y462" t="str">
        <f>IF(data[[#This Row],[OrderDateTime]]=data[[#This Row],[FirstOrderDateTime]], "New", "Returning")</f>
        <v>Returning</v>
      </c>
      <c r="Z462" s="7">
        <f>data[[#This Row],[DeliveryDate]] + data[[#This Row],[DeliveryTime]]</f>
        <v>45699.79583333333</v>
      </c>
      <c r="AA462" s="7">
        <f>data[[#This Row],[OrderDateTime]] + 1</f>
        <v>45699.046527777777</v>
      </c>
      <c r="AB462" s="7" t="str">
        <f>IF(data[[#This Row],[DeliveryDateTime]] &lt;= data[[#This Row],[SLADue]], "On Time", "Late")</f>
        <v>Late</v>
      </c>
    </row>
    <row r="463" spans="1:28" x14ac:dyDescent="0.2">
      <c r="A463" t="s">
        <v>884</v>
      </c>
      <c r="B463" t="s">
        <v>19</v>
      </c>
      <c r="C463" t="s">
        <v>117</v>
      </c>
      <c r="D463" t="s">
        <v>118</v>
      </c>
      <c r="E463" s="5">
        <v>70.010000000000005</v>
      </c>
      <c r="F463" t="s">
        <v>94</v>
      </c>
      <c r="G463">
        <v>3</v>
      </c>
      <c r="H463" s="1">
        <v>45571</v>
      </c>
      <c r="I463" s="1" t="str">
        <f>TEXT(data[[#This Row],[OrderDate]],"mmm")</f>
        <v>Oct</v>
      </c>
      <c r="J463" s="6">
        <v>0.39097222222222222</v>
      </c>
      <c r="K463" s="6" t="str">
        <f>TEXT(data[[#This Row],[OrderTime]],"h")</f>
        <v>9</v>
      </c>
      <c r="L463" s="1">
        <v>45572</v>
      </c>
      <c r="M463" s="6">
        <v>0.51597222222222228</v>
      </c>
      <c r="N463" t="s">
        <v>148</v>
      </c>
      <c r="O463" t="s">
        <v>140</v>
      </c>
      <c r="P463" t="s">
        <v>25</v>
      </c>
      <c r="Q463" t="s">
        <v>26</v>
      </c>
      <c r="R463" t="s">
        <v>66</v>
      </c>
      <c r="S463" t="s">
        <v>28</v>
      </c>
      <c r="T463" t="s">
        <v>29</v>
      </c>
      <c r="U463" t="s">
        <v>30</v>
      </c>
      <c r="V463" s="5">
        <f>data[[#This Row],[PriceUSD]]*data[[#This Row],[Quantity]]</f>
        <v>210.03000000000003</v>
      </c>
      <c r="W463" s="7">
        <f>data[[#This Row],[OrderDate]] + TIME(VALUE(LEFT(data[[#This Row],[OrderTime]],2)), VALUE(RIGHT(data[[#This Row],[OrderTime]],2)), 0)</f>
        <v>45571.015277777777</v>
      </c>
      <c r="X463" s="7">
        <f>_xlfn.MINIFS(data[OrderDateTime], data[CustomerName], data[[#This Row],[CustomerName]])</f>
        <v>45545.046527777777</v>
      </c>
      <c r="Y463" t="str">
        <f>IF(data[[#This Row],[OrderDateTime]]=data[[#This Row],[FirstOrderDateTime]], "New", "Returning")</f>
        <v>Returning</v>
      </c>
      <c r="Z463" s="7">
        <f>data[[#This Row],[DeliveryDate]] + data[[#This Row],[DeliveryTime]]</f>
        <v>45572.515972222223</v>
      </c>
      <c r="AA463" s="7">
        <f>data[[#This Row],[OrderDateTime]] + 1</f>
        <v>45572.015277777777</v>
      </c>
      <c r="AB463" s="7" t="str">
        <f>IF(data[[#This Row],[DeliveryDateTime]] &lt;= data[[#This Row],[SLADue]], "On Time", "Late")</f>
        <v>Late</v>
      </c>
    </row>
    <row r="464" spans="1:28" x14ac:dyDescent="0.2">
      <c r="A464" t="s">
        <v>885</v>
      </c>
      <c r="B464" t="s">
        <v>19</v>
      </c>
      <c r="C464" t="s">
        <v>290</v>
      </c>
      <c r="D464" t="s">
        <v>291</v>
      </c>
      <c r="E464" s="5">
        <v>66.41</v>
      </c>
      <c r="F464" t="s">
        <v>22</v>
      </c>
      <c r="G464">
        <v>1</v>
      </c>
      <c r="H464" s="1">
        <v>45836</v>
      </c>
      <c r="I464" s="1" t="str">
        <f>TEXT(data[[#This Row],[OrderDate]],"mmm")</f>
        <v>Jun</v>
      </c>
      <c r="J464" s="6">
        <v>0.61319444444444449</v>
      </c>
      <c r="K464" s="6" t="str">
        <f>TEXT(data[[#This Row],[OrderTime]],"h")</f>
        <v>14</v>
      </c>
      <c r="L464" s="1">
        <v>45836</v>
      </c>
      <c r="M464" s="6">
        <v>0.73819444444444449</v>
      </c>
      <c r="N464" t="s">
        <v>120</v>
      </c>
      <c r="O464" t="s">
        <v>416</v>
      </c>
      <c r="P464" t="s">
        <v>25</v>
      </c>
      <c r="Q464" t="s">
        <v>26</v>
      </c>
      <c r="R464" t="s">
        <v>294</v>
      </c>
      <c r="S464" t="s">
        <v>47</v>
      </c>
      <c r="T464" t="s">
        <v>136</v>
      </c>
      <c r="U464" t="s">
        <v>39</v>
      </c>
      <c r="V464" s="5">
        <f>data[[#This Row],[PriceUSD]]*data[[#This Row],[Quantity]]</f>
        <v>66.41</v>
      </c>
      <c r="W464" s="7">
        <f>data[[#This Row],[OrderDate]] + TIME(VALUE(LEFT(data[[#This Row],[OrderTime]],2)), VALUE(RIGHT(data[[#This Row],[OrderTime]],2)), 0)</f>
        <v>45836.030555555553</v>
      </c>
      <c r="X464" s="7">
        <f>_xlfn.MINIFS(data[OrderDateTime], data[CustomerName], data[[#This Row],[CustomerName]])</f>
        <v>45519.007638888892</v>
      </c>
      <c r="Y464" t="str">
        <f>IF(data[[#This Row],[OrderDateTime]]=data[[#This Row],[FirstOrderDateTime]], "New", "Returning")</f>
        <v>Returning</v>
      </c>
      <c r="Z464" s="7">
        <f>data[[#This Row],[DeliveryDate]] + data[[#This Row],[DeliveryTime]]</f>
        <v>45836.738194444442</v>
      </c>
      <c r="AA464" s="7">
        <f>data[[#This Row],[OrderDateTime]] + 1</f>
        <v>45837.030555555553</v>
      </c>
      <c r="AB464" s="7" t="str">
        <f>IF(data[[#This Row],[DeliveryDateTime]] &lt;= data[[#This Row],[SLADue]], "On Time", "Late")</f>
        <v>On Time</v>
      </c>
    </row>
    <row r="465" spans="1:28" x14ac:dyDescent="0.2">
      <c r="A465" t="s">
        <v>886</v>
      </c>
      <c r="B465" t="s">
        <v>19</v>
      </c>
      <c r="C465" t="s">
        <v>110</v>
      </c>
      <c r="D465" t="s">
        <v>111</v>
      </c>
      <c r="E465" s="5">
        <v>11.95</v>
      </c>
      <c r="F465" t="s">
        <v>71</v>
      </c>
      <c r="G465">
        <v>2</v>
      </c>
      <c r="H465" s="1">
        <v>45754</v>
      </c>
      <c r="I465" s="1" t="str">
        <f>TEXT(data[[#This Row],[OrderDate]],"mmm")</f>
        <v>Apr</v>
      </c>
      <c r="J465" s="6">
        <v>0.48333333333333334</v>
      </c>
      <c r="K465" s="6" t="str">
        <f>TEXT(data[[#This Row],[OrderTime]],"h")</f>
        <v>11</v>
      </c>
      <c r="L465" s="1">
        <v>45756</v>
      </c>
      <c r="M465" s="6">
        <v>0.60833333333333328</v>
      </c>
      <c r="N465" t="s">
        <v>131</v>
      </c>
      <c r="O465" t="s">
        <v>277</v>
      </c>
      <c r="P465" t="s">
        <v>133</v>
      </c>
      <c r="Q465" t="s">
        <v>53</v>
      </c>
      <c r="R465" t="s">
        <v>114</v>
      </c>
      <c r="S465" t="s">
        <v>105</v>
      </c>
      <c r="T465" t="s">
        <v>38</v>
      </c>
      <c r="U465" t="s">
        <v>30</v>
      </c>
      <c r="V465" s="5">
        <f>data[[#This Row],[PriceUSD]]*data[[#This Row],[Quantity]]</f>
        <v>23.9</v>
      </c>
      <c r="W465" s="7">
        <f>data[[#This Row],[OrderDate]] + TIME(VALUE(LEFT(data[[#This Row],[OrderTime]],2)), VALUE(RIGHT(data[[#This Row],[OrderTime]],2)), 0)</f>
        <v>45754.022916666669</v>
      </c>
      <c r="X465" s="7">
        <f>_xlfn.MINIFS(data[OrderDateTime], data[CustomerName], data[[#This Row],[CustomerName]])</f>
        <v>45588.061805555553</v>
      </c>
      <c r="Y465" t="str">
        <f>IF(data[[#This Row],[OrderDateTime]]=data[[#This Row],[FirstOrderDateTime]], "New", "Returning")</f>
        <v>Returning</v>
      </c>
      <c r="Z465" s="7">
        <f>data[[#This Row],[DeliveryDate]] + data[[#This Row],[DeliveryTime]]</f>
        <v>45756.60833333333</v>
      </c>
      <c r="AA465" s="7">
        <f>data[[#This Row],[OrderDateTime]] + 1</f>
        <v>45755.022916666669</v>
      </c>
      <c r="AB465" s="7" t="str">
        <f>IF(data[[#This Row],[DeliveryDateTime]] &lt;= data[[#This Row],[SLADue]], "On Time", "Late")</f>
        <v>Late</v>
      </c>
    </row>
    <row r="466" spans="1:28" x14ac:dyDescent="0.2">
      <c r="A466" t="s">
        <v>887</v>
      </c>
      <c r="B466" t="s">
        <v>19</v>
      </c>
      <c r="C466" t="s">
        <v>117</v>
      </c>
      <c r="D466" t="s">
        <v>118</v>
      </c>
      <c r="E466" s="5">
        <v>69.55</v>
      </c>
      <c r="F466" t="s">
        <v>94</v>
      </c>
      <c r="G466">
        <v>3</v>
      </c>
      <c r="H466" s="1">
        <v>45710</v>
      </c>
      <c r="I466" s="1" t="str">
        <f>TEXT(data[[#This Row],[OrderDate]],"mmm")</f>
        <v>Feb</v>
      </c>
      <c r="J466" s="6">
        <v>0.67291666666666672</v>
      </c>
      <c r="K466" s="6" t="str">
        <f>TEXT(data[[#This Row],[OrderTime]],"h")</f>
        <v>16</v>
      </c>
      <c r="L466" s="1">
        <v>45711</v>
      </c>
      <c r="M466" s="6">
        <v>0.83958333333333335</v>
      </c>
      <c r="N466" t="s">
        <v>238</v>
      </c>
      <c r="O466" t="s">
        <v>888</v>
      </c>
      <c r="P466" t="s">
        <v>36</v>
      </c>
      <c r="Q466" t="s">
        <v>53</v>
      </c>
      <c r="R466" t="s">
        <v>66</v>
      </c>
      <c r="S466" t="s">
        <v>28</v>
      </c>
      <c r="T466" t="s">
        <v>59</v>
      </c>
      <c r="U466" t="s">
        <v>30</v>
      </c>
      <c r="V466" s="5">
        <f>data[[#This Row],[PriceUSD]]*data[[#This Row],[Quantity]]</f>
        <v>208.64999999999998</v>
      </c>
      <c r="W466" s="7">
        <f>data[[#This Row],[OrderDate]] + TIME(VALUE(LEFT(data[[#This Row],[OrderTime]],2)), VALUE(RIGHT(data[[#This Row],[OrderTime]],2)), 0)</f>
        <v>45710.046527777777</v>
      </c>
      <c r="X466" s="7">
        <f>_xlfn.MINIFS(data[OrderDateTime], data[CustomerName], data[[#This Row],[CustomerName]])</f>
        <v>45530.007638888892</v>
      </c>
      <c r="Y466" t="str">
        <f>IF(data[[#This Row],[OrderDateTime]]=data[[#This Row],[FirstOrderDateTime]], "New", "Returning")</f>
        <v>Returning</v>
      </c>
      <c r="Z466" s="7">
        <f>data[[#This Row],[DeliveryDate]] + data[[#This Row],[DeliveryTime]]</f>
        <v>45711.839583333334</v>
      </c>
      <c r="AA466" s="7">
        <f>data[[#This Row],[OrderDateTime]] + 1</f>
        <v>45711.046527777777</v>
      </c>
      <c r="AB466" s="7" t="str">
        <f>IF(data[[#This Row],[DeliveryDateTime]] &lt;= data[[#This Row],[SLADue]], "On Time", "Late")</f>
        <v>Late</v>
      </c>
    </row>
    <row r="467" spans="1:28" x14ac:dyDescent="0.2">
      <c r="A467" t="s">
        <v>889</v>
      </c>
      <c r="B467" t="s">
        <v>19</v>
      </c>
      <c r="C467" t="s">
        <v>61</v>
      </c>
      <c r="D467" t="s">
        <v>62</v>
      </c>
      <c r="E467" s="5">
        <v>159.06</v>
      </c>
      <c r="F467" t="s">
        <v>94</v>
      </c>
      <c r="G467">
        <v>3</v>
      </c>
      <c r="H467" s="1">
        <v>45714</v>
      </c>
      <c r="I467" s="1" t="str">
        <f>TEXT(data[[#This Row],[OrderDate]],"mmm")</f>
        <v>Feb</v>
      </c>
      <c r="J467" s="6">
        <v>0.49027777777777776</v>
      </c>
      <c r="K467" s="6" t="str">
        <f>TEXT(data[[#This Row],[OrderTime]],"h")</f>
        <v>11</v>
      </c>
      <c r="L467" s="1">
        <v>45714</v>
      </c>
      <c r="M467" s="6">
        <v>0.78194444444444444</v>
      </c>
      <c r="N467" t="s">
        <v>238</v>
      </c>
      <c r="O467" t="s">
        <v>774</v>
      </c>
      <c r="P467" t="s">
        <v>36</v>
      </c>
      <c r="Q467" t="s">
        <v>26</v>
      </c>
      <c r="R467" t="s">
        <v>66</v>
      </c>
      <c r="S467" t="s">
        <v>47</v>
      </c>
      <c r="T467" t="s">
        <v>59</v>
      </c>
      <c r="U467" t="s">
        <v>30</v>
      </c>
      <c r="V467" s="5">
        <f>data[[#This Row],[PriceUSD]]*data[[#This Row],[Quantity]]</f>
        <v>477.18</v>
      </c>
      <c r="W467" s="7">
        <f>data[[#This Row],[OrderDate]] + TIME(VALUE(LEFT(data[[#This Row],[OrderTime]],2)), VALUE(RIGHT(data[[#This Row],[OrderTime]],2)), 0)</f>
        <v>45714.054166666669</v>
      </c>
      <c r="X467" s="7">
        <f>_xlfn.MINIFS(data[OrderDateTime], data[CustomerName], data[[#This Row],[CustomerName]])</f>
        <v>45526.022916666669</v>
      </c>
      <c r="Y467" t="str">
        <f>IF(data[[#This Row],[OrderDateTime]]=data[[#This Row],[FirstOrderDateTime]], "New", "Returning")</f>
        <v>Returning</v>
      </c>
      <c r="Z467" s="7">
        <f>data[[#This Row],[DeliveryDate]] + data[[#This Row],[DeliveryTime]]</f>
        <v>45714.781944444447</v>
      </c>
      <c r="AA467" s="7">
        <f>data[[#This Row],[OrderDateTime]] + 1</f>
        <v>45715.054166666669</v>
      </c>
      <c r="AB467" s="7" t="str">
        <f>IF(data[[#This Row],[DeliveryDateTime]] &lt;= data[[#This Row],[SLADue]], "On Time", "Late")</f>
        <v>On Time</v>
      </c>
    </row>
    <row r="468" spans="1:28" x14ac:dyDescent="0.2">
      <c r="A468" t="s">
        <v>890</v>
      </c>
      <c r="B468" t="s">
        <v>19</v>
      </c>
      <c r="C468" t="s">
        <v>110</v>
      </c>
      <c r="D468" t="s">
        <v>111</v>
      </c>
      <c r="E468" s="5">
        <v>12.48</v>
      </c>
      <c r="F468" t="s">
        <v>87</v>
      </c>
      <c r="G468">
        <v>1</v>
      </c>
      <c r="H468" s="1">
        <v>45605</v>
      </c>
      <c r="I468" s="1" t="str">
        <f>TEXT(data[[#This Row],[OrderDate]],"mmm")</f>
        <v>Nov</v>
      </c>
      <c r="J468" s="6">
        <v>0.45069444444444445</v>
      </c>
      <c r="K468" s="6" t="str">
        <f>TEXT(data[[#This Row],[OrderTime]],"h")</f>
        <v>10</v>
      </c>
      <c r="L468" s="1">
        <v>45606</v>
      </c>
      <c r="M468" s="6">
        <v>0.53402777777777777</v>
      </c>
      <c r="N468" t="s">
        <v>276</v>
      </c>
      <c r="O468" t="s">
        <v>389</v>
      </c>
      <c r="P468" t="s">
        <v>133</v>
      </c>
      <c r="Q468" t="s">
        <v>26</v>
      </c>
      <c r="R468" t="s">
        <v>114</v>
      </c>
      <c r="S468" t="s">
        <v>28</v>
      </c>
      <c r="T468" t="s">
        <v>29</v>
      </c>
      <c r="U468" t="s">
        <v>30</v>
      </c>
      <c r="V468" s="5">
        <f>data[[#This Row],[PriceUSD]]*data[[#This Row],[Quantity]]</f>
        <v>12.48</v>
      </c>
      <c r="W468" s="7">
        <f>data[[#This Row],[OrderDate]] + TIME(VALUE(LEFT(data[[#This Row],[OrderTime]],2)), VALUE(RIGHT(data[[#This Row],[OrderTime]],2)), 0)</f>
        <v>45605.030555555553</v>
      </c>
      <c r="X468" s="7">
        <f>_xlfn.MINIFS(data[OrderDateTime], data[CustomerName], data[[#This Row],[CustomerName]])</f>
        <v>45557.007638888892</v>
      </c>
      <c r="Y468" t="str">
        <f>IF(data[[#This Row],[OrderDateTime]]=data[[#This Row],[FirstOrderDateTime]], "New", "Returning")</f>
        <v>Returning</v>
      </c>
      <c r="Z468" s="7">
        <f>data[[#This Row],[DeliveryDate]] + data[[#This Row],[DeliveryTime]]</f>
        <v>45606.53402777778</v>
      </c>
      <c r="AA468" s="7">
        <f>data[[#This Row],[OrderDateTime]] + 1</f>
        <v>45606.030555555553</v>
      </c>
      <c r="AB468" s="7" t="str">
        <f>IF(data[[#This Row],[DeliveryDateTime]] &lt;= data[[#This Row],[SLADue]], "On Time", "Late")</f>
        <v>Late</v>
      </c>
    </row>
    <row r="469" spans="1:28" x14ac:dyDescent="0.2">
      <c r="A469" t="s">
        <v>891</v>
      </c>
      <c r="B469" t="s">
        <v>19</v>
      </c>
      <c r="C469" t="s">
        <v>92</v>
      </c>
      <c r="D469" t="s">
        <v>93</v>
      </c>
      <c r="E469" s="5">
        <v>85.68</v>
      </c>
      <c r="F469" t="s">
        <v>94</v>
      </c>
      <c r="G469">
        <v>3</v>
      </c>
      <c r="H469" s="1">
        <v>45637</v>
      </c>
      <c r="I469" s="1" t="str">
        <f>TEXT(data[[#This Row],[OrderDate]],"mmm")</f>
        <v>Dec</v>
      </c>
      <c r="J469" s="6">
        <v>0.86875000000000002</v>
      </c>
      <c r="K469" s="6" t="str">
        <f>TEXT(data[[#This Row],[OrderTime]],"h")</f>
        <v>20</v>
      </c>
      <c r="L469" s="1">
        <v>45639</v>
      </c>
      <c r="M469" s="6">
        <v>0.84305555555555556</v>
      </c>
      <c r="N469" t="s">
        <v>123</v>
      </c>
      <c r="O469" t="s">
        <v>184</v>
      </c>
      <c r="P469" t="s">
        <v>36</v>
      </c>
      <c r="Q469" t="s">
        <v>53</v>
      </c>
      <c r="R469" t="s">
        <v>66</v>
      </c>
      <c r="S469" t="s">
        <v>105</v>
      </c>
      <c r="T469" t="s">
        <v>106</v>
      </c>
      <c r="U469" t="s">
        <v>30</v>
      </c>
      <c r="V469" s="5">
        <f>data[[#This Row],[PriceUSD]]*data[[#This Row],[Quantity]]</f>
        <v>257.04000000000002</v>
      </c>
      <c r="W469" s="7">
        <f>data[[#This Row],[OrderDate]] + TIME(VALUE(LEFT(data[[#This Row],[OrderTime]],2)), VALUE(RIGHT(data[[#This Row],[OrderTime]],2)), 0)</f>
        <v>45637.052083333336</v>
      </c>
      <c r="X469" s="7">
        <f>_xlfn.MINIFS(data[OrderDateTime], data[CustomerName], data[[#This Row],[CustomerName]])</f>
        <v>45515.054166666669</v>
      </c>
      <c r="Y469" t="str">
        <f>IF(data[[#This Row],[OrderDateTime]]=data[[#This Row],[FirstOrderDateTime]], "New", "Returning")</f>
        <v>Returning</v>
      </c>
      <c r="Z469" s="7">
        <f>data[[#This Row],[DeliveryDate]] + data[[#This Row],[DeliveryTime]]</f>
        <v>45639.843055555553</v>
      </c>
      <c r="AA469" s="7">
        <f>data[[#This Row],[OrderDateTime]] + 1</f>
        <v>45638.052083333336</v>
      </c>
      <c r="AB469" s="7" t="str">
        <f>IF(data[[#This Row],[DeliveryDateTime]] &lt;= data[[#This Row],[SLADue]], "On Time", "Late")</f>
        <v>Late</v>
      </c>
    </row>
    <row r="470" spans="1:28" x14ac:dyDescent="0.2">
      <c r="A470" t="s">
        <v>892</v>
      </c>
      <c r="B470" t="s">
        <v>19</v>
      </c>
      <c r="C470" t="s">
        <v>49</v>
      </c>
      <c r="D470" t="s">
        <v>50</v>
      </c>
      <c r="E470" s="5">
        <v>31.8</v>
      </c>
      <c r="F470" t="s">
        <v>138</v>
      </c>
      <c r="G470">
        <v>1</v>
      </c>
      <c r="H470" s="1">
        <v>45601</v>
      </c>
      <c r="I470" s="1" t="str">
        <f>TEXT(data[[#This Row],[OrderDate]],"mmm")</f>
        <v>Nov</v>
      </c>
      <c r="J470" s="6">
        <v>0.43958333333333333</v>
      </c>
      <c r="K470" s="6" t="str">
        <f>TEXT(data[[#This Row],[OrderTime]],"h")</f>
        <v>10</v>
      </c>
      <c r="L470" s="1">
        <v>45602</v>
      </c>
      <c r="M470" s="6">
        <v>0.43958333333333333</v>
      </c>
      <c r="N470" t="s">
        <v>112</v>
      </c>
      <c r="O470" t="s">
        <v>322</v>
      </c>
      <c r="P470" t="s">
        <v>36</v>
      </c>
      <c r="Q470" t="s">
        <v>26</v>
      </c>
      <c r="R470" t="s">
        <v>54</v>
      </c>
      <c r="S470" t="s">
        <v>28</v>
      </c>
      <c r="T470" t="s">
        <v>38</v>
      </c>
      <c r="U470" t="s">
        <v>39</v>
      </c>
      <c r="V470" s="5">
        <f>data[[#This Row],[PriceUSD]]*data[[#This Row],[Quantity]]</f>
        <v>31.8</v>
      </c>
      <c r="W470" s="7">
        <f>data[[#This Row],[OrderDate]] + TIME(VALUE(LEFT(data[[#This Row],[OrderTime]],2)), VALUE(RIGHT(data[[#This Row],[OrderTime]],2)), 0)</f>
        <v>45601.022916666669</v>
      </c>
      <c r="X470" s="7">
        <f>_xlfn.MINIFS(data[OrderDateTime], data[CustomerName], data[[#This Row],[CustomerName]])</f>
        <v>45508.015277777777</v>
      </c>
      <c r="Y470" t="str">
        <f>IF(data[[#This Row],[OrderDateTime]]=data[[#This Row],[FirstOrderDateTime]], "New", "Returning")</f>
        <v>Returning</v>
      </c>
      <c r="Z470" s="7">
        <f>data[[#This Row],[DeliveryDate]] + data[[#This Row],[DeliveryTime]]</f>
        <v>45602.439583333333</v>
      </c>
      <c r="AA470" s="7">
        <f>data[[#This Row],[OrderDateTime]] + 1</f>
        <v>45602.022916666669</v>
      </c>
      <c r="AB470" s="7" t="str">
        <f>IF(data[[#This Row],[DeliveryDateTime]] &lt;= data[[#This Row],[SLADue]], "On Time", "Late")</f>
        <v>Late</v>
      </c>
    </row>
    <row r="471" spans="1:28" x14ac:dyDescent="0.2">
      <c r="A471" t="s">
        <v>893</v>
      </c>
      <c r="B471" t="s">
        <v>19</v>
      </c>
      <c r="C471" t="s">
        <v>391</v>
      </c>
      <c r="D471" t="s">
        <v>392</v>
      </c>
      <c r="E471" s="5">
        <v>15.6</v>
      </c>
      <c r="F471" t="s">
        <v>43</v>
      </c>
      <c r="G471">
        <v>1</v>
      </c>
      <c r="H471" s="1">
        <v>45661</v>
      </c>
      <c r="I471" s="1" t="str">
        <f>TEXT(data[[#This Row],[OrderDate]],"mmm")</f>
        <v>Jan</v>
      </c>
      <c r="J471" s="6">
        <v>0.6479166666666667</v>
      </c>
      <c r="K471" s="6" t="str">
        <f>TEXT(data[[#This Row],[OrderTime]],"h")</f>
        <v>15</v>
      </c>
      <c r="L471" s="1">
        <v>45662</v>
      </c>
      <c r="M471" s="6">
        <v>0.7729166666666667</v>
      </c>
      <c r="N471" t="s">
        <v>123</v>
      </c>
      <c r="O471" t="s">
        <v>362</v>
      </c>
      <c r="P471" t="s">
        <v>36</v>
      </c>
      <c r="Q471" t="s">
        <v>26</v>
      </c>
      <c r="R471" t="s">
        <v>394</v>
      </c>
      <c r="S471" t="s">
        <v>28</v>
      </c>
      <c r="T471" t="s">
        <v>38</v>
      </c>
      <c r="U471" t="s">
        <v>39</v>
      </c>
      <c r="V471" s="5">
        <f>data[[#This Row],[PriceUSD]]*data[[#This Row],[Quantity]]</f>
        <v>15.6</v>
      </c>
      <c r="W471" s="7">
        <f>data[[#This Row],[OrderDate]] + TIME(VALUE(LEFT(data[[#This Row],[OrderTime]],2)), VALUE(RIGHT(data[[#This Row],[OrderTime]],2)), 0)</f>
        <v>45661.046527777777</v>
      </c>
      <c r="X471" s="7">
        <f>_xlfn.MINIFS(data[OrderDateTime], data[CustomerName], data[[#This Row],[CustomerName]])</f>
        <v>45532.046527777777</v>
      </c>
      <c r="Y471" t="str">
        <f>IF(data[[#This Row],[OrderDateTime]]=data[[#This Row],[FirstOrderDateTime]], "New", "Returning")</f>
        <v>Returning</v>
      </c>
      <c r="Z471" s="7">
        <f>data[[#This Row],[DeliveryDate]] + data[[#This Row],[DeliveryTime]]</f>
        <v>45662.772916666669</v>
      </c>
      <c r="AA471" s="7">
        <f>data[[#This Row],[OrderDateTime]] + 1</f>
        <v>45662.046527777777</v>
      </c>
      <c r="AB471" s="7" t="str">
        <f>IF(data[[#This Row],[DeliveryDateTime]] &lt;= data[[#This Row],[SLADue]], "On Time", "Late")</f>
        <v>Late</v>
      </c>
    </row>
    <row r="472" spans="1:28" x14ac:dyDescent="0.2">
      <c r="A472" t="s">
        <v>894</v>
      </c>
      <c r="B472" t="s">
        <v>19</v>
      </c>
      <c r="C472" t="s">
        <v>69</v>
      </c>
      <c r="D472" t="s">
        <v>70</v>
      </c>
      <c r="E472" s="5">
        <v>57.39</v>
      </c>
      <c r="F472" t="s">
        <v>74</v>
      </c>
      <c r="G472">
        <v>1</v>
      </c>
      <c r="H472" s="1">
        <v>45555</v>
      </c>
      <c r="I472" s="1" t="str">
        <f>TEXT(data[[#This Row],[OrderDate]],"mmm")</f>
        <v>Sep</v>
      </c>
      <c r="J472" s="6">
        <v>0.85555555555555551</v>
      </c>
      <c r="K472" s="6" t="str">
        <f>TEXT(data[[#This Row],[OrderTime]],"h")</f>
        <v>20</v>
      </c>
      <c r="L472" s="1">
        <v>45557</v>
      </c>
      <c r="M472" s="6">
        <v>0.56597222222222221</v>
      </c>
      <c r="N472" t="s">
        <v>145</v>
      </c>
      <c r="O472" t="s">
        <v>895</v>
      </c>
      <c r="P472" t="s">
        <v>77</v>
      </c>
      <c r="Q472" t="s">
        <v>26</v>
      </c>
      <c r="R472" t="s">
        <v>37</v>
      </c>
      <c r="S472" t="s">
        <v>105</v>
      </c>
      <c r="T472" t="s">
        <v>29</v>
      </c>
      <c r="U472" t="s">
        <v>30</v>
      </c>
      <c r="V472" s="5">
        <f>data[[#This Row],[PriceUSD]]*data[[#This Row],[Quantity]]</f>
        <v>57.39</v>
      </c>
      <c r="W472" s="7">
        <f>data[[#This Row],[OrderDate]] + TIME(VALUE(LEFT(data[[#This Row],[OrderTime]],2)), VALUE(RIGHT(data[[#This Row],[OrderTime]],2)), 0)</f>
        <v>45555.038888888892</v>
      </c>
      <c r="X472" s="7">
        <f>_xlfn.MINIFS(data[OrderDateTime], data[CustomerName], data[[#This Row],[CustomerName]])</f>
        <v>45544.054166666669</v>
      </c>
      <c r="Y472" t="str">
        <f>IF(data[[#This Row],[OrderDateTime]]=data[[#This Row],[FirstOrderDateTime]], "New", "Returning")</f>
        <v>Returning</v>
      </c>
      <c r="Z472" s="7">
        <f>data[[#This Row],[DeliveryDate]] + data[[#This Row],[DeliveryTime]]</f>
        <v>45557.565972222219</v>
      </c>
      <c r="AA472" s="7">
        <f>data[[#This Row],[OrderDateTime]] + 1</f>
        <v>45556.038888888892</v>
      </c>
      <c r="AB472" s="7" t="str">
        <f>IF(data[[#This Row],[DeliveryDateTime]] &lt;= data[[#This Row],[SLADue]], "On Time", "Late")</f>
        <v>Late</v>
      </c>
    </row>
    <row r="473" spans="1:28" x14ac:dyDescent="0.2">
      <c r="A473" t="s">
        <v>896</v>
      </c>
      <c r="B473" t="s">
        <v>19</v>
      </c>
      <c r="C473" t="s">
        <v>190</v>
      </c>
      <c r="D473" t="s">
        <v>191</v>
      </c>
      <c r="E473" s="5">
        <v>23.67</v>
      </c>
      <c r="F473" t="s">
        <v>87</v>
      </c>
      <c r="G473">
        <v>2</v>
      </c>
      <c r="H473" s="1">
        <v>45708</v>
      </c>
      <c r="I473" s="1" t="str">
        <f>TEXT(data[[#This Row],[OrderDate]],"mmm")</f>
        <v>Feb</v>
      </c>
      <c r="J473" s="6">
        <v>0.47430555555555554</v>
      </c>
      <c r="K473" s="6" t="str">
        <f>TEXT(data[[#This Row],[OrderTime]],"h")</f>
        <v>11</v>
      </c>
      <c r="L473" s="1">
        <v>45708</v>
      </c>
      <c r="M473" s="6">
        <v>0.76597222222222228</v>
      </c>
      <c r="N473" t="s">
        <v>88</v>
      </c>
      <c r="O473" t="s">
        <v>318</v>
      </c>
      <c r="P473" t="s">
        <v>25</v>
      </c>
      <c r="Q473" t="s">
        <v>26</v>
      </c>
      <c r="R473" t="s">
        <v>192</v>
      </c>
      <c r="S473" t="s">
        <v>47</v>
      </c>
      <c r="T473" t="s">
        <v>136</v>
      </c>
      <c r="U473" t="s">
        <v>30</v>
      </c>
      <c r="V473" s="5">
        <f>data[[#This Row],[PriceUSD]]*data[[#This Row],[Quantity]]</f>
        <v>47.34</v>
      </c>
      <c r="W473" s="7">
        <f>data[[#This Row],[OrderDate]] + TIME(VALUE(LEFT(data[[#This Row],[OrderTime]],2)), VALUE(RIGHT(data[[#This Row],[OrderTime]],2)), 0)</f>
        <v>45708.038888888892</v>
      </c>
      <c r="X473" s="7">
        <f>_xlfn.MINIFS(data[OrderDateTime], data[CustomerName], data[[#This Row],[CustomerName]])</f>
        <v>45528.054166666669</v>
      </c>
      <c r="Y473" t="str">
        <f>IF(data[[#This Row],[OrderDateTime]]=data[[#This Row],[FirstOrderDateTime]], "New", "Returning")</f>
        <v>Returning</v>
      </c>
      <c r="Z473" s="7">
        <f>data[[#This Row],[DeliveryDate]] + data[[#This Row],[DeliveryTime]]</f>
        <v>45708.765972222223</v>
      </c>
      <c r="AA473" s="7">
        <f>data[[#This Row],[OrderDateTime]] + 1</f>
        <v>45709.038888888892</v>
      </c>
      <c r="AB473" s="7" t="str">
        <f>IF(data[[#This Row],[DeliveryDateTime]] &lt;= data[[#This Row],[SLADue]], "On Time", "Late")</f>
        <v>On Time</v>
      </c>
    </row>
    <row r="474" spans="1:28" x14ac:dyDescent="0.2">
      <c r="A474" t="s">
        <v>897</v>
      </c>
      <c r="B474" t="s">
        <v>19</v>
      </c>
      <c r="C474" t="s">
        <v>49</v>
      </c>
      <c r="D474" t="s">
        <v>50</v>
      </c>
      <c r="E474" s="5">
        <v>31.37</v>
      </c>
      <c r="F474" t="s">
        <v>74</v>
      </c>
      <c r="G474">
        <v>2</v>
      </c>
      <c r="H474" s="1">
        <v>45552</v>
      </c>
      <c r="I474" s="1" t="str">
        <f>TEXT(data[[#This Row],[OrderDate]],"mmm")</f>
        <v>Sep</v>
      </c>
      <c r="J474" s="6">
        <v>0.62777777777777777</v>
      </c>
      <c r="K474" s="6" t="str">
        <f>TEXT(data[[#This Row],[OrderTime]],"h")</f>
        <v>15</v>
      </c>
      <c r="L474" s="1">
        <v>45553</v>
      </c>
      <c r="M474" s="6">
        <v>0.71111111111111114</v>
      </c>
      <c r="N474" t="s">
        <v>170</v>
      </c>
      <c r="O474" t="s">
        <v>166</v>
      </c>
      <c r="P474" t="s">
        <v>36</v>
      </c>
      <c r="Q474" t="s">
        <v>26</v>
      </c>
      <c r="R474" t="s">
        <v>54</v>
      </c>
      <c r="S474" t="s">
        <v>28</v>
      </c>
      <c r="T474" t="s">
        <v>29</v>
      </c>
      <c r="U474" t="s">
        <v>30</v>
      </c>
      <c r="V474" s="5">
        <f>data[[#This Row],[PriceUSD]]*data[[#This Row],[Quantity]]</f>
        <v>62.74</v>
      </c>
      <c r="W474" s="7">
        <f>data[[#This Row],[OrderDate]] + TIME(VALUE(LEFT(data[[#This Row],[OrderTime]],2)), VALUE(RIGHT(data[[#This Row],[OrderTime]],2)), 0)</f>
        <v>45552.054166666669</v>
      </c>
      <c r="X474" s="7">
        <f>_xlfn.MINIFS(data[OrderDateTime], data[CustomerName], data[[#This Row],[CustomerName]])</f>
        <v>45531.038888888892</v>
      </c>
      <c r="Y474" t="str">
        <f>IF(data[[#This Row],[OrderDateTime]]=data[[#This Row],[FirstOrderDateTime]], "New", "Returning")</f>
        <v>Returning</v>
      </c>
      <c r="Z474" s="7">
        <f>data[[#This Row],[DeliveryDate]] + data[[#This Row],[DeliveryTime]]</f>
        <v>45553.711111111108</v>
      </c>
      <c r="AA474" s="7">
        <f>data[[#This Row],[OrderDateTime]] + 1</f>
        <v>45553.054166666669</v>
      </c>
      <c r="AB474" s="7" t="str">
        <f>IF(data[[#This Row],[DeliveryDateTime]] &lt;= data[[#This Row],[SLADue]], "On Time", "Late")</f>
        <v>Late</v>
      </c>
    </row>
    <row r="475" spans="1:28" x14ac:dyDescent="0.2">
      <c r="A475" t="s">
        <v>898</v>
      </c>
      <c r="B475" t="s">
        <v>19</v>
      </c>
      <c r="C475" t="s">
        <v>32</v>
      </c>
      <c r="D475" t="s">
        <v>33</v>
      </c>
      <c r="E475" s="5">
        <v>46.01</v>
      </c>
      <c r="F475" t="s">
        <v>22</v>
      </c>
      <c r="G475">
        <v>2</v>
      </c>
      <c r="H475" s="1">
        <v>45679</v>
      </c>
      <c r="I475" s="1" t="str">
        <f>TEXT(data[[#This Row],[OrderDate]],"mmm")</f>
        <v>Jan</v>
      </c>
      <c r="J475" s="6">
        <v>0.49027777777777776</v>
      </c>
      <c r="K475" s="6" t="str">
        <f>TEXT(data[[#This Row],[OrderTime]],"h")</f>
        <v>11</v>
      </c>
      <c r="L475" s="1">
        <v>45679</v>
      </c>
      <c r="M475" s="6">
        <v>0.74027777777777781</v>
      </c>
      <c r="N475" t="s">
        <v>44</v>
      </c>
      <c r="O475" t="s">
        <v>545</v>
      </c>
      <c r="P475" t="s">
        <v>25</v>
      </c>
      <c r="Q475" t="s">
        <v>53</v>
      </c>
      <c r="R475" t="s">
        <v>37</v>
      </c>
      <c r="S475" t="s">
        <v>47</v>
      </c>
      <c r="T475" t="s">
        <v>136</v>
      </c>
      <c r="U475" t="s">
        <v>39</v>
      </c>
      <c r="V475" s="5">
        <f>data[[#This Row],[PriceUSD]]*data[[#This Row],[Quantity]]</f>
        <v>92.02</v>
      </c>
      <c r="W475" s="7">
        <f>data[[#This Row],[OrderDate]] + TIME(VALUE(LEFT(data[[#This Row],[OrderTime]],2)), VALUE(RIGHT(data[[#This Row],[OrderTime]],2)), 0)</f>
        <v>45679.054166666669</v>
      </c>
      <c r="X475" s="7">
        <f>_xlfn.MINIFS(data[OrderDateTime], data[CustomerName], data[[#This Row],[CustomerName]])</f>
        <v>45509.015277777777</v>
      </c>
      <c r="Y475" t="str">
        <f>IF(data[[#This Row],[OrderDateTime]]=data[[#This Row],[FirstOrderDateTime]], "New", "Returning")</f>
        <v>Returning</v>
      </c>
      <c r="Z475" s="7">
        <f>data[[#This Row],[DeliveryDate]] + data[[#This Row],[DeliveryTime]]</f>
        <v>45679.740277777775</v>
      </c>
      <c r="AA475" s="7">
        <f>data[[#This Row],[OrderDateTime]] + 1</f>
        <v>45680.054166666669</v>
      </c>
      <c r="AB475" s="7" t="str">
        <f>IF(data[[#This Row],[DeliveryDateTime]] &lt;= data[[#This Row],[SLADue]], "On Time", "Late")</f>
        <v>On Time</v>
      </c>
    </row>
    <row r="476" spans="1:28" x14ac:dyDescent="0.2">
      <c r="A476" t="s">
        <v>899</v>
      </c>
      <c r="B476" t="s">
        <v>19</v>
      </c>
      <c r="C476" t="s">
        <v>79</v>
      </c>
      <c r="D476" t="s">
        <v>80</v>
      </c>
      <c r="E476" s="5">
        <v>26.05</v>
      </c>
      <c r="F476" t="s">
        <v>81</v>
      </c>
      <c r="G476">
        <v>3</v>
      </c>
      <c r="H476" s="1">
        <v>45723</v>
      </c>
      <c r="I476" s="1" t="str">
        <f>TEXT(data[[#This Row],[OrderDate]],"mmm")</f>
        <v>Mar</v>
      </c>
      <c r="J476" s="6">
        <v>0.7368055555555556</v>
      </c>
      <c r="K476" s="6" t="str">
        <f>TEXT(data[[#This Row],[OrderTime]],"h")</f>
        <v>17</v>
      </c>
      <c r="L476" s="1">
        <v>45724</v>
      </c>
      <c r="M476" s="6">
        <v>0.7368055555555556</v>
      </c>
      <c r="N476" t="s">
        <v>310</v>
      </c>
      <c r="O476" t="s">
        <v>900</v>
      </c>
      <c r="P476" t="s">
        <v>180</v>
      </c>
      <c r="Q476" t="s">
        <v>53</v>
      </c>
      <c r="R476" t="s">
        <v>83</v>
      </c>
      <c r="S476" t="s">
        <v>28</v>
      </c>
      <c r="T476" t="s">
        <v>38</v>
      </c>
      <c r="U476" t="s">
        <v>67</v>
      </c>
      <c r="V476" s="5">
        <f>data[[#This Row],[PriceUSD]]*data[[#This Row],[Quantity]]</f>
        <v>78.150000000000006</v>
      </c>
      <c r="W476" s="7">
        <f>data[[#This Row],[OrderDate]] + TIME(VALUE(LEFT(data[[#This Row],[OrderTime]],2)), VALUE(RIGHT(data[[#This Row],[OrderTime]],2)), 0)</f>
        <v>45723.038888888892</v>
      </c>
      <c r="X476" s="7">
        <f>_xlfn.MINIFS(data[OrderDateTime], data[CustomerName], data[[#This Row],[CustomerName]])</f>
        <v>45510.038888888892</v>
      </c>
      <c r="Y476" t="str">
        <f>IF(data[[#This Row],[OrderDateTime]]=data[[#This Row],[FirstOrderDateTime]], "New", "Returning")</f>
        <v>Returning</v>
      </c>
      <c r="Z476" s="7">
        <f>data[[#This Row],[DeliveryDate]] + data[[#This Row],[DeliveryTime]]</f>
        <v>45724.736805555556</v>
      </c>
      <c r="AA476" s="7">
        <f>data[[#This Row],[OrderDateTime]] + 1</f>
        <v>45724.038888888892</v>
      </c>
      <c r="AB476" s="7" t="str">
        <f>IF(data[[#This Row],[DeliveryDateTime]] &lt;= data[[#This Row],[SLADue]], "On Time", "Late")</f>
        <v>Late</v>
      </c>
    </row>
    <row r="477" spans="1:28" x14ac:dyDescent="0.2">
      <c r="A477" t="s">
        <v>901</v>
      </c>
      <c r="B477" t="s">
        <v>19</v>
      </c>
      <c r="C477" t="s">
        <v>69</v>
      </c>
      <c r="D477" t="s">
        <v>70</v>
      </c>
      <c r="E477" s="5">
        <v>47.84</v>
      </c>
      <c r="F477" t="s">
        <v>43</v>
      </c>
      <c r="G477">
        <v>1</v>
      </c>
      <c r="H477" s="1">
        <v>45575</v>
      </c>
      <c r="I477" s="1" t="str">
        <f>TEXT(data[[#This Row],[OrderDate]],"mmm")</f>
        <v>Oct</v>
      </c>
      <c r="J477" s="6">
        <v>0.88680555555555551</v>
      </c>
      <c r="K477" s="6" t="str">
        <f>TEXT(data[[#This Row],[OrderTime]],"h")</f>
        <v>21</v>
      </c>
      <c r="L477" s="1">
        <v>45577</v>
      </c>
      <c r="M477" s="6">
        <v>0.81805555555555554</v>
      </c>
      <c r="N477" t="s">
        <v>163</v>
      </c>
      <c r="O477" t="s">
        <v>82</v>
      </c>
      <c r="P477" t="s">
        <v>77</v>
      </c>
      <c r="Q477" t="s">
        <v>26</v>
      </c>
      <c r="R477" t="s">
        <v>37</v>
      </c>
      <c r="S477" t="s">
        <v>105</v>
      </c>
      <c r="T477" t="s">
        <v>38</v>
      </c>
      <c r="U477" t="s">
        <v>30</v>
      </c>
      <c r="V477" s="5">
        <f>data[[#This Row],[PriceUSD]]*data[[#This Row],[Quantity]]</f>
        <v>47.84</v>
      </c>
      <c r="W477" s="7">
        <f>data[[#This Row],[OrderDate]] + TIME(VALUE(LEFT(data[[#This Row],[OrderTime]],2)), VALUE(RIGHT(data[[#This Row],[OrderTime]],2)), 0)</f>
        <v>45575.038888888892</v>
      </c>
      <c r="X477" s="7">
        <f>_xlfn.MINIFS(data[OrderDateTime], data[CustomerName], data[[#This Row],[CustomerName]])</f>
        <v>45519.052083333336</v>
      </c>
      <c r="Y477" t="str">
        <f>IF(data[[#This Row],[OrderDateTime]]=data[[#This Row],[FirstOrderDateTime]], "New", "Returning")</f>
        <v>Returning</v>
      </c>
      <c r="Z477" s="7">
        <f>data[[#This Row],[DeliveryDate]] + data[[#This Row],[DeliveryTime]]</f>
        <v>45577.818055555559</v>
      </c>
      <c r="AA477" s="7">
        <f>data[[#This Row],[OrderDateTime]] + 1</f>
        <v>45576.038888888892</v>
      </c>
      <c r="AB477" s="7" t="str">
        <f>IF(data[[#This Row],[DeliveryDateTime]] &lt;= data[[#This Row],[SLADue]], "On Time", "Late")</f>
        <v>Late</v>
      </c>
    </row>
    <row r="478" spans="1:28" x14ac:dyDescent="0.2">
      <c r="A478" t="s">
        <v>902</v>
      </c>
      <c r="B478" t="s">
        <v>19</v>
      </c>
      <c r="C478" t="s">
        <v>69</v>
      </c>
      <c r="D478" t="s">
        <v>70</v>
      </c>
      <c r="E478" s="5">
        <v>55.21</v>
      </c>
      <c r="F478" t="s">
        <v>51</v>
      </c>
      <c r="G478">
        <v>1</v>
      </c>
      <c r="H478" s="1">
        <v>45710</v>
      </c>
      <c r="I478" s="1" t="str">
        <f>TEXT(data[[#This Row],[OrderDate]],"mmm")</f>
        <v>Feb</v>
      </c>
      <c r="J478" s="6">
        <v>0.46944444444444444</v>
      </c>
      <c r="K478" s="6" t="str">
        <f>TEXT(data[[#This Row],[OrderTime]],"h")</f>
        <v>11</v>
      </c>
      <c r="L478" s="1">
        <v>45710</v>
      </c>
      <c r="M478" s="6">
        <v>0.59444444444444444</v>
      </c>
      <c r="N478" t="s">
        <v>170</v>
      </c>
      <c r="O478" t="s">
        <v>467</v>
      </c>
      <c r="P478" t="s">
        <v>36</v>
      </c>
      <c r="Q478" t="s">
        <v>53</v>
      </c>
      <c r="R478" t="s">
        <v>37</v>
      </c>
      <c r="S478" t="s">
        <v>47</v>
      </c>
      <c r="T478" t="s">
        <v>38</v>
      </c>
      <c r="U478" t="s">
        <v>30</v>
      </c>
      <c r="V478" s="5">
        <f>data[[#This Row],[PriceUSD]]*data[[#This Row],[Quantity]]</f>
        <v>55.21</v>
      </c>
      <c r="W478" s="7">
        <f>data[[#This Row],[OrderDate]] + TIME(VALUE(LEFT(data[[#This Row],[OrderTime]],2)), VALUE(RIGHT(data[[#This Row],[OrderTime]],2)), 0)</f>
        <v>45710.030555555553</v>
      </c>
      <c r="X478" s="7">
        <f>_xlfn.MINIFS(data[OrderDateTime], data[CustomerName], data[[#This Row],[CustomerName]])</f>
        <v>45589.015277777777</v>
      </c>
      <c r="Y478" t="str">
        <f>IF(data[[#This Row],[OrderDateTime]]=data[[#This Row],[FirstOrderDateTime]], "New", "Returning")</f>
        <v>Returning</v>
      </c>
      <c r="Z478" s="7">
        <f>data[[#This Row],[DeliveryDate]] + data[[#This Row],[DeliveryTime]]</f>
        <v>45710.594444444447</v>
      </c>
      <c r="AA478" s="7">
        <f>data[[#This Row],[OrderDateTime]] + 1</f>
        <v>45711.030555555553</v>
      </c>
      <c r="AB478" s="7" t="str">
        <f>IF(data[[#This Row],[DeliveryDateTime]] &lt;= data[[#This Row],[SLADue]], "On Time", "Late")</f>
        <v>On Time</v>
      </c>
    </row>
    <row r="479" spans="1:28" x14ac:dyDescent="0.2">
      <c r="A479" t="s">
        <v>903</v>
      </c>
      <c r="B479" t="s">
        <v>19</v>
      </c>
      <c r="C479" t="s">
        <v>32</v>
      </c>
      <c r="D479" t="s">
        <v>33</v>
      </c>
      <c r="E479" s="5">
        <v>50.02</v>
      </c>
      <c r="F479" t="s">
        <v>22</v>
      </c>
      <c r="G479">
        <v>1</v>
      </c>
      <c r="H479" s="1">
        <v>45528</v>
      </c>
      <c r="I479" s="1" t="str">
        <f>TEXT(data[[#This Row],[OrderDate]],"mmm")</f>
        <v>Aug</v>
      </c>
      <c r="J479" s="6">
        <v>0.46250000000000002</v>
      </c>
      <c r="K479" s="6" t="str">
        <f>TEXT(data[[#This Row],[OrderTime]],"h")</f>
        <v>11</v>
      </c>
      <c r="L479" s="1">
        <v>45529</v>
      </c>
      <c r="M479" s="6">
        <v>0.46250000000000002</v>
      </c>
      <c r="N479" t="s">
        <v>388</v>
      </c>
      <c r="O479" t="s">
        <v>303</v>
      </c>
      <c r="P479" t="s">
        <v>234</v>
      </c>
      <c r="Q479" t="s">
        <v>26</v>
      </c>
      <c r="R479" t="s">
        <v>37</v>
      </c>
      <c r="S479" t="s">
        <v>28</v>
      </c>
      <c r="T479" t="s">
        <v>29</v>
      </c>
      <c r="U479" t="s">
        <v>67</v>
      </c>
      <c r="V479" s="5">
        <f>data[[#This Row],[PriceUSD]]*data[[#This Row],[Quantity]]</f>
        <v>50.02</v>
      </c>
      <c r="W479" s="7">
        <f>data[[#This Row],[OrderDate]] + TIME(VALUE(LEFT(data[[#This Row],[OrderTime]],2)), VALUE(RIGHT(data[[#This Row],[OrderTime]],2)), 0)</f>
        <v>45528.017361111109</v>
      </c>
      <c r="X479" s="7">
        <f>_xlfn.MINIFS(data[OrderDateTime], data[CustomerName], data[[#This Row],[CustomerName]])</f>
        <v>45505.061805555553</v>
      </c>
      <c r="Y479" t="str">
        <f>IF(data[[#This Row],[OrderDateTime]]=data[[#This Row],[FirstOrderDateTime]], "New", "Returning")</f>
        <v>Returning</v>
      </c>
      <c r="Z479" s="7">
        <f>data[[#This Row],[DeliveryDate]] + data[[#This Row],[DeliveryTime]]</f>
        <v>45529.462500000001</v>
      </c>
      <c r="AA479" s="7">
        <f>data[[#This Row],[OrderDateTime]] + 1</f>
        <v>45529.017361111109</v>
      </c>
      <c r="AB479" s="7" t="str">
        <f>IF(data[[#This Row],[DeliveryDateTime]] &lt;= data[[#This Row],[SLADue]], "On Time", "Late")</f>
        <v>Late</v>
      </c>
    </row>
    <row r="480" spans="1:28" x14ac:dyDescent="0.2">
      <c r="A480" t="s">
        <v>904</v>
      </c>
      <c r="B480" t="s">
        <v>19</v>
      </c>
      <c r="C480" t="s">
        <v>32</v>
      </c>
      <c r="D480" t="s">
        <v>33</v>
      </c>
      <c r="E480" s="5">
        <v>45.46</v>
      </c>
      <c r="F480" t="s">
        <v>138</v>
      </c>
      <c r="G480">
        <v>1</v>
      </c>
      <c r="H480" s="1">
        <v>45609</v>
      </c>
      <c r="I480" s="1" t="str">
        <f>TEXT(data[[#This Row],[OrderDate]],"mmm")</f>
        <v>Nov</v>
      </c>
      <c r="J480" s="6">
        <v>0.47847222222222224</v>
      </c>
      <c r="K480" s="6" t="str">
        <f>TEXT(data[[#This Row],[OrderTime]],"h")</f>
        <v>11</v>
      </c>
      <c r="L480" s="1">
        <v>45610</v>
      </c>
      <c r="M480" s="6">
        <v>0.47847222222222224</v>
      </c>
      <c r="N480" t="s">
        <v>213</v>
      </c>
      <c r="O480" t="s">
        <v>784</v>
      </c>
      <c r="P480" t="s">
        <v>36</v>
      </c>
      <c r="Q480" t="s">
        <v>53</v>
      </c>
      <c r="R480" t="s">
        <v>37</v>
      </c>
      <c r="S480" t="s">
        <v>28</v>
      </c>
      <c r="T480" t="s">
        <v>106</v>
      </c>
      <c r="U480" t="s">
        <v>30</v>
      </c>
      <c r="V480" s="5">
        <f>data[[#This Row],[PriceUSD]]*data[[#This Row],[Quantity]]</f>
        <v>45.46</v>
      </c>
      <c r="W480" s="7">
        <f>data[[#This Row],[OrderDate]] + TIME(VALUE(LEFT(data[[#This Row],[OrderTime]],2)), VALUE(RIGHT(data[[#This Row],[OrderTime]],2)), 0)</f>
        <v>45609.015277777777</v>
      </c>
      <c r="X480" s="7">
        <f>_xlfn.MINIFS(data[OrderDateTime], data[CustomerName], data[[#This Row],[CustomerName]])</f>
        <v>45570.038888888892</v>
      </c>
      <c r="Y480" t="str">
        <f>IF(data[[#This Row],[OrderDateTime]]=data[[#This Row],[FirstOrderDateTime]], "New", "Returning")</f>
        <v>Returning</v>
      </c>
      <c r="Z480" s="7">
        <f>data[[#This Row],[DeliveryDate]] + data[[#This Row],[DeliveryTime]]</f>
        <v>45610.478472222225</v>
      </c>
      <c r="AA480" s="7">
        <f>data[[#This Row],[OrderDateTime]] + 1</f>
        <v>45610.015277777777</v>
      </c>
      <c r="AB480" s="7" t="str">
        <f>IF(data[[#This Row],[DeliveryDateTime]] &lt;= data[[#This Row],[SLADue]], "On Time", "Late")</f>
        <v>Late</v>
      </c>
    </row>
    <row r="481" spans="1:28" x14ac:dyDescent="0.2">
      <c r="A481" t="s">
        <v>905</v>
      </c>
      <c r="B481" t="s">
        <v>19</v>
      </c>
      <c r="C481" t="s">
        <v>41</v>
      </c>
      <c r="D481" t="s">
        <v>42</v>
      </c>
      <c r="E481" s="5">
        <v>36.79</v>
      </c>
      <c r="F481" t="s">
        <v>43</v>
      </c>
      <c r="G481">
        <v>1</v>
      </c>
      <c r="H481" s="1">
        <v>45726</v>
      </c>
      <c r="I481" s="1" t="str">
        <f>TEXT(data[[#This Row],[OrderDate]],"mmm")</f>
        <v>Mar</v>
      </c>
      <c r="J481" s="6">
        <v>0.50347222222222221</v>
      </c>
      <c r="K481" s="6" t="str">
        <f>TEXT(data[[#This Row],[OrderTime]],"h")</f>
        <v>12</v>
      </c>
      <c r="L481" s="1">
        <v>45727</v>
      </c>
      <c r="M481" s="6">
        <v>0.75347222222222221</v>
      </c>
      <c r="N481" t="s">
        <v>64</v>
      </c>
      <c r="O481" t="s">
        <v>216</v>
      </c>
      <c r="P481" t="s">
        <v>25</v>
      </c>
      <c r="Q481" t="s">
        <v>26</v>
      </c>
      <c r="R481" t="s">
        <v>46</v>
      </c>
      <c r="S481" t="s">
        <v>28</v>
      </c>
      <c r="T481" t="s">
        <v>136</v>
      </c>
      <c r="U481" t="s">
        <v>67</v>
      </c>
      <c r="V481" s="5">
        <f>data[[#This Row],[PriceUSD]]*data[[#This Row],[Quantity]]</f>
        <v>36.79</v>
      </c>
      <c r="W481" s="7">
        <f>data[[#This Row],[OrderDate]] + TIME(VALUE(LEFT(data[[#This Row],[OrderTime]],2)), VALUE(RIGHT(data[[#This Row],[OrderTime]],2)), 0)</f>
        <v>45726.015277777777</v>
      </c>
      <c r="X481" s="7">
        <f>_xlfn.MINIFS(data[OrderDateTime], data[CustomerName], data[[#This Row],[CustomerName]])</f>
        <v>45532.030555555553</v>
      </c>
      <c r="Y481" t="str">
        <f>IF(data[[#This Row],[OrderDateTime]]=data[[#This Row],[FirstOrderDateTime]], "New", "Returning")</f>
        <v>Returning</v>
      </c>
      <c r="Z481" s="7">
        <f>data[[#This Row],[DeliveryDate]] + data[[#This Row],[DeliveryTime]]</f>
        <v>45727.753472222219</v>
      </c>
      <c r="AA481" s="7">
        <f>data[[#This Row],[OrderDateTime]] + 1</f>
        <v>45727.015277777777</v>
      </c>
      <c r="AB481" s="7" t="str">
        <f>IF(data[[#This Row],[DeliveryDateTime]] &lt;= data[[#This Row],[SLADue]], "On Time", "Late")</f>
        <v>Late</v>
      </c>
    </row>
    <row r="482" spans="1:28" x14ac:dyDescent="0.2">
      <c r="A482" t="s">
        <v>906</v>
      </c>
      <c r="B482" t="s">
        <v>19</v>
      </c>
      <c r="C482" t="s">
        <v>126</v>
      </c>
      <c r="D482" t="s">
        <v>127</v>
      </c>
      <c r="E482" s="5">
        <v>19.079999999999998</v>
      </c>
      <c r="F482" t="s">
        <v>71</v>
      </c>
      <c r="G482">
        <v>2</v>
      </c>
      <c r="H482" s="1">
        <v>45746</v>
      </c>
      <c r="I482" s="1" t="str">
        <f>TEXT(data[[#This Row],[OrderDate]],"mmm")</f>
        <v>Mar</v>
      </c>
      <c r="J482" s="6">
        <v>0.46527777777777779</v>
      </c>
      <c r="K482" s="6" t="str">
        <f>TEXT(data[[#This Row],[OrderTime]],"h")</f>
        <v>11</v>
      </c>
      <c r="L482" s="1">
        <v>45746</v>
      </c>
      <c r="M482" s="6">
        <v>0.67361111111111116</v>
      </c>
      <c r="N482" t="s">
        <v>95</v>
      </c>
      <c r="O482" t="s">
        <v>456</v>
      </c>
      <c r="P482" t="s">
        <v>25</v>
      </c>
      <c r="Q482" t="s">
        <v>26</v>
      </c>
      <c r="R482" t="s">
        <v>129</v>
      </c>
      <c r="S482" t="s">
        <v>47</v>
      </c>
      <c r="T482" t="s">
        <v>29</v>
      </c>
      <c r="U482" t="s">
        <v>30</v>
      </c>
      <c r="V482" s="5">
        <f>data[[#This Row],[PriceUSD]]*data[[#This Row],[Quantity]]</f>
        <v>38.159999999999997</v>
      </c>
      <c r="W482" s="7">
        <f>data[[#This Row],[OrderDate]] + TIME(VALUE(LEFT(data[[#This Row],[OrderTime]],2)), VALUE(RIGHT(data[[#This Row],[OrderTime]],2)), 0)</f>
        <v>45746.054166666669</v>
      </c>
      <c r="X482" s="7">
        <f>_xlfn.MINIFS(data[OrderDateTime], data[CustomerName], data[[#This Row],[CustomerName]])</f>
        <v>45562.046527777777</v>
      </c>
      <c r="Y482" t="str">
        <f>IF(data[[#This Row],[OrderDateTime]]=data[[#This Row],[FirstOrderDateTime]], "New", "Returning")</f>
        <v>Returning</v>
      </c>
      <c r="Z482" s="7">
        <f>data[[#This Row],[DeliveryDate]] + data[[#This Row],[DeliveryTime]]</f>
        <v>45746.673611111109</v>
      </c>
      <c r="AA482" s="7">
        <f>data[[#This Row],[OrderDateTime]] + 1</f>
        <v>45747.054166666669</v>
      </c>
      <c r="AB482" s="7" t="str">
        <f>IF(data[[#This Row],[DeliveryDateTime]] &lt;= data[[#This Row],[SLADue]], "On Time", "Late")</f>
        <v>On Time</v>
      </c>
    </row>
    <row r="483" spans="1:28" x14ac:dyDescent="0.2">
      <c r="A483" t="s">
        <v>907</v>
      </c>
      <c r="B483" t="s">
        <v>19</v>
      </c>
      <c r="C483" t="s">
        <v>41</v>
      </c>
      <c r="D483" t="s">
        <v>42</v>
      </c>
      <c r="E483" s="5">
        <v>34.81</v>
      </c>
      <c r="F483" t="s">
        <v>43</v>
      </c>
      <c r="G483">
        <v>2</v>
      </c>
      <c r="H483" s="1">
        <v>45540</v>
      </c>
      <c r="I483" s="1" t="str">
        <f>TEXT(data[[#This Row],[OrderDate]],"mmm")</f>
        <v>Sep</v>
      </c>
      <c r="J483" s="6">
        <v>0.50486111111111109</v>
      </c>
      <c r="K483" s="6" t="str">
        <f>TEXT(data[[#This Row],[OrderTime]],"h")</f>
        <v>12</v>
      </c>
      <c r="L483" s="1">
        <v>45540</v>
      </c>
      <c r="M483" s="6">
        <v>0.71319444444444446</v>
      </c>
      <c r="N483" t="s">
        <v>452</v>
      </c>
      <c r="O483" t="s">
        <v>201</v>
      </c>
      <c r="P483" t="s">
        <v>133</v>
      </c>
      <c r="Q483" t="s">
        <v>26</v>
      </c>
      <c r="R483" t="s">
        <v>46</v>
      </c>
      <c r="S483" t="s">
        <v>47</v>
      </c>
      <c r="T483" t="s">
        <v>106</v>
      </c>
      <c r="U483" t="s">
        <v>30</v>
      </c>
      <c r="V483" s="5">
        <f>data[[#This Row],[PriceUSD]]*data[[#This Row],[Quantity]]</f>
        <v>69.62</v>
      </c>
      <c r="W483" s="7">
        <f>data[[#This Row],[OrderDate]] + TIME(VALUE(LEFT(data[[#This Row],[OrderTime]],2)), VALUE(RIGHT(data[[#This Row],[OrderTime]],2)), 0)</f>
        <v>45540.007638888892</v>
      </c>
      <c r="X483" s="7">
        <f>_xlfn.MINIFS(data[OrderDateTime], data[CustomerName], data[[#This Row],[CustomerName]])</f>
        <v>45540.007638888892</v>
      </c>
      <c r="Y483" t="str">
        <f>IF(data[[#This Row],[OrderDateTime]]=data[[#This Row],[FirstOrderDateTime]], "New", "Returning")</f>
        <v>New</v>
      </c>
      <c r="Z483" s="7">
        <f>data[[#This Row],[DeliveryDate]] + data[[#This Row],[DeliveryTime]]</f>
        <v>45540.713194444441</v>
      </c>
      <c r="AA483" s="7">
        <f>data[[#This Row],[OrderDateTime]] + 1</f>
        <v>45541.007638888892</v>
      </c>
      <c r="AB483" s="7" t="str">
        <f>IF(data[[#This Row],[DeliveryDateTime]] &lt;= data[[#This Row],[SLADue]], "On Time", "Late")</f>
        <v>On Time</v>
      </c>
    </row>
    <row r="484" spans="1:28" x14ac:dyDescent="0.2">
      <c r="A484" t="s">
        <v>908</v>
      </c>
      <c r="B484" t="s">
        <v>19</v>
      </c>
      <c r="C484" t="s">
        <v>20</v>
      </c>
      <c r="D484" t="s">
        <v>21</v>
      </c>
      <c r="E484" s="5">
        <v>16.260000000000002</v>
      </c>
      <c r="F484" t="s">
        <v>22</v>
      </c>
      <c r="G484">
        <v>1</v>
      </c>
      <c r="H484" s="1">
        <v>45587</v>
      </c>
      <c r="I484" s="1" t="str">
        <f>TEXT(data[[#This Row],[OrderDate]],"mmm")</f>
        <v>Oct</v>
      </c>
      <c r="J484" s="6">
        <v>0.56805555555555554</v>
      </c>
      <c r="K484" s="6" t="str">
        <f>TEXT(data[[#This Row],[OrderTime]],"h")</f>
        <v>13</v>
      </c>
      <c r="L484" s="1">
        <v>45587</v>
      </c>
      <c r="M484" s="6">
        <v>0.69305555555555554</v>
      </c>
      <c r="N484" t="s">
        <v>139</v>
      </c>
      <c r="O484" t="s">
        <v>909</v>
      </c>
      <c r="P484" t="s">
        <v>36</v>
      </c>
      <c r="Q484" t="s">
        <v>53</v>
      </c>
      <c r="R484" t="s">
        <v>27</v>
      </c>
      <c r="S484" t="s">
        <v>47</v>
      </c>
      <c r="T484" t="s">
        <v>136</v>
      </c>
      <c r="U484" t="s">
        <v>39</v>
      </c>
      <c r="V484" s="5">
        <f>data[[#This Row],[PriceUSD]]*data[[#This Row],[Quantity]]</f>
        <v>16.260000000000002</v>
      </c>
      <c r="W484" s="7">
        <f>data[[#This Row],[OrderDate]] + TIME(VALUE(LEFT(data[[#This Row],[OrderTime]],2)), VALUE(RIGHT(data[[#This Row],[OrderTime]],2)), 0)</f>
        <v>45587.038888888892</v>
      </c>
      <c r="X484" s="7">
        <f>_xlfn.MINIFS(data[OrderDateTime], data[CustomerName], data[[#This Row],[CustomerName]])</f>
        <v>45517.030555555553</v>
      </c>
      <c r="Y484" t="str">
        <f>IF(data[[#This Row],[OrderDateTime]]=data[[#This Row],[FirstOrderDateTime]], "New", "Returning")</f>
        <v>Returning</v>
      </c>
      <c r="Z484" s="7">
        <f>data[[#This Row],[DeliveryDate]] + data[[#This Row],[DeliveryTime]]</f>
        <v>45587.693055555559</v>
      </c>
      <c r="AA484" s="7">
        <f>data[[#This Row],[OrderDateTime]] + 1</f>
        <v>45588.038888888892</v>
      </c>
      <c r="AB484" s="7" t="str">
        <f>IF(data[[#This Row],[DeliveryDateTime]] &lt;= data[[#This Row],[SLADue]], "On Time", "Late")</f>
        <v>On Time</v>
      </c>
    </row>
    <row r="485" spans="1:28" x14ac:dyDescent="0.2">
      <c r="A485" t="s">
        <v>910</v>
      </c>
      <c r="B485" t="s">
        <v>19</v>
      </c>
      <c r="C485" t="s">
        <v>20</v>
      </c>
      <c r="D485" t="s">
        <v>21</v>
      </c>
      <c r="E485" s="5">
        <v>17.059999999999999</v>
      </c>
      <c r="F485" t="s">
        <v>43</v>
      </c>
      <c r="G485">
        <v>1</v>
      </c>
      <c r="H485" s="1">
        <v>45535</v>
      </c>
      <c r="I485" s="1" t="str">
        <f>TEXT(data[[#This Row],[OrderDate]],"mmm")</f>
        <v>Aug</v>
      </c>
      <c r="J485" s="6">
        <v>0.62291666666666667</v>
      </c>
      <c r="K485" s="6" t="str">
        <f>TEXT(data[[#This Row],[OrderTime]],"h")</f>
        <v>14</v>
      </c>
      <c r="L485" s="1">
        <v>45537</v>
      </c>
      <c r="M485" s="6">
        <v>0.74791666666666667</v>
      </c>
      <c r="N485" t="s">
        <v>170</v>
      </c>
      <c r="O485" t="s">
        <v>911</v>
      </c>
      <c r="P485" t="s">
        <v>36</v>
      </c>
      <c r="Q485" t="s">
        <v>26</v>
      </c>
      <c r="R485" t="s">
        <v>27</v>
      </c>
      <c r="S485" t="s">
        <v>105</v>
      </c>
      <c r="T485" t="s">
        <v>115</v>
      </c>
      <c r="U485" t="s">
        <v>30</v>
      </c>
      <c r="V485" s="5">
        <f>data[[#This Row],[PriceUSD]]*data[[#This Row],[Quantity]]</f>
        <v>17.059999999999999</v>
      </c>
      <c r="W485" s="7">
        <f>data[[#This Row],[OrderDate]] + TIME(VALUE(LEFT(data[[#This Row],[OrderTime]],2)), VALUE(RIGHT(data[[#This Row],[OrderTime]],2)), 0)</f>
        <v>45535.046527777777</v>
      </c>
      <c r="X485" s="7">
        <f>_xlfn.MINIFS(data[OrderDateTime], data[CustomerName], data[[#This Row],[CustomerName]])</f>
        <v>45533.054166666669</v>
      </c>
      <c r="Y485" t="str">
        <f>IF(data[[#This Row],[OrderDateTime]]=data[[#This Row],[FirstOrderDateTime]], "New", "Returning")</f>
        <v>Returning</v>
      </c>
      <c r="Z485" s="7">
        <f>data[[#This Row],[DeliveryDate]] + data[[#This Row],[DeliveryTime]]</f>
        <v>45537.747916666667</v>
      </c>
      <c r="AA485" s="7">
        <f>data[[#This Row],[OrderDateTime]] + 1</f>
        <v>45536.046527777777</v>
      </c>
      <c r="AB485" s="7" t="str">
        <f>IF(data[[#This Row],[DeliveryDateTime]] &lt;= data[[#This Row],[SLADue]], "On Time", "Late")</f>
        <v>Late</v>
      </c>
    </row>
    <row r="486" spans="1:28" x14ac:dyDescent="0.2">
      <c r="A486" t="s">
        <v>912</v>
      </c>
      <c r="B486" t="s">
        <v>19</v>
      </c>
      <c r="C486" t="s">
        <v>190</v>
      </c>
      <c r="D486" t="s">
        <v>191</v>
      </c>
      <c r="E486" s="5">
        <v>25.09</v>
      </c>
      <c r="F486" t="s">
        <v>87</v>
      </c>
      <c r="G486">
        <v>2</v>
      </c>
      <c r="H486" s="1">
        <v>45591</v>
      </c>
      <c r="I486" s="1" t="str">
        <f>TEXT(data[[#This Row],[OrderDate]],"mmm")</f>
        <v>Oct</v>
      </c>
      <c r="J486" s="6">
        <v>0.78333333333333333</v>
      </c>
      <c r="K486" s="6" t="str">
        <f>TEXT(data[[#This Row],[OrderTime]],"h")</f>
        <v>18</v>
      </c>
      <c r="L486" s="1">
        <v>45593</v>
      </c>
      <c r="M486" s="6">
        <v>0.59305555555555556</v>
      </c>
      <c r="N486" t="s">
        <v>75</v>
      </c>
      <c r="O486" t="s">
        <v>913</v>
      </c>
      <c r="P486" t="s">
        <v>25</v>
      </c>
      <c r="Q486" t="s">
        <v>26</v>
      </c>
      <c r="R486" t="s">
        <v>192</v>
      </c>
      <c r="S486" t="s">
        <v>105</v>
      </c>
      <c r="T486" t="s">
        <v>106</v>
      </c>
      <c r="U486" t="s">
        <v>39</v>
      </c>
      <c r="V486" s="5">
        <f>data[[#This Row],[PriceUSD]]*data[[#This Row],[Quantity]]</f>
        <v>50.18</v>
      </c>
      <c r="W486" s="7">
        <f>data[[#This Row],[OrderDate]] + TIME(VALUE(LEFT(data[[#This Row],[OrderTime]],2)), VALUE(RIGHT(data[[#This Row],[OrderTime]],2)), 0)</f>
        <v>45591.022916666669</v>
      </c>
      <c r="X486" s="7">
        <f>_xlfn.MINIFS(data[OrderDateTime], data[CustomerName], data[[#This Row],[CustomerName]])</f>
        <v>45591.022916666669</v>
      </c>
      <c r="Y486" t="str">
        <f>IF(data[[#This Row],[OrderDateTime]]=data[[#This Row],[FirstOrderDateTime]], "New", "Returning")</f>
        <v>New</v>
      </c>
      <c r="Z486" s="7">
        <f>data[[#This Row],[DeliveryDate]] + data[[#This Row],[DeliveryTime]]</f>
        <v>45593.593055555553</v>
      </c>
      <c r="AA486" s="7">
        <f>data[[#This Row],[OrderDateTime]] + 1</f>
        <v>45592.022916666669</v>
      </c>
      <c r="AB486" s="7" t="str">
        <f>IF(data[[#This Row],[DeliveryDateTime]] &lt;= data[[#This Row],[SLADue]], "On Time", "Late")</f>
        <v>Late</v>
      </c>
    </row>
    <row r="487" spans="1:28" x14ac:dyDescent="0.2">
      <c r="A487" t="s">
        <v>914</v>
      </c>
      <c r="B487" t="s">
        <v>19</v>
      </c>
      <c r="C487" t="s">
        <v>69</v>
      </c>
      <c r="D487" t="s">
        <v>70</v>
      </c>
      <c r="E487" s="5">
        <v>51.21</v>
      </c>
      <c r="F487" t="s">
        <v>56</v>
      </c>
      <c r="G487">
        <v>1</v>
      </c>
      <c r="H487" s="1">
        <v>45508</v>
      </c>
      <c r="I487" s="1" t="str">
        <f>TEXT(data[[#This Row],[OrderDate]],"mmm")</f>
        <v>Aug</v>
      </c>
      <c r="J487" s="6">
        <v>0.41111111111111109</v>
      </c>
      <c r="K487" s="6" t="str">
        <f>TEXT(data[[#This Row],[OrderTime]],"h")</f>
        <v>9</v>
      </c>
      <c r="L487" s="1">
        <v>45508</v>
      </c>
      <c r="M487" s="6">
        <v>0.70277777777777772</v>
      </c>
      <c r="N487" t="s">
        <v>326</v>
      </c>
      <c r="O487" t="s">
        <v>915</v>
      </c>
      <c r="P487" t="s">
        <v>202</v>
      </c>
      <c r="Q487" t="s">
        <v>53</v>
      </c>
      <c r="R487" t="s">
        <v>37</v>
      </c>
      <c r="S487" t="s">
        <v>47</v>
      </c>
      <c r="T487" t="s">
        <v>136</v>
      </c>
      <c r="U487" t="s">
        <v>30</v>
      </c>
      <c r="V487" s="5">
        <f>data[[#This Row],[PriceUSD]]*data[[#This Row],[Quantity]]</f>
        <v>51.21</v>
      </c>
      <c r="W487" s="7">
        <f>data[[#This Row],[OrderDate]] + TIME(VALUE(LEFT(data[[#This Row],[OrderTime]],2)), VALUE(RIGHT(data[[#This Row],[OrderTime]],2)), 0)</f>
        <v>45508.007638888892</v>
      </c>
      <c r="X487" s="7">
        <f>_xlfn.MINIFS(data[OrderDateTime], data[CustomerName], data[[#This Row],[CustomerName]])</f>
        <v>45508.007638888892</v>
      </c>
      <c r="Y487" t="str">
        <f>IF(data[[#This Row],[OrderDateTime]]=data[[#This Row],[FirstOrderDateTime]], "New", "Returning")</f>
        <v>New</v>
      </c>
      <c r="Z487" s="7">
        <f>data[[#This Row],[DeliveryDate]] + data[[#This Row],[DeliveryTime]]</f>
        <v>45508.702777777777</v>
      </c>
      <c r="AA487" s="7">
        <f>data[[#This Row],[OrderDateTime]] + 1</f>
        <v>45509.007638888892</v>
      </c>
      <c r="AB487" s="7" t="str">
        <f>IF(data[[#This Row],[DeliveryDateTime]] &lt;= data[[#This Row],[SLADue]], "On Time", "Late")</f>
        <v>On Time</v>
      </c>
    </row>
    <row r="488" spans="1:28" x14ac:dyDescent="0.2">
      <c r="A488" t="s">
        <v>916</v>
      </c>
      <c r="B488" t="s">
        <v>19</v>
      </c>
      <c r="C488" t="s">
        <v>41</v>
      </c>
      <c r="D488" t="s">
        <v>42</v>
      </c>
      <c r="E488" s="5">
        <v>33.92</v>
      </c>
      <c r="F488" t="s">
        <v>74</v>
      </c>
      <c r="G488">
        <v>4</v>
      </c>
      <c r="H488" s="1">
        <v>45867</v>
      </c>
      <c r="I488" s="1" t="str">
        <f>TEXT(data[[#This Row],[OrderDate]],"mmm")</f>
        <v>Jul</v>
      </c>
      <c r="J488" s="6">
        <v>0.63472222222222219</v>
      </c>
      <c r="K488" s="6" t="str">
        <f>TEXT(data[[#This Row],[OrderTime]],"h")</f>
        <v>15</v>
      </c>
      <c r="L488" s="1">
        <v>45868</v>
      </c>
      <c r="M488" s="6">
        <v>0.63472222222222219</v>
      </c>
      <c r="N488" t="s">
        <v>103</v>
      </c>
      <c r="O488" t="s">
        <v>660</v>
      </c>
      <c r="P488" t="s">
        <v>77</v>
      </c>
      <c r="Q488" t="s">
        <v>53</v>
      </c>
      <c r="R488" t="s">
        <v>46</v>
      </c>
      <c r="S488" t="s">
        <v>28</v>
      </c>
      <c r="T488" t="s">
        <v>38</v>
      </c>
      <c r="U488" t="s">
        <v>30</v>
      </c>
      <c r="V488" s="5">
        <f>data[[#This Row],[PriceUSD]]*data[[#This Row],[Quantity]]</f>
        <v>135.68</v>
      </c>
      <c r="W488" s="7">
        <f>data[[#This Row],[OrderDate]] + TIME(VALUE(LEFT(data[[#This Row],[OrderTime]],2)), VALUE(RIGHT(data[[#This Row],[OrderTime]],2)), 0)</f>
        <v>45867.015277777777</v>
      </c>
      <c r="X488" s="7">
        <f>_xlfn.MINIFS(data[OrderDateTime], data[CustomerName], data[[#This Row],[CustomerName]])</f>
        <v>45590.007638888892</v>
      </c>
      <c r="Y488" t="str">
        <f>IF(data[[#This Row],[OrderDateTime]]=data[[#This Row],[FirstOrderDateTime]], "New", "Returning")</f>
        <v>Returning</v>
      </c>
      <c r="Z488" s="7">
        <f>data[[#This Row],[DeliveryDate]] + data[[#This Row],[DeliveryTime]]</f>
        <v>45868.634722222225</v>
      </c>
      <c r="AA488" s="7">
        <f>data[[#This Row],[OrderDateTime]] + 1</f>
        <v>45868.015277777777</v>
      </c>
      <c r="AB488" s="7" t="str">
        <f>IF(data[[#This Row],[DeliveryDateTime]] &lt;= data[[#This Row],[SLADue]], "On Time", "Late")</f>
        <v>Late</v>
      </c>
    </row>
    <row r="489" spans="1:28" x14ac:dyDescent="0.2">
      <c r="A489" t="s">
        <v>917</v>
      </c>
      <c r="B489" t="s">
        <v>19</v>
      </c>
      <c r="C489" t="s">
        <v>49</v>
      </c>
      <c r="D489" t="s">
        <v>50</v>
      </c>
      <c r="E489" s="5">
        <v>32.42</v>
      </c>
      <c r="F489" t="s">
        <v>74</v>
      </c>
      <c r="G489">
        <v>1</v>
      </c>
      <c r="H489" s="1">
        <v>45766</v>
      </c>
      <c r="I489" s="1" t="str">
        <f>TEXT(data[[#This Row],[OrderDate]],"mmm")</f>
        <v>Apr</v>
      </c>
      <c r="J489" s="6">
        <v>0.87708333333333333</v>
      </c>
      <c r="K489" s="6" t="str">
        <f>TEXT(data[[#This Row],[OrderTime]],"h")</f>
        <v>21</v>
      </c>
      <c r="L489" s="1">
        <v>45768</v>
      </c>
      <c r="M489" s="6">
        <v>0.81180555555555556</v>
      </c>
      <c r="N489" t="s">
        <v>44</v>
      </c>
      <c r="O489" t="s">
        <v>633</v>
      </c>
      <c r="P489" t="s">
        <v>25</v>
      </c>
      <c r="Q489" t="s">
        <v>26</v>
      </c>
      <c r="R489" t="s">
        <v>54</v>
      </c>
      <c r="S489" t="s">
        <v>105</v>
      </c>
      <c r="T489" t="s">
        <v>59</v>
      </c>
      <c r="U489" t="s">
        <v>30</v>
      </c>
      <c r="V489" s="5">
        <f>data[[#This Row],[PriceUSD]]*data[[#This Row],[Quantity]]</f>
        <v>32.42</v>
      </c>
      <c r="W489" s="7">
        <f>data[[#This Row],[OrderDate]] + TIME(VALUE(LEFT(data[[#This Row],[OrderTime]],2)), VALUE(RIGHT(data[[#This Row],[OrderTime]],2)), 0)</f>
        <v>45766.022916666669</v>
      </c>
      <c r="X489" s="7">
        <f>_xlfn.MINIFS(data[OrderDateTime], data[CustomerName], data[[#This Row],[CustomerName]])</f>
        <v>45509.054166666669</v>
      </c>
      <c r="Y489" t="str">
        <f>IF(data[[#This Row],[OrderDateTime]]=data[[#This Row],[FirstOrderDateTime]], "New", "Returning")</f>
        <v>Returning</v>
      </c>
      <c r="Z489" s="7">
        <f>data[[#This Row],[DeliveryDate]] + data[[#This Row],[DeliveryTime]]</f>
        <v>45768.811805555553</v>
      </c>
      <c r="AA489" s="7">
        <f>data[[#This Row],[OrderDateTime]] + 1</f>
        <v>45767.022916666669</v>
      </c>
      <c r="AB489" s="7" t="str">
        <f>IF(data[[#This Row],[DeliveryDateTime]] &lt;= data[[#This Row],[SLADue]], "On Time", "Late")</f>
        <v>Late</v>
      </c>
    </row>
    <row r="490" spans="1:28" x14ac:dyDescent="0.2">
      <c r="A490" t="s">
        <v>918</v>
      </c>
      <c r="B490" t="s">
        <v>19</v>
      </c>
      <c r="C490" t="s">
        <v>290</v>
      </c>
      <c r="D490" t="s">
        <v>291</v>
      </c>
      <c r="E490" s="5">
        <v>62</v>
      </c>
      <c r="F490" t="s">
        <v>22</v>
      </c>
      <c r="G490">
        <v>1</v>
      </c>
      <c r="H490" s="1">
        <v>45628</v>
      </c>
      <c r="I490" s="1" t="str">
        <f>TEXT(data[[#This Row],[OrderDate]],"mmm")</f>
        <v>Dec</v>
      </c>
      <c r="J490" s="6">
        <v>0.38333333333333336</v>
      </c>
      <c r="K490" s="6" t="str">
        <f>TEXT(data[[#This Row],[OrderTime]],"h")</f>
        <v>9</v>
      </c>
      <c r="L490" s="1">
        <v>45629</v>
      </c>
      <c r="M490" s="6">
        <v>0.42499999999999999</v>
      </c>
      <c r="N490" t="s">
        <v>276</v>
      </c>
      <c r="O490" t="s">
        <v>618</v>
      </c>
      <c r="P490" t="s">
        <v>133</v>
      </c>
      <c r="Q490" t="s">
        <v>26</v>
      </c>
      <c r="R490" t="s">
        <v>294</v>
      </c>
      <c r="S490" t="s">
        <v>28</v>
      </c>
      <c r="T490" t="s">
        <v>29</v>
      </c>
      <c r="U490" t="s">
        <v>30</v>
      </c>
      <c r="V490" s="5">
        <f>data[[#This Row],[PriceUSD]]*data[[#This Row],[Quantity]]</f>
        <v>62</v>
      </c>
      <c r="W490" s="7">
        <f>data[[#This Row],[OrderDate]] + TIME(VALUE(LEFT(data[[#This Row],[OrderTime]],2)), VALUE(RIGHT(data[[#This Row],[OrderTime]],2)), 0)</f>
        <v>45628.022916666669</v>
      </c>
      <c r="X490" s="7">
        <f>_xlfn.MINIFS(data[OrderDateTime], data[CustomerName], data[[#This Row],[CustomerName]])</f>
        <v>45519.015277777777</v>
      </c>
      <c r="Y490" t="str">
        <f>IF(data[[#This Row],[OrderDateTime]]=data[[#This Row],[FirstOrderDateTime]], "New", "Returning")</f>
        <v>Returning</v>
      </c>
      <c r="Z490" s="7">
        <f>data[[#This Row],[DeliveryDate]] + data[[#This Row],[DeliveryTime]]</f>
        <v>45629.425000000003</v>
      </c>
      <c r="AA490" s="7">
        <f>data[[#This Row],[OrderDateTime]] + 1</f>
        <v>45629.022916666669</v>
      </c>
      <c r="AB490" s="7" t="str">
        <f>IF(data[[#This Row],[DeliveryDateTime]] &lt;= data[[#This Row],[SLADue]], "On Time", "Late")</f>
        <v>Late</v>
      </c>
    </row>
    <row r="491" spans="1:28" x14ac:dyDescent="0.2">
      <c r="A491" t="s">
        <v>919</v>
      </c>
      <c r="B491" t="s">
        <v>19</v>
      </c>
      <c r="C491" t="s">
        <v>69</v>
      </c>
      <c r="D491" t="s">
        <v>70</v>
      </c>
      <c r="E491" s="5">
        <v>58.68</v>
      </c>
      <c r="F491" t="s">
        <v>43</v>
      </c>
      <c r="G491">
        <v>2</v>
      </c>
      <c r="H491" s="1">
        <v>45814</v>
      </c>
      <c r="I491" s="1" t="str">
        <f>TEXT(data[[#This Row],[OrderDate]],"mmm")</f>
        <v>Jun</v>
      </c>
      <c r="J491" s="6">
        <v>0.68125000000000002</v>
      </c>
      <c r="K491" s="6" t="str">
        <f>TEXT(data[[#This Row],[OrderTime]],"h")</f>
        <v>16</v>
      </c>
      <c r="L491" s="1">
        <v>45816</v>
      </c>
      <c r="M491" s="6">
        <v>0.84791666666666665</v>
      </c>
      <c r="N491" t="s">
        <v>148</v>
      </c>
      <c r="O491" t="s">
        <v>920</v>
      </c>
      <c r="P491" t="s">
        <v>25</v>
      </c>
      <c r="Q491" t="s">
        <v>53</v>
      </c>
      <c r="R491" t="s">
        <v>37</v>
      </c>
      <c r="S491" t="s">
        <v>105</v>
      </c>
      <c r="T491" t="s">
        <v>106</v>
      </c>
      <c r="U491" t="s">
        <v>30</v>
      </c>
      <c r="V491" s="5">
        <f>data[[#This Row],[PriceUSD]]*data[[#This Row],[Quantity]]</f>
        <v>117.36</v>
      </c>
      <c r="W491" s="7">
        <f>data[[#This Row],[OrderDate]] + TIME(VALUE(LEFT(data[[#This Row],[OrderTime]],2)), VALUE(RIGHT(data[[#This Row],[OrderTime]],2)), 0)</f>
        <v>45814.017361111109</v>
      </c>
      <c r="X491" s="7">
        <f>_xlfn.MINIFS(data[OrderDateTime], data[CustomerName], data[[#This Row],[CustomerName]])</f>
        <v>45533.054166666669</v>
      </c>
      <c r="Y491" t="str">
        <f>IF(data[[#This Row],[OrderDateTime]]=data[[#This Row],[FirstOrderDateTime]], "New", "Returning")</f>
        <v>Returning</v>
      </c>
      <c r="Z491" s="7">
        <f>data[[#This Row],[DeliveryDate]] + data[[#This Row],[DeliveryTime]]</f>
        <v>45816.847916666666</v>
      </c>
      <c r="AA491" s="7">
        <f>data[[#This Row],[OrderDateTime]] + 1</f>
        <v>45815.017361111109</v>
      </c>
      <c r="AB491" s="7" t="str">
        <f>IF(data[[#This Row],[DeliveryDateTime]] &lt;= data[[#This Row],[SLADue]], "On Time", "Late")</f>
        <v>Late</v>
      </c>
    </row>
    <row r="492" spans="1:28" x14ac:dyDescent="0.2">
      <c r="A492" t="s">
        <v>921</v>
      </c>
      <c r="B492" t="s">
        <v>19</v>
      </c>
      <c r="C492" t="s">
        <v>190</v>
      </c>
      <c r="D492" t="s">
        <v>191</v>
      </c>
      <c r="E492" s="5">
        <v>22.74</v>
      </c>
      <c r="F492" t="s">
        <v>71</v>
      </c>
      <c r="G492">
        <v>10</v>
      </c>
      <c r="H492" s="1">
        <v>45538</v>
      </c>
      <c r="I492" s="1" t="str">
        <f>TEXT(data[[#This Row],[OrderDate]],"mmm")</f>
        <v>Sep</v>
      </c>
      <c r="J492" s="6">
        <v>0.87361111111111112</v>
      </c>
      <c r="K492" s="6" t="str">
        <f>TEXT(data[[#This Row],[OrderTime]],"h")</f>
        <v>20</v>
      </c>
      <c r="L492" s="1">
        <v>45539</v>
      </c>
      <c r="M492" s="6">
        <v>0.87361111111111112</v>
      </c>
      <c r="N492" t="s">
        <v>434</v>
      </c>
      <c r="O492" t="s">
        <v>738</v>
      </c>
      <c r="P492" t="s">
        <v>234</v>
      </c>
      <c r="Q492" t="s">
        <v>53</v>
      </c>
      <c r="R492" t="s">
        <v>192</v>
      </c>
      <c r="S492" t="s">
        <v>28</v>
      </c>
      <c r="T492" t="s">
        <v>38</v>
      </c>
      <c r="U492" t="s">
        <v>39</v>
      </c>
      <c r="V492" s="5">
        <f>data[[#This Row],[PriceUSD]]*data[[#This Row],[Quantity]]</f>
        <v>227.39999999999998</v>
      </c>
      <c r="W492" s="7">
        <f>data[[#This Row],[OrderDate]] + TIME(VALUE(LEFT(data[[#This Row],[OrderTime]],2)), VALUE(RIGHT(data[[#This Row],[OrderTime]],2)), 0)</f>
        <v>45538.007638888892</v>
      </c>
      <c r="X492" s="7">
        <f>_xlfn.MINIFS(data[OrderDateTime], data[CustomerName], data[[#This Row],[CustomerName]])</f>
        <v>45507.052083333336</v>
      </c>
      <c r="Y492" t="str">
        <f>IF(data[[#This Row],[OrderDateTime]]=data[[#This Row],[FirstOrderDateTime]], "New", "Returning")</f>
        <v>Returning</v>
      </c>
      <c r="Z492" s="7">
        <f>data[[#This Row],[DeliveryDate]] + data[[#This Row],[DeliveryTime]]</f>
        <v>45539.873611111114</v>
      </c>
      <c r="AA492" s="7">
        <f>data[[#This Row],[OrderDateTime]] + 1</f>
        <v>45539.007638888892</v>
      </c>
      <c r="AB492" s="7" t="str">
        <f>IF(data[[#This Row],[DeliveryDateTime]] &lt;= data[[#This Row],[SLADue]], "On Time", "Late")</f>
        <v>Late</v>
      </c>
    </row>
    <row r="493" spans="1:28" x14ac:dyDescent="0.2">
      <c r="A493" t="s">
        <v>922</v>
      </c>
      <c r="B493" t="s">
        <v>19</v>
      </c>
      <c r="C493" t="s">
        <v>92</v>
      </c>
      <c r="D493" t="s">
        <v>93</v>
      </c>
      <c r="E493" s="5">
        <v>93.03</v>
      </c>
      <c r="F493" t="s">
        <v>63</v>
      </c>
      <c r="G493">
        <v>1</v>
      </c>
      <c r="H493" s="1">
        <v>45722</v>
      </c>
      <c r="I493" s="1" t="str">
        <f>TEXT(data[[#This Row],[OrderDate]],"mmm")</f>
        <v>Mar</v>
      </c>
      <c r="J493" s="6">
        <v>0.45416666666666666</v>
      </c>
      <c r="K493" s="6" t="str">
        <f>TEXT(data[[#This Row],[OrderTime]],"h")</f>
        <v>10</v>
      </c>
      <c r="L493" s="1">
        <v>45722</v>
      </c>
      <c r="M493" s="6">
        <v>0.74583333333333335</v>
      </c>
      <c r="N493" t="s">
        <v>213</v>
      </c>
      <c r="O493" t="s">
        <v>735</v>
      </c>
      <c r="P493" t="s">
        <v>36</v>
      </c>
      <c r="Q493" t="s">
        <v>53</v>
      </c>
      <c r="R493" t="s">
        <v>66</v>
      </c>
      <c r="S493" t="s">
        <v>47</v>
      </c>
      <c r="T493" t="s">
        <v>38</v>
      </c>
      <c r="U493" t="s">
        <v>67</v>
      </c>
      <c r="V493" s="5">
        <f>data[[#This Row],[PriceUSD]]*data[[#This Row],[Quantity]]</f>
        <v>93.03</v>
      </c>
      <c r="W493" s="7">
        <f>data[[#This Row],[OrderDate]] + TIME(VALUE(LEFT(data[[#This Row],[OrderTime]],2)), VALUE(RIGHT(data[[#This Row],[OrderTime]],2)), 0)</f>
        <v>45722.046527777777</v>
      </c>
      <c r="X493" s="7">
        <f>_xlfn.MINIFS(data[OrderDateTime], data[CustomerName], data[[#This Row],[CustomerName]])</f>
        <v>45534.022916666669</v>
      </c>
      <c r="Y493" t="str">
        <f>IF(data[[#This Row],[OrderDateTime]]=data[[#This Row],[FirstOrderDateTime]], "New", "Returning")</f>
        <v>Returning</v>
      </c>
      <c r="Z493" s="7">
        <f>data[[#This Row],[DeliveryDate]] + data[[#This Row],[DeliveryTime]]</f>
        <v>45722.745833333334</v>
      </c>
      <c r="AA493" s="7">
        <f>data[[#This Row],[OrderDateTime]] + 1</f>
        <v>45723.046527777777</v>
      </c>
      <c r="AB493" s="7" t="str">
        <f>IF(data[[#This Row],[DeliveryDateTime]] &lt;= data[[#This Row],[SLADue]], "On Time", "Late")</f>
        <v>On Time</v>
      </c>
    </row>
    <row r="494" spans="1:28" x14ac:dyDescent="0.2">
      <c r="A494" t="s">
        <v>923</v>
      </c>
      <c r="B494" t="s">
        <v>19</v>
      </c>
      <c r="C494" t="s">
        <v>20</v>
      </c>
      <c r="D494" t="s">
        <v>21</v>
      </c>
      <c r="E494" s="5">
        <v>20.079999999999998</v>
      </c>
      <c r="F494" t="s">
        <v>22</v>
      </c>
      <c r="G494">
        <v>3</v>
      </c>
      <c r="H494" s="1">
        <v>45809</v>
      </c>
      <c r="I494" s="1" t="str">
        <f>TEXT(data[[#This Row],[OrderDate]],"mmm")</f>
        <v>Jun</v>
      </c>
      <c r="J494" s="6">
        <v>0.48125000000000001</v>
      </c>
      <c r="K494" s="6" t="str">
        <f>TEXT(data[[#This Row],[OrderTime]],"h")</f>
        <v>11</v>
      </c>
      <c r="L494" s="1">
        <v>45809</v>
      </c>
      <c r="M494" s="6">
        <v>0.6479166666666667</v>
      </c>
      <c r="N494" t="s">
        <v>120</v>
      </c>
      <c r="O494" t="s">
        <v>527</v>
      </c>
      <c r="P494" t="s">
        <v>25</v>
      </c>
      <c r="Q494" t="s">
        <v>26</v>
      </c>
      <c r="R494" t="s">
        <v>27</v>
      </c>
      <c r="S494" t="s">
        <v>47</v>
      </c>
      <c r="T494" t="s">
        <v>106</v>
      </c>
      <c r="U494" t="s">
        <v>30</v>
      </c>
      <c r="V494" s="5">
        <f>data[[#This Row],[PriceUSD]]*data[[#This Row],[Quantity]]</f>
        <v>60.239999999999995</v>
      </c>
      <c r="W494" s="7">
        <f>data[[#This Row],[OrderDate]] + TIME(VALUE(LEFT(data[[#This Row],[OrderTime]],2)), VALUE(RIGHT(data[[#This Row],[OrderTime]],2)), 0)</f>
        <v>45809.017361111109</v>
      </c>
      <c r="X494" s="7">
        <f>_xlfn.MINIFS(data[OrderDateTime], data[CustomerName], data[[#This Row],[CustomerName]])</f>
        <v>45525.046527777777</v>
      </c>
      <c r="Y494" t="str">
        <f>IF(data[[#This Row],[OrderDateTime]]=data[[#This Row],[FirstOrderDateTime]], "New", "Returning")</f>
        <v>Returning</v>
      </c>
      <c r="Z494" s="7">
        <f>data[[#This Row],[DeliveryDate]] + data[[#This Row],[DeliveryTime]]</f>
        <v>45809.647916666669</v>
      </c>
      <c r="AA494" s="7">
        <f>data[[#This Row],[OrderDateTime]] + 1</f>
        <v>45810.017361111109</v>
      </c>
      <c r="AB494" s="7" t="str">
        <f>IF(data[[#This Row],[DeliveryDateTime]] &lt;= data[[#This Row],[SLADue]], "On Time", "Late")</f>
        <v>On Time</v>
      </c>
    </row>
    <row r="495" spans="1:28" x14ac:dyDescent="0.2">
      <c r="A495" t="s">
        <v>924</v>
      </c>
      <c r="B495" t="s">
        <v>19</v>
      </c>
      <c r="C495" t="s">
        <v>190</v>
      </c>
      <c r="D495" t="s">
        <v>191</v>
      </c>
      <c r="E495" s="5">
        <v>20.059999999999999</v>
      </c>
      <c r="F495" t="s">
        <v>71</v>
      </c>
      <c r="G495">
        <v>3</v>
      </c>
      <c r="H495" s="1">
        <v>45599</v>
      </c>
      <c r="I495" s="1" t="str">
        <f>TEXT(data[[#This Row],[OrderDate]],"mmm")</f>
        <v>Nov</v>
      </c>
      <c r="J495" s="6">
        <v>0.4597222222222222</v>
      </c>
      <c r="K495" s="6" t="str">
        <f>TEXT(data[[#This Row],[OrderTime]],"h")</f>
        <v>11</v>
      </c>
      <c r="L495" s="1">
        <v>45601</v>
      </c>
      <c r="M495" s="6">
        <v>0.62638888888888888</v>
      </c>
      <c r="N495" t="s">
        <v>238</v>
      </c>
      <c r="O495" t="s">
        <v>322</v>
      </c>
      <c r="P495" t="s">
        <v>36</v>
      </c>
      <c r="Q495" t="s">
        <v>26</v>
      </c>
      <c r="R495" t="s">
        <v>192</v>
      </c>
      <c r="S495" t="s">
        <v>105</v>
      </c>
      <c r="T495" t="s">
        <v>29</v>
      </c>
      <c r="U495" t="s">
        <v>30</v>
      </c>
      <c r="V495" s="5">
        <f>data[[#This Row],[PriceUSD]]*data[[#This Row],[Quantity]]</f>
        <v>60.179999999999993</v>
      </c>
      <c r="W495" s="7">
        <f>data[[#This Row],[OrderDate]] + TIME(VALUE(LEFT(data[[#This Row],[OrderTime]],2)), VALUE(RIGHT(data[[#This Row],[OrderTime]],2)), 0)</f>
        <v>45599.015277777777</v>
      </c>
      <c r="X495" s="7">
        <f>_xlfn.MINIFS(data[OrderDateTime], data[CustomerName], data[[#This Row],[CustomerName]])</f>
        <v>45508.015277777777</v>
      </c>
      <c r="Y495" t="str">
        <f>IF(data[[#This Row],[OrderDateTime]]=data[[#This Row],[FirstOrderDateTime]], "New", "Returning")</f>
        <v>Returning</v>
      </c>
      <c r="Z495" s="7">
        <f>data[[#This Row],[DeliveryDate]] + data[[#This Row],[DeliveryTime]]</f>
        <v>45601.626388888886</v>
      </c>
      <c r="AA495" s="7">
        <f>data[[#This Row],[OrderDateTime]] + 1</f>
        <v>45600.015277777777</v>
      </c>
      <c r="AB495" s="7" t="str">
        <f>IF(data[[#This Row],[DeliveryDateTime]] &lt;= data[[#This Row],[SLADue]], "On Time", "Late")</f>
        <v>Late</v>
      </c>
    </row>
    <row r="496" spans="1:28" x14ac:dyDescent="0.2">
      <c r="A496" t="s">
        <v>925</v>
      </c>
      <c r="B496" t="s">
        <v>19</v>
      </c>
      <c r="C496" t="s">
        <v>69</v>
      </c>
      <c r="D496" t="s">
        <v>70</v>
      </c>
      <c r="E496" s="5">
        <v>51.49</v>
      </c>
      <c r="F496" t="s">
        <v>56</v>
      </c>
      <c r="G496">
        <v>1</v>
      </c>
      <c r="H496" s="1">
        <v>45508</v>
      </c>
      <c r="I496" s="1" t="str">
        <f>TEXT(data[[#This Row],[OrderDate]],"mmm")</f>
        <v>Aug</v>
      </c>
      <c r="J496" s="6">
        <v>0.61250000000000004</v>
      </c>
      <c r="K496" s="6" t="str">
        <f>TEXT(data[[#This Row],[OrderTime]],"h")</f>
        <v>14</v>
      </c>
      <c r="L496" s="1">
        <v>45508</v>
      </c>
      <c r="M496" s="6">
        <v>0.77916666666666667</v>
      </c>
      <c r="N496" t="s">
        <v>175</v>
      </c>
      <c r="O496" t="s">
        <v>498</v>
      </c>
      <c r="P496" t="s">
        <v>25</v>
      </c>
      <c r="Q496" t="s">
        <v>26</v>
      </c>
      <c r="R496" t="s">
        <v>37</v>
      </c>
      <c r="S496" t="s">
        <v>47</v>
      </c>
      <c r="T496" t="s">
        <v>29</v>
      </c>
      <c r="U496" t="s">
        <v>39</v>
      </c>
      <c r="V496" s="5">
        <f>data[[#This Row],[PriceUSD]]*data[[#This Row],[Quantity]]</f>
        <v>51.49</v>
      </c>
      <c r="W496" s="7">
        <f>data[[#This Row],[OrderDate]] + TIME(VALUE(LEFT(data[[#This Row],[OrderTime]],2)), VALUE(RIGHT(data[[#This Row],[OrderTime]],2)), 0)</f>
        <v>45508.017361111109</v>
      </c>
      <c r="X496" s="7">
        <f>_xlfn.MINIFS(data[OrderDateTime], data[CustomerName], data[[#This Row],[CustomerName]])</f>
        <v>45508.017361111109</v>
      </c>
      <c r="Y496" t="str">
        <f>IF(data[[#This Row],[OrderDateTime]]=data[[#This Row],[FirstOrderDateTime]], "New", "Returning")</f>
        <v>New</v>
      </c>
      <c r="Z496" s="7">
        <f>data[[#This Row],[DeliveryDate]] + data[[#This Row],[DeliveryTime]]</f>
        <v>45508.779166666667</v>
      </c>
      <c r="AA496" s="7">
        <f>data[[#This Row],[OrderDateTime]] + 1</f>
        <v>45509.017361111109</v>
      </c>
      <c r="AB496" s="7" t="str">
        <f>IF(data[[#This Row],[DeliveryDateTime]] &lt;= data[[#This Row],[SLADue]], "On Time", "Late")</f>
        <v>On Time</v>
      </c>
    </row>
    <row r="497" spans="1:28" x14ac:dyDescent="0.2">
      <c r="A497" t="s">
        <v>926</v>
      </c>
      <c r="B497" t="s">
        <v>19</v>
      </c>
      <c r="C497" t="s">
        <v>41</v>
      </c>
      <c r="D497" t="s">
        <v>42</v>
      </c>
      <c r="E497" s="5">
        <v>36.619999999999997</v>
      </c>
      <c r="F497" t="s">
        <v>74</v>
      </c>
      <c r="G497">
        <v>1</v>
      </c>
      <c r="H497" s="1">
        <v>45686</v>
      </c>
      <c r="I497" s="1" t="str">
        <f>TEXT(data[[#This Row],[OrderDate]],"mmm")</f>
        <v>Jan</v>
      </c>
      <c r="J497" s="6">
        <v>0.68125000000000002</v>
      </c>
      <c r="K497" s="6" t="str">
        <f>TEXT(data[[#This Row],[OrderTime]],"h")</f>
        <v>16</v>
      </c>
      <c r="L497" s="1">
        <v>45687</v>
      </c>
      <c r="M497" s="6">
        <v>0.76458333333333328</v>
      </c>
      <c r="N497" t="s">
        <v>861</v>
      </c>
      <c r="O497" t="s">
        <v>927</v>
      </c>
      <c r="P497" t="s">
        <v>245</v>
      </c>
      <c r="Q497" t="s">
        <v>26</v>
      </c>
      <c r="R497" t="s">
        <v>46</v>
      </c>
      <c r="S497" t="s">
        <v>28</v>
      </c>
      <c r="T497" t="s">
        <v>38</v>
      </c>
      <c r="U497" t="s">
        <v>30</v>
      </c>
      <c r="V497" s="5">
        <f>data[[#This Row],[PriceUSD]]*data[[#This Row],[Quantity]]</f>
        <v>36.619999999999997</v>
      </c>
      <c r="W497" s="7">
        <f>data[[#This Row],[OrderDate]] + TIME(VALUE(LEFT(data[[#This Row],[OrderTime]],2)), VALUE(RIGHT(data[[#This Row],[OrderTime]],2)), 0)</f>
        <v>45686.017361111109</v>
      </c>
      <c r="X497" s="7">
        <f>_xlfn.MINIFS(data[OrderDateTime], data[CustomerName], data[[#This Row],[CustomerName]])</f>
        <v>45534.054166666669</v>
      </c>
      <c r="Y497" t="str">
        <f>IF(data[[#This Row],[OrderDateTime]]=data[[#This Row],[FirstOrderDateTime]], "New", "Returning")</f>
        <v>Returning</v>
      </c>
      <c r="Z497" s="7">
        <f>data[[#This Row],[DeliveryDate]] + data[[#This Row],[DeliveryTime]]</f>
        <v>45687.76458333333</v>
      </c>
      <c r="AA497" s="7">
        <f>data[[#This Row],[OrderDateTime]] + 1</f>
        <v>45687.017361111109</v>
      </c>
      <c r="AB497" s="7" t="str">
        <f>IF(data[[#This Row],[DeliveryDateTime]] &lt;= data[[#This Row],[SLADue]], "On Time", "Late")</f>
        <v>Late</v>
      </c>
    </row>
    <row r="498" spans="1:28" x14ac:dyDescent="0.2">
      <c r="A498" t="s">
        <v>928</v>
      </c>
      <c r="B498" t="s">
        <v>19</v>
      </c>
      <c r="C498" t="s">
        <v>190</v>
      </c>
      <c r="D498" t="s">
        <v>191</v>
      </c>
      <c r="E498" s="5">
        <v>24.59</v>
      </c>
      <c r="F498" t="s">
        <v>87</v>
      </c>
      <c r="G498">
        <v>1</v>
      </c>
      <c r="H498" s="1">
        <v>45594</v>
      </c>
      <c r="I498" s="1" t="str">
        <f>TEXT(data[[#This Row],[OrderDate]],"mmm")</f>
        <v>Oct</v>
      </c>
      <c r="J498" s="6">
        <v>0.55069444444444449</v>
      </c>
      <c r="K498" s="6" t="str">
        <f>TEXT(data[[#This Row],[OrderTime]],"h")</f>
        <v>13</v>
      </c>
      <c r="L498" s="1">
        <v>45594</v>
      </c>
      <c r="M498" s="6">
        <v>0.67569444444444449</v>
      </c>
      <c r="N498" t="s">
        <v>145</v>
      </c>
      <c r="O498" t="s">
        <v>929</v>
      </c>
      <c r="P498" t="s">
        <v>77</v>
      </c>
      <c r="Q498" t="s">
        <v>53</v>
      </c>
      <c r="R498" t="s">
        <v>192</v>
      </c>
      <c r="S498" t="s">
        <v>47</v>
      </c>
      <c r="T498" t="s">
        <v>38</v>
      </c>
      <c r="U498" t="s">
        <v>30</v>
      </c>
      <c r="V498" s="5">
        <f>data[[#This Row],[PriceUSD]]*data[[#This Row],[Quantity]]</f>
        <v>24.59</v>
      </c>
      <c r="W498" s="7">
        <f>data[[#This Row],[OrderDate]] + TIME(VALUE(LEFT(data[[#This Row],[OrderTime]],2)), VALUE(RIGHT(data[[#This Row],[OrderTime]],2)), 0)</f>
        <v>45594.030555555553</v>
      </c>
      <c r="X498" s="7">
        <f>_xlfn.MINIFS(data[OrderDateTime], data[CustomerName], data[[#This Row],[CustomerName]])</f>
        <v>45510.022916666669</v>
      </c>
      <c r="Y498" t="str">
        <f>IF(data[[#This Row],[OrderDateTime]]=data[[#This Row],[FirstOrderDateTime]], "New", "Returning")</f>
        <v>Returning</v>
      </c>
      <c r="Z498" s="7">
        <f>data[[#This Row],[DeliveryDate]] + data[[#This Row],[DeliveryTime]]</f>
        <v>45594.675694444442</v>
      </c>
      <c r="AA498" s="7">
        <f>data[[#This Row],[OrderDateTime]] + 1</f>
        <v>45595.030555555553</v>
      </c>
      <c r="AB498" s="7" t="str">
        <f>IF(data[[#This Row],[DeliveryDateTime]] &lt;= data[[#This Row],[SLADue]], "On Time", "Late")</f>
        <v>On Time</v>
      </c>
    </row>
    <row r="499" spans="1:28" x14ac:dyDescent="0.2">
      <c r="A499" t="s">
        <v>930</v>
      </c>
      <c r="B499" t="s">
        <v>19</v>
      </c>
      <c r="C499" t="s">
        <v>92</v>
      </c>
      <c r="D499" t="s">
        <v>93</v>
      </c>
      <c r="E499" s="5">
        <v>91.9</v>
      </c>
      <c r="F499" t="s">
        <v>63</v>
      </c>
      <c r="G499">
        <v>1</v>
      </c>
      <c r="H499" s="1">
        <v>45750</v>
      </c>
      <c r="I499" s="1" t="str">
        <f>TEXT(data[[#This Row],[OrderDate]],"mmm")</f>
        <v>Apr</v>
      </c>
      <c r="J499" s="6">
        <v>0.65833333333333333</v>
      </c>
      <c r="K499" s="6" t="str">
        <f>TEXT(data[[#This Row],[OrderTime]],"h")</f>
        <v>15</v>
      </c>
      <c r="L499" s="1">
        <v>45751</v>
      </c>
      <c r="M499" s="6">
        <v>0.7416666666666667</v>
      </c>
      <c r="N499" t="s">
        <v>95</v>
      </c>
      <c r="O499" t="s">
        <v>218</v>
      </c>
      <c r="P499" t="s">
        <v>25</v>
      </c>
      <c r="Q499" t="s">
        <v>26</v>
      </c>
      <c r="R499" t="s">
        <v>66</v>
      </c>
      <c r="S499" t="s">
        <v>28</v>
      </c>
      <c r="T499" t="s">
        <v>38</v>
      </c>
      <c r="U499" t="s">
        <v>30</v>
      </c>
      <c r="V499" s="5">
        <f>data[[#This Row],[PriceUSD]]*data[[#This Row],[Quantity]]</f>
        <v>91.9</v>
      </c>
      <c r="W499" s="7">
        <f>data[[#This Row],[OrderDate]] + TIME(VALUE(LEFT(data[[#This Row],[OrderTime]],2)), VALUE(RIGHT(data[[#This Row],[OrderTime]],2)), 0)</f>
        <v>45750.022916666669</v>
      </c>
      <c r="X499" s="7">
        <f>_xlfn.MINIFS(data[OrderDateTime], data[CustomerName], data[[#This Row],[CustomerName]])</f>
        <v>45516.030555555553</v>
      </c>
      <c r="Y499" t="str">
        <f>IF(data[[#This Row],[OrderDateTime]]=data[[#This Row],[FirstOrderDateTime]], "New", "Returning")</f>
        <v>Returning</v>
      </c>
      <c r="Z499" s="7">
        <f>data[[#This Row],[DeliveryDate]] + data[[#This Row],[DeliveryTime]]</f>
        <v>45751.741666666669</v>
      </c>
      <c r="AA499" s="7">
        <f>data[[#This Row],[OrderDateTime]] + 1</f>
        <v>45751.022916666669</v>
      </c>
      <c r="AB499" s="7" t="str">
        <f>IF(data[[#This Row],[DeliveryDateTime]] &lt;= data[[#This Row],[SLADue]], "On Time", "Late")</f>
        <v>Late</v>
      </c>
    </row>
    <row r="500" spans="1:28" x14ac:dyDescent="0.2">
      <c r="A500" t="s">
        <v>931</v>
      </c>
      <c r="B500" t="s">
        <v>19</v>
      </c>
      <c r="C500" t="s">
        <v>69</v>
      </c>
      <c r="D500" t="s">
        <v>70</v>
      </c>
      <c r="E500" s="5">
        <v>52.34</v>
      </c>
      <c r="F500" t="s">
        <v>51</v>
      </c>
      <c r="G500">
        <v>1</v>
      </c>
      <c r="H500" s="1">
        <v>45544</v>
      </c>
      <c r="I500" s="1" t="str">
        <f>TEXT(data[[#This Row],[OrderDate]],"mmm")</f>
        <v>Sep</v>
      </c>
      <c r="J500" s="6">
        <v>0.4465277777777778</v>
      </c>
      <c r="K500" s="6" t="str">
        <f>TEXT(data[[#This Row],[OrderTime]],"h")</f>
        <v>10</v>
      </c>
      <c r="L500" s="1">
        <v>45544</v>
      </c>
      <c r="M500" s="6">
        <v>0.65486111111111112</v>
      </c>
      <c r="N500" t="s">
        <v>148</v>
      </c>
      <c r="O500" t="s">
        <v>895</v>
      </c>
      <c r="P500" t="s">
        <v>25</v>
      </c>
      <c r="Q500" t="s">
        <v>53</v>
      </c>
      <c r="R500" t="s">
        <v>37</v>
      </c>
      <c r="S500" t="s">
        <v>47</v>
      </c>
      <c r="T500" t="s">
        <v>38</v>
      </c>
      <c r="U500" t="s">
        <v>30</v>
      </c>
      <c r="V500" s="5">
        <f>data[[#This Row],[PriceUSD]]*data[[#This Row],[Quantity]]</f>
        <v>52.34</v>
      </c>
      <c r="W500" s="7">
        <f>data[[#This Row],[OrderDate]] + TIME(VALUE(LEFT(data[[#This Row],[OrderTime]],2)), VALUE(RIGHT(data[[#This Row],[OrderTime]],2)), 0)</f>
        <v>45544.054166666669</v>
      </c>
      <c r="X500" s="7">
        <f>_xlfn.MINIFS(data[OrderDateTime], data[CustomerName], data[[#This Row],[CustomerName]])</f>
        <v>45544.054166666669</v>
      </c>
      <c r="Y500" t="str">
        <f>IF(data[[#This Row],[OrderDateTime]]=data[[#This Row],[FirstOrderDateTime]], "New", "Returning")</f>
        <v>New</v>
      </c>
      <c r="Z500" s="7">
        <f>data[[#This Row],[DeliveryDate]] + data[[#This Row],[DeliveryTime]]</f>
        <v>45544.654861111114</v>
      </c>
      <c r="AA500" s="7">
        <f>data[[#This Row],[OrderDateTime]] + 1</f>
        <v>45545.054166666669</v>
      </c>
      <c r="AB500" s="7" t="str">
        <f>IF(data[[#This Row],[DeliveryDateTime]] &lt;= data[[#This Row],[SLADue]], "On Time", "Late")</f>
        <v>On Time</v>
      </c>
    </row>
    <row r="501" spans="1:28" x14ac:dyDescent="0.2">
      <c r="A501" t="s">
        <v>932</v>
      </c>
      <c r="B501" t="s">
        <v>19</v>
      </c>
      <c r="C501" t="s">
        <v>41</v>
      </c>
      <c r="D501" t="s">
        <v>42</v>
      </c>
      <c r="E501" s="5">
        <v>35.24</v>
      </c>
      <c r="F501" t="s">
        <v>119</v>
      </c>
      <c r="G501">
        <v>3</v>
      </c>
      <c r="H501" s="1">
        <v>45864</v>
      </c>
      <c r="I501" s="1" t="str">
        <f>TEXT(data[[#This Row],[OrderDate]],"mmm")</f>
        <v>Jul</v>
      </c>
      <c r="J501" s="6">
        <v>0.46666666666666667</v>
      </c>
      <c r="K501" s="6" t="str">
        <f>TEXT(data[[#This Row],[OrderTime]],"h")</f>
        <v>11</v>
      </c>
      <c r="L501" s="1">
        <v>45865</v>
      </c>
      <c r="M501" s="6">
        <v>0.5083333333333333</v>
      </c>
      <c r="N501" t="s">
        <v>75</v>
      </c>
      <c r="O501" t="s">
        <v>570</v>
      </c>
      <c r="P501" t="s">
        <v>77</v>
      </c>
      <c r="Q501" t="s">
        <v>26</v>
      </c>
      <c r="R501" t="s">
        <v>46</v>
      </c>
      <c r="S501" t="s">
        <v>28</v>
      </c>
      <c r="T501" t="s">
        <v>38</v>
      </c>
      <c r="U501" t="s">
        <v>30</v>
      </c>
      <c r="V501" s="5">
        <f>data[[#This Row],[PriceUSD]]*data[[#This Row],[Quantity]]</f>
        <v>105.72</v>
      </c>
      <c r="W501" s="7">
        <f>data[[#This Row],[OrderDate]] + TIME(VALUE(LEFT(data[[#This Row],[OrderTime]],2)), VALUE(RIGHT(data[[#This Row],[OrderTime]],2)), 0)</f>
        <v>45864.046527777777</v>
      </c>
      <c r="X501" s="7">
        <f>_xlfn.MINIFS(data[OrderDateTime], data[CustomerName], data[[#This Row],[CustomerName]])</f>
        <v>45521.038888888892</v>
      </c>
      <c r="Y501" t="str">
        <f>IF(data[[#This Row],[OrderDateTime]]=data[[#This Row],[FirstOrderDateTime]], "New", "Returning")</f>
        <v>Returning</v>
      </c>
      <c r="Z501" s="7">
        <f>data[[#This Row],[DeliveryDate]] + data[[#This Row],[DeliveryTime]]</f>
        <v>45865.508333333331</v>
      </c>
      <c r="AA501" s="7">
        <f>data[[#This Row],[OrderDateTime]] + 1</f>
        <v>45865.046527777777</v>
      </c>
      <c r="AB501" s="7" t="str">
        <f>IF(data[[#This Row],[DeliveryDateTime]] &lt;= data[[#This Row],[SLADue]], "On Time", "Late")</f>
        <v>Late</v>
      </c>
    </row>
    <row r="502" spans="1:28" x14ac:dyDescent="0.2">
      <c r="A502" t="s">
        <v>933</v>
      </c>
      <c r="B502" t="s">
        <v>19</v>
      </c>
      <c r="C502" t="s">
        <v>41</v>
      </c>
      <c r="D502" t="s">
        <v>42</v>
      </c>
      <c r="E502" s="5">
        <v>34.56</v>
      </c>
      <c r="F502" t="s">
        <v>51</v>
      </c>
      <c r="G502">
        <v>1</v>
      </c>
      <c r="H502" s="1">
        <v>45749</v>
      </c>
      <c r="I502" s="1" t="str">
        <f>TEXT(data[[#This Row],[OrderDate]],"mmm")</f>
        <v>Apr</v>
      </c>
      <c r="J502" s="6">
        <v>0.82986111111111116</v>
      </c>
      <c r="K502" s="6" t="str">
        <f>TEXT(data[[#This Row],[OrderTime]],"h")</f>
        <v>19</v>
      </c>
      <c r="L502" s="1">
        <v>45751</v>
      </c>
      <c r="M502" s="6">
        <v>0.83611111111111114</v>
      </c>
      <c r="N502" t="s">
        <v>23</v>
      </c>
      <c r="O502" t="s">
        <v>934</v>
      </c>
      <c r="P502" t="s">
        <v>25</v>
      </c>
      <c r="Q502" t="s">
        <v>26</v>
      </c>
      <c r="R502" t="s">
        <v>46</v>
      </c>
      <c r="S502" t="s">
        <v>105</v>
      </c>
      <c r="T502" t="s">
        <v>38</v>
      </c>
      <c r="U502" t="s">
        <v>39</v>
      </c>
      <c r="V502" s="5">
        <f>data[[#This Row],[PriceUSD]]*data[[#This Row],[Quantity]]</f>
        <v>34.56</v>
      </c>
      <c r="W502" s="7">
        <f>data[[#This Row],[OrderDate]] + TIME(VALUE(LEFT(data[[#This Row],[OrderTime]],2)), VALUE(RIGHT(data[[#This Row],[OrderTime]],2)), 0)</f>
        <v>45749.007638888892</v>
      </c>
      <c r="X502" s="7">
        <f>_xlfn.MINIFS(data[OrderDateTime], data[CustomerName], data[[#This Row],[CustomerName]])</f>
        <v>45515.030555555553</v>
      </c>
      <c r="Y502" t="str">
        <f>IF(data[[#This Row],[OrderDateTime]]=data[[#This Row],[FirstOrderDateTime]], "New", "Returning")</f>
        <v>Returning</v>
      </c>
      <c r="Z502" s="7">
        <f>data[[#This Row],[DeliveryDate]] + data[[#This Row],[DeliveryTime]]</f>
        <v>45751.836111111108</v>
      </c>
      <c r="AA502" s="7">
        <f>data[[#This Row],[OrderDateTime]] + 1</f>
        <v>45750.007638888892</v>
      </c>
      <c r="AB502" s="7" t="str">
        <f>IF(data[[#This Row],[DeliveryDateTime]] &lt;= data[[#This Row],[SLADue]], "On Time", "Late")</f>
        <v>Late</v>
      </c>
    </row>
    <row r="503" spans="1:28" x14ac:dyDescent="0.2">
      <c r="A503" t="s">
        <v>935</v>
      </c>
      <c r="B503" t="s">
        <v>19</v>
      </c>
      <c r="C503" t="s">
        <v>41</v>
      </c>
      <c r="D503" t="s">
        <v>42</v>
      </c>
      <c r="E503" s="5">
        <v>38.270000000000003</v>
      </c>
      <c r="F503" t="s">
        <v>182</v>
      </c>
      <c r="G503">
        <v>1</v>
      </c>
      <c r="H503" s="1">
        <v>45709</v>
      </c>
      <c r="I503" s="1" t="str">
        <f>TEXT(data[[#This Row],[OrderDate]],"mmm")</f>
        <v>Feb</v>
      </c>
      <c r="J503" s="6">
        <v>0.73958333333333337</v>
      </c>
      <c r="K503" s="6" t="str">
        <f>TEXT(data[[#This Row],[OrderTime]],"h")</f>
        <v>17</v>
      </c>
      <c r="L503" s="1">
        <v>45710</v>
      </c>
      <c r="M503" s="6">
        <v>0.50902777777777775</v>
      </c>
      <c r="N503" t="s">
        <v>44</v>
      </c>
      <c r="O503" t="s">
        <v>444</v>
      </c>
      <c r="P503" t="s">
        <v>25</v>
      </c>
      <c r="Q503" t="s">
        <v>26</v>
      </c>
      <c r="R503" t="s">
        <v>46</v>
      </c>
      <c r="S503" t="s">
        <v>28</v>
      </c>
      <c r="T503" t="s">
        <v>29</v>
      </c>
      <c r="U503" t="s">
        <v>30</v>
      </c>
      <c r="V503" s="5">
        <f>data[[#This Row],[PriceUSD]]*data[[#This Row],[Quantity]]</f>
        <v>38.270000000000003</v>
      </c>
      <c r="W503" s="7">
        <f>data[[#This Row],[OrderDate]] + TIME(VALUE(LEFT(data[[#This Row],[OrderTime]],2)), VALUE(RIGHT(data[[#This Row],[OrderTime]],2)), 0)</f>
        <v>45709.022916666669</v>
      </c>
      <c r="X503" s="7">
        <f>_xlfn.MINIFS(data[OrderDateTime], data[CustomerName], data[[#This Row],[CustomerName]])</f>
        <v>45544.007638888892</v>
      </c>
      <c r="Y503" t="str">
        <f>IF(data[[#This Row],[OrderDateTime]]=data[[#This Row],[FirstOrderDateTime]], "New", "Returning")</f>
        <v>Returning</v>
      </c>
      <c r="Z503" s="7">
        <f>data[[#This Row],[DeliveryDate]] + data[[#This Row],[DeliveryTime]]</f>
        <v>45710.509027777778</v>
      </c>
      <c r="AA503" s="7">
        <f>data[[#This Row],[OrderDateTime]] + 1</f>
        <v>45710.022916666669</v>
      </c>
      <c r="AB503" s="7" t="str">
        <f>IF(data[[#This Row],[DeliveryDateTime]] &lt;= data[[#This Row],[SLADue]], "On Time", "Late")</f>
        <v>Late</v>
      </c>
    </row>
    <row r="504" spans="1:28" x14ac:dyDescent="0.2">
      <c r="A504" t="s">
        <v>936</v>
      </c>
      <c r="B504" t="s">
        <v>19</v>
      </c>
      <c r="C504" t="s">
        <v>85</v>
      </c>
      <c r="D504" t="s">
        <v>86</v>
      </c>
      <c r="E504" s="5">
        <v>56.12</v>
      </c>
      <c r="F504" t="s">
        <v>87</v>
      </c>
      <c r="G504">
        <v>1</v>
      </c>
      <c r="H504" s="1">
        <v>45566</v>
      </c>
      <c r="I504" s="1" t="str">
        <f>TEXT(data[[#This Row],[OrderDate]],"mmm")</f>
        <v>Oct</v>
      </c>
      <c r="J504" s="6">
        <v>0.89097222222222228</v>
      </c>
      <c r="K504" s="6" t="str">
        <f>TEXT(data[[#This Row],[OrderTime]],"h")</f>
        <v>21</v>
      </c>
      <c r="L504" s="1">
        <v>45568</v>
      </c>
      <c r="M504" s="6">
        <v>0.67638888888888893</v>
      </c>
      <c r="N504" t="s">
        <v>23</v>
      </c>
      <c r="O504" t="s">
        <v>937</v>
      </c>
      <c r="P504" t="s">
        <v>25</v>
      </c>
      <c r="Q504" t="s">
        <v>26</v>
      </c>
      <c r="R504" t="s">
        <v>90</v>
      </c>
      <c r="S504" t="s">
        <v>105</v>
      </c>
      <c r="T504" t="s">
        <v>29</v>
      </c>
      <c r="U504" t="s">
        <v>30</v>
      </c>
      <c r="V504" s="5">
        <f>data[[#This Row],[PriceUSD]]*data[[#This Row],[Quantity]]</f>
        <v>56.12</v>
      </c>
      <c r="W504" s="7">
        <f>data[[#This Row],[OrderDate]] + TIME(VALUE(LEFT(data[[#This Row],[OrderTime]],2)), VALUE(RIGHT(data[[#This Row],[OrderTime]],2)), 0)</f>
        <v>45566.015277777777</v>
      </c>
      <c r="X504" s="7">
        <f>_xlfn.MINIFS(data[OrderDateTime], data[CustomerName], data[[#This Row],[CustomerName]])</f>
        <v>45533.046527777777</v>
      </c>
      <c r="Y504" t="str">
        <f>IF(data[[#This Row],[OrderDateTime]]=data[[#This Row],[FirstOrderDateTime]], "New", "Returning")</f>
        <v>Returning</v>
      </c>
      <c r="Z504" s="7">
        <f>data[[#This Row],[DeliveryDate]] + data[[#This Row],[DeliveryTime]]</f>
        <v>45568.676388888889</v>
      </c>
      <c r="AA504" s="7">
        <f>data[[#This Row],[OrderDateTime]] + 1</f>
        <v>45567.015277777777</v>
      </c>
      <c r="AB504" s="7" t="str">
        <f>IF(data[[#This Row],[DeliveryDateTime]] &lt;= data[[#This Row],[SLADue]], "On Time", "Late")</f>
        <v>Late</v>
      </c>
    </row>
    <row r="505" spans="1:28" x14ac:dyDescent="0.2">
      <c r="A505" t="s">
        <v>938</v>
      </c>
      <c r="B505" t="s">
        <v>19</v>
      </c>
      <c r="C505" t="s">
        <v>126</v>
      </c>
      <c r="D505" t="s">
        <v>127</v>
      </c>
      <c r="E505" s="5">
        <v>22.59</v>
      </c>
      <c r="F505" t="s">
        <v>71</v>
      </c>
      <c r="G505">
        <v>1</v>
      </c>
      <c r="H505" s="1">
        <v>45698</v>
      </c>
      <c r="I505" s="1" t="str">
        <f>TEXT(data[[#This Row],[OrderDate]],"mmm")</f>
        <v>Feb</v>
      </c>
      <c r="J505" s="6">
        <v>0.47499999999999998</v>
      </c>
      <c r="K505" s="6" t="str">
        <f>TEXT(data[[#This Row],[OrderTime]],"h")</f>
        <v>11</v>
      </c>
      <c r="L505" s="1">
        <v>45698</v>
      </c>
      <c r="M505" s="6">
        <v>0.76666666666666672</v>
      </c>
      <c r="N505" t="s">
        <v>23</v>
      </c>
      <c r="O505" t="s">
        <v>547</v>
      </c>
      <c r="P505" t="s">
        <v>25</v>
      </c>
      <c r="Q505" t="s">
        <v>26</v>
      </c>
      <c r="R505" t="s">
        <v>129</v>
      </c>
      <c r="S505" t="s">
        <v>47</v>
      </c>
      <c r="T505" t="s">
        <v>38</v>
      </c>
      <c r="U505" t="s">
        <v>30</v>
      </c>
      <c r="V505" s="5">
        <f>data[[#This Row],[PriceUSD]]*data[[#This Row],[Quantity]]</f>
        <v>22.59</v>
      </c>
      <c r="W505" s="7">
        <f>data[[#This Row],[OrderDate]] + TIME(VALUE(LEFT(data[[#This Row],[OrderTime]],2)), VALUE(RIGHT(data[[#This Row],[OrderTime]],2)), 0)</f>
        <v>45698.052083333336</v>
      </c>
      <c r="X505" s="7">
        <f>_xlfn.MINIFS(data[OrderDateTime], data[CustomerName], data[[#This Row],[CustomerName]])</f>
        <v>45506.022916666669</v>
      </c>
      <c r="Y505" t="str">
        <f>IF(data[[#This Row],[OrderDateTime]]=data[[#This Row],[FirstOrderDateTime]], "New", "Returning")</f>
        <v>Returning</v>
      </c>
      <c r="Z505" s="7">
        <f>data[[#This Row],[DeliveryDate]] + data[[#This Row],[DeliveryTime]]</f>
        <v>45698.76666666667</v>
      </c>
      <c r="AA505" s="7">
        <f>data[[#This Row],[OrderDateTime]] + 1</f>
        <v>45699.052083333336</v>
      </c>
      <c r="AB505" s="7" t="str">
        <f>IF(data[[#This Row],[DeliveryDateTime]] &lt;= data[[#This Row],[SLADue]], "On Time", "Late")</f>
        <v>On Time</v>
      </c>
    </row>
    <row r="506" spans="1:28" x14ac:dyDescent="0.2">
      <c r="A506" t="s">
        <v>939</v>
      </c>
      <c r="B506" t="s">
        <v>19</v>
      </c>
      <c r="C506" t="s">
        <v>285</v>
      </c>
      <c r="D506" t="s">
        <v>286</v>
      </c>
      <c r="E506" s="5">
        <v>19.34</v>
      </c>
      <c r="F506" t="s">
        <v>22</v>
      </c>
      <c r="G506">
        <v>4</v>
      </c>
      <c r="H506" s="1">
        <v>45583</v>
      </c>
      <c r="I506" s="1" t="str">
        <f>TEXT(data[[#This Row],[OrderDate]],"mmm")</f>
        <v>Oct</v>
      </c>
      <c r="J506" s="6">
        <v>0.48819444444444443</v>
      </c>
      <c r="K506" s="6" t="str">
        <f>TEXT(data[[#This Row],[OrderTime]],"h")</f>
        <v>11</v>
      </c>
      <c r="L506" s="1">
        <v>45583</v>
      </c>
      <c r="M506" s="6">
        <v>0.77986111111111112</v>
      </c>
      <c r="N506" t="s">
        <v>292</v>
      </c>
      <c r="O506" t="s">
        <v>940</v>
      </c>
      <c r="P506" t="s">
        <v>77</v>
      </c>
      <c r="Q506" t="s">
        <v>26</v>
      </c>
      <c r="R506" t="s">
        <v>114</v>
      </c>
      <c r="S506" t="s">
        <v>47</v>
      </c>
      <c r="T506" t="s">
        <v>38</v>
      </c>
      <c r="U506" t="s">
        <v>39</v>
      </c>
      <c r="V506" s="5">
        <f>data[[#This Row],[PriceUSD]]*data[[#This Row],[Quantity]]</f>
        <v>77.36</v>
      </c>
      <c r="W506" s="7">
        <f>data[[#This Row],[OrderDate]] + TIME(VALUE(LEFT(data[[#This Row],[OrderTime]],2)), VALUE(RIGHT(data[[#This Row],[OrderTime]],2)), 0)</f>
        <v>45583.030555555553</v>
      </c>
      <c r="X506" s="7">
        <f>_xlfn.MINIFS(data[OrderDateTime], data[CustomerName], data[[#This Row],[CustomerName]])</f>
        <v>45516</v>
      </c>
      <c r="Y506" t="str">
        <f>IF(data[[#This Row],[OrderDateTime]]=data[[#This Row],[FirstOrderDateTime]], "New", "Returning")</f>
        <v>Returning</v>
      </c>
      <c r="Z506" s="7">
        <f>data[[#This Row],[DeliveryDate]] + data[[#This Row],[DeliveryTime]]</f>
        <v>45583.779861111114</v>
      </c>
      <c r="AA506" s="7">
        <f>data[[#This Row],[OrderDateTime]] + 1</f>
        <v>45584.030555555553</v>
      </c>
      <c r="AB506" s="7" t="str">
        <f>IF(data[[#This Row],[DeliveryDateTime]] &lt;= data[[#This Row],[SLADue]], "On Time", "Late")</f>
        <v>On Time</v>
      </c>
    </row>
    <row r="507" spans="1:28" x14ac:dyDescent="0.2">
      <c r="A507" t="s">
        <v>941</v>
      </c>
      <c r="B507" t="s">
        <v>19</v>
      </c>
      <c r="C507" t="s">
        <v>32</v>
      </c>
      <c r="D507" t="s">
        <v>33</v>
      </c>
      <c r="E507" s="5">
        <v>47.09</v>
      </c>
      <c r="F507" t="s">
        <v>43</v>
      </c>
      <c r="G507">
        <v>2</v>
      </c>
      <c r="H507" s="1">
        <v>45809</v>
      </c>
      <c r="I507" s="1" t="str">
        <f>TEXT(data[[#This Row],[OrderDate]],"mmm")</f>
        <v>Jun</v>
      </c>
      <c r="J507" s="6">
        <v>0.89236111111111116</v>
      </c>
      <c r="K507" s="6" t="str">
        <f>TEXT(data[[#This Row],[OrderTime]],"h")</f>
        <v>21</v>
      </c>
      <c r="L507" s="1">
        <v>45811</v>
      </c>
      <c r="M507" s="6">
        <v>0.65694444444444444</v>
      </c>
      <c r="N507" t="s">
        <v>238</v>
      </c>
      <c r="O507" t="s">
        <v>942</v>
      </c>
      <c r="P507" t="s">
        <v>36</v>
      </c>
      <c r="Q507" t="s">
        <v>53</v>
      </c>
      <c r="R507" t="s">
        <v>37</v>
      </c>
      <c r="S507" t="s">
        <v>105</v>
      </c>
      <c r="T507" t="s">
        <v>136</v>
      </c>
      <c r="U507" t="s">
        <v>39</v>
      </c>
      <c r="V507" s="5">
        <f>data[[#This Row],[PriceUSD]]*data[[#This Row],[Quantity]]</f>
        <v>94.18</v>
      </c>
      <c r="W507" s="7">
        <f>data[[#This Row],[OrderDate]] + TIME(VALUE(LEFT(data[[#This Row],[OrderTime]],2)), VALUE(RIGHT(data[[#This Row],[OrderTime]],2)), 0)</f>
        <v>45809.007638888892</v>
      </c>
      <c r="X507" s="7">
        <f>_xlfn.MINIFS(data[OrderDateTime], data[CustomerName], data[[#This Row],[CustomerName]])</f>
        <v>45508.054166666669</v>
      </c>
      <c r="Y507" t="str">
        <f>IF(data[[#This Row],[OrderDateTime]]=data[[#This Row],[FirstOrderDateTime]], "New", "Returning")</f>
        <v>Returning</v>
      </c>
      <c r="Z507" s="7">
        <f>data[[#This Row],[DeliveryDate]] + data[[#This Row],[DeliveryTime]]</f>
        <v>45811.656944444447</v>
      </c>
      <c r="AA507" s="7">
        <f>data[[#This Row],[OrderDateTime]] + 1</f>
        <v>45810.007638888892</v>
      </c>
      <c r="AB507" s="7" t="str">
        <f>IF(data[[#This Row],[DeliveryDateTime]] &lt;= data[[#This Row],[SLADue]], "On Time", "Late")</f>
        <v>Late</v>
      </c>
    </row>
    <row r="508" spans="1:28" x14ac:dyDescent="0.2">
      <c r="A508" t="s">
        <v>943</v>
      </c>
      <c r="B508" t="s">
        <v>19</v>
      </c>
      <c r="C508" t="s">
        <v>20</v>
      </c>
      <c r="D508" t="s">
        <v>21</v>
      </c>
      <c r="E508" s="5">
        <v>17.38</v>
      </c>
      <c r="F508" t="s">
        <v>22</v>
      </c>
      <c r="G508">
        <v>1</v>
      </c>
      <c r="H508" s="1">
        <v>45684</v>
      </c>
      <c r="I508" s="1" t="str">
        <f>TEXT(data[[#This Row],[OrderDate]],"mmm")</f>
        <v>Jan</v>
      </c>
      <c r="J508" s="6">
        <v>0.46180555555555558</v>
      </c>
      <c r="K508" s="6" t="str">
        <f>TEXT(data[[#This Row],[OrderTime]],"h")</f>
        <v>11</v>
      </c>
      <c r="L508" s="1">
        <v>45684</v>
      </c>
      <c r="M508" s="6">
        <v>0.75347222222222221</v>
      </c>
      <c r="N508" t="s">
        <v>44</v>
      </c>
      <c r="O508" t="s">
        <v>944</v>
      </c>
      <c r="P508" t="s">
        <v>25</v>
      </c>
      <c r="Q508" t="s">
        <v>53</v>
      </c>
      <c r="R508" t="s">
        <v>27</v>
      </c>
      <c r="S508" t="s">
        <v>47</v>
      </c>
      <c r="T508" t="s">
        <v>38</v>
      </c>
      <c r="U508" t="s">
        <v>39</v>
      </c>
      <c r="V508" s="5">
        <f>data[[#This Row],[PriceUSD]]*data[[#This Row],[Quantity]]</f>
        <v>17.38</v>
      </c>
      <c r="W508" s="7">
        <f>data[[#This Row],[OrderDate]] + TIME(VALUE(LEFT(data[[#This Row],[OrderTime]],2)), VALUE(RIGHT(data[[#This Row],[OrderTime]],2)), 0)</f>
        <v>45684.038888888892</v>
      </c>
      <c r="X508" s="7">
        <f>_xlfn.MINIFS(data[OrderDateTime], data[CustomerName], data[[#This Row],[CustomerName]])</f>
        <v>45517.015277777777</v>
      </c>
      <c r="Y508" t="str">
        <f>IF(data[[#This Row],[OrderDateTime]]=data[[#This Row],[FirstOrderDateTime]], "New", "Returning")</f>
        <v>Returning</v>
      </c>
      <c r="Z508" s="7">
        <f>data[[#This Row],[DeliveryDate]] + data[[#This Row],[DeliveryTime]]</f>
        <v>45684.753472222219</v>
      </c>
      <c r="AA508" s="7">
        <f>data[[#This Row],[OrderDateTime]] + 1</f>
        <v>45685.038888888892</v>
      </c>
      <c r="AB508" s="7" t="str">
        <f>IF(data[[#This Row],[DeliveryDateTime]] &lt;= data[[#This Row],[SLADue]], "On Time", "Late")</f>
        <v>On Time</v>
      </c>
    </row>
    <row r="509" spans="1:28" x14ac:dyDescent="0.2">
      <c r="A509" t="s">
        <v>945</v>
      </c>
      <c r="B509" t="s">
        <v>19</v>
      </c>
      <c r="C509" t="s">
        <v>32</v>
      </c>
      <c r="D509" t="s">
        <v>33</v>
      </c>
      <c r="E509" s="5">
        <v>50.55</v>
      </c>
      <c r="F509" t="s">
        <v>22</v>
      </c>
      <c r="G509">
        <v>1</v>
      </c>
      <c r="H509" s="1">
        <v>45829</v>
      </c>
      <c r="I509" s="1" t="str">
        <f>TEXT(data[[#This Row],[OrderDate]],"mmm")</f>
        <v>Jun</v>
      </c>
      <c r="J509" s="6">
        <v>0.50972222222222219</v>
      </c>
      <c r="K509" s="6" t="str">
        <f>TEXT(data[[#This Row],[OrderTime]],"h")</f>
        <v>12</v>
      </c>
      <c r="L509" s="1">
        <v>45829</v>
      </c>
      <c r="M509" s="6">
        <v>0.63472222222222219</v>
      </c>
      <c r="N509" t="s">
        <v>292</v>
      </c>
      <c r="O509" t="s">
        <v>946</v>
      </c>
      <c r="P509" t="s">
        <v>77</v>
      </c>
      <c r="Q509" t="s">
        <v>53</v>
      </c>
      <c r="R509" t="s">
        <v>37</v>
      </c>
      <c r="S509" t="s">
        <v>47</v>
      </c>
      <c r="T509" t="s">
        <v>143</v>
      </c>
      <c r="U509" t="s">
        <v>30</v>
      </c>
      <c r="V509" s="5">
        <f>data[[#This Row],[PriceUSD]]*data[[#This Row],[Quantity]]</f>
        <v>50.55</v>
      </c>
      <c r="W509" s="7">
        <f>data[[#This Row],[OrderDate]] + TIME(VALUE(LEFT(data[[#This Row],[OrderTime]],2)), VALUE(RIGHT(data[[#This Row],[OrderTime]],2)), 0)</f>
        <v>45829.015277777777</v>
      </c>
      <c r="X509" s="7">
        <f>_xlfn.MINIFS(data[OrderDateTime], data[CustomerName], data[[#This Row],[CustomerName]])</f>
        <v>45506.022916666669</v>
      </c>
      <c r="Y509" t="str">
        <f>IF(data[[#This Row],[OrderDateTime]]=data[[#This Row],[FirstOrderDateTime]], "New", "Returning")</f>
        <v>Returning</v>
      </c>
      <c r="Z509" s="7">
        <f>data[[#This Row],[DeliveryDate]] + data[[#This Row],[DeliveryTime]]</f>
        <v>45829.634722222225</v>
      </c>
      <c r="AA509" s="7">
        <f>data[[#This Row],[OrderDateTime]] + 1</f>
        <v>45830.015277777777</v>
      </c>
      <c r="AB509" s="7" t="str">
        <f>IF(data[[#This Row],[DeliveryDateTime]] &lt;= data[[#This Row],[SLADue]], "On Time", "Late")</f>
        <v>On Time</v>
      </c>
    </row>
    <row r="510" spans="1:28" x14ac:dyDescent="0.2">
      <c r="A510" t="s">
        <v>947</v>
      </c>
      <c r="B510" t="s">
        <v>19</v>
      </c>
      <c r="C510" t="s">
        <v>101</v>
      </c>
      <c r="D510" t="s">
        <v>102</v>
      </c>
      <c r="E510" s="5">
        <v>28.41</v>
      </c>
      <c r="F510" t="s">
        <v>81</v>
      </c>
      <c r="G510">
        <v>1</v>
      </c>
      <c r="H510" s="1">
        <v>45815</v>
      </c>
      <c r="I510" s="1" t="str">
        <f>TEXT(data[[#This Row],[OrderDate]],"mmm")</f>
        <v>Jun</v>
      </c>
      <c r="J510" s="6">
        <v>0.69305555555555554</v>
      </c>
      <c r="K510" s="6" t="str">
        <f>TEXT(data[[#This Row],[OrderTime]],"h")</f>
        <v>16</v>
      </c>
      <c r="L510" s="1">
        <v>45817</v>
      </c>
      <c r="M510" s="6">
        <v>0.73472222222222228</v>
      </c>
      <c r="N510" t="s">
        <v>276</v>
      </c>
      <c r="O510" t="s">
        <v>535</v>
      </c>
      <c r="P510" t="s">
        <v>133</v>
      </c>
      <c r="Q510" t="s">
        <v>26</v>
      </c>
      <c r="R510" t="s">
        <v>83</v>
      </c>
      <c r="S510" t="s">
        <v>105</v>
      </c>
      <c r="T510" t="s">
        <v>38</v>
      </c>
      <c r="U510" t="s">
        <v>30</v>
      </c>
      <c r="V510" s="5">
        <f>data[[#This Row],[PriceUSD]]*data[[#This Row],[Quantity]]</f>
        <v>28.41</v>
      </c>
      <c r="W510" s="7">
        <f>data[[#This Row],[OrderDate]] + TIME(VALUE(LEFT(data[[#This Row],[OrderTime]],2)), VALUE(RIGHT(data[[#This Row],[OrderTime]],2)), 0)</f>
        <v>45815.038888888892</v>
      </c>
      <c r="X510" s="7">
        <f>_xlfn.MINIFS(data[OrderDateTime], data[CustomerName], data[[#This Row],[CustomerName]])</f>
        <v>45657.054166666669</v>
      </c>
      <c r="Y510" t="str">
        <f>IF(data[[#This Row],[OrderDateTime]]=data[[#This Row],[FirstOrderDateTime]], "New", "Returning")</f>
        <v>Returning</v>
      </c>
      <c r="Z510" s="7">
        <f>data[[#This Row],[DeliveryDate]] + data[[#This Row],[DeliveryTime]]</f>
        <v>45817.734722222223</v>
      </c>
      <c r="AA510" s="7">
        <f>data[[#This Row],[OrderDateTime]] + 1</f>
        <v>45816.038888888892</v>
      </c>
      <c r="AB510" s="7" t="str">
        <f>IF(data[[#This Row],[DeliveryDateTime]] &lt;= data[[#This Row],[SLADue]], "On Time", "Late")</f>
        <v>Late</v>
      </c>
    </row>
    <row r="511" spans="1:28" x14ac:dyDescent="0.2">
      <c r="A511" t="s">
        <v>948</v>
      </c>
      <c r="B511" t="s">
        <v>19</v>
      </c>
      <c r="C511" t="s">
        <v>79</v>
      </c>
      <c r="D511" t="s">
        <v>80</v>
      </c>
      <c r="E511" s="5">
        <v>29.67</v>
      </c>
      <c r="F511" t="s">
        <v>81</v>
      </c>
      <c r="G511">
        <v>1</v>
      </c>
      <c r="H511" s="1">
        <v>45517</v>
      </c>
      <c r="I511" s="1" t="str">
        <f>TEXT(data[[#This Row],[OrderDate]],"mmm")</f>
        <v>Aug</v>
      </c>
      <c r="J511" s="6">
        <v>0.81805555555555554</v>
      </c>
      <c r="K511" s="6" t="str">
        <f>TEXT(data[[#This Row],[OrderTime]],"h")</f>
        <v>19</v>
      </c>
      <c r="L511" s="1">
        <v>45518</v>
      </c>
      <c r="M511" s="6">
        <v>0.85972222222222228</v>
      </c>
      <c r="N511" t="s">
        <v>44</v>
      </c>
      <c r="O511" t="s">
        <v>852</v>
      </c>
      <c r="P511" t="s">
        <v>25</v>
      </c>
      <c r="Q511" t="s">
        <v>26</v>
      </c>
      <c r="R511" t="s">
        <v>83</v>
      </c>
      <c r="S511" t="s">
        <v>28</v>
      </c>
      <c r="T511" t="s">
        <v>38</v>
      </c>
      <c r="U511" t="s">
        <v>30</v>
      </c>
      <c r="V511" s="5">
        <f>data[[#This Row],[PriceUSD]]*data[[#This Row],[Quantity]]</f>
        <v>29.67</v>
      </c>
      <c r="W511" s="7">
        <f>data[[#This Row],[OrderDate]] + TIME(VALUE(LEFT(data[[#This Row],[OrderTime]],2)), VALUE(RIGHT(data[[#This Row],[OrderTime]],2)), 0)</f>
        <v>45517.038888888892</v>
      </c>
      <c r="X511" s="7">
        <f>_xlfn.MINIFS(data[OrderDateTime], data[CustomerName], data[[#This Row],[CustomerName]])</f>
        <v>45514.030555555553</v>
      </c>
      <c r="Y511" t="str">
        <f>IF(data[[#This Row],[OrderDateTime]]=data[[#This Row],[FirstOrderDateTime]], "New", "Returning")</f>
        <v>Returning</v>
      </c>
      <c r="Z511" s="7">
        <f>data[[#This Row],[DeliveryDate]] + data[[#This Row],[DeliveryTime]]</f>
        <v>45518.859722222223</v>
      </c>
      <c r="AA511" s="7">
        <f>data[[#This Row],[OrderDateTime]] + 1</f>
        <v>45518.038888888892</v>
      </c>
      <c r="AB511" s="7" t="str">
        <f>IF(data[[#This Row],[DeliveryDateTime]] &lt;= data[[#This Row],[SLADue]], "On Time", "Late")</f>
        <v>Late</v>
      </c>
    </row>
    <row r="512" spans="1:28" x14ac:dyDescent="0.2">
      <c r="A512" t="s">
        <v>949</v>
      </c>
      <c r="B512" t="s">
        <v>19</v>
      </c>
      <c r="C512" t="s">
        <v>258</v>
      </c>
      <c r="D512" t="s">
        <v>259</v>
      </c>
      <c r="E512" s="5">
        <v>139.91999999999999</v>
      </c>
      <c r="F512" t="s">
        <v>182</v>
      </c>
      <c r="G512">
        <v>1</v>
      </c>
      <c r="H512" s="1">
        <v>45858</v>
      </c>
      <c r="I512" s="1" t="str">
        <f>TEXT(data[[#This Row],[OrderDate]],"mmm")</f>
        <v>Jul</v>
      </c>
      <c r="J512" s="6">
        <v>0.50694444444444442</v>
      </c>
      <c r="K512" s="6" t="str">
        <f>TEXT(data[[#This Row],[OrderTime]],"h")</f>
        <v>12</v>
      </c>
      <c r="L512" s="1">
        <v>45858</v>
      </c>
      <c r="M512" s="6">
        <v>0.67361111111111116</v>
      </c>
      <c r="N512" t="s">
        <v>213</v>
      </c>
      <c r="O512" t="s">
        <v>950</v>
      </c>
      <c r="P512" t="s">
        <v>36</v>
      </c>
      <c r="Q512" t="s">
        <v>26</v>
      </c>
      <c r="R512" t="s">
        <v>261</v>
      </c>
      <c r="S512" t="s">
        <v>47</v>
      </c>
      <c r="T512" t="s">
        <v>29</v>
      </c>
      <c r="U512" t="s">
        <v>30</v>
      </c>
      <c r="V512" s="5">
        <f>data[[#This Row],[PriceUSD]]*data[[#This Row],[Quantity]]</f>
        <v>139.91999999999999</v>
      </c>
      <c r="W512" s="7">
        <f>data[[#This Row],[OrderDate]] + TIME(VALUE(LEFT(data[[#This Row],[OrderTime]],2)), VALUE(RIGHT(data[[#This Row],[OrderTime]],2)), 0)</f>
        <v>45858.030555555553</v>
      </c>
      <c r="X512" s="7">
        <f>_xlfn.MINIFS(data[OrderDateTime], data[CustomerName], data[[#This Row],[CustomerName]])</f>
        <v>45549.054166666669</v>
      </c>
      <c r="Y512" t="str">
        <f>IF(data[[#This Row],[OrderDateTime]]=data[[#This Row],[FirstOrderDateTime]], "New", "Returning")</f>
        <v>Returning</v>
      </c>
      <c r="Z512" s="7">
        <f>data[[#This Row],[DeliveryDate]] + data[[#This Row],[DeliveryTime]]</f>
        <v>45858.673611111109</v>
      </c>
      <c r="AA512" s="7">
        <f>data[[#This Row],[OrderDateTime]] + 1</f>
        <v>45859.030555555553</v>
      </c>
      <c r="AB512" s="7" t="str">
        <f>IF(data[[#This Row],[DeliveryDateTime]] &lt;= data[[#This Row],[SLADue]], "On Time", "Late")</f>
        <v>On Time</v>
      </c>
    </row>
    <row r="513" spans="1:28" x14ac:dyDescent="0.2">
      <c r="A513" t="s">
        <v>951</v>
      </c>
      <c r="B513" t="s">
        <v>19</v>
      </c>
      <c r="C513" t="s">
        <v>79</v>
      </c>
      <c r="D513" t="s">
        <v>80</v>
      </c>
      <c r="E513" s="5">
        <v>31.02</v>
      </c>
      <c r="F513" t="s">
        <v>63</v>
      </c>
      <c r="G513">
        <v>2</v>
      </c>
      <c r="H513" s="1">
        <v>45584</v>
      </c>
      <c r="I513" s="1" t="str">
        <f>TEXT(data[[#This Row],[OrderDate]],"mmm")</f>
        <v>Oct</v>
      </c>
      <c r="J513" s="6">
        <v>0.61319444444444449</v>
      </c>
      <c r="K513" s="6" t="str">
        <f>TEXT(data[[#This Row],[OrderTime]],"h")</f>
        <v>14</v>
      </c>
      <c r="L513" s="1">
        <v>45585</v>
      </c>
      <c r="M513" s="6">
        <v>0.77986111111111112</v>
      </c>
      <c r="N513" t="s">
        <v>64</v>
      </c>
      <c r="O513" t="s">
        <v>220</v>
      </c>
      <c r="P513" t="s">
        <v>25</v>
      </c>
      <c r="Q513" t="s">
        <v>26</v>
      </c>
      <c r="R513" t="s">
        <v>83</v>
      </c>
      <c r="S513" t="s">
        <v>28</v>
      </c>
      <c r="T513" t="s">
        <v>38</v>
      </c>
      <c r="U513" t="s">
        <v>30</v>
      </c>
      <c r="V513" s="5">
        <f>data[[#This Row],[PriceUSD]]*data[[#This Row],[Quantity]]</f>
        <v>62.04</v>
      </c>
      <c r="W513" s="7">
        <f>data[[#This Row],[OrderDate]] + TIME(VALUE(LEFT(data[[#This Row],[OrderTime]],2)), VALUE(RIGHT(data[[#This Row],[OrderTime]],2)), 0)</f>
        <v>45584.030555555553</v>
      </c>
      <c r="X513" s="7">
        <f>_xlfn.MINIFS(data[OrderDateTime], data[CustomerName], data[[#This Row],[CustomerName]])</f>
        <v>45515.030555555553</v>
      </c>
      <c r="Y513" t="str">
        <f>IF(data[[#This Row],[OrderDateTime]]=data[[#This Row],[FirstOrderDateTime]], "New", "Returning")</f>
        <v>Returning</v>
      </c>
      <c r="Z513" s="7">
        <f>data[[#This Row],[DeliveryDate]] + data[[#This Row],[DeliveryTime]]</f>
        <v>45585.779861111114</v>
      </c>
      <c r="AA513" s="7">
        <f>data[[#This Row],[OrderDateTime]] + 1</f>
        <v>45585.030555555553</v>
      </c>
      <c r="AB513" s="7" t="str">
        <f>IF(data[[#This Row],[DeliveryDateTime]] &lt;= data[[#This Row],[SLADue]], "On Time", "Late")</f>
        <v>Late</v>
      </c>
    </row>
    <row r="514" spans="1:28" x14ac:dyDescent="0.2">
      <c r="A514" t="s">
        <v>952</v>
      </c>
      <c r="B514" t="s">
        <v>19</v>
      </c>
      <c r="C514" t="s">
        <v>101</v>
      </c>
      <c r="D514" t="s">
        <v>102</v>
      </c>
      <c r="E514" s="5">
        <v>28.63</v>
      </c>
      <c r="F514" t="s">
        <v>63</v>
      </c>
      <c r="G514">
        <v>2</v>
      </c>
      <c r="H514" s="1">
        <v>45756</v>
      </c>
      <c r="I514" s="1" t="str">
        <f>TEXT(data[[#This Row],[OrderDate]],"mmm")</f>
        <v>Apr</v>
      </c>
      <c r="J514" s="6">
        <v>0.85347222222222219</v>
      </c>
      <c r="K514" s="6" t="str">
        <f>TEXT(data[[#This Row],[OrderTime]],"h")</f>
        <v>20</v>
      </c>
      <c r="L514" s="1">
        <v>45757</v>
      </c>
      <c r="M514" s="6">
        <v>0.89513888888888893</v>
      </c>
      <c r="N514" t="s">
        <v>64</v>
      </c>
      <c r="O514" t="s">
        <v>953</v>
      </c>
      <c r="P514" t="s">
        <v>25</v>
      </c>
      <c r="Q514" t="s">
        <v>53</v>
      </c>
      <c r="R514" t="s">
        <v>83</v>
      </c>
      <c r="S514" t="s">
        <v>28</v>
      </c>
      <c r="T514" t="s">
        <v>38</v>
      </c>
      <c r="U514" t="s">
        <v>30</v>
      </c>
      <c r="V514" s="5">
        <f>data[[#This Row],[PriceUSD]]*data[[#This Row],[Quantity]]</f>
        <v>57.26</v>
      </c>
      <c r="W514" s="7">
        <f>data[[#This Row],[OrderDate]] + TIME(VALUE(LEFT(data[[#This Row],[OrderTime]],2)), VALUE(RIGHT(data[[#This Row],[OrderTime]],2)), 0)</f>
        <v>45756.015277777777</v>
      </c>
      <c r="X514" s="7">
        <f>_xlfn.MINIFS(data[OrderDateTime], data[CustomerName], data[[#This Row],[CustomerName]])</f>
        <v>45538.054166666669</v>
      </c>
      <c r="Y514" t="str">
        <f>IF(data[[#This Row],[OrderDateTime]]=data[[#This Row],[FirstOrderDateTime]], "New", "Returning")</f>
        <v>Returning</v>
      </c>
      <c r="Z514" s="7">
        <f>data[[#This Row],[DeliveryDate]] + data[[#This Row],[DeliveryTime]]</f>
        <v>45757.895138888889</v>
      </c>
      <c r="AA514" s="7">
        <f>data[[#This Row],[OrderDateTime]] + 1</f>
        <v>45757.015277777777</v>
      </c>
      <c r="AB514" s="7" t="str">
        <f>IF(data[[#This Row],[DeliveryDateTime]] &lt;= data[[#This Row],[SLADue]], "On Time", "Late")</f>
        <v>Late</v>
      </c>
    </row>
    <row r="515" spans="1:28" x14ac:dyDescent="0.2">
      <c r="A515" t="s">
        <v>954</v>
      </c>
      <c r="B515" t="s">
        <v>19</v>
      </c>
      <c r="C515" t="s">
        <v>126</v>
      </c>
      <c r="D515" t="s">
        <v>127</v>
      </c>
      <c r="E515" s="5">
        <v>24.11</v>
      </c>
      <c r="F515" t="s">
        <v>87</v>
      </c>
      <c r="G515">
        <v>1</v>
      </c>
      <c r="H515" s="1">
        <v>45658</v>
      </c>
      <c r="I515" s="1" t="str">
        <f>TEXT(data[[#This Row],[OrderDate]],"mmm")</f>
        <v>Jan</v>
      </c>
      <c r="J515" s="6">
        <v>0.70972222222222225</v>
      </c>
      <c r="K515" s="6" t="str">
        <f>TEXT(data[[#This Row],[OrderTime]],"h")</f>
        <v>17</v>
      </c>
      <c r="L515" s="1">
        <v>45659</v>
      </c>
      <c r="M515" s="6">
        <v>0.70972222222222225</v>
      </c>
      <c r="N515" t="s">
        <v>175</v>
      </c>
      <c r="O515" t="s">
        <v>525</v>
      </c>
      <c r="P515" t="s">
        <v>25</v>
      </c>
      <c r="Q515" t="s">
        <v>26</v>
      </c>
      <c r="R515" t="s">
        <v>129</v>
      </c>
      <c r="S515" t="s">
        <v>28</v>
      </c>
      <c r="T515" t="s">
        <v>136</v>
      </c>
      <c r="U515" t="s">
        <v>30</v>
      </c>
      <c r="V515" s="5">
        <f>data[[#This Row],[PriceUSD]]*data[[#This Row],[Quantity]]</f>
        <v>24.11</v>
      </c>
      <c r="W515" s="7">
        <f>data[[#This Row],[OrderDate]] + TIME(VALUE(LEFT(data[[#This Row],[OrderTime]],2)), VALUE(RIGHT(data[[#This Row],[OrderTime]],2)), 0)</f>
        <v>45658.015277777777</v>
      </c>
      <c r="X515" s="7">
        <f>_xlfn.MINIFS(data[OrderDateTime], data[CustomerName], data[[#This Row],[CustomerName]])</f>
        <v>45508.038888888892</v>
      </c>
      <c r="Y515" t="str">
        <f>IF(data[[#This Row],[OrderDateTime]]=data[[#This Row],[FirstOrderDateTime]], "New", "Returning")</f>
        <v>Returning</v>
      </c>
      <c r="Z515" s="7">
        <f>data[[#This Row],[DeliveryDate]] + data[[#This Row],[DeliveryTime]]</f>
        <v>45659.709722222222</v>
      </c>
      <c r="AA515" s="7">
        <f>data[[#This Row],[OrderDateTime]] + 1</f>
        <v>45659.015277777777</v>
      </c>
      <c r="AB515" s="7" t="str">
        <f>IF(data[[#This Row],[DeliveryDateTime]] &lt;= data[[#This Row],[SLADue]], "On Time", "Late")</f>
        <v>Late</v>
      </c>
    </row>
    <row r="516" spans="1:28" x14ac:dyDescent="0.2">
      <c r="A516" t="s">
        <v>955</v>
      </c>
      <c r="B516" t="s">
        <v>19</v>
      </c>
      <c r="C516" t="s">
        <v>101</v>
      </c>
      <c r="D516" t="s">
        <v>102</v>
      </c>
      <c r="E516" s="5">
        <v>27.09</v>
      </c>
      <c r="F516" t="s">
        <v>81</v>
      </c>
      <c r="G516">
        <v>1</v>
      </c>
      <c r="H516" s="1">
        <v>45648</v>
      </c>
      <c r="I516" s="1" t="str">
        <f>TEXT(data[[#This Row],[OrderDate]],"mmm")</f>
        <v>Dec</v>
      </c>
      <c r="J516" s="6">
        <v>0.37916666666666665</v>
      </c>
      <c r="K516" s="6" t="str">
        <f>TEXT(data[[#This Row],[OrderTime]],"h")</f>
        <v>9</v>
      </c>
      <c r="L516" s="1">
        <v>45648</v>
      </c>
      <c r="M516" s="6">
        <v>0.62916666666666665</v>
      </c>
      <c r="N516" t="s">
        <v>64</v>
      </c>
      <c r="O516" t="s">
        <v>953</v>
      </c>
      <c r="P516" t="s">
        <v>25</v>
      </c>
      <c r="Q516" t="s">
        <v>26</v>
      </c>
      <c r="R516" t="s">
        <v>83</v>
      </c>
      <c r="S516" t="s">
        <v>47</v>
      </c>
      <c r="T516" t="s">
        <v>29</v>
      </c>
      <c r="U516" t="s">
        <v>30</v>
      </c>
      <c r="V516" s="5">
        <f>data[[#This Row],[PriceUSD]]*data[[#This Row],[Quantity]]</f>
        <v>27.09</v>
      </c>
      <c r="W516" s="7">
        <f>data[[#This Row],[OrderDate]] + TIME(VALUE(LEFT(data[[#This Row],[OrderTime]],2)), VALUE(RIGHT(data[[#This Row],[OrderTime]],2)), 0)</f>
        <v>45648.046527777777</v>
      </c>
      <c r="X516" s="7">
        <f>_xlfn.MINIFS(data[OrderDateTime], data[CustomerName], data[[#This Row],[CustomerName]])</f>
        <v>45538.054166666669</v>
      </c>
      <c r="Y516" t="str">
        <f>IF(data[[#This Row],[OrderDateTime]]=data[[#This Row],[FirstOrderDateTime]], "New", "Returning")</f>
        <v>Returning</v>
      </c>
      <c r="Z516" s="7">
        <f>data[[#This Row],[DeliveryDate]] + data[[#This Row],[DeliveryTime]]</f>
        <v>45648.629166666666</v>
      </c>
      <c r="AA516" s="7">
        <f>data[[#This Row],[OrderDateTime]] + 1</f>
        <v>45649.046527777777</v>
      </c>
      <c r="AB516" s="7" t="str">
        <f>IF(data[[#This Row],[DeliveryDateTime]] &lt;= data[[#This Row],[SLADue]], "On Time", "Late")</f>
        <v>On Time</v>
      </c>
    </row>
    <row r="517" spans="1:28" x14ac:dyDescent="0.2">
      <c r="A517" t="s">
        <v>956</v>
      </c>
      <c r="B517" t="s">
        <v>19</v>
      </c>
      <c r="C517" t="s">
        <v>61</v>
      </c>
      <c r="D517" t="s">
        <v>62</v>
      </c>
      <c r="E517" s="5">
        <v>137.9</v>
      </c>
      <c r="F517" t="s">
        <v>94</v>
      </c>
      <c r="G517">
        <v>3</v>
      </c>
      <c r="H517" s="1">
        <v>45520</v>
      </c>
      <c r="I517" s="1" t="str">
        <f>TEXT(data[[#This Row],[OrderDate]],"mmm")</f>
        <v>Aug</v>
      </c>
      <c r="J517" s="6">
        <v>0.37986111111111109</v>
      </c>
      <c r="K517" s="6" t="str">
        <f>TEXT(data[[#This Row],[OrderTime]],"h")</f>
        <v>9</v>
      </c>
      <c r="L517" s="1">
        <v>45520</v>
      </c>
      <c r="M517" s="6">
        <v>0.67152777777777772</v>
      </c>
      <c r="N517" t="s">
        <v>88</v>
      </c>
      <c r="O517" t="s">
        <v>957</v>
      </c>
      <c r="P517" t="s">
        <v>25</v>
      </c>
      <c r="Q517" t="s">
        <v>26</v>
      </c>
      <c r="R517" t="s">
        <v>66</v>
      </c>
      <c r="S517" t="s">
        <v>47</v>
      </c>
      <c r="T517" t="s">
        <v>38</v>
      </c>
      <c r="U517" t="s">
        <v>30</v>
      </c>
      <c r="V517" s="5">
        <f>data[[#This Row],[PriceUSD]]*data[[#This Row],[Quantity]]</f>
        <v>413.70000000000005</v>
      </c>
      <c r="W517" s="7">
        <f>data[[#This Row],[OrderDate]] + TIME(VALUE(LEFT(data[[#This Row],[OrderTime]],2)), VALUE(RIGHT(data[[#This Row],[OrderTime]],2)), 0)</f>
        <v>45520.007638888892</v>
      </c>
      <c r="X517" s="7">
        <f>_xlfn.MINIFS(data[OrderDateTime], data[CustomerName], data[[#This Row],[CustomerName]])</f>
        <v>45509.061805555553</v>
      </c>
      <c r="Y517" t="str">
        <f>IF(data[[#This Row],[OrderDateTime]]=data[[#This Row],[FirstOrderDateTime]], "New", "Returning")</f>
        <v>Returning</v>
      </c>
      <c r="Z517" s="7">
        <f>data[[#This Row],[DeliveryDate]] + data[[#This Row],[DeliveryTime]]</f>
        <v>45520.671527777777</v>
      </c>
      <c r="AA517" s="7">
        <f>data[[#This Row],[OrderDateTime]] + 1</f>
        <v>45521.007638888892</v>
      </c>
      <c r="AB517" s="7" t="str">
        <f>IF(data[[#This Row],[DeliveryDateTime]] &lt;= data[[#This Row],[SLADue]], "On Time", "Late")</f>
        <v>On Time</v>
      </c>
    </row>
    <row r="518" spans="1:28" x14ac:dyDescent="0.2">
      <c r="A518" t="s">
        <v>958</v>
      </c>
      <c r="B518" t="s">
        <v>19</v>
      </c>
      <c r="C518" t="s">
        <v>69</v>
      </c>
      <c r="D518" t="s">
        <v>70</v>
      </c>
      <c r="E518" s="5">
        <v>46.77</v>
      </c>
      <c r="F518" t="s">
        <v>119</v>
      </c>
      <c r="G518">
        <v>1</v>
      </c>
      <c r="H518" s="1">
        <v>45831</v>
      </c>
      <c r="I518" s="1" t="str">
        <f>TEXT(data[[#This Row],[OrderDate]],"mmm")</f>
        <v>Jun</v>
      </c>
      <c r="J518" s="6">
        <v>0.42083333333333334</v>
      </c>
      <c r="K518" s="6" t="str">
        <f>TEXT(data[[#This Row],[OrderTime]],"h")</f>
        <v>10</v>
      </c>
      <c r="L518" s="1">
        <v>45832</v>
      </c>
      <c r="M518" s="6">
        <v>0.42083333333333334</v>
      </c>
      <c r="N518" t="s">
        <v>213</v>
      </c>
      <c r="O518" t="s">
        <v>674</v>
      </c>
      <c r="P518" t="s">
        <v>36</v>
      </c>
      <c r="Q518" t="s">
        <v>26</v>
      </c>
      <c r="R518" t="s">
        <v>37</v>
      </c>
      <c r="S518" t="s">
        <v>28</v>
      </c>
      <c r="T518" t="s">
        <v>38</v>
      </c>
      <c r="U518" t="s">
        <v>39</v>
      </c>
      <c r="V518" s="5">
        <f>data[[#This Row],[PriceUSD]]*data[[#This Row],[Quantity]]</f>
        <v>46.77</v>
      </c>
      <c r="W518" s="7">
        <f>data[[#This Row],[OrderDate]] + TIME(VALUE(LEFT(data[[#This Row],[OrderTime]],2)), VALUE(RIGHT(data[[#This Row],[OrderTime]],2)), 0)</f>
        <v>45831.022916666669</v>
      </c>
      <c r="X518" s="7">
        <f>_xlfn.MINIFS(data[OrderDateTime], data[CustomerName], data[[#This Row],[CustomerName]])</f>
        <v>45523.007638888892</v>
      </c>
      <c r="Y518" t="str">
        <f>IF(data[[#This Row],[OrderDateTime]]=data[[#This Row],[FirstOrderDateTime]], "New", "Returning")</f>
        <v>Returning</v>
      </c>
      <c r="Z518" s="7">
        <f>data[[#This Row],[DeliveryDate]] + data[[#This Row],[DeliveryTime]]</f>
        <v>45832.42083333333</v>
      </c>
      <c r="AA518" s="7">
        <f>data[[#This Row],[OrderDateTime]] + 1</f>
        <v>45832.022916666669</v>
      </c>
      <c r="AB518" s="7" t="str">
        <f>IF(data[[#This Row],[DeliveryDateTime]] &lt;= data[[#This Row],[SLADue]], "On Time", "Late")</f>
        <v>Late</v>
      </c>
    </row>
    <row r="519" spans="1:28" x14ac:dyDescent="0.2">
      <c r="A519" t="s">
        <v>959</v>
      </c>
      <c r="B519" t="s">
        <v>19</v>
      </c>
      <c r="C519" t="s">
        <v>41</v>
      </c>
      <c r="D519" t="s">
        <v>42</v>
      </c>
      <c r="E519" s="5">
        <v>34.020000000000003</v>
      </c>
      <c r="F519" t="s">
        <v>43</v>
      </c>
      <c r="G519">
        <v>1</v>
      </c>
      <c r="H519" s="1">
        <v>45589</v>
      </c>
      <c r="I519" s="1" t="str">
        <f>TEXT(data[[#This Row],[OrderDate]],"mmm")</f>
        <v>Oct</v>
      </c>
      <c r="J519" s="6">
        <v>0.54374999999999996</v>
      </c>
      <c r="K519" s="6" t="str">
        <f>TEXT(data[[#This Row],[OrderTime]],"h")</f>
        <v>13</v>
      </c>
      <c r="L519" s="1">
        <v>45589</v>
      </c>
      <c r="M519" s="6">
        <v>0.75208333333333333</v>
      </c>
      <c r="N519" t="s">
        <v>123</v>
      </c>
      <c r="O519" t="s">
        <v>469</v>
      </c>
      <c r="P519" t="s">
        <v>36</v>
      </c>
      <c r="Q519" t="s">
        <v>53</v>
      </c>
      <c r="R519" t="s">
        <v>46</v>
      </c>
      <c r="S519" t="s">
        <v>47</v>
      </c>
      <c r="T519" t="s">
        <v>115</v>
      </c>
      <c r="U519" t="s">
        <v>30</v>
      </c>
      <c r="V519" s="5">
        <f>data[[#This Row],[PriceUSD]]*data[[#This Row],[Quantity]]</f>
        <v>34.020000000000003</v>
      </c>
      <c r="W519" s="7">
        <f>data[[#This Row],[OrderDate]] + TIME(VALUE(LEFT(data[[#This Row],[OrderTime]],2)), VALUE(RIGHT(data[[#This Row],[OrderTime]],2)), 0)</f>
        <v>45589.052083333336</v>
      </c>
      <c r="X519" s="7">
        <f>_xlfn.MINIFS(data[OrderDateTime], data[CustomerName], data[[#This Row],[CustomerName]])</f>
        <v>45522.030555555553</v>
      </c>
      <c r="Y519" t="str">
        <f>IF(data[[#This Row],[OrderDateTime]]=data[[#This Row],[FirstOrderDateTime]], "New", "Returning")</f>
        <v>Returning</v>
      </c>
      <c r="Z519" s="7">
        <f>data[[#This Row],[DeliveryDate]] + data[[#This Row],[DeliveryTime]]</f>
        <v>45589.752083333333</v>
      </c>
      <c r="AA519" s="7">
        <f>data[[#This Row],[OrderDateTime]] + 1</f>
        <v>45590.052083333336</v>
      </c>
      <c r="AB519" s="7" t="str">
        <f>IF(data[[#This Row],[DeliveryDateTime]] &lt;= data[[#This Row],[SLADue]], "On Time", "Late")</f>
        <v>On Time</v>
      </c>
    </row>
    <row r="520" spans="1:28" x14ac:dyDescent="0.2">
      <c r="A520" t="s">
        <v>960</v>
      </c>
      <c r="B520" t="s">
        <v>19</v>
      </c>
      <c r="C520" t="s">
        <v>92</v>
      </c>
      <c r="D520" t="s">
        <v>93</v>
      </c>
      <c r="E520" s="5">
        <v>85.13</v>
      </c>
      <c r="F520" t="s">
        <v>63</v>
      </c>
      <c r="G520">
        <v>2</v>
      </c>
      <c r="H520" s="1">
        <v>45598</v>
      </c>
      <c r="I520" s="1" t="str">
        <f>TEXT(data[[#This Row],[OrderDate]],"mmm")</f>
        <v>Nov</v>
      </c>
      <c r="J520" s="6">
        <v>0.37569444444444444</v>
      </c>
      <c r="K520" s="6" t="str">
        <f>TEXT(data[[#This Row],[OrderTime]],"h")</f>
        <v>9</v>
      </c>
      <c r="L520" s="1">
        <v>45598</v>
      </c>
      <c r="M520" s="6">
        <v>0.50069444444444444</v>
      </c>
      <c r="N520" t="s">
        <v>148</v>
      </c>
      <c r="O520" t="s">
        <v>864</v>
      </c>
      <c r="P520" t="s">
        <v>25</v>
      </c>
      <c r="Q520" t="s">
        <v>26</v>
      </c>
      <c r="R520" t="s">
        <v>66</v>
      </c>
      <c r="S520" t="s">
        <v>47</v>
      </c>
      <c r="T520" t="s">
        <v>29</v>
      </c>
      <c r="U520" t="s">
        <v>39</v>
      </c>
      <c r="V520" s="5">
        <f>data[[#This Row],[PriceUSD]]*data[[#This Row],[Quantity]]</f>
        <v>170.26</v>
      </c>
      <c r="W520" s="7">
        <f>data[[#This Row],[OrderDate]] + TIME(VALUE(LEFT(data[[#This Row],[OrderTime]],2)), VALUE(RIGHT(data[[#This Row],[OrderTime]],2)), 0)</f>
        <v>45598.030555555553</v>
      </c>
      <c r="X520" s="7">
        <f>_xlfn.MINIFS(data[OrderDateTime], data[CustomerName], data[[#This Row],[CustomerName]])</f>
        <v>45509.015277777777</v>
      </c>
      <c r="Y520" t="str">
        <f>IF(data[[#This Row],[OrderDateTime]]=data[[#This Row],[FirstOrderDateTime]], "New", "Returning")</f>
        <v>Returning</v>
      </c>
      <c r="Z520" s="7">
        <f>data[[#This Row],[DeliveryDate]] + data[[#This Row],[DeliveryTime]]</f>
        <v>45598.500694444447</v>
      </c>
      <c r="AA520" s="7">
        <f>data[[#This Row],[OrderDateTime]] + 1</f>
        <v>45599.030555555553</v>
      </c>
      <c r="AB520" s="7" t="str">
        <f>IF(data[[#This Row],[DeliveryDateTime]] &lt;= data[[#This Row],[SLADue]], "On Time", "Late")</f>
        <v>On Time</v>
      </c>
    </row>
    <row r="521" spans="1:28" x14ac:dyDescent="0.2">
      <c r="A521" t="s">
        <v>961</v>
      </c>
      <c r="B521" t="s">
        <v>19</v>
      </c>
      <c r="C521" t="s">
        <v>41</v>
      </c>
      <c r="D521" t="s">
        <v>42</v>
      </c>
      <c r="E521" s="5">
        <v>39.69</v>
      </c>
      <c r="F521" t="s">
        <v>56</v>
      </c>
      <c r="G521">
        <v>1</v>
      </c>
      <c r="H521" s="1">
        <v>45630</v>
      </c>
      <c r="I521" s="1" t="str">
        <f>TEXT(data[[#This Row],[OrderDate]],"mmm")</f>
        <v>Dec</v>
      </c>
      <c r="J521" s="6">
        <v>0.6333333333333333</v>
      </c>
      <c r="K521" s="6" t="str">
        <f>TEXT(data[[#This Row],[OrderTime]],"h")</f>
        <v>15</v>
      </c>
      <c r="L521" s="1">
        <v>45631</v>
      </c>
      <c r="M521" s="6">
        <v>0.67500000000000004</v>
      </c>
      <c r="N521" t="s">
        <v>44</v>
      </c>
      <c r="O521" t="s">
        <v>481</v>
      </c>
      <c r="P521" t="s">
        <v>25</v>
      </c>
      <c r="Q521" t="s">
        <v>53</v>
      </c>
      <c r="R521" t="s">
        <v>46</v>
      </c>
      <c r="S521" t="s">
        <v>28</v>
      </c>
      <c r="T521" t="s">
        <v>38</v>
      </c>
      <c r="U521" t="s">
        <v>30</v>
      </c>
      <c r="V521" s="5">
        <f>data[[#This Row],[PriceUSD]]*data[[#This Row],[Quantity]]</f>
        <v>39.69</v>
      </c>
      <c r="W521" s="7">
        <f>data[[#This Row],[OrderDate]] + TIME(VALUE(LEFT(data[[#This Row],[OrderTime]],2)), VALUE(RIGHT(data[[#This Row],[OrderTime]],2)), 0)</f>
        <v>45630.022916666669</v>
      </c>
      <c r="X521" s="7">
        <f>_xlfn.MINIFS(data[OrderDateTime], data[CustomerName], data[[#This Row],[CustomerName]])</f>
        <v>45512.007638888892</v>
      </c>
      <c r="Y521" t="str">
        <f>IF(data[[#This Row],[OrderDateTime]]=data[[#This Row],[FirstOrderDateTime]], "New", "Returning")</f>
        <v>Returning</v>
      </c>
      <c r="Z521" s="7">
        <f>data[[#This Row],[DeliveryDate]] + data[[#This Row],[DeliveryTime]]</f>
        <v>45631.675000000003</v>
      </c>
      <c r="AA521" s="7">
        <f>data[[#This Row],[OrderDateTime]] + 1</f>
        <v>45631.022916666669</v>
      </c>
      <c r="AB521" s="7" t="str">
        <f>IF(data[[#This Row],[DeliveryDateTime]] &lt;= data[[#This Row],[SLADue]], "On Time", "Late")</f>
        <v>Late</v>
      </c>
    </row>
    <row r="522" spans="1:28" x14ac:dyDescent="0.2">
      <c r="A522" t="s">
        <v>962</v>
      </c>
      <c r="B522" t="s">
        <v>19</v>
      </c>
      <c r="C522" t="s">
        <v>190</v>
      </c>
      <c r="D522" t="s">
        <v>191</v>
      </c>
      <c r="E522" s="5">
        <v>25.65</v>
      </c>
      <c r="F522" t="s">
        <v>87</v>
      </c>
      <c r="G522">
        <v>1</v>
      </c>
      <c r="H522" s="1">
        <v>45590</v>
      </c>
      <c r="I522" s="1" t="str">
        <f>TEXT(data[[#This Row],[OrderDate]],"mmm")</f>
        <v>Oct</v>
      </c>
      <c r="J522" s="6">
        <v>0.49444444444444446</v>
      </c>
      <c r="K522" s="6" t="str">
        <f>TEXT(data[[#This Row],[OrderTime]],"h")</f>
        <v>11</v>
      </c>
      <c r="L522" s="1">
        <v>45591</v>
      </c>
      <c r="M522" s="6">
        <v>0.61944444444444446</v>
      </c>
      <c r="N522" t="s">
        <v>148</v>
      </c>
      <c r="O522" t="s">
        <v>635</v>
      </c>
      <c r="P522" t="s">
        <v>25</v>
      </c>
      <c r="Q522" t="s">
        <v>53</v>
      </c>
      <c r="R522" t="s">
        <v>192</v>
      </c>
      <c r="S522" t="s">
        <v>28</v>
      </c>
      <c r="T522" t="s">
        <v>29</v>
      </c>
      <c r="U522" t="s">
        <v>67</v>
      </c>
      <c r="V522" s="5">
        <f>data[[#This Row],[PriceUSD]]*data[[#This Row],[Quantity]]</f>
        <v>25.65</v>
      </c>
      <c r="W522" s="7">
        <f>data[[#This Row],[OrderDate]] + TIME(VALUE(LEFT(data[[#This Row],[OrderTime]],2)), VALUE(RIGHT(data[[#This Row],[OrderTime]],2)), 0)</f>
        <v>45590.030555555553</v>
      </c>
      <c r="X522" s="7">
        <f>_xlfn.MINIFS(data[OrderDateTime], data[CustomerName], data[[#This Row],[CustomerName]])</f>
        <v>45558.017361111109</v>
      </c>
      <c r="Y522" t="str">
        <f>IF(data[[#This Row],[OrderDateTime]]=data[[#This Row],[FirstOrderDateTime]], "New", "Returning")</f>
        <v>Returning</v>
      </c>
      <c r="Z522" s="7">
        <f>data[[#This Row],[DeliveryDate]] + data[[#This Row],[DeliveryTime]]</f>
        <v>45591.619444444441</v>
      </c>
      <c r="AA522" s="7">
        <f>data[[#This Row],[OrderDateTime]] + 1</f>
        <v>45591.030555555553</v>
      </c>
      <c r="AB522" s="7" t="str">
        <f>IF(data[[#This Row],[DeliveryDateTime]] &lt;= data[[#This Row],[SLADue]], "On Time", "Late")</f>
        <v>Late</v>
      </c>
    </row>
    <row r="523" spans="1:28" x14ac:dyDescent="0.2">
      <c r="A523" t="s">
        <v>963</v>
      </c>
      <c r="B523" t="s">
        <v>19</v>
      </c>
      <c r="C523" t="s">
        <v>117</v>
      </c>
      <c r="D523" t="s">
        <v>118</v>
      </c>
      <c r="E523" s="5">
        <v>73.69</v>
      </c>
      <c r="F523" t="s">
        <v>182</v>
      </c>
      <c r="G523">
        <v>3</v>
      </c>
      <c r="H523" s="1">
        <v>45775</v>
      </c>
      <c r="I523" s="1" t="str">
        <f>TEXT(data[[#This Row],[OrderDate]],"mmm")</f>
        <v>Apr</v>
      </c>
      <c r="J523" s="6">
        <v>0.54097222222222219</v>
      </c>
      <c r="K523" s="6" t="str">
        <f>TEXT(data[[#This Row],[OrderTime]],"h")</f>
        <v>12</v>
      </c>
      <c r="L523" s="1">
        <v>45776</v>
      </c>
      <c r="M523" s="6">
        <v>0.62430555555555556</v>
      </c>
      <c r="N523" t="s">
        <v>64</v>
      </c>
      <c r="O523" t="s">
        <v>964</v>
      </c>
      <c r="P523" t="s">
        <v>25</v>
      </c>
      <c r="Q523" t="s">
        <v>26</v>
      </c>
      <c r="R523" t="s">
        <v>66</v>
      </c>
      <c r="S523" t="s">
        <v>28</v>
      </c>
      <c r="T523" t="s">
        <v>59</v>
      </c>
      <c r="U523" t="s">
        <v>30</v>
      </c>
      <c r="V523" s="5">
        <f>data[[#This Row],[PriceUSD]]*data[[#This Row],[Quantity]]</f>
        <v>221.07</v>
      </c>
      <c r="W523" s="7">
        <f>data[[#This Row],[OrderDate]] + TIME(VALUE(LEFT(data[[#This Row],[OrderTime]],2)), VALUE(RIGHT(data[[#This Row],[OrderTime]],2)), 0)</f>
        <v>45775.015277777777</v>
      </c>
      <c r="X523" s="7">
        <f>_xlfn.MINIFS(data[OrderDateTime], data[CustomerName], data[[#This Row],[CustomerName]])</f>
        <v>45505.007638888892</v>
      </c>
      <c r="Y523" t="str">
        <f>IF(data[[#This Row],[OrderDateTime]]=data[[#This Row],[FirstOrderDateTime]], "New", "Returning")</f>
        <v>Returning</v>
      </c>
      <c r="Z523" s="7">
        <f>data[[#This Row],[DeliveryDate]] + data[[#This Row],[DeliveryTime]]</f>
        <v>45776.624305555553</v>
      </c>
      <c r="AA523" s="7">
        <f>data[[#This Row],[OrderDateTime]] + 1</f>
        <v>45776.015277777777</v>
      </c>
      <c r="AB523" s="7" t="str">
        <f>IF(data[[#This Row],[DeliveryDateTime]] &lt;= data[[#This Row],[SLADue]], "On Time", "Late")</f>
        <v>Late</v>
      </c>
    </row>
    <row r="524" spans="1:28" x14ac:dyDescent="0.2">
      <c r="A524" t="s">
        <v>965</v>
      </c>
      <c r="B524" t="s">
        <v>19</v>
      </c>
      <c r="C524" t="s">
        <v>41</v>
      </c>
      <c r="D524" t="s">
        <v>42</v>
      </c>
      <c r="E524" s="5">
        <v>37.32</v>
      </c>
      <c r="F524" t="s">
        <v>56</v>
      </c>
      <c r="G524">
        <v>1</v>
      </c>
      <c r="H524" s="1">
        <v>45703</v>
      </c>
      <c r="I524" s="1" t="str">
        <f>TEXT(data[[#This Row],[OrderDate]],"mmm")</f>
        <v>Feb</v>
      </c>
      <c r="J524" s="6">
        <v>0.71805555555555556</v>
      </c>
      <c r="K524" s="6" t="str">
        <f>TEXT(data[[#This Row],[OrderTime]],"h")</f>
        <v>17</v>
      </c>
      <c r="L524" s="1">
        <v>45704</v>
      </c>
      <c r="M524" s="6">
        <v>0.55486111111111114</v>
      </c>
      <c r="N524" t="s">
        <v>276</v>
      </c>
      <c r="O524" t="s">
        <v>393</v>
      </c>
      <c r="P524" t="s">
        <v>133</v>
      </c>
      <c r="Q524" t="s">
        <v>26</v>
      </c>
      <c r="R524" t="s">
        <v>46</v>
      </c>
      <c r="S524" t="s">
        <v>28</v>
      </c>
      <c r="T524" t="s">
        <v>38</v>
      </c>
      <c r="U524" t="s">
        <v>30</v>
      </c>
      <c r="V524" s="5">
        <f>data[[#This Row],[PriceUSD]]*data[[#This Row],[Quantity]]</f>
        <v>37.32</v>
      </c>
      <c r="W524" s="7">
        <f>data[[#This Row],[OrderDate]] + TIME(VALUE(LEFT(data[[#This Row],[OrderTime]],2)), VALUE(RIGHT(data[[#This Row],[OrderTime]],2)), 0)</f>
        <v>45703.038888888892</v>
      </c>
      <c r="X524" s="7">
        <f>_xlfn.MINIFS(data[OrderDateTime], data[CustomerName], data[[#This Row],[CustomerName]])</f>
        <v>45530.054166666669</v>
      </c>
      <c r="Y524" t="str">
        <f>IF(data[[#This Row],[OrderDateTime]]=data[[#This Row],[FirstOrderDateTime]], "New", "Returning")</f>
        <v>Returning</v>
      </c>
      <c r="Z524" s="7">
        <f>data[[#This Row],[DeliveryDate]] + data[[#This Row],[DeliveryTime]]</f>
        <v>45704.554861111108</v>
      </c>
      <c r="AA524" s="7">
        <f>data[[#This Row],[OrderDateTime]] + 1</f>
        <v>45704.038888888892</v>
      </c>
      <c r="AB524" s="7" t="str">
        <f>IF(data[[#This Row],[DeliveryDateTime]] &lt;= data[[#This Row],[SLADue]], "On Time", "Late")</f>
        <v>Late</v>
      </c>
    </row>
    <row r="525" spans="1:28" x14ac:dyDescent="0.2">
      <c r="A525" t="s">
        <v>966</v>
      </c>
      <c r="B525" t="s">
        <v>19</v>
      </c>
      <c r="C525" t="s">
        <v>69</v>
      </c>
      <c r="D525" t="s">
        <v>70</v>
      </c>
      <c r="E525" s="5">
        <v>45.27</v>
      </c>
      <c r="F525" t="s">
        <v>56</v>
      </c>
      <c r="G525">
        <v>1</v>
      </c>
      <c r="H525" s="1">
        <v>45583</v>
      </c>
      <c r="I525" s="1" t="str">
        <f>TEXT(data[[#This Row],[OrderDate]],"mmm")</f>
        <v>Oct</v>
      </c>
      <c r="J525" s="6">
        <v>0.46736111111111112</v>
      </c>
      <c r="K525" s="6" t="str">
        <f>TEXT(data[[#This Row],[OrderTime]],"h")</f>
        <v>11</v>
      </c>
      <c r="L525" s="1">
        <v>45583</v>
      </c>
      <c r="M525" s="6">
        <v>0.67569444444444449</v>
      </c>
      <c r="N525" t="s">
        <v>233</v>
      </c>
      <c r="O525" t="s">
        <v>563</v>
      </c>
      <c r="P525" t="s">
        <v>234</v>
      </c>
      <c r="Q525" t="s">
        <v>53</v>
      </c>
      <c r="R525" t="s">
        <v>37</v>
      </c>
      <c r="S525" t="s">
        <v>47</v>
      </c>
      <c r="T525" t="s">
        <v>29</v>
      </c>
      <c r="U525" t="s">
        <v>39</v>
      </c>
      <c r="V525" s="5">
        <f>data[[#This Row],[PriceUSD]]*data[[#This Row],[Quantity]]</f>
        <v>45.27</v>
      </c>
      <c r="W525" s="7">
        <f>data[[#This Row],[OrderDate]] + TIME(VALUE(LEFT(data[[#This Row],[OrderTime]],2)), VALUE(RIGHT(data[[#This Row],[OrderTime]],2)), 0)</f>
        <v>45583.007638888892</v>
      </c>
      <c r="X525" s="7">
        <f>_xlfn.MINIFS(data[OrderDateTime], data[CustomerName], data[[#This Row],[CustomerName]])</f>
        <v>45511.007638888892</v>
      </c>
      <c r="Y525" t="str">
        <f>IF(data[[#This Row],[OrderDateTime]]=data[[#This Row],[FirstOrderDateTime]], "New", "Returning")</f>
        <v>Returning</v>
      </c>
      <c r="Z525" s="7">
        <f>data[[#This Row],[DeliveryDate]] + data[[#This Row],[DeliveryTime]]</f>
        <v>45583.675694444442</v>
      </c>
      <c r="AA525" s="7">
        <f>data[[#This Row],[OrderDateTime]] + 1</f>
        <v>45584.007638888892</v>
      </c>
      <c r="AB525" s="7" t="str">
        <f>IF(data[[#This Row],[DeliveryDateTime]] &lt;= data[[#This Row],[SLADue]], "On Time", "Late")</f>
        <v>On Time</v>
      </c>
    </row>
    <row r="526" spans="1:28" x14ac:dyDescent="0.2">
      <c r="A526" t="s">
        <v>967</v>
      </c>
      <c r="B526" t="s">
        <v>19</v>
      </c>
      <c r="C526" t="s">
        <v>117</v>
      </c>
      <c r="D526" t="s">
        <v>118</v>
      </c>
      <c r="E526" s="5">
        <v>79.63</v>
      </c>
      <c r="F526" t="s">
        <v>94</v>
      </c>
      <c r="G526">
        <v>3</v>
      </c>
      <c r="H526" s="1">
        <v>45796</v>
      </c>
      <c r="I526" s="1" t="str">
        <f>TEXT(data[[#This Row],[OrderDate]],"mmm")</f>
        <v>May</v>
      </c>
      <c r="J526" s="6">
        <v>0.49583333333333335</v>
      </c>
      <c r="K526" s="6" t="str">
        <f>TEXT(data[[#This Row],[OrderTime]],"h")</f>
        <v>11</v>
      </c>
      <c r="L526" s="1">
        <v>45797</v>
      </c>
      <c r="M526" s="6">
        <v>0.53749999999999998</v>
      </c>
      <c r="N526" t="s">
        <v>175</v>
      </c>
      <c r="O526" t="s">
        <v>393</v>
      </c>
      <c r="P526" t="s">
        <v>25</v>
      </c>
      <c r="Q526" t="s">
        <v>53</v>
      </c>
      <c r="R526" t="s">
        <v>66</v>
      </c>
      <c r="S526" t="s">
        <v>28</v>
      </c>
      <c r="T526" t="s">
        <v>29</v>
      </c>
      <c r="U526" t="s">
        <v>30</v>
      </c>
      <c r="V526" s="5">
        <f>data[[#This Row],[PriceUSD]]*data[[#This Row],[Quantity]]</f>
        <v>238.89</v>
      </c>
      <c r="W526" s="7">
        <f>data[[#This Row],[OrderDate]] + TIME(VALUE(LEFT(data[[#This Row],[OrderTime]],2)), VALUE(RIGHT(data[[#This Row],[OrderTime]],2)), 0)</f>
        <v>45796.022916666669</v>
      </c>
      <c r="X526" s="7">
        <f>_xlfn.MINIFS(data[OrderDateTime], data[CustomerName], data[[#This Row],[CustomerName]])</f>
        <v>45530.054166666669</v>
      </c>
      <c r="Y526" t="str">
        <f>IF(data[[#This Row],[OrderDateTime]]=data[[#This Row],[FirstOrderDateTime]], "New", "Returning")</f>
        <v>Returning</v>
      </c>
      <c r="Z526" s="7">
        <f>data[[#This Row],[DeliveryDate]] + data[[#This Row],[DeliveryTime]]</f>
        <v>45797.537499999999</v>
      </c>
      <c r="AA526" s="7">
        <f>data[[#This Row],[OrderDateTime]] + 1</f>
        <v>45797.022916666669</v>
      </c>
      <c r="AB526" s="7" t="str">
        <f>IF(data[[#This Row],[DeliveryDateTime]] &lt;= data[[#This Row],[SLADue]], "On Time", "Late")</f>
        <v>Late</v>
      </c>
    </row>
    <row r="527" spans="1:28" x14ac:dyDescent="0.2">
      <c r="A527" t="s">
        <v>968</v>
      </c>
      <c r="B527" t="s">
        <v>19</v>
      </c>
      <c r="C527" t="s">
        <v>79</v>
      </c>
      <c r="D527" t="s">
        <v>80</v>
      </c>
      <c r="E527" s="5">
        <v>26.85</v>
      </c>
      <c r="F527" t="s">
        <v>81</v>
      </c>
      <c r="G527">
        <v>2</v>
      </c>
      <c r="H527" s="1">
        <v>45749</v>
      </c>
      <c r="I527" s="1" t="str">
        <f>TEXT(data[[#This Row],[OrderDate]],"mmm")</f>
        <v>Apr</v>
      </c>
      <c r="J527" s="6">
        <v>0.41319444444444442</v>
      </c>
      <c r="K527" s="6" t="str">
        <f>TEXT(data[[#This Row],[OrderTime]],"h")</f>
        <v>9</v>
      </c>
      <c r="L527" s="1">
        <v>45749</v>
      </c>
      <c r="M527" s="6">
        <v>0.70486111111111116</v>
      </c>
      <c r="N527" t="s">
        <v>64</v>
      </c>
      <c r="O527" t="s">
        <v>776</v>
      </c>
      <c r="P527" t="s">
        <v>25</v>
      </c>
      <c r="Q527" t="s">
        <v>26</v>
      </c>
      <c r="R527" t="s">
        <v>83</v>
      </c>
      <c r="S527" t="s">
        <v>47</v>
      </c>
      <c r="T527" t="s">
        <v>29</v>
      </c>
      <c r="U527" t="s">
        <v>30</v>
      </c>
      <c r="V527" s="5">
        <f>data[[#This Row],[PriceUSD]]*data[[#This Row],[Quantity]]</f>
        <v>53.7</v>
      </c>
      <c r="W527" s="7">
        <f>data[[#This Row],[OrderDate]] + TIME(VALUE(LEFT(data[[#This Row],[OrderTime]],2)), VALUE(RIGHT(data[[#This Row],[OrderTime]],2)), 0)</f>
        <v>45749.030555555553</v>
      </c>
      <c r="X527" s="7">
        <f>_xlfn.MINIFS(data[OrderDateTime], data[CustomerName], data[[#This Row],[CustomerName]])</f>
        <v>45548.038888888892</v>
      </c>
      <c r="Y527" t="str">
        <f>IF(data[[#This Row],[OrderDateTime]]=data[[#This Row],[FirstOrderDateTime]], "New", "Returning")</f>
        <v>Returning</v>
      </c>
      <c r="Z527" s="7">
        <f>data[[#This Row],[DeliveryDate]] + data[[#This Row],[DeliveryTime]]</f>
        <v>45749.704861111109</v>
      </c>
      <c r="AA527" s="7">
        <f>data[[#This Row],[OrderDateTime]] + 1</f>
        <v>45750.030555555553</v>
      </c>
      <c r="AB527" s="7" t="str">
        <f>IF(data[[#This Row],[DeliveryDateTime]] &lt;= data[[#This Row],[SLADue]], "On Time", "Late")</f>
        <v>On Time</v>
      </c>
    </row>
    <row r="528" spans="1:28" x14ac:dyDescent="0.2">
      <c r="A528" t="s">
        <v>969</v>
      </c>
      <c r="B528" t="s">
        <v>19</v>
      </c>
      <c r="C528" t="s">
        <v>49</v>
      </c>
      <c r="D528" t="s">
        <v>50</v>
      </c>
      <c r="E528" s="5">
        <v>32.75</v>
      </c>
      <c r="F528" t="s">
        <v>138</v>
      </c>
      <c r="G528">
        <v>1</v>
      </c>
      <c r="H528" s="1">
        <v>45582</v>
      </c>
      <c r="I528" s="1" t="str">
        <f>TEXT(data[[#This Row],[OrderDate]],"mmm")</f>
        <v>Oct</v>
      </c>
      <c r="J528" s="6">
        <v>0.42430555555555555</v>
      </c>
      <c r="K528" s="6" t="str">
        <f>TEXT(data[[#This Row],[OrderTime]],"h")</f>
        <v>10</v>
      </c>
      <c r="L528" s="1">
        <v>45583</v>
      </c>
      <c r="M528" s="6">
        <v>0.5493055555555556</v>
      </c>
      <c r="N528" t="s">
        <v>88</v>
      </c>
      <c r="O528" t="s">
        <v>377</v>
      </c>
      <c r="P528" t="s">
        <v>25</v>
      </c>
      <c r="Q528" t="s">
        <v>26</v>
      </c>
      <c r="R528" t="s">
        <v>54</v>
      </c>
      <c r="S528" t="s">
        <v>28</v>
      </c>
      <c r="T528" t="s">
        <v>29</v>
      </c>
      <c r="U528" t="s">
        <v>30</v>
      </c>
      <c r="V528" s="5">
        <f>data[[#This Row],[PriceUSD]]*data[[#This Row],[Quantity]]</f>
        <v>32.75</v>
      </c>
      <c r="W528" s="7">
        <f>data[[#This Row],[OrderDate]] + TIME(VALUE(LEFT(data[[#This Row],[OrderTime]],2)), VALUE(RIGHT(data[[#This Row],[OrderTime]],2)), 0)</f>
        <v>45582.038888888892</v>
      </c>
      <c r="X528" s="7">
        <f>_xlfn.MINIFS(data[OrderDateTime], data[CustomerName], data[[#This Row],[CustomerName]])</f>
        <v>45561.038888888892</v>
      </c>
      <c r="Y528" t="str">
        <f>IF(data[[#This Row],[OrderDateTime]]=data[[#This Row],[FirstOrderDateTime]], "New", "Returning")</f>
        <v>Returning</v>
      </c>
      <c r="Z528" s="7">
        <f>data[[#This Row],[DeliveryDate]] + data[[#This Row],[DeliveryTime]]</f>
        <v>45583.549305555556</v>
      </c>
      <c r="AA528" s="7">
        <f>data[[#This Row],[OrderDateTime]] + 1</f>
        <v>45583.038888888892</v>
      </c>
      <c r="AB528" s="7" t="str">
        <f>IF(data[[#This Row],[DeliveryDateTime]] &lt;= data[[#This Row],[SLADue]], "On Time", "Late")</f>
        <v>Late</v>
      </c>
    </row>
    <row r="529" spans="1:28" x14ac:dyDescent="0.2">
      <c r="A529" t="s">
        <v>970</v>
      </c>
      <c r="B529" t="s">
        <v>19</v>
      </c>
      <c r="C529" t="s">
        <v>20</v>
      </c>
      <c r="D529" t="s">
        <v>21</v>
      </c>
      <c r="E529" s="5">
        <v>18.489999999999998</v>
      </c>
      <c r="F529" t="s">
        <v>43</v>
      </c>
      <c r="G529">
        <v>1</v>
      </c>
      <c r="H529" s="1">
        <v>45790</v>
      </c>
      <c r="I529" s="1" t="str">
        <f>TEXT(data[[#This Row],[OrderDate]],"mmm")</f>
        <v>May</v>
      </c>
      <c r="J529" s="6">
        <v>0.54791666666666672</v>
      </c>
      <c r="K529" s="6" t="str">
        <f>TEXT(data[[#This Row],[OrderTime]],"h")</f>
        <v>13</v>
      </c>
      <c r="L529" s="1">
        <v>45790</v>
      </c>
      <c r="M529" s="6">
        <v>0.75624999999999998</v>
      </c>
      <c r="N529" t="s">
        <v>44</v>
      </c>
      <c r="O529" t="s">
        <v>270</v>
      </c>
      <c r="P529" t="s">
        <v>25</v>
      </c>
      <c r="Q529" t="s">
        <v>26</v>
      </c>
      <c r="R529" t="s">
        <v>27</v>
      </c>
      <c r="S529" t="s">
        <v>47</v>
      </c>
      <c r="T529" t="s">
        <v>38</v>
      </c>
      <c r="U529" t="s">
        <v>30</v>
      </c>
      <c r="V529" s="5">
        <f>data[[#This Row],[PriceUSD]]*data[[#This Row],[Quantity]]</f>
        <v>18.489999999999998</v>
      </c>
      <c r="W529" s="7">
        <f>data[[#This Row],[OrderDate]] + TIME(VALUE(LEFT(data[[#This Row],[OrderTime]],2)), VALUE(RIGHT(data[[#This Row],[OrderTime]],2)), 0)</f>
        <v>45790.046527777777</v>
      </c>
      <c r="X529" s="7">
        <f>_xlfn.MINIFS(data[OrderDateTime], data[CustomerName], data[[#This Row],[CustomerName]])</f>
        <v>45518.054166666669</v>
      </c>
      <c r="Y529" t="str">
        <f>IF(data[[#This Row],[OrderDateTime]]=data[[#This Row],[FirstOrderDateTime]], "New", "Returning")</f>
        <v>Returning</v>
      </c>
      <c r="Z529" s="7">
        <f>data[[#This Row],[DeliveryDate]] + data[[#This Row],[DeliveryTime]]</f>
        <v>45790.756249999999</v>
      </c>
      <c r="AA529" s="7">
        <f>data[[#This Row],[OrderDateTime]] + 1</f>
        <v>45791.046527777777</v>
      </c>
      <c r="AB529" s="7" t="str">
        <f>IF(data[[#This Row],[DeliveryDateTime]] &lt;= data[[#This Row],[SLADue]], "On Time", "Late")</f>
        <v>On Time</v>
      </c>
    </row>
    <row r="530" spans="1:28" x14ac:dyDescent="0.2">
      <c r="A530" t="s">
        <v>971</v>
      </c>
      <c r="B530" t="s">
        <v>19</v>
      </c>
      <c r="C530" t="s">
        <v>61</v>
      </c>
      <c r="D530" t="s">
        <v>62</v>
      </c>
      <c r="E530" s="5">
        <v>165.47</v>
      </c>
      <c r="F530" t="s">
        <v>63</v>
      </c>
      <c r="G530">
        <v>3</v>
      </c>
      <c r="H530" s="1">
        <v>45723</v>
      </c>
      <c r="I530" s="1" t="str">
        <f>TEXT(data[[#This Row],[OrderDate]],"mmm")</f>
        <v>Mar</v>
      </c>
      <c r="J530" s="6">
        <v>0.6694444444444444</v>
      </c>
      <c r="K530" s="6" t="str">
        <f>TEXT(data[[#This Row],[OrderTime]],"h")</f>
        <v>16</v>
      </c>
      <c r="L530" s="1">
        <v>45724</v>
      </c>
      <c r="M530" s="6">
        <v>0.86527777777777781</v>
      </c>
      <c r="N530" t="s">
        <v>148</v>
      </c>
      <c r="O530" t="s">
        <v>909</v>
      </c>
      <c r="P530" t="s">
        <v>25</v>
      </c>
      <c r="Q530" t="s">
        <v>53</v>
      </c>
      <c r="R530" t="s">
        <v>66</v>
      </c>
      <c r="S530" t="s">
        <v>28</v>
      </c>
      <c r="T530" t="s">
        <v>115</v>
      </c>
      <c r="U530" t="s">
        <v>67</v>
      </c>
      <c r="V530" s="5">
        <f>data[[#This Row],[PriceUSD]]*data[[#This Row],[Quantity]]</f>
        <v>496.40999999999997</v>
      </c>
      <c r="W530" s="7">
        <f>data[[#This Row],[OrderDate]] + TIME(VALUE(LEFT(data[[#This Row],[OrderTime]],2)), VALUE(RIGHT(data[[#This Row],[OrderTime]],2)), 0)</f>
        <v>45723.030555555553</v>
      </c>
      <c r="X530" s="7">
        <f>_xlfn.MINIFS(data[OrderDateTime], data[CustomerName], data[[#This Row],[CustomerName]])</f>
        <v>45517.030555555553</v>
      </c>
      <c r="Y530" t="str">
        <f>IF(data[[#This Row],[OrderDateTime]]=data[[#This Row],[FirstOrderDateTime]], "New", "Returning")</f>
        <v>Returning</v>
      </c>
      <c r="Z530" s="7">
        <f>data[[#This Row],[DeliveryDate]] + data[[#This Row],[DeliveryTime]]</f>
        <v>45724.865277777775</v>
      </c>
      <c r="AA530" s="7">
        <f>data[[#This Row],[OrderDateTime]] + 1</f>
        <v>45724.030555555553</v>
      </c>
      <c r="AB530" s="7" t="str">
        <f>IF(data[[#This Row],[DeliveryDateTime]] &lt;= data[[#This Row],[SLADue]], "On Time", "Late")</f>
        <v>Late</v>
      </c>
    </row>
    <row r="531" spans="1:28" x14ac:dyDescent="0.2">
      <c r="A531" t="s">
        <v>972</v>
      </c>
      <c r="B531" t="s">
        <v>19</v>
      </c>
      <c r="C531" t="s">
        <v>41</v>
      </c>
      <c r="D531" t="s">
        <v>42</v>
      </c>
      <c r="E531" s="5">
        <v>41.36</v>
      </c>
      <c r="F531" t="s">
        <v>56</v>
      </c>
      <c r="G531">
        <v>1</v>
      </c>
      <c r="H531" s="1">
        <v>45650</v>
      </c>
      <c r="I531" s="1" t="str">
        <f>TEXT(data[[#This Row],[OrderDate]],"mmm")</f>
        <v>Dec</v>
      </c>
      <c r="J531" s="6">
        <v>0.5131944444444444</v>
      </c>
      <c r="K531" s="6" t="str">
        <f>TEXT(data[[#This Row],[OrderTime]],"h")</f>
        <v>12</v>
      </c>
      <c r="L531" s="1">
        <v>45651</v>
      </c>
      <c r="M531" s="6">
        <v>0.55486111111111114</v>
      </c>
      <c r="N531" t="s">
        <v>120</v>
      </c>
      <c r="O531" t="s">
        <v>973</v>
      </c>
      <c r="P531" t="s">
        <v>25</v>
      </c>
      <c r="Q531" t="s">
        <v>26</v>
      </c>
      <c r="R531" t="s">
        <v>46</v>
      </c>
      <c r="S531" t="s">
        <v>28</v>
      </c>
      <c r="T531" t="s">
        <v>29</v>
      </c>
      <c r="U531" t="s">
        <v>39</v>
      </c>
      <c r="V531" s="5">
        <f>data[[#This Row],[PriceUSD]]*data[[#This Row],[Quantity]]</f>
        <v>41.36</v>
      </c>
      <c r="W531" s="7">
        <f>data[[#This Row],[OrderDate]] + TIME(VALUE(LEFT(data[[#This Row],[OrderTime]],2)), VALUE(RIGHT(data[[#This Row],[OrderTime]],2)), 0)</f>
        <v>45650.030555555553</v>
      </c>
      <c r="X531" s="7">
        <f>_xlfn.MINIFS(data[OrderDateTime], data[CustomerName], data[[#This Row],[CustomerName]])</f>
        <v>45527.015277777777</v>
      </c>
      <c r="Y531" t="str">
        <f>IF(data[[#This Row],[OrderDateTime]]=data[[#This Row],[FirstOrderDateTime]], "New", "Returning")</f>
        <v>Returning</v>
      </c>
      <c r="Z531" s="7">
        <f>data[[#This Row],[DeliveryDate]] + data[[#This Row],[DeliveryTime]]</f>
        <v>45651.554861111108</v>
      </c>
      <c r="AA531" s="7">
        <f>data[[#This Row],[OrderDateTime]] + 1</f>
        <v>45651.030555555553</v>
      </c>
      <c r="AB531" s="7" t="str">
        <f>IF(data[[#This Row],[DeliveryDateTime]] &lt;= data[[#This Row],[SLADue]], "On Time", "Late")</f>
        <v>Late</v>
      </c>
    </row>
    <row r="532" spans="1:28" x14ac:dyDescent="0.2">
      <c r="A532" t="s">
        <v>974</v>
      </c>
      <c r="B532" t="s">
        <v>19</v>
      </c>
      <c r="C532" t="s">
        <v>117</v>
      </c>
      <c r="D532" t="s">
        <v>118</v>
      </c>
      <c r="E532" s="5">
        <v>76.09</v>
      </c>
      <c r="F532" t="s">
        <v>182</v>
      </c>
      <c r="G532">
        <v>1</v>
      </c>
      <c r="H532" s="1">
        <v>45775</v>
      </c>
      <c r="I532" s="1" t="str">
        <f>TEXT(data[[#This Row],[OrderDate]],"mmm")</f>
        <v>Apr</v>
      </c>
      <c r="J532" s="6">
        <v>0.47499999999999998</v>
      </c>
      <c r="K532" s="6" t="str">
        <f>TEXT(data[[#This Row],[OrderTime]],"h")</f>
        <v>11</v>
      </c>
      <c r="L532" s="1">
        <v>45776</v>
      </c>
      <c r="M532" s="6">
        <v>0.68333333333333335</v>
      </c>
      <c r="N532" t="s">
        <v>88</v>
      </c>
      <c r="O532" t="s">
        <v>944</v>
      </c>
      <c r="P532" t="s">
        <v>25</v>
      </c>
      <c r="Q532" t="s">
        <v>53</v>
      </c>
      <c r="R532" t="s">
        <v>66</v>
      </c>
      <c r="S532" t="s">
        <v>28</v>
      </c>
      <c r="T532" t="s">
        <v>115</v>
      </c>
      <c r="U532" t="s">
        <v>30</v>
      </c>
      <c r="V532" s="5">
        <f>data[[#This Row],[PriceUSD]]*data[[#This Row],[Quantity]]</f>
        <v>76.09</v>
      </c>
      <c r="W532" s="7">
        <f>data[[#This Row],[OrderDate]] + TIME(VALUE(LEFT(data[[#This Row],[OrderTime]],2)), VALUE(RIGHT(data[[#This Row],[OrderTime]],2)), 0)</f>
        <v>45775.052083333336</v>
      </c>
      <c r="X532" s="7">
        <f>_xlfn.MINIFS(data[OrderDateTime], data[CustomerName], data[[#This Row],[CustomerName]])</f>
        <v>45517.015277777777</v>
      </c>
      <c r="Y532" t="str">
        <f>IF(data[[#This Row],[OrderDateTime]]=data[[#This Row],[FirstOrderDateTime]], "New", "Returning")</f>
        <v>Returning</v>
      </c>
      <c r="Z532" s="7">
        <f>data[[#This Row],[DeliveryDate]] + data[[#This Row],[DeliveryTime]]</f>
        <v>45776.683333333334</v>
      </c>
      <c r="AA532" s="7">
        <f>data[[#This Row],[OrderDateTime]] + 1</f>
        <v>45776.052083333336</v>
      </c>
      <c r="AB532" s="7" t="str">
        <f>IF(data[[#This Row],[DeliveryDateTime]] &lt;= data[[#This Row],[SLADue]], "On Time", "Late")</f>
        <v>Late</v>
      </c>
    </row>
    <row r="533" spans="1:28" x14ac:dyDescent="0.2">
      <c r="A533" t="s">
        <v>975</v>
      </c>
      <c r="B533" t="s">
        <v>19</v>
      </c>
      <c r="C533" t="s">
        <v>32</v>
      </c>
      <c r="D533" t="s">
        <v>33</v>
      </c>
      <c r="E533" s="5">
        <v>49.97</v>
      </c>
      <c r="F533" t="s">
        <v>43</v>
      </c>
      <c r="G533">
        <v>1</v>
      </c>
      <c r="H533" s="1">
        <v>45601</v>
      </c>
      <c r="I533" s="1" t="str">
        <f>TEXT(data[[#This Row],[OrderDate]],"mmm")</f>
        <v>Nov</v>
      </c>
      <c r="J533" s="6">
        <v>0.6958333333333333</v>
      </c>
      <c r="K533" s="6" t="str">
        <f>TEXT(data[[#This Row],[OrderTime]],"h")</f>
        <v>16</v>
      </c>
      <c r="L533" s="1">
        <v>45602</v>
      </c>
      <c r="M533" s="6">
        <v>0.8208333333333333</v>
      </c>
      <c r="N533" t="s">
        <v>23</v>
      </c>
      <c r="O533" t="s">
        <v>375</v>
      </c>
      <c r="P533" t="s">
        <v>25</v>
      </c>
      <c r="Q533" t="s">
        <v>53</v>
      </c>
      <c r="R533" t="s">
        <v>37</v>
      </c>
      <c r="S533" t="s">
        <v>28</v>
      </c>
      <c r="T533" t="s">
        <v>59</v>
      </c>
      <c r="U533" t="s">
        <v>30</v>
      </c>
      <c r="V533" s="5">
        <f>data[[#This Row],[PriceUSD]]*data[[#This Row],[Quantity]]</f>
        <v>49.97</v>
      </c>
      <c r="W533" s="7">
        <f>data[[#This Row],[OrderDate]] + TIME(VALUE(LEFT(data[[#This Row],[OrderTime]],2)), VALUE(RIGHT(data[[#This Row],[OrderTime]],2)), 0)</f>
        <v>45601.022916666669</v>
      </c>
      <c r="X533" s="7">
        <f>_xlfn.MINIFS(data[OrderDateTime], data[CustomerName], data[[#This Row],[CustomerName]])</f>
        <v>45557.052083333336</v>
      </c>
      <c r="Y533" t="str">
        <f>IF(data[[#This Row],[OrderDateTime]]=data[[#This Row],[FirstOrderDateTime]], "New", "Returning")</f>
        <v>Returning</v>
      </c>
      <c r="Z533" s="7">
        <f>data[[#This Row],[DeliveryDate]] + data[[#This Row],[DeliveryTime]]</f>
        <v>45602.820833333331</v>
      </c>
      <c r="AA533" s="7">
        <f>data[[#This Row],[OrderDateTime]] + 1</f>
        <v>45602.022916666669</v>
      </c>
      <c r="AB533" s="7" t="str">
        <f>IF(data[[#This Row],[DeliveryDateTime]] &lt;= data[[#This Row],[SLADue]], "On Time", "Late")</f>
        <v>Late</v>
      </c>
    </row>
    <row r="534" spans="1:28" x14ac:dyDescent="0.2">
      <c r="A534" t="s">
        <v>976</v>
      </c>
      <c r="B534" t="s">
        <v>19</v>
      </c>
      <c r="C534" t="s">
        <v>92</v>
      </c>
      <c r="D534" t="s">
        <v>93</v>
      </c>
      <c r="E534" s="5">
        <v>81.88</v>
      </c>
      <c r="F534" t="s">
        <v>81</v>
      </c>
      <c r="G534">
        <v>2</v>
      </c>
      <c r="H534" s="1">
        <v>45671</v>
      </c>
      <c r="I534" s="1" t="str">
        <f>TEXT(data[[#This Row],[OrderDate]],"mmm")</f>
        <v>Jan</v>
      </c>
      <c r="J534" s="6">
        <v>0.42986111111111114</v>
      </c>
      <c r="K534" s="6" t="str">
        <f>TEXT(data[[#This Row],[OrderTime]],"h")</f>
        <v>10</v>
      </c>
      <c r="L534" s="1">
        <v>45672</v>
      </c>
      <c r="M534" s="6">
        <v>0.67986111111111114</v>
      </c>
      <c r="N534" t="s">
        <v>213</v>
      </c>
      <c r="O534" t="s">
        <v>637</v>
      </c>
      <c r="P534" t="s">
        <v>36</v>
      </c>
      <c r="Q534" t="s">
        <v>53</v>
      </c>
      <c r="R534" t="s">
        <v>66</v>
      </c>
      <c r="S534" t="s">
        <v>28</v>
      </c>
      <c r="T534" t="s">
        <v>136</v>
      </c>
      <c r="U534" t="s">
        <v>30</v>
      </c>
      <c r="V534" s="5">
        <f>data[[#This Row],[PriceUSD]]*data[[#This Row],[Quantity]]</f>
        <v>163.76</v>
      </c>
      <c r="W534" s="7">
        <f>data[[#This Row],[OrderDate]] + TIME(VALUE(LEFT(data[[#This Row],[OrderTime]],2)), VALUE(RIGHT(data[[#This Row],[OrderTime]],2)), 0)</f>
        <v>45671.007638888892</v>
      </c>
      <c r="X534" s="7">
        <f>_xlfn.MINIFS(data[OrderDateTime], data[CustomerName], data[[#This Row],[CustomerName]])</f>
        <v>45540.052083333336</v>
      </c>
      <c r="Y534" t="str">
        <f>IF(data[[#This Row],[OrderDateTime]]=data[[#This Row],[FirstOrderDateTime]], "New", "Returning")</f>
        <v>Returning</v>
      </c>
      <c r="Z534" s="7">
        <f>data[[#This Row],[DeliveryDate]] + data[[#This Row],[DeliveryTime]]</f>
        <v>45672.679861111108</v>
      </c>
      <c r="AA534" s="7">
        <f>data[[#This Row],[OrderDateTime]] + 1</f>
        <v>45672.007638888892</v>
      </c>
      <c r="AB534" s="7" t="str">
        <f>IF(data[[#This Row],[DeliveryDateTime]] &lt;= data[[#This Row],[SLADue]], "On Time", "Late")</f>
        <v>Late</v>
      </c>
    </row>
    <row r="535" spans="1:28" x14ac:dyDescent="0.2">
      <c r="A535" t="s">
        <v>977</v>
      </c>
      <c r="B535" t="s">
        <v>19</v>
      </c>
      <c r="C535" t="s">
        <v>41</v>
      </c>
      <c r="D535" t="s">
        <v>42</v>
      </c>
      <c r="E535" s="5">
        <v>32.619999999999997</v>
      </c>
      <c r="F535" t="s">
        <v>182</v>
      </c>
      <c r="G535">
        <v>2</v>
      </c>
      <c r="H535" s="1">
        <v>45560</v>
      </c>
      <c r="I535" s="1" t="str">
        <f>TEXT(data[[#This Row],[OrderDate]],"mmm")</f>
        <v>Sep</v>
      </c>
      <c r="J535" s="6">
        <v>0.42569444444444443</v>
      </c>
      <c r="K535" s="6" t="str">
        <f>TEXT(data[[#This Row],[OrderTime]],"h")</f>
        <v>10</v>
      </c>
      <c r="L535" s="1">
        <v>45560</v>
      </c>
      <c r="M535" s="6">
        <v>0.55069444444444449</v>
      </c>
      <c r="N535" t="s">
        <v>98</v>
      </c>
      <c r="O535" t="s">
        <v>978</v>
      </c>
      <c r="P535" t="s">
        <v>77</v>
      </c>
      <c r="Q535" t="s">
        <v>53</v>
      </c>
      <c r="R535" t="s">
        <v>46</v>
      </c>
      <c r="S535" t="s">
        <v>47</v>
      </c>
      <c r="T535" t="s">
        <v>38</v>
      </c>
      <c r="U535" t="s">
        <v>30</v>
      </c>
      <c r="V535" s="5">
        <f>data[[#This Row],[PriceUSD]]*data[[#This Row],[Quantity]]</f>
        <v>65.239999999999995</v>
      </c>
      <c r="W535" s="7">
        <f>data[[#This Row],[OrderDate]] + TIME(VALUE(LEFT(data[[#This Row],[OrderTime]],2)), VALUE(RIGHT(data[[#This Row],[OrderTime]],2)), 0)</f>
        <v>45560.030555555553</v>
      </c>
      <c r="X535" s="7">
        <f>_xlfn.MINIFS(data[OrderDateTime], data[CustomerName], data[[#This Row],[CustomerName]])</f>
        <v>45560.030555555553</v>
      </c>
      <c r="Y535" t="str">
        <f>IF(data[[#This Row],[OrderDateTime]]=data[[#This Row],[FirstOrderDateTime]], "New", "Returning")</f>
        <v>New</v>
      </c>
      <c r="Z535" s="7">
        <f>data[[#This Row],[DeliveryDate]] + data[[#This Row],[DeliveryTime]]</f>
        <v>45560.550694444442</v>
      </c>
      <c r="AA535" s="7">
        <f>data[[#This Row],[OrderDateTime]] + 1</f>
        <v>45561.030555555553</v>
      </c>
      <c r="AB535" s="7" t="str">
        <f>IF(data[[#This Row],[DeliveryDateTime]] &lt;= data[[#This Row],[SLADue]], "On Time", "Late")</f>
        <v>On Time</v>
      </c>
    </row>
    <row r="536" spans="1:28" x14ac:dyDescent="0.2">
      <c r="A536" t="s">
        <v>979</v>
      </c>
      <c r="B536" t="s">
        <v>19</v>
      </c>
      <c r="C536" t="s">
        <v>69</v>
      </c>
      <c r="D536" t="s">
        <v>70</v>
      </c>
      <c r="E536" s="5">
        <v>58.65</v>
      </c>
      <c r="F536" t="s">
        <v>119</v>
      </c>
      <c r="G536">
        <v>2</v>
      </c>
      <c r="H536" s="1">
        <v>45778</v>
      </c>
      <c r="I536" s="1" t="str">
        <f>TEXT(data[[#This Row],[OrderDate]],"mmm")</f>
        <v>May</v>
      </c>
      <c r="J536" s="6">
        <v>0.47986111111111113</v>
      </c>
      <c r="K536" s="6" t="str">
        <f>TEXT(data[[#This Row],[OrderTime]],"h")</f>
        <v>11</v>
      </c>
      <c r="L536" s="1">
        <v>45778</v>
      </c>
      <c r="M536" s="6">
        <v>0.64652777777777781</v>
      </c>
      <c r="N536" t="s">
        <v>34</v>
      </c>
      <c r="O536" t="s">
        <v>950</v>
      </c>
      <c r="P536" t="s">
        <v>36</v>
      </c>
      <c r="Q536" t="s">
        <v>53</v>
      </c>
      <c r="R536" t="s">
        <v>37</v>
      </c>
      <c r="S536" t="s">
        <v>47</v>
      </c>
      <c r="T536" t="s">
        <v>106</v>
      </c>
      <c r="U536" t="s">
        <v>67</v>
      </c>
      <c r="V536" s="5">
        <f>data[[#This Row],[PriceUSD]]*data[[#This Row],[Quantity]]</f>
        <v>117.3</v>
      </c>
      <c r="W536" s="7">
        <f>data[[#This Row],[OrderDate]] + TIME(VALUE(LEFT(data[[#This Row],[OrderTime]],2)), VALUE(RIGHT(data[[#This Row],[OrderTime]],2)), 0)</f>
        <v>45778.007638888892</v>
      </c>
      <c r="X536" s="7">
        <f>_xlfn.MINIFS(data[OrderDateTime], data[CustomerName], data[[#This Row],[CustomerName]])</f>
        <v>45549.054166666669</v>
      </c>
      <c r="Y536" t="str">
        <f>IF(data[[#This Row],[OrderDateTime]]=data[[#This Row],[FirstOrderDateTime]], "New", "Returning")</f>
        <v>Returning</v>
      </c>
      <c r="Z536" s="7">
        <f>data[[#This Row],[DeliveryDate]] + data[[#This Row],[DeliveryTime]]</f>
        <v>45778.646527777775</v>
      </c>
      <c r="AA536" s="7">
        <f>data[[#This Row],[OrderDateTime]] + 1</f>
        <v>45779.007638888892</v>
      </c>
      <c r="AB536" s="7" t="str">
        <f>IF(data[[#This Row],[DeliveryDateTime]] &lt;= data[[#This Row],[SLADue]], "On Time", "Late")</f>
        <v>On Time</v>
      </c>
    </row>
    <row r="537" spans="1:28" x14ac:dyDescent="0.2">
      <c r="A537" t="s">
        <v>980</v>
      </c>
      <c r="B537" t="s">
        <v>19</v>
      </c>
      <c r="C537" t="s">
        <v>285</v>
      </c>
      <c r="D537" t="s">
        <v>286</v>
      </c>
      <c r="E537" s="5">
        <v>18.63</v>
      </c>
      <c r="F537" t="s">
        <v>22</v>
      </c>
      <c r="G537">
        <v>1</v>
      </c>
      <c r="H537" s="1">
        <v>45569</v>
      </c>
      <c r="I537" s="1" t="str">
        <f>TEXT(data[[#This Row],[OrderDate]],"mmm")</f>
        <v>Oct</v>
      </c>
      <c r="J537" s="6">
        <v>0.37847222222222221</v>
      </c>
      <c r="K537" s="6" t="str">
        <f>TEXT(data[[#This Row],[OrderTime]],"h")</f>
        <v>9</v>
      </c>
      <c r="L537" s="1">
        <v>45569</v>
      </c>
      <c r="M537" s="6">
        <v>0.50347222222222221</v>
      </c>
      <c r="N537" t="s">
        <v>120</v>
      </c>
      <c r="O537" t="s">
        <v>981</v>
      </c>
      <c r="P537" t="s">
        <v>25</v>
      </c>
      <c r="Q537" t="s">
        <v>53</v>
      </c>
      <c r="R537" t="s">
        <v>114</v>
      </c>
      <c r="S537" t="s">
        <v>47</v>
      </c>
      <c r="T537" t="s">
        <v>38</v>
      </c>
      <c r="U537" t="s">
        <v>30</v>
      </c>
      <c r="V537" s="5">
        <f>data[[#This Row],[PriceUSD]]*data[[#This Row],[Quantity]]</f>
        <v>18.63</v>
      </c>
      <c r="W537" s="7">
        <f>data[[#This Row],[OrderDate]] + TIME(VALUE(LEFT(data[[#This Row],[OrderTime]],2)), VALUE(RIGHT(data[[#This Row],[OrderTime]],2)), 0)</f>
        <v>45569.015277777777</v>
      </c>
      <c r="X537" s="7">
        <f>_xlfn.MINIFS(data[OrderDateTime], data[CustomerName], data[[#This Row],[CustomerName]])</f>
        <v>45526.052083333336</v>
      </c>
      <c r="Y537" t="str">
        <f>IF(data[[#This Row],[OrderDateTime]]=data[[#This Row],[FirstOrderDateTime]], "New", "Returning")</f>
        <v>Returning</v>
      </c>
      <c r="Z537" s="7">
        <f>data[[#This Row],[DeliveryDate]] + data[[#This Row],[DeliveryTime]]</f>
        <v>45569.503472222219</v>
      </c>
      <c r="AA537" s="7">
        <f>data[[#This Row],[OrderDateTime]] + 1</f>
        <v>45570.015277777777</v>
      </c>
      <c r="AB537" s="7" t="str">
        <f>IF(data[[#This Row],[DeliveryDateTime]] &lt;= data[[#This Row],[SLADue]], "On Time", "Late")</f>
        <v>On Time</v>
      </c>
    </row>
    <row r="538" spans="1:28" x14ac:dyDescent="0.2">
      <c r="A538" t="s">
        <v>982</v>
      </c>
      <c r="B538" t="s">
        <v>19</v>
      </c>
      <c r="C538" t="s">
        <v>101</v>
      </c>
      <c r="D538" t="s">
        <v>102</v>
      </c>
      <c r="E538" s="5">
        <v>29.57</v>
      </c>
      <c r="F538" t="s">
        <v>63</v>
      </c>
      <c r="G538">
        <v>1</v>
      </c>
      <c r="H538" s="1">
        <v>45812</v>
      </c>
      <c r="I538" s="1" t="str">
        <f>TEXT(data[[#This Row],[OrderDate]],"mmm")</f>
        <v>Jun</v>
      </c>
      <c r="J538" s="6">
        <v>0.40138888888888891</v>
      </c>
      <c r="K538" s="6" t="str">
        <f>TEXT(data[[#This Row],[OrderTime]],"h")</f>
        <v>9</v>
      </c>
      <c r="L538" s="1">
        <v>45813</v>
      </c>
      <c r="M538" s="6">
        <v>0.48472222222222222</v>
      </c>
      <c r="N538" t="s">
        <v>178</v>
      </c>
      <c r="O538" t="s">
        <v>280</v>
      </c>
      <c r="P538" t="s">
        <v>180</v>
      </c>
      <c r="Q538" t="s">
        <v>53</v>
      </c>
      <c r="R538" t="s">
        <v>83</v>
      </c>
      <c r="S538" t="s">
        <v>28</v>
      </c>
      <c r="T538" t="s">
        <v>106</v>
      </c>
      <c r="U538" t="s">
        <v>30</v>
      </c>
      <c r="V538" s="5">
        <f>data[[#This Row],[PriceUSD]]*data[[#This Row],[Quantity]]</f>
        <v>29.57</v>
      </c>
      <c r="W538" s="7">
        <f>data[[#This Row],[OrderDate]] + TIME(VALUE(LEFT(data[[#This Row],[OrderTime]],2)), VALUE(RIGHT(data[[#This Row],[OrderTime]],2)), 0)</f>
        <v>45812.061805555553</v>
      </c>
      <c r="X538" s="7">
        <f>_xlfn.MINIFS(data[OrderDateTime], data[CustomerName], data[[#This Row],[CustomerName]])</f>
        <v>45513.061805555553</v>
      </c>
      <c r="Y538" t="str">
        <f>IF(data[[#This Row],[OrderDateTime]]=data[[#This Row],[FirstOrderDateTime]], "New", "Returning")</f>
        <v>Returning</v>
      </c>
      <c r="Z538" s="7">
        <f>data[[#This Row],[DeliveryDate]] + data[[#This Row],[DeliveryTime]]</f>
        <v>45813.484722222223</v>
      </c>
      <c r="AA538" s="7">
        <f>data[[#This Row],[OrderDateTime]] + 1</f>
        <v>45813.061805555553</v>
      </c>
      <c r="AB538" s="7" t="str">
        <f>IF(data[[#This Row],[DeliveryDateTime]] &lt;= data[[#This Row],[SLADue]], "On Time", "Late")</f>
        <v>Late</v>
      </c>
    </row>
    <row r="539" spans="1:28" x14ac:dyDescent="0.2">
      <c r="A539" t="s">
        <v>983</v>
      </c>
      <c r="B539" t="s">
        <v>19</v>
      </c>
      <c r="C539" t="s">
        <v>290</v>
      </c>
      <c r="D539" t="s">
        <v>291</v>
      </c>
      <c r="E539" s="5">
        <v>62.52</v>
      </c>
      <c r="F539" t="s">
        <v>22</v>
      </c>
      <c r="G539">
        <v>1</v>
      </c>
      <c r="H539" s="1">
        <v>45527</v>
      </c>
      <c r="I539" s="1" t="str">
        <f>TEXT(data[[#This Row],[OrderDate]],"mmm")</f>
        <v>Aug</v>
      </c>
      <c r="J539" s="6">
        <v>0.87152777777777779</v>
      </c>
      <c r="K539" s="6" t="str">
        <f>TEXT(data[[#This Row],[OrderTime]],"h")</f>
        <v>20</v>
      </c>
      <c r="L539" s="1">
        <v>45528</v>
      </c>
      <c r="M539" s="6">
        <v>0.91319444444444442</v>
      </c>
      <c r="N539" t="s">
        <v>44</v>
      </c>
      <c r="O539" t="s">
        <v>984</v>
      </c>
      <c r="P539" t="s">
        <v>25</v>
      </c>
      <c r="Q539" t="s">
        <v>26</v>
      </c>
      <c r="R539" t="s">
        <v>294</v>
      </c>
      <c r="S539" t="s">
        <v>28</v>
      </c>
      <c r="T539" t="s">
        <v>29</v>
      </c>
      <c r="U539" t="s">
        <v>39</v>
      </c>
      <c r="V539" s="5">
        <f>data[[#This Row],[PriceUSD]]*data[[#This Row],[Quantity]]</f>
        <v>62.52</v>
      </c>
      <c r="W539" s="7">
        <f>data[[#This Row],[OrderDate]] + TIME(VALUE(LEFT(data[[#This Row],[OrderTime]],2)), VALUE(RIGHT(data[[#This Row],[OrderTime]],2)), 0)</f>
        <v>45527.054166666669</v>
      </c>
      <c r="X539" s="7">
        <f>_xlfn.MINIFS(data[OrderDateTime], data[CustomerName], data[[#This Row],[CustomerName]])</f>
        <v>45522.022916666669</v>
      </c>
      <c r="Y539" t="str">
        <f>IF(data[[#This Row],[OrderDateTime]]=data[[#This Row],[FirstOrderDateTime]], "New", "Returning")</f>
        <v>Returning</v>
      </c>
      <c r="Z539" s="7">
        <f>data[[#This Row],[DeliveryDate]] + data[[#This Row],[DeliveryTime]]</f>
        <v>45528.913194444445</v>
      </c>
      <c r="AA539" s="7">
        <f>data[[#This Row],[OrderDateTime]] + 1</f>
        <v>45528.054166666669</v>
      </c>
      <c r="AB539" s="7" t="str">
        <f>IF(data[[#This Row],[DeliveryDateTime]] &lt;= data[[#This Row],[SLADue]], "On Time", "Late")</f>
        <v>Late</v>
      </c>
    </row>
    <row r="540" spans="1:28" x14ac:dyDescent="0.2">
      <c r="A540" t="s">
        <v>985</v>
      </c>
      <c r="B540" t="s">
        <v>19</v>
      </c>
      <c r="C540" t="s">
        <v>117</v>
      </c>
      <c r="D540" t="s">
        <v>118</v>
      </c>
      <c r="E540" s="5">
        <v>77.87</v>
      </c>
      <c r="F540" t="s">
        <v>119</v>
      </c>
      <c r="G540">
        <v>1</v>
      </c>
      <c r="H540" s="1">
        <v>45689</v>
      </c>
      <c r="I540" s="1" t="str">
        <f>TEXT(data[[#This Row],[OrderDate]],"mmm")</f>
        <v>Feb</v>
      </c>
      <c r="J540" s="6">
        <v>0.61250000000000004</v>
      </c>
      <c r="K540" s="6" t="str">
        <f>TEXT(data[[#This Row],[OrderTime]],"h")</f>
        <v>14</v>
      </c>
      <c r="L540" s="1">
        <v>45691</v>
      </c>
      <c r="M540" s="6">
        <v>0.8208333333333333</v>
      </c>
      <c r="N540" t="s">
        <v>57</v>
      </c>
      <c r="O540" t="s">
        <v>231</v>
      </c>
      <c r="P540" t="s">
        <v>25</v>
      </c>
      <c r="Q540" t="s">
        <v>53</v>
      </c>
      <c r="R540" t="s">
        <v>66</v>
      </c>
      <c r="S540" t="s">
        <v>105</v>
      </c>
      <c r="T540" t="s">
        <v>29</v>
      </c>
      <c r="U540" t="s">
        <v>67</v>
      </c>
      <c r="V540" s="5">
        <f>data[[#This Row],[PriceUSD]]*data[[#This Row],[Quantity]]</f>
        <v>77.87</v>
      </c>
      <c r="W540" s="7">
        <f>data[[#This Row],[OrderDate]] + TIME(VALUE(LEFT(data[[#This Row],[OrderTime]],2)), VALUE(RIGHT(data[[#This Row],[OrderTime]],2)), 0)</f>
        <v>45689.017361111109</v>
      </c>
      <c r="X540" s="7">
        <f>_xlfn.MINIFS(data[OrderDateTime], data[CustomerName], data[[#This Row],[CustomerName]])</f>
        <v>45509.038888888892</v>
      </c>
      <c r="Y540" t="str">
        <f>IF(data[[#This Row],[OrderDateTime]]=data[[#This Row],[FirstOrderDateTime]], "New", "Returning")</f>
        <v>Returning</v>
      </c>
      <c r="Z540" s="7">
        <f>data[[#This Row],[DeliveryDate]] + data[[#This Row],[DeliveryTime]]</f>
        <v>45691.820833333331</v>
      </c>
      <c r="AA540" s="7">
        <f>data[[#This Row],[OrderDateTime]] + 1</f>
        <v>45690.017361111109</v>
      </c>
      <c r="AB540" s="7" t="str">
        <f>IF(data[[#This Row],[DeliveryDateTime]] &lt;= data[[#This Row],[SLADue]], "On Time", "Late")</f>
        <v>Late</v>
      </c>
    </row>
    <row r="541" spans="1:28" x14ac:dyDescent="0.2">
      <c r="A541" t="s">
        <v>986</v>
      </c>
      <c r="B541" t="s">
        <v>19</v>
      </c>
      <c r="C541" t="s">
        <v>69</v>
      </c>
      <c r="D541" t="s">
        <v>70</v>
      </c>
      <c r="E541" s="5">
        <v>56.47</v>
      </c>
      <c r="F541" t="s">
        <v>74</v>
      </c>
      <c r="G541">
        <v>1</v>
      </c>
      <c r="H541" s="1">
        <v>45871</v>
      </c>
      <c r="I541" s="1" t="str">
        <f>TEXT(data[[#This Row],[OrderDate]],"mmm")</f>
        <v>Aug</v>
      </c>
      <c r="J541" s="6">
        <v>0.86250000000000004</v>
      </c>
      <c r="K541" s="6" t="str">
        <f>TEXT(data[[#This Row],[OrderTime]],"h")</f>
        <v>20</v>
      </c>
      <c r="L541" s="1">
        <v>45873</v>
      </c>
      <c r="M541" s="6">
        <v>0.57986111111111116</v>
      </c>
      <c r="N541" t="s">
        <v>75</v>
      </c>
      <c r="O541" t="s">
        <v>298</v>
      </c>
      <c r="P541" t="s">
        <v>77</v>
      </c>
      <c r="Q541" t="s">
        <v>26</v>
      </c>
      <c r="R541" t="s">
        <v>37</v>
      </c>
      <c r="S541" t="s">
        <v>105</v>
      </c>
      <c r="T541" t="s">
        <v>136</v>
      </c>
      <c r="U541" t="s">
        <v>30</v>
      </c>
      <c r="V541" s="5">
        <f>data[[#This Row],[PriceUSD]]*data[[#This Row],[Quantity]]</f>
        <v>56.47</v>
      </c>
      <c r="W541" s="7">
        <f>data[[#This Row],[OrderDate]] + TIME(VALUE(LEFT(data[[#This Row],[OrderTime]],2)), VALUE(RIGHT(data[[#This Row],[OrderTime]],2)), 0)</f>
        <v>45871.017361111109</v>
      </c>
      <c r="X541" s="7">
        <f>_xlfn.MINIFS(data[OrderDateTime], data[CustomerName], data[[#This Row],[CustomerName]])</f>
        <v>45549.022916666669</v>
      </c>
      <c r="Y541" t="str">
        <f>IF(data[[#This Row],[OrderDateTime]]=data[[#This Row],[FirstOrderDateTime]], "New", "Returning")</f>
        <v>Returning</v>
      </c>
      <c r="Z541" s="7">
        <f>data[[#This Row],[DeliveryDate]] + data[[#This Row],[DeliveryTime]]</f>
        <v>45873.579861111109</v>
      </c>
      <c r="AA541" s="7">
        <f>data[[#This Row],[OrderDateTime]] + 1</f>
        <v>45872.017361111109</v>
      </c>
      <c r="AB541" s="7" t="str">
        <f>IF(data[[#This Row],[DeliveryDateTime]] &lt;= data[[#This Row],[SLADue]], "On Time", "Late")</f>
        <v>Late</v>
      </c>
    </row>
    <row r="542" spans="1:28" x14ac:dyDescent="0.2">
      <c r="A542" t="s">
        <v>987</v>
      </c>
      <c r="B542" t="s">
        <v>19</v>
      </c>
      <c r="C542" t="s">
        <v>101</v>
      </c>
      <c r="D542" t="s">
        <v>102</v>
      </c>
      <c r="E542" s="5">
        <v>31.84</v>
      </c>
      <c r="F542" t="s">
        <v>81</v>
      </c>
      <c r="G542">
        <v>1</v>
      </c>
      <c r="H542" s="1">
        <v>45766</v>
      </c>
      <c r="I542" s="1" t="str">
        <f>TEXT(data[[#This Row],[OrderDate]],"mmm")</f>
        <v>Apr</v>
      </c>
      <c r="J542" s="6">
        <v>0.91319444444444442</v>
      </c>
      <c r="K542" s="6" t="str">
        <f>TEXT(data[[#This Row],[OrderTime]],"h")</f>
        <v>21</v>
      </c>
      <c r="L542" s="1">
        <v>45767</v>
      </c>
      <c r="M542" s="6">
        <v>0.63402777777777775</v>
      </c>
      <c r="N542" t="s">
        <v>178</v>
      </c>
      <c r="O542" t="s">
        <v>988</v>
      </c>
      <c r="P542" t="s">
        <v>180</v>
      </c>
      <c r="Q542" t="s">
        <v>26</v>
      </c>
      <c r="R542" t="s">
        <v>83</v>
      </c>
      <c r="S542" t="s">
        <v>28</v>
      </c>
      <c r="T542" t="s">
        <v>106</v>
      </c>
      <c r="U542" t="s">
        <v>30</v>
      </c>
      <c r="V542" s="5">
        <f>data[[#This Row],[PriceUSD]]*data[[#This Row],[Quantity]]</f>
        <v>31.84</v>
      </c>
      <c r="W542" s="7">
        <f>data[[#This Row],[OrderDate]] + TIME(VALUE(LEFT(data[[#This Row],[OrderTime]],2)), VALUE(RIGHT(data[[#This Row],[OrderTime]],2)), 0)</f>
        <v>45766.030555555553</v>
      </c>
      <c r="X542" s="7">
        <f>_xlfn.MINIFS(data[OrderDateTime], data[CustomerName], data[[#This Row],[CustomerName]])</f>
        <v>45544.061805555553</v>
      </c>
      <c r="Y542" t="str">
        <f>IF(data[[#This Row],[OrderDateTime]]=data[[#This Row],[FirstOrderDateTime]], "New", "Returning")</f>
        <v>Returning</v>
      </c>
      <c r="Z542" s="7">
        <f>data[[#This Row],[DeliveryDate]] + data[[#This Row],[DeliveryTime]]</f>
        <v>45767.634027777778</v>
      </c>
      <c r="AA542" s="7">
        <f>data[[#This Row],[OrderDateTime]] + 1</f>
        <v>45767.030555555553</v>
      </c>
      <c r="AB542" s="7" t="str">
        <f>IF(data[[#This Row],[DeliveryDateTime]] &lt;= data[[#This Row],[SLADue]], "On Time", "Late")</f>
        <v>Late</v>
      </c>
    </row>
    <row r="543" spans="1:28" x14ac:dyDescent="0.2">
      <c r="A543" t="s">
        <v>989</v>
      </c>
      <c r="B543" t="s">
        <v>19</v>
      </c>
      <c r="C543" t="s">
        <v>61</v>
      </c>
      <c r="D543" t="s">
        <v>62</v>
      </c>
      <c r="E543" s="5">
        <v>146.76</v>
      </c>
      <c r="F543" t="s">
        <v>94</v>
      </c>
      <c r="G543">
        <v>3</v>
      </c>
      <c r="H543" s="1">
        <v>45866</v>
      </c>
      <c r="I543" s="1" t="str">
        <f>TEXT(data[[#This Row],[OrderDate]],"mmm")</f>
        <v>Jul</v>
      </c>
      <c r="J543" s="6">
        <v>0.47499999999999998</v>
      </c>
      <c r="K543" s="6" t="str">
        <f>TEXT(data[[#This Row],[OrderTime]],"h")</f>
        <v>11</v>
      </c>
      <c r="L543" s="1">
        <v>45867</v>
      </c>
      <c r="M543" s="6">
        <v>0.47499999999999998</v>
      </c>
      <c r="N543" t="s">
        <v>292</v>
      </c>
      <c r="O543" t="s">
        <v>990</v>
      </c>
      <c r="P543" t="s">
        <v>77</v>
      </c>
      <c r="Q543" t="s">
        <v>53</v>
      </c>
      <c r="R543" t="s">
        <v>66</v>
      </c>
      <c r="S543" t="s">
        <v>28</v>
      </c>
      <c r="T543" t="s">
        <v>38</v>
      </c>
      <c r="U543" t="s">
        <v>30</v>
      </c>
      <c r="V543" s="5">
        <f>data[[#This Row],[PriceUSD]]*data[[#This Row],[Quantity]]</f>
        <v>440.28</v>
      </c>
      <c r="W543" s="7">
        <f>data[[#This Row],[OrderDate]] + TIME(VALUE(LEFT(data[[#This Row],[OrderTime]],2)), VALUE(RIGHT(data[[#This Row],[OrderTime]],2)), 0)</f>
        <v>45866.052083333336</v>
      </c>
      <c r="X543" s="7">
        <f>_xlfn.MINIFS(data[OrderDateTime], data[CustomerName], data[[#This Row],[CustomerName]])</f>
        <v>45517.038888888892</v>
      </c>
      <c r="Y543" t="str">
        <f>IF(data[[#This Row],[OrderDateTime]]=data[[#This Row],[FirstOrderDateTime]], "New", "Returning")</f>
        <v>Returning</v>
      </c>
      <c r="Z543" s="7">
        <f>data[[#This Row],[DeliveryDate]] + data[[#This Row],[DeliveryTime]]</f>
        <v>45867.474999999999</v>
      </c>
      <c r="AA543" s="7">
        <f>data[[#This Row],[OrderDateTime]] + 1</f>
        <v>45867.052083333336</v>
      </c>
      <c r="AB543" s="7" t="str">
        <f>IF(data[[#This Row],[DeliveryDateTime]] &lt;= data[[#This Row],[SLADue]], "On Time", "Late")</f>
        <v>Late</v>
      </c>
    </row>
    <row r="544" spans="1:28" x14ac:dyDescent="0.2">
      <c r="A544" t="s">
        <v>991</v>
      </c>
      <c r="B544" t="s">
        <v>19</v>
      </c>
      <c r="C544" t="s">
        <v>49</v>
      </c>
      <c r="D544" t="s">
        <v>50</v>
      </c>
      <c r="E544" s="5">
        <v>27.65</v>
      </c>
      <c r="F544" t="s">
        <v>51</v>
      </c>
      <c r="G544">
        <v>1</v>
      </c>
      <c r="H544" s="1">
        <v>45729</v>
      </c>
      <c r="I544" s="1" t="str">
        <f>TEXT(data[[#This Row],[OrderDate]],"mmm")</f>
        <v>Mar</v>
      </c>
      <c r="J544" s="6">
        <v>0.77638888888888891</v>
      </c>
      <c r="K544" s="6" t="str">
        <f>TEXT(data[[#This Row],[OrderTime]],"h")</f>
        <v>18</v>
      </c>
      <c r="L544" s="1">
        <v>45731</v>
      </c>
      <c r="M544" s="6">
        <v>0.82916666666666672</v>
      </c>
      <c r="N544" t="s">
        <v>44</v>
      </c>
      <c r="O544" t="s">
        <v>992</v>
      </c>
      <c r="P544" t="s">
        <v>25</v>
      </c>
      <c r="Q544" t="s">
        <v>26</v>
      </c>
      <c r="R544" t="s">
        <v>54</v>
      </c>
      <c r="S544" t="s">
        <v>105</v>
      </c>
      <c r="T544" t="s">
        <v>38</v>
      </c>
      <c r="U544" t="s">
        <v>30</v>
      </c>
      <c r="V544" s="5">
        <f>data[[#This Row],[PriceUSD]]*data[[#This Row],[Quantity]]</f>
        <v>27.65</v>
      </c>
      <c r="W544" s="7">
        <f>data[[#This Row],[OrderDate]] + TIME(VALUE(LEFT(data[[#This Row],[OrderTime]],2)), VALUE(RIGHT(data[[#This Row],[OrderTime]],2)), 0)</f>
        <v>45729.061805555553</v>
      </c>
      <c r="X544" s="7">
        <f>_xlfn.MINIFS(data[OrderDateTime], data[CustomerName], data[[#This Row],[CustomerName]])</f>
        <v>45557.022916666669</v>
      </c>
      <c r="Y544" t="str">
        <f>IF(data[[#This Row],[OrderDateTime]]=data[[#This Row],[FirstOrderDateTime]], "New", "Returning")</f>
        <v>Returning</v>
      </c>
      <c r="Z544" s="7">
        <f>data[[#This Row],[DeliveryDate]] + data[[#This Row],[DeliveryTime]]</f>
        <v>45731.82916666667</v>
      </c>
      <c r="AA544" s="7">
        <f>data[[#This Row],[OrderDateTime]] + 1</f>
        <v>45730.061805555553</v>
      </c>
      <c r="AB544" s="7" t="str">
        <f>IF(data[[#This Row],[DeliveryDateTime]] &lt;= data[[#This Row],[SLADue]], "On Time", "Late")</f>
        <v>Late</v>
      </c>
    </row>
    <row r="545" spans="1:28" x14ac:dyDescent="0.2">
      <c r="A545" t="s">
        <v>993</v>
      </c>
      <c r="B545" t="s">
        <v>19</v>
      </c>
      <c r="C545" t="s">
        <v>41</v>
      </c>
      <c r="D545" t="s">
        <v>42</v>
      </c>
      <c r="E545" s="5">
        <v>33.76</v>
      </c>
      <c r="F545" t="s">
        <v>74</v>
      </c>
      <c r="G545">
        <v>1</v>
      </c>
      <c r="H545" s="1">
        <v>45735</v>
      </c>
      <c r="I545" s="1" t="str">
        <f>TEXT(data[[#This Row],[OrderDate]],"mmm")</f>
        <v>Mar</v>
      </c>
      <c r="J545" s="6">
        <v>0.90763888888888888</v>
      </c>
      <c r="K545" s="6" t="str">
        <f>TEXT(data[[#This Row],[OrderTime]],"h")</f>
        <v>21</v>
      </c>
      <c r="L545" s="1">
        <v>45736</v>
      </c>
      <c r="M545" s="6">
        <v>0.52569444444444446</v>
      </c>
      <c r="N545" t="s">
        <v>57</v>
      </c>
      <c r="O545" t="s">
        <v>671</v>
      </c>
      <c r="P545" t="s">
        <v>25</v>
      </c>
      <c r="Q545" t="s">
        <v>53</v>
      </c>
      <c r="R545" t="s">
        <v>46</v>
      </c>
      <c r="S545" t="s">
        <v>28</v>
      </c>
      <c r="T545" t="s">
        <v>136</v>
      </c>
      <c r="U545" t="s">
        <v>67</v>
      </c>
      <c r="V545" s="5">
        <f>data[[#This Row],[PriceUSD]]*data[[#This Row],[Quantity]]</f>
        <v>33.76</v>
      </c>
      <c r="W545" s="7">
        <f>data[[#This Row],[OrderDate]] + TIME(VALUE(LEFT(data[[#This Row],[OrderTime]],2)), VALUE(RIGHT(data[[#This Row],[OrderTime]],2)), 0)</f>
        <v>45735.061805555553</v>
      </c>
      <c r="X545" s="7">
        <f>_xlfn.MINIFS(data[OrderDateTime], data[CustomerName], data[[#This Row],[CustomerName]])</f>
        <v>45508.038888888892</v>
      </c>
      <c r="Y545" t="str">
        <f>IF(data[[#This Row],[OrderDateTime]]=data[[#This Row],[FirstOrderDateTime]], "New", "Returning")</f>
        <v>Returning</v>
      </c>
      <c r="Z545" s="7">
        <f>data[[#This Row],[DeliveryDate]] + data[[#This Row],[DeliveryTime]]</f>
        <v>45736.525694444441</v>
      </c>
      <c r="AA545" s="7">
        <f>data[[#This Row],[OrderDateTime]] + 1</f>
        <v>45736.061805555553</v>
      </c>
      <c r="AB545" s="7" t="str">
        <f>IF(data[[#This Row],[DeliveryDateTime]] &lt;= data[[#This Row],[SLADue]], "On Time", "Late")</f>
        <v>Late</v>
      </c>
    </row>
    <row r="546" spans="1:28" x14ac:dyDescent="0.2">
      <c r="A546" t="s">
        <v>994</v>
      </c>
      <c r="B546" t="s">
        <v>19</v>
      </c>
      <c r="C546" t="s">
        <v>32</v>
      </c>
      <c r="D546" t="s">
        <v>33</v>
      </c>
      <c r="E546" s="5">
        <v>50.48</v>
      </c>
      <c r="F546" t="s">
        <v>138</v>
      </c>
      <c r="G546">
        <v>2</v>
      </c>
      <c r="H546" s="1">
        <v>45554</v>
      </c>
      <c r="I546" s="1" t="str">
        <f>TEXT(data[[#This Row],[OrderDate]],"mmm")</f>
        <v>Sep</v>
      </c>
      <c r="J546" s="6">
        <v>0.60972222222222228</v>
      </c>
      <c r="K546" s="6" t="str">
        <f>TEXT(data[[#This Row],[OrderTime]],"h")</f>
        <v>14</v>
      </c>
      <c r="L546" s="1">
        <v>45555</v>
      </c>
      <c r="M546" s="6">
        <v>0.69305555555555554</v>
      </c>
      <c r="N546" t="s">
        <v>175</v>
      </c>
      <c r="O546" t="s">
        <v>957</v>
      </c>
      <c r="P546" t="s">
        <v>25</v>
      </c>
      <c r="Q546" t="s">
        <v>53</v>
      </c>
      <c r="R546" t="s">
        <v>37</v>
      </c>
      <c r="S546" t="s">
        <v>28</v>
      </c>
      <c r="T546" t="s">
        <v>38</v>
      </c>
      <c r="U546" t="s">
        <v>39</v>
      </c>
      <c r="V546" s="5">
        <f>data[[#This Row],[PriceUSD]]*data[[#This Row],[Quantity]]</f>
        <v>100.96</v>
      </c>
      <c r="W546" s="7">
        <f>data[[#This Row],[OrderDate]] + TIME(VALUE(LEFT(data[[#This Row],[OrderTime]],2)), VALUE(RIGHT(data[[#This Row],[OrderTime]],2)), 0)</f>
        <v>45554.015277777777</v>
      </c>
      <c r="X546" s="7">
        <f>_xlfn.MINIFS(data[OrderDateTime], data[CustomerName], data[[#This Row],[CustomerName]])</f>
        <v>45509.061805555553</v>
      </c>
      <c r="Y546" t="str">
        <f>IF(data[[#This Row],[OrderDateTime]]=data[[#This Row],[FirstOrderDateTime]], "New", "Returning")</f>
        <v>Returning</v>
      </c>
      <c r="Z546" s="7">
        <f>data[[#This Row],[DeliveryDate]] + data[[#This Row],[DeliveryTime]]</f>
        <v>45555.693055555559</v>
      </c>
      <c r="AA546" s="7">
        <f>data[[#This Row],[OrderDateTime]] + 1</f>
        <v>45555.015277777777</v>
      </c>
      <c r="AB546" s="7" t="str">
        <f>IF(data[[#This Row],[DeliveryDateTime]] &lt;= data[[#This Row],[SLADue]], "On Time", "Late")</f>
        <v>Late</v>
      </c>
    </row>
    <row r="547" spans="1:28" x14ac:dyDescent="0.2">
      <c r="A547" t="s">
        <v>995</v>
      </c>
      <c r="B547" t="s">
        <v>19</v>
      </c>
      <c r="C547" t="s">
        <v>101</v>
      </c>
      <c r="D547" t="s">
        <v>102</v>
      </c>
      <c r="E547" s="5">
        <v>31.18</v>
      </c>
      <c r="F547" t="s">
        <v>81</v>
      </c>
      <c r="G547">
        <v>1</v>
      </c>
      <c r="H547" s="1">
        <v>45816</v>
      </c>
      <c r="I547" s="1" t="str">
        <f>TEXT(data[[#This Row],[OrderDate]],"mmm")</f>
        <v>Jun</v>
      </c>
      <c r="J547" s="6">
        <v>0.79305555555555551</v>
      </c>
      <c r="K547" s="6" t="str">
        <f>TEXT(data[[#This Row],[OrderTime]],"h")</f>
        <v>19</v>
      </c>
      <c r="L547" s="1">
        <v>45818</v>
      </c>
      <c r="M547" s="6">
        <v>0.85416666666666663</v>
      </c>
      <c r="N547" t="s">
        <v>123</v>
      </c>
      <c r="O547" t="s">
        <v>210</v>
      </c>
      <c r="P547" t="s">
        <v>36</v>
      </c>
      <c r="Q547" t="s">
        <v>26</v>
      </c>
      <c r="R547" t="s">
        <v>83</v>
      </c>
      <c r="S547" t="s">
        <v>105</v>
      </c>
      <c r="T547" t="s">
        <v>136</v>
      </c>
      <c r="U547" t="s">
        <v>30</v>
      </c>
      <c r="V547" s="5">
        <f>data[[#This Row],[PriceUSD]]*data[[#This Row],[Quantity]]</f>
        <v>31.18</v>
      </c>
      <c r="W547" s="7">
        <f>data[[#This Row],[OrderDate]] + TIME(VALUE(LEFT(data[[#This Row],[OrderTime]],2)), VALUE(RIGHT(data[[#This Row],[OrderTime]],2)), 0)</f>
        <v>45816.038888888892</v>
      </c>
      <c r="X547" s="7">
        <f>_xlfn.MINIFS(data[OrderDateTime], data[CustomerName], data[[#This Row],[CustomerName]])</f>
        <v>45520.046527777777</v>
      </c>
      <c r="Y547" t="str">
        <f>IF(data[[#This Row],[OrderDateTime]]=data[[#This Row],[FirstOrderDateTime]], "New", "Returning")</f>
        <v>Returning</v>
      </c>
      <c r="Z547" s="7">
        <f>data[[#This Row],[DeliveryDate]] + data[[#This Row],[DeliveryTime]]</f>
        <v>45818.854166666664</v>
      </c>
      <c r="AA547" s="7">
        <f>data[[#This Row],[OrderDateTime]] + 1</f>
        <v>45817.038888888892</v>
      </c>
      <c r="AB547" s="7" t="str">
        <f>IF(data[[#This Row],[DeliveryDateTime]] &lt;= data[[#This Row],[SLADue]], "On Time", "Late")</f>
        <v>Late</v>
      </c>
    </row>
    <row r="548" spans="1:28" x14ac:dyDescent="0.2">
      <c r="A548" t="s">
        <v>996</v>
      </c>
      <c r="B548" t="s">
        <v>19</v>
      </c>
      <c r="C548" t="s">
        <v>258</v>
      </c>
      <c r="D548" t="s">
        <v>259</v>
      </c>
      <c r="E548" s="5">
        <v>111.15</v>
      </c>
      <c r="F548" t="s">
        <v>182</v>
      </c>
      <c r="G548">
        <v>1</v>
      </c>
      <c r="H548" s="1">
        <v>45783</v>
      </c>
      <c r="I548" s="1" t="str">
        <f>TEXT(data[[#This Row],[OrderDate]],"mmm")</f>
        <v>May</v>
      </c>
      <c r="J548" s="6">
        <v>0.40694444444444444</v>
      </c>
      <c r="K548" s="6" t="str">
        <f>TEXT(data[[#This Row],[OrderTime]],"h")</f>
        <v>9</v>
      </c>
      <c r="L548" s="1">
        <v>45784</v>
      </c>
      <c r="M548" s="6">
        <v>0.61527777777777781</v>
      </c>
      <c r="N548" t="s">
        <v>98</v>
      </c>
      <c r="O548" t="s">
        <v>467</v>
      </c>
      <c r="P548" t="s">
        <v>77</v>
      </c>
      <c r="Q548" t="s">
        <v>53</v>
      </c>
      <c r="R548" t="s">
        <v>261</v>
      </c>
      <c r="S548" t="s">
        <v>28</v>
      </c>
      <c r="T548" t="s">
        <v>38</v>
      </c>
      <c r="U548" t="s">
        <v>39</v>
      </c>
      <c r="V548" s="5">
        <f>data[[#This Row],[PriceUSD]]*data[[#This Row],[Quantity]]</f>
        <v>111.15</v>
      </c>
      <c r="W548" s="7">
        <f>data[[#This Row],[OrderDate]] + TIME(VALUE(LEFT(data[[#This Row],[OrderTime]],2)), VALUE(RIGHT(data[[#This Row],[OrderTime]],2)), 0)</f>
        <v>45783.030555555553</v>
      </c>
      <c r="X548" s="7">
        <f>_xlfn.MINIFS(data[OrderDateTime], data[CustomerName], data[[#This Row],[CustomerName]])</f>
        <v>45589.015277777777</v>
      </c>
      <c r="Y548" t="str">
        <f>IF(data[[#This Row],[OrderDateTime]]=data[[#This Row],[FirstOrderDateTime]], "New", "Returning")</f>
        <v>Returning</v>
      </c>
      <c r="Z548" s="7">
        <f>data[[#This Row],[DeliveryDate]] + data[[#This Row],[DeliveryTime]]</f>
        <v>45784.615277777775</v>
      </c>
      <c r="AA548" s="7">
        <f>data[[#This Row],[OrderDateTime]] + 1</f>
        <v>45784.030555555553</v>
      </c>
      <c r="AB548" s="7" t="str">
        <f>IF(data[[#This Row],[DeliveryDateTime]] &lt;= data[[#This Row],[SLADue]], "On Time", "Late")</f>
        <v>Late</v>
      </c>
    </row>
    <row r="549" spans="1:28" x14ac:dyDescent="0.2">
      <c r="A549" t="s">
        <v>997</v>
      </c>
      <c r="B549" t="s">
        <v>19</v>
      </c>
      <c r="C549" t="s">
        <v>110</v>
      </c>
      <c r="D549" t="s">
        <v>111</v>
      </c>
      <c r="E549" s="5">
        <v>12.83</v>
      </c>
      <c r="F549" t="s">
        <v>71</v>
      </c>
      <c r="G549">
        <v>1</v>
      </c>
      <c r="H549" s="1">
        <v>45640</v>
      </c>
      <c r="I549" s="1" t="str">
        <f>TEXT(data[[#This Row],[OrderDate]],"mmm")</f>
        <v>Dec</v>
      </c>
      <c r="J549" s="6">
        <v>0.76736111111111116</v>
      </c>
      <c r="K549" s="6" t="str">
        <f>TEXT(data[[#This Row],[OrderTime]],"h")</f>
        <v>18</v>
      </c>
      <c r="L549" s="1">
        <v>45641</v>
      </c>
      <c r="M549" s="6">
        <v>0.75416666666666665</v>
      </c>
      <c r="N549" t="s">
        <v>148</v>
      </c>
      <c r="O549" t="s">
        <v>239</v>
      </c>
      <c r="P549" t="s">
        <v>25</v>
      </c>
      <c r="Q549" t="s">
        <v>26</v>
      </c>
      <c r="R549" t="s">
        <v>114</v>
      </c>
      <c r="S549" t="s">
        <v>28</v>
      </c>
      <c r="T549" t="s">
        <v>38</v>
      </c>
      <c r="U549" t="s">
        <v>30</v>
      </c>
      <c r="V549" s="5">
        <f>data[[#This Row],[PriceUSD]]*data[[#This Row],[Quantity]]</f>
        <v>12.83</v>
      </c>
      <c r="W549" s="7">
        <f>data[[#This Row],[OrderDate]] + TIME(VALUE(LEFT(data[[#This Row],[OrderTime]],2)), VALUE(RIGHT(data[[#This Row],[OrderTime]],2)), 0)</f>
        <v>45640.007638888892</v>
      </c>
      <c r="X549" s="7">
        <f>_xlfn.MINIFS(data[OrderDateTime], data[CustomerName], data[[#This Row],[CustomerName]])</f>
        <v>45547.030555555553</v>
      </c>
      <c r="Y549" t="str">
        <f>IF(data[[#This Row],[OrderDateTime]]=data[[#This Row],[FirstOrderDateTime]], "New", "Returning")</f>
        <v>Returning</v>
      </c>
      <c r="Z549" s="7">
        <f>data[[#This Row],[DeliveryDate]] + data[[#This Row],[DeliveryTime]]</f>
        <v>45641.754166666666</v>
      </c>
      <c r="AA549" s="7">
        <f>data[[#This Row],[OrderDateTime]] + 1</f>
        <v>45641.007638888892</v>
      </c>
      <c r="AB549" s="7" t="str">
        <f>IF(data[[#This Row],[DeliveryDateTime]] &lt;= data[[#This Row],[SLADue]], "On Time", "Late")</f>
        <v>Late</v>
      </c>
    </row>
    <row r="550" spans="1:28" x14ac:dyDescent="0.2">
      <c r="A550" t="s">
        <v>998</v>
      </c>
      <c r="B550" t="s">
        <v>19</v>
      </c>
      <c r="C550" t="s">
        <v>258</v>
      </c>
      <c r="D550" t="s">
        <v>259</v>
      </c>
      <c r="E550" s="5">
        <v>133.01</v>
      </c>
      <c r="F550" t="s">
        <v>51</v>
      </c>
      <c r="G550">
        <v>1</v>
      </c>
      <c r="H550" s="1">
        <v>45775</v>
      </c>
      <c r="I550" s="1" t="str">
        <f>TEXT(data[[#This Row],[OrderDate]],"mmm")</f>
        <v>Apr</v>
      </c>
      <c r="J550" s="6">
        <v>0.58125000000000004</v>
      </c>
      <c r="K550" s="6" t="str">
        <f>TEXT(data[[#This Row],[OrderTime]],"h")</f>
        <v>13</v>
      </c>
      <c r="L550" s="1">
        <v>45775</v>
      </c>
      <c r="M550" s="6">
        <v>0.87291666666666667</v>
      </c>
      <c r="N550" t="s">
        <v>103</v>
      </c>
      <c r="O550" t="s">
        <v>140</v>
      </c>
      <c r="P550" t="s">
        <v>77</v>
      </c>
      <c r="Q550" t="s">
        <v>53</v>
      </c>
      <c r="R550" t="s">
        <v>261</v>
      </c>
      <c r="S550" t="s">
        <v>47</v>
      </c>
      <c r="T550" t="s">
        <v>29</v>
      </c>
      <c r="U550" t="s">
        <v>39</v>
      </c>
      <c r="V550" s="5">
        <f>data[[#This Row],[PriceUSD]]*data[[#This Row],[Quantity]]</f>
        <v>133.01</v>
      </c>
      <c r="W550" s="7">
        <f>data[[#This Row],[OrderDate]] + TIME(VALUE(LEFT(data[[#This Row],[OrderTime]],2)), VALUE(RIGHT(data[[#This Row],[OrderTime]],2)), 0)</f>
        <v>45775.017361111109</v>
      </c>
      <c r="X550" s="7">
        <f>_xlfn.MINIFS(data[OrderDateTime], data[CustomerName], data[[#This Row],[CustomerName]])</f>
        <v>45545.046527777777</v>
      </c>
      <c r="Y550" t="str">
        <f>IF(data[[#This Row],[OrderDateTime]]=data[[#This Row],[FirstOrderDateTime]], "New", "Returning")</f>
        <v>Returning</v>
      </c>
      <c r="Z550" s="7">
        <f>data[[#This Row],[DeliveryDate]] + data[[#This Row],[DeliveryTime]]</f>
        <v>45775.872916666667</v>
      </c>
      <c r="AA550" s="7">
        <f>data[[#This Row],[OrderDateTime]] + 1</f>
        <v>45776.017361111109</v>
      </c>
      <c r="AB550" s="7" t="str">
        <f>IF(data[[#This Row],[DeliveryDateTime]] &lt;= data[[#This Row],[SLADue]], "On Time", "Late")</f>
        <v>On Time</v>
      </c>
    </row>
    <row r="551" spans="1:28" x14ac:dyDescent="0.2">
      <c r="A551" t="s">
        <v>999</v>
      </c>
      <c r="B551" t="s">
        <v>19</v>
      </c>
      <c r="C551" t="s">
        <v>258</v>
      </c>
      <c r="D551" t="s">
        <v>259</v>
      </c>
      <c r="E551" s="5">
        <v>123.97</v>
      </c>
      <c r="F551" t="s">
        <v>182</v>
      </c>
      <c r="G551">
        <v>1</v>
      </c>
      <c r="H551" s="1">
        <v>45864</v>
      </c>
      <c r="I551" s="1" t="str">
        <f>TEXT(data[[#This Row],[OrderDate]],"mmm")</f>
        <v>Jul</v>
      </c>
      <c r="J551" s="6">
        <v>0.43194444444444446</v>
      </c>
      <c r="K551" s="6" t="str">
        <f>TEXT(data[[#This Row],[OrderTime]],"h")</f>
        <v>10</v>
      </c>
      <c r="L551" s="1">
        <v>45866</v>
      </c>
      <c r="M551" s="6">
        <v>0.47361111111111109</v>
      </c>
      <c r="N551" t="s">
        <v>183</v>
      </c>
      <c r="O551" t="s">
        <v>104</v>
      </c>
      <c r="P551" t="s">
        <v>180</v>
      </c>
      <c r="Q551" t="s">
        <v>26</v>
      </c>
      <c r="R551" t="s">
        <v>261</v>
      </c>
      <c r="S551" t="s">
        <v>105</v>
      </c>
      <c r="T551" t="s">
        <v>29</v>
      </c>
      <c r="U551" t="s">
        <v>39</v>
      </c>
      <c r="V551" s="5">
        <f>data[[#This Row],[PriceUSD]]*data[[#This Row],[Quantity]]</f>
        <v>123.97</v>
      </c>
      <c r="W551" s="7">
        <f>data[[#This Row],[OrderDate]] + TIME(VALUE(LEFT(data[[#This Row],[OrderTime]],2)), VALUE(RIGHT(data[[#This Row],[OrderTime]],2)), 0)</f>
        <v>45864.030555555553</v>
      </c>
      <c r="X551" s="7">
        <f>_xlfn.MINIFS(data[OrderDateTime], data[CustomerName], data[[#This Row],[CustomerName]])</f>
        <v>45519.015277777777</v>
      </c>
      <c r="Y551" t="str">
        <f>IF(data[[#This Row],[OrderDateTime]]=data[[#This Row],[FirstOrderDateTime]], "New", "Returning")</f>
        <v>Returning</v>
      </c>
      <c r="Z551" s="7">
        <f>data[[#This Row],[DeliveryDate]] + data[[#This Row],[DeliveryTime]]</f>
        <v>45866.473611111112</v>
      </c>
      <c r="AA551" s="7">
        <f>data[[#This Row],[OrderDateTime]] + 1</f>
        <v>45865.030555555553</v>
      </c>
      <c r="AB551" s="7" t="str">
        <f>IF(data[[#This Row],[DeliveryDateTime]] &lt;= data[[#This Row],[SLADue]], "On Time", "Late")</f>
        <v>Late</v>
      </c>
    </row>
    <row r="552" spans="1:28" x14ac:dyDescent="0.2">
      <c r="A552" t="s">
        <v>1000</v>
      </c>
      <c r="B552" t="s">
        <v>19</v>
      </c>
      <c r="C552" t="s">
        <v>290</v>
      </c>
      <c r="D552" t="s">
        <v>291</v>
      </c>
      <c r="E552" s="5">
        <v>74.760000000000005</v>
      </c>
      <c r="F552" t="s">
        <v>22</v>
      </c>
      <c r="G552">
        <v>1</v>
      </c>
      <c r="H552" s="1">
        <v>45876</v>
      </c>
      <c r="I552" s="1" t="str">
        <f>TEXT(data[[#This Row],[OrderDate]],"mmm")</f>
        <v>Aug</v>
      </c>
      <c r="J552" s="6">
        <v>0.40763888888888888</v>
      </c>
      <c r="K552" s="6" t="str">
        <f>TEXT(data[[#This Row],[OrderTime]],"h")</f>
        <v>9</v>
      </c>
      <c r="L552" s="1">
        <v>45877</v>
      </c>
      <c r="M552" s="6">
        <v>0.53263888888888888</v>
      </c>
      <c r="N552" t="s">
        <v>292</v>
      </c>
      <c r="O552" t="s">
        <v>618</v>
      </c>
      <c r="P552" t="s">
        <v>77</v>
      </c>
      <c r="Q552" t="s">
        <v>26</v>
      </c>
      <c r="R552" t="s">
        <v>294</v>
      </c>
      <c r="S552" t="s">
        <v>28</v>
      </c>
      <c r="T552" t="s">
        <v>106</v>
      </c>
      <c r="U552" t="s">
        <v>30</v>
      </c>
      <c r="V552" s="5">
        <f>data[[#This Row],[PriceUSD]]*data[[#This Row],[Quantity]]</f>
        <v>74.760000000000005</v>
      </c>
      <c r="W552" s="7">
        <f>data[[#This Row],[OrderDate]] + TIME(VALUE(LEFT(data[[#This Row],[OrderTime]],2)), VALUE(RIGHT(data[[#This Row],[OrderTime]],2)), 0)</f>
        <v>45876.061805555553</v>
      </c>
      <c r="X552" s="7">
        <f>_xlfn.MINIFS(data[OrderDateTime], data[CustomerName], data[[#This Row],[CustomerName]])</f>
        <v>45519.015277777777</v>
      </c>
      <c r="Y552" t="str">
        <f>IF(data[[#This Row],[OrderDateTime]]=data[[#This Row],[FirstOrderDateTime]], "New", "Returning")</f>
        <v>Returning</v>
      </c>
      <c r="Z552" s="7">
        <f>data[[#This Row],[DeliveryDate]] + data[[#This Row],[DeliveryTime]]</f>
        <v>45877.532638888886</v>
      </c>
      <c r="AA552" s="7">
        <f>data[[#This Row],[OrderDateTime]] + 1</f>
        <v>45877.061805555553</v>
      </c>
      <c r="AB552" s="7" t="str">
        <f>IF(data[[#This Row],[DeliveryDateTime]] &lt;= data[[#This Row],[SLADue]], "On Time", "Late")</f>
        <v>Late</v>
      </c>
    </row>
    <row r="553" spans="1:28" x14ac:dyDescent="0.2">
      <c r="A553" t="s">
        <v>1001</v>
      </c>
      <c r="B553" t="s">
        <v>19</v>
      </c>
      <c r="C553" t="s">
        <v>92</v>
      </c>
      <c r="D553" t="s">
        <v>93</v>
      </c>
      <c r="E553" s="5">
        <v>79.739999999999995</v>
      </c>
      <c r="F553" t="s">
        <v>81</v>
      </c>
      <c r="G553">
        <v>4</v>
      </c>
      <c r="H553" s="1">
        <v>45514</v>
      </c>
      <c r="I553" s="1" t="str">
        <f>TEXT(data[[#This Row],[OrderDate]],"mmm")</f>
        <v>Aug</v>
      </c>
      <c r="J553" s="6">
        <v>0.65</v>
      </c>
      <c r="K553" s="6" t="str">
        <f>TEXT(data[[#This Row],[OrderTime]],"h")</f>
        <v>15</v>
      </c>
      <c r="L553" s="1">
        <v>45515</v>
      </c>
      <c r="M553" s="6">
        <v>0.77500000000000002</v>
      </c>
      <c r="N553" t="s">
        <v>163</v>
      </c>
      <c r="O553" t="s">
        <v>738</v>
      </c>
      <c r="P553" t="s">
        <v>77</v>
      </c>
      <c r="Q553" t="s">
        <v>26</v>
      </c>
      <c r="R553" t="s">
        <v>66</v>
      </c>
      <c r="S553" t="s">
        <v>28</v>
      </c>
      <c r="T553" t="s">
        <v>38</v>
      </c>
      <c r="U553" t="s">
        <v>39</v>
      </c>
      <c r="V553" s="5">
        <f>data[[#This Row],[PriceUSD]]*data[[#This Row],[Quantity]]</f>
        <v>318.95999999999998</v>
      </c>
      <c r="W553" s="7">
        <f>data[[#This Row],[OrderDate]] + TIME(VALUE(LEFT(data[[#This Row],[OrderTime]],2)), VALUE(RIGHT(data[[#This Row],[OrderTime]],2)), 0)</f>
        <v>45514.045138888891</v>
      </c>
      <c r="X553" s="7">
        <f>_xlfn.MINIFS(data[OrderDateTime], data[CustomerName], data[[#This Row],[CustomerName]])</f>
        <v>45507.052083333336</v>
      </c>
      <c r="Y553" t="str">
        <f>IF(data[[#This Row],[OrderDateTime]]=data[[#This Row],[FirstOrderDateTime]], "New", "Returning")</f>
        <v>Returning</v>
      </c>
      <c r="Z553" s="7">
        <f>data[[#This Row],[DeliveryDate]] + data[[#This Row],[DeliveryTime]]</f>
        <v>45515.775000000001</v>
      </c>
      <c r="AA553" s="7">
        <f>data[[#This Row],[OrderDateTime]] + 1</f>
        <v>45515.045138888891</v>
      </c>
      <c r="AB553" s="7" t="str">
        <f>IF(data[[#This Row],[DeliveryDateTime]] &lt;= data[[#This Row],[SLADue]], "On Time", "Late")</f>
        <v>Late</v>
      </c>
    </row>
    <row r="554" spans="1:28" x14ac:dyDescent="0.2">
      <c r="A554" t="s">
        <v>1002</v>
      </c>
      <c r="B554" t="s">
        <v>19</v>
      </c>
      <c r="C554" t="s">
        <v>92</v>
      </c>
      <c r="D554" t="s">
        <v>93</v>
      </c>
      <c r="E554" s="5">
        <v>76.540000000000006</v>
      </c>
      <c r="F554" t="s">
        <v>63</v>
      </c>
      <c r="G554">
        <v>1</v>
      </c>
      <c r="H554" s="1">
        <v>45840</v>
      </c>
      <c r="I554" s="1" t="str">
        <f>TEXT(data[[#This Row],[OrderDate]],"mmm")</f>
        <v>Jul</v>
      </c>
      <c r="J554" s="6">
        <v>0.7993055555555556</v>
      </c>
      <c r="K554" s="6" t="str">
        <f>TEXT(data[[#This Row],[OrderTime]],"h")</f>
        <v>19</v>
      </c>
      <c r="L554" s="1">
        <v>45841</v>
      </c>
      <c r="M554" s="6">
        <v>0.7944444444444444</v>
      </c>
      <c r="N554" t="s">
        <v>175</v>
      </c>
      <c r="O554" t="s">
        <v>517</v>
      </c>
      <c r="P554" t="s">
        <v>25</v>
      </c>
      <c r="Q554" t="s">
        <v>53</v>
      </c>
      <c r="R554" t="s">
        <v>66</v>
      </c>
      <c r="S554" t="s">
        <v>28</v>
      </c>
      <c r="T554" t="s">
        <v>59</v>
      </c>
      <c r="U554" t="s">
        <v>30</v>
      </c>
      <c r="V554" s="5">
        <f>data[[#This Row],[PriceUSD]]*data[[#This Row],[Quantity]]</f>
        <v>76.540000000000006</v>
      </c>
      <c r="W554" s="7">
        <f>data[[#This Row],[OrderDate]] + TIME(VALUE(LEFT(data[[#This Row],[OrderTime]],2)), VALUE(RIGHT(data[[#This Row],[OrderTime]],2)), 0)</f>
        <v>45840.038888888892</v>
      </c>
      <c r="X554" s="7">
        <f>_xlfn.MINIFS(data[OrderDateTime], data[CustomerName], data[[#This Row],[CustomerName]])</f>
        <v>45511.054166666669</v>
      </c>
      <c r="Y554" t="str">
        <f>IF(data[[#This Row],[OrderDateTime]]=data[[#This Row],[FirstOrderDateTime]], "New", "Returning")</f>
        <v>Returning</v>
      </c>
      <c r="Z554" s="7">
        <f>data[[#This Row],[DeliveryDate]] + data[[#This Row],[DeliveryTime]]</f>
        <v>45841.794444444444</v>
      </c>
      <c r="AA554" s="7">
        <f>data[[#This Row],[OrderDateTime]] + 1</f>
        <v>45841.038888888892</v>
      </c>
      <c r="AB554" s="7" t="str">
        <f>IF(data[[#This Row],[DeliveryDateTime]] &lt;= data[[#This Row],[SLADue]], "On Time", "Late")</f>
        <v>Late</v>
      </c>
    </row>
    <row r="555" spans="1:28" x14ac:dyDescent="0.2">
      <c r="A555" t="s">
        <v>1003</v>
      </c>
      <c r="B555" t="s">
        <v>19</v>
      </c>
      <c r="C555" t="s">
        <v>126</v>
      </c>
      <c r="D555" t="s">
        <v>127</v>
      </c>
      <c r="E555" s="5">
        <v>18.87</v>
      </c>
      <c r="F555" t="s">
        <v>56</v>
      </c>
      <c r="G555">
        <v>1</v>
      </c>
      <c r="H555" s="1">
        <v>45738</v>
      </c>
      <c r="I555" s="1" t="str">
        <f>TEXT(data[[#This Row],[OrderDate]],"mmm")</f>
        <v>Mar</v>
      </c>
      <c r="J555" s="6">
        <v>0.70833333333333337</v>
      </c>
      <c r="K555" s="6" t="str">
        <f>TEXT(data[[#This Row],[OrderTime]],"h")</f>
        <v>17</v>
      </c>
      <c r="L555" s="1">
        <v>45739</v>
      </c>
      <c r="M555" s="6">
        <v>0.58680555555555558</v>
      </c>
      <c r="N555" t="s">
        <v>64</v>
      </c>
      <c r="O555" t="s">
        <v>104</v>
      </c>
      <c r="P555" t="s">
        <v>25</v>
      </c>
      <c r="Q555" t="s">
        <v>53</v>
      </c>
      <c r="R555" t="s">
        <v>129</v>
      </c>
      <c r="S555" t="s">
        <v>28</v>
      </c>
      <c r="T555" t="s">
        <v>29</v>
      </c>
      <c r="U555" t="s">
        <v>30</v>
      </c>
      <c r="V555" s="5">
        <f>data[[#This Row],[PriceUSD]]*data[[#This Row],[Quantity]]</f>
        <v>18.87</v>
      </c>
      <c r="W555" s="7">
        <f>data[[#This Row],[OrderDate]] + TIME(VALUE(LEFT(data[[#This Row],[OrderTime]],2)), VALUE(RIGHT(data[[#This Row],[OrderTime]],2)), 0)</f>
        <v>45738.022916666669</v>
      </c>
      <c r="X555" s="7">
        <f>_xlfn.MINIFS(data[OrderDateTime], data[CustomerName], data[[#This Row],[CustomerName]])</f>
        <v>45519.015277777777</v>
      </c>
      <c r="Y555" t="str">
        <f>IF(data[[#This Row],[OrderDateTime]]=data[[#This Row],[FirstOrderDateTime]], "New", "Returning")</f>
        <v>Returning</v>
      </c>
      <c r="Z555" s="7">
        <f>data[[#This Row],[DeliveryDate]] + data[[#This Row],[DeliveryTime]]</f>
        <v>45739.586805555555</v>
      </c>
      <c r="AA555" s="7">
        <f>data[[#This Row],[OrderDateTime]] + 1</f>
        <v>45739.022916666669</v>
      </c>
      <c r="AB555" s="7" t="str">
        <f>IF(data[[#This Row],[DeliveryDateTime]] &lt;= data[[#This Row],[SLADue]], "On Time", "Late")</f>
        <v>Late</v>
      </c>
    </row>
    <row r="556" spans="1:28" x14ac:dyDescent="0.2">
      <c r="A556" t="s">
        <v>1004</v>
      </c>
      <c r="B556" t="s">
        <v>19</v>
      </c>
      <c r="C556" t="s">
        <v>190</v>
      </c>
      <c r="D556" t="s">
        <v>191</v>
      </c>
      <c r="E556" s="5">
        <v>27.99</v>
      </c>
      <c r="F556" t="s">
        <v>71</v>
      </c>
      <c r="G556">
        <v>3</v>
      </c>
      <c r="H556" s="1">
        <v>45716</v>
      </c>
      <c r="I556" s="1" t="str">
        <f>TEXT(data[[#This Row],[OrderDate]],"mmm")</f>
        <v>Feb</v>
      </c>
      <c r="J556" s="6">
        <v>0.40416666666666667</v>
      </c>
      <c r="K556" s="6" t="str">
        <f>TEXT(data[[#This Row],[OrderTime]],"h")</f>
        <v>9</v>
      </c>
      <c r="L556" s="1">
        <v>45716</v>
      </c>
      <c r="M556" s="6">
        <v>0.5708333333333333</v>
      </c>
      <c r="N556" t="s">
        <v>175</v>
      </c>
      <c r="O556" t="s">
        <v>352</v>
      </c>
      <c r="P556" t="s">
        <v>25</v>
      </c>
      <c r="Q556" t="s">
        <v>53</v>
      </c>
      <c r="R556" t="s">
        <v>192</v>
      </c>
      <c r="S556" t="s">
        <v>47</v>
      </c>
      <c r="T556" t="s">
        <v>143</v>
      </c>
      <c r="U556" t="s">
        <v>39</v>
      </c>
      <c r="V556" s="5">
        <f>data[[#This Row],[PriceUSD]]*data[[#This Row],[Quantity]]</f>
        <v>83.97</v>
      </c>
      <c r="W556" s="7">
        <f>data[[#This Row],[OrderDate]] + TIME(VALUE(LEFT(data[[#This Row],[OrderTime]],2)), VALUE(RIGHT(data[[#This Row],[OrderTime]],2)), 0)</f>
        <v>45716.046527777777</v>
      </c>
      <c r="X556" s="7">
        <f>_xlfn.MINIFS(data[OrderDateTime], data[CustomerName], data[[#This Row],[CustomerName]])</f>
        <v>45513.038888888892</v>
      </c>
      <c r="Y556" t="str">
        <f>IF(data[[#This Row],[OrderDateTime]]=data[[#This Row],[FirstOrderDateTime]], "New", "Returning")</f>
        <v>Returning</v>
      </c>
      <c r="Z556" s="7">
        <f>data[[#This Row],[DeliveryDate]] + data[[#This Row],[DeliveryTime]]</f>
        <v>45716.570833333331</v>
      </c>
      <c r="AA556" s="7">
        <f>data[[#This Row],[OrderDateTime]] + 1</f>
        <v>45717.046527777777</v>
      </c>
      <c r="AB556" s="7" t="str">
        <f>IF(data[[#This Row],[DeliveryDateTime]] &lt;= data[[#This Row],[SLADue]], "On Time", "Late")</f>
        <v>On Time</v>
      </c>
    </row>
    <row r="557" spans="1:28" x14ac:dyDescent="0.2">
      <c r="A557" t="s">
        <v>1005</v>
      </c>
      <c r="B557" t="s">
        <v>19</v>
      </c>
      <c r="C557" t="s">
        <v>32</v>
      </c>
      <c r="D557" t="s">
        <v>33</v>
      </c>
      <c r="E557" s="5">
        <v>55.69</v>
      </c>
      <c r="F557" t="s">
        <v>43</v>
      </c>
      <c r="G557">
        <v>3</v>
      </c>
      <c r="H557" s="1">
        <v>45703</v>
      </c>
      <c r="I557" s="1" t="str">
        <f>TEXT(data[[#This Row],[OrderDate]],"mmm")</f>
        <v>Feb</v>
      </c>
      <c r="J557" s="6">
        <v>0.37916666666666665</v>
      </c>
      <c r="K557" s="6" t="str">
        <f>TEXT(data[[#This Row],[OrderTime]],"h")</f>
        <v>9</v>
      </c>
      <c r="L557" s="1">
        <v>45704</v>
      </c>
      <c r="M557" s="6">
        <v>0.42083333333333334</v>
      </c>
      <c r="N557" t="s">
        <v>148</v>
      </c>
      <c r="O557" t="s">
        <v>810</v>
      </c>
      <c r="P557" t="s">
        <v>25</v>
      </c>
      <c r="Q557" t="s">
        <v>26</v>
      </c>
      <c r="R557" t="s">
        <v>37</v>
      </c>
      <c r="S557" t="s">
        <v>28</v>
      </c>
      <c r="T557" t="s">
        <v>38</v>
      </c>
      <c r="U557" t="s">
        <v>39</v>
      </c>
      <c r="V557" s="5">
        <f>data[[#This Row],[PriceUSD]]*data[[#This Row],[Quantity]]</f>
        <v>167.07</v>
      </c>
      <c r="W557" s="7">
        <f>data[[#This Row],[OrderDate]] + TIME(VALUE(LEFT(data[[#This Row],[OrderTime]],2)), VALUE(RIGHT(data[[#This Row],[OrderTime]],2)), 0)</f>
        <v>45703.046527777777</v>
      </c>
      <c r="X557" s="7">
        <f>_xlfn.MINIFS(data[OrderDateTime], data[CustomerName], data[[#This Row],[CustomerName]])</f>
        <v>45509.015277777777</v>
      </c>
      <c r="Y557" t="str">
        <f>IF(data[[#This Row],[OrderDateTime]]=data[[#This Row],[FirstOrderDateTime]], "New", "Returning")</f>
        <v>Returning</v>
      </c>
      <c r="Z557" s="7">
        <f>data[[#This Row],[DeliveryDate]] + data[[#This Row],[DeliveryTime]]</f>
        <v>45704.42083333333</v>
      </c>
      <c r="AA557" s="7">
        <f>data[[#This Row],[OrderDateTime]] + 1</f>
        <v>45704.046527777777</v>
      </c>
      <c r="AB557" s="7" t="str">
        <f>IF(data[[#This Row],[DeliveryDateTime]] &lt;= data[[#This Row],[SLADue]], "On Time", "Late")</f>
        <v>Late</v>
      </c>
    </row>
    <row r="558" spans="1:28" x14ac:dyDescent="0.2">
      <c r="A558" t="s">
        <v>1006</v>
      </c>
      <c r="B558" t="s">
        <v>19</v>
      </c>
      <c r="C558" t="s">
        <v>20</v>
      </c>
      <c r="D558" t="s">
        <v>21</v>
      </c>
      <c r="E558" s="5">
        <v>17.920000000000002</v>
      </c>
      <c r="F558" t="s">
        <v>22</v>
      </c>
      <c r="G558">
        <v>1</v>
      </c>
      <c r="H558" s="1">
        <v>45534</v>
      </c>
      <c r="I558" s="1" t="str">
        <f>TEXT(data[[#This Row],[OrderDate]],"mmm")</f>
        <v>Aug</v>
      </c>
      <c r="J558" s="6">
        <v>0.63611111111111107</v>
      </c>
      <c r="K558" s="6" t="str">
        <f>TEXT(data[[#This Row],[OrderTime]],"h")</f>
        <v>15</v>
      </c>
      <c r="L558" s="1">
        <v>45535</v>
      </c>
      <c r="M558" s="6">
        <v>0.80277777777777781</v>
      </c>
      <c r="N558" t="s">
        <v>23</v>
      </c>
      <c r="O558" t="s">
        <v>547</v>
      </c>
      <c r="P558" t="s">
        <v>25</v>
      </c>
      <c r="Q558" t="s">
        <v>53</v>
      </c>
      <c r="R558" t="s">
        <v>27</v>
      </c>
      <c r="S558" t="s">
        <v>28</v>
      </c>
      <c r="T558" t="s">
        <v>29</v>
      </c>
      <c r="U558" t="s">
        <v>39</v>
      </c>
      <c r="V558" s="5">
        <f>data[[#This Row],[PriceUSD]]*data[[#This Row],[Quantity]]</f>
        <v>17.920000000000002</v>
      </c>
      <c r="W558" s="7">
        <f>data[[#This Row],[OrderDate]] + TIME(VALUE(LEFT(data[[#This Row],[OrderTime]],2)), VALUE(RIGHT(data[[#This Row],[OrderTime]],2)), 0)</f>
        <v>45534.007638888892</v>
      </c>
      <c r="X558" s="7">
        <f>_xlfn.MINIFS(data[OrderDateTime], data[CustomerName], data[[#This Row],[CustomerName]])</f>
        <v>45506.022916666669</v>
      </c>
      <c r="Y558" t="str">
        <f>IF(data[[#This Row],[OrderDateTime]]=data[[#This Row],[FirstOrderDateTime]], "New", "Returning")</f>
        <v>Returning</v>
      </c>
      <c r="Z558" s="7">
        <f>data[[#This Row],[DeliveryDate]] + data[[#This Row],[DeliveryTime]]</f>
        <v>45535.802777777775</v>
      </c>
      <c r="AA558" s="7">
        <f>data[[#This Row],[OrderDateTime]] + 1</f>
        <v>45535.007638888892</v>
      </c>
      <c r="AB558" s="7" t="str">
        <f>IF(data[[#This Row],[DeliveryDateTime]] &lt;= data[[#This Row],[SLADue]], "On Time", "Late")</f>
        <v>Late</v>
      </c>
    </row>
    <row r="559" spans="1:28" x14ac:dyDescent="0.2">
      <c r="A559" t="s">
        <v>1007</v>
      </c>
      <c r="B559" t="s">
        <v>19</v>
      </c>
      <c r="C559" t="s">
        <v>391</v>
      </c>
      <c r="D559" t="s">
        <v>392</v>
      </c>
      <c r="E559" s="5">
        <v>19.88</v>
      </c>
      <c r="F559" t="s">
        <v>43</v>
      </c>
      <c r="G559">
        <v>1</v>
      </c>
      <c r="H559" s="1">
        <v>45703</v>
      </c>
      <c r="I559" s="1" t="str">
        <f>TEXT(data[[#This Row],[OrderDate]],"mmm")</f>
        <v>Feb</v>
      </c>
      <c r="J559" s="6">
        <v>0.68472222222222223</v>
      </c>
      <c r="K559" s="6" t="str">
        <f>TEXT(data[[#This Row],[OrderTime]],"h")</f>
        <v>16</v>
      </c>
      <c r="L559" s="1">
        <v>45704</v>
      </c>
      <c r="M559" s="6">
        <v>0.85138888888888886</v>
      </c>
      <c r="N559" t="s">
        <v>452</v>
      </c>
      <c r="O559" t="s">
        <v>333</v>
      </c>
      <c r="P559" t="s">
        <v>133</v>
      </c>
      <c r="Q559" t="s">
        <v>26</v>
      </c>
      <c r="R559" t="s">
        <v>394</v>
      </c>
      <c r="S559" t="s">
        <v>28</v>
      </c>
      <c r="T559" t="s">
        <v>38</v>
      </c>
      <c r="U559" t="s">
        <v>30</v>
      </c>
      <c r="V559" s="5">
        <f>data[[#This Row],[PriceUSD]]*data[[#This Row],[Quantity]]</f>
        <v>19.88</v>
      </c>
      <c r="W559" s="7">
        <f>data[[#This Row],[OrderDate]] + TIME(VALUE(LEFT(data[[#This Row],[OrderTime]],2)), VALUE(RIGHT(data[[#This Row],[OrderTime]],2)), 0)</f>
        <v>45703.015277777777</v>
      </c>
      <c r="X559" s="7">
        <f>_xlfn.MINIFS(data[OrderDateTime], data[CustomerName], data[[#This Row],[CustomerName]])</f>
        <v>45513.007638888892</v>
      </c>
      <c r="Y559" t="str">
        <f>IF(data[[#This Row],[OrderDateTime]]=data[[#This Row],[FirstOrderDateTime]], "New", "Returning")</f>
        <v>Returning</v>
      </c>
      <c r="Z559" s="7">
        <f>data[[#This Row],[DeliveryDate]] + data[[#This Row],[DeliveryTime]]</f>
        <v>45704.851388888892</v>
      </c>
      <c r="AA559" s="7">
        <f>data[[#This Row],[OrderDateTime]] + 1</f>
        <v>45704.015277777777</v>
      </c>
      <c r="AB559" s="7" t="str">
        <f>IF(data[[#This Row],[DeliveryDateTime]] &lt;= data[[#This Row],[SLADue]], "On Time", "Late")</f>
        <v>Late</v>
      </c>
    </row>
    <row r="560" spans="1:28" x14ac:dyDescent="0.2">
      <c r="A560" t="s">
        <v>1008</v>
      </c>
      <c r="B560" t="s">
        <v>19</v>
      </c>
      <c r="C560" t="s">
        <v>258</v>
      </c>
      <c r="D560" t="s">
        <v>259</v>
      </c>
      <c r="E560" s="5">
        <v>109.2</v>
      </c>
      <c r="F560" t="s">
        <v>51</v>
      </c>
      <c r="G560">
        <v>3</v>
      </c>
      <c r="H560" s="1">
        <v>45858</v>
      </c>
      <c r="I560" s="1" t="str">
        <f>TEXT(data[[#This Row],[OrderDate]],"mmm")</f>
        <v>Jul</v>
      </c>
      <c r="J560" s="6">
        <v>0.47013888888888888</v>
      </c>
      <c r="K560" s="6" t="str">
        <f>TEXT(data[[#This Row],[OrderTime]],"h")</f>
        <v>11</v>
      </c>
      <c r="L560" s="1">
        <v>45859</v>
      </c>
      <c r="M560" s="6">
        <v>0.59513888888888888</v>
      </c>
      <c r="N560" t="s">
        <v>23</v>
      </c>
      <c r="O560" t="s">
        <v>1009</v>
      </c>
      <c r="P560" t="s">
        <v>25</v>
      </c>
      <c r="Q560" t="s">
        <v>53</v>
      </c>
      <c r="R560" t="s">
        <v>261</v>
      </c>
      <c r="S560" t="s">
        <v>28</v>
      </c>
      <c r="T560" t="s">
        <v>59</v>
      </c>
      <c r="U560" t="s">
        <v>39</v>
      </c>
      <c r="V560" s="5">
        <f>data[[#This Row],[PriceUSD]]*data[[#This Row],[Quantity]]</f>
        <v>327.60000000000002</v>
      </c>
      <c r="W560" s="7">
        <f>data[[#This Row],[OrderDate]] + TIME(VALUE(LEFT(data[[#This Row],[OrderTime]],2)), VALUE(RIGHT(data[[#This Row],[OrderTime]],2)), 0)</f>
        <v>45858.061805555553</v>
      </c>
      <c r="X560" s="7">
        <f>_xlfn.MINIFS(data[OrderDateTime], data[CustomerName], data[[#This Row],[CustomerName]])</f>
        <v>45520.017361111109</v>
      </c>
      <c r="Y560" t="str">
        <f>IF(data[[#This Row],[OrderDateTime]]=data[[#This Row],[FirstOrderDateTime]], "New", "Returning")</f>
        <v>Returning</v>
      </c>
      <c r="Z560" s="7">
        <f>data[[#This Row],[DeliveryDate]] + data[[#This Row],[DeliveryTime]]</f>
        <v>45859.595138888886</v>
      </c>
      <c r="AA560" s="7">
        <f>data[[#This Row],[OrderDateTime]] + 1</f>
        <v>45859.061805555553</v>
      </c>
      <c r="AB560" s="7" t="str">
        <f>IF(data[[#This Row],[DeliveryDateTime]] &lt;= data[[#This Row],[SLADue]], "On Time", "Late")</f>
        <v>Late</v>
      </c>
    </row>
    <row r="561" spans="1:28" x14ac:dyDescent="0.2">
      <c r="A561" t="s">
        <v>1010</v>
      </c>
      <c r="B561" t="s">
        <v>19</v>
      </c>
      <c r="C561" t="s">
        <v>285</v>
      </c>
      <c r="D561" t="s">
        <v>286</v>
      </c>
      <c r="E561" s="5">
        <v>23.91</v>
      </c>
      <c r="F561" t="s">
        <v>22</v>
      </c>
      <c r="G561">
        <v>3</v>
      </c>
      <c r="H561" s="1">
        <v>45818</v>
      </c>
      <c r="I561" s="1" t="str">
        <f>TEXT(data[[#This Row],[OrderDate]],"mmm")</f>
        <v>Jun</v>
      </c>
      <c r="J561" s="6">
        <v>0.60624999999999996</v>
      </c>
      <c r="K561" s="6" t="str">
        <f>TEXT(data[[#This Row],[OrderTime]],"h")</f>
        <v>14</v>
      </c>
      <c r="L561" s="1">
        <v>45818</v>
      </c>
      <c r="M561" s="6">
        <v>0.81458333333333333</v>
      </c>
      <c r="N561" t="s">
        <v>238</v>
      </c>
      <c r="O561" t="s">
        <v>1011</v>
      </c>
      <c r="P561" t="s">
        <v>36</v>
      </c>
      <c r="Q561" t="s">
        <v>53</v>
      </c>
      <c r="R561" t="s">
        <v>114</v>
      </c>
      <c r="S561" t="s">
        <v>47</v>
      </c>
      <c r="T561" t="s">
        <v>59</v>
      </c>
      <c r="U561" t="s">
        <v>30</v>
      </c>
      <c r="V561" s="5">
        <f>data[[#This Row],[PriceUSD]]*data[[#This Row],[Quantity]]</f>
        <v>71.73</v>
      </c>
      <c r="W561" s="7">
        <f>data[[#This Row],[OrderDate]] + TIME(VALUE(LEFT(data[[#This Row],[OrderTime]],2)), VALUE(RIGHT(data[[#This Row],[OrderTime]],2)), 0)</f>
        <v>45818.017361111109</v>
      </c>
      <c r="X561" s="7">
        <f>_xlfn.MINIFS(data[OrderDateTime], data[CustomerName], data[[#This Row],[CustomerName]])</f>
        <v>45528.061805555553</v>
      </c>
      <c r="Y561" t="str">
        <f>IF(data[[#This Row],[OrderDateTime]]=data[[#This Row],[FirstOrderDateTime]], "New", "Returning")</f>
        <v>Returning</v>
      </c>
      <c r="Z561" s="7">
        <f>data[[#This Row],[DeliveryDate]] + data[[#This Row],[DeliveryTime]]</f>
        <v>45818.814583333333</v>
      </c>
      <c r="AA561" s="7">
        <f>data[[#This Row],[OrderDateTime]] + 1</f>
        <v>45819.017361111109</v>
      </c>
      <c r="AB561" s="7" t="str">
        <f>IF(data[[#This Row],[DeliveryDateTime]] &lt;= data[[#This Row],[SLADue]], "On Time", "Late")</f>
        <v>On Time</v>
      </c>
    </row>
    <row r="562" spans="1:28" x14ac:dyDescent="0.2">
      <c r="A562" t="s">
        <v>1012</v>
      </c>
      <c r="B562" t="s">
        <v>19</v>
      </c>
      <c r="C562" t="s">
        <v>69</v>
      </c>
      <c r="D562" t="s">
        <v>70</v>
      </c>
      <c r="E562" s="5">
        <v>55.57</v>
      </c>
      <c r="F562" t="s">
        <v>43</v>
      </c>
      <c r="G562">
        <v>3</v>
      </c>
      <c r="H562" s="1">
        <v>45735</v>
      </c>
      <c r="I562" s="1" t="str">
        <f>TEXT(data[[#This Row],[OrderDate]],"mmm")</f>
        <v>Mar</v>
      </c>
      <c r="J562" s="6">
        <v>0.45833333333333331</v>
      </c>
      <c r="K562" s="6" t="str">
        <f>TEXT(data[[#This Row],[OrderTime]],"h")</f>
        <v>11</v>
      </c>
      <c r="L562" s="1">
        <v>45736</v>
      </c>
      <c r="M562" s="6">
        <v>0.45833333333333331</v>
      </c>
      <c r="N562" t="s">
        <v>112</v>
      </c>
      <c r="O562" t="s">
        <v>494</v>
      </c>
      <c r="P562" t="s">
        <v>36</v>
      </c>
      <c r="Q562" t="s">
        <v>53</v>
      </c>
      <c r="R562" t="s">
        <v>37</v>
      </c>
      <c r="S562" t="s">
        <v>28</v>
      </c>
      <c r="T562" t="s">
        <v>29</v>
      </c>
      <c r="U562" t="s">
        <v>30</v>
      </c>
      <c r="V562" s="5">
        <f>data[[#This Row],[PriceUSD]]*data[[#This Row],[Quantity]]</f>
        <v>166.71</v>
      </c>
      <c r="W562" s="7">
        <f>data[[#This Row],[OrderDate]] + TIME(VALUE(LEFT(data[[#This Row],[OrderTime]],2)), VALUE(RIGHT(data[[#This Row],[OrderTime]],2)), 0)</f>
        <v>45735.022916666669</v>
      </c>
      <c r="X562" s="7">
        <f>_xlfn.MINIFS(data[OrderDateTime], data[CustomerName], data[[#This Row],[CustomerName]])</f>
        <v>45511.038888888892</v>
      </c>
      <c r="Y562" t="str">
        <f>IF(data[[#This Row],[OrderDateTime]]=data[[#This Row],[FirstOrderDateTime]], "New", "Returning")</f>
        <v>Returning</v>
      </c>
      <c r="Z562" s="7">
        <f>data[[#This Row],[DeliveryDate]] + data[[#This Row],[DeliveryTime]]</f>
        <v>45736.458333333336</v>
      </c>
      <c r="AA562" s="7">
        <f>data[[#This Row],[OrderDateTime]] + 1</f>
        <v>45736.022916666669</v>
      </c>
      <c r="AB562" s="7" t="str">
        <f>IF(data[[#This Row],[DeliveryDateTime]] &lt;= data[[#This Row],[SLADue]], "On Time", "Late")</f>
        <v>Late</v>
      </c>
    </row>
    <row r="563" spans="1:28" x14ac:dyDescent="0.2">
      <c r="A563" t="s">
        <v>1013</v>
      </c>
      <c r="B563" t="s">
        <v>19</v>
      </c>
      <c r="C563" t="s">
        <v>101</v>
      </c>
      <c r="D563" t="s">
        <v>102</v>
      </c>
      <c r="E563" s="5">
        <v>28.25</v>
      </c>
      <c r="F563" t="s">
        <v>81</v>
      </c>
      <c r="G563">
        <v>1</v>
      </c>
      <c r="H563" s="1">
        <v>45675</v>
      </c>
      <c r="I563" s="1" t="str">
        <f>TEXT(data[[#This Row],[OrderDate]],"mmm")</f>
        <v>Jan</v>
      </c>
      <c r="J563" s="6">
        <v>0.86875000000000002</v>
      </c>
      <c r="K563" s="6" t="str">
        <f>TEXT(data[[#This Row],[OrderTime]],"h")</f>
        <v>20</v>
      </c>
      <c r="L563" s="1">
        <v>45677</v>
      </c>
      <c r="M563" s="6">
        <v>0.59652777777777777</v>
      </c>
      <c r="N563" t="s">
        <v>44</v>
      </c>
      <c r="O563" t="s">
        <v>210</v>
      </c>
      <c r="P563" t="s">
        <v>25</v>
      </c>
      <c r="Q563" t="s">
        <v>53</v>
      </c>
      <c r="R563" t="s">
        <v>83</v>
      </c>
      <c r="S563" t="s">
        <v>105</v>
      </c>
      <c r="T563" t="s">
        <v>59</v>
      </c>
      <c r="U563" t="s">
        <v>39</v>
      </c>
      <c r="V563" s="5">
        <f>data[[#This Row],[PriceUSD]]*data[[#This Row],[Quantity]]</f>
        <v>28.25</v>
      </c>
      <c r="W563" s="7">
        <f>data[[#This Row],[OrderDate]] + TIME(VALUE(LEFT(data[[#This Row],[OrderTime]],2)), VALUE(RIGHT(data[[#This Row],[OrderTime]],2)), 0)</f>
        <v>45675.052083333336</v>
      </c>
      <c r="X563" s="7">
        <f>_xlfn.MINIFS(data[OrderDateTime], data[CustomerName], data[[#This Row],[CustomerName]])</f>
        <v>45520.046527777777</v>
      </c>
      <c r="Y563" t="str">
        <f>IF(data[[#This Row],[OrderDateTime]]=data[[#This Row],[FirstOrderDateTime]], "New", "Returning")</f>
        <v>Returning</v>
      </c>
      <c r="Z563" s="7">
        <f>data[[#This Row],[DeliveryDate]] + data[[#This Row],[DeliveryTime]]</f>
        <v>45677.59652777778</v>
      </c>
      <c r="AA563" s="7">
        <f>data[[#This Row],[OrderDateTime]] + 1</f>
        <v>45676.052083333336</v>
      </c>
      <c r="AB563" s="7" t="str">
        <f>IF(data[[#This Row],[DeliveryDateTime]] &lt;= data[[#This Row],[SLADue]], "On Time", "Late")</f>
        <v>Late</v>
      </c>
    </row>
    <row r="564" spans="1:28" x14ac:dyDescent="0.2">
      <c r="A564" t="s">
        <v>1014</v>
      </c>
      <c r="B564" t="s">
        <v>19</v>
      </c>
      <c r="C564" t="s">
        <v>69</v>
      </c>
      <c r="D564" t="s">
        <v>70</v>
      </c>
      <c r="E564" s="5">
        <v>58.19</v>
      </c>
      <c r="F564" t="s">
        <v>119</v>
      </c>
      <c r="G564">
        <v>2</v>
      </c>
      <c r="H564" s="1">
        <v>45535</v>
      </c>
      <c r="I564" s="1" t="str">
        <f>TEXT(data[[#This Row],[OrderDate]],"mmm")</f>
        <v>Aug</v>
      </c>
      <c r="J564" s="6">
        <v>0.75347222222222221</v>
      </c>
      <c r="K564" s="6" t="str">
        <f>TEXT(data[[#This Row],[OrderTime]],"h")</f>
        <v>18</v>
      </c>
      <c r="L564" s="1">
        <v>45536</v>
      </c>
      <c r="M564" s="6">
        <v>0.87847222222222221</v>
      </c>
      <c r="N564" t="s">
        <v>95</v>
      </c>
      <c r="O564" t="s">
        <v>786</v>
      </c>
      <c r="P564" t="s">
        <v>25</v>
      </c>
      <c r="Q564" t="s">
        <v>53</v>
      </c>
      <c r="R564" t="s">
        <v>37</v>
      </c>
      <c r="S564" t="s">
        <v>28</v>
      </c>
      <c r="T564" t="s">
        <v>38</v>
      </c>
      <c r="U564" t="s">
        <v>30</v>
      </c>
      <c r="V564" s="5">
        <f>data[[#This Row],[PriceUSD]]*data[[#This Row],[Quantity]]</f>
        <v>116.38</v>
      </c>
      <c r="W564" s="7">
        <f>data[[#This Row],[OrderDate]] + TIME(VALUE(LEFT(data[[#This Row],[OrderTime]],2)), VALUE(RIGHT(data[[#This Row],[OrderTime]],2)), 0)</f>
        <v>45535.015277777777</v>
      </c>
      <c r="X564" s="7">
        <f>_xlfn.MINIFS(data[OrderDateTime], data[CustomerName], data[[#This Row],[CustomerName]])</f>
        <v>45515.046527777777</v>
      </c>
      <c r="Y564" t="str">
        <f>IF(data[[#This Row],[OrderDateTime]]=data[[#This Row],[FirstOrderDateTime]], "New", "Returning")</f>
        <v>Returning</v>
      </c>
      <c r="Z564" s="7">
        <f>data[[#This Row],[DeliveryDate]] + data[[#This Row],[DeliveryTime]]</f>
        <v>45536.878472222219</v>
      </c>
      <c r="AA564" s="7">
        <f>data[[#This Row],[OrderDateTime]] + 1</f>
        <v>45536.015277777777</v>
      </c>
      <c r="AB564" s="7" t="str">
        <f>IF(data[[#This Row],[DeliveryDateTime]] &lt;= data[[#This Row],[SLADue]], "On Time", "Late")</f>
        <v>Late</v>
      </c>
    </row>
    <row r="565" spans="1:28" x14ac:dyDescent="0.2">
      <c r="A565" t="s">
        <v>1015</v>
      </c>
      <c r="B565" t="s">
        <v>19</v>
      </c>
      <c r="C565" t="s">
        <v>79</v>
      </c>
      <c r="D565" t="s">
        <v>80</v>
      </c>
      <c r="E565" s="5">
        <v>31.62</v>
      </c>
      <c r="F565" t="s">
        <v>81</v>
      </c>
      <c r="G565">
        <v>1</v>
      </c>
      <c r="H565" s="1">
        <v>45771</v>
      </c>
      <c r="I565" s="1" t="str">
        <f>TEXT(data[[#This Row],[OrderDate]],"mmm")</f>
        <v>Apr</v>
      </c>
      <c r="J565" s="6">
        <v>0.91388888888888886</v>
      </c>
      <c r="K565" s="6" t="str">
        <f>TEXT(data[[#This Row],[OrderTime]],"h")</f>
        <v>21</v>
      </c>
      <c r="L565" s="1">
        <v>45773</v>
      </c>
      <c r="M565" s="6">
        <v>0.48958333333333331</v>
      </c>
      <c r="N565" t="s">
        <v>75</v>
      </c>
      <c r="O565" t="s">
        <v>494</v>
      </c>
      <c r="P565" t="s">
        <v>25</v>
      </c>
      <c r="Q565" t="s">
        <v>53</v>
      </c>
      <c r="R565" t="s">
        <v>83</v>
      </c>
      <c r="S565" t="s">
        <v>105</v>
      </c>
      <c r="T565" t="s">
        <v>106</v>
      </c>
      <c r="U565" t="s">
        <v>67</v>
      </c>
      <c r="V565" s="5">
        <f>data[[#This Row],[PriceUSD]]*data[[#This Row],[Quantity]]</f>
        <v>31.62</v>
      </c>
      <c r="W565" s="7">
        <f>data[[#This Row],[OrderDate]] + TIME(VALUE(LEFT(data[[#This Row],[OrderTime]],2)), VALUE(RIGHT(data[[#This Row],[OrderTime]],2)), 0)</f>
        <v>45771.061805555553</v>
      </c>
      <c r="X565" s="7">
        <f>_xlfn.MINIFS(data[OrderDateTime], data[CustomerName], data[[#This Row],[CustomerName]])</f>
        <v>45511.038888888892</v>
      </c>
      <c r="Y565" t="str">
        <f>IF(data[[#This Row],[OrderDateTime]]=data[[#This Row],[FirstOrderDateTime]], "New", "Returning")</f>
        <v>Returning</v>
      </c>
      <c r="Z565" s="7">
        <f>data[[#This Row],[DeliveryDate]] + data[[#This Row],[DeliveryTime]]</f>
        <v>45773.489583333336</v>
      </c>
      <c r="AA565" s="7">
        <f>data[[#This Row],[OrderDateTime]] + 1</f>
        <v>45772.061805555553</v>
      </c>
      <c r="AB565" s="7" t="str">
        <f>IF(data[[#This Row],[DeliveryDateTime]] &lt;= data[[#This Row],[SLADue]], "On Time", "Late")</f>
        <v>Late</v>
      </c>
    </row>
    <row r="566" spans="1:28" x14ac:dyDescent="0.2">
      <c r="A566" t="s">
        <v>1016</v>
      </c>
      <c r="B566" t="s">
        <v>19</v>
      </c>
      <c r="C566" t="s">
        <v>126</v>
      </c>
      <c r="D566" t="s">
        <v>127</v>
      </c>
      <c r="E566" s="5">
        <v>22.39</v>
      </c>
      <c r="F566" t="s">
        <v>138</v>
      </c>
      <c r="G566">
        <v>1</v>
      </c>
      <c r="H566" s="1">
        <v>45847</v>
      </c>
      <c r="I566" s="1" t="str">
        <f>TEXT(data[[#This Row],[OrderDate]],"mmm")</f>
        <v>Jul</v>
      </c>
      <c r="J566" s="6">
        <v>0.90486111111111112</v>
      </c>
      <c r="K566" s="6" t="str">
        <f>TEXT(data[[#This Row],[OrderTime]],"h")</f>
        <v>21</v>
      </c>
      <c r="L566" s="1">
        <v>45849</v>
      </c>
      <c r="M566" s="6">
        <v>0.83125000000000004</v>
      </c>
      <c r="N566" t="s">
        <v>64</v>
      </c>
      <c r="O566" t="s">
        <v>373</v>
      </c>
      <c r="P566" t="s">
        <v>25</v>
      </c>
      <c r="Q566" t="s">
        <v>26</v>
      </c>
      <c r="R566" t="s">
        <v>129</v>
      </c>
      <c r="S566" t="s">
        <v>105</v>
      </c>
      <c r="T566" t="s">
        <v>38</v>
      </c>
      <c r="U566" t="s">
        <v>30</v>
      </c>
      <c r="V566" s="5">
        <f>data[[#This Row],[PriceUSD]]*data[[#This Row],[Quantity]]</f>
        <v>22.39</v>
      </c>
      <c r="W566" s="7">
        <f>data[[#This Row],[OrderDate]] + TIME(VALUE(LEFT(data[[#This Row],[OrderTime]],2)), VALUE(RIGHT(data[[#This Row],[OrderTime]],2)), 0)</f>
        <v>45847.007638888892</v>
      </c>
      <c r="X566" s="7">
        <f>_xlfn.MINIFS(data[OrderDateTime], data[CustomerName], data[[#This Row],[CustomerName]])</f>
        <v>45529.054166666669</v>
      </c>
      <c r="Y566" t="str">
        <f>IF(data[[#This Row],[OrderDateTime]]=data[[#This Row],[FirstOrderDateTime]], "New", "Returning")</f>
        <v>Returning</v>
      </c>
      <c r="Z566" s="7">
        <f>data[[#This Row],[DeliveryDate]] + data[[#This Row],[DeliveryTime]]</f>
        <v>45849.831250000003</v>
      </c>
      <c r="AA566" s="7">
        <f>data[[#This Row],[OrderDateTime]] + 1</f>
        <v>45848.007638888892</v>
      </c>
      <c r="AB566" s="7" t="str">
        <f>IF(data[[#This Row],[DeliveryDateTime]] &lt;= data[[#This Row],[SLADue]], "On Time", "Late")</f>
        <v>Late</v>
      </c>
    </row>
    <row r="567" spans="1:28" x14ac:dyDescent="0.2">
      <c r="A567" t="s">
        <v>1017</v>
      </c>
      <c r="B567" t="s">
        <v>19</v>
      </c>
      <c r="C567" t="s">
        <v>20</v>
      </c>
      <c r="D567" t="s">
        <v>21</v>
      </c>
      <c r="E567" s="5">
        <v>16.86</v>
      </c>
      <c r="F567" t="s">
        <v>22</v>
      </c>
      <c r="G567">
        <v>1</v>
      </c>
      <c r="H567" s="1">
        <v>45571</v>
      </c>
      <c r="I567" s="1" t="str">
        <f>TEXT(data[[#This Row],[OrderDate]],"mmm")</f>
        <v>Oct</v>
      </c>
      <c r="J567" s="6">
        <v>0.50486111111111109</v>
      </c>
      <c r="K567" s="6" t="str">
        <f>TEXT(data[[#This Row],[OrderTime]],"h")</f>
        <v>12</v>
      </c>
      <c r="L567" s="1">
        <v>45571</v>
      </c>
      <c r="M567" s="6">
        <v>0.71319444444444446</v>
      </c>
      <c r="N567" t="s">
        <v>98</v>
      </c>
      <c r="O567" t="s">
        <v>646</v>
      </c>
      <c r="P567" t="s">
        <v>77</v>
      </c>
      <c r="Q567" t="s">
        <v>53</v>
      </c>
      <c r="R567" t="s">
        <v>27</v>
      </c>
      <c r="S567" t="s">
        <v>47</v>
      </c>
      <c r="T567" t="s">
        <v>115</v>
      </c>
      <c r="U567" t="s">
        <v>67</v>
      </c>
      <c r="V567" s="5">
        <f>data[[#This Row],[PriceUSD]]*data[[#This Row],[Quantity]]</f>
        <v>16.86</v>
      </c>
      <c r="W567" s="7">
        <f>data[[#This Row],[OrderDate]] + TIME(VALUE(LEFT(data[[#This Row],[OrderTime]],2)), VALUE(RIGHT(data[[#This Row],[OrderTime]],2)), 0)</f>
        <v>45571.007638888892</v>
      </c>
      <c r="X567" s="7">
        <f>_xlfn.MINIFS(data[OrderDateTime], data[CustomerName], data[[#This Row],[CustomerName]])</f>
        <v>45513.015277777777</v>
      </c>
      <c r="Y567" t="str">
        <f>IF(data[[#This Row],[OrderDateTime]]=data[[#This Row],[FirstOrderDateTime]], "New", "Returning")</f>
        <v>Returning</v>
      </c>
      <c r="Z567" s="7">
        <f>data[[#This Row],[DeliveryDate]] + data[[#This Row],[DeliveryTime]]</f>
        <v>45571.713194444441</v>
      </c>
      <c r="AA567" s="7">
        <f>data[[#This Row],[OrderDateTime]] + 1</f>
        <v>45572.007638888892</v>
      </c>
      <c r="AB567" s="7" t="str">
        <f>IF(data[[#This Row],[DeliveryDateTime]] &lt;= data[[#This Row],[SLADue]], "On Time", "Late")</f>
        <v>On Time</v>
      </c>
    </row>
    <row r="568" spans="1:28" x14ac:dyDescent="0.2">
      <c r="A568" t="s">
        <v>1018</v>
      </c>
      <c r="B568" t="s">
        <v>19</v>
      </c>
      <c r="C568" t="s">
        <v>117</v>
      </c>
      <c r="D568" t="s">
        <v>118</v>
      </c>
      <c r="E568" s="5">
        <v>77.83</v>
      </c>
      <c r="F568" t="s">
        <v>182</v>
      </c>
      <c r="G568">
        <v>1</v>
      </c>
      <c r="H568" s="1">
        <v>45705</v>
      </c>
      <c r="I568" s="1" t="str">
        <f>TEXT(data[[#This Row],[OrderDate]],"mmm")</f>
        <v>Feb</v>
      </c>
      <c r="J568" s="6">
        <v>0.79305555555555551</v>
      </c>
      <c r="K568" s="6" t="str">
        <f>TEXT(data[[#This Row],[OrderTime]],"h")</f>
        <v>19</v>
      </c>
      <c r="L568" s="1">
        <v>45706</v>
      </c>
      <c r="M568" s="6">
        <v>0.80625000000000002</v>
      </c>
      <c r="N568" t="s">
        <v>208</v>
      </c>
      <c r="O568" t="s">
        <v>674</v>
      </c>
      <c r="P568" t="s">
        <v>202</v>
      </c>
      <c r="Q568" t="s">
        <v>26</v>
      </c>
      <c r="R568" t="s">
        <v>66</v>
      </c>
      <c r="S568" t="s">
        <v>28</v>
      </c>
      <c r="T568" t="s">
        <v>38</v>
      </c>
      <c r="U568" t="s">
        <v>30</v>
      </c>
      <c r="V568" s="5">
        <f>data[[#This Row],[PriceUSD]]*data[[#This Row],[Quantity]]</f>
        <v>77.83</v>
      </c>
      <c r="W568" s="7">
        <f>data[[#This Row],[OrderDate]] + TIME(VALUE(LEFT(data[[#This Row],[OrderTime]],2)), VALUE(RIGHT(data[[#This Row],[OrderTime]],2)), 0)</f>
        <v>45705.038888888892</v>
      </c>
      <c r="X568" s="7">
        <f>_xlfn.MINIFS(data[OrderDateTime], data[CustomerName], data[[#This Row],[CustomerName]])</f>
        <v>45523.007638888892</v>
      </c>
      <c r="Y568" t="str">
        <f>IF(data[[#This Row],[OrderDateTime]]=data[[#This Row],[FirstOrderDateTime]], "New", "Returning")</f>
        <v>Returning</v>
      </c>
      <c r="Z568" s="7">
        <f>data[[#This Row],[DeliveryDate]] + data[[#This Row],[DeliveryTime]]</f>
        <v>45706.806250000001</v>
      </c>
      <c r="AA568" s="7">
        <f>data[[#This Row],[OrderDateTime]] + 1</f>
        <v>45706.038888888892</v>
      </c>
      <c r="AB568" s="7" t="str">
        <f>IF(data[[#This Row],[DeliveryDateTime]] &lt;= data[[#This Row],[SLADue]], "On Time", "Late")</f>
        <v>Late</v>
      </c>
    </row>
    <row r="569" spans="1:28" x14ac:dyDescent="0.2">
      <c r="A569" t="s">
        <v>1019</v>
      </c>
      <c r="B569" t="s">
        <v>19</v>
      </c>
      <c r="C569" t="s">
        <v>49</v>
      </c>
      <c r="D569" t="s">
        <v>50</v>
      </c>
      <c r="E569" s="5">
        <v>34.520000000000003</v>
      </c>
      <c r="F569" t="s">
        <v>74</v>
      </c>
      <c r="G569">
        <v>1</v>
      </c>
      <c r="H569" s="1">
        <v>45582</v>
      </c>
      <c r="I569" s="1" t="str">
        <f>TEXT(data[[#This Row],[OrderDate]],"mmm")</f>
        <v>Oct</v>
      </c>
      <c r="J569" s="6">
        <v>0.3972222222222222</v>
      </c>
      <c r="K569" s="6" t="str">
        <f>TEXT(data[[#This Row],[OrderTime]],"h")</f>
        <v>9</v>
      </c>
      <c r="L569" s="1">
        <v>45583</v>
      </c>
      <c r="M569" s="6">
        <v>0.48055555555555557</v>
      </c>
      <c r="N569" t="s">
        <v>88</v>
      </c>
      <c r="O569" t="s">
        <v>1020</v>
      </c>
      <c r="P569" t="s">
        <v>25</v>
      </c>
      <c r="Q569" t="s">
        <v>26</v>
      </c>
      <c r="R569" t="s">
        <v>54</v>
      </c>
      <c r="S569" t="s">
        <v>28</v>
      </c>
      <c r="T569" t="s">
        <v>38</v>
      </c>
      <c r="U569" t="s">
        <v>39</v>
      </c>
      <c r="V569" s="5">
        <f>data[[#This Row],[PriceUSD]]*data[[#This Row],[Quantity]]</f>
        <v>34.520000000000003</v>
      </c>
      <c r="W569" s="7">
        <f>data[[#This Row],[OrderDate]] + TIME(VALUE(LEFT(data[[#This Row],[OrderTime]],2)), VALUE(RIGHT(data[[#This Row],[OrderTime]],2)), 0)</f>
        <v>45582.015277777777</v>
      </c>
      <c r="X569" s="7">
        <f>_xlfn.MINIFS(data[OrderDateTime], data[CustomerName], data[[#This Row],[CustomerName]])</f>
        <v>45565.061805555553</v>
      </c>
      <c r="Y569" t="str">
        <f>IF(data[[#This Row],[OrderDateTime]]=data[[#This Row],[FirstOrderDateTime]], "New", "Returning")</f>
        <v>Returning</v>
      </c>
      <c r="Z569" s="7">
        <f>data[[#This Row],[DeliveryDate]] + data[[#This Row],[DeliveryTime]]</f>
        <v>45583.480555555558</v>
      </c>
      <c r="AA569" s="7">
        <f>data[[#This Row],[OrderDateTime]] + 1</f>
        <v>45583.015277777777</v>
      </c>
      <c r="AB569" s="7" t="str">
        <f>IF(data[[#This Row],[DeliveryDateTime]] &lt;= data[[#This Row],[SLADue]], "On Time", "Late")</f>
        <v>Late</v>
      </c>
    </row>
    <row r="570" spans="1:28" x14ac:dyDescent="0.2">
      <c r="A570" t="s">
        <v>1021</v>
      </c>
      <c r="B570" t="s">
        <v>19</v>
      </c>
      <c r="C570" t="s">
        <v>69</v>
      </c>
      <c r="D570" t="s">
        <v>70</v>
      </c>
      <c r="E570" s="5">
        <v>60.92</v>
      </c>
      <c r="F570" t="s">
        <v>43</v>
      </c>
      <c r="G570">
        <v>1</v>
      </c>
      <c r="H570" s="1">
        <v>45547</v>
      </c>
      <c r="I570" s="1" t="str">
        <f>TEXT(data[[#This Row],[OrderDate]],"mmm")</f>
        <v>Sep</v>
      </c>
      <c r="J570" s="6">
        <v>0.90416666666666667</v>
      </c>
      <c r="K570" s="6" t="str">
        <f>TEXT(data[[#This Row],[OrderTime]],"h")</f>
        <v>21</v>
      </c>
      <c r="L570" s="1">
        <v>45549</v>
      </c>
      <c r="M570" s="6">
        <v>0.58819444444444446</v>
      </c>
      <c r="N570" t="s">
        <v>44</v>
      </c>
      <c r="O570" t="s">
        <v>366</v>
      </c>
      <c r="P570" t="s">
        <v>25</v>
      </c>
      <c r="Q570" t="s">
        <v>53</v>
      </c>
      <c r="R570" t="s">
        <v>37</v>
      </c>
      <c r="S570" t="s">
        <v>105</v>
      </c>
      <c r="T570" t="s">
        <v>59</v>
      </c>
      <c r="U570" t="s">
        <v>30</v>
      </c>
      <c r="V570" s="5">
        <f>data[[#This Row],[PriceUSD]]*data[[#This Row],[Quantity]]</f>
        <v>60.92</v>
      </c>
      <c r="W570" s="7">
        <f>data[[#This Row],[OrderDate]] + TIME(VALUE(LEFT(data[[#This Row],[OrderTime]],2)), VALUE(RIGHT(data[[#This Row],[OrderTime]],2)), 0)</f>
        <v>45547.046527777777</v>
      </c>
      <c r="X570" s="7">
        <f>_xlfn.MINIFS(data[OrderDateTime], data[CustomerName], data[[#This Row],[CustomerName]])</f>
        <v>45506.038888888892</v>
      </c>
      <c r="Y570" t="str">
        <f>IF(data[[#This Row],[OrderDateTime]]=data[[#This Row],[FirstOrderDateTime]], "New", "Returning")</f>
        <v>Returning</v>
      </c>
      <c r="Z570" s="7">
        <f>data[[#This Row],[DeliveryDate]] + data[[#This Row],[DeliveryTime]]</f>
        <v>45549.588194444441</v>
      </c>
      <c r="AA570" s="7">
        <f>data[[#This Row],[OrderDateTime]] + 1</f>
        <v>45548.046527777777</v>
      </c>
      <c r="AB570" s="7" t="str">
        <f>IF(data[[#This Row],[DeliveryDateTime]] &lt;= data[[#This Row],[SLADue]], "On Time", "Late")</f>
        <v>Late</v>
      </c>
    </row>
    <row r="571" spans="1:28" x14ac:dyDescent="0.2">
      <c r="A571" t="s">
        <v>1022</v>
      </c>
      <c r="B571" t="s">
        <v>19</v>
      </c>
      <c r="C571" t="s">
        <v>258</v>
      </c>
      <c r="D571" t="s">
        <v>259</v>
      </c>
      <c r="E571" s="5">
        <v>135.29</v>
      </c>
      <c r="F571" t="s">
        <v>182</v>
      </c>
      <c r="G571">
        <v>2</v>
      </c>
      <c r="H571" s="1">
        <v>45582</v>
      </c>
      <c r="I571" s="1" t="str">
        <f>TEXT(data[[#This Row],[OrderDate]],"mmm")</f>
        <v>Oct</v>
      </c>
      <c r="J571" s="6">
        <v>0.90416666666666667</v>
      </c>
      <c r="K571" s="6" t="str">
        <f>TEXT(data[[#This Row],[OrderTime]],"h")</f>
        <v>21</v>
      </c>
      <c r="L571" s="1">
        <v>45584</v>
      </c>
      <c r="M571" s="6">
        <v>0.55555555555555558</v>
      </c>
      <c r="N571" t="s">
        <v>175</v>
      </c>
      <c r="O571" t="s">
        <v>244</v>
      </c>
      <c r="P571" t="s">
        <v>25</v>
      </c>
      <c r="Q571" t="s">
        <v>53</v>
      </c>
      <c r="R571" t="s">
        <v>261</v>
      </c>
      <c r="S571" t="s">
        <v>105</v>
      </c>
      <c r="T571" t="s">
        <v>136</v>
      </c>
      <c r="U571" t="s">
        <v>39</v>
      </c>
      <c r="V571" s="5">
        <f>data[[#This Row],[PriceUSD]]*data[[#This Row],[Quantity]]</f>
        <v>270.58</v>
      </c>
      <c r="W571" s="7">
        <f>data[[#This Row],[OrderDate]] + TIME(VALUE(LEFT(data[[#This Row],[OrderTime]],2)), VALUE(RIGHT(data[[#This Row],[OrderTime]],2)), 0)</f>
        <v>45582.046527777777</v>
      </c>
      <c r="X571" s="7">
        <f>_xlfn.MINIFS(data[OrderDateTime], data[CustomerName], data[[#This Row],[CustomerName]])</f>
        <v>45558.017361111109</v>
      </c>
      <c r="Y571" t="str">
        <f>IF(data[[#This Row],[OrderDateTime]]=data[[#This Row],[FirstOrderDateTime]], "New", "Returning")</f>
        <v>Returning</v>
      </c>
      <c r="Z571" s="7">
        <f>data[[#This Row],[DeliveryDate]] + data[[#This Row],[DeliveryTime]]</f>
        <v>45584.555555555555</v>
      </c>
      <c r="AA571" s="7">
        <f>data[[#This Row],[OrderDateTime]] + 1</f>
        <v>45583.046527777777</v>
      </c>
      <c r="AB571" s="7" t="str">
        <f>IF(data[[#This Row],[DeliveryDateTime]] &lt;= data[[#This Row],[SLADue]], "On Time", "Late")</f>
        <v>Late</v>
      </c>
    </row>
    <row r="572" spans="1:28" x14ac:dyDescent="0.2">
      <c r="A572" t="s">
        <v>1023</v>
      </c>
      <c r="B572" t="s">
        <v>19</v>
      </c>
      <c r="C572" t="s">
        <v>69</v>
      </c>
      <c r="D572" t="s">
        <v>70</v>
      </c>
      <c r="E572" s="5">
        <v>52.75</v>
      </c>
      <c r="F572" t="s">
        <v>43</v>
      </c>
      <c r="G572">
        <v>1</v>
      </c>
      <c r="H572" s="1">
        <v>45556</v>
      </c>
      <c r="I572" s="1" t="str">
        <f>TEXT(data[[#This Row],[OrderDate]],"mmm")</f>
        <v>Sep</v>
      </c>
      <c r="J572" s="6">
        <v>0.42083333333333334</v>
      </c>
      <c r="K572" s="6" t="str">
        <f>TEXT(data[[#This Row],[OrderTime]],"h")</f>
        <v>10</v>
      </c>
      <c r="L572" s="1">
        <v>45557</v>
      </c>
      <c r="M572" s="6">
        <v>0.42083333333333334</v>
      </c>
      <c r="N572" t="s">
        <v>175</v>
      </c>
      <c r="O572" t="s">
        <v>481</v>
      </c>
      <c r="P572" t="s">
        <v>25</v>
      </c>
      <c r="Q572" t="s">
        <v>26</v>
      </c>
      <c r="R572" t="s">
        <v>37</v>
      </c>
      <c r="S572" t="s">
        <v>28</v>
      </c>
      <c r="T572" t="s">
        <v>38</v>
      </c>
      <c r="U572" t="s">
        <v>30</v>
      </c>
      <c r="V572" s="5">
        <f>data[[#This Row],[PriceUSD]]*data[[#This Row],[Quantity]]</f>
        <v>52.75</v>
      </c>
      <c r="W572" s="7">
        <f>data[[#This Row],[OrderDate]] + TIME(VALUE(LEFT(data[[#This Row],[OrderTime]],2)), VALUE(RIGHT(data[[#This Row],[OrderTime]],2)), 0)</f>
        <v>45556.022916666669</v>
      </c>
      <c r="X572" s="7">
        <f>_xlfn.MINIFS(data[OrderDateTime], data[CustomerName], data[[#This Row],[CustomerName]])</f>
        <v>45512.007638888892</v>
      </c>
      <c r="Y572" t="str">
        <f>IF(data[[#This Row],[OrderDateTime]]=data[[#This Row],[FirstOrderDateTime]], "New", "Returning")</f>
        <v>Returning</v>
      </c>
      <c r="Z572" s="7">
        <f>data[[#This Row],[DeliveryDate]] + data[[#This Row],[DeliveryTime]]</f>
        <v>45557.42083333333</v>
      </c>
      <c r="AA572" s="7">
        <f>data[[#This Row],[OrderDateTime]] + 1</f>
        <v>45557.022916666669</v>
      </c>
      <c r="AB572" s="7" t="str">
        <f>IF(data[[#This Row],[DeliveryDateTime]] &lt;= data[[#This Row],[SLADue]], "On Time", "Late")</f>
        <v>Late</v>
      </c>
    </row>
    <row r="573" spans="1:28" x14ac:dyDescent="0.2">
      <c r="A573" t="s">
        <v>1024</v>
      </c>
      <c r="B573" t="s">
        <v>19</v>
      </c>
      <c r="C573" t="s">
        <v>61</v>
      </c>
      <c r="D573" t="s">
        <v>62</v>
      </c>
      <c r="E573" s="5">
        <v>148.49</v>
      </c>
      <c r="F573" t="s">
        <v>94</v>
      </c>
      <c r="G573">
        <v>3</v>
      </c>
      <c r="H573" s="1">
        <v>45671</v>
      </c>
      <c r="I573" s="1" t="str">
        <f>TEXT(data[[#This Row],[OrderDate]],"mmm")</f>
        <v>Jan</v>
      </c>
      <c r="J573" s="6">
        <v>0.42291666666666666</v>
      </c>
      <c r="K573" s="6" t="str">
        <f>TEXT(data[[#This Row],[OrderTime]],"h")</f>
        <v>10</v>
      </c>
      <c r="L573" s="1">
        <v>45672</v>
      </c>
      <c r="M573" s="6">
        <v>0.63124999999999998</v>
      </c>
      <c r="N573" t="s">
        <v>23</v>
      </c>
      <c r="O573" t="s">
        <v>525</v>
      </c>
      <c r="P573" t="s">
        <v>25</v>
      </c>
      <c r="Q573" t="s">
        <v>53</v>
      </c>
      <c r="R573" t="s">
        <v>66</v>
      </c>
      <c r="S573" t="s">
        <v>28</v>
      </c>
      <c r="T573" t="s">
        <v>136</v>
      </c>
      <c r="U573" t="s">
        <v>39</v>
      </c>
      <c r="V573" s="5">
        <f>data[[#This Row],[PriceUSD]]*data[[#This Row],[Quantity]]</f>
        <v>445.47</v>
      </c>
      <c r="W573" s="7">
        <f>data[[#This Row],[OrderDate]] + TIME(VALUE(LEFT(data[[#This Row],[OrderTime]],2)), VALUE(RIGHT(data[[#This Row],[OrderTime]],2)), 0)</f>
        <v>45671.046527777777</v>
      </c>
      <c r="X573" s="7">
        <f>_xlfn.MINIFS(data[OrderDateTime], data[CustomerName], data[[#This Row],[CustomerName]])</f>
        <v>45508.038888888892</v>
      </c>
      <c r="Y573" t="str">
        <f>IF(data[[#This Row],[OrderDateTime]]=data[[#This Row],[FirstOrderDateTime]], "New", "Returning")</f>
        <v>Returning</v>
      </c>
      <c r="Z573" s="7">
        <f>data[[#This Row],[DeliveryDate]] + data[[#This Row],[DeliveryTime]]</f>
        <v>45672.631249999999</v>
      </c>
      <c r="AA573" s="7">
        <f>data[[#This Row],[OrderDateTime]] + 1</f>
        <v>45672.046527777777</v>
      </c>
      <c r="AB573" s="7" t="str">
        <f>IF(data[[#This Row],[DeliveryDateTime]] &lt;= data[[#This Row],[SLADue]], "On Time", "Late")</f>
        <v>Late</v>
      </c>
    </row>
    <row r="574" spans="1:28" x14ac:dyDescent="0.2">
      <c r="A574" t="s">
        <v>1025</v>
      </c>
      <c r="B574" t="s">
        <v>19</v>
      </c>
      <c r="C574" t="s">
        <v>117</v>
      </c>
      <c r="D574" t="s">
        <v>118</v>
      </c>
      <c r="E574" s="5">
        <v>75.33</v>
      </c>
      <c r="F574" t="s">
        <v>182</v>
      </c>
      <c r="G574">
        <v>1</v>
      </c>
      <c r="H574" s="1">
        <v>45700</v>
      </c>
      <c r="I574" s="1" t="str">
        <f>TEXT(data[[#This Row],[OrderDate]],"mmm")</f>
        <v>Feb</v>
      </c>
      <c r="J574" s="6">
        <v>0.67500000000000004</v>
      </c>
      <c r="K574" s="6" t="str">
        <f>TEXT(data[[#This Row],[OrderTime]],"h")</f>
        <v>16</v>
      </c>
      <c r="L574" s="1">
        <v>45701</v>
      </c>
      <c r="M574" s="6">
        <v>0.71666666666666667</v>
      </c>
      <c r="N574" t="s">
        <v>112</v>
      </c>
      <c r="O574" t="s">
        <v>329</v>
      </c>
      <c r="P574" t="s">
        <v>36</v>
      </c>
      <c r="Q574" t="s">
        <v>26</v>
      </c>
      <c r="R574" t="s">
        <v>66</v>
      </c>
      <c r="S574" t="s">
        <v>28</v>
      </c>
      <c r="T574" t="s">
        <v>29</v>
      </c>
      <c r="U574" t="s">
        <v>30</v>
      </c>
      <c r="V574" s="5">
        <f>data[[#This Row],[PriceUSD]]*data[[#This Row],[Quantity]]</f>
        <v>75.33</v>
      </c>
      <c r="W574" s="7">
        <f>data[[#This Row],[OrderDate]] + TIME(VALUE(LEFT(data[[#This Row],[OrderTime]],2)), VALUE(RIGHT(data[[#This Row],[OrderTime]],2)), 0)</f>
        <v>45700.052083333336</v>
      </c>
      <c r="X574" s="7">
        <f>_xlfn.MINIFS(data[OrderDateTime], data[CustomerName], data[[#This Row],[CustomerName]])</f>
        <v>45621.046527777777</v>
      </c>
      <c r="Y574" t="str">
        <f>IF(data[[#This Row],[OrderDateTime]]=data[[#This Row],[FirstOrderDateTime]], "New", "Returning")</f>
        <v>Returning</v>
      </c>
      <c r="Z574" s="7">
        <f>data[[#This Row],[DeliveryDate]] + data[[#This Row],[DeliveryTime]]</f>
        <v>45701.716666666667</v>
      </c>
      <c r="AA574" s="7">
        <f>data[[#This Row],[OrderDateTime]] + 1</f>
        <v>45701.052083333336</v>
      </c>
      <c r="AB574" s="7" t="str">
        <f>IF(data[[#This Row],[DeliveryDateTime]] &lt;= data[[#This Row],[SLADue]], "On Time", "Late")</f>
        <v>Late</v>
      </c>
    </row>
    <row r="575" spans="1:28" x14ac:dyDescent="0.2">
      <c r="A575" t="s">
        <v>1026</v>
      </c>
      <c r="B575" t="s">
        <v>19</v>
      </c>
      <c r="C575" t="s">
        <v>126</v>
      </c>
      <c r="D575" t="s">
        <v>127</v>
      </c>
      <c r="E575" s="5">
        <v>23.93</v>
      </c>
      <c r="F575" t="s">
        <v>87</v>
      </c>
      <c r="G575">
        <v>1</v>
      </c>
      <c r="H575" s="1">
        <v>45525</v>
      </c>
      <c r="I575" s="1" t="str">
        <f>TEXT(data[[#This Row],[OrderDate]],"mmm")</f>
        <v>Aug</v>
      </c>
      <c r="J575" s="6">
        <v>0.5229166666666667</v>
      </c>
      <c r="K575" s="6" t="str">
        <f>TEXT(data[[#This Row],[OrderTime]],"h")</f>
        <v>12</v>
      </c>
      <c r="L575" s="1">
        <v>45525</v>
      </c>
      <c r="M575" s="6">
        <v>0.6479166666666667</v>
      </c>
      <c r="N575" t="s">
        <v>44</v>
      </c>
      <c r="O575" t="s">
        <v>527</v>
      </c>
      <c r="P575" t="s">
        <v>25</v>
      </c>
      <c r="Q575" t="s">
        <v>53</v>
      </c>
      <c r="R575" t="s">
        <v>129</v>
      </c>
      <c r="S575" t="s">
        <v>47</v>
      </c>
      <c r="T575" t="s">
        <v>38</v>
      </c>
      <c r="U575" t="s">
        <v>67</v>
      </c>
      <c r="V575" s="5">
        <f>data[[#This Row],[PriceUSD]]*data[[#This Row],[Quantity]]</f>
        <v>23.93</v>
      </c>
      <c r="W575" s="7">
        <f>data[[#This Row],[OrderDate]] + TIME(VALUE(LEFT(data[[#This Row],[OrderTime]],2)), VALUE(RIGHT(data[[#This Row],[OrderTime]],2)), 0)</f>
        <v>45525.046527777777</v>
      </c>
      <c r="X575" s="7">
        <f>_xlfn.MINIFS(data[OrderDateTime], data[CustomerName], data[[#This Row],[CustomerName]])</f>
        <v>45525.046527777777</v>
      </c>
      <c r="Y575" t="str">
        <f>IF(data[[#This Row],[OrderDateTime]]=data[[#This Row],[FirstOrderDateTime]], "New", "Returning")</f>
        <v>New</v>
      </c>
      <c r="Z575" s="7">
        <f>data[[#This Row],[DeliveryDate]] + data[[#This Row],[DeliveryTime]]</f>
        <v>45525.647916666669</v>
      </c>
      <c r="AA575" s="7">
        <f>data[[#This Row],[OrderDateTime]] + 1</f>
        <v>45526.046527777777</v>
      </c>
      <c r="AB575" s="7" t="str">
        <f>IF(data[[#This Row],[DeliveryDateTime]] &lt;= data[[#This Row],[SLADue]], "On Time", "Late")</f>
        <v>On Time</v>
      </c>
    </row>
    <row r="576" spans="1:28" x14ac:dyDescent="0.2">
      <c r="A576" t="s">
        <v>1027</v>
      </c>
      <c r="B576" t="s">
        <v>19</v>
      </c>
      <c r="C576" t="s">
        <v>126</v>
      </c>
      <c r="D576" t="s">
        <v>127</v>
      </c>
      <c r="E576" s="5">
        <v>19.02</v>
      </c>
      <c r="F576" t="s">
        <v>56</v>
      </c>
      <c r="G576">
        <v>1</v>
      </c>
      <c r="H576" s="1">
        <v>45575</v>
      </c>
      <c r="I576" s="1" t="str">
        <f>TEXT(data[[#This Row],[OrderDate]],"mmm")</f>
        <v>Oct</v>
      </c>
      <c r="J576" s="6">
        <v>0.37708333333333333</v>
      </c>
      <c r="K576" s="6" t="str">
        <f>TEXT(data[[#This Row],[OrderTime]],"h")</f>
        <v>9</v>
      </c>
      <c r="L576" s="1">
        <v>45576</v>
      </c>
      <c r="M576" s="6">
        <v>0.50208333333333333</v>
      </c>
      <c r="N576" t="s">
        <v>88</v>
      </c>
      <c r="O576" t="s">
        <v>327</v>
      </c>
      <c r="P576" t="s">
        <v>25</v>
      </c>
      <c r="Q576" t="s">
        <v>26</v>
      </c>
      <c r="R576" t="s">
        <v>129</v>
      </c>
      <c r="S576" t="s">
        <v>28</v>
      </c>
      <c r="T576" t="s">
        <v>38</v>
      </c>
      <c r="U576" t="s">
        <v>30</v>
      </c>
      <c r="V576" s="5">
        <f>data[[#This Row],[PriceUSD]]*data[[#This Row],[Quantity]]</f>
        <v>19.02</v>
      </c>
      <c r="W576" s="7">
        <f>data[[#This Row],[OrderDate]] + TIME(VALUE(LEFT(data[[#This Row],[OrderTime]],2)), VALUE(RIGHT(data[[#This Row],[OrderTime]],2)), 0)</f>
        <v>45575.022916666669</v>
      </c>
      <c r="X576" s="7">
        <f>_xlfn.MINIFS(data[OrderDateTime], data[CustomerName], data[[#This Row],[CustomerName]])</f>
        <v>45507.017361111109</v>
      </c>
      <c r="Y576" t="str">
        <f>IF(data[[#This Row],[OrderDateTime]]=data[[#This Row],[FirstOrderDateTime]], "New", "Returning")</f>
        <v>Returning</v>
      </c>
      <c r="Z576" s="7">
        <f>data[[#This Row],[DeliveryDate]] + data[[#This Row],[DeliveryTime]]</f>
        <v>45576.502083333333</v>
      </c>
      <c r="AA576" s="7">
        <f>data[[#This Row],[OrderDateTime]] + 1</f>
        <v>45576.022916666669</v>
      </c>
      <c r="AB576" s="7" t="str">
        <f>IF(data[[#This Row],[DeliveryDateTime]] &lt;= data[[#This Row],[SLADue]], "On Time", "Late")</f>
        <v>Late</v>
      </c>
    </row>
    <row r="577" spans="1:28" x14ac:dyDescent="0.2">
      <c r="A577" t="s">
        <v>1028</v>
      </c>
      <c r="B577" t="s">
        <v>19</v>
      </c>
      <c r="C577" t="s">
        <v>101</v>
      </c>
      <c r="D577" t="s">
        <v>102</v>
      </c>
      <c r="E577" s="5">
        <v>33</v>
      </c>
      <c r="F577" t="s">
        <v>63</v>
      </c>
      <c r="G577">
        <v>1</v>
      </c>
      <c r="H577" s="1">
        <v>45719</v>
      </c>
      <c r="I577" s="1" t="str">
        <f>TEXT(data[[#This Row],[OrderDate]],"mmm")</f>
        <v>Mar</v>
      </c>
      <c r="J577" s="6">
        <v>0.75555555555555554</v>
      </c>
      <c r="K577" s="6" t="str">
        <f>TEXT(data[[#This Row],[OrderTime]],"h")</f>
        <v>18</v>
      </c>
      <c r="L577" s="1">
        <v>45720</v>
      </c>
      <c r="M577" s="6">
        <v>0.83888888888888891</v>
      </c>
      <c r="N577" t="s">
        <v>163</v>
      </c>
      <c r="O577" t="s">
        <v>1029</v>
      </c>
      <c r="P577" t="s">
        <v>77</v>
      </c>
      <c r="Q577" t="s">
        <v>53</v>
      </c>
      <c r="R577" t="s">
        <v>83</v>
      </c>
      <c r="S577" t="s">
        <v>28</v>
      </c>
      <c r="T577" t="s">
        <v>38</v>
      </c>
      <c r="U577" t="s">
        <v>39</v>
      </c>
      <c r="V577" s="5">
        <f>data[[#This Row],[PriceUSD]]*data[[#This Row],[Quantity]]</f>
        <v>33</v>
      </c>
      <c r="W577" s="7">
        <f>data[[#This Row],[OrderDate]] + TIME(VALUE(LEFT(data[[#This Row],[OrderTime]],2)), VALUE(RIGHT(data[[#This Row],[OrderTime]],2)), 0)</f>
        <v>45719.038888888892</v>
      </c>
      <c r="X577" s="7">
        <f>_xlfn.MINIFS(data[OrderDateTime], data[CustomerName], data[[#This Row],[CustomerName]])</f>
        <v>45562.022916666669</v>
      </c>
      <c r="Y577" t="str">
        <f>IF(data[[#This Row],[OrderDateTime]]=data[[#This Row],[FirstOrderDateTime]], "New", "Returning")</f>
        <v>Returning</v>
      </c>
      <c r="Z577" s="7">
        <f>data[[#This Row],[DeliveryDate]] + data[[#This Row],[DeliveryTime]]</f>
        <v>45720.838888888888</v>
      </c>
      <c r="AA577" s="7">
        <f>data[[#This Row],[OrderDateTime]] + 1</f>
        <v>45720.038888888892</v>
      </c>
      <c r="AB577" s="7" t="str">
        <f>IF(data[[#This Row],[DeliveryDateTime]] &lt;= data[[#This Row],[SLADue]], "On Time", "Late")</f>
        <v>Late</v>
      </c>
    </row>
    <row r="578" spans="1:28" x14ac:dyDescent="0.2">
      <c r="A578" t="s">
        <v>1030</v>
      </c>
      <c r="B578" t="s">
        <v>19</v>
      </c>
      <c r="C578" t="s">
        <v>69</v>
      </c>
      <c r="D578" t="s">
        <v>70</v>
      </c>
      <c r="E578" s="5">
        <v>54.3</v>
      </c>
      <c r="F578" t="s">
        <v>74</v>
      </c>
      <c r="G578">
        <v>1</v>
      </c>
      <c r="H578" s="1">
        <v>45552</v>
      </c>
      <c r="I578" s="1" t="str">
        <f>TEXT(data[[#This Row],[OrderDate]],"mmm")</f>
        <v>Sep</v>
      </c>
      <c r="J578" s="6">
        <v>0.4152777777777778</v>
      </c>
      <c r="K578" s="6" t="str">
        <f>TEXT(data[[#This Row],[OrderTime]],"h")</f>
        <v>9</v>
      </c>
      <c r="L578" s="1">
        <v>45552</v>
      </c>
      <c r="M578" s="6">
        <v>0.62361111111111112</v>
      </c>
      <c r="N578" t="s">
        <v>88</v>
      </c>
      <c r="O578" t="s">
        <v>570</v>
      </c>
      <c r="P578" t="s">
        <v>25</v>
      </c>
      <c r="Q578" t="s">
        <v>53</v>
      </c>
      <c r="R578" t="s">
        <v>37</v>
      </c>
      <c r="S578" t="s">
        <v>47</v>
      </c>
      <c r="T578" t="s">
        <v>38</v>
      </c>
      <c r="U578" t="s">
        <v>30</v>
      </c>
      <c r="V578" s="5">
        <f>data[[#This Row],[PriceUSD]]*data[[#This Row],[Quantity]]</f>
        <v>54.3</v>
      </c>
      <c r="W578" s="7">
        <f>data[[#This Row],[OrderDate]] + TIME(VALUE(LEFT(data[[#This Row],[OrderTime]],2)), VALUE(RIGHT(data[[#This Row],[OrderTime]],2)), 0)</f>
        <v>45552.054166666669</v>
      </c>
      <c r="X578" s="7">
        <f>_xlfn.MINIFS(data[OrderDateTime], data[CustomerName], data[[#This Row],[CustomerName]])</f>
        <v>45521.038888888892</v>
      </c>
      <c r="Y578" t="str">
        <f>IF(data[[#This Row],[OrderDateTime]]=data[[#This Row],[FirstOrderDateTime]], "New", "Returning")</f>
        <v>Returning</v>
      </c>
      <c r="Z578" s="7">
        <f>data[[#This Row],[DeliveryDate]] + data[[#This Row],[DeliveryTime]]</f>
        <v>45552.623611111114</v>
      </c>
      <c r="AA578" s="7">
        <f>data[[#This Row],[OrderDateTime]] + 1</f>
        <v>45553.054166666669</v>
      </c>
      <c r="AB578" s="7" t="str">
        <f>IF(data[[#This Row],[DeliveryDateTime]] &lt;= data[[#This Row],[SLADue]], "On Time", "Late")</f>
        <v>On Time</v>
      </c>
    </row>
    <row r="579" spans="1:28" x14ac:dyDescent="0.2">
      <c r="A579" t="s">
        <v>1031</v>
      </c>
      <c r="B579" t="s">
        <v>19</v>
      </c>
      <c r="C579" t="s">
        <v>41</v>
      </c>
      <c r="D579" t="s">
        <v>42</v>
      </c>
      <c r="E579" s="5">
        <v>33.799999999999997</v>
      </c>
      <c r="F579" t="s">
        <v>74</v>
      </c>
      <c r="G579">
        <v>1</v>
      </c>
      <c r="H579" s="1">
        <v>45719</v>
      </c>
      <c r="I579" s="1" t="str">
        <f>TEXT(data[[#This Row],[OrderDate]],"mmm")</f>
        <v>Mar</v>
      </c>
      <c r="J579" s="6">
        <v>0.7895833333333333</v>
      </c>
      <c r="K579" s="6" t="str">
        <f>TEXT(data[[#This Row],[OrderTime]],"h")</f>
        <v>18</v>
      </c>
      <c r="L579" s="1">
        <v>45720</v>
      </c>
      <c r="M579" s="6">
        <v>0.58194444444444449</v>
      </c>
      <c r="N579" t="s">
        <v>388</v>
      </c>
      <c r="O579" t="s">
        <v>616</v>
      </c>
      <c r="P579" t="s">
        <v>245</v>
      </c>
      <c r="Q579" t="s">
        <v>53</v>
      </c>
      <c r="R579" t="s">
        <v>46</v>
      </c>
      <c r="S579" t="s">
        <v>28</v>
      </c>
      <c r="T579" t="s">
        <v>38</v>
      </c>
      <c r="U579" t="s">
        <v>30</v>
      </c>
      <c r="V579" s="5">
        <f>data[[#This Row],[PriceUSD]]*data[[#This Row],[Quantity]]</f>
        <v>33.799999999999997</v>
      </c>
      <c r="W579" s="7">
        <f>data[[#This Row],[OrderDate]] + TIME(VALUE(LEFT(data[[#This Row],[OrderTime]],2)), VALUE(RIGHT(data[[#This Row],[OrderTime]],2)), 0)</f>
        <v>45719.022916666669</v>
      </c>
      <c r="X579" s="7">
        <f>_xlfn.MINIFS(data[OrderDateTime], data[CustomerName], data[[#This Row],[CustomerName]])</f>
        <v>45556.022916666669</v>
      </c>
      <c r="Y579" t="str">
        <f>IF(data[[#This Row],[OrderDateTime]]=data[[#This Row],[FirstOrderDateTime]], "New", "Returning")</f>
        <v>Returning</v>
      </c>
      <c r="Z579" s="7">
        <f>data[[#This Row],[DeliveryDate]] + data[[#This Row],[DeliveryTime]]</f>
        <v>45720.581944444442</v>
      </c>
      <c r="AA579" s="7">
        <f>data[[#This Row],[OrderDateTime]] + 1</f>
        <v>45720.022916666669</v>
      </c>
      <c r="AB579" s="7" t="str">
        <f>IF(data[[#This Row],[DeliveryDateTime]] &lt;= data[[#This Row],[SLADue]], "On Time", "Late")</f>
        <v>Late</v>
      </c>
    </row>
    <row r="580" spans="1:28" x14ac:dyDescent="0.2">
      <c r="A580" t="s">
        <v>1032</v>
      </c>
      <c r="B580" t="s">
        <v>19</v>
      </c>
      <c r="C580" t="s">
        <v>258</v>
      </c>
      <c r="D580" t="s">
        <v>259</v>
      </c>
      <c r="E580" s="5">
        <v>110.28</v>
      </c>
      <c r="F580" t="s">
        <v>182</v>
      </c>
      <c r="G580">
        <v>1</v>
      </c>
      <c r="H580" s="1">
        <v>45881</v>
      </c>
      <c r="I580" s="1" t="str">
        <f>TEXT(data[[#This Row],[OrderDate]],"mmm")</f>
        <v>Aug</v>
      </c>
      <c r="J580" s="6">
        <v>0.4597222222222222</v>
      </c>
      <c r="K580" s="6" t="str">
        <f>TEXT(data[[#This Row],[OrderTime]],"h")</f>
        <v>11</v>
      </c>
      <c r="L580" s="1">
        <v>45882</v>
      </c>
      <c r="M580" s="6">
        <v>0.58472222222222225</v>
      </c>
      <c r="N580" t="s">
        <v>292</v>
      </c>
      <c r="O580" t="s">
        <v>331</v>
      </c>
      <c r="P580" t="s">
        <v>77</v>
      </c>
      <c r="Q580" t="s">
        <v>26</v>
      </c>
      <c r="R580" t="s">
        <v>261</v>
      </c>
      <c r="S580" t="s">
        <v>28</v>
      </c>
      <c r="T580" t="s">
        <v>29</v>
      </c>
      <c r="U580" t="s">
        <v>30</v>
      </c>
      <c r="V580" s="5">
        <f>data[[#This Row],[PriceUSD]]*data[[#This Row],[Quantity]]</f>
        <v>110.28</v>
      </c>
      <c r="W580" s="7">
        <f>data[[#This Row],[OrderDate]] + TIME(VALUE(LEFT(data[[#This Row],[OrderTime]],2)), VALUE(RIGHT(data[[#This Row],[OrderTime]],2)), 0)</f>
        <v>45881.015277777777</v>
      </c>
      <c r="X580" s="7">
        <f>_xlfn.MINIFS(data[OrderDateTime], data[CustomerName], data[[#This Row],[CustomerName]])</f>
        <v>45554.061805555553</v>
      </c>
      <c r="Y580" t="str">
        <f>IF(data[[#This Row],[OrderDateTime]]=data[[#This Row],[FirstOrderDateTime]], "New", "Returning")</f>
        <v>Returning</v>
      </c>
      <c r="Z580" s="7">
        <f>data[[#This Row],[DeliveryDate]] + data[[#This Row],[DeliveryTime]]</f>
        <v>45882.584722222222</v>
      </c>
      <c r="AA580" s="7">
        <f>data[[#This Row],[OrderDateTime]] + 1</f>
        <v>45882.015277777777</v>
      </c>
      <c r="AB580" s="7" t="str">
        <f>IF(data[[#This Row],[DeliveryDateTime]] &lt;= data[[#This Row],[SLADue]], "On Time", "Late")</f>
        <v>Late</v>
      </c>
    </row>
    <row r="581" spans="1:28" x14ac:dyDescent="0.2">
      <c r="A581" t="s">
        <v>1033</v>
      </c>
      <c r="B581" t="s">
        <v>19</v>
      </c>
      <c r="C581" t="s">
        <v>69</v>
      </c>
      <c r="D581" t="s">
        <v>70</v>
      </c>
      <c r="E581" s="5">
        <v>47.72</v>
      </c>
      <c r="F581" t="s">
        <v>119</v>
      </c>
      <c r="G581">
        <v>1</v>
      </c>
      <c r="H581" s="1">
        <v>45656</v>
      </c>
      <c r="I581" s="1" t="str">
        <f>TEXT(data[[#This Row],[OrderDate]],"mmm")</f>
        <v>Dec</v>
      </c>
      <c r="J581" s="6">
        <v>0.51180555555555551</v>
      </c>
      <c r="K581" s="6" t="str">
        <f>TEXT(data[[#This Row],[OrderTime]],"h")</f>
        <v>12</v>
      </c>
      <c r="L581" s="1">
        <v>45656</v>
      </c>
      <c r="M581" s="6">
        <v>0.80347222222222225</v>
      </c>
      <c r="N581" t="s">
        <v>148</v>
      </c>
      <c r="O581" t="s">
        <v>620</v>
      </c>
      <c r="P581" t="s">
        <v>25</v>
      </c>
      <c r="Q581" t="s">
        <v>26</v>
      </c>
      <c r="R581" t="s">
        <v>37</v>
      </c>
      <c r="S581" t="s">
        <v>47</v>
      </c>
      <c r="T581" t="s">
        <v>38</v>
      </c>
      <c r="U581" t="s">
        <v>39</v>
      </c>
      <c r="V581" s="5">
        <f>data[[#This Row],[PriceUSD]]*data[[#This Row],[Quantity]]</f>
        <v>47.72</v>
      </c>
      <c r="W581" s="7">
        <f>data[[#This Row],[OrderDate]] + TIME(VALUE(LEFT(data[[#This Row],[OrderTime]],2)), VALUE(RIGHT(data[[#This Row],[OrderTime]],2)), 0)</f>
        <v>45656.038888888892</v>
      </c>
      <c r="X581" s="7">
        <f>_xlfn.MINIFS(data[OrderDateTime], data[CustomerName], data[[#This Row],[CustomerName]])</f>
        <v>45526.054166666669</v>
      </c>
      <c r="Y581" t="str">
        <f>IF(data[[#This Row],[OrderDateTime]]=data[[#This Row],[FirstOrderDateTime]], "New", "Returning")</f>
        <v>Returning</v>
      </c>
      <c r="Z581" s="7">
        <f>data[[#This Row],[DeliveryDate]] + data[[#This Row],[DeliveryTime]]</f>
        <v>45656.803472222222</v>
      </c>
      <c r="AA581" s="7">
        <f>data[[#This Row],[OrderDateTime]] + 1</f>
        <v>45657.038888888892</v>
      </c>
      <c r="AB581" s="7" t="str">
        <f>IF(data[[#This Row],[DeliveryDateTime]] &lt;= data[[#This Row],[SLADue]], "On Time", "Late")</f>
        <v>On Time</v>
      </c>
    </row>
    <row r="582" spans="1:28" x14ac:dyDescent="0.2">
      <c r="A582" t="s">
        <v>1034</v>
      </c>
      <c r="B582" t="s">
        <v>19</v>
      </c>
      <c r="C582" t="s">
        <v>85</v>
      </c>
      <c r="D582" t="s">
        <v>86</v>
      </c>
      <c r="E582" s="5">
        <v>58.62</v>
      </c>
      <c r="F582" t="s">
        <v>71</v>
      </c>
      <c r="G582">
        <v>1</v>
      </c>
      <c r="H582" s="1">
        <v>45719</v>
      </c>
      <c r="I582" s="1" t="str">
        <f>TEXT(data[[#This Row],[OrderDate]],"mmm")</f>
        <v>Mar</v>
      </c>
      <c r="J582" s="6">
        <v>0.42638888888888887</v>
      </c>
      <c r="K582" s="6" t="str">
        <f>TEXT(data[[#This Row],[OrderTime]],"h")</f>
        <v>10</v>
      </c>
      <c r="L582" s="1">
        <v>45719</v>
      </c>
      <c r="M582" s="6">
        <v>0.55138888888888893</v>
      </c>
      <c r="N582" t="s">
        <v>64</v>
      </c>
      <c r="O582" t="s">
        <v>473</v>
      </c>
      <c r="P582" t="s">
        <v>25</v>
      </c>
      <c r="Q582" t="s">
        <v>26</v>
      </c>
      <c r="R582" t="s">
        <v>90</v>
      </c>
      <c r="S582" t="s">
        <v>47</v>
      </c>
      <c r="T582" t="s">
        <v>106</v>
      </c>
      <c r="U582" t="s">
        <v>39</v>
      </c>
      <c r="V582" s="5">
        <f>data[[#This Row],[PriceUSD]]*data[[#This Row],[Quantity]]</f>
        <v>58.62</v>
      </c>
      <c r="W582" s="7">
        <f>data[[#This Row],[OrderDate]] + TIME(VALUE(LEFT(data[[#This Row],[OrderTime]],2)), VALUE(RIGHT(data[[#This Row],[OrderTime]],2)), 0)</f>
        <v>45719.061805555553</v>
      </c>
      <c r="X582" s="7">
        <f>_xlfn.MINIFS(data[OrderDateTime], data[CustomerName], data[[#This Row],[CustomerName]])</f>
        <v>45531.046527777777</v>
      </c>
      <c r="Y582" t="str">
        <f>IF(data[[#This Row],[OrderDateTime]]=data[[#This Row],[FirstOrderDateTime]], "New", "Returning")</f>
        <v>Returning</v>
      </c>
      <c r="Z582" s="7">
        <f>data[[#This Row],[DeliveryDate]] + data[[#This Row],[DeliveryTime]]</f>
        <v>45719.551388888889</v>
      </c>
      <c r="AA582" s="7">
        <f>data[[#This Row],[OrderDateTime]] + 1</f>
        <v>45720.061805555553</v>
      </c>
      <c r="AB582" s="7" t="str">
        <f>IF(data[[#This Row],[DeliveryDateTime]] &lt;= data[[#This Row],[SLADue]], "On Time", "Late")</f>
        <v>On Time</v>
      </c>
    </row>
    <row r="583" spans="1:28" x14ac:dyDescent="0.2">
      <c r="A583" t="s">
        <v>1035</v>
      </c>
      <c r="B583" t="s">
        <v>19</v>
      </c>
      <c r="C583" t="s">
        <v>117</v>
      </c>
      <c r="D583" t="s">
        <v>118</v>
      </c>
      <c r="E583" s="5">
        <v>75.44</v>
      </c>
      <c r="F583" t="s">
        <v>182</v>
      </c>
      <c r="G583">
        <v>4</v>
      </c>
      <c r="H583" s="1">
        <v>45882</v>
      </c>
      <c r="I583" s="1" t="str">
        <f>TEXT(data[[#This Row],[OrderDate]],"mmm")</f>
        <v>Aug</v>
      </c>
      <c r="J583" s="6">
        <v>0.50347222222222221</v>
      </c>
      <c r="K583" s="6" t="str">
        <f>TEXT(data[[#This Row],[OrderTime]],"h")</f>
        <v>12</v>
      </c>
      <c r="L583" s="1">
        <v>45883</v>
      </c>
      <c r="M583" s="6">
        <v>0.58680555555555558</v>
      </c>
      <c r="N583" t="s">
        <v>64</v>
      </c>
      <c r="O583" t="s">
        <v>693</v>
      </c>
      <c r="P583" t="s">
        <v>25</v>
      </c>
      <c r="Q583" t="s">
        <v>26</v>
      </c>
      <c r="R583" t="s">
        <v>66</v>
      </c>
      <c r="S583" t="s">
        <v>28</v>
      </c>
      <c r="T583" t="s">
        <v>143</v>
      </c>
      <c r="U583" t="s">
        <v>30</v>
      </c>
      <c r="V583" s="5">
        <f>data[[#This Row],[PriceUSD]]*data[[#This Row],[Quantity]]</f>
        <v>301.76</v>
      </c>
      <c r="W583" s="7">
        <f>data[[#This Row],[OrderDate]] + TIME(VALUE(LEFT(data[[#This Row],[OrderTime]],2)), VALUE(RIGHT(data[[#This Row],[OrderTime]],2)), 0)</f>
        <v>45882.015277777777</v>
      </c>
      <c r="X583" s="7">
        <f>_xlfn.MINIFS(data[OrderDateTime], data[CustomerName], data[[#This Row],[CustomerName]])</f>
        <v>45535.052083333336</v>
      </c>
      <c r="Y583" t="str">
        <f>IF(data[[#This Row],[OrderDateTime]]=data[[#This Row],[FirstOrderDateTime]], "New", "Returning")</f>
        <v>Returning</v>
      </c>
      <c r="Z583" s="7">
        <f>data[[#This Row],[DeliveryDate]] + data[[#This Row],[DeliveryTime]]</f>
        <v>45883.586805555555</v>
      </c>
      <c r="AA583" s="7">
        <f>data[[#This Row],[OrderDateTime]] + 1</f>
        <v>45883.015277777777</v>
      </c>
      <c r="AB583" s="7" t="str">
        <f>IF(data[[#This Row],[DeliveryDateTime]] &lt;= data[[#This Row],[SLADue]], "On Time", "Late")</f>
        <v>Late</v>
      </c>
    </row>
    <row r="584" spans="1:28" x14ac:dyDescent="0.2">
      <c r="A584" t="s">
        <v>1036</v>
      </c>
      <c r="B584" t="s">
        <v>19</v>
      </c>
      <c r="C584" t="s">
        <v>117</v>
      </c>
      <c r="D584" t="s">
        <v>118</v>
      </c>
      <c r="E584" s="5">
        <v>67.260000000000005</v>
      </c>
      <c r="F584" t="s">
        <v>182</v>
      </c>
      <c r="G584">
        <v>1</v>
      </c>
      <c r="H584" s="1">
        <v>45882</v>
      </c>
      <c r="I584" s="1" t="str">
        <f>TEXT(data[[#This Row],[OrderDate]],"mmm")</f>
        <v>Aug</v>
      </c>
      <c r="J584" s="6">
        <v>0.44583333333333336</v>
      </c>
      <c r="K584" s="6" t="str">
        <f>TEXT(data[[#This Row],[OrderTime]],"h")</f>
        <v>10</v>
      </c>
      <c r="L584" s="1">
        <v>45883</v>
      </c>
      <c r="M584" s="6">
        <v>0.61250000000000004</v>
      </c>
      <c r="N584" t="s">
        <v>44</v>
      </c>
      <c r="O584" t="s">
        <v>1037</v>
      </c>
      <c r="P584" t="s">
        <v>25</v>
      </c>
      <c r="Q584" t="s">
        <v>26</v>
      </c>
      <c r="R584" t="s">
        <v>66</v>
      </c>
      <c r="S584" t="s">
        <v>28</v>
      </c>
      <c r="T584" t="s">
        <v>29</v>
      </c>
      <c r="U584" t="s">
        <v>39</v>
      </c>
      <c r="V584" s="5">
        <f>data[[#This Row],[PriceUSD]]*data[[#This Row],[Quantity]]</f>
        <v>67.260000000000005</v>
      </c>
      <c r="W584" s="7">
        <f>data[[#This Row],[OrderDate]] + TIME(VALUE(LEFT(data[[#This Row],[OrderTime]],2)), VALUE(RIGHT(data[[#This Row],[OrderTime]],2)), 0)</f>
        <v>45882.022916666669</v>
      </c>
      <c r="X584" s="7">
        <f>_xlfn.MINIFS(data[OrderDateTime], data[CustomerName], data[[#This Row],[CustomerName]])</f>
        <v>45547.022916666669</v>
      </c>
      <c r="Y584" t="str">
        <f>IF(data[[#This Row],[OrderDateTime]]=data[[#This Row],[FirstOrderDateTime]], "New", "Returning")</f>
        <v>Returning</v>
      </c>
      <c r="Z584" s="7">
        <f>data[[#This Row],[DeliveryDate]] + data[[#This Row],[DeliveryTime]]</f>
        <v>45883.612500000003</v>
      </c>
      <c r="AA584" s="7">
        <f>data[[#This Row],[OrderDateTime]] + 1</f>
        <v>45883.022916666669</v>
      </c>
      <c r="AB584" s="7" t="str">
        <f>IF(data[[#This Row],[DeliveryDateTime]] &lt;= data[[#This Row],[SLADue]], "On Time", "Late")</f>
        <v>Late</v>
      </c>
    </row>
    <row r="585" spans="1:28" x14ac:dyDescent="0.2">
      <c r="A585" t="s">
        <v>1038</v>
      </c>
      <c r="B585" t="s">
        <v>19</v>
      </c>
      <c r="C585" t="s">
        <v>110</v>
      </c>
      <c r="D585" t="s">
        <v>111</v>
      </c>
      <c r="E585" s="5">
        <v>10.76</v>
      </c>
      <c r="F585" t="s">
        <v>87</v>
      </c>
      <c r="G585">
        <v>2</v>
      </c>
      <c r="H585" s="1">
        <v>45797</v>
      </c>
      <c r="I585" s="1" t="str">
        <f>TEXT(data[[#This Row],[OrderDate]],"mmm")</f>
        <v>May</v>
      </c>
      <c r="J585" s="6">
        <v>0.51944444444444449</v>
      </c>
      <c r="K585" s="6" t="str">
        <f>TEXT(data[[#This Row],[OrderTime]],"h")</f>
        <v>12</v>
      </c>
      <c r="L585" s="1">
        <v>45797</v>
      </c>
      <c r="M585" s="6">
        <v>0.68611111111111112</v>
      </c>
      <c r="N585" t="s">
        <v>88</v>
      </c>
      <c r="O585" t="s">
        <v>364</v>
      </c>
      <c r="P585" t="s">
        <v>25</v>
      </c>
      <c r="Q585" t="s">
        <v>53</v>
      </c>
      <c r="R585" t="s">
        <v>114</v>
      </c>
      <c r="S585" t="s">
        <v>47</v>
      </c>
      <c r="T585" t="s">
        <v>38</v>
      </c>
      <c r="U585" t="s">
        <v>30</v>
      </c>
      <c r="V585" s="5">
        <f>data[[#This Row],[PriceUSD]]*data[[#This Row],[Quantity]]</f>
        <v>21.52</v>
      </c>
      <c r="W585" s="7">
        <f>data[[#This Row],[OrderDate]] + TIME(VALUE(LEFT(data[[#This Row],[OrderTime]],2)), VALUE(RIGHT(data[[#This Row],[OrderTime]],2)), 0)</f>
        <v>45797.030555555553</v>
      </c>
      <c r="X585" s="7">
        <f>_xlfn.MINIFS(data[OrderDateTime], data[CustomerName], data[[#This Row],[CustomerName]])</f>
        <v>45531.030555555553</v>
      </c>
      <c r="Y585" t="str">
        <f>IF(data[[#This Row],[OrderDateTime]]=data[[#This Row],[FirstOrderDateTime]], "New", "Returning")</f>
        <v>Returning</v>
      </c>
      <c r="Z585" s="7">
        <f>data[[#This Row],[DeliveryDate]] + data[[#This Row],[DeliveryTime]]</f>
        <v>45797.686111111114</v>
      </c>
      <c r="AA585" s="7">
        <f>data[[#This Row],[OrderDateTime]] + 1</f>
        <v>45798.030555555553</v>
      </c>
      <c r="AB585" s="7" t="str">
        <f>IF(data[[#This Row],[DeliveryDateTime]] &lt;= data[[#This Row],[SLADue]], "On Time", "Late")</f>
        <v>On Time</v>
      </c>
    </row>
    <row r="586" spans="1:28" x14ac:dyDescent="0.2">
      <c r="A586" t="s">
        <v>1039</v>
      </c>
      <c r="B586" t="s">
        <v>19</v>
      </c>
      <c r="C586" t="s">
        <v>32</v>
      </c>
      <c r="D586" t="s">
        <v>33</v>
      </c>
      <c r="E586" s="5">
        <v>47.68</v>
      </c>
      <c r="F586" t="s">
        <v>138</v>
      </c>
      <c r="G586">
        <v>2</v>
      </c>
      <c r="H586" s="1">
        <v>45574</v>
      </c>
      <c r="I586" s="1" t="str">
        <f>TEXT(data[[#This Row],[OrderDate]],"mmm")</f>
        <v>Oct</v>
      </c>
      <c r="J586" s="6">
        <v>0.82152777777777775</v>
      </c>
      <c r="K586" s="6" t="str">
        <f>TEXT(data[[#This Row],[OrderTime]],"h")</f>
        <v>19</v>
      </c>
      <c r="L586" s="1">
        <v>45576</v>
      </c>
      <c r="M586" s="6">
        <v>0.71250000000000002</v>
      </c>
      <c r="N586" t="s">
        <v>44</v>
      </c>
      <c r="O586" t="s">
        <v>981</v>
      </c>
      <c r="P586" t="s">
        <v>25</v>
      </c>
      <c r="Q586" t="s">
        <v>26</v>
      </c>
      <c r="R586" t="s">
        <v>37</v>
      </c>
      <c r="S586" t="s">
        <v>105</v>
      </c>
      <c r="T586" t="s">
        <v>29</v>
      </c>
      <c r="U586" t="s">
        <v>30</v>
      </c>
      <c r="V586" s="5">
        <f>data[[#This Row],[PriceUSD]]*data[[#This Row],[Quantity]]</f>
        <v>95.36</v>
      </c>
      <c r="W586" s="7">
        <f>data[[#This Row],[OrderDate]] + TIME(VALUE(LEFT(data[[#This Row],[OrderTime]],2)), VALUE(RIGHT(data[[#This Row],[OrderTime]],2)), 0)</f>
        <v>45574.054166666669</v>
      </c>
      <c r="X586" s="7">
        <f>_xlfn.MINIFS(data[OrderDateTime], data[CustomerName], data[[#This Row],[CustomerName]])</f>
        <v>45526.052083333336</v>
      </c>
      <c r="Y586" t="str">
        <f>IF(data[[#This Row],[OrderDateTime]]=data[[#This Row],[FirstOrderDateTime]], "New", "Returning")</f>
        <v>Returning</v>
      </c>
      <c r="Z586" s="7">
        <f>data[[#This Row],[DeliveryDate]] + data[[#This Row],[DeliveryTime]]</f>
        <v>45576.712500000001</v>
      </c>
      <c r="AA586" s="7">
        <f>data[[#This Row],[OrderDateTime]] + 1</f>
        <v>45575.054166666669</v>
      </c>
      <c r="AB586" s="7" t="str">
        <f>IF(data[[#This Row],[DeliveryDateTime]] &lt;= data[[#This Row],[SLADue]], "On Time", "Late")</f>
        <v>Late</v>
      </c>
    </row>
    <row r="587" spans="1:28" x14ac:dyDescent="0.2">
      <c r="A587" t="s">
        <v>1040</v>
      </c>
      <c r="B587" t="s">
        <v>19</v>
      </c>
      <c r="C587" t="s">
        <v>258</v>
      </c>
      <c r="D587" t="s">
        <v>259</v>
      </c>
      <c r="E587" s="5">
        <v>136.02000000000001</v>
      </c>
      <c r="F587" t="s">
        <v>182</v>
      </c>
      <c r="G587">
        <v>3</v>
      </c>
      <c r="H587" s="1">
        <v>45510</v>
      </c>
      <c r="I587" s="1" t="str">
        <f>TEXT(data[[#This Row],[OrderDate]],"mmm")</f>
        <v>Aug</v>
      </c>
      <c r="J587" s="6">
        <v>0.77847222222222223</v>
      </c>
      <c r="K587" s="6" t="str">
        <f>TEXT(data[[#This Row],[OrderTime]],"h")</f>
        <v>18</v>
      </c>
      <c r="L587" s="1">
        <v>45511</v>
      </c>
      <c r="M587" s="6">
        <v>0.53472222222222221</v>
      </c>
      <c r="N587" t="s">
        <v>23</v>
      </c>
      <c r="O587" t="s">
        <v>1041</v>
      </c>
      <c r="P587" t="s">
        <v>25</v>
      </c>
      <c r="Q587" t="s">
        <v>53</v>
      </c>
      <c r="R587" t="s">
        <v>261</v>
      </c>
      <c r="S587" t="s">
        <v>28</v>
      </c>
      <c r="T587" t="s">
        <v>38</v>
      </c>
      <c r="U587" t="s">
        <v>30</v>
      </c>
      <c r="V587" s="5">
        <f>data[[#This Row],[PriceUSD]]*data[[#This Row],[Quantity]]</f>
        <v>408.06000000000006</v>
      </c>
      <c r="W587" s="7">
        <f>data[[#This Row],[OrderDate]] + TIME(VALUE(LEFT(data[[#This Row],[OrderTime]],2)), VALUE(RIGHT(data[[#This Row],[OrderTime]],2)), 0)</f>
        <v>45510.015277777777</v>
      </c>
      <c r="X587" s="7">
        <f>_xlfn.MINIFS(data[OrderDateTime], data[CustomerName], data[[#This Row],[CustomerName]])</f>
        <v>45510.015277777777</v>
      </c>
      <c r="Y587" t="str">
        <f>IF(data[[#This Row],[OrderDateTime]]=data[[#This Row],[FirstOrderDateTime]], "New", "Returning")</f>
        <v>New</v>
      </c>
      <c r="Z587" s="7">
        <f>data[[#This Row],[DeliveryDate]] + data[[#This Row],[DeliveryTime]]</f>
        <v>45511.534722222219</v>
      </c>
      <c r="AA587" s="7">
        <f>data[[#This Row],[OrderDateTime]] + 1</f>
        <v>45511.015277777777</v>
      </c>
      <c r="AB587" s="7" t="str">
        <f>IF(data[[#This Row],[DeliveryDateTime]] &lt;= data[[#This Row],[SLADue]], "On Time", "Late")</f>
        <v>Late</v>
      </c>
    </row>
    <row r="588" spans="1:28" x14ac:dyDescent="0.2">
      <c r="A588" t="s">
        <v>1042</v>
      </c>
      <c r="B588" t="s">
        <v>19</v>
      </c>
      <c r="C588" t="s">
        <v>391</v>
      </c>
      <c r="D588" t="s">
        <v>392</v>
      </c>
      <c r="E588" s="5">
        <v>17.63</v>
      </c>
      <c r="F588" t="s">
        <v>43</v>
      </c>
      <c r="G588">
        <v>1</v>
      </c>
      <c r="H588" s="1">
        <v>45800</v>
      </c>
      <c r="I588" s="1" t="str">
        <f>TEXT(data[[#This Row],[OrderDate]],"mmm")</f>
        <v>May</v>
      </c>
      <c r="J588" s="6">
        <v>0.64444444444444449</v>
      </c>
      <c r="K588" s="6" t="str">
        <f>TEXT(data[[#This Row],[OrderTime]],"h")</f>
        <v>15</v>
      </c>
      <c r="L588" s="1">
        <v>45801</v>
      </c>
      <c r="M588" s="6">
        <v>0.81111111111111112</v>
      </c>
      <c r="N588" t="s">
        <v>64</v>
      </c>
      <c r="O588" t="s">
        <v>108</v>
      </c>
      <c r="P588" t="s">
        <v>25</v>
      </c>
      <c r="Q588" t="s">
        <v>53</v>
      </c>
      <c r="R588" t="s">
        <v>394</v>
      </c>
      <c r="S588" t="s">
        <v>28</v>
      </c>
      <c r="T588" t="s">
        <v>38</v>
      </c>
      <c r="U588" t="s">
        <v>30</v>
      </c>
      <c r="V588" s="5">
        <f>data[[#This Row],[PriceUSD]]*data[[#This Row],[Quantity]]</f>
        <v>17.63</v>
      </c>
      <c r="W588" s="7">
        <f>data[[#This Row],[OrderDate]] + TIME(VALUE(LEFT(data[[#This Row],[OrderTime]],2)), VALUE(RIGHT(data[[#This Row],[OrderTime]],2)), 0)</f>
        <v>45800.030555555553</v>
      </c>
      <c r="X588" s="7">
        <f>_xlfn.MINIFS(data[OrderDateTime], data[CustomerName], data[[#This Row],[CustomerName]])</f>
        <v>45517.022916666669</v>
      </c>
      <c r="Y588" t="str">
        <f>IF(data[[#This Row],[OrderDateTime]]=data[[#This Row],[FirstOrderDateTime]], "New", "Returning")</f>
        <v>Returning</v>
      </c>
      <c r="Z588" s="7">
        <f>data[[#This Row],[DeliveryDate]] + data[[#This Row],[DeliveryTime]]</f>
        <v>45801.811111111114</v>
      </c>
      <c r="AA588" s="7">
        <f>data[[#This Row],[OrderDateTime]] + 1</f>
        <v>45801.030555555553</v>
      </c>
      <c r="AB588" s="7" t="str">
        <f>IF(data[[#This Row],[DeliveryDateTime]] &lt;= data[[#This Row],[SLADue]], "On Time", "Late")</f>
        <v>Late</v>
      </c>
    </row>
    <row r="589" spans="1:28" x14ac:dyDescent="0.2">
      <c r="A589" t="s">
        <v>1043</v>
      </c>
      <c r="B589" t="s">
        <v>19</v>
      </c>
      <c r="C589" t="s">
        <v>258</v>
      </c>
      <c r="D589" t="s">
        <v>259</v>
      </c>
      <c r="E589" s="5">
        <v>105.57</v>
      </c>
      <c r="F589" t="s">
        <v>51</v>
      </c>
      <c r="G589">
        <v>3</v>
      </c>
      <c r="H589" s="1">
        <v>45704</v>
      </c>
      <c r="I589" s="1" t="str">
        <f>TEXT(data[[#This Row],[OrderDate]],"mmm")</f>
        <v>Feb</v>
      </c>
      <c r="J589" s="6">
        <v>0.85138888888888886</v>
      </c>
      <c r="K589" s="6" t="str">
        <f>TEXT(data[[#This Row],[OrderTime]],"h")</f>
        <v>20</v>
      </c>
      <c r="L589" s="1">
        <v>45705</v>
      </c>
      <c r="M589" s="6">
        <v>0.67638888888888893</v>
      </c>
      <c r="N589" t="s">
        <v>44</v>
      </c>
      <c r="O589" t="s">
        <v>229</v>
      </c>
      <c r="P589" t="s">
        <v>25</v>
      </c>
      <c r="Q589" t="s">
        <v>26</v>
      </c>
      <c r="R589" t="s">
        <v>261</v>
      </c>
      <c r="S589" t="s">
        <v>28</v>
      </c>
      <c r="T589" t="s">
        <v>38</v>
      </c>
      <c r="U589" t="s">
        <v>30</v>
      </c>
      <c r="V589" s="5">
        <f>data[[#This Row],[PriceUSD]]*data[[#This Row],[Quantity]]</f>
        <v>316.70999999999998</v>
      </c>
      <c r="W589" s="7">
        <f>data[[#This Row],[OrderDate]] + TIME(VALUE(LEFT(data[[#This Row],[OrderTime]],2)), VALUE(RIGHT(data[[#This Row],[OrderTime]],2)), 0)</f>
        <v>45704.061805555553</v>
      </c>
      <c r="X589" s="7">
        <f>_xlfn.MINIFS(data[OrderDateTime], data[CustomerName], data[[#This Row],[CustomerName]])</f>
        <v>45594.015277777777</v>
      </c>
      <c r="Y589" t="str">
        <f>IF(data[[#This Row],[OrderDateTime]]=data[[#This Row],[FirstOrderDateTime]], "New", "Returning")</f>
        <v>Returning</v>
      </c>
      <c r="Z589" s="7">
        <f>data[[#This Row],[DeliveryDate]] + data[[#This Row],[DeliveryTime]]</f>
        <v>45705.676388888889</v>
      </c>
      <c r="AA589" s="7">
        <f>data[[#This Row],[OrderDateTime]] + 1</f>
        <v>45705.061805555553</v>
      </c>
      <c r="AB589" s="7" t="str">
        <f>IF(data[[#This Row],[DeliveryDateTime]] &lt;= data[[#This Row],[SLADue]], "On Time", "Late")</f>
        <v>Late</v>
      </c>
    </row>
    <row r="590" spans="1:28" x14ac:dyDescent="0.2">
      <c r="A590" t="s">
        <v>1044</v>
      </c>
      <c r="B590" t="s">
        <v>19</v>
      </c>
      <c r="C590" t="s">
        <v>69</v>
      </c>
      <c r="D590" t="s">
        <v>70</v>
      </c>
      <c r="E590" s="5">
        <v>53.92</v>
      </c>
      <c r="F590" t="s">
        <v>56</v>
      </c>
      <c r="G590">
        <v>1</v>
      </c>
      <c r="H590" s="1">
        <v>45876</v>
      </c>
      <c r="I590" s="1" t="str">
        <f>TEXT(data[[#This Row],[OrderDate]],"mmm")</f>
        <v>Aug</v>
      </c>
      <c r="J590" s="6">
        <v>0.46111111111111114</v>
      </c>
      <c r="K590" s="6" t="str">
        <f>TEXT(data[[#This Row],[OrderTime]],"h")</f>
        <v>11</v>
      </c>
      <c r="L590" s="1">
        <v>45877</v>
      </c>
      <c r="M590" s="6">
        <v>0.58611111111111114</v>
      </c>
      <c r="N590" t="s">
        <v>23</v>
      </c>
      <c r="O590" t="s">
        <v>550</v>
      </c>
      <c r="P590" t="s">
        <v>25</v>
      </c>
      <c r="Q590" t="s">
        <v>53</v>
      </c>
      <c r="R590" t="s">
        <v>37</v>
      </c>
      <c r="S590" t="s">
        <v>28</v>
      </c>
      <c r="T590" t="s">
        <v>106</v>
      </c>
      <c r="U590" t="s">
        <v>39</v>
      </c>
      <c r="V590" s="5">
        <f>data[[#This Row],[PriceUSD]]*data[[#This Row],[Quantity]]</f>
        <v>53.92</v>
      </c>
      <c r="W590" s="7">
        <f>data[[#This Row],[OrderDate]] + TIME(VALUE(LEFT(data[[#This Row],[OrderTime]],2)), VALUE(RIGHT(data[[#This Row],[OrderTime]],2)), 0)</f>
        <v>45876.007638888892</v>
      </c>
      <c r="X590" s="7">
        <f>_xlfn.MINIFS(data[OrderDateTime], data[CustomerName], data[[#This Row],[CustomerName]])</f>
        <v>45528.054166666669</v>
      </c>
      <c r="Y590" t="str">
        <f>IF(data[[#This Row],[OrderDateTime]]=data[[#This Row],[FirstOrderDateTime]], "New", "Returning")</f>
        <v>Returning</v>
      </c>
      <c r="Z590" s="7">
        <f>data[[#This Row],[DeliveryDate]] + data[[#This Row],[DeliveryTime]]</f>
        <v>45877.586111111108</v>
      </c>
      <c r="AA590" s="7">
        <f>data[[#This Row],[OrderDateTime]] + 1</f>
        <v>45877.007638888892</v>
      </c>
      <c r="AB590" s="7" t="str">
        <f>IF(data[[#This Row],[DeliveryDateTime]] &lt;= data[[#This Row],[SLADue]], "On Time", "Late")</f>
        <v>Late</v>
      </c>
    </row>
    <row r="591" spans="1:28" x14ac:dyDescent="0.2">
      <c r="A591" t="s">
        <v>1045</v>
      </c>
      <c r="B591" t="s">
        <v>19</v>
      </c>
      <c r="C591" t="s">
        <v>110</v>
      </c>
      <c r="D591" t="s">
        <v>111</v>
      </c>
      <c r="E591" s="5">
        <v>11.74</v>
      </c>
      <c r="F591" t="s">
        <v>87</v>
      </c>
      <c r="G591">
        <v>2</v>
      </c>
      <c r="H591" s="1">
        <v>45616</v>
      </c>
      <c r="I591" s="1" t="str">
        <f>TEXT(data[[#This Row],[OrderDate]],"mmm")</f>
        <v>Nov</v>
      </c>
      <c r="J591" s="6">
        <v>0.50416666666666665</v>
      </c>
      <c r="K591" s="6" t="str">
        <f>TEXT(data[[#This Row],[OrderTime]],"h")</f>
        <v>12</v>
      </c>
      <c r="L591" s="1">
        <v>45617</v>
      </c>
      <c r="M591" s="6">
        <v>0.50416666666666665</v>
      </c>
      <c r="N591" t="s">
        <v>170</v>
      </c>
      <c r="O591" t="s">
        <v>166</v>
      </c>
      <c r="P591" t="s">
        <v>36</v>
      </c>
      <c r="Q591" t="s">
        <v>26</v>
      </c>
      <c r="R591" t="s">
        <v>114</v>
      </c>
      <c r="S591" t="s">
        <v>28</v>
      </c>
      <c r="T591" t="s">
        <v>29</v>
      </c>
      <c r="U591" t="s">
        <v>39</v>
      </c>
      <c r="V591" s="5">
        <f>data[[#This Row],[PriceUSD]]*data[[#This Row],[Quantity]]</f>
        <v>23.48</v>
      </c>
      <c r="W591" s="7">
        <f>data[[#This Row],[OrderDate]] + TIME(VALUE(LEFT(data[[#This Row],[OrderTime]],2)), VALUE(RIGHT(data[[#This Row],[OrderTime]],2)), 0)</f>
        <v>45616.046527777777</v>
      </c>
      <c r="X591" s="7">
        <f>_xlfn.MINIFS(data[OrderDateTime], data[CustomerName], data[[#This Row],[CustomerName]])</f>
        <v>45531.038888888892</v>
      </c>
      <c r="Y591" t="str">
        <f>IF(data[[#This Row],[OrderDateTime]]=data[[#This Row],[FirstOrderDateTime]], "New", "Returning")</f>
        <v>Returning</v>
      </c>
      <c r="Z591" s="7">
        <f>data[[#This Row],[DeliveryDate]] + data[[#This Row],[DeliveryTime]]</f>
        <v>45617.504166666666</v>
      </c>
      <c r="AA591" s="7">
        <f>data[[#This Row],[OrderDateTime]] + 1</f>
        <v>45617.046527777777</v>
      </c>
      <c r="AB591" s="7" t="str">
        <f>IF(data[[#This Row],[DeliveryDateTime]] &lt;= data[[#This Row],[SLADue]], "On Time", "Late")</f>
        <v>Late</v>
      </c>
    </row>
    <row r="592" spans="1:28" x14ac:dyDescent="0.2">
      <c r="A592" t="s">
        <v>1046</v>
      </c>
      <c r="B592" t="s">
        <v>19</v>
      </c>
      <c r="C592" t="s">
        <v>41</v>
      </c>
      <c r="D592" t="s">
        <v>42</v>
      </c>
      <c r="E592" s="5">
        <v>27.45</v>
      </c>
      <c r="F592" t="s">
        <v>51</v>
      </c>
      <c r="G592">
        <v>2</v>
      </c>
      <c r="H592" s="1">
        <v>45810</v>
      </c>
      <c r="I592" s="1" t="str">
        <f>TEXT(data[[#This Row],[OrderDate]],"mmm")</f>
        <v>Jun</v>
      </c>
      <c r="J592" s="6">
        <v>0.86944444444444446</v>
      </c>
      <c r="K592" s="6" t="str">
        <f>TEXT(data[[#This Row],[OrderTime]],"h")</f>
        <v>20</v>
      </c>
      <c r="L592" s="1">
        <v>45811</v>
      </c>
      <c r="M592" s="6">
        <v>0.59097222222222223</v>
      </c>
      <c r="N592" t="s">
        <v>178</v>
      </c>
      <c r="O592" t="s">
        <v>1047</v>
      </c>
      <c r="P592" t="s">
        <v>180</v>
      </c>
      <c r="Q592" t="s">
        <v>26</v>
      </c>
      <c r="R592" t="s">
        <v>46</v>
      </c>
      <c r="S592" t="s">
        <v>28</v>
      </c>
      <c r="T592" t="s">
        <v>143</v>
      </c>
      <c r="U592" t="s">
        <v>39</v>
      </c>
      <c r="V592" s="5">
        <f>data[[#This Row],[PriceUSD]]*data[[#This Row],[Quantity]]</f>
        <v>54.9</v>
      </c>
      <c r="W592" s="7">
        <f>data[[#This Row],[OrderDate]] + TIME(VALUE(LEFT(data[[#This Row],[OrderTime]],2)), VALUE(RIGHT(data[[#This Row],[OrderTime]],2)), 0)</f>
        <v>45810.030555555553</v>
      </c>
      <c r="X592" s="7">
        <f>_xlfn.MINIFS(data[OrderDateTime], data[CustomerName], data[[#This Row],[CustomerName]])</f>
        <v>45507.015277777777</v>
      </c>
      <c r="Y592" t="str">
        <f>IF(data[[#This Row],[OrderDateTime]]=data[[#This Row],[FirstOrderDateTime]], "New", "Returning")</f>
        <v>Returning</v>
      </c>
      <c r="Z592" s="7">
        <f>data[[#This Row],[DeliveryDate]] + data[[#This Row],[DeliveryTime]]</f>
        <v>45811.59097222222</v>
      </c>
      <c r="AA592" s="7">
        <f>data[[#This Row],[OrderDateTime]] + 1</f>
        <v>45811.030555555553</v>
      </c>
      <c r="AB592" s="7" t="str">
        <f>IF(data[[#This Row],[DeliveryDateTime]] &lt;= data[[#This Row],[SLADue]], "On Time", "Late")</f>
        <v>Late</v>
      </c>
    </row>
    <row r="593" spans="1:28" x14ac:dyDescent="0.2">
      <c r="A593" t="s">
        <v>1048</v>
      </c>
      <c r="B593" t="s">
        <v>19</v>
      </c>
      <c r="C593" t="s">
        <v>258</v>
      </c>
      <c r="D593" t="s">
        <v>259</v>
      </c>
      <c r="E593" s="5">
        <v>119.48</v>
      </c>
      <c r="F593" t="s">
        <v>182</v>
      </c>
      <c r="G593">
        <v>1</v>
      </c>
      <c r="H593" s="1">
        <v>45752</v>
      </c>
      <c r="I593" s="1" t="str">
        <f>TEXT(data[[#This Row],[OrderDate]],"mmm")</f>
        <v>Apr</v>
      </c>
      <c r="J593" s="6">
        <v>0.49375000000000002</v>
      </c>
      <c r="K593" s="6" t="str">
        <f>TEXT(data[[#This Row],[OrderTime]],"h")</f>
        <v>11</v>
      </c>
      <c r="L593" s="1">
        <v>45752</v>
      </c>
      <c r="M593" s="6">
        <v>0.78541666666666665</v>
      </c>
      <c r="N593" t="s">
        <v>175</v>
      </c>
      <c r="O593" t="s">
        <v>728</v>
      </c>
      <c r="P593" t="s">
        <v>25</v>
      </c>
      <c r="Q593" t="s">
        <v>53</v>
      </c>
      <c r="R593" t="s">
        <v>261</v>
      </c>
      <c r="S593" t="s">
        <v>47</v>
      </c>
      <c r="T593" t="s">
        <v>29</v>
      </c>
      <c r="U593" t="s">
        <v>39</v>
      </c>
      <c r="V593" s="5">
        <f>data[[#This Row],[PriceUSD]]*data[[#This Row],[Quantity]]</f>
        <v>119.48</v>
      </c>
      <c r="W593" s="7">
        <f>data[[#This Row],[OrderDate]] + TIME(VALUE(LEFT(data[[#This Row],[OrderTime]],2)), VALUE(RIGHT(data[[#This Row],[OrderTime]],2)), 0)</f>
        <v>45752.052083333336</v>
      </c>
      <c r="X593" s="7">
        <f>_xlfn.MINIFS(data[OrderDateTime], data[CustomerName], data[[#This Row],[CustomerName]])</f>
        <v>45512.046527777777</v>
      </c>
      <c r="Y593" t="str">
        <f>IF(data[[#This Row],[OrderDateTime]]=data[[#This Row],[FirstOrderDateTime]], "New", "Returning")</f>
        <v>Returning</v>
      </c>
      <c r="Z593" s="7">
        <f>data[[#This Row],[DeliveryDate]] + data[[#This Row],[DeliveryTime]]</f>
        <v>45752.785416666666</v>
      </c>
      <c r="AA593" s="7">
        <f>data[[#This Row],[OrderDateTime]] + 1</f>
        <v>45753.052083333336</v>
      </c>
      <c r="AB593" s="7" t="str">
        <f>IF(data[[#This Row],[DeliveryDateTime]] &lt;= data[[#This Row],[SLADue]], "On Time", "Late")</f>
        <v>On Time</v>
      </c>
    </row>
    <row r="594" spans="1:28" x14ac:dyDescent="0.2">
      <c r="A594" t="s">
        <v>1049</v>
      </c>
      <c r="B594" t="s">
        <v>19</v>
      </c>
      <c r="C594" t="s">
        <v>49</v>
      </c>
      <c r="D594" t="s">
        <v>50</v>
      </c>
      <c r="E594" s="5">
        <v>29.45</v>
      </c>
      <c r="F594" t="s">
        <v>51</v>
      </c>
      <c r="G594">
        <v>3</v>
      </c>
      <c r="H594" s="1">
        <v>45820</v>
      </c>
      <c r="I594" s="1" t="str">
        <f>TEXT(data[[#This Row],[OrderDate]],"mmm")</f>
        <v>Jun</v>
      </c>
      <c r="J594" s="6">
        <v>0.78055555555555556</v>
      </c>
      <c r="K594" s="6" t="str">
        <f>TEXT(data[[#This Row],[OrderTime]],"h")</f>
        <v>18</v>
      </c>
      <c r="L594" s="1">
        <v>45821</v>
      </c>
      <c r="M594" s="6">
        <v>0.90555555555555556</v>
      </c>
      <c r="N594" t="s">
        <v>120</v>
      </c>
      <c r="O594" t="s">
        <v>1050</v>
      </c>
      <c r="P594" t="s">
        <v>25</v>
      </c>
      <c r="Q594" t="s">
        <v>26</v>
      </c>
      <c r="R594" t="s">
        <v>54</v>
      </c>
      <c r="S594" t="s">
        <v>28</v>
      </c>
      <c r="T594" t="s">
        <v>59</v>
      </c>
      <c r="U594" t="s">
        <v>39</v>
      </c>
      <c r="V594" s="5">
        <f>data[[#This Row],[PriceUSD]]*data[[#This Row],[Quantity]]</f>
        <v>88.35</v>
      </c>
      <c r="W594" s="7">
        <f>data[[#This Row],[OrderDate]] + TIME(VALUE(LEFT(data[[#This Row],[OrderTime]],2)), VALUE(RIGHT(data[[#This Row],[OrderTime]],2)), 0)</f>
        <v>45820.038888888892</v>
      </c>
      <c r="X594" s="7">
        <f>_xlfn.MINIFS(data[OrderDateTime], data[CustomerName], data[[#This Row],[CustomerName]])</f>
        <v>45507.046527777777</v>
      </c>
      <c r="Y594" t="str">
        <f>IF(data[[#This Row],[OrderDateTime]]=data[[#This Row],[FirstOrderDateTime]], "New", "Returning")</f>
        <v>Returning</v>
      </c>
      <c r="Z594" s="7">
        <f>data[[#This Row],[DeliveryDate]] + data[[#This Row],[DeliveryTime]]</f>
        <v>45821.905555555553</v>
      </c>
      <c r="AA594" s="7">
        <f>data[[#This Row],[OrderDateTime]] + 1</f>
        <v>45821.038888888892</v>
      </c>
      <c r="AB594" s="7" t="str">
        <f>IF(data[[#This Row],[DeliveryDateTime]] &lt;= data[[#This Row],[SLADue]], "On Time", "Late")</f>
        <v>Late</v>
      </c>
    </row>
    <row r="595" spans="1:28" x14ac:dyDescent="0.2">
      <c r="A595" t="s">
        <v>1051</v>
      </c>
      <c r="B595" t="s">
        <v>19</v>
      </c>
      <c r="C595" t="s">
        <v>41</v>
      </c>
      <c r="D595" t="s">
        <v>42</v>
      </c>
      <c r="E595" s="5">
        <v>36.950000000000003</v>
      </c>
      <c r="F595" t="s">
        <v>43</v>
      </c>
      <c r="G595">
        <v>2</v>
      </c>
      <c r="H595" s="1">
        <v>45559</v>
      </c>
      <c r="I595" s="1" t="str">
        <f>TEXT(data[[#This Row],[OrderDate]],"mmm")</f>
        <v>Sep</v>
      </c>
      <c r="J595" s="6">
        <v>0.46458333333333335</v>
      </c>
      <c r="K595" s="6" t="str">
        <f>TEXT(data[[#This Row],[OrderTime]],"h")</f>
        <v>11</v>
      </c>
      <c r="L595" s="1">
        <v>45560</v>
      </c>
      <c r="M595" s="6">
        <v>0.46458333333333335</v>
      </c>
      <c r="N595" t="s">
        <v>388</v>
      </c>
      <c r="O595" t="s">
        <v>249</v>
      </c>
      <c r="P595" t="s">
        <v>245</v>
      </c>
      <c r="Q595" t="s">
        <v>53</v>
      </c>
      <c r="R595" t="s">
        <v>46</v>
      </c>
      <c r="S595" t="s">
        <v>28</v>
      </c>
      <c r="T595" t="s">
        <v>106</v>
      </c>
      <c r="U595" t="s">
        <v>30</v>
      </c>
      <c r="V595" s="5">
        <f>data[[#This Row],[PriceUSD]]*data[[#This Row],[Quantity]]</f>
        <v>73.900000000000006</v>
      </c>
      <c r="W595" s="7">
        <f>data[[#This Row],[OrderDate]] + TIME(VALUE(LEFT(data[[#This Row],[OrderTime]],2)), VALUE(RIGHT(data[[#This Row],[OrderTime]],2)), 0)</f>
        <v>45559.022916666669</v>
      </c>
      <c r="X595" s="7">
        <f>_xlfn.MINIFS(data[OrderDateTime], data[CustomerName], data[[#This Row],[CustomerName]])</f>
        <v>45555.052083333336</v>
      </c>
      <c r="Y595" t="str">
        <f>IF(data[[#This Row],[OrderDateTime]]=data[[#This Row],[FirstOrderDateTime]], "New", "Returning")</f>
        <v>Returning</v>
      </c>
      <c r="Z595" s="7">
        <f>data[[#This Row],[DeliveryDate]] + data[[#This Row],[DeliveryTime]]</f>
        <v>45560.464583333334</v>
      </c>
      <c r="AA595" s="7">
        <f>data[[#This Row],[OrderDateTime]] + 1</f>
        <v>45560.022916666669</v>
      </c>
      <c r="AB595" s="7" t="str">
        <f>IF(data[[#This Row],[DeliveryDateTime]] &lt;= data[[#This Row],[SLADue]], "On Time", "Late")</f>
        <v>Late</v>
      </c>
    </row>
    <row r="596" spans="1:28" x14ac:dyDescent="0.2">
      <c r="A596" t="s">
        <v>1052</v>
      </c>
      <c r="B596" t="s">
        <v>19</v>
      </c>
      <c r="C596" t="s">
        <v>49</v>
      </c>
      <c r="D596" t="s">
        <v>50</v>
      </c>
      <c r="E596" s="5">
        <v>34.44</v>
      </c>
      <c r="F596" t="s">
        <v>138</v>
      </c>
      <c r="G596">
        <v>1</v>
      </c>
      <c r="H596" s="1">
        <v>45526</v>
      </c>
      <c r="I596" s="1" t="str">
        <f>TEXT(data[[#This Row],[OrderDate]],"mmm")</f>
        <v>Aug</v>
      </c>
      <c r="J596" s="6">
        <v>0.73750000000000004</v>
      </c>
      <c r="K596" s="6" t="str">
        <f>TEXT(data[[#This Row],[OrderTime]],"h")</f>
        <v>17</v>
      </c>
      <c r="L596" s="1">
        <v>45527</v>
      </c>
      <c r="M596" s="6">
        <v>0.8208333333333333</v>
      </c>
      <c r="N596" t="s">
        <v>103</v>
      </c>
      <c r="O596" t="s">
        <v>981</v>
      </c>
      <c r="P596" t="s">
        <v>77</v>
      </c>
      <c r="Q596" t="s">
        <v>53</v>
      </c>
      <c r="R596" t="s">
        <v>54</v>
      </c>
      <c r="S596" t="s">
        <v>28</v>
      </c>
      <c r="T596" t="s">
        <v>29</v>
      </c>
      <c r="U596" t="s">
        <v>39</v>
      </c>
      <c r="V596" s="5">
        <f>data[[#This Row],[PriceUSD]]*data[[#This Row],[Quantity]]</f>
        <v>34.44</v>
      </c>
      <c r="W596" s="7">
        <f>data[[#This Row],[OrderDate]] + TIME(VALUE(LEFT(data[[#This Row],[OrderTime]],2)), VALUE(RIGHT(data[[#This Row],[OrderTime]],2)), 0)</f>
        <v>45526.052083333336</v>
      </c>
      <c r="X596" s="7">
        <f>_xlfn.MINIFS(data[OrderDateTime], data[CustomerName], data[[#This Row],[CustomerName]])</f>
        <v>45526.052083333336</v>
      </c>
      <c r="Y596" t="str">
        <f>IF(data[[#This Row],[OrderDateTime]]=data[[#This Row],[FirstOrderDateTime]], "New", "Returning")</f>
        <v>New</v>
      </c>
      <c r="Z596" s="7">
        <f>data[[#This Row],[DeliveryDate]] + data[[#This Row],[DeliveryTime]]</f>
        <v>45527.820833333331</v>
      </c>
      <c r="AA596" s="7">
        <f>data[[#This Row],[OrderDateTime]] + 1</f>
        <v>45527.052083333336</v>
      </c>
      <c r="AB596" s="7" t="str">
        <f>IF(data[[#This Row],[DeliveryDateTime]] &lt;= data[[#This Row],[SLADue]], "On Time", "Late")</f>
        <v>Late</v>
      </c>
    </row>
    <row r="597" spans="1:28" x14ac:dyDescent="0.2">
      <c r="A597" t="s">
        <v>1053</v>
      </c>
      <c r="B597" t="s">
        <v>19</v>
      </c>
      <c r="C597" t="s">
        <v>101</v>
      </c>
      <c r="D597" t="s">
        <v>102</v>
      </c>
      <c r="E597" s="5">
        <v>30.52</v>
      </c>
      <c r="F597" t="s">
        <v>81</v>
      </c>
      <c r="G597">
        <v>1</v>
      </c>
      <c r="H597" s="1">
        <v>45687</v>
      </c>
      <c r="I597" s="1" t="str">
        <f>TEXT(data[[#This Row],[OrderDate]],"mmm")</f>
        <v>Jan</v>
      </c>
      <c r="J597" s="6">
        <v>0.78263888888888888</v>
      </c>
      <c r="K597" s="6" t="str">
        <f>TEXT(data[[#This Row],[OrderTime]],"h")</f>
        <v>18</v>
      </c>
      <c r="L597" s="1">
        <v>45689</v>
      </c>
      <c r="M597" s="6">
        <v>0.47083333333333333</v>
      </c>
      <c r="N597" t="s">
        <v>123</v>
      </c>
      <c r="O597" t="s">
        <v>121</v>
      </c>
      <c r="P597" t="s">
        <v>36</v>
      </c>
      <c r="Q597" t="s">
        <v>53</v>
      </c>
      <c r="R597" t="s">
        <v>83</v>
      </c>
      <c r="S597" t="s">
        <v>105</v>
      </c>
      <c r="T597" t="s">
        <v>29</v>
      </c>
      <c r="U597" t="s">
        <v>30</v>
      </c>
      <c r="V597" s="5">
        <f>data[[#This Row],[PriceUSD]]*data[[#This Row],[Quantity]]</f>
        <v>30.52</v>
      </c>
      <c r="W597" s="7">
        <f>data[[#This Row],[OrderDate]] + TIME(VALUE(LEFT(data[[#This Row],[OrderTime]],2)), VALUE(RIGHT(data[[#This Row],[OrderTime]],2)), 0)</f>
        <v>45687.061805555553</v>
      </c>
      <c r="X597" s="7">
        <f>_xlfn.MINIFS(data[OrderDateTime], data[CustomerName], data[[#This Row],[CustomerName]])</f>
        <v>45517.030555555553</v>
      </c>
      <c r="Y597" t="str">
        <f>IF(data[[#This Row],[OrderDateTime]]=data[[#This Row],[FirstOrderDateTime]], "New", "Returning")</f>
        <v>Returning</v>
      </c>
      <c r="Z597" s="7">
        <f>data[[#This Row],[DeliveryDate]] + data[[#This Row],[DeliveryTime]]</f>
        <v>45689.470833333333</v>
      </c>
      <c r="AA597" s="7">
        <f>data[[#This Row],[OrderDateTime]] + 1</f>
        <v>45688.061805555553</v>
      </c>
      <c r="AB597" s="7" t="str">
        <f>IF(data[[#This Row],[DeliveryDateTime]] &lt;= data[[#This Row],[SLADue]], "On Time", "Late")</f>
        <v>Late</v>
      </c>
    </row>
    <row r="598" spans="1:28" x14ac:dyDescent="0.2">
      <c r="A598" t="s">
        <v>1054</v>
      </c>
      <c r="B598" t="s">
        <v>19</v>
      </c>
      <c r="C598" t="s">
        <v>101</v>
      </c>
      <c r="D598" t="s">
        <v>102</v>
      </c>
      <c r="E598" s="5">
        <v>28.77</v>
      </c>
      <c r="F598" t="s">
        <v>63</v>
      </c>
      <c r="G598">
        <v>1</v>
      </c>
      <c r="H598" s="1">
        <v>45828</v>
      </c>
      <c r="I598" s="1" t="str">
        <f>TEXT(data[[#This Row],[OrderDate]],"mmm")</f>
        <v>Jun</v>
      </c>
      <c r="J598" s="6">
        <v>0.5805555555555556</v>
      </c>
      <c r="K598" s="6" t="str">
        <f>TEXT(data[[#This Row],[OrderTime]],"h")</f>
        <v>13</v>
      </c>
      <c r="L598" s="1">
        <v>45828</v>
      </c>
      <c r="M598" s="6">
        <v>0.74722222222222223</v>
      </c>
      <c r="N598" t="s">
        <v>388</v>
      </c>
      <c r="O598" t="s">
        <v>515</v>
      </c>
      <c r="P598" t="s">
        <v>234</v>
      </c>
      <c r="Q598" t="s">
        <v>53</v>
      </c>
      <c r="R598" t="s">
        <v>83</v>
      </c>
      <c r="S598" t="s">
        <v>47</v>
      </c>
      <c r="T598" t="s">
        <v>29</v>
      </c>
      <c r="U598" t="s">
        <v>30</v>
      </c>
      <c r="V598" s="5">
        <f>data[[#This Row],[PriceUSD]]*data[[#This Row],[Quantity]]</f>
        <v>28.77</v>
      </c>
      <c r="W598" s="7">
        <f>data[[#This Row],[OrderDate]] + TIME(VALUE(LEFT(data[[#This Row],[OrderTime]],2)), VALUE(RIGHT(data[[#This Row],[OrderTime]],2)), 0)</f>
        <v>45828.038888888892</v>
      </c>
      <c r="X598" s="7">
        <f>_xlfn.MINIFS(data[OrderDateTime], data[CustomerName], data[[#This Row],[CustomerName]])</f>
        <v>45598.038888888892</v>
      </c>
      <c r="Y598" t="str">
        <f>IF(data[[#This Row],[OrderDateTime]]=data[[#This Row],[FirstOrderDateTime]], "New", "Returning")</f>
        <v>Returning</v>
      </c>
      <c r="Z598" s="7">
        <f>data[[#This Row],[DeliveryDate]] + data[[#This Row],[DeliveryTime]]</f>
        <v>45828.74722222222</v>
      </c>
      <c r="AA598" s="7">
        <f>data[[#This Row],[OrderDateTime]] + 1</f>
        <v>45829.038888888892</v>
      </c>
      <c r="AB598" s="7" t="str">
        <f>IF(data[[#This Row],[DeliveryDateTime]] &lt;= data[[#This Row],[SLADue]], "On Time", "Late")</f>
        <v>On Time</v>
      </c>
    </row>
    <row r="599" spans="1:28" x14ac:dyDescent="0.2">
      <c r="A599" t="s">
        <v>1055</v>
      </c>
      <c r="B599" t="s">
        <v>19</v>
      </c>
      <c r="C599" t="s">
        <v>117</v>
      </c>
      <c r="D599" t="s">
        <v>118</v>
      </c>
      <c r="E599" s="5">
        <v>68.36</v>
      </c>
      <c r="F599" t="s">
        <v>182</v>
      </c>
      <c r="G599">
        <v>2</v>
      </c>
      <c r="H599" s="1">
        <v>45657</v>
      </c>
      <c r="I599" s="1" t="str">
        <f>TEXT(data[[#This Row],[OrderDate]],"mmm")</f>
        <v>Dec</v>
      </c>
      <c r="J599" s="6">
        <v>0.40763888888888888</v>
      </c>
      <c r="K599" s="6" t="str">
        <f>TEXT(data[[#This Row],[OrderTime]],"h")</f>
        <v>9</v>
      </c>
      <c r="L599" s="1">
        <v>45658</v>
      </c>
      <c r="M599" s="6">
        <v>0.53263888888888888</v>
      </c>
      <c r="N599" t="s">
        <v>326</v>
      </c>
      <c r="O599" t="s">
        <v>814</v>
      </c>
      <c r="P599" t="s">
        <v>202</v>
      </c>
      <c r="Q599" t="s">
        <v>26</v>
      </c>
      <c r="R599" t="s">
        <v>66</v>
      </c>
      <c r="S599" t="s">
        <v>28</v>
      </c>
      <c r="T599" t="s">
        <v>38</v>
      </c>
      <c r="U599" t="s">
        <v>30</v>
      </c>
      <c r="V599" s="5">
        <f>data[[#This Row],[PriceUSD]]*data[[#This Row],[Quantity]]</f>
        <v>136.72</v>
      </c>
      <c r="W599" s="7">
        <f>data[[#This Row],[OrderDate]] + TIME(VALUE(LEFT(data[[#This Row],[OrderTime]],2)), VALUE(RIGHT(data[[#This Row],[OrderTime]],2)), 0)</f>
        <v>45657.061805555553</v>
      </c>
      <c r="X599" s="7">
        <f>_xlfn.MINIFS(data[OrderDateTime], data[CustomerName], data[[#This Row],[CustomerName]])</f>
        <v>45508.030555555553</v>
      </c>
      <c r="Y599" t="str">
        <f>IF(data[[#This Row],[OrderDateTime]]=data[[#This Row],[FirstOrderDateTime]], "New", "Returning")</f>
        <v>Returning</v>
      </c>
      <c r="Z599" s="7">
        <f>data[[#This Row],[DeliveryDate]] + data[[#This Row],[DeliveryTime]]</f>
        <v>45658.532638888886</v>
      </c>
      <c r="AA599" s="7">
        <f>data[[#This Row],[OrderDateTime]] + 1</f>
        <v>45658.061805555553</v>
      </c>
      <c r="AB599" s="7" t="str">
        <f>IF(data[[#This Row],[DeliveryDateTime]] &lt;= data[[#This Row],[SLADue]], "On Time", "Late")</f>
        <v>Late</v>
      </c>
    </row>
    <row r="600" spans="1:28" x14ac:dyDescent="0.2">
      <c r="A600" t="s">
        <v>1056</v>
      </c>
      <c r="B600" t="s">
        <v>19</v>
      </c>
      <c r="C600" t="s">
        <v>190</v>
      </c>
      <c r="D600" t="s">
        <v>191</v>
      </c>
      <c r="E600" s="5">
        <v>30.15</v>
      </c>
      <c r="F600" t="s">
        <v>71</v>
      </c>
      <c r="G600">
        <v>1</v>
      </c>
      <c r="H600" s="1">
        <v>45739</v>
      </c>
      <c r="I600" s="1" t="str">
        <f>TEXT(data[[#This Row],[OrderDate]],"mmm")</f>
        <v>Mar</v>
      </c>
      <c r="J600" s="6">
        <v>0.76458333333333328</v>
      </c>
      <c r="K600" s="6" t="str">
        <f>TEXT(data[[#This Row],[OrderTime]],"h")</f>
        <v>18</v>
      </c>
      <c r="L600" s="1">
        <v>45740</v>
      </c>
      <c r="M600" s="6">
        <v>0.53333333333333333</v>
      </c>
      <c r="N600" t="s">
        <v>23</v>
      </c>
      <c r="O600" t="s">
        <v>1057</v>
      </c>
      <c r="P600" t="s">
        <v>25</v>
      </c>
      <c r="Q600" t="s">
        <v>26</v>
      </c>
      <c r="R600" t="s">
        <v>192</v>
      </c>
      <c r="S600" t="s">
        <v>28</v>
      </c>
      <c r="T600" t="s">
        <v>38</v>
      </c>
      <c r="U600" t="s">
        <v>30</v>
      </c>
      <c r="V600" s="5">
        <f>data[[#This Row],[PriceUSD]]*data[[#This Row],[Quantity]]</f>
        <v>30.15</v>
      </c>
      <c r="W600" s="7">
        <f>data[[#This Row],[OrderDate]] + TIME(VALUE(LEFT(data[[#This Row],[OrderTime]],2)), VALUE(RIGHT(data[[#This Row],[OrderTime]],2)), 0)</f>
        <v>45739.022916666669</v>
      </c>
      <c r="X600" s="7">
        <f>_xlfn.MINIFS(data[OrderDateTime], data[CustomerName], data[[#This Row],[CustomerName]])</f>
        <v>45557.017361111109</v>
      </c>
      <c r="Y600" t="str">
        <f>IF(data[[#This Row],[OrderDateTime]]=data[[#This Row],[FirstOrderDateTime]], "New", "Returning")</f>
        <v>Returning</v>
      </c>
      <c r="Z600" s="7">
        <f>data[[#This Row],[DeliveryDate]] + data[[#This Row],[DeliveryTime]]</f>
        <v>45740.533333333333</v>
      </c>
      <c r="AA600" s="7">
        <f>data[[#This Row],[OrderDateTime]] + 1</f>
        <v>45740.022916666669</v>
      </c>
      <c r="AB600" s="7" t="str">
        <f>IF(data[[#This Row],[DeliveryDateTime]] &lt;= data[[#This Row],[SLADue]], "On Time", "Late")</f>
        <v>Late</v>
      </c>
    </row>
    <row r="601" spans="1:28" x14ac:dyDescent="0.2">
      <c r="A601" t="s">
        <v>1058</v>
      </c>
      <c r="B601" t="s">
        <v>19</v>
      </c>
      <c r="C601" t="s">
        <v>79</v>
      </c>
      <c r="D601" t="s">
        <v>80</v>
      </c>
      <c r="E601" s="5">
        <v>29.14</v>
      </c>
      <c r="F601" t="s">
        <v>81</v>
      </c>
      <c r="G601">
        <v>2</v>
      </c>
      <c r="H601" s="1">
        <v>45522</v>
      </c>
      <c r="I601" s="1" t="str">
        <f>TEXT(data[[#This Row],[OrderDate]],"mmm")</f>
        <v>Aug</v>
      </c>
      <c r="J601" s="6">
        <v>0.65972222222222221</v>
      </c>
      <c r="K601" s="6" t="str">
        <f>TEXT(data[[#This Row],[OrderTime]],"h")</f>
        <v>15</v>
      </c>
      <c r="L601" s="1">
        <v>45523</v>
      </c>
      <c r="M601" s="6">
        <v>0.74305555555555558</v>
      </c>
      <c r="N601" t="s">
        <v>95</v>
      </c>
      <c r="O601" t="s">
        <v>1059</v>
      </c>
      <c r="P601" t="s">
        <v>25</v>
      </c>
      <c r="Q601" t="s">
        <v>26</v>
      </c>
      <c r="R601" t="s">
        <v>83</v>
      </c>
      <c r="S601" t="s">
        <v>28</v>
      </c>
      <c r="T601" t="s">
        <v>29</v>
      </c>
      <c r="U601" t="s">
        <v>30</v>
      </c>
      <c r="V601" s="5">
        <f>data[[#This Row],[PriceUSD]]*data[[#This Row],[Quantity]]</f>
        <v>58.28</v>
      </c>
      <c r="W601" s="7">
        <f>data[[#This Row],[OrderDate]] + TIME(VALUE(LEFT(data[[#This Row],[OrderTime]],2)), VALUE(RIGHT(data[[#This Row],[OrderTime]],2)), 0)</f>
        <v>45522.015277777777</v>
      </c>
      <c r="X601" s="7">
        <f>_xlfn.MINIFS(data[OrderDateTime], data[CustomerName], data[[#This Row],[CustomerName]])</f>
        <v>45522.015277777777</v>
      </c>
      <c r="Y601" t="str">
        <f>IF(data[[#This Row],[OrderDateTime]]=data[[#This Row],[FirstOrderDateTime]], "New", "Returning")</f>
        <v>New</v>
      </c>
      <c r="Z601" s="7">
        <f>data[[#This Row],[DeliveryDate]] + data[[#This Row],[DeliveryTime]]</f>
        <v>45523.743055555555</v>
      </c>
      <c r="AA601" s="7">
        <f>data[[#This Row],[OrderDateTime]] + 1</f>
        <v>45523.015277777777</v>
      </c>
      <c r="AB601" s="7" t="str">
        <f>IF(data[[#This Row],[DeliveryDateTime]] &lt;= data[[#This Row],[SLADue]], "On Time", "Late")</f>
        <v>Late</v>
      </c>
    </row>
    <row r="602" spans="1:28" x14ac:dyDescent="0.2">
      <c r="A602" t="s">
        <v>1060</v>
      </c>
      <c r="B602" t="s">
        <v>19</v>
      </c>
      <c r="C602" t="s">
        <v>290</v>
      </c>
      <c r="D602" t="s">
        <v>291</v>
      </c>
      <c r="E602" s="5">
        <v>65.069999999999993</v>
      </c>
      <c r="F602" t="s">
        <v>22</v>
      </c>
      <c r="G602">
        <v>2</v>
      </c>
      <c r="H602" s="1">
        <v>45555</v>
      </c>
      <c r="I602" s="1" t="str">
        <f>TEXT(data[[#This Row],[OrderDate]],"mmm")</f>
        <v>Sep</v>
      </c>
      <c r="J602" s="6">
        <v>0.71250000000000002</v>
      </c>
      <c r="K602" s="6" t="str">
        <f>TEXT(data[[#This Row],[OrderTime]],"h")</f>
        <v>17</v>
      </c>
      <c r="L602" s="1">
        <v>45556</v>
      </c>
      <c r="M602" s="6">
        <v>0.87916666666666665</v>
      </c>
      <c r="N602" t="s">
        <v>34</v>
      </c>
      <c r="O602" t="s">
        <v>239</v>
      </c>
      <c r="P602" t="s">
        <v>36</v>
      </c>
      <c r="Q602" t="s">
        <v>26</v>
      </c>
      <c r="R602" t="s">
        <v>294</v>
      </c>
      <c r="S602" t="s">
        <v>28</v>
      </c>
      <c r="T602" t="s">
        <v>106</v>
      </c>
      <c r="U602" t="s">
        <v>30</v>
      </c>
      <c r="V602" s="5">
        <f>data[[#This Row],[PriceUSD]]*data[[#This Row],[Quantity]]</f>
        <v>130.13999999999999</v>
      </c>
      <c r="W602" s="7">
        <f>data[[#This Row],[OrderDate]] + TIME(VALUE(LEFT(data[[#This Row],[OrderTime]],2)), VALUE(RIGHT(data[[#This Row],[OrderTime]],2)), 0)</f>
        <v>45555.017361111109</v>
      </c>
      <c r="X602" s="7">
        <f>_xlfn.MINIFS(data[OrderDateTime], data[CustomerName], data[[#This Row],[CustomerName]])</f>
        <v>45547.030555555553</v>
      </c>
      <c r="Y602" t="str">
        <f>IF(data[[#This Row],[OrderDateTime]]=data[[#This Row],[FirstOrderDateTime]], "New", "Returning")</f>
        <v>Returning</v>
      </c>
      <c r="Z602" s="7">
        <f>data[[#This Row],[DeliveryDate]] + data[[#This Row],[DeliveryTime]]</f>
        <v>45556.879166666666</v>
      </c>
      <c r="AA602" s="7">
        <f>data[[#This Row],[OrderDateTime]] + 1</f>
        <v>45556.017361111109</v>
      </c>
      <c r="AB602" s="7" t="str">
        <f>IF(data[[#This Row],[DeliveryDateTime]] &lt;= data[[#This Row],[SLADue]], "On Time", "Late")</f>
        <v>Late</v>
      </c>
    </row>
    <row r="603" spans="1:28" x14ac:dyDescent="0.2">
      <c r="A603" t="s">
        <v>1061</v>
      </c>
      <c r="B603" t="s">
        <v>19</v>
      </c>
      <c r="C603" t="s">
        <v>126</v>
      </c>
      <c r="D603" t="s">
        <v>127</v>
      </c>
      <c r="E603" s="5">
        <v>21.96</v>
      </c>
      <c r="F603" t="s">
        <v>87</v>
      </c>
      <c r="G603">
        <v>1</v>
      </c>
      <c r="H603" s="1">
        <v>45748</v>
      </c>
      <c r="I603" s="1" t="str">
        <f>TEXT(data[[#This Row],[OrderDate]],"mmm")</f>
        <v>Apr</v>
      </c>
      <c r="J603" s="6">
        <v>0.44791666666666669</v>
      </c>
      <c r="K603" s="6" t="str">
        <f>TEXT(data[[#This Row],[OrderTime]],"h")</f>
        <v>10</v>
      </c>
      <c r="L603" s="1">
        <v>45749</v>
      </c>
      <c r="M603" s="6">
        <v>0.61458333333333337</v>
      </c>
      <c r="N603" t="s">
        <v>292</v>
      </c>
      <c r="O603" t="s">
        <v>124</v>
      </c>
      <c r="P603" t="s">
        <v>77</v>
      </c>
      <c r="Q603" t="s">
        <v>26</v>
      </c>
      <c r="R603" t="s">
        <v>129</v>
      </c>
      <c r="S603" t="s">
        <v>28</v>
      </c>
      <c r="T603" t="s">
        <v>38</v>
      </c>
      <c r="U603" t="s">
        <v>30</v>
      </c>
      <c r="V603" s="5">
        <f>data[[#This Row],[PriceUSD]]*data[[#This Row],[Quantity]]</f>
        <v>21.96</v>
      </c>
      <c r="W603" s="7">
        <f>data[[#This Row],[OrderDate]] + TIME(VALUE(LEFT(data[[#This Row],[OrderTime]],2)), VALUE(RIGHT(data[[#This Row],[OrderTime]],2)), 0)</f>
        <v>45748.046527777777</v>
      </c>
      <c r="X603" s="7">
        <f>_xlfn.MINIFS(data[OrderDateTime], data[CustomerName], data[[#This Row],[CustomerName]])</f>
        <v>45515.046527777777</v>
      </c>
      <c r="Y603" t="str">
        <f>IF(data[[#This Row],[OrderDateTime]]=data[[#This Row],[FirstOrderDateTime]], "New", "Returning")</f>
        <v>Returning</v>
      </c>
      <c r="Z603" s="7">
        <f>data[[#This Row],[DeliveryDate]] + data[[#This Row],[DeliveryTime]]</f>
        <v>45749.614583333336</v>
      </c>
      <c r="AA603" s="7">
        <f>data[[#This Row],[OrderDateTime]] + 1</f>
        <v>45749.046527777777</v>
      </c>
      <c r="AB603" s="7" t="str">
        <f>IF(data[[#This Row],[DeliveryDateTime]] &lt;= data[[#This Row],[SLADue]], "On Time", "Late")</f>
        <v>Late</v>
      </c>
    </row>
    <row r="604" spans="1:28" x14ac:dyDescent="0.2">
      <c r="A604" t="s">
        <v>1062</v>
      </c>
      <c r="B604" t="s">
        <v>19</v>
      </c>
      <c r="C604" t="s">
        <v>110</v>
      </c>
      <c r="D604" t="s">
        <v>111</v>
      </c>
      <c r="E604" s="5">
        <v>12.19</v>
      </c>
      <c r="F604" t="s">
        <v>71</v>
      </c>
      <c r="G604">
        <v>1</v>
      </c>
      <c r="H604" s="1">
        <v>45747</v>
      </c>
      <c r="I604" s="1" t="str">
        <f>TEXT(data[[#This Row],[OrderDate]],"mmm")</f>
        <v>Mar</v>
      </c>
      <c r="J604" s="6">
        <v>0.81041666666666667</v>
      </c>
      <c r="K604" s="6" t="str">
        <f>TEXT(data[[#This Row],[OrderTime]],"h")</f>
        <v>19</v>
      </c>
      <c r="L604" s="1">
        <v>45748</v>
      </c>
      <c r="M604" s="6">
        <v>0.54791666666666672</v>
      </c>
      <c r="N604" t="s">
        <v>145</v>
      </c>
      <c r="O604" t="s">
        <v>479</v>
      </c>
      <c r="P604" t="s">
        <v>77</v>
      </c>
      <c r="Q604" t="s">
        <v>26</v>
      </c>
      <c r="R604" t="s">
        <v>114</v>
      </c>
      <c r="S604" t="s">
        <v>28</v>
      </c>
      <c r="T604" t="s">
        <v>59</v>
      </c>
      <c r="U604" t="s">
        <v>30</v>
      </c>
      <c r="V604" s="5">
        <f>data[[#This Row],[PriceUSD]]*data[[#This Row],[Quantity]]</f>
        <v>12.19</v>
      </c>
      <c r="W604" s="7">
        <f>data[[#This Row],[OrderDate]] + TIME(VALUE(LEFT(data[[#This Row],[OrderTime]],2)), VALUE(RIGHT(data[[#This Row],[OrderTime]],2)), 0)</f>
        <v>45747.046527777777</v>
      </c>
      <c r="X604" s="7">
        <f>_xlfn.MINIFS(data[OrderDateTime], data[CustomerName], data[[#This Row],[CustomerName]])</f>
        <v>45670.015277777777</v>
      </c>
      <c r="Y604" t="str">
        <f>IF(data[[#This Row],[OrderDateTime]]=data[[#This Row],[FirstOrderDateTime]], "New", "Returning")</f>
        <v>Returning</v>
      </c>
      <c r="Z604" s="7">
        <f>data[[#This Row],[DeliveryDate]] + data[[#This Row],[DeliveryTime]]</f>
        <v>45748.54791666667</v>
      </c>
      <c r="AA604" s="7">
        <f>data[[#This Row],[OrderDateTime]] + 1</f>
        <v>45748.046527777777</v>
      </c>
      <c r="AB604" s="7" t="str">
        <f>IF(data[[#This Row],[DeliveryDateTime]] &lt;= data[[#This Row],[SLADue]], "On Time", "Late")</f>
        <v>Late</v>
      </c>
    </row>
    <row r="605" spans="1:28" x14ac:dyDescent="0.2">
      <c r="A605" t="s">
        <v>1063</v>
      </c>
      <c r="B605" t="s">
        <v>19</v>
      </c>
      <c r="C605" t="s">
        <v>69</v>
      </c>
      <c r="D605" t="s">
        <v>70</v>
      </c>
      <c r="E605" s="5">
        <v>54.36</v>
      </c>
      <c r="F605" t="s">
        <v>51</v>
      </c>
      <c r="G605">
        <v>1</v>
      </c>
      <c r="H605" s="1">
        <v>45881</v>
      </c>
      <c r="I605" s="1" t="str">
        <f>TEXT(data[[#This Row],[OrderDate]],"mmm")</f>
        <v>Aug</v>
      </c>
      <c r="J605" s="6">
        <v>0.83125000000000004</v>
      </c>
      <c r="K605" s="6" t="str">
        <f>TEXT(data[[#This Row],[OrderTime]],"h")</f>
        <v>19</v>
      </c>
      <c r="L605" s="1">
        <v>45883</v>
      </c>
      <c r="M605" s="6">
        <v>0.72361111111111109</v>
      </c>
      <c r="N605" t="s">
        <v>112</v>
      </c>
      <c r="O605" t="s">
        <v>535</v>
      </c>
      <c r="P605" t="s">
        <v>36</v>
      </c>
      <c r="Q605" t="s">
        <v>53</v>
      </c>
      <c r="R605" t="s">
        <v>37</v>
      </c>
      <c r="S605" t="s">
        <v>105</v>
      </c>
      <c r="T605" t="s">
        <v>143</v>
      </c>
      <c r="U605" t="s">
        <v>39</v>
      </c>
      <c r="V605" s="5">
        <f>data[[#This Row],[PriceUSD]]*data[[#This Row],[Quantity]]</f>
        <v>54.36</v>
      </c>
      <c r="W605" s="7">
        <f>data[[#This Row],[OrderDate]] + TIME(VALUE(LEFT(data[[#This Row],[OrderTime]],2)), VALUE(RIGHT(data[[#This Row],[OrderTime]],2)), 0)</f>
        <v>45881.017361111109</v>
      </c>
      <c r="X605" s="7">
        <f>_xlfn.MINIFS(data[OrderDateTime], data[CustomerName], data[[#This Row],[CustomerName]])</f>
        <v>45657.054166666669</v>
      </c>
      <c r="Y605" t="str">
        <f>IF(data[[#This Row],[OrderDateTime]]=data[[#This Row],[FirstOrderDateTime]], "New", "Returning")</f>
        <v>Returning</v>
      </c>
      <c r="Z605" s="7">
        <f>data[[#This Row],[DeliveryDate]] + data[[#This Row],[DeliveryTime]]</f>
        <v>45883.723611111112</v>
      </c>
      <c r="AA605" s="7">
        <f>data[[#This Row],[OrderDateTime]] + 1</f>
        <v>45882.017361111109</v>
      </c>
      <c r="AB605" s="7" t="str">
        <f>IF(data[[#This Row],[DeliveryDateTime]] &lt;= data[[#This Row],[SLADue]], "On Time", "Late")</f>
        <v>Late</v>
      </c>
    </row>
    <row r="606" spans="1:28" x14ac:dyDescent="0.2">
      <c r="A606" t="s">
        <v>1064</v>
      </c>
      <c r="B606" t="s">
        <v>19</v>
      </c>
      <c r="C606" t="s">
        <v>117</v>
      </c>
      <c r="D606" t="s">
        <v>118</v>
      </c>
      <c r="E606" s="5">
        <v>71.56</v>
      </c>
      <c r="F606" t="s">
        <v>182</v>
      </c>
      <c r="G606">
        <v>1</v>
      </c>
      <c r="H606" s="1">
        <v>45677</v>
      </c>
      <c r="I606" s="1" t="str">
        <f>TEXT(data[[#This Row],[OrderDate]],"mmm")</f>
        <v>Jan</v>
      </c>
      <c r="J606" s="6">
        <v>0.71388888888888891</v>
      </c>
      <c r="K606" s="6" t="str">
        <f>TEXT(data[[#This Row],[OrderTime]],"h")</f>
        <v>17</v>
      </c>
      <c r="L606" s="1">
        <v>45678</v>
      </c>
      <c r="M606" s="6">
        <v>0.83888888888888891</v>
      </c>
      <c r="N606" t="s">
        <v>170</v>
      </c>
      <c r="O606" t="s">
        <v>788</v>
      </c>
      <c r="P606" t="s">
        <v>36</v>
      </c>
      <c r="Q606" t="s">
        <v>26</v>
      </c>
      <c r="R606" t="s">
        <v>66</v>
      </c>
      <c r="S606" t="s">
        <v>28</v>
      </c>
      <c r="T606" t="s">
        <v>29</v>
      </c>
      <c r="U606" t="s">
        <v>30</v>
      </c>
      <c r="V606" s="5">
        <f>data[[#This Row],[PriceUSD]]*data[[#This Row],[Quantity]]</f>
        <v>71.56</v>
      </c>
      <c r="W606" s="7">
        <f>data[[#This Row],[OrderDate]] + TIME(VALUE(LEFT(data[[#This Row],[OrderTime]],2)), VALUE(RIGHT(data[[#This Row],[OrderTime]],2)), 0)</f>
        <v>45677.061805555553</v>
      </c>
      <c r="X606" s="7">
        <f>_xlfn.MINIFS(data[OrderDateTime], data[CustomerName], data[[#This Row],[CustomerName]])</f>
        <v>45543.022916666669</v>
      </c>
      <c r="Y606" t="str">
        <f>IF(data[[#This Row],[OrderDateTime]]=data[[#This Row],[FirstOrderDateTime]], "New", "Returning")</f>
        <v>Returning</v>
      </c>
      <c r="Z606" s="7">
        <f>data[[#This Row],[DeliveryDate]] + data[[#This Row],[DeliveryTime]]</f>
        <v>45678.838888888888</v>
      </c>
      <c r="AA606" s="7">
        <f>data[[#This Row],[OrderDateTime]] + 1</f>
        <v>45678.061805555553</v>
      </c>
      <c r="AB606" s="7" t="str">
        <f>IF(data[[#This Row],[DeliveryDateTime]] &lt;= data[[#This Row],[SLADue]], "On Time", "Late")</f>
        <v>Late</v>
      </c>
    </row>
    <row r="607" spans="1:28" x14ac:dyDescent="0.2">
      <c r="A607" t="s">
        <v>1065</v>
      </c>
      <c r="B607" t="s">
        <v>19</v>
      </c>
      <c r="C607" t="s">
        <v>110</v>
      </c>
      <c r="D607" t="s">
        <v>111</v>
      </c>
      <c r="E607" s="5">
        <v>11.48</v>
      </c>
      <c r="F607" t="s">
        <v>71</v>
      </c>
      <c r="G607">
        <v>2</v>
      </c>
      <c r="H607" s="1">
        <v>45846</v>
      </c>
      <c r="I607" s="1" t="str">
        <f>TEXT(data[[#This Row],[OrderDate]],"mmm")</f>
        <v>Jul</v>
      </c>
      <c r="J607" s="6">
        <v>0.86319444444444449</v>
      </c>
      <c r="K607" s="6" t="str">
        <f>TEXT(data[[#This Row],[OrderTime]],"h")</f>
        <v>20</v>
      </c>
      <c r="L607" s="1">
        <v>45848</v>
      </c>
      <c r="M607" s="6">
        <v>0.46458333333333335</v>
      </c>
      <c r="N607" t="s">
        <v>148</v>
      </c>
      <c r="O607" t="s">
        <v>1066</v>
      </c>
      <c r="P607" t="s">
        <v>25</v>
      </c>
      <c r="Q607" t="s">
        <v>26</v>
      </c>
      <c r="R607" t="s">
        <v>114</v>
      </c>
      <c r="S607" t="s">
        <v>105</v>
      </c>
      <c r="T607" t="s">
        <v>38</v>
      </c>
      <c r="U607" t="s">
        <v>30</v>
      </c>
      <c r="V607" s="5">
        <f>data[[#This Row],[PriceUSD]]*data[[#This Row],[Quantity]]</f>
        <v>22.96</v>
      </c>
      <c r="W607" s="7">
        <f>data[[#This Row],[OrderDate]] + TIME(VALUE(LEFT(data[[#This Row],[OrderTime]],2)), VALUE(RIGHT(data[[#This Row],[OrderTime]],2)), 0)</f>
        <v>45846.030555555553</v>
      </c>
      <c r="X607" s="7">
        <f>_xlfn.MINIFS(data[OrderDateTime], data[CustomerName], data[[#This Row],[CustomerName]])</f>
        <v>45530.022916666669</v>
      </c>
      <c r="Y607" t="str">
        <f>IF(data[[#This Row],[OrderDateTime]]=data[[#This Row],[FirstOrderDateTime]], "New", "Returning")</f>
        <v>Returning</v>
      </c>
      <c r="Z607" s="7">
        <f>data[[#This Row],[DeliveryDate]] + data[[#This Row],[DeliveryTime]]</f>
        <v>45848.464583333334</v>
      </c>
      <c r="AA607" s="7">
        <f>data[[#This Row],[OrderDateTime]] + 1</f>
        <v>45847.030555555553</v>
      </c>
      <c r="AB607" s="7" t="str">
        <f>IF(data[[#This Row],[DeliveryDateTime]] &lt;= data[[#This Row],[SLADue]], "On Time", "Late")</f>
        <v>Late</v>
      </c>
    </row>
    <row r="608" spans="1:28" x14ac:dyDescent="0.2">
      <c r="A608" t="s">
        <v>1067</v>
      </c>
      <c r="B608" t="s">
        <v>19</v>
      </c>
      <c r="C608" t="s">
        <v>92</v>
      </c>
      <c r="D608" t="s">
        <v>93</v>
      </c>
      <c r="E608" s="5">
        <v>84.78</v>
      </c>
      <c r="F608" t="s">
        <v>81</v>
      </c>
      <c r="G608">
        <v>1</v>
      </c>
      <c r="H608" s="1">
        <v>45684</v>
      </c>
      <c r="I608" s="1" t="str">
        <f>TEXT(data[[#This Row],[OrderDate]],"mmm")</f>
        <v>Jan</v>
      </c>
      <c r="J608" s="6">
        <v>0.72361111111111109</v>
      </c>
      <c r="K608" s="6" t="str">
        <f>TEXT(data[[#This Row],[OrderTime]],"h")</f>
        <v>17</v>
      </c>
      <c r="L608" s="1">
        <v>45685</v>
      </c>
      <c r="M608" s="6">
        <v>0.72361111111111109</v>
      </c>
      <c r="N608" t="s">
        <v>34</v>
      </c>
      <c r="O608" t="s">
        <v>366</v>
      </c>
      <c r="P608" t="s">
        <v>36</v>
      </c>
      <c r="Q608" t="s">
        <v>26</v>
      </c>
      <c r="R608" t="s">
        <v>66</v>
      </c>
      <c r="S608" t="s">
        <v>28</v>
      </c>
      <c r="T608" t="s">
        <v>38</v>
      </c>
      <c r="U608" t="s">
        <v>30</v>
      </c>
      <c r="V608" s="5">
        <f>data[[#This Row],[PriceUSD]]*data[[#This Row],[Quantity]]</f>
        <v>84.78</v>
      </c>
      <c r="W608" s="7">
        <f>data[[#This Row],[OrderDate]] + TIME(VALUE(LEFT(data[[#This Row],[OrderTime]],2)), VALUE(RIGHT(data[[#This Row],[OrderTime]],2)), 0)</f>
        <v>45684.007638888892</v>
      </c>
      <c r="X608" s="7">
        <f>_xlfn.MINIFS(data[OrderDateTime], data[CustomerName], data[[#This Row],[CustomerName]])</f>
        <v>45506.038888888892</v>
      </c>
      <c r="Y608" t="str">
        <f>IF(data[[#This Row],[OrderDateTime]]=data[[#This Row],[FirstOrderDateTime]], "New", "Returning")</f>
        <v>Returning</v>
      </c>
      <c r="Z608" s="7">
        <f>data[[#This Row],[DeliveryDate]] + data[[#This Row],[DeliveryTime]]</f>
        <v>45685.723611111112</v>
      </c>
      <c r="AA608" s="7">
        <f>data[[#This Row],[OrderDateTime]] + 1</f>
        <v>45685.007638888892</v>
      </c>
      <c r="AB608" s="7" t="str">
        <f>IF(data[[#This Row],[DeliveryDateTime]] &lt;= data[[#This Row],[SLADue]], "On Time", "Late")</f>
        <v>Late</v>
      </c>
    </row>
    <row r="609" spans="1:28" x14ac:dyDescent="0.2">
      <c r="A609" t="s">
        <v>1068</v>
      </c>
      <c r="B609" t="s">
        <v>19</v>
      </c>
      <c r="C609" t="s">
        <v>69</v>
      </c>
      <c r="D609" t="s">
        <v>70</v>
      </c>
      <c r="E609" s="5">
        <v>52.61</v>
      </c>
      <c r="F609" t="s">
        <v>74</v>
      </c>
      <c r="G609">
        <v>1</v>
      </c>
      <c r="H609" s="1">
        <v>45740</v>
      </c>
      <c r="I609" s="1" t="str">
        <f>TEXT(data[[#This Row],[OrderDate]],"mmm")</f>
        <v>Mar</v>
      </c>
      <c r="J609" s="6">
        <v>0.57222222222222219</v>
      </c>
      <c r="K609" s="6" t="str">
        <f>TEXT(data[[#This Row],[OrderTime]],"h")</f>
        <v>13</v>
      </c>
      <c r="L609" s="1">
        <v>45741</v>
      </c>
      <c r="M609" s="6">
        <v>0.61388888888888893</v>
      </c>
      <c r="N609" t="s">
        <v>120</v>
      </c>
      <c r="O609" t="s">
        <v>121</v>
      </c>
      <c r="P609" t="s">
        <v>25</v>
      </c>
      <c r="Q609" t="s">
        <v>53</v>
      </c>
      <c r="R609" t="s">
        <v>37</v>
      </c>
      <c r="S609" t="s">
        <v>28</v>
      </c>
      <c r="T609" t="s">
        <v>38</v>
      </c>
      <c r="U609" t="s">
        <v>39</v>
      </c>
      <c r="V609" s="5">
        <f>data[[#This Row],[PriceUSD]]*data[[#This Row],[Quantity]]</f>
        <v>52.61</v>
      </c>
      <c r="W609" s="7">
        <f>data[[#This Row],[OrderDate]] + TIME(VALUE(LEFT(data[[#This Row],[OrderTime]],2)), VALUE(RIGHT(data[[#This Row],[OrderTime]],2)), 0)</f>
        <v>45740.015277777777</v>
      </c>
      <c r="X609" s="7">
        <f>_xlfn.MINIFS(data[OrderDateTime], data[CustomerName], data[[#This Row],[CustomerName]])</f>
        <v>45517.030555555553</v>
      </c>
      <c r="Y609" t="str">
        <f>IF(data[[#This Row],[OrderDateTime]]=data[[#This Row],[FirstOrderDateTime]], "New", "Returning")</f>
        <v>Returning</v>
      </c>
      <c r="Z609" s="7">
        <f>data[[#This Row],[DeliveryDate]] + data[[#This Row],[DeliveryTime]]</f>
        <v>45741.613888888889</v>
      </c>
      <c r="AA609" s="7">
        <f>data[[#This Row],[OrderDateTime]] + 1</f>
        <v>45741.015277777777</v>
      </c>
      <c r="AB609" s="7" t="str">
        <f>IF(data[[#This Row],[DeliveryDateTime]] &lt;= data[[#This Row],[SLADue]], "On Time", "Late")</f>
        <v>Late</v>
      </c>
    </row>
    <row r="610" spans="1:28" x14ac:dyDescent="0.2">
      <c r="A610" t="s">
        <v>1069</v>
      </c>
      <c r="B610" t="s">
        <v>19</v>
      </c>
      <c r="C610" t="s">
        <v>126</v>
      </c>
      <c r="D610" t="s">
        <v>127</v>
      </c>
      <c r="E610" s="5">
        <v>20.75</v>
      </c>
      <c r="F610" t="s">
        <v>87</v>
      </c>
      <c r="G610">
        <v>1</v>
      </c>
      <c r="H610" s="1">
        <v>45812</v>
      </c>
      <c r="I610" s="1" t="str">
        <f>TEXT(data[[#This Row],[OrderDate]],"mmm")</f>
        <v>Jun</v>
      </c>
      <c r="J610" s="6">
        <v>0.5625</v>
      </c>
      <c r="K610" s="6" t="str">
        <f>TEXT(data[[#This Row],[OrderTime]],"h")</f>
        <v>13</v>
      </c>
      <c r="L610" s="1">
        <v>45813</v>
      </c>
      <c r="M610" s="6">
        <v>0.5625</v>
      </c>
      <c r="N610" t="s">
        <v>326</v>
      </c>
      <c r="O610" t="s">
        <v>188</v>
      </c>
      <c r="P610" t="s">
        <v>202</v>
      </c>
      <c r="Q610" t="s">
        <v>53</v>
      </c>
      <c r="R610" t="s">
        <v>129</v>
      </c>
      <c r="S610" t="s">
        <v>28</v>
      </c>
      <c r="T610" t="s">
        <v>29</v>
      </c>
      <c r="U610" t="s">
        <v>30</v>
      </c>
      <c r="V610" s="5">
        <f>data[[#This Row],[PriceUSD]]*data[[#This Row],[Quantity]]</f>
        <v>20.75</v>
      </c>
      <c r="W610" s="7">
        <f>data[[#This Row],[OrderDate]] + TIME(VALUE(LEFT(data[[#This Row],[OrderTime]],2)), VALUE(RIGHT(data[[#This Row],[OrderTime]],2)), 0)</f>
        <v>45812.017361111109</v>
      </c>
      <c r="X610" s="7">
        <f>_xlfn.MINIFS(data[OrderDateTime], data[CustomerName], data[[#This Row],[CustomerName]])</f>
        <v>45610.030555555553</v>
      </c>
      <c r="Y610" t="str">
        <f>IF(data[[#This Row],[OrderDateTime]]=data[[#This Row],[FirstOrderDateTime]], "New", "Returning")</f>
        <v>Returning</v>
      </c>
      <c r="Z610" s="7">
        <f>data[[#This Row],[DeliveryDate]] + data[[#This Row],[DeliveryTime]]</f>
        <v>45813.5625</v>
      </c>
      <c r="AA610" s="7">
        <f>data[[#This Row],[OrderDateTime]] + 1</f>
        <v>45813.017361111109</v>
      </c>
      <c r="AB610" s="7" t="str">
        <f>IF(data[[#This Row],[DeliveryDateTime]] &lt;= data[[#This Row],[SLADue]], "On Time", "Late")</f>
        <v>Late</v>
      </c>
    </row>
    <row r="611" spans="1:28" x14ac:dyDescent="0.2">
      <c r="A611" t="s">
        <v>1070</v>
      </c>
      <c r="B611" t="s">
        <v>19</v>
      </c>
      <c r="C611" t="s">
        <v>69</v>
      </c>
      <c r="D611" t="s">
        <v>70</v>
      </c>
      <c r="E611" s="5">
        <v>55.47</v>
      </c>
      <c r="F611" t="s">
        <v>119</v>
      </c>
      <c r="G611">
        <v>1</v>
      </c>
      <c r="H611" s="1">
        <v>45588</v>
      </c>
      <c r="I611" s="1" t="str">
        <f>TEXT(data[[#This Row],[OrderDate]],"mmm")</f>
        <v>Oct</v>
      </c>
      <c r="J611" s="6">
        <v>0.71944444444444444</v>
      </c>
      <c r="K611" s="6" t="str">
        <f>TEXT(data[[#This Row],[OrderTime]],"h")</f>
        <v>17</v>
      </c>
      <c r="L611" s="1">
        <v>45589</v>
      </c>
      <c r="M611" s="6">
        <v>0.67361111111111116</v>
      </c>
      <c r="N611" t="s">
        <v>44</v>
      </c>
      <c r="O611" t="s">
        <v>360</v>
      </c>
      <c r="P611" t="s">
        <v>25</v>
      </c>
      <c r="Q611" t="s">
        <v>53</v>
      </c>
      <c r="R611" t="s">
        <v>37</v>
      </c>
      <c r="S611" t="s">
        <v>28</v>
      </c>
      <c r="T611" t="s">
        <v>136</v>
      </c>
      <c r="U611" t="s">
        <v>67</v>
      </c>
      <c r="V611" s="5">
        <f>data[[#This Row],[PriceUSD]]*data[[#This Row],[Quantity]]</f>
        <v>55.47</v>
      </c>
      <c r="W611" s="7">
        <f>data[[#This Row],[OrderDate]] + TIME(VALUE(LEFT(data[[#This Row],[OrderTime]],2)), VALUE(RIGHT(data[[#This Row],[OrderTime]],2)), 0)</f>
        <v>45588.030555555553</v>
      </c>
      <c r="X611" s="7">
        <f>_xlfn.MINIFS(data[OrderDateTime], data[CustomerName], data[[#This Row],[CustomerName]])</f>
        <v>45588.030555555553</v>
      </c>
      <c r="Y611" t="str">
        <f>IF(data[[#This Row],[OrderDateTime]]=data[[#This Row],[FirstOrderDateTime]], "New", "Returning")</f>
        <v>New</v>
      </c>
      <c r="Z611" s="7">
        <f>data[[#This Row],[DeliveryDate]] + data[[#This Row],[DeliveryTime]]</f>
        <v>45589.673611111109</v>
      </c>
      <c r="AA611" s="7">
        <f>data[[#This Row],[OrderDateTime]] + 1</f>
        <v>45589.030555555553</v>
      </c>
      <c r="AB611" s="7" t="str">
        <f>IF(data[[#This Row],[DeliveryDateTime]] &lt;= data[[#This Row],[SLADue]], "On Time", "Late")</f>
        <v>Late</v>
      </c>
    </row>
    <row r="612" spans="1:28" x14ac:dyDescent="0.2">
      <c r="A612" t="s">
        <v>1071</v>
      </c>
      <c r="B612" t="s">
        <v>19</v>
      </c>
      <c r="C612" t="s">
        <v>32</v>
      </c>
      <c r="D612" t="s">
        <v>33</v>
      </c>
      <c r="E612" s="5">
        <v>48</v>
      </c>
      <c r="F612" t="s">
        <v>138</v>
      </c>
      <c r="G612">
        <v>1</v>
      </c>
      <c r="H612" s="1">
        <v>45675</v>
      </c>
      <c r="I612" s="1" t="str">
        <f>TEXT(data[[#This Row],[OrderDate]],"mmm")</f>
        <v>Jan</v>
      </c>
      <c r="J612" s="6">
        <v>0.53055555555555556</v>
      </c>
      <c r="K612" s="6" t="str">
        <f>TEXT(data[[#This Row],[OrderTime]],"h")</f>
        <v>12</v>
      </c>
      <c r="L612" s="1">
        <v>45676</v>
      </c>
      <c r="M612" s="6">
        <v>0.69722222222222219</v>
      </c>
      <c r="N612" t="s">
        <v>238</v>
      </c>
      <c r="O612" t="s">
        <v>408</v>
      </c>
      <c r="P612" t="s">
        <v>36</v>
      </c>
      <c r="Q612" t="s">
        <v>26</v>
      </c>
      <c r="R612" t="s">
        <v>37</v>
      </c>
      <c r="S612" t="s">
        <v>28</v>
      </c>
      <c r="T612" t="s">
        <v>29</v>
      </c>
      <c r="U612" t="s">
        <v>30</v>
      </c>
      <c r="V612" s="5">
        <f>data[[#This Row],[PriceUSD]]*data[[#This Row],[Quantity]]</f>
        <v>48</v>
      </c>
      <c r="W612" s="7">
        <f>data[[#This Row],[OrderDate]] + TIME(VALUE(LEFT(data[[#This Row],[OrderTime]],2)), VALUE(RIGHT(data[[#This Row],[OrderTime]],2)), 0)</f>
        <v>45675.038888888892</v>
      </c>
      <c r="X612" s="7">
        <f>_xlfn.MINIFS(data[OrderDateTime], data[CustomerName], data[[#This Row],[CustomerName]])</f>
        <v>45510.061805555553</v>
      </c>
      <c r="Y612" t="str">
        <f>IF(data[[#This Row],[OrderDateTime]]=data[[#This Row],[FirstOrderDateTime]], "New", "Returning")</f>
        <v>Returning</v>
      </c>
      <c r="Z612" s="7">
        <f>data[[#This Row],[DeliveryDate]] + data[[#This Row],[DeliveryTime]]</f>
        <v>45676.697222222225</v>
      </c>
      <c r="AA612" s="7">
        <f>data[[#This Row],[OrderDateTime]] + 1</f>
        <v>45676.038888888892</v>
      </c>
      <c r="AB612" s="7" t="str">
        <f>IF(data[[#This Row],[DeliveryDateTime]] &lt;= data[[#This Row],[SLADue]], "On Time", "Late")</f>
        <v>Late</v>
      </c>
    </row>
    <row r="613" spans="1:28" x14ac:dyDescent="0.2">
      <c r="A613" t="s">
        <v>1072</v>
      </c>
      <c r="B613" t="s">
        <v>19</v>
      </c>
      <c r="C613" t="s">
        <v>41</v>
      </c>
      <c r="D613" t="s">
        <v>42</v>
      </c>
      <c r="E613" s="5">
        <v>39.21</v>
      </c>
      <c r="F613" t="s">
        <v>182</v>
      </c>
      <c r="G613">
        <v>1</v>
      </c>
      <c r="H613" s="1">
        <v>45841</v>
      </c>
      <c r="I613" s="1" t="str">
        <f>TEXT(data[[#This Row],[OrderDate]],"mmm")</f>
        <v>Jul</v>
      </c>
      <c r="J613" s="6">
        <v>0.49305555555555558</v>
      </c>
      <c r="K613" s="6" t="str">
        <f>TEXT(data[[#This Row],[OrderTime]],"h")</f>
        <v>11</v>
      </c>
      <c r="L613" s="1">
        <v>45842</v>
      </c>
      <c r="M613" s="6">
        <v>0.70138888888888884</v>
      </c>
      <c r="N613" t="s">
        <v>120</v>
      </c>
      <c r="O613" t="s">
        <v>479</v>
      </c>
      <c r="P613" t="s">
        <v>25</v>
      </c>
      <c r="Q613" t="s">
        <v>26</v>
      </c>
      <c r="R613" t="s">
        <v>46</v>
      </c>
      <c r="S613" t="s">
        <v>28</v>
      </c>
      <c r="T613" t="s">
        <v>143</v>
      </c>
      <c r="U613" t="s">
        <v>30</v>
      </c>
      <c r="V613" s="5">
        <f>data[[#This Row],[PriceUSD]]*data[[#This Row],[Quantity]]</f>
        <v>39.21</v>
      </c>
      <c r="W613" s="7">
        <f>data[[#This Row],[OrderDate]] + TIME(VALUE(LEFT(data[[#This Row],[OrderTime]],2)), VALUE(RIGHT(data[[#This Row],[OrderTime]],2)), 0)</f>
        <v>45841.038888888892</v>
      </c>
      <c r="X613" s="7">
        <f>_xlfn.MINIFS(data[OrderDateTime], data[CustomerName], data[[#This Row],[CustomerName]])</f>
        <v>45670.015277777777</v>
      </c>
      <c r="Y613" t="str">
        <f>IF(data[[#This Row],[OrderDateTime]]=data[[#This Row],[FirstOrderDateTime]], "New", "Returning")</f>
        <v>Returning</v>
      </c>
      <c r="Z613" s="7">
        <f>data[[#This Row],[DeliveryDate]] + data[[#This Row],[DeliveryTime]]</f>
        <v>45842.701388888891</v>
      </c>
      <c r="AA613" s="7">
        <f>data[[#This Row],[OrderDateTime]] + 1</f>
        <v>45842.038888888892</v>
      </c>
      <c r="AB613" s="7" t="str">
        <f>IF(data[[#This Row],[DeliveryDateTime]] &lt;= data[[#This Row],[SLADue]], "On Time", "Late")</f>
        <v>Late</v>
      </c>
    </row>
    <row r="614" spans="1:28" x14ac:dyDescent="0.2">
      <c r="A614" t="s">
        <v>1073</v>
      </c>
      <c r="B614" t="s">
        <v>19</v>
      </c>
      <c r="C614" t="s">
        <v>101</v>
      </c>
      <c r="D614" t="s">
        <v>102</v>
      </c>
      <c r="E614" s="5">
        <v>23.16</v>
      </c>
      <c r="F614" t="s">
        <v>63</v>
      </c>
      <c r="G614">
        <v>2</v>
      </c>
      <c r="H614" s="1">
        <v>45717</v>
      </c>
      <c r="I614" s="1" t="str">
        <f>TEXT(data[[#This Row],[OrderDate]],"mmm")</f>
        <v>Mar</v>
      </c>
      <c r="J614" s="6">
        <v>0.77638888888888891</v>
      </c>
      <c r="K614" s="6" t="str">
        <f>TEXT(data[[#This Row],[OrderTime]],"h")</f>
        <v>18</v>
      </c>
      <c r="L614" s="1">
        <v>45718</v>
      </c>
      <c r="M614" s="6">
        <v>0.85972222222222228</v>
      </c>
      <c r="N614" t="s">
        <v>148</v>
      </c>
      <c r="O614" t="s">
        <v>1074</v>
      </c>
      <c r="P614" t="s">
        <v>25</v>
      </c>
      <c r="Q614" t="s">
        <v>53</v>
      </c>
      <c r="R614" t="s">
        <v>83</v>
      </c>
      <c r="S614" t="s">
        <v>28</v>
      </c>
      <c r="T614" t="s">
        <v>38</v>
      </c>
      <c r="U614" t="s">
        <v>30</v>
      </c>
      <c r="V614" s="5">
        <f>data[[#This Row],[PriceUSD]]*data[[#This Row],[Quantity]]</f>
        <v>46.32</v>
      </c>
      <c r="W614" s="7">
        <f>data[[#This Row],[OrderDate]] + TIME(VALUE(LEFT(data[[#This Row],[OrderTime]],2)), VALUE(RIGHT(data[[#This Row],[OrderTime]],2)), 0)</f>
        <v>45717.061805555553</v>
      </c>
      <c r="X614" s="7">
        <f>_xlfn.MINIFS(data[OrderDateTime], data[CustomerName], data[[#This Row],[CustomerName]])</f>
        <v>45591.038888888892</v>
      </c>
      <c r="Y614" t="str">
        <f>IF(data[[#This Row],[OrderDateTime]]=data[[#This Row],[FirstOrderDateTime]], "New", "Returning")</f>
        <v>Returning</v>
      </c>
      <c r="Z614" s="7">
        <f>data[[#This Row],[DeliveryDate]] + data[[#This Row],[DeliveryTime]]</f>
        <v>45718.859722222223</v>
      </c>
      <c r="AA614" s="7">
        <f>data[[#This Row],[OrderDateTime]] + 1</f>
        <v>45718.061805555553</v>
      </c>
      <c r="AB614" s="7" t="str">
        <f>IF(data[[#This Row],[DeliveryDateTime]] &lt;= data[[#This Row],[SLADue]], "On Time", "Late")</f>
        <v>Late</v>
      </c>
    </row>
    <row r="615" spans="1:28" x14ac:dyDescent="0.2">
      <c r="A615" t="s">
        <v>1075</v>
      </c>
      <c r="B615" t="s">
        <v>19</v>
      </c>
      <c r="C615" t="s">
        <v>32</v>
      </c>
      <c r="D615" t="s">
        <v>33</v>
      </c>
      <c r="E615" s="5">
        <v>53.28</v>
      </c>
      <c r="F615" t="s">
        <v>22</v>
      </c>
      <c r="G615">
        <v>1</v>
      </c>
      <c r="H615" s="1">
        <v>45682</v>
      </c>
      <c r="I615" s="1" t="str">
        <f>TEXT(data[[#This Row],[OrderDate]],"mmm")</f>
        <v>Jan</v>
      </c>
      <c r="J615" s="6">
        <v>0.51527777777777772</v>
      </c>
      <c r="K615" s="6" t="str">
        <f>TEXT(data[[#This Row],[OrderTime]],"h")</f>
        <v>12</v>
      </c>
      <c r="L615" s="1">
        <v>45683</v>
      </c>
      <c r="M615" s="6">
        <v>0.64027777777777772</v>
      </c>
      <c r="N615" t="s">
        <v>34</v>
      </c>
      <c r="O615" t="s">
        <v>1076</v>
      </c>
      <c r="P615" t="s">
        <v>36</v>
      </c>
      <c r="Q615" t="s">
        <v>26</v>
      </c>
      <c r="R615" t="s">
        <v>37</v>
      </c>
      <c r="S615" t="s">
        <v>28</v>
      </c>
      <c r="T615" t="s">
        <v>38</v>
      </c>
      <c r="U615" t="s">
        <v>39</v>
      </c>
      <c r="V615" s="5">
        <f>data[[#This Row],[PriceUSD]]*data[[#This Row],[Quantity]]</f>
        <v>53.28</v>
      </c>
      <c r="W615" s="7">
        <f>data[[#This Row],[OrderDate]] + TIME(VALUE(LEFT(data[[#This Row],[OrderTime]],2)), VALUE(RIGHT(data[[#This Row],[OrderTime]],2)), 0)</f>
        <v>45682.054166666669</v>
      </c>
      <c r="X615" s="7">
        <f>_xlfn.MINIFS(data[OrderDateTime], data[CustomerName], data[[#This Row],[CustomerName]])</f>
        <v>45506.015277777777</v>
      </c>
      <c r="Y615" t="str">
        <f>IF(data[[#This Row],[OrderDateTime]]=data[[#This Row],[FirstOrderDateTime]], "New", "Returning")</f>
        <v>Returning</v>
      </c>
      <c r="Z615" s="7">
        <f>data[[#This Row],[DeliveryDate]] + data[[#This Row],[DeliveryTime]]</f>
        <v>45683.640277777777</v>
      </c>
      <c r="AA615" s="7">
        <f>data[[#This Row],[OrderDateTime]] + 1</f>
        <v>45683.054166666669</v>
      </c>
      <c r="AB615" s="7" t="str">
        <f>IF(data[[#This Row],[DeliveryDateTime]] &lt;= data[[#This Row],[SLADue]], "On Time", "Late")</f>
        <v>Late</v>
      </c>
    </row>
    <row r="616" spans="1:28" x14ac:dyDescent="0.2">
      <c r="A616" t="s">
        <v>1077</v>
      </c>
      <c r="B616" t="s">
        <v>19</v>
      </c>
      <c r="C616" t="s">
        <v>61</v>
      </c>
      <c r="D616" t="s">
        <v>62</v>
      </c>
      <c r="E616" s="5">
        <v>125.12</v>
      </c>
      <c r="F616" t="s">
        <v>94</v>
      </c>
      <c r="G616">
        <v>7</v>
      </c>
      <c r="H616" s="1">
        <v>45769</v>
      </c>
      <c r="I616" s="1" t="str">
        <f>TEXT(data[[#This Row],[OrderDate]],"mmm")</f>
        <v>Apr</v>
      </c>
      <c r="J616" s="6">
        <v>0.5541666666666667</v>
      </c>
      <c r="K616" s="6" t="str">
        <f>TEXT(data[[#This Row],[OrderTime]],"h")</f>
        <v>13</v>
      </c>
      <c r="L616" s="1">
        <v>45769</v>
      </c>
      <c r="M616" s="6">
        <v>0.8041666666666667</v>
      </c>
      <c r="N616" t="s">
        <v>276</v>
      </c>
      <c r="O616" t="s">
        <v>161</v>
      </c>
      <c r="P616" t="s">
        <v>133</v>
      </c>
      <c r="Q616" t="s">
        <v>26</v>
      </c>
      <c r="R616" t="s">
        <v>66</v>
      </c>
      <c r="S616" t="s">
        <v>47</v>
      </c>
      <c r="T616" t="s">
        <v>136</v>
      </c>
      <c r="U616" t="s">
        <v>39</v>
      </c>
      <c r="V616" s="5">
        <f>data[[#This Row],[PriceUSD]]*data[[#This Row],[Quantity]]</f>
        <v>875.84</v>
      </c>
      <c r="W616" s="7">
        <f>data[[#This Row],[OrderDate]] + TIME(VALUE(LEFT(data[[#This Row],[OrderTime]],2)), VALUE(RIGHT(data[[#This Row],[OrderTime]],2)), 0)</f>
        <v>45769.046527777777</v>
      </c>
      <c r="X616" s="7">
        <f>_xlfn.MINIFS(data[OrderDateTime], data[CustomerName], data[[#This Row],[CustomerName]])</f>
        <v>45507.054166666669</v>
      </c>
      <c r="Y616" t="str">
        <f>IF(data[[#This Row],[OrderDateTime]]=data[[#This Row],[FirstOrderDateTime]], "New", "Returning")</f>
        <v>Returning</v>
      </c>
      <c r="Z616" s="7">
        <f>data[[#This Row],[DeliveryDate]] + data[[#This Row],[DeliveryTime]]</f>
        <v>45769.804166666669</v>
      </c>
      <c r="AA616" s="7">
        <f>data[[#This Row],[OrderDateTime]] + 1</f>
        <v>45770.046527777777</v>
      </c>
      <c r="AB616" s="7" t="str">
        <f>IF(data[[#This Row],[DeliveryDateTime]] &lt;= data[[#This Row],[SLADue]], "On Time", "Late")</f>
        <v>On Time</v>
      </c>
    </row>
    <row r="617" spans="1:28" x14ac:dyDescent="0.2">
      <c r="A617" t="s">
        <v>1078</v>
      </c>
      <c r="B617" t="s">
        <v>19</v>
      </c>
      <c r="C617" t="s">
        <v>92</v>
      </c>
      <c r="D617" t="s">
        <v>93</v>
      </c>
      <c r="E617" s="5">
        <v>82.47</v>
      </c>
      <c r="F617" t="s">
        <v>94</v>
      </c>
      <c r="G617">
        <v>3</v>
      </c>
      <c r="H617" s="1">
        <v>45836</v>
      </c>
      <c r="I617" s="1" t="str">
        <f>TEXT(data[[#This Row],[OrderDate]],"mmm")</f>
        <v>Jun</v>
      </c>
      <c r="J617" s="6">
        <v>0.55138888888888893</v>
      </c>
      <c r="K617" s="6" t="str">
        <f>TEXT(data[[#This Row],[OrderTime]],"h")</f>
        <v>13</v>
      </c>
      <c r="L617" s="1">
        <v>45838</v>
      </c>
      <c r="M617" s="6">
        <v>0.80138888888888893</v>
      </c>
      <c r="N617" t="s">
        <v>148</v>
      </c>
      <c r="O617" t="s">
        <v>377</v>
      </c>
      <c r="P617" t="s">
        <v>25</v>
      </c>
      <c r="Q617" t="s">
        <v>26</v>
      </c>
      <c r="R617" t="s">
        <v>66</v>
      </c>
      <c r="S617" t="s">
        <v>105</v>
      </c>
      <c r="T617" t="s">
        <v>29</v>
      </c>
      <c r="U617" t="s">
        <v>30</v>
      </c>
      <c r="V617" s="5">
        <f>data[[#This Row],[PriceUSD]]*data[[#This Row],[Quantity]]</f>
        <v>247.41</v>
      </c>
      <c r="W617" s="7">
        <f>data[[#This Row],[OrderDate]] + TIME(VALUE(LEFT(data[[#This Row],[OrderTime]],2)), VALUE(RIGHT(data[[#This Row],[OrderTime]],2)), 0)</f>
        <v>45836.061805555553</v>
      </c>
      <c r="X617" s="7">
        <f>_xlfn.MINIFS(data[OrderDateTime], data[CustomerName], data[[#This Row],[CustomerName]])</f>
        <v>45561.038888888892</v>
      </c>
      <c r="Y617" t="str">
        <f>IF(data[[#This Row],[OrderDateTime]]=data[[#This Row],[FirstOrderDateTime]], "New", "Returning")</f>
        <v>Returning</v>
      </c>
      <c r="Z617" s="7">
        <f>data[[#This Row],[DeliveryDate]] + data[[#This Row],[DeliveryTime]]</f>
        <v>45838.801388888889</v>
      </c>
      <c r="AA617" s="7">
        <f>data[[#This Row],[OrderDateTime]] + 1</f>
        <v>45837.061805555553</v>
      </c>
      <c r="AB617" s="7" t="str">
        <f>IF(data[[#This Row],[DeliveryDateTime]] &lt;= data[[#This Row],[SLADue]], "On Time", "Late")</f>
        <v>Late</v>
      </c>
    </row>
    <row r="618" spans="1:28" x14ac:dyDescent="0.2">
      <c r="A618" t="s">
        <v>1079</v>
      </c>
      <c r="B618" t="s">
        <v>19</v>
      </c>
      <c r="C618" t="s">
        <v>110</v>
      </c>
      <c r="D618" t="s">
        <v>111</v>
      </c>
      <c r="E618" s="5">
        <v>10.65</v>
      </c>
      <c r="F618" t="s">
        <v>87</v>
      </c>
      <c r="G618">
        <v>1</v>
      </c>
      <c r="H618" s="1">
        <v>45615</v>
      </c>
      <c r="I618" s="1" t="str">
        <f>TEXT(data[[#This Row],[OrderDate]],"mmm")</f>
        <v>Nov</v>
      </c>
      <c r="J618" s="6">
        <v>0.44583333333333336</v>
      </c>
      <c r="K618" s="6" t="str">
        <f>TEXT(data[[#This Row],[OrderTime]],"h")</f>
        <v>10</v>
      </c>
      <c r="L618" s="1">
        <v>45616</v>
      </c>
      <c r="M618" s="6">
        <v>0.44583333333333336</v>
      </c>
      <c r="N618" t="s">
        <v>139</v>
      </c>
      <c r="O618" t="s">
        <v>532</v>
      </c>
      <c r="P618" t="s">
        <v>36</v>
      </c>
      <c r="Q618" t="s">
        <v>26</v>
      </c>
      <c r="R618" t="s">
        <v>114</v>
      </c>
      <c r="S618" t="s">
        <v>28</v>
      </c>
      <c r="T618" t="s">
        <v>29</v>
      </c>
      <c r="U618" t="s">
        <v>30</v>
      </c>
      <c r="V618" s="5">
        <f>data[[#This Row],[PriceUSD]]*data[[#This Row],[Quantity]]</f>
        <v>10.65</v>
      </c>
      <c r="W618" s="7">
        <f>data[[#This Row],[OrderDate]] + TIME(VALUE(LEFT(data[[#This Row],[OrderTime]],2)), VALUE(RIGHT(data[[#This Row],[OrderTime]],2)), 0)</f>
        <v>45615.022916666669</v>
      </c>
      <c r="X618" s="7">
        <f>_xlfn.MINIFS(data[OrderDateTime], data[CustomerName], data[[#This Row],[CustomerName]])</f>
        <v>45543.038888888892</v>
      </c>
      <c r="Y618" t="str">
        <f>IF(data[[#This Row],[OrderDateTime]]=data[[#This Row],[FirstOrderDateTime]], "New", "Returning")</f>
        <v>Returning</v>
      </c>
      <c r="Z618" s="7">
        <f>data[[#This Row],[DeliveryDate]] + data[[#This Row],[DeliveryTime]]</f>
        <v>45616.445833333331</v>
      </c>
      <c r="AA618" s="7">
        <f>data[[#This Row],[OrderDateTime]] + 1</f>
        <v>45616.022916666669</v>
      </c>
      <c r="AB618" s="7" t="str">
        <f>IF(data[[#This Row],[DeliveryDateTime]] &lt;= data[[#This Row],[SLADue]], "On Time", "Late")</f>
        <v>Late</v>
      </c>
    </row>
    <row r="619" spans="1:28" x14ac:dyDescent="0.2">
      <c r="A619" t="s">
        <v>1080</v>
      </c>
      <c r="B619" t="s">
        <v>19</v>
      </c>
      <c r="C619" t="s">
        <v>49</v>
      </c>
      <c r="D619" t="s">
        <v>50</v>
      </c>
      <c r="E619" s="5">
        <v>28.13</v>
      </c>
      <c r="F619" t="s">
        <v>138</v>
      </c>
      <c r="G619">
        <v>1</v>
      </c>
      <c r="H619" s="1">
        <v>45721</v>
      </c>
      <c r="I619" s="1" t="str">
        <f>TEXT(data[[#This Row],[OrderDate]],"mmm")</f>
        <v>Mar</v>
      </c>
      <c r="J619" s="6">
        <v>0.84166666666666667</v>
      </c>
      <c r="K619" s="6" t="str">
        <f>TEXT(data[[#This Row],[OrderTime]],"h")</f>
        <v>20</v>
      </c>
      <c r="L619" s="1">
        <v>45723</v>
      </c>
      <c r="M619" s="6">
        <v>0.74027777777777781</v>
      </c>
      <c r="N619" t="s">
        <v>163</v>
      </c>
      <c r="O619" t="s">
        <v>1081</v>
      </c>
      <c r="P619" t="s">
        <v>77</v>
      </c>
      <c r="Q619" t="s">
        <v>26</v>
      </c>
      <c r="R619" t="s">
        <v>54</v>
      </c>
      <c r="S619" t="s">
        <v>105</v>
      </c>
      <c r="T619" t="s">
        <v>38</v>
      </c>
      <c r="U619" t="s">
        <v>39</v>
      </c>
      <c r="V619" s="5">
        <f>data[[#This Row],[PriceUSD]]*data[[#This Row],[Quantity]]</f>
        <v>28.13</v>
      </c>
      <c r="W619" s="7">
        <f>data[[#This Row],[OrderDate]] + TIME(VALUE(LEFT(data[[#This Row],[OrderTime]],2)), VALUE(RIGHT(data[[#This Row],[OrderTime]],2)), 0)</f>
        <v>45721.046527777777</v>
      </c>
      <c r="X619" s="7">
        <f>_xlfn.MINIFS(data[OrderDateTime], data[CustomerName], data[[#This Row],[CustomerName]])</f>
        <v>45551.007638888892</v>
      </c>
      <c r="Y619" t="str">
        <f>IF(data[[#This Row],[OrderDateTime]]=data[[#This Row],[FirstOrderDateTime]], "New", "Returning")</f>
        <v>Returning</v>
      </c>
      <c r="Z619" s="7">
        <f>data[[#This Row],[DeliveryDate]] + data[[#This Row],[DeliveryTime]]</f>
        <v>45723.740277777775</v>
      </c>
      <c r="AA619" s="7">
        <f>data[[#This Row],[OrderDateTime]] + 1</f>
        <v>45722.046527777777</v>
      </c>
      <c r="AB619" s="7" t="str">
        <f>IF(data[[#This Row],[DeliveryDateTime]] &lt;= data[[#This Row],[SLADue]], "On Time", "Late")</f>
        <v>Late</v>
      </c>
    </row>
    <row r="620" spans="1:28" x14ac:dyDescent="0.2">
      <c r="A620" t="s">
        <v>1082</v>
      </c>
      <c r="B620" t="s">
        <v>19</v>
      </c>
      <c r="C620" t="s">
        <v>391</v>
      </c>
      <c r="D620" t="s">
        <v>392</v>
      </c>
      <c r="E620" s="5">
        <v>17.71</v>
      </c>
      <c r="F620" t="s">
        <v>43</v>
      </c>
      <c r="G620">
        <v>1</v>
      </c>
      <c r="H620" s="1">
        <v>45701</v>
      </c>
      <c r="I620" s="1" t="str">
        <f>TEXT(data[[#This Row],[OrderDate]],"mmm")</f>
        <v>Feb</v>
      </c>
      <c r="J620" s="6">
        <v>0.44166666666666665</v>
      </c>
      <c r="K620" s="6" t="str">
        <f>TEXT(data[[#This Row],[OrderTime]],"h")</f>
        <v>10</v>
      </c>
      <c r="L620" s="1">
        <v>45702</v>
      </c>
      <c r="M620" s="6">
        <v>0.44166666666666665</v>
      </c>
      <c r="N620" t="s">
        <v>103</v>
      </c>
      <c r="O620" t="s">
        <v>762</v>
      </c>
      <c r="P620" t="s">
        <v>77</v>
      </c>
      <c r="Q620" t="s">
        <v>53</v>
      </c>
      <c r="R620" t="s">
        <v>394</v>
      </c>
      <c r="S620" t="s">
        <v>28</v>
      </c>
      <c r="T620" t="s">
        <v>29</v>
      </c>
      <c r="U620" t="s">
        <v>67</v>
      </c>
      <c r="V620" s="5">
        <f>data[[#This Row],[PriceUSD]]*data[[#This Row],[Quantity]]</f>
        <v>17.71</v>
      </c>
      <c r="W620" s="7">
        <f>data[[#This Row],[OrderDate]] + TIME(VALUE(LEFT(data[[#This Row],[OrderTime]],2)), VALUE(RIGHT(data[[#This Row],[OrderTime]],2)), 0)</f>
        <v>45701.046527777777</v>
      </c>
      <c r="X620" s="7">
        <f>_xlfn.MINIFS(data[OrderDateTime], data[CustomerName], data[[#This Row],[CustomerName]])</f>
        <v>45505.046527777777</v>
      </c>
      <c r="Y620" t="str">
        <f>IF(data[[#This Row],[OrderDateTime]]=data[[#This Row],[FirstOrderDateTime]], "New", "Returning")</f>
        <v>Returning</v>
      </c>
      <c r="Z620" s="7">
        <f>data[[#This Row],[DeliveryDate]] + data[[#This Row],[DeliveryTime]]</f>
        <v>45702.441666666666</v>
      </c>
      <c r="AA620" s="7">
        <f>data[[#This Row],[OrderDateTime]] + 1</f>
        <v>45702.046527777777</v>
      </c>
      <c r="AB620" s="7" t="str">
        <f>IF(data[[#This Row],[DeliveryDateTime]] &lt;= data[[#This Row],[SLADue]], "On Time", "Late")</f>
        <v>Late</v>
      </c>
    </row>
    <row r="621" spans="1:28" x14ac:dyDescent="0.2">
      <c r="A621" t="s">
        <v>1083</v>
      </c>
      <c r="B621" t="s">
        <v>19</v>
      </c>
      <c r="C621" t="s">
        <v>117</v>
      </c>
      <c r="D621" t="s">
        <v>118</v>
      </c>
      <c r="E621" s="5">
        <v>80.61</v>
      </c>
      <c r="F621" t="s">
        <v>94</v>
      </c>
      <c r="G621">
        <v>9</v>
      </c>
      <c r="H621" s="1">
        <v>45727</v>
      </c>
      <c r="I621" s="1" t="str">
        <f>TEXT(data[[#This Row],[OrderDate]],"mmm")</f>
        <v>Mar</v>
      </c>
      <c r="J621" s="6">
        <v>0.53263888888888888</v>
      </c>
      <c r="K621" s="6" t="str">
        <f>TEXT(data[[#This Row],[OrderTime]],"h")</f>
        <v>12</v>
      </c>
      <c r="L621" s="1">
        <v>45727</v>
      </c>
      <c r="M621" s="6">
        <v>0.69930555555555551</v>
      </c>
      <c r="N621" t="s">
        <v>34</v>
      </c>
      <c r="O621" t="s">
        <v>444</v>
      </c>
      <c r="P621" t="s">
        <v>36</v>
      </c>
      <c r="Q621" t="s">
        <v>53</v>
      </c>
      <c r="R621" t="s">
        <v>66</v>
      </c>
      <c r="S621" t="s">
        <v>47</v>
      </c>
      <c r="T621" t="s">
        <v>106</v>
      </c>
      <c r="U621" t="s">
        <v>30</v>
      </c>
      <c r="V621" s="5">
        <f>data[[#This Row],[PriceUSD]]*data[[#This Row],[Quantity]]</f>
        <v>725.49</v>
      </c>
      <c r="W621" s="7">
        <f>data[[#This Row],[OrderDate]] + TIME(VALUE(LEFT(data[[#This Row],[OrderTime]],2)), VALUE(RIGHT(data[[#This Row],[OrderTime]],2)), 0)</f>
        <v>45727.061805555553</v>
      </c>
      <c r="X621" s="7">
        <f>_xlfn.MINIFS(data[OrderDateTime], data[CustomerName], data[[#This Row],[CustomerName]])</f>
        <v>45544.007638888892</v>
      </c>
      <c r="Y621" t="str">
        <f>IF(data[[#This Row],[OrderDateTime]]=data[[#This Row],[FirstOrderDateTime]], "New", "Returning")</f>
        <v>Returning</v>
      </c>
      <c r="Z621" s="7">
        <f>data[[#This Row],[DeliveryDate]] + data[[#This Row],[DeliveryTime]]</f>
        <v>45727.699305555558</v>
      </c>
      <c r="AA621" s="7">
        <f>data[[#This Row],[OrderDateTime]] + 1</f>
        <v>45728.061805555553</v>
      </c>
      <c r="AB621" s="7" t="str">
        <f>IF(data[[#This Row],[DeliveryDateTime]] &lt;= data[[#This Row],[SLADue]], "On Time", "Late")</f>
        <v>On Time</v>
      </c>
    </row>
    <row r="622" spans="1:28" x14ac:dyDescent="0.2">
      <c r="A622" t="s">
        <v>1084</v>
      </c>
      <c r="B622" t="s">
        <v>19</v>
      </c>
      <c r="C622" t="s">
        <v>41</v>
      </c>
      <c r="D622" t="s">
        <v>42</v>
      </c>
      <c r="E622" s="5">
        <v>38.56</v>
      </c>
      <c r="F622" t="s">
        <v>56</v>
      </c>
      <c r="G622">
        <v>1</v>
      </c>
      <c r="H622" s="1">
        <v>45868</v>
      </c>
      <c r="I622" s="1" t="str">
        <f>TEXT(data[[#This Row],[OrderDate]],"mmm")</f>
        <v>Jul</v>
      </c>
      <c r="J622" s="6">
        <v>0.45902777777777776</v>
      </c>
      <c r="K622" s="6" t="str">
        <f>TEXT(data[[#This Row],[OrderTime]],"h")</f>
        <v>11</v>
      </c>
      <c r="L622" s="1">
        <v>45868</v>
      </c>
      <c r="M622" s="6">
        <v>0.58402777777777781</v>
      </c>
      <c r="N622" t="s">
        <v>208</v>
      </c>
      <c r="O622" t="s">
        <v>146</v>
      </c>
      <c r="P622" t="s">
        <v>202</v>
      </c>
      <c r="Q622" t="s">
        <v>26</v>
      </c>
      <c r="R622" t="s">
        <v>46</v>
      </c>
      <c r="S622" t="s">
        <v>47</v>
      </c>
      <c r="T622" t="s">
        <v>59</v>
      </c>
      <c r="U622" t="s">
        <v>67</v>
      </c>
      <c r="V622" s="5">
        <f>data[[#This Row],[PriceUSD]]*data[[#This Row],[Quantity]]</f>
        <v>38.56</v>
      </c>
      <c r="W622" s="7">
        <f>data[[#This Row],[OrderDate]] + TIME(VALUE(LEFT(data[[#This Row],[OrderTime]],2)), VALUE(RIGHT(data[[#This Row],[OrderTime]],2)), 0)</f>
        <v>45868.054166666669</v>
      </c>
      <c r="X622" s="7">
        <f>_xlfn.MINIFS(data[OrderDateTime], data[CustomerName], data[[#This Row],[CustomerName]])</f>
        <v>45514.052083333336</v>
      </c>
      <c r="Y622" t="str">
        <f>IF(data[[#This Row],[OrderDateTime]]=data[[#This Row],[FirstOrderDateTime]], "New", "Returning")</f>
        <v>Returning</v>
      </c>
      <c r="Z622" s="7">
        <f>data[[#This Row],[DeliveryDate]] + data[[#This Row],[DeliveryTime]]</f>
        <v>45868.584027777775</v>
      </c>
      <c r="AA622" s="7">
        <f>data[[#This Row],[OrderDateTime]] + 1</f>
        <v>45869.054166666669</v>
      </c>
      <c r="AB622" s="7" t="str">
        <f>IF(data[[#This Row],[DeliveryDateTime]] &lt;= data[[#This Row],[SLADue]], "On Time", "Late")</f>
        <v>On Time</v>
      </c>
    </row>
    <row r="623" spans="1:28" x14ac:dyDescent="0.2">
      <c r="A623" t="s">
        <v>1085</v>
      </c>
      <c r="B623" t="s">
        <v>19</v>
      </c>
      <c r="C623" t="s">
        <v>20</v>
      </c>
      <c r="D623" t="s">
        <v>21</v>
      </c>
      <c r="E623" s="5">
        <v>19.04</v>
      </c>
      <c r="F623" t="s">
        <v>43</v>
      </c>
      <c r="G623">
        <v>1</v>
      </c>
      <c r="H623" s="1">
        <v>45586</v>
      </c>
      <c r="I623" s="1" t="str">
        <f>TEXT(data[[#This Row],[OrderDate]],"mmm")</f>
        <v>Oct</v>
      </c>
      <c r="J623" s="6">
        <v>0.52152777777777781</v>
      </c>
      <c r="K623" s="6" t="str">
        <f>TEXT(data[[#This Row],[OrderTime]],"h")</f>
        <v>12</v>
      </c>
      <c r="L623" s="1">
        <v>45586</v>
      </c>
      <c r="M623" s="6">
        <v>0.72986111111111107</v>
      </c>
      <c r="N623" t="s">
        <v>23</v>
      </c>
      <c r="O623" t="s">
        <v>864</v>
      </c>
      <c r="P623" t="s">
        <v>25</v>
      </c>
      <c r="Q623" t="s">
        <v>26</v>
      </c>
      <c r="R623" t="s">
        <v>27</v>
      </c>
      <c r="S623" t="s">
        <v>47</v>
      </c>
      <c r="T623" t="s">
        <v>59</v>
      </c>
      <c r="U623" t="s">
        <v>39</v>
      </c>
      <c r="V623" s="5">
        <f>data[[#This Row],[PriceUSD]]*data[[#This Row],[Quantity]]</f>
        <v>19.04</v>
      </c>
      <c r="W623" s="7">
        <f>data[[#This Row],[OrderDate]] + TIME(VALUE(LEFT(data[[#This Row],[OrderTime]],2)), VALUE(RIGHT(data[[#This Row],[OrderTime]],2)), 0)</f>
        <v>45586.054166666669</v>
      </c>
      <c r="X623" s="7">
        <f>_xlfn.MINIFS(data[OrderDateTime], data[CustomerName], data[[#This Row],[CustomerName]])</f>
        <v>45509.015277777777</v>
      </c>
      <c r="Y623" t="str">
        <f>IF(data[[#This Row],[OrderDateTime]]=data[[#This Row],[FirstOrderDateTime]], "New", "Returning")</f>
        <v>Returning</v>
      </c>
      <c r="Z623" s="7">
        <f>data[[#This Row],[DeliveryDate]] + data[[#This Row],[DeliveryTime]]</f>
        <v>45586.729861111111</v>
      </c>
      <c r="AA623" s="7">
        <f>data[[#This Row],[OrderDateTime]] + 1</f>
        <v>45587.054166666669</v>
      </c>
      <c r="AB623" s="7" t="str">
        <f>IF(data[[#This Row],[DeliveryDateTime]] &lt;= data[[#This Row],[SLADue]], "On Time", "Late")</f>
        <v>On Time</v>
      </c>
    </row>
    <row r="624" spans="1:28" x14ac:dyDescent="0.2">
      <c r="A624" t="s">
        <v>1086</v>
      </c>
      <c r="B624" t="s">
        <v>19</v>
      </c>
      <c r="C624" t="s">
        <v>49</v>
      </c>
      <c r="D624" t="s">
        <v>50</v>
      </c>
      <c r="E624" s="5">
        <v>27.29</v>
      </c>
      <c r="F624" t="s">
        <v>51</v>
      </c>
      <c r="G624">
        <v>1</v>
      </c>
      <c r="H624" s="1">
        <v>45750</v>
      </c>
      <c r="I624" s="1" t="str">
        <f>TEXT(data[[#This Row],[OrderDate]],"mmm")</f>
        <v>Apr</v>
      </c>
      <c r="J624" s="6">
        <v>0.66805555555555551</v>
      </c>
      <c r="K624" s="6" t="str">
        <f>TEXT(data[[#This Row],[OrderTime]],"h")</f>
        <v>16</v>
      </c>
      <c r="L624" s="1">
        <v>45751</v>
      </c>
      <c r="M624" s="6">
        <v>0.70972222222222225</v>
      </c>
      <c r="N624" t="s">
        <v>452</v>
      </c>
      <c r="O624" t="s">
        <v>1087</v>
      </c>
      <c r="P624" t="s">
        <v>133</v>
      </c>
      <c r="Q624" t="s">
        <v>53</v>
      </c>
      <c r="R624" t="s">
        <v>54</v>
      </c>
      <c r="S624" t="s">
        <v>28</v>
      </c>
      <c r="T624" t="s">
        <v>29</v>
      </c>
      <c r="U624" t="s">
        <v>30</v>
      </c>
      <c r="V624" s="5">
        <f>data[[#This Row],[PriceUSD]]*data[[#This Row],[Quantity]]</f>
        <v>27.29</v>
      </c>
      <c r="W624" s="7">
        <f>data[[#This Row],[OrderDate]] + TIME(VALUE(LEFT(data[[#This Row],[OrderTime]],2)), VALUE(RIGHT(data[[#This Row],[OrderTime]],2)), 0)</f>
        <v>45750.038888888892</v>
      </c>
      <c r="X624" s="7">
        <f>_xlfn.MINIFS(data[OrderDateTime], data[CustomerName], data[[#This Row],[CustomerName]])</f>
        <v>45522.022916666669</v>
      </c>
      <c r="Y624" t="str">
        <f>IF(data[[#This Row],[OrderDateTime]]=data[[#This Row],[FirstOrderDateTime]], "New", "Returning")</f>
        <v>Returning</v>
      </c>
      <c r="Z624" s="7">
        <f>data[[#This Row],[DeliveryDate]] + data[[#This Row],[DeliveryTime]]</f>
        <v>45751.709722222222</v>
      </c>
      <c r="AA624" s="7">
        <f>data[[#This Row],[OrderDateTime]] + 1</f>
        <v>45751.038888888892</v>
      </c>
      <c r="AB624" s="7" t="str">
        <f>IF(data[[#This Row],[DeliveryDateTime]] &lt;= data[[#This Row],[SLADue]], "On Time", "Late")</f>
        <v>Late</v>
      </c>
    </row>
    <row r="625" spans="1:28" x14ac:dyDescent="0.2">
      <c r="A625" t="s">
        <v>1088</v>
      </c>
      <c r="B625" t="s">
        <v>19</v>
      </c>
      <c r="C625" t="s">
        <v>20</v>
      </c>
      <c r="D625" t="s">
        <v>21</v>
      </c>
      <c r="E625" s="5">
        <v>17.239999999999998</v>
      </c>
      <c r="F625" t="s">
        <v>22</v>
      </c>
      <c r="G625">
        <v>1</v>
      </c>
      <c r="H625" s="1">
        <v>45800</v>
      </c>
      <c r="I625" s="1" t="str">
        <f>TEXT(data[[#This Row],[OrderDate]],"mmm")</f>
        <v>May</v>
      </c>
      <c r="J625" s="6">
        <v>0.49652777777777779</v>
      </c>
      <c r="K625" s="6" t="str">
        <f>TEXT(data[[#This Row],[OrderTime]],"h")</f>
        <v>11</v>
      </c>
      <c r="L625" s="1">
        <v>45801</v>
      </c>
      <c r="M625" s="6">
        <v>0.53819444444444442</v>
      </c>
      <c r="N625" t="s">
        <v>64</v>
      </c>
      <c r="O625" t="s">
        <v>964</v>
      </c>
      <c r="P625" t="s">
        <v>25</v>
      </c>
      <c r="Q625" t="s">
        <v>53</v>
      </c>
      <c r="R625" t="s">
        <v>27</v>
      </c>
      <c r="S625" t="s">
        <v>28</v>
      </c>
      <c r="T625" t="s">
        <v>106</v>
      </c>
      <c r="U625" t="s">
        <v>30</v>
      </c>
      <c r="V625" s="5">
        <f>data[[#This Row],[PriceUSD]]*data[[#This Row],[Quantity]]</f>
        <v>17.239999999999998</v>
      </c>
      <c r="W625" s="7">
        <f>data[[#This Row],[OrderDate]] + TIME(VALUE(LEFT(data[[#This Row],[OrderTime]],2)), VALUE(RIGHT(data[[#This Row],[OrderTime]],2)), 0)</f>
        <v>45800.054166666669</v>
      </c>
      <c r="X625" s="7">
        <f>_xlfn.MINIFS(data[OrderDateTime], data[CustomerName], data[[#This Row],[CustomerName]])</f>
        <v>45505.007638888892</v>
      </c>
      <c r="Y625" t="str">
        <f>IF(data[[#This Row],[OrderDateTime]]=data[[#This Row],[FirstOrderDateTime]], "New", "Returning")</f>
        <v>Returning</v>
      </c>
      <c r="Z625" s="7">
        <f>data[[#This Row],[DeliveryDate]] + data[[#This Row],[DeliveryTime]]</f>
        <v>45801.538194444445</v>
      </c>
      <c r="AA625" s="7">
        <f>data[[#This Row],[OrderDateTime]] + 1</f>
        <v>45801.054166666669</v>
      </c>
      <c r="AB625" s="7" t="str">
        <f>IF(data[[#This Row],[DeliveryDateTime]] &lt;= data[[#This Row],[SLADue]], "On Time", "Late")</f>
        <v>Late</v>
      </c>
    </row>
    <row r="626" spans="1:28" x14ac:dyDescent="0.2">
      <c r="A626" t="s">
        <v>1089</v>
      </c>
      <c r="B626" t="s">
        <v>19</v>
      </c>
      <c r="C626" t="s">
        <v>258</v>
      </c>
      <c r="D626" t="s">
        <v>259</v>
      </c>
      <c r="E626" s="5">
        <v>124.7</v>
      </c>
      <c r="F626" t="s">
        <v>182</v>
      </c>
      <c r="G626">
        <v>3</v>
      </c>
      <c r="H626" s="1">
        <v>45819</v>
      </c>
      <c r="I626" s="1" t="str">
        <f>TEXT(data[[#This Row],[OrderDate]],"mmm")</f>
        <v>Jun</v>
      </c>
      <c r="J626" s="6">
        <v>0.60555555555555551</v>
      </c>
      <c r="K626" s="6" t="str">
        <f>TEXT(data[[#This Row],[OrderTime]],"h")</f>
        <v>14</v>
      </c>
      <c r="L626" s="1">
        <v>45820</v>
      </c>
      <c r="M626" s="6">
        <v>0.68888888888888888</v>
      </c>
      <c r="N626" t="s">
        <v>148</v>
      </c>
      <c r="O626" t="s">
        <v>530</v>
      </c>
      <c r="P626" t="s">
        <v>25</v>
      </c>
      <c r="Q626" t="s">
        <v>53</v>
      </c>
      <c r="R626" t="s">
        <v>261</v>
      </c>
      <c r="S626" t="s">
        <v>28</v>
      </c>
      <c r="T626" t="s">
        <v>115</v>
      </c>
      <c r="U626" t="s">
        <v>30</v>
      </c>
      <c r="V626" s="5">
        <f>data[[#This Row],[PriceUSD]]*data[[#This Row],[Quantity]]</f>
        <v>374.1</v>
      </c>
      <c r="W626" s="7">
        <f>data[[#This Row],[OrderDate]] + TIME(VALUE(LEFT(data[[#This Row],[OrderTime]],2)), VALUE(RIGHT(data[[#This Row],[OrderTime]],2)), 0)</f>
        <v>45819.038888888892</v>
      </c>
      <c r="X626" s="7">
        <f>_xlfn.MINIFS(data[OrderDateTime], data[CustomerName], data[[#This Row],[CustomerName]])</f>
        <v>45577.030555555553</v>
      </c>
      <c r="Y626" t="str">
        <f>IF(data[[#This Row],[OrderDateTime]]=data[[#This Row],[FirstOrderDateTime]], "New", "Returning")</f>
        <v>Returning</v>
      </c>
      <c r="Z626" s="7">
        <f>data[[#This Row],[DeliveryDate]] + data[[#This Row],[DeliveryTime]]</f>
        <v>45820.688888888886</v>
      </c>
      <c r="AA626" s="7">
        <f>data[[#This Row],[OrderDateTime]] + 1</f>
        <v>45820.038888888892</v>
      </c>
      <c r="AB626" s="7" t="str">
        <f>IF(data[[#This Row],[DeliveryDateTime]] &lt;= data[[#This Row],[SLADue]], "On Time", "Late")</f>
        <v>Late</v>
      </c>
    </row>
    <row r="627" spans="1:28" x14ac:dyDescent="0.2">
      <c r="A627" t="s">
        <v>1090</v>
      </c>
      <c r="B627" t="s">
        <v>19</v>
      </c>
      <c r="C627" t="s">
        <v>117</v>
      </c>
      <c r="D627" t="s">
        <v>118</v>
      </c>
      <c r="E627" s="5">
        <v>79.28</v>
      </c>
      <c r="F627" t="s">
        <v>94</v>
      </c>
      <c r="G627">
        <v>3</v>
      </c>
      <c r="H627" s="1">
        <v>45848</v>
      </c>
      <c r="I627" s="1" t="str">
        <f>TEXT(data[[#This Row],[OrderDate]],"mmm")</f>
        <v>Jul</v>
      </c>
      <c r="J627" s="6">
        <v>0.56805555555555554</v>
      </c>
      <c r="K627" s="6" t="str">
        <f>TEXT(data[[#This Row],[OrderTime]],"h")</f>
        <v>13</v>
      </c>
      <c r="L627" s="1">
        <v>45848</v>
      </c>
      <c r="M627" s="6">
        <v>0.77638888888888891</v>
      </c>
      <c r="N627" t="s">
        <v>238</v>
      </c>
      <c r="O627" t="s">
        <v>1091</v>
      </c>
      <c r="P627" t="s">
        <v>36</v>
      </c>
      <c r="Q627" t="s">
        <v>26</v>
      </c>
      <c r="R627" t="s">
        <v>66</v>
      </c>
      <c r="S627" t="s">
        <v>47</v>
      </c>
      <c r="T627" t="s">
        <v>38</v>
      </c>
      <c r="U627" t="s">
        <v>30</v>
      </c>
      <c r="V627" s="5">
        <f>data[[#This Row],[PriceUSD]]*data[[#This Row],[Quantity]]</f>
        <v>237.84</v>
      </c>
      <c r="W627" s="7">
        <f>data[[#This Row],[OrderDate]] + TIME(VALUE(LEFT(data[[#This Row],[OrderTime]],2)), VALUE(RIGHT(data[[#This Row],[OrderTime]],2)), 0)</f>
        <v>45848.038888888892</v>
      </c>
      <c r="X627" s="7">
        <f>_xlfn.MINIFS(data[OrderDateTime], data[CustomerName], data[[#This Row],[CustomerName]])</f>
        <v>45511.015277777777</v>
      </c>
      <c r="Y627" t="str">
        <f>IF(data[[#This Row],[OrderDateTime]]=data[[#This Row],[FirstOrderDateTime]], "New", "Returning")</f>
        <v>Returning</v>
      </c>
      <c r="Z627" s="7">
        <f>data[[#This Row],[DeliveryDate]] + data[[#This Row],[DeliveryTime]]</f>
        <v>45848.776388888888</v>
      </c>
      <c r="AA627" s="7">
        <f>data[[#This Row],[OrderDateTime]] + 1</f>
        <v>45849.038888888892</v>
      </c>
      <c r="AB627" s="7" t="str">
        <f>IF(data[[#This Row],[DeliveryDateTime]] &lt;= data[[#This Row],[SLADue]], "On Time", "Late")</f>
        <v>On Time</v>
      </c>
    </row>
    <row r="628" spans="1:28" x14ac:dyDescent="0.2">
      <c r="A628" t="s">
        <v>1092</v>
      </c>
      <c r="B628" t="s">
        <v>19</v>
      </c>
      <c r="C628" t="s">
        <v>41</v>
      </c>
      <c r="D628" t="s">
        <v>42</v>
      </c>
      <c r="E628" s="5">
        <v>34.33</v>
      </c>
      <c r="F628" t="s">
        <v>43</v>
      </c>
      <c r="G628">
        <v>2</v>
      </c>
      <c r="H628" s="1">
        <v>45733</v>
      </c>
      <c r="I628" s="1" t="str">
        <f>TEXT(data[[#This Row],[OrderDate]],"mmm")</f>
        <v>Mar</v>
      </c>
      <c r="J628" s="6">
        <v>0.52638888888888891</v>
      </c>
      <c r="K628" s="6" t="str">
        <f>TEXT(data[[#This Row],[OrderTime]],"h")</f>
        <v>12</v>
      </c>
      <c r="L628" s="1">
        <v>45734</v>
      </c>
      <c r="M628" s="6">
        <v>0.65138888888888891</v>
      </c>
      <c r="N628" t="s">
        <v>120</v>
      </c>
      <c r="O628" t="s">
        <v>24</v>
      </c>
      <c r="P628" t="s">
        <v>25</v>
      </c>
      <c r="Q628" t="s">
        <v>53</v>
      </c>
      <c r="R628" t="s">
        <v>46</v>
      </c>
      <c r="S628" t="s">
        <v>28</v>
      </c>
      <c r="T628" t="s">
        <v>29</v>
      </c>
      <c r="U628" t="s">
        <v>39</v>
      </c>
      <c r="V628" s="5">
        <f>data[[#This Row],[PriceUSD]]*data[[#This Row],[Quantity]]</f>
        <v>68.66</v>
      </c>
      <c r="W628" s="7">
        <f>data[[#This Row],[OrderDate]] + TIME(VALUE(LEFT(data[[#This Row],[OrderTime]],2)), VALUE(RIGHT(data[[#This Row],[OrderTime]],2)), 0)</f>
        <v>45733.061805555553</v>
      </c>
      <c r="X628" s="7">
        <f>_xlfn.MINIFS(data[OrderDateTime], data[CustomerName], data[[#This Row],[CustomerName]])</f>
        <v>45531.017361111109</v>
      </c>
      <c r="Y628" t="str">
        <f>IF(data[[#This Row],[OrderDateTime]]=data[[#This Row],[FirstOrderDateTime]], "New", "Returning")</f>
        <v>Returning</v>
      </c>
      <c r="Z628" s="7">
        <f>data[[#This Row],[DeliveryDate]] + data[[#This Row],[DeliveryTime]]</f>
        <v>45734.651388888888</v>
      </c>
      <c r="AA628" s="7">
        <f>data[[#This Row],[OrderDateTime]] + 1</f>
        <v>45734.061805555553</v>
      </c>
      <c r="AB628" s="7" t="str">
        <f>IF(data[[#This Row],[DeliveryDateTime]] &lt;= data[[#This Row],[SLADue]], "On Time", "Late")</f>
        <v>Late</v>
      </c>
    </row>
    <row r="629" spans="1:28" x14ac:dyDescent="0.2">
      <c r="A629" t="s">
        <v>1093</v>
      </c>
      <c r="B629" t="s">
        <v>19</v>
      </c>
      <c r="C629" t="s">
        <v>190</v>
      </c>
      <c r="D629" t="s">
        <v>191</v>
      </c>
      <c r="E629" s="5">
        <v>24.25</v>
      </c>
      <c r="F629" t="s">
        <v>71</v>
      </c>
      <c r="G629">
        <v>1</v>
      </c>
      <c r="H629" s="1">
        <v>45552</v>
      </c>
      <c r="I629" s="1" t="str">
        <f>TEXT(data[[#This Row],[OrderDate]],"mmm")</f>
        <v>Sep</v>
      </c>
      <c r="J629" s="6">
        <v>0.40555555555555556</v>
      </c>
      <c r="K629" s="6" t="str">
        <f>TEXT(data[[#This Row],[OrderTime]],"h")</f>
        <v>9</v>
      </c>
      <c r="L629" s="1">
        <v>45553</v>
      </c>
      <c r="M629" s="6">
        <v>0.57222222222222219</v>
      </c>
      <c r="N629" t="s">
        <v>75</v>
      </c>
      <c r="O629" t="s">
        <v>473</v>
      </c>
      <c r="P629" t="s">
        <v>25</v>
      </c>
      <c r="Q629" t="s">
        <v>26</v>
      </c>
      <c r="R629" t="s">
        <v>192</v>
      </c>
      <c r="S629" t="s">
        <v>28</v>
      </c>
      <c r="T629" t="s">
        <v>29</v>
      </c>
      <c r="U629" t="s">
        <v>39</v>
      </c>
      <c r="V629" s="5">
        <f>data[[#This Row],[PriceUSD]]*data[[#This Row],[Quantity]]</f>
        <v>24.25</v>
      </c>
      <c r="W629" s="7">
        <f>data[[#This Row],[OrderDate]] + TIME(VALUE(LEFT(data[[#This Row],[OrderTime]],2)), VALUE(RIGHT(data[[#This Row],[OrderTime]],2)), 0)</f>
        <v>45552.038888888892</v>
      </c>
      <c r="X629" s="7">
        <f>_xlfn.MINIFS(data[OrderDateTime], data[CustomerName], data[[#This Row],[CustomerName]])</f>
        <v>45531.046527777777</v>
      </c>
      <c r="Y629" t="str">
        <f>IF(data[[#This Row],[OrderDateTime]]=data[[#This Row],[FirstOrderDateTime]], "New", "Returning")</f>
        <v>Returning</v>
      </c>
      <c r="Z629" s="7">
        <f>data[[#This Row],[DeliveryDate]] + data[[#This Row],[DeliveryTime]]</f>
        <v>45553.572222222225</v>
      </c>
      <c r="AA629" s="7">
        <f>data[[#This Row],[OrderDateTime]] + 1</f>
        <v>45553.038888888892</v>
      </c>
      <c r="AB629" s="7" t="str">
        <f>IF(data[[#This Row],[DeliveryDateTime]] &lt;= data[[#This Row],[SLADue]], "On Time", "Late")</f>
        <v>Late</v>
      </c>
    </row>
    <row r="630" spans="1:28" x14ac:dyDescent="0.2">
      <c r="A630" t="s">
        <v>1094</v>
      </c>
      <c r="B630" t="s">
        <v>19</v>
      </c>
      <c r="C630" t="s">
        <v>41</v>
      </c>
      <c r="D630" t="s">
        <v>42</v>
      </c>
      <c r="E630" s="5">
        <v>36.99</v>
      </c>
      <c r="F630" t="s">
        <v>56</v>
      </c>
      <c r="G630">
        <v>1</v>
      </c>
      <c r="H630" s="1">
        <v>45872</v>
      </c>
      <c r="I630" s="1" t="str">
        <f>TEXT(data[[#This Row],[OrderDate]],"mmm")</f>
        <v>Aug</v>
      </c>
      <c r="J630" s="6">
        <v>0.87152777777777779</v>
      </c>
      <c r="K630" s="6" t="str">
        <f>TEXT(data[[#This Row],[OrderTime]],"h")</f>
        <v>20</v>
      </c>
      <c r="L630" s="1">
        <v>45873</v>
      </c>
      <c r="M630" s="6">
        <v>0.74444444444444446</v>
      </c>
      <c r="N630" t="s">
        <v>233</v>
      </c>
      <c r="O630" t="s">
        <v>164</v>
      </c>
      <c r="P630" t="s">
        <v>234</v>
      </c>
      <c r="Q630" t="s">
        <v>26</v>
      </c>
      <c r="R630" t="s">
        <v>46</v>
      </c>
      <c r="S630" t="s">
        <v>28</v>
      </c>
      <c r="T630" t="s">
        <v>38</v>
      </c>
      <c r="U630" t="s">
        <v>30</v>
      </c>
      <c r="V630" s="5">
        <f>data[[#This Row],[PriceUSD]]*data[[#This Row],[Quantity]]</f>
        <v>36.99</v>
      </c>
      <c r="W630" s="7">
        <f>data[[#This Row],[OrderDate]] + TIME(VALUE(LEFT(data[[#This Row],[OrderTime]],2)), VALUE(RIGHT(data[[#This Row],[OrderTime]],2)), 0)</f>
        <v>45872.054166666669</v>
      </c>
      <c r="X630" s="7">
        <f>_xlfn.MINIFS(data[OrderDateTime], data[CustomerName], data[[#This Row],[CustomerName]])</f>
        <v>45514.007638888892</v>
      </c>
      <c r="Y630" t="str">
        <f>IF(data[[#This Row],[OrderDateTime]]=data[[#This Row],[FirstOrderDateTime]], "New", "Returning")</f>
        <v>Returning</v>
      </c>
      <c r="Z630" s="7">
        <f>data[[#This Row],[DeliveryDate]] + data[[#This Row],[DeliveryTime]]</f>
        <v>45873.744444444441</v>
      </c>
      <c r="AA630" s="7">
        <f>data[[#This Row],[OrderDateTime]] + 1</f>
        <v>45873.054166666669</v>
      </c>
      <c r="AB630" s="7" t="str">
        <f>IF(data[[#This Row],[DeliveryDateTime]] &lt;= data[[#This Row],[SLADue]], "On Time", "Late")</f>
        <v>Late</v>
      </c>
    </row>
    <row r="631" spans="1:28" x14ac:dyDescent="0.2">
      <c r="A631" t="s">
        <v>1095</v>
      </c>
      <c r="B631" t="s">
        <v>19</v>
      </c>
      <c r="C631" t="s">
        <v>32</v>
      </c>
      <c r="D631" t="s">
        <v>33</v>
      </c>
      <c r="E631" s="5">
        <v>50.74</v>
      </c>
      <c r="F631" t="s">
        <v>138</v>
      </c>
      <c r="G631">
        <v>4</v>
      </c>
      <c r="H631" s="1">
        <v>45681</v>
      </c>
      <c r="I631" s="1" t="str">
        <f>TEXT(data[[#This Row],[OrderDate]],"mmm")</f>
        <v>Jan</v>
      </c>
      <c r="J631" s="6">
        <v>0.3888888888888889</v>
      </c>
      <c r="K631" s="6" t="str">
        <f>TEXT(data[[#This Row],[OrderTime]],"h")</f>
        <v>9</v>
      </c>
      <c r="L631" s="1">
        <v>45682</v>
      </c>
      <c r="M631" s="6">
        <v>0.55555555555555558</v>
      </c>
      <c r="N631" t="s">
        <v>170</v>
      </c>
      <c r="O631" t="s">
        <v>1096</v>
      </c>
      <c r="P631" t="s">
        <v>36</v>
      </c>
      <c r="Q631" t="s">
        <v>53</v>
      </c>
      <c r="R631" t="s">
        <v>37</v>
      </c>
      <c r="S631" t="s">
        <v>28</v>
      </c>
      <c r="T631" t="s">
        <v>29</v>
      </c>
      <c r="U631" t="s">
        <v>67</v>
      </c>
      <c r="V631" s="5">
        <f>data[[#This Row],[PriceUSD]]*data[[#This Row],[Quantity]]</f>
        <v>202.96</v>
      </c>
      <c r="W631" s="7">
        <f>data[[#This Row],[OrderDate]] + TIME(VALUE(LEFT(data[[#This Row],[OrderTime]],2)), VALUE(RIGHT(data[[#This Row],[OrderTime]],2)), 0)</f>
        <v>45681.061805555553</v>
      </c>
      <c r="X631" s="7">
        <f>_xlfn.MINIFS(data[OrderDateTime], data[CustomerName], data[[#This Row],[CustomerName]])</f>
        <v>45515.052083333336</v>
      </c>
      <c r="Y631" t="str">
        <f>IF(data[[#This Row],[OrderDateTime]]=data[[#This Row],[FirstOrderDateTime]], "New", "Returning")</f>
        <v>Returning</v>
      </c>
      <c r="Z631" s="7">
        <f>data[[#This Row],[DeliveryDate]] + data[[#This Row],[DeliveryTime]]</f>
        <v>45682.555555555555</v>
      </c>
      <c r="AA631" s="7">
        <f>data[[#This Row],[OrderDateTime]] + 1</f>
        <v>45682.061805555553</v>
      </c>
      <c r="AB631" s="7" t="str">
        <f>IF(data[[#This Row],[DeliveryDateTime]] &lt;= data[[#This Row],[SLADue]], "On Time", "Late")</f>
        <v>Late</v>
      </c>
    </row>
    <row r="632" spans="1:28" x14ac:dyDescent="0.2">
      <c r="A632" t="s">
        <v>1097</v>
      </c>
      <c r="B632" t="s">
        <v>19</v>
      </c>
      <c r="C632" t="s">
        <v>69</v>
      </c>
      <c r="D632" t="s">
        <v>70</v>
      </c>
      <c r="E632" s="5">
        <v>53.41</v>
      </c>
      <c r="F632" t="s">
        <v>56</v>
      </c>
      <c r="G632">
        <v>1</v>
      </c>
      <c r="H632" s="1">
        <v>45861</v>
      </c>
      <c r="I632" s="1" t="str">
        <f>TEXT(data[[#This Row],[OrderDate]],"mmm")</f>
        <v>Jul</v>
      </c>
      <c r="J632" s="6">
        <v>0.59791666666666665</v>
      </c>
      <c r="K632" s="6" t="str">
        <f>TEXT(data[[#This Row],[OrderTime]],"h")</f>
        <v>14</v>
      </c>
      <c r="L632" s="1">
        <v>45862</v>
      </c>
      <c r="M632" s="6">
        <v>0.68125000000000002</v>
      </c>
      <c r="N632" t="s">
        <v>34</v>
      </c>
      <c r="O632" t="s">
        <v>802</v>
      </c>
      <c r="P632" t="s">
        <v>36</v>
      </c>
      <c r="Q632" t="s">
        <v>53</v>
      </c>
      <c r="R632" t="s">
        <v>37</v>
      </c>
      <c r="S632" t="s">
        <v>28</v>
      </c>
      <c r="T632" t="s">
        <v>29</v>
      </c>
      <c r="U632" t="s">
        <v>30</v>
      </c>
      <c r="V632" s="5">
        <f>data[[#This Row],[PriceUSD]]*data[[#This Row],[Quantity]]</f>
        <v>53.41</v>
      </c>
      <c r="W632" s="7">
        <f>data[[#This Row],[OrderDate]] + TIME(VALUE(LEFT(data[[#This Row],[OrderTime]],2)), VALUE(RIGHT(data[[#This Row],[OrderTime]],2)), 0)</f>
        <v>45861.046527777777</v>
      </c>
      <c r="X632" s="7">
        <f>_xlfn.MINIFS(data[OrderDateTime], data[CustomerName], data[[#This Row],[CustomerName]])</f>
        <v>45572.054166666669</v>
      </c>
      <c r="Y632" t="str">
        <f>IF(data[[#This Row],[OrderDateTime]]=data[[#This Row],[FirstOrderDateTime]], "New", "Returning")</f>
        <v>Returning</v>
      </c>
      <c r="Z632" s="7">
        <f>data[[#This Row],[DeliveryDate]] + data[[#This Row],[DeliveryTime]]</f>
        <v>45862.681250000001</v>
      </c>
      <c r="AA632" s="7">
        <f>data[[#This Row],[OrderDateTime]] + 1</f>
        <v>45862.046527777777</v>
      </c>
      <c r="AB632" s="7" t="str">
        <f>IF(data[[#This Row],[DeliveryDateTime]] &lt;= data[[#This Row],[SLADue]], "On Time", "Late")</f>
        <v>Late</v>
      </c>
    </row>
    <row r="633" spans="1:28" x14ac:dyDescent="0.2">
      <c r="A633" t="s">
        <v>1098</v>
      </c>
      <c r="B633" t="s">
        <v>19</v>
      </c>
      <c r="C633" t="s">
        <v>92</v>
      </c>
      <c r="D633" t="s">
        <v>93</v>
      </c>
      <c r="E633" s="5">
        <v>92.88</v>
      </c>
      <c r="F633" t="s">
        <v>81</v>
      </c>
      <c r="G633">
        <v>1</v>
      </c>
      <c r="H633" s="1">
        <v>45621</v>
      </c>
      <c r="I633" s="1" t="str">
        <f>TEXT(data[[#This Row],[OrderDate]],"mmm")</f>
        <v>Nov</v>
      </c>
      <c r="J633" s="6">
        <v>0.72847222222222219</v>
      </c>
      <c r="K633" s="6" t="str">
        <f>TEXT(data[[#This Row],[OrderTime]],"h")</f>
        <v>17</v>
      </c>
      <c r="L633" s="1">
        <v>45622</v>
      </c>
      <c r="M633" s="6">
        <v>0.89513888888888893</v>
      </c>
      <c r="N633" t="s">
        <v>243</v>
      </c>
      <c r="O633" t="s">
        <v>552</v>
      </c>
      <c r="P633" t="s">
        <v>245</v>
      </c>
      <c r="Q633" t="s">
        <v>26</v>
      </c>
      <c r="R633" t="s">
        <v>66</v>
      </c>
      <c r="S633" t="s">
        <v>28</v>
      </c>
      <c r="T633" t="s">
        <v>38</v>
      </c>
      <c r="U633" t="s">
        <v>39</v>
      </c>
      <c r="V633" s="5">
        <f>data[[#This Row],[PriceUSD]]*data[[#This Row],[Quantity]]</f>
        <v>92.88</v>
      </c>
      <c r="W633" s="7">
        <f>data[[#This Row],[OrderDate]] + TIME(VALUE(LEFT(data[[#This Row],[OrderTime]],2)), VALUE(RIGHT(data[[#This Row],[OrderTime]],2)), 0)</f>
        <v>45621.015277777777</v>
      </c>
      <c r="X633" s="7">
        <f>_xlfn.MINIFS(data[OrderDateTime], data[CustomerName], data[[#This Row],[CustomerName]])</f>
        <v>45615.017361111109</v>
      </c>
      <c r="Y633" t="str">
        <f>IF(data[[#This Row],[OrderDateTime]]=data[[#This Row],[FirstOrderDateTime]], "New", "Returning")</f>
        <v>Returning</v>
      </c>
      <c r="Z633" s="7">
        <f>data[[#This Row],[DeliveryDate]] + data[[#This Row],[DeliveryTime]]</f>
        <v>45622.895138888889</v>
      </c>
      <c r="AA633" s="7">
        <f>data[[#This Row],[OrderDateTime]] + 1</f>
        <v>45622.015277777777</v>
      </c>
      <c r="AB633" s="7" t="str">
        <f>IF(data[[#This Row],[DeliveryDateTime]] &lt;= data[[#This Row],[SLADue]], "On Time", "Late")</f>
        <v>Late</v>
      </c>
    </row>
    <row r="634" spans="1:28" x14ac:dyDescent="0.2">
      <c r="A634" t="s">
        <v>1099</v>
      </c>
      <c r="B634" t="s">
        <v>19</v>
      </c>
      <c r="C634" t="s">
        <v>117</v>
      </c>
      <c r="D634" t="s">
        <v>118</v>
      </c>
      <c r="E634" s="5">
        <v>68.510000000000005</v>
      </c>
      <c r="F634" t="s">
        <v>119</v>
      </c>
      <c r="G634">
        <v>2</v>
      </c>
      <c r="H634" s="1">
        <v>45674</v>
      </c>
      <c r="I634" s="1" t="str">
        <f>TEXT(data[[#This Row],[OrderDate]],"mmm")</f>
        <v>Jan</v>
      </c>
      <c r="J634" s="6">
        <v>0.4201388888888889</v>
      </c>
      <c r="K634" s="6" t="str">
        <f>TEXT(data[[#This Row],[OrderTime]],"h")</f>
        <v>10</v>
      </c>
      <c r="L634" s="1">
        <v>45675</v>
      </c>
      <c r="M634" s="6">
        <v>0.50347222222222221</v>
      </c>
      <c r="N634" t="s">
        <v>163</v>
      </c>
      <c r="O634" t="s">
        <v>539</v>
      </c>
      <c r="P634" t="s">
        <v>77</v>
      </c>
      <c r="Q634" t="s">
        <v>26</v>
      </c>
      <c r="R634" t="s">
        <v>66</v>
      </c>
      <c r="S634" t="s">
        <v>28</v>
      </c>
      <c r="T634" t="s">
        <v>38</v>
      </c>
      <c r="U634" t="s">
        <v>39</v>
      </c>
      <c r="V634" s="5">
        <f>data[[#This Row],[PriceUSD]]*data[[#This Row],[Quantity]]</f>
        <v>137.02000000000001</v>
      </c>
      <c r="W634" s="7">
        <f>data[[#This Row],[OrderDate]] + TIME(VALUE(LEFT(data[[#This Row],[OrderTime]],2)), VALUE(RIGHT(data[[#This Row],[OrderTime]],2)), 0)</f>
        <v>45674.061805555553</v>
      </c>
      <c r="X634" s="7">
        <f>_xlfn.MINIFS(data[OrderDateTime], data[CustomerName], data[[#This Row],[CustomerName]])</f>
        <v>45554.038888888892</v>
      </c>
      <c r="Y634" t="str">
        <f>IF(data[[#This Row],[OrderDateTime]]=data[[#This Row],[FirstOrderDateTime]], "New", "Returning")</f>
        <v>Returning</v>
      </c>
      <c r="Z634" s="7">
        <f>data[[#This Row],[DeliveryDate]] + data[[#This Row],[DeliveryTime]]</f>
        <v>45675.503472222219</v>
      </c>
      <c r="AA634" s="7">
        <f>data[[#This Row],[OrderDateTime]] + 1</f>
        <v>45675.061805555553</v>
      </c>
      <c r="AB634" s="7" t="str">
        <f>IF(data[[#This Row],[DeliveryDateTime]] &lt;= data[[#This Row],[SLADue]], "On Time", "Late")</f>
        <v>Late</v>
      </c>
    </row>
    <row r="635" spans="1:28" x14ac:dyDescent="0.2">
      <c r="A635" t="s">
        <v>1100</v>
      </c>
      <c r="B635" t="s">
        <v>19</v>
      </c>
      <c r="C635" t="s">
        <v>258</v>
      </c>
      <c r="D635" t="s">
        <v>259</v>
      </c>
      <c r="E635" s="5">
        <v>125.91</v>
      </c>
      <c r="F635" t="s">
        <v>119</v>
      </c>
      <c r="G635">
        <v>1</v>
      </c>
      <c r="H635" s="1">
        <v>45820</v>
      </c>
      <c r="I635" s="1" t="str">
        <f>TEXT(data[[#This Row],[OrderDate]],"mmm")</f>
        <v>Jun</v>
      </c>
      <c r="J635" s="6">
        <v>0.53055555555555556</v>
      </c>
      <c r="K635" s="6" t="str">
        <f>TEXT(data[[#This Row],[OrderTime]],"h")</f>
        <v>12</v>
      </c>
      <c r="L635" s="1">
        <v>45821</v>
      </c>
      <c r="M635" s="6">
        <v>0.78055555555555556</v>
      </c>
      <c r="N635" t="s">
        <v>139</v>
      </c>
      <c r="O635" t="s">
        <v>1101</v>
      </c>
      <c r="P635" t="s">
        <v>36</v>
      </c>
      <c r="Q635" t="s">
        <v>53</v>
      </c>
      <c r="R635" t="s">
        <v>261</v>
      </c>
      <c r="S635" t="s">
        <v>28</v>
      </c>
      <c r="T635" t="s">
        <v>29</v>
      </c>
      <c r="U635" t="s">
        <v>30</v>
      </c>
      <c r="V635" s="5">
        <f>data[[#This Row],[PriceUSD]]*data[[#This Row],[Quantity]]</f>
        <v>125.91</v>
      </c>
      <c r="W635" s="7">
        <f>data[[#This Row],[OrderDate]] + TIME(VALUE(LEFT(data[[#This Row],[OrderTime]],2)), VALUE(RIGHT(data[[#This Row],[OrderTime]],2)), 0)</f>
        <v>45820.038888888892</v>
      </c>
      <c r="X635" s="7">
        <f>_xlfn.MINIFS(data[OrderDateTime], data[CustomerName], data[[#This Row],[CustomerName]])</f>
        <v>45540.046527777777</v>
      </c>
      <c r="Y635" t="str">
        <f>IF(data[[#This Row],[OrderDateTime]]=data[[#This Row],[FirstOrderDateTime]], "New", "Returning")</f>
        <v>Returning</v>
      </c>
      <c r="Z635" s="7">
        <f>data[[#This Row],[DeliveryDate]] + data[[#This Row],[DeliveryTime]]</f>
        <v>45821.780555555553</v>
      </c>
      <c r="AA635" s="7">
        <f>data[[#This Row],[OrderDateTime]] + 1</f>
        <v>45821.038888888892</v>
      </c>
      <c r="AB635" s="7" t="str">
        <f>IF(data[[#This Row],[DeliveryDateTime]] &lt;= data[[#This Row],[SLADue]], "On Time", "Late")</f>
        <v>Late</v>
      </c>
    </row>
    <row r="636" spans="1:28" x14ac:dyDescent="0.2">
      <c r="A636" t="s">
        <v>1102</v>
      </c>
      <c r="B636" t="s">
        <v>19</v>
      </c>
      <c r="C636" t="s">
        <v>32</v>
      </c>
      <c r="D636" t="s">
        <v>33</v>
      </c>
      <c r="E636" s="5">
        <v>51.32</v>
      </c>
      <c r="F636" t="s">
        <v>22</v>
      </c>
      <c r="G636">
        <v>1</v>
      </c>
      <c r="H636" s="1">
        <v>45690</v>
      </c>
      <c r="I636" s="1" t="str">
        <f>TEXT(data[[#This Row],[OrderDate]],"mmm")</f>
        <v>Feb</v>
      </c>
      <c r="J636" s="6">
        <v>0.72013888888888888</v>
      </c>
      <c r="K636" s="6" t="str">
        <f>TEXT(data[[#This Row],[OrderTime]],"h")</f>
        <v>17</v>
      </c>
      <c r="L636" s="1">
        <v>45691</v>
      </c>
      <c r="M636" s="6">
        <v>0.55694444444444446</v>
      </c>
      <c r="N636" t="s">
        <v>95</v>
      </c>
      <c r="O636" t="s">
        <v>868</v>
      </c>
      <c r="P636" t="s">
        <v>25</v>
      </c>
      <c r="Q636" t="s">
        <v>26</v>
      </c>
      <c r="R636" t="s">
        <v>37</v>
      </c>
      <c r="S636" t="s">
        <v>28</v>
      </c>
      <c r="T636" t="s">
        <v>29</v>
      </c>
      <c r="U636" t="s">
        <v>30</v>
      </c>
      <c r="V636" s="5">
        <f>data[[#This Row],[PriceUSD]]*data[[#This Row],[Quantity]]</f>
        <v>51.32</v>
      </c>
      <c r="W636" s="7">
        <f>data[[#This Row],[OrderDate]] + TIME(VALUE(LEFT(data[[#This Row],[OrderTime]],2)), VALUE(RIGHT(data[[#This Row],[OrderTime]],2)), 0)</f>
        <v>45690.061805555553</v>
      </c>
      <c r="X636" s="7">
        <f>_xlfn.MINIFS(data[OrderDateTime], data[CustomerName], data[[#This Row],[CustomerName]])</f>
        <v>45551.061805555553</v>
      </c>
      <c r="Y636" t="str">
        <f>IF(data[[#This Row],[OrderDateTime]]=data[[#This Row],[FirstOrderDateTime]], "New", "Returning")</f>
        <v>Returning</v>
      </c>
      <c r="Z636" s="7">
        <f>data[[#This Row],[DeliveryDate]] + data[[#This Row],[DeliveryTime]]</f>
        <v>45691.556944444441</v>
      </c>
      <c r="AA636" s="7">
        <f>data[[#This Row],[OrderDateTime]] + 1</f>
        <v>45691.061805555553</v>
      </c>
      <c r="AB636" s="7" t="str">
        <f>IF(data[[#This Row],[DeliveryDateTime]] &lt;= data[[#This Row],[SLADue]], "On Time", "Late")</f>
        <v>Late</v>
      </c>
    </row>
    <row r="637" spans="1:28" x14ac:dyDescent="0.2">
      <c r="A637" t="s">
        <v>1103</v>
      </c>
      <c r="B637" t="s">
        <v>19</v>
      </c>
      <c r="C637" t="s">
        <v>61</v>
      </c>
      <c r="D637" t="s">
        <v>62</v>
      </c>
      <c r="E637" s="5">
        <v>161.61000000000001</v>
      </c>
      <c r="F637" t="s">
        <v>63</v>
      </c>
      <c r="G637">
        <v>3</v>
      </c>
      <c r="H637" s="1">
        <v>45765</v>
      </c>
      <c r="I637" s="1" t="str">
        <f>TEXT(data[[#This Row],[OrderDate]],"mmm")</f>
        <v>Apr</v>
      </c>
      <c r="J637" s="6">
        <v>0.45277777777777778</v>
      </c>
      <c r="K637" s="6" t="str">
        <f>TEXT(data[[#This Row],[OrderTime]],"h")</f>
        <v>10</v>
      </c>
      <c r="L637" s="1">
        <v>45766</v>
      </c>
      <c r="M637" s="6">
        <v>0.61944444444444446</v>
      </c>
      <c r="N637" t="s">
        <v>148</v>
      </c>
      <c r="O637" t="s">
        <v>346</v>
      </c>
      <c r="P637" t="s">
        <v>25</v>
      </c>
      <c r="Q637" t="s">
        <v>53</v>
      </c>
      <c r="R637" t="s">
        <v>66</v>
      </c>
      <c r="S637" t="s">
        <v>28</v>
      </c>
      <c r="T637" t="s">
        <v>59</v>
      </c>
      <c r="U637" t="s">
        <v>30</v>
      </c>
      <c r="V637" s="5">
        <f>data[[#This Row],[PriceUSD]]*data[[#This Row],[Quantity]]</f>
        <v>484.83000000000004</v>
      </c>
      <c r="W637" s="7">
        <f>data[[#This Row],[OrderDate]] + TIME(VALUE(LEFT(data[[#This Row],[OrderTime]],2)), VALUE(RIGHT(data[[#This Row],[OrderTime]],2)), 0)</f>
        <v>45765.054166666669</v>
      </c>
      <c r="X637" s="7">
        <f>_xlfn.MINIFS(data[OrderDateTime], data[CustomerName], data[[#This Row],[CustomerName]])</f>
        <v>45547.030555555553</v>
      </c>
      <c r="Y637" t="str">
        <f>IF(data[[#This Row],[OrderDateTime]]=data[[#This Row],[FirstOrderDateTime]], "New", "Returning")</f>
        <v>Returning</v>
      </c>
      <c r="Z637" s="7">
        <f>data[[#This Row],[DeliveryDate]] + data[[#This Row],[DeliveryTime]]</f>
        <v>45766.619444444441</v>
      </c>
      <c r="AA637" s="7">
        <f>data[[#This Row],[OrderDateTime]] + 1</f>
        <v>45766.054166666669</v>
      </c>
      <c r="AB637" s="7" t="str">
        <f>IF(data[[#This Row],[DeliveryDateTime]] &lt;= data[[#This Row],[SLADue]], "On Time", "Late")</f>
        <v>Late</v>
      </c>
    </row>
    <row r="638" spans="1:28" x14ac:dyDescent="0.2">
      <c r="A638" t="s">
        <v>1104</v>
      </c>
      <c r="B638" t="s">
        <v>19</v>
      </c>
      <c r="C638" t="s">
        <v>61</v>
      </c>
      <c r="D638" t="s">
        <v>62</v>
      </c>
      <c r="E638" s="5">
        <v>161.09</v>
      </c>
      <c r="F638" t="s">
        <v>63</v>
      </c>
      <c r="G638">
        <v>3</v>
      </c>
      <c r="H638" s="1">
        <v>45555</v>
      </c>
      <c r="I638" s="1" t="str">
        <f>TEXT(data[[#This Row],[OrderDate]],"mmm")</f>
        <v>Sep</v>
      </c>
      <c r="J638" s="6">
        <v>0.43263888888888891</v>
      </c>
      <c r="K638" s="6" t="str">
        <f>TEXT(data[[#This Row],[OrderTime]],"h")</f>
        <v>10</v>
      </c>
      <c r="L638" s="1">
        <v>45555</v>
      </c>
      <c r="M638" s="6">
        <v>0.64097222222222228</v>
      </c>
      <c r="N638" t="s">
        <v>502</v>
      </c>
      <c r="O638" t="s">
        <v>738</v>
      </c>
      <c r="P638" t="s">
        <v>202</v>
      </c>
      <c r="Q638" t="s">
        <v>53</v>
      </c>
      <c r="R638" t="s">
        <v>66</v>
      </c>
      <c r="S638" t="s">
        <v>47</v>
      </c>
      <c r="T638" t="s">
        <v>38</v>
      </c>
      <c r="U638" t="s">
        <v>67</v>
      </c>
      <c r="V638" s="5">
        <f>data[[#This Row],[PriceUSD]]*data[[#This Row],[Quantity]]</f>
        <v>483.27</v>
      </c>
      <c r="W638" s="7">
        <f>data[[#This Row],[OrderDate]] + TIME(VALUE(LEFT(data[[#This Row],[OrderTime]],2)), VALUE(RIGHT(data[[#This Row],[OrderTime]],2)), 0)</f>
        <v>45555.061805555553</v>
      </c>
      <c r="X638" s="7">
        <f>_xlfn.MINIFS(data[OrderDateTime], data[CustomerName], data[[#This Row],[CustomerName]])</f>
        <v>45507.052083333336</v>
      </c>
      <c r="Y638" t="str">
        <f>IF(data[[#This Row],[OrderDateTime]]=data[[#This Row],[FirstOrderDateTime]], "New", "Returning")</f>
        <v>Returning</v>
      </c>
      <c r="Z638" s="7">
        <f>data[[#This Row],[DeliveryDate]] + data[[#This Row],[DeliveryTime]]</f>
        <v>45555.640972222223</v>
      </c>
      <c r="AA638" s="7">
        <f>data[[#This Row],[OrderDateTime]] + 1</f>
        <v>45556.061805555553</v>
      </c>
      <c r="AB638" s="7" t="str">
        <f>IF(data[[#This Row],[DeliveryDateTime]] &lt;= data[[#This Row],[SLADue]], "On Time", "Late")</f>
        <v>On Time</v>
      </c>
    </row>
    <row r="639" spans="1:28" x14ac:dyDescent="0.2">
      <c r="A639" t="s">
        <v>1105</v>
      </c>
      <c r="B639" t="s">
        <v>19</v>
      </c>
      <c r="C639" t="s">
        <v>69</v>
      </c>
      <c r="D639" t="s">
        <v>70</v>
      </c>
      <c r="E639" s="5">
        <v>54.19</v>
      </c>
      <c r="F639" t="s">
        <v>74</v>
      </c>
      <c r="G639">
        <v>1</v>
      </c>
      <c r="H639" s="1">
        <v>45794</v>
      </c>
      <c r="I639" s="1" t="str">
        <f>TEXT(data[[#This Row],[OrderDate]],"mmm")</f>
        <v>May</v>
      </c>
      <c r="J639" s="6">
        <v>0.41736111111111113</v>
      </c>
      <c r="K639" s="6" t="str">
        <f>TEXT(data[[#This Row],[OrderTime]],"h")</f>
        <v>10</v>
      </c>
      <c r="L639" s="1">
        <v>45794</v>
      </c>
      <c r="M639" s="6">
        <v>0.62569444444444444</v>
      </c>
      <c r="N639" t="s">
        <v>88</v>
      </c>
      <c r="O639" t="s">
        <v>888</v>
      </c>
      <c r="P639" t="s">
        <v>25</v>
      </c>
      <c r="Q639" t="s">
        <v>26</v>
      </c>
      <c r="R639" t="s">
        <v>37</v>
      </c>
      <c r="S639" t="s">
        <v>47</v>
      </c>
      <c r="T639" t="s">
        <v>29</v>
      </c>
      <c r="U639" t="s">
        <v>30</v>
      </c>
      <c r="V639" s="5">
        <f>data[[#This Row],[PriceUSD]]*data[[#This Row],[Quantity]]</f>
        <v>54.19</v>
      </c>
      <c r="W639" s="7">
        <f>data[[#This Row],[OrderDate]] + TIME(VALUE(LEFT(data[[#This Row],[OrderTime]],2)), VALUE(RIGHT(data[[#This Row],[OrderTime]],2)), 0)</f>
        <v>45794.007638888892</v>
      </c>
      <c r="X639" s="7">
        <f>_xlfn.MINIFS(data[OrderDateTime], data[CustomerName], data[[#This Row],[CustomerName]])</f>
        <v>45530.007638888892</v>
      </c>
      <c r="Y639" t="str">
        <f>IF(data[[#This Row],[OrderDateTime]]=data[[#This Row],[FirstOrderDateTime]], "New", "Returning")</f>
        <v>Returning</v>
      </c>
      <c r="Z639" s="7">
        <f>data[[#This Row],[DeliveryDate]] + data[[#This Row],[DeliveryTime]]</f>
        <v>45794.625694444447</v>
      </c>
      <c r="AA639" s="7">
        <f>data[[#This Row],[OrderDateTime]] + 1</f>
        <v>45795.007638888892</v>
      </c>
      <c r="AB639" s="7" t="str">
        <f>IF(data[[#This Row],[DeliveryDateTime]] &lt;= data[[#This Row],[SLADue]], "On Time", "Late")</f>
        <v>On Time</v>
      </c>
    </row>
    <row r="640" spans="1:28" x14ac:dyDescent="0.2">
      <c r="A640" t="s">
        <v>1106</v>
      </c>
      <c r="B640" t="s">
        <v>19</v>
      </c>
      <c r="C640" t="s">
        <v>290</v>
      </c>
      <c r="D640" t="s">
        <v>291</v>
      </c>
      <c r="E640" s="5">
        <v>62.28</v>
      </c>
      <c r="F640" t="s">
        <v>22</v>
      </c>
      <c r="G640">
        <v>1</v>
      </c>
      <c r="H640" s="1">
        <v>45634</v>
      </c>
      <c r="I640" s="1" t="str">
        <f>TEXT(data[[#This Row],[OrderDate]],"mmm")</f>
        <v>Dec</v>
      </c>
      <c r="J640" s="6">
        <v>0.4284722222222222</v>
      </c>
      <c r="K640" s="6" t="str">
        <f>TEXT(data[[#This Row],[OrderTime]],"h")</f>
        <v>10</v>
      </c>
      <c r="L640" s="1">
        <v>45635</v>
      </c>
      <c r="M640" s="6">
        <v>0.55347222222222225</v>
      </c>
      <c r="N640" t="s">
        <v>123</v>
      </c>
      <c r="O640" t="s">
        <v>89</v>
      </c>
      <c r="P640" t="s">
        <v>36</v>
      </c>
      <c r="Q640" t="s">
        <v>26</v>
      </c>
      <c r="R640" t="s">
        <v>294</v>
      </c>
      <c r="S640" t="s">
        <v>28</v>
      </c>
      <c r="T640" t="s">
        <v>106</v>
      </c>
      <c r="U640" t="s">
        <v>39</v>
      </c>
      <c r="V640" s="5">
        <f>data[[#This Row],[PriceUSD]]*data[[#This Row],[Quantity]]</f>
        <v>62.28</v>
      </c>
      <c r="W640" s="7">
        <f>data[[#This Row],[OrderDate]] + TIME(VALUE(LEFT(data[[#This Row],[OrderTime]],2)), VALUE(RIGHT(data[[#This Row],[OrderTime]],2)), 0)</f>
        <v>45634.015277777777</v>
      </c>
      <c r="X640" s="7">
        <f>_xlfn.MINIFS(data[OrderDateTime], data[CustomerName], data[[#This Row],[CustomerName]])</f>
        <v>45514.038888888892</v>
      </c>
      <c r="Y640" t="str">
        <f>IF(data[[#This Row],[OrderDateTime]]=data[[#This Row],[FirstOrderDateTime]], "New", "Returning")</f>
        <v>Returning</v>
      </c>
      <c r="Z640" s="7">
        <f>data[[#This Row],[DeliveryDate]] + data[[#This Row],[DeliveryTime]]</f>
        <v>45635.553472222222</v>
      </c>
      <c r="AA640" s="7">
        <f>data[[#This Row],[OrderDateTime]] + 1</f>
        <v>45635.015277777777</v>
      </c>
      <c r="AB640" s="7" t="str">
        <f>IF(data[[#This Row],[DeliveryDateTime]] &lt;= data[[#This Row],[SLADue]], "On Time", "Late")</f>
        <v>Late</v>
      </c>
    </row>
    <row r="641" spans="1:28" x14ac:dyDescent="0.2">
      <c r="A641" t="s">
        <v>1107</v>
      </c>
      <c r="B641" t="s">
        <v>19</v>
      </c>
      <c r="C641" t="s">
        <v>69</v>
      </c>
      <c r="D641" t="s">
        <v>70</v>
      </c>
      <c r="E641" s="5">
        <v>59.62</v>
      </c>
      <c r="F641" t="s">
        <v>71</v>
      </c>
      <c r="G641">
        <v>2</v>
      </c>
      <c r="H641" s="1">
        <v>45877</v>
      </c>
      <c r="I641" s="1" t="str">
        <f>TEXT(data[[#This Row],[OrderDate]],"mmm")</f>
        <v>Aug</v>
      </c>
      <c r="J641" s="6">
        <v>0.42152777777777778</v>
      </c>
      <c r="K641" s="6" t="str">
        <f>TEXT(data[[#This Row],[OrderTime]],"h")</f>
        <v>10</v>
      </c>
      <c r="L641" s="1">
        <v>45877</v>
      </c>
      <c r="M641" s="6">
        <v>0.58819444444444446</v>
      </c>
      <c r="N641" t="s">
        <v>112</v>
      </c>
      <c r="O641" t="s">
        <v>265</v>
      </c>
      <c r="P641" t="s">
        <v>36</v>
      </c>
      <c r="Q641" t="s">
        <v>26</v>
      </c>
      <c r="R641" t="s">
        <v>37</v>
      </c>
      <c r="S641" t="s">
        <v>47</v>
      </c>
      <c r="T641" t="s">
        <v>38</v>
      </c>
      <c r="U641" t="s">
        <v>39</v>
      </c>
      <c r="V641" s="5">
        <f>data[[#This Row],[PriceUSD]]*data[[#This Row],[Quantity]]</f>
        <v>119.24</v>
      </c>
      <c r="W641" s="7">
        <f>data[[#This Row],[OrderDate]] + TIME(VALUE(LEFT(data[[#This Row],[OrderTime]],2)), VALUE(RIGHT(data[[#This Row],[OrderTime]],2)), 0)</f>
        <v>45877.054166666669</v>
      </c>
      <c r="X641" s="7">
        <f>_xlfn.MINIFS(data[OrderDateTime], data[CustomerName], data[[#This Row],[CustomerName]])</f>
        <v>45522.046527777777</v>
      </c>
      <c r="Y641" t="str">
        <f>IF(data[[#This Row],[OrderDateTime]]=data[[#This Row],[FirstOrderDateTime]], "New", "Returning")</f>
        <v>Returning</v>
      </c>
      <c r="Z641" s="7">
        <f>data[[#This Row],[DeliveryDate]] + data[[#This Row],[DeliveryTime]]</f>
        <v>45877.588194444441</v>
      </c>
      <c r="AA641" s="7">
        <f>data[[#This Row],[OrderDateTime]] + 1</f>
        <v>45878.054166666669</v>
      </c>
      <c r="AB641" s="7" t="str">
        <f>IF(data[[#This Row],[DeliveryDateTime]] &lt;= data[[#This Row],[SLADue]], "On Time", "Late")</f>
        <v>On Time</v>
      </c>
    </row>
    <row r="642" spans="1:28" x14ac:dyDescent="0.2">
      <c r="A642" t="s">
        <v>1108</v>
      </c>
      <c r="B642" t="s">
        <v>19</v>
      </c>
      <c r="C642" t="s">
        <v>258</v>
      </c>
      <c r="D642" t="s">
        <v>259</v>
      </c>
      <c r="E642" s="5">
        <v>113.24</v>
      </c>
      <c r="F642" t="s">
        <v>119</v>
      </c>
      <c r="G642">
        <v>1</v>
      </c>
      <c r="H642" s="1">
        <v>45773</v>
      </c>
      <c r="I642" s="1" t="str">
        <f>TEXT(data[[#This Row],[OrderDate]],"mmm")</f>
        <v>Apr</v>
      </c>
      <c r="J642" s="6">
        <v>0.42569444444444443</v>
      </c>
      <c r="K642" s="6" t="str">
        <f>TEXT(data[[#This Row],[OrderTime]],"h")</f>
        <v>10</v>
      </c>
      <c r="L642" s="1">
        <v>45773</v>
      </c>
      <c r="M642" s="6">
        <v>0.55069444444444449</v>
      </c>
      <c r="N642" t="s">
        <v>95</v>
      </c>
      <c r="O642" t="s">
        <v>315</v>
      </c>
      <c r="P642" t="s">
        <v>25</v>
      </c>
      <c r="Q642" t="s">
        <v>53</v>
      </c>
      <c r="R642" t="s">
        <v>261</v>
      </c>
      <c r="S642" t="s">
        <v>47</v>
      </c>
      <c r="T642" t="s">
        <v>106</v>
      </c>
      <c r="U642" t="s">
        <v>30</v>
      </c>
      <c r="V642" s="5">
        <f>data[[#This Row],[PriceUSD]]*data[[#This Row],[Quantity]]</f>
        <v>113.24</v>
      </c>
      <c r="W642" s="7">
        <f>data[[#This Row],[OrderDate]] + TIME(VALUE(LEFT(data[[#This Row],[OrderTime]],2)), VALUE(RIGHT(data[[#This Row],[OrderTime]],2)), 0)</f>
        <v>45773.030555555553</v>
      </c>
      <c r="X642" s="7">
        <f>_xlfn.MINIFS(data[OrderDateTime], data[CustomerName], data[[#This Row],[CustomerName]])</f>
        <v>45557.007638888892</v>
      </c>
      <c r="Y642" t="str">
        <f>IF(data[[#This Row],[OrderDateTime]]=data[[#This Row],[FirstOrderDateTime]], "New", "Returning")</f>
        <v>Returning</v>
      </c>
      <c r="Z642" s="7">
        <f>data[[#This Row],[DeliveryDate]] + data[[#This Row],[DeliveryTime]]</f>
        <v>45773.550694444442</v>
      </c>
      <c r="AA642" s="7">
        <f>data[[#This Row],[OrderDateTime]] + 1</f>
        <v>45774.030555555553</v>
      </c>
      <c r="AB642" s="7" t="str">
        <f>IF(data[[#This Row],[DeliveryDateTime]] &lt;= data[[#This Row],[SLADue]], "On Time", "Late")</f>
        <v>On Time</v>
      </c>
    </row>
    <row r="643" spans="1:28" x14ac:dyDescent="0.2">
      <c r="A643" t="s">
        <v>1109</v>
      </c>
      <c r="B643" t="s">
        <v>19</v>
      </c>
      <c r="C643" t="s">
        <v>32</v>
      </c>
      <c r="D643" t="s">
        <v>33</v>
      </c>
      <c r="E643" s="5">
        <v>43.48</v>
      </c>
      <c r="F643" t="s">
        <v>22</v>
      </c>
      <c r="G643">
        <v>1</v>
      </c>
      <c r="H643" s="1">
        <v>45770</v>
      </c>
      <c r="I643" s="1" t="str">
        <f>TEXT(data[[#This Row],[OrderDate]],"mmm")</f>
        <v>Apr</v>
      </c>
      <c r="J643" s="6">
        <v>0.38263888888888886</v>
      </c>
      <c r="K643" s="6" t="str">
        <f>TEXT(data[[#This Row],[OrderTime]],"h")</f>
        <v>9</v>
      </c>
      <c r="L643" s="1">
        <v>45770</v>
      </c>
      <c r="M643" s="6">
        <v>0.50763888888888886</v>
      </c>
      <c r="N643" t="s">
        <v>120</v>
      </c>
      <c r="O643" t="s">
        <v>206</v>
      </c>
      <c r="P643" t="s">
        <v>25</v>
      </c>
      <c r="Q643" t="s">
        <v>53</v>
      </c>
      <c r="R643" t="s">
        <v>37</v>
      </c>
      <c r="S643" t="s">
        <v>47</v>
      </c>
      <c r="T643" t="s">
        <v>59</v>
      </c>
      <c r="U643" t="s">
        <v>39</v>
      </c>
      <c r="V643" s="5">
        <f>data[[#This Row],[PriceUSD]]*data[[#This Row],[Quantity]]</f>
        <v>43.48</v>
      </c>
      <c r="W643" s="7">
        <f>data[[#This Row],[OrderDate]] + TIME(VALUE(LEFT(data[[#This Row],[OrderTime]],2)), VALUE(RIGHT(data[[#This Row],[OrderTime]],2)), 0)</f>
        <v>45770.061805555553</v>
      </c>
      <c r="X643" s="7">
        <f>_xlfn.MINIFS(data[OrderDateTime], data[CustomerName], data[[#This Row],[CustomerName]])</f>
        <v>45527.015277777777</v>
      </c>
      <c r="Y643" t="str">
        <f>IF(data[[#This Row],[OrderDateTime]]=data[[#This Row],[FirstOrderDateTime]], "New", "Returning")</f>
        <v>Returning</v>
      </c>
      <c r="Z643" s="7">
        <f>data[[#This Row],[DeliveryDate]] + data[[#This Row],[DeliveryTime]]</f>
        <v>45770.507638888892</v>
      </c>
      <c r="AA643" s="7">
        <f>data[[#This Row],[OrderDateTime]] + 1</f>
        <v>45771.061805555553</v>
      </c>
      <c r="AB643" s="7" t="str">
        <f>IF(data[[#This Row],[DeliveryDateTime]] &lt;= data[[#This Row],[SLADue]], "On Time", "Late")</f>
        <v>On Time</v>
      </c>
    </row>
    <row r="644" spans="1:28" x14ac:dyDescent="0.2">
      <c r="A644" t="s">
        <v>1110</v>
      </c>
      <c r="B644" t="s">
        <v>19</v>
      </c>
      <c r="C644" t="s">
        <v>79</v>
      </c>
      <c r="D644" t="s">
        <v>80</v>
      </c>
      <c r="E644" s="5">
        <v>25.39</v>
      </c>
      <c r="F644" t="s">
        <v>81</v>
      </c>
      <c r="G644">
        <v>2</v>
      </c>
      <c r="H644" s="1">
        <v>45881</v>
      </c>
      <c r="I644" s="1" t="str">
        <f>TEXT(data[[#This Row],[OrderDate]],"mmm")</f>
        <v>Aug</v>
      </c>
      <c r="J644" s="6">
        <v>0.54166666666666663</v>
      </c>
      <c r="K644" s="6" t="str">
        <f>TEXT(data[[#This Row],[OrderTime]],"h")</f>
        <v>13</v>
      </c>
      <c r="L644" s="1">
        <v>45881</v>
      </c>
      <c r="M644" s="6">
        <v>0.75</v>
      </c>
      <c r="N644" t="s">
        <v>139</v>
      </c>
      <c r="O644" t="s">
        <v>864</v>
      </c>
      <c r="P644" t="s">
        <v>36</v>
      </c>
      <c r="Q644" t="s">
        <v>53</v>
      </c>
      <c r="R644" t="s">
        <v>83</v>
      </c>
      <c r="S644" t="s">
        <v>47</v>
      </c>
      <c r="T644" t="s">
        <v>38</v>
      </c>
      <c r="U644" t="s">
        <v>39</v>
      </c>
      <c r="V644" s="5">
        <f>data[[#This Row],[PriceUSD]]*data[[#This Row],[Quantity]]</f>
        <v>50.78</v>
      </c>
      <c r="W644" s="7">
        <f>data[[#This Row],[OrderDate]] + TIME(VALUE(LEFT(data[[#This Row],[OrderTime]],2)), VALUE(RIGHT(data[[#This Row],[OrderTime]],2)), 0)</f>
        <v>45881.046527777777</v>
      </c>
      <c r="X644" s="7">
        <f>_xlfn.MINIFS(data[OrderDateTime], data[CustomerName], data[[#This Row],[CustomerName]])</f>
        <v>45509.015277777777</v>
      </c>
      <c r="Y644" t="str">
        <f>IF(data[[#This Row],[OrderDateTime]]=data[[#This Row],[FirstOrderDateTime]], "New", "Returning")</f>
        <v>Returning</v>
      </c>
      <c r="Z644" s="7">
        <f>data[[#This Row],[DeliveryDate]] + data[[#This Row],[DeliveryTime]]</f>
        <v>45881.75</v>
      </c>
      <c r="AA644" s="7">
        <f>data[[#This Row],[OrderDateTime]] + 1</f>
        <v>45882.046527777777</v>
      </c>
      <c r="AB644" s="7" t="str">
        <f>IF(data[[#This Row],[DeliveryDateTime]] &lt;= data[[#This Row],[SLADue]], "On Time", "Late")</f>
        <v>On Time</v>
      </c>
    </row>
    <row r="645" spans="1:28" x14ac:dyDescent="0.2">
      <c r="A645" t="s">
        <v>1111</v>
      </c>
      <c r="B645" t="s">
        <v>19</v>
      </c>
      <c r="C645" t="s">
        <v>285</v>
      </c>
      <c r="D645" t="s">
        <v>286</v>
      </c>
      <c r="E645" s="5">
        <v>20.97</v>
      </c>
      <c r="F645" t="s">
        <v>22</v>
      </c>
      <c r="G645">
        <v>1</v>
      </c>
      <c r="H645" s="1">
        <v>45635</v>
      </c>
      <c r="I645" s="1" t="str">
        <f>TEXT(data[[#This Row],[OrderDate]],"mmm")</f>
        <v>Dec</v>
      </c>
      <c r="J645" s="6">
        <v>0.57430555555555551</v>
      </c>
      <c r="K645" s="6" t="str">
        <f>TEXT(data[[#This Row],[OrderTime]],"h")</f>
        <v>13</v>
      </c>
      <c r="L645" s="1">
        <v>45635</v>
      </c>
      <c r="M645" s="6">
        <v>0.78263888888888888</v>
      </c>
      <c r="N645" t="s">
        <v>170</v>
      </c>
      <c r="O645" t="s">
        <v>1112</v>
      </c>
      <c r="P645" t="s">
        <v>36</v>
      </c>
      <c r="Q645" t="s">
        <v>26</v>
      </c>
      <c r="R645" t="s">
        <v>114</v>
      </c>
      <c r="S645" t="s">
        <v>47</v>
      </c>
      <c r="T645" t="s">
        <v>29</v>
      </c>
      <c r="U645" t="s">
        <v>39</v>
      </c>
      <c r="V645" s="5">
        <f>data[[#This Row],[PriceUSD]]*data[[#This Row],[Quantity]]</f>
        <v>20.97</v>
      </c>
      <c r="W645" s="7">
        <f>data[[#This Row],[OrderDate]] + TIME(VALUE(LEFT(data[[#This Row],[OrderTime]],2)), VALUE(RIGHT(data[[#This Row],[OrderTime]],2)), 0)</f>
        <v>45635.038888888892</v>
      </c>
      <c r="X645" s="7">
        <f>_xlfn.MINIFS(data[OrderDateTime], data[CustomerName], data[[#This Row],[CustomerName]])</f>
        <v>45606.007638888892</v>
      </c>
      <c r="Y645" t="str">
        <f>IF(data[[#This Row],[OrderDateTime]]=data[[#This Row],[FirstOrderDateTime]], "New", "Returning")</f>
        <v>Returning</v>
      </c>
      <c r="Z645" s="7">
        <f>data[[#This Row],[DeliveryDate]] + data[[#This Row],[DeliveryTime]]</f>
        <v>45635.782638888886</v>
      </c>
      <c r="AA645" s="7">
        <f>data[[#This Row],[OrderDateTime]] + 1</f>
        <v>45636.038888888892</v>
      </c>
      <c r="AB645" s="7" t="str">
        <f>IF(data[[#This Row],[DeliveryDateTime]] &lt;= data[[#This Row],[SLADue]], "On Time", "Late")</f>
        <v>On Time</v>
      </c>
    </row>
    <row r="646" spans="1:28" x14ac:dyDescent="0.2">
      <c r="A646" t="s">
        <v>1113</v>
      </c>
      <c r="B646" t="s">
        <v>19</v>
      </c>
      <c r="C646" t="s">
        <v>258</v>
      </c>
      <c r="D646" t="s">
        <v>259</v>
      </c>
      <c r="E646" s="5">
        <v>107.71</v>
      </c>
      <c r="F646" t="s">
        <v>119</v>
      </c>
      <c r="G646">
        <v>1</v>
      </c>
      <c r="H646" s="1">
        <v>45562</v>
      </c>
      <c r="I646" s="1" t="str">
        <f>TEXT(data[[#This Row],[OrderDate]],"mmm")</f>
        <v>Sep</v>
      </c>
      <c r="J646" s="6">
        <v>0.87083333333333335</v>
      </c>
      <c r="K646" s="6" t="str">
        <f>TEXT(data[[#This Row],[OrderTime]],"h")</f>
        <v>20</v>
      </c>
      <c r="L646" s="1">
        <v>45564</v>
      </c>
      <c r="M646" s="6">
        <v>0.72430555555555554</v>
      </c>
      <c r="N646" t="s">
        <v>120</v>
      </c>
      <c r="O646" t="s">
        <v>1029</v>
      </c>
      <c r="P646" t="s">
        <v>25</v>
      </c>
      <c r="Q646" t="s">
        <v>53</v>
      </c>
      <c r="R646" t="s">
        <v>261</v>
      </c>
      <c r="S646" t="s">
        <v>105</v>
      </c>
      <c r="T646" t="s">
        <v>59</v>
      </c>
      <c r="U646" t="s">
        <v>39</v>
      </c>
      <c r="V646" s="5">
        <f>data[[#This Row],[PriceUSD]]*data[[#This Row],[Quantity]]</f>
        <v>107.71</v>
      </c>
      <c r="W646" s="7">
        <f>data[[#This Row],[OrderDate]] + TIME(VALUE(LEFT(data[[#This Row],[OrderTime]],2)), VALUE(RIGHT(data[[#This Row],[OrderTime]],2)), 0)</f>
        <v>45562.022916666669</v>
      </c>
      <c r="X646" s="7">
        <f>_xlfn.MINIFS(data[OrderDateTime], data[CustomerName], data[[#This Row],[CustomerName]])</f>
        <v>45562.022916666669</v>
      </c>
      <c r="Y646" t="str">
        <f>IF(data[[#This Row],[OrderDateTime]]=data[[#This Row],[FirstOrderDateTime]], "New", "Returning")</f>
        <v>New</v>
      </c>
      <c r="Z646" s="7">
        <f>data[[#This Row],[DeliveryDate]] + data[[#This Row],[DeliveryTime]]</f>
        <v>45564.724305555559</v>
      </c>
      <c r="AA646" s="7">
        <f>data[[#This Row],[OrderDateTime]] + 1</f>
        <v>45563.022916666669</v>
      </c>
      <c r="AB646" s="7" t="str">
        <f>IF(data[[#This Row],[DeliveryDateTime]] &lt;= data[[#This Row],[SLADue]], "On Time", "Late")</f>
        <v>Late</v>
      </c>
    </row>
    <row r="647" spans="1:28" x14ac:dyDescent="0.2">
      <c r="A647" t="s">
        <v>1114</v>
      </c>
      <c r="B647" t="s">
        <v>19</v>
      </c>
      <c r="C647" t="s">
        <v>101</v>
      </c>
      <c r="D647" t="s">
        <v>102</v>
      </c>
      <c r="E647" s="5">
        <v>31.93</v>
      </c>
      <c r="F647" t="s">
        <v>81</v>
      </c>
      <c r="G647">
        <v>1</v>
      </c>
      <c r="H647" s="1">
        <v>45854</v>
      </c>
      <c r="I647" s="1" t="str">
        <f>TEXT(data[[#This Row],[OrderDate]],"mmm")</f>
        <v>Jul</v>
      </c>
      <c r="J647" s="6">
        <v>0.87222222222222223</v>
      </c>
      <c r="K647" s="6" t="str">
        <f>TEXT(data[[#This Row],[OrderTime]],"h")</f>
        <v>20</v>
      </c>
      <c r="L647" s="1">
        <v>45856</v>
      </c>
      <c r="M647" s="6">
        <v>0.67500000000000004</v>
      </c>
      <c r="N647" t="s">
        <v>388</v>
      </c>
      <c r="O647" t="s">
        <v>247</v>
      </c>
      <c r="P647" t="s">
        <v>234</v>
      </c>
      <c r="Q647" t="s">
        <v>26</v>
      </c>
      <c r="R647" t="s">
        <v>83</v>
      </c>
      <c r="S647" t="s">
        <v>105</v>
      </c>
      <c r="T647" t="s">
        <v>136</v>
      </c>
      <c r="U647" t="s">
        <v>30</v>
      </c>
      <c r="V647" s="5">
        <f>data[[#This Row],[PriceUSD]]*data[[#This Row],[Quantity]]</f>
        <v>31.93</v>
      </c>
      <c r="W647" s="7">
        <f>data[[#This Row],[OrderDate]] + TIME(VALUE(LEFT(data[[#This Row],[OrderTime]],2)), VALUE(RIGHT(data[[#This Row],[OrderTime]],2)), 0)</f>
        <v>45854.015277777777</v>
      </c>
      <c r="X647" s="7">
        <f>_xlfn.MINIFS(data[OrderDateTime], data[CustomerName], data[[#This Row],[CustomerName]])</f>
        <v>45505.030555555553</v>
      </c>
      <c r="Y647" t="str">
        <f>IF(data[[#This Row],[OrderDateTime]]=data[[#This Row],[FirstOrderDateTime]], "New", "Returning")</f>
        <v>Returning</v>
      </c>
      <c r="Z647" s="7">
        <f>data[[#This Row],[DeliveryDate]] + data[[#This Row],[DeliveryTime]]</f>
        <v>45856.675000000003</v>
      </c>
      <c r="AA647" s="7">
        <f>data[[#This Row],[OrderDateTime]] + 1</f>
        <v>45855.015277777777</v>
      </c>
      <c r="AB647" s="7" t="str">
        <f>IF(data[[#This Row],[DeliveryDateTime]] &lt;= data[[#This Row],[SLADue]], "On Time", "Late")</f>
        <v>Late</v>
      </c>
    </row>
    <row r="648" spans="1:28" x14ac:dyDescent="0.2">
      <c r="A648" t="s">
        <v>1115</v>
      </c>
      <c r="B648" t="s">
        <v>19</v>
      </c>
      <c r="C648" t="s">
        <v>69</v>
      </c>
      <c r="D648" t="s">
        <v>70</v>
      </c>
      <c r="E648" s="5">
        <v>45.84</v>
      </c>
      <c r="F648" t="s">
        <v>51</v>
      </c>
      <c r="G648">
        <v>3</v>
      </c>
      <c r="H648" s="1">
        <v>45813</v>
      </c>
      <c r="I648" s="1" t="str">
        <f>TEXT(data[[#This Row],[OrderDate]],"mmm")</f>
        <v>Jun</v>
      </c>
      <c r="J648" s="6">
        <v>0.8041666666666667</v>
      </c>
      <c r="K648" s="6" t="str">
        <f>TEXT(data[[#This Row],[OrderTime]],"h")</f>
        <v>19</v>
      </c>
      <c r="L648" s="1">
        <v>45815</v>
      </c>
      <c r="M648" s="6">
        <v>0.56458333333333333</v>
      </c>
      <c r="N648" t="s">
        <v>123</v>
      </c>
      <c r="O648" t="s">
        <v>635</v>
      </c>
      <c r="P648" t="s">
        <v>36</v>
      </c>
      <c r="Q648" t="s">
        <v>26</v>
      </c>
      <c r="R648" t="s">
        <v>37</v>
      </c>
      <c r="S648" t="s">
        <v>105</v>
      </c>
      <c r="T648" t="s">
        <v>38</v>
      </c>
      <c r="U648" t="s">
        <v>30</v>
      </c>
      <c r="V648" s="5">
        <f>data[[#This Row],[PriceUSD]]*data[[#This Row],[Quantity]]</f>
        <v>137.52000000000001</v>
      </c>
      <c r="W648" s="7">
        <f>data[[#This Row],[OrderDate]] + TIME(VALUE(LEFT(data[[#This Row],[OrderTime]],2)), VALUE(RIGHT(data[[#This Row],[OrderTime]],2)), 0)</f>
        <v>45813.046527777777</v>
      </c>
      <c r="X648" s="7">
        <f>_xlfn.MINIFS(data[OrderDateTime], data[CustomerName], data[[#This Row],[CustomerName]])</f>
        <v>45558.017361111109</v>
      </c>
      <c r="Y648" t="str">
        <f>IF(data[[#This Row],[OrderDateTime]]=data[[#This Row],[FirstOrderDateTime]], "New", "Returning")</f>
        <v>Returning</v>
      </c>
      <c r="Z648" s="7">
        <f>data[[#This Row],[DeliveryDate]] + data[[#This Row],[DeliveryTime]]</f>
        <v>45815.564583333333</v>
      </c>
      <c r="AA648" s="7">
        <f>data[[#This Row],[OrderDateTime]] + 1</f>
        <v>45814.046527777777</v>
      </c>
      <c r="AB648" s="7" t="str">
        <f>IF(data[[#This Row],[DeliveryDateTime]] &lt;= data[[#This Row],[SLADue]], "On Time", "Late")</f>
        <v>Late</v>
      </c>
    </row>
    <row r="649" spans="1:28" x14ac:dyDescent="0.2">
      <c r="A649" t="s">
        <v>1116</v>
      </c>
      <c r="B649" t="s">
        <v>19</v>
      </c>
      <c r="C649" t="s">
        <v>32</v>
      </c>
      <c r="D649" t="s">
        <v>33</v>
      </c>
      <c r="E649" s="5">
        <v>55.65</v>
      </c>
      <c r="F649" t="s">
        <v>43</v>
      </c>
      <c r="G649">
        <v>1</v>
      </c>
      <c r="H649" s="1">
        <v>45681</v>
      </c>
      <c r="I649" s="1" t="str">
        <f>TEXT(data[[#This Row],[OrderDate]],"mmm")</f>
        <v>Jan</v>
      </c>
      <c r="J649" s="6">
        <v>0.38750000000000001</v>
      </c>
      <c r="K649" s="6" t="str">
        <f>TEXT(data[[#This Row],[OrderTime]],"h")</f>
        <v>9</v>
      </c>
      <c r="L649" s="1">
        <v>45681</v>
      </c>
      <c r="M649" s="6">
        <v>0.51249999999999996</v>
      </c>
      <c r="N649" t="s">
        <v>95</v>
      </c>
      <c r="O649" t="s">
        <v>1074</v>
      </c>
      <c r="P649" t="s">
        <v>25</v>
      </c>
      <c r="Q649" t="s">
        <v>53</v>
      </c>
      <c r="R649" t="s">
        <v>37</v>
      </c>
      <c r="S649" t="s">
        <v>47</v>
      </c>
      <c r="T649" t="s">
        <v>136</v>
      </c>
      <c r="U649" t="s">
        <v>30</v>
      </c>
      <c r="V649" s="5">
        <f>data[[#This Row],[PriceUSD]]*data[[#This Row],[Quantity]]</f>
        <v>55.65</v>
      </c>
      <c r="W649" s="7">
        <f>data[[#This Row],[OrderDate]] + TIME(VALUE(LEFT(data[[#This Row],[OrderTime]],2)), VALUE(RIGHT(data[[#This Row],[OrderTime]],2)), 0)</f>
        <v>45681.052083333336</v>
      </c>
      <c r="X649" s="7">
        <f>_xlfn.MINIFS(data[OrderDateTime], data[CustomerName], data[[#This Row],[CustomerName]])</f>
        <v>45591.038888888892</v>
      </c>
      <c r="Y649" t="str">
        <f>IF(data[[#This Row],[OrderDateTime]]=data[[#This Row],[FirstOrderDateTime]], "New", "Returning")</f>
        <v>Returning</v>
      </c>
      <c r="Z649" s="7">
        <f>data[[#This Row],[DeliveryDate]] + data[[#This Row],[DeliveryTime]]</f>
        <v>45681.512499999997</v>
      </c>
      <c r="AA649" s="7">
        <f>data[[#This Row],[OrderDateTime]] + 1</f>
        <v>45682.052083333336</v>
      </c>
      <c r="AB649" s="7" t="str">
        <f>IF(data[[#This Row],[DeliveryDateTime]] &lt;= data[[#This Row],[SLADue]], "On Time", "Late")</f>
        <v>On Time</v>
      </c>
    </row>
    <row r="650" spans="1:28" x14ac:dyDescent="0.2">
      <c r="A650" t="s">
        <v>1117</v>
      </c>
      <c r="B650" t="s">
        <v>19</v>
      </c>
      <c r="C650" t="s">
        <v>258</v>
      </c>
      <c r="D650" t="s">
        <v>259</v>
      </c>
      <c r="E650" s="5">
        <v>122.03</v>
      </c>
      <c r="F650" t="s">
        <v>182</v>
      </c>
      <c r="G650">
        <v>1</v>
      </c>
      <c r="H650" s="1">
        <v>45538</v>
      </c>
      <c r="I650" s="1" t="str">
        <f>TEXT(data[[#This Row],[OrderDate]],"mmm")</f>
        <v>Sep</v>
      </c>
      <c r="J650" s="6">
        <v>0.75624999999999998</v>
      </c>
      <c r="K650" s="6" t="str">
        <f>TEXT(data[[#This Row],[OrderTime]],"h")</f>
        <v>18</v>
      </c>
      <c r="L650" s="1">
        <v>45539</v>
      </c>
      <c r="M650" s="6">
        <v>0.75624999999999998</v>
      </c>
      <c r="N650" t="s">
        <v>23</v>
      </c>
      <c r="O650" t="s">
        <v>366</v>
      </c>
      <c r="P650" t="s">
        <v>25</v>
      </c>
      <c r="Q650" t="s">
        <v>26</v>
      </c>
      <c r="R650" t="s">
        <v>261</v>
      </c>
      <c r="S650" t="s">
        <v>28</v>
      </c>
      <c r="T650" t="s">
        <v>59</v>
      </c>
      <c r="U650" t="s">
        <v>67</v>
      </c>
      <c r="V650" s="5">
        <f>data[[#This Row],[PriceUSD]]*data[[#This Row],[Quantity]]</f>
        <v>122.03</v>
      </c>
      <c r="W650" s="7">
        <f>data[[#This Row],[OrderDate]] + TIME(VALUE(LEFT(data[[#This Row],[OrderTime]],2)), VALUE(RIGHT(data[[#This Row],[OrderTime]],2)), 0)</f>
        <v>45538.017361111109</v>
      </c>
      <c r="X650" s="7">
        <f>_xlfn.MINIFS(data[OrderDateTime], data[CustomerName], data[[#This Row],[CustomerName]])</f>
        <v>45506.038888888892</v>
      </c>
      <c r="Y650" t="str">
        <f>IF(data[[#This Row],[OrderDateTime]]=data[[#This Row],[FirstOrderDateTime]], "New", "Returning")</f>
        <v>Returning</v>
      </c>
      <c r="Z650" s="7">
        <f>data[[#This Row],[DeliveryDate]] + data[[#This Row],[DeliveryTime]]</f>
        <v>45539.756249999999</v>
      </c>
      <c r="AA650" s="7">
        <f>data[[#This Row],[OrderDateTime]] + 1</f>
        <v>45539.017361111109</v>
      </c>
      <c r="AB650" s="7" t="str">
        <f>IF(data[[#This Row],[DeliveryDateTime]] &lt;= data[[#This Row],[SLADue]], "On Time", "Late")</f>
        <v>Late</v>
      </c>
    </row>
    <row r="651" spans="1:28" x14ac:dyDescent="0.2">
      <c r="A651" t="s">
        <v>1118</v>
      </c>
      <c r="B651" t="s">
        <v>19</v>
      </c>
      <c r="C651" t="s">
        <v>41</v>
      </c>
      <c r="D651" t="s">
        <v>42</v>
      </c>
      <c r="E651" s="5">
        <v>34.729999999999997</v>
      </c>
      <c r="F651" t="s">
        <v>119</v>
      </c>
      <c r="G651">
        <v>1</v>
      </c>
      <c r="H651" s="1">
        <v>45862</v>
      </c>
      <c r="I651" s="1" t="str">
        <f>TEXT(data[[#This Row],[OrderDate]],"mmm")</f>
        <v>Jul</v>
      </c>
      <c r="J651" s="6">
        <v>0.47152777777777777</v>
      </c>
      <c r="K651" s="6" t="str">
        <f>TEXT(data[[#This Row],[OrderTime]],"h")</f>
        <v>11</v>
      </c>
      <c r="L651" s="1">
        <v>45862</v>
      </c>
      <c r="M651" s="6">
        <v>0.6381944444444444</v>
      </c>
      <c r="N651" t="s">
        <v>170</v>
      </c>
      <c r="O651" t="s">
        <v>591</v>
      </c>
      <c r="P651" t="s">
        <v>36</v>
      </c>
      <c r="Q651" t="s">
        <v>26</v>
      </c>
      <c r="R651" t="s">
        <v>46</v>
      </c>
      <c r="S651" t="s">
        <v>47</v>
      </c>
      <c r="T651" t="s">
        <v>38</v>
      </c>
      <c r="U651" t="s">
        <v>67</v>
      </c>
      <c r="V651" s="5">
        <f>data[[#This Row],[PriceUSD]]*data[[#This Row],[Quantity]]</f>
        <v>34.729999999999997</v>
      </c>
      <c r="W651" s="7">
        <f>data[[#This Row],[OrderDate]] + TIME(VALUE(LEFT(data[[#This Row],[OrderTime]],2)), VALUE(RIGHT(data[[#This Row],[OrderTime]],2)), 0)</f>
        <v>45862.054166666669</v>
      </c>
      <c r="X651" s="7">
        <f>_xlfn.MINIFS(data[OrderDateTime], data[CustomerName], data[[#This Row],[CustomerName]])</f>
        <v>45510.052083333336</v>
      </c>
      <c r="Y651" t="str">
        <f>IF(data[[#This Row],[OrderDateTime]]=data[[#This Row],[FirstOrderDateTime]], "New", "Returning")</f>
        <v>Returning</v>
      </c>
      <c r="Z651" s="7">
        <f>data[[#This Row],[DeliveryDate]] + data[[#This Row],[DeliveryTime]]</f>
        <v>45862.638194444444</v>
      </c>
      <c r="AA651" s="7">
        <f>data[[#This Row],[OrderDateTime]] + 1</f>
        <v>45863.054166666669</v>
      </c>
      <c r="AB651" s="7" t="str">
        <f>IF(data[[#This Row],[DeliveryDateTime]] &lt;= data[[#This Row],[SLADue]], "On Time", "Late")</f>
        <v>On Time</v>
      </c>
    </row>
    <row r="652" spans="1:28" x14ac:dyDescent="0.2">
      <c r="A652" t="s">
        <v>1119</v>
      </c>
      <c r="B652" t="s">
        <v>19</v>
      </c>
      <c r="C652" t="s">
        <v>20</v>
      </c>
      <c r="D652" t="s">
        <v>21</v>
      </c>
      <c r="E652" s="5">
        <v>17.22</v>
      </c>
      <c r="F652" t="s">
        <v>43</v>
      </c>
      <c r="G652">
        <v>1</v>
      </c>
      <c r="H652" s="1">
        <v>45684</v>
      </c>
      <c r="I652" s="1" t="str">
        <f>TEXT(data[[#This Row],[OrderDate]],"mmm")</f>
        <v>Jan</v>
      </c>
      <c r="J652" s="6">
        <v>0.64166666666666672</v>
      </c>
      <c r="K652" s="6" t="str">
        <f>TEXT(data[[#This Row],[OrderTime]],"h")</f>
        <v>15</v>
      </c>
      <c r="L652" s="1">
        <v>45685</v>
      </c>
      <c r="M652" s="6">
        <v>0.72499999999999998</v>
      </c>
      <c r="N652" t="s">
        <v>175</v>
      </c>
      <c r="O652" t="s">
        <v>875</v>
      </c>
      <c r="P652" t="s">
        <v>25</v>
      </c>
      <c r="Q652" t="s">
        <v>26</v>
      </c>
      <c r="R652" t="s">
        <v>27</v>
      </c>
      <c r="S652" t="s">
        <v>28</v>
      </c>
      <c r="T652" t="s">
        <v>29</v>
      </c>
      <c r="U652" t="s">
        <v>67</v>
      </c>
      <c r="V652" s="5">
        <f>data[[#This Row],[PriceUSD]]*data[[#This Row],[Quantity]]</f>
        <v>17.22</v>
      </c>
      <c r="W652" s="7">
        <f>data[[#This Row],[OrderDate]] + TIME(VALUE(LEFT(data[[#This Row],[OrderTime]],2)), VALUE(RIGHT(data[[#This Row],[OrderTime]],2)), 0)</f>
        <v>45684.046527777777</v>
      </c>
      <c r="X652" s="7">
        <f>_xlfn.MINIFS(data[OrderDateTime], data[CustomerName], data[[#This Row],[CustomerName]])</f>
        <v>45516.030555555553</v>
      </c>
      <c r="Y652" t="str">
        <f>IF(data[[#This Row],[OrderDateTime]]=data[[#This Row],[FirstOrderDateTime]], "New", "Returning")</f>
        <v>Returning</v>
      </c>
      <c r="Z652" s="7">
        <f>data[[#This Row],[DeliveryDate]] + data[[#This Row],[DeliveryTime]]</f>
        <v>45685.724999999999</v>
      </c>
      <c r="AA652" s="7">
        <f>data[[#This Row],[OrderDateTime]] + 1</f>
        <v>45685.046527777777</v>
      </c>
      <c r="AB652" s="7" t="str">
        <f>IF(data[[#This Row],[DeliveryDateTime]] &lt;= data[[#This Row],[SLADue]], "On Time", "Late")</f>
        <v>Late</v>
      </c>
    </row>
    <row r="653" spans="1:28" x14ac:dyDescent="0.2">
      <c r="A653" t="s">
        <v>1120</v>
      </c>
      <c r="B653" t="s">
        <v>19</v>
      </c>
      <c r="C653" t="s">
        <v>126</v>
      </c>
      <c r="D653" t="s">
        <v>127</v>
      </c>
      <c r="E653" s="5">
        <v>22.7</v>
      </c>
      <c r="F653" t="s">
        <v>71</v>
      </c>
      <c r="G653">
        <v>1</v>
      </c>
      <c r="H653" s="1">
        <v>45684</v>
      </c>
      <c r="I653" s="1" t="str">
        <f>TEXT(data[[#This Row],[OrderDate]],"mmm")</f>
        <v>Jan</v>
      </c>
      <c r="J653" s="6">
        <v>0.4826388888888889</v>
      </c>
      <c r="K653" s="6" t="str">
        <f>TEXT(data[[#This Row],[OrderTime]],"h")</f>
        <v>11</v>
      </c>
      <c r="L653" s="1">
        <v>45684</v>
      </c>
      <c r="M653" s="6">
        <v>0.64930555555555558</v>
      </c>
      <c r="N653" t="s">
        <v>64</v>
      </c>
      <c r="O653" t="s">
        <v>456</v>
      </c>
      <c r="P653" t="s">
        <v>25</v>
      </c>
      <c r="Q653" t="s">
        <v>53</v>
      </c>
      <c r="R653" t="s">
        <v>129</v>
      </c>
      <c r="S653" t="s">
        <v>47</v>
      </c>
      <c r="T653" t="s">
        <v>29</v>
      </c>
      <c r="U653" t="s">
        <v>30</v>
      </c>
      <c r="V653" s="5">
        <f>data[[#This Row],[PriceUSD]]*data[[#This Row],[Quantity]]</f>
        <v>22.7</v>
      </c>
      <c r="W653" s="7">
        <f>data[[#This Row],[OrderDate]] + TIME(VALUE(LEFT(data[[#This Row],[OrderTime]],2)), VALUE(RIGHT(data[[#This Row],[OrderTime]],2)), 0)</f>
        <v>45684.061805555553</v>
      </c>
      <c r="X653" s="7">
        <f>_xlfn.MINIFS(data[OrderDateTime], data[CustomerName], data[[#This Row],[CustomerName]])</f>
        <v>45562.046527777777</v>
      </c>
      <c r="Y653" t="str">
        <f>IF(data[[#This Row],[OrderDateTime]]=data[[#This Row],[FirstOrderDateTime]], "New", "Returning")</f>
        <v>Returning</v>
      </c>
      <c r="Z653" s="7">
        <f>data[[#This Row],[DeliveryDate]] + data[[#This Row],[DeliveryTime]]</f>
        <v>45684.649305555555</v>
      </c>
      <c r="AA653" s="7">
        <f>data[[#This Row],[OrderDateTime]] + 1</f>
        <v>45685.061805555553</v>
      </c>
      <c r="AB653" s="7" t="str">
        <f>IF(data[[#This Row],[DeliveryDateTime]] &lt;= data[[#This Row],[SLADue]], "On Time", "Late")</f>
        <v>On Time</v>
      </c>
    </row>
    <row r="654" spans="1:28" x14ac:dyDescent="0.2">
      <c r="A654" t="s">
        <v>1121</v>
      </c>
      <c r="B654" t="s">
        <v>19</v>
      </c>
      <c r="C654" t="s">
        <v>49</v>
      </c>
      <c r="D654" t="s">
        <v>50</v>
      </c>
      <c r="E654" s="5">
        <v>29.91</v>
      </c>
      <c r="F654" t="s">
        <v>74</v>
      </c>
      <c r="G654">
        <v>1</v>
      </c>
      <c r="H654" s="1">
        <v>45507</v>
      </c>
      <c r="I654" s="1" t="str">
        <f>TEXT(data[[#This Row],[OrderDate]],"mmm")</f>
        <v>Aug</v>
      </c>
      <c r="J654" s="6">
        <v>0.57499999999999996</v>
      </c>
      <c r="K654" s="6" t="str">
        <f>TEXT(data[[#This Row],[OrderTime]],"h")</f>
        <v>13</v>
      </c>
      <c r="L654" s="1">
        <v>45508</v>
      </c>
      <c r="M654" s="6">
        <v>0.78333333333333333</v>
      </c>
      <c r="N654" t="s">
        <v>98</v>
      </c>
      <c r="O654" t="s">
        <v>738</v>
      </c>
      <c r="P654" t="s">
        <v>77</v>
      </c>
      <c r="Q654" t="s">
        <v>26</v>
      </c>
      <c r="R654" t="s">
        <v>54</v>
      </c>
      <c r="S654" t="s">
        <v>28</v>
      </c>
      <c r="T654" t="s">
        <v>38</v>
      </c>
      <c r="U654" t="s">
        <v>30</v>
      </c>
      <c r="V654" s="5">
        <f>data[[#This Row],[PriceUSD]]*data[[#This Row],[Quantity]]</f>
        <v>29.91</v>
      </c>
      <c r="W654" s="7">
        <f>data[[#This Row],[OrderDate]] + TIME(VALUE(LEFT(data[[#This Row],[OrderTime]],2)), VALUE(RIGHT(data[[#This Row],[OrderTime]],2)), 0)</f>
        <v>45507.052083333336</v>
      </c>
      <c r="X654" s="7">
        <f>_xlfn.MINIFS(data[OrderDateTime], data[CustomerName], data[[#This Row],[CustomerName]])</f>
        <v>45507.052083333336</v>
      </c>
      <c r="Y654" t="str">
        <f>IF(data[[#This Row],[OrderDateTime]]=data[[#This Row],[FirstOrderDateTime]], "New", "Returning")</f>
        <v>New</v>
      </c>
      <c r="Z654" s="7">
        <f>data[[#This Row],[DeliveryDate]] + data[[#This Row],[DeliveryTime]]</f>
        <v>45508.783333333333</v>
      </c>
      <c r="AA654" s="7">
        <f>data[[#This Row],[OrderDateTime]] + 1</f>
        <v>45508.052083333336</v>
      </c>
      <c r="AB654" s="7" t="str">
        <f>IF(data[[#This Row],[DeliveryDateTime]] &lt;= data[[#This Row],[SLADue]], "On Time", "Late")</f>
        <v>Late</v>
      </c>
    </row>
    <row r="655" spans="1:28" x14ac:dyDescent="0.2">
      <c r="A655" t="s">
        <v>1122</v>
      </c>
      <c r="B655" t="s">
        <v>19</v>
      </c>
      <c r="C655" t="s">
        <v>61</v>
      </c>
      <c r="D655" t="s">
        <v>62</v>
      </c>
      <c r="E655" s="5">
        <v>151.37</v>
      </c>
      <c r="F655" t="s">
        <v>94</v>
      </c>
      <c r="G655">
        <v>6</v>
      </c>
      <c r="H655" s="1">
        <v>45792</v>
      </c>
      <c r="I655" s="1" t="str">
        <f>TEXT(data[[#This Row],[OrderDate]],"mmm")</f>
        <v>May</v>
      </c>
      <c r="J655" s="6">
        <v>0.64722222222222225</v>
      </c>
      <c r="K655" s="6" t="str">
        <f>TEXT(data[[#This Row],[OrderTime]],"h")</f>
        <v>15</v>
      </c>
      <c r="L655" s="1">
        <v>45793</v>
      </c>
      <c r="M655" s="6">
        <v>0.85555555555555551</v>
      </c>
      <c r="N655" t="s">
        <v>163</v>
      </c>
      <c r="O655" t="s">
        <v>142</v>
      </c>
      <c r="P655" t="s">
        <v>77</v>
      </c>
      <c r="Q655" t="s">
        <v>53</v>
      </c>
      <c r="R655" t="s">
        <v>66</v>
      </c>
      <c r="S655" t="s">
        <v>28</v>
      </c>
      <c r="T655" t="s">
        <v>106</v>
      </c>
      <c r="U655" t="s">
        <v>30</v>
      </c>
      <c r="V655" s="5">
        <f>data[[#This Row],[PriceUSD]]*data[[#This Row],[Quantity]]</f>
        <v>908.22</v>
      </c>
      <c r="W655" s="7">
        <f>data[[#This Row],[OrderDate]] + TIME(VALUE(LEFT(data[[#This Row],[OrderTime]],2)), VALUE(RIGHT(data[[#This Row],[OrderTime]],2)), 0)</f>
        <v>45792.015277777777</v>
      </c>
      <c r="X655" s="7">
        <f>_xlfn.MINIFS(data[OrderDateTime], data[CustomerName], data[[#This Row],[CustomerName]])</f>
        <v>45509.022916666669</v>
      </c>
      <c r="Y655" t="str">
        <f>IF(data[[#This Row],[OrderDateTime]]=data[[#This Row],[FirstOrderDateTime]], "New", "Returning")</f>
        <v>Returning</v>
      </c>
      <c r="Z655" s="7">
        <f>data[[#This Row],[DeliveryDate]] + data[[#This Row],[DeliveryTime]]</f>
        <v>45793.855555555558</v>
      </c>
      <c r="AA655" s="7">
        <f>data[[#This Row],[OrderDateTime]] + 1</f>
        <v>45793.015277777777</v>
      </c>
      <c r="AB655" s="7" t="str">
        <f>IF(data[[#This Row],[DeliveryDateTime]] &lt;= data[[#This Row],[SLADue]], "On Time", "Late")</f>
        <v>Late</v>
      </c>
    </row>
    <row r="656" spans="1:28" x14ac:dyDescent="0.2">
      <c r="A656" t="s">
        <v>1123</v>
      </c>
      <c r="B656" t="s">
        <v>19</v>
      </c>
      <c r="C656" t="s">
        <v>126</v>
      </c>
      <c r="D656" t="s">
        <v>127</v>
      </c>
      <c r="E656" s="5">
        <v>22.26</v>
      </c>
      <c r="F656" t="s">
        <v>71</v>
      </c>
      <c r="G656">
        <v>2</v>
      </c>
      <c r="H656" s="1">
        <v>45749</v>
      </c>
      <c r="I656" s="1" t="str">
        <f>TEXT(data[[#This Row],[OrderDate]],"mmm")</f>
        <v>Apr</v>
      </c>
      <c r="J656" s="6">
        <v>0.49930555555555556</v>
      </c>
      <c r="K656" s="6" t="str">
        <f>TEXT(data[[#This Row],[OrderTime]],"h")</f>
        <v>11</v>
      </c>
      <c r="L656" s="1">
        <v>45749</v>
      </c>
      <c r="M656" s="6">
        <v>0.79097222222222219</v>
      </c>
      <c r="N656" t="s">
        <v>112</v>
      </c>
      <c r="O656" t="s">
        <v>358</v>
      </c>
      <c r="P656" t="s">
        <v>36</v>
      </c>
      <c r="Q656" t="s">
        <v>26</v>
      </c>
      <c r="R656" t="s">
        <v>129</v>
      </c>
      <c r="S656" t="s">
        <v>47</v>
      </c>
      <c r="T656" t="s">
        <v>38</v>
      </c>
      <c r="U656" t="s">
        <v>30</v>
      </c>
      <c r="V656" s="5">
        <f>data[[#This Row],[PriceUSD]]*data[[#This Row],[Quantity]]</f>
        <v>44.52</v>
      </c>
      <c r="W656" s="7">
        <f>data[[#This Row],[OrderDate]] + TIME(VALUE(LEFT(data[[#This Row],[OrderTime]],2)), VALUE(RIGHT(data[[#This Row],[OrderTime]],2)), 0)</f>
        <v>45749.038888888892</v>
      </c>
      <c r="X656" s="7">
        <f>_xlfn.MINIFS(data[OrderDateTime], data[CustomerName], data[[#This Row],[CustomerName]])</f>
        <v>45518.046527777777</v>
      </c>
      <c r="Y656" t="str">
        <f>IF(data[[#This Row],[OrderDateTime]]=data[[#This Row],[FirstOrderDateTime]], "New", "Returning")</f>
        <v>Returning</v>
      </c>
      <c r="Z656" s="7">
        <f>data[[#This Row],[DeliveryDate]] + data[[#This Row],[DeliveryTime]]</f>
        <v>45749.790972222225</v>
      </c>
      <c r="AA656" s="7">
        <f>data[[#This Row],[OrderDateTime]] + 1</f>
        <v>45750.038888888892</v>
      </c>
      <c r="AB656" s="7" t="str">
        <f>IF(data[[#This Row],[DeliveryDateTime]] &lt;= data[[#This Row],[SLADue]], "On Time", "Late")</f>
        <v>On Time</v>
      </c>
    </row>
    <row r="657" spans="1:28" x14ac:dyDescent="0.2">
      <c r="A657" t="s">
        <v>1124</v>
      </c>
      <c r="B657" t="s">
        <v>19</v>
      </c>
      <c r="C657" t="s">
        <v>110</v>
      </c>
      <c r="D657" t="s">
        <v>111</v>
      </c>
      <c r="E657" s="5">
        <v>11.65</v>
      </c>
      <c r="F657" t="s">
        <v>87</v>
      </c>
      <c r="G657">
        <v>1</v>
      </c>
      <c r="H657" s="1">
        <v>45657</v>
      </c>
      <c r="I657" s="1" t="str">
        <f>TEXT(data[[#This Row],[OrderDate]],"mmm")</f>
        <v>Dec</v>
      </c>
      <c r="J657" s="6">
        <v>0.42152777777777778</v>
      </c>
      <c r="K657" s="6" t="str">
        <f>TEXT(data[[#This Row],[OrderTime]],"h")</f>
        <v>10</v>
      </c>
      <c r="L657" s="1">
        <v>45657</v>
      </c>
      <c r="M657" s="6">
        <v>0.71319444444444446</v>
      </c>
      <c r="N657" t="s">
        <v>276</v>
      </c>
      <c r="O657" t="s">
        <v>817</v>
      </c>
      <c r="P657" t="s">
        <v>133</v>
      </c>
      <c r="Q657" t="s">
        <v>26</v>
      </c>
      <c r="R657" t="s">
        <v>114</v>
      </c>
      <c r="S657" t="s">
        <v>47</v>
      </c>
      <c r="T657" t="s">
        <v>38</v>
      </c>
      <c r="U657" t="s">
        <v>30</v>
      </c>
      <c r="V657" s="5">
        <f>data[[#This Row],[PriceUSD]]*data[[#This Row],[Quantity]]</f>
        <v>11.65</v>
      </c>
      <c r="W657" s="7">
        <f>data[[#This Row],[OrderDate]] + TIME(VALUE(LEFT(data[[#This Row],[OrderTime]],2)), VALUE(RIGHT(data[[#This Row],[OrderTime]],2)), 0)</f>
        <v>45657.054166666669</v>
      </c>
      <c r="X657" s="7">
        <f>_xlfn.MINIFS(data[OrderDateTime], data[CustomerName], data[[#This Row],[CustomerName]])</f>
        <v>45559.022916666669</v>
      </c>
      <c r="Y657" t="str">
        <f>IF(data[[#This Row],[OrderDateTime]]=data[[#This Row],[FirstOrderDateTime]], "New", "Returning")</f>
        <v>Returning</v>
      </c>
      <c r="Z657" s="7">
        <f>data[[#This Row],[DeliveryDate]] + data[[#This Row],[DeliveryTime]]</f>
        <v>45657.713194444441</v>
      </c>
      <c r="AA657" s="7">
        <f>data[[#This Row],[OrderDateTime]] + 1</f>
        <v>45658.054166666669</v>
      </c>
      <c r="AB657" s="7" t="str">
        <f>IF(data[[#This Row],[DeliveryDateTime]] &lt;= data[[#This Row],[SLADue]], "On Time", "Late")</f>
        <v>On Time</v>
      </c>
    </row>
    <row r="658" spans="1:28" x14ac:dyDescent="0.2">
      <c r="A658" t="s">
        <v>1125</v>
      </c>
      <c r="B658" t="s">
        <v>19</v>
      </c>
      <c r="C658" t="s">
        <v>92</v>
      </c>
      <c r="D658" t="s">
        <v>93</v>
      </c>
      <c r="E658" s="5">
        <v>84.61</v>
      </c>
      <c r="F658" t="s">
        <v>81</v>
      </c>
      <c r="G658">
        <v>1</v>
      </c>
      <c r="H658" s="1">
        <v>45794</v>
      </c>
      <c r="I658" s="1" t="str">
        <f>TEXT(data[[#This Row],[OrderDate]],"mmm")</f>
        <v>May</v>
      </c>
      <c r="J658" s="6">
        <v>0.71527777777777779</v>
      </c>
      <c r="K658" s="6" t="str">
        <f>TEXT(data[[#This Row],[OrderTime]],"h")</f>
        <v>17</v>
      </c>
      <c r="L658" s="1">
        <v>45795</v>
      </c>
      <c r="M658" s="6">
        <v>0.79861111111111116</v>
      </c>
      <c r="N658" t="s">
        <v>213</v>
      </c>
      <c r="O658" t="s">
        <v>1126</v>
      </c>
      <c r="P658" t="s">
        <v>36</v>
      </c>
      <c r="Q658" t="s">
        <v>53</v>
      </c>
      <c r="R658" t="s">
        <v>66</v>
      </c>
      <c r="S658" t="s">
        <v>28</v>
      </c>
      <c r="T658" t="s">
        <v>29</v>
      </c>
      <c r="U658" t="s">
        <v>39</v>
      </c>
      <c r="V658" s="5">
        <f>data[[#This Row],[PriceUSD]]*data[[#This Row],[Quantity]]</f>
        <v>84.61</v>
      </c>
      <c r="W658" s="7">
        <f>data[[#This Row],[OrderDate]] + TIME(VALUE(LEFT(data[[#This Row],[OrderTime]],2)), VALUE(RIGHT(data[[#This Row],[OrderTime]],2)), 0)</f>
        <v>45794.054166666669</v>
      </c>
      <c r="X658" s="7">
        <f>_xlfn.MINIFS(data[OrderDateTime], data[CustomerName], data[[#This Row],[CustomerName]])</f>
        <v>45639.022916666669</v>
      </c>
      <c r="Y658" t="str">
        <f>IF(data[[#This Row],[OrderDateTime]]=data[[#This Row],[FirstOrderDateTime]], "New", "Returning")</f>
        <v>Returning</v>
      </c>
      <c r="Z658" s="7">
        <f>data[[#This Row],[DeliveryDate]] + data[[#This Row],[DeliveryTime]]</f>
        <v>45795.798611111109</v>
      </c>
      <c r="AA658" s="7">
        <f>data[[#This Row],[OrderDateTime]] + 1</f>
        <v>45795.054166666669</v>
      </c>
      <c r="AB658" s="7" t="str">
        <f>IF(data[[#This Row],[DeliveryDateTime]] &lt;= data[[#This Row],[SLADue]], "On Time", "Late")</f>
        <v>Late</v>
      </c>
    </row>
    <row r="659" spans="1:28" x14ac:dyDescent="0.2">
      <c r="A659" t="s">
        <v>1127</v>
      </c>
      <c r="B659" t="s">
        <v>19</v>
      </c>
      <c r="C659" t="s">
        <v>92</v>
      </c>
      <c r="D659" t="s">
        <v>93</v>
      </c>
      <c r="E659" s="5">
        <v>87.09</v>
      </c>
      <c r="F659" t="s">
        <v>63</v>
      </c>
      <c r="G659">
        <v>1</v>
      </c>
      <c r="H659" s="1">
        <v>45547</v>
      </c>
      <c r="I659" s="1" t="str">
        <f>TEXT(data[[#This Row],[OrderDate]],"mmm")</f>
        <v>Sep</v>
      </c>
      <c r="J659" s="6">
        <v>0.57777777777777772</v>
      </c>
      <c r="K659" s="6" t="str">
        <f>TEXT(data[[#This Row],[OrderTime]],"h")</f>
        <v>13</v>
      </c>
      <c r="L659" s="1">
        <v>45547</v>
      </c>
      <c r="M659" s="6">
        <v>0.78611111111111109</v>
      </c>
      <c r="N659" t="s">
        <v>23</v>
      </c>
      <c r="O659" t="s">
        <v>852</v>
      </c>
      <c r="P659" t="s">
        <v>25</v>
      </c>
      <c r="Q659" t="s">
        <v>53</v>
      </c>
      <c r="R659" t="s">
        <v>66</v>
      </c>
      <c r="S659" t="s">
        <v>47</v>
      </c>
      <c r="T659" t="s">
        <v>29</v>
      </c>
      <c r="U659" t="s">
        <v>30</v>
      </c>
      <c r="V659" s="5">
        <f>data[[#This Row],[PriceUSD]]*data[[#This Row],[Quantity]]</f>
        <v>87.09</v>
      </c>
      <c r="W659" s="7">
        <f>data[[#This Row],[OrderDate]] + TIME(VALUE(LEFT(data[[#This Row],[OrderTime]],2)), VALUE(RIGHT(data[[#This Row],[OrderTime]],2)), 0)</f>
        <v>45547.054166666669</v>
      </c>
      <c r="X659" s="7">
        <f>_xlfn.MINIFS(data[OrderDateTime], data[CustomerName], data[[#This Row],[CustomerName]])</f>
        <v>45514.030555555553</v>
      </c>
      <c r="Y659" t="str">
        <f>IF(data[[#This Row],[OrderDateTime]]=data[[#This Row],[FirstOrderDateTime]], "New", "Returning")</f>
        <v>Returning</v>
      </c>
      <c r="Z659" s="7">
        <f>data[[#This Row],[DeliveryDate]] + data[[#This Row],[DeliveryTime]]</f>
        <v>45547.786111111112</v>
      </c>
      <c r="AA659" s="7">
        <f>data[[#This Row],[OrderDateTime]] + 1</f>
        <v>45548.054166666669</v>
      </c>
      <c r="AB659" s="7" t="str">
        <f>IF(data[[#This Row],[DeliveryDateTime]] &lt;= data[[#This Row],[SLADue]], "On Time", "Late")</f>
        <v>On Time</v>
      </c>
    </row>
    <row r="660" spans="1:28" x14ac:dyDescent="0.2">
      <c r="A660" t="s">
        <v>1128</v>
      </c>
      <c r="B660" t="s">
        <v>19</v>
      </c>
      <c r="C660" t="s">
        <v>85</v>
      </c>
      <c r="D660" t="s">
        <v>86</v>
      </c>
      <c r="E660" s="5">
        <v>47.48</v>
      </c>
      <c r="F660" t="s">
        <v>71</v>
      </c>
      <c r="G660">
        <v>1</v>
      </c>
      <c r="H660" s="1">
        <v>45848</v>
      </c>
      <c r="I660" s="1" t="str">
        <f>TEXT(data[[#This Row],[OrderDate]],"mmm")</f>
        <v>Jul</v>
      </c>
      <c r="J660" s="6">
        <v>0.76180555555555551</v>
      </c>
      <c r="K660" s="6" t="str">
        <f>TEXT(data[[#This Row],[OrderTime]],"h")</f>
        <v>18</v>
      </c>
      <c r="L660" s="1">
        <v>45849</v>
      </c>
      <c r="M660" s="6">
        <v>0.85</v>
      </c>
      <c r="N660" t="s">
        <v>175</v>
      </c>
      <c r="O660" t="s">
        <v>293</v>
      </c>
      <c r="P660" t="s">
        <v>25</v>
      </c>
      <c r="Q660" t="s">
        <v>53</v>
      </c>
      <c r="R660" t="s">
        <v>90</v>
      </c>
      <c r="S660" t="s">
        <v>28</v>
      </c>
      <c r="T660" t="s">
        <v>29</v>
      </c>
      <c r="U660" t="s">
        <v>30</v>
      </c>
      <c r="V660" s="5">
        <f>data[[#This Row],[PriceUSD]]*data[[#This Row],[Quantity]]</f>
        <v>47.48</v>
      </c>
      <c r="W660" s="7">
        <f>data[[#This Row],[OrderDate]] + TIME(VALUE(LEFT(data[[#This Row],[OrderTime]],2)), VALUE(RIGHT(data[[#This Row],[OrderTime]],2)), 0)</f>
        <v>45848.038888888892</v>
      </c>
      <c r="X660" s="7">
        <f>_xlfn.MINIFS(data[OrderDateTime], data[CustomerName], data[[#This Row],[CustomerName]])</f>
        <v>45615.054166666669</v>
      </c>
      <c r="Y660" t="str">
        <f>IF(data[[#This Row],[OrderDateTime]]=data[[#This Row],[FirstOrderDateTime]], "New", "Returning")</f>
        <v>Returning</v>
      </c>
      <c r="Z660" s="7">
        <f>data[[#This Row],[DeliveryDate]] + data[[#This Row],[DeliveryTime]]</f>
        <v>45849.85</v>
      </c>
      <c r="AA660" s="7">
        <f>data[[#This Row],[OrderDateTime]] + 1</f>
        <v>45849.038888888892</v>
      </c>
      <c r="AB660" s="7" t="str">
        <f>IF(data[[#This Row],[DeliveryDateTime]] &lt;= data[[#This Row],[SLADue]], "On Time", "Late")</f>
        <v>Late</v>
      </c>
    </row>
    <row r="661" spans="1:28" x14ac:dyDescent="0.2">
      <c r="A661" t="s">
        <v>1129</v>
      </c>
      <c r="B661" t="s">
        <v>19</v>
      </c>
      <c r="C661" t="s">
        <v>92</v>
      </c>
      <c r="D661" t="s">
        <v>93</v>
      </c>
      <c r="E661" s="5">
        <v>90.05</v>
      </c>
      <c r="F661" t="s">
        <v>94</v>
      </c>
      <c r="G661">
        <v>3</v>
      </c>
      <c r="H661" s="1">
        <v>45838</v>
      </c>
      <c r="I661" s="1" t="str">
        <f>TEXT(data[[#This Row],[OrderDate]],"mmm")</f>
        <v>Jun</v>
      </c>
      <c r="J661" s="6">
        <v>0.80347222222222225</v>
      </c>
      <c r="K661" s="6" t="str">
        <f>TEXT(data[[#This Row],[OrderTime]],"h")</f>
        <v>19</v>
      </c>
      <c r="L661" s="1">
        <v>45840</v>
      </c>
      <c r="M661" s="6">
        <v>0.76666666666666672</v>
      </c>
      <c r="N661" t="s">
        <v>44</v>
      </c>
      <c r="O661" t="s">
        <v>1130</v>
      </c>
      <c r="P661" t="s">
        <v>25</v>
      </c>
      <c r="Q661" t="s">
        <v>53</v>
      </c>
      <c r="R661" t="s">
        <v>66</v>
      </c>
      <c r="S661" t="s">
        <v>105</v>
      </c>
      <c r="T661" t="s">
        <v>115</v>
      </c>
      <c r="U661" t="s">
        <v>39</v>
      </c>
      <c r="V661" s="5">
        <f>data[[#This Row],[PriceUSD]]*data[[#This Row],[Quantity]]</f>
        <v>270.14999999999998</v>
      </c>
      <c r="W661" s="7">
        <f>data[[#This Row],[OrderDate]] + TIME(VALUE(LEFT(data[[#This Row],[OrderTime]],2)), VALUE(RIGHT(data[[#This Row],[OrderTime]],2)), 0)</f>
        <v>45838.015277777777</v>
      </c>
      <c r="X661" s="7">
        <f>_xlfn.MINIFS(data[OrderDateTime], data[CustomerName], data[[#This Row],[CustomerName]])</f>
        <v>45516.054166666669</v>
      </c>
      <c r="Y661" t="str">
        <f>IF(data[[#This Row],[OrderDateTime]]=data[[#This Row],[FirstOrderDateTime]], "New", "Returning")</f>
        <v>Returning</v>
      </c>
      <c r="Z661" s="7">
        <f>data[[#This Row],[DeliveryDate]] + data[[#This Row],[DeliveryTime]]</f>
        <v>45840.76666666667</v>
      </c>
      <c r="AA661" s="7">
        <f>data[[#This Row],[OrderDateTime]] + 1</f>
        <v>45839.015277777777</v>
      </c>
      <c r="AB661" s="7" t="str">
        <f>IF(data[[#This Row],[DeliveryDateTime]] &lt;= data[[#This Row],[SLADue]], "On Time", "Late")</f>
        <v>Late</v>
      </c>
    </row>
    <row r="662" spans="1:28" x14ac:dyDescent="0.2">
      <c r="A662" t="s">
        <v>1131</v>
      </c>
      <c r="B662" t="s">
        <v>19</v>
      </c>
      <c r="C662" t="s">
        <v>285</v>
      </c>
      <c r="D662" t="s">
        <v>286</v>
      </c>
      <c r="E662" s="5">
        <v>20.27</v>
      </c>
      <c r="F662" t="s">
        <v>22</v>
      </c>
      <c r="G662">
        <v>1</v>
      </c>
      <c r="H662" s="1">
        <v>45709</v>
      </c>
      <c r="I662" s="1" t="str">
        <f>TEXT(data[[#This Row],[OrderDate]],"mmm")</f>
        <v>Feb</v>
      </c>
      <c r="J662" s="6">
        <v>0.44722222222222224</v>
      </c>
      <c r="K662" s="6" t="str">
        <f>TEXT(data[[#This Row],[OrderTime]],"h")</f>
        <v>10</v>
      </c>
      <c r="L662" s="1">
        <v>45709</v>
      </c>
      <c r="M662" s="6">
        <v>0.61388888888888893</v>
      </c>
      <c r="N662" t="s">
        <v>34</v>
      </c>
      <c r="O662" t="s">
        <v>220</v>
      </c>
      <c r="P662" t="s">
        <v>36</v>
      </c>
      <c r="Q662" t="s">
        <v>26</v>
      </c>
      <c r="R662" t="s">
        <v>114</v>
      </c>
      <c r="S662" t="s">
        <v>47</v>
      </c>
      <c r="T662" t="s">
        <v>38</v>
      </c>
      <c r="U662" t="s">
        <v>39</v>
      </c>
      <c r="V662" s="5">
        <f>data[[#This Row],[PriceUSD]]*data[[#This Row],[Quantity]]</f>
        <v>20.27</v>
      </c>
      <c r="W662" s="7">
        <f>data[[#This Row],[OrderDate]] + TIME(VALUE(LEFT(data[[#This Row],[OrderTime]],2)), VALUE(RIGHT(data[[#This Row],[OrderTime]],2)), 0)</f>
        <v>45709.015277777777</v>
      </c>
      <c r="X662" s="7">
        <f>_xlfn.MINIFS(data[OrderDateTime], data[CustomerName], data[[#This Row],[CustomerName]])</f>
        <v>45515.030555555553</v>
      </c>
      <c r="Y662" t="str">
        <f>IF(data[[#This Row],[OrderDateTime]]=data[[#This Row],[FirstOrderDateTime]], "New", "Returning")</f>
        <v>Returning</v>
      </c>
      <c r="Z662" s="7">
        <f>data[[#This Row],[DeliveryDate]] + data[[#This Row],[DeliveryTime]]</f>
        <v>45709.613888888889</v>
      </c>
      <c r="AA662" s="7">
        <f>data[[#This Row],[OrderDateTime]] + 1</f>
        <v>45710.015277777777</v>
      </c>
      <c r="AB662" s="7" t="str">
        <f>IF(data[[#This Row],[DeliveryDateTime]] &lt;= data[[#This Row],[SLADue]], "On Time", "Late")</f>
        <v>On Time</v>
      </c>
    </row>
    <row r="663" spans="1:28" x14ac:dyDescent="0.2">
      <c r="A663" t="s">
        <v>1132</v>
      </c>
      <c r="B663" t="s">
        <v>19</v>
      </c>
      <c r="C663" t="s">
        <v>258</v>
      </c>
      <c r="D663" t="s">
        <v>259</v>
      </c>
      <c r="E663" s="5">
        <v>118.23</v>
      </c>
      <c r="F663" t="s">
        <v>51</v>
      </c>
      <c r="G663">
        <v>3</v>
      </c>
      <c r="H663" s="1">
        <v>45861</v>
      </c>
      <c r="I663" s="1" t="str">
        <f>TEXT(data[[#This Row],[OrderDate]],"mmm")</f>
        <v>Jul</v>
      </c>
      <c r="J663" s="6">
        <v>0.76041666666666663</v>
      </c>
      <c r="K663" s="6" t="str">
        <f>TEXT(data[[#This Row],[OrderTime]],"h")</f>
        <v>18</v>
      </c>
      <c r="L663" s="1">
        <v>45862</v>
      </c>
      <c r="M663" s="6">
        <v>0.88541666666666663</v>
      </c>
      <c r="N663" t="s">
        <v>145</v>
      </c>
      <c r="O663" t="s">
        <v>992</v>
      </c>
      <c r="P663" t="s">
        <v>77</v>
      </c>
      <c r="Q663" t="s">
        <v>26</v>
      </c>
      <c r="R663" t="s">
        <v>261</v>
      </c>
      <c r="S663" t="s">
        <v>28</v>
      </c>
      <c r="T663" t="s">
        <v>136</v>
      </c>
      <c r="U663" t="s">
        <v>30</v>
      </c>
      <c r="V663" s="5">
        <f>data[[#This Row],[PriceUSD]]*data[[#This Row],[Quantity]]</f>
        <v>354.69</v>
      </c>
      <c r="W663" s="7">
        <f>data[[#This Row],[OrderDate]] + TIME(VALUE(LEFT(data[[#This Row],[OrderTime]],2)), VALUE(RIGHT(data[[#This Row],[OrderTime]],2)), 0)</f>
        <v>45861.046527777777</v>
      </c>
      <c r="X663" s="7">
        <f>_xlfn.MINIFS(data[OrderDateTime], data[CustomerName], data[[#This Row],[CustomerName]])</f>
        <v>45557.022916666669</v>
      </c>
      <c r="Y663" t="str">
        <f>IF(data[[#This Row],[OrderDateTime]]=data[[#This Row],[FirstOrderDateTime]], "New", "Returning")</f>
        <v>Returning</v>
      </c>
      <c r="Z663" s="7">
        <f>data[[#This Row],[DeliveryDate]] + data[[#This Row],[DeliveryTime]]</f>
        <v>45862.885416666664</v>
      </c>
      <c r="AA663" s="7">
        <f>data[[#This Row],[OrderDateTime]] + 1</f>
        <v>45862.046527777777</v>
      </c>
      <c r="AB663" s="7" t="str">
        <f>IF(data[[#This Row],[DeliveryDateTime]] &lt;= data[[#This Row],[SLADue]], "On Time", "Late")</f>
        <v>Late</v>
      </c>
    </row>
    <row r="664" spans="1:28" x14ac:dyDescent="0.2">
      <c r="A664" t="s">
        <v>1133</v>
      </c>
      <c r="B664" t="s">
        <v>19</v>
      </c>
      <c r="C664" t="s">
        <v>85</v>
      </c>
      <c r="D664" t="s">
        <v>86</v>
      </c>
      <c r="E664" s="5">
        <v>55.08</v>
      </c>
      <c r="F664" t="s">
        <v>71</v>
      </c>
      <c r="G664">
        <v>1</v>
      </c>
      <c r="H664" s="1">
        <v>45650</v>
      </c>
      <c r="I664" s="1" t="str">
        <f>TEXT(data[[#This Row],[OrderDate]],"mmm")</f>
        <v>Dec</v>
      </c>
      <c r="J664" s="6">
        <v>0.70347222222222228</v>
      </c>
      <c r="K664" s="6" t="str">
        <f>TEXT(data[[#This Row],[OrderTime]],"h")</f>
        <v>16</v>
      </c>
      <c r="L664" s="1">
        <v>45651</v>
      </c>
      <c r="M664" s="6">
        <v>0.91180555555555554</v>
      </c>
      <c r="N664" t="s">
        <v>88</v>
      </c>
      <c r="O664" t="s">
        <v>1134</v>
      </c>
      <c r="P664" t="s">
        <v>25</v>
      </c>
      <c r="Q664" t="s">
        <v>26</v>
      </c>
      <c r="R664" t="s">
        <v>90</v>
      </c>
      <c r="S664" t="s">
        <v>28</v>
      </c>
      <c r="T664" t="s">
        <v>38</v>
      </c>
      <c r="U664" t="s">
        <v>30</v>
      </c>
      <c r="V664" s="5">
        <f>data[[#This Row],[PriceUSD]]*data[[#This Row],[Quantity]]</f>
        <v>55.08</v>
      </c>
      <c r="W664" s="7">
        <f>data[[#This Row],[OrderDate]] + TIME(VALUE(LEFT(data[[#This Row],[OrderTime]],2)), VALUE(RIGHT(data[[#This Row],[OrderTime]],2)), 0)</f>
        <v>45650.015277777777</v>
      </c>
      <c r="X664" s="7">
        <f>_xlfn.MINIFS(data[OrderDateTime], data[CustomerName], data[[#This Row],[CustomerName]])</f>
        <v>45505.059027777781</v>
      </c>
      <c r="Y664" t="str">
        <f>IF(data[[#This Row],[OrderDateTime]]=data[[#This Row],[FirstOrderDateTime]], "New", "Returning")</f>
        <v>Returning</v>
      </c>
      <c r="Z664" s="7">
        <f>data[[#This Row],[DeliveryDate]] + data[[#This Row],[DeliveryTime]]</f>
        <v>45651.911805555559</v>
      </c>
      <c r="AA664" s="7">
        <f>data[[#This Row],[OrderDateTime]] + 1</f>
        <v>45651.015277777777</v>
      </c>
      <c r="AB664" s="7" t="str">
        <f>IF(data[[#This Row],[DeliveryDateTime]] &lt;= data[[#This Row],[SLADue]], "On Time", "Late")</f>
        <v>Late</v>
      </c>
    </row>
    <row r="665" spans="1:28" x14ac:dyDescent="0.2">
      <c r="A665" t="s">
        <v>1135</v>
      </c>
      <c r="B665" t="s">
        <v>19</v>
      </c>
      <c r="C665" t="s">
        <v>69</v>
      </c>
      <c r="D665" t="s">
        <v>70</v>
      </c>
      <c r="E665" s="5">
        <v>56.53</v>
      </c>
      <c r="F665" t="s">
        <v>43</v>
      </c>
      <c r="G665">
        <v>1</v>
      </c>
      <c r="H665" s="1">
        <v>45568</v>
      </c>
      <c r="I665" s="1" t="str">
        <f>TEXT(data[[#This Row],[OrderDate]],"mmm")</f>
        <v>Oct</v>
      </c>
      <c r="J665" s="6">
        <v>0.56458333333333333</v>
      </c>
      <c r="K665" s="6" t="str">
        <f>TEXT(data[[#This Row],[OrderTime]],"h")</f>
        <v>13</v>
      </c>
      <c r="L665" s="1">
        <v>45569</v>
      </c>
      <c r="M665" s="6">
        <v>0.60624999999999996</v>
      </c>
      <c r="N665" t="s">
        <v>120</v>
      </c>
      <c r="O665" t="s">
        <v>488</v>
      </c>
      <c r="P665" t="s">
        <v>25</v>
      </c>
      <c r="Q665" t="s">
        <v>53</v>
      </c>
      <c r="R665" t="s">
        <v>37</v>
      </c>
      <c r="S665" t="s">
        <v>28</v>
      </c>
      <c r="T665" t="s">
        <v>29</v>
      </c>
      <c r="U665" t="s">
        <v>67</v>
      </c>
      <c r="V665" s="5">
        <f>data[[#This Row],[PriceUSD]]*data[[#This Row],[Quantity]]</f>
        <v>56.53</v>
      </c>
      <c r="W665" s="7">
        <f>data[[#This Row],[OrderDate]] + TIME(VALUE(LEFT(data[[#This Row],[OrderTime]],2)), VALUE(RIGHT(data[[#This Row],[OrderTime]],2)), 0)</f>
        <v>45568.022916666669</v>
      </c>
      <c r="X665" s="7">
        <f>_xlfn.MINIFS(data[OrderDateTime], data[CustomerName], data[[#This Row],[CustomerName]])</f>
        <v>45556.046527777777</v>
      </c>
      <c r="Y665" t="str">
        <f>IF(data[[#This Row],[OrderDateTime]]=data[[#This Row],[FirstOrderDateTime]], "New", "Returning")</f>
        <v>Returning</v>
      </c>
      <c r="Z665" s="7">
        <f>data[[#This Row],[DeliveryDate]] + data[[#This Row],[DeliveryTime]]</f>
        <v>45569.606249999997</v>
      </c>
      <c r="AA665" s="7">
        <f>data[[#This Row],[OrderDateTime]] + 1</f>
        <v>45569.022916666669</v>
      </c>
      <c r="AB665" s="7" t="str">
        <f>IF(data[[#This Row],[DeliveryDateTime]] &lt;= data[[#This Row],[SLADue]], "On Time", "Late")</f>
        <v>Late</v>
      </c>
    </row>
    <row r="666" spans="1:28" x14ac:dyDescent="0.2">
      <c r="A666" t="s">
        <v>1136</v>
      </c>
      <c r="B666" t="s">
        <v>19</v>
      </c>
      <c r="C666" t="s">
        <v>117</v>
      </c>
      <c r="D666" t="s">
        <v>118</v>
      </c>
      <c r="E666" s="5">
        <v>71.760000000000005</v>
      </c>
      <c r="F666" t="s">
        <v>182</v>
      </c>
      <c r="G666">
        <v>1</v>
      </c>
      <c r="H666" s="1">
        <v>45637</v>
      </c>
      <c r="I666" s="1" t="str">
        <f>TEXT(data[[#This Row],[OrderDate]],"mmm")</f>
        <v>Dec</v>
      </c>
      <c r="J666" s="6">
        <v>0.40694444444444444</v>
      </c>
      <c r="K666" s="6" t="str">
        <f>TEXT(data[[#This Row],[OrderTime]],"h")</f>
        <v>9</v>
      </c>
      <c r="L666" s="1">
        <v>45637</v>
      </c>
      <c r="M666" s="6">
        <v>0.65694444444444444</v>
      </c>
      <c r="N666" t="s">
        <v>213</v>
      </c>
      <c r="O666" t="s">
        <v>1137</v>
      </c>
      <c r="P666" t="s">
        <v>36</v>
      </c>
      <c r="Q666" t="s">
        <v>26</v>
      </c>
      <c r="R666" t="s">
        <v>66</v>
      </c>
      <c r="S666" t="s">
        <v>47</v>
      </c>
      <c r="T666" t="s">
        <v>106</v>
      </c>
      <c r="U666" t="s">
        <v>67</v>
      </c>
      <c r="V666" s="5">
        <f>data[[#This Row],[PriceUSD]]*data[[#This Row],[Quantity]]</f>
        <v>71.760000000000005</v>
      </c>
      <c r="W666" s="7">
        <f>data[[#This Row],[OrderDate]] + TIME(VALUE(LEFT(data[[#This Row],[OrderTime]],2)), VALUE(RIGHT(data[[#This Row],[OrderTime]],2)), 0)</f>
        <v>45637.030555555553</v>
      </c>
      <c r="X666" s="7">
        <f>_xlfn.MINIFS(data[OrderDateTime], data[CustomerName], data[[#This Row],[CustomerName]])</f>
        <v>45517.007638888892</v>
      </c>
      <c r="Y666" t="str">
        <f>IF(data[[#This Row],[OrderDateTime]]=data[[#This Row],[FirstOrderDateTime]], "New", "Returning")</f>
        <v>Returning</v>
      </c>
      <c r="Z666" s="7">
        <f>data[[#This Row],[DeliveryDate]] + data[[#This Row],[DeliveryTime]]</f>
        <v>45637.656944444447</v>
      </c>
      <c r="AA666" s="7">
        <f>data[[#This Row],[OrderDateTime]] + 1</f>
        <v>45638.030555555553</v>
      </c>
      <c r="AB666" s="7" t="str">
        <f>IF(data[[#This Row],[DeliveryDateTime]] &lt;= data[[#This Row],[SLADue]], "On Time", "Late")</f>
        <v>On Time</v>
      </c>
    </row>
    <row r="667" spans="1:28" x14ac:dyDescent="0.2">
      <c r="A667" t="s">
        <v>1138</v>
      </c>
      <c r="B667" t="s">
        <v>19</v>
      </c>
      <c r="C667" t="s">
        <v>79</v>
      </c>
      <c r="D667" t="s">
        <v>80</v>
      </c>
      <c r="E667" s="5">
        <v>28.55</v>
      </c>
      <c r="F667" t="s">
        <v>81</v>
      </c>
      <c r="G667">
        <v>1</v>
      </c>
      <c r="H667" s="1">
        <v>45726</v>
      </c>
      <c r="I667" s="1" t="str">
        <f>TEXT(data[[#This Row],[OrderDate]],"mmm")</f>
        <v>Mar</v>
      </c>
      <c r="J667" s="6">
        <v>0.40972222222222221</v>
      </c>
      <c r="K667" s="6" t="str">
        <f>TEXT(data[[#This Row],[OrderTime]],"h")</f>
        <v>9</v>
      </c>
      <c r="L667" s="1">
        <v>45726</v>
      </c>
      <c r="M667" s="6">
        <v>0.53472222222222221</v>
      </c>
      <c r="N667" t="s">
        <v>148</v>
      </c>
      <c r="O667" t="s">
        <v>1139</v>
      </c>
      <c r="P667" t="s">
        <v>25</v>
      </c>
      <c r="Q667" t="s">
        <v>53</v>
      </c>
      <c r="R667" t="s">
        <v>83</v>
      </c>
      <c r="S667" t="s">
        <v>47</v>
      </c>
      <c r="T667" t="s">
        <v>38</v>
      </c>
      <c r="U667" t="s">
        <v>67</v>
      </c>
      <c r="V667" s="5">
        <f>data[[#This Row],[PriceUSD]]*data[[#This Row],[Quantity]]</f>
        <v>28.55</v>
      </c>
      <c r="W667" s="7">
        <f>data[[#This Row],[OrderDate]] + TIME(VALUE(LEFT(data[[#This Row],[OrderTime]],2)), VALUE(RIGHT(data[[#This Row],[OrderTime]],2)), 0)</f>
        <v>45726.015277777777</v>
      </c>
      <c r="X667" s="7">
        <f>_xlfn.MINIFS(data[OrderDateTime], data[CustomerName], data[[#This Row],[CustomerName]])</f>
        <v>45550.022916666669</v>
      </c>
      <c r="Y667" t="str">
        <f>IF(data[[#This Row],[OrderDateTime]]=data[[#This Row],[FirstOrderDateTime]], "New", "Returning")</f>
        <v>Returning</v>
      </c>
      <c r="Z667" s="7">
        <f>data[[#This Row],[DeliveryDate]] + data[[#This Row],[DeliveryTime]]</f>
        <v>45726.534722222219</v>
      </c>
      <c r="AA667" s="7">
        <f>data[[#This Row],[OrderDateTime]] + 1</f>
        <v>45727.015277777777</v>
      </c>
      <c r="AB667" s="7" t="str">
        <f>IF(data[[#This Row],[DeliveryDateTime]] &lt;= data[[#This Row],[SLADue]], "On Time", "Late")</f>
        <v>On Time</v>
      </c>
    </row>
    <row r="668" spans="1:28" x14ac:dyDescent="0.2">
      <c r="A668" t="s">
        <v>1140</v>
      </c>
      <c r="B668" t="s">
        <v>19</v>
      </c>
      <c r="C668" t="s">
        <v>126</v>
      </c>
      <c r="D668" t="s">
        <v>127</v>
      </c>
      <c r="E668" s="5">
        <v>22.34</v>
      </c>
      <c r="F668" t="s">
        <v>138</v>
      </c>
      <c r="G668">
        <v>1</v>
      </c>
      <c r="H668" s="1">
        <v>45881</v>
      </c>
      <c r="I668" s="1" t="str">
        <f>TEXT(data[[#This Row],[OrderDate]],"mmm")</f>
        <v>Aug</v>
      </c>
      <c r="J668" s="6">
        <v>0.48194444444444445</v>
      </c>
      <c r="K668" s="6" t="str">
        <f>TEXT(data[[#This Row],[OrderTime]],"h")</f>
        <v>11</v>
      </c>
      <c r="L668" s="1">
        <v>45882</v>
      </c>
      <c r="M668" s="6">
        <v>0.64861111111111114</v>
      </c>
      <c r="N668" t="s">
        <v>310</v>
      </c>
      <c r="O668" t="s">
        <v>611</v>
      </c>
      <c r="P668" t="s">
        <v>180</v>
      </c>
      <c r="Q668" t="s">
        <v>53</v>
      </c>
      <c r="R668" t="s">
        <v>129</v>
      </c>
      <c r="S668" t="s">
        <v>28</v>
      </c>
      <c r="T668" t="s">
        <v>38</v>
      </c>
      <c r="U668" t="s">
        <v>30</v>
      </c>
      <c r="V668" s="5">
        <f>data[[#This Row],[PriceUSD]]*data[[#This Row],[Quantity]]</f>
        <v>22.34</v>
      </c>
      <c r="W668" s="7">
        <f>data[[#This Row],[OrderDate]] + TIME(VALUE(LEFT(data[[#This Row],[OrderTime]],2)), VALUE(RIGHT(data[[#This Row],[OrderTime]],2)), 0)</f>
        <v>45881.030555555553</v>
      </c>
      <c r="X668" s="7">
        <f>_xlfn.MINIFS(data[OrderDateTime], data[CustomerName], data[[#This Row],[CustomerName]])</f>
        <v>45580.007638888892</v>
      </c>
      <c r="Y668" t="str">
        <f>IF(data[[#This Row],[OrderDateTime]]=data[[#This Row],[FirstOrderDateTime]], "New", "Returning")</f>
        <v>Returning</v>
      </c>
      <c r="Z668" s="7">
        <f>data[[#This Row],[DeliveryDate]] + data[[#This Row],[DeliveryTime]]</f>
        <v>45882.648611111108</v>
      </c>
      <c r="AA668" s="7">
        <f>data[[#This Row],[OrderDateTime]] + 1</f>
        <v>45882.030555555553</v>
      </c>
      <c r="AB668" s="7" t="str">
        <f>IF(data[[#This Row],[DeliveryDateTime]] &lt;= data[[#This Row],[SLADue]], "On Time", "Late")</f>
        <v>Late</v>
      </c>
    </row>
    <row r="669" spans="1:28" x14ac:dyDescent="0.2">
      <c r="A669" t="s">
        <v>1141</v>
      </c>
      <c r="B669" t="s">
        <v>19</v>
      </c>
      <c r="C669" t="s">
        <v>85</v>
      </c>
      <c r="D669" t="s">
        <v>86</v>
      </c>
      <c r="E669" s="5">
        <v>50.7</v>
      </c>
      <c r="F669" t="s">
        <v>71</v>
      </c>
      <c r="G669">
        <v>1</v>
      </c>
      <c r="H669" s="1">
        <v>45583</v>
      </c>
      <c r="I669" s="1" t="str">
        <f>TEXT(data[[#This Row],[OrderDate]],"mmm")</f>
        <v>Oct</v>
      </c>
      <c r="J669" s="6">
        <v>0.49166666666666664</v>
      </c>
      <c r="K669" s="6" t="str">
        <f>TEXT(data[[#This Row],[OrderTime]],"h")</f>
        <v>11</v>
      </c>
      <c r="L669" s="1">
        <v>45584</v>
      </c>
      <c r="M669" s="6">
        <v>0.49166666666666664</v>
      </c>
      <c r="N669" t="s">
        <v>123</v>
      </c>
      <c r="O669" t="s">
        <v>1142</v>
      </c>
      <c r="P669" t="s">
        <v>36</v>
      </c>
      <c r="Q669" t="s">
        <v>53</v>
      </c>
      <c r="R669" t="s">
        <v>90</v>
      </c>
      <c r="S669" t="s">
        <v>28</v>
      </c>
      <c r="T669" t="s">
        <v>115</v>
      </c>
      <c r="U669" t="s">
        <v>39</v>
      </c>
      <c r="V669" s="5">
        <f>data[[#This Row],[PriceUSD]]*data[[#This Row],[Quantity]]</f>
        <v>50.7</v>
      </c>
      <c r="W669" s="7">
        <f>data[[#This Row],[OrderDate]] + TIME(VALUE(LEFT(data[[#This Row],[OrderTime]],2)), VALUE(RIGHT(data[[#This Row],[OrderTime]],2)), 0)</f>
        <v>45583.046527777777</v>
      </c>
      <c r="X669" s="7">
        <f>_xlfn.MINIFS(data[OrderDateTime], data[CustomerName], data[[#This Row],[CustomerName]])</f>
        <v>45513.054166666669</v>
      </c>
      <c r="Y669" t="str">
        <f>IF(data[[#This Row],[OrderDateTime]]=data[[#This Row],[FirstOrderDateTime]], "New", "Returning")</f>
        <v>Returning</v>
      </c>
      <c r="Z669" s="7">
        <f>data[[#This Row],[DeliveryDate]] + data[[#This Row],[DeliveryTime]]</f>
        <v>45584.491666666669</v>
      </c>
      <c r="AA669" s="7">
        <f>data[[#This Row],[OrderDateTime]] + 1</f>
        <v>45584.046527777777</v>
      </c>
      <c r="AB669" s="7" t="str">
        <f>IF(data[[#This Row],[DeliveryDateTime]] &lt;= data[[#This Row],[SLADue]], "On Time", "Late")</f>
        <v>Late</v>
      </c>
    </row>
    <row r="670" spans="1:28" x14ac:dyDescent="0.2">
      <c r="A670" t="s">
        <v>1143</v>
      </c>
      <c r="B670" t="s">
        <v>19</v>
      </c>
      <c r="C670" t="s">
        <v>79</v>
      </c>
      <c r="D670" t="s">
        <v>80</v>
      </c>
      <c r="E670" s="5">
        <v>31.44</v>
      </c>
      <c r="F670" t="s">
        <v>81</v>
      </c>
      <c r="G670">
        <v>1</v>
      </c>
      <c r="H670" s="1">
        <v>45743</v>
      </c>
      <c r="I670" s="1" t="str">
        <f>TEXT(data[[#This Row],[OrderDate]],"mmm")</f>
        <v>Mar</v>
      </c>
      <c r="J670" s="6">
        <v>0.87222222222222223</v>
      </c>
      <c r="K670" s="6" t="str">
        <f>TEXT(data[[#This Row],[OrderTime]],"h")</f>
        <v>20</v>
      </c>
      <c r="L670" s="1">
        <v>45744</v>
      </c>
      <c r="M670" s="6">
        <v>0.84305555555555556</v>
      </c>
      <c r="N670" t="s">
        <v>120</v>
      </c>
      <c r="O670" t="s">
        <v>306</v>
      </c>
      <c r="P670" t="s">
        <v>25</v>
      </c>
      <c r="Q670" t="s">
        <v>26</v>
      </c>
      <c r="R670" t="s">
        <v>83</v>
      </c>
      <c r="S670" t="s">
        <v>28</v>
      </c>
      <c r="T670" t="s">
        <v>38</v>
      </c>
      <c r="U670" t="s">
        <v>39</v>
      </c>
      <c r="V670" s="5">
        <f>data[[#This Row],[PriceUSD]]*data[[#This Row],[Quantity]]</f>
        <v>31.44</v>
      </c>
      <c r="W670" s="7">
        <f>data[[#This Row],[OrderDate]] + TIME(VALUE(LEFT(data[[#This Row],[OrderTime]],2)), VALUE(RIGHT(data[[#This Row],[OrderTime]],2)), 0)</f>
        <v>45743.015277777777</v>
      </c>
      <c r="X670" s="7">
        <f>_xlfn.MINIFS(data[OrderDateTime], data[CustomerName], data[[#This Row],[CustomerName]])</f>
        <v>45527.061805555553</v>
      </c>
      <c r="Y670" t="str">
        <f>IF(data[[#This Row],[OrderDateTime]]=data[[#This Row],[FirstOrderDateTime]], "New", "Returning")</f>
        <v>Returning</v>
      </c>
      <c r="Z670" s="7">
        <f>data[[#This Row],[DeliveryDate]] + data[[#This Row],[DeliveryTime]]</f>
        <v>45744.843055555553</v>
      </c>
      <c r="AA670" s="7">
        <f>data[[#This Row],[OrderDateTime]] + 1</f>
        <v>45744.015277777777</v>
      </c>
      <c r="AB670" s="7" t="str">
        <f>IF(data[[#This Row],[DeliveryDateTime]] &lt;= data[[#This Row],[SLADue]], "On Time", "Late")</f>
        <v>Late</v>
      </c>
    </row>
    <row r="671" spans="1:28" x14ac:dyDescent="0.2">
      <c r="A671" t="s">
        <v>1144</v>
      </c>
      <c r="B671" t="s">
        <v>19</v>
      </c>
      <c r="C671" t="s">
        <v>32</v>
      </c>
      <c r="D671" t="s">
        <v>33</v>
      </c>
      <c r="E671" s="5">
        <v>42.33</v>
      </c>
      <c r="F671" t="s">
        <v>43</v>
      </c>
      <c r="G671">
        <v>1</v>
      </c>
      <c r="H671" s="1">
        <v>45820</v>
      </c>
      <c r="I671" s="1" t="str">
        <f>TEXT(data[[#This Row],[OrderDate]],"mmm")</f>
        <v>Jun</v>
      </c>
      <c r="J671" s="6">
        <v>0.40138888888888891</v>
      </c>
      <c r="K671" s="6" t="str">
        <f>TEXT(data[[#This Row],[OrderTime]],"h")</f>
        <v>9</v>
      </c>
      <c r="L671" s="1">
        <v>45820</v>
      </c>
      <c r="M671" s="6">
        <v>0.56805555555555554</v>
      </c>
      <c r="N671" t="s">
        <v>139</v>
      </c>
      <c r="O671" t="s">
        <v>508</v>
      </c>
      <c r="P671" t="s">
        <v>36</v>
      </c>
      <c r="Q671" t="s">
        <v>26</v>
      </c>
      <c r="R671" t="s">
        <v>37</v>
      </c>
      <c r="S671" t="s">
        <v>47</v>
      </c>
      <c r="T671" t="s">
        <v>59</v>
      </c>
      <c r="U671" t="s">
        <v>67</v>
      </c>
      <c r="V671" s="5">
        <f>data[[#This Row],[PriceUSD]]*data[[#This Row],[Quantity]]</f>
        <v>42.33</v>
      </c>
      <c r="W671" s="7">
        <f>data[[#This Row],[OrderDate]] + TIME(VALUE(LEFT(data[[#This Row],[OrderTime]],2)), VALUE(RIGHT(data[[#This Row],[OrderTime]],2)), 0)</f>
        <v>45820.061805555553</v>
      </c>
      <c r="X671" s="7">
        <f>_xlfn.MINIFS(data[OrderDateTime], data[CustomerName], data[[#This Row],[CustomerName]])</f>
        <v>45536.030555555553</v>
      </c>
      <c r="Y671" t="str">
        <f>IF(data[[#This Row],[OrderDateTime]]=data[[#This Row],[FirstOrderDateTime]], "New", "Returning")</f>
        <v>Returning</v>
      </c>
      <c r="Z671" s="7">
        <f>data[[#This Row],[DeliveryDate]] + data[[#This Row],[DeliveryTime]]</f>
        <v>45820.568055555559</v>
      </c>
      <c r="AA671" s="7">
        <f>data[[#This Row],[OrderDateTime]] + 1</f>
        <v>45821.061805555553</v>
      </c>
      <c r="AB671" s="7" t="str">
        <f>IF(data[[#This Row],[DeliveryDateTime]] &lt;= data[[#This Row],[SLADue]], "On Time", "Late")</f>
        <v>On Time</v>
      </c>
    </row>
    <row r="672" spans="1:28" x14ac:dyDescent="0.2">
      <c r="A672" t="s">
        <v>1145</v>
      </c>
      <c r="B672" t="s">
        <v>19</v>
      </c>
      <c r="C672" t="s">
        <v>92</v>
      </c>
      <c r="D672" t="s">
        <v>93</v>
      </c>
      <c r="E672" s="5">
        <v>92</v>
      </c>
      <c r="F672" t="s">
        <v>63</v>
      </c>
      <c r="G672">
        <v>1</v>
      </c>
      <c r="H672" s="1">
        <v>45648</v>
      </c>
      <c r="I672" s="1" t="str">
        <f>TEXT(data[[#This Row],[OrderDate]],"mmm")</f>
        <v>Dec</v>
      </c>
      <c r="J672" s="6">
        <v>0.51458333333333328</v>
      </c>
      <c r="K672" s="6" t="str">
        <f>TEXT(data[[#This Row],[OrderTime]],"h")</f>
        <v>12</v>
      </c>
      <c r="L672" s="1">
        <v>45648</v>
      </c>
      <c r="M672" s="6">
        <v>0.80625000000000002</v>
      </c>
      <c r="N672" t="s">
        <v>23</v>
      </c>
      <c r="O672" t="s">
        <v>1146</v>
      </c>
      <c r="P672" t="s">
        <v>25</v>
      </c>
      <c r="Q672" t="s">
        <v>53</v>
      </c>
      <c r="R672" t="s">
        <v>66</v>
      </c>
      <c r="S672" t="s">
        <v>47</v>
      </c>
      <c r="T672" t="s">
        <v>38</v>
      </c>
      <c r="U672" t="s">
        <v>30</v>
      </c>
      <c r="V672" s="5">
        <f>data[[#This Row],[PriceUSD]]*data[[#This Row],[Quantity]]</f>
        <v>92</v>
      </c>
      <c r="W672" s="7">
        <f>data[[#This Row],[OrderDate]] + TIME(VALUE(LEFT(data[[#This Row],[OrderTime]],2)), VALUE(RIGHT(data[[#This Row],[OrderTime]],2)), 0)</f>
        <v>45648.022916666669</v>
      </c>
      <c r="X672" s="7">
        <f>_xlfn.MINIFS(data[OrderDateTime], data[CustomerName], data[[#This Row],[CustomerName]])</f>
        <v>45648.022916666669</v>
      </c>
      <c r="Y672" t="str">
        <f>IF(data[[#This Row],[OrderDateTime]]=data[[#This Row],[FirstOrderDateTime]], "New", "Returning")</f>
        <v>New</v>
      </c>
      <c r="Z672" s="7">
        <f>data[[#This Row],[DeliveryDate]] + data[[#This Row],[DeliveryTime]]</f>
        <v>45648.806250000001</v>
      </c>
      <c r="AA672" s="7">
        <f>data[[#This Row],[OrderDateTime]] + 1</f>
        <v>45649.022916666669</v>
      </c>
      <c r="AB672" s="7" t="str">
        <f>IF(data[[#This Row],[DeliveryDateTime]] &lt;= data[[#This Row],[SLADue]], "On Time", "Late")</f>
        <v>On Time</v>
      </c>
    </row>
    <row r="673" spans="1:28" x14ac:dyDescent="0.2">
      <c r="A673" t="s">
        <v>1147</v>
      </c>
      <c r="B673" t="s">
        <v>19</v>
      </c>
      <c r="C673" t="s">
        <v>20</v>
      </c>
      <c r="D673" t="s">
        <v>21</v>
      </c>
      <c r="E673" s="5">
        <v>18.68</v>
      </c>
      <c r="F673" t="s">
        <v>22</v>
      </c>
      <c r="G673">
        <v>1</v>
      </c>
      <c r="H673" s="1">
        <v>45575</v>
      </c>
      <c r="I673" s="1" t="str">
        <f>TEXT(data[[#This Row],[OrderDate]],"mmm")</f>
        <v>Oct</v>
      </c>
      <c r="J673" s="6">
        <v>0.47222222222222221</v>
      </c>
      <c r="K673" s="6" t="str">
        <f>TEXT(data[[#This Row],[OrderTime]],"h")</f>
        <v>11</v>
      </c>
      <c r="L673" s="1">
        <v>45575</v>
      </c>
      <c r="M673" s="6">
        <v>0.59722222222222221</v>
      </c>
      <c r="N673" t="s">
        <v>276</v>
      </c>
      <c r="O673" t="s">
        <v>1148</v>
      </c>
      <c r="P673" t="s">
        <v>133</v>
      </c>
      <c r="Q673" t="s">
        <v>53</v>
      </c>
      <c r="R673" t="s">
        <v>27</v>
      </c>
      <c r="S673" t="s">
        <v>47</v>
      </c>
      <c r="T673" t="s">
        <v>136</v>
      </c>
      <c r="U673" t="s">
        <v>67</v>
      </c>
      <c r="V673" s="5">
        <f>data[[#This Row],[PriceUSD]]*data[[#This Row],[Quantity]]</f>
        <v>18.68</v>
      </c>
      <c r="W673" s="7">
        <f>data[[#This Row],[OrderDate]] + TIME(VALUE(LEFT(data[[#This Row],[OrderTime]],2)), VALUE(RIGHT(data[[#This Row],[OrderTime]],2)), 0)</f>
        <v>45575.015277777777</v>
      </c>
      <c r="X673" s="7">
        <f>_xlfn.MINIFS(data[OrderDateTime], data[CustomerName], data[[#This Row],[CustomerName]])</f>
        <v>45523.017361111109</v>
      </c>
      <c r="Y673" t="str">
        <f>IF(data[[#This Row],[OrderDateTime]]=data[[#This Row],[FirstOrderDateTime]], "New", "Returning")</f>
        <v>Returning</v>
      </c>
      <c r="Z673" s="7">
        <f>data[[#This Row],[DeliveryDate]] + data[[#This Row],[DeliveryTime]]</f>
        <v>45575.597222222219</v>
      </c>
      <c r="AA673" s="7">
        <f>data[[#This Row],[OrderDateTime]] + 1</f>
        <v>45576.015277777777</v>
      </c>
      <c r="AB673" s="7" t="str">
        <f>IF(data[[#This Row],[DeliveryDateTime]] &lt;= data[[#This Row],[SLADue]], "On Time", "Late")</f>
        <v>On Time</v>
      </c>
    </row>
    <row r="674" spans="1:28" x14ac:dyDescent="0.2">
      <c r="A674" t="s">
        <v>1149</v>
      </c>
      <c r="B674" t="s">
        <v>19</v>
      </c>
      <c r="C674" t="s">
        <v>190</v>
      </c>
      <c r="D674" t="s">
        <v>191</v>
      </c>
      <c r="E674" s="5">
        <v>25.51</v>
      </c>
      <c r="F674" t="s">
        <v>87</v>
      </c>
      <c r="G674">
        <v>5</v>
      </c>
      <c r="H674" s="1">
        <v>45838</v>
      </c>
      <c r="I674" s="1" t="str">
        <f>TEXT(data[[#This Row],[OrderDate]],"mmm")</f>
        <v>Jun</v>
      </c>
      <c r="J674" s="6">
        <v>0.44791666666666669</v>
      </c>
      <c r="K674" s="6" t="str">
        <f>TEXT(data[[#This Row],[OrderTime]],"h")</f>
        <v>10</v>
      </c>
      <c r="L674" s="1">
        <v>45840</v>
      </c>
      <c r="M674" s="6">
        <v>0.53125</v>
      </c>
      <c r="N674" t="s">
        <v>75</v>
      </c>
      <c r="O674" t="s">
        <v>108</v>
      </c>
      <c r="P674" t="s">
        <v>77</v>
      </c>
      <c r="Q674" t="s">
        <v>26</v>
      </c>
      <c r="R674" t="s">
        <v>192</v>
      </c>
      <c r="S674" t="s">
        <v>105</v>
      </c>
      <c r="T674" t="s">
        <v>29</v>
      </c>
      <c r="U674" t="s">
        <v>67</v>
      </c>
      <c r="V674" s="5">
        <f>data[[#This Row],[PriceUSD]]*data[[#This Row],[Quantity]]</f>
        <v>127.55000000000001</v>
      </c>
      <c r="W674" s="7">
        <f>data[[#This Row],[OrderDate]] + TIME(VALUE(LEFT(data[[#This Row],[OrderTime]],2)), VALUE(RIGHT(data[[#This Row],[OrderTime]],2)), 0)</f>
        <v>45838.046527777777</v>
      </c>
      <c r="X674" s="7">
        <f>_xlfn.MINIFS(data[OrderDateTime], data[CustomerName], data[[#This Row],[CustomerName]])</f>
        <v>45517.022916666669</v>
      </c>
      <c r="Y674" t="str">
        <f>IF(data[[#This Row],[OrderDateTime]]=data[[#This Row],[FirstOrderDateTime]], "New", "Returning")</f>
        <v>Returning</v>
      </c>
      <c r="Z674" s="7">
        <f>data[[#This Row],[DeliveryDate]] + data[[#This Row],[DeliveryTime]]</f>
        <v>45840.53125</v>
      </c>
      <c r="AA674" s="7">
        <f>data[[#This Row],[OrderDateTime]] + 1</f>
        <v>45839.046527777777</v>
      </c>
      <c r="AB674" s="7" t="str">
        <f>IF(data[[#This Row],[DeliveryDateTime]] &lt;= data[[#This Row],[SLADue]], "On Time", "Late")</f>
        <v>Late</v>
      </c>
    </row>
    <row r="675" spans="1:28" x14ac:dyDescent="0.2">
      <c r="A675" t="s">
        <v>1150</v>
      </c>
      <c r="B675" t="s">
        <v>19</v>
      </c>
      <c r="C675" t="s">
        <v>41</v>
      </c>
      <c r="D675" t="s">
        <v>42</v>
      </c>
      <c r="E675" s="5">
        <v>37.75</v>
      </c>
      <c r="F675" t="s">
        <v>74</v>
      </c>
      <c r="G675">
        <v>1</v>
      </c>
      <c r="H675" s="1">
        <v>45694</v>
      </c>
      <c r="I675" s="1" t="str">
        <f>TEXT(data[[#This Row],[OrderDate]],"mmm")</f>
        <v>Feb</v>
      </c>
      <c r="J675" s="6">
        <v>0.46736111111111112</v>
      </c>
      <c r="K675" s="6" t="str">
        <f>TEXT(data[[#This Row],[OrderTime]],"h")</f>
        <v>11</v>
      </c>
      <c r="L675" s="1">
        <v>45694</v>
      </c>
      <c r="M675" s="6">
        <v>0.63402777777777775</v>
      </c>
      <c r="N675" t="s">
        <v>175</v>
      </c>
      <c r="O675" t="s">
        <v>881</v>
      </c>
      <c r="P675" t="s">
        <v>25</v>
      </c>
      <c r="Q675" t="s">
        <v>53</v>
      </c>
      <c r="R675" t="s">
        <v>46</v>
      </c>
      <c r="S675" t="s">
        <v>47</v>
      </c>
      <c r="T675" t="s">
        <v>38</v>
      </c>
      <c r="U675" t="s">
        <v>39</v>
      </c>
      <c r="V675" s="5">
        <f>data[[#This Row],[PriceUSD]]*data[[#This Row],[Quantity]]</f>
        <v>37.75</v>
      </c>
      <c r="W675" s="7">
        <f>data[[#This Row],[OrderDate]] + TIME(VALUE(LEFT(data[[#This Row],[OrderTime]],2)), VALUE(RIGHT(data[[#This Row],[OrderTime]],2)), 0)</f>
        <v>45694.007638888892</v>
      </c>
      <c r="X675" s="7">
        <f>_xlfn.MINIFS(data[OrderDateTime], data[CustomerName], data[[#This Row],[CustomerName]])</f>
        <v>45612.022916666669</v>
      </c>
      <c r="Y675" t="str">
        <f>IF(data[[#This Row],[OrderDateTime]]=data[[#This Row],[FirstOrderDateTime]], "New", "Returning")</f>
        <v>Returning</v>
      </c>
      <c r="Z675" s="7">
        <f>data[[#This Row],[DeliveryDate]] + data[[#This Row],[DeliveryTime]]</f>
        <v>45694.634027777778</v>
      </c>
      <c r="AA675" s="7">
        <f>data[[#This Row],[OrderDateTime]] + 1</f>
        <v>45695.007638888892</v>
      </c>
      <c r="AB675" s="7" t="str">
        <f>IF(data[[#This Row],[DeliveryDateTime]] &lt;= data[[#This Row],[SLADue]], "On Time", "Late")</f>
        <v>On Time</v>
      </c>
    </row>
    <row r="676" spans="1:28" x14ac:dyDescent="0.2">
      <c r="A676" t="s">
        <v>1151</v>
      </c>
      <c r="B676" t="s">
        <v>19</v>
      </c>
      <c r="C676" t="s">
        <v>85</v>
      </c>
      <c r="D676" t="s">
        <v>86</v>
      </c>
      <c r="E676" s="5">
        <v>62.33</v>
      </c>
      <c r="F676" t="s">
        <v>87</v>
      </c>
      <c r="G676">
        <v>1</v>
      </c>
      <c r="H676" s="1">
        <v>45610</v>
      </c>
      <c r="I676" s="1" t="str">
        <f>TEXT(data[[#This Row],[OrderDate]],"mmm")</f>
        <v>Nov</v>
      </c>
      <c r="J676" s="6">
        <v>0.47499999999999998</v>
      </c>
      <c r="K676" s="6" t="str">
        <f>TEXT(data[[#This Row],[OrderTime]],"h")</f>
        <v>11</v>
      </c>
      <c r="L676" s="1">
        <v>45610</v>
      </c>
      <c r="M676" s="6">
        <v>0.72499999999999998</v>
      </c>
      <c r="N676" t="s">
        <v>75</v>
      </c>
      <c r="O676" t="s">
        <v>350</v>
      </c>
      <c r="P676" t="s">
        <v>25</v>
      </c>
      <c r="Q676" t="s">
        <v>26</v>
      </c>
      <c r="R676" t="s">
        <v>90</v>
      </c>
      <c r="S676" t="s">
        <v>47</v>
      </c>
      <c r="T676" t="s">
        <v>29</v>
      </c>
      <c r="U676" t="s">
        <v>30</v>
      </c>
      <c r="V676" s="5">
        <f>data[[#This Row],[PriceUSD]]*data[[#This Row],[Quantity]]</f>
        <v>62.33</v>
      </c>
      <c r="W676" s="7">
        <f>data[[#This Row],[OrderDate]] + TIME(VALUE(LEFT(data[[#This Row],[OrderTime]],2)), VALUE(RIGHT(data[[#This Row],[OrderTime]],2)), 0)</f>
        <v>45610.052083333336</v>
      </c>
      <c r="X676" s="7">
        <f>_xlfn.MINIFS(data[OrderDateTime], data[CustomerName], data[[#This Row],[CustomerName]])</f>
        <v>45512.017361111109</v>
      </c>
      <c r="Y676" t="str">
        <f>IF(data[[#This Row],[OrderDateTime]]=data[[#This Row],[FirstOrderDateTime]], "New", "Returning")</f>
        <v>Returning</v>
      </c>
      <c r="Z676" s="7">
        <f>data[[#This Row],[DeliveryDate]] + data[[#This Row],[DeliveryTime]]</f>
        <v>45610.724999999999</v>
      </c>
      <c r="AA676" s="7">
        <f>data[[#This Row],[OrderDateTime]] + 1</f>
        <v>45611.052083333336</v>
      </c>
      <c r="AB676" s="7" t="str">
        <f>IF(data[[#This Row],[DeliveryDateTime]] &lt;= data[[#This Row],[SLADue]], "On Time", "Late")</f>
        <v>On Time</v>
      </c>
    </row>
    <row r="677" spans="1:28" x14ac:dyDescent="0.2">
      <c r="A677" t="s">
        <v>1152</v>
      </c>
      <c r="B677" t="s">
        <v>19</v>
      </c>
      <c r="C677" t="s">
        <v>290</v>
      </c>
      <c r="D677" t="s">
        <v>291</v>
      </c>
      <c r="E677" s="5">
        <v>70.27</v>
      </c>
      <c r="F677" t="s">
        <v>22</v>
      </c>
      <c r="G677">
        <v>1</v>
      </c>
      <c r="H677" s="1">
        <v>45623</v>
      </c>
      <c r="I677" s="1" t="str">
        <f>TEXT(data[[#This Row],[OrderDate]],"mmm")</f>
        <v>Nov</v>
      </c>
      <c r="J677" s="6">
        <v>0.49166666666666664</v>
      </c>
      <c r="K677" s="6" t="str">
        <f>TEXT(data[[#This Row],[OrderTime]],"h")</f>
        <v>11</v>
      </c>
      <c r="L677" s="1">
        <v>45624</v>
      </c>
      <c r="M677" s="6">
        <v>0.65833333333333333</v>
      </c>
      <c r="N677" t="s">
        <v>388</v>
      </c>
      <c r="O677" t="s">
        <v>709</v>
      </c>
      <c r="P677" t="s">
        <v>234</v>
      </c>
      <c r="Q677" t="s">
        <v>53</v>
      </c>
      <c r="R677" t="s">
        <v>294</v>
      </c>
      <c r="S677" t="s">
        <v>28</v>
      </c>
      <c r="T677" t="s">
        <v>115</v>
      </c>
      <c r="U677" t="s">
        <v>39</v>
      </c>
      <c r="V677" s="5">
        <f>data[[#This Row],[PriceUSD]]*data[[#This Row],[Quantity]]</f>
        <v>70.27</v>
      </c>
      <c r="W677" s="7">
        <f>data[[#This Row],[OrderDate]] + TIME(VALUE(LEFT(data[[#This Row],[OrderTime]],2)), VALUE(RIGHT(data[[#This Row],[OrderTime]],2)), 0)</f>
        <v>45623.046527777777</v>
      </c>
      <c r="X677" s="7">
        <f>_xlfn.MINIFS(data[OrderDateTime], data[CustomerName], data[[#This Row],[CustomerName]])</f>
        <v>45522.046527777777</v>
      </c>
      <c r="Y677" t="str">
        <f>IF(data[[#This Row],[OrderDateTime]]=data[[#This Row],[FirstOrderDateTime]], "New", "Returning")</f>
        <v>Returning</v>
      </c>
      <c r="Z677" s="7">
        <f>data[[#This Row],[DeliveryDate]] + data[[#This Row],[DeliveryTime]]</f>
        <v>45624.658333333333</v>
      </c>
      <c r="AA677" s="7">
        <f>data[[#This Row],[OrderDateTime]] + 1</f>
        <v>45624.046527777777</v>
      </c>
      <c r="AB677" s="7" t="str">
        <f>IF(data[[#This Row],[DeliveryDateTime]] &lt;= data[[#This Row],[SLADue]], "On Time", "Late")</f>
        <v>Late</v>
      </c>
    </row>
    <row r="678" spans="1:28" x14ac:dyDescent="0.2">
      <c r="A678" t="s">
        <v>1153</v>
      </c>
      <c r="B678" t="s">
        <v>19</v>
      </c>
      <c r="C678" t="s">
        <v>117</v>
      </c>
      <c r="D678" t="s">
        <v>118</v>
      </c>
      <c r="E678" s="5">
        <v>63.95</v>
      </c>
      <c r="F678" t="s">
        <v>182</v>
      </c>
      <c r="G678">
        <v>2</v>
      </c>
      <c r="H678" s="1">
        <v>45818</v>
      </c>
      <c r="I678" s="1" t="str">
        <f>TEXT(data[[#This Row],[OrderDate]],"mmm")</f>
        <v>Jun</v>
      </c>
      <c r="J678" s="6">
        <v>0.43333333333333335</v>
      </c>
      <c r="K678" s="6" t="str">
        <f>TEXT(data[[#This Row],[OrderTime]],"h")</f>
        <v>10</v>
      </c>
      <c r="L678" s="1">
        <v>45818</v>
      </c>
      <c r="M678" s="6">
        <v>0.72499999999999998</v>
      </c>
      <c r="N678" t="s">
        <v>175</v>
      </c>
      <c r="O678" t="s">
        <v>506</v>
      </c>
      <c r="P678" t="s">
        <v>25</v>
      </c>
      <c r="Q678" t="s">
        <v>53</v>
      </c>
      <c r="R678" t="s">
        <v>66</v>
      </c>
      <c r="S678" t="s">
        <v>47</v>
      </c>
      <c r="T678" t="s">
        <v>115</v>
      </c>
      <c r="U678" t="s">
        <v>30</v>
      </c>
      <c r="V678" s="5">
        <f>data[[#This Row],[PriceUSD]]*data[[#This Row],[Quantity]]</f>
        <v>127.9</v>
      </c>
      <c r="W678" s="7">
        <f>data[[#This Row],[OrderDate]] + TIME(VALUE(LEFT(data[[#This Row],[OrderTime]],2)), VALUE(RIGHT(data[[#This Row],[OrderTime]],2)), 0)</f>
        <v>45818.022916666669</v>
      </c>
      <c r="X678" s="7">
        <f>_xlfn.MINIFS(data[OrderDateTime], data[CustomerName], data[[#This Row],[CustomerName]])</f>
        <v>45526.052083333336</v>
      </c>
      <c r="Y678" t="str">
        <f>IF(data[[#This Row],[OrderDateTime]]=data[[#This Row],[FirstOrderDateTime]], "New", "Returning")</f>
        <v>Returning</v>
      </c>
      <c r="Z678" s="7">
        <f>data[[#This Row],[DeliveryDate]] + data[[#This Row],[DeliveryTime]]</f>
        <v>45818.724999999999</v>
      </c>
      <c r="AA678" s="7">
        <f>data[[#This Row],[OrderDateTime]] + 1</f>
        <v>45819.022916666669</v>
      </c>
      <c r="AB678" s="7" t="str">
        <f>IF(data[[#This Row],[DeliveryDateTime]] &lt;= data[[#This Row],[SLADue]], "On Time", "Late")</f>
        <v>On Time</v>
      </c>
    </row>
    <row r="679" spans="1:28" x14ac:dyDescent="0.2">
      <c r="A679" t="s">
        <v>1154</v>
      </c>
      <c r="B679" t="s">
        <v>19</v>
      </c>
      <c r="C679" t="s">
        <v>258</v>
      </c>
      <c r="D679" t="s">
        <v>259</v>
      </c>
      <c r="E679" s="5">
        <v>107.72</v>
      </c>
      <c r="F679" t="s">
        <v>182</v>
      </c>
      <c r="G679">
        <v>1</v>
      </c>
      <c r="H679" s="1">
        <v>45511</v>
      </c>
      <c r="I679" s="1" t="str">
        <f>TEXT(data[[#This Row],[OrderDate]],"mmm")</f>
        <v>Aug</v>
      </c>
      <c r="J679" s="6">
        <v>0.48819444444444443</v>
      </c>
      <c r="K679" s="6" t="str">
        <f>TEXT(data[[#This Row],[OrderTime]],"h")</f>
        <v>11</v>
      </c>
      <c r="L679" s="1">
        <v>45511</v>
      </c>
      <c r="M679" s="6">
        <v>0.61319444444444449</v>
      </c>
      <c r="N679" t="s">
        <v>131</v>
      </c>
      <c r="O679" t="s">
        <v>655</v>
      </c>
      <c r="P679" t="s">
        <v>133</v>
      </c>
      <c r="Q679" t="s">
        <v>26</v>
      </c>
      <c r="R679" t="s">
        <v>261</v>
      </c>
      <c r="S679" t="s">
        <v>47</v>
      </c>
      <c r="T679" t="s">
        <v>38</v>
      </c>
      <c r="U679" t="s">
        <v>39</v>
      </c>
      <c r="V679" s="5">
        <f>data[[#This Row],[PriceUSD]]*data[[#This Row],[Quantity]]</f>
        <v>107.72</v>
      </c>
      <c r="W679" s="7">
        <f>data[[#This Row],[OrderDate]] + TIME(VALUE(LEFT(data[[#This Row],[OrderTime]],2)), VALUE(RIGHT(data[[#This Row],[OrderTime]],2)), 0)</f>
        <v>45511.030555555553</v>
      </c>
      <c r="X679" s="7">
        <f>_xlfn.MINIFS(data[OrderDateTime], data[CustomerName], data[[#This Row],[CustomerName]])</f>
        <v>45511.030555555553</v>
      </c>
      <c r="Y679" t="str">
        <f>IF(data[[#This Row],[OrderDateTime]]=data[[#This Row],[FirstOrderDateTime]], "New", "Returning")</f>
        <v>New</v>
      </c>
      <c r="Z679" s="7">
        <f>data[[#This Row],[DeliveryDate]] + data[[#This Row],[DeliveryTime]]</f>
        <v>45511.613194444442</v>
      </c>
      <c r="AA679" s="7">
        <f>data[[#This Row],[OrderDateTime]] + 1</f>
        <v>45512.030555555553</v>
      </c>
      <c r="AB679" s="7" t="str">
        <f>IF(data[[#This Row],[DeliveryDateTime]] &lt;= data[[#This Row],[SLADue]], "On Time", "Late")</f>
        <v>On Time</v>
      </c>
    </row>
    <row r="680" spans="1:28" x14ac:dyDescent="0.2">
      <c r="A680" t="s">
        <v>1155</v>
      </c>
      <c r="B680" t="s">
        <v>19</v>
      </c>
      <c r="C680" t="s">
        <v>92</v>
      </c>
      <c r="D680" t="s">
        <v>93</v>
      </c>
      <c r="E680" s="5">
        <v>84.79</v>
      </c>
      <c r="F680" t="s">
        <v>63</v>
      </c>
      <c r="G680">
        <v>1</v>
      </c>
      <c r="H680" s="1">
        <v>45830</v>
      </c>
      <c r="I680" s="1" t="str">
        <f>TEXT(data[[#This Row],[OrderDate]],"mmm")</f>
        <v>Jun</v>
      </c>
      <c r="J680" s="6">
        <v>0.42430555555555555</v>
      </c>
      <c r="K680" s="6" t="str">
        <f>TEXT(data[[#This Row],[OrderTime]],"h")</f>
        <v>10</v>
      </c>
      <c r="L680" s="1">
        <v>45830</v>
      </c>
      <c r="M680" s="6">
        <v>0.71597222222222223</v>
      </c>
      <c r="N680" t="s">
        <v>88</v>
      </c>
      <c r="O680" t="s">
        <v>188</v>
      </c>
      <c r="P680" t="s">
        <v>25</v>
      </c>
      <c r="Q680" t="s">
        <v>53</v>
      </c>
      <c r="R680" t="s">
        <v>66</v>
      </c>
      <c r="S680" t="s">
        <v>47</v>
      </c>
      <c r="T680" t="s">
        <v>29</v>
      </c>
      <c r="U680" t="s">
        <v>67</v>
      </c>
      <c r="V680" s="5">
        <f>data[[#This Row],[PriceUSD]]*data[[#This Row],[Quantity]]</f>
        <v>84.79</v>
      </c>
      <c r="W680" s="7">
        <f>data[[#This Row],[OrderDate]] + TIME(VALUE(LEFT(data[[#This Row],[OrderTime]],2)), VALUE(RIGHT(data[[#This Row],[OrderTime]],2)), 0)</f>
        <v>45830.038888888892</v>
      </c>
      <c r="X680" s="7">
        <f>_xlfn.MINIFS(data[OrderDateTime], data[CustomerName], data[[#This Row],[CustomerName]])</f>
        <v>45610.030555555553</v>
      </c>
      <c r="Y680" t="str">
        <f>IF(data[[#This Row],[OrderDateTime]]=data[[#This Row],[FirstOrderDateTime]], "New", "Returning")</f>
        <v>Returning</v>
      </c>
      <c r="Z680" s="7">
        <f>data[[#This Row],[DeliveryDate]] + data[[#This Row],[DeliveryTime]]</f>
        <v>45830.71597222222</v>
      </c>
      <c r="AA680" s="7">
        <f>data[[#This Row],[OrderDateTime]] + 1</f>
        <v>45831.038888888892</v>
      </c>
      <c r="AB680" s="7" t="str">
        <f>IF(data[[#This Row],[DeliveryDateTime]] &lt;= data[[#This Row],[SLADue]], "On Time", "Late")</f>
        <v>On Time</v>
      </c>
    </row>
    <row r="681" spans="1:28" x14ac:dyDescent="0.2">
      <c r="A681" t="s">
        <v>1156</v>
      </c>
      <c r="B681" t="s">
        <v>19</v>
      </c>
      <c r="C681" t="s">
        <v>391</v>
      </c>
      <c r="D681" t="s">
        <v>392</v>
      </c>
      <c r="E681" s="5">
        <v>18.04</v>
      </c>
      <c r="F681" t="s">
        <v>43</v>
      </c>
      <c r="G681">
        <v>1</v>
      </c>
      <c r="H681" s="1">
        <v>45676</v>
      </c>
      <c r="I681" s="1" t="str">
        <f>TEXT(data[[#This Row],[OrderDate]],"mmm")</f>
        <v>Jan</v>
      </c>
      <c r="J681" s="6">
        <v>0.40902777777777777</v>
      </c>
      <c r="K681" s="6" t="str">
        <f>TEXT(data[[#This Row],[OrderTime]],"h")</f>
        <v>9</v>
      </c>
      <c r="L681" s="1">
        <v>45676</v>
      </c>
      <c r="M681" s="6">
        <v>0.7006944444444444</v>
      </c>
      <c r="N681" t="s">
        <v>502</v>
      </c>
      <c r="O681" t="s">
        <v>825</v>
      </c>
      <c r="P681" t="s">
        <v>202</v>
      </c>
      <c r="Q681" t="s">
        <v>53</v>
      </c>
      <c r="R681" t="s">
        <v>394</v>
      </c>
      <c r="S681" t="s">
        <v>47</v>
      </c>
      <c r="T681" t="s">
        <v>59</v>
      </c>
      <c r="U681" t="s">
        <v>30</v>
      </c>
      <c r="V681" s="5">
        <f>data[[#This Row],[PriceUSD]]*data[[#This Row],[Quantity]]</f>
        <v>18.04</v>
      </c>
      <c r="W681" s="7">
        <f>data[[#This Row],[OrderDate]] + TIME(VALUE(LEFT(data[[#This Row],[OrderTime]],2)), VALUE(RIGHT(data[[#This Row],[OrderTime]],2)), 0)</f>
        <v>45676.054166666669</v>
      </c>
      <c r="X681" s="7">
        <f>_xlfn.MINIFS(data[OrderDateTime], data[CustomerName], data[[#This Row],[CustomerName]])</f>
        <v>45527.022916666669</v>
      </c>
      <c r="Y681" t="str">
        <f>IF(data[[#This Row],[OrderDateTime]]=data[[#This Row],[FirstOrderDateTime]], "New", "Returning")</f>
        <v>Returning</v>
      </c>
      <c r="Z681" s="7">
        <f>data[[#This Row],[DeliveryDate]] + data[[#This Row],[DeliveryTime]]</f>
        <v>45676.700694444444</v>
      </c>
      <c r="AA681" s="7">
        <f>data[[#This Row],[OrderDateTime]] + 1</f>
        <v>45677.054166666669</v>
      </c>
      <c r="AB681" s="7" t="str">
        <f>IF(data[[#This Row],[DeliveryDateTime]] &lt;= data[[#This Row],[SLADue]], "On Time", "Late")</f>
        <v>On Time</v>
      </c>
    </row>
    <row r="682" spans="1:28" x14ac:dyDescent="0.2">
      <c r="A682" t="s">
        <v>1157</v>
      </c>
      <c r="B682" t="s">
        <v>19</v>
      </c>
      <c r="C682" t="s">
        <v>110</v>
      </c>
      <c r="D682" t="s">
        <v>111</v>
      </c>
      <c r="E682" s="5">
        <v>12.5</v>
      </c>
      <c r="F682" t="s">
        <v>71</v>
      </c>
      <c r="G682">
        <v>2</v>
      </c>
      <c r="H682" s="1">
        <v>45521</v>
      </c>
      <c r="I682" s="1" t="str">
        <f>TEXT(data[[#This Row],[OrderDate]],"mmm")</f>
        <v>Aug</v>
      </c>
      <c r="J682" s="6">
        <v>0.63472222222222219</v>
      </c>
      <c r="K682" s="6" t="str">
        <f>TEXT(data[[#This Row],[OrderTime]],"h")</f>
        <v>15</v>
      </c>
      <c r="L682" s="1">
        <v>45522</v>
      </c>
      <c r="M682" s="6">
        <v>0.88472222222222219</v>
      </c>
      <c r="N682" t="s">
        <v>452</v>
      </c>
      <c r="O682" t="s">
        <v>121</v>
      </c>
      <c r="P682" t="s">
        <v>133</v>
      </c>
      <c r="Q682" t="s">
        <v>26</v>
      </c>
      <c r="R682" t="s">
        <v>114</v>
      </c>
      <c r="S682" t="s">
        <v>28</v>
      </c>
      <c r="T682" t="s">
        <v>38</v>
      </c>
      <c r="U682" t="s">
        <v>30</v>
      </c>
      <c r="V682" s="5">
        <f>data[[#This Row],[PriceUSD]]*data[[#This Row],[Quantity]]</f>
        <v>25</v>
      </c>
      <c r="W682" s="7">
        <f>data[[#This Row],[OrderDate]] + TIME(VALUE(LEFT(data[[#This Row],[OrderTime]],2)), VALUE(RIGHT(data[[#This Row],[OrderTime]],2)), 0)</f>
        <v>45521.015277777777</v>
      </c>
      <c r="X682" s="7">
        <f>_xlfn.MINIFS(data[OrderDateTime], data[CustomerName], data[[#This Row],[CustomerName]])</f>
        <v>45517.030555555553</v>
      </c>
      <c r="Y682" t="str">
        <f>IF(data[[#This Row],[OrderDateTime]]=data[[#This Row],[FirstOrderDateTime]], "New", "Returning")</f>
        <v>Returning</v>
      </c>
      <c r="Z682" s="7">
        <f>data[[#This Row],[DeliveryDate]] + data[[#This Row],[DeliveryTime]]</f>
        <v>45522.884722222225</v>
      </c>
      <c r="AA682" s="7">
        <f>data[[#This Row],[OrderDateTime]] + 1</f>
        <v>45522.015277777777</v>
      </c>
      <c r="AB682" s="7" t="str">
        <f>IF(data[[#This Row],[DeliveryDateTime]] &lt;= data[[#This Row],[SLADue]], "On Time", "Late")</f>
        <v>Late</v>
      </c>
    </row>
    <row r="683" spans="1:28" x14ac:dyDescent="0.2">
      <c r="A683" t="s">
        <v>1158</v>
      </c>
      <c r="B683" t="s">
        <v>19</v>
      </c>
      <c r="C683" t="s">
        <v>117</v>
      </c>
      <c r="D683" t="s">
        <v>118</v>
      </c>
      <c r="E683" s="5">
        <v>70.650000000000006</v>
      </c>
      <c r="F683" t="s">
        <v>119</v>
      </c>
      <c r="G683">
        <v>1</v>
      </c>
      <c r="H683" s="1">
        <v>45549</v>
      </c>
      <c r="I683" s="1" t="str">
        <f>TEXT(data[[#This Row],[OrderDate]],"mmm")</f>
        <v>Sep</v>
      </c>
      <c r="J683" s="6">
        <v>0.59375</v>
      </c>
      <c r="K683" s="6" t="str">
        <f>TEXT(data[[#This Row],[OrderTime]],"h")</f>
        <v>14</v>
      </c>
      <c r="L683" s="1">
        <v>45550</v>
      </c>
      <c r="M683" s="6">
        <v>0.67708333333333337</v>
      </c>
      <c r="N683" t="s">
        <v>292</v>
      </c>
      <c r="O683" t="s">
        <v>1159</v>
      </c>
      <c r="P683" t="s">
        <v>77</v>
      </c>
      <c r="Q683" t="s">
        <v>53</v>
      </c>
      <c r="R683" t="s">
        <v>66</v>
      </c>
      <c r="S683" t="s">
        <v>28</v>
      </c>
      <c r="T683" t="s">
        <v>59</v>
      </c>
      <c r="U683" t="s">
        <v>30</v>
      </c>
      <c r="V683" s="5">
        <f>data[[#This Row],[PriceUSD]]*data[[#This Row],[Quantity]]</f>
        <v>70.650000000000006</v>
      </c>
      <c r="W683" s="7">
        <f>data[[#This Row],[OrderDate]] + TIME(VALUE(LEFT(data[[#This Row],[OrderTime]],2)), VALUE(RIGHT(data[[#This Row],[OrderTime]],2)), 0)</f>
        <v>45549.052083333336</v>
      </c>
      <c r="X683" s="7">
        <f>_xlfn.MINIFS(data[OrderDateTime], data[CustomerName], data[[#This Row],[CustomerName]])</f>
        <v>45531.052083333336</v>
      </c>
      <c r="Y683" t="str">
        <f>IF(data[[#This Row],[OrderDateTime]]=data[[#This Row],[FirstOrderDateTime]], "New", "Returning")</f>
        <v>Returning</v>
      </c>
      <c r="Z683" s="7">
        <f>data[[#This Row],[DeliveryDate]] + data[[#This Row],[DeliveryTime]]</f>
        <v>45550.677083333336</v>
      </c>
      <c r="AA683" s="7">
        <f>data[[#This Row],[OrderDateTime]] + 1</f>
        <v>45550.052083333336</v>
      </c>
      <c r="AB683" s="7" t="str">
        <f>IF(data[[#This Row],[DeliveryDateTime]] &lt;= data[[#This Row],[SLADue]], "On Time", "Late")</f>
        <v>Late</v>
      </c>
    </row>
    <row r="684" spans="1:28" x14ac:dyDescent="0.2">
      <c r="A684" t="s">
        <v>1160</v>
      </c>
      <c r="B684" t="s">
        <v>19</v>
      </c>
      <c r="C684" t="s">
        <v>190</v>
      </c>
      <c r="D684" t="s">
        <v>191</v>
      </c>
      <c r="E684" s="5">
        <v>25.37</v>
      </c>
      <c r="F684" t="s">
        <v>71</v>
      </c>
      <c r="G684">
        <v>1</v>
      </c>
      <c r="H684" s="1">
        <v>45871</v>
      </c>
      <c r="I684" s="1" t="str">
        <f>TEXT(data[[#This Row],[OrderDate]],"mmm")</f>
        <v>Aug</v>
      </c>
      <c r="J684" s="6">
        <v>0.86041666666666672</v>
      </c>
      <c r="K684" s="6" t="str">
        <f>TEXT(data[[#This Row],[OrderTime]],"h")</f>
        <v>20</v>
      </c>
      <c r="L684" s="1">
        <v>45873</v>
      </c>
      <c r="M684" s="6">
        <v>0.61875000000000002</v>
      </c>
      <c r="N684" t="s">
        <v>64</v>
      </c>
      <c r="O684" t="s">
        <v>942</v>
      </c>
      <c r="P684" t="s">
        <v>25</v>
      </c>
      <c r="Q684" t="s">
        <v>53</v>
      </c>
      <c r="R684" t="s">
        <v>192</v>
      </c>
      <c r="S684" t="s">
        <v>105</v>
      </c>
      <c r="T684" t="s">
        <v>115</v>
      </c>
      <c r="U684" t="s">
        <v>30</v>
      </c>
      <c r="V684" s="5">
        <f>data[[#This Row],[PriceUSD]]*data[[#This Row],[Quantity]]</f>
        <v>25.37</v>
      </c>
      <c r="W684" s="7">
        <f>data[[#This Row],[OrderDate]] + TIME(VALUE(LEFT(data[[#This Row],[OrderTime]],2)), VALUE(RIGHT(data[[#This Row],[OrderTime]],2)), 0)</f>
        <v>45871.046527777777</v>
      </c>
      <c r="X684" s="7">
        <f>_xlfn.MINIFS(data[OrderDateTime], data[CustomerName], data[[#This Row],[CustomerName]])</f>
        <v>45508.054166666669</v>
      </c>
      <c r="Y684" t="str">
        <f>IF(data[[#This Row],[OrderDateTime]]=data[[#This Row],[FirstOrderDateTime]], "New", "Returning")</f>
        <v>Returning</v>
      </c>
      <c r="Z684" s="7">
        <f>data[[#This Row],[DeliveryDate]] + data[[#This Row],[DeliveryTime]]</f>
        <v>45873.618750000001</v>
      </c>
      <c r="AA684" s="7">
        <f>data[[#This Row],[OrderDateTime]] + 1</f>
        <v>45872.046527777777</v>
      </c>
      <c r="AB684" s="7" t="str">
        <f>IF(data[[#This Row],[DeliveryDateTime]] &lt;= data[[#This Row],[SLADue]], "On Time", "Late")</f>
        <v>Late</v>
      </c>
    </row>
    <row r="685" spans="1:28" x14ac:dyDescent="0.2">
      <c r="A685" t="s">
        <v>1161</v>
      </c>
      <c r="B685" t="s">
        <v>19</v>
      </c>
      <c r="C685" t="s">
        <v>69</v>
      </c>
      <c r="D685" t="s">
        <v>70</v>
      </c>
      <c r="E685" s="5">
        <v>51.68</v>
      </c>
      <c r="F685" t="s">
        <v>119</v>
      </c>
      <c r="G685">
        <v>1</v>
      </c>
      <c r="H685" s="1">
        <v>45731</v>
      </c>
      <c r="I685" s="1" t="str">
        <f>TEXT(data[[#This Row],[OrderDate]],"mmm")</f>
        <v>Mar</v>
      </c>
      <c r="J685" s="6">
        <v>0.49027777777777776</v>
      </c>
      <c r="K685" s="6" t="str">
        <f>TEXT(data[[#This Row],[OrderTime]],"h")</f>
        <v>11</v>
      </c>
      <c r="L685" s="1">
        <v>45732</v>
      </c>
      <c r="M685" s="6">
        <v>0.69861111111111107</v>
      </c>
      <c r="N685" t="s">
        <v>183</v>
      </c>
      <c r="O685" t="s">
        <v>804</v>
      </c>
      <c r="P685" t="s">
        <v>180</v>
      </c>
      <c r="Q685" t="s">
        <v>53</v>
      </c>
      <c r="R685" t="s">
        <v>37</v>
      </c>
      <c r="S685" t="s">
        <v>28</v>
      </c>
      <c r="T685" t="s">
        <v>29</v>
      </c>
      <c r="U685" t="s">
        <v>39</v>
      </c>
      <c r="V685" s="5">
        <f>data[[#This Row],[PriceUSD]]*data[[#This Row],[Quantity]]</f>
        <v>51.68</v>
      </c>
      <c r="W685" s="7">
        <f>data[[#This Row],[OrderDate]] + TIME(VALUE(LEFT(data[[#This Row],[OrderTime]],2)), VALUE(RIGHT(data[[#This Row],[OrderTime]],2)), 0)</f>
        <v>45731.054166666669</v>
      </c>
      <c r="X685" s="7">
        <f>_xlfn.MINIFS(data[OrderDateTime], data[CustomerName], data[[#This Row],[CustomerName]])</f>
        <v>45621.038888888892</v>
      </c>
      <c r="Y685" t="str">
        <f>IF(data[[#This Row],[OrderDateTime]]=data[[#This Row],[FirstOrderDateTime]], "New", "Returning")</f>
        <v>Returning</v>
      </c>
      <c r="Z685" s="7">
        <f>data[[#This Row],[DeliveryDate]] + data[[#This Row],[DeliveryTime]]</f>
        <v>45732.698611111111</v>
      </c>
      <c r="AA685" s="7">
        <f>data[[#This Row],[OrderDateTime]] + 1</f>
        <v>45732.054166666669</v>
      </c>
      <c r="AB685" s="7" t="str">
        <f>IF(data[[#This Row],[DeliveryDateTime]] &lt;= data[[#This Row],[SLADue]], "On Time", "Late")</f>
        <v>Late</v>
      </c>
    </row>
    <row r="686" spans="1:28" x14ac:dyDescent="0.2">
      <c r="A686" t="s">
        <v>1162</v>
      </c>
      <c r="B686" t="s">
        <v>19</v>
      </c>
      <c r="C686" t="s">
        <v>117</v>
      </c>
      <c r="D686" t="s">
        <v>118</v>
      </c>
      <c r="E686" s="5">
        <v>71.33</v>
      </c>
      <c r="F686" t="s">
        <v>119</v>
      </c>
      <c r="G686">
        <v>1</v>
      </c>
      <c r="H686" s="1">
        <v>45707</v>
      </c>
      <c r="I686" s="1" t="str">
        <f>TEXT(data[[#This Row],[OrderDate]],"mmm")</f>
        <v>Feb</v>
      </c>
      <c r="J686" s="6">
        <v>0.55347222222222225</v>
      </c>
      <c r="K686" s="6" t="str">
        <f>TEXT(data[[#This Row],[OrderTime]],"h")</f>
        <v>13</v>
      </c>
      <c r="L686" s="1">
        <v>45708</v>
      </c>
      <c r="M686" s="6">
        <v>0.63680555555555551</v>
      </c>
      <c r="N686" t="s">
        <v>388</v>
      </c>
      <c r="O686" t="s">
        <v>1087</v>
      </c>
      <c r="P686" t="s">
        <v>234</v>
      </c>
      <c r="Q686" t="s">
        <v>26</v>
      </c>
      <c r="R686" t="s">
        <v>66</v>
      </c>
      <c r="S686" t="s">
        <v>28</v>
      </c>
      <c r="T686" t="s">
        <v>115</v>
      </c>
      <c r="U686" t="s">
        <v>30</v>
      </c>
      <c r="V686" s="5">
        <f>data[[#This Row],[PriceUSD]]*data[[#This Row],[Quantity]]</f>
        <v>71.33</v>
      </c>
      <c r="W686" s="7">
        <f>data[[#This Row],[OrderDate]] + TIME(VALUE(LEFT(data[[#This Row],[OrderTime]],2)), VALUE(RIGHT(data[[#This Row],[OrderTime]],2)), 0)</f>
        <v>45707.015277777777</v>
      </c>
      <c r="X686" s="7">
        <f>_xlfn.MINIFS(data[OrderDateTime], data[CustomerName], data[[#This Row],[CustomerName]])</f>
        <v>45522.022916666669</v>
      </c>
      <c r="Y686" t="str">
        <f>IF(data[[#This Row],[OrderDateTime]]=data[[#This Row],[FirstOrderDateTime]], "New", "Returning")</f>
        <v>Returning</v>
      </c>
      <c r="Z686" s="7">
        <f>data[[#This Row],[DeliveryDate]] + data[[#This Row],[DeliveryTime]]</f>
        <v>45708.636805555558</v>
      </c>
      <c r="AA686" s="7">
        <f>data[[#This Row],[OrderDateTime]] + 1</f>
        <v>45708.015277777777</v>
      </c>
      <c r="AB686" s="7" t="str">
        <f>IF(data[[#This Row],[DeliveryDateTime]] &lt;= data[[#This Row],[SLADue]], "On Time", "Late")</f>
        <v>Late</v>
      </c>
    </row>
    <row r="687" spans="1:28" x14ac:dyDescent="0.2">
      <c r="A687" t="s">
        <v>1163</v>
      </c>
      <c r="B687" t="s">
        <v>19</v>
      </c>
      <c r="C687" t="s">
        <v>190</v>
      </c>
      <c r="D687" t="s">
        <v>191</v>
      </c>
      <c r="E687" s="5">
        <v>22.19</v>
      </c>
      <c r="F687" t="s">
        <v>71</v>
      </c>
      <c r="G687">
        <v>3</v>
      </c>
      <c r="H687" s="1">
        <v>45536</v>
      </c>
      <c r="I687" s="1" t="str">
        <f>TEXT(data[[#This Row],[OrderDate]],"mmm")</f>
        <v>Sep</v>
      </c>
      <c r="J687" s="6">
        <v>0.52222222222222225</v>
      </c>
      <c r="K687" s="6" t="str">
        <f>TEXT(data[[#This Row],[OrderTime]],"h")</f>
        <v>12</v>
      </c>
      <c r="L687" s="1">
        <v>45537</v>
      </c>
      <c r="M687" s="6">
        <v>0.56388888888888888</v>
      </c>
      <c r="N687" t="s">
        <v>238</v>
      </c>
      <c r="O687" t="s">
        <v>849</v>
      </c>
      <c r="P687" t="s">
        <v>36</v>
      </c>
      <c r="Q687" t="s">
        <v>26</v>
      </c>
      <c r="R687" t="s">
        <v>192</v>
      </c>
      <c r="S687" t="s">
        <v>28</v>
      </c>
      <c r="T687" t="s">
        <v>59</v>
      </c>
      <c r="U687" t="s">
        <v>39</v>
      </c>
      <c r="V687" s="5">
        <f>data[[#This Row],[PriceUSD]]*data[[#This Row],[Quantity]]</f>
        <v>66.570000000000007</v>
      </c>
      <c r="W687" s="7">
        <f>data[[#This Row],[OrderDate]] + TIME(VALUE(LEFT(data[[#This Row],[OrderTime]],2)), VALUE(RIGHT(data[[#This Row],[OrderTime]],2)), 0)</f>
        <v>45536.015277777777</v>
      </c>
      <c r="X687" s="7">
        <f>_xlfn.MINIFS(data[OrderDateTime], data[CustomerName], data[[#This Row],[CustomerName]])</f>
        <v>45531.061805555553</v>
      </c>
      <c r="Y687" t="str">
        <f>IF(data[[#This Row],[OrderDateTime]]=data[[#This Row],[FirstOrderDateTime]], "New", "Returning")</f>
        <v>Returning</v>
      </c>
      <c r="Z687" s="7">
        <f>data[[#This Row],[DeliveryDate]] + data[[#This Row],[DeliveryTime]]</f>
        <v>45537.563888888886</v>
      </c>
      <c r="AA687" s="7">
        <f>data[[#This Row],[OrderDateTime]] + 1</f>
        <v>45537.015277777777</v>
      </c>
      <c r="AB687" s="7" t="str">
        <f>IF(data[[#This Row],[DeliveryDateTime]] &lt;= data[[#This Row],[SLADue]], "On Time", "Late")</f>
        <v>Late</v>
      </c>
    </row>
    <row r="688" spans="1:28" x14ac:dyDescent="0.2">
      <c r="A688" t="s">
        <v>1164</v>
      </c>
      <c r="B688" t="s">
        <v>19</v>
      </c>
      <c r="C688" t="s">
        <v>391</v>
      </c>
      <c r="D688" t="s">
        <v>392</v>
      </c>
      <c r="E688" s="5">
        <v>16.670000000000002</v>
      </c>
      <c r="F688" t="s">
        <v>43</v>
      </c>
      <c r="G688">
        <v>1</v>
      </c>
      <c r="H688" s="1">
        <v>45763</v>
      </c>
      <c r="I688" s="1" t="str">
        <f>TEXT(data[[#This Row],[OrderDate]],"mmm")</f>
        <v>Apr</v>
      </c>
      <c r="J688" s="6">
        <v>0.46944444444444444</v>
      </c>
      <c r="K688" s="6" t="str">
        <f>TEXT(data[[#This Row],[OrderTime]],"h")</f>
        <v>11</v>
      </c>
      <c r="L688" s="1">
        <v>45763</v>
      </c>
      <c r="M688" s="6">
        <v>0.63611111111111107</v>
      </c>
      <c r="N688" t="s">
        <v>23</v>
      </c>
      <c r="O688" t="s">
        <v>631</v>
      </c>
      <c r="P688" t="s">
        <v>25</v>
      </c>
      <c r="Q688" t="s">
        <v>53</v>
      </c>
      <c r="R688" t="s">
        <v>394</v>
      </c>
      <c r="S688" t="s">
        <v>47</v>
      </c>
      <c r="T688" t="s">
        <v>38</v>
      </c>
      <c r="U688" t="s">
        <v>30</v>
      </c>
      <c r="V688" s="5">
        <f>data[[#This Row],[PriceUSD]]*data[[#This Row],[Quantity]]</f>
        <v>16.670000000000002</v>
      </c>
      <c r="W688" s="7">
        <f>data[[#This Row],[OrderDate]] + TIME(VALUE(LEFT(data[[#This Row],[OrderTime]],2)), VALUE(RIGHT(data[[#This Row],[OrderTime]],2)), 0)</f>
        <v>45763.030555555553</v>
      </c>
      <c r="X688" s="7">
        <f>_xlfn.MINIFS(data[OrderDateTime], data[CustomerName], data[[#This Row],[CustomerName]])</f>
        <v>45506.052083333336</v>
      </c>
      <c r="Y688" t="str">
        <f>IF(data[[#This Row],[OrderDateTime]]=data[[#This Row],[FirstOrderDateTime]], "New", "Returning")</f>
        <v>Returning</v>
      </c>
      <c r="Z688" s="7">
        <f>data[[#This Row],[DeliveryDate]] + data[[#This Row],[DeliveryTime]]</f>
        <v>45763.636111111111</v>
      </c>
      <c r="AA688" s="7">
        <f>data[[#This Row],[OrderDateTime]] + 1</f>
        <v>45764.030555555553</v>
      </c>
      <c r="AB688" s="7" t="str">
        <f>IF(data[[#This Row],[DeliveryDateTime]] &lt;= data[[#This Row],[SLADue]], "On Time", "Late")</f>
        <v>On Time</v>
      </c>
    </row>
    <row r="689" spans="1:28" x14ac:dyDescent="0.2">
      <c r="A689" t="s">
        <v>1165</v>
      </c>
      <c r="B689" t="s">
        <v>19</v>
      </c>
      <c r="C689" t="s">
        <v>117</v>
      </c>
      <c r="D689" t="s">
        <v>118</v>
      </c>
      <c r="E689" s="5">
        <v>66.89</v>
      </c>
      <c r="F689" t="s">
        <v>182</v>
      </c>
      <c r="G689">
        <v>1</v>
      </c>
      <c r="H689" s="1">
        <v>45607</v>
      </c>
      <c r="I689" s="1" t="str">
        <f>TEXT(data[[#This Row],[OrderDate]],"mmm")</f>
        <v>Nov</v>
      </c>
      <c r="J689" s="6">
        <v>0.78125</v>
      </c>
      <c r="K689" s="6" t="str">
        <f>TEXT(data[[#This Row],[OrderTime]],"h")</f>
        <v>18</v>
      </c>
      <c r="L689" s="1">
        <v>45608</v>
      </c>
      <c r="M689" s="6">
        <v>0.78125</v>
      </c>
      <c r="N689" t="s">
        <v>120</v>
      </c>
      <c r="O689" t="s">
        <v>1166</v>
      </c>
      <c r="P689" t="s">
        <v>25</v>
      </c>
      <c r="Q689" t="s">
        <v>53</v>
      </c>
      <c r="R689" t="s">
        <v>66</v>
      </c>
      <c r="S689" t="s">
        <v>28</v>
      </c>
      <c r="T689" t="s">
        <v>29</v>
      </c>
      <c r="U689" t="s">
        <v>30</v>
      </c>
      <c r="V689" s="5">
        <f>data[[#This Row],[PriceUSD]]*data[[#This Row],[Quantity]]</f>
        <v>66.89</v>
      </c>
      <c r="W689" s="7">
        <f>data[[#This Row],[OrderDate]] + TIME(VALUE(LEFT(data[[#This Row],[OrderTime]],2)), VALUE(RIGHT(data[[#This Row],[OrderTime]],2)), 0)</f>
        <v>45607.017361111109</v>
      </c>
      <c r="X689" s="7">
        <f>_xlfn.MINIFS(data[OrderDateTime], data[CustomerName], data[[#This Row],[CustomerName]])</f>
        <v>45572.061805555553</v>
      </c>
      <c r="Y689" t="str">
        <f>IF(data[[#This Row],[OrderDateTime]]=data[[#This Row],[FirstOrderDateTime]], "New", "Returning")</f>
        <v>Returning</v>
      </c>
      <c r="Z689" s="7">
        <f>data[[#This Row],[DeliveryDate]] + data[[#This Row],[DeliveryTime]]</f>
        <v>45608.78125</v>
      </c>
      <c r="AA689" s="7">
        <f>data[[#This Row],[OrderDateTime]] + 1</f>
        <v>45608.017361111109</v>
      </c>
      <c r="AB689" s="7" t="str">
        <f>IF(data[[#This Row],[DeliveryDateTime]] &lt;= data[[#This Row],[SLADue]], "On Time", "Late")</f>
        <v>Late</v>
      </c>
    </row>
    <row r="690" spans="1:28" x14ac:dyDescent="0.2">
      <c r="A690" t="s">
        <v>1167</v>
      </c>
      <c r="B690" t="s">
        <v>19</v>
      </c>
      <c r="C690" t="s">
        <v>49</v>
      </c>
      <c r="D690" t="s">
        <v>50</v>
      </c>
      <c r="E690" s="5">
        <v>27.66</v>
      </c>
      <c r="F690" t="s">
        <v>51</v>
      </c>
      <c r="G690">
        <v>2</v>
      </c>
      <c r="H690" s="1">
        <v>45721</v>
      </c>
      <c r="I690" s="1" t="str">
        <f>TEXT(data[[#This Row],[OrderDate]],"mmm")</f>
        <v>Mar</v>
      </c>
      <c r="J690" s="6">
        <v>0.42916666666666664</v>
      </c>
      <c r="K690" s="6" t="str">
        <f>TEXT(data[[#This Row],[OrderTime]],"h")</f>
        <v>10</v>
      </c>
      <c r="L690" s="1">
        <v>45722</v>
      </c>
      <c r="M690" s="6">
        <v>0.42916666666666664</v>
      </c>
      <c r="N690" t="s">
        <v>238</v>
      </c>
      <c r="O690" t="s">
        <v>1168</v>
      </c>
      <c r="P690" t="s">
        <v>36</v>
      </c>
      <c r="Q690" t="s">
        <v>53</v>
      </c>
      <c r="R690" t="s">
        <v>54</v>
      </c>
      <c r="S690" t="s">
        <v>28</v>
      </c>
      <c r="T690" t="s">
        <v>136</v>
      </c>
      <c r="U690" t="s">
        <v>30</v>
      </c>
      <c r="V690" s="5">
        <f>data[[#This Row],[PriceUSD]]*data[[#This Row],[Quantity]]</f>
        <v>55.32</v>
      </c>
      <c r="W690" s="7">
        <f>data[[#This Row],[OrderDate]] + TIME(VALUE(LEFT(data[[#This Row],[OrderTime]],2)), VALUE(RIGHT(data[[#This Row],[OrderTime]],2)), 0)</f>
        <v>45721.046527777777</v>
      </c>
      <c r="X690" s="7">
        <f>_xlfn.MINIFS(data[OrderDateTime], data[CustomerName], data[[#This Row],[CustomerName]])</f>
        <v>45518.015277777777</v>
      </c>
      <c r="Y690" t="str">
        <f>IF(data[[#This Row],[OrderDateTime]]=data[[#This Row],[FirstOrderDateTime]], "New", "Returning")</f>
        <v>Returning</v>
      </c>
      <c r="Z690" s="7">
        <f>data[[#This Row],[DeliveryDate]] + data[[#This Row],[DeliveryTime]]</f>
        <v>45722.429166666669</v>
      </c>
      <c r="AA690" s="7">
        <f>data[[#This Row],[OrderDateTime]] + 1</f>
        <v>45722.046527777777</v>
      </c>
      <c r="AB690" s="7" t="str">
        <f>IF(data[[#This Row],[DeliveryDateTime]] &lt;= data[[#This Row],[SLADue]], "On Time", "Late")</f>
        <v>Late</v>
      </c>
    </row>
    <row r="691" spans="1:28" x14ac:dyDescent="0.2">
      <c r="A691" t="s">
        <v>1169</v>
      </c>
      <c r="B691" t="s">
        <v>19</v>
      </c>
      <c r="C691" t="s">
        <v>92</v>
      </c>
      <c r="D691" t="s">
        <v>93</v>
      </c>
      <c r="E691" s="5">
        <v>78.540000000000006</v>
      </c>
      <c r="F691" t="s">
        <v>94</v>
      </c>
      <c r="G691">
        <v>6</v>
      </c>
      <c r="H691" s="1">
        <v>45799</v>
      </c>
      <c r="I691" s="1" t="str">
        <f>TEXT(data[[#This Row],[OrderDate]],"mmm")</f>
        <v>May</v>
      </c>
      <c r="J691" s="6">
        <v>0.54722222222222228</v>
      </c>
      <c r="K691" s="6" t="str">
        <f>TEXT(data[[#This Row],[OrderTime]],"h")</f>
        <v>13</v>
      </c>
      <c r="L691" s="1">
        <v>45800</v>
      </c>
      <c r="M691" s="6">
        <v>0.71388888888888891</v>
      </c>
      <c r="N691" t="s">
        <v>163</v>
      </c>
      <c r="O691" t="s">
        <v>953</v>
      </c>
      <c r="P691" t="s">
        <v>77</v>
      </c>
      <c r="Q691" t="s">
        <v>26</v>
      </c>
      <c r="R691" t="s">
        <v>66</v>
      </c>
      <c r="S691" t="s">
        <v>28</v>
      </c>
      <c r="T691" t="s">
        <v>38</v>
      </c>
      <c r="U691" t="s">
        <v>39</v>
      </c>
      <c r="V691" s="5">
        <f>data[[#This Row],[PriceUSD]]*data[[#This Row],[Quantity]]</f>
        <v>471.24</v>
      </c>
      <c r="W691" s="7">
        <f>data[[#This Row],[OrderDate]] + TIME(VALUE(LEFT(data[[#This Row],[OrderTime]],2)), VALUE(RIGHT(data[[#This Row],[OrderTime]],2)), 0)</f>
        <v>45799.015277777777</v>
      </c>
      <c r="X691" s="7">
        <f>_xlfn.MINIFS(data[OrderDateTime], data[CustomerName], data[[#This Row],[CustomerName]])</f>
        <v>45538.054166666669</v>
      </c>
      <c r="Y691" t="str">
        <f>IF(data[[#This Row],[OrderDateTime]]=data[[#This Row],[FirstOrderDateTime]], "New", "Returning")</f>
        <v>Returning</v>
      </c>
      <c r="Z691" s="7">
        <f>data[[#This Row],[DeliveryDate]] + data[[#This Row],[DeliveryTime]]</f>
        <v>45800.713888888888</v>
      </c>
      <c r="AA691" s="7">
        <f>data[[#This Row],[OrderDateTime]] + 1</f>
        <v>45800.015277777777</v>
      </c>
      <c r="AB691" s="7" t="str">
        <f>IF(data[[#This Row],[DeliveryDateTime]] &lt;= data[[#This Row],[SLADue]], "On Time", "Late")</f>
        <v>Late</v>
      </c>
    </row>
    <row r="692" spans="1:28" x14ac:dyDescent="0.2">
      <c r="A692" t="s">
        <v>1170</v>
      </c>
      <c r="B692" t="s">
        <v>19</v>
      </c>
      <c r="C692" t="s">
        <v>110</v>
      </c>
      <c r="D692" t="s">
        <v>111</v>
      </c>
      <c r="E692" s="5">
        <v>14.53</v>
      </c>
      <c r="F692" t="s">
        <v>87</v>
      </c>
      <c r="G692">
        <v>2</v>
      </c>
      <c r="H692" s="1">
        <v>45613</v>
      </c>
      <c r="I692" s="1" t="str">
        <f>TEXT(data[[#This Row],[OrderDate]],"mmm")</f>
        <v>Nov</v>
      </c>
      <c r="J692" s="6">
        <v>0.87916666666666665</v>
      </c>
      <c r="K692" s="6" t="str">
        <f>TEXT(data[[#This Row],[OrderTime]],"h")</f>
        <v>21</v>
      </c>
      <c r="L692" s="1">
        <v>45615</v>
      </c>
      <c r="M692" s="6">
        <v>0.85555555555555551</v>
      </c>
      <c r="N692" t="s">
        <v>75</v>
      </c>
      <c r="O692" t="s">
        <v>937</v>
      </c>
      <c r="P692" t="s">
        <v>25</v>
      </c>
      <c r="Q692" t="s">
        <v>26</v>
      </c>
      <c r="R692" t="s">
        <v>114</v>
      </c>
      <c r="S692" t="s">
        <v>105</v>
      </c>
      <c r="T692" t="s">
        <v>38</v>
      </c>
      <c r="U692" t="s">
        <v>30</v>
      </c>
      <c r="V692" s="5">
        <f>data[[#This Row],[PriceUSD]]*data[[#This Row],[Quantity]]</f>
        <v>29.06</v>
      </c>
      <c r="W692" s="7">
        <f>data[[#This Row],[OrderDate]] + TIME(VALUE(LEFT(data[[#This Row],[OrderTime]],2)), VALUE(RIGHT(data[[#This Row],[OrderTime]],2)), 0)</f>
        <v>45613.046527777777</v>
      </c>
      <c r="X692" s="7">
        <f>_xlfn.MINIFS(data[OrderDateTime], data[CustomerName], data[[#This Row],[CustomerName]])</f>
        <v>45533.046527777777</v>
      </c>
      <c r="Y692" t="str">
        <f>IF(data[[#This Row],[OrderDateTime]]=data[[#This Row],[FirstOrderDateTime]], "New", "Returning")</f>
        <v>Returning</v>
      </c>
      <c r="Z692" s="7">
        <f>data[[#This Row],[DeliveryDate]] + data[[#This Row],[DeliveryTime]]</f>
        <v>45615.855555555558</v>
      </c>
      <c r="AA692" s="7">
        <f>data[[#This Row],[OrderDateTime]] + 1</f>
        <v>45614.046527777777</v>
      </c>
      <c r="AB692" s="7" t="str">
        <f>IF(data[[#This Row],[DeliveryDateTime]] &lt;= data[[#This Row],[SLADue]], "On Time", "Late")</f>
        <v>Late</v>
      </c>
    </row>
    <row r="693" spans="1:28" x14ac:dyDescent="0.2">
      <c r="A693" t="s">
        <v>1171</v>
      </c>
      <c r="B693" t="s">
        <v>19</v>
      </c>
      <c r="C693" t="s">
        <v>258</v>
      </c>
      <c r="D693" t="s">
        <v>259</v>
      </c>
      <c r="E693" s="5">
        <v>124.74</v>
      </c>
      <c r="F693" t="s">
        <v>182</v>
      </c>
      <c r="G693">
        <v>1</v>
      </c>
      <c r="H693" s="1">
        <v>45821</v>
      </c>
      <c r="I693" s="1" t="str">
        <f>TEXT(data[[#This Row],[OrderDate]],"mmm")</f>
        <v>Jun</v>
      </c>
      <c r="J693" s="6">
        <v>0.91388888888888886</v>
      </c>
      <c r="K693" s="6" t="str">
        <f>TEXT(data[[#This Row],[OrderTime]],"h")</f>
        <v>21</v>
      </c>
      <c r="L693" s="1">
        <v>45823</v>
      </c>
      <c r="M693" s="6">
        <v>0.67083333333333328</v>
      </c>
      <c r="N693" t="s">
        <v>95</v>
      </c>
      <c r="O693" t="s">
        <v>318</v>
      </c>
      <c r="P693" t="s">
        <v>25</v>
      </c>
      <c r="Q693" t="s">
        <v>26</v>
      </c>
      <c r="R693" t="s">
        <v>261</v>
      </c>
      <c r="S693" t="s">
        <v>105</v>
      </c>
      <c r="T693" t="s">
        <v>38</v>
      </c>
      <c r="U693" t="s">
        <v>30</v>
      </c>
      <c r="V693" s="5">
        <f>data[[#This Row],[PriceUSD]]*data[[#This Row],[Quantity]]</f>
        <v>124.74</v>
      </c>
      <c r="W693" s="7">
        <f>data[[#This Row],[OrderDate]] + TIME(VALUE(LEFT(data[[#This Row],[OrderTime]],2)), VALUE(RIGHT(data[[#This Row],[OrderTime]],2)), 0)</f>
        <v>45821.061805555553</v>
      </c>
      <c r="X693" s="7">
        <f>_xlfn.MINIFS(data[OrderDateTime], data[CustomerName], data[[#This Row],[CustomerName]])</f>
        <v>45528.054166666669</v>
      </c>
      <c r="Y693" t="str">
        <f>IF(data[[#This Row],[OrderDateTime]]=data[[#This Row],[FirstOrderDateTime]], "New", "Returning")</f>
        <v>Returning</v>
      </c>
      <c r="Z693" s="7">
        <f>data[[#This Row],[DeliveryDate]] + data[[#This Row],[DeliveryTime]]</f>
        <v>45823.67083333333</v>
      </c>
      <c r="AA693" s="7">
        <f>data[[#This Row],[OrderDateTime]] + 1</f>
        <v>45822.061805555553</v>
      </c>
      <c r="AB693" s="7" t="str">
        <f>IF(data[[#This Row],[DeliveryDateTime]] &lt;= data[[#This Row],[SLADue]], "On Time", "Late")</f>
        <v>Late</v>
      </c>
    </row>
    <row r="694" spans="1:28" x14ac:dyDescent="0.2">
      <c r="A694" t="s">
        <v>1172</v>
      </c>
      <c r="B694" t="s">
        <v>19</v>
      </c>
      <c r="C694" t="s">
        <v>61</v>
      </c>
      <c r="D694" t="s">
        <v>62</v>
      </c>
      <c r="E694" s="5">
        <v>139.69999999999999</v>
      </c>
      <c r="F694" t="s">
        <v>94</v>
      </c>
      <c r="G694">
        <v>3</v>
      </c>
      <c r="H694" s="1">
        <v>45870</v>
      </c>
      <c r="I694" s="1" t="str">
        <f>TEXT(data[[#This Row],[OrderDate]],"mmm")</f>
        <v>Aug</v>
      </c>
      <c r="J694" s="6">
        <v>0.85972222222222228</v>
      </c>
      <c r="K694" s="6" t="str">
        <f>TEXT(data[[#This Row],[OrderTime]],"h")</f>
        <v>20</v>
      </c>
      <c r="L694" s="1">
        <v>45872</v>
      </c>
      <c r="M694" s="6">
        <v>0.82499999999999996</v>
      </c>
      <c r="N694" t="s">
        <v>112</v>
      </c>
      <c r="O694" t="s">
        <v>510</v>
      </c>
      <c r="P694" t="s">
        <v>36</v>
      </c>
      <c r="Q694" t="s">
        <v>53</v>
      </c>
      <c r="R694" t="s">
        <v>66</v>
      </c>
      <c r="S694" t="s">
        <v>105</v>
      </c>
      <c r="T694" t="s">
        <v>38</v>
      </c>
      <c r="U694" t="s">
        <v>30</v>
      </c>
      <c r="V694" s="5">
        <f>data[[#This Row],[PriceUSD]]*data[[#This Row],[Quantity]]</f>
        <v>419.09999999999997</v>
      </c>
      <c r="W694" s="7">
        <f>data[[#This Row],[OrderDate]] + TIME(VALUE(LEFT(data[[#This Row],[OrderTime]],2)), VALUE(RIGHT(data[[#This Row],[OrderTime]],2)), 0)</f>
        <v>45870.015277777777</v>
      </c>
      <c r="X694" s="7">
        <f>_xlfn.MINIFS(data[OrderDateTime], data[CustomerName], data[[#This Row],[CustomerName]])</f>
        <v>45510.038888888892</v>
      </c>
      <c r="Y694" t="str">
        <f>IF(data[[#This Row],[OrderDateTime]]=data[[#This Row],[FirstOrderDateTime]], "New", "Returning")</f>
        <v>Returning</v>
      </c>
      <c r="Z694" s="7">
        <f>data[[#This Row],[DeliveryDate]] + data[[#This Row],[DeliveryTime]]</f>
        <v>45872.824999999997</v>
      </c>
      <c r="AA694" s="7">
        <f>data[[#This Row],[OrderDateTime]] + 1</f>
        <v>45871.015277777777</v>
      </c>
      <c r="AB694" s="7" t="str">
        <f>IF(data[[#This Row],[DeliveryDateTime]] &lt;= data[[#This Row],[SLADue]], "On Time", "Late")</f>
        <v>Late</v>
      </c>
    </row>
    <row r="695" spans="1:28" x14ac:dyDescent="0.2">
      <c r="A695" t="s">
        <v>1173</v>
      </c>
      <c r="B695" t="s">
        <v>19</v>
      </c>
      <c r="C695" t="s">
        <v>110</v>
      </c>
      <c r="D695" t="s">
        <v>111</v>
      </c>
      <c r="E695" s="5">
        <v>12.67</v>
      </c>
      <c r="F695" t="s">
        <v>87</v>
      </c>
      <c r="G695">
        <v>1</v>
      </c>
      <c r="H695" s="1">
        <v>45824</v>
      </c>
      <c r="I695" s="1" t="str">
        <f>TEXT(data[[#This Row],[OrderDate]],"mmm")</f>
        <v>Jun</v>
      </c>
      <c r="J695" s="6">
        <v>0.46736111111111112</v>
      </c>
      <c r="K695" s="6" t="str">
        <f>TEXT(data[[#This Row],[OrderTime]],"h")</f>
        <v>11</v>
      </c>
      <c r="L695" s="1">
        <v>45824</v>
      </c>
      <c r="M695" s="6">
        <v>0.59236111111111112</v>
      </c>
      <c r="N695" t="s">
        <v>163</v>
      </c>
      <c r="O695" t="s">
        <v>665</v>
      </c>
      <c r="P695" t="s">
        <v>77</v>
      </c>
      <c r="Q695" t="s">
        <v>53</v>
      </c>
      <c r="R695" t="s">
        <v>114</v>
      </c>
      <c r="S695" t="s">
        <v>47</v>
      </c>
      <c r="T695" t="s">
        <v>29</v>
      </c>
      <c r="U695" t="s">
        <v>30</v>
      </c>
      <c r="V695" s="5">
        <f>data[[#This Row],[PriceUSD]]*data[[#This Row],[Quantity]]</f>
        <v>12.67</v>
      </c>
      <c r="W695" s="7">
        <f>data[[#This Row],[OrderDate]] + TIME(VALUE(LEFT(data[[#This Row],[OrderTime]],2)), VALUE(RIGHT(data[[#This Row],[OrderTime]],2)), 0)</f>
        <v>45824.007638888892</v>
      </c>
      <c r="X695" s="7">
        <f>_xlfn.MINIFS(data[OrderDateTime], data[CustomerName], data[[#This Row],[CustomerName]])</f>
        <v>45506.015277777777</v>
      </c>
      <c r="Y695" t="str">
        <f>IF(data[[#This Row],[OrderDateTime]]=data[[#This Row],[FirstOrderDateTime]], "New", "Returning")</f>
        <v>Returning</v>
      </c>
      <c r="Z695" s="7">
        <f>data[[#This Row],[DeliveryDate]] + data[[#This Row],[DeliveryTime]]</f>
        <v>45824.592361111114</v>
      </c>
      <c r="AA695" s="7">
        <f>data[[#This Row],[OrderDateTime]] + 1</f>
        <v>45825.007638888892</v>
      </c>
      <c r="AB695" s="7" t="str">
        <f>IF(data[[#This Row],[DeliveryDateTime]] &lt;= data[[#This Row],[SLADue]], "On Time", "Late")</f>
        <v>On Time</v>
      </c>
    </row>
    <row r="696" spans="1:28" x14ac:dyDescent="0.2">
      <c r="A696" t="s">
        <v>1174</v>
      </c>
      <c r="B696" t="s">
        <v>19</v>
      </c>
      <c r="C696" t="s">
        <v>126</v>
      </c>
      <c r="D696" t="s">
        <v>127</v>
      </c>
      <c r="E696" s="5">
        <v>20.99</v>
      </c>
      <c r="F696" t="s">
        <v>56</v>
      </c>
      <c r="G696">
        <v>1</v>
      </c>
      <c r="H696" s="1">
        <v>45558</v>
      </c>
      <c r="I696" s="1" t="str">
        <f>TEXT(data[[#This Row],[OrderDate]],"mmm")</f>
        <v>Sep</v>
      </c>
      <c r="J696" s="6">
        <v>0.90694444444444444</v>
      </c>
      <c r="K696" s="6" t="str">
        <f>TEXT(data[[#This Row],[OrderTime]],"h")</f>
        <v>21</v>
      </c>
      <c r="L696" s="1">
        <v>45560</v>
      </c>
      <c r="M696" s="6">
        <v>0.51388888888888884</v>
      </c>
      <c r="N696" t="s">
        <v>292</v>
      </c>
      <c r="O696" t="s">
        <v>831</v>
      </c>
      <c r="P696" t="s">
        <v>77</v>
      </c>
      <c r="Q696" t="s">
        <v>53</v>
      </c>
      <c r="R696" t="s">
        <v>129</v>
      </c>
      <c r="S696" t="s">
        <v>105</v>
      </c>
      <c r="T696" t="s">
        <v>38</v>
      </c>
      <c r="U696" t="s">
        <v>39</v>
      </c>
      <c r="V696" s="5">
        <f>data[[#This Row],[PriceUSD]]*data[[#This Row],[Quantity]]</f>
        <v>20.99</v>
      </c>
      <c r="W696" s="7">
        <f>data[[#This Row],[OrderDate]] + TIME(VALUE(LEFT(data[[#This Row],[OrderTime]],2)), VALUE(RIGHT(data[[#This Row],[OrderTime]],2)), 0)</f>
        <v>45558.030555555553</v>
      </c>
      <c r="X696" s="7">
        <f>_xlfn.MINIFS(data[OrderDateTime], data[CustomerName], data[[#This Row],[CustomerName]])</f>
        <v>45541.022916666669</v>
      </c>
      <c r="Y696" t="str">
        <f>IF(data[[#This Row],[OrderDateTime]]=data[[#This Row],[FirstOrderDateTime]], "New", "Returning")</f>
        <v>Returning</v>
      </c>
      <c r="Z696" s="7">
        <f>data[[#This Row],[DeliveryDate]] + data[[#This Row],[DeliveryTime]]</f>
        <v>45560.513888888891</v>
      </c>
      <c r="AA696" s="7">
        <f>data[[#This Row],[OrderDateTime]] + 1</f>
        <v>45559.030555555553</v>
      </c>
      <c r="AB696" s="7" t="str">
        <f>IF(data[[#This Row],[DeliveryDateTime]] &lt;= data[[#This Row],[SLADue]], "On Time", "Late")</f>
        <v>Late</v>
      </c>
    </row>
    <row r="697" spans="1:28" x14ac:dyDescent="0.2">
      <c r="A697" t="s">
        <v>1175</v>
      </c>
      <c r="B697" t="s">
        <v>19</v>
      </c>
      <c r="C697" t="s">
        <v>49</v>
      </c>
      <c r="D697" t="s">
        <v>50</v>
      </c>
      <c r="E697" s="5">
        <v>30.29</v>
      </c>
      <c r="F697" t="s">
        <v>51</v>
      </c>
      <c r="G697">
        <v>1</v>
      </c>
      <c r="H697" s="1">
        <v>45851</v>
      </c>
      <c r="I697" s="1" t="str">
        <f>TEXT(data[[#This Row],[OrderDate]],"mmm")</f>
        <v>Jul</v>
      </c>
      <c r="J697" s="6">
        <v>0.8520833333333333</v>
      </c>
      <c r="K697" s="6" t="str">
        <f>TEXT(data[[#This Row],[OrderTime]],"h")</f>
        <v>20</v>
      </c>
      <c r="L697" s="1">
        <v>45853</v>
      </c>
      <c r="M697" s="6">
        <v>0.4861111111111111</v>
      </c>
      <c r="N697" t="s">
        <v>175</v>
      </c>
      <c r="O697" t="s">
        <v>194</v>
      </c>
      <c r="P697" t="s">
        <v>25</v>
      </c>
      <c r="Q697" t="s">
        <v>53</v>
      </c>
      <c r="R697" t="s">
        <v>54</v>
      </c>
      <c r="S697" t="s">
        <v>105</v>
      </c>
      <c r="T697" t="s">
        <v>38</v>
      </c>
      <c r="U697" t="s">
        <v>30</v>
      </c>
      <c r="V697" s="5">
        <f>data[[#This Row],[PriceUSD]]*data[[#This Row],[Quantity]]</f>
        <v>30.29</v>
      </c>
      <c r="W697" s="7">
        <f>data[[#This Row],[OrderDate]] + TIME(VALUE(LEFT(data[[#This Row],[OrderTime]],2)), VALUE(RIGHT(data[[#This Row],[OrderTime]],2)), 0)</f>
        <v>45851.022916666669</v>
      </c>
      <c r="X697" s="7">
        <f>_xlfn.MINIFS(data[OrderDateTime], data[CustomerName], data[[#This Row],[CustomerName]])</f>
        <v>45537.022916666669</v>
      </c>
      <c r="Y697" t="str">
        <f>IF(data[[#This Row],[OrderDateTime]]=data[[#This Row],[FirstOrderDateTime]], "New", "Returning")</f>
        <v>Returning</v>
      </c>
      <c r="Z697" s="7">
        <f>data[[#This Row],[DeliveryDate]] + data[[#This Row],[DeliveryTime]]</f>
        <v>45853.486111111109</v>
      </c>
      <c r="AA697" s="7">
        <f>data[[#This Row],[OrderDateTime]] + 1</f>
        <v>45852.022916666669</v>
      </c>
      <c r="AB697" s="7" t="str">
        <f>IF(data[[#This Row],[DeliveryDateTime]] &lt;= data[[#This Row],[SLADue]], "On Time", "Late")</f>
        <v>Late</v>
      </c>
    </row>
    <row r="698" spans="1:28" x14ac:dyDescent="0.2">
      <c r="A698" t="s">
        <v>1176</v>
      </c>
      <c r="B698" t="s">
        <v>19</v>
      </c>
      <c r="C698" t="s">
        <v>126</v>
      </c>
      <c r="D698" t="s">
        <v>127</v>
      </c>
      <c r="E698" s="5">
        <v>26.51</v>
      </c>
      <c r="F698" t="s">
        <v>87</v>
      </c>
      <c r="G698">
        <v>1</v>
      </c>
      <c r="H698" s="1">
        <v>45821</v>
      </c>
      <c r="I698" s="1" t="str">
        <f>TEXT(data[[#This Row],[OrderDate]],"mmm")</f>
        <v>Jun</v>
      </c>
      <c r="J698" s="6">
        <v>0.39652777777777776</v>
      </c>
      <c r="K698" s="6" t="str">
        <f>TEXT(data[[#This Row],[OrderTime]],"h")</f>
        <v>9</v>
      </c>
      <c r="L698" s="1">
        <v>45822</v>
      </c>
      <c r="M698" s="6">
        <v>0.39652777777777776</v>
      </c>
      <c r="N698" t="s">
        <v>139</v>
      </c>
      <c r="O698" t="s">
        <v>631</v>
      </c>
      <c r="P698" t="s">
        <v>36</v>
      </c>
      <c r="Q698" t="s">
        <v>26</v>
      </c>
      <c r="R698" t="s">
        <v>129</v>
      </c>
      <c r="S698" t="s">
        <v>28</v>
      </c>
      <c r="T698" t="s">
        <v>106</v>
      </c>
      <c r="U698" t="s">
        <v>39</v>
      </c>
      <c r="V698" s="5">
        <f>data[[#This Row],[PriceUSD]]*data[[#This Row],[Quantity]]</f>
        <v>26.51</v>
      </c>
      <c r="W698" s="7">
        <f>data[[#This Row],[OrderDate]] + TIME(VALUE(LEFT(data[[#This Row],[OrderTime]],2)), VALUE(RIGHT(data[[#This Row],[OrderTime]],2)), 0)</f>
        <v>45821.054166666669</v>
      </c>
      <c r="X698" s="7">
        <f>_xlfn.MINIFS(data[OrderDateTime], data[CustomerName], data[[#This Row],[CustomerName]])</f>
        <v>45506.052083333336</v>
      </c>
      <c r="Y698" t="str">
        <f>IF(data[[#This Row],[OrderDateTime]]=data[[#This Row],[FirstOrderDateTime]], "New", "Returning")</f>
        <v>Returning</v>
      </c>
      <c r="Z698" s="7">
        <f>data[[#This Row],[DeliveryDate]] + data[[#This Row],[DeliveryTime]]</f>
        <v>45822.396527777775</v>
      </c>
      <c r="AA698" s="7">
        <f>data[[#This Row],[OrderDateTime]] + 1</f>
        <v>45822.054166666669</v>
      </c>
      <c r="AB698" s="7" t="str">
        <f>IF(data[[#This Row],[DeliveryDateTime]] &lt;= data[[#This Row],[SLADue]], "On Time", "Late")</f>
        <v>Late</v>
      </c>
    </row>
    <row r="699" spans="1:28" x14ac:dyDescent="0.2">
      <c r="A699" t="s">
        <v>1177</v>
      </c>
      <c r="B699" t="s">
        <v>19</v>
      </c>
      <c r="C699" t="s">
        <v>79</v>
      </c>
      <c r="D699" t="s">
        <v>80</v>
      </c>
      <c r="E699" s="5">
        <v>30.22</v>
      </c>
      <c r="F699" t="s">
        <v>63</v>
      </c>
      <c r="G699">
        <v>1</v>
      </c>
      <c r="H699" s="1">
        <v>45750</v>
      </c>
      <c r="I699" s="1" t="str">
        <f>TEXT(data[[#This Row],[OrderDate]],"mmm")</f>
        <v>Apr</v>
      </c>
      <c r="J699" s="6">
        <v>0.65277777777777779</v>
      </c>
      <c r="K699" s="6" t="str">
        <f>TEXT(data[[#This Row],[OrderTime]],"h")</f>
        <v>15</v>
      </c>
      <c r="L699" s="1">
        <v>45752</v>
      </c>
      <c r="M699" s="6">
        <v>0.90277777777777779</v>
      </c>
      <c r="N699" t="s">
        <v>502</v>
      </c>
      <c r="O699" t="s">
        <v>315</v>
      </c>
      <c r="P699" t="s">
        <v>202</v>
      </c>
      <c r="Q699" t="s">
        <v>26</v>
      </c>
      <c r="R699" t="s">
        <v>83</v>
      </c>
      <c r="S699" t="s">
        <v>105</v>
      </c>
      <c r="T699" t="s">
        <v>38</v>
      </c>
      <c r="U699" t="s">
        <v>67</v>
      </c>
      <c r="V699" s="5">
        <f>data[[#This Row],[PriceUSD]]*data[[#This Row],[Quantity]]</f>
        <v>30.22</v>
      </c>
      <c r="W699" s="7">
        <f>data[[#This Row],[OrderDate]] + TIME(VALUE(LEFT(data[[#This Row],[OrderTime]],2)), VALUE(RIGHT(data[[#This Row],[OrderTime]],2)), 0)</f>
        <v>45750.054166666669</v>
      </c>
      <c r="X699" s="7">
        <f>_xlfn.MINIFS(data[OrderDateTime], data[CustomerName], data[[#This Row],[CustomerName]])</f>
        <v>45557.007638888892</v>
      </c>
      <c r="Y699" t="str">
        <f>IF(data[[#This Row],[OrderDateTime]]=data[[#This Row],[FirstOrderDateTime]], "New", "Returning")</f>
        <v>Returning</v>
      </c>
      <c r="Z699" s="7">
        <f>data[[#This Row],[DeliveryDate]] + data[[#This Row],[DeliveryTime]]</f>
        <v>45752.902777777781</v>
      </c>
      <c r="AA699" s="7">
        <f>data[[#This Row],[OrderDateTime]] + 1</f>
        <v>45751.054166666669</v>
      </c>
      <c r="AB699" s="7" t="str">
        <f>IF(data[[#This Row],[DeliveryDateTime]] &lt;= data[[#This Row],[SLADue]], "On Time", "Late")</f>
        <v>Late</v>
      </c>
    </row>
    <row r="700" spans="1:28" x14ac:dyDescent="0.2">
      <c r="A700" t="s">
        <v>1178</v>
      </c>
      <c r="B700" t="s">
        <v>19</v>
      </c>
      <c r="C700" t="s">
        <v>41</v>
      </c>
      <c r="D700" t="s">
        <v>42</v>
      </c>
      <c r="E700" s="5">
        <v>38.22</v>
      </c>
      <c r="F700" t="s">
        <v>182</v>
      </c>
      <c r="G700">
        <v>3</v>
      </c>
      <c r="H700" s="1">
        <v>45798</v>
      </c>
      <c r="I700" s="1" t="str">
        <f>TEXT(data[[#This Row],[OrderDate]],"mmm")</f>
        <v>May</v>
      </c>
      <c r="J700" s="6">
        <v>0.7680555555555556</v>
      </c>
      <c r="K700" s="6" t="str">
        <f>TEXT(data[[#This Row],[OrderTime]],"h")</f>
        <v>18</v>
      </c>
      <c r="L700" s="1">
        <v>45799</v>
      </c>
      <c r="M700" s="6">
        <v>0.8930555555555556</v>
      </c>
      <c r="N700" t="s">
        <v>44</v>
      </c>
      <c r="O700" t="s">
        <v>888</v>
      </c>
      <c r="P700" t="s">
        <v>25</v>
      </c>
      <c r="Q700" t="s">
        <v>53</v>
      </c>
      <c r="R700" t="s">
        <v>46</v>
      </c>
      <c r="S700" t="s">
        <v>28</v>
      </c>
      <c r="T700" t="s">
        <v>136</v>
      </c>
      <c r="U700" t="s">
        <v>30</v>
      </c>
      <c r="V700" s="5">
        <f>data[[#This Row],[PriceUSD]]*data[[#This Row],[Quantity]]</f>
        <v>114.66</v>
      </c>
      <c r="W700" s="7">
        <f>data[[#This Row],[OrderDate]] + TIME(VALUE(LEFT(data[[#This Row],[OrderTime]],2)), VALUE(RIGHT(data[[#This Row],[OrderTime]],2)), 0)</f>
        <v>45798.038888888892</v>
      </c>
      <c r="X700" s="7">
        <f>_xlfn.MINIFS(data[OrderDateTime], data[CustomerName], data[[#This Row],[CustomerName]])</f>
        <v>45530.007638888892</v>
      </c>
      <c r="Y700" t="str">
        <f>IF(data[[#This Row],[OrderDateTime]]=data[[#This Row],[FirstOrderDateTime]], "New", "Returning")</f>
        <v>Returning</v>
      </c>
      <c r="Z700" s="7">
        <f>data[[#This Row],[DeliveryDate]] + data[[#This Row],[DeliveryTime]]</f>
        <v>45799.893055555556</v>
      </c>
      <c r="AA700" s="7">
        <f>data[[#This Row],[OrderDateTime]] + 1</f>
        <v>45799.038888888892</v>
      </c>
      <c r="AB700" s="7" t="str">
        <f>IF(data[[#This Row],[DeliveryDateTime]] &lt;= data[[#This Row],[SLADue]], "On Time", "Late")</f>
        <v>Late</v>
      </c>
    </row>
    <row r="701" spans="1:28" x14ac:dyDescent="0.2">
      <c r="A701" t="s">
        <v>1179</v>
      </c>
      <c r="B701" t="s">
        <v>19</v>
      </c>
      <c r="C701" t="s">
        <v>79</v>
      </c>
      <c r="D701" t="s">
        <v>80</v>
      </c>
      <c r="E701" s="5">
        <v>28.74</v>
      </c>
      <c r="F701" t="s">
        <v>63</v>
      </c>
      <c r="G701">
        <v>1</v>
      </c>
      <c r="H701" s="1">
        <v>45817</v>
      </c>
      <c r="I701" s="1" t="str">
        <f>TEXT(data[[#This Row],[OrderDate]],"mmm")</f>
        <v>Jun</v>
      </c>
      <c r="J701" s="6">
        <v>0.85972222222222228</v>
      </c>
      <c r="K701" s="6" t="str">
        <f>TEXT(data[[#This Row],[OrderTime]],"h")</f>
        <v>20</v>
      </c>
      <c r="L701" s="1">
        <v>45819</v>
      </c>
      <c r="M701" s="6">
        <v>0.7104166666666667</v>
      </c>
      <c r="N701" t="s">
        <v>95</v>
      </c>
      <c r="O701" t="s">
        <v>485</v>
      </c>
      <c r="P701" t="s">
        <v>25</v>
      </c>
      <c r="Q701" t="s">
        <v>26</v>
      </c>
      <c r="R701" t="s">
        <v>83</v>
      </c>
      <c r="S701" t="s">
        <v>105</v>
      </c>
      <c r="T701" t="s">
        <v>29</v>
      </c>
      <c r="U701" t="s">
        <v>30</v>
      </c>
      <c r="V701" s="5">
        <f>data[[#This Row],[PriceUSD]]*data[[#This Row],[Quantity]]</f>
        <v>28.74</v>
      </c>
      <c r="W701" s="7">
        <f>data[[#This Row],[OrderDate]] + TIME(VALUE(LEFT(data[[#This Row],[OrderTime]],2)), VALUE(RIGHT(data[[#This Row],[OrderTime]],2)), 0)</f>
        <v>45817.015277777777</v>
      </c>
      <c r="X701" s="7">
        <f>_xlfn.MINIFS(data[OrderDateTime], data[CustomerName], data[[#This Row],[CustomerName]])</f>
        <v>45507.030555555553</v>
      </c>
      <c r="Y701" t="str">
        <f>IF(data[[#This Row],[OrderDateTime]]=data[[#This Row],[FirstOrderDateTime]], "New", "Returning")</f>
        <v>Returning</v>
      </c>
      <c r="Z701" s="7">
        <f>data[[#This Row],[DeliveryDate]] + data[[#This Row],[DeliveryTime]]</f>
        <v>45819.710416666669</v>
      </c>
      <c r="AA701" s="7">
        <f>data[[#This Row],[OrderDateTime]] + 1</f>
        <v>45818.015277777777</v>
      </c>
      <c r="AB701" s="7" t="str">
        <f>IF(data[[#This Row],[DeliveryDateTime]] &lt;= data[[#This Row],[SLADue]], "On Time", "Late")</f>
        <v>Late</v>
      </c>
    </row>
    <row r="702" spans="1:28" x14ac:dyDescent="0.2">
      <c r="A702" t="s">
        <v>1180</v>
      </c>
      <c r="B702" t="s">
        <v>19</v>
      </c>
      <c r="C702" t="s">
        <v>117</v>
      </c>
      <c r="D702" t="s">
        <v>118</v>
      </c>
      <c r="E702" s="5">
        <v>85.62</v>
      </c>
      <c r="F702" t="s">
        <v>94</v>
      </c>
      <c r="G702">
        <v>3</v>
      </c>
      <c r="H702" s="1">
        <v>45859</v>
      </c>
      <c r="I702" s="1" t="str">
        <f>TEXT(data[[#This Row],[OrderDate]],"mmm")</f>
        <v>Jul</v>
      </c>
      <c r="J702" s="6">
        <v>0.43819444444444444</v>
      </c>
      <c r="K702" s="6" t="str">
        <f>TEXT(data[[#This Row],[OrderTime]],"h")</f>
        <v>10</v>
      </c>
      <c r="L702" s="1">
        <v>45859</v>
      </c>
      <c r="M702" s="6">
        <v>0.72986111111111107</v>
      </c>
      <c r="N702" t="s">
        <v>139</v>
      </c>
      <c r="O702" t="s">
        <v>868</v>
      </c>
      <c r="P702" t="s">
        <v>36</v>
      </c>
      <c r="Q702" t="s">
        <v>53</v>
      </c>
      <c r="R702" t="s">
        <v>66</v>
      </c>
      <c r="S702" t="s">
        <v>47</v>
      </c>
      <c r="T702" t="s">
        <v>29</v>
      </c>
      <c r="U702" t="s">
        <v>30</v>
      </c>
      <c r="V702" s="5">
        <f>data[[#This Row],[PriceUSD]]*data[[#This Row],[Quantity]]</f>
        <v>256.86</v>
      </c>
      <c r="W702" s="7">
        <f>data[[#This Row],[OrderDate]] + TIME(VALUE(LEFT(data[[#This Row],[OrderTime]],2)), VALUE(RIGHT(data[[#This Row],[OrderTime]],2)), 0)</f>
        <v>45859.030555555553</v>
      </c>
      <c r="X702" s="7">
        <f>_xlfn.MINIFS(data[OrderDateTime], data[CustomerName], data[[#This Row],[CustomerName]])</f>
        <v>45551.061805555553</v>
      </c>
      <c r="Y702" t="str">
        <f>IF(data[[#This Row],[OrderDateTime]]=data[[#This Row],[FirstOrderDateTime]], "New", "Returning")</f>
        <v>Returning</v>
      </c>
      <c r="Z702" s="7">
        <f>data[[#This Row],[DeliveryDate]] + data[[#This Row],[DeliveryTime]]</f>
        <v>45859.729861111111</v>
      </c>
      <c r="AA702" s="7">
        <f>data[[#This Row],[OrderDateTime]] + 1</f>
        <v>45860.030555555553</v>
      </c>
      <c r="AB702" s="7" t="str">
        <f>IF(data[[#This Row],[DeliveryDateTime]] &lt;= data[[#This Row],[SLADue]], "On Time", "Late")</f>
        <v>On Time</v>
      </c>
    </row>
    <row r="703" spans="1:28" x14ac:dyDescent="0.2">
      <c r="A703" t="s">
        <v>1181</v>
      </c>
      <c r="B703" t="s">
        <v>19</v>
      </c>
      <c r="C703" t="s">
        <v>126</v>
      </c>
      <c r="D703" t="s">
        <v>127</v>
      </c>
      <c r="E703" s="5">
        <v>20.9</v>
      </c>
      <c r="F703" t="s">
        <v>71</v>
      </c>
      <c r="G703">
        <v>1</v>
      </c>
      <c r="H703" s="1">
        <v>45740</v>
      </c>
      <c r="I703" s="1" t="str">
        <f>TEXT(data[[#This Row],[OrderDate]],"mmm")</f>
        <v>Mar</v>
      </c>
      <c r="J703" s="6">
        <v>0.61527777777777781</v>
      </c>
      <c r="K703" s="6" t="str">
        <f>TEXT(data[[#This Row],[OrderTime]],"h")</f>
        <v>14</v>
      </c>
      <c r="L703" s="1">
        <v>45741</v>
      </c>
      <c r="M703" s="6">
        <v>0.82361111111111107</v>
      </c>
      <c r="N703" t="s">
        <v>57</v>
      </c>
      <c r="O703" t="s">
        <v>329</v>
      </c>
      <c r="P703" t="s">
        <v>25</v>
      </c>
      <c r="Q703" t="s">
        <v>53</v>
      </c>
      <c r="R703" t="s">
        <v>129</v>
      </c>
      <c r="S703" t="s">
        <v>28</v>
      </c>
      <c r="T703" t="s">
        <v>29</v>
      </c>
      <c r="U703" t="s">
        <v>39</v>
      </c>
      <c r="V703" s="5">
        <f>data[[#This Row],[PriceUSD]]*data[[#This Row],[Quantity]]</f>
        <v>20.9</v>
      </c>
      <c r="W703" s="7">
        <f>data[[#This Row],[OrderDate]] + TIME(VALUE(LEFT(data[[#This Row],[OrderTime]],2)), VALUE(RIGHT(data[[#This Row],[OrderTime]],2)), 0)</f>
        <v>45740.054166666669</v>
      </c>
      <c r="X703" s="7">
        <f>_xlfn.MINIFS(data[OrderDateTime], data[CustomerName], data[[#This Row],[CustomerName]])</f>
        <v>45621.046527777777</v>
      </c>
      <c r="Y703" t="str">
        <f>IF(data[[#This Row],[OrderDateTime]]=data[[#This Row],[FirstOrderDateTime]], "New", "Returning")</f>
        <v>Returning</v>
      </c>
      <c r="Z703" s="7">
        <f>data[[#This Row],[DeliveryDate]] + data[[#This Row],[DeliveryTime]]</f>
        <v>45741.823611111111</v>
      </c>
      <c r="AA703" s="7">
        <f>data[[#This Row],[OrderDateTime]] + 1</f>
        <v>45741.054166666669</v>
      </c>
      <c r="AB703" s="7" t="str">
        <f>IF(data[[#This Row],[DeliveryDateTime]] &lt;= data[[#This Row],[SLADue]], "On Time", "Late")</f>
        <v>Late</v>
      </c>
    </row>
    <row r="704" spans="1:28" x14ac:dyDescent="0.2">
      <c r="A704" t="s">
        <v>1182</v>
      </c>
      <c r="B704" t="s">
        <v>19</v>
      </c>
      <c r="C704" t="s">
        <v>32</v>
      </c>
      <c r="D704" t="s">
        <v>33</v>
      </c>
      <c r="E704" s="5">
        <v>56.1</v>
      </c>
      <c r="F704" t="s">
        <v>22</v>
      </c>
      <c r="G704">
        <v>2</v>
      </c>
      <c r="H704" s="1">
        <v>45618</v>
      </c>
      <c r="I704" s="1" t="str">
        <f>TEXT(data[[#This Row],[OrderDate]],"mmm")</f>
        <v>Nov</v>
      </c>
      <c r="J704" s="6">
        <v>0.83194444444444449</v>
      </c>
      <c r="K704" s="6" t="str">
        <f>TEXT(data[[#This Row],[OrderTime]],"h")</f>
        <v>19</v>
      </c>
      <c r="L704" s="1">
        <v>45619</v>
      </c>
      <c r="M704" s="6">
        <v>0.83194444444444449</v>
      </c>
      <c r="N704" t="s">
        <v>148</v>
      </c>
      <c r="O704" t="s">
        <v>204</v>
      </c>
      <c r="P704" t="s">
        <v>25</v>
      </c>
      <c r="Q704" t="s">
        <v>53</v>
      </c>
      <c r="R704" t="s">
        <v>37</v>
      </c>
      <c r="S704" t="s">
        <v>28</v>
      </c>
      <c r="T704" t="s">
        <v>38</v>
      </c>
      <c r="U704" t="s">
        <v>30</v>
      </c>
      <c r="V704" s="5">
        <f>data[[#This Row],[PriceUSD]]*data[[#This Row],[Quantity]]</f>
        <v>112.2</v>
      </c>
      <c r="W704" s="7">
        <f>data[[#This Row],[OrderDate]] + TIME(VALUE(LEFT(data[[#This Row],[OrderTime]],2)), VALUE(RIGHT(data[[#This Row],[OrderTime]],2)), 0)</f>
        <v>45618.030555555553</v>
      </c>
      <c r="X704" s="7">
        <f>_xlfn.MINIFS(data[OrderDateTime], data[CustomerName], data[[#This Row],[CustomerName]])</f>
        <v>45551.022916666669</v>
      </c>
      <c r="Y704" t="str">
        <f>IF(data[[#This Row],[OrderDateTime]]=data[[#This Row],[FirstOrderDateTime]], "New", "Returning")</f>
        <v>Returning</v>
      </c>
      <c r="Z704" s="7">
        <f>data[[#This Row],[DeliveryDate]] + data[[#This Row],[DeliveryTime]]</f>
        <v>45619.831944444442</v>
      </c>
      <c r="AA704" s="7">
        <f>data[[#This Row],[OrderDateTime]] + 1</f>
        <v>45619.030555555553</v>
      </c>
      <c r="AB704" s="7" t="str">
        <f>IF(data[[#This Row],[DeliveryDateTime]] &lt;= data[[#This Row],[SLADue]], "On Time", "Late")</f>
        <v>Late</v>
      </c>
    </row>
    <row r="705" spans="1:28" x14ac:dyDescent="0.2">
      <c r="A705" t="s">
        <v>1183</v>
      </c>
      <c r="B705" t="s">
        <v>19</v>
      </c>
      <c r="C705" t="s">
        <v>69</v>
      </c>
      <c r="D705" t="s">
        <v>70</v>
      </c>
      <c r="E705" s="5">
        <v>58.11</v>
      </c>
      <c r="F705" t="s">
        <v>56</v>
      </c>
      <c r="G705">
        <v>1</v>
      </c>
      <c r="H705" s="1">
        <v>45514</v>
      </c>
      <c r="I705" s="1" t="str">
        <f>TEXT(data[[#This Row],[OrderDate]],"mmm")</f>
        <v>Aug</v>
      </c>
      <c r="J705" s="6">
        <v>0.45069444444444445</v>
      </c>
      <c r="K705" s="6" t="str">
        <f>TEXT(data[[#This Row],[OrderTime]],"h")</f>
        <v>10</v>
      </c>
      <c r="L705" s="1">
        <v>45514</v>
      </c>
      <c r="M705" s="6">
        <v>0.7006944444444444</v>
      </c>
      <c r="N705" t="s">
        <v>23</v>
      </c>
      <c r="O705" t="s">
        <v>1184</v>
      </c>
      <c r="P705" t="s">
        <v>25</v>
      </c>
      <c r="Q705" t="s">
        <v>26</v>
      </c>
      <c r="R705" t="s">
        <v>37</v>
      </c>
      <c r="S705" t="s">
        <v>47</v>
      </c>
      <c r="T705" t="s">
        <v>29</v>
      </c>
      <c r="U705" t="s">
        <v>39</v>
      </c>
      <c r="V705" s="5">
        <f>data[[#This Row],[PriceUSD]]*data[[#This Row],[Quantity]]</f>
        <v>58.11</v>
      </c>
      <c r="W705" s="7">
        <f>data[[#This Row],[OrderDate]] + TIME(VALUE(LEFT(data[[#This Row],[OrderTime]],2)), VALUE(RIGHT(data[[#This Row],[OrderTime]],2)), 0)</f>
        <v>45514.030555555553</v>
      </c>
      <c r="X705" s="7">
        <f>_xlfn.MINIFS(data[OrderDateTime], data[CustomerName], data[[#This Row],[CustomerName]])</f>
        <v>45514.030555555553</v>
      </c>
      <c r="Y705" t="str">
        <f>IF(data[[#This Row],[OrderDateTime]]=data[[#This Row],[FirstOrderDateTime]], "New", "Returning")</f>
        <v>New</v>
      </c>
      <c r="Z705" s="7">
        <f>data[[#This Row],[DeliveryDate]] + data[[#This Row],[DeliveryTime]]</f>
        <v>45514.700694444444</v>
      </c>
      <c r="AA705" s="7">
        <f>data[[#This Row],[OrderDateTime]] + 1</f>
        <v>45515.030555555553</v>
      </c>
      <c r="AB705" s="7" t="str">
        <f>IF(data[[#This Row],[DeliveryDateTime]] &lt;= data[[#This Row],[SLADue]], "On Time", "Late")</f>
        <v>On Time</v>
      </c>
    </row>
    <row r="706" spans="1:28" x14ac:dyDescent="0.2">
      <c r="A706" t="s">
        <v>1185</v>
      </c>
      <c r="B706" t="s">
        <v>19</v>
      </c>
      <c r="C706" t="s">
        <v>92</v>
      </c>
      <c r="D706" t="s">
        <v>93</v>
      </c>
      <c r="E706" s="5">
        <v>89.3</v>
      </c>
      <c r="F706" t="s">
        <v>94</v>
      </c>
      <c r="G706">
        <v>3</v>
      </c>
      <c r="H706" s="1">
        <v>45789</v>
      </c>
      <c r="I706" s="1" t="str">
        <f>TEXT(data[[#This Row],[OrderDate]],"mmm")</f>
        <v>May</v>
      </c>
      <c r="J706" s="6">
        <v>0.5</v>
      </c>
      <c r="K706" s="6" t="str">
        <f>TEXT(data[[#This Row],[OrderTime]],"h")</f>
        <v>12</v>
      </c>
      <c r="L706" s="1">
        <v>45789</v>
      </c>
      <c r="M706" s="6">
        <v>0.75</v>
      </c>
      <c r="N706" t="s">
        <v>112</v>
      </c>
      <c r="O706" t="s">
        <v>1020</v>
      </c>
      <c r="P706" t="s">
        <v>36</v>
      </c>
      <c r="Q706" t="s">
        <v>26</v>
      </c>
      <c r="R706" t="s">
        <v>66</v>
      </c>
      <c r="S706" t="s">
        <v>47</v>
      </c>
      <c r="T706" t="s">
        <v>136</v>
      </c>
      <c r="U706" t="s">
        <v>30</v>
      </c>
      <c r="V706" s="5">
        <f>data[[#This Row],[PriceUSD]]*data[[#This Row],[Quantity]]</f>
        <v>267.89999999999998</v>
      </c>
      <c r="W706" s="7">
        <f>data[[#This Row],[OrderDate]] + TIME(VALUE(LEFT(data[[#This Row],[OrderTime]],2)), VALUE(RIGHT(data[[#This Row],[OrderTime]],2)), 0)</f>
        <v>45789</v>
      </c>
      <c r="X706" s="7">
        <f>_xlfn.MINIFS(data[OrderDateTime], data[CustomerName], data[[#This Row],[CustomerName]])</f>
        <v>45565.061805555553</v>
      </c>
      <c r="Y706" t="str">
        <f>IF(data[[#This Row],[OrderDateTime]]=data[[#This Row],[FirstOrderDateTime]], "New", "Returning")</f>
        <v>Returning</v>
      </c>
      <c r="Z706" s="7">
        <f>data[[#This Row],[DeliveryDate]] + data[[#This Row],[DeliveryTime]]</f>
        <v>45789.75</v>
      </c>
      <c r="AA706" s="7">
        <f>data[[#This Row],[OrderDateTime]] + 1</f>
        <v>45790</v>
      </c>
      <c r="AB706" s="7" t="str">
        <f>IF(data[[#This Row],[DeliveryDateTime]] &lt;= data[[#This Row],[SLADue]], "On Time", "Late")</f>
        <v>On Time</v>
      </c>
    </row>
    <row r="707" spans="1:28" x14ac:dyDescent="0.2">
      <c r="A707" t="s">
        <v>1186</v>
      </c>
      <c r="B707" t="s">
        <v>19</v>
      </c>
      <c r="C707" t="s">
        <v>117</v>
      </c>
      <c r="D707" t="s">
        <v>118</v>
      </c>
      <c r="E707" s="5">
        <v>80.84</v>
      </c>
      <c r="F707" t="s">
        <v>182</v>
      </c>
      <c r="G707">
        <v>1</v>
      </c>
      <c r="H707" s="1">
        <v>45683</v>
      </c>
      <c r="I707" s="1" t="str">
        <f>TEXT(data[[#This Row],[OrderDate]],"mmm")</f>
        <v>Jan</v>
      </c>
      <c r="J707" s="6">
        <v>0.38611111111111113</v>
      </c>
      <c r="K707" s="6" t="str">
        <f>TEXT(data[[#This Row],[OrderTime]],"h")</f>
        <v>9</v>
      </c>
      <c r="L707" s="1">
        <v>45683</v>
      </c>
      <c r="M707" s="6">
        <v>0.63611111111111107</v>
      </c>
      <c r="N707" t="s">
        <v>170</v>
      </c>
      <c r="O707" t="s">
        <v>1187</v>
      </c>
      <c r="P707" t="s">
        <v>36</v>
      </c>
      <c r="Q707" t="s">
        <v>26</v>
      </c>
      <c r="R707" t="s">
        <v>66</v>
      </c>
      <c r="S707" t="s">
        <v>47</v>
      </c>
      <c r="T707" t="s">
        <v>143</v>
      </c>
      <c r="U707" t="s">
        <v>39</v>
      </c>
      <c r="V707" s="5">
        <f>data[[#This Row],[PriceUSD]]*data[[#This Row],[Quantity]]</f>
        <v>80.84</v>
      </c>
      <c r="W707" s="7">
        <f>data[[#This Row],[OrderDate]] + TIME(VALUE(LEFT(data[[#This Row],[OrderTime]],2)), VALUE(RIGHT(data[[#This Row],[OrderTime]],2)), 0)</f>
        <v>45683.007638888892</v>
      </c>
      <c r="X707" s="7">
        <f>_xlfn.MINIFS(data[OrderDateTime], data[CustomerName], data[[#This Row],[CustomerName]])</f>
        <v>45510.030555555553</v>
      </c>
      <c r="Y707" t="str">
        <f>IF(data[[#This Row],[OrderDateTime]]=data[[#This Row],[FirstOrderDateTime]], "New", "Returning")</f>
        <v>Returning</v>
      </c>
      <c r="Z707" s="7">
        <f>data[[#This Row],[DeliveryDate]] + data[[#This Row],[DeliveryTime]]</f>
        <v>45683.636111111111</v>
      </c>
      <c r="AA707" s="7">
        <f>data[[#This Row],[OrderDateTime]] + 1</f>
        <v>45684.007638888892</v>
      </c>
      <c r="AB707" s="7" t="str">
        <f>IF(data[[#This Row],[DeliveryDateTime]] &lt;= data[[#This Row],[SLADue]], "On Time", "Late")</f>
        <v>On Time</v>
      </c>
    </row>
    <row r="708" spans="1:28" x14ac:dyDescent="0.2">
      <c r="A708" t="s">
        <v>1188</v>
      </c>
      <c r="B708" t="s">
        <v>19</v>
      </c>
      <c r="C708" t="s">
        <v>117</v>
      </c>
      <c r="D708" t="s">
        <v>118</v>
      </c>
      <c r="E708" s="5">
        <v>65.58</v>
      </c>
      <c r="F708" t="s">
        <v>94</v>
      </c>
      <c r="G708">
        <v>4</v>
      </c>
      <c r="H708" s="1">
        <v>45874</v>
      </c>
      <c r="I708" s="1" t="str">
        <f>TEXT(data[[#This Row],[OrderDate]],"mmm")</f>
        <v>Aug</v>
      </c>
      <c r="J708" s="6">
        <v>0.52361111111111114</v>
      </c>
      <c r="K708" s="6" t="str">
        <f>TEXT(data[[#This Row],[OrderTime]],"h")</f>
        <v>12</v>
      </c>
      <c r="L708" s="1">
        <v>45874</v>
      </c>
      <c r="M708" s="6">
        <v>0.7319444444444444</v>
      </c>
      <c r="N708" t="s">
        <v>120</v>
      </c>
      <c r="O708" t="s">
        <v>1189</v>
      </c>
      <c r="P708" t="s">
        <v>25</v>
      </c>
      <c r="Q708" t="s">
        <v>26</v>
      </c>
      <c r="R708" t="s">
        <v>66</v>
      </c>
      <c r="S708" t="s">
        <v>47</v>
      </c>
      <c r="T708" t="s">
        <v>136</v>
      </c>
      <c r="U708" t="s">
        <v>67</v>
      </c>
      <c r="V708" s="5">
        <f>data[[#This Row],[PriceUSD]]*data[[#This Row],[Quantity]]</f>
        <v>262.32</v>
      </c>
      <c r="W708" s="7">
        <f>data[[#This Row],[OrderDate]] + TIME(VALUE(LEFT(data[[#This Row],[OrderTime]],2)), VALUE(RIGHT(data[[#This Row],[OrderTime]],2)), 0)</f>
        <v>45874.007638888892</v>
      </c>
      <c r="X708" s="7">
        <f>_xlfn.MINIFS(data[OrderDateTime], data[CustomerName], data[[#This Row],[CustomerName]])</f>
        <v>45506.038888888892</v>
      </c>
      <c r="Y708" t="str">
        <f>IF(data[[#This Row],[OrderDateTime]]=data[[#This Row],[FirstOrderDateTime]], "New", "Returning")</f>
        <v>Returning</v>
      </c>
      <c r="Z708" s="7">
        <f>data[[#This Row],[DeliveryDate]] + data[[#This Row],[DeliveryTime]]</f>
        <v>45874.731944444444</v>
      </c>
      <c r="AA708" s="7">
        <f>data[[#This Row],[OrderDateTime]] + 1</f>
        <v>45875.007638888892</v>
      </c>
      <c r="AB708" s="7" t="str">
        <f>IF(data[[#This Row],[DeliveryDateTime]] &lt;= data[[#This Row],[SLADue]], "On Time", "Late")</f>
        <v>On Time</v>
      </c>
    </row>
    <row r="709" spans="1:28" x14ac:dyDescent="0.2">
      <c r="A709" t="s">
        <v>1190</v>
      </c>
      <c r="B709" t="s">
        <v>19</v>
      </c>
      <c r="C709" t="s">
        <v>49</v>
      </c>
      <c r="D709" t="s">
        <v>50</v>
      </c>
      <c r="E709" s="5">
        <v>28.25</v>
      </c>
      <c r="F709" t="s">
        <v>74</v>
      </c>
      <c r="G709">
        <v>2</v>
      </c>
      <c r="H709" s="1">
        <v>45542</v>
      </c>
      <c r="I709" s="1" t="str">
        <f>TEXT(data[[#This Row],[OrderDate]],"mmm")</f>
        <v>Sep</v>
      </c>
      <c r="J709" s="6">
        <v>0.63402777777777775</v>
      </c>
      <c r="K709" s="6" t="str">
        <f>TEXT(data[[#This Row],[OrderTime]],"h")</f>
        <v>15</v>
      </c>
      <c r="L709" s="1">
        <v>45543</v>
      </c>
      <c r="M709" s="6">
        <v>0.80069444444444449</v>
      </c>
      <c r="N709" t="s">
        <v>139</v>
      </c>
      <c r="O709" t="s">
        <v>348</v>
      </c>
      <c r="P709" t="s">
        <v>36</v>
      </c>
      <c r="Q709" t="s">
        <v>53</v>
      </c>
      <c r="R709" t="s">
        <v>54</v>
      </c>
      <c r="S709" t="s">
        <v>28</v>
      </c>
      <c r="T709" t="s">
        <v>38</v>
      </c>
      <c r="U709" t="s">
        <v>30</v>
      </c>
      <c r="V709" s="5">
        <f>data[[#This Row],[PriceUSD]]*data[[#This Row],[Quantity]]</f>
        <v>56.5</v>
      </c>
      <c r="W709" s="7">
        <f>data[[#This Row],[OrderDate]] + TIME(VALUE(LEFT(data[[#This Row],[OrderTime]],2)), VALUE(RIGHT(data[[#This Row],[OrderTime]],2)), 0)</f>
        <v>45542.054166666669</v>
      </c>
      <c r="X709" s="7">
        <f>_xlfn.MINIFS(data[OrderDateTime], data[CustomerName], data[[#This Row],[CustomerName]])</f>
        <v>45506.054166666669</v>
      </c>
      <c r="Y709" t="str">
        <f>IF(data[[#This Row],[OrderDateTime]]=data[[#This Row],[FirstOrderDateTime]], "New", "Returning")</f>
        <v>Returning</v>
      </c>
      <c r="Z709" s="7">
        <f>data[[#This Row],[DeliveryDate]] + data[[#This Row],[DeliveryTime]]</f>
        <v>45543.800694444442</v>
      </c>
      <c r="AA709" s="7">
        <f>data[[#This Row],[OrderDateTime]] + 1</f>
        <v>45543.054166666669</v>
      </c>
      <c r="AB709" s="7" t="str">
        <f>IF(data[[#This Row],[DeliveryDateTime]] &lt;= data[[#This Row],[SLADue]], "On Time", "Late")</f>
        <v>Late</v>
      </c>
    </row>
    <row r="710" spans="1:28" x14ac:dyDescent="0.2">
      <c r="A710" t="s">
        <v>1191</v>
      </c>
      <c r="B710" t="s">
        <v>19</v>
      </c>
      <c r="C710" t="s">
        <v>32</v>
      </c>
      <c r="D710" t="s">
        <v>33</v>
      </c>
      <c r="E710" s="5">
        <v>48.03</v>
      </c>
      <c r="F710" t="s">
        <v>22</v>
      </c>
      <c r="G710">
        <v>1</v>
      </c>
      <c r="H710" s="1">
        <v>45636</v>
      </c>
      <c r="I710" s="1" t="str">
        <f>TEXT(data[[#This Row],[OrderDate]],"mmm")</f>
        <v>Dec</v>
      </c>
      <c r="J710" s="6">
        <v>0.79305555555555551</v>
      </c>
      <c r="K710" s="6" t="str">
        <f>TEXT(data[[#This Row],[OrderTime]],"h")</f>
        <v>19</v>
      </c>
      <c r="L710" s="1">
        <v>45638</v>
      </c>
      <c r="M710" s="6">
        <v>0.82638888888888884</v>
      </c>
      <c r="N710" t="s">
        <v>200</v>
      </c>
      <c r="O710" t="s">
        <v>1037</v>
      </c>
      <c r="P710" t="s">
        <v>202</v>
      </c>
      <c r="Q710" t="s">
        <v>26</v>
      </c>
      <c r="R710" t="s">
        <v>37</v>
      </c>
      <c r="S710" t="s">
        <v>105</v>
      </c>
      <c r="T710" t="s">
        <v>29</v>
      </c>
      <c r="U710" t="s">
        <v>30</v>
      </c>
      <c r="V710" s="5">
        <f>data[[#This Row],[PriceUSD]]*data[[#This Row],[Quantity]]</f>
        <v>48.03</v>
      </c>
      <c r="W710" s="7">
        <f>data[[#This Row],[OrderDate]] + TIME(VALUE(LEFT(data[[#This Row],[OrderTime]],2)), VALUE(RIGHT(data[[#This Row],[OrderTime]],2)), 0)</f>
        <v>45636.038888888892</v>
      </c>
      <c r="X710" s="7">
        <f>_xlfn.MINIFS(data[OrderDateTime], data[CustomerName], data[[#This Row],[CustomerName]])</f>
        <v>45547.022916666669</v>
      </c>
      <c r="Y710" t="str">
        <f>IF(data[[#This Row],[OrderDateTime]]=data[[#This Row],[FirstOrderDateTime]], "New", "Returning")</f>
        <v>Returning</v>
      </c>
      <c r="Z710" s="7">
        <f>data[[#This Row],[DeliveryDate]] + data[[#This Row],[DeliveryTime]]</f>
        <v>45638.826388888891</v>
      </c>
      <c r="AA710" s="7">
        <f>data[[#This Row],[OrderDateTime]] + 1</f>
        <v>45637.038888888892</v>
      </c>
      <c r="AB710" s="7" t="str">
        <f>IF(data[[#This Row],[DeliveryDateTime]] &lt;= data[[#This Row],[SLADue]], "On Time", "Late")</f>
        <v>Late</v>
      </c>
    </row>
    <row r="711" spans="1:28" x14ac:dyDescent="0.2">
      <c r="A711" t="s">
        <v>1192</v>
      </c>
      <c r="B711" t="s">
        <v>19</v>
      </c>
      <c r="C711" t="s">
        <v>49</v>
      </c>
      <c r="D711" t="s">
        <v>50</v>
      </c>
      <c r="E711" s="5">
        <v>29.82</v>
      </c>
      <c r="F711" t="s">
        <v>74</v>
      </c>
      <c r="G711">
        <v>1</v>
      </c>
      <c r="H711" s="1">
        <v>45792</v>
      </c>
      <c r="I711" s="1" t="str">
        <f>TEXT(data[[#This Row],[OrderDate]],"mmm")</f>
        <v>May</v>
      </c>
      <c r="J711" s="6">
        <v>0.87847222222222221</v>
      </c>
      <c r="K711" s="6" t="str">
        <f>TEXT(data[[#This Row],[OrderTime]],"h")</f>
        <v>21</v>
      </c>
      <c r="L711" s="1">
        <v>45793</v>
      </c>
      <c r="M711" s="6">
        <v>0.87847222222222221</v>
      </c>
      <c r="N711" t="s">
        <v>145</v>
      </c>
      <c r="O711" t="s">
        <v>196</v>
      </c>
      <c r="P711" t="s">
        <v>77</v>
      </c>
      <c r="Q711" t="s">
        <v>26</v>
      </c>
      <c r="R711" t="s">
        <v>54</v>
      </c>
      <c r="S711" t="s">
        <v>28</v>
      </c>
      <c r="T711" t="s">
        <v>143</v>
      </c>
      <c r="U711" t="s">
        <v>30</v>
      </c>
      <c r="V711" s="5">
        <f>data[[#This Row],[PriceUSD]]*data[[#This Row],[Quantity]]</f>
        <v>29.82</v>
      </c>
      <c r="W711" s="7">
        <f>data[[#This Row],[OrderDate]] + TIME(VALUE(LEFT(data[[#This Row],[OrderTime]],2)), VALUE(RIGHT(data[[#This Row],[OrderTime]],2)), 0)</f>
        <v>45792.015277777777</v>
      </c>
      <c r="X711" s="7">
        <f>_xlfn.MINIFS(data[OrderDateTime], data[CustomerName], data[[#This Row],[CustomerName]])</f>
        <v>45507.038888888892</v>
      </c>
      <c r="Y711" t="str">
        <f>IF(data[[#This Row],[OrderDateTime]]=data[[#This Row],[FirstOrderDateTime]], "New", "Returning")</f>
        <v>Returning</v>
      </c>
      <c r="Z711" s="7">
        <f>data[[#This Row],[DeliveryDate]] + data[[#This Row],[DeliveryTime]]</f>
        <v>45793.878472222219</v>
      </c>
      <c r="AA711" s="7">
        <f>data[[#This Row],[OrderDateTime]] + 1</f>
        <v>45793.015277777777</v>
      </c>
      <c r="AB711" s="7" t="str">
        <f>IF(data[[#This Row],[DeliveryDateTime]] &lt;= data[[#This Row],[SLADue]], "On Time", "Late")</f>
        <v>Late</v>
      </c>
    </row>
    <row r="712" spans="1:28" x14ac:dyDescent="0.2">
      <c r="A712" t="s">
        <v>1193</v>
      </c>
      <c r="B712" t="s">
        <v>19</v>
      </c>
      <c r="C712" t="s">
        <v>20</v>
      </c>
      <c r="D712" t="s">
        <v>21</v>
      </c>
      <c r="E712" s="5">
        <v>18.89</v>
      </c>
      <c r="F712" t="s">
        <v>43</v>
      </c>
      <c r="G712">
        <v>1</v>
      </c>
      <c r="H712" s="1">
        <v>45670</v>
      </c>
      <c r="I712" s="1" t="str">
        <f>TEXT(data[[#This Row],[OrderDate]],"mmm")</f>
        <v>Jan</v>
      </c>
      <c r="J712" s="6">
        <v>0.61111111111111116</v>
      </c>
      <c r="K712" s="6" t="str">
        <f>TEXT(data[[#This Row],[OrderTime]],"h")</f>
        <v>14</v>
      </c>
      <c r="L712" s="1">
        <v>45670</v>
      </c>
      <c r="M712" s="6">
        <v>0.73611111111111116</v>
      </c>
      <c r="N712" t="s">
        <v>175</v>
      </c>
      <c r="O712" t="s">
        <v>76</v>
      </c>
      <c r="P712" t="s">
        <v>25</v>
      </c>
      <c r="Q712" t="s">
        <v>26</v>
      </c>
      <c r="R712" t="s">
        <v>27</v>
      </c>
      <c r="S712" t="s">
        <v>47</v>
      </c>
      <c r="T712" t="s">
        <v>59</v>
      </c>
      <c r="U712" t="s">
        <v>30</v>
      </c>
      <c r="V712" s="5">
        <f>data[[#This Row],[PriceUSD]]*data[[#This Row],[Quantity]]</f>
        <v>18.89</v>
      </c>
      <c r="W712" s="7">
        <f>data[[#This Row],[OrderDate]] + TIME(VALUE(LEFT(data[[#This Row],[OrderTime]],2)), VALUE(RIGHT(data[[#This Row],[OrderTime]],2)), 0)</f>
        <v>45670.007638888892</v>
      </c>
      <c r="X712" s="7">
        <f>_xlfn.MINIFS(data[OrderDateTime], data[CustomerName], data[[#This Row],[CustomerName]])</f>
        <v>45506.022916666669</v>
      </c>
      <c r="Y712" t="str">
        <f>IF(data[[#This Row],[OrderDateTime]]=data[[#This Row],[FirstOrderDateTime]], "New", "Returning")</f>
        <v>Returning</v>
      </c>
      <c r="Z712" s="7">
        <f>data[[#This Row],[DeliveryDate]] + data[[#This Row],[DeliveryTime]]</f>
        <v>45670.736111111109</v>
      </c>
      <c r="AA712" s="7">
        <f>data[[#This Row],[OrderDateTime]] + 1</f>
        <v>45671.007638888892</v>
      </c>
      <c r="AB712" s="7" t="str">
        <f>IF(data[[#This Row],[DeliveryDateTime]] &lt;= data[[#This Row],[SLADue]], "On Time", "Late")</f>
        <v>On Time</v>
      </c>
    </row>
    <row r="713" spans="1:28" x14ac:dyDescent="0.2">
      <c r="A713" t="s">
        <v>1194</v>
      </c>
      <c r="B713" t="s">
        <v>19</v>
      </c>
      <c r="C713" t="s">
        <v>41</v>
      </c>
      <c r="D713" t="s">
        <v>42</v>
      </c>
      <c r="E713" s="5">
        <v>35.5</v>
      </c>
      <c r="F713" t="s">
        <v>56</v>
      </c>
      <c r="G713">
        <v>1</v>
      </c>
      <c r="H713" s="1">
        <v>45569</v>
      </c>
      <c r="I713" s="1" t="str">
        <f>TEXT(data[[#This Row],[OrderDate]],"mmm")</f>
        <v>Oct</v>
      </c>
      <c r="J713" s="6">
        <v>0.48125000000000001</v>
      </c>
      <c r="K713" s="6" t="str">
        <f>TEXT(data[[#This Row],[OrderTime]],"h")</f>
        <v>11</v>
      </c>
      <c r="L713" s="1">
        <v>45569</v>
      </c>
      <c r="M713" s="6">
        <v>0.73124999999999996</v>
      </c>
      <c r="N713" t="s">
        <v>178</v>
      </c>
      <c r="O713" t="s">
        <v>946</v>
      </c>
      <c r="P713" t="s">
        <v>180</v>
      </c>
      <c r="Q713" t="s">
        <v>53</v>
      </c>
      <c r="R713" t="s">
        <v>46</v>
      </c>
      <c r="S713" t="s">
        <v>47</v>
      </c>
      <c r="T713" t="s">
        <v>136</v>
      </c>
      <c r="U713" t="s">
        <v>30</v>
      </c>
      <c r="V713" s="5">
        <f>data[[#This Row],[PriceUSD]]*data[[#This Row],[Quantity]]</f>
        <v>35.5</v>
      </c>
      <c r="W713" s="7">
        <f>data[[#This Row],[OrderDate]] + TIME(VALUE(LEFT(data[[#This Row],[OrderTime]],2)), VALUE(RIGHT(data[[#This Row],[OrderTime]],2)), 0)</f>
        <v>45569.017361111109</v>
      </c>
      <c r="X713" s="7">
        <f>_xlfn.MINIFS(data[OrderDateTime], data[CustomerName], data[[#This Row],[CustomerName]])</f>
        <v>45506.022916666669</v>
      </c>
      <c r="Y713" t="str">
        <f>IF(data[[#This Row],[OrderDateTime]]=data[[#This Row],[FirstOrderDateTime]], "New", "Returning")</f>
        <v>Returning</v>
      </c>
      <c r="Z713" s="7">
        <f>data[[#This Row],[DeliveryDate]] + data[[#This Row],[DeliveryTime]]</f>
        <v>45569.731249999997</v>
      </c>
      <c r="AA713" s="7">
        <f>data[[#This Row],[OrderDateTime]] + 1</f>
        <v>45570.017361111109</v>
      </c>
      <c r="AB713" s="7" t="str">
        <f>IF(data[[#This Row],[DeliveryDateTime]] &lt;= data[[#This Row],[SLADue]], "On Time", "Late")</f>
        <v>On Time</v>
      </c>
    </row>
    <row r="714" spans="1:28" x14ac:dyDescent="0.2">
      <c r="A714" t="s">
        <v>1195</v>
      </c>
      <c r="B714" t="s">
        <v>19</v>
      </c>
      <c r="C714" t="s">
        <v>69</v>
      </c>
      <c r="D714" t="s">
        <v>70</v>
      </c>
      <c r="E714" s="5">
        <v>49.12</v>
      </c>
      <c r="F714" t="s">
        <v>71</v>
      </c>
      <c r="G714">
        <v>1</v>
      </c>
      <c r="H714" s="1">
        <v>45667</v>
      </c>
      <c r="I714" s="1" t="str">
        <f>TEXT(data[[#This Row],[OrderDate]],"mmm")</f>
        <v>Jan</v>
      </c>
      <c r="J714" s="6">
        <v>0.39583333333333331</v>
      </c>
      <c r="K714" s="6" t="str">
        <f>TEXT(data[[#This Row],[OrderTime]],"h")</f>
        <v>9</v>
      </c>
      <c r="L714" s="1">
        <v>45667</v>
      </c>
      <c r="M714" s="6">
        <v>0.64583333333333337</v>
      </c>
      <c r="N714" t="s">
        <v>148</v>
      </c>
      <c r="O714" t="s">
        <v>1196</v>
      </c>
      <c r="P714" t="s">
        <v>25</v>
      </c>
      <c r="Q714" t="s">
        <v>26</v>
      </c>
      <c r="R714" t="s">
        <v>37</v>
      </c>
      <c r="S714" t="s">
        <v>47</v>
      </c>
      <c r="T714" t="s">
        <v>29</v>
      </c>
      <c r="U714" t="s">
        <v>30</v>
      </c>
      <c r="V714" s="5">
        <f>data[[#This Row],[PriceUSD]]*data[[#This Row],[Quantity]]</f>
        <v>49.12</v>
      </c>
      <c r="W714" s="7">
        <f>data[[#This Row],[OrderDate]] + TIME(VALUE(LEFT(data[[#This Row],[OrderTime]],2)), VALUE(RIGHT(data[[#This Row],[OrderTime]],2)), 0)</f>
        <v>45667.022916666669</v>
      </c>
      <c r="X714" s="7">
        <f>_xlfn.MINIFS(data[OrderDateTime], data[CustomerName], data[[#This Row],[CustomerName]])</f>
        <v>45509.015277777777</v>
      </c>
      <c r="Y714" t="str">
        <f>IF(data[[#This Row],[OrderDateTime]]=data[[#This Row],[FirstOrderDateTime]], "New", "Returning")</f>
        <v>Returning</v>
      </c>
      <c r="Z714" s="7">
        <f>data[[#This Row],[DeliveryDate]] + data[[#This Row],[DeliveryTime]]</f>
        <v>45667.645833333336</v>
      </c>
      <c r="AA714" s="7">
        <f>data[[#This Row],[OrderDateTime]] + 1</f>
        <v>45668.022916666669</v>
      </c>
      <c r="AB714" s="7" t="str">
        <f>IF(data[[#This Row],[DeliveryDateTime]] &lt;= data[[#This Row],[SLADue]], "On Time", "Late")</f>
        <v>On Time</v>
      </c>
    </row>
    <row r="715" spans="1:28" x14ac:dyDescent="0.2">
      <c r="A715" t="s">
        <v>1197</v>
      </c>
      <c r="B715" t="s">
        <v>19</v>
      </c>
      <c r="C715" t="s">
        <v>41</v>
      </c>
      <c r="D715" t="s">
        <v>42</v>
      </c>
      <c r="E715" s="5">
        <v>36.06</v>
      </c>
      <c r="F715" t="s">
        <v>182</v>
      </c>
      <c r="G715">
        <v>2</v>
      </c>
      <c r="H715" s="1">
        <v>45593</v>
      </c>
      <c r="I715" s="1" t="str">
        <f>TEXT(data[[#This Row],[OrderDate]],"mmm")</f>
        <v>Oct</v>
      </c>
      <c r="J715" s="6">
        <v>0.5</v>
      </c>
      <c r="K715" s="6" t="str">
        <f>TEXT(data[[#This Row],[OrderTime]],"h")</f>
        <v>12</v>
      </c>
      <c r="L715" s="1">
        <v>45593</v>
      </c>
      <c r="M715" s="6">
        <v>0.79166666666666663</v>
      </c>
      <c r="N715" t="s">
        <v>44</v>
      </c>
      <c r="O715" t="s">
        <v>1059</v>
      </c>
      <c r="P715" t="s">
        <v>25</v>
      </c>
      <c r="Q715" t="s">
        <v>26</v>
      </c>
      <c r="R715" t="s">
        <v>46</v>
      </c>
      <c r="S715" t="s">
        <v>47</v>
      </c>
      <c r="T715" t="s">
        <v>38</v>
      </c>
      <c r="U715" t="s">
        <v>39</v>
      </c>
      <c r="V715" s="5">
        <f>data[[#This Row],[PriceUSD]]*data[[#This Row],[Quantity]]</f>
        <v>72.12</v>
      </c>
      <c r="W715" s="7">
        <f>data[[#This Row],[OrderDate]] + TIME(VALUE(LEFT(data[[#This Row],[OrderTime]],2)), VALUE(RIGHT(data[[#This Row],[OrderTime]],2)), 0)</f>
        <v>45593</v>
      </c>
      <c r="X715" s="7">
        <f>_xlfn.MINIFS(data[OrderDateTime], data[CustomerName], data[[#This Row],[CustomerName]])</f>
        <v>45522.015277777777</v>
      </c>
      <c r="Y715" t="str">
        <f>IF(data[[#This Row],[OrderDateTime]]=data[[#This Row],[FirstOrderDateTime]], "New", "Returning")</f>
        <v>Returning</v>
      </c>
      <c r="Z715" s="7">
        <f>data[[#This Row],[DeliveryDate]] + data[[#This Row],[DeliveryTime]]</f>
        <v>45593.791666666664</v>
      </c>
      <c r="AA715" s="7">
        <f>data[[#This Row],[OrderDateTime]] + 1</f>
        <v>45594</v>
      </c>
      <c r="AB715" s="7" t="str">
        <f>IF(data[[#This Row],[DeliveryDateTime]] &lt;= data[[#This Row],[SLADue]], "On Time", "Late")</f>
        <v>On Time</v>
      </c>
    </row>
    <row r="716" spans="1:28" x14ac:dyDescent="0.2">
      <c r="A716" t="s">
        <v>1198</v>
      </c>
      <c r="B716" t="s">
        <v>19</v>
      </c>
      <c r="C716" t="s">
        <v>41</v>
      </c>
      <c r="D716" t="s">
        <v>42</v>
      </c>
      <c r="E716" s="5">
        <v>36.71</v>
      </c>
      <c r="F716" t="s">
        <v>51</v>
      </c>
      <c r="G716">
        <v>2</v>
      </c>
      <c r="H716" s="1">
        <v>45614</v>
      </c>
      <c r="I716" s="1" t="str">
        <f>TEXT(data[[#This Row],[OrderDate]],"mmm")</f>
        <v>Nov</v>
      </c>
      <c r="J716" s="6">
        <v>0.4</v>
      </c>
      <c r="K716" s="6" t="str">
        <f>TEXT(data[[#This Row],[OrderTime]],"h")</f>
        <v>9</v>
      </c>
      <c r="L716" s="1">
        <v>45615</v>
      </c>
      <c r="M716" s="6">
        <v>0.60833333333333328</v>
      </c>
      <c r="N716" t="s">
        <v>75</v>
      </c>
      <c r="O716" t="s">
        <v>715</v>
      </c>
      <c r="P716" t="s">
        <v>25</v>
      </c>
      <c r="Q716" t="s">
        <v>26</v>
      </c>
      <c r="R716" t="s">
        <v>46</v>
      </c>
      <c r="S716" t="s">
        <v>28</v>
      </c>
      <c r="T716" t="s">
        <v>136</v>
      </c>
      <c r="U716" t="s">
        <v>67</v>
      </c>
      <c r="V716" s="5">
        <f>data[[#This Row],[PriceUSD]]*data[[#This Row],[Quantity]]</f>
        <v>73.42</v>
      </c>
      <c r="W716" s="7">
        <f>data[[#This Row],[OrderDate]] + TIME(VALUE(LEFT(data[[#This Row],[OrderTime]],2)), VALUE(RIGHT(data[[#This Row],[OrderTime]],2)), 0)</f>
        <v>45614</v>
      </c>
      <c r="X716" s="7">
        <f>_xlfn.MINIFS(data[OrderDateTime], data[CustomerName], data[[#This Row],[CustomerName]])</f>
        <v>45554.054166666669</v>
      </c>
      <c r="Y716" t="str">
        <f>IF(data[[#This Row],[OrderDateTime]]=data[[#This Row],[FirstOrderDateTime]], "New", "Returning")</f>
        <v>Returning</v>
      </c>
      <c r="Z716" s="7">
        <f>data[[#This Row],[DeliveryDate]] + data[[#This Row],[DeliveryTime]]</f>
        <v>45615.60833333333</v>
      </c>
      <c r="AA716" s="7">
        <f>data[[#This Row],[OrderDateTime]] + 1</f>
        <v>45615</v>
      </c>
      <c r="AB716" s="7" t="str">
        <f>IF(data[[#This Row],[DeliveryDateTime]] &lt;= data[[#This Row],[SLADue]], "On Time", "Late")</f>
        <v>Late</v>
      </c>
    </row>
    <row r="717" spans="1:28" x14ac:dyDescent="0.2">
      <c r="A717" t="s">
        <v>1199</v>
      </c>
      <c r="B717" t="s">
        <v>19</v>
      </c>
      <c r="C717" t="s">
        <v>258</v>
      </c>
      <c r="D717" t="s">
        <v>259</v>
      </c>
      <c r="E717" s="5">
        <v>125.37</v>
      </c>
      <c r="F717" t="s">
        <v>51</v>
      </c>
      <c r="G717">
        <v>1</v>
      </c>
      <c r="H717" s="1">
        <v>45540</v>
      </c>
      <c r="I717" s="1" t="str">
        <f>TEXT(data[[#This Row],[OrderDate]],"mmm")</f>
        <v>Sep</v>
      </c>
      <c r="J717" s="6">
        <v>0.86041666666666672</v>
      </c>
      <c r="K717" s="6" t="str">
        <f>TEXT(data[[#This Row],[OrderTime]],"h")</f>
        <v>20</v>
      </c>
      <c r="L717" s="1">
        <v>45541</v>
      </c>
      <c r="M717" s="6">
        <v>0.86041666666666672</v>
      </c>
      <c r="N717" t="s">
        <v>139</v>
      </c>
      <c r="O717" t="s">
        <v>1101</v>
      </c>
      <c r="P717" t="s">
        <v>36</v>
      </c>
      <c r="Q717" t="s">
        <v>26</v>
      </c>
      <c r="R717" t="s">
        <v>261</v>
      </c>
      <c r="S717" t="s">
        <v>28</v>
      </c>
      <c r="T717" t="s">
        <v>29</v>
      </c>
      <c r="U717" t="s">
        <v>30</v>
      </c>
      <c r="V717" s="5">
        <f>data[[#This Row],[PriceUSD]]*data[[#This Row],[Quantity]]</f>
        <v>125.37</v>
      </c>
      <c r="W717" s="7">
        <f>data[[#This Row],[OrderDate]] + TIME(VALUE(LEFT(data[[#This Row],[OrderTime]],2)), VALUE(RIGHT(data[[#This Row],[OrderTime]],2)), 0)</f>
        <v>45540.046527777777</v>
      </c>
      <c r="X717" s="7">
        <f>_xlfn.MINIFS(data[OrderDateTime], data[CustomerName], data[[#This Row],[CustomerName]])</f>
        <v>45540.046527777777</v>
      </c>
      <c r="Y717" t="str">
        <f>IF(data[[#This Row],[OrderDateTime]]=data[[#This Row],[FirstOrderDateTime]], "New", "Returning")</f>
        <v>New</v>
      </c>
      <c r="Z717" s="7">
        <f>data[[#This Row],[DeliveryDate]] + data[[#This Row],[DeliveryTime]]</f>
        <v>45541.86041666667</v>
      </c>
      <c r="AA717" s="7">
        <f>data[[#This Row],[OrderDateTime]] + 1</f>
        <v>45541.046527777777</v>
      </c>
      <c r="AB717" s="7" t="str">
        <f>IF(data[[#This Row],[DeliveryDateTime]] &lt;= data[[#This Row],[SLADue]], "On Time", "Late")</f>
        <v>Late</v>
      </c>
    </row>
    <row r="718" spans="1:28" x14ac:dyDescent="0.2">
      <c r="A718" t="s">
        <v>1200</v>
      </c>
      <c r="B718" t="s">
        <v>19</v>
      </c>
      <c r="C718" t="s">
        <v>61</v>
      </c>
      <c r="D718" t="s">
        <v>62</v>
      </c>
      <c r="E718" s="5">
        <v>168.01</v>
      </c>
      <c r="F718" t="s">
        <v>63</v>
      </c>
      <c r="G718">
        <v>6</v>
      </c>
      <c r="H718" s="1">
        <v>45722</v>
      </c>
      <c r="I718" s="1" t="str">
        <f>TEXT(data[[#This Row],[OrderDate]],"mmm")</f>
        <v>Mar</v>
      </c>
      <c r="J718" s="6">
        <v>0.53402777777777777</v>
      </c>
      <c r="K718" s="6" t="str">
        <f>TEXT(data[[#This Row],[OrderTime]],"h")</f>
        <v>12</v>
      </c>
      <c r="L718" s="1">
        <v>45722</v>
      </c>
      <c r="M718" s="6">
        <v>0.8256944444444444</v>
      </c>
      <c r="N718" t="s">
        <v>175</v>
      </c>
      <c r="O718" t="s">
        <v>635</v>
      </c>
      <c r="P718" t="s">
        <v>25</v>
      </c>
      <c r="Q718" t="s">
        <v>53</v>
      </c>
      <c r="R718" t="s">
        <v>66</v>
      </c>
      <c r="S718" t="s">
        <v>47</v>
      </c>
      <c r="T718" t="s">
        <v>136</v>
      </c>
      <c r="U718" t="s">
        <v>30</v>
      </c>
      <c r="V718" s="5">
        <f>data[[#This Row],[PriceUSD]]*data[[#This Row],[Quantity]]</f>
        <v>1008.06</v>
      </c>
      <c r="W718" s="7">
        <f>data[[#This Row],[OrderDate]] + TIME(VALUE(LEFT(data[[#This Row],[OrderTime]],2)), VALUE(RIGHT(data[[#This Row],[OrderTime]],2)), 0)</f>
        <v>45722.054166666669</v>
      </c>
      <c r="X718" s="7">
        <f>_xlfn.MINIFS(data[OrderDateTime], data[CustomerName], data[[#This Row],[CustomerName]])</f>
        <v>45558.017361111109</v>
      </c>
      <c r="Y718" t="str">
        <f>IF(data[[#This Row],[OrderDateTime]]=data[[#This Row],[FirstOrderDateTime]], "New", "Returning")</f>
        <v>Returning</v>
      </c>
      <c r="Z718" s="7">
        <f>data[[#This Row],[DeliveryDate]] + data[[#This Row],[DeliveryTime]]</f>
        <v>45722.825694444444</v>
      </c>
      <c r="AA718" s="7">
        <f>data[[#This Row],[OrderDateTime]] + 1</f>
        <v>45723.054166666669</v>
      </c>
      <c r="AB718" s="7" t="str">
        <f>IF(data[[#This Row],[DeliveryDateTime]] &lt;= data[[#This Row],[SLADue]], "On Time", "Late")</f>
        <v>On Time</v>
      </c>
    </row>
    <row r="719" spans="1:28" x14ac:dyDescent="0.2">
      <c r="A719" t="s">
        <v>1201</v>
      </c>
      <c r="B719" t="s">
        <v>19</v>
      </c>
      <c r="C719" t="s">
        <v>41</v>
      </c>
      <c r="D719" t="s">
        <v>42</v>
      </c>
      <c r="E719" s="5">
        <v>36.29</v>
      </c>
      <c r="F719" t="s">
        <v>56</v>
      </c>
      <c r="G719">
        <v>1</v>
      </c>
      <c r="H719" s="1">
        <v>45695</v>
      </c>
      <c r="I719" s="1" t="str">
        <f>TEXT(data[[#This Row],[OrderDate]],"mmm")</f>
        <v>Feb</v>
      </c>
      <c r="J719" s="6">
        <v>0.71944444444444444</v>
      </c>
      <c r="K719" s="6" t="str">
        <f>TEXT(data[[#This Row],[OrderTime]],"h")</f>
        <v>17</v>
      </c>
      <c r="L719" s="1">
        <v>45696</v>
      </c>
      <c r="M719" s="6">
        <v>0.74583333333333335</v>
      </c>
      <c r="N719" t="s">
        <v>388</v>
      </c>
      <c r="O719" t="s">
        <v>1202</v>
      </c>
      <c r="P719" t="s">
        <v>234</v>
      </c>
      <c r="Q719" t="s">
        <v>53</v>
      </c>
      <c r="R719" t="s">
        <v>46</v>
      </c>
      <c r="S719" t="s">
        <v>28</v>
      </c>
      <c r="T719" t="s">
        <v>59</v>
      </c>
      <c r="U719" t="s">
        <v>67</v>
      </c>
      <c r="V719" s="5">
        <f>data[[#This Row],[PriceUSD]]*data[[#This Row],[Quantity]]</f>
        <v>36.29</v>
      </c>
      <c r="W719" s="7">
        <f>data[[#This Row],[OrderDate]] + TIME(VALUE(LEFT(data[[#This Row],[OrderTime]],2)), VALUE(RIGHT(data[[#This Row],[OrderTime]],2)), 0)</f>
        <v>45695.030555555553</v>
      </c>
      <c r="X719" s="7">
        <f>_xlfn.MINIFS(data[OrderDateTime], data[CustomerName], data[[#This Row],[CustomerName]])</f>
        <v>45514.007638888892</v>
      </c>
      <c r="Y719" t="str">
        <f>IF(data[[#This Row],[OrderDateTime]]=data[[#This Row],[FirstOrderDateTime]], "New", "Returning")</f>
        <v>Returning</v>
      </c>
      <c r="Z719" s="7">
        <f>data[[#This Row],[DeliveryDate]] + data[[#This Row],[DeliveryTime]]</f>
        <v>45696.745833333334</v>
      </c>
      <c r="AA719" s="7">
        <f>data[[#This Row],[OrderDateTime]] + 1</f>
        <v>45696.030555555553</v>
      </c>
      <c r="AB719" s="7" t="str">
        <f>IF(data[[#This Row],[DeliveryDateTime]] &lt;= data[[#This Row],[SLADue]], "On Time", "Late")</f>
        <v>Late</v>
      </c>
    </row>
    <row r="720" spans="1:28" x14ac:dyDescent="0.2">
      <c r="A720" t="s">
        <v>1203</v>
      </c>
      <c r="B720" t="s">
        <v>19</v>
      </c>
      <c r="C720" t="s">
        <v>258</v>
      </c>
      <c r="D720" t="s">
        <v>259</v>
      </c>
      <c r="E720" s="5">
        <v>119.33</v>
      </c>
      <c r="F720" t="s">
        <v>182</v>
      </c>
      <c r="G720">
        <v>1</v>
      </c>
      <c r="H720" s="1">
        <v>45579</v>
      </c>
      <c r="I720" s="1" t="str">
        <f>TEXT(data[[#This Row],[OrderDate]],"mmm")</f>
        <v>Oct</v>
      </c>
      <c r="J720" s="6">
        <v>0.50763888888888886</v>
      </c>
      <c r="K720" s="6" t="str">
        <f>TEXT(data[[#This Row],[OrderTime]],"h")</f>
        <v>12</v>
      </c>
      <c r="L720" s="1">
        <v>45579</v>
      </c>
      <c r="M720" s="6">
        <v>0.71597222222222223</v>
      </c>
      <c r="N720" t="s">
        <v>57</v>
      </c>
      <c r="O720" t="s">
        <v>1204</v>
      </c>
      <c r="P720" t="s">
        <v>25</v>
      </c>
      <c r="Q720" t="s">
        <v>53</v>
      </c>
      <c r="R720" t="s">
        <v>261</v>
      </c>
      <c r="S720" t="s">
        <v>47</v>
      </c>
      <c r="T720" t="s">
        <v>38</v>
      </c>
      <c r="U720" t="s">
        <v>30</v>
      </c>
      <c r="V720" s="5">
        <f>data[[#This Row],[PriceUSD]]*data[[#This Row],[Quantity]]</f>
        <v>119.33</v>
      </c>
      <c r="W720" s="7">
        <f>data[[#This Row],[OrderDate]] + TIME(VALUE(LEFT(data[[#This Row],[OrderTime]],2)), VALUE(RIGHT(data[[#This Row],[OrderTime]],2)), 0)</f>
        <v>45579.061805555553</v>
      </c>
      <c r="X720" s="7">
        <f>_xlfn.MINIFS(data[OrderDateTime], data[CustomerName], data[[#This Row],[CustomerName]])</f>
        <v>45579.061805555553</v>
      </c>
      <c r="Y720" t="str">
        <f>IF(data[[#This Row],[OrderDateTime]]=data[[#This Row],[FirstOrderDateTime]], "New", "Returning")</f>
        <v>New</v>
      </c>
      <c r="Z720" s="7">
        <f>data[[#This Row],[DeliveryDate]] + data[[#This Row],[DeliveryTime]]</f>
        <v>45579.71597222222</v>
      </c>
      <c r="AA720" s="7">
        <f>data[[#This Row],[OrderDateTime]] + 1</f>
        <v>45580.061805555553</v>
      </c>
      <c r="AB720" s="7" t="str">
        <f>IF(data[[#This Row],[DeliveryDateTime]] &lt;= data[[#This Row],[SLADue]], "On Time", "Late")</f>
        <v>On Time</v>
      </c>
    </row>
    <row r="721" spans="1:28" x14ac:dyDescent="0.2">
      <c r="A721" t="s">
        <v>1205</v>
      </c>
      <c r="B721" t="s">
        <v>19</v>
      </c>
      <c r="C721" t="s">
        <v>117</v>
      </c>
      <c r="D721" t="s">
        <v>118</v>
      </c>
      <c r="E721" s="5">
        <v>77.58</v>
      </c>
      <c r="F721" t="s">
        <v>94</v>
      </c>
      <c r="G721">
        <v>3</v>
      </c>
      <c r="H721" s="1">
        <v>45691</v>
      </c>
      <c r="I721" s="1" t="str">
        <f>TEXT(data[[#This Row],[OrderDate]],"mmm")</f>
        <v>Feb</v>
      </c>
      <c r="J721" s="6">
        <v>0.53055555555555556</v>
      </c>
      <c r="K721" s="6" t="str">
        <f>TEXT(data[[#This Row],[OrderTime]],"h")</f>
        <v>12</v>
      </c>
      <c r="L721" s="1">
        <v>45692</v>
      </c>
      <c r="M721" s="6">
        <v>0.65555555555555556</v>
      </c>
      <c r="N721" t="s">
        <v>238</v>
      </c>
      <c r="O721" t="s">
        <v>360</v>
      </c>
      <c r="P721" t="s">
        <v>36</v>
      </c>
      <c r="Q721" t="s">
        <v>26</v>
      </c>
      <c r="R721" t="s">
        <v>66</v>
      </c>
      <c r="S721" t="s">
        <v>28</v>
      </c>
      <c r="T721" t="s">
        <v>136</v>
      </c>
      <c r="U721" t="s">
        <v>39</v>
      </c>
      <c r="V721" s="5">
        <f>data[[#This Row],[PriceUSD]]*data[[#This Row],[Quantity]]</f>
        <v>232.74</v>
      </c>
      <c r="W721" s="7">
        <f>data[[#This Row],[OrderDate]] + TIME(VALUE(LEFT(data[[#This Row],[OrderTime]],2)), VALUE(RIGHT(data[[#This Row],[OrderTime]],2)), 0)</f>
        <v>45691.038888888892</v>
      </c>
      <c r="X721" s="7">
        <f>_xlfn.MINIFS(data[OrderDateTime], data[CustomerName], data[[#This Row],[CustomerName]])</f>
        <v>45588.030555555553</v>
      </c>
      <c r="Y721" t="str">
        <f>IF(data[[#This Row],[OrderDateTime]]=data[[#This Row],[FirstOrderDateTime]], "New", "Returning")</f>
        <v>Returning</v>
      </c>
      <c r="Z721" s="7">
        <f>data[[#This Row],[DeliveryDate]] + data[[#This Row],[DeliveryTime]]</f>
        <v>45692.655555555553</v>
      </c>
      <c r="AA721" s="7">
        <f>data[[#This Row],[OrderDateTime]] + 1</f>
        <v>45692.038888888892</v>
      </c>
      <c r="AB721" s="7" t="str">
        <f>IF(data[[#This Row],[DeliveryDateTime]] &lt;= data[[#This Row],[SLADue]], "On Time", "Late")</f>
        <v>Late</v>
      </c>
    </row>
    <row r="722" spans="1:28" x14ac:dyDescent="0.2">
      <c r="A722" t="s">
        <v>1206</v>
      </c>
      <c r="B722" t="s">
        <v>19</v>
      </c>
      <c r="C722" t="s">
        <v>79</v>
      </c>
      <c r="D722" t="s">
        <v>80</v>
      </c>
      <c r="E722" s="5">
        <v>30.96</v>
      </c>
      <c r="F722" t="s">
        <v>63</v>
      </c>
      <c r="G722">
        <v>1</v>
      </c>
      <c r="H722" s="1">
        <v>45717</v>
      </c>
      <c r="I722" s="1" t="str">
        <f>TEXT(data[[#This Row],[OrderDate]],"mmm")</f>
        <v>Mar</v>
      </c>
      <c r="J722" s="6">
        <v>0.79305555555555551</v>
      </c>
      <c r="K722" s="6" t="str">
        <f>TEXT(data[[#This Row],[OrderTime]],"h")</f>
        <v>19</v>
      </c>
      <c r="L722" s="1">
        <v>45720</v>
      </c>
      <c r="M722" s="6">
        <v>0.50208333333333333</v>
      </c>
      <c r="N722" t="s">
        <v>103</v>
      </c>
      <c r="O722" t="s">
        <v>157</v>
      </c>
      <c r="P722" t="s">
        <v>77</v>
      </c>
      <c r="Q722" t="s">
        <v>53</v>
      </c>
      <c r="R722" t="s">
        <v>83</v>
      </c>
      <c r="S722" t="s">
        <v>105</v>
      </c>
      <c r="T722" t="s">
        <v>38</v>
      </c>
      <c r="U722" t="s">
        <v>39</v>
      </c>
      <c r="V722" s="5">
        <f>data[[#This Row],[PriceUSD]]*data[[#This Row],[Quantity]]</f>
        <v>30.96</v>
      </c>
      <c r="W722" s="7">
        <f>data[[#This Row],[OrderDate]] + TIME(VALUE(LEFT(data[[#This Row],[OrderTime]],2)), VALUE(RIGHT(data[[#This Row],[OrderTime]],2)), 0)</f>
        <v>45717.038888888892</v>
      </c>
      <c r="X722" s="7">
        <f>_xlfn.MINIFS(data[OrderDateTime], data[CustomerName], data[[#This Row],[CustomerName]])</f>
        <v>45540.038888888892</v>
      </c>
      <c r="Y722" t="str">
        <f>IF(data[[#This Row],[OrderDateTime]]=data[[#This Row],[FirstOrderDateTime]], "New", "Returning")</f>
        <v>Returning</v>
      </c>
      <c r="Z722" s="7">
        <f>data[[#This Row],[DeliveryDate]] + data[[#This Row],[DeliveryTime]]</f>
        <v>45720.502083333333</v>
      </c>
      <c r="AA722" s="7">
        <f>data[[#This Row],[OrderDateTime]] + 1</f>
        <v>45718.038888888892</v>
      </c>
      <c r="AB722" s="7" t="str">
        <f>IF(data[[#This Row],[DeliveryDateTime]] &lt;= data[[#This Row],[SLADue]], "On Time", "Late")</f>
        <v>Late</v>
      </c>
    </row>
    <row r="723" spans="1:28" x14ac:dyDescent="0.2">
      <c r="A723" t="s">
        <v>1207</v>
      </c>
      <c r="B723" t="s">
        <v>19</v>
      </c>
      <c r="C723" t="s">
        <v>101</v>
      </c>
      <c r="D723" t="s">
        <v>102</v>
      </c>
      <c r="E723" s="5">
        <v>30.04</v>
      </c>
      <c r="F723" t="s">
        <v>63</v>
      </c>
      <c r="G723">
        <v>1</v>
      </c>
      <c r="H723" s="1">
        <v>45759</v>
      </c>
      <c r="I723" s="1" t="str">
        <f>TEXT(data[[#This Row],[OrderDate]],"mmm")</f>
        <v>Apr</v>
      </c>
      <c r="J723" s="6">
        <v>0.66736111111111107</v>
      </c>
      <c r="K723" s="6" t="str">
        <f>TEXT(data[[#This Row],[OrderTime]],"h")</f>
        <v>16</v>
      </c>
      <c r="L723" s="1">
        <v>45761</v>
      </c>
      <c r="M723" s="6">
        <v>0.83402777777777781</v>
      </c>
      <c r="N723" t="s">
        <v>750</v>
      </c>
      <c r="O723" t="s">
        <v>223</v>
      </c>
      <c r="P723" t="s">
        <v>234</v>
      </c>
      <c r="Q723" t="s">
        <v>26</v>
      </c>
      <c r="R723" t="s">
        <v>83</v>
      </c>
      <c r="S723" t="s">
        <v>105</v>
      </c>
      <c r="T723" t="s">
        <v>136</v>
      </c>
      <c r="U723" t="s">
        <v>30</v>
      </c>
      <c r="V723" s="5">
        <f>data[[#This Row],[PriceUSD]]*data[[#This Row],[Quantity]]</f>
        <v>30.04</v>
      </c>
      <c r="W723" s="7">
        <f>data[[#This Row],[OrderDate]] + TIME(VALUE(LEFT(data[[#This Row],[OrderTime]],2)), VALUE(RIGHT(data[[#This Row],[OrderTime]],2)), 0)</f>
        <v>45759.007638888892</v>
      </c>
      <c r="X723" s="7">
        <f>_xlfn.MINIFS(data[OrderDateTime], data[CustomerName], data[[#This Row],[CustomerName]])</f>
        <v>45507.007638888892</v>
      </c>
      <c r="Y723" t="str">
        <f>IF(data[[#This Row],[OrderDateTime]]=data[[#This Row],[FirstOrderDateTime]], "New", "Returning")</f>
        <v>Returning</v>
      </c>
      <c r="Z723" s="7">
        <f>data[[#This Row],[DeliveryDate]] + data[[#This Row],[DeliveryTime]]</f>
        <v>45761.834027777775</v>
      </c>
      <c r="AA723" s="7">
        <f>data[[#This Row],[OrderDateTime]] + 1</f>
        <v>45760.007638888892</v>
      </c>
      <c r="AB723" s="7" t="str">
        <f>IF(data[[#This Row],[DeliveryDateTime]] &lt;= data[[#This Row],[SLADue]], "On Time", "Late")</f>
        <v>Late</v>
      </c>
    </row>
    <row r="724" spans="1:28" x14ac:dyDescent="0.2">
      <c r="A724" t="s">
        <v>1208</v>
      </c>
      <c r="B724" t="s">
        <v>19</v>
      </c>
      <c r="C724" t="s">
        <v>101</v>
      </c>
      <c r="D724" t="s">
        <v>102</v>
      </c>
      <c r="E724" s="5">
        <v>25.14</v>
      </c>
      <c r="F724" t="s">
        <v>63</v>
      </c>
      <c r="G724">
        <v>1</v>
      </c>
      <c r="H724" s="1">
        <v>45788</v>
      </c>
      <c r="I724" s="1" t="str">
        <f>TEXT(data[[#This Row],[OrderDate]],"mmm")</f>
        <v>May</v>
      </c>
      <c r="J724" s="6">
        <v>0.42430555555555555</v>
      </c>
      <c r="K724" s="6" t="str">
        <f>TEXT(data[[#This Row],[OrderTime]],"h")</f>
        <v>10</v>
      </c>
      <c r="L724" s="1">
        <v>45788</v>
      </c>
      <c r="M724" s="6">
        <v>0.5493055555555556</v>
      </c>
      <c r="N724" t="s">
        <v>123</v>
      </c>
      <c r="O724" t="s">
        <v>268</v>
      </c>
      <c r="P724" t="s">
        <v>36</v>
      </c>
      <c r="Q724" t="s">
        <v>26</v>
      </c>
      <c r="R724" t="s">
        <v>83</v>
      </c>
      <c r="S724" t="s">
        <v>47</v>
      </c>
      <c r="T724" t="s">
        <v>136</v>
      </c>
      <c r="U724" t="s">
        <v>30</v>
      </c>
      <c r="V724" s="5">
        <f>data[[#This Row],[PriceUSD]]*data[[#This Row],[Quantity]]</f>
        <v>25.14</v>
      </c>
      <c r="W724" s="7">
        <f>data[[#This Row],[OrderDate]] + TIME(VALUE(LEFT(data[[#This Row],[OrderTime]],2)), VALUE(RIGHT(data[[#This Row],[OrderTime]],2)), 0)</f>
        <v>45788.038888888892</v>
      </c>
      <c r="X724" s="7">
        <f>_xlfn.MINIFS(data[OrderDateTime], data[CustomerName], data[[#This Row],[CustomerName]])</f>
        <v>45529.015277777777</v>
      </c>
      <c r="Y724" t="str">
        <f>IF(data[[#This Row],[OrderDateTime]]=data[[#This Row],[FirstOrderDateTime]], "New", "Returning")</f>
        <v>Returning</v>
      </c>
      <c r="Z724" s="7">
        <f>data[[#This Row],[DeliveryDate]] + data[[#This Row],[DeliveryTime]]</f>
        <v>45788.549305555556</v>
      </c>
      <c r="AA724" s="7">
        <f>data[[#This Row],[OrderDateTime]] + 1</f>
        <v>45789.038888888892</v>
      </c>
      <c r="AB724" s="7" t="str">
        <f>IF(data[[#This Row],[DeliveryDateTime]] &lt;= data[[#This Row],[SLADue]], "On Time", "Late")</f>
        <v>On Time</v>
      </c>
    </row>
    <row r="725" spans="1:28" x14ac:dyDescent="0.2">
      <c r="A725" t="s">
        <v>1209</v>
      </c>
      <c r="B725" t="s">
        <v>19</v>
      </c>
      <c r="C725" t="s">
        <v>69</v>
      </c>
      <c r="D725" t="s">
        <v>70</v>
      </c>
      <c r="E725" s="5">
        <v>50.24</v>
      </c>
      <c r="F725" t="s">
        <v>74</v>
      </c>
      <c r="G725">
        <v>2</v>
      </c>
      <c r="H725" s="1">
        <v>45866</v>
      </c>
      <c r="I725" s="1" t="str">
        <f>TEXT(data[[#This Row],[OrderDate]],"mmm")</f>
        <v>Jul</v>
      </c>
      <c r="J725" s="6">
        <v>0.54652777777777772</v>
      </c>
      <c r="K725" s="6" t="str">
        <f>TEXT(data[[#This Row],[OrderTime]],"h")</f>
        <v>13</v>
      </c>
      <c r="L725" s="1">
        <v>45867</v>
      </c>
      <c r="M725" s="6">
        <v>0.54652777777777772</v>
      </c>
      <c r="N725" t="s">
        <v>103</v>
      </c>
      <c r="O725" t="s">
        <v>561</v>
      </c>
      <c r="P725" t="s">
        <v>77</v>
      </c>
      <c r="Q725" t="s">
        <v>26</v>
      </c>
      <c r="R725" t="s">
        <v>37</v>
      </c>
      <c r="S725" t="s">
        <v>28</v>
      </c>
      <c r="T725" t="s">
        <v>59</v>
      </c>
      <c r="U725" t="s">
        <v>67</v>
      </c>
      <c r="V725" s="5">
        <f>data[[#This Row],[PriceUSD]]*data[[#This Row],[Quantity]]</f>
        <v>100.48</v>
      </c>
      <c r="W725" s="7">
        <f>data[[#This Row],[OrderDate]] + TIME(VALUE(LEFT(data[[#This Row],[OrderTime]],2)), VALUE(RIGHT(data[[#This Row],[OrderTime]],2)), 0)</f>
        <v>45866.054166666669</v>
      </c>
      <c r="X725" s="7">
        <f>_xlfn.MINIFS(data[OrderDateTime], data[CustomerName], data[[#This Row],[CustomerName]])</f>
        <v>45539.061805555553</v>
      </c>
      <c r="Y725" t="str">
        <f>IF(data[[#This Row],[OrderDateTime]]=data[[#This Row],[FirstOrderDateTime]], "New", "Returning")</f>
        <v>Returning</v>
      </c>
      <c r="Z725" s="7">
        <f>data[[#This Row],[DeliveryDate]] + data[[#This Row],[DeliveryTime]]</f>
        <v>45867.546527777777</v>
      </c>
      <c r="AA725" s="7">
        <f>data[[#This Row],[OrderDateTime]] + 1</f>
        <v>45867.054166666669</v>
      </c>
      <c r="AB725" s="7" t="str">
        <f>IF(data[[#This Row],[DeliveryDateTime]] &lt;= data[[#This Row],[SLADue]], "On Time", "Late")</f>
        <v>Late</v>
      </c>
    </row>
    <row r="726" spans="1:28" x14ac:dyDescent="0.2">
      <c r="A726" t="s">
        <v>1210</v>
      </c>
      <c r="B726" t="s">
        <v>19</v>
      </c>
      <c r="C726" t="s">
        <v>258</v>
      </c>
      <c r="D726" t="s">
        <v>259</v>
      </c>
      <c r="E726" s="5">
        <v>130.11000000000001</v>
      </c>
      <c r="F726" t="s">
        <v>182</v>
      </c>
      <c r="G726">
        <v>1</v>
      </c>
      <c r="H726" s="1">
        <v>45624</v>
      </c>
      <c r="I726" s="1" t="str">
        <f>TEXT(data[[#This Row],[OrderDate]],"mmm")</f>
        <v>Nov</v>
      </c>
      <c r="J726" s="6">
        <v>0.82013888888888886</v>
      </c>
      <c r="K726" s="6" t="str">
        <f>TEXT(data[[#This Row],[OrderTime]],"h")</f>
        <v>19</v>
      </c>
      <c r="L726" s="1">
        <v>45625</v>
      </c>
      <c r="M726" s="6">
        <v>0.82013888888888886</v>
      </c>
      <c r="N726" t="s">
        <v>292</v>
      </c>
      <c r="O726" t="s">
        <v>601</v>
      </c>
      <c r="P726" t="s">
        <v>77</v>
      </c>
      <c r="Q726" t="s">
        <v>53</v>
      </c>
      <c r="R726" t="s">
        <v>261</v>
      </c>
      <c r="S726" t="s">
        <v>28</v>
      </c>
      <c r="T726" t="s">
        <v>29</v>
      </c>
      <c r="U726" t="s">
        <v>39</v>
      </c>
      <c r="V726" s="5">
        <f>data[[#This Row],[PriceUSD]]*data[[#This Row],[Quantity]]</f>
        <v>130.11000000000001</v>
      </c>
      <c r="W726" s="7">
        <f>data[[#This Row],[OrderDate]] + TIME(VALUE(LEFT(data[[#This Row],[OrderTime]],2)), VALUE(RIGHT(data[[#This Row],[OrderTime]],2)), 0)</f>
        <v>45624.061805555553</v>
      </c>
      <c r="X726" s="7">
        <f>_xlfn.MINIFS(data[OrderDateTime], data[CustomerName], data[[#This Row],[CustomerName]])</f>
        <v>45605.030555555553</v>
      </c>
      <c r="Y726" t="str">
        <f>IF(data[[#This Row],[OrderDateTime]]=data[[#This Row],[FirstOrderDateTime]], "New", "Returning")</f>
        <v>Returning</v>
      </c>
      <c r="Z726" s="7">
        <f>data[[#This Row],[DeliveryDate]] + data[[#This Row],[DeliveryTime]]</f>
        <v>45625.820138888892</v>
      </c>
      <c r="AA726" s="7">
        <f>data[[#This Row],[OrderDateTime]] + 1</f>
        <v>45625.061805555553</v>
      </c>
      <c r="AB726" s="7" t="str">
        <f>IF(data[[#This Row],[DeliveryDateTime]] &lt;= data[[#This Row],[SLADue]], "On Time", "Late")</f>
        <v>Late</v>
      </c>
    </row>
    <row r="727" spans="1:28" x14ac:dyDescent="0.2">
      <c r="A727" t="s">
        <v>1211</v>
      </c>
      <c r="B727" t="s">
        <v>19</v>
      </c>
      <c r="C727" t="s">
        <v>41</v>
      </c>
      <c r="D727" t="s">
        <v>42</v>
      </c>
      <c r="E727" s="5">
        <v>34.89</v>
      </c>
      <c r="F727" t="s">
        <v>182</v>
      </c>
      <c r="G727">
        <v>2</v>
      </c>
      <c r="H727" s="1">
        <v>45611</v>
      </c>
      <c r="I727" s="1" t="str">
        <f>TEXT(data[[#This Row],[OrderDate]],"mmm")</f>
        <v>Nov</v>
      </c>
      <c r="J727" s="6">
        <v>0.84097222222222223</v>
      </c>
      <c r="K727" s="6" t="str">
        <f>TEXT(data[[#This Row],[OrderTime]],"h")</f>
        <v>20</v>
      </c>
      <c r="L727" s="1">
        <v>45612</v>
      </c>
      <c r="M727" s="6">
        <v>0.72361111111111109</v>
      </c>
      <c r="N727" t="s">
        <v>75</v>
      </c>
      <c r="O727" t="s">
        <v>545</v>
      </c>
      <c r="P727" t="s">
        <v>77</v>
      </c>
      <c r="Q727" t="s">
        <v>53</v>
      </c>
      <c r="R727" t="s">
        <v>46</v>
      </c>
      <c r="S727" t="s">
        <v>28</v>
      </c>
      <c r="T727" t="s">
        <v>29</v>
      </c>
      <c r="U727" t="s">
        <v>30</v>
      </c>
      <c r="V727" s="5">
        <f>data[[#This Row],[PriceUSD]]*data[[#This Row],[Quantity]]</f>
        <v>69.78</v>
      </c>
      <c r="W727" s="7">
        <f>data[[#This Row],[OrderDate]] + TIME(VALUE(LEFT(data[[#This Row],[OrderTime]],2)), VALUE(RIGHT(data[[#This Row],[OrderTime]],2)), 0)</f>
        <v>45611.015277777777</v>
      </c>
      <c r="X727" s="7">
        <f>_xlfn.MINIFS(data[OrderDateTime], data[CustomerName], data[[#This Row],[CustomerName]])</f>
        <v>45509.015277777777</v>
      </c>
      <c r="Y727" t="str">
        <f>IF(data[[#This Row],[OrderDateTime]]=data[[#This Row],[FirstOrderDateTime]], "New", "Returning")</f>
        <v>Returning</v>
      </c>
      <c r="Z727" s="7">
        <f>data[[#This Row],[DeliveryDate]] + data[[#This Row],[DeliveryTime]]</f>
        <v>45612.723611111112</v>
      </c>
      <c r="AA727" s="7">
        <f>data[[#This Row],[OrderDateTime]] + 1</f>
        <v>45612.015277777777</v>
      </c>
      <c r="AB727" s="7" t="str">
        <f>IF(data[[#This Row],[DeliveryDateTime]] &lt;= data[[#This Row],[SLADue]], "On Time", "Late")</f>
        <v>Late</v>
      </c>
    </row>
    <row r="728" spans="1:28" x14ac:dyDescent="0.2">
      <c r="A728" t="s">
        <v>1212</v>
      </c>
      <c r="B728" t="s">
        <v>19</v>
      </c>
      <c r="C728" t="s">
        <v>92</v>
      </c>
      <c r="D728" t="s">
        <v>93</v>
      </c>
      <c r="E728" s="5">
        <v>94.12</v>
      </c>
      <c r="F728" t="s">
        <v>81</v>
      </c>
      <c r="G728">
        <v>1</v>
      </c>
      <c r="H728" s="1">
        <v>45726</v>
      </c>
      <c r="I728" s="1" t="str">
        <f>TEXT(data[[#This Row],[OrderDate]],"mmm")</f>
        <v>Mar</v>
      </c>
      <c r="J728" s="6">
        <v>0.40555555555555556</v>
      </c>
      <c r="K728" s="6" t="str">
        <f>TEXT(data[[#This Row],[OrderTime]],"h")</f>
        <v>9</v>
      </c>
      <c r="L728" s="1">
        <v>45727</v>
      </c>
      <c r="M728" s="6">
        <v>0.57222222222222219</v>
      </c>
      <c r="N728" t="s">
        <v>75</v>
      </c>
      <c r="O728" t="s">
        <v>1184</v>
      </c>
      <c r="P728" t="s">
        <v>77</v>
      </c>
      <c r="Q728" t="s">
        <v>26</v>
      </c>
      <c r="R728" t="s">
        <v>66</v>
      </c>
      <c r="S728" t="s">
        <v>28</v>
      </c>
      <c r="T728" t="s">
        <v>38</v>
      </c>
      <c r="U728" t="s">
        <v>30</v>
      </c>
      <c r="V728" s="5">
        <f>data[[#This Row],[PriceUSD]]*data[[#This Row],[Quantity]]</f>
        <v>94.12</v>
      </c>
      <c r="W728" s="7">
        <f>data[[#This Row],[OrderDate]] + TIME(VALUE(LEFT(data[[#This Row],[OrderTime]],2)), VALUE(RIGHT(data[[#This Row],[OrderTime]],2)), 0)</f>
        <v>45726.038888888892</v>
      </c>
      <c r="X728" s="7">
        <f>_xlfn.MINIFS(data[OrderDateTime], data[CustomerName], data[[#This Row],[CustomerName]])</f>
        <v>45514.030555555553</v>
      </c>
      <c r="Y728" t="str">
        <f>IF(data[[#This Row],[OrderDateTime]]=data[[#This Row],[FirstOrderDateTime]], "New", "Returning")</f>
        <v>Returning</v>
      </c>
      <c r="Z728" s="7">
        <f>data[[#This Row],[DeliveryDate]] + data[[#This Row],[DeliveryTime]]</f>
        <v>45727.572222222225</v>
      </c>
      <c r="AA728" s="7">
        <f>data[[#This Row],[OrderDateTime]] + 1</f>
        <v>45727.038888888892</v>
      </c>
      <c r="AB728" s="7" t="str">
        <f>IF(data[[#This Row],[DeliveryDateTime]] &lt;= data[[#This Row],[SLADue]], "On Time", "Late")</f>
        <v>Late</v>
      </c>
    </row>
    <row r="729" spans="1:28" x14ac:dyDescent="0.2">
      <c r="A729" t="s">
        <v>1213</v>
      </c>
      <c r="B729" t="s">
        <v>19</v>
      </c>
      <c r="C729" t="s">
        <v>92</v>
      </c>
      <c r="D729" t="s">
        <v>93</v>
      </c>
      <c r="E729" s="5">
        <v>85.19</v>
      </c>
      <c r="F729" t="s">
        <v>81</v>
      </c>
      <c r="G729">
        <v>1</v>
      </c>
      <c r="H729" s="1">
        <v>45606</v>
      </c>
      <c r="I729" s="1" t="str">
        <f>TEXT(data[[#This Row],[OrderDate]],"mmm")</f>
        <v>Nov</v>
      </c>
      <c r="J729" s="6">
        <v>0.46319444444444446</v>
      </c>
      <c r="K729" s="6" t="str">
        <f>TEXT(data[[#This Row],[OrderTime]],"h")</f>
        <v>11</v>
      </c>
      <c r="L729" s="1">
        <v>45606</v>
      </c>
      <c r="M729" s="6">
        <v>0.75486111111111109</v>
      </c>
      <c r="N729" t="s">
        <v>64</v>
      </c>
      <c r="O729" t="s">
        <v>384</v>
      </c>
      <c r="P729" t="s">
        <v>25</v>
      </c>
      <c r="Q729" t="s">
        <v>53</v>
      </c>
      <c r="R729" t="s">
        <v>66</v>
      </c>
      <c r="S729" t="s">
        <v>47</v>
      </c>
      <c r="T729" t="s">
        <v>106</v>
      </c>
      <c r="U729" t="s">
        <v>67</v>
      </c>
      <c r="V729" s="5">
        <f>data[[#This Row],[PriceUSD]]*data[[#This Row],[Quantity]]</f>
        <v>85.19</v>
      </c>
      <c r="W729" s="7">
        <f>data[[#This Row],[OrderDate]] + TIME(VALUE(LEFT(data[[#This Row],[OrderTime]],2)), VALUE(RIGHT(data[[#This Row],[OrderTime]],2)), 0)</f>
        <v>45606.030555555553</v>
      </c>
      <c r="X729" s="7">
        <f>_xlfn.MINIFS(data[OrderDateTime], data[CustomerName], data[[#This Row],[CustomerName]])</f>
        <v>45533.038888888892</v>
      </c>
      <c r="Y729" t="str">
        <f>IF(data[[#This Row],[OrderDateTime]]=data[[#This Row],[FirstOrderDateTime]], "New", "Returning")</f>
        <v>Returning</v>
      </c>
      <c r="Z729" s="7">
        <f>data[[#This Row],[DeliveryDate]] + data[[#This Row],[DeliveryTime]]</f>
        <v>45606.754861111112</v>
      </c>
      <c r="AA729" s="7">
        <f>data[[#This Row],[OrderDateTime]] + 1</f>
        <v>45607.030555555553</v>
      </c>
      <c r="AB729" s="7" t="str">
        <f>IF(data[[#This Row],[DeliveryDateTime]] &lt;= data[[#This Row],[SLADue]], "On Time", "Late")</f>
        <v>On Time</v>
      </c>
    </row>
    <row r="730" spans="1:28" x14ac:dyDescent="0.2">
      <c r="A730" t="s">
        <v>1214</v>
      </c>
      <c r="B730" t="s">
        <v>19</v>
      </c>
      <c r="C730" t="s">
        <v>290</v>
      </c>
      <c r="D730" t="s">
        <v>291</v>
      </c>
      <c r="E730" s="5">
        <v>65.150000000000006</v>
      </c>
      <c r="F730" t="s">
        <v>22</v>
      </c>
      <c r="G730">
        <v>2</v>
      </c>
      <c r="H730" s="1">
        <v>45508</v>
      </c>
      <c r="I730" s="1" t="str">
        <f>TEXT(data[[#This Row],[OrderDate]],"mmm")</f>
        <v>Aug</v>
      </c>
      <c r="J730" s="6">
        <v>0.47916666666666669</v>
      </c>
      <c r="K730" s="6" t="str">
        <f>TEXT(data[[#This Row],[OrderTime]],"h")</f>
        <v>11</v>
      </c>
      <c r="L730" s="1">
        <v>45508</v>
      </c>
      <c r="M730" s="6">
        <v>0.64583333333333337</v>
      </c>
      <c r="N730" t="s">
        <v>57</v>
      </c>
      <c r="O730" t="s">
        <v>369</v>
      </c>
      <c r="P730" t="s">
        <v>25</v>
      </c>
      <c r="Q730" t="s">
        <v>53</v>
      </c>
      <c r="R730" t="s">
        <v>294</v>
      </c>
      <c r="S730" t="s">
        <v>47</v>
      </c>
      <c r="T730" t="s">
        <v>29</v>
      </c>
      <c r="U730" t="s">
        <v>30</v>
      </c>
      <c r="V730" s="5">
        <f>data[[#This Row],[PriceUSD]]*data[[#This Row],[Quantity]]</f>
        <v>130.30000000000001</v>
      </c>
      <c r="W730" s="7">
        <f>data[[#This Row],[OrderDate]] + TIME(VALUE(LEFT(data[[#This Row],[OrderTime]],2)), VALUE(RIGHT(data[[#This Row],[OrderTime]],2)), 0)</f>
        <v>45508.046527777777</v>
      </c>
      <c r="X730" s="7">
        <f>_xlfn.MINIFS(data[OrderDateTime], data[CustomerName], data[[#This Row],[CustomerName]])</f>
        <v>45508.046527777777</v>
      </c>
      <c r="Y730" t="str">
        <f>IF(data[[#This Row],[OrderDateTime]]=data[[#This Row],[FirstOrderDateTime]], "New", "Returning")</f>
        <v>New</v>
      </c>
      <c r="Z730" s="7">
        <f>data[[#This Row],[DeliveryDate]] + data[[#This Row],[DeliveryTime]]</f>
        <v>45508.645833333336</v>
      </c>
      <c r="AA730" s="7">
        <f>data[[#This Row],[OrderDateTime]] + 1</f>
        <v>45509.046527777777</v>
      </c>
      <c r="AB730" s="7" t="str">
        <f>IF(data[[#This Row],[DeliveryDateTime]] &lt;= data[[#This Row],[SLADue]], "On Time", "Late")</f>
        <v>On Time</v>
      </c>
    </row>
    <row r="731" spans="1:28" x14ac:dyDescent="0.2">
      <c r="A731" t="s">
        <v>1215</v>
      </c>
      <c r="B731" t="s">
        <v>19</v>
      </c>
      <c r="C731" t="s">
        <v>285</v>
      </c>
      <c r="D731" t="s">
        <v>286</v>
      </c>
      <c r="E731" s="5">
        <v>21.5</v>
      </c>
      <c r="F731" t="s">
        <v>22</v>
      </c>
      <c r="G731">
        <v>2</v>
      </c>
      <c r="H731" s="1">
        <v>45829</v>
      </c>
      <c r="I731" s="1" t="str">
        <f>TEXT(data[[#This Row],[OrderDate]],"mmm")</f>
        <v>Jun</v>
      </c>
      <c r="J731" s="6">
        <v>0.44861111111111113</v>
      </c>
      <c r="K731" s="6" t="str">
        <f>TEXT(data[[#This Row],[OrderTime]],"h")</f>
        <v>10</v>
      </c>
      <c r="L731" s="1">
        <v>45830</v>
      </c>
      <c r="M731" s="6">
        <v>0.49027777777777776</v>
      </c>
      <c r="N731" t="s">
        <v>213</v>
      </c>
      <c r="O731" t="s">
        <v>667</v>
      </c>
      <c r="P731" t="s">
        <v>36</v>
      </c>
      <c r="Q731" t="s">
        <v>26</v>
      </c>
      <c r="R731" t="s">
        <v>114</v>
      </c>
      <c r="S731" t="s">
        <v>28</v>
      </c>
      <c r="T731" t="s">
        <v>136</v>
      </c>
      <c r="U731" t="s">
        <v>67</v>
      </c>
      <c r="V731" s="5">
        <f>data[[#This Row],[PriceUSD]]*data[[#This Row],[Quantity]]</f>
        <v>43</v>
      </c>
      <c r="W731" s="7">
        <f>data[[#This Row],[OrderDate]] + TIME(VALUE(LEFT(data[[#This Row],[OrderTime]],2)), VALUE(RIGHT(data[[#This Row],[OrderTime]],2)), 0)</f>
        <v>45829.007638888892</v>
      </c>
      <c r="X731" s="7">
        <f>_xlfn.MINIFS(data[OrderDateTime], data[CustomerName], data[[#This Row],[CustomerName]])</f>
        <v>45589.015277777777</v>
      </c>
      <c r="Y731" t="str">
        <f>IF(data[[#This Row],[OrderDateTime]]=data[[#This Row],[FirstOrderDateTime]], "New", "Returning")</f>
        <v>Returning</v>
      </c>
      <c r="Z731" s="7">
        <f>data[[#This Row],[DeliveryDate]] + data[[#This Row],[DeliveryTime]]</f>
        <v>45830.490277777775</v>
      </c>
      <c r="AA731" s="7">
        <f>data[[#This Row],[OrderDateTime]] + 1</f>
        <v>45830.007638888892</v>
      </c>
      <c r="AB731" s="7" t="str">
        <f>IF(data[[#This Row],[DeliveryDateTime]] &lt;= data[[#This Row],[SLADue]], "On Time", "Late")</f>
        <v>Late</v>
      </c>
    </row>
    <row r="732" spans="1:28" x14ac:dyDescent="0.2">
      <c r="A732" t="s">
        <v>1216</v>
      </c>
      <c r="B732" t="s">
        <v>19</v>
      </c>
      <c r="C732" t="s">
        <v>101</v>
      </c>
      <c r="D732" t="s">
        <v>102</v>
      </c>
      <c r="E732" s="5">
        <v>26.84</v>
      </c>
      <c r="F732" t="s">
        <v>81</v>
      </c>
      <c r="G732">
        <v>1</v>
      </c>
      <c r="H732" s="1">
        <v>45661</v>
      </c>
      <c r="I732" s="1" t="str">
        <f>TEXT(data[[#This Row],[OrderDate]],"mmm")</f>
        <v>Jan</v>
      </c>
      <c r="J732" s="6">
        <v>0.67361111111111116</v>
      </c>
      <c r="K732" s="6" t="str">
        <f>TEXT(data[[#This Row],[OrderTime]],"h")</f>
        <v>16</v>
      </c>
      <c r="L732" s="1">
        <v>45662</v>
      </c>
      <c r="M732" s="6">
        <v>0.71527777777777779</v>
      </c>
      <c r="N732" t="s">
        <v>502</v>
      </c>
      <c r="O732" t="s">
        <v>104</v>
      </c>
      <c r="P732" t="s">
        <v>202</v>
      </c>
      <c r="Q732" t="s">
        <v>26</v>
      </c>
      <c r="R732" t="s">
        <v>83</v>
      </c>
      <c r="S732" t="s">
        <v>28</v>
      </c>
      <c r="T732" t="s">
        <v>136</v>
      </c>
      <c r="U732" t="s">
        <v>39</v>
      </c>
      <c r="V732" s="5">
        <f>data[[#This Row],[PriceUSD]]*data[[#This Row],[Quantity]]</f>
        <v>26.84</v>
      </c>
      <c r="W732" s="7">
        <f>data[[#This Row],[OrderDate]] + TIME(VALUE(LEFT(data[[#This Row],[OrderTime]],2)), VALUE(RIGHT(data[[#This Row],[OrderTime]],2)), 0)</f>
        <v>45661.007638888892</v>
      </c>
      <c r="X732" s="7">
        <f>_xlfn.MINIFS(data[OrderDateTime], data[CustomerName], data[[#This Row],[CustomerName]])</f>
        <v>45519.015277777777</v>
      </c>
      <c r="Y732" t="str">
        <f>IF(data[[#This Row],[OrderDateTime]]=data[[#This Row],[FirstOrderDateTime]], "New", "Returning")</f>
        <v>Returning</v>
      </c>
      <c r="Z732" s="7">
        <f>data[[#This Row],[DeliveryDate]] + data[[#This Row],[DeliveryTime]]</f>
        <v>45662.715277777781</v>
      </c>
      <c r="AA732" s="7">
        <f>data[[#This Row],[OrderDateTime]] + 1</f>
        <v>45662.007638888892</v>
      </c>
      <c r="AB732" s="7" t="str">
        <f>IF(data[[#This Row],[DeliveryDateTime]] &lt;= data[[#This Row],[SLADue]], "On Time", "Late")</f>
        <v>Late</v>
      </c>
    </row>
    <row r="733" spans="1:28" x14ac:dyDescent="0.2">
      <c r="A733" t="s">
        <v>1217</v>
      </c>
      <c r="B733" t="s">
        <v>19</v>
      </c>
      <c r="C733" t="s">
        <v>85</v>
      </c>
      <c r="D733" t="s">
        <v>86</v>
      </c>
      <c r="E733" s="5">
        <v>55.42</v>
      </c>
      <c r="F733" t="s">
        <v>71</v>
      </c>
      <c r="G733">
        <v>2</v>
      </c>
      <c r="H733" s="1">
        <v>45683</v>
      </c>
      <c r="I733" s="1" t="str">
        <f>TEXT(data[[#This Row],[OrderDate]],"mmm")</f>
        <v>Jan</v>
      </c>
      <c r="J733" s="6">
        <v>0.52013888888888893</v>
      </c>
      <c r="K733" s="6" t="str">
        <f>TEXT(data[[#This Row],[OrderTime]],"h")</f>
        <v>12</v>
      </c>
      <c r="L733" s="1">
        <v>45683</v>
      </c>
      <c r="M733" s="6">
        <v>0.68680555555555556</v>
      </c>
      <c r="N733" t="s">
        <v>64</v>
      </c>
      <c r="O733" t="s">
        <v>500</v>
      </c>
      <c r="P733" t="s">
        <v>25</v>
      </c>
      <c r="Q733" t="s">
        <v>53</v>
      </c>
      <c r="R733" t="s">
        <v>90</v>
      </c>
      <c r="S733" t="s">
        <v>47</v>
      </c>
      <c r="T733" t="s">
        <v>59</v>
      </c>
      <c r="U733" t="s">
        <v>30</v>
      </c>
      <c r="V733" s="5">
        <f>data[[#This Row],[PriceUSD]]*data[[#This Row],[Quantity]]</f>
        <v>110.84</v>
      </c>
      <c r="W733" s="7">
        <f>data[[#This Row],[OrderDate]] + TIME(VALUE(LEFT(data[[#This Row],[OrderTime]],2)), VALUE(RIGHT(data[[#This Row],[OrderTime]],2)), 0)</f>
        <v>45683.061805555553</v>
      </c>
      <c r="X733" s="7">
        <f>_xlfn.MINIFS(data[OrderDateTime], data[CustomerName], data[[#This Row],[CustomerName]])</f>
        <v>45534.046527777777</v>
      </c>
      <c r="Y733" t="str">
        <f>IF(data[[#This Row],[OrderDateTime]]=data[[#This Row],[FirstOrderDateTime]], "New", "Returning")</f>
        <v>Returning</v>
      </c>
      <c r="Z733" s="7">
        <f>data[[#This Row],[DeliveryDate]] + data[[#This Row],[DeliveryTime]]</f>
        <v>45683.686805555553</v>
      </c>
      <c r="AA733" s="7">
        <f>data[[#This Row],[OrderDateTime]] + 1</f>
        <v>45684.061805555553</v>
      </c>
      <c r="AB733" s="7" t="str">
        <f>IF(data[[#This Row],[DeliveryDateTime]] &lt;= data[[#This Row],[SLADue]], "On Time", "Late")</f>
        <v>On Time</v>
      </c>
    </row>
    <row r="734" spans="1:28" x14ac:dyDescent="0.2">
      <c r="A734" t="s">
        <v>1218</v>
      </c>
      <c r="B734" t="s">
        <v>19</v>
      </c>
      <c r="C734" t="s">
        <v>92</v>
      </c>
      <c r="D734" t="s">
        <v>93</v>
      </c>
      <c r="E734" s="5">
        <v>81.86</v>
      </c>
      <c r="F734" t="s">
        <v>81</v>
      </c>
      <c r="G734">
        <v>1</v>
      </c>
      <c r="H734" s="1">
        <v>45690</v>
      </c>
      <c r="I734" s="1" t="str">
        <f>TEXT(data[[#This Row],[OrderDate]],"mmm")</f>
        <v>Feb</v>
      </c>
      <c r="J734" s="6">
        <v>0.46250000000000002</v>
      </c>
      <c r="K734" s="6" t="str">
        <f>TEXT(data[[#This Row],[OrderTime]],"h")</f>
        <v>11</v>
      </c>
      <c r="L734" s="1">
        <v>45692</v>
      </c>
      <c r="M734" s="6">
        <v>0.67083333333333328</v>
      </c>
      <c r="N734" t="s">
        <v>148</v>
      </c>
      <c r="O734" t="s">
        <v>362</v>
      </c>
      <c r="P734" t="s">
        <v>25</v>
      </c>
      <c r="Q734" t="s">
        <v>26</v>
      </c>
      <c r="R734" t="s">
        <v>66</v>
      </c>
      <c r="S734" t="s">
        <v>105</v>
      </c>
      <c r="T734" t="s">
        <v>115</v>
      </c>
      <c r="U734" t="s">
        <v>30</v>
      </c>
      <c r="V734" s="5">
        <f>data[[#This Row],[PriceUSD]]*data[[#This Row],[Quantity]]</f>
        <v>81.86</v>
      </c>
      <c r="W734" s="7">
        <f>data[[#This Row],[OrderDate]] + TIME(VALUE(LEFT(data[[#This Row],[OrderTime]],2)), VALUE(RIGHT(data[[#This Row],[OrderTime]],2)), 0)</f>
        <v>45690.017361111109</v>
      </c>
      <c r="X734" s="7">
        <f>_xlfn.MINIFS(data[OrderDateTime], data[CustomerName], data[[#This Row],[CustomerName]])</f>
        <v>45532.046527777777</v>
      </c>
      <c r="Y734" t="str">
        <f>IF(data[[#This Row],[OrderDateTime]]=data[[#This Row],[FirstOrderDateTime]], "New", "Returning")</f>
        <v>Returning</v>
      </c>
      <c r="Z734" s="7">
        <f>data[[#This Row],[DeliveryDate]] + data[[#This Row],[DeliveryTime]]</f>
        <v>45692.67083333333</v>
      </c>
      <c r="AA734" s="7">
        <f>data[[#This Row],[OrderDateTime]] + 1</f>
        <v>45691.017361111109</v>
      </c>
      <c r="AB734" s="7" t="str">
        <f>IF(data[[#This Row],[DeliveryDateTime]] &lt;= data[[#This Row],[SLADue]], "On Time", "Late")</f>
        <v>Late</v>
      </c>
    </row>
    <row r="735" spans="1:28" x14ac:dyDescent="0.2">
      <c r="A735" t="s">
        <v>1219</v>
      </c>
      <c r="B735" t="s">
        <v>19</v>
      </c>
      <c r="C735" t="s">
        <v>126</v>
      </c>
      <c r="D735" t="s">
        <v>127</v>
      </c>
      <c r="E735" s="5">
        <v>21.24</v>
      </c>
      <c r="F735" t="s">
        <v>56</v>
      </c>
      <c r="G735">
        <v>2</v>
      </c>
      <c r="H735" s="1">
        <v>45632</v>
      </c>
      <c r="I735" s="1" t="str">
        <f>TEXT(data[[#This Row],[OrderDate]],"mmm")</f>
        <v>Dec</v>
      </c>
      <c r="J735" s="6">
        <v>0.86944444444444446</v>
      </c>
      <c r="K735" s="6" t="str">
        <f>TEXT(data[[#This Row],[OrderTime]],"h")</f>
        <v>20</v>
      </c>
      <c r="L735" s="1">
        <v>45633</v>
      </c>
      <c r="M735" s="6">
        <v>0.50972222222222219</v>
      </c>
      <c r="N735" t="s">
        <v>238</v>
      </c>
      <c r="O735" t="s">
        <v>1220</v>
      </c>
      <c r="P735" t="s">
        <v>36</v>
      </c>
      <c r="Q735" t="s">
        <v>26</v>
      </c>
      <c r="R735" t="s">
        <v>129</v>
      </c>
      <c r="S735" t="s">
        <v>28</v>
      </c>
      <c r="T735" t="s">
        <v>29</v>
      </c>
      <c r="U735" t="s">
        <v>30</v>
      </c>
      <c r="V735" s="5">
        <f>data[[#This Row],[PriceUSD]]*data[[#This Row],[Quantity]]</f>
        <v>42.48</v>
      </c>
      <c r="W735" s="7">
        <f>data[[#This Row],[OrderDate]] + TIME(VALUE(LEFT(data[[#This Row],[OrderTime]],2)), VALUE(RIGHT(data[[#This Row],[OrderTime]],2)), 0)</f>
        <v>45632.030555555553</v>
      </c>
      <c r="X735" s="7">
        <f>_xlfn.MINIFS(data[OrderDateTime], data[CustomerName], data[[#This Row],[CustomerName]])</f>
        <v>45515.022916666669</v>
      </c>
      <c r="Y735" t="str">
        <f>IF(data[[#This Row],[OrderDateTime]]=data[[#This Row],[FirstOrderDateTime]], "New", "Returning")</f>
        <v>Returning</v>
      </c>
      <c r="Z735" s="7">
        <f>data[[#This Row],[DeliveryDate]] + data[[#This Row],[DeliveryTime]]</f>
        <v>45633.509722222225</v>
      </c>
      <c r="AA735" s="7">
        <f>data[[#This Row],[OrderDateTime]] + 1</f>
        <v>45633.030555555553</v>
      </c>
      <c r="AB735" s="7" t="str">
        <f>IF(data[[#This Row],[DeliveryDateTime]] &lt;= data[[#This Row],[SLADue]], "On Time", "Late")</f>
        <v>Late</v>
      </c>
    </row>
    <row r="736" spans="1:28" x14ac:dyDescent="0.2">
      <c r="A736" t="s">
        <v>1221</v>
      </c>
      <c r="B736" t="s">
        <v>19</v>
      </c>
      <c r="C736" t="s">
        <v>258</v>
      </c>
      <c r="D736" t="s">
        <v>259</v>
      </c>
      <c r="E736" s="5">
        <v>117.03</v>
      </c>
      <c r="F736" t="s">
        <v>51</v>
      </c>
      <c r="G736">
        <v>1</v>
      </c>
      <c r="H736" s="1">
        <v>45738</v>
      </c>
      <c r="I736" s="1" t="str">
        <f>TEXT(data[[#This Row],[OrderDate]],"mmm")</f>
        <v>Mar</v>
      </c>
      <c r="J736" s="6">
        <v>0.79027777777777775</v>
      </c>
      <c r="K736" s="6" t="str">
        <f>TEXT(data[[#This Row],[OrderTime]],"h")</f>
        <v>18</v>
      </c>
      <c r="L736" s="1">
        <v>45739</v>
      </c>
      <c r="M736" s="6">
        <v>0.87361111111111112</v>
      </c>
      <c r="N736" t="s">
        <v>148</v>
      </c>
      <c r="O736" t="s">
        <v>416</v>
      </c>
      <c r="P736" t="s">
        <v>25</v>
      </c>
      <c r="Q736" t="s">
        <v>26</v>
      </c>
      <c r="R736" t="s">
        <v>261</v>
      </c>
      <c r="S736" t="s">
        <v>28</v>
      </c>
      <c r="T736" t="s">
        <v>38</v>
      </c>
      <c r="U736" t="s">
        <v>39</v>
      </c>
      <c r="V736" s="5">
        <f>data[[#This Row],[PriceUSD]]*data[[#This Row],[Quantity]]</f>
        <v>117.03</v>
      </c>
      <c r="W736" s="7">
        <f>data[[#This Row],[OrderDate]] + TIME(VALUE(LEFT(data[[#This Row],[OrderTime]],2)), VALUE(RIGHT(data[[#This Row],[OrderTime]],2)), 0)</f>
        <v>45738.054166666669</v>
      </c>
      <c r="X736" s="7">
        <f>_xlfn.MINIFS(data[OrderDateTime], data[CustomerName], data[[#This Row],[CustomerName]])</f>
        <v>45519.007638888892</v>
      </c>
      <c r="Y736" t="str">
        <f>IF(data[[#This Row],[OrderDateTime]]=data[[#This Row],[FirstOrderDateTime]], "New", "Returning")</f>
        <v>Returning</v>
      </c>
      <c r="Z736" s="7">
        <f>data[[#This Row],[DeliveryDate]] + data[[#This Row],[DeliveryTime]]</f>
        <v>45739.873611111114</v>
      </c>
      <c r="AA736" s="7">
        <f>data[[#This Row],[OrderDateTime]] + 1</f>
        <v>45739.054166666669</v>
      </c>
      <c r="AB736" s="7" t="str">
        <f>IF(data[[#This Row],[DeliveryDateTime]] &lt;= data[[#This Row],[SLADue]], "On Time", "Late")</f>
        <v>Late</v>
      </c>
    </row>
    <row r="737" spans="1:28" x14ac:dyDescent="0.2">
      <c r="A737" t="s">
        <v>1222</v>
      </c>
      <c r="B737" t="s">
        <v>19</v>
      </c>
      <c r="C737" t="s">
        <v>41</v>
      </c>
      <c r="D737" t="s">
        <v>42</v>
      </c>
      <c r="E737" s="5">
        <v>35.619999999999997</v>
      </c>
      <c r="F737" t="s">
        <v>119</v>
      </c>
      <c r="G737">
        <v>1</v>
      </c>
      <c r="H737" s="1">
        <v>45692</v>
      </c>
      <c r="I737" s="1" t="str">
        <f>TEXT(data[[#This Row],[OrderDate]],"mmm")</f>
        <v>Feb</v>
      </c>
      <c r="J737" s="6">
        <v>0.39305555555555555</v>
      </c>
      <c r="K737" s="6" t="str">
        <f>TEXT(data[[#This Row],[OrderTime]],"h")</f>
        <v>9</v>
      </c>
      <c r="L737" s="1">
        <v>45693</v>
      </c>
      <c r="M737" s="6">
        <v>0.47638888888888886</v>
      </c>
      <c r="N737" t="s">
        <v>34</v>
      </c>
      <c r="O737" t="s">
        <v>1223</v>
      </c>
      <c r="P737" t="s">
        <v>36</v>
      </c>
      <c r="Q737" t="s">
        <v>26</v>
      </c>
      <c r="R737" t="s">
        <v>46</v>
      </c>
      <c r="S737" t="s">
        <v>28</v>
      </c>
      <c r="T737" t="s">
        <v>38</v>
      </c>
      <c r="U737" t="s">
        <v>30</v>
      </c>
      <c r="V737" s="5">
        <f>data[[#This Row],[PriceUSD]]*data[[#This Row],[Quantity]]</f>
        <v>35.619999999999997</v>
      </c>
      <c r="W737" s="7">
        <f>data[[#This Row],[OrderDate]] + TIME(VALUE(LEFT(data[[#This Row],[OrderTime]],2)), VALUE(RIGHT(data[[#This Row],[OrderTime]],2)), 0)</f>
        <v>45692.038888888892</v>
      </c>
      <c r="X737" s="7">
        <f>_xlfn.MINIFS(data[OrderDateTime], data[CustomerName], data[[#This Row],[CustomerName]])</f>
        <v>45563.030555555553</v>
      </c>
      <c r="Y737" t="str">
        <f>IF(data[[#This Row],[OrderDateTime]]=data[[#This Row],[FirstOrderDateTime]], "New", "Returning")</f>
        <v>Returning</v>
      </c>
      <c r="Z737" s="7">
        <f>data[[#This Row],[DeliveryDate]] + data[[#This Row],[DeliveryTime]]</f>
        <v>45693.476388888892</v>
      </c>
      <c r="AA737" s="7">
        <f>data[[#This Row],[OrderDateTime]] + 1</f>
        <v>45693.038888888892</v>
      </c>
      <c r="AB737" s="7" t="str">
        <f>IF(data[[#This Row],[DeliveryDateTime]] &lt;= data[[#This Row],[SLADue]], "On Time", "Late")</f>
        <v>Late</v>
      </c>
    </row>
    <row r="738" spans="1:28" x14ac:dyDescent="0.2">
      <c r="A738" t="s">
        <v>1224</v>
      </c>
      <c r="B738" t="s">
        <v>19</v>
      </c>
      <c r="C738" t="s">
        <v>41</v>
      </c>
      <c r="D738" t="s">
        <v>42</v>
      </c>
      <c r="E738" s="5">
        <v>33.659999999999997</v>
      </c>
      <c r="F738" t="s">
        <v>56</v>
      </c>
      <c r="G738">
        <v>1</v>
      </c>
      <c r="H738" s="1">
        <v>45771</v>
      </c>
      <c r="I738" s="1" t="str">
        <f>TEXT(data[[#This Row],[OrderDate]],"mmm")</f>
        <v>Apr</v>
      </c>
      <c r="J738" s="6">
        <v>0.56319444444444444</v>
      </c>
      <c r="K738" s="6" t="str">
        <f>TEXT(data[[#This Row],[OrderTime]],"h")</f>
        <v>13</v>
      </c>
      <c r="L738" s="1">
        <v>45771</v>
      </c>
      <c r="M738" s="6">
        <v>0.68819444444444444</v>
      </c>
      <c r="N738" t="s">
        <v>120</v>
      </c>
      <c r="O738" t="s">
        <v>72</v>
      </c>
      <c r="P738" t="s">
        <v>25</v>
      </c>
      <c r="Q738" t="s">
        <v>26</v>
      </c>
      <c r="R738" t="s">
        <v>46</v>
      </c>
      <c r="S738" t="s">
        <v>47</v>
      </c>
      <c r="T738" t="s">
        <v>29</v>
      </c>
      <c r="U738" t="s">
        <v>30</v>
      </c>
      <c r="V738" s="5">
        <f>data[[#This Row],[PriceUSD]]*data[[#This Row],[Quantity]]</f>
        <v>33.659999999999997</v>
      </c>
      <c r="W738" s="7">
        <f>data[[#This Row],[OrderDate]] + TIME(VALUE(LEFT(data[[#This Row],[OrderTime]],2)), VALUE(RIGHT(data[[#This Row],[OrderTime]],2)), 0)</f>
        <v>45771.030555555553</v>
      </c>
      <c r="X738" s="7">
        <f>_xlfn.MINIFS(data[OrderDateTime], data[CustomerName], data[[#This Row],[CustomerName]])</f>
        <v>45521.046527777777</v>
      </c>
      <c r="Y738" t="str">
        <f>IF(data[[#This Row],[OrderDateTime]]=data[[#This Row],[FirstOrderDateTime]], "New", "Returning")</f>
        <v>Returning</v>
      </c>
      <c r="Z738" s="7">
        <f>data[[#This Row],[DeliveryDate]] + data[[#This Row],[DeliveryTime]]</f>
        <v>45771.688194444447</v>
      </c>
      <c r="AA738" s="7">
        <f>data[[#This Row],[OrderDateTime]] + 1</f>
        <v>45772.030555555553</v>
      </c>
      <c r="AB738" s="7" t="str">
        <f>IF(data[[#This Row],[DeliveryDateTime]] &lt;= data[[#This Row],[SLADue]], "On Time", "Late")</f>
        <v>On Time</v>
      </c>
    </row>
    <row r="739" spans="1:28" x14ac:dyDescent="0.2">
      <c r="A739" t="s">
        <v>1225</v>
      </c>
      <c r="B739" t="s">
        <v>19</v>
      </c>
      <c r="C739" t="s">
        <v>20</v>
      </c>
      <c r="D739" t="s">
        <v>21</v>
      </c>
      <c r="E739" s="5">
        <v>19.809999999999999</v>
      </c>
      <c r="F739" t="s">
        <v>43</v>
      </c>
      <c r="G739">
        <v>1</v>
      </c>
      <c r="H739" s="1">
        <v>45713</v>
      </c>
      <c r="I739" s="1" t="str">
        <f>TEXT(data[[#This Row],[OrderDate]],"mmm")</f>
        <v>Feb</v>
      </c>
      <c r="J739" s="6">
        <v>0.83819444444444446</v>
      </c>
      <c r="K739" s="6" t="str">
        <f>TEXT(data[[#This Row],[OrderTime]],"h")</f>
        <v>20</v>
      </c>
      <c r="L739" s="1">
        <v>45714</v>
      </c>
      <c r="M739" s="6">
        <v>0.67500000000000004</v>
      </c>
      <c r="N739" t="s">
        <v>213</v>
      </c>
      <c r="O739" t="s">
        <v>953</v>
      </c>
      <c r="P739" t="s">
        <v>36</v>
      </c>
      <c r="Q739" t="s">
        <v>26</v>
      </c>
      <c r="R739" t="s">
        <v>27</v>
      </c>
      <c r="S739" t="s">
        <v>28</v>
      </c>
      <c r="T739" t="s">
        <v>38</v>
      </c>
      <c r="U739" t="s">
        <v>30</v>
      </c>
      <c r="V739" s="5">
        <f>data[[#This Row],[PriceUSD]]*data[[#This Row],[Quantity]]</f>
        <v>19.809999999999999</v>
      </c>
      <c r="W739" s="7">
        <f>data[[#This Row],[OrderDate]] + TIME(VALUE(LEFT(data[[#This Row],[OrderTime]],2)), VALUE(RIGHT(data[[#This Row],[OrderTime]],2)), 0)</f>
        <v>45713.030555555553</v>
      </c>
      <c r="X739" s="7">
        <f>_xlfn.MINIFS(data[OrderDateTime], data[CustomerName], data[[#This Row],[CustomerName]])</f>
        <v>45538.054166666669</v>
      </c>
      <c r="Y739" t="str">
        <f>IF(data[[#This Row],[OrderDateTime]]=data[[#This Row],[FirstOrderDateTime]], "New", "Returning")</f>
        <v>Returning</v>
      </c>
      <c r="Z739" s="7">
        <f>data[[#This Row],[DeliveryDate]] + data[[#This Row],[DeliveryTime]]</f>
        <v>45714.675000000003</v>
      </c>
      <c r="AA739" s="7">
        <f>data[[#This Row],[OrderDateTime]] + 1</f>
        <v>45714.030555555553</v>
      </c>
      <c r="AB739" s="7" t="str">
        <f>IF(data[[#This Row],[DeliveryDateTime]] &lt;= data[[#This Row],[SLADue]], "On Time", "Late")</f>
        <v>Late</v>
      </c>
    </row>
    <row r="740" spans="1:28" x14ac:dyDescent="0.2">
      <c r="A740" t="s">
        <v>1226</v>
      </c>
      <c r="B740" t="s">
        <v>19</v>
      </c>
      <c r="C740" t="s">
        <v>41</v>
      </c>
      <c r="D740" t="s">
        <v>42</v>
      </c>
      <c r="E740" s="5">
        <v>32.5</v>
      </c>
      <c r="F740" t="s">
        <v>74</v>
      </c>
      <c r="G740">
        <v>1</v>
      </c>
      <c r="H740" s="1">
        <v>45695</v>
      </c>
      <c r="I740" s="1" t="str">
        <f>TEXT(data[[#This Row],[OrderDate]],"mmm")</f>
        <v>Feb</v>
      </c>
      <c r="J740" s="6">
        <v>0.54374999999999996</v>
      </c>
      <c r="K740" s="6" t="str">
        <f>TEXT(data[[#This Row],[OrderTime]],"h")</f>
        <v>13</v>
      </c>
      <c r="L740" s="1">
        <v>45695</v>
      </c>
      <c r="M740" s="6">
        <v>0.66874999999999996</v>
      </c>
      <c r="N740" t="s">
        <v>44</v>
      </c>
      <c r="O740" t="s">
        <v>814</v>
      </c>
      <c r="P740" t="s">
        <v>25</v>
      </c>
      <c r="Q740" t="s">
        <v>26</v>
      </c>
      <c r="R740" t="s">
        <v>46</v>
      </c>
      <c r="S740" t="s">
        <v>47</v>
      </c>
      <c r="T740" t="s">
        <v>38</v>
      </c>
      <c r="U740" t="s">
        <v>39</v>
      </c>
      <c r="V740" s="5">
        <f>data[[#This Row],[PriceUSD]]*data[[#This Row],[Quantity]]</f>
        <v>32.5</v>
      </c>
      <c r="W740" s="7">
        <f>data[[#This Row],[OrderDate]] + TIME(VALUE(LEFT(data[[#This Row],[OrderTime]],2)), VALUE(RIGHT(data[[#This Row],[OrderTime]],2)), 0)</f>
        <v>45695.052083333336</v>
      </c>
      <c r="X740" s="7">
        <f>_xlfn.MINIFS(data[OrderDateTime], data[CustomerName], data[[#This Row],[CustomerName]])</f>
        <v>45508.030555555553</v>
      </c>
      <c r="Y740" t="str">
        <f>IF(data[[#This Row],[OrderDateTime]]=data[[#This Row],[FirstOrderDateTime]], "New", "Returning")</f>
        <v>Returning</v>
      </c>
      <c r="Z740" s="7">
        <f>data[[#This Row],[DeliveryDate]] + data[[#This Row],[DeliveryTime]]</f>
        <v>45695.668749999997</v>
      </c>
      <c r="AA740" s="7">
        <f>data[[#This Row],[OrderDateTime]] + 1</f>
        <v>45696.052083333336</v>
      </c>
      <c r="AB740" s="7" t="str">
        <f>IF(data[[#This Row],[DeliveryDateTime]] &lt;= data[[#This Row],[SLADue]], "On Time", "Late")</f>
        <v>On Time</v>
      </c>
    </row>
    <row r="741" spans="1:28" x14ac:dyDescent="0.2">
      <c r="A741" t="s">
        <v>1227</v>
      </c>
      <c r="B741" t="s">
        <v>19</v>
      </c>
      <c r="C741" t="s">
        <v>110</v>
      </c>
      <c r="D741" t="s">
        <v>111</v>
      </c>
      <c r="E741" s="5">
        <v>11.82</v>
      </c>
      <c r="F741" t="s">
        <v>71</v>
      </c>
      <c r="G741">
        <v>1</v>
      </c>
      <c r="H741" s="1">
        <v>45736</v>
      </c>
      <c r="I741" s="1" t="str">
        <f>TEXT(data[[#This Row],[OrderDate]],"mmm")</f>
        <v>Mar</v>
      </c>
      <c r="J741" s="6">
        <v>0.44861111111111113</v>
      </c>
      <c r="K741" s="6" t="str">
        <f>TEXT(data[[#This Row],[OrderTime]],"h")</f>
        <v>10</v>
      </c>
      <c r="L741" s="1">
        <v>45736</v>
      </c>
      <c r="M741" s="6">
        <v>0.61527777777777781</v>
      </c>
      <c r="N741" t="s">
        <v>64</v>
      </c>
      <c r="O741" t="s">
        <v>973</v>
      </c>
      <c r="P741" t="s">
        <v>25</v>
      </c>
      <c r="Q741" t="s">
        <v>53</v>
      </c>
      <c r="R741" t="s">
        <v>114</v>
      </c>
      <c r="S741" t="s">
        <v>47</v>
      </c>
      <c r="T741" t="s">
        <v>106</v>
      </c>
      <c r="U741" t="s">
        <v>30</v>
      </c>
      <c r="V741" s="5">
        <f>data[[#This Row],[PriceUSD]]*data[[#This Row],[Quantity]]</f>
        <v>11.82</v>
      </c>
      <c r="W741" s="7">
        <f>data[[#This Row],[OrderDate]] + TIME(VALUE(LEFT(data[[#This Row],[OrderTime]],2)), VALUE(RIGHT(data[[#This Row],[OrderTime]],2)), 0)</f>
        <v>45736.007638888892</v>
      </c>
      <c r="X741" s="7">
        <f>_xlfn.MINIFS(data[OrderDateTime], data[CustomerName], data[[#This Row],[CustomerName]])</f>
        <v>45527.015277777777</v>
      </c>
      <c r="Y741" t="str">
        <f>IF(data[[#This Row],[OrderDateTime]]=data[[#This Row],[FirstOrderDateTime]], "New", "Returning")</f>
        <v>Returning</v>
      </c>
      <c r="Z741" s="7">
        <f>data[[#This Row],[DeliveryDate]] + data[[#This Row],[DeliveryTime]]</f>
        <v>45736.615277777775</v>
      </c>
      <c r="AA741" s="7">
        <f>data[[#This Row],[OrderDateTime]] + 1</f>
        <v>45737.007638888892</v>
      </c>
      <c r="AB741" s="7" t="str">
        <f>IF(data[[#This Row],[DeliveryDateTime]] &lt;= data[[#This Row],[SLADue]], "On Time", "Late")</f>
        <v>On Time</v>
      </c>
    </row>
    <row r="742" spans="1:28" x14ac:dyDescent="0.2">
      <c r="A742" t="s">
        <v>1228</v>
      </c>
      <c r="B742" t="s">
        <v>19</v>
      </c>
      <c r="C742" t="s">
        <v>41</v>
      </c>
      <c r="D742" t="s">
        <v>42</v>
      </c>
      <c r="E742" s="5">
        <v>33.770000000000003</v>
      </c>
      <c r="F742" t="s">
        <v>43</v>
      </c>
      <c r="G742">
        <v>1</v>
      </c>
      <c r="H742" s="1">
        <v>45825</v>
      </c>
      <c r="I742" s="1" t="str">
        <f>TEXT(data[[#This Row],[OrderDate]],"mmm")</f>
        <v>Jun</v>
      </c>
      <c r="J742" s="6">
        <v>0.87430555555555556</v>
      </c>
      <c r="K742" s="6" t="str">
        <f>TEXT(data[[#This Row],[OrderTime]],"h")</f>
        <v>20</v>
      </c>
      <c r="L742" s="1">
        <v>45826</v>
      </c>
      <c r="M742" s="6">
        <v>0.50624999999999998</v>
      </c>
      <c r="N742" t="s">
        <v>139</v>
      </c>
      <c r="O742" t="s">
        <v>817</v>
      </c>
      <c r="P742" t="s">
        <v>36</v>
      </c>
      <c r="Q742" t="s">
        <v>26</v>
      </c>
      <c r="R742" t="s">
        <v>46</v>
      </c>
      <c r="S742" t="s">
        <v>28</v>
      </c>
      <c r="T742" t="s">
        <v>106</v>
      </c>
      <c r="U742" t="s">
        <v>30</v>
      </c>
      <c r="V742" s="5">
        <f>data[[#This Row],[PriceUSD]]*data[[#This Row],[Quantity]]</f>
        <v>33.770000000000003</v>
      </c>
      <c r="W742" s="7">
        <f>data[[#This Row],[OrderDate]] + TIME(VALUE(LEFT(data[[#This Row],[OrderTime]],2)), VALUE(RIGHT(data[[#This Row],[OrderTime]],2)), 0)</f>
        <v>45825.038888888892</v>
      </c>
      <c r="X742" s="7">
        <f>_xlfn.MINIFS(data[OrderDateTime], data[CustomerName], data[[#This Row],[CustomerName]])</f>
        <v>45559.022916666669</v>
      </c>
      <c r="Y742" t="str">
        <f>IF(data[[#This Row],[OrderDateTime]]=data[[#This Row],[FirstOrderDateTime]], "New", "Returning")</f>
        <v>Returning</v>
      </c>
      <c r="Z742" s="7">
        <f>data[[#This Row],[DeliveryDate]] + data[[#This Row],[DeliveryTime]]</f>
        <v>45826.506249999999</v>
      </c>
      <c r="AA742" s="7">
        <f>data[[#This Row],[OrderDateTime]] + 1</f>
        <v>45826.038888888892</v>
      </c>
      <c r="AB742" s="7" t="str">
        <f>IF(data[[#This Row],[DeliveryDateTime]] &lt;= data[[#This Row],[SLADue]], "On Time", "Late")</f>
        <v>Late</v>
      </c>
    </row>
    <row r="743" spans="1:28" x14ac:dyDescent="0.2">
      <c r="A743" t="s">
        <v>1229</v>
      </c>
      <c r="B743" t="s">
        <v>19</v>
      </c>
      <c r="C743" t="s">
        <v>79</v>
      </c>
      <c r="D743" t="s">
        <v>80</v>
      </c>
      <c r="E743" s="5">
        <v>33.97</v>
      </c>
      <c r="F743" t="s">
        <v>63</v>
      </c>
      <c r="G743">
        <v>3</v>
      </c>
      <c r="H743" s="1">
        <v>45752</v>
      </c>
      <c r="I743" s="1" t="str">
        <f>TEXT(data[[#This Row],[OrderDate]],"mmm")</f>
        <v>Apr</v>
      </c>
      <c r="J743" s="6">
        <v>0.76875000000000004</v>
      </c>
      <c r="K743" s="6" t="str">
        <f>TEXT(data[[#This Row],[OrderTime]],"h")</f>
        <v>18</v>
      </c>
      <c r="L743" s="1">
        <v>45753</v>
      </c>
      <c r="M743" s="6">
        <v>0.57847222222222228</v>
      </c>
      <c r="N743" t="s">
        <v>178</v>
      </c>
      <c r="O743" t="s">
        <v>1230</v>
      </c>
      <c r="P743" t="s">
        <v>180</v>
      </c>
      <c r="Q743" t="s">
        <v>53</v>
      </c>
      <c r="R743" t="s">
        <v>83</v>
      </c>
      <c r="S743" t="s">
        <v>28</v>
      </c>
      <c r="T743" t="s">
        <v>29</v>
      </c>
      <c r="U743" t="s">
        <v>30</v>
      </c>
      <c r="V743" s="5">
        <f>data[[#This Row],[PriceUSD]]*data[[#This Row],[Quantity]]</f>
        <v>101.91</v>
      </c>
      <c r="W743" s="7">
        <f>data[[#This Row],[OrderDate]] + TIME(VALUE(LEFT(data[[#This Row],[OrderTime]],2)), VALUE(RIGHT(data[[#This Row],[OrderTime]],2)), 0)</f>
        <v>45752.052083333336</v>
      </c>
      <c r="X743" s="7">
        <f>_xlfn.MINIFS(data[OrderDateTime], data[CustomerName], data[[#This Row],[CustomerName]])</f>
        <v>45635.046527777777</v>
      </c>
      <c r="Y743" t="str">
        <f>IF(data[[#This Row],[OrderDateTime]]=data[[#This Row],[FirstOrderDateTime]], "New", "Returning")</f>
        <v>Returning</v>
      </c>
      <c r="Z743" s="7">
        <f>data[[#This Row],[DeliveryDate]] + data[[#This Row],[DeliveryTime]]</f>
        <v>45753.578472222223</v>
      </c>
      <c r="AA743" s="7">
        <f>data[[#This Row],[OrderDateTime]] + 1</f>
        <v>45753.052083333336</v>
      </c>
      <c r="AB743" s="7" t="str">
        <f>IF(data[[#This Row],[DeliveryDateTime]] &lt;= data[[#This Row],[SLADue]], "On Time", "Late")</f>
        <v>Late</v>
      </c>
    </row>
    <row r="744" spans="1:28" x14ac:dyDescent="0.2">
      <c r="A744" t="s">
        <v>1231</v>
      </c>
      <c r="B744" t="s">
        <v>19</v>
      </c>
      <c r="C744" t="s">
        <v>20</v>
      </c>
      <c r="D744" t="s">
        <v>21</v>
      </c>
      <c r="E744" s="5">
        <v>18.28</v>
      </c>
      <c r="F744" t="s">
        <v>71</v>
      </c>
      <c r="G744">
        <v>1</v>
      </c>
      <c r="H744" s="1">
        <v>45813</v>
      </c>
      <c r="I744" s="1" t="str">
        <f>TEXT(data[[#This Row],[OrderDate]],"mmm")</f>
        <v>Jun</v>
      </c>
      <c r="J744" s="6">
        <v>0.45208333333333334</v>
      </c>
      <c r="K744" s="6" t="str">
        <f>TEXT(data[[#This Row],[OrderTime]],"h")</f>
        <v>10</v>
      </c>
      <c r="L744" s="1">
        <v>45814</v>
      </c>
      <c r="M744" s="6">
        <v>0.53541666666666665</v>
      </c>
      <c r="N744" t="s">
        <v>34</v>
      </c>
      <c r="O744" t="s">
        <v>515</v>
      </c>
      <c r="P744" t="s">
        <v>36</v>
      </c>
      <c r="Q744" t="s">
        <v>53</v>
      </c>
      <c r="R744" t="s">
        <v>27</v>
      </c>
      <c r="S744" t="s">
        <v>28</v>
      </c>
      <c r="T744" t="s">
        <v>38</v>
      </c>
      <c r="U744" t="s">
        <v>30</v>
      </c>
      <c r="V744" s="5">
        <f>data[[#This Row],[PriceUSD]]*data[[#This Row],[Quantity]]</f>
        <v>18.28</v>
      </c>
      <c r="W744" s="7">
        <f>data[[#This Row],[OrderDate]] + TIME(VALUE(LEFT(data[[#This Row],[OrderTime]],2)), VALUE(RIGHT(data[[#This Row],[OrderTime]],2)), 0)</f>
        <v>45813.022916666669</v>
      </c>
      <c r="X744" s="7">
        <f>_xlfn.MINIFS(data[OrderDateTime], data[CustomerName], data[[#This Row],[CustomerName]])</f>
        <v>45598.038888888892</v>
      </c>
      <c r="Y744" t="str">
        <f>IF(data[[#This Row],[OrderDateTime]]=data[[#This Row],[FirstOrderDateTime]], "New", "Returning")</f>
        <v>Returning</v>
      </c>
      <c r="Z744" s="7">
        <f>data[[#This Row],[DeliveryDate]] + data[[#This Row],[DeliveryTime]]</f>
        <v>45814.535416666666</v>
      </c>
      <c r="AA744" s="7">
        <f>data[[#This Row],[OrderDateTime]] + 1</f>
        <v>45814.022916666669</v>
      </c>
      <c r="AB744" s="7" t="str">
        <f>IF(data[[#This Row],[DeliveryDateTime]] &lt;= data[[#This Row],[SLADue]], "On Time", "Late")</f>
        <v>Late</v>
      </c>
    </row>
    <row r="745" spans="1:28" x14ac:dyDescent="0.2">
      <c r="A745" t="s">
        <v>1232</v>
      </c>
      <c r="B745" t="s">
        <v>19</v>
      </c>
      <c r="C745" t="s">
        <v>49</v>
      </c>
      <c r="D745" t="s">
        <v>50</v>
      </c>
      <c r="E745" s="5">
        <v>32.479999999999997</v>
      </c>
      <c r="F745" t="s">
        <v>51</v>
      </c>
      <c r="G745">
        <v>1</v>
      </c>
      <c r="H745" s="1">
        <v>45512</v>
      </c>
      <c r="I745" s="1" t="str">
        <f>TEXT(data[[#This Row],[OrderDate]],"mmm")</f>
        <v>Aug</v>
      </c>
      <c r="J745" s="6">
        <v>0.77916666666666667</v>
      </c>
      <c r="K745" s="6" t="str">
        <f>TEXT(data[[#This Row],[OrderTime]],"h")</f>
        <v>18</v>
      </c>
      <c r="L745" s="1">
        <v>45513</v>
      </c>
      <c r="M745" s="6">
        <v>0.8208333333333333</v>
      </c>
      <c r="N745" t="s">
        <v>34</v>
      </c>
      <c r="O745" t="s">
        <v>728</v>
      </c>
      <c r="P745" t="s">
        <v>36</v>
      </c>
      <c r="Q745" t="s">
        <v>26</v>
      </c>
      <c r="R745" t="s">
        <v>54</v>
      </c>
      <c r="S745" t="s">
        <v>28</v>
      </c>
      <c r="T745" t="s">
        <v>106</v>
      </c>
      <c r="U745" t="s">
        <v>39</v>
      </c>
      <c r="V745" s="5">
        <f>data[[#This Row],[PriceUSD]]*data[[#This Row],[Quantity]]</f>
        <v>32.479999999999997</v>
      </c>
      <c r="W745" s="7">
        <f>data[[#This Row],[OrderDate]] + TIME(VALUE(LEFT(data[[#This Row],[OrderTime]],2)), VALUE(RIGHT(data[[#This Row],[OrderTime]],2)), 0)</f>
        <v>45512.046527777777</v>
      </c>
      <c r="X745" s="7">
        <f>_xlfn.MINIFS(data[OrderDateTime], data[CustomerName], data[[#This Row],[CustomerName]])</f>
        <v>45512.046527777777</v>
      </c>
      <c r="Y745" t="str">
        <f>IF(data[[#This Row],[OrderDateTime]]=data[[#This Row],[FirstOrderDateTime]], "New", "Returning")</f>
        <v>New</v>
      </c>
      <c r="Z745" s="7">
        <f>data[[#This Row],[DeliveryDate]] + data[[#This Row],[DeliveryTime]]</f>
        <v>45513.820833333331</v>
      </c>
      <c r="AA745" s="7">
        <f>data[[#This Row],[OrderDateTime]] + 1</f>
        <v>45513.046527777777</v>
      </c>
      <c r="AB745" s="7" t="str">
        <f>IF(data[[#This Row],[DeliveryDateTime]] &lt;= data[[#This Row],[SLADue]], "On Time", "Late")</f>
        <v>Late</v>
      </c>
    </row>
    <row r="746" spans="1:28" x14ac:dyDescent="0.2">
      <c r="A746" t="s">
        <v>1233</v>
      </c>
      <c r="B746" t="s">
        <v>19</v>
      </c>
      <c r="C746" t="s">
        <v>61</v>
      </c>
      <c r="D746" t="s">
        <v>62</v>
      </c>
      <c r="E746" s="5">
        <v>160.86000000000001</v>
      </c>
      <c r="F746" t="s">
        <v>63</v>
      </c>
      <c r="G746">
        <v>3</v>
      </c>
      <c r="H746" s="1">
        <v>45733</v>
      </c>
      <c r="I746" s="1" t="str">
        <f>TEXT(data[[#This Row],[OrderDate]],"mmm")</f>
        <v>Mar</v>
      </c>
      <c r="J746" s="6">
        <v>0.56805555555555554</v>
      </c>
      <c r="K746" s="6" t="str">
        <f>TEXT(data[[#This Row],[OrderTime]],"h")</f>
        <v>13</v>
      </c>
      <c r="L746" s="1">
        <v>45733</v>
      </c>
      <c r="M746" s="6">
        <v>0.77638888888888891</v>
      </c>
      <c r="N746" t="s">
        <v>238</v>
      </c>
      <c r="O746" t="s">
        <v>322</v>
      </c>
      <c r="P746" t="s">
        <v>36</v>
      </c>
      <c r="Q746" t="s">
        <v>53</v>
      </c>
      <c r="R746" t="s">
        <v>66</v>
      </c>
      <c r="S746" t="s">
        <v>47</v>
      </c>
      <c r="T746" t="s">
        <v>29</v>
      </c>
      <c r="U746" t="s">
        <v>30</v>
      </c>
      <c r="V746" s="5">
        <f>data[[#This Row],[PriceUSD]]*data[[#This Row],[Quantity]]</f>
        <v>482.58000000000004</v>
      </c>
      <c r="W746" s="7">
        <f>data[[#This Row],[OrderDate]] + TIME(VALUE(LEFT(data[[#This Row],[OrderTime]],2)), VALUE(RIGHT(data[[#This Row],[OrderTime]],2)), 0)</f>
        <v>45733.038888888892</v>
      </c>
      <c r="X746" s="7">
        <f>_xlfn.MINIFS(data[OrderDateTime], data[CustomerName], data[[#This Row],[CustomerName]])</f>
        <v>45508.015277777777</v>
      </c>
      <c r="Y746" t="str">
        <f>IF(data[[#This Row],[OrderDateTime]]=data[[#This Row],[FirstOrderDateTime]], "New", "Returning")</f>
        <v>Returning</v>
      </c>
      <c r="Z746" s="7">
        <f>data[[#This Row],[DeliveryDate]] + data[[#This Row],[DeliveryTime]]</f>
        <v>45733.776388888888</v>
      </c>
      <c r="AA746" s="7">
        <f>data[[#This Row],[OrderDateTime]] + 1</f>
        <v>45734.038888888892</v>
      </c>
      <c r="AB746" s="7" t="str">
        <f>IF(data[[#This Row],[DeliveryDateTime]] &lt;= data[[#This Row],[SLADue]], "On Time", "Late")</f>
        <v>On Time</v>
      </c>
    </row>
    <row r="747" spans="1:28" x14ac:dyDescent="0.2">
      <c r="A747" t="s">
        <v>1234</v>
      </c>
      <c r="B747" t="s">
        <v>19</v>
      </c>
      <c r="C747" t="s">
        <v>92</v>
      </c>
      <c r="D747" t="s">
        <v>93</v>
      </c>
      <c r="E747" s="5">
        <v>91.05</v>
      </c>
      <c r="F747" t="s">
        <v>63</v>
      </c>
      <c r="G747">
        <v>1</v>
      </c>
      <c r="H747" s="1">
        <v>45571</v>
      </c>
      <c r="I747" s="1" t="str">
        <f>TEXT(data[[#This Row],[OrderDate]],"mmm")</f>
        <v>Oct</v>
      </c>
      <c r="J747" s="6">
        <v>0.71944444444444444</v>
      </c>
      <c r="K747" s="6" t="str">
        <f>TEXT(data[[#This Row],[OrderTime]],"h")</f>
        <v>17</v>
      </c>
      <c r="L747" s="1">
        <v>45573</v>
      </c>
      <c r="M747" s="6">
        <v>0.80277777777777781</v>
      </c>
      <c r="N747" t="s">
        <v>238</v>
      </c>
      <c r="O747" t="s">
        <v>386</v>
      </c>
      <c r="P747" t="s">
        <v>36</v>
      </c>
      <c r="Q747" t="s">
        <v>26</v>
      </c>
      <c r="R747" t="s">
        <v>66</v>
      </c>
      <c r="S747" t="s">
        <v>105</v>
      </c>
      <c r="T747" t="s">
        <v>29</v>
      </c>
      <c r="U747" t="s">
        <v>39</v>
      </c>
      <c r="V747" s="5">
        <f>data[[#This Row],[PriceUSD]]*data[[#This Row],[Quantity]]</f>
        <v>91.05</v>
      </c>
      <c r="W747" s="7">
        <f>data[[#This Row],[OrderDate]] + TIME(VALUE(LEFT(data[[#This Row],[OrderTime]],2)), VALUE(RIGHT(data[[#This Row],[OrderTime]],2)), 0)</f>
        <v>45571.030555555553</v>
      </c>
      <c r="X747" s="7">
        <f>_xlfn.MINIFS(data[OrderDateTime], data[CustomerName], data[[#This Row],[CustomerName]])</f>
        <v>45508.038888888892</v>
      </c>
      <c r="Y747" t="str">
        <f>IF(data[[#This Row],[OrderDateTime]]=data[[#This Row],[FirstOrderDateTime]], "New", "Returning")</f>
        <v>Returning</v>
      </c>
      <c r="Z747" s="7">
        <f>data[[#This Row],[DeliveryDate]] + data[[#This Row],[DeliveryTime]]</f>
        <v>45573.802777777775</v>
      </c>
      <c r="AA747" s="7">
        <f>data[[#This Row],[OrderDateTime]] + 1</f>
        <v>45572.030555555553</v>
      </c>
      <c r="AB747" s="7" t="str">
        <f>IF(data[[#This Row],[DeliveryDateTime]] &lt;= data[[#This Row],[SLADue]], "On Time", "Late")</f>
        <v>Late</v>
      </c>
    </row>
    <row r="748" spans="1:28" x14ac:dyDescent="0.2">
      <c r="A748" t="s">
        <v>1235</v>
      </c>
      <c r="B748" t="s">
        <v>19</v>
      </c>
      <c r="C748" t="s">
        <v>190</v>
      </c>
      <c r="D748" t="s">
        <v>191</v>
      </c>
      <c r="E748" s="5">
        <v>25.16</v>
      </c>
      <c r="F748" t="s">
        <v>71</v>
      </c>
      <c r="G748">
        <v>3</v>
      </c>
      <c r="H748" s="1">
        <v>45724</v>
      </c>
      <c r="I748" s="1" t="str">
        <f>TEXT(data[[#This Row],[OrderDate]],"mmm")</f>
        <v>Mar</v>
      </c>
      <c r="J748" s="6">
        <v>0.57499999999999996</v>
      </c>
      <c r="K748" s="6" t="str">
        <f>TEXT(data[[#This Row],[OrderTime]],"h")</f>
        <v>13</v>
      </c>
      <c r="L748" s="1">
        <v>45725</v>
      </c>
      <c r="M748" s="6">
        <v>0.7</v>
      </c>
      <c r="N748" t="s">
        <v>213</v>
      </c>
      <c r="O748" t="s">
        <v>988</v>
      </c>
      <c r="P748" t="s">
        <v>36</v>
      </c>
      <c r="Q748" t="s">
        <v>26</v>
      </c>
      <c r="R748" t="s">
        <v>192</v>
      </c>
      <c r="S748" t="s">
        <v>28</v>
      </c>
      <c r="T748" t="s">
        <v>38</v>
      </c>
      <c r="U748" t="s">
        <v>30</v>
      </c>
      <c r="V748" s="5">
        <f>data[[#This Row],[PriceUSD]]*data[[#This Row],[Quantity]]</f>
        <v>75.48</v>
      </c>
      <c r="W748" s="7">
        <f>data[[#This Row],[OrderDate]] + TIME(VALUE(LEFT(data[[#This Row],[OrderTime]],2)), VALUE(RIGHT(data[[#This Row],[OrderTime]],2)), 0)</f>
        <v>45724.052083333336</v>
      </c>
      <c r="X748" s="7">
        <f>_xlfn.MINIFS(data[OrderDateTime], data[CustomerName], data[[#This Row],[CustomerName]])</f>
        <v>45544.061805555553</v>
      </c>
      <c r="Y748" t="str">
        <f>IF(data[[#This Row],[OrderDateTime]]=data[[#This Row],[FirstOrderDateTime]], "New", "Returning")</f>
        <v>Returning</v>
      </c>
      <c r="Z748" s="7">
        <f>data[[#This Row],[DeliveryDate]] + data[[#This Row],[DeliveryTime]]</f>
        <v>45725.7</v>
      </c>
      <c r="AA748" s="7">
        <f>data[[#This Row],[OrderDateTime]] + 1</f>
        <v>45725.052083333336</v>
      </c>
      <c r="AB748" s="7" t="str">
        <f>IF(data[[#This Row],[DeliveryDateTime]] &lt;= data[[#This Row],[SLADue]], "On Time", "Late")</f>
        <v>Late</v>
      </c>
    </row>
    <row r="749" spans="1:28" x14ac:dyDescent="0.2">
      <c r="A749" t="s">
        <v>1236</v>
      </c>
      <c r="B749" t="s">
        <v>19</v>
      </c>
      <c r="C749" t="s">
        <v>92</v>
      </c>
      <c r="D749" t="s">
        <v>93</v>
      </c>
      <c r="E749" s="5">
        <v>81.48</v>
      </c>
      <c r="F749" t="s">
        <v>94</v>
      </c>
      <c r="G749">
        <v>6</v>
      </c>
      <c r="H749" s="1">
        <v>45617</v>
      </c>
      <c r="I749" s="1" t="str">
        <f>TEXT(data[[#This Row],[OrderDate]],"mmm")</f>
        <v>Nov</v>
      </c>
      <c r="J749" s="6">
        <v>0.38194444444444442</v>
      </c>
      <c r="K749" s="6" t="str">
        <f>TEXT(data[[#This Row],[OrderTime]],"h")</f>
        <v>9</v>
      </c>
      <c r="L749" s="1">
        <v>45618</v>
      </c>
      <c r="M749" s="6">
        <v>0.50694444444444442</v>
      </c>
      <c r="N749" t="s">
        <v>861</v>
      </c>
      <c r="O749" t="s">
        <v>149</v>
      </c>
      <c r="P749" t="s">
        <v>245</v>
      </c>
      <c r="Q749" t="s">
        <v>53</v>
      </c>
      <c r="R749" t="s">
        <v>66</v>
      </c>
      <c r="S749" t="s">
        <v>28</v>
      </c>
      <c r="T749" t="s">
        <v>106</v>
      </c>
      <c r="U749" t="s">
        <v>39</v>
      </c>
      <c r="V749" s="5">
        <f>data[[#This Row],[PriceUSD]]*data[[#This Row],[Quantity]]</f>
        <v>488.88</v>
      </c>
      <c r="W749" s="7">
        <f>data[[#This Row],[OrderDate]] + TIME(VALUE(LEFT(data[[#This Row],[OrderTime]],2)), VALUE(RIGHT(data[[#This Row],[OrderTime]],2)), 0)</f>
        <v>45617.030555555553</v>
      </c>
      <c r="X749" s="7">
        <f>_xlfn.MINIFS(data[OrderDateTime], data[CustomerName], data[[#This Row],[CustomerName]])</f>
        <v>45582.038888888892</v>
      </c>
      <c r="Y749" t="str">
        <f>IF(data[[#This Row],[OrderDateTime]]=data[[#This Row],[FirstOrderDateTime]], "New", "Returning")</f>
        <v>Returning</v>
      </c>
      <c r="Z749" s="7">
        <f>data[[#This Row],[DeliveryDate]] + data[[#This Row],[DeliveryTime]]</f>
        <v>45618.506944444445</v>
      </c>
      <c r="AA749" s="7">
        <f>data[[#This Row],[OrderDateTime]] + 1</f>
        <v>45618.030555555553</v>
      </c>
      <c r="AB749" s="7" t="str">
        <f>IF(data[[#This Row],[DeliveryDateTime]] &lt;= data[[#This Row],[SLADue]], "On Time", "Late")</f>
        <v>Late</v>
      </c>
    </row>
    <row r="750" spans="1:28" x14ac:dyDescent="0.2">
      <c r="A750" t="s">
        <v>1237</v>
      </c>
      <c r="B750" t="s">
        <v>19</v>
      </c>
      <c r="C750" t="s">
        <v>41</v>
      </c>
      <c r="D750" t="s">
        <v>42</v>
      </c>
      <c r="E750" s="5">
        <v>38.950000000000003</v>
      </c>
      <c r="F750" t="s">
        <v>56</v>
      </c>
      <c r="G750">
        <v>1</v>
      </c>
      <c r="H750" s="1">
        <v>45772</v>
      </c>
      <c r="I750" s="1" t="str">
        <f>TEXT(data[[#This Row],[OrderDate]],"mmm")</f>
        <v>Apr</v>
      </c>
      <c r="J750" s="6">
        <v>0.90833333333333333</v>
      </c>
      <c r="K750" s="6" t="str">
        <f>TEXT(data[[#This Row],[OrderTime]],"h")</f>
        <v>21</v>
      </c>
      <c r="L750" s="1">
        <v>45774</v>
      </c>
      <c r="M750" s="6">
        <v>0.78333333333333333</v>
      </c>
      <c r="N750" t="s">
        <v>213</v>
      </c>
      <c r="O750" t="s">
        <v>957</v>
      </c>
      <c r="P750" t="s">
        <v>36</v>
      </c>
      <c r="Q750" t="s">
        <v>53</v>
      </c>
      <c r="R750" t="s">
        <v>46</v>
      </c>
      <c r="S750" t="s">
        <v>105</v>
      </c>
      <c r="T750" t="s">
        <v>38</v>
      </c>
      <c r="U750" t="s">
        <v>30</v>
      </c>
      <c r="V750" s="5">
        <f>data[[#This Row],[PriceUSD]]*data[[#This Row],[Quantity]]</f>
        <v>38.950000000000003</v>
      </c>
      <c r="W750" s="7">
        <f>data[[#This Row],[OrderDate]] + TIME(VALUE(LEFT(data[[#This Row],[OrderTime]],2)), VALUE(RIGHT(data[[#This Row],[OrderTime]],2)), 0)</f>
        <v>45772.022916666669</v>
      </c>
      <c r="X750" s="7">
        <f>_xlfn.MINIFS(data[OrderDateTime], data[CustomerName], data[[#This Row],[CustomerName]])</f>
        <v>45509.061805555553</v>
      </c>
      <c r="Y750" t="str">
        <f>IF(data[[#This Row],[OrderDateTime]]=data[[#This Row],[FirstOrderDateTime]], "New", "Returning")</f>
        <v>Returning</v>
      </c>
      <c r="Z750" s="7">
        <f>data[[#This Row],[DeliveryDate]] + data[[#This Row],[DeliveryTime]]</f>
        <v>45774.783333333333</v>
      </c>
      <c r="AA750" s="7">
        <f>data[[#This Row],[OrderDateTime]] + 1</f>
        <v>45773.022916666669</v>
      </c>
      <c r="AB750" s="7" t="str">
        <f>IF(data[[#This Row],[DeliveryDateTime]] &lt;= data[[#This Row],[SLADue]], "On Time", "Late")</f>
        <v>Late</v>
      </c>
    </row>
    <row r="751" spans="1:28" x14ac:dyDescent="0.2">
      <c r="A751" t="s">
        <v>1238</v>
      </c>
      <c r="B751" t="s">
        <v>19</v>
      </c>
      <c r="C751" t="s">
        <v>79</v>
      </c>
      <c r="D751" t="s">
        <v>80</v>
      </c>
      <c r="E751" s="5">
        <v>34.33</v>
      </c>
      <c r="F751" t="s">
        <v>81</v>
      </c>
      <c r="G751">
        <v>1</v>
      </c>
      <c r="H751" s="1">
        <v>45712</v>
      </c>
      <c r="I751" s="1" t="str">
        <f>TEXT(data[[#This Row],[OrderDate]],"mmm")</f>
        <v>Feb</v>
      </c>
      <c r="J751" s="6">
        <v>0.82499999999999996</v>
      </c>
      <c r="K751" s="6" t="str">
        <f>TEXT(data[[#This Row],[OrderTime]],"h")</f>
        <v>19</v>
      </c>
      <c r="L751" s="1">
        <v>45714</v>
      </c>
      <c r="M751" s="6">
        <v>0.72638888888888886</v>
      </c>
      <c r="N751" t="s">
        <v>139</v>
      </c>
      <c r="O751" t="s">
        <v>500</v>
      </c>
      <c r="P751" t="s">
        <v>36</v>
      </c>
      <c r="Q751" t="s">
        <v>53</v>
      </c>
      <c r="R751" t="s">
        <v>83</v>
      </c>
      <c r="S751" t="s">
        <v>105</v>
      </c>
      <c r="T751" t="s">
        <v>29</v>
      </c>
      <c r="U751" t="s">
        <v>30</v>
      </c>
      <c r="V751" s="5">
        <f>data[[#This Row],[PriceUSD]]*data[[#This Row],[Quantity]]</f>
        <v>34.33</v>
      </c>
      <c r="W751" s="7">
        <f>data[[#This Row],[OrderDate]] + TIME(VALUE(LEFT(data[[#This Row],[OrderTime]],2)), VALUE(RIGHT(data[[#This Row],[OrderTime]],2)), 0)</f>
        <v>45712.017361111109</v>
      </c>
      <c r="X751" s="7">
        <f>_xlfn.MINIFS(data[OrderDateTime], data[CustomerName], data[[#This Row],[CustomerName]])</f>
        <v>45534.046527777777</v>
      </c>
      <c r="Y751" t="str">
        <f>IF(data[[#This Row],[OrderDateTime]]=data[[#This Row],[FirstOrderDateTime]], "New", "Returning")</f>
        <v>Returning</v>
      </c>
      <c r="Z751" s="7">
        <f>data[[#This Row],[DeliveryDate]] + data[[#This Row],[DeliveryTime]]</f>
        <v>45714.726388888892</v>
      </c>
      <c r="AA751" s="7">
        <f>data[[#This Row],[OrderDateTime]] + 1</f>
        <v>45713.017361111109</v>
      </c>
      <c r="AB751" s="7" t="str">
        <f>IF(data[[#This Row],[DeliveryDateTime]] &lt;= data[[#This Row],[SLADue]], "On Time", "Late")</f>
        <v>Late</v>
      </c>
    </row>
    <row r="752" spans="1:28" x14ac:dyDescent="0.2">
      <c r="A752" t="s">
        <v>1239</v>
      </c>
      <c r="B752" t="s">
        <v>19</v>
      </c>
      <c r="C752" t="s">
        <v>79</v>
      </c>
      <c r="D752" t="s">
        <v>80</v>
      </c>
      <c r="E752" s="5">
        <v>29.57</v>
      </c>
      <c r="F752" t="s">
        <v>63</v>
      </c>
      <c r="G752">
        <v>1</v>
      </c>
      <c r="H752" s="1">
        <v>45726</v>
      </c>
      <c r="I752" s="1" t="str">
        <f>TEXT(data[[#This Row],[OrderDate]],"mmm")</f>
        <v>Mar</v>
      </c>
      <c r="J752" s="6">
        <v>0.75069444444444444</v>
      </c>
      <c r="K752" s="6" t="str">
        <f>TEXT(data[[#This Row],[OrderTime]],"h")</f>
        <v>18</v>
      </c>
      <c r="L752" s="1">
        <v>45727</v>
      </c>
      <c r="M752" s="6">
        <v>0.83402777777777781</v>
      </c>
      <c r="N752" t="s">
        <v>88</v>
      </c>
      <c r="O752" t="s">
        <v>244</v>
      </c>
      <c r="P752" t="s">
        <v>25</v>
      </c>
      <c r="Q752" t="s">
        <v>26</v>
      </c>
      <c r="R752" t="s">
        <v>83</v>
      </c>
      <c r="S752" t="s">
        <v>28</v>
      </c>
      <c r="T752" t="s">
        <v>38</v>
      </c>
      <c r="U752" t="s">
        <v>67</v>
      </c>
      <c r="V752" s="5">
        <f>data[[#This Row],[PriceUSD]]*data[[#This Row],[Quantity]]</f>
        <v>29.57</v>
      </c>
      <c r="W752" s="7">
        <f>data[[#This Row],[OrderDate]] + TIME(VALUE(LEFT(data[[#This Row],[OrderTime]],2)), VALUE(RIGHT(data[[#This Row],[OrderTime]],2)), 0)</f>
        <v>45726.030555555553</v>
      </c>
      <c r="X752" s="7">
        <f>_xlfn.MINIFS(data[OrderDateTime], data[CustomerName], data[[#This Row],[CustomerName]])</f>
        <v>45558.017361111109</v>
      </c>
      <c r="Y752" t="str">
        <f>IF(data[[#This Row],[OrderDateTime]]=data[[#This Row],[FirstOrderDateTime]], "New", "Returning")</f>
        <v>Returning</v>
      </c>
      <c r="Z752" s="7">
        <f>data[[#This Row],[DeliveryDate]] + data[[#This Row],[DeliveryTime]]</f>
        <v>45727.834027777775</v>
      </c>
      <c r="AA752" s="7">
        <f>data[[#This Row],[OrderDateTime]] + 1</f>
        <v>45727.030555555553</v>
      </c>
      <c r="AB752" s="7" t="str">
        <f>IF(data[[#This Row],[DeliveryDateTime]] &lt;= data[[#This Row],[SLADue]], "On Time", "Late")</f>
        <v>Late</v>
      </c>
    </row>
    <row r="753" spans="1:28" x14ac:dyDescent="0.2">
      <c r="A753" t="s">
        <v>1240</v>
      </c>
      <c r="B753" t="s">
        <v>19</v>
      </c>
      <c r="C753" t="s">
        <v>110</v>
      </c>
      <c r="D753" t="s">
        <v>111</v>
      </c>
      <c r="E753" s="5">
        <v>11.57</v>
      </c>
      <c r="F753" t="s">
        <v>87</v>
      </c>
      <c r="G753">
        <v>1</v>
      </c>
      <c r="H753" s="1">
        <v>45683</v>
      </c>
      <c r="I753" s="1" t="str">
        <f>TEXT(data[[#This Row],[OrderDate]],"mmm")</f>
        <v>Jan</v>
      </c>
      <c r="J753" s="6">
        <v>0.53819444444444442</v>
      </c>
      <c r="K753" s="6" t="str">
        <f>TEXT(data[[#This Row],[OrderTime]],"h")</f>
        <v>12</v>
      </c>
      <c r="L753" s="1">
        <v>45683</v>
      </c>
      <c r="M753" s="6">
        <v>0.66319444444444442</v>
      </c>
      <c r="N753" t="s">
        <v>183</v>
      </c>
      <c r="O753" t="s">
        <v>393</v>
      </c>
      <c r="P753" t="s">
        <v>180</v>
      </c>
      <c r="Q753" t="s">
        <v>26</v>
      </c>
      <c r="R753" t="s">
        <v>114</v>
      </c>
      <c r="S753" t="s">
        <v>47</v>
      </c>
      <c r="T753" t="s">
        <v>38</v>
      </c>
      <c r="U753" t="s">
        <v>30</v>
      </c>
      <c r="V753" s="5">
        <f>data[[#This Row],[PriceUSD]]*data[[#This Row],[Quantity]]</f>
        <v>11.57</v>
      </c>
      <c r="W753" s="7">
        <f>data[[#This Row],[OrderDate]] + TIME(VALUE(LEFT(data[[#This Row],[OrderTime]],2)), VALUE(RIGHT(data[[#This Row],[OrderTime]],2)), 0)</f>
        <v>45683.030555555553</v>
      </c>
      <c r="X753" s="7">
        <f>_xlfn.MINIFS(data[OrderDateTime], data[CustomerName], data[[#This Row],[CustomerName]])</f>
        <v>45530.054166666669</v>
      </c>
      <c r="Y753" t="str">
        <f>IF(data[[#This Row],[OrderDateTime]]=data[[#This Row],[FirstOrderDateTime]], "New", "Returning")</f>
        <v>Returning</v>
      </c>
      <c r="Z753" s="7">
        <f>data[[#This Row],[DeliveryDate]] + data[[#This Row],[DeliveryTime]]</f>
        <v>45683.663194444445</v>
      </c>
      <c r="AA753" s="7">
        <f>data[[#This Row],[OrderDateTime]] + 1</f>
        <v>45684.030555555553</v>
      </c>
      <c r="AB753" s="7" t="str">
        <f>IF(data[[#This Row],[DeliveryDateTime]] &lt;= data[[#This Row],[SLADue]], "On Time", "Late")</f>
        <v>On Time</v>
      </c>
    </row>
    <row r="754" spans="1:28" x14ac:dyDescent="0.2">
      <c r="A754" t="s">
        <v>1241</v>
      </c>
      <c r="B754" t="s">
        <v>19</v>
      </c>
      <c r="C754" t="s">
        <v>391</v>
      </c>
      <c r="D754" t="s">
        <v>392</v>
      </c>
      <c r="E754" s="5">
        <v>20.09</v>
      </c>
      <c r="F754" t="s">
        <v>43</v>
      </c>
      <c r="G754">
        <v>1</v>
      </c>
      <c r="H754" s="1">
        <v>45684</v>
      </c>
      <c r="I754" s="1" t="str">
        <f>TEXT(data[[#This Row],[OrderDate]],"mmm")</f>
        <v>Jan</v>
      </c>
      <c r="J754" s="6">
        <v>0.58819444444444446</v>
      </c>
      <c r="K754" s="6" t="str">
        <f>TEXT(data[[#This Row],[OrderTime]],"h")</f>
        <v>14</v>
      </c>
      <c r="L754" s="1">
        <v>45685</v>
      </c>
      <c r="M754" s="6">
        <v>0.58819444444444446</v>
      </c>
      <c r="N754" t="s">
        <v>502</v>
      </c>
      <c r="O754" t="s">
        <v>786</v>
      </c>
      <c r="P754" t="s">
        <v>202</v>
      </c>
      <c r="Q754" t="s">
        <v>53</v>
      </c>
      <c r="R754" t="s">
        <v>394</v>
      </c>
      <c r="S754" t="s">
        <v>28</v>
      </c>
      <c r="T754" t="s">
        <v>59</v>
      </c>
      <c r="U754" t="s">
        <v>30</v>
      </c>
      <c r="V754" s="5">
        <f>data[[#This Row],[PriceUSD]]*data[[#This Row],[Quantity]]</f>
        <v>20.09</v>
      </c>
      <c r="W754" s="7">
        <f>data[[#This Row],[OrderDate]] + TIME(VALUE(LEFT(data[[#This Row],[OrderTime]],2)), VALUE(RIGHT(data[[#This Row],[OrderTime]],2)), 0)</f>
        <v>45684.030555555553</v>
      </c>
      <c r="X754" s="7">
        <f>_xlfn.MINIFS(data[OrderDateTime], data[CustomerName], data[[#This Row],[CustomerName]])</f>
        <v>45515.046527777777</v>
      </c>
      <c r="Y754" t="str">
        <f>IF(data[[#This Row],[OrderDateTime]]=data[[#This Row],[FirstOrderDateTime]], "New", "Returning")</f>
        <v>Returning</v>
      </c>
      <c r="Z754" s="7">
        <f>data[[#This Row],[DeliveryDate]] + data[[#This Row],[DeliveryTime]]</f>
        <v>45685.588194444441</v>
      </c>
      <c r="AA754" s="7">
        <f>data[[#This Row],[OrderDateTime]] + 1</f>
        <v>45685.030555555553</v>
      </c>
      <c r="AB754" s="7" t="str">
        <f>IF(data[[#This Row],[DeliveryDateTime]] &lt;= data[[#This Row],[SLADue]], "On Time", "Late")</f>
        <v>Late</v>
      </c>
    </row>
    <row r="755" spans="1:28" x14ac:dyDescent="0.2">
      <c r="A755" t="s">
        <v>1242</v>
      </c>
      <c r="B755" t="s">
        <v>19</v>
      </c>
      <c r="C755" t="s">
        <v>61</v>
      </c>
      <c r="D755" t="s">
        <v>62</v>
      </c>
      <c r="E755" s="5">
        <v>143.72999999999999</v>
      </c>
      <c r="F755" t="s">
        <v>94</v>
      </c>
      <c r="G755">
        <v>8</v>
      </c>
      <c r="H755" s="1">
        <v>45667</v>
      </c>
      <c r="I755" s="1" t="str">
        <f>TEXT(data[[#This Row],[OrderDate]],"mmm")</f>
        <v>Jan</v>
      </c>
      <c r="J755" s="6">
        <v>0.91388888888888886</v>
      </c>
      <c r="K755" s="6" t="str">
        <f>TEXT(data[[#This Row],[OrderTime]],"h")</f>
        <v>21</v>
      </c>
      <c r="L755" s="1">
        <v>45669</v>
      </c>
      <c r="M755" s="6">
        <v>0.4777777777777778</v>
      </c>
      <c r="N755" t="s">
        <v>163</v>
      </c>
      <c r="O755" t="s">
        <v>239</v>
      </c>
      <c r="P755" t="s">
        <v>77</v>
      </c>
      <c r="Q755" t="s">
        <v>53</v>
      </c>
      <c r="R755" t="s">
        <v>66</v>
      </c>
      <c r="S755" t="s">
        <v>105</v>
      </c>
      <c r="T755" t="s">
        <v>136</v>
      </c>
      <c r="U755" t="s">
        <v>39</v>
      </c>
      <c r="V755" s="5">
        <f>data[[#This Row],[PriceUSD]]*data[[#This Row],[Quantity]]</f>
        <v>1149.8399999999999</v>
      </c>
      <c r="W755" s="7">
        <f>data[[#This Row],[OrderDate]] + TIME(VALUE(LEFT(data[[#This Row],[OrderTime]],2)), VALUE(RIGHT(data[[#This Row],[OrderTime]],2)), 0)</f>
        <v>45667.061805555553</v>
      </c>
      <c r="X755" s="7">
        <f>_xlfn.MINIFS(data[OrderDateTime], data[CustomerName], data[[#This Row],[CustomerName]])</f>
        <v>45547.030555555553</v>
      </c>
      <c r="Y755" t="str">
        <f>IF(data[[#This Row],[OrderDateTime]]=data[[#This Row],[FirstOrderDateTime]], "New", "Returning")</f>
        <v>Returning</v>
      </c>
      <c r="Z755" s="7">
        <f>data[[#This Row],[DeliveryDate]] + data[[#This Row],[DeliveryTime]]</f>
        <v>45669.477777777778</v>
      </c>
      <c r="AA755" s="7">
        <f>data[[#This Row],[OrderDateTime]] + 1</f>
        <v>45668.061805555553</v>
      </c>
      <c r="AB755" s="7" t="str">
        <f>IF(data[[#This Row],[DeliveryDateTime]] &lt;= data[[#This Row],[SLADue]], "On Time", "Late")</f>
        <v>Late</v>
      </c>
    </row>
    <row r="756" spans="1:28" x14ac:dyDescent="0.2">
      <c r="A756" t="s">
        <v>1243</v>
      </c>
      <c r="B756" t="s">
        <v>19</v>
      </c>
      <c r="C756" t="s">
        <v>117</v>
      </c>
      <c r="D756" t="s">
        <v>118</v>
      </c>
      <c r="E756" s="5">
        <v>72.48</v>
      </c>
      <c r="F756" t="s">
        <v>182</v>
      </c>
      <c r="G756">
        <v>2</v>
      </c>
      <c r="H756" s="1">
        <v>45520</v>
      </c>
      <c r="I756" s="1" t="str">
        <f>TEXT(data[[#This Row],[OrderDate]],"mmm")</f>
        <v>Aug</v>
      </c>
      <c r="J756" s="6">
        <v>0.53125</v>
      </c>
      <c r="K756" s="6" t="str">
        <f>TEXT(data[[#This Row],[OrderTime]],"h")</f>
        <v>12</v>
      </c>
      <c r="L756" s="1">
        <v>45520</v>
      </c>
      <c r="M756" s="6">
        <v>0.73958333333333337</v>
      </c>
      <c r="N756" t="s">
        <v>213</v>
      </c>
      <c r="O756" t="s">
        <v>1009</v>
      </c>
      <c r="P756" t="s">
        <v>36</v>
      </c>
      <c r="Q756" t="s">
        <v>26</v>
      </c>
      <c r="R756" t="s">
        <v>66</v>
      </c>
      <c r="S756" t="s">
        <v>47</v>
      </c>
      <c r="T756" t="s">
        <v>106</v>
      </c>
      <c r="U756" t="s">
        <v>30</v>
      </c>
      <c r="V756" s="5">
        <f>data[[#This Row],[PriceUSD]]*data[[#This Row],[Quantity]]</f>
        <v>144.96</v>
      </c>
      <c r="W756" s="7">
        <f>data[[#This Row],[OrderDate]] + TIME(VALUE(LEFT(data[[#This Row],[OrderTime]],2)), VALUE(RIGHT(data[[#This Row],[OrderTime]],2)), 0)</f>
        <v>45520.017361111109</v>
      </c>
      <c r="X756" s="7">
        <f>_xlfn.MINIFS(data[OrderDateTime], data[CustomerName], data[[#This Row],[CustomerName]])</f>
        <v>45520.017361111109</v>
      </c>
      <c r="Y756" t="str">
        <f>IF(data[[#This Row],[OrderDateTime]]=data[[#This Row],[FirstOrderDateTime]], "New", "Returning")</f>
        <v>New</v>
      </c>
      <c r="Z756" s="7">
        <f>data[[#This Row],[DeliveryDate]] + data[[#This Row],[DeliveryTime]]</f>
        <v>45520.739583333336</v>
      </c>
      <c r="AA756" s="7">
        <f>data[[#This Row],[OrderDateTime]] + 1</f>
        <v>45521.017361111109</v>
      </c>
      <c r="AB756" s="7" t="str">
        <f>IF(data[[#This Row],[DeliveryDateTime]] &lt;= data[[#This Row],[SLADue]], "On Time", "Late")</f>
        <v>On Time</v>
      </c>
    </row>
    <row r="757" spans="1:28" x14ac:dyDescent="0.2">
      <c r="A757" t="s">
        <v>1244</v>
      </c>
      <c r="B757" t="s">
        <v>19</v>
      </c>
      <c r="C757" t="s">
        <v>190</v>
      </c>
      <c r="D757" t="s">
        <v>191</v>
      </c>
      <c r="E757" s="5">
        <v>24.44</v>
      </c>
      <c r="F757" t="s">
        <v>87</v>
      </c>
      <c r="G757">
        <v>1</v>
      </c>
      <c r="H757" s="1">
        <v>45599</v>
      </c>
      <c r="I757" s="1" t="str">
        <f>TEXT(data[[#This Row],[OrderDate]],"mmm")</f>
        <v>Nov</v>
      </c>
      <c r="J757" s="6">
        <v>0.80069444444444449</v>
      </c>
      <c r="K757" s="6" t="str">
        <f>TEXT(data[[#This Row],[OrderTime]],"h")</f>
        <v>19</v>
      </c>
      <c r="L757" s="1">
        <v>45601</v>
      </c>
      <c r="M757" s="6">
        <v>0.78333333333333333</v>
      </c>
      <c r="N757" t="s">
        <v>139</v>
      </c>
      <c r="O757" t="s">
        <v>1245</v>
      </c>
      <c r="P757" t="s">
        <v>36</v>
      </c>
      <c r="Q757" t="s">
        <v>53</v>
      </c>
      <c r="R757" t="s">
        <v>192</v>
      </c>
      <c r="S757" t="s">
        <v>105</v>
      </c>
      <c r="T757" t="s">
        <v>38</v>
      </c>
      <c r="U757" t="s">
        <v>30</v>
      </c>
      <c r="V757" s="5">
        <f>data[[#This Row],[PriceUSD]]*data[[#This Row],[Quantity]]</f>
        <v>24.44</v>
      </c>
      <c r="W757" s="7">
        <f>data[[#This Row],[OrderDate]] + TIME(VALUE(LEFT(data[[#This Row],[OrderTime]],2)), VALUE(RIGHT(data[[#This Row],[OrderTime]],2)), 0)</f>
        <v>45599.030555555553</v>
      </c>
      <c r="X757" s="7">
        <f>_xlfn.MINIFS(data[OrderDateTime], data[CustomerName], data[[#This Row],[CustomerName]])</f>
        <v>45508.017361111109</v>
      </c>
      <c r="Y757" t="str">
        <f>IF(data[[#This Row],[OrderDateTime]]=data[[#This Row],[FirstOrderDateTime]], "New", "Returning")</f>
        <v>Returning</v>
      </c>
      <c r="Z757" s="7">
        <f>data[[#This Row],[DeliveryDate]] + data[[#This Row],[DeliveryTime]]</f>
        <v>45601.783333333333</v>
      </c>
      <c r="AA757" s="7">
        <f>data[[#This Row],[OrderDateTime]] + 1</f>
        <v>45600.030555555553</v>
      </c>
      <c r="AB757" s="7" t="str">
        <f>IF(data[[#This Row],[DeliveryDateTime]] &lt;= data[[#This Row],[SLADue]], "On Time", "Late")</f>
        <v>Late</v>
      </c>
    </row>
    <row r="758" spans="1:28" x14ac:dyDescent="0.2">
      <c r="A758" t="s">
        <v>1246</v>
      </c>
      <c r="B758" t="s">
        <v>19</v>
      </c>
      <c r="C758" t="s">
        <v>85</v>
      </c>
      <c r="D758" t="s">
        <v>86</v>
      </c>
      <c r="E758" s="5">
        <v>49.08</v>
      </c>
      <c r="F758" t="s">
        <v>71</v>
      </c>
      <c r="G758">
        <v>1</v>
      </c>
      <c r="H758" s="1">
        <v>45605</v>
      </c>
      <c r="I758" s="1" t="str">
        <f>TEXT(data[[#This Row],[OrderDate]],"mmm")</f>
        <v>Nov</v>
      </c>
      <c r="J758" s="6">
        <v>0.65138888888888891</v>
      </c>
      <c r="K758" s="6" t="str">
        <f>TEXT(data[[#This Row],[OrderTime]],"h")</f>
        <v>15</v>
      </c>
      <c r="L758" s="1">
        <v>45606</v>
      </c>
      <c r="M758" s="6">
        <v>0.73472222222222228</v>
      </c>
      <c r="N758" t="s">
        <v>95</v>
      </c>
      <c r="O758" t="s">
        <v>584</v>
      </c>
      <c r="P758" t="s">
        <v>25</v>
      </c>
      <c r="Q758" t="s">
        <v>53</v>
      </c>
      <c r="R758" t="s">
        <v>90</v>
      </c>
      <c r="S758" t="s">
        <v>28</v>
      </c>
      <c r="T758" t="s">
        <v>38</v>
      </c>
      <c r="U758" t="s">
        <v>39</v>
      </c>
      <c r="V758" s="5">
        <f>data[[#This Row],[PriceUSD]]*data[[#This Row],[Quantity]]</f>
        <v>49.08</v>
      </c>
      <c r="W758" s="7">
        <f>data[[#This Row],[OrderDate]] + TIME(VALUE(LEFT(data[[#This Row],[OrderTime]],2)), VALUE(RIGHT(data[[#This Row],[OrderTime]],2)), 0)</f>
        <v>45605.061805555553</v>
      </c>
      <c r="X758" s="7">
        <f>_xlfn.MINIFS(data[OrderDateTime], data[CustomerName], data[[#This Row],[CustomerName]])</f>
        <v>45511.017361111109</v>
      </c>
      <c r="Y758" t="str">
        <f>IF(data[[#This Row],[OrderDateTime]]=data[[#This Row],[FirstOrderDateTime]], "New", "Returning")</f>
        <v>Returning</v>
      </c>
      <c r="Z758" s="7">
        <f>data[[#This Row],[DeliveryDate]] + data[[#This Row],[DeliveryTime]]</f>
        <v>45606.734722222223</v>
      </c>
      <c r="AA758" s="7">
        <f>data[[#This Row],[OrderDateTime]] + 1</f>
        <v>45606.061805555553</v>
      </c>
      <c r="AB758" s="7" t="str">
        <f>IF(data[[#This Row],[DeliveryDateTime]] &lt;= data[[#This Row],[SLADue]], "On Time", "Late")</f>
        <v>Late</v>
      </c>
    </row>
    <row r="759" spans="1:28" x14ac:dyDescent="0.2">
      <c r="A759" t="s">
        <v>1247</v>
      </c>
      <c r="B759" t="s">
        <v>19</v>
      </c>
      <c r="C759" t="s">
        <v>69</v>
      </c>
      <c r="D759" t="s">
        <v>70</v>
      </c>
      <c r="E759" s="5">
        <v>50.96</v>
      </c>
      <c r="F759" t="s">
        <v>43</v>
      </c>
      <c r="G759">
        <v>1</v>
      </c>
      <c r="H759" s="1">
        <v>45766</v>
      </c>
      <c r="I759" s="1" t="str">
        <f>TEXT(data[[#This Row],[OrderDate]],"mmm")</f>
        <v>Apr</v>
      </c>
      <c r="J759" s="6">
        <v>0.4909722222222222</v>
      </c>
      <c r="K759" s="6" t="str">
        <f>TEXT(data[[#This Row],[OrderTime]],"h")</f>
        <v>11</v>
      </c>
      <c r="L759" s="1">
        <v>45766</v>
      </c>
      <c r="M759" s="6">
        <v>0.65763888888888888</v>
      </c>
      <c r="N759" t="s">
        <v>95</v>
      </c>
      <c r="O759" t="s">
        <v>1248</v>
      </c>
      <c r="P759" t="s">
        <v>25</v>
      </c>
      <c r="Q759" t="s">
        <v>26</v>
      </c>
      <c r="R759" t="s">
        <v>37</v>
      </c>
      <c r="S759" t="s">
        <v>47</v>
      </c>
      <c r="T759" t="s">
        <v>29</v>
      </c>
      <c r="U759" t="s">
        <v>67</v>
      </c>
      <c r="V759" s="5">
        <f>data[[#This Row],[PriceUSD]]*data[[#This Row],[Quantity]]</f>
        <v>50.96</v>
      </c>
      <c r="W759" s="7">
        <f>data[[#This Row],[OrderDate]] + TIME(VALUE(LEFT(data[[#This Row],[OrderTime]],2)), VALUE(RIGHT(data[[#This Row],[OrderTime]],2)), 0)</f>
        <v>45766.015277777777</v>
      </c>
      <c r="X759" s="7">
        <f>_xlfn.MINIFS(data[OrderDateTime], data[CustomerName], data[[#This Row],[CustomerName]])</f>
        <v>45523.052083333336</v>
      </c>
      <c r="Y759" t="str">
        <f>IF(data[[#This Row],[OrderDateTime]]=data[[#This Row],[FirstOrderDateTime]], "New", "Returning")</f>
        <v>Returning</v>
      </c>
      <c r="Z759" s="7">
        <f>data[[#This Row],[DeliveryDate]] + data[[#This Row],[DeliveryTime]]</f>
        <v>45766.657638888886</v>
      </c>
      <c r="AA759" s="7">
        <f>data[[#This Row],[OrderDateTime]] + 1</f>
        <v>45767.015277777777</v>
      </c>
      <c r="AB759" s="7" t="str">
        <f>IF(data[[#This Row],[DeliveryDateTime]] &lt;= data[[#This Row],[SLADue]], "On Time", "Late")</f>
        <v>On Time</v>
      </c>
    </row>
    <row r="760" spans="1:28" x14ac:dyDescent="0.2">
      <c r="A760" t="s">
        <v>1249</v>
      </c>
      <c r="B760" t="s">
        <v>19</v>
      </c>
      <c r="C760" t="s">
        <v>49</v>
      </c>
      <c r="D760" t="s">
        <v>50</v>
      </c>
      <c r="E760" s="5">
        <v>27.59</v>
      </c>
      <c r="F760" t="s">
        <v>74</v>
      </c>
      <c r="G760">
        <v>2</v>
      </c>
      <c r="H760" s="1">
        <v>45706</v>
      </c>
      <c r="I760" s="1" t="str">
        <f>TEXT(data[[#This Row],[OrderDate]],"mmm")</f>
        <v>Feb</v>
      </c>
      <c r="J760" s="6">
        <v>0.52708333333333335</v>
      </c>
      <c r="K760" s="6" t="str">
        <f>TEXT(data[[#This Row],[OrderTime]],"h")</f>
        <v>12</v>
      </c>
      <c r="L760" s="1">
        <v>45708</v>
      </c>
      <c r="M760" s="6">
        <v>0.65208333333333335</v>
      </c>
      <c r="N760" t="s">
        <v>238</v>
      </c>
      <c r="O760" t="s">
        <v>399</v>
      </c>
      <c r="P760" t="s">
        <v>36</v>
      </c>
      <c r="Q760" t="s">
        <v>26</v>
      </c>
      <c r="R760" t="s">
        <v>54</v>
      </c>
      <c r="S760" t="s">
        <v>105</v>
      </c>
      <c r="T760" t="s">
        <v>29</v>
      </c>
      <c r="U760" t="s">
        <v>30</v>
      </c>
      <c r="V760" s="5">
        <f>data[[#This Row],[PriceUSD]]*data[[#This Row],[Quantity]]</f>
        <v>55.18</v>
      </c>
      <c r="W760" s="7">
        <f>data[[#This Row],[OrderDate]] + TIME(VALUE(LEFT(data[[#This Row],[OrderTime]],2)), VALUE(RIGHT(data[[#This Row],[OrderTime]],2)), 0)</f>
        <v>45706.022916666669</v>
      </c>
      <c r="X760" s="7">
        <f>_xlfn.MINIFS(data[OrderDateTime], data[CustomerName], data[[#This Row],[CustomerName]])</f>
        <v>45532.017361111109</v>
      </c>
      <c r="Y760" t="str">
        <f>IF(data[[#This Row],[OrderDateTime]]=data[[#This Row],[FirstOrderDateTime]], "New", "Returning")</f>
        <v>Returning</v>
      </c>
      <c r="Z760" s="7">
        <f>data[[#This Row],[DeliveryDate]] + data[[#This Row],[DeliveryTime]]</f>
        <v>45708.652083333334</v>
      </c>
      <c r="AA760" s="7">
        <f>data[[#This Row],[OrderDateTime]] + 1</f>
        <v>45707.022916666669</v>
      </c>
      <c r="AB760" s="7" t="str">
        <f>IF(data[[#This Row],[DeliveryDateTime]] &lt;= data[[#This Row],[SLADue]], "On Time", "Late")</f>
        <v>Late</v>
      </c>
    </row>
    <row r="761" spans="1:28" x14ac:dyDescent="0.2">
      <c r="A761" t="s">
        <v>1250</v>
      </c>
      <c r="B761" t="s">
        <v>19</v>
      </c>
      <c r="C761" t="s">
        <v>258</v>
      </c>
      <c r="D761" t="s">
        <v>259</v>
      </c>
      <c r="E761" s="5">
        <v>112.63</v>
      </c>
      <c r="F761" t="s">
        <v>119</v>
      </c>
      <c r="G761">
        <v>1</v>
      </c>
      <c r="H761" s="1">
        <v>45765</v>
      </c>
      <c r="I761" s="1" t="str">
        <f>TEXT(data[[#This Row],[OrderDate]],"mmm")</f>
        <v>Apr</v>
      </c>
      <c r="J761" s="6">
        <v>0.88958333333333328</v>
      </c>
      <c r="K761" s="6" t="str">
        <f>TEXT(data[[#This Row],[OrderTime]],"h")</f>
        <v>21</v>
      </c>
      <c r="L761" s="1">
        <v>45767</v>
      </c>
      <c r="M761" s="6">
        <v>0.52847222222222223</v>
      </c>
      <c r="N761" t="s">
        <v>95</v>
      </c>
      <c r="O761" t="s">
        <v>490</v>
      </c>
      <c r="P761" t="s">
        <v>25</v>
      </c>
      <c r="Q761" t="s">
        <v>53</v>
      </c>
      <c r="R761" t="s">
        <v>261</v>
      </c>
      <c r="S761" t="s">
        <v>105</v>
      </c>
      <c r="T761" t="s">
        <v>136</v>
      </c>
      <c r="U761" t="s">
        <v>30</v>
      </c>
      <c r="V761" s="5">
        <f>data[[#This Row],[PriceUSD]]*data[[#This Row],[Quantity]]</f>
        <v>112.63</v>
      </c>
      <c r="W761" s="7">
        <f>data[[#This Row],[OrderDate]] + TIME(VALUE(LEFT(data[[#This Row],[OrderTime]],2)), VALUE(RIGHT(data[[#This Row],[OrderTime]],2)), 0)</f>
        <v>45765.022916666669</v>
      </c>
      <c r="X761" s="7">
        <f>_xlfn.MINIFS(data[OrderDateTime], data[CustomerName], data[[#This Row],[CustomerName]])</f>
        <v>45515.061805555553</v>
      </c>
      <c r="Y761" t="str">
        <f>IF(data[[#This Row],[OrderDateTime]]=data[[#This Row],[FirstOrderDateTime]], "New", "Returning")</f>
        <v>Returning</v>
      </c>
      <c r="Z761" s="7">
        <f>data[[#This Row],[DeliveryDate]] + data[[#This Row],[DeliveryTime]]</f>
        <v>45767.52847222222</v>
      </c>
      <c r="AA761" s="7">
        <f>data[[#This Row],[OrderDateTime]] + 1</f>
        <v>45766.022916666669</v>
      </c>
      <c r="AB761" s="7" t="str">
        <f>IF(data[[#This Row],[DeliveryDateTime]] &lt;= data[[#This Row],[SLADue]], "On Time", "Late")</f>
        <v>Late</v>
      </c>
    </row>
    <row r="762" spans="1:28" x14ac:dyDescent="0.2">
      <c r="A762" t="s">
        <v>1251</v>
      </c>
      <c r="B762" t="s">
        <v>19</v>
      </c>
      <c r="C762" t="s">
        <v>117</v>
      </c>
      <c r="D762" t="s">
        <v>118</v>
      </c>
      <c r="E762" s="5">
        <v>74.790000000000006</v>
      </c>
      <c r="F762" t="s">
        <v>182</v>
      </c>
      <c r="G762">
        <v>1</v>
      </c>
      <c r="H762" s="1">
        <v>45518</v>
      </c>
      <c r="I762" s="1" t="str">
        <f>TEXT(data[[#This Row],[OrderDate]],"mmm")</f>
        <v>Aug</v>
      </c>
      <c r="J762" s="6">
        <v>0.50416666666666665</v>
      </c>
      <c r="K762" s="6" t="str">
        <f>TEXT(data[[#This Row],[OrderTime]],"h")</f>
        <v>12</v>
      </c>
      <c r="L762" s="1">
        <v>45519</v>
      </c>
      <c r="M762" s="6">
        <v>0.75416666666666665</v>
      </c>
      <c r="N762" t="s">
        <v>175</v>
      </c>
      <c r="O762" t="s">
        <v>358</v>
      </c>
      <c r="P762" t="s">
        <v>25</v>
      </c>
      <c r="Q762" t="s">
        <v>26</v>
      </c>
      <c r="R762" t="s">
        <v>66</v>
      </c>
      <c r="S762" t="s">
        <v>28</v>
      </c>
      <c r="T762" t="s">
        <v>106</v>
      </c>
      <c r="U762" t="s">
        <v>39</v>
      </c>
      <c r="V762" s="5">
        <f>data[[#This Row],[PriceUSD]]*data[[#This Row],[Quantity]]</f>
        <v>74.790000000000006</v>
      </c>
      <c r="W762" s="7">
        <f>data[[#This Row],[OrderDate]] + TIME(VALUE(LEFT(data[[#This Row],[OrderTime]],2)), VALUE(RIGHT(data[[#This Row],[OrderTime]],2)), 0)</f>
        <v>45518.046527777777</v>
      </c>
      <c r="X762" s="7">
        <f>_xlfn.MINIFS(data[OrderDateTime], data[CustomerName], data[[#This Row],[CustomerName]])</f>
        <v>45518.046527777777</v>
      </c>
      <c r="Y762" t="str">
        <f>IF(data[[#This Row],[OrderDateTime]]=data[[#This Row],[FirstOrderDateTime]], "New", "Returning")</f>
        <v>New</v>
      </c>
      <c r="Z762" s="7">
        <f>data[[#This Row],[DeliveryDate]] + data[[#This Row],[DeliveryTime]]</f>
        <v>45519.754166666666</v>
      </c>
      <c r="AA762" s="7">
        <f>data[[#This Row],[OrderDateTime]] + 1</f>
        <v>45519.046527777777</v>
      </c>
      <c r="AB762" s="7" t="str">
        <f>IF(data[[#This Row],[DeliveryDateTime]] &lt;= data[[#This Row],[SLADue]], "On Time", "Late")</f>
        <v>Late</v>
      </c>
    </row>
    <row r="763" spans="1:28" x14ac:dyDescent="0.2">
      <c r="A763" t="s">
        <v>1252</v>
      </c>
      <c r="B763" t="s">
        <v>19</v>
      </c>
      <c r="C763" t="s">
        <v>126</v>
      </c>
      <c r="D763" t="s">
        <v>127</v>
      </c>
      <c r="E763" s="5">
        <v>22.41</v>
      </c>
      <c r="F763" t="s">
        <v>56</v>
      </c>
      <c r="G763">
        <v>1</v>
      </c>
      <c r="H763" s="1">
        <v>45758</v>
      </c>
      <c r="I763" s="1" t="str">
        <f>TEXT(data[[#This Row],[OrderDate]],"mmm")</f>
        <v>Apr</v>
      </c>
      <c r="J763" s="6">
        <v>0.80138888888888893</v>
      </c>
      <c r="K763" s="6" t="str">
        <f>TEXT(data[[#This Row],[OrderTime]],"h")</f>
        <v>19</v>
      </c>
      <c r="L763" s="1">
        <v>45759</v>
      </c>
      <c r="M763" s="6">
        <v>0.88472222222222219</v>
      </c>
      <c r="N763" t="s">
        <v>75</v>
      </c>
      <c r="O763" t="s">
        <v>206</v>
      </c>
      <c r="P763" t="s">
        <v>25</v>
      </c>
      <c r="Q763" t="s">
        <v>53</v>
      </c>
      <c r="R763" t="s">
        <v>129</v>
      </c>
      <c r="S763" t="s">
        <v>28</v>
      </c>
      <c r="T763" t="s">
        <v>38</v>
      </c>
      <c r="U763" t="s">
        <v>30</v>
      </c>
      <c r="V763" s="5">
        <f>data[[#This Row],[PriceUSD]]*data[[#This Row],[Quantity]]</f>
        <v>22.41</v>
      </c>
      <c r="W763" s="7">
        <f>data[[#This Row],[OrderDate]] + TIME(VALUE(LEFT(data[[#This Row],[OrderTime]],2)), VALUE(RIGHT(data[[#This Row],[OrderTime]],2)), 0)</f>
        <v>45758.061805555553</v>
      </c>
      <c r="X763" s="7">
        <f>_xlfn.MINIFS(data[OrderDateTime], data[CustomerName], data[[#This Row],[CustomerName]])</f>
        <v>45527.015277777777</v>
      </c>
      <c r="Y763" t="str">
        <f>IF(data[[#This Row],[OrderDateTime]]=data[[#This Row],[FirstOrderDateTime]], "New", "Returning")</f>
        <v>Returning</v>
      </c>
      <c r="Z763" s="7">
        <f>data[[#This Row],[DeliveryDate]] + data[[#This Row],[DeliveryTime]]</f>
        <v>45759.884722222225</v>
      </c>
      <c r="AA763" s="7">
        <f>data[[#This Row],[OrderDateTime]] + 1</f>
        <v>45759.061805555553</v>
      </c>
      <c r="AB763" s="7" t="str">
        <f>IF(data[[#This Row],[DeliveryDateTime]] &lt;= data[[#This Row],[SLADue]], "On Time", "Late")</f>
        <v>Late</v>
      </c>
    </row>
    <row r="764" spans="1:28" x14ac:dyDescent="0.2">
      <c r="A764" t="s">
        <v>1253</v>
      </c>
      <c r="B764" t="s">
        <v>19</v>
      </c>
      <c r="C764" t="s">
        <v>92</v>
      </c>
      <c r="D764" t="s">
        <v>93</v>
      </c>
      <c r="E764" s="5">
        <v>100.32</v>
      </c>
      <c r="F764" t="s">
        <v>81</v>
      </c>
      <c r="G764">
        <v>1</v>
      </c>
      <c r="H764" s="1">
        <v>45732</v>
      </c>
      <c r="I764" s="1" t="str">
        <f>TEXT(data[[#This Row],[OrderDate]],"mmm")</f>
        <v>Mar</v>
      </c>
      <c r="J764" s="6">
        <v>0.77083333333333337</v>
      </c>
      <c r="K764" s="6" t="str">
        <f>TEXT(data[[#This Row],[OrderTime]],"h")</f>
        <v>18</v>
      </c>
      <c r="L764" s="1">
        <v>45733</v>
      </c>
      <c r="M764" s="6">
        <v>0.55000000000000004</v>
      </c>
      <c r="N764" t="s">
        <v>208</v>
      </c>
      <c r="O764" t="s">
        <v>715</v>
      </c>
      <c r="P764" t="s">
        <v>202</v>
      </c>
      <c r="Q764" t="s">
        <v>26</v>
      </c>
      <c r="R764" t="s">
        <v>66</v>
      </c>
      <c r="S764" t="s">
        <v>28</v>
      </c>
      <c r="T764" t="s">
        <v>29</v>
      </c>
      <c r="U764" t="s">
        <v>39</v>
      </c>
      <c r="V764" s="5">
        <f>data[[#This Row],[PriceUSD]]*data[[#This Row],[Quantity]]</f>
        <v>100.32</v>
      </c>
      <c r="W764" s="7">
        <f>data[[#This Row],[OrderDate]] + TIME(VALUE(LEFT(data[[#This Row],[OrderTime]],2)), VALUE(RIGHT(data[[#This Row],[OrderTime]],2)), 0)</f>
        <v>45732.022916666669</v>
      </c>
      <c r="X764" s="7">
        <f>_xlfn.MINIFS(data[OrderDateTime], data[CustomerName], data[[#This Row],[CustomerName]])</f>
        <v>45554.054166666669</v>
      </c>
      <c r="Y764" t="str">
        <f>IF(data[[#This Row],[OrderDateTime]]=data[[#This Row],[FirstOrderDateTime]], "New", "Returning")</f>
        <v>Returning</v>
      </c>
      <c r="Z764" s="7">
        <f>data[[#This Row],[DeliveryDate]] + data[[#This Row],[DeliveryTime]]</f>
        <v>45733.55</v>
      </c>
      <c r="AA764" s="7">
        <f>data[[#This Row],[OrderDateTime]] + 1</f>
        <v>45733.022916666669</v>
      </c>
      <c r="AB764" s="7" t="str">
        <f>IF(data[[#This Row],[DeliveryDateTime]] &lt;= data[[#This Row],[SLADue]], "On Time", "Late")</f>
        <v>Late</v>
      </c>
    </row>
    <row r="765" spans="1:28" x14ac:dyDescent="0.2">
      <c r="A765" t="s">
        <v>1254</v>
      </c>
      <c r="B765" t="s">
        <v>19</v>
      </c>
      <c r="C765" t="s">
        <v>92</v>
      </c>
      <c r="D765" t="s">
        <v>93</v>
      </c>
      <c r="E765" s="5">
        <v>78.209999999999994</v>
      </c>
      <c r="F765" t="s">
        <v>63</v>
      </c>
      <c r="G765">
        <v>1</v>
      </c>
      <c r="H765" s="1">
        <v>45621</v>
      </c>
      <c r="I765" s="1" t="str">
        <f>TEXT(data[[#This Row],[OrderDate]],"mmm")</f>
        <v>Nov</v>
      </c>
      <c r="J765" s="6">
        <v>0.65069444444444446</v>
      </c>
      <c r="K765" s="6" t="str">
        <f>TEXT(data[[#This Row],[OrderTime]],"h")</f>
        <v>15</v>
      </c>
      <c r="L765" s="1">
        <v>45622</v>
      </c>
      <c r="M765" s="6">
        <v>0.69236111111111109</v>
      </c>
      <c r="N765" t="s">
        <v>145</v>
      </c>
      <c r="O765" t="s">
        <v>852</v>
      </c>
      <c r="P765" t="s">
        <v>77</v>
      </c>
      <c r="Q765" t="s">
        <v>26</v>
      </c>
      <c r="R765" t="s">
        <v>66</v>
      </c>
      <c r="S765" t="s">
        <v>28</v>
      </c>
      <c r="T765" t="s">
        <v>29</v>
      </c>
      <c r="U765" t="s">
        <v>30</v>
      </c>
      <c r="V765" s="5">
        <f>data[[#This Row],[PriceUSD]]*data[[#This Row],[Quantity]]</f>
        <v>78.209999999999994</v>
      </c>
      <c r="W765" s="7">
        <f>data[[#This Row],[OrderDate]] + TIME(VALUE(LEFT(data[[#This Row],[OrderTime]],2)), VALUE(RIGHT(data[[#This Row],[OrderTime]],2)), 0)</f>
        <v>45621.030555555553</v>
      </c>
      <c r="X765" s="7">
        <f>_xlfn.MINIFS(data[OrderDateTime], data[CustomerName], data[[#This Row],[CustomerName]])</f>
        <v>45514.030555555553</v>
      </c>
      <c r="Y765" t="str">
        <f>IF(data[[#This Row],[OrderDateTime]]=data[[#This Row],[FirstOrderDateTime]], "New", "Returning")</f>
        <v>Returning</v>
      </c>
      <c r="Z765" s="7">
        <f>data[[#This Row],[DeliveryDate]] + data[[#This Row],[DeliveryTime]]</f>
        <v>45622.692361111112</v>
      </c>
      <c r="AA765" s="7">
        <f>data[[#This Row],[OrderDateTime]] + 1</f>
        <v>45622.030555555553</v>
      </c>
      <c r="AB765" s="7" t="str">
        <f>IF(data[[#This Row],[DeliveryDateTime]] &lt;= data[[#This Row],[SLADue]], "On Time", "Late")</f>
        <v>Late</v>
      </c>
    </row>
    <row r="766" spans="1:28" x14ac:dyDescent="0.2">
      <c r="A766" t="s">
        <v>1255</v>
      </c>
      <c r="B766" t="s">
        <v>19</v>
      </c>
      <c r="C766" t="s">
        <v>101</v>
      </c>
      <c r="D766" t="s">
        <v>102</v>
      </c>
      <c r="E766" s="5">
        <v>31.72</v>
      </c>
      <c r="F766" t="s">
        <v>81</v>
      </c>
      <c r="G766">
        <v>1</v>
      </c>
      <c r="H766" s="1">
        <v>45750</v>
      </c>
      <c r="I766" s="1" t="str">
        <f>TEXT(data[[#This Row],[OrderDate]],"mmm")</f>
        <v>Apr</v>
      </c>
      <c r="J766" s="6">
        <v>0.3972222222222222</v>
      </c>
      <c r="K766" s="6" t="str">
        <f>TEXT(data[[#This Row],[OrderTime]],"h")</f>
        <v>9</v>
      </c>
      <c r="L766" s="1">
        <v>45750</v>
      </c>
      <c r="M766" s="6">
        <v>0.60555555555555551</v>
      </c>
      <c r="N766" t="s">
        <v>178</v>
      </c>
      <c r="O766" t="s">
        <v>346</v>
      </c>
      <c r="P766" t="s">
        <v>180</v>
      </c>
      <c r="Q766" t="s">
        <v>26</v>
      </c>
      <c r="R766" t="s">
        <v>83</v>
      </c>
      <c r="S766" t="s">
        <v>47</v>
      </c>
      <c r="T766" t="s">
        <v>136</v>
      </c>
      <c r="U766" t="s">
        <v>30</v>
      </c>
      <c r="V766" s="5">
        <f>data[[#This Row],[PriceUSD]]*data[[#This Row],[Quantity]]</f>
        <v>31.72</v>
      </c>
      <c r="W766" s="7">
        <f>data[[#This Row],[OrderDate]] + TIME(VALUE(LEFT(data[[#This Row],[OrderTime]],2)), VALUE(RIGHT(data[[#This Row],[OrderTime]],2)), 0)</f>
        <v>45750.015277777777</v>
      </c>
      <c r="X766" s="7">
        <f>_xlfn.MINIFS(data[OrderDateTime], data[CustomerName], data[[#This Row],[CustomerName]])</f>
        <v>45547.030555555553</v>
      </c>
      <c r="Y766" t="str">
        <f>IF(data[[#This Row],[OrderDateTime]]=data[[#This Row],[FirstOrderDateTime]], "New", "Returning")</f>
        <v>Returning</v>
      </c>
      <c r="Z766" s="7">
        <f>data[[#This Row],[DeliveryDate]] + data[[#This Row],[DeliveryTime]]</f>
        <v>45750.605555555558</v>
      </c>
      <c r="AA766" s="7">
        <f>data[[#This Row],[OrderDateTime]] + 1</f>
        <v>45751.015277777777</v>
      </c>
      <c r="AB766" s="7" t="str">
        <f>IF(data[[#This Row],[DeliveryDateTime]] &lt;= data[[#This Row],[SLADue]], "On Time", "Late")</f>
        <v>On Time</v>
      </c>
    </row>
    <row r="767" spans="1:28" x14ac:dyDescent="0.2">
      <c r="A767" t="s">
        <v>1256</v>
      </c>
      <c r="B767" t="s">
        <v>19</v>
      </c>
      <c r="C767" t="s">
        <v>79</v>
      </c>
      <c r="D767" t="s">
        <v>80</v>
      </c>
      <c r="E767" s="5">
        <v>28.5</v>
      </c>
      <c r="F767" t="s">
        <v>81</v>
      </c>
      <c r="G767">
        <v>1</v>
      </c>
      <c r="H767" s="1">
        <v>45507</v>
      </c>
      <c r="I767" s="1" t="str">
        <f>TEXT(data[[#This Row],[OrderDate]],"mmm")</f>
        <v>Aug</v>
      </c>
      <c r="J767" s="6">
        <v>0.48055555555555557</v>
      </c>
      <c r="K767" s="6" t="str">
        <f>TEXT(data[[#This Row],[OrderTime]],"h")</f>
        <v>11</v>
      </c>
      <c r="L767" s="1">
        <v>45507</v>
      </c>
      <c r="M767" s="6">
        <v>0.73055555555555551</v>
      </c>
      <c r="N767" t="s">
        <v>44</v>
      </c>
      <c r="O767" t="s">
        <v>196</v>
      </c>
      <c r="P767" t="s">
        <v>25</v>
      </c>
      <c r="Q767" t="s">
        <v>53</v>
      </c>
      <c r="R767" t="s">
        <v>83</v>
      </c>
      <c r="S767" t="s">
        <v>47</v>
      </c>
      <c r="T767" t="s">
        <v>136</v>
      </c>
      <c r="U767" t="s">
        <v>30</v>
      </c>
      <c r="V767" s="5">
        <f>data[[#This Row],[PriceUSD]]*data[[#This Row],[Quantity]]</f>
        <v>28.5</v>
      </c>
      <c r="W767" s="7">
        <f>data[[#This Row],[OrderDate]] + TIME(VALUE(LEFT(data[[#This Row],[OrderTime]],2)), VALUE(RIGHT(data[[#This Row],[OrderTime]],2)), 0)</f>
        <v>45507.038888888892</v>
      </c>
      <c r="X767" s="7">
        <f>_xlfn.MINIFS(data[OrderDateTime], data[CustomerName], data[[#This Row],[CustomerName]])</f>
        <v>45507.038888888892</v>
      </c>
      <c r="Y767" t="str">
        <f>IF(data[[#This Row],[OrderDateTime]]=data[[#This Row],[FirstOrderDateTime]], "New", "Returning")</f>
        <v>New</v>
      </c>
      <c r="Z767" s="7">
        <f>data[[#This Row],[DeliveryDate]] + data[[#This Row],[DeliveryTime]]</f>
        <v>45507.730555555558</v>
      </c>
      <c r="AA767" s="7">
        <f>data[[#This Row],[OrderDateTime]] + 1</f>
        <v>45508.038888888892</v>
      </c>
      <c r="AB767" s="7" t="str">
        <f>IF(data[[#This Row],[DeliveryDateTime]] &lt;= data[[#This Row],[SLADue]], "On Time", "Late")</f>
        <v>On Time</v>
      </c>
    </row>
    <row r="768" spans="1:28" x14ac:dyDescent="0.2">
      <c r="A768" t="s">
        <v>1257</v>
      </c>
      <c r="B768" t="s">
        <v>19</v>
      </c>
      <c r="C768" t="s">
        <v>69</v>
      </c>
      <c r="D768" t="s">
        <v>70</v>
      </c>
      <c r="E768" s="5">
        <v>54.78</v>
      </c>
      <c r="F768" t="s">
        <v>56</v>
      </c>
      <c r="G768">
        <v>1</v>
      </c>
      <c r="H768" s="1">
        <v>45700</v>
      </c>
      <c r="I768" s="1" t="str">
        <f>TEXT(data[[#This Row],[OrderDate]],"mmm")</f>
        <v>Feb</v>
      </c>
      <c r="J768" s="6">
        <v>0.49236111111111114</v>
      </c>
      <c r="K768" s="6" t="str">
        <f>TEXT(data[[#This Row],[OrderTime]],"h")</f>
        <v>11</v>
      </c>
      <c r="L768" s="1">
        <v>45701</v>
      </c>
      <c r="M768" s="6">
        <v>0.5756944444444444</v>
      </c>
      <c r="N768" t="s">
        <v>238</v>
      </c>
      <c r="O768" t="s">
        <v>864</v>
      </c>
      <c r="P768" t="s">
        <v>36</v>
      </c>
      <c r="Q768" t="s">
        <v>53</v>
      </c>
      <c r="R768" t="s">
        <v>37</v>
      </c>
      <c r="S768" t="s">
        <v>28</v>
      </c>
      <c r="T768" t="s">
        <v>38</v>
      </c>
      <c r="U768" t="s">
        <v>67</v>
      </c>
      <c r="V768" s="5">
        <f>data[[#This Row],[PriceUSD]]*data[[#This Row],[Quantity]]</f>
        <v>54.78</v>
      </c>
      <c r="W768" s="7">
        <f>data[[#This Row],[OrderDate]] + TIME(VALUE(LEFT(data[[#This Row],[OrderTime]],2)), VALUE(RIGHT(data[[#This Row],[OrderTime]],2)), 0)</f>
        <v>45700.007638888892</v>
      </c>
      <c r="X768" s="7">
        <f>_xlfn.MINIFS(data[OrderDateTime], data[CustomerName], data[[#This Row],[CustomerName]])</f>
        <v>45509.015277777777</v>
      </c>
      <c r="Y768" t="str">
        <f>IF(data[[#This Row],[OrderDateTime]]=data[[#This Row],[FirstOrderDateTime]], "New", "Returning")</f>
        <v>Returning</v>
      </c>
      <c r="Z768" s="7">
        <f>data[[#This Row],[DeliveryDate]] + data[[#This Row],[DeliveryTime]]</f>
        <v>45701.575694444444</v>
      </c>
      <c r="AA768" s="7">
        <f>data[[#This Row],[OrderDateTime]] + 1</f>
        <v>45701.007638888892</v>
      </c>
      <c r="AB768" s="7" t="str">
        <f>IF(data[[#This Row],[DeliveryDateTime]] &lt;= data[[#This Row],[SLADue]], "On Time", "Late")</f>
        <v>Late</v>
      </c>
    </row>
    <row r="769" spans="1:28" x14ac:dyDescent="0.2">
      <c r="A769" t="s">
        <v>1258</v>
      </c>
      <c r="B769" t="s">
        <v>19</v>
      </c>
      <c r="C769" t="s">
        <v>101</v>
      </c>
      <c r="D769" t="s">
        <v>102</v>
      </c>
      <c r="E769" s="5">
        <v>29.51</v>
      </c>
      <c r="F769" t="s">
        <v>63</v>
      </c>
      <c r="G769">
        <v>1</v>
      </c>
      <c r="H769" s="1">
        <v>45689</v>
      </c>
      <c r="I769" s="1" t="str">
        <f>TEXT(data[[#This Row],[OrderDate]],"mmm")</f>
        <v>Feb</v>
      </c>
      <c r="J769" s="6">
        <v>0.74305555555555558</v>
      </c>
      <c r="K769" s="6" t="str">
        <f>TEXT(data[[#This Row],[OrderTime]],"h")</f>
        <v>17</v>
      </c>
      <c r="L769" s="1">
        <v>45690</v>
      </c>
      <c r="M769" s="6">
        <v>0.68263888888888891</v>
      </c>
      <c r="N769" t="s">
        <v>95</v>
      </c>
      <c r="O769" t="s">
        <v>1159</v>
      </c>
      <c r="P769" t="s">
        <v>25</v>
      </c>
      <c r="Q769" t="s">
        <v>26</v>
      </c>
      <c r="R769" t="s">
        <v>83</v>
      </c>
      <c r="S769" t="s">
        <v>28</v>
      </c>
      <c r="T769" t="s">
        <v>29</v>
      </c>
      <c r="U769" t="s">
        <v>30</v>
      </c>
      <c r="V769" s="5">
        <f>data[[#This Row],[PriceUSD]]*data[[#This Row],[Quantity]]</f>
        <v>29.51</v>
      </c>
      <c r="W769" s="7">
        <f>data[[#This Row],[OrderDate]] + TIME(VALUE(LEFT(data[[#This Row],[OrderTime]],2)), VALUE(RIGHT(data[[#This Row],[OrderTime]],2)), 0)</f>
        <v>45689.038888888892</v>
      </c>
      <c r="X769" s="7">
        <f>_xlfn.MINIFS(data[OrderDateTime], data[CustomerName], data[[#This Row],[CustomerName]])</f>
        <v>45531.052083333336</v>
      </c>
      <c r="Y769" t="str">
        <f>IF(data[[#This Row],[OrderDateTime]]=data[[#This Row],[FirstOrderDateTime]], "New", "Returning")</f>
        <v>Returning</v>
      </c>
      <c r="Z769" s="7">
        <f>data[[#This Row],[DeliveryDate]] + data[[#This Row],[DeliveryTime]]</f>
        <v>45690.682638888888</v>
      </c>
      <c r="AA769" s="7">
        <f>data[[#This Row],[OrderDateTime]] + 1</f>
        <v>45690.038888888892</v>
      </c>
      <c r="AB769" s="7" t="str">
        <f>IF(data[[#This Row],[DeliveryDateTime]] &lt;= data[[#This Row],[SLADue]], "On Time", "Late")</f>
        <v>Late</v>
      </c>
    </row>
    <row r="770" spans="1:28" x14ac:dyDescent="0.2">
      <c r="A770" t="s">
        <v>1259</v>
      </c>
      <c r="B770" t="s">
        <v>19</v>
      </c>
      <c r="C770" t="s">
        <v>126</v>
      </c>
      <c r="D770" t="s">
        <v>127</v>
      </c>
      <c r="E770" s="5">
        <v>20.02</v>
      </c>
      <c r="F770" t="s">
        <v>71</v>
      </c>
      <c r="G770">
        <v>1</v>
      </c>
      <c r="H770" s="1">
        <v>45667</v>
      </c>
      <c r="I770" s="1" t="str">
        <f>TEXT(data[[#This Row],[OrderDate]],"mmm")</f>
        <v>Jan</v>
      </c>
      <c r="J770" s="6">
        <v>0.3923611111111111</v>
      </c>
      <c r="K770" s="6" t="str">
        <f>TEXT(data[[#This Row],[OrderTime]],"h")</f>
        <v>9</v>
      </c>
      <c r="L770" s="1">
        <v>45668</v>
      </c>
      <c r="M770" s="6">
        <v>0.64236111111111116</v>
      </c>
      <c r="N770" t="s">
        <v>64</v>
      </c>
      <c r="O770" t="s">
        <v>835</v>
      </c>
      <c r="P770" t="s">
        <v>25</v>
      </c>
      <c r="Q770" t="s">
        <v>53</v>
      </c>
      <c r="R770" t="s">
        <v>129</v>
      </c>
      <c r="S770" t="s">
        <v>28</v>
      </c>
      <c r="T770" t="s">
        <v>38</v>
      </c>
      <c r="U770" t="s">
        <v>30</v>
      </c>
      <c r="V770" s="5">
        <f>data[[#This Row],[PriceUSD]]*data[[#This Row],[Quantity]]</f>
        <v>20.02</v>
      </c>
      <c r="W770" s="7">
        <f>data[[#This Row],[OrderDate]] + TIME(VALUE(LEFT(data[[#This Row],[OrderTime]],2)), VALUE(RIGHT(data[[#This Row],[OrderTime]],2)), 0)</f>
        <v>45667.007638888892</v>
      </c>
      <c r="X770" s="7">
        <f>_xlfn.MINIFS(data[OrderDateTime], data[CustomerName], data[[#This Row],[CustomerName]])</f>
        <v>45512.054166666669</v>
      </c>
      <c r="Y770" t="str">
        <f>IF(data[[#This Row],[OrderDateTime]]=data[[#This Row],[FirstOrderDateTime]], "New", "Returning")</f>
        <v>Returning</v>
      </c>
      <c r="Z770" s="7">
        <f>data[[#This Row],[DeliveryDate]] + data[[#This Row],[DeliveryTime]]</f>
        <v>45668.642361111109</v>
      </c>
      <c r="AA770" s="7">
        <f>data[[#This Row],[OrderDateTime]] + 1</f>
        <v>45668.007638888892</v>
      </c>
      <c r="AB770" s="7" t="str">
        <f>IF(data[[#This Row],[DeliveryDateTime]] &lt;= data[[#This Row],[SLADue]], "On Time", "Late")</f>
        <v>Late</v>
      </c>
    </row>
    <row r="771" spans="1:28" x14ac:dyDescent="0.2">
      <c r="A771" t="s">
        <v>1260</v>
      </c>
      <c r="B771" t="s">
        <v>19</v>
      </c>
      <c r="C771" t="s">
        <v>61</v>
      </c>
      <c r="D771" t="s">
        <v>62</v>
      </c>
      <c r="E771" s="5">
        <v>152</v>
      </c>
      <c r="F771" t="s">
        <v>94</v>
      </c>
      <c r="G771">
        <v>4</v>
      </c>
      <c r="H771" s="1">
        <v>45653</v>
      </c>
      <c r="I771" s="1" t="str">
        <f>TEXT(data[[#This Row],[OrderDate]],"mmm")</f>
        <v>Dec</v>
      </c>
      <c r="J771" s="6">
        <v>0.4826388888888889</v>
      </c>
      <c r="K771" s="6" t="str">
        <f>TEXT(data[[#This Row],[OrderTime]],"h")</f>
        <v>11</v>
      </c>
      <c r="L771" s="1">
        <v>45654</v>
      </c>
      <c r="M771" s="6">
        <v>0.52430555555555558</v>
      </c>
      <c r="N771" t="s">
        <v>213</v>
      </c>
      <c r="O771" t="s">
        <v>458</v>
      </c>
      <c r="P771" t="s">
        <v>36</v>
      </c>
      <c r="Q771" t="s">
        <v>26</v>
      </c>
      <c r="R771" t="s">
        <v>66</v>
      </c>
      <c r="S771" t="s">
        <v>28</v>
      </c>
      <c r="T771" t="s">
        <v>143</v>
      </c>
      <c r="U771" t="s">
        <v>30</v>
      </c>
      <c r="V771" s="5">
        <f>data[[#This Row],[PriceUSD]]*data[[#This Row],[Quantity]]</f>
        <v>608</v>
      </c>
      <c r="W771" s="7">
        <f>data[[#This Row],[OrderDate]] + TIME(VALUE(LEFT(data[[#This Row],[OrderTime]],2)), VALUE(RIGHT(data[[#This Row],[OrderTime]],2)), 0)</f>
        <v>45653.061805555553</v>
      </c>
      <c r="X771" s="7">
        <f>_xlfn.MINIFS(data[OrderDateTime], data[CustomerName], data[[#This Row],[CustomerName]])</f>
        <v>45575.054166666669</v>
      </c>
      <c r="Y771" t="str">
        <f>IF(data[[#This Row],[OrderDateTime]]=data[[#This Row],[FirstOrderDateTime]], "New", "Returning")</f>
        <v>Returning</v>
      </c>
      <c r="Z771" s="7">
        <f>data[[#This Row],[DeliveryDate]] + data[[#This Row],[DeliveryTime]]</f>
        <v>45654.524305555555</v>
      </c>
      <c r="AA771" s="7">
        <f>data[[#This Row],[OrderDateTime]] + 1</f>
        <v>45654.061805555553</v>
      </c>
      <c r="AB771" s="7" t="str">
        <f>IF(data[[#This Row],[DeliveryDateTime]] &lt;= data[[#This Row],[SLADue]], "On Time", "Late")</f>
        <v>Late</v>
      </c>
    </row>
    <row r="772" spans="1:28" x14ac:dyDescent="0.2">
      <c r="A772" t="s">
        <v>1261</v>
      </c>
      <c r="B772" t="s">
        <v>19</v>
      </c>
      <c r="C772" t="s">
        <v>69</v>
      </c>
      <c r="D772" t="s">
        <v>70</v>
      </c>
      <c r="E772" s="5">
        <v>57.17</v>
      </c>
      <c r="F772" t="s">
        <v>56</v>
      </c>
      <c r="G772">
        <v>1</v>
      </c>
      <c r="H772" s="1">
        <v>45761</v>
      </c>
      <c r="I772" s="1" t="str">
        <f>TEXT(data[[#This Row],[OrderDate]],"mmm")</f>
        <v>Apr</v>
      </c>
      <c r="J772" s="6">
        <v>0.54027777777777775</v>
      </c>
      <c r="K772" s="6" t="str">
        <f>TEXT(data[[#This Row],[OrderTime]],"h")</f>
        <v>12</v>
      </c>
      <c r="L772" s="1">
        <v>45761</v>
      </c>
      <c r="M772" s="6">
        <v>0.66527777777777775</v>
      </c>
      <c r="N772" t="s">
        <v>75</v>
      </c>
      <c r="O772" t="s">
        <v>934</v>
      </c>
      <c r="P772" t="s">
        <v>25</v>
      </c>
      <c r="Q772" t="s">
        <v>53</v>
      </c>
      <c r="R772" t="s">
        <v>37</v>
      </c>
      <c r="S772" t="s">
        <v>47</v>
      </c>
      <c r="T772" t="s">
        <v>38</v>
      </c>
      <c r="U772" t="s">
        <v>30</v>
      </c>
      <c r="V772" s="5">
        <f>data[[#This Row],[PriceUSD]]*data[[#This Row],[Quantity]]</f>
        <v>57.17</v>
      </c>
      <c r="W772" s="7">
        <f>data[[#This Row],[OrderDate]] + TIME(VALUE(LEFT(data[[#This Row],[OrderTime]],2)), VALUE(RIGHT(data[[#This Row],[OrderTime]],2)), 0)</f>
        <v>45761.054166666669</v>
      </c>
      <c r="X772" s="7">
        <f>_xlfn.MINIFS(data[OrderDateTime], data[CustomerName], data[[#This Row],[CustomerName]])</f>
        <v>45515.030555555553</v>
      </c>
      <c r="Y772" t="str">
        <f>IF(data[[#This Row],[OrderDateTime]]=data[[#This Row],[FirstOrderDateTime]], "New", "Returning")</f>
        <v>Returning</v>
      </c>
      <c r="Z772" s="7">
        <f>data[[#This Row],[DeliveryDate]] + data[[#This Row],[DeliveryTime]]</f>
        <v>45761.665277777778</v>
      </c>
      <c r="AA772" s="7">
        <f>data[[#This Row],[OrderDateTime]] + 1</f>
        <v>45762.054166666669</v>
      </c>
      <c r="AB772" s="7" t="str">
        <f>IF(data[[#This Row],[DeliveryDateTime]] &lt;= data[[#This Row],[SLADue]], "On Time", "Late")</f>
        <v>On Time</v>
      </c>
    </row>
    <row r="773" spans="1:28" x14ac:dyDescent="0.2">
      <c r="A773" t="s">
        <v>1262</v>
      </c>
      <c r="B773" t="s">
        <v>19</v>
      </c>
      <c r="C773" t="s">
        <v>61</v>
      </c>
      <c r="D773" t="s">
        <v>62</v>
      </c>
      <c r="E773" s="5">
        <v>179.46</v>
      </c>
      <c r="F773" t="s">
        <v>94</v>
      </c>
      <c r="G773">
        <v>3</v>
      </c>
      <c r="H773" s="1">
        <v>45796</v>
      </c>
      <c r="I773" s="1" t="str">
        <f>TEXT(data[[#This Row],[OrderDate]],"mmm")</f>
        <v>May</v>
      </c>
      <c r="J773" s="6">
        <v>0.40902777777777777</v>
      </c>
      <c r="K773" s="6" t="str">
        <f>TEXT(data[[#This Row],[OrderTime]],"h")</f>
        <v>9</v>
      </c>
      <c r="L773" s="1">
        <v>45796</v>
      </c>
      <c r="M773" s="6">
        <v>0.65902777777777777</v>
      </c>
      <c r="N773" t="s">
        <v>200</v>
      </c>
      <c r="O773" t="s">
        <v>76</v>
      </c>
      <c r="P773" t="s">
        <v>202</v>
      </c>
      <c r="Q773" t="s">
        <v>53</v>
      </c>
      <c r="R773" t="s">
        <v>66</v>
      </c>
      <c r="S773" t="s">
        <v>47</v>
      </c>
      <c r="T773" t="s">
        <v>38</v>
      </c>
      <c r="U773" t="s">
        <v>30</v>
      </c>
      <c r="V773" s="5">
        <f>data[[#This Row],[PriceUSD]]*data[[#This Row],[Quantity]]</f>
        <v>538.38</v>
      </c>
      <c r="W773" s="7">
        <f>data[[#This Row],[OrderDate]] + TIME(VALUE(LEFT(data[[#This Row],[OrderTime]],2)), VALUE(RIGHT(data[[#This Row],[OrderTime]],2)), 0)</f>
        <v>45796.054166666669</v>
      </c>
      <c r="X773" s="7">
        <f>_xlfn.MINIFS(data[OrderDateTime], data[CustomerName], data[[#This Row],[CustomerName]])</f>
        <v>45506.022916666669</v>
      </c>
      <c r="Y773" t="str">
        <f>IF(data[[#This Row],[OrderDateTime]]=data[[#This Row],[FirstOrderDateTime]], "New", "Returning")</f>
        <v>Returning</v>
      </c>
      <c r="Z773" s="7">
        <f>data[[#This Row],[DeliveryDate]] + data[[#This Row],[DeliveryTime]]</f>
        <v>45796.65902777778</v>
      </c>
      <c r="AA773" s="7">
        <f>data[[#This Row],[OrderDateTime]] + 1</f>
        <v>45797.054166666669</v>
      </c>
      <c r="AB773" s="7" t="str">
        <f>IF(data[[#This Row],[DeliveryDateTime]] &lt;= data[[#This Row],[SLADue]], "On Time", "Late")</f>
        <v>On Time</v>
      </c>
    </row>
    <row r="774" spans="1:28" x14ac:dyDescent="0.2">
      <c r="A774" t="s">
        <v>1263</v>
      </c>
      <c r="B774" t="s">
        <v>19</v>
      </c>
      <c r="C774" t="s">
        <v>391</v>
      </c>
      <c r="D774" t="s">
        <v>392</v>
      </c>
      <c r="E774" s="5">
        <v>17.079999999999998</v>
      </c>
      <c r="F774" t="s">
        <v>43</v>
      </c>
      <c r="G774">
        <v>1</v>
      </c>
      <c r="H774" s="1">
        <v>45805</v>
      </c>
      <c r="I774" s="1" t="str">
        <f>TEXT(data[[#This Row],[OrderDate]],"mmm")</f>
        <v>May</v>
      </c>
      <c r="J774" s="6">
        <v>0.78819444444444442</v>
      </c>
      <c r="K774" s="6" t="str">
        <f>TEXT(data[[#This Row],[OrderTime]],"h")</f>
        <v>18</v>
      </c>
      <c r="L774" s="1">
        <v>45806</v>
      </c>
      <c r="M774" s="6">
        <v>0.82986111111111116</v>
      </c>
      <c r="N774" t="s">
        <v>178</v>
      </c>
      <c r="O774" t="s">
        <v>1159</v>
      </c>
      <c r="P774" t="s">
        <v>180</v>
      </c>
      <c r="Q774" t="s">
        <v>26</v>
      </c>
      <c r="R774" t="s">
        <v>394</v>
      </c>
      <c r="S774" t="s">
        <v>28</v>
      </c>
      <c r="T774" t="s">
        <v>143</v>
      </c>
      <c r="U774" t="s">
        <v>30</v>
      </c>
      <c r="V774" s="5">
        <f>data[[#This Row],[PriceUSD]]*data[[#This Row],[Quantity]]</f>
        <v>17.079999999999998</v>
      </c>
      <c r="W774" s="7">
        <f>data[[#This Row],[OrderDate]] + TIME(VALUE(LEFT(data[[#This Row],[OrderTime]],2)), VALUE(RIGHT(data[[#This Row],[OrderTime]],2)), 0)</f>
        <v>45805.030555555553</v>
      </c>
      <c r="X774" s="7">
        <f>_xlfn.MINIFS(data[OrderDateTime], data[CustomerName], data[[#This Row],[CustomerName]])</f>
        <v>45531.052083333336</v>
      </c>
      <c r="Y774" t="str">
        <f>IF(data[[#This Row],[OrderDateTime]]=data[[#This Row],[FirstOrderDateTime]], "New", "Returning")</f>
        <v>Returning</v>
      </c>
      <c r="Z774" s="7">
        <f>data[[#This Row],[DeliveryDate]] + data[[#This Row],[DeliveryTime]]</f>
        <v>45806.829861111109</v>
      </c>
      <c r="AA774" s="7">
        <f>data[[#This Row],[OrderDateTime]] + 1</f>
        <v>45806.030555555553</v>
      </c>
      <c r="AB774" s="7" t="str">
        <f>IF(data[[#This Row],[DeliveryDateTime]] &lt;= data[[#This Row],[SLADue]], "On Time", "Late")</f>
        <v>Late</v>
      </c>
    </row>
    <row r="775" spans="1:28" x14ac:dyDescent="0.2">
      <c r="A775" t="s">
        <v>1264</v>
      </c>
      <c r="B775" t="s">
        <v>19</v>
      </c>
      <c r="C775" t="s">
        <v>41</v>
      </c>
      <c r="D775" t="s">
        <v>42</v>
      </c>
      <c r="E775" s="5">
        <v>33.51</v>
      </c>
      <c r="F775" t="s">
        <v>119</v>
      </c>
      <c r="G775">
        <v>3</v>
      </c>
      <c r="H775" s="1">
        <v>45739</v>
      </c>
      <c r="I775" s="1" t="str">
        <f>TEXT(data[[#This Row],[OrderDate]],"mmm")</f>
        <v>Mar</v>
      </c>
      <c r="J775" s="6">
        <v>0.75069444444444444</v>
      </c>
      <c r="K775" s="6" t="str">
        <f>TEXT(data[[#This Row],[OrderTime]],"h")</f>
        <v>18</v>
      </c>
      <c r="L775" s="1">
        <v>45741</v>
      </c>
      <c r="M775" s="6">
        <v>0.79374999999999996</v>
      </c>
      <c r="N775" t="s">
        <v>88</v>
      </c>
      <c r="O775" t="s">
        <v>1265</v>
      </c>
      <c r="P775" t="s">
        <v>25</v>
      </c>
      <c r="Q775" t="s">
        <v>26</v>
      </c>
      <c r="R775" t="s">
        <v>46</v>
      </c>
      <c r="S775" t="s">
        <v>105</v>
      </c>
      <c r="T775" t="s">
        <v>38</v>
      </c>
      <c r="U775" t="s">
        <v>30</v>
      </c>
      <c r="V775" s="5">
        <f>data[[#This Row],[PriceUSD]]*data[[#This Row],[Quantity]]</f>
        <v>100.53</v>
      </c>
      <c r="W775" s="7">
        <f>data[[#This Row],[OrderDate]] + TIME(VALUE(LEFT(data[[#This Row],[OrderTime]],2)), VALUE(RIGHT(data[[#This Row],[OrderTime]],2)), 0)</f>
        <v>45739.030555555553</v>
      </c>
      <c r="X775" s="7">
        <f>_xlfn.MINIFS(data[OrderDateTime], data[CustomerName], data[[#This Row],[CustomerName]])</f>
        <v>45508.054166666669</v>
      </c>
      <c r="Y775" t="str">
        <f>IF(data[[#This Row],[OrderDateTime]]=data[[#This Row],[FirstOrderDateTime]], "New", "Returning")</f>
        <v>Returning</v>
      </c>
      <c r="Z775" s="7">
        <f>data[[#This Row],[DeliveryDate]] + data[[#This Row],[DeliveryTime]]</f>
        <v>45741.793749999997</v>
      </c>
      <c r="AA775" s="7">
        <f>data[[#This Row],[OrderDateTime]] + 1</f>
        <v>45740.030555555553</v>
      </c>
      <c r="AB775" s="7" t="str">
        <f>IF(data[[#This Row],[DeliveryDateTime]] &lt;= data[[#This Row],[SLADue]], "On Time", "Late")</f>
        <v>Late</v>
      </c>
    </row>
    <row r="776" spans="1:28" x14ac:dyDescent="0.2">
      <c r="A776" t="s">
        <v>1266</v>
      </c>
      <c r="B776" t="s">
        <v>19</v>
      </c>
      <c r="C776" t="s">
        <v>101</v>
      </c>
      <c r="D776" t="s">
        <v>102</v>
      </c>
      <c r="E776" s="5">
        <v>27.93</v>
      </c>
      <c r="F776" t="s">
        <v>63</v>
      </c>
      <c r="G776">
        <v>2</v>
      </c>
      <c r="H776" s="1">
        <v>45815</v>
      </c>
      <c r="I776" s="1" t="str">
        <f>TEXT(data[[#This Row],[OrderDate]],"mmm")</f>
        <v>Jun</v>
      </c>
      <c r="J776" s="6">
        <v>0.48194444444444445</v>
      </c>
      <c r="K776" s="6" t="str">
        <f>TEXT(data[[#This Row],[OrderTime]],"h")</f>
        <v>11</v>
      </c>
      <c r="L776" s="1">
        <v>45815</v>
      </c>
      <c r="M776" s="6">
        <v>0.77361111111111114</v>
      </c>
      <c r="N776" t="s">
        <v>123</v>
      </c>
      <c r="O776" t="s">
        <v>296</v>
      </c>
      <c r="P776" t="s">
        <v>36</v>
      </c>
      <c r="Q776" t="s">
        <v>53</v>
      </c>
      <c r="R776" t="s">
        <v>83</v>
      </c>
      <c r="S776" t="s">
        <v>47</v>
      </c>
      <c r="T776" t="s">
        <v>29</v>
      </c>
      <c r="U776" t="s">
        <v>39</v>
      </c>
      <c r="V776" s="5">
        <f>data[[#This Row],[PriceUSD]]*data[[#This Row],[Quantity]]</f>
        <v>55.86</v>
      </c>
      <c r="W776" s="7">
        <f>data[[#This Row],[OrderDate]] + TIME(VALUE(LEFT(data[[#This Row],[OrderTime]],2)), VALUE(RIGHT(data[[#This Row],[OrderTime]],2)), 0)</f>
        <v>45815.030555555553</v>
      </c>
      <c r="X776" s="7">
        <f>_xlfn.MINIFS(data[OrderDateTime], data[CustomerName], data[[#This Row],[CustomerName]])</f>
        <v>45511.017361111109</v>
      </c>
      <c r="Y776" t="str">
        <f>IF(data[[#This Row],[OrderDateTime]]=data[[#This Row],[FirstOrderDateTime]], "New", "Returning")</f>
        <v>Returning</v>
      </c>
      <c r="Z776" s="7">
        <f>data[[#This Row],[DeliveryDate]] + data[[#This Row],[DeliveryTime]]</f>
        <v>45815.773611111108</v>
      </c>
      <c r="AA776" s="7">
        <f>data[[#This Row],[OrderDateTime]] + 1</f>
        <v>45816.030555555553</v>
      </c>
      <c r="AB776" s="7" t="str">
        <f>IF(data[[#This Row],[DeliveryDateTime]] &lt;= data[[#This Row],[SLADue]], "On Time", "Late")</f>
        <v>On Time</v>
      </c>
    </row>
    <row r="777" spans="1:28" x14ac:dyDescent="0.2">
      <c r="A777" t="s">
        <v>1267</v>
      </c>
      <c r="B777" t="s">
        <v>19</v>
      </c>
      <c r="C777" t="s">
        <v>126</v>
      </c>
      <c r="D777" t="s">
        <v>127</v>
      </c>
      <c r="E777" s="5">
        <v>21.02</v>
      </c>
      <c r="F777" t="s">
        <v>56</v>
      </c>
      <c r="G777">
        <v>1</v>
      </c>
      <c r="H777" s="1">
        <v>45579</v>
      </c>
      <c r="I777" s="1" t="str">
        <f>TEXT(data[[#This Row],[OrderDate]],"mmm")</f>
        <v>Oct</v>
      </c>
      <c r="J777" s="6">
        <v>0.78402777777777777</v>
      </c>
      <c r="K777" s="6" t="str">
        <f>TEXT(data[[#This Row],[OrderTime]],"h")</f>
        <v>18</v>
      </c>
      <c r="L777" s="1">
        <v>45580</v>
      </c>
      <c r="M777" s="6">
        <v>0.86736111111111114</v>
      </c>
      <c r="N777" t="s">
        <v>123</v>
      </c>
      <c r="O777" t="s">
        <v>642</v>
      </c>
      <c r="P777" t="s">
        <v>36</v>
      </c>
      <c r="Q777" t="s">
        <v>53</v>
      </c>
      <c r="R777" t="s">
        <v>129</v>
      </c>
      <c r="S777" t="s">
        <v>28</v>
      </c>
      <c r="T777" t="s">
        <v>106</v>
      </c>
      <c r="U777" t="s">
        <v>39</v>
      </c>
      <c r="V777" s="5">
        <f>data[[#This Row],[PriceUSD]]*data[[#This Row],[Quantity]]</f>
        <v>21.02</v>
      </c>
      <c r="W777" s="7">
        <f>data[[#This Row],[OrderDate]] + TIME(VALUE(LEFT(data[[#This Row],[OrderTime]],2)), VALUE(RIGHT(data[[#This Row],[OrderTime]],2)), 0)</f>
        <v>45579.054166666669</v>
      </c>
      <c r="X777" s="7">
        <f>_xlfn.MINIFS(data[OrderDateTime], data[CustomerName], data[[#This Row],[CustomerName]])</f>
        <v>45507.038888888892</v>
      </c>
      <c r="Y777" t="str">
        <f>IF(data[[#This Row],[OrderDateTime]]=data[[#This Row],[FirstOrderDateTime]], "New", "Returning")</f>
        <v>Returning</v>
      </c>
      <c r="Z777" s="7">
        <f>data[[#This Row],[DeliveryDate]] + data[[#This Row],[DeliveryTime]]</f>
        <v>45580.867361111108</v>
      </c>
      <c r="AA777" s="7">
        <f>data[[#This Row],[OrderDateTime]] + 1</f>
        <v>45580.054166666669</v>
      </c>
      <c r="AB777" s="7" t="str">
        <f>IF(data[[#This Row],[DeliveryDateTime]] &lt;= data[[#This Row],[SLADue]], "On Time", "Late")</f>
        <v>Late</v>
      </c>
    </row>
    <row r="778" spans="1:28" x14ac:dyDescent="0.2">
      <c r="A778" t="s">
        <v>1268</v>
      </c>
      <c r="B778" t="s">
        <v>19</v>
      </c>
      <c r="C778" t="s">
        <v>32</v>
      </c>
      <c r="D778" t="s">
        <v>33</v>
      </c>
      <c r="E778" s="5">
        <v>46.5</v>
      </c>
      <c r="F778" t="s">
        <v>138</v>
      </c>
      <c r="G778">
        <v>1</v>
      </c>
      <c r="H778" s="1">
        <v>45673</v>
      </c>
      <c r="I778" s="1" t="str">
        <f>TEXT(data[[#This Row],[OrderDate]],"mmm")</f>
        <v>Jan</v>
      </c>
      <c r="J778" s="6">
        <v>0.85069444444444442</v>
      </c>
      <c r="K778" s="6" t="str">
        <f>TEXT(data[[#This Row],[OrderTime]],"h")</f>
        <v>20</v>
      </c>
      <c r="L778" s="1">
        <v>45674</v>
      </c>
      <c r="M778" s="6">
        <v>0.89236111111111116</v>
      </c>
      <c r="N778" t="s">
        <v>213</v>
      </c>
      <c r="O778" t="s">
        <v>1269</v>
      </c>
      <c r="P778" t="s">
        <v>36</v>
      </c>
      <c r="Q778" t="s">
        <v>53</v>
      </c>
      <c r="R778" t="s">
        <v>37</v>
      </c>
      <c r="S778" t="s">
        <v>28</v>
      </c>
      <c r="T778" t="s">
        <v>38</v>
      </c>
      <c r="U778" t="s">
        <v>30</v>
      </c>
      <c r="V778" s="5">
        <f>data[[#This Row],[PriceUSD]]*data[[#This Row],[Quantity]]</f>
        <v>46.5</v>
      </c>
      <c r="W778" s="7">
        <f>data[[#This Row],[OrderDate]] + TIME(VALUE(LEFT(data[[#This Row],[OrderTime]],2)), VALUE(RIGHT(data[[#This Row],[OrderTime]],2)), 0)</f>
        <v>45673.030555555553</v>
      </c>
      <c r="X778" s="7">
        <f>_xlfn.MINIFS(data[OrderDateTime], data[CustomerName], data[[#This Row],[CustomerName]])</f>
        <v>45673.030555555553</v>
      </c>
      <c r="Y778" t="str">
        <f>IF(data[[#This Row],[OrderDateTime]]=data[[#This Row],[FirstOrderDateTime]], "New", "Returning")</f>
        <v>New</v>
      </c>
      <c r="Z778" s="7">
        <f>data[[#This Row],[DeliveryDate]] + data[[#This Row],[DeliveryTime]]</f>
        <v>45674.892361111109</v>
      </c>
      <c r="AA778" s="7">
        <f>data[[#This Row],[OrderDateTime]] + 1</f>
        <v>45674.030555555553</v>
      </c>
      <c r="AB778" s="7" t="str">
        <f>IF(data[[#This Row],[DeliveryDateTime]] &lt;= data[[#This Row],[SLADue]], "On Time", "Late")</f>
        <v>Late</v>
      </c>
    </row>
    <row r="779" spans="1:28" x14ac:dyDescent="0.2">
      <c r="A779" t="s">
        <v>1270</v>
      </c>
      <c r="B779" t="s">
        <v>19</v>
      </c>
      <c r="C779" t="s">
        <v>49</v>
      </c>
      <c r="D779" t="s">
        <v>50</v>
      </c>
      <c r="E779" s="5">
        <v>32.85</v>
      </c>
      <c r="F779" t="s">
        <v>138</v>
      </c>
      <c r="G779">
        <v>1</v>
      </c>
      <c r="H779" s="1">
        <v>45763</v>
      </c>
      <c r="I779" s="1" t="str">
        <f>TEXT(data[[#This Row],[OrderDate]],"mmm")</f>
        <v>Apr</v>
      </c>
      <c r="J779" s="6">
        <v>0.41111111111111109</v>
      </c>
      <c r="K779" s="6" t="str">
        <f>TEXT(data[[#This Row],[OrderTime]],"h")</f>
        <v>9</v>
      </c>
      <c r="L779" s="1">
        <v>45763</v>
      </c>
      <c r="M779" s="6">
        <v>0.61944444444444446</v>
      </c>
      <c r="N779" t="s">
        <v>750</v>
      </c>
      <c r="O779" t="s">
        <v>825</v>
      </c>
      <c r="P779" t="s">
        <v>234</v>
      </c>
      <c r="Q779" t="s">
        <v>53</v>
      </c>
      <c r="R779" t="s">
        <v>54</v>
      </c>
      <c r="S779" t="s">
        <v>47</v>
      </c>
      <c r="T779" t="s">
        <v>115</v>
      </c>
      <c r="U779" t="s">
        <v>30</v>
      </c>
      <c r="V779" s="5">
        <f>data[[#This Row],[PriceUSD]]*data[[#This Row],[Quantity]]</f>
        <v>32.85</v>
      </c>
      <c r="W779" s="7">
        <f>data[[#This Row],[OrderDate]] + TIME(VALUE(LEFT(data[[#This Row],[OrderTime]],2)), VALUE(RIGHT(data[[#This Row],[OrderTime]],2)), 0)</f>
        <v>45763.007638888892</v>
      </c>
      <c r="X779" s="7">
        <f>_xlfn.MINIFS(data[OrderDateTime], data[CustomerName], data[[#This Row],[CustomerName]])</f>
        <v>45527.022916666669</v>
      </c>
      <c r="Y779" t="str">
        <f>IF(data[[#This Row],[OrderDateTime]]=data[[#This Row],[FirstOrderDateTime]], "New", "Returning")</f>
        <v>Returning</v>
      </c>
      <c r="Z779" s="7">
        <f>data[[#This Row],[DeliveryDate]] + data[[#This Row],[DeliveryTime]]</f>
        <v>45763.619444444441</v>
      </c>
      <c r="AA779" s="7">
        <f>data[[#This Row],[OrderDateTime]] + 1</f>
        <v>45764.007638888892</v>
      </c>
      <c r="AB779" s="7" t="str">
        <f>IF(data[[#This Row],[DeliveryDateTime]] &lt;= data[[#This Row],[SLADue]], "On Time", "Late")</f>
        <v>On Time</v>
      </c>
    </row>
    <row r="780" spans="1:28" x14ac:dyDescent="0.2">
      <c r="A780" t="s">
        <v>1271</v>
      </c>
      <c r="B780" t="s">
        <v>19</v>
      </c>
      <c r="C780" t="s">
        <v>117</v>
      </c>
      <c r="D780" t="s">
        <v>118</v>
      </c>
      <c r="E780" s="5">
        <v>83.52</v>
      </c>
      <c r="F780" t="s">
        <v>119</v>
      </c>
      <c r="G780">
        <v>2</v>
      </c>
      <c r="H780" s="1">
        <v>45627</v>
      </c>
      <c r="I780" s="1" t="str">
        <f>TEXT(data[[#This Row],[OrderDate]],"mmm")</f>
        <v>Dec</v>
      </c>
      <c r="J780" s="6">
        <v>0.86250000000000004</v>
      </c>
      <c r="K780" s="6" t="str">
        <f>TEXT(data[[#This Row],[OrderTime]],"h")</f>
        <v>20</v>
      </c>
      <c r="L780" s="1">
        <v>45628</v>
      </c>
      <c r="M780" s="6">
        <v>0.90416666666666667</v>
      </c>
      <c r="N780" t="s">
        <v>95</v>
      </c>
      <c r="O780" t="s">
        <v>820</v>
      </c>
      <c r="P780" t="s">
        <v>25</v>
      </c>
      <c r="Q780" t="s">
        <v>53</v>
      </c>
      <c r="R780" t="s">
        <v>66</v>
      </c>
      <c r="S780" t="s">
        <v>28</v>
      </c>
      <c r="T780" t="s">
        <v>29</v>
      </c>
      <c r="U780" t="s">
        <v>30</v>
      </c>
      <c r="V780" s="5">
        <f>data[[#This Row],[PriceUSD]]*data[[#This Row],[Quantity]]</f>
        <v>167.04</v>
      </c>
      <c r="W780" s="7">
        <f>data[[#This Row],[OrderDate]] + TIME(VALUE(LEFT(data[[#This Row],[OrderTime]],2)), VALUE(RIGHT(data[[#This Row],[OrderTime]],2)), 0)</f>
        <v>45627.017361111109</v>
      </c>
      <c r="X780" s="7">
        <f>_xlfn.MINIFS(data[OrderDateTime], data[CustomerName], data[[#This Row],[CustomerName]])</f>
        <v>45570.030555555553</v>
      </c>
      <c r="Y780" t="str">
        <f>IF(data[[#This Row],[OrderDateTime]]=data[[#This Row],[FirstOrderDateTime]], "New", "Returning")</f>
        <v>Returning</v>
      </c>
      <c r="Z780" s="7">
        <f>data[[#This Row],[DeliveryDate]] + data[[#This Row],[DeliveryTime]]</f>
        <v>45628.904166666667</v>
      </c>
      <c r="AA780" s="7">
        <f>data[[#This Row],[OrderDateTime]] + 1</f>
        <v>45628.017361111109</v>
      </c>
      <c r="AB780" s="7" t="str">
        <f>IF(data[[#This Row],[DeliveryDateTime]] &lt;= data[[#This Row],[SLADue]], "On Time", "Late")</f>
        <v>Late</v>
      </c>
    </row>
    <row r="781" spans="1:28" x14ac:dyDescent="0.2">
      <c r="A781" t="s">
        <v>1272</v>
      </c>
      <c r="B781" t="s">
        <v>19</v>
      </c>
      <c r="C781" t="s">
        <v>32</v>
      </c>
      <c r="D781" t="s">
        <v>33</v>
      </c>
      <c r="E781" s="5">
        <v>46.76</v>
      </c>
      <c r="F781" t="s">
        <v>22</v>
      </c>
      <c r="G781">
        <v>3</v>
      </c>
      <c r="H781" s="1">
        <v>45794</v>
      </c>
      <c r="I781" s="1" t="str">
        <f>TEXT(data[[#This Row],[OrderDate]],"mmm")</f>
        <v>May</v>
      </c>
      <c r="J781" s="6">
        <v>0.80069444444444449</v>
      </c>
      <c r="K781" s="6" t="str">
        <f>TEXT(data[[#This Row],[OrderTime]],"h")</f>
        <v>19</v>
      </c>
      <c r="L781" s="1">
        <v>45795</v>
      </c>
      <c r="M781" s="6">
        <v>0.54513888888888884</v>
      </c>
      <c r="N781" t="s">
        <v>148</v>
      </c>
      <c r="O781" t="s">
        <v>296</v>
      </c>
      <c r="P781" t="s">
        <v>25</v>
      </c>
      <c r="Q781" t="s">
        <v>26</v>
      </c>
      <c r="R781" t="s">
        <v>37</v>
      </c>
      <c r="S781" t="s">
        <v>28</v>
      </c>
      <c r="T781" t="s">
        <v>38</v>
      </c>
      <c r="U781" t="s">
        <v>67</v>
      </c>
      <c r="V781" s="5">
        <f>data[[#This Row],[PriceUSD]]*data[[#This Row],[Quantity]]</f>
        <v>140.28</v>
      </c>
      <c r="W781" s="7">
        <f>data[[#This Row],[OrderDate]] + TIME(VALUE(LEFT(data[[#This Row],[OrderTime]],2)), VALUE(RIGHT(data[[#This Row],[OrderTime]],2)), 0)</f>
        <v>45794.030555555553</v>
      </c>
      <c r="X781" s="7">
        <f>_xlfn.MINIFS(data[OrderDateTime], data[CustomerName], data[[#This Row],[CustomerName]])</f>
        <v>45511.017361111109</v>
      </c>
      <c r="Y781" t="str">
        <f>IF(data[[#This Row],[OrderDateTime]]=data[[#This Row],[FirstOrderDateTime]], "New", "Returning")</f>
        <v>Returning</v>
      </c>
      <c r="Z781" s="7">
        <f>data[[#This Row],[DeliveryDate]] + data[[#This Row],[DeliveryTime]]</f>
        <v>45795.545138888891</v>
      </c>
      <c r="AA781" s="7">
        <f>data[[#This Row],[OrderDateTime]] + 1</f>
        <v>45795.030555555553</v>
      </c>
      <c r="AB781" s="7" t="str">
        <f>IF(data[[#This Row],[DeliveryDateTime]] &lt;= data[[#This Row],[SLADue]], "On Time", "Late")</f>
        <v>Late</v>
      </c>
    </row>
    <row r="782" spans="1:28" x14ac:dyDescent="0.2">
      <c r="A782" t="s">
        <v>1273</v>
      </c>
      <c r="B782" t="s">
        <v>19</v>
      </c>
      <c r="C782" t="s">
        <v>41</v>
      </c>
      <c r="D782" t="s">
        <v>42</v>
      </c>
      <c r="E782" s="5">
        <v>32.67</v>
      </c>
      <c r="F782" t="s">
        <v>182</v>
      </c>
      <c r="G782">
        <v>1</v>
      </c>
      <c r="H782" s="1">
        <v>45793</v>
      </c>
      <c r="I782" s="1" t="str">
        <f>TEXT(data[[#This Row],[OrderDate]],"mmm")</f>
        <v>May</v>
      </c>
      <c r="J782" s="6">
        <v>0.69930555555555551</v>
      </c>
      <c r="K782" s="6" t="str">
        <f>TEXT(data[[#This Row],[OrderTime]],"h")</f>
        <v>16</v>
      </c>
      <c r="L782" s="1">
        <v>45794</v>
      </c>
      <c r="M782" s="6">
        <v>0.78263888888888888</v>
      </c>
      <c r="N782" t="s">
        <v>23</v>
      </c>
      <c r="O782" t="s">
        <v>852</v>
      </c>
      <c r="P782" t="s">
        <v>25</v>
      </c>
      <c r="Q782" t="s">
        <v>26</v>
      </c>
      <c r="R782" t="s">
        <v>46</v>
      </c>
      <c r="S782" t="s">
        <v>28</v>
      </c>
      <c r="T782" t="s">
        <v>136</v>
      </c>
      <c r="U782" t="s">
        <v>30</v>
      </c>
      <c r="V782" s="5">
        <f>data[[#This Row],[PriceUSD]]*data[[#This Row],[Quantity]]</f>
        <v>32.67</v>
      </c>
      <c r="W782" s="7">
        <f>data[[#This Row],[OrderDate]] + TIME(VALUE(LEFT(data[[#This Row],[OrderTime]],2)), VALUE(RIGHT(data[[#This Row],[OrderTime]],2)), 0)</f>
        <v>45793.038888888892</v>
      </c>
      <c r="X782" s="7">
        <f>_xlfn.MINIFS(data[OrderDateTime], data[CustomerName], data[[#This Row],[CustomerName]])</f>
        <v>45514.030555555553</v>
      </c>
      <c r="Y782" t="str">
        <f>IF(data[[#This Row],[OrderDateTime]]=data[[#This Row],[FirstOrderDateTime]], "New", "Returning")</f>
        <v>Returning</v>
      </c>
      <c r="Z782" s="7">
        <f>data[[#This Row],[DeliveryDate]] + data[[#This Row],[DeliveryTime]]</f>
        <v>45794.782638888886</v>
      </c>
      <c r="AA782" s="7">
        <f>data[[#This Row],[OrderDateTime]] + 1</f>
        <v>45794.038888888892</v>
      </c>
      <c r="AB782" s="7" t="str">
        <f>IF(data[[#This Row],[DeliveryDateTime]] &lt;= data[[#This Row],[SLADue]], "On Time", "Late")</f>
        <v>Late</v>
      </c>
    </row>
    <row r="783" spans="1:28" x14ac:dyDescent="0.2">
      <c r="A783" t="s">
        <v>1274</v>
      </c>
      <c r="B783" t="s">
        <v>19</v>
      </c>
      <c r="C783" t="s">
        <v>258</v>
      </c>
      <c r="D783" t="s">
        <v>259</v>
      </c>
      <c r="E783" s="5">
        <v>124.53</v>
      </c>
      <c r="F783" t="s">
        <v>182</v>
      </c>
      <c r="G783">
        <v>1</v>
      </c>
      <c r="H783" s="1">
        <v>45838</v>
      </c>
      <c r="I783" s="1" t="str">
        <f>TEXT(data[[#This Row],[OrderDate]],"mmm")</f>
        <v>Jun</v>
      </c>
      <c r="J783" s="6">
        <v>0.43263888888888891</v>
      </c>
      <c r="K783" s="6" t="str">
        <f>TEXT(data[[#This Row],[OrderTime]],"h")</f>
        <v>10</v>
      </c>
      <c r="L783" s="1">
        <v>45839</v>
      </c>
      <c r="M783" s="6">
        <v>0.64097222222222228</v>
      </c>
      <c r="N783" t="s">
        <v>95</v>
      </c>
      <c r="O783" t="s">
        <v>311</v>
      </c>
      <c r="P783" t="s">
        <v>25</v>
      </c>
      <c r="Q783" t="s">
        <v>53</v>
      </c>
      <c r="R783" t="s">
        <v>261</v>
      </c>
      <c r="S783" t="s">
        <v>28</v>
      </c>
      <c r="T783" t="s">
        <v>38</v>
      </c>
      <c r="U783" t="s">
        <v>39</v>
      </c>
      <c r="V783" s="5">
        <f>data[[#This Row],[PriceUSD]]*data[[#This Row],[Quantity]]</f>
        <v>124.53</v>
      </c>
      <c r="W783" s="7">
        <f>data[[#This Row],[OrderDate]] + TIME(VALUE(LEFT(data[[#This Row],[OrderTime]],2)), VALUE(RIGHT(data[[#This Row],[OrderTime]],2)), 0)</f>
        <v>45838.061805555553</v>
      </c>
      <c r="X783" s="7">
        <f>_xlfn.MINIFS(data[OrderDateTime], data[CustomerName], data[[#This Row],[CustomerName]])</f>
        <v>45513.046527777777</v>
      </c>
      <c r="Y783" t="str">
        <f>IF(data[[#This Row],[OrderDateTime]]=data[[#This Row],[FirstOrderDateTime]], "New", "Returning")</f>
        <v>Returning</v>
      </c>
      <c r="Z783" s="7">
        <f>data[[#This Row],[DeliveryDate]] + data[[#This Row],[DeliveryTime]]</f>
        <v>45839.640972222223</v>
      </c>
      <c r="AA783" s="7">
        <f>data[[#This Row],[OrderDateTime]] + 1</f>
        <v>45839.061805555553</v>
      </c>
      <c r="AB783" s="7" t="str">
        <f>IF(data[[#This Row],[DeliveryDateTime]] &lt;= data[[#This Row],[SLADue]], "On Time", "Late")</f>
        <v>Late</v>
      </c>
    </row>
    <row r="784" spans="1:28" x14ac:dyDescent="0.2">
      <c r="A784" t="s">
        <v>1275</v>
      </c>
      <c r="B784" t="s">
        <v>19</v>
      </c>
      <c r="C784" t="s">
        <v>85</v>
      </c>
      <c r="D784" t="s">
        <v>86</v>
      </c>
      <c r="E784" s="5">
        <v>52.57</v>
      </c>
      <c r="F784" t="s">
        <v>87</v>
      </c>
      <c r="G784">
        <v>1</v>
      </c>
      <c r="H784" s="1">
        <v>45630</v>
      </c>
      <c r="I784" s="1" t="str">
        <f>TEXT(data[[#This Row],[OrderDate]],"mmm")</f>
        <v>Dec</v>
      </c>
      <c r="J784" s="6">
        <v>0.41249999999999998</v>
      </c>
      <c r="K784" s="6" t="str">
        <f>TEXT(data[[#This Row],[OrderTime]],"h")</f>
        <v>9</v>
      </c>
      <c r="L784" s="1">
        <v>45630</v>
      </c>
      <c r="M784" s="6">
        <v>0.53749999999999998</v>
      </c>
      <c r="N784" t="s">
        <v>64</v>
      </c>
      <c r="O784" t="s">
        <v>277</v>
      </c>
      <c r="P784" t="s">
        <v>25</v>
      </c>
      <c r="Q784" t="s">
        <v>53</v>
      </c>
      <c r="R784" t="s">
        <v>90</v>
      </c>
      <c r="S784" t="s">
        <v>47</v>
      </c>
      <c r="T784" t="s">
        <v>136</v>
      </c>
      <c r="U784" t="s">
        <v>30</v>
      </c>
      <c r="V784" s="5">
        <f>data[[#This Row],[PriceUSD]]*data[[#This Row],[Quantity]]</f>
        <v>52.57</v>
      </c>
      <c r="W784" s="7">
        <f>data[[#This Row],[OrderDate]] + TIME(VALUE(LEFT(data[[#This Row],[OrderTime]],2)), VALUE(RIGHT(data[[#This Row],[OrderTime]],2)), 0)</f>
        <v>45630.017361111109</v>
      </c>
      <c r="X784" s="7">
        <f>_xlfn.MINIFS(data[OrderDateTime], data[CustomerName], data[[#This Row],[CustomerName]])</f>
        <v>45588.061805555553</v>
      </c>
      <c r="Y784" t="str">
        <f>IF(data[[#This Row],[OrderDateTime]]=data[[#This Row],[FirstOrderDateTime]], "New", "Returning")</f>
        <v>Returning</v>
      </c>
      <c r="Z784" s="7">
        <f>data[[#This Row],[DeliveryDate]] + data[[#This Row],[DeliveryTime]]</f>
        <v>45630.537499999999</v>
      </c>
      <c r="AA784" s="7">
        <f>data[[#This Row],[OrderDateTime]] + 1</f>
        <v>45631.017361111109</v>
      </c>
      <c r="AB784" s="7" t="str">
        <f>IF(data[[#This Row],[DeliveryDateTime]] &lt;= data[[#This Row],[SLADue]], "On Time", "Late")</f>
        <v>On Time</v>
      </c>
    </row>
    <row r="785" spans="1:28" x14ac:dyDescent="0.2">
      <c r="A785" t="s">
        <v>1276</v>
      </c>
      <c r="B785" t="s">
        <v>19</v>
      </c>
      <c r="C785" t="s">
        <v>92</v>
      </c>
      <c r="D785" t="s">
        <v>93</v>
      </c>
      <c r="E785" s="5">
        <v>86.38</v>
      </c>
      <c r="F785" t="s">
        <v>94</v>
      </c>
      <c r="G785">
        <v>4</v>
      </c>
      <c r="H785" s="1">
        <v>45573</v>
      </c>
      <c r="I785" s="1" t="str">
        <f>TEXT(data[[#This Row],[OrderDate]],"mmm")</f>
        <v>Oct</v>
      </c>
      <c r="J785" s="6">
        <v>0.88124999999999998</v>
      </c>
      <c r="K785" s="6" t="str">
        <f>TEXT(data[[#This Row],[OrderTime]],"h")</f>
        <v>21</v>
      </c>
      <c r="L785" s="1">
        <v>45574</v>
      </c>
      <c r="M785" s="6">
        <v>0.88124999999999998</v>
      </c>
      <c r="N785" t="s">
        <v>23</v>
      </c>
      <c r="O785" t="s">
        <v>766</v>
      </c>
      <c r="P785" t="s">
        <v>25</v>
      </c>
      <c r="Q785" t="s">
        <v>53</v>
      </c>
      <c r="R785" t="s">
        <v>66</v>
      </c>
      <c r="S785" t="s">
        <v>28</v>
      </c>
      <c r="T785" t="s">
        <v>59</v>
      </c>
      <c r="U785" t="s">
        <v>30</v>
      </c>
      <c r="V785" s="5">
        <f>data[[#This Row],[PriceUSD]]*data[[#This Row],[Quantity]]</f>
        <v>345.52</v>
      </c>
      <c r="W785" s="7">
        <f>data[[#This Row],[OrderDate]] + TIME(VALUE(LEFT(data[[#This Row],[OrderTime]],2)), VALUE(RIGHT(data[[#This Row],[OrderTime]],2)), 0)</f>
        <v>45573.017361111109</v>
      </c>
      <c r="X785" s="7">
        <f>_xlfn.MINIFS(data[OrderDateTime], data[CustomerName], data[[#This Row],[CustomerName]])</f>
        <v>45554.030555555553</v>
      </c>
      <c r="Y785" t="str">
        <f>IF(data[[#This Row],[OrderDateTime]]=data[[#This Row],[FirstOrderDateTime]], "New", "Returning")</f>
        <v>Returning</v>
      </c>
      <c r="Z785" s="7">
        <f>data[[#This Row],[DeliveryDate]] + data[[#This Row],[DeliveryTime]]</f>
        <v>45574.881249999999</v>
      </c>
      <c r="AA785" s="7">
        <f>data[[#This Row],[OrderDateTime]] + 1</f>
        <v>45574.017361111109</v>
      </c>
      <c r="AB785" s="7" t="str">
        <f>IF(data[[#This Row],[DeliveryDateTime]] &lt;= data[[#This Row],[SLADue]], "On Time", "Late")</f>
        <v>Late</v>
      </c>
    </row>
    <row r="786" spans="1:28" x14ac:dyDescent="0.2">
      <c r="A786" t="s">
        <v>1277</v>
      </c>
      <c r="B786" t="s">
        <v>19</v>
      </c>
      <c r="C786" t="s">
        <v>32</v>
      </c>
      <c r="D786" t="s">
        <v>33</v>
      </c>
      <c r="E786" s="5">
        <v>43.06</v>
      </c>
      <c r="F786" t="s">
        <v>22</v>
      </c>
      <c r="G786">
        <v>2</v>
      </c>
      <c r="H786" s="1">
        <v>45630</v>
      </c>
      <c r="I786" s="1" t="str">
        <f>TEXT(data[[#This Row],[OrderDate]],"mmm")</f>
        <v>Dec</v>
      </c>
      <c r="J786" s="6">
        <v>0.45902777777777776</v>
      </c>
      <c r="K786" s="6" t="str">
        <f>TEXT(data[[#This Row],[OrderTime]],"h")</f>
        <v>11</v>
      </c>
      <c r="L786" s="1">
        <v>45630</v>
      </c>
      <c r="M786" s="6">
        <v>0.75069444444444444</v>
      </c>
      <c r="N786" t="s">
        <v>64</v>
      </c>
      <c r="O786" t="s">
        <v>371</v>
      </c>
      <c r="P786" t="s">
        <v>25</v>
      </c>
      <c r="Q786" t="s">
        <v>26</v>
      </c>
      <c r="R786" t="s">
        <v>37</v>
      </c>
      <c r="S786" t="s">
        <v>47</v>
      </c>
      <c r="T786" t="s">
        <v>38</v>
      </c>
      <c r="U786" t="s">
        <v>30</v>
      </c>
      <c r="V786" s="5">
        <f>data[[#This Row],[PriceUSD]]*data[[#This Row],[Quantity]]</f>
        <v>86.12</v>
      </c>
      <c r="W786" s="7">
        <f>data[[#This Row],[OrderDate]] + TIME(VALUE(LEFT(data[[#This Row],[OrderTime]],2)), VALUE(RIGHT(data[[#This Row],[OrderTime]],2)), 0)</f>
        <v>45630.054166666669</v>
      </c>
      <c r="X786" s="7">
        <f>_xlfn.MINIFS(data[OrderDateTime], data[CustomerName], data[[#This Row],[CustomerName]])</f>
        <v>45514.038888888892</v>
      </c>
      <c r="Y786" t="str">
        <f>IF(data[[#This Row],[OrderDateTime]]=data[[#This Row],[FirstOrderDateTime]], "New", "Returning")</f>
        <v>Returning</v>
      </c>
      <c r="Z786" s="7">
        <f>data[[#This Row],[DeliveryDate]] + data[[#This Row],[DeliveryTime]]</f>
        <v>45630.750694444447</v>
      </c>
      <c r="AA786" s="7">
        <f>data[[#This Row],[OrderDateTime]] + 1</f>
        <v>45631.054166666669</v>
      </c>
      <c r="AB786" s="7" t="str">
        <f>IF(data[[#This Row],[DeliveryDateTime]] &lt;= data[[#This Row],[SLADue]], "On Time", "Late")</f>
        <v>On Time</v>
      </c>
    </row>
    <row r="787" spans="1:28" x14ac:dyDescent="0.2">
      <c r="A787" t="s">
        <v>1278</v>
      </c>
      <c r="B787" t="s">
        <v>19</v>
      </c>
      <c r="C787" t="s">
        <v>101</v>
      </c>
      <c r="D787" t="s">
        <v>102</v>
      </c>
      <c r="E787" s="5">
        <v>31.47</v>
      </c>
      <c r="F787" t="s">
        <v>81</v>
      </c>
      <c r="G787">
        <v>1</v>
      </c>
      <c r="H787" s="1">
        <v>45531</v>
      </c>
      <c r="I787" s="1" t="str">
        <f>TEXT(data[[#This Row],[OrderDate]],"mmm")</f>
        <v>Aug</v>
      </c>
      <c r="J787" s="6">
        <v>0.4375</v>
      </c>
      <c r="K787" s="6" t="str">
        <f>TEXT(data[[#This Row],[OrderTime]],"h")</f>
        <v>10</v>
      </c>
      <c r="L787" s="1">
        <v>45532</v>
      </c>
      <c r="M787" s="6">
        <v>0.64583333333333337</v>
      </c>
      <c r="N787" t="s">
        <v>326</v>
      </c>
      <c r="O787" t="s">
        <v>464</v>
      </c>
      <c r="P787" t="s">
        <v>202</v>
      </c>
      <c r="Q787" t="s">
        <v>26</v>
      </c>
      <c r="R787" t="s">
        <v>83</v>
      </c>
      <c r="S787" t="s">
        <v>28</v>
      </c>
      <c r="T787" t="s">
        <v>29</v>
      </c>
      <c r="U787" t="s">
        <v>67</v>
      </c>
      <c r="V787" s="5">
        <f>data[[#This Row],[PriceUSD]]*data[[#This Row],[Quantity]]</f>
        <v>31.47</v>
      </c>
      <c r="W787" s="7">
        <f>data[[#This Row],[OrderDate]] + TIME(VALUE(LEFT(data[[#This Row],[OrderTime]],2)), VALUE(RIGHT(data[[#This Row],[OrderTime]],2)), 0)</f>
        <v>45531.052083333336</v>
      </c>
      <c r="X787" s="7">
        <f>_xlfn.MINIFS(data[OrderDateTime], data[CustomerName], data[[#This Row],[CustomerName]])</f>
        <v>45512.054166666669</v>
      </c>
      <c r="Y787" t="str">
        <f>IF(data[[#This Row],[OrderDateTime]]=data[[#This Row],[FirstOrderDateTime]], "New", "Returning")</f>
        <v>Returning</v>
      </c>
      <c r="Z787" s="7">
        <f>data[[#This Row],[DeliveryDate]] + data[[#This Row],[DeliveryTime]]</f>
        <v>45532.645833333336</v>
      </c>
      <c r="AA787" s="7">
        <f>data[[#This Row],[OrderDateTime]] + 1</f>
        <v>45532.052083333336</v>
      </c>
      <c r="AB787" s="7" t="str">
        <f>IF(data[[#This Row],[DeliveryDateTime]] &lt;= data[[#This Row],[SLADue]], "On Time", "Late")</f>
        <v>Late</v>
      </c>
    </row>
    <row r="788" spans="1:28" x14ac:dyDescent="0.2">
      <c r="A788" t="s">
        <v>1279</v>
      </c>
      <c r="B788" t="s">
        <v>19</v>
      </c>
      <c r="C788" t="s">
        <v>92</v>
      </c>
      <c r="D788" t="s">
        <v>93</v>
      </c>
      <c r="E788" s="5">
        <v>102.07</v>
      </c>
      <c r="F788" t="s">
        <v>81</v>
      </c>
      <c r="G788">
        <v>1</v>
      </c>
      <c r="H788" s="1">
        <v>45764</v>
      </c>
      <c r="I788" s="1" t="str">
        <f>TEXT(data[[#This Row],[OrderDate]],"mmm")</f>
        <v>Apr</v>
      </c>
      <c r="J788" s="6">
        <v>0.77083333333333337</v>
      </c>
      <c r="K788" s="6" t="str">
        <f>TEXT(data[[#This Row],[OrderTime]],"h")</f>
        <v>18</v>
      </c>
      <c r="L788" s="1">
        <v>45766</v>
      </c>
      <c r="M788" s="6">
        <v>0.55138888888888893</v>
      </c>
      <c r="N788" t="s">
        <v>148</v>
      </c>
      <c r="O788" t="s">
        <v>58</v>
      </c>
      <c r="P788" t="s">
        <v>25</v>
      </c>
      <c r="Q788" t="s">
        <v>53</v>
      </c>
      <c r="R788" t="s">
        <v>66</v>
      </c>
      <c r="S788" t="s">
        <v>105</v>
      </c>
      <c r="T788" t="s">
        <v>38</v>
      </c>
      <c r="U788" t="s">
        <v>30</v>
      </c>
      <c r="V788" s="5">
        <f>data[[#This Row],[PriceUSD]]*data[[#This Row],[Quantity]]</f>
        <v>102.07</v>
      </c>
      <c r="W788" s="7">
        <f>data[[#This Row],[OrderDate]] + TIME(VALUE(LEFT(data[[#This Row],[OrderTime]],2)), VALUE(RIGHT(data[[#This Row],[OrderTime]],2)), 0)</f>
        <v>45764.022916666669</v>
      </c>
      <c r="X788" s="7">
        <f>_xlfn.MINIFS(data[OrderDateTime], data[CustomerName], data[[#This Row],[CustomerName]])</f>
        <v>45506.061805555553</v>
      </c>
      <c r="Y788" t="str">
        <f>IF(data[[#This Row],[OrderDateTime]]=data[[#This Row],[FirstOrderDateTime]], "New", "Returning")</f>
        <v>Returning</v>
      </c>
      <c r="Z788" s="7">
        <f>data[[#This Row],[DeliveryDate]] + data[[#This Row],[DeliveryTime]]</f>
        <v>45766.551388888889</v>
      </c>
      <c r="AA788" s="7">
        <f>data[[#This Row],[OrderDateTime]] + 1</f>
        <v>45765.022916666669</v>
      </c>
      <c r="AB788" s="7" t="str">
        <f>IF(data[[#This Row],[DeliveryDateTime]] &lt;= data[[#This Row],[SLADue]], "On Time", "Late")</f>
        <v>Late</v>
      </c>
    </row>
    <row r="789" spans="1:28" x14ac:dyDescent="0.2">
      <c r="A789" t="s">
        <v>1280</v>
      </c>
      <c r="B789" t="s">
        <v>19</v>
      </c>
      <c r="C789" t="s">
        <v>32</v>
      </c>
      <c r="D789" t="s">
        <v>33</v>
      </c>
      <c r="E789" s="5">
        <v>46.6</v>
      </c>
      <c r="F789" t="s">
        <v>22</v>
      </c>
      <c r="G789">
        <v>2</v>
      </c>
      <c r="H789" s="1">
        <v>45577</v>
      </c>
      <c r="I789" s="1" t="str">
        <f>TEXT(data[[#This Row],[OrderDate]],"mmm")</f>
        <v>Oct</v>
      </c>
      <c r="J789" s="6">
        <v>0.7631944444444444</v>
      </c>
      <c r="K789" s="6" t="str">
        <f>TEXT(data[[#This Row],[OrderTime]],"h")</f>
        <v>18</v>
      </c>
      <c r="L789" s="1">
        <v>45578</v>
      </c>
      <c r="M789" s="6">
        <v>0.84652777777777777</v>
      </c>
      <c r="N789" t="s">
        <v>238</v>
      </c>
      <c r="O789" t="s">
        <v>406</v>
      </c>
      <c r="P789" t="s">
        <v>36</v>
      </c>
      <c r="Q789" t="s">
        <v>53</v>
      </c>
      <c r="R789" t="s">
        <v>37</v>
      </c>
      <c r="S789" t="s">
        <v>28</v>
      </c>
      <c r="T789" t="s">
        <v>29</v>
      </c>
      <c r="U789" t="s">
        <v>67</v>
      </c>
      <c r="V789" s="5">
        <f>data[[#This Row],[PriceUSD]]*data[[#This Row],[Quantity]]</f>
        <v>93.2</v>
      </c>
      <c r="W789" s="7">
        <f>data[[#This Row],[OrderDate]] + TIME(VALUE(LEFT(data[[#This Row],[OrderTime]],2)), VALUE(RIGHT(data[[#This Row],[OrderTime]],2)), 0)</f>
        <v>45577.030555555553</v>
      </c>
      <c r="X789" s="7">
        <f>_xlfn.MINIFS(data[OrderDateTime], data[CustomerName], data[[#This Row],[CustomerName]])</f>
        <v>45507.061805555553</v>
      </c>
      <c r="Y789" t="str">
        <f>IF(data[[#This Row],[OrderDateTime]]=data[[#This Row],[FirstOrderDateTime]], "New", "Returning")</f>
        <v>Returning</v>
      </c>
      <c r="Z789" s="7">
        <f>data[[#This Row],[DeliveryDate]] + data[[#This Row],[DeliveryTime]]</f>
        <v>45578.84652777778</v>
      </c>
      <c r="AA789" s="7">
        <f>data[[#This Row],[OrderDateTime]] + 1</f>
        <v>45578.030555555553</v>
      </c>
      <c r="AB789" s="7" t="str">
        <f>IF(data[[#This Row],[DeliveryDateTime]] &lt;= data[[#This Row],[SLADue]], "On Time", "Late")</f>
        <v>Late</v>
      </c>
    </row>
    <row r="790" spans="1:28" x14ac:dyDescent="0.2">
      <c r="A790" t="s">
        <v>1281</v>
      </c>
      <c r="B790" t="s">
        <v>19</v>
      </c>
      <c r="C790" t="s">
        <v>92</v>
      </c>
      <c r="D790" t="s">
        <v>93</v>
      </c>
      <c r="E790" s="5">
        <v>82.36</v>
      </c>
      <c r="F790" t="s">
        <v>63</v>
      </c>
      <c r="G790">
        <v>2</v>
      </c>
      <c r="H790" s="1">
        <v>45518</v>
      </c>
      <c r="I790" s="1" t="str">
        <f>TEXT(data[[#This Row],[OrderDate]],"mmm")</f>
        <v>Aug</v>
      </c>
      <c r="J790" s="6">
        <v>0.78541666666666665</v>
      </c>
      <c r="K790" s="6" t="str">
        <f>TEXT(data[[#This Row],[OrderTime]],"h")</f>
        <v>18</v>
      </c>
      <c r="L790" s="1">
        <v>45519</v>
      </c>
      <c r="M790" s="6">
        <v>0.53680555555555554</v>
      </c>
      <c r="N790" t="s">
        <v>103</v>
      </c>
      <c r="O790" t="s">
        <v>408</v>
      </c>
      <c r="P790" t="s">
        <v>77</v>
      </c>
      <c r="Q790" t="s">
        <v>53</v>
      </c>
      <c r="R790" t="s">
        <v>66</v>
      </c>
      <c r="S790" t="s">
        <v>28</v>
      </c>
      <c r="T790" t="s">
        <v>29</v>
      </c>
      <c r="U790" t="s">
        <v>30</v>
      </c>
      <c r="V790" s="5">
        <f>data[[#This Row],[PriceUSD]]*data[[#This Row],[Quantity]]</f>
        <v>164.72</v>
      </c>
      <c r="W790" s="7">
        <f>data[[#This Row],[OrderDate]] + TIME(VALUE(LEFT(data[[#This Row],[OrderTime]],2)), VALUE(RIGHT(data[[#This Row],[OrderTime]],2)), 0)</f>
        <v>45518.046527777777</v>
      </c>
      <c r="X790" s="7">
        <f>_xlfn.MINIFS(data[OrderDateTime], data[CustomerName], data[[#This Row],[CustomerName]])</f>
        <v>45510.061805555553</v>
      </c>
      <c r="Y790" t="str">
        <f>IF(data[[#This Row],[OrderDateTime]]=data[[#This Row],[FirstOrderDateTime]], "New", "Returning")</f>
        <v>Returning</v>
      </c>
      <c r="Z790" s="7">
        <f>data[[#This Row],[DeliveryDate]] + data[[#This Row],[DeliveryTime]]</f>
        <v>45519.536805555559</v>
      </c>
      <c r="AA790" s="7">
        <f>data[[#This Row],[OrderDateTime]] + 1</f>
        <v>45519.046527777777</v>
      </c>
      <c r="AB790" s="7" t="str">
        <f>IF(data[[#This Row],[DeliveryDateTime]] &lt;= data[[#This Row],[SLADue]], "On Time", "Late")</f>
        <v>Late</v>
      </c>
    </row>
    <row r="791" spans="1:28" x14ac:dyDescent="0.2">
      <c r="A791" t="s">
        <v>1282</v>
      </c>
      <c r="B791" t="s">
        <v>19</v>
      </c>
      <c r="C791" t="s">
        <v>79</v>
      </c>
      <c r="D791" t="s">
        <v>80</v>
      </c>
      <c r="E791" s="5">
        <v>31.15</v>
      </c>
      <c r="F791" t="s">
        <v>63</v>
      </c>
      <c r="G791">
        <v>2</v>
      </c>
      <c r="H791" s="1">
        <v>45749</v>
      </c>
      <c r="I791" s="1" t="str">
        <f>TEXT(data[[#This Row],[OrderDate]],"mmm")</f>
        <v>Apr</v>
      </c>
      <c r="J791" s="6">
        <v>0.85833333333333328</v>
      </c>
      <c r="K791" s="6" t="str">
        <f>TEXT(data[[#This Row],[OrderTime]],"h")</f>
        <v>20</v>
      </c>
      <c r="L791" s="1">
        <v>45750</v>
      </c>
      <c r="M791" s="6">
        <v>0.85833333333333328</v>
      </c>
      <c r="N791" t="s">
        <v>170</v>
      </c>
      <c r="O791" t="s">
        <v>124</v>
      </c>
      <c r="P791" t="s">
        <v>36</v>
      </c>
      <c r="Q791" t="s">
        <v>26</v>
      </c>
      <c r="R791" t="s">
        <v>83</v>
      </c>
      <c r="S791" t="s">
        <v>28</v>
      </c>
      <c r="T791" t="s">
        <v>59</v>
      </c>
      <c r="U791" t="s">
        <v>30</v>
      </c>
      <c r="V791" s="5">
        <f>data[[#This Row],[PriceUSD]]*data[[#This Row],[Quantity]]</f>
        <v>62.3</v>
      </c>
      <c r="W791" s="7">
        <f>data[[#This Row],[OrderDate]] + TIME(VALUE(LEFT(data[[#This Row],[OrderTime]],2)), VALUE(RIGHT(data[[#This Row],[OrderTime]],2)), 0)</f>
        <v>45749.022916666669</v>
      </c>
      <c r="X791" s="7">
        <f>_xlfn.MINIFS(data[OrderDateTime], data[CustomerName], data[[#This Row],[CustomerName]])</f>
        <v>45515.046527777777</v>
      </c>
      <c r="Y791" t="str">
        <f>IF(data[[#This Row],[OrderDateTime]]=data[[#This Row],[FirstOrderDateTime]], "New", "Returning")</f>
        <v>Returning</v>
      </c>
      <c r="Z791" s="7">
        <f>data[[#This Row],[DeliveryDate]] + data[[#This Row],[DeliveryTime]]</f>
        <v>45750.85833333333</v>
      </c>
      <c r="AA791" s="7">
        <f>data[[#This Row],[OrderDateTime]] + 1</f>
        <v>45750.022916666669</v>
      </c>
      <c r="AB791" s="7" t="str">
        <f>IF(data[[#This Row],[DeliveryDateTime]] &lt;= data[[#This Row],[SLADue]], "On Time", "Late")</f>
        <v>Late</v>
      </c>
    </row>
    <row r="792" spans="1:28" x14ac:dyDescent="0.2">
      <c r="A792" t="s">
        <v>1283</v>
      </c>
      <c r="B792" t="s">
        <v>19</v>
      </c>
      <c r="C792" t="s">
        <v>92</v>
      </c>
      <c r="D792" t="s">
        <v>93</v>
      </c>
      <c r="E792" s="5">
        <v>91.64</v>
      </c>
      <c r="F792" t="s">
        <v>81</v>
      </c>
      <c r="G792">
        <v>1</v>
      </c>
      <c r="H792" s="1">
        <v>45818</v>
      </c>
      <c r="I792" s="1" t="str">
        <f>TEXT(data[[#This Row],[OrderDate]],"mmm")</f>
        <v>Jun</v>
      </c>
      <c r="J792" s="6">
        <v>0.86736111111111114</v>
      </c>
      <c r="K792" s="6" t="str">
        <f>TEXT(data[[#This Row],[OrderTime]],"h")</f>
        <v>20</v>
      </c>
      <c r="L792" s="1">
        <v>45819</v>
      </c>
      <c r="M792" s="6">
        <v>0.57638888888888884</v>
      </c>
      <c r="N792" t="s">
        <v>57</v>
      </c>
      <c r="O792" t="s">
        <v>508</v>
      </c>
      <c r="P792" t="s">
        <v>25</v>
      </c>
      <c r="Q792" t="s">
        <v>26</v>
      </c>
      <c r="R792" t="s">
        <v>66</v>
      </c>
      <c r="S792" t="s">
        <v>28</v>
      </c>
      <c r="T792" t="s">
        <v>29</v>
      </c>
      <c r="U792" t="s">
        <v>30</v>
      </c>
      <c r="V792" s="5">
        <f>data[[#This Row],[PriceUSD]]*data[[#This Row],[Quantity]]</f>
        <v>91.64</v>
      </c>
      <c r="W792" s="7">
        <f>data[[#This Row],[OrderDate]] + TIME(VALUE(LEFT(data[[#This Row],[OrderTime]],2)), VALUE(RIGHT(data[[#This Row],[OrderTime]],2)), 0)</f>
        <v>45818.007638888892</v>
      </c>
      <c r="X792" s="7">
        <f>_xlfn.MINIFS(data[OrderDateTime], data[CustomerName], data[[#This Row],[CustomerName]])</f>
        <v>45536.030555555553</v>
      </c>
      <c r="Y792" t="str">
        <f>IF(data[[#This Row],[OrderDateTime]]=data[[#This Row],[FirstOrderDateTime]], "New", "Returning")</f>
        <v>Returning</v>
      </c>
      <c r="Z792" s="7">
        <f>data[[#This Row],[DeliveryDate]] + data[[#This Row],[DeliveryTime]]</f>
        <v>45819.576388888891</v>
      </c>
      <c r="AA792" s="7">
        <f>data[[#This Row],[OrderDateTime]] + 1</f>
        <v>45819.007638888892</v>
      </c>
      <c r="AB792" s="7" t="str">
        <f>IF(data[[#This Row],[DeliveryDateTime]] &lt;= data[[#This Row],[SLADue]], "On Time", "Late")</f>
        <v>Late</v>
      </c>
    </row>
    <row r="793" spans="1:28" x14ac:dyDescent="0.2">
      <c r="A793" t="s">
        <v>1284</v>
      </c>
      <c r="B793" t="s">
        <v>19</v>
      </c>
      <c r="C793" t="s">
        <v>49</v>
      </c>
      <c r="D793" t="s">
        <v>50</v>
      </c>
      <c r="E793" s="5">
        <v>31.58</v>
      </c>
      <c r="F793" t="s">
        <v>74</v>
      </c>
      <c r="G793">
        <v>2</v>
      </c>
      <c r="H793" s="1">
        <v>45719</v>
      </c>
      <c r="I793" s="1" t="str">
        <f>TEXT(data[[#This Row],[OrderDate]],"mmm")</f>
        <v>Mar</v>
      </c>
      <c r="J793" s="6">
        <v>0.75555555555555554</v>
      </c>
      <c r="K793" s="6" t="str">
        <f>TEXT(data[[#This Row],[OrderTime]],"h")</f>
        <v>18</v>
      </c>
      <c r="L793" s="1">
        <v>45720</v>
      </c>
      <c r="M793" s="6">
        <v>0.88055555555555554</v>
      </c>
      <c r="N793" t="s">
        <v>238</v>
      </c>
      <c r="O793" t="s">
        <v>1187</v>
      </c>
      <c r="P793" t="s">
        <v>36</v>
      </c>
      <c r="Q793" t="s">
        <v>26</v>
      </c>
      <c r="R793" t="s">
        <v>54</v>
      </c>
      <c r="S793" t="s">
        <v>28</v>
      </c>
      <c r="T793" t="s">
        <v>106</v>
      </c>
      <c r="U793" t="s">
        <v>39</v>
      </c>
      <c r="V793" s="5">
        <f>data[[#This Row],[PriceUSD]]*data[[#This Row],[Quantity]]</f>
        <v>63.16</v>
      </c>
      <c r="W793" s="7">
        <f>data[[#This Row],[OrderDate]] + TIME(VALUE(LEFT(data[[#This Row],[OrderTime]],2)), VALUE(RIGHT(data[[#This Row],[OrderTime]],2)), 0)</f>
        <v>45719.038888888892</v>
      </c>
      <c r="X793" s="7">
        <f>_xlfn.MINIFS(data[OrderDateTime], data[CustomerName], data[[#This Row],[CustomerName]])</f>
        <v>45510.030555555553</v>
      </c>
      <c r="Y793" t="str">
        <f>IF(data[[#This Row],[OrderDateTime]]=data[[#This Row],[FirstOrderDateTime]], "New", "Returning")</f>
        <v>Returning</v>
      </c>
      <c r="Z793" s="7">
        <f>data[[#This Row],[DeliveryDate]] + data[[#This Row],[DeliveryTime]]</f>
        <v>45720.880555555559</v>
      </c>
      <c r="AA793" s="7">
        <f>data[[#This Row],[OrderDateTime]] + 1</f>
        <v>45720.038888888892</v>
      </c>
      <c r="AB793" s="7" t="str">
        <f>IF(data[[#This Row],[DeliveryDateTime]] &lt;= data[[#This Row],[SLADue]], "On Time", "Late")</f>
        <v>Late</v>
      </c>
    </row>
    <row r="794" spans="1:28" x14ac:dyDescent="0.2">
      <c r="A794" t="s">
        <v>1285</v>
      </c>
      <c r="B794" t="s">
        <v>19</v>
      </c>
      <c r="C794" t="s">
        <v>79</v>
      </c>
      <c r="D794" t="s">
        <v>80</v>
      </c>
      <c r="E794" s="5">
        <v>33.659999999999997</v>
      </c>
      <c r="F794" t="s">
        <v>81</v>
      </c>
      <c r="G794">
        <v>1</v>
      </c>
      <c r="H794" s="1">
        <v>45582</v>
      </c>
      <c r="I794" s="1" t="str">
        <f>TEXT(data[[#This Row],[OrderDate]],"mmm")</f>
        <v>Oct</v>
      </c>
      <c r="J794" s="6">
        <v>0.76527777777777772</v>
      </c>
      <c r="K794" s="6" t="str">
        <f>TEXT(data[[#This Row],[OrderTime]],"h")</f>
        <v>18</v>
      </c>
      <c r="L794" s="1">
        <v>45584</v>
      </c>
      <c r="M794" s="6">
        <v>0.80763888888888891</v>
      </c>
      <c r="N794" t="s">
        <v>238</v>
      </c>
      <c r="O794" t="s">
        <v>519</v>
      </c>
      <c r="P794" t="s">
        <v>36</v>
      </c>
      <c r="Q794" t="s">
        <v>26</v>
      </c>
      <c r="R794" t="s">
        <v>83</v>
      </c>
      <c r="S794" t="s">
        <v>105</v>
      </c>
      <c r="T794" t="s">
        <v>38</v>
      </c>
      <c r="U794" t="s">
        <v>30</v>
      </c>
      <c r="V794" s="5">
        <f>data[[#This Row],[PriceUSD]]*data[[#This Row],[Quantity]]</f>
        <v>33.659999999999997</v>
      </c>
      <c r="W794" s="7">
        <f>data[[#This Row],[OrderDate]] + TIME(VALUE(LEFT(data[[#This Row],[OrderTime]],2)), VALUE(RIGHT(data[[#This Row],[OrderTime]],2)), 0)</f>
        <v>45582.054166666669</v>
      </c>
      <c r="X794" s="7">
        <f>_xlfn.MINIFS(data[OrderDateTime], data[CustomerName], data[[#This Row],[CustomerName]])</f>
        <v>45511.007638888892</v>
      </c>
      <c r="Y794" t="str">
        <f>IF(data[[#This Row],[OrderDateTime]]=data[[#This Row],[FirstOrderDateTime]], "New", "Returning")</f>
        <v>Returning</v>
      </c>
      <c r="Z794" s="7">
        <f>data[[#This Row],[DeliveryDate]] + data[[#This Row],[DeliveryTime]]</f>
        <v>45584.807638888888</v>
      </c>
      <c r="AA794" s="7">
        <f>data[[#This Row],[OrderDateTime]] + 1</f>
        <v>45583.054166666669</v>
      </c>
      <c r="AB794" s="7" t="str">
        <f>IF(data[[#This Row],[DeliveryDateTime]] &lt;= data[[#This Row],[SLADue]], "On Time", "Late")</f>
        <v>Late</v>
      </c>
    </row>
    <row r="795" spans="1:28" x14ac:dyDescent="0.2">
      <c r="A795" t="s">
        <v>1286</v>
      </c>
      <c r="B795" t="s">
        <v>19</v>
      </c>
      <c r="C795" t="s">
        <v>69</v>
      </c>
      <c r="D795" t="s">
        <v>70</v>
      </c>
      <c r="E795" s="5">
        <v>54.22</v>
      </c>
      <c r="F795" t="s">
        <v>43</v>
      </c>
      <c r="G795">
        <v>1</v>
      </c>
      <c r="H795" s="1">
        <v>45751</v>
      </c>
      <c r="I795" s="1" t="str">
        <f>TEXT(data[[#This Row],[OrderDate]],"mmm")</f>
        <v>Apr</v>
      </c>
      <c r="J795" s="6">
        <v>0.80138888888888893</v>
      </c>
      <c r="K795" s="6" t="str">
        <f>TEXT(data[[#This Row],[OrderTime]],"h")</f>
        <v>19</v>
      </c>
      <c r="L795" s="1">
        <v>45752</v>
      </c>
      <c r="M795" s="6">
        <v>0.84305555555555556</v>
      </c>
      <c r="N795" t="s">
        <v>238</v>
      </c>
      <c r="O795" t="s">
        <v>1287</v>
      </c>
      <c r="P795" t="s">
        <v>36</v>
      </c>
      <c r="Q795" t="s">
        <v>26</v>
      </c>
      <c r="R795" t="s">
        <v>37</v>
      </c>
      <c r="S795" t="s">
        <v>28</v>
      </c>
      <c r="T795" t="s">
        <v>29</v>
      </c>
      <c r="U795" t="s">
        <v>30</v>
      </c>
      <c r="V795" s="5">
        <f>data[[#This Row],[PriceUSD]]*data[[#This Row],[Quantity]]</f>
        <v>54.22</v>
      </c>
      <c r="W795" s="7">
        <f>data[[#This Row],[OrderDate]] + TIME(VALUE(LEFT(data[[#This Row],[OrderTime]],2)), VALUE(RIGHT(data[[#This Row],[OrderTime]],2)), 0)</f>
        <v>45751.061805555553</v>
      </c>
      <c r="X795" s="7">
        <f>_xlfn.MINIFS(data[OrderDateTime], data[CustomerName], data[[#This Row],[CustomerName]])</f>
        <v>45635.007638888892</v>
      </c>
      <c r="Y795" t="str">
        <f>IF(data[[#This Row],[OrderDateTime]]=data[[#This Row],[FirstOrderDateTime]], "New", "Returning")</f>
        <v>Returning</v>
      </c>
      <c r="Z795" s="7">
        <f>data[[#This Row],[DeliveryDate]] + data[[#This Row],[DeliveryTime]]</f>
        <v>45752.843055555553</v>
      </c>
      <c r="AA795" s="7">
        <f>data[[#This Row],[OrderDateTime]] + 1</f>
        <v>45752.061805555553</v>
      </c>
      <c r="AB795" s="7" t="str">
        <f>IF(data[[#This Row],[DeliveryDateTime]] &lt;= data[[#This Row],[SLADue]], "On Time", "Late")</f>
        <v>Late</v>
      </c>
    </row>
    <row r="796" spans="1:28" x14ac:dyDescent="0.2">
      <c r="A796" t="s">
        <v>1288</v>
      </c>
      <c r="B796" t="s">
        <v>19</v>
      </c>
      <c r="C796" t="s">
        <v>117</v>
      </c>
      <c r="D796" t="s">
        <v>118</v>
      </c>
      <c r="E796" s="5">
        <v>66.72</v>
      </c>
      <c r="F796" t="s">
        <v>94</v>
      </c>
      <c r="G796">
        <v>3</v>
      </c>
      <c r="H796" s="1">
        <v>45690</v>
      </c>
      <c r="I796" s="1" t="str">
        <f>TEXT(data[[#This Row],[OrderDate]],"mmm")</f>
        <v>Feb</v>
      </c>
      <c r="J796" s="6">
        <v>0.54722222222222228</v>
      </c>
      <c r="K796" s="6" t="str">
        <f>TEXT(data[[#This Row],[OrderTime]],"h")</f>
        <v>13</v>
      </c>
      <c r="L796" s="1">
        <v>45691</v>
      </c>
      <c r="M796" s="6">
        <v>0.58888888888888891</v>
      </c>
      <c r="N796" t="s">
        <v>95</v>
      </c>
      <c r="O796" t="s">
        <v>1289</v>
      </c>
      <c r="P796" t="s">
        <v>25</v>
      </c>
      <c r="Q796" t="s">
        <v>26</v>
      </c>
      <c r="R796" t="s">
        <v>66</v>
      </c>
      <c r="S796" t="s">
        <v>28</v>
      </c>
      <c r="T796" t="s">
        <v>29</v>
      </c>
      <c r="U796" t="s">
        <v>30</v>
      </c>
      <c r="V796" s="5">
        <f>data[[#This Row],[PriceUSD]]*data[[#This Row],[Quantity]]</f>
        <v>200.16</v>
      </c>
      <c r="W796" s="7">
        <f>data[[#This Row],[OrderDate]] + TIME(VALUE(LEFT(data[[#This Row],[OrderTime]],2)), VALUE(RIGHT(data[[#This Row],[OrderTime]],2)), 0)</f>
        <v>45690.015277777777</v>
      </c>
      <c r="X796" s="7">
        <f>_xlfn.MINIFS(data[OrderDateTime], data[CustomerName], data[[#This Row],[CustomerName]])</f>
        <v>45512.007638888892</v>
      </c>
      <c r="Y796" t="str">
        <f>IF(data[[#This Row],[OrderDateTime]]=data[[#This Row],[FirstOrderDateTime]], "New", "Returning")</f>
        <v>Returning</v>
      </c>
      <c r="Z796" s="7">
        <f>data[[#This Row],[DeliveryDate]] + data[[#This Row],[DeliveryTime]]</f>
        <v>45691.588888888888</v>
      </c>
      <c r="AA796" s="7">
        <f>data[[#This Row],[OrderDateTime]] + 1</f>
        <v>45691.015277777777</v>
      </c>
      <c r="AB796" s="7" t="str">
        <f>IF(data[[#This Row],[DeliveryDateTime]] &lt;= data[[#This Row],[SLADue]], "On Time", "Late")</f>
        <v>Late</v>
      </c>
    </row>
    <row r="797" spans="1:28" x14ac:dyDescent="0.2">
      <c r="A797" t="s">
        <v>1290</v>
      </c>
      <c r="B797" t="s">
        <v>19</v>
      </c>
      <c r="C797" t="s">
        <v>258</v>
      </c>
      <c r="D797" t="s">
        <v>259</v>
      </c>
      <c r="E797" s="5">
        <v>112.98</v>
      </c>
      <c r="F797" t="s">
        <v>182</v>
      </c>
      <c r="G797">
        <v>1</v>
      </c>
      <c r="H797" s="1">
        <v>45824</v>
      </c>
      <c r="I797" s="1" t="str">
        <f>TEXT(data[[#This Row],[OrderDate]],"mmm")</f>
        <v>Jun</v>
      </c>
      <c r="J797" s="6">
        <v>0.49375000000000002</v>
      </c>
      <c r="K797" s="6" t="str">
        <f>TEXT(data[[#This Row],[OrderTime]],"h")</f>
        <v>11</v>
      </c>
      <c r="L797" s="1">
        <v>45824</v>
      </c>
      <c r="M797" s="6">
        <v>0.66041666666666665</v>
      </c>
      <c r="N797" t="s">
        <v>64</v>
      </c>
      <c r="O797" t="s">
        <v>99</v>
      </c>
      <c r="P797" t="s">
        <v>25</v>
      </c>
      <c r="Q797" t="s">
        <v>26</v>
      </c>
      <c r="R797" t="s">
        <v>261</v>
      </c>
      <c r="S797" t="s">
        <v>47</v>
      </c>
      <c r="T797" t="s">
        <v>29</v>
      </c>
      <c r="U797" t="s">
        <v>39</v>
      </c>
      <c r="V797" s="5">
        <f>data[[#This Row],[PriceUSD]]*data[[#This Row],[Quantity]]</f>
        <v>112.98</v>
      </c>
      <c r="W797" s="7">
        <f>data[[#This Row],[OrderDate]] + TIME(VALUE(LEFT(data[[#This Row],[OrderTime]],2)), VALUE(RIGHT(data[[#This Row],[OrderTime]],2)), 0)</f>
        <v>45824.052083333336</v>
      </c>
      <c r="X797" s="7">
        <f>_xlfn.MINIFS(data[OrderDateTime], data[CustomerName], data[[#This Row],[CustomerName]])</f>
        <v>45507.015277777777</v>
      </c>
      <c r="Y797" t="str">
        <f>IF(data[[#This Row],[OrderDateTime]]=data[[#This Row],[FirstOrderDateTime]], "New", "Returning")</f>
        <v>Returning</v>
      </c>
      <c r="Z797" s="7">
        <f>data[[#This Row],[DeliveryDate]] + data[[#This Row],[DeliveryTime]]</f>
        <v>45824.660416666666</v>
      </c>
      <c r="AA797" s="7">
        <f>data[[#This Row],[OrderDateTime]] + 1</f>
        <v>45825.052083333336</v>
      </c>
      <c r="AB797" s="7" t="str">
        <f>IF(data[[#This Row],[DeliveryDateTime]] &lt;= data[[#This Row],[SLADue]], "On Time", "Late")</f>
        <v>On Time</v>
      </c>
    </row>
    <row r="798" spans="1:28" x14ac:dyDescent="0.2">
      <c r="A798" t="s">
        <v>1291</v>
      </c>
      <c r="B798" t="s">
        <v>19</v>
      </c>
      <c r="C798" t="s">
        <v>126</v>
      </c>
      <c r="D798" t="s">
        <v>127</v>
      </c>
      <c r="E798" s="5">
        <v>21.94</v>
      </c>
      <c r="F798" t="s">
        <v>87</v>
      </c>
      <c r="G798">
        <v>1</v>
      </c>
      <c r="H798" s="1">
        <v>45732</v>
      </c>
      <c r="I798" s="1" t="str">
        <f>TEXT(data[[#This Row],[OrderDate]],"mmm")</f>
        <v>Mar</v>
      </c>
      <c r="J798" s="6">
        <v>0.88124999999999998</v>
      </c>
      <c r="K798" s="6" t="str">
        <f>TEXT(data[[#This Row],[OrderTime]],"h")</f>
        <v>21</v>
      </c>
      <c r="L798" s="1">
        <v>45734</v>
      </c>
      <c r="M798" s="6">
        <v>0.5229166666666667</v>
      </c>
      <c r="N798" t="s">
        <v>34</v>
      </c>
      <c r="O798" t="s">
        <v>471</v>
      </c>
      <c r="P798" t="s">
        <v>36</v>
      </c>
      <c r="Q798" t="s">
        <v>53</v>
      </c>
      <c r="R798" t="s">
        <v>129</v>
      </c>
      <c r="S798" t="s">
        <v>105</v>
      </c>
      <c r="T798" t="s">
        <v>38</v>
      </c>
      <c r="U798" t="s">
        <v>30</v>
      </c>
      <c r="V798" s="5">
        <f>data[[#This Row],[PriceUSD]]*data[[#This Row],[Quantity]]</f>
        <v>21.94</v>
      </c>
      <c r="W798" s="7">
        <f>data[[#This Row],[OrderDate]] + TIME(VALUE(LEFT(data[[#This Row],[OrderTime]],2)), VALUE(RIGHT(data[[#This Row],[OrderTime]],2)), 0)</f>
        <v>45732.017361111109</v>
      </c>
      <c r="X798" s="7">
        <f>_xlfn.MINIFS(data[OrderDateTime], data[CustomerName], data[[#This Row],[CustomerName]])</f>
        <v>45514.030555555553</v>
      </c>
      <c r="Y798" t="str">
        <f>IF(data[[#This Row],[OrderDateTime]]=data[[#This Row],[FirstOrderDateTime]], "New", "Returning")</f>
        <v>Returning</v>
      </c>
      <c r="Z798" s="7">
        <f>data[[#This Row],[DeliveryDate]] + data[[#This Row],[DeliveryTime]]</f>
        <v>45734.522916666669</v>
      </c>
      <c r="AA798" s="7">
        <f>data[[#This Row],[OrderDateTime]] + 1</f>
        <v>45733.017361111109</v>
      </c>
      <c r="AB798" s="7" t="str">
        <f>IF(data[[#This Row],[DeliveryDateTime]] &lt;= data[[#This Row],[SLADue]], "On Time", "Late")</f>
        <v>Late</v>
      </c>
    </row>
    <row r="799" spans="1:28" x14ac:dyDescent="0.2">
      <c r="A799" t="s">
        <v>1292</v>
      </c>
      <c r="B799" t="s">
        <v>19</v>
      </c>
      <c r="C799" t="s">
        <v>110</v>
      </c>
      <c r="D799" t="s">
        <v>111</v>
      </c>
      <c r="E799" s="5">
        <v>13.72</v>
      </c>
      <c r="F799" t="s">
        <v>71</v>
      </c>
      <c r="G799">
        <v>1</v>
      </c>
      <c r="H799" s="1">
        <v>45793</v>
      </c>
      <c r="I799" s="1" t="str">
        <f>TEXT(data[[#This Row],[OrderDate]],"mmm")</f>
        <v>May</v>
      </c>
      <c r="J799" s="6">
        <v>0.67291666666666672</v>
      </c>
      <c r="K799" s="6" t="str">
        <f>TEXT(data[[#This Row],[OrderTime]],"h")</f>
        <v>16</v>
      </c>
      <c r="L799" s="1">
        <v>45794</v>
      </c>
      <c r="M799" s="6">
        <v>0.67152777777777772</v>
      </c>
      <c r="N799" t="s">
        <v>95</v>
      </c>
      <c r="O799" t="s">
        <v>313</v>
      </c>
      <c r="P799" t="s">
        <v>25</v>
      </c>
      <c r="Q799" t="s">
        <v>53</v>
      </c>
      <c r="R799" t="s">
        <v>114</v>
      </c>
      <c r="S799" t="s">
        <v>28</v>
      </c>
      <c r="T799" t="s">
        <v>38</v>
      </c>
      <c r="U799" t="s">
        <v>30</v>
      </c>
      <c r="V799" s="5">
        <f>data[[#This Row],[PriceUSD]]*data[[#This Row],[Quantity]]</f>
        <v>13.72</v>
      </c>
      <c r="W799" s="7">
        <f>data[[#This Row],[OrderDate]] + TIME(VALUE(LEFT(data[[#This Row],[OrderTime]],2)), VALUE(RIGHT(data[[#This Row],[OrderTime]],2)), 0)</f>
        <v>45793.046527777777</v>
      </c>
      <c r="X799" s="7">
        <f>_xlfn.MINIFS(data[OrderDateTime], data[CustomerName], data[[#This Row],[CustomerName]])</f>
        <v>45511.054166666669</v>
      </c>
      <c r="Y799" t="str">
        <f>IF(data[[#This Row],[OrderDateTime]]=data[[#This Row],[FirstOrderDateTime]], "New", "Returning")</f>
        <v>Returning</v>
      </c>
      <c r="Z799" s="7">
        <f>data[[#This Row],[DeliveryDate]] + data[[#This Row],[DeliveryTime]]</f>
        <v>45794.671527777777</v>
      </c>
      <c r="AA799" s="7">
        <f>data[[#This Row],[OrderDateTime]] + 1</f>
        <v>45794.046527777777</v>
      </c>
      <c r="AB799" s="7" t="str">
        <f>IF(data[[#This Row],[DeliveryDateTime]] &lt;= data[[#This Row],[SLADue]], "On Time", "Late")</f>
        <v>Late</v>
      </c>
    </row>
    <row r="800" spans="1:28" x14ac:dyDescent="0.2">
      <c r="A800" t="s">
        <v>1293</v>
      </c>
      <c r="B800" t="s">
        <v>19</v>
      </c>
      <c r="C800" t="s">
        <v>69</v>
      </c>
      <c r="D800" t="s">
        <v>70</v>
      </c>
      <c r="E800" s="5">
        <v>52.72</v>
      </c>
      <c r="F800" t="s">
        <v>74</v>
      </c>
      <c r="G800">
        <v>1</v>
      </c>
      <c r="H800" s="1">
        <v>45789</v>
      </c>
      <c r="I800" s="1" t="str">
        <f>TEXT(data[[#This Row],[OrderDate]],"mmm")</f>
        <v>May</v>
      </c>
      <c r="J800" s="6">
        <v>0.69305555555555554</v>
      </c>
      <c r="K800" s="6" t="str">
        <f>TEXT(data[[#This Row],[OrderTime]],"h")</f>
        <v>16</v>
      </c>
      <c r="L800" s="1">
        <v>45790</v>
      </c>
      <c r="M800" s="6">
        <v>0.81805555555555554</v>
      </c>
      <c r="N800" t="s">
        <v>326</v>
      </c>
      <c r="O800" t="s">
        <v>324</v>
      </c>
      <c r="P800" t="s">
        <v>202</v>
      </c>
      <c r="Q800" t="s">
        <v>53</v>
      </c>
      <c r="R800" t="s">
        <v>37</v>
      </c>
      <c r="S800" t="s">
        <v>28</v>
      </c>
      <c r="T800" t="s">
        <v>106</v>
      </c>
      <c r="U800" t="s">
        <v>30</v>
      </c>
      <c r="V800" s="5">
        <f>data[[#This Row],[PriceUSD]]*data[[#This Row],[Quantity]]</f>
        <v>52.72</v>
      </c>
      <c r="W800" s="7">
        <f>data[[#This Row],[OrderDate]] + TIME(VALUE(LEFT(data[[#This Row],[OrderTime]],2)), VALUE(RIGHT(data[[#This Row],[OrderTime]],2)), 0)</f>
        <v>45789.038888888892</v>
      </c>
      <c r="X800" s="7">
        <f>_xlfn.MINIFS(data[OrderDateTime], data[CustomerName], data[[#This Row],[CustomerName]])</f>
        <v>45593.038888888892</v>
      </c>
      <c r="Y800" t="str">
        <f>IF(data[[#This Row],[OrderDateTime]]=data[[#This Row],[FirstOrderDateTime]], "New", "Returning")</f>
        <v>Returning</v>
      </c>
      <c r="Z800" s="7">
        <f>data[[#This Row],[DeliveryDate]] + data[[#This Row],[DeliveryTime]]</f>
        <v>45790.818055555559</v>
      </c>
      <c r="AA800" s="7">
        <f>data[[#This Row],[OrderDateTime]] + 1</f>
        <v>45790.038888888892</v>
      </c>
      <c r="AB800" s="7" t="str">
        <f>IF(data[[#This Row],[DeliveryDateTime]] &lt;= data[[#This Row],[SLADue]], "On Time", "Late")</f>
        <v>Late</v>
      </c>
    </row>
    <row r="801" spans="1:28" x14ac:dyDescent="0.2">
      <c r="A801" t="s">
        <v>1294</v>
      </c>
      <c r="B801" t="s">
        <v>19</v>
      </c>
      <c r="C801" t="s">
        <v>69</v>
      </c>
      <c r="D801" t="s">
        <v>70</v>
      </c>
      <c r="E801" s="5">
        <v>55.98</v>
      </c>
      <c r="F801" t="s">
        <v>51</v>
      </c>
      <c r="G801">
        <v>1</v>
      </c>
      <c r="H801" s="1">
        <v>45764</v>
      </c>
      <c r="I801" s="1" t="str">
        <f>TEXT(data[[#This Row],[OrderDate]],"mmm")</f>
        <v>Apr</v>
      </c>
      <c r="J801" s="6">
        <v>0.80694444444444446</v>
      </c>
      <c r="K801" s="6" t="str">
        <f>TEXT(data[[#This Row],[OrderTime]],"h")</f>
        <v>19</v>
      </c>
      <c r="L801" s="1">
        <v>45765</v>
      </c>
      <c r="M801" s="6">
        <v>0.65069444444444446</v>
      </c>
      <c r="N801" t="s">
        <v>145</v>
      </c>
      <c r="O801" t="s">
        <v>89</v>
      </c>
      <c r="P801" t="s">
        <v>77</v>
      </c>
      <c r="Q801" t="s">
        <v>53</v>
      </c>
      <c r="R801" t="s">
        <v>37</v>
      </c>
      <c r="S801" t="s">
        <v>28</v>
      </c>
      <c r="T801" t="s">
        <v>29</v>
      </c>
      <c r="U801" t="s">
        <v>39</v>
      </c>
      <c r="V801" s="5">
        <f>data[[#This Row],[PriceUSD]]*data[[#This Row],[Quantity]]</f>
        <v>55.98</v>
      </c>
      <c r="W801" s="7">
        <f>data[[#This Row],[OrderDate]] + TIME(VALUE(LEFT(data[[#This Row],[OrderTime]],2)), VALUE(RIGHT(data[[#This Row],[OrderTime]],2)), 0)</f>
        <v>45764.030555555553</v>
      </c>
      <c r="X801" s="7">
        <f>_xlfn.MINIFS(data[OrderDateTime], data[CustomerName], data[[#This Row],[CustomerName]])</f>
        <v>45514.038888888892</v>
      </c>
      <c r="Y801" t="str">
        <f>IF(data[[#This Row],[OrderDateTime]]=data[[#This Row],[FirstOrderDateTime]], "New", "Returning")</f>
        <v>Returning</v>
      </c>
      <c r="Z801" s="7">
        <f>data[[#This Row],[DeliveryDate]] + data[[#This Row],[DeliveryTime]]</f>
        <v>45765.650694444441</v>
      </c>
      <c r="AA801" s="7">
        <f>data[[#This Row],[OrderDateTime]] + 1</f>
        <v>45765.030555555553</v>
      </c>
      <c r="AB801" s="7" t="str">
        <f>IF(data[[#This Row],[DeliveryDateTime]] &lt;= data[[#This Row],[SLADue]], "On Time", "Late")</f>
        <v>Late</v>
      </c>
    </row>
    <row r="802" spans="1:28" x14ac:dyDescent="0.2">
      <c r="A802" t="s">
        <v>1295</v>
      </c>
      <c r="B802" t="s">
        <v>19</v>
      </c>
      <c r="C802" t="s">
        <v>69</v>
      </c>
      <c r="D802" t="s">
        <v>70</v>
      </c>
      <c r="E802" s="5">
        <v>54.93</v>
      </c>
      <c r="F802" t="s">
        <v>71</v>
      </c>
      <c r="G802">
        <v>1</v>
      </c>
      <c r="H802" s="1">
        <v>45843</v>
      </c>
      <c r="I802" s="1" t="str">
        <f>TEXT(data[[#This Row],[OrderDate]],"mmm")</f>
        <v>Jul</v>
      </c>
      <c r="J802" s="6">
        <v>0.85</v>
      </c>
      <c r="K802" s="6" t="str">
        <f>TEXT(data[[#This Row],[OrderTime]],"h")</f>
        <v>20</v>
      </c>
      <c r="L802" s="1">
        <v>45844</v>
      </c>
      <c r="M802" s="6">
        <v>0.85</v>
      </c>
      <c r="N802" t="s">
        <v>34</v>
      </c>
      <c r="O802" t="s">
        <v>1220</v>
      </c>
      <c r="P802" t="s">
        <v>36</v>
      </c>
      <c r="Q802" t="s">
        <v>53</v>
      </c>
      <c r="R802" t="s">
        <v>37</v>
      </c>
      <c r="S802" t="s">
        <v>28</v>
      </c>
      <c r="T802" t="s">
        <v>106</v>
      </c>
      <c r="U802" t="s">
        <v>39</v>
      </c>
      <c r="V802" s="5">
        <f>data[[#This Row],[PriceUSD]]*data[[#This Row],[Quantity]]</f>
        <v>54.93</v>
      </c>
      <c r="W802" s="7">
        <f>data[[#This Row],[OrderDate]] + TIME(VALUE(LEFT(data[[#This Row],[OrderTime]],2)), VALUE(RIGHT(data[[#This Row],[OrderTime]],2)), 0)</f>
        <v>45843.059027777781</v>
      </c>
      <c r="X802" s="7">
        <f>_xlfn.MINIFS(data[OrderDateTime], data[CustomerName], data[[#This Row],[CustomerName]])</f>
        <v>45515.022916666669</v>
      </c>
      <c r="Y802" t="str">
        <f>IF(data[[#This Row],[OrderDateTime]]=data[[#This Row],[FirstOrderDateTime]], "New", "Returning")</f>
        <v>Returning</v>
      </c>
      <c r="Z802" s="7">
        <f>data[[#This Row],[DeliveryDate]] + data[[#This Row],[DeliveryTime]]</f>
        <v>45844.85</v>
      </c>
      <c r="AA802" s="7">
        <f>data[[#This Row],[OrderDateTime]] + 1</f>
        <v>45844.059027777781</v>
      </c>
      <c r="AB802" s="7" t="str">
        <f>IF(data[[#This Row],[DeliveryDateTime]] &lt;= data[[#This Row],[SLADue]], "On Time", "Late")</f>
        <v>Late</v>
      </c>
    </row>
    <row r="803" spans="1:28" x14ac:dyDescent="0.2">
      <c r="A803" t="s">
        <v>1296</v>
      </c>
      <c r="B803" t="s">
        <v>19</v>
      </c>
      <c r="C803" t="s">
        <v>110</v>
      </c>
      <c r="D803" t="s">
        <v>111</v>
      </c>
      <c r="E803" s="5">
        <v>13.14</v>
      </c>
      <c r="F803" t="s">
        <v>71</v>
      </c>
      <c r="G803">
        <v>2</v>
      </c>
      <c r="H803" s="1">
        <v>45821</v>
      </c>
      <c r="I803" s="1" t="str">
        <f>TEXT(data[[#This Row],[OrderDate]],"mmm")</f>
        <v>Jun</v>
      </c>
      <c r="J803" s="6">
        <v>0.53263888888888888</v>
      </c>
      <c r="K803" s="6" t="str">
        <f>TEXT(data[[#This Row],[OrderTime]],"h")</f>
        <v>12</v>
      </c>
      <c r="L803" s="1">
        <v>45821</v>
      </c>
      <c r="M803" s="6">
        <v>0.78263888888888888</v>
      </c>
      <c r="N803" t="s">
        <v>145</v>
      </c>
      <c r="O803" t="s">
        <v>223</v>
      </c>
      <c r="P803" t="s">
        <v>77</v>
      </c>
      <c r="Q803" t="s">
        <v>26</v>
      </c>
      <c r="R803" t="s">
        <v>114</v>
      </c>
      <c r="S803" t="s">
        <v>47</v>
      </c>
      <c r="T803" t="s">
        <v>38</v>
      </c>
      <c r="U803" t="s">
        <v>39</v>
      </c>
      <c r="V803" s="5">
        <f>data[[#This Row],[PriceUSD]]*data[[#This Row],[Quantity]]</f>
        <v>26.28</v>
      </c>
      <c r="W803" s="7">
        <f>data[[#This Row],[OrderDate]] + TIME(VALUE(LEFT(data[[#This Row],[OrderTime]],2)), VALUE(RIGHT(data[[#This Row],[OrderTime]],2)), 0)</f>
        <v>45821.061805555553</v>
      </c>
      <c r="X803" s="7">
        <f>_xlfn.MINIFS(data[OrderDateTime], data[CustomerName], data[[#This Row],[CustomerName]])</f>
        <v>45507.007638888892</v>
      </c>
      <c r="Y803" t="str">
        <f>IF(data[[#This Row],[OrderDateTime]]=data[[#This Row],[FirstOrderDateTime]], "New", "Returning")</f>
        <v>Returning</v>
      </c>
      <c r="Z803" s="7">
        <f>data[[#This Row],[DeliveryDate]] + data[[#This Row],[DeliveryTime]]</f>
        <v>45821.782638888886</v>
      </c>
      <c r="AA803" s="7">
        <f>data[[#This Row],[OrderDateTime]] + 1</f>
        <v>45822.061805555553</v>
      </c>
      <c r="AB803" s="7" t="str">
        <f>IF(data[[#This Row],[DeliveryDateTime]] &lt;= data[[#This Row],[SLADue]], "On Time", "Late")</f>
        <v>On Time</v>
      </c>
    </row>
    <row r="804" spans="1:28" x14ac:dyDescent="0.2">
      <c r="A804" t="s">
        <v>1297</v>
      </c>
      <c r="B804" t="s">
        <v>19</v>
      </c>
      <c r="C804" t="s">
        <v>92</v>
      </c>
      <c r="D804" t="s">
        <v>93</v>
      </c>
      <c r="E804" s="5">
        <v>102.18</v>
      </c>
      <c r="F804" t="s">
        <v>63</v>
      </c>
      <c r="G804">
        <v>3</v>
      </c>
      <c r="H804" s="1">
        <v>45633</v>
      </c>
      <c r="I804" s="1" t="str">
        <f>TEXT(data[[#This Row],[OrderDate]],"mmm")</f>
        <v>Dec</v>
      </c>
      <c r="J804" s="6">
        <v>0.45694444444444443</v>
      </c>
      <c r="K804" s="6" t="str">
        <f>TEXT(data[[#This Row],[OrderTime]],"h")</f>
        <v>10</v>
      </c>
      <c r="L804" s="1">
        <v>45634</v>
      </c>
      <c r="M804" s="6">
        <v>0.54027777777777775</v>
      </c>
      <c r="N804" t="s">
        <v>75</v>
      </c>
      <c r="O804" t="s">
        <v>386</v>
      </c>
      <c r="P804" t="s">
        <v>77</v>
      </c>
      <c r="Q804" t="s">
        <v>26</v>
      </c>
      <c r="R804" t="s">
        <v>66</v>
      </c>
      <c r="S804" t="s">
        <v>28</v>
      </c>
      <c r="T804" t="s">
        <v>106</v>
      </c>
      <c r="U804" t="s">
        <v>39</v>
      </c>
      <c r="V804" s="5">
        <f>data[[#This Row],[PriceUSD]]*data[[#This Row],[Quantity]]</f>
        <v>306.54000000000002</v>
      </c>
      <c r="W804" s="7">
        <f>data[[#This Row],[OrderDate]] + TIME(VALUE(LEFT(data[[#This Row],[OrderTime]],2)), VALUE(RIGHT(data[[#This Row],[OrderTime]],2)), 0)</f>
        <v>45633.030555555553</v>
      </c>
      <c r="X804" s="7">
        <f>_xlfn.MINIFS(data[OrderDateTime], data[CustomerName], data[[#This Row],[CustomerName]])</f>
        <v>45508.038888888892</v>
      </c>
      <c r="Y804" t="str">
        <f>IF(data[[#This Row],[OrderDateTime]]=data[[#This Row],[FirstOrderDateTime]], "New", "Returning")</f>
        <v>Returning</v>
      </c>
      <c r="Z804" s="7">
        <f>data[[#This Row],[DeliveryDate]] + data[[#This Row],[DeliveryTime]]</f>
        <v>45634.540277777778</v>
      </c>
      <c r="AA804" s="7">
        <f>data[[#This Row],[OrderDateTime]] + 1</f>
        <v>45634.030555555553</v>
      </c>
      <c r="AB804" s="7" t="str">
        <f>IF(data[[#This Row],[DeliveryDateTime]] &lt;= data[[#This Row],[SLADue]], "On Time", "Late")</f>
        <v>Late</v>
      </c>
    </row>
    <row r="805" spans="1:28" x14ac:dyDescent="0.2">
      <c r="A805" t="s">
        <v>1298</v>
      </c>
      <c r="B805" t="s">
        <v>19</v>
      </c>
      <c r="C805" t="s">
        <v>92</v>
      </c>
      <c r="D805" t="s">
        <v>93</v>
      </c>
      <c r="E805" s="5">
        <v>81.39</v>
      </c>
      <c r="F805" t="s">
        <v>81</v>
      </c>
      <c r="G805">
        <v>2</v>
      </c>
      <c r="H805" s="1">
        <v>45803</v>
      </c>
      <c r="I805" s="1" t="str">
        <f>TEXT(data[[#This Row],[OrderDate]],"mmm")</f>
        <v>May</v>
      </c>
      <c r="J805" s="6">
        <v>0.80069444444444449</v>
      </c>
      <c r="K805" s="6" t="str">
        <f>TEXT(data[[#This Row],[OrderTime]],"h")</f>
        <v>19</v>
      </c>
      <c r="L805" s="1">
        <v>45804</v>
      </c>
      <c r="M805" s="6">
        <v>0.88402777777777775</v>
      </c>
      <c r="N805" t="s">
        <v>123</v>
      </c>
      <c r="O805" t="s">
        <v>1112</v>
      </c>
      <c r="P805" t="s">
        <v>36</v>
      </c>
      <c r="Q805" t="s">
        <v>26</v>
      </c>
      <c r="R805" t="s">
        <v>66</v>
      </c>
      <c r="S805" t="s">
        <v>28</v>
      </c>
      <c r="T805" t="s">
        <v>29</v>
      </c>
      <c r="U805" t="s">
        <v>39</v>
      </c>
      <c r="V805" s="5">
        <f>data[[#This Row],[PriceUSD]]*data[[#This Row],[Quantity]]</f>
        <v>162.78</v>
      </c>
      <c r="W805" s="7">
        <f>data[[#This Row],[OrderDate]] + TIME(VALUE(LEFT(data[[#This Row],[OrderTime]],2)), VALUE(RIGHT(data[[#This Row],[OrderTime]],2)), 0)</f>
        <v>45803.030555555553</v>
      </c>
      <c r="X805" s="7">
        <f>_xlfn.MINIFS(data[OrderDateTime], data[CustomerName], data[[#This Row],[CustomerName]])</f>
        <v>45606.007638888892</v>
      </c>
      <c r="Y805" t="str">
        <f>IF(data[[#This Row],[OrderDateTime]]=data[[#This Row],[FirstOrderDateTime]], "New", "Returning")</f>
        <v>Returning</v>
      </c>
      <c r="Z805" s="7">
        <f>data[[#This Row],[DeliveryDate]] + data[[#This Row],[DeliveryTime]]</f>
        <v>45804.884027777778</v>
      </c>
      <c r="AA805" s="7">
        <f>data[[#This Row],[OrderDateTime]] + 1</f>
        <v>45804.030555555553</v>
      </c>
      <c r="AB805" s="7" t="str">
        <f>IF(data[[#This Row],[DeliveryDateTime]] &lt;= data[[#This Row],[SLADue]], "On Time", "Late")</f>
        <v>Late</v>
      </c>
    </row>
    <row r="806" spans="1:28" x14ac:dyDescent="0.2">
      <c r="A806" t="s">
        <v>1299</v>
      </c>
      <c r="B806" t="s">
        <v>19</v>
      </c>
      <c r="C806" t="s">
        <v>32</v>
      </c>
      <c r="D806" t="s">
        <v>33</v>
      </c>
      <c r="E806" s="5">
        <v>47.08</v>
      </c>
      <c r="F806" t="s">
        <v>43</v>
      </c>
      <c r="G806">
        <v>1</v>
      </c>
      <c r="H806" s="1">
        <v>45830</v>
      </c>
      <c r="I806" s="1" t="str">
        <f>TEXT(data[[#This Row],[OrderDate]],"mmm")</f>
        <v>Jun</v>
      </c>
      <c r="J806" s="6">
        <v>0.88888888888888884</v>
      </c>
      <c r="K806" s="6" t="str">
        <f>TEXT(data[[#This Row],[OrderTime]],"h")</f>
        <v>21</v>
      </c>
      <c r="L806" s="1">
        <v>45831</v>
      </c>
      <c r="M806" s="6">
        <v>0.81944444444444442</v>
      </c>
      <c r="N806" t="s">
        <v>434</v>
      </c>
      <c r="O806" t="s">
        <v>1134</v>
      </c>
      <c r="P806" t="s">
        <v>234</v>
      </c>
      <c r="Q806" t="s">
        <v>26</v>
      </c>
      <c r="R806" t="s">
        <v>37</v>
      </c>
      <c r="S806" t="s">
        <v>28</v>
      </c>
      <c r="T806" t="s">
        <v>136</v>
      </c>
      <c r="U806" t="s">
        <v>67</v>
      </c>
      <c r="V806" s="5">
        <f>data[[#This Row],[PriceUSD]]*data[[#This Row],[Quantity]]</f>
        <v>47.08</v>
      </c>
      <c r="W806" s="7">
        <f>data[[#This Row],[OrderDate]] + TIME(VALUE(LEFT(data[[#This Row],[OrderTime]],2)), VALUE(RIGHT(data[[#This Row],[OrderTime]],2)), 0)</f>
        <v>45830.061805555553</v>
      </c>
      <c r="X806" s="7">
        <f>_xlfn.MINIFS(data[OrderDateTime], data[CustomerName], data[[#This Row],[CustomerName]])</f>
        <v>45505.059027777781</v>
      </c>
      <c r="Y806" t="str">
        <f>IF(data[[#This Row],[OrderDateTime]]=data[[#This Row],[FirstOrderDateTime]], "New", "Returning")</f>
        <v>Returning</v>
      </c>
      <c r="Z806" s="7">
        <f>data[[#This Row],[DeliveryDate]] + data[[#This Row],[DeliveryTime]]</f>
        <v>45831.819444444445</v>
      </c>
      <c r="AA806" s="7">
        <f>data[[#This Row],[OrderDateTime]] + 1</f>
        <v>45831.061805555553</v>
      </c>
      <c r="AB806" s="7" t="str">
        <f>IF(data[[#This Row],[DeliveryDateTime]] &lt;= data[[#This Row],[SLADue]], "On Time", "Late")</f>
        <v>Late</v>
      </c>
    </row>
    <row r="807" spans="1:28" x14ac:dyDescent="0.2">
      <c r="A807" t="s">
        <v>1300</v>
      </c>
      <c r="B807" t="s">
        <v>19</v>
      </c>
      <c r="C807" t="s">
        <v>85</v>
      </c>
      <c r="D807" t="s">
        <v>86</v>
      </c>
      <c r="E807" s="5">
        <v>59.59</v>
      </c>
      <c r="F807" t="s">
        <v>87</v>
      </c>
      <c r="G807">
        <v>1</v>
      </c>
      <c r="H807" s="1">
        <v>45798</v>
      </c>
      <c r="I807" s="1" t="str">
        <f>TEXT(data[[#This Row],[OrderDate]],"mmm")</f>
        <v>May</v>
      </c>
      <c r="J807" s="6">
        <v>0.46527777777777779</v>
      </c>
      <c r="K807" s="6" t="str">
        <f>TEXT(data[[#This Row],[OrderTime]],"h")</f>
        <v>11</v>
      </c>
      <c r="L807" s="1">
        <v>45800</v>
      </c>
      <c r="M807" s="6">
        <v>0.71527777777777779</v>
      </c>
      <c r="N807" t="s">
        <v>95</v>
      </c>
      <c r="O807" t="s">
        <v>24</v>
      </c>
      <c r="P807" t="s">
        <v>25</v>
      </c>
      <c r="Q807" t="s">
        <v>26</v>
      </c>
      <c r="R807" t="s">
        <v>90</v>
      </c>
      <c r="S807" t="s">
        <v>105</v>
      </c>
      <c r="T807" t="s">
        <v>106</v>
      </c>
      <c r="U807" t="s">
        <v>67</v>
      </c>
      <c r="V807" s="5">
        <f>data[[#This Row],[PriceUSD]]*data[[#This Row],[Quantity]]</f>
        <v>59.59</v>
      </c>
      <c r="W807" s="7">
        <f>data[[#This Row],[OrderDate]] + TIME(VALUE(LEFT(data[[#This Row],[OrderTime]],2)), VALUE(RIGHT(data[[#This Row],[OrderTime]],2)), 0)</f>
        <v>45798.054166666669</v>
      </c>
      <c r="X807" s="7">
        <f>_xlfn.MINIFS(data[OrderDateTime], data[CustomerName], data[[#This Row],[CustomerName]])</f>
        <v>45531.017361111109</v>
      </c>
      <c r="Y807" t="str">
        <f>IF(data[[#This Row],[OrderDateTime]]=data[[#This Row],[FirstOrderDateTime]], "New", "Returning")</f>
        <v>Returning</v>
      </c>
      <c r="Z807" s="7">
        <f>data[[#This Row],[DeliveryDate]] + data[[#This Row],[DeliveryTime]]</f>
        <v>45800.715277777781</v>
      </c>
      <c r="AA807" s="7">
        <f>data[[#This Row],[OrderDateTime]] + 1</f>
        <v>45799.054166666669</v>
      </c>
      <c r="AB807" s="7" t="str">
        <f>IF(data[[#This Row],[DeliveryDateTime]] &lt;= data[[#This Row],[SLADue]], "On Time", "Late")</f>
        <v>Late</v>
      </c>
    </row>
    <row r="808" spans="1:28" x14ac:dyDescent="0.2">
      <c r="A808" t="s">
        <v>1301</v>
      </c>
      <c r="B808" t="s">
        <v>19</v>
      </c>
      <c r="C808" t="s">
        <v>117</v>
      </c>
      <c r="D808" t="s">
        <v>118</v>
      </c>
      <c r="E808" s="5">
        <v>79.09</v>
      </c>
      <c r="F808" t="s">
        <v>119</v>
      </c>
      <c r="G808">
        <v>1</v>
      </c>
      <c r="H808" s="1">
        <v>45762</v>
      </c>
      <c r="I808" s="1" t="str">
        <f>TEXT(data[[#This Row],[OrderDate]],"mmm")</f>
        <v>Apr</v>
      </c>
      <c r="J808" s="6">
        <v>0.51111111111111107</v>
      </c>
      <c r="K808" s="6" t="str">
        <f>TEXT(data[[#This Row],[OrderTime]],"h")</f>
        <v>12</v>
      </c>
      <c r="L808" s="1">
        <v>45762</v>
      </c>
      <c r="M808" s="6">
        <v>0.71944444444444444</v>
      </c>
      <c r="N808" t="s">
        <v>213</v>
      </c>
      <c r="O808" t="s">
        <v>1302</v>
      </c>
      <c r="P808" t="s">
        <v>36</v>
      </c>
      <c r="Q808" t="s">
        <v>26</v>
      </c>
      <c r="R808" t="s">
        <v>66</v>
      </c>
      <c r="S808" t="s">
        <v>47</v>
      </c>
      <c r="T808" t="s">
        <v>38</v>
      </c>
      <c r="U808" t="s">
        <v>30</v>
      </c>
      <c r="V808" s="5">
        <f>data[[#This Row],[PriceUSD]]*data[[#This Row],[Quantity]]</f>
        <v>79.09</v>
      </c>
      <c r="W808" s="7">
        <f>data[[#This Row],[OrderDate]] + TIME(VALUE(LEFT(data[[#This Row],[OrderTime]],2)), VALUE(RIGHT(data[[#This Row],[OrderTime]],2)), 0)</f>
        <v>45762.007638888892</v>
      </c>
      <c r="X808" s="7">
        <f>_xlfn.MINIFS(data[OrderDateTime], data[CustomerName], data[[#This Row],[CustomerName]])</f>
        <v>45513.022916666669</v>
      </c>
      <c r="Y808" t="str">
        <f>IF(data[[#This Row],[OrderDateTime]]=data[[#This Row],[FirstOrderDateTime]], "New", "Returning")</f>
        <v>Returning</v>
      </c>
      <c r="Z808" s="7">
        <f>data[[#This Row],[DeliveryDate]] + data[[#This Row],[DeliveryTime]]</f>
        <v>45762.719444444447</v>
      </c>
      <c r="AA808" s="7">
        <f>data[[#This Row],[OrderDateTime]] + 1</f>
        <v>45763.007638888892</v>
      </c>
      <c r="AB808" s="7" t="str">
        <f>IF(data[[#This Row],[DeliveryDateTime]] &lt;= data[[#This Row],[SLADue]], "On Time", "Late")</f>
        <v>On Time</v>
      </c>
    </row>
    <row r="809" spans="1:28" x14ac:dyDescent="0.2">
      <c r="A809" t="s">
        <v>1303</v>
      </c>
      <c r="B809" t="s">
        <v>19</v>
      </c>
      <c r="C809" t="s">
        <v>92</v>
      </c>
      <c r="D809" t="s">
        <v>93</v>
      </c>
      <c r="E809" s="5">
        <v>102.44</v>
      </c>
      <c r="F809" t="s">
        <v>81</v>
      </c>
      <c r="G809">
        <v>1</v>
      </c>
      <c r="H809" s="1">
        <v>45764</v>
      </c>
      <c r="I809" s="1" t="str">
        <f>TEXT(data[[#This Row],[OrderDate]],"mmm")</f>
        <v>Apr</v>
      </c>
      <c r="J809" s="6">
        <v>0.87569444444444444</v>
      </c>
      <c r="K809" s="6" t="str">
        <f>TEXT(data[[#This Row],[OrderTime]],"h")</f>
        <v>21</v>
      </c>
      <c r="L809" s="1">
        <v>45765</v>
      </c>
      <c r="M809" s="6">
        <v>0.51249999999999996</v>
      </c>
      <c r="N809" t="s">
        <v>276</v>
      </c>
      <c r="O809" t="s">
        <v>164</v>
      </c>
      <c r="P809" t="s">
        <v>133</v>
      </c>
      <c r="Q809" t="s">
        <v>26</v>
      </c>
      <c r="R809" t="s">
        <v>66</v>
      </c>
      <c r="S809" t="s">
        <v>28</v>
      </c>
      <c r="T809" t="s">
        <v>29</v>
      </c>
      <c r="U809" t="s">
        <v>30</v>
      </c>
      <c r="V809" s="5">
        <f>data[[#This Row],[PriceUSD]]*data[[#This Row],[Quantity]]</f>
        <v>102.44</v>
      </c>
      <c r="W809" s="7">
        <f>data[[#This Row],[OrderDate]] + TIME(VALUE(LEFT(data[[#This Row],[OrderTime]],2)), VALUE(RIGHT(data[[#This Row],[OrderTime]],2)), 0)</f>
        <v>45764.030555555553</v>
      </c>
      <c r="X809" s="7">
        <f>_xlfn.MINIFS(data[OrderDateTime], data[CustomerName], data[[#This Row],[CustomerName]])</f>
        <v>45514.007638888892</v>
      </c>
      <c r="Y809" t="str">
        <f>IF(data[[#This Row],[OrderDateTime]]=data[[#This Row],[FirstOrderDateTime]], "New", "Returning")</f>
        <v>Returning</v>
      </c>
      <c r="Z809" s="7">
        <f>data[[#This Row],[DeliveryDate]] + data[[#This Row],[DeliveryTime]]</f>
        <v>45765.512499999997</v>
      </c>
      <c r="AA809" s="7">
        <f>data[[#This Row],[OrderDateTime]] + 1</f>
        <v>45765.030555555553</v>
      </c>
      <c r="AB809" s="7" t="str">
        <f>IF(data[[#This Row],[DeliveryDateTime]] &lt;= data[[#This Row],[SLADue]], "On Time", "Late")</f>
        <v>Late</v>
      </c>
    </row>
    <row r="810" spans="1:28" x14ac:dyDescent="0.2">
      <c r="A810" t="s">
        <v>1304</v>
      </c>
      <c r="B810" t="s">
        <v>19</v>
      </c>
      <c r="C810" t="s">
        <v>126</v>
      </c>
      <c r="D810" t="s">
        <v>127</v>
      </c>
      <c r="E810" s="5">
        <v>23.03</v>
      </c>
      <c r="F810" t="s">
        <v>138</v>
      </c>
      <c r="G810">
        <v>2</v>
      </c>
      <c r="H810" s="1">
        <v>45665</v>
      </c>
      <c r="I810" s="1" t="str">
        <f>TEXT(data[[#This Row],[OrderDate]],"mmm")</f>
        <v>Jan</v>
      </c>
      <c r="J810" s="6">
        <v>0.39791666666666664</v>
      </c>
      <c r="K810" s="6" t="str">
        <f>TEXT(data[[#This Row],[OrderTime]],"h")</f>
        <v>9</v>
      </c>
      <c r="L810" s="1">
        <v>45666</v>
      </c>
      <c r="M810" s="6">
        <v>0.48125000000000001</v>
      </c>
      <c r="N810" t="s">
        <v>213</v>
      </c>
      <c r="O810" t="s">
        <v>1159</v>
      </c>
      <c r="P810" t="s">
        <v>36</v>
      </c>
      <c r="Q810" t="s">
        <v>53</v>
      </c>
      <c r="R810" t="s">
        <v>129</v>
      </c>
      <c r="S810" t="s">
        <v>28</v>
      </c>
      <c r="T810" t="s">
        <v>115</v>
      </c>
      <c r="U810" t="s">
        <v>30</v>
      </c>
      <c r="V810" s="5">
        <f>data[[#This Row],[PriceUSD]]*data[[#This Row],[Quantity]]</f>
        <v>46.06</v>
      </c>
      <c r="W810" s="7">
        <f>data[[#This Row],[OrderDate]] + TIME(VALUE(LEFT(data[[#This Row],[OrderTime]],2)), VALUE(RIGHT(data[[#This Row],[OrderTime]],2)), 0)</f>
        <v>45665.046527777777</v>
      </c>
      <c r="X810" s="7">
        <f>_xlfn.MINIFS(data[OrderDateTime], data[CustomerName], data[[#This Row],[CustomerName]])</f>
        <v>45531.052083333336</v>
      </c>
      <c r="Y810" t="str">
        <f>IF(data[[#This Row],[OrderDateTime]]=data[[#This Row],[FirstOrderDateTime]], "New", "Returning")</f>
        <v>Returning</v>
      </c>
      <c r="Z810" s="7">
        <f>data[[#This Row],[DeliveryDate]] + data[[#This Row],[DeliveryTime]]</f>
        <v>45666.481249999997</v>
      </c>
      <c r="AA810" s="7">
        <f>data[[#This Row],[OrderDateTime]] + 1</f>
        <v>45666.046527777777</v>
      </c>
      <c r="AB810" s="7" t="str">
        <f>IF(data[[#This Row],[DeliveryDateTime]] &lt;= data[[#This Row],[SLADue]], "On Time", "Late")</f>
        <v>Late</v>
      </c>
    </row>
    <row r="811" spans="1:28" x14ac:dyDescent="0.2">
      <c r="A811" t="s">
        <v>1305</v>
      </c>
      <c r="B811" t="s">
        <v>19</v>
      </c>
      <c r="C811" t="s">
        <v>258</v>
      </c>
      <c r="D811" t="s">
        <v>259</v>
      </c>
      <c r="E811" s="5">
        <v>116.55</v>
      </c>
      <c r="F811" t="s">
        <v>51</v>
      </c>
      <c r="G811">
        <v>4</v>
      </c>
      <c r="H811" s="1">
        <v>45644</v>
      </c>
      <c r="I811" s="1" t="str">
        <f>TEXT(data[[#This Row],[OrderDate]],"mmm")</f>
        <v>Dec</v>
      </c>
      <c r="J811" s="6">
        <v>0.40555555555555556</v>
      </c>
      <c r="K811" s="6" t="str">
        <f>TEXT(data[[#This Row],[OrderTime]],"h")</f>
        <v>9</v>
      </c>
      <c r="L811" s="1">
        <v>45645</v>
      </c>
      <c r="M811" s="6">
        <v>0.65555555555555556</v>
      </c>
      <c r="N811" t="s">
        <v>163</v>
      </c>
      <c r="O811" t="s">
        <v>157</v>
      </c>
      <c r="P811" t="s">
        <v>77</v>
      </c>
      <c r="Q811" t="s">
        <v>53</v>
      </c>
      <c r="R811" t="s">
        <v>261</v>
      </c>
      <c r="S811" t="s">
        <v>28</v>
      </c>
      <c r="T811" t="s">
        <v>29</v>
      </c>
      <c r="U811" t="s">
        <v>39</v>
      </c>
      <c r="V811" s="5">
        <f>data[[#This Row],[PriceUSD]]*data[[#This Row],[Quantity]]</f>
        <v>466.2</v>
      </c>
      <c r="W811" s="7">
        <f>data[[#This Row],[OrderDate]] + TIME(VALUE(LEFT(data[[#This Row],[OrderTime]],2)), VALUE(RIGHT(data[[#This Row],[OrderTime]],2)), 0)</f>
        <v>45644.038888888892</v>
      </c>
      <c r="X811" s="7">
        <f>_xlfn.MINIFS(data[OrderDateTime], data[CustomerName], data[[#This Row],[CustomerName]])</f>
        <v>45540.038888888892</v>
      </c>
      <c r="Y811" t="str">
        <f>IF(data[[#This Row],[OrderDateTime]]=data[[#This Row],[FirstOrderDateTime]], "New", "Returning")</f>
        <v>Returning</v>
      </c>
      <c r="Z811" s="7">
        <f>data[[#This Row],[DeliveryDate]] + data[[#This Row],[DeliveryTime]]</f>
        <v>45645.655555555553</v>
      </c>
      <c r="AA811" s="7">
        <f>data[[#This Row],[OrderDateTime]] + 1</f>
        <v>45645.038888888892</v>
      </c>
      <c r="AB811" s="7" t="str">
        <f>IF(data[[#This Row],[DeliveryDateTime]] &lt;= data[[#This Row],[SLADue]], "On Time", "Late")</f>
        <v>Late</v>
      </c>
    </row>
    <row r="812" spans="1:28" x14ac:dyDescent="0.2">
      <c r="A812" t="s">
        <v>1306</v>
      </c>
      <c r="B812" t="s">
        <v>19</v>
      </c>
      <c r="C812" t="s">
        <v>69</v>
      </c>
      <c r="D812" t="s">
        <v>70</v>
      </c>
      <c r="E812" s="5">
        <v>57.6</v>
      </c>
      <c r="F812" t="s">
        <v>43</v>
      </c>
      <c r="G812">
        <v>1</v>
      </c>
      <c r="H812" s="1">
        <v>45784</v>
      </c>
      <c r="I812" s="1" t="str">
        <f>TEXT(data[[#This Row],[OrderDate]],"mmm")</f>
        <v>May</v>
      </c>
      <c r="J812" s="6">
        <v>0.73263888888888884</v>
      </c>
      <c r="K812" s="6" t="str">
        <f>TEXT(data[[#This Row],[OrderTime]],"h")</f>
        <v>17</v>
      </c>
      <c r="L812" s="1">
        <v>45785</v>
      </c>
      <c r="M812" s="6">
        <v>0.85763888888888884</v>
      </c>
      <c r="N812" t="s">
        <v>238</v>
      </c>
      <c r="O812" t="s">
        <v>669</v>
      </c>
      <c r="P812" t="s">
        <v>36</v>
      </c>
      <c r="Q812" t="s">
        <v>53</v>
      </c>
      <c r="R812" t="s">
        <v>37</v>
      </c>
      <c r="S812" t="s">
        <v>28</v>
      </c>
      <c r="T812" t="s">
        <v>38</v>
      </c>
      <c r="U812" t="s">
        <v>30</v>
      </c>
      <c r="V812" s="5">
        <f>data[[#This Row],[PriceUSD]]*data[[#This Row],[Quantity]]</f>
        <v>57.6</v>
      </c>
      <c r="W812" s="7">
        <f>data[[#This Row],[OrderDate]] + TIME(VALUE(LEFT(data[[#This Row],[OrderTime]],2)), VALUE(RIGHT(data[[#This Row],[OrderTime]],2)), 0)</f>
        <v>45784.061805555553</v>
      </c>
      <c r="X812" s="7">
        <f>_xlfn.MINIFS(data[OrderDateTime], data[CustomerName], data[[#This Row],[CustomerName]])</f>
        <v>45507.038888888892</v>
      </c>
      <c r="Y812" t="str">
        <f>IF(data[[#This Row],[OrderDateTime]]=data[[#This Row],[FirstOrderDateTime]], "New", "Returning")</f>
        <v>Returning</v>
      </c>
      <c r="Z812" s="7">
        <f>data[[#This Row],[DeliveryDate]] + data[[#This Row],[DeliveryTime]]</f>
        <v>45785.857638888891</v>
      </c>
      <c r="AA812" s="7">
        <f>data[[#This Row],[OrderDateTime]] + 1</f>
        <v>45785.061805555553</v>
      </c>
      <c r="AB812" s="7" t="str">
        <f>IF(data[[#This Row],[DeliveryDateTime]] &lt;= data[[#This Row],[SLADue]], "On Time", "Late")</f>
        <v>Late</v>
      </c>
    </row>
    <row r="813" spans="1:28" x14ac:dyDescent="0.2">
      <c r="A813" t="s">
        <v>1307</v>
      </c>
      <c r="B813" t="s">
        <v>19</v>
      </c>
      <c r="C813" t="s">
        <v>79</v>
      </c>
      <c r="D813" t="s">
        <v>80</v>
      </c>
      <c r="E813" s="5">
        <v>33.15</v>
      </c>
      <c r="F813" t="s">
        <v>63</v>
      </c>
      <c r="G813">
        <v>1</v>
      </c>
      <c r="H813" s="1">
        <v>45722</v>
      </c>
      <c r="I813" s="1" t="str">
        <f>TEXT(data[[#This Row],[OrderDate]],"mmm")</f>
        <v>Mar</v>
      </c>
      <c r="J813" s="6">
        <v>0.74791666666666667</v>
      </c>
      <c r="K813" s="6" t="str">
        <f>TEXT(data[[#This Row],[OrderTime]],"h")</f>
        <v>17</v>
      </c>
      <c r="L813" s="1">
        <v>45723</v>
      </c>
      <c r="M813" s="6">
        <v>0.69166666666666665</v>
      </c>
      <c r="N813" t="s">
        <v>57</v>
      </c>
      <c r="O813" t="s">
        <v>1265</v>
      </c>
      <c r="P813" t="s">
        <v>25</v>
      </c>
      <c r="Q813" t="s">
        <v>26</v>
      </c>
      <c r="R813" t="s">
        <v>83</v>
      </c>
      <c r="S813" t="s">
        <v>28</v>
      </c>
      <c r="T813" t="s">
        <v>106</v>
      </c>
      <c r="U813" t="s">
        <v>67</v>
      </c>
      <c r="V813" s="5">
        <f>data[[#This Row],[PriceUSD]]*data[[#This Row],[Quantity]]</f>
        <v>33.15</v>
      </c>
      <c r="W813" s="7">
        <f>data[[#This Row],[OrderDate]] + TIME(VALUE(LEFT(data[[#This Row],[OrderTime]],2)), VALUE(RIGHT(data[[#This Row],[OrderTime]],2)), 0)</f>
        <v>45722.046527777777</v>
      </c>
      <c r="X813" s="7">
        <f>_xlfn.MINIFS(data[OrderDateTime], data[CustomerName], data[[#This Row],[CustomerName]])</f>
        <v>45508.054166666669</v>
      </c>
      <c r="Y813" t="str">
        <f>IF(data[[#This Row],[OrderDateTime]]=data[[#This Row],[FirstOrderDateTime]], "New", "Returning")</f>
        <v>Returning</v>
      </c>
      <c r="Z813" s="7">
        <f>data[[#This Row],[DeliveryDate]] + data[[#This Row],[DeliveryTime]]</f>
        <v>45723.691666666666</v>
      </c>
      <c r="AA813" s="7">
        <f>data[[#This Row],[OrderDateTime]] + 1</f>
        <v>45723.046527777777</v>
      </c>
      <c r="AB813" s="7" t="str">
        <f>IF(data[[#This Row],[DeliveryDateTime]] &lt;= data[[#This Row],[SLADue]], "On Time", "Late")</f>
        <v>Late</v>
      </c>
    </row>
    <row r="814" spans="1:28" x14ac:dyDescent="0.2">
      <c r="A814" t="s">
        <v>1308</v>
      </c>
      <c r="B814" t="s">
        <v>19</v>
      </c>
      <c r="C814" t="s">
        <v>285</v>
      </c>
      <c r="D814" t="s">
        <v>286</v>
      </c>
      <c r="E814" s="5">
        <v>21.31</v>
      </c>
      <c r="F814" t="s">
        <v>22</v>
      </c>
      <c r="G814">
        <v>1</v>
      </c>
      <c r="H814" s="1">
        <v>45659</v>
      </c>
      <c r="I814" s="1" t="str">
        <f>TEXT(data[[#This Row],[OrderDate]],"mmm")</f>
        <v>Jan</v>
      </c>
      <c r="J814" s="6">
        <v>0.39444444444444443</v>
      </c>
      <c r="K814" s="6" t="str">
        <f>TEXT(data[[#This Row],[OrderTime]],"h")</f>
        <v>9</v>
      </c>
      <c r="L814" s="1">
        <v>45659</v>
      </c>
      <c r="M814" s="6">
        <v>0.64444444444444449</v>
      </c>
      <c r="N814" t="s">
        <v>75</v>
      </c>
      <c r="O814" t="s">
        <v>1309</v>
      </c>
      <c r="P814" t="s">
        <v>25</v>
      </c>
      <c r="Q814" t="s">
        <v>53</v>
      </c>
      <c r="R814" t="s">
        <v>114</v>
      </c>
      <c r="S814" t="s">
        <v>47</v>
      </c>
      <c r="T814" t="s">
        <v>38</v>
      </c>
      <c r="U814" t="s">
        <v>39</v>
      </c>
      <c r="V814" s="5">
        <f>data[[#This Row],[PriceUSD]]*data[[#This Row],[Quantity]]</f>
        <v>21.31</v>
      </c>
      <c r="W814" s="7">
        <f>data[[#This Row],[OrderDate]] + TIME(VALUE(LEFT(data[[#This Row],[OrderTime]],2)), VALUE(RIGHT(data[[#This Row],[OrderTime]],2)), 0)</f>
        <v>45659.030555555553</v>
      </c>
      <c r="X814" s="7">
        <f>_xlfn.MINIFS(data[OrderDateTime], data[CustomerName], data[[#This Row],[CustomerName]])</f>
        <v>45512.007638888892</v>
      </c>
      <c r="Y814" t="str">
        <f>IF(data[[#This Row],[OrderDateTime]]=data[[#This Row],[FirstOrderDateTime]], "New", "Returning")</f>
        <v>Returning</v>
      </c>
      <c r="Z814" s="7">
        <f>data[[#This Row],[DeliveryDate]] + data[[#This Row],[DeliveryTime]]</f>
        <v>45659.644444444442</v>
      </c>
      <c r="AA814" s="7">
        <f>data[[#This Row],[OrderDateTime]] + 1</f>
        <v>45660.030555555553</v>
      </c>
      <c r="AB814" s="7" t="str">
        <f>IF(data[[#This Row],[DeliveryDateTime]] &lt;= data[[#This Row],[SLADue]], "On Time", "Late")</f>
        <v>On Time</v>
      </c>
    </row>
    <row r="815" spans="1:28" x14ac:dyDescent="0.2">
      <c r="A815" t="s">
        <v>1310</v>
      </c>
      <c r="B815" t="s">
        <v>19</v>
      </c>
      <c r="C815" t="s">
        <v>126</v>
      </c>
      <c r="D815" t="s">
        <v>127</v>
      </c>
      <c r="E815" s="5">
        <v>22.89</v>
      </c>
      <c r="F815" t="s">
        <v>138</v>
      </c>
      <c r="G815">
        <v>2</v>
      </c>
      <c r="H815" s="1">
        <v>45733</v>
      </c>
      <c r="I815" s="1" t="str">
        <f>TEXT(data[[#This Row],[OrderDate]],"mmm")</f>
        <v>Mar</v>
      </c>
      <c r="J815" s="6">
        <v>0.41944444444444445</v>
      </c>
      <c r="K815" s="6" t="str">
        <f>TEXT(data[[#This Row],[OrderTime]],"h")</f>
        <v>10</v>
      </c>
      <c r="L815" s="1">
        <v>45733</v>
      </c>
      <c r="M815" s="6">
        <v>0.71111111111111114</v>
      </c>
      <c r="N815" t="s">
        <v>64</v>
      </c>
      <c r="O815" t="s">
        <v>467</v>
      </c>
      <c r="P815" t="s">
        <v>25</v>
      </c>
      <c r="Q815" t="s">
        <v>53</v>
      </c>
      <c r="R815" t="s">
        <v>129</v>
      </c>
      <c r="S815" t="s">
        <v>47</v>
      </c>
      <c r="T815" t="s">
        <v>29</v>
      </c>
      <c r="U815" t="s">
        <v>30</v>
      </c>
      <c r="V815" s="5">
        <f>data[[#This Row],[PriceUSD]]*data[[#This Row],[Quantity]]</f>
        <v>45.78</v>
      </c>
      <c r="W815" s="7">
        <f>data[[#This Row],[OrderDate]] + TIME(VALUE(LEFT(data[[#This Row],[OrderTime]],2)), VALUE(RIGHT(data[[#This Row],[OrderTime]],2)), 0)</f>
        <v>45733.030555555553</v>
      </c>
      <c r="X815" s="7">
        <f>_xlfn.MINIFS(data[OrderDateTime], data[CustomerName], data[[#This Row],[CustomerName]])</f>
        <v>45589.015277777777</v>
      </c>
      <c r="Y815" t="str">
        <f>IF(data[[#This Row],[OrderDateTime]]=data[[#This Row],[FirstOrderDateTime]], "New", "Returning")</f>
        <v>Returning</v>
      </c>
      <c r="Z815" s="7">
        <f>data[[#This Row],[DeliveryDate]] + data[[#This Row],[DeliveryTime]]</f>
        <v>45733.711111111108</v>
      </c>
      <c r="AA815" s="7">
        <f>data[[#This Row],[OrderDateTime]] + 1</f>
        <v>45734.030555555553</v>
      </c>
      <c r="AB815" s="7" t="str">
        <f>IF(data[[#This Row],[DeliveryDateTime]] &lt;= data[[#This Row],[SLADue]], "On Time", "Late")</f>
        <v>On Time</v>
      </c>
    </row>
    <row r="816" spans="1:28" x14ac:dyDescent="0.2">
      <c r="A816" t="s">
        <v>1311</v>
      </c>
      <c r="B816" t="s">
        <v>19</v>
      </c>
      <c r="C816" t="s">
        <v>126</v>
      </c>
      <c r="D816" t="s">
        <v>127</v>
      </c>
      <c r="E816" s="5">
        <v>23.88</v>
      </c>
      <c r="F816" t="s">
        <v>138</v>
      </c>
      <c r="G816">
        <v>1</v>
      </c>
      <c r="H816" s="1">
        <v>45539</v>
      </c>
      <c r="I816" s="1" t="str">
        <f>TEXT(data[[#This Row],[OrderDate]],"mmm")</f>
        <v>Sep</v>
      </c>
      <c r="J816" s="6">
        <v>0.43402777777777779</v>
      </c>
      <c r="K816" s="6" t="str">
        <f>TEXT(data[[#This Row],[OrderTime]],"h")</f>
        <v>10</v>
      </c>
      <c r="L816" s="1">
        <v>45539</v>
      </c>
      <c r="M816" s="6">
        <v>0.64236111111111116</v>
      </c>
      <c r="N816" t="s">
        <v>44</v>
      </c>
      <c r="O816" t="s">
        <v>416</v>
      </c>
      <c r="P816" t="s">
        <v>25</v>
      </c>
      <c r="Q816" t="s">
        <v>53</v>
      </c>
      <c r="R816" t="s">
        <v>129</v>
      </c>
      <c r="S816" t="s">
        <v>47</v>
      </c>
      <c r="T816" t="s">
        <v>29</v>
      </c>
      <c r="U816" t="s">
        <v>30</v>
      </c>
      <c r="V816" s="5">
        <f>data[[#This Row],[PriceUSD]]*data[[#This Row],[Quantity]]</f>
        <v>23.88</v>
      </c>
      <c r="W816" s="7">
        <f>data[[#This Row],[OrderDate]] + TIME(VALUE(LEFT(data[[#This Row],[OrderTime]],2)), VALUE(RIGHT(data[[#This Row],[OrderTime]],2)), 0)</f>
        <v>45539.054166666669</v>
      </c>
      <c r="X816" s="7">
        <f>_xlfn.MINIFS(data[OrderDateTime], data[CustomerName], data[[#This Row],[CustomerName]])</f>
        <v>45519.007638888892</v>
      </c>
      <c r="Y816" t="str">
        <f>IF(data[[#This Row],[OrderDateTime]]=data[[#This Row],[FirstOrderDateTime]], "New", "Returning")</f>
        <v>Returning</v>
      </c>
      <c r="Z816" s="7">
        <f>data[[#This Row],[DeliveryDate]] + data[[#This Row],[DeliveryTime]]</f>
        <v>45539.642361111109</v>
      </c>
      <c r="AA816" s="7">
        <f>data[[#This Row],[OrderDateTime]] + 1</f>
        <v>45540.054166666669</v>
      </c>
      <c r="AB816" s="7" t="str">
        <f>IF(data[[#This Row],[DeliveryDateTime]] &lt;= data[[#This Row],[SLADue]], "On Time", "Late")</f>
        <v>On Time</v>
      </c>
    </row>
    <row r="817" spans="1:28" x14ac:dyDescent="0.2">
      <c r="A817" t="s">
        <v>1312</v>
      </c>
      <c r="B817" t="s">
        <v>19</v>
      </c>
      <c r="C817" t="s">
        <v>117</v>
      </c>
      <c r="D817" t="s">
        <v>118</v>
      </c>
      <c r="E817" s="5">
        <v>82.02</v>
      </c>
      <c r="F817" t="s">
        <v>182</v>
      </c>
      <c r="G817">
        <v>2</v>
      </c>
      <c r="H817" s="1">
        <v>45661</v>
      </c>
      <c r="I817" s="1" t="str">
        <f>TEXT(data[[#This Row],[OrderDate]],"mmm")</f>
        <v>Jan</v>
      </c>
      <c r="J817" s="6">
        <v>0.39027777777777778</v>
      </c>
      <c r="K817" s="6" t="str">
        <f>TEXT(data[[#This Row],[OrderTime]],"h")</f>
        <v>9</v>
      </c>
      <c r="L817" s="1">
        <v>45661</v>
      </c>
      <c r="M817" s="6">
        <v>0.51527777777777772</v>
      </c>
      <c r="N817" t="s">
        <v>88</v>
      </c>
      <c r="O817" t="s">
        <v>1142</v>
      </c>
      <c r="P817" t="s">
        <v>25</v>
      </c>
      <c r="Q817" t="s">
        <v>26</v>
      </c>
      <c r="R817" t="s">
        <v>66</v>
      </c>
      <c r="S817" t="s">
        <v>47</v>
      </c>
      <c r="T817" t="s">
        <v>38</v>
      </c>
      <c r="U817" t="s">
        <v>67</v>
      </c>
      <c r="V817" s="5">
        <f>data[[#This Row],[PriceUSD]]*data[[#This Row],[Quantity]]</f>
        <v>164.04</v>
      </c>
      <c r="W817" s="7">
        <f>data[[#This Row],[OrderDate]] + TIME(VALUE(LEFT(data[[#This Row],[OrderTime]],2)), VALUE(RIGHT(data[[#This Row],[OrderTime]],2)), 0)</f>
        <v>45661.054166666669</v>
      </c>
      <c r="X817" s="7">
        <f>_xlfn.MINIFS(data[OrderDateTime], data[CustomerName], data[[#This Row],[CustomerName]])</f>
        <v>45513.054166666669</v>
      </c>
      <c r="Y817" t="str">
        <f>IF(data[[#This Row],[OrderDateTime]]=data[[#This Row],[FirstOrderDateTime]], "New", "Returning")</f>
        <v>Returning</v>
      </c>
      <c r="Z817" s="7">
        <f>data[[#This Row],[DeliveryDate]] + data[[#This Row],[DeliveryTime]]</f>
        <v>45661.515277777777</v>
      </c>
      <c r="AA817" s="7">
        <f>data[[#This Row],[OrderDateTime]] + 1</f>
        <v>45662.054166666669</v>
      </c>
      <c r="AB817" s="7" t="str">
        <f>IF(data[[#This Row],[DeliveryDateTime]] &lt;= data[[#This Row],[SLADue]], "On Time", "Late")</f>
        <v>On Time</v>
      </c>
    </row>
    <row r="818" spans="1:28" x14ac:dyDescent="0.2">
      <c r="A818" t="s">
        <v>1313</v>
      </c>
      <c r="B818" t="s">
        <v>19</v>
      </c>
      <c r="C818" t="s">
        <v>190</v>
      </c>
      <c r="D818" t="s">
        <v>191</v>
      </c>
      <c r="E818" s="5">
        <v>27.76</v>
      </c>
      <c r="F818" t="s">
        <v>87</v>
      </c>
      <c r="G818">
        <v>3</v>
      </c>
      <c r="H818" s="1">
        <v>45510</v>
      </c>
      <c r="I818" s="1" t="str">
        <f>TEXT(data[[#This Row],[OrderDate]],"mmm")</f>
        <v>Aug</v>
      </c>
      <c r="J818" s="6">
        <v>0.39166666666666666</v>
      </c>
      <c r="K818" s="6" t="str">
        <f>TEXT(data[[#This Row],[OrderTime]],"h")</f>
        <v>9</v>
      </c>
      <c r="L818" s="1">
        <v>45511</v>
      </c>
      <c r="M818" s="6">
        <v>0.43333333333333335</v>
      </c>
      <c r="N818" t="s">
        <v>502</v>
      </c>
      <c r="O818" t="s">
        <v>609</v>
      </c>
      <c r="P818" t="s">
        <v>202</v>
      </c>
      <c r="Q818" t="s">
        <v>53</v>
      </c>
      <c r="R818" t="s">
        <v>192</v>
      </c>
      <c r="S818" t="s">
        <v>28</v>
      </c>
      <c r="T818" t="s">
        <v>59</v>
      </c>
      <c r="U818" t="s">
        <v>39</v>
      </c>
      <c r="V818" s="5">
        <f>data[[#This Row],[PriceUSD]]*data[[#This Row],[Quantity]]</f>
        <v>83.28</v>
      </c>
      <c r="W818" s="7">
        <f>data[[#This Row],[OrderDate]] + TIME(VALUE(LEFT(data[[#This Row],[OrderTime]],2)), VALUE(RIGHT(data[[#This Row],[OrderTime]],2)), 0)</f>
        <v>45510.046527777777</v>
      </c>
      <c r="X818" s="7">
        <f>_xlfn.MINIFS(data[OrderDateTime], data[CustomerName], data[[#This Row],[CustomerName]])</f>
        <v>45507.015277777777</v>
      </c>
      <c r="Y818" t="str">
        <f>IF(data[[#This Row],[OrderDateTime]]=data[[#This Row],[FirstOrderDateTime]], "New", "Returning")</f>
        <v>Returning</v>
      </c>
      <c r="Z818" s="7">
        <f>data[[#This Row],[DeliveryDate]] + data[[#This Row],[DeliveryTime]]</f>
        <v>45511.433333333334</v>
      </c>
      <c r="AA818" s="7">
        <f>data[[#This Row],[OrderDateTime]] + 1</f>
        <v>45511.046527777777</v>
      </c>
      <c r="AB818" s="7" t="str">
        <f>IF(data[[#This Row],[DeliveryDateTime]] &lt;= data[[#This Row],[SLADue]], "On Time", "Late")</f>
        <v>Late</v>
      </c>
    </row>
    <row r="819" spans="1:28" x14ac:dyDescent="0.2">
      <c r="A819" t="s">
        <v>1314</v>
      </c>
      <c r="B819" t="s">
        <v>19</v>
      </c>
      <c r="C819" t="s">
        <v>69</v>
      </c>
      <c r="D819" t="s">
        <v>70</v>
      </c>
      <c r="E819" s="5">
        <v>57.85</v>
      </c>
      <c r="F819" t="s">
        <v>56</v>
      </c>
      <c r="G819">
        <v>3</v>
      </c>
      <c r="H819" s="1">
        <v>45728</v>
      </c>
      <c r="I819" s="1" t="str">
        <f>TEXT(data[[#This Row],[OrderDate]],"mmm")</f>
        <v>Mar</v>
      </c>
      <c r="J819" s="6">
        <v>0.39444444444444443</v>
      </c>
      <c r="K819" s="6" t="str">
        <f>TEXT(data[[#This Row],[OrderTime]],"h")</f>
        <v>9</v>
      </c>
      <c r="L819" s="1">
        <v>45728</v>
      </c>
      <c r="M819" s="6">
        <v>0.51944444444444449</v>
      </c>
      <c r="N819" t="s">
        <v>34</v>
      </c>
      <c r="O819" t="s">
        <v>1189</v>
      </c>
      <c r="P819" t="s">
        <v>36</v>
      </c>
      <c r="Q819" t="s">
        <v>53</v>
      </c>
      <c r="R819" t="s">
        <v>37</v>
      </c>
      <c r="S819" t="s">
        <v>47</v>
      </c>
      <c r="T819" t="s">
        <v>38</v>
      </c>
      <c r="U819" t="s">
        <v>39</v>
      </c>
      <c r="V819" s="5">
        <f>data[[#This Row],[PriceUSD]]*data[[#This Row],[Quantity]]</f>
        <v>173.55</v>
      </c>
      <c r="W819" s="7">
        <f>data[[#This Row],[OrderDate]] + TIME(VALUE(LEFT(data[[#This Row],[OrderTime]],2)), VALUE(RIGHT(data[[#This Row],[OrderTime]],2)), 0)</f>
        <v>45728.030555555553</v>
      </c>
      <c r="X819" s="7">
        <f>_xlfn.MINIFS(data[OrderDateTime], data[CustomerName], data[[#This Row],[CustomerName]])</f>
        <v>45506.038888888892</v>
      </c>
      <c r="Y819" t="str">
        <f>IF(data[[#This Row],[OrderDateTime]]=data[[#This Row],[FirstOrderDateTime]], "New", "Returning")</f>
        <v>Returning</v>
      </c>
      <c r="Z819" s="7">
        <f>data[[#This Row],[DeliveryDate]] + data[[#This Row],[DeliveryTime]]</f>
        <v>45728.519444444442</v>
      </c>
      <c r="AA819" s="7">
        <f>data[[#This Row],[OrderDateTime]] + 1</f>
        <v>45729.030555555553</v>
      </c>
      <c r="AB819" s="7" t="str">
        <f>IF(data[[#This Row],[DeliveryDateTime]] &lt;= data[[#This Row],[SLADue]], "On Time", "Late")</f>
        <v>On Time</v>
      </c>
    </row>
    <row r="820" spans="1:28" x14ac:dyDescent="0.2">
      <c r="A820" t="s">
        <v>1315</v>
      </c>
      <c r="B820" t="s">
        <v>19</v>
      </c>
      <c r="C820" t="s">
        <v>258</v>
      </c>
      <c r="D820" t="s">
        <v>259</v>
      </c>
      <c r="E820" s="5">
        <v>118.4</v>
      </c>
      <c r="F820" t="s">
        <v>51</v>
      </c>
      <c r="G820">
        <v>1</v>
      </c>
      <c r="H820" s="1">
        <v>45734</v>
      </c>
      <c r="I820" s="1" t="str">
        <f>TEXT(data[[#This Row],[OrderDate]],"mmm")</f>
        <v>Mar</v>
      </c>
      <c r="J820" s="6">
        <v>0.62291666666666667</v>
      </c>
      <c r="K820" s="6" t="str">
        <f>TEXT(data[[#This Row],[OrderTime]],"h")</f>
        <v>14</v>
      </c>
      <c r="L820" s="1">
        <v>45736</v>
      </c>
      <c r="M820" s="6">
        <v>0.87291666666666667</v>
      </c>
      <c r="N820" t="s">
        <v>238</v>
      </c>
      <c r="O820" t="s">
        <v>498</v>
      </c>
      <c r="P820" t="s">
        <v>36</v>
      </c>
      <c r="Q820" t="s">
        <v>26</v>
      </c>
      <c r="R820" t="s">
        <v>261</v>
      </c>
      <c r="S820" t="s">
        <v>105</v>
      </c>
      <c r="T820" t="s">
        <v>38</v>
      </c>
      <c r="U820" t="s">
        <v>67</v>
      </c>
      <c r="V820" s="5">
        <f>data[[#This Row],[PriceUSD]]*data[[#This Row],[Quantity]]</f>
        <v>118.4</v>
      </c>
      <c r="W820" s="7">
        <f>data[[#This Row],[OrderDate]] + TIME(VALUE(LEFT(data[[#This Row],[OrderTime]],2)), VALUE(RIGHT(data[[#This Row],[OrderTime]],2)), 0)</f>
        <v>45734.046527777777</v>
      </c>
      <c r="X820" s="7">
        <f>_xlfn.MINIFS(data[OrderDateTime], data[CustomerName], data[[#This Row],[CustomerName]])</f>
        <v>45508.017361111109</v>
      </c>
      <c r="Y820" t="str">
        <f>IF(data[[#This Row],[OrderDateTime]]=data[[#This Row],[FirstOrderDateTime]], "New", "Returning")</f>
        <v>Returning</v>
      </c>
      <c r="Z820" s="7">
        <f>data[[#This Row],[DeliveryDate]] + data[[#This Row],[DeliveryTime]]</f>
        <v>45736.872916666667</v>
      </c>
      <c r="AA820" s="7">
        <f>data[[#This Row],[OrderDateTime]] + 1</f>
        <v>45735.046527777777</v>
      </c>
      <c r="AB820" s="7" t="str">
        <f>IF(data[[#This Row],[DeliveryDateTime]] &lt;= data[[#This Row],[SLADue]], "On Time", "Late")</f>
        <v>Late</v>
      </c>
    </row>
    <row r="821" spans="1:28" x14ac:dyDescent="0.2">
      <c r="A821" t="s">
        <v>1316</v>
      </c>
      <c r="B821" t="s">
        <v>19</v>
      </c>
      <c r="C821" t="s">
        <v>69</v>
      </c>
      <c r="D821" t="s">
        <v>70</v>
      </c>
      <c r="E821" s="5">
        <v>55.65</v>
      </c>
      <c r="F821" t="s">
        <v>71</v>
      </c>
      <c r="G821">
        <v>2</v>
      </c>
      <c r="H821" s="1">
        <v>45695</v>
      </c>
      <c r="I821" s="1" t="str">
        <f>TEXT(data[[#This Row],[OrderDate]],"mmm")</f>
        <v>Feb</v>
      </c>
      <c r="J821" s="6">
        <v>0.3923611111111111</v>
      </c>
      <c r="K821" s="6" t="str">
        <f>TEXT(data[[#This Row],[OrderTime]],"h")</f>
        <v>9</v>
      </c>
      <c r="L821" s="1">
        <v>45696</v>
      </c>
      <c r="M821" s="6">
        <v>0.60069444444444442</v>
      </c>
      <c r="N821" t="s">
        <v>233</v>
      </c>
      <c r="O821" t="s">
        <v>296</v>
      </c>
      <c r="P821" t="s">
        <v>234</v>
      </c>
      <c r="Q821" t="s">
        <v>53</v>
      </c>
      <c r="R821" t="s">
        <v>37</v>
      </c>
      <c r="S821" t="s">
        <v>28</v>
      </c>
      <c r="T821" t="s">
        <v>38</v>
      </c>
      <c r="U821" t="s">
        <v>30</v>
      </c>
      <c r="V821" s="5">
        <f>data[[#This Row],[PriceUSD]]*data[[#This Row],[Quantity]]</f>
        <v>111.3</v>
      </c>
      <c r="W821" s="7">
        <f>data[[#This Row],[OrderDate]] + TIME(VALUE(LEFT(data[[#This Row],[OrderTime]],2)), VALUE(RIGHT(data[[#This Row],[OrderTime]],2)), 0)</f>
        <v>45695.007638888892</v>
      </c>
      <c r="X821" s="7">
        <f>_xlfn.MINIFS(data[OrderDateTime], data[CustomerName], data[[#This Row],[CustomerName]])</f>
        <v>45511.017361111109</v>
      </c>
      <c r="Y821" t="str">
        <f>IF(data[[#This Row],[OrderDateTime]]=data[[#This Row],[FirstOrderDateTime]], "New", "Returning")</f>
        <v>Returning</v>
      </c>
      <c r="Z821" s="7">
        <f>data[[#This Row],[DeliveryDate]] + data[[#This Row],[DeliveryTime]]</f>
        <v>45696.600694444445</v>
      </c>
      <c r="AA821" s="7">
        <f>data[[#This Row],[OrderDateTime]] + 1</f>
        <v>45696.007638888892</v>
      </c>
      <c r="AB821" s="7" t="str">
        <f>IF(data[[#This Row],[DeliveryDateTime]] &lt;= data[[#This Row],[SLADue]], "On Time", "Late")</f>
        <v>Late</v>
      </c>
    </row>
    <row r="822" spans="1:28" x14ac:dyDescent="0.2">
      <c r="A822" t="s">
        <v>1317</v>
      </c>
      <c r="B822" t="s">
        <v>19</v>
      </c>
      <c r="C822" t="s">
        <v>79</v>
      </c>
      <c r="D822" t="s">
        <v>80</v>
      </c>
      <c r="E822" s="5">
        <v>33.39</v>
      </c>
      <c r="F822" t="s">
        <v>63</v>
      </c>
      <c r="G822">
        <v>1</v>
      </c>
      <c r="H822" s="1">
        <v>45728</v>
      </c>
      <c r="I822" s="1" t="str">
        <f>TEXT(data[[#This Row],[OrderDate]],"mmm")</f>
        <v>Mar</v>
      </c>
      <c r="J822" s="6">
        <v>0.73124999999999996</v>
      </c>
      <c r="K822" s="6" t="str">
        <f>TEXT(data[[#This Row],[OrderTime]],"h")</f>
        <v>17</v>
      </c>
      <c r="L822" s="1">
        <v>45729</v>
      </c>
      <c r="M822" s="6">
        <v>0.7729166666666667</v>
      </c>
      <c r="N822" t="s">
        <v>64</v>
      </c>
      <c r="O822" t="s">
        <v>265</v>
      </c>
      <c r="P822" t="s">
        <v>25</v>
      </c>
      <c r="Q822" t="s">
        <v>26</v>
      </c>
      <c r="R822" t="s">
        <v>83</v>
      </c>
      <c r="S822" t="s">
        <v>28</v>
      </c>
      <c r="T822" t="s">
        <v>29</v>
      </c>
      <c r="U822" t="s">
        <v>30</v>
      </c>
      <c r="V822" s="5">
        <f>data[[#This Row],[PriceUSD]]*data[[#This Row],[Quantity]]</f>
        <v>33.39</v>
      </c>
      <c r="W822" s="7">
        <f>data[[#This Row],[OrderDate]] + TIME(VALUE(LEFT(data[[#This Row],[OrderTime]],2)), VALUE(RIGHT(data[[#This Row],[OrderTime]],2)), 0)</f>
        <v>45728.017361111109</v>
      </c>
      <c r="X822" s="7">
        <f>_xlfn.MINIFS(data[OrderDateTime], data[CustomerName], data[[#This Row],[CustomerName]])</f>
        <v>45522.046527777777</v>
      </c>
      <c r="Y822" t="str">
        <f>IF(data[[#This Row],[OrderDateTime]]=data[[#This Row],[FirstOrderDateTime]], "New", "Returning")</f>
        <v>Returning</v>
      </c>
      <c r="Z822" s="7">
        <f>data[[#This Row],[DeliveryDate]] + data[[#This Row],[DeliveryTime]]</f>
        <v>45729.772916666669</v>
      </c>
      <c r="AA822" s="7">
        <f>data[[#This Row],[OrderDateTime]] + 1</f>
        <v>45729.017361111109</v>
      </c>
      <c r="AB822" s="7" t="str">
        <f>IF(data[[#This Row],[DeliveryDateTime]] &lt;= data[[#This Row],[SLADue]], "On Time", "Late")</f>
        <v>Late</v>
      </c>
    </row>
    <row r="823" spans="1:28" x14ac:dyDescent="0.2">
      <c r="A823" t="s">
        <v>1318</v>
      </c>
      <c r="B823" t="s">
        <v>19</v>
      </c>
      <c r="C823" t="s">
        <v>61</v>
      </c>
      <c r="D823" t="s">
        <v>62</v>
      </c>
      <c r="E823" s="5">
        <v>154.41999999999999</v>
      </c>
      <c r="F823" t="s">
        <v>63</v>
      </c>
      <c r="G823">
        <v>3</v>
      </c>
      <c r="H823" s="1">
        <v>45630</v>
      </c>
      <c r="I823" s="1" t="str">
        <f>TEXT(data[[#This Row],[OrderDate]],"mmm")</f>
        <v>Dec</v>
      </c>
      <c r="J823" s="6">
        <v>0.65208333333333335</v>
      </c>
      <c r="K823" s="6" t="str">
        <f>TEXT(data[[#This Row],[OrderTime]],"h")</f>
        <v>15</v>
      </c>
      <c r="L823" s="1">
        <v>45631</v>
      </c>
      <c r="M823" s="6">
        <v>0.86041666666666672</v>
      </c>
      <c r="N823" t="s">
        <v>452</v>
      </c>
      <c r="O823" t="s">
        <v>683</v>
      </c>
      <c r="P823" t="s">
        <v>133</v>
      </c>
      <c r="Q823" t="s">
        <v>53</v>
      </c>
      <c r="R823" t="s">
        <v>66</v>
      </c>
      <c r="S823" t="s">
        <v>28</v>
      </c>
      <c r="T823" t="s">
        <v>38</v>
      </c>
      <c r="U823" t="s">
        <v>39</v>
      </c>
      <c r="V823" s="5">
        <f>data[[#This Row],[PriceUSD]]*data[[#This Row],[Quantity]]</f>
        <v>463.26</v>
      </c>
      <c r="W823" s="7">
        <f>data[[#This Row],[OrderDate]] + TIME(VALUE(LEFT(data[[#This Row],[OrderTime]],2)), VALUE(RIGHT(data[[#This Row],[OrderTime]],2)), 0)</f>
        <v>45630.022916666669</v>
      </c>
      <c r="X823" s="7">
        <f>_xlfn.MINIFS(data[OrderDateTime], data[CustomerName], data[[#This Row],[CustomerName]])</f>
        <v>45550.038888888892</v>
      </c>
      <c r="Y823" t="str">
        <f>IF(data[[#This Row],[OrderDateTime]]=data[[#This Row],[FirstOrderDateTime]], "New", "Returning")</f>
        <v>Returning</v>
      </c>
      <c r="Z823" s="7">
        <f>data[[#This Row],[DeliveryDate]] + data[[#This Row],[DeliveryTime]]</f>
        <v>45631.86041666667</v>
      </c>
      <c r="AA823" s="7">
        <f>data[[#This Row],[OrderDateTime]] + 1</f>
        <v>45631.022916666669</v>
      </c>
      <c r="AB823" s="7" t="str">
        <f>IF(data[[#This Row],[DeliveryDateTime]] &lt;= data[[#This Row],[SLADue]], "On Time", "Late")</f>
        <v>Late</v>
      </c>
    </row>
    <row r="824" spans="1:28" x14ac:dyDescent="0.2">
      <c r="A824" t="s">
        <v>1319</v>
      </c>
      <c r="B824" t="s">
        <v>19</v>
      </c>
      <c r="C824" t="s">
        <v>41</v>
      </c>
      <c r="D824" t="s">
        <v>42</v>
      </c>
      <c r="E824" s="5">
        <v>33.9</v>
      </c>
      <c r="F824" t="s">
        <v>56</v>
      </c>
      <c r="G824">
        <v>1</v>
      </c>
      <c r="H824" s="1">
        <v>45855</v>
      </c>
      <c r="I824" s="1" t="str">
        <f>TEXT(data[[#This Row],[OrderDate]],"mmm")</f>
        <v>Jul</v>
      </c>
      <c r="J824" s="6">
        <v>0.63263888888888886</v>
      </c>
      <c r="K824" s="6" t="str">
        <f>TEXT(data[[#This Row],[OrderTime]],"h")</f>
        <v>15</v>
      </c>
      <c r="L824" s="1">
        <v>45856</v>
      </c>
      <c r="M824" s="6">
        <v>0.71597222222222223</v>
      </c>
      <c r="N824" t="s">
        <v>120</v>
      </c>
      <c r="O824" t="s">
        <v>614</v>
      </c>
      <c r="P824" t="s">
        <v>25</v>
      </c>
      <c r="Q824" t="s">
        <v>53</v>
      </c>
      <c r="R824" t="s">
        <v>46</v>
      </c>
      <c r="S824" t="s">
        <v>28</v>
      </c>
      <c r="T824" t="s">
        <v>29</v>
      </c>
      <c r="U824" t="s">
        <v>30</v>
      </c>
      <c r="V824" s="5">
        <f>data[[#This Row],[PriceUSD]]*data[[#This Row],[Quantity]]</f>
        <v>33.9</v>
      </c>
      <c r="W824" s="7">
        <f>data[[#This Row],[OrderDate]] + TIME(VALUE(LEFT(data[[#This Row],[OrderTime]],2)), VALUE(RIGHT(data[[#This Row],[OrderTime]],2)), 0)</f>
        <v>45855.061805555553</v>
      </c>
      <c r="X824" s="7">
        <f>_xlfn.MINIFS(data[OrderDateTime], data[CustomerName], data[[#This Row],[CustomerName]])</f>
        <v>45512.007638888892</v>
      </c>
      <c r="Y824" t="str">
        <f>IF(data[[#This Row],[OrderDateTime]]=data[[#This Row],[FirstOrderDateTime]], "New", "Returning")</f>
        <v>Returning</v>
      </c>
      <c r="Z824" s="7">
        <f>data[[#This Row],[DeliveryDate]] + data[[#This Row],[DeliveryTime]]</f>
        <v>45856.71597222222</v>
      </c>
      <c r="AA824" s="7">
        <f>data[[#This Row],[OrderDateTime]] + 1</f>
        <v>45856.061805555553</v>
      </c>
      <c r="AB824" s="7" t="str">
        <f>IF(data[[#This Row],[DeliveryDateTime]] &lt;= data[[#This Row],[SLADue]], "On Time", "Late")</f>
        <v>Late</v>
      </c>
    </row>
    <row r="825" spans="1:28" x14ac:dyDescent="0.2">
      <c r="A825" t="s">
        <v>1320</v>
      </c>
      <c r="B825" t="s">
        <v>19</v>
      </c>
      <c r="C825" t="s">
        <v>69</v>
      </c>
      <c r="D825" t="s">
        <v>70</v>
      </c>
      <c r="E825" s="5">
        <v>55.13</v>
      </c>
      <c r="F825" t="s">
        <v>74</v>
      </c>
      <c r="G825">
        <v>1</v>
      </c>
      <c r="H825" s="1">
        <v>45649</v>
      </c>
      <c r="I825" s="1" t="str">
        <f>TEXT(data[[#This Row],[OrderDate]],"mmm")</f>
        <v>Dec</v>
      </c>
      <c r="J825" s="6">
        <v>0.70972222222222225</v>
      </c>
      <c r="K825" s="6" t="str">
        <f>TEXT(data[[#This Row],[OrderTime]],"h")</f>
        <v>17</v>
      </c>
      <c r="L825" s="1">
        <v>45650</v>
      </c>
      <c r="M825" s="6">
        <v>0.64652777777777781</v>
      </c>
      <c r="N825" t="s">
        <v>112</v>
      </c>
      <c r="O825" t="s">
        <v>260</v>
      </c>
      <c r="P825" t="s">
        <v>36</v>
      </c>
      <c r="Q825" t="s">
        <v>53</v>
      </c>
      <c r="R825" t="s">
        <v>37</v>
      </c>
      <c r="S825" t="s">
        <v>28</v>
      </c>
      <c r="T825" t="s">
        <v>38</v>
      </c>
      <c r="U825" t="s">
        <v>39</v>
      </c>
      <c r="V825" s="5">
        <f>data[[#This Row],[PriceUSD]]*data[[#This Row],[Quantity]]</f>
        <v>55.13</v>
      </c>
      <c r="W825" s="7">
        <f>data[[#This Row],[OrderDate]] + TIME(VALUE(LEFT(data[[#This Row],[OrderTime]],2)), VALUE(RIGHT(data[[#This Row],[OrderTime]],2)), 0)</f>
        <v>45649.015277777777</v>
      </c>
      <c r="X825" s="7">
        <f>_xlfn.MINIFS(data[OrderDateTime], data[CustomerName], data[[#This Row],[CustomerName]])</f>
        <v>45510.054166666669</v>
      </c>
      <c r="Y825" t="str">
        <f>IF(data[[#This Row],[OrderDateTime]]=data[[#This Row],[FirstOrderDateTime]], "New", "Returning")</f>
        <v>Returning</v>
      </c>
      <c r="Z825" s="7">
        <f>data[[#This Row],[DeliveryDate]] + data[[#This Row],[DeliveryTime]]</f>
        <v>45650.646527777775</v>
      </c>
      <c r="AA825" s="7">
        <f>data[[#This Row],[OrderDateTime]] + 1</f>
        <v>45650.015277777777</v>
      </c>
      <c r="AB825" s="7" t="str">
        <f>IF(data[[#This Row],[DeliveryDateTime]] &lt;= data[[#This Row],[SLADue]], "On Time", "Late")</f>
        <v>Late</v>
      </c>
    </row>
    <row r="826" spans="1:28" x14ac:dyDescent="0.2">
      <c r="A826" t="s">
        <v>1321</v>
      </c>
      <c r="B826" t="s">
        <v>19</v>
      </c>
      <c r="C826" t="s">
        <v>190</v>
      </c>
      <c r="D826" t="s">
        <v>191</v>
      </c>
      <c r="E826" s="5">
        <v>27.56</v>
      </c>
      <c r="F826" t="s">
        <v>87</v>
      </c>
      <c r="G826">
        <v>1</v>
      </c>
      <c r="H826" s="1">
        <v>45864</v>
      </c>
      <c r="I826" s="1" t="str">
        <f>TEXT(data[[#This Row],[OrderDate]],"mmm")</f>
        <v>Jul</v>
      </c>
      <c r="J826" s="6">
        <v>0.49791666666666667</v>
      </c>
      <c r="K826" s="6" t="str">
        <f>TEXT(data[[#This Row],[OrderTime]],"h")</f>
        <v>11</v>
      </c>
      <c r="L826" s="1">
        <v>45864</v>
      </c>
      <c r="M826" s="6">
        <v>0.74791666666666667</v>
      </c>
      <c r="N826" t="s">
        <v>452</v>
      </c>
      <c r="O826" t="s">
        <v>1269</v>
      </c>
      <c r="P826" t="s">
        <v>133</v>
      </c>
      <c r="Q826" t="s">
        <v>53</v>
      </c>
      <c r="R826" t="s">
        <v>192</v>
      </c>
      <c r="S826" t="s">
        <v>47</v>
      </c>
      <c r="T826" t="s">
        <v>59</v>
      </c>
      <c r="U826" t="s">
        <v>30</v>
      </c>
      <c r="V826" s="5">
        <f>data[[#This Row],[PriceUSD]]*data[[#This Row],[Quantity]]</f>
        <v>27.56</v>
      </c>
      <c r="W826" s="7">
        <f>data[[#This Row],[OrderDate]] + TIME(VALUE(LEFT(data[[#This Row],[OrderTime]],2)), VALUE(RIGHT(data[[#This Row],[OrderTime]],2)), 0)</f>
        <v>45864.046527777777</v>
      </c>
      <c r="X826" s="7">
        <f>_xlfn.MINIFS(data[OrderDateTime], data[CustomerName], data[[#This Row],[CustomerName]])</f>
        <v>45673.030555555553</v>
      </c>
      <c r="Y826" t="str">
        <f>IF(data[[#This Row],[OrderDateTime]]=data[[#This Row],[FirstOrderDateTime]], "New", "Returning")</f>
        <v>Returning</v>
      </c>
      <c r="Z826" s="7">
        <f>data[[#This Row],[DeliveryDate]] + data[[#This Row],[DeliveryTime]]</f>
        <v>45864.747916666667</v>
      </c>
      <c r="AA826" s="7">
        <f>data[[#This Row],[OrderDateTime]] + 1</f>
        <v>45865.046527777777</v>
      </c>
      <c r="AB826" s="7" t="str">
        <f>IF(data[[#This Row],[DeliveryDateTime]] &lt;= data[[#This Row],[SLADue]], "On Time", "Late")</f>
        <v>On Time</v>
      </c>
    </row>
    <row r="827" spans="1:28" x14ac:dyDescent="0.2">
      <c r="A827" t="s">
        <v>1322</v>
      </c>
      <c r="B827" t="s">
        <v>19</v>
      </c>
      <c r="C827" t="s">
        <v>32</v>
      </c>
      <c r="D827" t="s">
        <v>33</v>
      </c>
      <c r="E827" s="5">
        <v>49.75</v>
      </c>
      <c r="F827" t="s">
        <v>138</v>
      </c>
      <c r="G827">
        <v>1</v>
      </c>
      <c r="H827" s="1">
        <v>45726</v>
      </c>
      <c r="I827" s="1" t="str">
        <f>TEXT(data[[#This Row],[OrderDate]],"mmm")</f>
        <v>Mar</v>
      </c>
      <c r="J827" s="6">
        <v>0.7895833333333333</v>
      </c>
      <c r="K827" s="6" t="str">
        <f>TEXT(data[[#This Row],[OrderTime]],"h")</f>
        <v>18</v>
      </c>
      <c r="L827" s="1">
        <v>45727</v>
      </c>
      <c r="M827" s="6">
        <v>0.87291666666666667</v>
      </c>
      <c r="N827" t="s">
        <v>310</v>
      </c>
      <c r="O827" t="s">
        <v>709</v>
      </c>
      <c r="P827" t="s">
        <v>180</v>
      </c>
      <c r="Q827" t="s">
        <v>26</v>
      </c>
      <c r="R827" t="s">
        <v>37</v>
      </c>
      <c r="S827" t="s">
        <v>28</v>
      </c>
      <c r="T827" t="s">
        <v>59</v>
      </c>
      <c r="U827" t="s">
        <v>39</v>
      </c>
      <c r="V827" s="5">
        <f>data[[#This Row],[PriceUSD]]*data[[#This Row],[Quantity]]</f>
        <v>49.75</v>
      </c>
      <c r="W827" s="7">
        <f>data[[#This Row],[OrderDate]] + TIME(VALUE(LEFT(data[[#This Row],[OrderTime]],2)), VALUE(RIGHT(data[[#This Row],[OrderTime]],2)), 0)</f>
        <v>45726.022916666669</v>
      </c>
      <c r="X827" s="7">
        <f>_xlfn.MINIFS(data[OrderDateTime], data[CustomerName], data[[#This Row],[CustomerName]])</f>
        <v>45522.046527777777</v>
      </c>
      <c r="Y827" t="str">
        <f>IF(data[[#This Row],[OrderDateTime]]=data[[#This Row],[FirstOrderDateTime]], "New", "Returning")</f>
        <v>Returning</v>
      </c>
      <c r="Z827" s="7">
        <f>data[[#This Row],[DeliveryDate]] + data[[#This Row],[DeliveryTime]]</f>
        <v>45727.872916666667</v>
      </c>
      <c r="AA827" s="7">
        <f>data[[#This Row],[OrderDateTime]] + 1</f>
        <v>45727.022916666669</v>
      </c>
      <c r="AB827" s="7" t="str">
        <f>IF(data[[#This Row],[DeliveryDateTime]] &lt;= data[[#This Row],[SLADue]], "On Time", "Late")</f>
        <v>Late</v>
      </c>
    </row>
    <row r="828" spans="1:28" x14ac:dyDescent="0.2">
      <c r="A828" t="s">
        <v>1323</v>
      </c>
      <c r="B828" t="s">
        <v>19</v>
      </c>
      <c r="C828" t="s">
        <v>126</v>
      </c>
      <c r="D828" t="s">
        <v>127</v>
      </c>
      <c r="E828" s="5">
        <v>22.08</v>
      </c>
      <c r="F828" t="s">
        <v>56</v>
      </c>
      <c r="G828">
        <v>1</v>
      </c>
      <c r="H828" s="1">
        <v>45694</v>
      </c>
      <c r="I828" s="1" t="str">
        <f>TEXT(data[[#This Row],[OrderDate]],"mmm")</f>
        <v>Feb</v>
      </c>
      <c r="J828" s="6">
        <v>0.41666666666666669</v>
      </c>
      <c r="K828" s="6" t="str">
        <f>TEXT(data[[#This Row],[OrderTime]],"h")</f>
        <v>10</v>
      </c>
      <c r="L828" s="1">
        <v>45695</v>
      </c>
      <c r="M828" s="6">
        <v>0.41666666666666669</v>
      </c>
      <c r="N828" t="s">
        <v>88</v>
      </c>
      <c r="O828" t="s">
        <v>1112</v>
      </c>
      <c r="P828" t="s">
        <v>25</v>
      </c>
      <c r="Q828" t="s">
        <v>26</v>
      </c>
      <c r="R828" t="s">
        <v>129</v>
      </c>
      <c r="S828" t="s">
        <v>28</v>
      </c>
      <c r="T828" t="s">
        <v>38</v>
      </c>
      <c r="U828" t="s">
        <v>67</v>
      </c>
      <c r="V828" s="5">
        <f>data[[#This Row],[PriceUSD]]*data[[#This Row],[Quantity]]</f>
        <v>22.08</v>
      </c>
      <c r="W828" s="7">
        <f>data[[#This Row],[OrderDate]] + TIME(VALUE(LEFT(data[[#This Row],[OrderTime]],2)), VALUE(RIGHT(data[[#This Row],[OrderTime]],2)), 0)</f>
        <v>45694.046527777777</v>
      </c>
      <c r="X828" s="7">
        <f>_xlfn.MINIFS(data[OrderDateTime], data[CustomerName], data[[#This Row],[CustomerName]])</f>
        <v>45606.007638888892</v>
      </c>
      <c r="Y828" t="str">
        <f>IF(data[[#This Row],[OrderDateTime]]=data[[#This Row],[FirstOrderDateTime]], "New", "Returning")</f>
        <v>Returning</v>
      </c>
      <c r="Z828" s="7">
        <f>data[[#This Row],[DeliveryDate]] + data[[#This Row],[DeliveryTime]]</f>
        <v>45695.416666666664</v>
      </c>
      <c r="AA828" s="7">
        <f>data[[#This Row],[OrderDateTime]] + 1</f>
        <v>45695.046527777777</v>
      </c>
      <c r="AB828" s="7" t="str">
        <f>IF(data[[#This Row],[DeliveryDateTime]] &lt;= data[[#This Row],[SLADue]], "On Time", "Late")</f>
        <v>Late</v>
      </c>
    </row>
    <row r="829" spans="1:28" x14ac:dyDescent="0.2">
      <c r="A829" t="s">
        <v>1324</v>
      </c>
      <c r="B829" t="s">
        <v>19</v>
      </c>
      <c r="C829" t="s">
        <v>41</v>
      </c>
      <c r="D829" t="s">
        <v>42</v>
      </c>
      <c r="E829" s="5">
        <v>31.19</v>
      </c>
      <c r="F829" t="s">
        <v>182</v>
      </c>
      <c r="G829">
        <v>2</v>
      </c>
      <c r="H829" s="1">
        <v>45604</v>
      </c>
      <c r="I829" s="1" t="str">
        <f>TEXT(data[[#This Row],[OrderDate]],"mmm")</f>
        <v>Nov</v>
      </c>
      <c r="J829" s="6">
        <v>0.90625</v>
      </c>
      <c r="K829" s="6" t="str">
        <f>TEXT(data[[#This Row],[OrderTime]],"h")</f>
        <v>21</v>
      </c>
      <c r="L829" s="1">
        <v>45606</v>
      </c>
      <c r="M829" s="6">
        <v>0.62916666666666665</v>
      </c>
      <c r="N829" t="s">
        <v>95</v>
      </c>
      <c r="O829" t="s">
        <v>45</v>
      </c>
      <c r="P829" t="s">
        <v>25</v>
      </c>
      <c r="Q829" t="s">
        <v>53</v>
      </c>
      <c r="R829" t="s">
        <v>46</v>
      </c>
      <c r="S829" t="s">
        <v>105</v>
      </c>
      <c r="T829" t="s">
        <v>29</v>
      </c>
      <c r="U829" t="s">
        <v>30</v>
      </c>
      <c r="V829" s="5">
        <f>data[[#This Row],[PriceUSD]]*data[[#This Row],[Quantity]]</f>
        <v>62.38</v>
      </c>
      <c r="W829" s="7">
        <f>data[[#This Row],[OrderDate]] + TIME(VALUE(LEFT(data[[#This Row],[OrderTime]],2)), VALUE(RIGHT(data[[#This Row],[OrderTime]],2)), 0)</f>
        <v>45604.017361111109</v>
      </c>
      <c r="X829" s="7">
        <f>_xlfn.MINIFS(data[OrderDateTime], data[CustomerName], data[[#This Row],[CustomerName]])</f>
        <v>45526.038888888892</v>
      </c>
      <c r="Y829" t="str">
        <f>IF(data[[#This Row],[OrderDateTime]]=data[[#This Row],[FirstOrderDateTime]], "New", "Returning")</f>
        <v>Returning</v>
      </c>
      <c r="Z829" s="7">
        <f>data[[#This Row],[DeliveryDate]] + data[[#This Row],[DeliveryTime]]</f>
        <v>45606.629166666666</v>
      </c>
      <c r="AA829" s="7">
        <f>data[[#This Row],[OrderDateTime]] + 1</f>
        <v>45605.017361111109</v>
      </c>
      <c r="AB829" s="7" t="str">
        <f>IF(data[[#This Row],[DeliveryDateTime]] &lt;= data[[#This Row],[SLADue]], "On Time", "Late")</f>
        <v>Late</v>
      </c>
    </row>
    <row r="830" spans="1:28" x14ac:dyDescent="0.2">
      <c r="A830" t="s">
        <v>1325</v>
      </c>
      <c r="B830" t="s">
        <v>19</v>
      </c>
      <c r="C830" t="s">
        <v>69</v>
      </c>
      <c r="D830" t="s">
        <v>70</v>
      </c>
      <c r="E830" s="5">
        <v>58.28</v>
      </c>
      <c r="F830" t="s">
        <v>51</v>
      </c>
      <c r="G830">
        <v>1</v>
      </c>
      <c r="H830" s="1">
        <v>45519</v>
      </c>
      <c r="I830" s="1" t="str">
        <f>TEXT(data[[#This Row],[OrderDate]],"mmm")</f>
        <v>Aug</v>
      </c>
      <c r="J830" s="6">
        <v>0.54583333333333328</v>
      </c>
      <c r="K830" s="6" t="str">
        <f>TEXT(data[[#This Row],[OrderTime]],"h")</f>
        <v>13</v>
      </c>
      <c r="L830" s="1">
        <v>45520</v>
      </c>
      <c r="M830" s="6">
        <v>0.54583333333333328</v>
      </c>
      <c r="N830" t="s">
        <v>103</v>
      </c>
      <c r="O830" t="s">
        <v>957</v>
      </c>
      <c r="P830" t="s">
        <v>77</v>
      </c>
      <c r="Q830" t="s">
        <v>26</v>
      </c>
      <c r="R830" t="s">
        <v>37</v>
      </c>
      <c r="S830" t="s">
        <v>28</v>
      </c>
      <c r="T830" t="s">
        <v>136</v>
      </c>
      <c r="U830" t="s">
        <v>39</v>
      </c>
      <c r="V830" s="5">
        <f>data[[#This Row],[PriceUSD]]*data[[#This Row],[Quantity]]</f>
        <v>58.28</v>
      </c>
      <c r="W830" s="7">
        <f>data[[#This Row],[OrderDate]] + TIME(VALUE(LEFT(data[[#This Row],[OrderTime]],2)), VALUE(RIGHT(data[[#This Row],[OrderTime]],2)), 0)</f>
        <v>45519.022916666669</v>
      </c>
      <c r="X830" s="7">
        <f>_xlfn.MINIFS(data[OrderDateTime], data[CustomerName], data[[#This Row],[CustomerName]])</f>
        <v>45509.061805555553</v>
      </c>
      <c r="Y830" t="str">
        <f>IF(data[[#This Row],[OrderDateTime]]=data[[#This Row],[FirstOrderDateTime]], "New", "Returning")</f>
        <v>Returning</v>
      </c>
      <c r="Z830" s="7">
        <f>data[[#This Row],[DeliveryDate]] + data[[#This Row],[DeliveryTime]]</f>
        <v>45520.54583333333</v>
      </c>
      <c r="AA830" s="7">
        <f>data[[#This Row],[OrderDateTime]] + 1</f>
        <v>45520.022916666669</v>
      </c>
      <c r="AB830" s="7" t="str">
        <f>IF(data[[#This Row],[DeliveryDateTime]] &lt;= data[[#This Row],[SLADue]], "On Time", "Late")</f>
        <v>Late</v>
      </c>
    </row>
    <row r="831" spans="1:28" x14ac:dyDescent="0.2">
      <c r="A831" t="s">
        <v>1326</v>
      </c>
      <c r="B831" t="s">
        <v>19</v>
      </c>
      <c r="C831" t="s">
        <v>391</v>
      </c>
      <c r="D831" t="s">
        <v>392</v>
      </c>
      <c r="E831" s="5">
        <v>20.440000000000001</v>
      </c>
      <c r="F831" t="s">
        <v>43</v>
      </c>
      <c r="G831">
        <v>3</v>
      </c>
      <c r="H831" s="1">
        <v>45700</v>
      </c>
      <c r="I831" s="1" t="str">
        <f>TEXT(data[[#This Row],[OrderDate]],"mmm")</f>
        <v>Feb</v>
      </c>
      <c r="J831" s="6">
        <v>0.7583333333333333</v>
      </c>
      <c r="K831" s="6" t="str">
        <f>TEXT(data[[#This Row],[OrderTime]],"h")</f>
        <v>18</v>
      </c>
      <c r="L831" s="1">
        <v>45701</v>
      </c>
      <c r="M831" s="6">
        <v>0.84166666666666667</v>
      </c>
      <c r="N831" t="s">
        <v>120</v>
      </c>
      <c r="O831" t="s">
        <v>1057</v>
      </c>
      <c r="P831" t="s">
        <v>25</v>
      </c>
      <c r="Q831" t="s">
        <v>26</v>
      </c>
      <c r="R831" t="s">
        <v>394</v>
      </c>
      <c r="S831" t="s">
        <v>28</v>
      </c>
      <c r="T831" t="s">
        <v>38</v>
      </c>
      <c r="U831" t="s">
        <v>30</v>
      </c>
      <c r="V831" s="5">
        <f>data[[#This Row],[PriceUSD]]*data[[#This Row],[Quantity]]</f>
        <v>61.320000000000007</v>
      </c>
      <c r="W831" s="7">
        <f>data[[#This Row],[OrderDate]] + TIME(VALUE(LEFT(data[[#This Row],[OrderTime]],2)), VALUE(RIGHT(data[[#This Row],[OrderTime]],2)), 0)</f>
        <v>45700.022916666669</v>
      </c>
      <c r="X831" s="7">
        <f>_xlfn.MINIFS(data[OrderDateTime], data[CustomerName], data[[#This Row],[CustomerName]])</f>
        <v>45557.017361111109</v>
      </c>
      <c r="Y831" t="str">
        <f>IF(data[[#This Row],[OrderDateTime]]=data[[#This Row],[FirstOrderDateTime]], "New", "Returning")</f>
        <v>Returning</v>
      </c>
      <c r="Z831" s="7">
        <f>data[[#This Row],[DeliveryDate]] + data[[#This Row],[DeliveryTime]]</f>
        <v>45701.841666666667</v>
      </c>
      <c r="AA831" s="7">
        <f>data[[#This Row],[OrderDateTime]] + 1</f>
        <v>45701.022916666669</v>
      </c>
      <c r="AB831" s="7" t="str">
        <f>IF(data[[#This Row],[DeliveryDateTime]] &lt;= data[[#This Row],[SLADue]], "On Time", "Late")</f>
        <v>Late</v>
      </c>
    </row>
    <row r="832" spans="1:28" x14ac:dyDescent="0.2">
      <c r="A832" t="s">
        <v>1327</v>
      </c>
      <c r="B832" t="s">
        <v>19</v>
      </c>
      <c r="C832" t="s">
        <v>41</v>
      </c>
      <c r="D832" t="s">
        <v>42</v>
      </c>
      <c r="E832" s="5">
        <v>41.06</v>
      </c>
      <c r="F832" t="s">
        <v>119</v>
      </c>
      <c r="G832">
        <v>1</v>
      </c>
      <c r="H832" s="1">
        <v>45530</v>
      </c>
      <c r="I832" s="1" t="str">
        <f>TEXT(data[[#This Row],[OrderDate]],"mmm")</f>
        <v>Aug</v>
      </c>
      <c r="J832" s="6">
        <v>0.44444444444444442</v>
      </c>
      <c r="K832" s="6" t="str">
        <f>TEXT(data[[#This Row],[OrderTime]],"h")</f>
        <v>10</v>
      </c>
      <c r="L832" s="1">
        <v>45530</v>
      </c>
      <c r="M832" s="6">
        <v>0.73611111111111116</v>
      </c>
      <c r="N832" t="s">
        <v>88</v>
      </c>
      <c r="O832" t="s">
        <v>408</v>
      </c>
      <c r="P832" t="s">
        <v>25</v>
      </c>
      <c r="Q832" t="s">
        <v>26</v>
      </c>
      <c r="R832" t="s">
        <v>46</v>
      </c>
      <c r="S832" t="s">
        <v>47</v>
      </c>
      <c r="T832" t="s">
        <v>38</v>
      </c>
      <c r="U832" t="s">
        <v>30</v>
      </c>
      <c r="V832" s="5">
        <f>data[[#This Row],[PriceUSD]]*data[[#This Row],[Quantity]]</f>
        <v>41.06</v>
      </c>
      <c r="W832" s="7">
        <f>data[[#This Row],[OrderDate]] + TIME(VALUE(LEFT(data[[#This Row],[OrderTime]],2)), VALUE(RIGHT(data[[#This Row],[OrderTime]],2)), 0)</f>
        <v>45530.030555555553</v>
      </c>
      <c r="X832" s="7">
        <f>_xlfn.MINIFS(data[OrderDateTime], data[CustomerName], data[[#This Row],[CustomerName]])</f>
        <v>45510.061805555553</v>
      </c>
      <c r="Y832" t="str">
        <f>IF(data[[#This Row],[OrderDateTime]]=data[[#This Row],[FirstOrderDateTime]], "New", "Returning")</f>
        <v>Returning</v>
      </c>
      <c r="Z832" s="7">
        <f>data[[#This Row],[DeliveryDate]] + data[[#This Row],[DeliveryTime]]</f>
        <v>45530.736111111109</v>
      </c>
      <c r="AA832" s="7">
        <f>data[[#This Row],[OrderDateTime]] + 1</f>
        <v>45531.030555555553</v>
      </c>
      <c r="AB832" s="7" t="str">
        <f>IF(data[[#This Row],[DeliveryDateTime]] &lt;= data[[#This Row],[SLADue]], "On Time", "Late")</f>
        <v>On Time</v>
      </c>
    </row>
    <row r="833" spans="1:28" x14ac:dyDescent="0.2">
      <c r="A833" t="s">
        <v>1328</v>
      </c>
      <c r="B833" t="s">
        <v>19</v>
      </c>
      <c r="C833" t="s">
        <v>117</v>
      </c>
      <c r="D833" t="s">
        <v>118</v>
      </c>
      <c r="E833" s="5">
        <v>76.31</v>
      </c>
      <c r="F833" t="s">
        <v>94</v>
      </c>
      <c r="G833">
        <v>3</v>
      </c>
      <c r="H833" s="1">
        <v>45512</v>
      </c>
      <c r="I833" s="1" t="str">
        <f>TEXT(data[[#This Row],[OrderDate]],"mmm")</f>
        <v>Aug</v>
      </c>
      <c r="J833" s="6">
        <v>0.67361111111111116</v>
      </c>
      <c r="K833" s="6" t="str">
        <f>TEXT(data[[#This Row],[OrderTime]],"h")</f>
        <v>16</v>
      </c>
      <c r="L833" s="1">
        <v>45513</v>
      </c>
      <c r="M833" s="6">
        <v>0.79861111111111116</v>
      </c>
      <c r="N833" t="s">
        <v>64</v>
      </c>
      <c r="O833" t="s">
        <v>614</v>
      </c>
      <c r="P833" t="s">
        <v>25</v>
      </c>
      <c r="Q833" t="s">
        <v>53</v>
      </c>
      <c r="R833" t="s">
        <v>66</v>
      </c>
      <c r="S833" t="s">
        <v>28</v>
      </c>
      <c r="T833" t="s">
        <v>38</v>
      </c>
      <c r="U833" t="s">
        <v>30</v>
      </c>
      <c r="V833" s="5">
        <f>data[[#This Row],[PriceUSD]]*data[[#This Row],[Quantity]]</f>
        <v>228.93</v>
      </c>
      <c r="W833" s="7">
        <f>data[[#This Row],[OrderDate]] + TIME(VALUE(LEFT(data[[#This Row],[OrderTime]],2)), VALUE(RIGHT(data[[#This Row],[OrderTime]],2)), 0)</f>
        <v>45512.007638888892</v>
      </c>
      <c r="X833" s="7">
        <f>_xlfn.MINIFS(data[OrderDateTime], data[CustomerName], data[[#This Row],[CustomerName]])</f>
        <v>45512.007638888892</v>
      </c>
      <c r="Y833" t="str">
        <f>IF(data[[#This Row],[OrderDateTime]]=data[[#This Row],[FirstOrderDateTime]], "New", "Returning")</f>
        <v>New</v>
      </c>
      <c r="Z833" s="7">
        <f>data[[#This Row],[DeliveryDate]] + data[[#This Row],[DeliveryTime]]</f>
        <v>45513.798611111109</v>
      </c>
      <c r="AA833" s="7">
        <f>data[[#This Row],[OrderDateTime]] + 1</f>
        <v>45513.007638888892</v>
      </c>
      <c r="AB833" s="7" t="str">
        <f>IF(data[[#This Row],[DeliveryDateTime]] &lt;= data[[#This Row],[SLADue]], "On Time", "Late")</f>
        <v>Late</v>
      </c>
    </row>
    <row r="834" spans="1:28" x14ac:dyDescent="0.2">
      <c r="A834" t="s">
        <v>1329</v>
      </c>
      <c r="B834" t="s">
        <v>19</v>
      </c>
      <c r="C834" t="s">
        <v>41</v>
      </c>
      <c r="D834" t="s">
        <v>42</v>
      </c>
      <c r="E834" s="5">
        <v>35.700000000000003</v>
      </c>
      <c r="F834" t="s">
        <v>51</v>
      </c>
      <c r="G834">
        <v>1</v>
      </c>
      <c r="H834" s="1">
        <v>45749</v>
      </c>
      <c r="I834" s="1" t="str">
        <f>TEXT(data[[#This Row],[OrderDate]],"mmm")</f>
        <v>Apr</v>
      </c>
      <c r="J834" s="6">
        <v>0.39861111111111114</v>
      </c>
      <c r="K834" s="6" t="str">
        <f>TEXT(data[[#This Row],[OrderTime]],"h")</f>
        <v>9</v>
      </c>
      <c r="L834" s="1">
        <v>45750</v>
      </c>
      <c r="M834" s="6">
        <v>0.52361111111111114</v>
      </c>
      <c r="N834" t="s">
        <v>310</v>
      </c>
      <c r="O834" t="s">
        <v>1330</v>
      </c>
      <c r="P834" t="s">
        <v>180</v>
      </c>
      <c r="Q834" t="s">
        <v>26</v>
      </c>
      <c r="R834" t="s">
        <v>46</v>
      </c>
      <c r="S834" t="s">
        <v>28</v>
      </c>
      <c r="T834" t="s">
        <v>143</v>
      </c>
      <c r="U834" t="s">
        <v>39</v>
      </c>
      <c r="V834" s="5">
        <f>data[[#This Row],[PriceUSD]]*data[[#This Row],[Quantity]]</f>
        <v>35.700000000000003</v>
      </c>
      <c r="W834" s="7">
        <f>data[[#This Row],[OrderDate]] + TIME(VALUE(LEFT(data[[#This Row],[OrderTime]],2)), VALUE(RIGHT(data[[#This Row],[OrderTime]],2)), 0)</f>
        <v>45749.007638888892</v>
      </c>
      <c r="X834" s="7">
        <f>_xlfn.MINIFS(data[OrderDateTime], data[CustomerName], data[[#This Row],[CustomerName]])</f>
        <v>45551.007638888892</v>
      </c>
      <c r="Y834" t="str">
        <f>IF(data[[#This Row],[OrderDateTime]]=data[[#This Row],[FirstOrderDateTime]], "New", "Returning")</f>
        <v>Returning</v>
      </c>
      <c r="Z834" s="7">
        <f>data[[#This Row],[DeliveryDate]] + data[[#This Row],[DeliveryTime]]</f>
        <v>45750.523611111108</v>
      </c>
      <c r="AA834" s="7">
        <f>data[[#This Row],[OrderDateTime]] + 1</f>
        <v>45750.007638888892</v>
      </c>
      <c r="AB834" s="7" t="str">
        <f>IF(data[[#This Row],[DeliveryDateTime]] &lt;= data[[#This Row],[SLADue]], "On Time", "Late")</f>
        <v>Late</v>
      </c>
    </row>
    <row r="835" spans="1:28" x14ac:dyDescent="0.2">
      <c r="A835" t="s">
        <v>1331</v>
      </c>
      <c r="B835" t="s">
        <v>19</v>
      </c>
      <c r="C835" t="s">
        <v>101</v>
      </c>
      <c r="D835" t="s">
        <v>102</v>
      </c>
      <c r="E835" s="5">
        <v>31.53</v>
      </c>
      <c r="F835" t="s">
        <v>63</v>
      </c>
      <c r="G835">
        <v>3</v>
      </c>
      <c r="H835" s="1">
        <v>45691</v>
      </c>
      <c r="I835" s="1" t="str">
        <f>TEXT(data[[#This Row],[OrderDate]],"mmm")</f>
        <v>Feb</v>
      </c>
      <c r="J835" s="6">
        <v>0.83958333333333335</v>
      </c>
      <c r="K835" s="6" t="str">
        <f>TEXT(data[[#This Row],[OrderTime]],"h")</f>
        <v>20</v>
      </c>
      <c r="L835" s="1">
        <v>45692</v>
      </c>
      <c r="M835" s="6">
        <v>0.88124999999999998</v>
      </c>
      <c r="N835" t="s">
        <v>95</v>
      </c>
      <c r="O835" t="s">
        <v>601</v>
      </c>
      <c r="P835" t="s">
        <v>25</v>
      </c>
      <c r="Q835" t="s">
        <v>26</v>
      </c>
      <c r="R835" t="s">
        <v>83</v>
      </c>
      <c r="S835" t="s">
        <v>28</v>
      </c>
      <c r="T835" t="s">
        <v>38</v>
      </c>
      <c r="U835" t="s">
        <v>39</v>
      </c>
      <c r="V835" s="5">
        <f>data[[#This Row],[PriceUSD]]*data[[#This Row],[Quantity]]</f>
        <v>94.59</v>
      </c>
      <c r="W835" s="7">
        <f>data[[#This Row],[OrderDate]] + TIME(VALUE(LEFT(data[[#This Row],[OrderTime]],2)), VALUE(RIGHT(data[[#This Row],[OrderTime]],2)), 0)</f>
        <v>45691.022916666669</v>
      </c>
      <c r="X835" s="7">
        <f>_xlfn.MINIFS(data[OrderDateTime], data[CustomerName], data[[#This Row],[CustomerName]])</f>
        <v>45605.030555555553</v>
      </c>
      <c r="Y835" t="str">
        <f>IF(data[[#This Row],[OrderDateTime]]=data[[#This Row],[FirstOrderDateTime]], "New", "Returning")</f>
        <v>Returning</v>
      </c>
      <c r="Z835" s="7">
        <f>data[[#This Row],[DeliveryDate]] + data[[#This Row],[DeliveryTime]]</f>
        <v>45692.881249999999</v>
      </c>
      <c r="AA835" s="7">
        <f>data[[#This Row],[OrderDateTime]] + 1</f>
        <v>45692.022916666669</v>
      </c>
      <c r="AB835" s="7" t="str">
        <f>IF(data[[#This Row],[DeliveryDateTime]] &lt;= data[[#This Row],[SLADue]], "On Time", "Late")</f>
        <v>Late</v>
      </c>
    </row>
    <row r="836" spans="1:28" x14ac:dyDescent="0.2">
      <c r="A836" t="s">
        <v>1332</v>
      </c>
      <c r="B836" t="s">
        <v>19</v>
      </c>
      <c r="C836" t="s">
        <v>92</v>
      </c>
      <c r="D836" t="s">
        <v>93</v>
      </c>
      <c r="E836" s="5">
        <v>86.9</v>
      </c>
      <c r="F836" t="s">
        <v>94</v>
      </c>
      <c r="G836">
        <v>3</v>
      </c>
      <c r="H836" s="1">
        <v>45561</v>
      </c>
      <c r="I836" s="1" t="str">
        <f>TEXT(data[[#This Row],[OrderDate]],"mmm")</f>
        <v>Sep</v>
      </c>
      <c r="J836" s="6">
        <v>0.39305555555555555</v>
      </c>
      <c r="K836" s="6" t="str">
        <f>TEXT(data[[#This Row],[OrderTime]],"h")</f>
        <v>9</v>
      </c>
      <c r="L836" s="1">
        <v>45562</v>
      </c>
      <c r="M836" s="6">
        <v>0.43472222222222223</v>
      </c>
      <c r="N836" t="s">
        <v>326</v>
      </c>
      <c r="O836" t="s">
        <v>377</v>
      </c>
      <c r="P836" t="s">
        <v>202</v>
      </c>
      <c r="Q836" t="s">
        <v>26</v>
      </c>
      <c r="R836" t="s">
        <v>66</v>
      </c>
      <c r="S836" t="s">
        <v>28</v>
      </c>
      <c r="T836" t="s">
        <v>29</v>
      </c>
      <c r="U836" t="s">
        <v>67</v>
      </c>
      <c r="V836" s="5">
        <f>data[[#This Row],[PriceUSD]]*data[[#This Row],[Quantity]]</f>
        <v>260.70000000000005</v>
      </c>
      <c r="W836" s="7">
        <f>data[[#This Row],[OrderDate]] + TIME(VALUE(LEFT(data[[#This Row],[OrderTime]],2)), VALUE(RIGHT(data[[#This Row],[OrderTime]],2)), 0)</f>
        <v>45561.038888888892</v>
      </c>
      <c r="X836" s="7">
        <f>_xlfn.MINIFS(data[OrderDateTime], data[CustomerName], data[[#This Row],[CustomerName]])</f>
        <v>45561.038888888892</v>
      </c>
      <c r="Y836" t="str">
        <f>IF(data[[#This Row],[OrderDateTime]]=data[[#This Row],[FirstOrderDateTime]], "New", "Returning")</f>
        <v>New</v>
      </c>
      <c r="Z836" s="7">
        <f>data[[#This Row],[DeliveryDate]] + data[[#This Row],[DeliveryTime]]</f>
        <v>45562.43472222222</v>
      </c>
      <c r="AA836" s="7">
        <f>data[[#This Row],[OrderDateTime]] + 1</f>
        <v>45562.038888888892</v>
      </c>
      <c r="AB836" s="7" t="str">
        <f>IF(data[[#This Row],[DeliveryDateTime]] &lt;= data[[#This Row],[SLADue]], "On Time", "Late")</f>
        <v>Late</v>
      </c>
    </row>
    <row r="837" spans="1:28" x14ac:dyDescent="0.2">
      <c r="A837" t="s">
        <v>1333</v>
      </c>
      <c r="B837" t="s">
        <v>19</v>
      </c>
      <c r="C837" t="s">
        <v>69</v>
      </c>
      <c r="D837" t="s">
        <v>70</v>
      </c>
      <c r="E837" s="5">
        <v>57.67</v>
      </c>
      <c r="F837" t="s">
        <v>56</v>
      </c>
      <c r="G837">
        <v>1</v>
      </c>
      <c r="H837" s="1">
        <v>45685</v>
      </c>
      <c r="I837" s="1" t="str">
        <f>TEXT(data[[#This Row],[OrderDate]],"mmm")</f>
        <v>Jan</v>
      </c>
      <c r="J837" s="6">
        <v>0.51388888888888884</v>
      </c>
      <c r="K837" s="6" t="str">
        <f>TEXT(data[[#This Row],[OrderTime]],"h")</f>
        <v>12</v>
      </c>
      <c r="L837" s="1">
        <v>45686</v>
      </c>
      <c r="M837" s="6">
        <v>0.68055555555555558</v>
      </c>
      <c r="N837" t="s">
        <v>103</v>
      </c>
      <c r="O837" t="s">
        <v>875</v>
      </c>
      <c r="P837" t="s">
        <v>77</v>
      </c>
      <c r="Q837" t="s">
        <v>53</v>
      </c>
      <c r="R837" t="s">
        <v>37</v>
      </c>
      <c r="S837" t="s">
        <v>28</v>
      </c>
      <c r="T837" t="s">
        <v>136</v>
      </c>
      <c r="U837" t="s">
        <v>30</v>
      </c>
      <c r="V837" s="5">
        <f>data[[#This Row],[PriceUSD]]*data[[#This Row],[Quantity]]</f>
        <v>57.67</v>
      </c>
      <c r="W837" s="7">
        <f>data[[#This Row],[OrderDate]] + TIME(VALUE(LEFT(data[[#This Row],[OrderTime]],2)), VALUE(RIGHT(data[[#This Row],[OrderTime]],2)), 0)</f>
        <v>45685.061805555553</v>
      </c>
      <c r="X837" s="7">
        <f>_xlfn.MINIFS(data[OrderDateTime], data[CustomerName], data[[#This Row],[CustomerName]])</f>
        <v>45516.030555555553</v>
      </c>
      <c r="Y837" t="str">
        <f>IF(data[[#This Row],[OrderDateTime]]=data[[#This Row],[FirstOrderDateTime]], "New", "Returning")</f>
        <v>Returning</v>
      </c>
      <c r="Z837" s="7">
        <f>data[[#This Row],[DeliveryDate]] + data[[#This Row],[DeliveryTime]]</f>
        <v>45686.680555555555</v>
      </c>
      <c r="AA837" s="7">
        <f>data[[#This Row],[OrderDateTime]] + 1</f>
        <v>45686.061805555553</v>
      </c>
      <c r="AB837" s="7" t="str">
        <f>IF(data[[#This Row],[DeliveryDateTime]] &lt;= data[[#This Row],[SLADue]], "On Time", "Late")</f>
        <v>Late</v>
      </c>
    </row>
    <row r="838" spans="1:28" x14ac:dyDescent="0.2">
      <c r="A838" t="s">
        <v>1334</v>
      </c>
      <c r="B838" t="s">
        <v>19</v>
      </c>
      <c r="C838" t="s">
        <v>69</v>
      </c>
      <c r="D838" t="s">
        <v>70</v>
      </c>
      <c r="E838" s="5">
        <v>55.82</v>
      </c>
      <c r="F838" t="s">
        <v>119</v>
      </c>
      <c r="G838">
        <v>2</v>
      </c>
      <c r="H838" s="1">
        <v>45755</v>
      </c>
      <c r="I838" s="1" t="str">
        <f>TEXT(data[[#This Row],[OrderDate]],"mmm")</f>
        <v>Apr</v>
      </c>
      <c r="J838" s="6">
        <v>0.47569444444444442</v>
      </c>
      <c r="K838" s="6" t="str">
        <f>TEXT(data[[#This Row],[OrderTime]],"h")</f>
        <v>11</v>
      </c>
      <c r="L838" s="1">
        <v>45756</v>
      </c>
      <c r="M838" s="6">
        <v>0.72569444444444442</v>
      </c>
      <c r="N838" t="s">
        <v>213</v>
      </c>
      <c r="O838" t="s">
        <v>567</v>
      </c>
      <c r="P838" t="s">
        <v>36</v>
      </c>
      <c r="Q838" t="s">
        <v>26</v>
      </c>
      <c r="R838" t="s">
        <v>37</v>
      </c>
      <c r="S838" t="s">
        <v>28</v>
      </c>
      <c r="T838" t="s">
        <v>59</v>
      </c>
      <c r="U838" t="s">
        <v>39</v>
      </c>
      <c r="V838" s="5">
        <f>data[[#This Row],[PriceUSD]]*data[[#This Row],[Quantity]]</f>
        <v>111.64</v>
      </c>
      <c r="W838" s="7">
        <f>data[[#This Row],[OrderDate]] + TIME(VALUE(LEFT(data[[#This Row],[OrderTime]],2)), VALUE(RIGHT(data[[#This Row],[OrderTime]],2)), 0)</f>
        <v>45755.030555555553</v>
      </c>
      <c r="X838" s="7">
        <f>_xlfn.MINIFS(data[OrderDateTime], data[CustomerName], data[[#This Row],[CustomerName]])</f>
        <v>45515.022916666669</v>
      </c>
      <c r="Y838" t="str">
        <f>IF(data[[#This Row],[OrderDateTime]]=data[[#This Row],[FirstOrderDateTime]], "New", "Returning")</f>
        <v>Returning</v>
      </c>
      <c r="Z838" s="7">
        <f>data[[#This Row],[DeliveryDate]] + data[[#This Row],[DeliveryTime]]</f>
        <v>45756.725694444445</v>
      </c>
      <c r="AA838" s="7">
        <f>data[[#This Row],[OrderDateTime]] + 1</f>
        <v>45756.030555555553</v>
      </c>
      <c r="AB838" s="7" t="str">
        <f>IF(data[[#This Row],[DeliveryDateTime]] &lt;= data[[#This Row],[SLADue]], "On Time", "Late")</f>
        <v>Late</v>
      </c>
    </row>
    <row r="839" spans="1:28" x14ac:dyDescent="0.2">
      <c r="A839" t="s">
        <v>1335</v>
      </c>
      <c r="B839" t="s">
        <v>19</v>
      </c>
      <c r="C839" t="s">
        <v>258</v>
      </c>
      <c r="D839" t="s">
        <v>259</v>
      </c>
      <c r="E839" s="5">
        <v>115.71</v>
      </c>
      <c r="F839" t="s">
        <v>182</v>
      </c>
      <c r="G839">
        <v>2</v>
      </c>
      <c r="H839" s="1">
        <v>45869</v>
      </c>
      <c r="I839" s="1" t="str">
        <f>TEXT(data[[#This Row],[OrderDate]],"mmm")</f>
        <v>Jul</v>
      </c>
      <c r="J839" s="6">
        <v>0.59097222222222223</v>
      </c>
      <c r="K839" s="6" t="str">
        <f>TEXT(data[[#This Row],[OrderTime]],"h")</f>
        <v>14</v>
      </c>
      <c r="L839" s="1">
        <v>45869</v>
      </c>
      <c r="M839" s="6">
        <v>0.88263888888888886</v>
      </c>
      <c r="N839" t="s">
        <v>145</v>
      </c>
      <c r="O839" t="s">
        <v>631</v>
      </c>
      <c r="P839" t="s">
        <v>77</v>
      </c>
      <c r="Q839" t="s">
        <v>26</v>
      </c>
      <c r="R839" t="s">
        <v>261</v>
      </c>
      <c r="S839" t="s">
        <v>47</v>
      </c>
      <c r="T839" t="s">
        <v>29</v>
      </c>
      <c r="U839" t="s">
        <v>67</v>
      </c>
      <c r="V839" s="5">
        <f>data[[#This Row],[PriceUSD]]*data[[#This Row],[Quantity]]</f>
        <v>231.42</v>
      </c>
      <c r="W839" s="7">
        <f>data[[#This Row],[OrderDate]] + TIME(VALUE(LEFT(data[[#This Row],[OrderTime]],2)), VALUE(RIGHT(data[[#This Row],[OrderTime]],2)), 0)</f>
        <v>45869.015277777777</v>
      </c>
      <c r="X839" s="7">
        <f>_xlfn.MINIFS(data[OrderDateTime], data[CustomerName], data[[#This Row],[CustomerName]])</f>
        <v>45506.052083333336</v>
      </c>
      <c r="Y839" t="str">
        <f>IF(data[[#This Row],[OrderDateTime]]=data[[#This Row],[FirstOrderDateTime]], "New", "Returning")</f>
        <v>Returning</v>
      </c>
      <c r="Z839" s="7">
        <f>data[[#This Row],[DeliveryDate]] + data[[#This Row],[DeliveryTime]]</f>
        <v>45869.882638888892</v>
      </c>
      <c r="AA839" s="7">
        <f>data[[#This Row],[OrderDateTime]] + 1</f>
        <v>45870.015277777777</v>
      </c>
      <c r="AB839" s="7" t="str">
        <f>IF(data[[#This Row],[DeliveryDateTime]] &lt;= data[[#This Row],[SLADue]], "On Time", "Late")</f>
        <v>On Time</v>
      </c>
    </row>
    <row r="840" spans="1:28" x14ac:dyDescent="0.2">
      <c r="A840" t="s">
        <v>1336</v>
      </c>
      <c r="B840" t="s">
        <v>19</v>
      </c>
      <c r="C840" t="s">
        <v>290</v>
      </c>
      <c r="D840" t="s">
        <v>291</v>
      </c>
      <c r="E840" s="5">
        <v>66.010000000000005</v>
      </c>
      <c r="F840" t="s">
        <v>22</v>
      </c>
      <c r="G840">
        <v>1</v>
      </c>
      <c r="H840" s="1">
        <v>45556</v>
      </c>
      <c r="I840" s="1" t="str">
        <f>TEXT(data[[#This Row],[OrderDate]],"mmm")</f>
        <v>Sep</v>
      </c>
      <c r="J840" s="6">
        <v>0.77152777777777781</v>
      </c>
      <c r="K840" s="6" t="str">
        <f>TEXT(data[[#This Row],[OrderTime]],"h")</f>
        <v>18</v>
      </c>
      <c r="L840" s="1">
        <v>45557</v>
      </c>
      <c r="M840" s="6">
        <v>0.77152777777777781</v>
      </c>
      <c r="N840" t="s">
        <v>34</v>
      </c>
      <c r="O840" t="s">
        <v>384</v>
      </c>
      <c r="P840" t="s">
        <v>36</v>
      </c>
      <c r="Q840" t="s">
        <v>53</v>
      </c>
      <c r="R840" t="s">
        <v>294</v>
      </c>
      <c r="S840" t="s">
        <v>28</v>
      </c>
      <c r="T840" t="s">
        <v>38</v>
      </c>
      <c r="U840" t="s">
        <v>67</v>
      </c>
      <c r="V840" s="5">
        <f>data[[#This Row],[PriceUSD]]*data[[#This Row],[Quantity]]</f>
        <v>66.010000000000005</v>
      </c>
      <c r="W840" s="7">
        <f>data[[#This Row],[OrderDate]] + TIME(VALUE(LEFT(data[[#This Row],[OrderTime]],2)), VALUE(RIGHT(data[[#This Row],[OrderTime]],2)), 0)</f>
        <v>45556.054166666669</v>
      </c>
      <c r="X840" s="7">
        <f>_xlfn.MINIFS(data[OrderDateTime], data[CustomerName], data[[#This Row],[CustomerName]])</f>
        <v>45533.038888888892</v>
      </c>
      <c r="Y840" t="str">
        <f>IF(data[[#This Row],[OrderDateTime]]=data[[#This Row],[FirstOrderDateTime]], "New", "Returning")</f>
        <v>Returning</v>
      </c>
      <c r="Z840" s="7">
        <f>data[[#This Row],[DeliveryDate]] + data[[#This Row],[DeliveryTime]]</f>
        <v>45557.771527777775</v>
      </c>
      <c r="AA840" s="7">
        <f>data[[#This Row],[OrderDateTime]] + 1</f>
        <v>45557.054166666669</v>
      </c>
      <c r="AB840" s="7" t="str">
        <f>IF(data[[#This Row],[DeliveryDateTime]] &lt;= data[[#This Row],[SLADue]], "On Time", "Late")</f>
        <v>Late</v>
      </c>
    </row>
    <row r="841" spans="1:28" x14ac:dyDescent="0.2">
      <c r="A841" t="s">
        <v>1337</v>
      </c>
      <c r="B841" t="s">
        <v>19</v>
      </c>
      <c r="C841" t="s">
        <v>85</v>
      </c>
      <c r="D841" t="s">
        <v>86</v>
      </c>
      <c r="E841" s="5">
        <v>59.72</v>
      </c>
      <c r="F841" t="s">
        <v>87</v>
      </c>
      <c r="G841">
        <v>1</v>
      </c>
      <c r="H841" s="1">
        <v>45584</v>
      </c>
      <c r="I841" s="1" t="str">
        <f>TEXT(data[[#This Row],[OrderDate]],"mmm")</f>
        <v>Oct</v>
      </c>
      <c r="J841" s="6">
        <v>0.75902777777777775</v>
      </c>
      <c r="K841" s="6" t="str">
        <f>TEXT(data[[#This Row],[OrderTime]],"h")</f>
        <v>18</v>
      </c>
      <c r="L841" s="1">
        <v>45586</v>
      </c>
      <c r="M841" s="6">
        <v>0.77083333333333337</v>
      </c>
      <c r="N841" t="s">
        <v>57</v>
      </c>
      <c r="O841" t="s">
        <v>1338</v>
      </c>
      <c r="P841" t="s">
        <v>25</v>
      </c>
      <c r="Q841" t="s">
        <v>53</v>
      </c>
      <c r="R841" t="s">
        <v>90</v>
      </c>
      <c r="S841" t="s">
        <v>105</v>
      </c>
      <c r="T841" t="s">
        <v>38</v>
      </c>
      <c r="U841" t="s">
        <v>67</v>
      </c>
      <c r="V841" s="5">
        <f>data[[#This Row],[PriceUSD]]*data[[#This Row],[Quantity]]</f>
        <v>59.72</v>
      </c>
      <c r="W841" s="7">
        <f>data[[#This Row],[OrderDate]] + TIME(VALUE(LEFT(data[[#This Row],[OrderTime]],2)), VALUE(RIGHT(data[[#This Row],[OrderTime]],2)), 0)</f>
        <v>45584.054166666669</v>
      </c>
      <c r="X841" s="7">
        <f>_xlfn.MINIFS(data[OrderDateTime], data[CustomerName], data[[#This Row],[CustomerName]])</f>
        <v>45583.030555555553</v>
      </c>
      <c r="Y841" t="str">
        <f>IF(data[[#This Row],[OrderDateTime]]=data[[#This Row],[FirstOrderDateTime]], "New", "Returning")</f>
        <v>Returning</v>
      </c>
      <c r="Z841" s="7">
        <f>data[[#This Row],[DeliveryDate]] + data[[#This Row],[DeliveryTime]]</f>
        <v>45586.770833333336</v>
      </c>
      <c r="AA841" s="7">
        <f>data[[#This Row],[OrderDateTime]] + 1</f>
        <v>45585.054166666669</v>
      </c>
      <c r="AB841" s="7" t="str">
        <f>IF(data[[#This Row],[DeliveryDateTime]] &lt;= data[[#This Row],[SLADue]], "On Time", "Late")</f>
        <v>Late</v>
      </c>
    </row>
    <row r="842" spans="1:28" x14ac:dyDescent="0.2">
      <c r="A842" t="s">
        <v>1339</v>
      </c>
      <c r="B842" t="s">
        <v>19</v>
      </c>
      <c r="C842" t="s">
        <v>49</v>
      </c>
      <c r="D842" t="s">
        <v>50</v>
      </c>
      <c r="E842" s="5">
        <v>27.54</v>
      </c>
      <c r="F842" t="s">
        <v>74</v>
      </c>
      <c r="G842">
        <v>1</v>
      </c>
      <c r="H842" s="1">
        <v>45568</v>
      </c>
      <c r="I842" s="1" t="str">
        <f>TEXT(data[[#This Row],[OrderDate]],"mmm")</f>
        <v>Oct</v>
      </c>
      <c r="J842" s="6">
        <v>0.52361111111111114</v>
      </c>
      <c r="K842" s="6" t="str">
        <f>TEXT(data[[#This Row],[OrderTime]],"h")</f>
        <v>12</v>
      </c>
      <c r="L842" s="1">
        <v>45569</v>
      </c>
      <c r="M842" s="6">
        <v>0.6069444444444444</v>
      </c>
      <c r="N842" t="s">
        <v>175</v>
      </c>
      <c r="O842" t="s">
        <v>179</v>
      </c>
      <c r="P842" t="s">
        <v>25</v>
      </c>
      <c r="Q842" t="s">
        <v>53</v>
      </c>
      <c r="R842" t="s">
        <v>54</v>
      </c>
      <c r="S842" t="s">
        <v>28</v>
      </c>
      <c r="T842" t="s">
        <v>38</v>
      </c>
      <c r="U842" t="s">
        <v>30</v>
      </c>
      <c r="V842" s="5">
        <f>data[[#This Row],[PriceUSD]]*data[[#This Row],[Quantity]]</f>
        <v>27.54</v>
      </c>
      <c r="W842" s="7">
        <f>data[[#This Row],[OrderDate]] + TIME(VALUE(LEFT(data[[#This Row],[OrderTime]],2)), VALUE(RIGHT(data[[#This Row],[OrderTime]],2)), 0)</f>
        <v>45568.007638888892</v>
      </c>
      <c r="X842" s="7">
        <f>_xlfn.MINIFS(data[OrderDateTime], data[CustomerName], data[[#This Row],[CustomerName]])</f>
        <v>45526.007638888892</v>
      </c>
      <c r="Y842" t="str">
        <f>IF(data[[#This Row],[OrderDateTime]]=data[[#This Row],[FirstOrderDateTime]], "New", "Returning")</f>
        <v>Returning</v>
      </c>
      <c r="Z842" s="7">
        <f>data[[#This Row],[DeliveryDate]] + data[[#This Row],[DeliveryTime]]</f>
        <v>45569.606944444444</v>
      </c>
      <c r="AA842" s="7">
        <f>data[[#This Row],[OrderDateTime]] + 1</f>
        <v>45569.007638888892</v>
      </c>
      <c r="AB842" s="7" t="str">
        <f>IF(data[[#This Row],[DeliveryDateTime]] &lt;= data[[#This Row],[SLADue]], "On Time", "Late")</f>
        <v>Late</v>
      </c>
    </row>
    <row r="843" spans="1:28" x14ac:dyDescent="0.2">
      <c r="A843" t="s">
        <v>1340</v>
      </c>
      <c r="B843" t="s">
        <v>19</v>
      </c>
      <c r="C843" t="s">
        <v>79</v>
      </c>
      <c r="D843" t="s">
        <v>80</v>
      </c>
      <c r="E843" s="5">
        <v>29.31</v>
      </c>
      <c r="F843" t="s">
        <v>81</v>
      </c>
      <c r="G843">
        <v>1</v>
      </c>
      <c r="H843" s="1">
        <v>45847</v>
      </c>
      <c r="I843" s="1" t="str">
        <f>TEXT(data[[#This Row],[OrderDate]],"mmm")</f>
        <v>Jul</v>
      </c>
      <c r="J843" s="6">
        <v>0.51666666666666672</v>
      </c>
      <c r="K843" s="6" t="str">
        <f>TEXT(data[[#This Row],[OrderTime]],"h")</f>
        <v>12</v>
      </c>
      <c r="L843" s="1">
        <v>45847</v>
      </c>
      <c r="M843" s="6">
        <v>0.80833333333333335</v>
      </c>
      <c r="N843" t="s">
        <v>34</v>
      </c>
      <c r="O843" t="s">
        <v>1330</v>
      </c>
      <c r="P843" t="s">
        <v>36</v>
      </c>
      <c r="Q843" t="s">
        <v>26</v>
      </c>
      <c r="R843" t="s">
        <v>83</v>
      </c>
      <c r="S843" t="s">
        <v>47</v>
      </c>
      <c r="T843" t="s">
        <v>38</v>
      </c>
      <c r="U843" t="s">
        <v>30</v>
      </c>
      <c r="V843" s="5">
        <f>data[[#This Row],[PriceUSD]]*data[[#This Row],[Quantity]]</f>
        <v>29.31</v>
      </c>
      <c r="W843" s="7">
        <f>data[[#This Row],[OrderDate]] + TIME(VALUE(LEFT(data[[#This Row],[OrderTime]],2)), VALUE(RIGHT(data[[#This Row],[OrderTime]],2)), 0)</f>
        <v>45847.046527777777</v>
      </c>
      <c r="X843" s="7">
        <f>_xlfn.MINIFS(data[OrderDateTime], data[CustomerName], data[[#This Row],[CustomerName]])</f>
        <v>45551.007638888892</v>
      </c>
      <c r="Y843" t="str">
        <f>IF(data[[#This Row],[OrderDateTime]]=data[[#This Row],[FirstOrderDateTime]], "New", "Returning")</f>
        <v>Returning</v>
      </c>
      <c r="Z843" s="7">
        <f>data[[#This Row],[DeliveryDate]] + data[[#This Row],[DeliveryTime]]</f>
        <v>45847.808333333334</v>
      </c>
      <c r="AA843" s="7">
        <f>data[[#This Row],[OrderDateTime]] + 1</f>
        <v>45848.046527777777</v>
      </c>
      <c r="AB843" s="7" t="str">
        <f>IF(data[[#This Row],[DeliveryDateTime]] &lt;= data[[#This Row],[SLADue]], "On Time", "Late")</f>
        <v>On Time</v>
      </c>
    </row>
    <row r="844" spans="1:28" x14ac:dyDescent="0.2">
      <c r="A844" t="s">
        <v>1341</v>
      </c>
      <c r="B844" t="s">
        <v>19</v>
      </c>
      <c r="C844" t="s">
        <v>41</v>
      </c>
      <c r="D844" t="s">
        <v>42</v>
      </c>
      <c r="E844" s="5">
        <v>33.04</v>
      </c>
      <c r="F844" t="s">
        <v>56</v>
      </c>
      <c r="G844">
        <v>1</v>
      </c>
      <c r="H844" s="1">
        <v>45649</v>
      </c>
      <c r="I844" s="1" t="str">
        <f>TEXT(data[[#This Row],[OrderDate]],"mmm")</f>
        <v>Dec</v>
      </c>
      <c r="J844" s="6">
        <v>0.38055555555555554</v>
      </c>
      <c r="K844" s="6" t="str">
        <f>TEXT(data[[#This Row],[OrderTime]],"h")</f>
        <v>9</v>
      </c>
      <c r="L844" s="1">
        <v>45650</v>
      </c>
      <c r="M844" s="6">
        <v>0.58888888888888891</v>
      </c>
      <c r="N844" t="s">
        <v>64</v>
      </c>
      <c r="O844" t="s">
        <v>1342</v>
      </c>
      <c r="P844" t="s">
        <v>25</v>
      </c>
      <c r="Q844" t="s">
        <v>26</v>
      </c>
      <c r="R844" t="s">
        <v>46</v>
      </c>
      <c r="S844" t="s">
        <v>28</v>
      </c>
      <c r="T844" t="s">
        <v>143</v>
      </c>
      <c r="U844" t="s">
        <v>30</v>
      </c>
      <c r="V844" s="5">
        <f>data[[#This Row],[PriceUSD]]*data[[#This Row],[Quantity]]</f>
        <v>33.04</v>
      </c>
      <c r="W844" s="7">
        <f>data[[#This Row],[OrderDate]] + TIME(VALUE(LEFT(data[[#This Row],[OrderTime]],2)), VALUE(RIGHT(data[[#This Row],[OrderTime]],2)), 0)</f>
        <v>45649.038888888892</v>
      </c>
      <c r="X844" s="7">
        <f>_xlfn.MINIFS(data[OrderDateTime], data[CustomerName], data[[#This Row],[CustomerName]])</f>
        <v>45549.054166666669</v>
      </c>
      <c r="Y844" t="str">
        <f>IF(data[[#This Row],[OrderDateTime]]=data[[#This Row],[FirstOrderDateTime]], "New", "Returning")</f>
        <v>Returning</v>
      </c>
      <c r="Z844" s="7">
        <f>data[[#This Row],[DeliveryDate]] + data[[#This Row],[DeliveryTime]]</f>
        <v>45650.588888888888</v>
      </c>
      <c r="AA844" s="7">
        <f>data[[#This Row],[OrderDateTime]] + 1</f>
        <v>45650.038888888892</v>
      </c>
      <c r="AB844" s="7" t="str">
        <f>IF(data[[#This Row],[DeliveryDateTime]] &lt;= data[[#This Row],[SLADue]], "On Time", "Late")</f>
        <v>Late</v>
      </c>
    </row>
    <row r="845" spans="1:28" x14ac:dyDescent="0.2">
      <c r="A845" t="s">
        <v>1343</v>
      </c>
      <c r="B845" t="s">
        <v>19</v>
      </c>
      <c r="C845" t="s">
        <v>41</v>
      </c>
      <c r="D845" t="s">
        <v>42</v>
      </c>
      <c r="E845" s="5">
        <v>38.35</v>
      </c>
      <c r="F845" t="s">
        <v>182</v>
      </c>
      <c r="G845">
        <v>1</v>
      </c>
      <c r="H845" s="1">
        <v>45746</v>
      </c>
      <c r="I845" s="1" t="str">
        <f>TEXT(data[[#This Row],[OrderDate]],"mmm")</f>
        <v>Mar</v>
      </c>
      <c r="J845" s="6">
        <v>0.85138888888888886</v>
      </c>
      <c r="K845" s="6" t="str">
        <f>TEXT(data[[#This Row],[OrderTime]],"h")</f>
        <v>20</v>
      </c>
      <c r="L845" s="1">
        <v>45748</v>
      </c>
      <c r="M845" s="6">
        <v>0.47986111111111113</v>
      </c>
      <c r="N845" t="s">
        <v>502</v>
      </c>
      <c r="O845" t="s">
        <v>99</v>
      </c>
      <c r="P845" t="s">
        <v>202</v>
      </c>
      <c r="Q845" t="s">
        <v>26</v>
      </c>
      <c r="R845" t="s">
        <v>46</v>
      </c>
      <c r="S845" t="s">
        <v>105</v>
      </c>
      <c r="T845" t="s">
        <v>143</v>
      </c>
      <c r="U845" t="s">
        <v>30</v>
      </c>
      <c r="V845" s="5">
        <f>data[[#This Row],[PriceUSD]]*data[[#This Row],[Quantity]]</f>
        <v>38.35</v>
      </c>
      <c r="W845" s="7">
        <f>data[[#This Row],[OrderDate]] + TIME(VALUE(LEFT(data[[#This Row],[OrderTime]],2)), VALUE(RIGHT(data[[#This Row],[OrderTime]],2)), 0)</f>
        <v>45746.061805555553</v>
      </c>
      <c r="X845" s="7">
        <f>_xlfn.MINIFS(data[OrderDateTime], data[CustomerName], data[[#This Row],[CustomerName]])</f>
        <v>45507.015277777777</v>
      </c>
      <c r="Y845" t="str">
        <f>IF(data[[#This Row],[OrderDateTime]]=data[[#This Row],[FirstOrderDateTime]], "New", "Returning")</f>
        <v>Returning</v>
      </c>
      <c r="Z845" s="7">
        <f>data[[#This Row],[DeliveryDate]] + data[[#This Row],[DeliveryTime]]</f>
        <v>45748.479861111111</v>
      </c>
      <c r="AA845" s="7">
        <f>data[[#This Row],[OrderDateTime]] + 1</f>
        <v>45747.061805555553</v>
      </c>
      <c r="AB845" s="7" t="str">
        <f>IF(data[[#This Row],[DeliveryDateTime]] &lt;= data[[#This Row],[SLADue]], "On Time", "Late")</f>
        <v>Late</v>
      </c>
    </row>
    <row r="846" spans="1:28" x14ac:dyDescent="0.2">
      <c r="A846" t="s">
        <v>1344</v>
      </c>
      <c r="B846" t="s">
        <v>19</v>
      </c>
      <c r="C846" t="s">
        <v>41</v>
      </c>
      <c r="D846" t="s">
        <v>42</v>
      </c>
      <c r="E846" s="5">
        <v>30.74</v>
      </c>
      <c r="F846" t="s">
        <v>56</v>
      </c>
      <c r="G846">
        <v>2</v>
      </c>
      <c r="H846" s="1">
        <v>45611</v>
      </c>
      <c r="I846" s="1" t="str">
        <f>TEXT(data[[#This Row],[OrderDate]],"mmm")</f>
        <v>Nov</v>
      </c>
      <c r="J846" s="6">
        <v>0.78333333333333333</v>
      </c>
      <c r="K846" s="6" t="str">
        <f>TEXT(data[[#This Row],[OrderTime]],"h")</f>
        <v>18</v>
      </c>
      <c r="L846" s="1">
        <v>45613</v>
      </c>
      <c r="M846" s="6">
        <v>0.83333333333333337</v>
      </c>
      <c r="N846" t="s">
        <v>175</v>
      </c>
      <c r="O846" t="s">
        <v>194</v>
      </c>
      <c r="P846" t="s">
        <v>25</v>
      </c>
      <c r="Q846" t="s">
        <v>53</v>
      </c>
      <c r="R846" t="s">
        <v>46</v>
      </c>
      <c r="S846" t="s">
        <v>105</v>
      </c>
      <c r="T846" t="s">
        <v>29</v>
      </c>
      <c r="U846" t="s">
        <v>30</v>
      </c>
      <c r="V846" s="5">
        <f>data[[#This Row],[PriceUSD]]*data[[#This Row],[Quantity]]</f>
        <v>61.48</v>
      </c>
      <c r="W846" s="7">
        <f>data[[#This Row],[OrderDate]] + TIME(VALUE(LEFT(data[[#This Row],[OrderTime]],2)), VALUE(RIGHT(data[[#This Row],[OrderTime]],2)), 0)</f>
        <v>45611.022916666669</v>
      </c>
      <c r="X846" s="7">
        <f>_xlfn.MINIFS(data[OrderDateTime], data[CustomerName], data[[#This Row],[CustomerName]])</f>
        <v>45537.022916666669</v>
      </c>
      <c r="Y846" t="str">
        <f>IF(data[[#This Row],[OrderDateTime]]=data[[#This Row],[FirstOrderDateTime]], "New", "Returning")</f>
        <v>Returning</v>
      </c>
      <c r="Z846" s="7">
        <f>data[[#This Row],[DeliveryDate]] + data[[#This Row],[DeliveryTime]]</f>
        <v>45613.833333333336</v>
      </c>
      <c r="AA846" s="7">
        <f>data[[#This Row],[OrderDateTime]] + 1</f>
        <v>45612.022916666669</v>
      </c>
      <c r="AB846" s="7" t="str">
        <f>IF(data[[#This Row],[DeliveryDateTime]] &lt;= data[[#This Row],[SLADue]], "On Time", "Late")</f>
        <v>Late</v>
      </c>
    </row>
    <row r="847" spans="1:28" x14ac:dyDescent="0.2">
      <c r="A847" t="s">
        <v>1345</v>
      </c>
      <c r="B847" t="s">
        <v>19</v>
      </c>
      <c r="C847" t="s">
        <v>32</v>
      </c>
      <c r="D847" t="s">
        <v>33</v>
      </c>
      <c r="E847" s="5">
        <v>46.81</v>
      </c>
      <c r="F847" t="s">
        <v>22</v>
      </c>
      <c r="G847">
        <v>1</v>
      </c>
      <c r="H847" s="1">
        <v>45766</v>
      </c>
      <c r="I847" s="1" t="str">
        <f>TEXT(data[[#This Row],[OrderDate]],"mmm")</f>
        <v>Apr</v>
      </c>
      <c r="J847" s="6">
        <v>0.43333333333333335</v>
      </c>
      <c r="K847" s="6" t="str">
        <f>TEXT(data[[#This Row],[OrderTime]],"h")</f>
        <v>10</v>
      </c>
      <c r="L847" s="1">
        <v>45766</v>
      </c>
      <c r="M847" s="6">
        <v>0.64166666666666672</v>
      </c>
      <c r="N847" t="s">
        <v>57</v>
      </c>
      <c r="O847" t="s">
        <v>1184</v>
      </c>
      <c r="P847" t="s">
        <v>25</v>
      </c>
      <c r="Q847" t="s">
        <v>53</v>
      </c>
      <c r="R847" t="s">
        <v>37</v>
      </c>
      <c r="S847" t="s">
        <v>47</v>
      </c>
      <c r="T847" t="s">
        <v>59</v>
      </c>
      <c r="U847" t="s">
        <v>30</v>
      </c>
      <c r="V847" s="5">
        <f>data[[#This Row],[PriceUSD]]*data[[#This Row],[Quantity]]</f>
        <v>46.81</v>
      </c>
      <c r="W847" s="7">
        <f>data[[#This Row],[OrderDate]] + TIME(VALUE(LEFT(data[[#This Row],[OrderTime]],2)), VALUE(RIGHT(data[[#This Row],[OrderTime]],2)), 0)</f>
        <v>45766.022916666669</v>
      </c>
      <c r="X847" s="7">
        <f>_xlfn.MINIFS(data[OrderDateTime], data[CustomerName], data[[#This Row],[CustomerName]])</f>
        <v>45514.030555555553</v>
      </c>
      <c r="Y847" t="str">
        <f>IF(data[[#This Row],[OrderDateTime]]=data[[#This Row],[FirstOrderDateTime]], "New", "Returning")</f>
        <v>Returning</v>
      </c>
      <c r="Z847" s="7">
        <f>data[[#This Row],[DeliveryDate]] + data[[#This Row],[DeliveryTime]]</f>
        <v>45766.64166666667</v>
      </c>
      <c r="AA847" s="7">
        <f>data[[#This Row],[OrderDateTime]] + 1</f>
        <v>45767.022916666669</v>
      </c>
      <c r="AB847" s="7" t="str">
        <f>IF(data[[#This Row],[DeliveryDateTime]] &lt;= data[[#This Row],[SLADue]], "On Time", "Late")</f>
        <v>On Time</v>
      </c>
    </row>
    <row r="848" spans="1:28" x14ac:dyDescent="0.2">
      <c r="A848" t="s">
        <v>1346</v>
      </c>
      <c r="B848" t="s">
        <v>19</v>
      </c>
      <c r="C848" t="s">
        <v>79</v>
      </c>
      <c r="D848" t="s">
        <v>80</v>
      </c>
      <c r="E848" s="5">
        <v>31.37</v>
      </c>
      <c r="F848" t="s">
        <v>81</v>
      </c>
      <c r="G848">
        <v>1</v>
      </c>
      <c r="H848" s="1">
        <v>45764</v>
      </c>
      <c r="I848" s="1" t="str">
        <f>TEXT(data[[#This Row],[OrderDate]],"mmm")</f>
        <v>Apr</v>
      </c>
      <c r="J848" s="6">
        <v>0.87152777777777779</v>
      </c>
      <c r="K848" s="6" t="str">
        <f>TEXT(data[[#This Row],[OrderTime]],"h")</f>
        <v>20</v>
      </c>
      <c r="L848" s="1">
        <v>45765</v>
      </c>
      <c r="M848" s="6">
        <v>0.87152777777777779</v>
      </c>
      <c r="N848" t="s">
        <v>64</v>
      </c>
      <c r="O848" t="s">
        <v>206</v>
      </c>
      <c r="P848" t="s">
        <v>25</v>
      </c>
      <c r="Q848" t="s">
        <v>53</v>
      </c>
      <c r="R848" t="s">
        <v>83</v>
      </c>
      <c r="S848" t="s">
        <v>28</v>
      </c>
      <c r="T848" t="s">
        <v>38</v>
      </c>
      <c r="U848" t="s">
        <v>30</v>
      </c>
      <c r="V848" s="5">
        <f>data[[#This Row],[PriceUSD]]*data[[#This Row],[Quantity]]</f>
        <v>31.37</v>
      </c>
      <c r="W848" s="7">
        <f>data[[#This Row],[OrderDate]] + TIME(VALUE(LEFT(data[[#This Row],[OrderTime]],2)), VALUE(RIGHT(data[[#This Row],[OrderTime]],2)), 0)</f>
        <v>45764.054166666669</v>
      </c>
      <c r="X848" s="7">
        <f>_xlfn.MINIFS(data[OrderDateTime], data[CustomerName], data[[#This Row],[CustomerName]])</f>
        <v>45527.015277777777</v>
      </c>
      <c r="Y848" t="str">
        <f>IF(data[[#This Row],[OrderDateTime]]=data[[#This Row],[FirstOrderDateTime]], "New", "Returning")</f>
        <v>Returning</v>
      </c>
      <c r="Z848" s="7">
        <f>data[[#This Row],[DeliveryDate]] + data[[#This Row],[DeliveryTime]]</f>
        <v>45765.871527777781</v>
      </c>
      <c r="AA848" s="7">
        <f>data[[#This Row],[OrderDateTime]] + 1</f>
        <v>45765.054166666669</v>
      </c>
      <c r="AB848" s="7" t="str">
        <f>IF(data[[#This Row],[DeliveryDateTime]] &lt;= data[[#This Row],[SLADue]], "On Time", "Late")</f>
        <v>Late</v>
      </c>
    </row>
    <row r="849" spans="1:28" x14ac:dyDescent="0.2">
      <c r="A849" t="s">
        <v>1347</v>
      </c>
      <c r="B849" t="s">
        <v>19</v>
      </c>
      <c r="C849" t="s">
        <v>117</v>
      </c>
      <c r="D849" t="s">
        <v>118</v>
      </c>
      <c r="E849" s="5">
        <v>74.61</v>
      </c>
      <c r="F849" t="s">
        <v>94</v>
      </c>
      <c r="G849">
        <v>8</v>
      </c>
      <c r="H849" s="1">
        <v>45534</v>
      </c>
      <c r="I849" s="1" t="str">
        <f>TEXT(data[[#This Row],[OrderDate]],"mmm")</f>
        <v>Aug</v>
      </c>
      <c r="J849" s="6">
        <v>0.375</v>
      </c>
      <c r="K849" s="6" t="str">
        <f>TEXT(data[[#This Row],[OrderTime]],"h")</f>
        <v>9</v>
      </c>
      <c r="L849" s="1">
        <v>45535</v>
      </c>
      <c r="M849" s="6">
        <v>0.625</v>
      </c>
      <c r="N849" t="s">
        <v>208</v>
      </c>
      <c r="O849" t="s">
        <v>554</v>
      </c>
      <c r="P849" t="s">
        <v>202</v>
      </c>
      <c r="Q849" t="s">
        <v>53</v>
      </c>
      <c r="R849" t="s">
        <v>66</v>
      </c>
      <c r="S849" t="s">
        <v>28</v>
      </c>
      <c r="T849" t="s">
        <v>38</v>
      </c>
      <c r="U849" t="s">
        <v>30</v>
      </c>
      <c r="V849" s="5">
        <f>data[[#This Row],[PriceUSD]]*data[[#This Row],[Quantity]]</f>
        <v>596.88</v>
      </c>
      <c r="W849" s="7">
        <f>data[[#This Row],[OrderDate]] + TIME(VALUE(LEFT(data[[#This Row],[OrderTime]],2)), VALUE(RIGHT(data[[#This Row],[OrderTime]],2)), 0)</f>
        <v>45534.052083333336</v>
      </c>
      <c r="X849" s="7">
        <f>_xlfn.MINIFS(data[OrderDateTime], data[CustomerName], data[[#This Row],[CustomerName]])</f>
        <v>45534.052083333336</v>
      </c>
      <c r="Y849" t="str">
        <f>IF(data[[#This Row],[OrderDateTime]]=data[[#This Row],[FirstOrderDateTime]], "New", "Returning")</f>
        <v>New</v>
      </c>
      <c r="Z849" s="7">
        <f>data[[#This Row],[DeliveryDate]] + data[[#This Row],[DeliveryTime]]</f>
        <v>45535.625</v>
      </c>
      <c r="AA849" s="7">
        <f>data[[#This Row],[OrderDateTime]] + 1</f>
        <v>45535.052083333336</v>
      </c>
      <c r="AB849" s="7" t="str">
        <f>IF(data[[#This Row],[DeliveryDateTime]] &lt;= data[[#This Row],[SLADue]], "On Time", "Late")</f>
        <v>Late</v>
      </c>
    </row>
    <row r="850" spans="1:28" x14ac:dyDescent="0.2">
      <c r="A850" t="s">
        <v>1348</v>
      </c>
      <c r="B850" t="s">
        <v>19</v>
      </c>
      <c r="C850" t="s">
        <v>69</v>
      </c>
      <c r="D850" t="s">
        <v>70</v>
      </c>
      <c r="E850" s="5">
        <v>52.56</v>
      </c>
      <c r="F850" t="s">
        <v>119</v>
      </c>
      <c r="G850">
        <v>1</v>
      </c>
      <c r="H850" s="1">
        <v>45861</v>
      </c>
      <c r="I850" s="1" t="str">
        <f>TEXT(data[[#This Row],[OrderDate]],"mmm")</f>
        <v>Jul</v>
      </c>
      <c r="J850" s="6">
        <v>0.75347222222222221</v>
      </c>
      <c r="K850" s="6" t="str">
        <f>TEXT(data[[#This Row],[OrderTime]],"h")</f>
        <v>18</v>
      </c>
      <c r="L850" s="1">
        <v>45862</v>
      </c>
      <c r="M850" s="6">
        <v>0.55833333333333335</v>
      </c>
      <c r="N850" t="s">
        <v>148</v>
      </c>
      <c r="O850" t="s">
        <v>715</v>
      </c>
      <c r="P850" t="s">
        <v>25</v>
      </c>
      <c r="Q850" t="s">
        <v>53</v>
      </c>
      <c r="R850" t="s">
        <v>37</v>
      </c>
      <c r="S850" t="s">
        <v>28</v>
      </c>
      <c r="T850" t="s">
        <v>29</v>
      </c>
      <c r="U850" t="s">
        <v>39</v>
      </c>
      <c r="V850" s="5">
        <f>data[[#This Row],[PriceUSD]]*data[[#This Row],[Quantity]]</f>
        <v>52.56</v>
      </c>
      <c r="W850" s="7">
        <f>data[[#This Row],[OrderDate]] + TIME(VALUE(LEFT(data[[#This Row],[OrderTime]],2)), VALUE(RIGHT(data[[#This Row],[OrderTime]],2)), 0)</f>
        <v>45861.015277777777</v>
      </c>
      <c r="X850" s="7">
        <f>_xlfn.MINIFS(data[OrderDateTime], data[CustomerName], data[[#This Row],[CustomerName]])</f>
        <v>45554.054166666669</v>
      </c>
      <c r="Y850" t="str">
        <f>IF(data[[#This Row],[OrderDateTime]]=data[[#This Row],[FirstOrderDateTime]], "New", "Returning")</f>
        <v>Returning</v>
      </c>
      <c r="Z850" s="7">
        <f>data[[#This Row],[DeliveryDate]] + data[[#This Row],[DeliveryTime]]</f>
        <v>45862.558333333334</v>
      </c>
      <c r="AA850" s="7">
        <f>data[[#This Row],[OrderDateTime]] + 1</f>
        <v>45862.015277777777</v>
      </c>
      <c r="AB850" s="7" t="str">
        <f>IF(data[[#This Row],[DeliveryDateTime]] &lt;= data[[#This Row],[SLADue]], "On Time", "Late")</f>
        <v>Late</v>
      </c>
    </row>
    <row r="851" spans="1:28" x14ac:dyDescent="0.2">
      <c r="A851" t="s">
        <v>1349</v>
      </c>
      <c r="B851" t="s">
        <v>19</v>
      </c>
      <c r="C851" t="s">
        <v>32</v>
      </c>
      <c r="D851" t="s">
        <v>33</v>
      </c>
      <c r="E851" s="5">
        <v>56.37</v>
      </c>
      <c r="F851" t="s">
        <v>138</v>
      </c>
      <c r="G851">
        <v>1</v>
      </c>
      <c r="H851" s="1">
        <v>45687</v>
      </c>
      <c r="I851" s="1" t="str">
        <f>TEXT(data[[#This Row],[OrderDate]],"mmm")</f>
        <v>Jan</v>
      </c>
      <c r="J851" s="6">
        <v>0.48819444444444443</v>
      </c>
      <c r="K851" s="6" t="str">
        <f>TEXT(data[[#This Row],[OrderTime]],"h")</f>
        <v>11</v>
      </c>
      <c r="L851" s="1">
        <v>45687</v>
      </c>
      <c r="M851" s="6">
        <v>0.65486111111111112</v>
      </c>
      <c r="N851" t="s">
        <v>175</v>
      </c>
      <c r="O851" t="s">
        <v>868</v>
      </c>
      <c r="P851" t="s">
        <v>25</v>
      </c>
      <c r="Q851" t="s">
        <v>53</v>
      </c>
      <c r="R851" t="s">
        <v>37</v>
      </c>
      <c r="S851" t="s">
        <v>47</v>
      </c>
      <c r="T851" t="s">
        <v>38</v>
      </c>
      <c r="U851" t="s">
        <v>30</v>
      </c>
      <c r="V851" s="5">
        <f>data[[#This Row],[PriceUSD]]*data[[#This Row],[Quantity]]</f>
        <v>56.37</v>
      </c>
      <c r="W851" s="7">
        <f>data[[#This Row],[OrderDate]] + TIME(VALUE(LEFT(data[[#This Row],[OrderTime]],2)), VALUE(RIGHT(data[[#This Row],[OrderTime]],2)), 0)</f>
        <v>45687.030555555553</v>
      </c>
      <c r="X851" s="7">
        <f>_xlfn.MINIFS(data[OrderDateTime], data[CustomerName], data[[#This Row],[CustomerName]])</f>
        <v>45551.061805555553</v>
      </c>
      <c r="Y851" t="str">
        <f>IF(data[[#This Row],[OrderDateTime]]=data[[#This Row],[FirstOrderDateTime]], "New", "Returning")</f>
        <v>Returning</v>
      </c>
      <c r="Z851" s="7">
        <f>data[[#This Row],[DeliveryDate]] + data[[#This Row],[DeliveryTime]]</f>
        <v>45687.654861111114</v>
      </c>
      <c r="AA851" s="7">
        <f>data[[#This Row],[OrderDateTime]] + 1</f>
        <v>45688.030555555553</v>
      </c>
      <c r="AB851" s="7" t="str">
        <f>IF(data[[#This Row],[DeliveryDateTime]] &lt;= data[[#This Row],[SLADue]], "On Time", "Late")</f>
        <v>On Time</v>
      </c>
    </row>
    <row r="852" spans="1:28" x14ac:dyDescent="0.2">
      <c r="A852" t="s">
        <v>1350</v>
      </c>
      <c r="B852" t="s">
        <v>19</v>
      </c>
      <c r="C852" t="s">
        <v>117</v>
      </c>
      <c r="D852" t="s">
        <v>118</v>
      </c>
      <c r="E852" s="5">
        <v>66.31</v>
      </c>
      <c r="F852" t="s">
        <v>119</v>
      </c>
      <c r="G852">
        <v>1</v>
      </c>
      <c r="H852" s="1">
        <v>45630</v>
      </c>
      <c r="I852" s="1" t="str">
        <f>TEXT(data[[#This Row],[OrderDate]],"mmm")</f>
        <v>Dec</v>
      </c>
      <c r="J852" s="6">
        <v>0.75972222222222219</v>
      </c>
      <c r="K852" s="6" t="str">
        <f>TEXT(data[[#This Row],[OrderTime]],"h")</f>
        <v>18</v>
      </c>
      <c r="L852" s="1">
        <v>45631</v>
      </c>
      <c r="M852" s="6">
        <v>0.80138888888888893</v>
      </c>
      <c r="N852" t="s">
        <v>238</v>
      </c>
      <c r="O852" t="s">
        <v>1351</v>
      </c>
      <c r="P852" t="s">
        <v>36</v>
      </c>
      <c r="Q852" t="s">
        <v>26</v>
      </c>
      <c r="R852" t="s">
        <v>66</v>
      </c>
      <c r="S852" t="s">
        <v>28</v>
      </c>
      <c r="T852" t="s">
        <v>59</v>
      </c>
      <c r="U852" t="s">
        <v>39</v>
      </c>
      <c r="V852" s="5">
        <f>data[[#This Row],[PriceUSD]]*data[[#This Row],[Quantity]]</f>
        <v>66.31</v>
      </c>
      <c r="W852" s="7">
        <f>data[[#This Row],[OrderDate]] + TIME(VALUE(LEFT(data[[#This Row],[OrderTime]],2)), VALUE(RIGHT(data[[#This Row],[OrderTime]],2)), 0)</f>
        <v>45630.015277777777</v>
      </c>
      <c r="X852" s="7">
        <f>_xlfn.MINIFS(data[OrderDateTime], data[CustomerName], data[[#This Row],[CustomerName]])</f>
        <v>45613.038888888892</v>
      </c>
      <c r="Y852" t="str">
        <f>IF(data[[#This Row],[OrderDateTime]]=data[[#This Row],[FirstOrderDateTime]], "New", "Returning")</f>
        <v>Returning</v>
      </c>
      <c r="Z852" s="7">
        <f>data[[#This Row],[DeliveryDate]] + data[[#This Row],[DeliveryTime]]</f>
        <v>45631.801388888889</v>
      </c>
      <c r="AA852" s="7">
        <f>data[[#This Row],[OrderDateTime]] + 1</f>
        <v>45631.015277777777</v>
      </c>
      <c r="AB852" s="7" t="str">
        <f>IF(data[[#This Row],[DeliveryDateTime]] &lt;= data[[#This Row],[SLADue]], "On Time", "Late")</f>
        <v>Late</v>
      </c>
    </row>
    <row r="853" spans="1:28" x14ac:dyDescent="0.2">
      <c r="A853" t="s">
        <v>1352</v>
      </c>
      <c r="B853" t="s">
        <v>19</v>
      </c>
      <c r="C853" t="s">
        <v>126</v>
      </c>
      <c r="D853" t="s">
        <v>127</v>
      </c>
      <c r="E853" s="5">
        <v>18.13</v>
      </c>
      <c r="F853" t="s">
        <v>71</v>
      </c>
      <c r="G853">
        <v>1</v>
      </c>
      <c r="H853" s="1">
        <v>45614</v>
      </c>
      <c r="I853" s="1" t="str">
        <f>TEXT(data[[#This Row],[OrderDate]],"mmm")</f>
        <v>Nov</v>
      </c>
      <c r="J853" s="6">
        <v>0.75277777777777777</v>
      </c>
      <c r="K853" s="6" t="str">
        <f>TEXT(data[[#This Row],[OrderTime]],"h")</f>
        <v>18</v>
      </c>
      <c r="L853" s="1">
        <v>45616</v>
      </c>
      <c r="M853" s="6">
        <v>0.71180555555555558</v>
      </c>
      <c r="N853" t="s">
        <v>120</v>
      </c>
      <c r="O853" t="s">
        <v>852</v>
      </c>
      <c r="P853" t="s">
        <v>25</v>
      </c>
      <c r="Q853" t="s">
        <v>53</v>
      </c>
      <c r="R853" t="s">
        <v>129</v>
      </c>
      <c r="S853" t="s">
        <v>105</v>
      </c>
      <c r="T853" t="s">
        <v>106</v>
      </c>
      <c r="U853" t="s">
        <v>30</v>
      </c>
      <c r="V853" s="5">
        <f>data[[#This Row],[PriceUSD]]*data[[#This Row],[Quantity]]</f>
        <v>18.13</v>
      </c>
      <c r="W853" s="7">
        <f>data[[#This Row],[OrderDate]] + TIME(VALUE(LEFT(data[[#This Row],[OrderTime]],2)), VALUE(RIGHT(data[[#This Row],[OrderTime]],2)), 0)</f>
        <v>45614.054166666669</v>
      </c>
      <c r="X853" s="7">
        <f>_xlfn.MINIFS(data[OrderDateTime], data[CustomerName], data[[#This Row],[CustomerName]])</f>
        <v>45514.030555555553</v>
      </c>
      <c r="Y853" t="str">
        <f>IF(data[[#This Row],[OrderDateTime]]=data[[#This Row],[FirstOrderDateTime]], "New", "Returning")</f>
        <v>Returning</v>
      </c>
      <c r="Z853" s="7">
        <f>data[[#This Row],[DeliveryDate]] + data[[#This Row],[DeliveryTime]]</f>
        <v>45616.711805555555</v>
      </c>
      <c r="AA853" s="7">
        <f>data[[#This Row],[OrderDateTime]] + 1</f>
        <v>45615.054166666669</v>
      </c>
      <c r="AB853" s="7" t="str">
        <f>IF(data[[#This Row],[DeliveryDateTime]] &lt;= data[[#This Row],[SLADue]], "On Time", "Late")</f>
        <v>Late</v>
      </c>
    </row>
    <row r="854" spans="1:28" x14ac:dyDescent="0.2">
      <c r="A854" t="s">
        <v>1353</v>
      </c>
      <c r="B854" t="s">
        <v>19</v>
      </c>
      <c r="C854" t="s">
        <v>41</v>
      </c>
      <c r="D854" t="s">
        <v>42</v>
      </c>
      <c r="E854" s="5">
        <v>36.229999999999997</v>
      </c>
      <c r="F854" t="s">
        <v>56</v>
      </c>
      <c r="G854">
        <v>1</v>
      </c>
      <c r="H854" s="1">
        <v>45804</v>
      </c>
      <c r="I854" s="1" t="str">
        <f>TEXT(data[[#This Row],[OrderDate]],"mmm")</f>
        <v>May</v>
      </c>
      <c r="J854" s="6">
        <v>0.84930555555555554</v>
      </c>
      <c r="K854" s="6" t="str">
        <f>TEXT(data[[#This Row],[OrderTime]],"h")</f>
        <v>20</v>
      </c>
      <c r="L854" s="1">
        <v>45806</v>
      </c>
      <c r="M854" s="6">
        <v>0.68611111111111112</v>
      </c>
      <c r="N854" t="s">
        <v>139</v>
      </c>
      <c r="O854" t="s">
        <v>875</v>
      </c>
      <c r="P854" t="s">
        <v>36</v>
      </c>
      <c r="Q854" t="s">
        <v>26</v>
      </c>
      <c r="R854" t="s">
        <v>46</v>
      </c>
      <c r="S854" t="s">
        <v>105</v>
      </c>
      <c r="T854" t="s">
        <v>29</v>
      </c>
      <c r="U854" t="s">
        <v>30</v>
      </c>
      <c r="V854" s="5">
        <f>data[[#This Row],[PriceUSD]]*data[[#This Row],[Quantity]]</f>
        <v>36.229999999999997</v>
      </c>
      <c r="W854" s="7">
        <f>data[[#This Row],[OrderDate]] + TIME(VALUE(LEFT(data[[#This Row],[OrderTime]],2)), VALUE(RIGHT(data[[#This Row],[OrderTime]],2)), 0)</f>
        <v>45804.038888888892</v>
      </c>
      <c r="X854" s="7">
        <f>_xlfn.MINIFS(data[OrderDateTime], data[CustomerName], data[[#This Row],[CustomerName]])</f>
        <v>45516.030555555553</v>
      </c>
      <c r="Y854" t="str">
        <f>IF(data[[#This Row],[OrderDateTime]]=data[[#This Row],[FirstOrderDateTime]], "New", "Returning")</f>
        <v>Returning</v>
      </c>
      <c r="Z854" s="7">
        <f>data[[#This Row],[DeliveryDate]] + data[[#This Row],[DeliveryTime]]</f>
        <v>45806.686111111114</v>
      </c>
      <c r="AA854" s="7">
        <f>data[[#This Row],[OrderDateTime]] + 1</f>
        <v>45805.038888888892</v>
      </c>
      <c r="AB854" s="7" t="str">
        <f>IF(data[[#This Row],[DeliveryDateTime]] &lt;= data[[#This Row],[SLADue]], "On Time", "Late")</f>
        <v>Late</v>
      </c>
    </row>
    <row r="855" spans="1:28" x14ac:dyDescent="0.2">
      <c r="A855" t="s">
        <v>1354</v>
      </c>
      <c r="B855" t="s">
        <v>19</v>
      </c>
      <c r="C855" t="s">
        <v>117</v>
      </c>
      <c r="D855" t="s">
        <v>118</v>
      </c>
      <c r="E855" s="5">
        <v>71.989999999999995</v>
      </c>
      <c r="F855" t="s">
        <v>119</v>
      </c>
      <c r="G855">
        <v>1</v>
      </c>
      <c r="H855" s="1">
        <v>45794</v>
      </c>
      <c r="I855" s="1" t="str">
        <f>TEXT(data[[#This Row],[OrderDate]],"mmm")</f>
        <v>May</v>
      </c>
      <c r="J855" s="6">
        <v>0.40069444444444446</v>
      </c>
      <c r="K855" s="6" t="str">
        <f>TEXT(data[[#This Row],[OrderTime]],"h")</f>
        <v>9</v>
      </c>
      <c r="L855" s="1">
        <v>45795</v>
      </c>
      <c r="M855" s="6">
        <v>0.52569444444444446</v>
      </c>
      <c r="N855" t="s">
        <v>88</v>
      </c>
      <c r="O855" t="s">
        <v>957</v>
      </c>
      <c r="P855" t="s">
        <v>25</v>
      </c>
      <c r="Q855" t="s">
        <v>26</v>
      </c>
      <c r="R855" t="s">
        <v>66</v>
      </c>
      <c r="S855" t="s">
        <v>28</v>
      </c>
      <c r="T855" t="s">
        <v>136</v>
      </c>
      <c r="U855" t="s">
        <v>30</v>
      </c>
      <c r="V855" s="5">
        <f>data[[#This Row],[PriceUSD]]*data[[#This Row],[Quantity]]</f>
        <v>71.989999999999995</v>
      </c>
      <c r="W855" s="7">
        <f>data[[#This Row],[OrderDate]] + TIME(VALUE(LEFT(data[[#This Row],[OrderTime]],2)), VALUE(RIGHT(data[[#This Row],[OrderTime]],2)), 0)</f>
        <v>45794.030555555553</v>
      </c>
      <c r="X855" s="7">
        <f>_xlfn.MINIFS(data[OrderDateTime], data[CustomerName], data[[#This Row],[CustomerName]])</f>
        <v>45509.061805555553</v>
      </c>
      <c r="Y855" t="str">
        <f>IF(data[[#This Row],[OrderDateTime]]=data[[#This Row],[FirstOrderDateTime]], "New", "Returning")</f>
        <v>Returning</v>
      </c>
      <c r="Z855" s="7">
        <f>data[[#This Row],[DeliveryDate]] + data[[#This Row],[DeliveryTime]]</f>
        <v>45795.525694444441</v>
      </c>
      <c r="AA855" s="7">
        <f>data[[#This Row],[OrderDateTime]] + 1</f>
        <v>45795.030555555553</v>
      </c>
      <c r="AB855" s="7" t="str">
        <f>IF(data[[#This Row],[DeliveryDateTime]] &lt;= data[[#This Row],[SLADue]], "On Time", "Late")</f>
        <v>Late</v>
      </c>
    </row>
    <row r="856" spans="1:28" x14ac:dyDescent="0.2">
      <c r="A856" t="s">
        <v>1355</v>
      </c>
      <c r="B856" t="s">
        <v>19</v>
      </c>
      <c r="C856" t="s">
        <v>20</v>
      </c>
      <c r="D856" t="s">
        <v>21</v>
      </c>
      <c r="E856" s="5">
        <v>16.53</v>
      </c>
      <c r="F856" t="s">
        <v>22</v>
      </c>
      <c r="G856">
        <v>1</v>
      </c>
      <c r="H856" s="1">
        <v>45514</v>
      </c>
      <c r="I856" s="1" t="str">
        <f>TEXT(data[[#This Row],[OrderDate]],"mmm")</f>
        <v>Aug</v>
      </c>
      <c r="J856" s="6">
        <v>0.86805555555555558</v>
      </c>
      <c r="K856" s="6" t="str">
        <f>TEXT(data[[#This Row],[OrderTime]],"h")</f>
        <v>20</v>
      </c>
      <c r="L856" s="1">
        <v>45516</v>
      </c>
      <c r="M856" s="6">
        <v>0.54791666666666672</v>
      </c>
      <c r="N856" t="s">
        <v>120</v>
      </c>
      <c r="O856" t="s">
        <v>371</v>
      </c>
      <c r="P856" t="s">
        <v>25</v>
      </c>
      <c r="Q856" t="s">
        <v>26</v>
      </c>
      <c r="R856" t="s">
        <v>27</v>
      </c>
      <c r="S856" t="s">
        <v>105</v>
      </c>
      <c r="T856" t="s">
        <v>38</v>
      </c>
      <c r="U856" t="s">
        <v>30</v>
      </c>
      <c r="V856" s="5">
        <f>data[[#This Row],[PriceUSD]]*data[[#This Row],[Quantity]]</f>
        <v>16.53</v>
      </c>
      <c r="W856" s="7">
        <f>data[[#This Row],[OrderDate]] + TIME(VALUE(LEFT(data[[#This Row],[OrderTime]],2)), VALUE(RIGHT(data[[#This Row],[OrderTime]],2)), 0)</f>
        <v>45514.038888888892</v>
      </c>
      <c r="X856" s="7">
        <f>_xlfn.MINIFS(data[OrderDateTime], data[CustomerName], data[[#This Row],[CustomerName]])</f>
        <v>45514.038888888892</v>
      </c>
      <c r="Y856" t="str">
        <f>IF(data[[#This Row],[OrderDateTime]]=data[[#This Row],[FirstOrderDateTime]], "New", "Returning")</f>
        <v>New</v>
      </c>
      <c r="Z856" s="7">
        <f>data[[#This Row],[DeliveryDate]] + data[[#This Row],[DeliveryTime]]</f>
        <v>45516.54791666667</v>
      </c>
      <c r="AA856" s="7">
        <f>data[[#This Row],[OrderDateTime]] + 1</f>
        <v>45515.038888888892</v>
      </c>
      <c r="AB856" s="7" t="str">
        <f>IF(data[[#This Row],[DeliveryDateTime]] &lt;= data[[#This Row],[SLADue]], "On Time", "Late")</f>
        <v>Late</v>
      </c>
    </row>
    <row r="857" spans="1:28" x14ac:dyDescent="0.2">
      <c r="A857" t="s">
        <v>1356</v>
      </c>
      <c r="B857" t="s">
        <v>19</v>
      </c>
      <c r="C857" t="s">
        <v>190</v>
      </c>
      <c r="D857" t="s">
        <v>191</v>
      </c>
      <c r="E857" s="5">
        <v>26.42</v>
      </c>
      <c r="F857" t="s">
        <v>87</v>
      </c>
      <c r="G857">
        <v>10</v>
      </c>
      <c r="H857" s="1">
        <v>45513</v>
      </c>
      <c r="I857" s="1" t="str">
        <f>TEXT(data[[#This Row],[OrderDate]],"mmm")</f>
        <v>Aug</v>
      </c>
      <c r="J857" s="6">
        <v>0.59027777777777779</v>
      </c>
      <c r="K857" s="6" t="str">
        <f>TEXT(data[[#This Row],[OrderTime]],"h")</f>
        <v>14</v>
      </c>
      <c r="L857" s="1">
        <v>45513</v>
      </c>
      <c r="M857" s="6">
        <v>0.84027777777777779</v>
      </c>
      <c r="N857" t="s">
        <v>88</v>
      </c>
      <c r="O857" t="s">
        <v>1142</v>
      </c>
      <c r="P857" t="s">
        <v>25</v>
      </c>
      <c r="Q857" t="s">
        <v>53</v>
      </c>
      <c r="R857" t="s">
        <v>192</v>
      </c>
      <c r="S857" t="s">
        <v>47</v>
      </c>
      <c r="T857" t="s">
        <v>38</v>
      </c>
      <c r="U857" t="s">
        <v>30</v>
      </c>
      <c r="V857" s="5">
        <f>data[[#This Row],[PriceUSD]]*data[[#This Row],[Quantity]]</f>
        <v>264.20000000000005</v>
      </c>
      <c r="W857" s="7">
        <f>data[[#This Row],[OrderDate]] + TIME(VALUE(LEFT(data[[#This Row],[OrderTime]],2)), VALUE(RIGHT(data[[#This Row],[OrderTime]],2)), 0)</f>
        <v>45513.054166666669</v>
      </c>
      <c r="X857" s="7">
        <f>_xlfn.MINIFS(data[OrderDateTime], data[CustomerName], data[[#This Row],[CustomerName]])</f>
        <v>45513.054166666669</v>
      </c>
      <c r="Y857" t="str">
        <f>IF(data[[#This Row],[OrderDateTime]]=data[[#This Row],[FirstOrderDateTime]], "New", "Returning")</f>
        <v>New</v>
      </c>
      <c r="Z857" s="7">
        <f>data[[#This Row],[DeliveryDate]] + data[[#This Row],[DeliveryTime]]</f>
        <v>45513.840277777781</v>
      </c>
      <c r="AA857" s="7">
        <f>data[[#This Row],[OrderDateTime]] + 1</f>
        <v>45514.054166666669</v>
      </c>
      <c r="AB857" s="7" t="str">
        <f>IF(data[[#This Row],[DeliveryDateTime]] &lt;= data[[#This Row],[SLADue]], "On Time", "Late")</f>
        <v>On Time</v>
      </c>
    </row>
    <row r="858" spans="1:28" x14ac:dyDescent="0.2">
      <c r="A858" t="s">
        <v>1357</v>
      </c>
      <c r="B858" t="s">
        <v>19</v>
      </c>
      <c r="C858" t="s">
        <v>110</v>
      </c>
      <c r="D858" t="s">
        <v>111</v>
      </c>
      <c r="E858" s="5">
        <v>12.23</v>
      </c>
      <c r="F858" t="s">
        <v>87</v>
      </c>
      <c r="G858">
        <v>1</v>
      </c>
      <c r="H858" s="1">
        <v>45690</v>
      </c>
      <c r="I858" s="1" t="str">
        <f>TEXT(data[[#This Row],[OrderDate]],"mmm")</f>
        <v>Feb</v>
      </c>
      <c r="J858" s="6">
        <v>0.67291666666666672</v>
      </c>
      <c r="K858" s="6" t="str">
        <f>TEXT(data[[#This Row],[OrderTime]],"h")</f>
        <v>16</v>
      </c>
      <c r="L858" s="1">
        <v>45691</v>
      </c>
      <c r="M858" s="6">
        <v>0.75624999999999998</v>
      </c>
      <c r="N858" t="s">
        <v>145</v>
      </c>
      <c r="O858" t="s">
        <v>184</v>
      </c>
      <c r="P858" t="s">
        <v>77</v>
      </c>
      <c r="Q858" t="s">
        <v>26</v>
      </c>
      <c r="R858" t="s">
        <v>114</v>
      </c>
      <c r="S858" t="s">
        <v>28</v>
      </c>
      <c r="T858" t="s">
        <v>38</v>
      </c>
      <c r="U858" t="s">
        <v>30</v>
      </c>
      <c r="V858" s="5">
        <f>data[[#This Row],[PriceUSD]]*data[[#This Row],[Quantity]]</f>
        <v>12.23</v>
      </c>
      <c r="W858" s="7">
        <f>data[[#This Row],[OrderDate]] + TIME(VALUE(LEFT(data[[#This Row],[OrderTime]],2)), VALUE(RIGHT(data[[#This Row],[OrderTime]],2)), 0)</f>
        <v>45690.046527777777</v>
      </c>
      <c r="X858" s="7">
        <f>_xlfn.MINIFS(data[OrderDateTime], data[CustomerName], data[[#This Row],[CustomerName]])</f>
        <v>45515.054166666669</v>
      </c>
      <c r="Y858" t="str">
        <f>IF(data[[#This Row],[OrderDateTime]]=data[[#This Row],[FirstOrderDateTime]], "New", "Returning")</f>
        <v>Returning</v>
      </c>
      <c r="Z858" s="7">
        <f>data[[#This Row],[DeliveryDate]] + data[[#This Row],[DeliveryTime]]</f>
        <v>45691.756249999999</v>
      </c>
      <c r="AA858" s="7">
        <f>data[[#This Row],[OrderDateTime]] + 1</f>
        <v>45691.046527777777</v>
      </c>
      <c r="AB858" s="7" t="str">
        <f>IF(data[[#This Row],[DeliveryDateTime]] &lt;= data[[#This Row],[SLADue]], "On Time", "Late")</f>
        <v>Late</v>
      </c>
    </row>
    <row r="859" spans="1:28" x14ac:dyDescent="0.2">
      <c r="A859" t="s">
        <v>1358</v>
      </c>
      <c r="B859" t="s">
        <v>19</v>
      </c>
      <c r="C859" t="s">
        <v>69</v>
      </c>
      <c r="D859" t="s">
        <v>70</v>
      </c>
      <c r="E859" s="5">
        <v>52.52</v>
      </c>
      <c r="F859" t="s">
        <v>43</v>
      </c>
      <c r="G859">
        <v>1</v>
      </c>
      <c r="H859" s="1">
        <v>45614</v>
      </c>
      <c r="I859" s="1" t="str">
        <f>TEXT(data[[#This Row],[OrderDate]],"mmm")</f>
        <v>Nov</v>
      </c>
      <c r="J859" s="6">
        <v>0.51597222222222228</v>
      </c>
      <c r="K859" s="6" t="str">
        <f>TEXT(data[[#This Row],[OrderTime]],"h")</f>
        <v>12</v>
      </c>
      <c r="L859" s="1">
        <v>45614</v>
      </c>
      <c r="M859" s="6">
        <v>0.76597222222222228</v>
      </c>
      <c r="N859" t="s">
        <v>88</v>
      </c>
      <c r="O859" t="s">
        <v>1359</v>
      </c>
      <c r="P859" t="s">
        <v>25</v>
      </c>
      <c r="Q859" t="s">
        <v>53</v>
      </c>
      <c r="R859" t="s">
        <v>37</v>
      </c>
      <c r="S859" t="s">
        <v>47</v>
      </c>
      <c r="T859" t="s">
        <v>59</v>
      </c>
      <c r="U859" t="s">
        <v>30</v>
      </c>
      <c r="V859" s="5">
        <f>data[[#This Row],[PriceUSD]]*data[[#This Row],[Quantity]]</f>
        <v>52.52</v>
      </c>
      <c r="W859" s="7">
        <f>data[[#This Row],[OrderDate]] + TIME(VALUE(LEFT(data[[#This Row],[OrderTime]],2)), VALUE(RIGHT(data[[#This Row],[OrderTime]],2)), 0)</f>
        <v>45614.015277777777</v>
      </c>
      <c r="X859" s="7">
        <f>_xlfn.MINIFS(data[OrderDateTime], data[CustomerName], data[[#This Row],[CustomerName]])</f>
        <v>45614.015277777777</v>
      </c>
      <c r="Y859" t="str">
        <f>IF(data[[#This Row],[OrderDateTime]]=data[[#This Row],[FirstOrderDateTime]], "New", "Returning")</f>
        <v>New</v>
      </c>
      <c r="Z859" s="7">
        <f>data[[#This Row],[DeliveryDate]] + data[[#This Row],[DeliveryTime]]</f>
        <v>45614.765972222223</v>
      </c>
      <c r="AA859" s="7">
        <f>data[[#This Row],[OrderDateTime]] + 1</f>
        <v>45615.015277777777</v>
      </c>
      <c r="AB859" s="7" t="str">
        <f>IF(data[[#This Row],[DeliveryDateTime]] &lt;= data[[#This Row],[SLADue]], "On Time", "Late")</f>
        <v>On Time</v>
      </c>
    </row>
    <row r="860" spans="1:28" x14ac:dyDescent="0.2">
      <c r="A860" t="s">
        <v>1360</v>
      </c>
      <c r="B860" t="s">
        <v>19</v>
      </c>
      <c r="C860" t="s">
        <v>69</v>
      </c>
      <c r="D860" t="s">
        <v>70</v>
      </c>
      <c r="E860" s="5">
        <v>49.37</v>
      </c>
      <c r="F860" t="s">
        <v>43</v>
      </c>
      <c r="G860">
        <v>3</v>
      </c>
      <c r="H860" s="1">
        <v>45614</v>
      </c>
      <c r="I860" s="1" t="str">
        <f>TEXT(data[[#This Row],[OrderDate]],"mmm")</f>
        <v>Nov</v>
      </c>
      <c r="J860" s="6">
        <v>0.65</v>
      </c>
      <c r="K860" s="6" t="str">
        <f>TEXT(data[[#This Row],[OrderTime]],"h")</f>
        <v>15</v>
      </c>
      <c r="L860" s="1">
        <v>45615</v>
      </c>
      <c r="M860" s="6">
        <v>0.81666666666666665</v>
      </c>
      <c r="N860" t="s">
        <v>388</v>
      </c>
      <c r="O860" t="s">
        <v>1361</v>
      </c>
      <c r="P860" t="s">
        <v>234</v>
      </c>
      <c r="Q860" t="s">
        <v>26</v>
      </c>
      <c r="R860" t="s">
        <v>37</v>
      </c>
      <c r="S860" t="s">
        <v>28</v>
      </c>
      <c r="T860" t="s">
        <v>29</v>
      </c>
      <c r="U860" t="s">
        <v>30</v>
      </c>
      <c r="V860" s="5">
        <f>data[[#This Row],[PriceUSD]]*data[[#This Row],[Quantity]]</f>
        <v>148.10999999999999</v>
      </c>
      <c r="W860" s="7">
        <f>data[[#This Row],[OrderDate]] + TIME(VALUE(LEFT(data[[#This Row],[OrderTime]],2)), VALUE(RIGHT(data[[#This Row],[OrderTime]],2)), 0)</f>
        <v>45614.045138888891</v>
      </c>
      <c r="X860" s="7">
        <f>_xlfn.MINIFS(data[OrderDateTime], data[CustomerName], data[[#This Row],[CustomerName]])</f>
        <v>45567.030555555553</v>
      </c>
      <c r="Y860" t="str">
        <f>IF(data[[#This Row],[OrderDateTime]]=data[[#This Row],[FirstOrderDateTime]], "New", "Returning")</f>
        <v>Returning</v>
      </c>
      <c r="Z860" s="7">
        <f>data[[#This Row],[DeliveryDate]] + data[[#This Row],[DeliveryTime]]</f>
        <v>45615.816666666666</v>
      </c>
      <c r="AA860" s="7">
        <f>data[[#This Row],[OrderDateTime]] + 1</f>
        <v>45615.045138888891</v>
      </c>
      <c r="AB860" s="7" t="str">
        <f>IF(data[[#This Row],[DeliveryDateTime]] &lt;= data[[#This Row],[SLADue]], "On Time", "Late")</f>
        <v>Late</v>
      </c>
    </row>
    <row r="861" spans="1:28" x14ac:dyDescent="0.2">
      <c r="A861" t="s">
        <v>1362</v>
      </c>
      <c r="B861" t="s">
        <v>19</v>
      </c>
      <c r="C861" t="s">
        <v>41</v>
      </c>
      <c r="D861" t="s">
        <v>42</v>
      </c>
      <c r="E861" s="5">
        <v>40.44</v>
      </c>
      <c r="F861" t="s">
        <v>43</v>
      </c>
      <c r="G861">
        <v>1</v>
      </c>
      <c r="H861" s="1">
        <v>45703</v>
      </c>
      <c r="I861" s="1" t="str">
        <f>TEXT(data[[#This Row],[OrderDate]],"mmm")</f>
        <v>Feb</v>
      </c>
      <c r="J861" s="6">
        <v>0.85</v>
      </c>
      <c r="K861" s="6" t="str">
        <f>TEXT(data[[#This Row],[OrderTime]],"h")</f>
        <v>20</v>
      </c>
      <c r="L861" s="1">
        <v>45705</v>
      </c>
      <c r="M861" s="6">
        <v>0.62777777777777777</v>
      </c>
      <c r="N861" t="s">
        <v>175</v>
      </c>
      <c r="O861" t="s">
        <v>464</v>
      </c>
      <c r="P861" t="s">
        <v>25</v>
      </c>
      <c r="Q861" t="s">
        <v>26</v>
      </c>
      <c r="R861" t="s">
        <v>46</v>
      </c>
      <c r="S861" t="s">
        <v>105</v>
      </c>
      <c r="T861" t="s">
        <v>136</v>
      </c>
      <c r="U861" t="s">
        <v>30</v>
      </c>
      <c r="V861" s="5">
        <f>data[[#This Row],[PriceUSD]]*data[[#This Row],[Quantity]]</f>
        <v>40.44</v>
      </c>
      <c r="W861" s="7">
        <f>data[[#This Row],[OrderDate]] + TIME(VALUE(LEFT(data[[#This Row],[OrderTime]],2)), VALUE(RIGHT(data[[#This Row],[OrderTime]],2)), 0)</f>
        <v>45703.059027777781</v>
      </c>
      <c r="X861" s="7">
        <f>_xlfn.MINIFS(data[OrderDateTime], data[CustomerName], data[[#This Row],[CustomerName]])</f>
        <v>45512.054166666669</v>
      </c>
      <c r="Y861" t="str">
        <f>IF(data[[#This Row],[OrderDateTime]]=data[[#This Row],[FirstOrderDateTime]], "New", "Returning")</f>
        <v>Returning</v>
      </c>
      <c r="Z861" s="7">
        <f>data[[#This Row],[DeliveryDate]] + data[[#This Row],[DeliveryTime]]</f>
        <v>45705.62777777778</v>
      </c>
      <c r="AA861" s="7">
        <f>data[[#This Row],[OrderDateTime]] + 1</f>
        <v>45704.059027777781</v>
      </c>
      <c r="AB861" s="7" t="str">
        <f>IF(data[[#This Row],[DeliveryDateTime]] &lt;= data[[#This Row],[SLADue]], "On Time", "Late")</f>
        <v>Late</v>
      </c>
    </row>
    <row r="862" spans="1:28" x14ac:dyDescent="0.2">
      <c r="A862" t="s">
        <v>1363</v>
      </c>
      <c r="B862" t="s">
        <v>19</v>
      </c>
      <c r="C862" t="s">
        <v>32</v>
      </c>
      <c r="D862" t="s">
        <v>33</v>
      </c>
      <c r="E862" s="5">
        <v>51.55</v>
      </c>
      <c r="F862" t="s">
        <v>22</v>
      </c>
      <c r="G862">
        <v>1</v>
      </c>
      <c r="H862" s="1">
        <v>45592</v>
      </c>
      <c r="I862" s="1" t="str">
        <f>TEXT(data[[#This Row],[OrderDate]],"mmm")</f>
        <v>Oct</v>
      </c>
      <c r="J862" s="6">
        <v>0.68055555555555558</v>
      </c>
      <c r="K862" s="6" t="str">
        <f>TEXT(data[[#This Row],[OrderTime]],"h")</f>
        <v>16</v>
      </c>
      <c r="L862" s="1">
        <v>45593</v>
      </c>
      <c r="M862" s="6">
        <v>0.76388888888888884</v>
      </c>
      <c r="N862" t="s">
        <v>34</v>
      </c>
      <c r="O862" t="s">
        <v>625</v>
      </c>
      <c r="P862" t="s">
        <v>36</v>
      </c>
      <c r="Q862" t="s">
        <v>53</v>
      </c>
      <c r="R862" t="s">
        <v>37</v>
      </c>
      <c r="S862" t="s">
        <v>28</v>
      </c>
      <c r="T862" t="s">
        <v>29</v>
      </c>
      <c r="U862" t="s">
        <v>30</v>
      </c>
      <c r="V862" s="5">
        <f>data[[#This Row],[PriceUSD]]*data[[#This Row],[Quantity]]</f>
        <v>51.55</v>
      </c>
      <c r="W862" s="7">
        <f>data[[#This Row],[OrderDate]] + TIME(VALUE(LEFT(data[[#This Row],[OrderTime]],2)), VALUE(RIGHT(data[[#This Row],[OrderTime]],2)), 0)</f>
        <v>45592.038888888892</v>
      </c>
      <c r="X862" s="7">
        <f>_xlfn.MINIFS(data[OrderDateTime], data[CustomerName], data[[#This Row],[CustomerName]])</f>
        <v>45525.061805555553</v>
      </c>
      <c r="Y862" t="str">
        <f>IF(data[[#This Row],[OrderDateTime]]=data[[#This Row],[FirstOrderDateTime]], "New", "Returning")</f>
        <v>Returning</v>
      </c>
      <c r="Z862" s="7">
        <f>data[[#This Row],[DeliveryDate]] + data[[#This Row],[DeliveryTime]]</f>
        <v>45593.763888888891</v>
      </c>
      <c r="AA862" s="7">
        <f>data[[#This Row],[OrderDateTime]] + 1</f>
        <v>45593.038888888892</v>
      </c>
      <c r="AB862" s="7" t="str">
        <f>IF(data[[#This Row],[DeliveryDateTime]] &lt;= data[[#This Row],[SLADue]], "On Time", "Late")</f>
        <v>Late</v>
      </c>
    </row>
    <row r="863" spans="1:28" x14ac:dyDescent="0.2">
      <c r="A863" t="s">
        <v>1364</v>
      </c>
      <c r="B863" t="s">
        <v>19</v>
      </c>
      <c r="C863" t="s">
        <v>117</v>
      </c>
      <c r="D863" t="s">
        <v>118</v>
      </c>
      <c r="E863" s="5">
        <v>74.400000000000006</v>
      </c>
      <c r="F863" t="s">
        <v>119</v>
      </c>
      <c r="G863">
        <v>1</v>
      </c>
      <c r="H863" s="1">
        <v>45790</v>
      </c>
      <c r="I863" s="1" t="str">
        <f>TEXT(data[[#This Row],[OrderDate]],"mmm")</f>
        <v>May</v>
      </c>
      <c r="J863" s="6">
        <v>0.49722222222222223</v>
      </c>
      <c r="K863" s="6" t="str">
        <f>TEXT(data[[#This Row],[OrderTime]],"h")</f>
        <v>11</v>
      </c>
      <c r="L863" s="1">
        <v>45791</v>
      </c>
      <c r="M863" s="6">
        <v>0.49722222222222223</v>
      </c>
      <c r="N863" t="s">
        <v>44</v>
      </c>
      <c r="O863" t="s">
        <v>456</v>
      </c>
      <c r="P863" t="s">
        <v>25</v>
      </c>
      <c r="Q863" t="s">
        <v>26</v>
      </c>
      <c r="R863" t="s">
        <v>66</v>
      </c>
      <c r="S863" t="s">
        <v>28</v>
      </c>
      <c r="T863" t="s">
        <v>106</v>
      </c>
      <c r="U863" t="s">
        <v>30</v>
      </c>
      <c r="V863" s="5">
        <f>data[[#This Row],[PriceUSD]]*data[[#This Row],[Quantity]]</f>
        <v>74.400000000000006</v>
      </c>
      <c r="W863" s="7">
        <f>data[[#This Row],[OrderDate]] + TIME(VALUE(LEFT(data[[#This Row],[OrderTime]],2)), VALUE(RIGHT(data[[#This Row],[OrderTime]],2)), 0)</f>
        <v>45790.015277777777</v>
      </c>
      <c r="X863" s="7">
        <f>_xlfn.MINIFS(data[OrderDateTime], data[CustomerName], data[[#This Row],[CustomerName]])</f>
        <v>45562.046527777777</v>
      </c>
      <c r="Y863" t="str">
        <f>IF(data[[#This Row],[OrderDateTime]]=data[[#This Row],[FirstOrderDateTime]], "New", "Returning")</f>
        <v>Returning</v>
      </c>
      <c r="Z863" s="7">
        <f>data[[#This Row],[DeliveryDate]] + data[[#This Row],[DeliveryTime]]</f>
        <v>45791.49722222222</v>
      </c>
      <c r="AA863" s="7">
        <f>data[[#This Row],[OrderDateTime]] + 1</f>
        <v>45791.015277777777</v>
      </c>
      <c r="AB863" s="7" t="str">
        <f>IF(data[[#This Row],[DeliveryDateTime]] &lt;= data[[#This Row],[SLADue]], "On Time", "Late")</f>
        <v>Late</v>
      </c>
    </row>
    <row r="864" spans="1:28" x14ac:dyDescent="0.2">
      <c r="A864" t="s">
        <v>1365</v>
      </c>
      <c r="B864" t="s">
        <v>19</v>
      </c>
      <c r="C864" t="s">
        <v>41</v>
      </c>
      <c r="D864" t="s">
        <v>42</v>
      </c>
      <c r="E864" s="5">
        <v>40.17</v>
      </c>
      <c r="F864" t="s">
        <v>182</v>
      </c>
      <c r="G864">
        <v>1</v>
      </c>
      <c r="H864" s="1">
        <v>45648</v>
      </c>
      <c r="I864" s="1" t="str">
        <f>TEXT(data[[#This Row],[OrderDate]],"mmm")</f>
        <v>Dec</v>
      </c>
      <c r="J864" s="6">
        <v>0.58194444444444449</v>
      </c>
      <c r="K864" s="6" t="str">
        <f>TEXT(data[[#This Row],[OrderTime]],"h")</f>
        <v>13</v>
      </c>
      <c r="L864" s="1">
        <v>45648</v>
      </c>
      <c r="M864" s="6">
        <v>0.79027777777777775</v>
      </c>
      <c r="N864" t="s">
        <v>238</v>
      </c>
      <c r="O864" t="s">
        <v>984</v>
      </c>
      <c r="P864" t="s">
        <v>36</v>
      </c>
      <c r="Q864" t="s">
        <v>53</v>
      </c>
      <c r="R864" t="s">
        <v>46</v>
      </c>
      <c r="S864" t="s">
        <v>47</v>
      </c>
      <c r="T864" t="s">
        <v>29</v>
      </c>
      <c r="U864" t="s">
        <v>30</v>
      </c>
      <c r="V864" s="5">
        <f>data[[#This Row],[PriceUSD]]*data[[#This Row],[Quantity]]</f>
        <v>40.17</v>
      </c>
      <c r="W864" s="7">
        <f>data[[#This Row],[OrderDate]] + TIME(VALUE(LEFT(data[[#This Row],[OrderTime]],2)), VALUE(RIGHT(data[[#This Row],[OrderTime]],2)), 0)</f>
        <v>45648.030555555553</v>
      </c>
      <c r="X864" s="7">
        <f>_xlfn.MINIFS(data[OrderDateTime], data[CustomerName], data[[#This Row],[CustomerName]])</f>
        <v>45522.022916666669</v>
      </c>
      <c r="Y864" t="str">
        <f>IF(data[[#This Row],[OrderDateTime]]=data[[#This Row],[FirstOrderDateTime]], "New", "Returning")</f>
        <v>Returning</v>
      </c>
      <c r="Z864" s="7">
        <f>data[[#This Row],[DeliveryDate]] + data[[#This Row],[DeliveryTime]]</f>
        <v>45648.790277777778</v>
      </c>
      <c r="AA864" s="7">
        <f>data[[#This Row],[OrderDateTime]] + 1</f>
        <v>45649.030555555553</v>
      </c>
      <c r="AB864" s="7" t="str">
        <f>IF(data[[#This Row],[DeliveryDateTime]] &lt;= data[[#This Row],[SLADue]], "On Time", "Late")</f>
        <v>On Time</v>
      </c>
    </row>
    <row r="865" spans="1:28" x14ac:dyDescent="0.2">
      <c r="A865" t="s">
        <v>1366</v>
      </c>
      <c r="B865" t="s">
        <v>19</v>
      </c>
      <c r="C865" t="s">
        <v>49</v>
      </c>
      <c r="D865" t="s">
        <v>50</v>
      </c>
      <c r="E865" s="5">
        <v>27.43</v>
      </c>
      <c r="F865" t="s">
        <v>51</v>
      </c>
      <c r="G865">
        <v>1</v>
      </c>
      <c r="H865" s="1">
        <v>45555</v>
      </c>
      <c r="I865" s="1" t="str">
        <f>TEXT(data[[#This Row],[OrderDate]],"mmm")</f>
        <v>Sep</v>
      </c>
      <c r="J865" s="6">
        <v>0.45902777777777776</v>
      </c>
      <c r="K865" s="6" t="str">
        <f>TEXT(data[[#This Row],[OrderTime]],"h")</f>
        <v>11</v>
      </c>
      <c r="L865" s="1">
        <v>45556</v>
      </c>
      <c r="M865" s="6">
        <v>0.58402777777777781</v>
      </c>
      <c r="N865" t="s">
        <v>170</v>
      </c>
      <c r="O865" t="s">
        <v>937</v>
      </c>
      <c r="P865" t="s">
        <v>36</v>
      </c>
      <c r="Q865" t="s">
        <v>26</v>
      </c>
      <c r="R865" t="s">
        <v>54</v>
      </c>
      <c r="S865" t="s">
        <v>28</v>
      </c>
      <c r="T865" t="s">
        <v>29</v>
      </c>
      <c r="U865" t="s">
        <v>39</v>
      </c>
      <c r="V865" s="5">
        <f>data[[#This Row],[PriceUSD]]*data[[#This Row],[Quantity]]</f>
        <v>27.43</v>
      </c>
      <c r="W865" s="7">
        <f>data[[#This Row],[OrderDate]] + TIME(VALUE(LEFT(data[[#This Row],[OrderTime]],2)), VALUE(RIGHT(data[[#This Row],[OrderTime]],2)), 0)</f>
        <v>45555.054166666669</v>
      </c>
      <c r="X865" s="7">
        <f>_xlfn.MINIFS(data[OrderDateTime], data[CustomerName], data[[#This Row],[CustomerName]])</f>
        <v>45533.046527777777</v>
      </c>
      <c r="Y865" t="str">
        <f>IF(data[[#This Row],[OrderDateTime]]=data[[#This Row],[FirstOrderDateTime]], "New", "Returning")</f>
        <v>Returning</v>
      </c>
      <c r="Z865" s="7">
        <f>data[[#This Row],[DeliveryDate]] + data[[#This Row],[DeliveryTime]]</f>
        <v>45556.584027777775</v>
      </c>
      <c r="AA865" s="7">
        <f>data[[#This Row],[OrderDateTime]] + 1</f>
        <v>45556.054166666669</v>
      </c>
      <c r="AB865" s="7" t="str">
        <f>IF(data[[#This Row],[DeliveryDateTime]] &lt;= data[[#This Row],[SLADue]], "On Time", "Late")</f>
        <v>Late</v>
      </c>
    </row>
    <row r="866" spans="1:28" x14ac:dyDescent="0.2">
      <c r="A866" t="s">
        <v>1367</v>
      </c>
      <c r="B866" t="s">
        <v>19</v>
      </c>
      <c r="C866" t="s">
        <v>61</v>
      </c>
      <c r="D866" t="s">
        <v>62</v>
      </c>
      <c r="E866" s="5">
        <v>141.69999999999999</v>
      </c>
      <c r="F866" t="s">
        <v>94</v>
      </c>
      <c r="G866">
        <v>3</v>
      </c>
      <c r="H866" s="1">
        <v>45755</v>
      </c>
      <c r="I866" s="1" t="str">
        <f>TEXT(data[[#This Row],[OrderDate]],"mmm")</f>
        <v>Apr</v>
      </c>
      <c r="J866" s="6">
        <v>0.48333333333333334</v>
      </c>
      <c r="K866" s="6" t="str">
        <f>TEXT(data[[#This Row],[OrderTime]],"h")</f>
        <v>11</v>
      </c>
      <c r="L866" s="1">
        <v>45756</v>
      </c>
      <c r="M866" s="6">
        <v>0.60833333333333328</v>
      </c>
      <c r="N866" t="s">
        <v>208</v>
      </c>
      <c r="O866" t="s">
        <v>206</v>
      </c>
      <c r="P866" t="s">
        <v>202</v>
      </c>
      <c r="Q866" t="s">
        <v>26</v>
      </c>
      <c r="R866" t="s">
        <v>66</v>
      </c>
      <c r="S866" t="s">
        <v>28</v>
      </c>
      <c r="T866" t="s">
        <v>29</v>
      </c>
      <c r="U866" t="s">
        <v>67</v>
      </c>
      <c r="V866" s="5">
        <f>data[[#This Row],[PriceUSD]]*data[[#This Row],[Quantity]]</f>
        <v>425.09999999999997</v>
      </c>
      <c r="W866" s="7">
        <f>data[[#This Row],[OrderDate]] + TIME(VALUE(LEFT(data[[#This Row],[OrderTime]],2)), VALUE(RIGHT(data[[#This Row],[OrderTime]],2)), 0)</f>
        <v>45755.022916666669</v>
      </c>
      <c r="X866" s="7">
        <f>_xlfn.MINIFS(data[OrderDateTime], data[CustomerName], data[[#This Row],[CustomerName]])</f>
        <v>45527.015277777777</v>
      </c>
      <c r="Y866" t="str">
        <f>IF(data[[#This Row],[OrderDateTime]]=data[[#This Row],[FirstOrderDateTime]], "New", "Returning")</f>
        <v>Returning</v>
      </c>
      <c r="Z866" s="7">
        <f>data[[#This Row],[DeliveryDate]] + data[[#This Row],[DeliveryTime]]</f>
        <v>45756.60833333333</v>
      </c>
      <c r="AA866" s="7">
        <f>data[[#This Row],[OrderDateTime]] + 1</f>
        <v>45756.022916666669</v>
      </c>
      <c r="AB866" s="7" t="str">
        <f>IF(data[[#This Row],[DeliveryDateTime]] &lt;= data[[#This Row],[SLADue]], "On Time", "Late")</f>
        <v>Late</v>
      </c>
    </row>
    <row r="867" spans="1:28" x14ac:dyDescent="0.2">
      <c r="A867" t="s">
        <v>1368</v>
      </c>
      <c r="B867" t="s">
        <v>19</v>
      </c>
      <c r="C867" t="s">
        <v>41</v>
      </c>
      <c r="D867" t="s">
        <v>42</v>
      </c>
      <c r="E867" s="5">
        <v>34.869999999999997</v>
      </c>
      <c r="F867" t="s">
        <v>182</v>
      </c>
      <c r="G867">
        <v>1</v>
      </c>
      <c r="H867" s="1">
        <v>45596</v>
      </c>
      <c r="I867" s="1" t="str">
        <f>TEXT(data[[#This Row],[OrderDate]],"mmm")</f>
        <v>Oct</v>
      </c>
      <c r="J867" s="6">
        <v>0.43263888888888891</v>
      </c>
      <c r="K867" s="6" t="str">
        <f>TEXT(data[[#This Row],[OrderTime]],"h")</f>
        <v>10</v>
      </c>
      <c r="L867" s="1">
        <v>45596</v>
      </c>
      <c r="M867" s="6">
        <v>0.72430555555555554</v>
      </c>
      <c r="N867" t="s">
        <v>57</v>
      </c>
      <c r="O867" t="s">
        <v>171</v>
      </c>
      <c r="P867" t="s">
        <v>25</v>
      </c>
      <c r="Q867" t="s">
        <v>53</v>
      </c>
      <c r="R867" t="s">
        <v>46</v>
      </c>
      <c r="S867" t="s">
        <v>47</v>
      </c>
      <c r="T867" t="s">
        <v>38</v>
      </c>
      <c r="U867" t="s">
        <v>30</v>
      </c>
      <c r="V867" s="5">
        <f>data[[#This Row],[PriceUSD]]*data[[#This Row],[Quantity]]</f>
        <v>34.869999999999997</v>
      </c>
      <c r="W867" s="7">
        <f>data[[#This Row],[OrderDate]] + TIME(VALUE(LEFT(data[[#This Row],[OrderTime]],2)), VALUE(RIGHT(data[[#This Row],[OrderTime]],2)), 0)</f>
        <v>45596.061805555553</v>
      </c>
      <c r="X867" s="7">
        <f>_xlfn.MINIFS(data[OrderDateTime], data[CustomerName], data[[#This Row],[CustomerName]])</f>
        <v>45578.052083333336</v>
      </c>
      <c r="Y867" t="str">
        <f>IF(data[[#This Row],[OrderDateTime]]=data[[#This Row],[FirstOrderDateTime]], "New", "Returning")</f>
        <v>Returning</v>
      </c>
      <c r="Z867" s="7">
        <f>data[[#This Row],[DeliveryDate]] + data[[#This Row],[DeliveryTime]]</f>
        <v>45596.724305555559</v>
      </c>
      <c r="AA867" s="7">
        <f>data[[#This Row],[OrderDateTime]] + 1</f>
        <v>45597.061805555553</v>
      </c>
      <c r="AB867" s="7" t="str">
        <f>IF(data[[#This Row],[DeliveryDateTime]] &lt;= data[[#This Row],[SLADue]], "On Time", "Late")</f>
        <v>On Time</v>
      </c>
    </row>
    <row r="868" spans="1:28" x14ac:dyDescent="0.2">
      <c r="A868" t="s">
        <v>1369</v>
      </c>
      <c r="B868" t="s">
        <v>19</v>
      </c>
      <c r="C868" t="s">
        <v>69</v>
      </c>
      <c r="D868" t="s">
        <v>70</v>
      </c>
      <c r="E868" s="5">
        <v>56.07</v>
      </c>
      <c r="F868" t="s">
        <v>74</v>
      </c>
      <c r="G868">
        <v>1</v>
      </c>
      <c r="H868" s="1">
        <v>45567</v>
      </c>
      <c r="I868" s="1" t="str">
        <f>TEXT(data[[#This Row],[OrderDate]],"mmm")</f>
        <v>Oct</v>
      </c>
      <c r="J868" s="6">
        <v>0.45694444444444443</v>
      </c>
      <c r="K868" s="6" t="str">
        <f>TEXT(data[[#This Row],[OrderTime]],"h")</f>
        <v>10</v>
      </c>
      <c r="L868" s="1">
        <v>45568</v>
      </c>
      <c r="M868" s="6">
        <v>0.66527777777777775</v>
      </c>
      <c r="N868" t="s">
        <v>175</v>
      </c>
      <c r="O868" t="s">
        <v>1361</v>
      </c>
      <c r="P868" t="s">
        <v>25</v>
      </c>
      <c r="Q868" t="s">
        <v>53</v>
      </c>
      <c r="R868" t="s">
        <v>37</v>
      </c>
      <c r="S868" t="s">
        <v>28</v>
      </c>
      <c r="T868" t="s">
        <v>115</v>
      </c>
      <c r="U868" t="s">
        <v>30</v>
      </c>
      <c r="V868" s="5">
        <f>data[[#This Row],[PriceUSD]]*data[[#This Row],[Quantity]]</f>
        <v>56.07</v>
      </c>
      <c r="W868" s="7">
        <f>data[[#This Row],[OrderDate]] + TIME(VALUE(LEFT(data[[#This Row],[OrderTime]],2)), VALUE(RIGHT(data[[#This Row],[OrderTime]],2)), 0)</f>
        <v>45567.030555555553</v>
      </c>
      <c r="X868" s="7">
        <f>_xlfn.MINIFS(data[OrderDateTime], data[CustomerName], data[[#This Row],[CustomerName]])</f>
        <v>45567.030555555553</v>
      </c>
      <c r="Y868" t="str">
        <f>IF(data[[#This Row],[OrderDateTime]]=data[[#This Row],[FirstOrderDateTime]], "New", "Returning")</f>
        <v>New</v>
      </c>
      <c r="Z868" s="7">
        <f>data[[#This Row],[DeliveryDate]] + data[[#This Row],[DeliveryTime]]</f>
        <v>45568.665277777778</v>
      </c>
      <c r="AA868" s="7">
        <f>data[[#This Row],[OrderDateTime]] + 1</f>
        <v>45568.030555555553</v>
      </c>
      <c r="AB868" s="7" t="str">
        <f>IF(data[[#This Row],[DeliveryDateTime]] &lt;= data[[#This Row],[SLADue]], "On Time", "Late")</f>
        <v>Late</v>
      </c>
    </row>
    <row r="869" spans="1:28" x14ac:dyDescent="0.2">
      <c r="A869" t="s">
        <v>1370</v>
      </c>
      <c r="B869" t="s">
        <v>19</v>
      </c>
      <c r="C869" t="s">
        <v>126</v>
      </c>
      <c r="D869" t="s">
        <v>127</v>
      </c>
      <c r="E869" s="5">
        <v>21.58</v>
      </c>
      <c r="F869" t="s">
        <v>56</v>
      </c>
      <c r="G869">
        <v>1</v>
      </c>
      <c r="H869" s="1">
        <v>45629</v>
      </c>
      <c r="I869" s="1" t="str">
        <f>TEXT(data[[#This Row],[OrderDate]],"mmm")</f>
        <v>Dec</v>
      </c>
      <c r="J869" s="6">
        <v>0.49166666666666664</v>
      </c>
      <c r="K869" s="6" t="str">
        <f>TEXT(data[[#This Row],[OrderTime]],"h")</f>
        <v>11</v>
      </c>
      <c r="L869" s="1">
        <v>45630</v>
      </c>
      <c r="M869" s="6">
        <v>0.7</v>
      </c>
      <c r="N869" t="s">
        <v>95</v>
      </c>
      <c r="O869" t="s">
        <v>1371</v>
      </c>
      <c r="P869" t="s">
        <v>25</v>
      </c>
      <c r="Q869" t="s">
        <v>26</v>
      </c>
      <c r="R869" t="s">
        <v>129</v>
      </c>
      <c r="S869" t="s">
        <v>28</v>
      </c>
      <c r="T869" t="s">
        <v>38</v>
      </c>
      <c r="U869" t="s">
        <v>30</v>
      </c>
      <c r="V869" s="5">
        <f>data[[#This Row],[PriceUSD]]*data[[#This Row],[Quantity]]</f>
        <v>21.58</v>
      </c>
      <c r="W869" s="7">
        <f>data[[#This Row],[OrderDate]] + TIME(VALUE(LEFT(data[[#This Row],[OrderTime]],2)), VALUE(RIGHT(data[[#This Row],[OrderTime]],2)), 0)</f>
        <v>45629.046527777777</v>
      </c>
      <c r="X869" s="7">
        <f>_xlfn.MINIFS(data[OrderDateTime], data[CustomerName], data[[#This Row],[CustomerName]])</f>
        <v>45525.007638888892</v>
      </c>
      <c r="Y869" t="str">
        <f>IF(data[[#This Row],[OrderDateTime]]=data[[#This Row],[FirstOrderDateTime]], "New", "Returning")</f>
        <v>Returning</v>
      </c>
      <c r="Z869" s="7">
        <f>data[[#This Row],[DeliveryDate]] + data[[#This Row],[DeliveryTime]]</f>
        <v>45630.7</v>
      </c>
      <c r="AA869" s="7">
        <f>data[[#This Row],[OrderDateTime]] + 1</f>
        <v>45630.046527777777</v>
      </c>
      <c r="AB869" s="7" t="str">
        <f>IF(data[[#This Row],[DeliveryDateTime]] &lt;= data[[#This Row],[SLADue]], "On Time", "Late")</f>
        <v>Late</v>
      </c>
    </row>
    <row r="870" spans="1:28" x14ac:dyDescent="0.2">
      <c r="A870" t="s">
        <v>1372</v>
      </c>
      <c r="B870" t="s">
        <v>19</v>
      </c>
      <c r="C870" t="s">
        <v>41</v>
      </c>
      <c r="D870" t="s">
        <v>42</v>
      </c>
      <c r="E870" s="5">
        <v>35.99</v>
      </c>
      <c r="F870" t="s">
        <v>74</v>
      </c>
      <c r="G870">
        <v>1</v>
      </c>
      <c r="H870" s="1">
        <v>45641</v>
      </c>
      <c r="I870" s="1" t="str">
        <f>TEXT(data[[#This Row],[OrderDate]],"mmm")</f>
        <v>Dec</v>
      </c>
      <c r="J870" s="6">
        <v>0.73402777777777772</v>
      </c>
      <c r="K870" s="6" t="str">
        <f>TEXT(data[[#This Row],[OrderTime]],"h")</f>
        <v>17</v>
      </c>
      <c r="L870" s="1">
        <v>45642</v>
      </c>
      <c r="M870" s="6">
        <v>0.77569444444444446</v>
      </c>
      <c r="N870" t="s">
        <v>750</v>
      </c>
      <c r="O870" t="s">
        <v>695</v>
      </c>
      <c r="P870" t="s">
        <v>234</v>
      </c>
      <c r="Q870" t="s">
        <v>26</v>
      </c>
      <c r="R870" t="s">
        <v>46</v>
      </c>
      <c r="S870" t="s">
        <v>28</v>
      </c>
      <c r="T870" t="s">
        <v>29</v>
      </c>
      <c r="U870" t="s">
        <v>30</v>
      </c>
      <c r="V870" s="5">
        <f>data[[#This Row],[PriceUSD]]*data[[#This Row],[Quantity]]</f>
        <v>35.99</v>
      </c>
      <c r="W870" s="7">
        <f>data[[#This Row],[OrderDate]] + TIME(VALUE(LEFT(data[[#This Row],[OrderTime]],2)), VALUE(RIGHT(data[[#This Row],[OrderTime]],2)), 0)</f>
        <v>45641.054166666669</v>
      </c>
      <c r="X870" s="7">
        <f>_xlfn.MINIFS(data[OrderDateTime], data[CustomerName], data[[#This Row],[CustomerName]])</f>
        <v>45629.061805555553</v>
      </c>
      <c r="Y870" t="str">
        <f>IF(data[[#This Row],[OrderDateTime]]=data[[#This Row],[FirstOrderDateTime]], "New", "Returning")</f>
        <v>Returning</v>
      </c>
      <c r="Z870" s="7">
        <f>data[[#This Row],[DeliveryDate]] + data[[#This Row],[DeliveryTime]]</f>
        <v>45642.775694444441</v>
      </c>
      <c r="AA870" s="7">
        <f>data[[#This Row],[OrderDateTime]] + 1</f>
        <v>45642.054166666669</v>
      </c>
      <c r="AB870" s="7" t="str">
        <f>IF(data[[#This Row],[DeliveryDateTime]] &lt;= data[[#This Row],[SLADue]], "On Time", "Late")</f>
        <v>Late</v>
      </c>
    </row>
    <row r="871" spans="1:28" x14ac:dyDescent="0.2">
      <c r="A871" t="s">
        <v>1373</v>
      </c>
      <c r="B871" t="s">
        <v>19</v>
      </c>
      <c r="C871" t="s">
        <v>126</v>
      </c>
      <c r="D871" t="s">
        <v>127</v>
      </c>
      <c r="E871" s="5">
        <v>19.8</v>
      </c>
      <c r="F871" t="s">
        <v>87</v>
      </c>
      <c r="G871">
        <v>1</v>
      </c>
      <c r="H871" s="1">
        <v>45829</v>
      </c>
      <c r="I871" s="1" t="str">
        <f>TEXT(data[[#This Row],[OrderDate]],"mmm")</f>
        <v>Jun</v>
      </c>
      <c r="J871" s="6">
        <v>0.40138888888888891</v>
      </c>
      <c r="K871" s="6" t="str">
        <f>TEXT(data[[#This Row],[OrderTime]],"h")</f>
        <v>9</v>
      </c>
      <c r="L871" s="1">
        <v>45830</v>
      </c>
      <c r="M871" s="6">
        <v>0.52638888888888891</v>
      </c>
      <c r="N871" t="s">
        <v>95</v>
      </c>
      <c r="O871" t="s">
        <v>204</v>
      </c>
      <c r="P871" t="s">
        <v>25</v>
      </c>
      <c r="Q871" t="s">
        <v>26</v>
      </c>
      <c r="R871" t="s">
        <v>129</v>
      </c>
      <c r="S871" t="s">
        <v>28</v>
      </c>
      <c r="T871" t="s">
        <v>38</v>
      </c>
      <c r="U871" t="s">
        <v>30</v>
      </c>
      <c r="V871" s="5">
        <f>data[[#This Row],[PriceUSD]]*data[[#This Row],[Quantity]]</f>
        <v>19.8</v>
      </c>
      <c r="W871" s="7">
        <f>data[[#This Row],[OrderDate]] + TIME(VALUE(LEFT(data[[#This Row],[OrderTime]],2)), VALUE(RIGHT(data[[#This Row],[OrderTime]],2)), 0)</f>
        <v>45829.061805555553</v>
      </c>
      <c r="X871" s="7">
        <f>_xlfn.MINIFS(data[OrderDateTime], data[CustomerName], data[[#This Row],[CustomerName]])</f>
        <v>45551.022916666669</v>
      </c>
      <c r="Y871" t="str">
        <f>IF(data[[#This Row],[OrderDateTime]]=data[[#This Row],[FirstOrderDateTime]], "New", "Returning")</f>
        <v>Returning</v>
      </c>
      <c r="Z871" s="7">
        <f>data[[#This Row],[DeliveryDate]] + data[[#This Row],[DeliveryTime]]</f>
        <v>45830.526388888888</v>
      </c>
      <c r="AA871" s="7">
        <f>data[[#This Row],[OrderDateTime]] + 1</f>
        <v>45830.061805555553</v>
      </c>
      <c r="AB871" s="7" t="str">
        <f>IF(data[[#This Row],[DeliveryDateTime]] &lt;= data[[#This Row],[SLADue]], "On Time", "Late")</f>
        <v>Late</v>
      </c>
    </row>
    <row r="872" spans="1:28" x14ac:dyDescent="0.2">
      <c r="A872" t="s">
        <v>1374</v>
      </c>
      <c r="B872" t="s">
        <v>19</v>
      </c>
      <c r="C872" t="s">
        <v>117</v>
      </c>
      <c r="D872" t="s">
        <v>118</v>
      </c>
      <c r="E872" s="5">
        <v>83.66</v>
      </c>
      <c r="F872" t="s">
        <v>119</v>
      </c>
      <c r="G872">
        <v>1</v>
      </c>
      <c r="H872" s="1">
        <v>45546</v>
      </c>
      <c r="I872" s="1" t="str">
        <f>TEXT(data[[#This Row],[OrderDate]],"mmm")</f>
        <v>Sep</v>
      </c>
      <c r="J872" s="6">
        <v>0.78819444444444442</v>
      </c>
      <c r="K872" s="6" t="str">
        <f>TEXT(data[[#This Row],[OrderTime]],"h")</f>
        <v>18</v>
      </c>
      <c r="L872" s="1">
        <v>45547</v>
      </c>
      <c r="M872" s="6">
        <v>0.68263888888888891</v>
      </c>
      <c r="N872" t="s">
        <v>292</v>
      </c>
      <c r="O872" t="s">
        <v>393</v>
      </c>
      <c r="P872" t="s">
        <v>77</v>
      </c>
      <c r="Q872" t="s">
        <v>53</v>
      </c>
      <c r="R872" t="s">
        <v>66</v>
      </c>
      <c r="S872" t="s">
        <v>28</v>
      </c>
      <c r="T872" t="s">
        <v>59</v>
      </c>
      <c r="U872" t="s">
        <v>30</v>
      </c>
      <c r="V872" s="5">
        <f>data[[#This Row],[PriceUSD]]*data[[#This Row],[Quantity]]</f>
        <v>83.66</v>
      </c>
      <c r="W872" s="7">
        <f>data[[#This Row],[OrderDate]] + TIME(VALUE(LEFT(data[[#This Row],[OrderTime]],2)), VALUE(RIGHT(data[[#This Row],[OrderTime]],2)), 0)</f>
        <v>45546.030555555553</v>
      </c>
      <c r="X872" s="7">
        <f>_xlfn.MINIFS(data[OrderDateTime], data[CustomerName], data[[#This Row],[CustomerName]])</f>
        <v>45530.054166666669</v>
      </c>
      <c r="Y872" t="str">
        <f>IF(data[[#This Row],[OrderDateTime]]=data[[#This Row],[FirstOrderDateTime]], "New", "Returning")</f>
        <v>Returning</v>
      </c>
      <c r="Z872" s="7">
        <f>data[[#This Row],[DeliveryDate]] + data[[#This Row],[DeliveryTime]]</f>
        <v>45547.682638888888</v>
      </c>
      <c r="AA872" s="7">
        <f>data[[#This Row],[OrderDateTime]] + 1</f>
        <v>45547.030555555553</v>
      </c>
      <c r="AB872" s="7" t="str">
        <f>IF(data[[#This Row],[DeliveryDateTime]] &lt;= data[[#This Row],[SLADue]], "On Time", "Late")</f>
        <v>Late</v>
      </c>
    </row>
    <row r="873" spans="1:28" x14ac:dyDescent="0.2">
      <c r="A873" t="s">
        <v>1375</v>
      </c>
      <c r="B873" t="s">
        <v>19</v>
      </c>
      <c r="C873" t="s">
        <v>391</v>
      </c>
      <c r="D873" t="s">
        <v>392</v>
      </c>
      <c r="E873" s="5">
        <v>17.88</v>
      </c>
      <c r="F873" t="s">
        <v>43</v>
      </c>
      <c r="G873">
        <v>1</v>
      </c>
      <c r="H873" s="1">
        <v>45514</v>
      </c>
      <c r="I873" s="1" t="str">
        <f>TEXT(data[[#This Row],[OrderDate]],"mmm")</f>
        <v>Aug</v>
      </c>
      <c r="J873" s="6">
        <v>0.46736111111111112</v>
      </c>
      <c r="K873" s="6" t="str">
        <f>TEXT(data[[#This Row],[OrderTime]],"h")</f>
        <v>11</v>
      </c>
      <c r="L873" s="1">
        <v>45514</v>
      </c>
      <c r="M873" s="6">
        <v>0.71736111111111112</v>
      </c>
      <c r="N873" t="s">
        <v>44</v>
      </c>
      <c r="O873" t="s">
        <v>164</v>
      </c>
      <c r="P873" t="s">
        <v>25</v>
      </c>
      <c r="Q873" t="s">
        <v>53</v>
      </c>
      <c r="R873" t="s">
        <v>394</v>
      </c>
      <c r="S873" t="s">
        <v>47</v>
      </c>
      <c r="T873" t="s">
        <v>38</v>
      </c>
      <c r="U873" t="s">
        <v>67</v>
      </c>
      <c r="V873" s="5">
        <f>data[[#This Row],[PriceUSD]]*data[[#This Row],[Quantity]]</f>
        <v>17.88</v>
      </c>
      <c r="W873" s="7">
        <f>data[[#This Row],[OrderDate]] + TIME(VALUE(LEFT(data[[#This Row],[OrderTime]],2)), VALUE(RIGHT(data[[#This Row],[OrderTime]],2)), 0)</f>
        <v>45514.007638888892</v>
      </c>
      <c r="X873" s="7">
        <f>_xlfn.MINIFS(data[OrderDateTime], data[CustomerName], data[[#This Row],[CustomerName]])</f>
        <v>45514.007638888892</v>
      </c>
      <c r="Y873" t="str">
        <f>IF(data[[#This Row],[OrderDateTime]]=data[[#This Row],[FirstOrderDateTime]], "New", "Returning")</f>
        <v>New</v>
      </c>
      <c r="Z873" s="7">
        <f>data[[#This Row],[DeliveryDate]] + data[[#This Row],[DeliveryTime]]</f>
        <v>45514.717361111114</v>
      </c>
      <c r="AA873" s="7">
        <f>data[[#This Row],[OrderDateTime]] + 1</f>
        <v>45515.007638888892</v>
      </c>
      <c r="AB873" s="7" t="str">
        <f>IF(data[[#This Row],[DeliveryDateTime]] &lt;= data[[#This Row],[SLADue]], "On Time", "Late")</f>
        <v>On Time</v>
      </c>
    </row>
    <row r="874" spans="1:28" x14ac:dyDescent="0.2">
      <c r="A874" t="s">
        <v>1376</v>
      </c>
      <c r="B874" t="s">
        <v>19</v>
      </c>
      <c r="C874" t="s">
        <v>32</v>
      </c>
      <c r="D874" t="s">
        <v>33</v>
      </c>
      <c r="E874" s="5">
        <v>53.38</v>
      </c>
      <c r="F874" t="s">
        <v>138</v>
      </c>
      <c r="G874">
        <v>2</v>
      </c>
      <c r="H874" s="1">
        <v>45838</v>
      </c>
      <c r="I874" s="1" t="str">
        <f>TEXT(data[[#This Row],[OrderDate]],"mmm")</f>
        <v>Jun</v>
      </c>
      <c r="J874" s="6">
        <v>0.87777777777777777</v>
      </c>
      <c r="K874" s="6" t="str">
        <f>TEXT(data[[#This Row],[OrderTime]],"h")</f>
        <v>21</v>
      </c>
      <c r="L874" s="1">
        <v>45839</v>
      </c>
      <c r="M874" s="6">
        <v>0.80833333333333335</v>
      </c>
      <c r="N874" t="s">
        <v>208</v>
      </c>
      <c r="O874" t="s">
        <v>479</v>
      </c>
      <c r="P874" t="s">
        <v>202</v>
      </c>
      <c r="Q874" t="s">
        <v>26</v>
      </c>
      <c r="R874" t="s">
        <v>37</v>
      </c>
      <c r="S874" t="s">
        <v>28</v>
      </c>
      <c r="T874" t="s">
        <v>106</v>
      </c>
      <c r="U874" t="s">
        <v>67</v>
      </c>
      <c r="V874" s="5">
        <f>data[[#This Row],[PriceUSD]]*data[[#This Row],[Quantity]]</f>
        <v>106.76</v>
      </c>
      <c r="W874" s="7">
        <f>data[[#This Row],[OrderDate]] + TIME(VALUE(LEFT(data[[#This Row],[OrderTime]],2)), VALUE(RIGHT(data[[#This Row],[OrderTime]],2)), 0)</f>
        <v>45838.054166666669</v>
      </c>
      <c r="X874" s="7">
        <f>_xlfn.MINIFS(data[OrderDateTime], data[CustomerName], data[[#This Row],[CustomerName]])</f>
        <v>45670.015277777777</v>
      </c>
      <c r="Y874" t="str">
        <f>IF(data[[#This Row],[OrderDateTime]]=data[[#This Row],[FirstOrderDateTime]], "New", "Returning")</f>
        <v>Returning</v>
      </c>
      <c r="Z874" s="7">
        <f>data[[#This Row],[DeliveryDate]] + data[[#This Row],[DeliveryTime]]</f>
        <v>45839.808333333334</v>
      </c>
      <c r="AA874" s="7">
        <f>data[[#This Row],[OrderDateTime]] + 1</f>
        <v>45839.054166666669</v>
      </c>
      <c r="AB874" s="7" t="str">
        <f>IF(data[[#This Row],[DeliveryDateTime]] &lt;= data[[#This Row],[SLADue]], "On Time", "Late")</f>
        <v>Late</v>
      </c>
    </row>
    <row r="875" spans="1:28" x14ac:dyDescent="0.2">
      <c r="A875" t="s">
        <v>1377</v>
      </c>
      <c r="B875" t="s">
        <v>19</v>
      </c>
      <c r="C875" t="s">
        <v>85</v>
      </c>
      <c r="D875" t="s">
        <v>86</v>
      </c>
      <c r="E875" s="5">
        <v>56.51</v>
      </c>
      <c r="F875" t="s">
        <v>87</v>
      </c>
      <c r="G875">
        <v>3</v>
      </c>
      <c r="H875" s="1">
        <v>45793</v>
      </c>
      <c r="I875" s="1" t="str">
        <f>TEXT(data[[#This Row],[OrderDate]],"mmm")</f>
        <v>May</v>
      </c>
      <c r="J875" s="6">
        <v>0.83611111111111114</v>
      </c>
      <c r="K875" s="6" t="str">
        <f>TEXT(data[[#This Row],[OrderTime]],"h")</f>
        <v>20</v>
      </c>
      <c r="L875" s="1">
        <v>45794</v>
      </c>
      <c r="M875" s="6">
        <v>0.83263888888888893</v>
      </c>
      <c r="N875" t="s">
        <v>120</v>
      </c>
      <c r="O875" t="s">
        <v>776</v>
      </c>
      <c r="P875" t="s">
        <v>25</v>
      </c>
      <c r="Q875" t="s">
        <v>53</v>
      </c>
      <c r="R875" t="s">
        <v>90</v>
      </c>
      <c r="S875" t="s">
        <v>28</v>
      </c>
      <c r="T875" t="s">
        <v>136</v>
      </c>
      <c r="U875" t="s">
        <v>39</v>
      </c>
      <c r="V875" s="5">
        <f>data[[#This Row],[PriceUSD]]*data[[#This Row],[Quantity]]</f>
        <v>169.53</v>
      </c>
      <c r="W875" s="7">
        <f>data[[#This Row],[OrderDate]] + TIME(VALUE(LEFT(data[[#This Row],[OrderTime]],2)), VALUE(RIGHT(data[[#This Row],[OrderTime]],2)), 0)</f>
        <v>45793.007638888892</v>
      </c>
      <c r="X875" s="7">
        <f>_xlfn.MINIFS(data[OrderDateTime], data[CustomerName], data[[#This Row],[CustomerName]])</f>
        <v>45548.038888888892</v>
      </c>
      <c r="Y875" t="str">
        <f>IF(data[[#This Row],[OrderDateTime]]=data[[#This Row],[FirstOrderDateTime]], "New", "Returning")</f>
        <v>Returning</v>
      </c>
      <c r="Z875" s="7">
        <f>data[[#This Row],[DeliveryDate]] + data[[#This Row],[DeliveryTime]]</f>
        <v>45794.832638888889</v>
      </c>
      <c r="AA875" s="7">
        <f>data[[#This Row],[OrderDateTime]] + 1</f>
        <v>45794.007638888892</v>
      </c>
      <c r="AB875" s="7" t="str">
        <f>IF(data[[#This Row],[DeliveryDateTime]] &lt;= data[[#This Row],[SLADue]], "On Time", "Late")</f>
        <v>Late</v>
      </c>
    </row>
    <row r="876" spans="1:28" x14ac:dyDescent="0.2">
      <c r="A876" t="s">
        <v>1378</v>
      </c>
      <c r="B876" t="s">
        <v>19</v>
      </c>
      <c r="C876" t="s">
        <v>79</v>
      </c>
      <c r="D876" t="s">
        <v>80</v>
      </c>
      <c r="E876" s="5">
        <v>30.06</v>
      </c>
      <c r="F876" t="s">
        <v>81</v>
      </c>
      <c r="G876">
        <v>1</v>
      </c>
      <c r="H876" s="1">
        <v>45517</v>
      </c>
      <c r="I876" s="1" t="str">
        <f>TEXT(data[[#This Row],[OrderDate]],"mmm")</f>
        <v>Aug</v>
      </c>
      <c r="J876" s="6">
        <v>0.87430555555555556</v>
      </c>
      <c r="K876" s="6" t="str">
        <f>TEXT(data[[#This Row],[OrderTime]],"h")</f>
        <v>20</v>
      </c>
      <c r="L876" s="1">
        <v>45519</v>
      </c>
      <c r="M876" s="6">
        <v>0.80347222222222225</v>
      </c>
      <c r="N876" t="s">
        <v>148</v>
      </c>
      <c r="O876" t="s">
        <v>990</v>
      </c>
      <c r="P876" t="s">
        <v>25</v>
      </c>
      <c r="Q876" t="s">
        <v>53</v>
      </c>
      <c r="R876" t="s">
        <v>83</v>
      </c>
      <c r="S876" t="s">
        <v>105</v>
      </c>
      <c r="T876" t="s">
        <v>38</v>
      </c>
      <c r="U876" t="s">
        <v>30</v>
      </c>
      <c r="V876" s="5">
        <f>data[[#This Row],[PriceUSD]]*data[[#This Row],[Quantity]]</f>
        <v>30.06</v>
      </c>
      <c r="W876" s="7">
        <f>data[[#This Row],[OrderDate]] + TIME(VALUE(LEFT(data[[#This Row],[OrderTime]],2)), VALUE(RIGHT(data[[#This Row],[OrderTime]],2)), 0)</f>
        <v>45517.038888888892</v>
      </c>
      <c r="X876" s="7">
        <f>_xlfn.MINIFS(data[OrderDateTime], data[CustomerName], data[[#This Row],[CustomerName]])</f>
        <v>45517.038888888892</v>
      </c>
      <c r="Y876" t="str">
        <f>IF(data[[#This Row],[OrderDateTime]]=data[[#This Row],[FirstOrderDateTime]], "New", "Returning")</f>
        <v>New</v>
      </c>
      <c r="Z876" s="7">
        <f>data[[#This Row],[DeliveryDate]] + data[[#This Row],[DeliveryTime]]</f>
        <v>45519.803472222222</v>
      </c>
      <c r="AA876" s="7">
        <f>data[[#This Row],[OrderDateTime]] + 1</f>
        <v>45518.038888888892</v>
      </c>
      <c r="AB876" s="7" t="str">
        <f>IF(data[[#This Row],[DeliveryDateTime]] &lt;= data[[#This Row],[SLADue]], "On Time", "Late")</f>
        <v>Late</v>
      </c>
    </row>
    <row r="877" spans="1:28" x14ac:dyDescent="0.2">
      <c r="A877" t="s">
        <v>1379</v>
      </c>
      <c r="B877" t="s">
        <v>19</v>
      </c>
      <c r="C877" t="s">
        <v>101</v>
      </c>
      <c r="D877" t="s">
        <v>102</v>
      </c>
      <c r="E877" s="5">
        <v>30.74</v>
      </c>
      <c r="F877" t="s">
        <v>81</v>
      </c>
      <c r="G877">
        <v>3</v>
      </c>
      <c r="H877" s="1">
        <v>45768</v>
      </c>
      <c r="I877" s="1" t="str">
        <f>TEXT(data[[#This Row],[OrderDate]],"mmm")</f>
        <v>Apr</v>
      </c>
      <c r="J877" s="6">
        <v>0.50138888888888888</v>
      </c>
      <c r="K877" s="6" t="str">
        <f>TEXT(data[[#This Row],[OrderTime]],"h")</f>
        <v>12</v>
      </c>
      <c r="L877" s="1">
        <v>45768</v>
      </c>
      <c r="M877" s="6">
        <v>0.62638888888888888</v>
      </c>
      <c r="N877" t="s">
        <v>120</v>
      </c>
      <c r="O877" t="s">
        <v>346</v>
      </c>
      <c r="P877" t="s">
        <v>25</v>
      </c>
      <c r="Q877" t="s">
        <v>26</v>
      </c>
      <c r="R877" t="s">
        <v>83</v>
      </c>
      <c r="S877" t="s">
        <v>47</v>
      </c>
      <c r="T877" t="s">
        <v>38</v>
      </c>
      <c r="U877" t="s">
        <v>39</v>
      </c>
      <c r="V877" s="5">
        <f>data[[#This Row],[PriceUSD]]*data[[#This Row],[Quantity]]</f>
        <v>92.22</v>
      </c>
      <c r="W877" s="7">
        <f>data[[#This Row],[OrderDate]] + TIME(VALUE(LEFT(data[[#This Row],[OrderTime]],2)), VALUE(RIGHT(data[[#This Row],[OrderTime]],2)), 0)</f>
        <v>45768.061805555553</v>
      </c>
      <c r="X877" s="7">
        <f>_xlfn.MINIFS(data[OrderDateTime], data[CustomerName], data[[#This Row],[CustomerName]])</f>
        <v>45547.030555555553</v>
      </c>
      <c r="Y877" t="str">
        <f>IF(data[[#This Row],[OrderDateTime]]=data[[#This Row],[FirstOrderDateTime]], "New", "Returning")</f>
        <v>Returning</v>
      </c>
      <c r="Z877" s="7">
        <f>data[[#This Row],[DeliveryDate]] + data[[#This Row],[DeliveryTime]]</f>
        <v>45768.626388888886</v>
      </c>
      <c r="AA877" s="7">
        <f>data[[#This Row],[OrderDateTime]] + 1</f>
        <v>45769.061805555553</v>
      </c>
      <c r="AB877" s="7" t="str">
        <f>IF(data[[#This Row],[DeliveryDateTime]] &lt;= data[[#This Row],[SLADue]], "On Time", "Late")</f>
        <v>On Time</v>
      </c>
    </row>
    <row r="878" spans="1:28" x14ac:dyDescent="0.2">
      <c r="A878" t="s">
        <v>1380</v>
      </c>
      <c r="B878" t="s">
        <v>19</v>
      </c>
      <c r="C878" t="s">
        <v>69</v>
      </c>
      <c r="D878" t="s">
        <v>70</v>
      </c>
      <c r="E878" s="5">
        <v>56.97</v>
      </c>
      <c r="F878" t="s">
        <v>56</v>
      </c>
      <c r="G878">
        <v>1</v>
      </c>
      <c r="H878" s="1">
        <v>45879</v>
      </c>
      <c r="I878" s="1" t="str">
        <f>TEXT(data[[#This Row],[OrderDate]],"mmm")</f>
        <v>Aug</v>
      </c>
      <c r="J878" s="6">
        <v>0.84375</v>
      </c>
      <c r="K878" s="6" t="str">
        <f>TEXT(data[[#This Row],[OrderTime]],"h")</f>
        <v>20</v>
      </c>
      <c r="L878" s="1">
        <v>45882</v>
      </c>
      <c r="M878" s="6">
        <v>0.78472222222222221</v>
      </c>
      <c r="N878" t="s">
        <v>276</v>
      </c>
      <c r="O878" t="s">
        <v>239</v>
      </c>
      <c r="P878" t="s">
        <v>133</v>
      </c>
      <c r="Q878" t="s">
        <v>26</v>
      </c>
      <c r="R878" t="s">
        <v>37</v>
      </c>
      <c r="S878" t="s">
        <v>105</v>
      </c>
      <c r="T878" t="s">
        <v>29</v>
      </c>
      <c r="U878" t="s">
        <v>30</v>
      </c>
      <c r="V878" s="5">
        <f>data[[#This Row],[PriceUSD]]*data[[#This Row],[Quantity]]</f>
        <v>56.97</v>
      </c>
      <c r="W878" s="7">
        <f>data[[#This Row],[OrderDate]] + TIME(VALUE(LEFT(data[[#This Row],[OrderTime]],2)), VALUE(RIGHT(data[[#This Row],[OrderTime]],2)), 0)</f>
        <v>45879.052083333336</v>
      </c>
      <c r="X878" s="7">
        <f>_xlfn.MINIFS(data[OrderDateTime], data[CustomerName], data[[#This Row],[CustomerName]])</f>
        <v>45547.030555555553</v>
      </c>
      <c r="Y878" t="str">
        <f>IF(data[[#This Row],[OrderDateTime]]=data[[#This Row],[FirstOrderDateTime]], "New", "Returning")</f>
        <v>Returning</v>
      </c>
      <c r="Z878" s="7">
        <f>data[[#This Row],[DeliveryDate]] + data[[#This Row],[DeliveryTime]]</f>
        <v>45882.784722222219</v>
      </c>
      <c r="AA878" s="7">
        <f>data[[#This Row],[OrderDateTime]] + 1</f>
        <v>45880.052083333336</v>
      </c>
      <c r="AB878" s="7" t="str">
        <f>IF(data[[#This Row],[DeliveryDateTime]] &lt;= data[[#This Row],[SLADue]], "On Time", "Late")</f>
        <v>Late</v>
      </c>
    </row>
    <row r="879" spans="1:28" x14ac:dyDescent="0.2">
      <c r="A879" t="s">
        <v>1381</v>
      </c>
      <c r="B879" t="s">
        <v>19</v>
      </c>
      <c r="C879" t="s">
        <v>126</v>
      </c>
      <c r="D879" t="s">
        <v>127</v>
      </c>
      <c r="E879" s="5">
        <v>23.13</v>
      </c>
      <c r="F879" t="s">
        <v>56</v>
      </c>
      <c r="G879">
        <v>1</v>
      </c>
      <c r="H879" s="1">
        <v>45688</v>
      </c>
      <c r="I879" s="1" t="str">
        <f>TEXT(data[[#This Row],[OrderDate]],"mmm")</f>
        <v>Jan</v>
      </c>
      <c r="J879" s="6">
        <v>0.59930555555555554</v>
      </c>
      <c r="K879" s="6" t="str">
        <f>TEXT(data[[#This Row],[OrderTime]],"h")</f>
        <v>14</v>
      </c>
      <c r="L879" s="1">
        <v>45689</v>
      </c>
      <c r="M879" s="6">
        <v>0.68263888888888891</v>
      </c>
      <c r="N879" t="s">
        <v>163</v>
      </c>
      <c r="O879" t="s">
        <v>875</v>
      </c>
      <c r="P879" t="s">
        <v>77</v>
      </c>
      <c r="Q879" t="s">
        <v>53</v>
      </c>
      <c r="R879" t="s">
        <v>129</v>
      </c>
      <c r="S879" t="s">
        <v>28</v>
      </c>
      <c r="T879" t="s">
        <v>136</v>
      </c>
      <c r="U879" t="s">
        <v>30</v>
      </c>
      <c r="V879" s="5">
        <f>data[[#This Row],[PriceUSD]]*data[[#This Row],[Quantity]]</f>
        <v>23.13</v>
      </c>
      <c r="W879" s="7">
        <f>data[[#This Row],[OrderDate]] + TIME(VALUE(LEFT(data[[#This Row],[OrderTime]],2)), VALUE(RIGHT(data[[#This Row],[OrderTime]],2)), 0)</f>
        <v>45688.038888888892</v>
      </c>
      <c r="X879" s="7">
        <f>_xlfn.MINIFS(data[OrderDateTime], data[CustomerName], data[[#This Row],[CustomerName]])</f>
        <v>45516.030555555553</v>
      </c>
      <c r="Y879" t="str">
        <f>IF(data[[#This Row],[OrderDateTime]]=data[[#This Row],[FirstOrderDateTime]], "New", "Returning")</f>
        <v>Returning</v>
      </c>
      <c r="Z879" s="7">
        <f>data[[#This Row],[DeliveryDate]] + data[[#This Row],[DeliveryTime]]</f>
        <v>45689.682638888888</v>
      </c>
      <c r="AA879" s="7">
        <f>data[[#This Row],[OrderDateTime]] + 1</f>
        <v>45689.038888888892</v>
      </c>
      <c r="AB879" s="7" t="str">
        <f>IF(data[[#This Row],[DeliveryDateTime]] &lt;= data[[#This Row],[SLADue]], "On Time", "Late")</f>
        <v>Late</v>
      </c>
    </row>
    <row r="880" spans="1:28" x14ac:dyDescent="0.2">
      <c r="A880" t="s">
        <v>1382</v>
      </c>
      <c r="B880" t="s">
        <v>19</v>
      </c>
      <c r="C880" t="s">
        <v>126</v>
      </c>
      <c r="D880" t="s">
        <v>127</v>
      </c>
      <c r="E880" s="5">
        <v>24.34</v>
      </c>
      <c r="F880" t="s">
        <v>56</v>
      </c>
      <c r="G880">
        <v>2</v>
      </c>
      <c r="H880" s="1">
        <v>45766</v>
      </c>
      <c r="I880" s="1" t="str">
        <f>TEXT(data[[#This Row],[OrderDate]],"mmm")</f>
        <v>Apr</v>
      </c>
      <c r="J880" s="6">
        <v>0.77152777777777781</v>
      </c>
      <c r="K880" s="6" t="str">
        <f>TEXT(data[[#This Row],[OrderTime]],"h")</f>
        <v>18</v>
      </c>
      <c r="L880" s="1">
        <v>45767</v>
      </c>
      <c r="M880" s="6">
        <v>0.85486111111111107</v>
      </c>
      <c r="N880" t="s">
        <v>44</v>
      </c>
      <c r="O880" t="s">
        <v>934</v>
      </c>
      <c r="P880" t="s">
        <v>25</v>
      </c>
      <c r="Q880" t="s">
        <v>26</v>
      </c>
      <c r="R880" t="s">
        <v>129</v>
      </c>
      <c r="S880" t="s">
        <v>28</v>
      </c>
      <c r="T880" t="s">
        <v>29</v>
      </c>
      <c r="U880" t="s">
        <v>39</v>
      </c>
      <c r="V880" s="5">
        <f>data[[#This Row],[PriceUSD]]*data[[#This Row],[Quantity]]</f>
        <v>48.68</v>
      </c>
      <c r="W880" s="7">
        <f>data[[#This Row],[OrderDate]] + TIME(VALUE(LEFT(data[[#This Row],[OrderTime]],2)), VALUE(RIGHT(data[[#This Row],[OrderTime]],2)), 0)</f>
        <v>45766.054166666669</v>
      </c>
      <c r="X880" s="7">
        <f>_xlfn.MINIFS(data[OrderDateTime], data[CustomerName], data[[#This Row],[CustomerName]])</f>
        <v>45515.030555555553</v>
      </c>
      <c r="Y880" t="str">
        <f>IF(data[[#This Row],[OrderDateTime]]=data[[#This Row],[FirstOrderDateTime]], "New", "Returning")</f>
        <v>Returning</v>
      </c>
      <c r="Z880" s="7">
        <f>data[[#This Row],[DeliveryDate]] + data[[#This Row],[DeliveryTime]]</f>
        <v>45767.854861111111</v>
      </c>
      <c r="AA880" s="7">
        <f>data[[#This Row],[OrderDateTime]] + 1</f>
        <v>45767.054166666669</v>
      </c>
      <c r="AB880" s="7" t="str">
        <f>IF(data[[#This Row],[DeliveryDateTime]] &lt;= data[[#This Row],[SLADue]], "On Time", "Late")</f>
        <v>Late</v>
      </c>
    </row>
    <row r="881" spans="1:28" x14ac:dyDescent="0.2">
      <c r="A881" t="s">
        <v>1383</v>
      </c>
      <c r="B881" t="s">
        <v>19</v>
      </c>
      <c r="C881" t="s">
        <v>41</v>
      </c>
      <c r="D881" t="s">
        <v>42</v>
      </c>
      <c r="E881" s="5">
        <v>35.549999999999997</v>
      </c>
      <c r="F881" t="s">
        <v>74</v>
      </c>
      <c r="G881">
        <v>2</v>
      </c>
      <c r="H881" s="1">
        <v>45850</v>
      </c>
      <c r="I881" s="1" t="str">
        <f>TEXT(data[[#This Row],[OrderDate]],"mmm")</f>
        <v>Jul</v>
      </c>
      <c r="J881" s="6">
        <v>0.3972222222222222</v>
      </c>
      <c r="K881" s="6" t="str">
        <f>TEXT(data[[#This Row],[OrderTime]],"h")</f>
        <v>9</v>
      </c>
      <c r="L881" s="1">
        <v>45851</v>
      </c>
      <c r="M881" s="6">
        <v>0.43888888888888888</v>
      </c>
      <c r="N881" t="s">
        <v>57</v>
      </c>
      <c r="O881" t="s">
        <v>159</v>
      </c>
      <c r="P881" t="s">
        <v>25</v>
      </c>
      <c r="Q881" t="s">
        <v>26</v>
      </c>
      <c r="R881" t="s">
        <v>46</v>
      </c>
      <c r="S881" t="s">
        <v>28</v>
      </c>
      <c r="T881" t="s">
        <v>29</v>
      </c>
      <c r="U881" t="s">
        <v>30</v>
      </c>
      <c r="V881" s="5">
        <f>data[[#This Row],[PriceUSD]]*data[[#This Row],[Quantity]]</f>
        <v>71.099999999999994</v>
      </c>
      <c r="W881" s="7">
        <f>data[[#This Row],[OrderDate]] + TIME(VALUE(LEFT(data[[#This Row],[OrderTime]],2)), VALUE(RIGHT(data[[#This Row],[OrderTime]],2)), 0)</f>
        <v>45850.015277777777</v>
      </c>
      <c r="X881" s="7">
        <f>_xlfn.MINIFS(data[OrderDateTime], data[CustomerName], data[[#This Row],[CustomerName]])</f>
        <v>45548.015277777777</v>
      </c>
      <c r="Y881" t="str">
        <f>IF(data[[#This Row],[OrderDateTime]]=data[[#This Row],[FirstOrderDateTime]], "New", "Returning")</f>
        <v>Returning</v>
      </c>
      <c r="Z881" s="7">
        <f>data[[#This Row],[DeliveryDate]] + data[[#This Row],[DeliveryTime]]</f>
        <v>45851.438888888886</v>
      </c>
      <c r="AA881" s="7">
        <f>data[[#This Row],[OrderDateTime]] + 1</f>
        <v>45851.015277777777</v>
      </c>
      <c r="AB881" s="7" t="str">
        <f>IF(data[[#This Row],[DeliveryDateTime]] &lt;= data[[#This Row],[SLADue]], "On Time", "Late")</f>
        <v>Late</v>
      </c>
    </row>
    <row r="882" spans="1:28" x14ac:dyDescent="0.2">
      <c r="A882" t="s">
        <v>1384</v>
      </c>
      <c r="B882" t="s">
        <v>19</v>
      </c>
      <c r="C882" t="s">
        <v>69</v>
      </c>
      <c r="D882" t="s">
        <v>70</v>
      </c>
      <c r="E882" s="5">
        <v>58.12</v>
      </c>
      <c r="F882" t="s">
        <v>51</v>
      </c>
      <c r="G882">
        <v>1</v>
      </c>
      <c r="H882" s="1">
        <v>45700</v>
      </c>
      <c r="I882" s="1" t="str">
        <f>TEXT(data[[#This Row],[OrderDate]],"mmm")</f>
        <v>Feb</v>
      </c>
      <c r="J882" s="6">
        <v>0.60624999999999996</v>
      </c>
      <c r="K882" s="6" t="str">
        <f>TEXT(data[[#This Row],[OrderTime]],"h")</f>
        <v>14</v>
      </c>
      <c r="L882" s="1">
        <v>45700</v>
      </c>
      <c r="M882" s="6">
        <v>0.7729166666666667</v>
      </c>
      <c r="N882" t="s">
        <v>175</v>
      </c>
      <c r="O882" t="s">
        <v>990</v>
      </c>
      <c r="P882" t="s">
        <v>25</v>
      </c>
      <c r="Q882" t="s">
        <v>26</v>
      </c>
      <c r="R882" t="s">
        <v>37</v>
      </c>
      <c r="S882" t="s">
        <v>47</v>
      </c>
      <c r="T882" t="s">
        <v>136</v>
      </c>
      <c r="U882" t="s">
        <v>30</v>
      </c>
      <c r="V882" s="5">
        <f>data[[#This Row],[PriceUSD]]*data[[#This Row],[Quantity]]</f>
        <v>58.12</v>
      </c>
      <c r="W882" s="7">
        <f>data[[#This Row],[OrderDate]] + TIME(VALUE(LEFT(data[[#This Row],[OrderTime]],2)), VALUE(RIGHT(data[[#This Row],[OrderTime]],2)), 0)</f>
        <v>45700.017361111109</v>
      </c>
      <c r="X882" s="7">
        <f>_xlfn.MINIFS(data[OrderDateTime], data[CustomerName], data[[#This Row],[CustomerName]])</f>
        <v>45517.038888888892</v>
      </c>
      <c r="Y882" t="str">
        <f>IF(data[[#This Row],[OrderDateTime]]=data[[#This Row],[FirstOrderDateTime]], "New", "Returning")</f>
        <v>Returning</v>
      </c>
      <c r="Z882" s="7">
        <f>data[[#This Row],[DeliveryDate]] + data[[#This Row],[DeliveryTime]]</f>
        <v>45700.772916666669</v>
      </c>
      <c r="AA882" s="7">
        <f>data[[#This Row],[OrderDateTime]] + 1</f>
        <v>45701.017361111109</v>
      </c>
      <c r="AB882" s="7" t="str">
        <f>IF(data[[#This Row],[DeliveryDateTime]] &lt;= data[[#This Row],[SLADue]], "On Time", "Late")</f>
        <v>On Time</v>
      </c>
    </row>
    <row r="883" spans="1:28" x14ac:dyDescent="0.2">
      <c r="A883" t="s">
        <v>1385</v>
      </c>
      <c r="B883" t="s">
        <v>19</v>
      </c>
      <c r="C883" t="s">
        <v>69</v>
      </c>
      <c r="D883" t="s">
        <v>70</v>
      </c>
      <c r="E883" s="5">
        <v>54.61</v>
      </c>
      <c r="F883" t="s">
        <v>43</v>
      </c>
      <c r="G883">
        <v>1</v>
      </c>
      <c r="H883" s="1">
        <v>45869</v>
      </c>
      <c r="I883" s="1" t="str">
        <f>TEXT(data[[#This Row],[OrderDate]],"mmm")</f>
        <v>Jul</v>
      </c>
      <c r="J883" s="6">
        <v>0.52916666666666667</v>
      </c>
      <c r="K883" s="6" t="str">
        <f>TEXT(data[[#This Row],[OrderTime]],"h")</f>
        <v>12</v>
      </c>
      <c r="L883" s="1">
        <v>45870</v>
      </c>
      <c r="M883" s="6">
        <v>0.52916666666666667</v>
      </c>
      <c r="N883" t="s">
        <v>123</v>
      </c>
      <c r="O883" t="s">
        <v>639</v>
      </c>
      <c r="P883" t="s">
        <v>36</v>
      </c>
      <c r="Q883" t="s">
        <v>53</v>
      </c>
      <c r="R883" t="s">
        <v>37</v>
      </c>
      <c r="S883" t="s">
        <v>28</v>
      </c>
      <c r="T883" t="s">
        <v>59</v>
      </c>
      <c r="U883" t="s">
        <v>67</v>
      </c>
      <c r="V883" s="5">
        <f>data[[#This Row],[PriceUSD]]*data[[#This Row],[Quantity]]</f>
        <v>54.61</v>
      </c>
      <c r="W883" s="7">
        <f>data[[#This Row],[OrderDate]] + TIME(VALUE(LEFT(data[[#This Row],[OrderTime]],2)), VALUE(RIGHT(data[[#This Row],[OrderTime]],2)), 0)</f>
        <v>45869.046527777777</v>
      </c>
      <c r="X883" s="7">
        <f>_xlfn.MINIFS(data[OrderDateTime], data[CustomerName], data[[#This Row],[CustomerName]])</f>
        <v>45515.061805555553</v>
      </c>
      <c r="Y883" t="str">
        <f>IF(data[[#This Row],[OrderDateTime]]=data[[#This Row],[FirstOrderDateTime]], "New", "Returning")</f>
        <v>Returning</v>
      </c>
      <c r="Z883" s="7">
        <f>data[[#This Row],[DeliveryDate]] + data[[#This Row],[DeliveryTime]]</f>
        <v>45870.529166666667</v>
      </c>
      <c r="AA883" s="7">
        <f>data[[#This Row],[OrderDateTime]] + 1</f>
        <v>45870.046527777777</v>
      </c>
      <c r="AB883" s="7" t="str">
        <f>IF(data[[#This Row],[DeliveryDateTime]] &lt;= data[[#This Row],[SLADue]], "On Time", "Late")</f>
        <v>Late</v>
      </c>
    </row>
    <row r="884" spans="1:28" x14ac:dyDescent="0.2">
      <c r="A884" t="s">
        <v>1386</v>
      </c>
      <c r="B884" t="s">
        <v>19</v>
      </c>
      <c r="C884" t="s">
        <v>41</v>
      </c>
      <c r="D884" t="s">
        <v>42</v>
      </c>
      <c r="E884" s="5">
        <v>39.03</v>
      </c>
      <c r="F884" t="s">
        <v>74</v>
      </c>
      <c r="G884">
        <v>1</v>
      </c>
      <c r="H884" s="1">
        <v>45816</v>
      </c>
      <c r="I884" s="1" t="str">
        <f>TEXT(data[[#This Row],[OrderDate]],"mmm")</f>
        <v>Jun</v>
      </c>
      <c r="J884" s="6">
        <v>0.42291666666666666</v>
      </c>
      <c r="K884" s="6" t="str">
        <f>TEXT(data[[#This Row],[OrderTime]],"h")</f>
        <v>10</v>
      </c>
      <c r="L884" s="1">
        <v>45816</v>
      </c>
      <c r="M884" s="6">
        <v>0.58958333333333335</v>
      </c>
      <c r="N884" t="s">
        <v>183</v>
      </c>
      <c r="O884" t="s">
        <v>1057</v>
      </c>
      <c r="P884" t="s">
        <v>180</v>
      </c>
      <c r="Q884" t="s">
        <v>26</v>
      </c>
      <c r="R884" t="s">
        <v>46</v>
      </c>
      <c r="S884" t="s">
        <v>47</v>
      </c>
      <c r="T884" t="s">
        <v>38</v>
      </c>
      <c r="U884" t="s">
        <v>30</v>
      </c>
      <c r="V884" s="5">
        <f>data[[#This Row],[PriceUSD]]*data[[#This Row],[Quantity]]</f>
        <v>39.03</v>
      </c>
      <c r="W884" s="7">
        <f>data[[#This Row],[OrderDate]] + TIME(VALUE(LEFT(data[[#This Row],[OrderTime]],2)), VALUE(RIGHT(data[[#This Row],[OrderTime]],2)), 0)</f>
        <v>45816.046527777777</v>
      </c>
      <c r="X884" s="7">
        <f>_xlfn.MINIFS(data[OrderDateTime], data[CustomerName], data[[#This Row],[CustomerName]])</f>
        <v>45557.017361111109</v>
      </c>
      <c r="Y884" t="str">
        <f>IF(data[[#This Row],[OrderDateTime]]=data[[#This Row],[FirstOrderDateTime]], "New", "Returning")</f>
        <v>Returning</v>
      </c>
      <c r="Z884" s="7">
        <f>data[[#This Row],[DeliveryDate]] + data[[#This Row],[DeliveryTime]]</f>
        <v>45816.589583333334</v>
      </c>
      <c r="AA884" s="7">
        <f>data[[#This Row],[OrderDateTime]] + 1</f>
        <v>45817.046527777777</v>
      </c>
      <c r="AB884" s="7" t="str">
        <f>IF(data[[#This Row],[DeliveryDateTime]] &lt;= data[[#This Row],[SLADue]], "On Time", "Late")</f>
        <v>On Time</v>
      </c>
    </row>
    <row r="885" spans="1:28" x14ac:dyDescent="0.2">
      <c r="A885" t="s">
        <v>1387</v>
      </c>
      <c r="B885" t="s">
        <v>19</v>
      </c>
      <c r="C885" t="s">
        <v>41</v>
      </c>
      <c r="D885" t="s">
        <v>42</v>
      </c>
      <c r="E885" s="5">
        <v>33.11</v>
      </c>
      <c r="F885" t="s">
        <v>51</v>
      </c>
      <c r="G885">
        <v>1</v>
      </c>
      <c r="H885" s="1">
        <v>45826</v>
      </c>
      <c r="I885" s="1" t="str">
        <f>TEXT(data[[#This Row],[OrderDate]],"mmm")</f>
        <v>Jun</v>
      </c>
      <c r="J885" s="6">
        <v>0.75277777777777777</v>
      </c>
      <c r="K885" s="6" t="str">
        <f>TEXT(data[[#This Row],[OrderTime]],"h")</f>
        <v>18</v>
      </c>
      <c r="L885" s="1">
        <v>45827</v>
      </c>
      <c r="M885" s="6">
        <v>0.68125000000000002</v>
      </c>
      <c r="N885" t="s">
        <v>178</v>
      </c>
      <c r="O885" t="s">
        <v>735</v>
      </c>
      <c r="P885" t="s">
        <v>180</v>
      </c>
      <c r="Q885" t="s">
        <v>53</v>
      </c>
      <c r="R885" t="s">
        <v>46</v>
      </c>
      <c r="S885" t="s">
        <v>28</v>
      </c>
      <c r="T885" t="s">
        <v>29</v>
      </c>
      <c r="U885" t="s">
        <v>39</v>
      </c>
      <c r="V885" s="5">
        <f>data[[#This Row],[PriceUSD]]*data[[#This Row],[Quantity]]</f>
        <v>33.11</v>
      </c>
      <c r="W885" s="7">
        <f>data[[#This Row],[OrderDate]] + TIME(VALUE(LEFT(data[[#This Row],[OrderTime]],2)), VALUE(RIGHT(data[[#This Row],[OrderTime]],2)), 0)</f>
        <v>45826.054166666669</v>
      </c>
      <c r="X885" s="7">
        <f>_xlfn.MINIFS(data[OrderDateTime], data[CustomerName], data[[#This Row],[CustomerName]])</f>
        <v>45534.022916666669</v>
      </c>
      <c r="Y885" t="str">
        <f>IF(data[[#This Row],[OrderDateTime]]=data[[#This Row],[FirstOrderDateTime]], "New", "Returning")</f>
        <v>Returning</v>
      </c>
      <c r="Z885" s="7">
        <f>data[[#This Row],[DeliveryDate]] + data[[#This Row],[DeliveryTime]]</f>
        <v>45827.681250000001</v>
      </c>
      <c r="AA885" s="7">
        <f>data[[#This Row],[OrderDateTime]] + 1</f>
        <v>45827.054166666669</v>
      </c>
      <c r="AB885" s="7" t="str">
        <f>IF(data[[#This Row],[DeliveryDateTime]] &lt;= data[[#This Row],[SLADue]], "On Time", "Late")</f>
        <v>Late</v>
      </c>
    </row>
    <row r="886" spans="1:28" x14ac:dyDescent="0.2">
      <c r="A886" t="s">
        <v>1388</v>
      </c>
      <c r="B886" t="s">
        <v>19</v>
      </c>
      <c r="C886" t="s">
        <v>101</v>
      </c>
      <c r="D886" t="s">
        <v>102</v>
      </c>
      <c r="E886" s="5">
        <v>32.03</v>
      </c>
      <c r="F886" t="s">
        <v>81</v>
      </c>
      <c r="G886">
        <v>2</v>
      </c>
      <c r="H886" s="1">
        <v>45521</v>
      </c>
      <c r="I886" s="1" t="str">
        <f>TEXT(data[[#This Row],[OrderDate]],"mmm")</f>
        <v>Aug</v>
      </c>
      <c r="J886" s="6">
        <v>0.70972222222222225</v>
      </c>
      <c r="K886" s="6" t="str">
        <f>TEXT(data[[#This Row],[OrderTime]],"h")</f>
        <v>17</v>
      </c>
      <c r="L886" s="1">
        <v>45522</v>
      </c>
      <c r="M886" s="6">
        <v>0.87638888888888888</v>
      </c>
      <c r="N886" t="s">
        <v>88</v>
      </c>
      <c r="O886" t="s">
        <v>875</v>
      </c>
      <c r="P886" t="s">
        <v>25</v>
      </c>
      <c r="Q886" t="s">
        <v>53</v>
      </c>
      <c r="R886" t="s">
        <v>83</v>
      </c>
      <c r="S886" t="s">
        <v>28</v>
      </c>
      <c r="T886" t="s">
        <v>29</v>
      </c>
      <c r="U886" t="s">
        <v>67</v>
      </c>
      <c r="V886" s="5">
        <f>data[[#This Row],[PriceUSD]]*data[[#This Row],[Quantity]]</f>
        <v>64.06</v>
      </c>
      <c r="W886" s="7">
        <f>data[[#This Row],[OrderDate]] + TIME(VALUE(LEFT(data[[#This Row],[OrderTime]],2)), VALUE(RIGHT(data[[#This Row],[OrderTime]],2)), 0)</f>
        <v>45521.015277777777</v>
      </c>
      <c r="X886" s="7">
        <f>_xlfn.MINIFS(data[OrderDateTime], data[CustomerName], data[[#This Row],[CustomerName]])</f>
        <v>45516.030555555553</v>
      </c>
      <c r="Y886" t="str">
        <f>IF(data[[#This Row],[OrderDateTime]]=data[[#This Row],[FirstOrderDateTime]], "New", "Returning")</f>
        <v>Returning</v>
      </c>
      <c r="Z886" s="7">
        <f>data[[#This Row],[DeliveryDate]] + data[[#This Row],[DeliveryTime]]</f>
        <v>45522.876388888886</v>
      </c>
      <c r="AA886" s="7">
        <f>data[[#This Row],[OrderDateTime]] + 1</f>
        <v>45522.015277777777</v>
      </c>
      <c r="AB886" s="7" t="str">
        <f>IF(data[[#This Row],[DeliveryDateTime]] &lt;= data[[#This Row],[SLADue]], "On Time", "Late")</f>
        <v>Late</v>
      </c>
    </row>
    <row r="887" spans="1:28" x14ac:dyDescent="0.2">
      <c r="A887" t="s">
        <v>1389</v>
      </c>
      <c r="B887" t="s">
        <v>19</v>
      </c>
      <c r="C887" t="s">
        <v>85</v>
      </c>
      <c r="D887" t="s">
        <v>86</v>
      </c>
      <c r="E887" s="5">
        <v>54.82</v>
      </c>
      <c r="F887" t="s">
        <v>87</v>
      </c>
      <c r="G887">
        <v>1</v>
      </c>
      <c r="H887" s="1">
        <v>45800</v>
      </c>
      <c r="I887" s="1" t="str">
        <f>TEXT(data[[#This Row],[OrderDate]],"mmm")</f>
        <v>May</v>
      </c>
      <c r="J887" s="6">
        <v>0.85416666666666663</v>
      </c>
      <c r="K887" s="6" t="str">
        <f>TEXT(data[[#This Row],[OrderTime]],"h")</f>
        <v>20</v>
      </c>
      <c r="L887" s="1">
        <v>45802</v>
      </c>
      <c r="M887" s="6">
        <v>0.67708333333333337</v>
      </c>
      <c r="N887" t="s">
        <v>23</v>
      </c>
      <c r="O887" t="s">
        <v>1245</v>
      </c>
      <c r="P887" t="s">
        <v>25</v>
      </c>
      <c r="Q887" t="s">
        <v>53</v>
      </c>
      <c r="R887" t="s">
        <v>90</v>
      </c>
      <c r="S887" t="s">
        <v>105</v>
      </c>
      <c r="T887" t="s">
        <v>106</v>
      </c>
      <c r="U887" t="s">
        <v>30</v>
      </c>
      <c r="V887" s="5">
        <f>data[[#This Row],[PriceUSD]]*data[[#This Row],[Quantity]]</f>
        <v>54.82</v>
      </c>
      <c r="W887" s="7">
        <f>data[[#This Row],[OrderDate]] + TIME(VALUE(LEFT(data[[#This Row],[OrderTime]],2)), VALUE(RIGHT(data[[#This Row],[OrderTime]],2)), 0)</f>
        <v>45800.046527777777</v>
      </c>
      <c r="X887" s="7">
        <f>_xlfn.MINIFS(data[OrderDateTime], data[CustomerName], data[[#This Row],[CustomerName]])</f>
        <v>45508.017361111109</v>
      </c>
      <c r="Y887" t="str">
        <f>IF(data[[#This Row],[OrderDateTime]]=data[[#This Row],[FirstOrderDateTime]], "New", "Returning")</f>
        <v>Returning</v>
      </c>
      <c r="Z887" s="7">
        <f>data[[#This Row],[DeliveryDate]] + data[[#This Row],[DeliveryTime]]</f>
        <v>45802.677083333336</v>
      </c>
      <c r="AA887" s="7">
        <f>data[[#This Row],[OrderDateTime]] + 1</f>
        <v>45801.046527777777</v>
      </c>
      <c r="AB887" s="7" t="str">
        <f>IF(data[[#This Row],[DeliveryDateTime]] &lt;= data[[#This Row],[SLADue]], "On Time", "Late")</f>
        <v>Late</v>
      </c>
    </row>
    <row r="888" spans="1:28" x14ac:dyDescent="0.2">
      <c r="A888" t="s">
        <v>1390</v>
      </c>
      <c r="B888" t="s">
        <v>19</v>
      </c>
      <c r="C888" t="s">
        <v>41</v>
      </c>
      <c r="D888" t="s">
        <v>42</v>
      </c>
      <c r="E888" s="5">
        <v>30.99</v>
      </c>
      <c r="F888" t="s">
        <v>56</v>
      </c>
      <c r="G888">
        <v>1</v>
      </c>
      <c r="H888" s="1">
        <v>45743</v>
      </c>
      <c r="I888" s="1" t="str">
        <f>TEXT(data[[#This Row],[OrderDate]],"mmm")</f>
        <v>Mar</v>
      </c>
      <c r="J888" s="6">
        <v>0.5</v>
      </c>
      <c r="K888" s="6" t="str">
        <f>TEXT(data[[#This Row],[OrderTime]],"h")</f>
        <v>12</v>
      </c>
      <c r="L888" s="1">
        <v>45744</v>
      </c>
      <c r="M888" s="6">
        <v>0.625</v>
      </c>
      <c r="N888" t="s">
        <v>208</v>
      </c>
      <c r="O888" t="s">
        <v>239</v>
      </c>
      <c r="P888" t="s">
        <v>202</v>
      </c>
      <c r="Q888" t="s">
        <v>53</v>
      </c>
      <c r="R888" t="s">
        <v>46</v>
      </c>
      <c r="S888" t="s">
        <v>28</v>
      </c>
      <c r="T888" t="s">
        <v>106</v>
      </c>
      <c r="U888" t="s">
        <v>30</v>
      </c>
      <c r="V888" s="5">
        <f>data[[#This Row],[PriceUSD]]*data[[#This Row],[Quantity]]</f>
        <v>30.99</v>
      </c>
      <c r="W888" s="7">
        <f>data[[#This Row],[OrderDate]] + TIME(VALUE(LEFT(data[[#This Row],[OrderTime]],2)), VALUE(RIGHT(data[[#This Row],[OrderTime]],2)), 0)</f>
        <v>45743</v>
      </c>
      <c r="X888" s="7">
        <f>_xlfn.MINIFS(data[OrderDateTime], data[CustomerName], data[[#This Row],[CustomerName]])</f>
        <v>45547.030555555553</v>
      </c>
      <c r="Y888" t="str">
        <f>IF(data[[#This Row],[OrderDateTime]]=data[[#This Row],[FirstOrderDateTime]], "New", "Returning")</f>
        <v>Returning</v>
      </c>
      <c r="Z888" s="7">
        <f>data[[#This Row],[DeliveryDate]] + data[[#This Row],[DeliveryTime]]</f>
        <v>45744.625</v>
      </c>
      <c r="AA888" s="7">
        <f>data[[#This Row],[OrderDateTime]] + 1</f>
        <v>45744</v>
      </c>
      <c r="AB888" s="7" t="str">
        <f>IF(data[[#This Row],[DeliveryDateTime]] &lt;= data[[#This Row],[SLADue]], "On Time", "Late")</f>
        <v>Late</v>
      </c>
    </row>
    <row r="889" spans="1:28" x14ac:dyDescent="0.2">
      <c r="A889" t="s">
        <v>1391</v>
      </c>
      <c r="B889" t="s">
        <v>19</v>
      </c>
      <c r="C889" t="s">
        <v>117</v>
      </c>
      <c r="D889" t="s">
        <v>118</v>
      </c>
      <c r="E889" s="5">
        <v>75.77</v>
      </c>
      <c r="F889" t="s">
        <v>119</v>
      </c>
      <c r="G889">
        <v>1</v>
      </c>
      <c r="H889" s="1">
        <v>45855</v>
      </c>
      <c r="I889" s="1" t="str">
        <f>TEXT(data[[#This Row],[OrderDate]],"mmm")</f>
        <v>Jul</v>
      </c>
      <c r="J889" s="6">
        <v>0.57916666666666672</v>
      </c>
      <c r="K889" s="6" t="str">
        <f>TEXT(data[[#This Row],[OrderTime]],"h")</f>
        <v>13</v>
      </c>
      <c r="L889" s="1">
        <v>45855</v>
      </c>
      <c r="M889" s="6">
        <v>0.70416666666666672</v>
      </c>
      <c r="N889" t="s">
        <v>213</v>
      </c>
      <c r="O889" t="s">
        <v>678</v>
      </c>
      <c r="P889" t="s">
        <v>36</v>
      </c>
      <c r="Q889" t="s">
        <v>53</v>
      </c>
      <c r="R889" t="s">
        <v>66</v>
      </c>
      <c r="S889" t="s">
        <v>47</v>
      </c>
      <c r="T889" t="s">
        <v>136</v>
      </c>
      <c r="U889" t="s">
        <v>67</v>
      </c>
      <c r="V889" s="5">
        <f>data[[#This Row],[PriceUSD]]*data[[#This Row],[Quantity]]</f>
        <v>75.77</v>
      </c>
      <c r="W889" s="7">
        <f>data[[#This Row],[OrderDate]] + TIME(VALUE(LEFT(data[[#This Row],[OrderTime]],2)), VALUE(RIGHT(data[[#This Row],[OrderTime]],2)), 0)</f>
        <v>45855.046527777777</v>
      </c>
      <c r="X889" s="7">
        <f>_xlfn.MINIFS(data[OrderDateTime], data[CustomerName], data[[#This Row],[CustomerName]])</f>
        <v>45520.015277777777</v>
      </c>
      <c r="Y889" t="str">
        <f>IF(data[[#This Row],[OrderDateTime]]=data[[#This Row],[FirstOrderDateTime]], "New", "Returning")</f>
        <v>Returning</v>
      </c>
      <c r="Z889" s="7">
        <f>data[[#This Row],[DeliveryDate]] + data[[#This Row],[DeliveryTime]]</f>
        <v>45855.70416666667</v>
      </c>
      <c r="AA889" s="7">
        <f>data[[#This Row],[OrderDateTime]] + 1</f>
        <v>45856.046527777777</v>
      </c>
      <c r="AB889" s="7" t="str">
        <f>IF(data[[#This Row],[DeliveryDateTime]] &lt;= data[[#This Row],[SLADue]], "On Time", "Late")</f>
        <v>On Time</v>
      </c>
    </row>
    <row r="890" spans="1:28" x14ac:dyDescent="0.2">
      <c r="A890" t="s">
        <v>1392</v>
      </c>
      <c r="B890" t="s">
        <v>19</v>
      </c>
      <c r="C890" t="s">
        <v>117</v>
      </c>
      <c r="D890" t="s">
        <v>118</v>
      </c>
      <c r="E890" s="5">
        <v>70.91</v>
      </c>
      <c r="F890" t="s">
        <v>119</v>
      </c>
      <c r="G890">
        <v>1</v>
      </c>
      <c r="H890" s="1">
        <v>45805</v>
      </c>
      <c r="I890" s="1" t="str">
        <f>TEXT(data[[#This Row],[OrderDate]],"mmm")</f>
        <v>May</v>
      </c>
      <c r="J890" s="6">
        <v>0.5131944444444444</v>
      </c>
      <c r="K890" s="6" t="str">
        <f>TEXT(data[[#This Row],[OrderTime]],"h")</f>
        <v>12</v>
      </c>
      <c r="L890" s="1">
        <v>45805</v>
      </c>
      <c r="M890" s="6">
        <v>0.6381944444444444</v>
      </c>
      <c r="N890" t="s">
        <v>326</v>
      </c>
      <c r="O890" t="s">
        <v>771</v>
      </c>
      <c r="P890" t="s">
        <v>202</v>
      </c>
      <c r="Q890" t="s">
        <v>26</v>
      </c>
      <c r="R890" t="s">
        <v>66</v>
      </c>
      <c r="S890" t="s">
        <v>47</v>
      </c>
      <c r="T890" t="s">
        <v>136</v>
      </c>
      <c r="U890" t="s">
        <v>30</v>
      </c>
      <c r="V890" s="5">
        <f>data[[#This Row],[PriceUSD]]*data[[#This Row],[Quantity]]</f>
        <v>70.91</v>
      </c>
      <c r="W890" s="7">
        <f>data[[#This Row],[OrderDate]] + TIME(VALUE(LEFT(data[[#This Row],[OrderTime]],2)), VALUE(RIGHT(data[[#This Row],[OrderTime]],2)), 0)</f>
        <v>45805.030555555553</v>
      </c>
      <c r="X890" s="7">
        <f>_xlfn.MINIFS(data[OrderDateTime], data[CustomerName], data[[#This Row],[CustomerName]])</f>
        <v>45524.007638888892</v>
      </c>
      <c r="Y890" t="str">
        <f>IF(data[[#This Row],[OrderDateTime]]=data[[#This Row],[FirstOrderDateTime]], "New", "Returning")</f>
        <v>Returning</v>
      </c>
      <c r="Z890" s="7">
        <f>data[[#This Row],[DeliveryDate]] + data[[#This Row],[DeliveryTime]]</f>
        <v>45805.638194444444</v>
      </c>
      <c r="AA890" s="7">
        <f>data[[#This Row],[OrderDateTime]] + 1</f>
        <v>45806.030555555553</v>
      </c>
      <c r="AB890" s="7" t="str">
        <f>IF(data[[#This Row],[DeliveryDateTime]] &lt;= data[[#This Row],[SLADue]], "On Time", "Late")</f>
        <v>On Time</v>
      </c>
    </row>
    <row r="891" spans="1:28" x14ac:dyDescent="0.2">
      <c r="A891" t="s">
        <v>1393</v>
      </c>
      <c r="B891" t="s">
        <v>19</v>
      </c>
      <c r="C891" t="s">
        <v>290</v>
      </c>
      <c r="D891" t="s">
        <v>291</v>
      </c>
      <c r="E891" s="5">
        <v>69.37</v>
      </c>
      <c r="F891" t="s">
        <v>22</v>
      </c>
      <c r="G891">
        <v>1</v>
      </c>
      <c r="H891" s="1">
        <v>45780</v>
      </c>
      <c r="I891" s="1" t="str">
        <f>TEXT(data[[#This Row],[OrderDate]],"mmm")</f>
        <v>May</v>
      </c>
      <c r="J891" s="6">
        <v>0.61388888888888893</v>
      </c>
      <c r="K891" s="6" t="str">
        <f>TEXT(data[[#This Row],[OrderTime]],"h")</f>
        <v>14</v>
      </c>
      <c r="L891" s="1">
        <v>45780</v>
      </c>
      <c r="M891" s="6">
        <v>0.86388888888888893</v>
      </c>
      <c r="N891" t="s">
        <v>120</v>
      </c>
      <c r="O891" t="s">
        <v>934</v>
      </c>
      <c r="P891" t="s">
        <v>25</v>
      </c>
      <c r="Q891" t="s">
        <v>26</v>
      </c>
      <c r="R891" t="s">
        <v>294</v>
      </c>
      <c r="S891" t="s">
        <v>47</v>
      </c>
      <c r="T891" t="s">
        <v>59</v>
      </c>
      <c r="U891" t="s">
        <v>67</v>
      </c>
      <c r="V891" s="5">
        <f>data[[#This Row],[PriceUSD]]*data[[#This Row],[Quantity]]</f>
        <v>69.37</v>
      </c>
      <c r="W891" s="7">
        <f>data[[#This Row],[OrderDate]] + TIME(VALUE(LEFT(data[[#This Row],[OrderTime]],2)), VALUE(RIGHT(data[[#This Row],[OrderTime]],2)), 0)</f>
        <v>45780.061805555553</v>
      </c>
      <c r="X891" s="7">
        <f>_xlfn.MINIFS(data[OrderDateTime], data[CustomerName], data[[#This Row],[CustomerName]])</f>
        <v>45515.030555555553</v>
      </c>
      <c r="Y891" t="str">
        <f>IF(data[[#This Row],[OrderDateTime]]=data[[#This Row],[FirstOrderDateTime]], "New", "Returning")</f>
        <v>Returning</v>
      </c>
      <c r="Z891" s="7">
        <f>data[[#This Row],[DeliveryDate]] + data[[#This Row],[DeliveryTime]]</f>
        <v>45780.863888888889</v>
      </c>
      <c r="AA891" s="7">
        <f>data[[#This Row],[OrderDateTime]] + 1</f>
        <v>45781.061805555553</v>
      </c>
      <c r="AB891" s="7" t="str">
        <f>IF(data[[#This Row],[DeliveryDateTime]] &lt;= data[[#This Row],[SLADue]], "On Time", "Late")</f>
        <v>On Time</v>
      </c>
    </row>
    <row r="892" spans="1:28" x14ac:dyDescent="0.2">
      <c r="A892" t="s">
        <v>1394</v>
      </c>
      <c r="B892" t="s">
        <v>19</v>
      </c>
      <c r="C892" t="s">
        <v>258</v>
      </c>
      <c r="D892" t="s">
        <v>259</v>
      </c>
      <c r="E892" s="5">
        <v>113.73</v>
      </c>
      <c r="F892" t="s">
        <v>119</v>
      </c>
      <c r="G892">
        <v>1</v>
      </c>
      <c r="H892" s="1">
        <v>45845</v>
      </c>
      <c r="I892" s="1" t="str">
        <f>TEXT(data[[#This Row],[OrderDate]],"mmm")</f>
        <v>Jul</v>
      </c>
      <c r="J892" s="6">
        <v>0.45902777777777776</v>
      </c>
      <c r="K892" s="6" t="str">
        <f>TEXT(data[[#This Row],[OrderTime]],"h")</f>
        <v>11</v>
      </c>
      <c r="L892" s="1">
        <v>45845</v>
      </c>
      <c r="M892" s="6">
        <v>0.75069444444444444</v>
      </c>
      <c r="N892" t="s">
        <v>213</v>
      </c>
      <c r="O892" t="s">
        <v>1066</v>
      </c>
      <c r="P892" t="s">
        <v>36</v>
      </c>
      <c r="Q892" t="s">
        <v>26</v>
      </c>
      <c r="R892" t="s">
        <v>261</v>
      </c>
      <c r="S892" t="s">
        <v>47</v>
      </c>
      <c r="T892" t="s">
        <v>29</v>
      </c>
      <c r="U892" t="s">
        <v>30</v>
      </c>
      <c r="V892" s="5">
        <f>data[[#This Row],[PriceUSD]]*data[[#This Row],[Quantity]]</f>
        <v>113.73</v>
      </c>
      <c r="W892" s="7">
        <f>data[[#This Row],[OrderDate]] + TIME(VALUE(LEFT(data[[#This Row],[OrderTime]],2)), VALUE(RIGHT(data[[#This Row],[OrderTime]],2)), 0)</f>
        <v>45845.054166666669</v>
      </c>
      <c r="X892" s="7">
        <f>_xlfn.MINIFS(data[OrderDateTime], data[CustomerName], data[[#This Row],[CustomerName]])</f>
        <v>45530.022916666669</v>
      </c>
      <c r="Y892" t="str">
        <f>IF(data[[#This Row],[OrderDateTime]]=data[[#This Row],[FirstOrderDateTime]], "New", "Returning")</f>
        <v>Returning</v>
      </c>
      <c r="Z892" s="7">
        <f>data[[#This Row],[DeliveryDate]] + data[[#This Row],[DeliveryTime]]</f>
        <v>45845.750694444447</v>
      </c>
      <c r="AA892" s="7">
        <f>data[[#This Row],[OrderDateTime]] + 1</f>
        <v>45846.054166666669</v>
      </c>
      <c r="AB892" s="7" t="str">
        <f>IF(data[[#This Row],[DeliveryDateTime]] &lt;= data[[#This Row],[SLADue]], "On Time", "Late")</f>
        <v>On Time</v>
      </c>
    </row>
    <row r="893" spans="1:28" x14ac:dyDescent="0.2">
      <c r="A893" t="s">
        <v>1395</v>
      </c>
      <c r="B893" t="s">
        <v>19</v>
      </c>
      <c r="C893" t="s">
        <v>61</v>
      </c>
      <c r="D893" t="s">
        <v>62</v>
      </c>
      <c r="E893" s="5">
        <v>127.33</v>
      </c>
      <c r="F893" t="s">
        <v>94</v>
      </c>
      <c r="G893">
        <v>3</v>
      </c>
      <c r="H893" s="1">
        <v>45562</v>
      </c>
      <c r="I893" s="1" t="str">
        <f>TEXT(data[[#This Row],[OrderDate]],"mmm")</f>
        <v>Sep</v>
      </c>
      <c r="J893" s="6">
        <v>0.4909722222222222</v>
      </c>
      <c r="K893" s="6" t="str">
        <f>TEXT(data[[#This Row],[OrderTime]],"h")</f>
        <v>11</v>
      </c>
      <c r="L893" s="1">
        <v>45562</v>
      </c>
      <c r="M893" s="6">
        <v>0.69930555555555551</v>
      </c>
      <c r="N893" t="s">
        <v>175</v>
      </c>
      <c r="O893" t="s">
        <v>155</v>
      </c>
      <c r="P893" t="s">
        <v>25</v>
      </c>
      <c r="Q893" t="s">
        <v>53</v>
      </c>
      <c r="R893" t="s">
        <v>66</v>
      </c>
      <c r="S893" t="s">
        <v>47</v>
      </c>
      <c r="T893" t="s">
        <v>38</v>
      </c>
      <c r="U893" t="s">
        <v>67</v>
      </c>
      <c r="V893" s="5">
        <f>data[[#This Row],[PriceUSD]]*data[[#This Row],[Quantity]]</f>
        <v>381.99</v>
      </c>
      <c r="W893" s="7">
        <f>data[[#This Row],[OrderDate]] + TIME(VALUE(LEFT(data[[#This Row],[OrderTime]],2)), VALUE(RIGHT(data[[#This Row],[OrderTime]],2)), 0)</f>
        <v>45562.015277777777</v>
      </c>
      <c r="X893" s="7">
        <f>_xlfn.MINIFS(data[OrderDateTime], data[CustomerName], data[[#This Row],[CustomerName]])</f>
        <v>45536.038888888892</v>
      </c>
      <c r="Y893" t="str">
        <f>IF(data[[#This Row],[OrderDateTime]]=data[[#This Row],[FirstOrderDateTime]], "New", "Returning")</f>
        <v>Returning</v>
      </c>
      <c r="Z893" s="7">
        <f>data[[#This Row],[DeliveryDate]] + data[[#This Row],[DeliveryTime]]</f>
        <v>45562.699305555558</v>
      </c>
      <c r="AA893" s="7">
        <f>data[[#This Row],[OrderDateTime]] + 1</f>
        <v>45563.015277777777</v>
      </c>
      <c r="AB893" s="7" t="str">
        <f>IF(data[[#This Row],[DeliveryDateTime]] &lt;= data[[#This Row],[SLADue]], "On Time", "Late")</f>
        <v>On Time</v>
      </c>
    </row>
    <row r="894" spans="1:28" x14ac:dyDescent="0.2">
      <c r="A894" t="s">
        <v>1396</v>
      </c>
      <c r="B894" t="s">
        <v>19</v>
      </c>
      <c r="C894" t="s">
        <v>41</v>
      </c>
      <c r="D894" t="s">
        <v>42</v>
      </c>
      <c r="E894" s="5">
        <v>33.729999999999997</v>
      </c>
      <c r="F894" t="s">
        <v>119</v>
      </c>
      <c r="G894">
        <v>2</v>
      </c>
      <c r="H894" s="1">
        <v>45839</v>
      </c>
      <c r="I894" s="1" t="str">
        <f>TEXT(data[[#This Row],[OrderDate]],"mmm")</f>
        <v>Jul</v>
      </c>
      <c r="J894" s="6">
        <v>0.55069444444444449</v>
      </c>
      <c r="K894" s="6" t="str">
        <f>TEXT(data[[#This Row],[OrderTime]],"h")</f>
        <v>13</v>
      </c>
      <c r="L894" s="1">
        <v>45839</v>
      </c>
      <c r="M894" s="6">
        <v>0.84236111111111112</v>
      </c>
      <c r="N894" t="s">
        <v>112</v>
      </c>
      <c r="O894" t="s">
        <v>373</v>
      </c>
      <c r="P894" t="s">
        <v>36</v>
      </c>
      <c r="Q894" t="s">
        <v>26</v>
      </c>
      <c r="R894" t="s">
        <v>46</v>
      </c>
      <c r="S894" t="s">
        <v>47</v>
      </c>
      <c r="T894" t="s">
        <v>136</v>
      </c>
      <c r="U894" t="s">
        <v>30</v>
      </c>
      <c r="V894" s="5">
        <f>data[[#This Row],[PriceUSD]]*data[[#This Row],[Quantity]]</f>
        <v>67.459999999999994</v>
      </c>
      <c r="W894" s="7">
        <f>data[[#This Row],[OrderDate]] + TIME(VALUE(LEFT(data[[#This Row],[OrderTime]],2)), VALUE(RIGHT(data[[#This Row],[OrderTime]],2)), 0)</f>
        <v>45839.030555555553</v>
      </c>
      <c r="X894" s="7">
        <f>_xlfn.MINIFS(data[OrderDateTime], data[CustomerName], data[[#This Row],[CustomerName]])</f>
        <v>45529.054166666669</v>
      </c>
      <c r="Y894" t="str">
        <f>IF(data[[#This Row],[OrderDateTime]]=data[[#This Row],[FirstOrderDateTime]], "New", "Returning")</f>
        <v>Returning</v>
      </c>
      <c r="Z894" s="7">
        <f>data[[#This Row],[DeliveryDate]] + data[[#This Row],[DeliveryTime]]</f>
        <v>45839.842361111114</v>
      </c>
      <c r="AA894" s="7">
        <f>data[[#This Row],[OrderDateTime]] + 1</f>
        <v>45840.030555555553</v>
      </c>
      <c r="AB894" s="7" t="str">
        <f>IF(data[[#This Row],[DeliveryDateTime]] &lt;= data[[#This Row],[SLADue]], "On Time", "Late")</f>
        <v>On Time</v>
      </c>
    </row>
    <row r="895" spans="1:28" x14ac:dyDescent="0.2">
      <c r="A895" t="s">
        <v>1397</v>
      </c>
      <c r="B895" t="s">
        <v>19</v>
      </c>
      <c r="C895" t="s">
        <v>126</v>
      </c>
      <c r="D895" t="s">
        <v>127</v>
      </c>
      <c r="E895" s="5">
        <v>17.73</v>
      </c>
      <c r="F895" t="s">
        <v>56</v>
      </c>
      <c r="G895">
        <v>1</v>
      </c>
      <c r="H895" s="1">
        <v>45533</v>
      </c>
      <c r="I895" s="1" t="str">
        <f>TEXT(data[[#This Row],[OrderDate]],"mmm")</f>
        <v>Aug</v>
      </c>
      <c r="J895" s="6">
        <v>0.63541666666666663</v>
      </c>
      <c r="K895" s="6" t="str">
        <f>TEXT(data[[#This Row],[OrderTime]],"h")</f>
        <v>15</v>
      </c>
      <c r="L895" s="1">
        <v>45534</v>
      </c>
      <c r="M895" s="6">
        <v>0.76041666666666663</v>
      </c>
      <c r="N895" t="s">
        <v>75</v>
      </c>
      <c r="O895" t="s">
        <v>937</v>
      </c>
      <c r="P895" t="s">
        <v>77</v>
      </c>
      <c r="Q895" t="s">
        <v>26</v>
      </c>
      <c r="R895" t="s">
        <v>129</v>
      </c>
      <c r="S895" t="s">
        <v>28</v>
      </c>
      <c r="T895" t="s">
        <v>106</v>
      </c>
      <c r="U895" t="s">
        <v>67</v>
      </c>
      <c r="V895" s="5">
        <f>data[[#This Row],[PriceUSD]]*data[[#This Row],[Quantity]]</f>
        <v>17.73</v>
      </c>
      <c r="W895" s="7">
        <f>data[[#This Row],[OrderDate]] + TIME(VALUE(LEFT(data[[#This Row],[OrderTime]],2)), VALUE(RIGHT(data[[#This Row],[OrderTime]],2)), 0)</f>
        <v>45533.046527777777</v>
      </c>
      <c r="X895" s="7">
        <f>_xlfn.MINIFS(data[OrderDateTime], data[CustomerName], data[[#This Row],[CustomerName]])</f>
        <v>45533.046527777777</v>
      </c>
      <c r="Y895" t="str">
        <f>IF(data[[#This Row],[OrderDateTime]]=data[[#This Row],[FirstOrderDateTime]], "New", "Returning")</f>
        <v>New</v>
      </c>
      <c r="Z895" s="7">
        <f>data[[#This Row],[DeliveryDate]] + data[[#This Row],[DeliveryTime]]</f>
        <v>45534.760416666664</v>
      </c>
      <c r="AA895" s="7">
        <f>data[[#This Row],[OrderDateTime]] + 1</f>
        <v>45534.046527777777</v>
      </c>
      <c r="AB895" s="7" t="str">
        <f>IF(data[[#This Row],[DeliveryDateTime]] &lt;= data[[#This Row],[SLADue]], "On Time", "Late")</f>
        <v>Late</v>
      </c>
    </row>
    <row r="896" spans="1:28" x14ac:dyDescent="0.2">
      <c r="A896" t="s">
        <v>1398</v>
      </c>
      <c r="B896" t="s">
        <v>19</v>
      </c>
      <c r="C896" t="s">
        <v>41</v>
      </c>
      <c r="D896" t="s">
        <v>42</v>
      </c>
      <c r="E896" s="5">
        <v>30.57</v>
      </c>
      <c r="F896" t="s">
        <v>74</v>
      </c>
      <c r="G896">
        <v>1</v>
      </c>
      <c r="H896" s="1">
        <v>45657</v>
      </c>
      <c r="I896" s="1" t="str">
        <f>TEXT(data[[#This Row],[OrderDate]],"mmm")</f>
        <v>Dec</v>
      </c>
      <c r="J896" s="6">
        <v>0.57847222222222228</v>
      </c>
      <c r="K896" s="6" t="str">
        <f>TEXT(data[[#This Row],[OrderTime]],"h")</f>
        <v>13</v>
      </c>
      <c r="L896" s="1">
        <v>45658</v>
      </c>
      <c r="M896" s="6">
        <v>0.70347222222222228</v>
      </c>
      <c r="N896" t="s">
        <v>233</v>
      </c>
      <c r="O896" t="s">
        <v>196</v>
      </c>
      <c r="P896" t="s">
        <v>234</v>
      </c>
      <c r="Q896" t="s">
        <v>53</v>
      </c>
      <c r="R896" t="s">
        <v>46</v>
      </c>
      <c r="S896" t="s">
        <v>28</v>
      </c>
      <c r="T896" t="s">
        <v>38</v>
      </c>
      <c r="U896" t="s">
        <v>39</v>
      </c>
      <c r="V896" s="5">
        <f>data[[#This Row],[PriceUSD]]*data[[#This Row],[Quantity]]</f>
        <v>30.57</v>
      </c>
      <c r="W896" s="7">
        <f>data[[#This Row],[OrderDate]] + TIME(VALUE(LEFT(data[[#This Row],[OrderTime]],2)), VALUE(RIGHT(data[[#This Row],[OrderTime]],2)), 0)</f>
        <v>45657.015277777777</v>
      </c>
      <c r="X896" s="7">
        <f>_xlfn.MINIFS(data[OrderDateTime], data[CustomerName], data[[#This Row],[CustomerName]])</f>
        <v>45507.038888888892</v>
      </c>
      <c r="Y896" t="str">
        <f>IF(data[[#This Row],[OrderDateTime]]=data[[#This Row],[FirstOrderDateTime]], "New", "Returning")</f>
        <v>Returning</v>
      </c>
      <c r="Z896" s="7">
        <f>data[[#This Row],[DeliveryDate]] + data[[#This Row],[DeliveryTime]]</f>
        <v>45658.703472222223</v>
      </c>
      <c r="AA896" s="7">
        <f>data[[#This Row],[OrderDateTime]] + 1</f>
        <v>45658.015277777777</v>
      </c>
      <c r="AB896" s="7" t="str">
        <f>IF(data[[#This Row],[DeliveryDateTime]] &lt;= data[[#This Row],[SLADue]], "On Time", "Late")</f>
        <v>Late</v>
      </c>
    </row>
    <row r="897" spans="1:28" x14ac:dyDescent="0.2">
      <c r="A897" t="s">
        <v>1399</v>
      </c>
      <c r="B897" t="s">
        <v>19</v>
      </c>
      <c r="C897" t="s">
        <v>69</v>
      </c>
      <c r="D897" t="s">
        <v>70</v>
      </c>
      <c r="E897" s="5">
        <v>58.35</v>
      </c>
      <c r="F897" t="s">
        <v>71</v>
      </c>
      <c r="G897">
        <v>1</v>
      </c>
      <c r="H897" s="1">
        <v>45673</v>
      </c>
      <c r="I897" s="1" t="str">
        <f>TEXT(data[[#This Row],[OrderDate]],"mmm")</f>
        <v>Jan</v>
      </c>
      <c r="J897" s="6">
        <v>0.68472222222222223</v>
      </c>
      <c r="K897" s="6" t="str">
        <f>TEXT(data[[#This Row],[OrderTime]],"h")</f>
        <v>16</v>
      </c>
      <c r="L897" s="1">
        <v>45674</v>
      </c>
      <c r="M897" s="6">
        <v>0.68472222222222223</v>
      </c>
      <c r="N897" t="s">
        <v>103</v>
      </c>
      <c r="O897" t="s">
        <v>173</v>
      </c>
      <c r="P897" t="s">
        <v>77</v>
      </c>
      <c r="Q897" t="s">
        <v>26</v>
      </c>
      <c r="R897" t="s">
        <v>37</v>
      </c>
      <c r="S897" t="s">
        <v>28</v>
      </c>
      <c r="T897" t="s">
        <v>29</v>
      </c>
      <c r="U897" t="s">
        <v>30</v>
      </c>
      <c r="V897" s="5">
        <f>data[[#This Row],[PriceUSD]]*data[[#This Row],[Quantity]]</f>
        <v>58.35</v>
      </c>
      <c r="W897" s="7">
        <f>data[[#This Row],[OrderDate]] + TIME(VALUE(LEFT(data[[#This Row],[OrderTime]],2)), VALUE(RIGHT(data[[#This Row],[OrderTime]],2)), 0)</f>
        <v>45673.015277777777</v>
      </c>
      <c r="X897" s="7">
        <f>_xlfn.MINIFS(data[OrderDateTime], data[CustomerName], data[[#This Row],[CustomerName]])</f>
        <v>45512.015277777777</v>
      </c>
      <c r="Y897" t="str">
        <f>IF(data[[#This Row],[OrderDateTime]]=data[[#This Row],[FirstOrderDateTime]], "New", "Returning")</f>
        <v>Returning</v>
      </c>
      <c r="Z897" s="7">
        <f>data[[#This Row],[DeliveryDate]] + data[[#This Row],[DeliveryTime]]</f>
        <v>45674.68472222222</v>
      </c>
      <c r="AA897" s="7">
        <f>data[[#This Row],[OrderDateTime]] + 1</f>
        <v>45674.015277777777</v>
      </c>
      <c r="AB897" s="7" t="str">
        <f>IF(data[[#This Row],[DeliveryDateTime]] &lt;= data[[#This Row],[SLADue]], "On Time", "Late")</f>
        <v>Late</v>
      </c>
    </row>
    <row r="898" spans="1:28" x14ac:dyDescent="0.2">
      <c r="A898" t="s">
        <v>1400</v>
      </c>
      <c r="B898" t="s">
        <v>19</v>
      </c>
      <c r="C898" t="s">
        <v>101</v>
      </c>
      <c r="D898" t="s">
        <v>102</v>
      </c>
      <c r="E898" s="5">
        <v>29.76</v>
      </c>
      <c r="F898" t="s">
        <v>81</v>
      </c>
      <c r="G898">
        <v>1</v>
      </c>
      <c r="H898" s="1">
        <v>45625</v>
      </c>
      <c r="I898" s="1" t="str">
        <f>TEXT(data[[#This Row],[OrderDate]],"mmm")</f>
        <v>Nov</v>
      </c>
      <c r="J898" s="6">
        <v>0.8125</v>
      </c>
      <c r="K898" s="6" t="str">
        <f>TEXT(data[[#This Row],[OrderTime]],"h")</f>
        <v>19</v>
      </c>
      <c r="L898" s="1">
        <v>45626</v>
      </c>
      <c r="M898" s="6">
        <v>0.60416666666666663</v>
      </c>
      <c r="N898" t="s">
        <v>292</v>
      </c>
      <c r="O898" t="s">
        <v>352</v>
      </c>
      <c r="P898" t="s">
        <v>77</v>
      </c>
      <c r="Q898" t="s">
        <v>26</v>
      </c>
      <c r="R898" t="s">
        <v>83</v>
      </c>
      <c r="S898" t="s">
        <v>28</v>
      </c>
      <c r="T898" t="s">
        <v>106</v>
      </c>
      <c r="U898" t="s">
        <v>30</v>
      </c>
      <c r="V898" s="5">
        <f>data[[#This Row],[PriceUSD]]*data[[#This Row],[Quantity]]</f>
        <v>29.76</v>
      </c>
      <c r="W898" s="7">
        <f>data[[#This Row],[OrderDate]] + TIME(VALUE(LEFT(data[[#This Row],[OrderTime]],2)), VALUE(RIGHT(data[[#This Row],[OrderTime]],2)), 0)</f>
        <v>45625.017361111109</v>
      </c>
      <c r="X898" s="7">
        <f>_xlfn.MINIFS(data[OrderDateTime], data[CustomerName], data[[#This Row],[CustomerName]])</f>
        <v>45513.038888888892</v>
      </c>
      <c r="Y898" t="str">
        <f>IF(data[[#This Row],[OrderDateTime]]=data[[#This Row],[FirstOrderDateTime]], "New", "Returning")</f>
        <v>Returning</v>
      </c>
      <c r="Z898" s="7">
        <f>data[[#This Row],[DeliveryDate]] + data[[#This Row],[DeliveryTime]]</f>
        <v>45626.604166666664</v>
      </c>
      <c r="AA898" s="7">
        <f>data[[#This Row],[OrderDateTime]] + 1</f>
        <v>45626.017361111109</v>
      </c>
      <c r="AB898" s="7" t="str">
        <f>IF(data[[#This Row],[DeliveryDateTime]] &lt;= data[[#This Row],[SLADue]], "On Time", "Late")</f>
        <v>Late</v>
      </c>
    </row>
    <row r="899" spans="1:28" x14ac:dyDescent="0.2">
      <c r="A899" t="s">
        <v>1401</v>
      </c>
      <c r="B899" t="s">
        <v>19</v>
      </c>
      <c r="C899" t="s">
        <v>126</v>
      </c>
      <c r="D899" t="s">
        <v>127</v>
      </c>
      <c r="E899" s="5">
        <v>22.75</v>
      </c>
      <c r="F899" t="s">
        <v>87</v>
      </c>
      <c r="G899">
        <v>1</v>
      </c>
      <c r="H899" s="1">
        <v>45609</v>
      </c>
      <c r="I899" s="1" t="str">
        <f>TEXT(data[[#This Row],[OrderDate]],"mmm")</f>
        <v>Nov</v>
      </c>
      <c r="J899" s="6">
        <v>0.91319444444444442</v>
      </c>
      <c r="K899" s="6" t="str">
        <f>TEXT(data[[#This Row],[OrderTime]],"h")</f>
        <v>21</v>
      </c>
      <c r="L899" s="1">
        <v>45611</v>
      </c>
      <c r="M899" s="6">
        <v>0.66111111111111109</v>
      </c>
      <c r="N899" t="s">
        <v>57</v>
      </c>
      <c r="O899" t="s">
        <v>324</v>
      </c>
      <c r="P899" t="s">
        <v>25</v>
      </c>
      <c r="Q899" t="s">
        <v>53</v>
      </c>
      <c r="R899" t="s">
        <v>129</v>
      </c>
      <c r="S899" t="s">
        <v>105</v>
      </c>
      <c r="T899" t="s">
        <v>106</v>
      </c>
      <c r="U899" t="s">
        <v>30</v>
      </c>
      <c r="V899" s="5">
        <f>data[[#This Row],[PriceUSD]]*data[[#This Row],[Quantity]]</f>
        <v>22.75</v>
      </c>
      <c r="W899" s="7">
        <f>data[[#This Row],[OrderDate]] + TIME(VALUE(LEFT(data[[#This Row],[OrderTime]],2)), VALUE(RIGHT(data[[#This Row],[OrderTime]],2)), 0)</f>
        <v>45609.030555555553</v>
      </c>
      <c r="X899" s="7">
        <f>_xlfn.MINIFS(data[OrderDateTime], data[CustomerName], data[[#This Row],[CustomerName]])</f>
        <v>45593.038888888892</v>
      </c>
      <c r="Y899" t="str">
        <f>IF(data[[#This Row],[OrderDateTime]]=data[[#This Row],[FirstOrderDateTime]], "New", "Returning")</f>
        <v>Returning</v>
      </c>
      <c r="Z899" s="7">
        <f>data[[#This Row],[DeliveryDate]] + data[[#This Row],[DeliveryTime]]</f>
        <v>45611.661111111112</v>
      </c>
      <c r="AA899" s="7">
        <f>data[[#This Row],[OrderDateTime]] + 1</f>
        <v>45610.030555555553</v>
      </c>
      <c r="AB899" s="7" t="str">
        <f>IF(data[[#This Row],[DeliveryDateTime]] &lt;= data[[#This Row],[SLADue]], "On Time", "Late")</f>
        <v>Late</v>
      </c>
    </row>
    <row r="900" spans="1:28" x14ac:dyDescent="0.2">
      <c r="A900" t="s">
        <v>1402</v>
      </c>
      <c r="B900" t="s">
        <v>19</v>
      </c>
      <c r="C900" t="s">
        <v>92</v>
      </c>
      <c r="D900" t="s">
        <v>93</v>
      </c>
      <c r="E900" s="5">
        <v>84.68</v>
      </c>
      <c r="F900" t="s">
        <v>94</v>
      </c>
      <c r="G900">
        <v>3</v>
      </c>
      <c r="H900" s="1">
        <v>45743</v>
      </c>
      <c r="I900" s="1" t="str">
        <f>TEXT(data[[#This Row],[OrderDate]],"mmm")</f>
        <v>Mar</v>
      </c>
      <c r="J900" s="6">
        <v>0.83888888888888891</v>
      </c>
      <c r="K900" s="6" t="str">
        <f>TEXT(data[[#This Row],[OrderTime]],"h")</f>
        <v>20</v>
      </c>
      <c r="L900" s="1">
        <v>45745</v>
      </c>
      <c r="M900" s="6">
        <v>0.67569444444444449</v>
      </c>
      <c r="N900" t="s">
        <v>57</v>
      </c>
      <c r="O900" t="s">
        <v>519</v>
      </c>
      <c r="P900" t="s">
        <v>25</v>
      </c>
      <c r="Q900" t="s">
        <v>26</v>
      </c>
      <c r="R900" t="s">
        <v>66</v>
      </c>
      <c r="S900" t="s">
        <v>105</v>
      </c>
      <c r="T900" t="s">
        <v>106</v>
      </c>
      <c r="U900" t="s">
        <v>30</v>
      </c>
      <c r="V900" s="5">
        <f>data[[#This Row],[PriceUSD]]*data[[#This Row],[Quantity]]</f>
        <v>254.04000000000002</v>
      </c>
      <c r="W900" s="7">
        <f>data[[#This Row],[OrderDate]] + TIME(VALUE(LEFT(data[[#This Row],[OrderTime]],2)), VALUE(RIGHT(data[[#This Row],[OrderTime]],2)), 0)</f>
        <v>45743.061805555553</v>
      </c>
      <c r="X900" s="7">
        <f>_xlfn.MINIFS(data[OrderDateTime], data[CustomerName], data[[#This Row],[CustomerName]])</f>
        <v>45511.007638888892</v>
      </c>
      <c r="Y900" t="str">
        <f>IF(data[[#This Row],[OrderDateTime]]=data[[#This Row],[FirstOrderDateTime]], "New", "Returning")</f>
        <v>Returning</v>
      </c>
      <c r="Z900" s="7">
        <f>data[[#This Row],[DeliveryDate]] + data[[#This Row],[DeliveryTime]]</f>
        <v>45745.675694444442</v>
      </c>
      <c r="AA900" s="7">
        <f>data[[#This Row],[OrderDateTime]] + 1</f>
        <v>45744.061805555553</v>
      </c>
      <c r="AB900" s="7" t="str">
        <f>IF(data[[#This Row],[DeliveryDateTime]] &lt;= data[[#This Row],[SLADue]], "On Time", "Late")</f>
        <v>Late</v>
      </c>
    </row>
    <row r="901" spans="1:28" x14ac:dyDescent="0.2">
      <c r="A901" t="s">
        <v>1403</v>
      </c>
      <c r="B901" t="s">
        <v>19</v>
      </c>
      <c r="C901" t="s">
        <v>126</v>
      </c>
      <c r="D901" t="s">
        <v>127</v>
      </c>
      <c r="E901" s="5">
        <v>21.99</v>
      </c>
      <c r="F901" t="s">
        <v>56</v>
      </c>
      <c r="G901">
        <v>3</v>
      </c>
      <c r="H901" s="1">
        <v>45601</v>
      </c>
      <c r="I901" s="1" t="str">
        <f>TEXT(data[[#This Row],[OrderDate]],"mmm")</f>
        <v>Nov</v>
      </c>
      <c r="J901" s="6">
        <v>0.40972222222222221</v>
      </c>
      <c r="K901" s="6" t="str">
        <f>TEXT(data[[#This Row],[OrderTime]],"h")</f>
        <v>9</v>
      </c>
      <c r="L901" s="1">
        <v>45601</v>
      </c>
      <c r="M901" s="6">
        <v>0.61805555555555558</v>
      </c>
      <c r="N901" t="s">
        <v>88</v>
      </c>
      <c r="O901" t="s">
        <v>1404</v>
      </c>
      <c r="P901" t="s">
        <v>25</v>
      </c>
      <c r="Q901" t="s">
        <v>26</v>
      </c>
      <c r="R901" t="s">
        <v>129</v>
      </c>
      <c r="S901" t="s">
        <v>47</v>
      </c>
      <c r="T901" t="s">
        <v>38</v>
      </c>
      <c r="U901" t="s">
        <v>30</v>
      </c>
      <c r="V901" s="5">
        <f>data[[#This Row],[PriceUSD]]*data[[#This Row],[Quantity]]</f>
        <v>65.97</v>
      </c>
      <c r="W901" s="7">
        <f>data[[#This Row],[OrderDate]] + TIME(VALUE(LEFT(data[[#This Row],[OrderTime]],2)), VALUE(RIGHT(data[[#This Row],[OrderTime]],2)), 0)</f>
        <v>45601.015277777777</v>
      </c>
      <c r="X901" s="7">
        <f>_xlfn.MINIFS(data[OrderDateTime], data[CustomerName], data[[#This Row],[CustomerName]])</f>
        <v>45601.015277777777</v>
      </c>
      <c r="Y901" t="str">
        <f>IF(data[[#This Row],[OrderDateTime]]=data[[#This Row],[FirstOrderDateTime]], "New", "Returning")</f>
        <v>New</v>
      </c>
      <c r="Z901" s="7">
        <f>data[[#This Row],[DeliveryDate]] + data[[#This Row],[DeliveryTime]]</f>
        <v>45601.618055555555</v>
      </c>
      <c r="AA901" s="7">
        <f>data[[#This Row],[OrderDateTime]] + 1</f>
        <v>45602.015277777777</v>
      </c>
      <c r="AB901" s="7" t="str">
        <f>IF(data[[#This Row],[DeliveryDateTime]] &lt;= data[[#This Row],[SLADue]], "On Time", "Late")</f>
        <v>On Time</v>
      </c>
    </row>
    <row r="902" spans="1:28" x14ac:dyDescent="0.2">
      <c r="A902" t="s">
        <v>1405</v>
      </c>
      <c r="B902" t="s">
        <v>19</v>
      </c>
      <c r="C902" t="s">
        <v>85</v>
      </c>
      <c r="D902" t="s">
        <v>86</v>
      </c>
      <c r="E902" s="5">
        <v>49.9</v>
      </c>
      <c r="F902" t="s">
        <v>71</v>
      </c>
      <c r="G902">
        <v>1</v>
      </c>
      <c r="H902" s="1">
        <v>45651</v>
      </c>
      <c r="I902" s="1" t="str">
        <f>TEXT(data[[#This Row],[OrderDate]],"mmm")</f>
        <v>Dec</v>
      </c>
      <c r="J902" s="6">
        <v>0.80902777777777779</v>
      </c>
      <c r="K902" s="6" t="str">
        <f>TEXT(data[[#This Row],[OrderTime]],"h")</f>
        <v>19</v>
      </c>
      <c r="L902" s="1">
        <v>45653</v>
      </c>
      <c r="M902" s="6">
        <v>0.7583333333333333</v>
      </c>
      <c r="N902" t="s">
        <v>75</v>
      </c>
      <c r="O902" t="s">
        <v>1406</v>
      </c>
      <c r="P902" t="s">
        <v>77</v>
      </c>
      <c r="Q902" t="s">
        <v>26</v>
      </c>
      <c r="R902" t="s">
        <v>90</v>
      </c>
      <c r="S902" t="s">
        <v>105</v>
      </c>
      <c r="T902" t="s">
        <v>29</v>
      </c>
      <c r="U902" t="s">
        <v>30</v>
      </c>
      <c r="V902" s="5">
        <f>data[[#This Row],[PriceUSD]]*data[[#This Row],[Quantity]]</f>
        <v>49.9</v>
      </c>
      <c r="W902" s="7">
        <f>data[[#This Row],[OrderDate]] + TIME(VALUE(LEFT(data[[#This Row],[OrderTime]],2)), VALUE(RIGHT(data[[#This Row],[OrderTime]],2)), 0)</f>
        <v>45651.054166666669</v>
      </c>
      <c r="X902" s="7">
        <f>_xlfn.MINIFS(data[OrderDateTime], data[CustomerName], data[[#This Row],[CustomerName]])</f>
        <v>45618.030555555553</v>
      </c>
      <c r="Y902" t="str">
        <f>IF(data[[#This Row],[OrderDateTime]]=data[[#This Row],[FirstOrderDateTime]], "New", "Returning")</f>
        <v>Returning</v>
      </c>
      <c r="Z902" s="7">
        <f>data[[#This Row],[DeliveryDate]] + data[[#This Row],[DeliveryTime]]</f>
        <v>45653.758333333331</v>
      </c>
      <c r="AA902" s="7">
        <f>data[[#This Row],[OrderDateTime]] + 1</f>
        <v>45652.054166666669</v>
      </c>
      <c r="AB902" s="7" t="str">
        <f>IF(data[[#This Row],[DeliveryDateTime]] &lt;= data[[#This Row],[SLADue]], "On Time", "Late")</f>
        <v>Late</v>
      </c>
    </row>
    <row r="903" spans="1:28" x14ac:dyDescent="0.2">
      <c r="A903" t="s">
        <v>1407</v>
      </c>
      <c r="B903" t="s">
        <v>19</v>
      </c>
      <c r="C903" t="s">
        <v>32</v>
      </c>
      <c r="D903" t="s">
        <v>33</v>
      </c>
      <c r="E903" s="5">
        <v>54.89</v>
      </c>
      <c r="F903" t="s">
        <v>43</v>
      </c>
      <c r="G903">
        <v>1</v>
      </c>
      <c r="H903" s="1">
        <v>45575</v>
      </c>
      <c r="I903" s="1" t="str">
        <f>TEXT(data[[#This Row],[OrderDate]],"mmm")</f>
        <v>Oct</v>
      </c>
      <c r="J903" s="6">
        <v>0.45</v>
      </c>
      <c r="K903" s="6" t="str">
        <f>TEXT(data[[#This Row],[OrderTime]],"h")</f>
        <v>10</v>
      </c>
      <c r="L903" s="1">
        <v>45575</v>
      </c>
      <c r="M903" s="6">
        <v>0.65833333333333333</v>
      </c>
      <c r="N903" t="s">
        <v>23</v>
      </c>
      <c r="O903" t="s">
        <v>629</v>
      </c>
      <c r="P903" t="s">
        <v>25</v>
      </c>
      <c r="Q903" t="s">
        <v>26</v>
      </c>
      <c r="R903" t="s">
        <v>37</v>
      </c>
      <c r="S903" t="s">
        <v>47</v>
      </c>
      <c r="T903" t="s">
        <v>106</v>
      </c>
      <c r="U903" t="s">
        <v>30</v>
      </c>
      <c r="V903" s="5">
        <f>data[[#This Row],[PriceUSD]]*data[[#This Row],[Quantity]]</f>
        <v>54.89</v>
      </c>
      <c r="W903" s="7">
        <f>data[[#This Row],[OrderDate]] + TIME(VALUE(LEFT(data[[#This Row],[OrderTime]],2)), VALUE(RIGHT(data[[#This Row],[OrderTime]],2)), 0)</f>
        <v>45575.03125</v>
      </c>
      <c r="X903" s="7">
        <f>_xlfn.MINIFS(data[OrderDateTime], data[CustomerName], data[[#This Row],[CustomerName]])</f>
        <v>45511.046527777777</v>
      </c>
      <c r="Y903" t="str">
        <f>IF(data[[#This Row],[OrderDateTime]]=data[[#This Row],[FirstOrderDateTime]], "New", "Returning")</f>
        <v>Returning</v>
      </c>
      <c r="Z903" s="7">
        <f>data[[#This Row],[DeliveryDate]] + data[[#This Row],[DeliveryTime]]</f>
        <v>45575.658333333333</v>
      </c>
      <c r="AA903" s="7">
        <f>data[[#This Row],[OrderDateTime]] + 1</f>
        <v>45576.03125</v>
      </c>
      <c r="AB903" s="7" t="str">
        <f>IF(data[[#This Row],[DeliveryDateTime]] &lt;= data[[#This Row],[SLADue]], "On Time", "Late")</f>
        <v>On Time</v>
      </c>
    </row>
    <row r="904" spans="1:28" x14ac:dyDescent="0.2">
      <c r="A904" t="s">
        <v>1408</v>
      </c>
      <c r="B904" t="s">
        <v>19</v>
      </c>
      <c r="C904" t="s">
        <v>117</v>
      </c>
      <c r="D904" t="s">
        <v>118</v>
      </c>
      <c r="E904" s="5">
        <v>73.67</v>
      </c>
      <c r="F904" t="s">
        <v>94</v>
      </c>
      <c r="G904">
        <v>5</v>
      </c>
      <c r="H904" s="1">
        <v>45548</v>
      </c>
      <c r="I904" s="1" t="str">
        <f>TEXT(data[[#This Row],[OrderDate]],"mmm")</f>
        <v>Sep</v>
      </c>
      <c r="J904" s="6">
        <v>0.48541666666666666</v>
      </c>
      <c r="K904" s="6" t="str">
        <f>TEXT(data[[#This Row],[OrderTime]],"h")</f>
        <v>11</v>
      </c>
      <c r="L904" s="1">
        <v>45549</v>
      </c>
      <c r="M904" s="6">
        <v>0.73541666666666672</v>
      </c>
      <c r="N904" t="s">
        <v>148</v>
      </c>
      <c r="O904" t="s">
        <v>251</v>
      </c>
      <c r="P904" t="s">
        <v>25</v>
      </c>
      <c r="Q904" t="s">
        <v>26</v>
      </c>
      <c r="R904" t="s">
        <v>66</v>
      </c>
      <c r="S904" t="s">
        <v>28</v>
      </c>
      <c r="T904" t="s">
        <v>29</v>
      </c>
      <c r="U904" t="s">
        <v>30</v>
      </c>
      <c r="V904" s="5">
        <f>data[[#This Row],[PriceUSD]]*data[[#This Row],[Quantity]]</f>
        <v>368.35</v>
      </c>
      <c r="W904" s="7">
        <f>data[[#This Row],[OrderDate]] + TIME(VALUE(LEFT(data[[#This Row],[OrderTime]],2)), VALUE(RIGHT(data[[#This Row],[OrderTime]],2)), 0)</f>
        <v>45548.046527777777</v>
      </c>
      <c r="X904" s="7">
        <f>_xlfn.MINIFS(data[OrderDateTime], data[CustomerName], data[[#This Row],[CustomerName]])</f>
        <v>45516.030555555553</v>
      </c>
      <c r="Y904" t="str">
        <f>IF(data[[#This Row],[OrderDateTime]]=data[[#This Row],[FirstOrderDateTime]], "New", "Returning")</f>
        <v>Returning</v>
      </c>
      <c r="Z904" s="7">
        <f>data[[#This Row],[DeliveryDate]] + data[[#This Row],[DeliveryTime]]</f>
        <v>45549.73541666667</v>
      </c>
      <c r="AA904" s="7">
        <f>data[[#This Row],[OrderDateTime]] + 1</f>
        <v>45549.046527777777</v>
      </c>
      <c r="AB904" s="7" t="str">
        <f>IF(data[[#This Row],[DeliveryDateTime]] &lt;= data[[#This Row],[SLADue]], "On Time", "Late")</f>
        <v>Late</v>
      </c>
    </row>
    <row r="905" spans="1:28" x14ac:dyDescent="0.2">
      <c r="A905" t="s">
        <v>1409</v>
      </c>
      <c r="B905" t="s">
        <v>19</v>
      </c>
      <c r="C905" t="s">
        <v>290</v>
      </c>
      <c r="D905" t="s">
        <v>291</v>
      </c>
      <c r="E905" s="5">
        <v>65.14</v>
      </c>
      <c r="F905" t="s">
        <v>22</v>
      </c>
      <c r="G905">
        <v>2</v>
      </c>
      <c r="H905" s="1">
        <v>45590</v>
      </c>
      <c r="I905" s="1" t="str">
        <f>TEXT(data[[#This Row],[OrderDate]],"mmm")</f>
        <v>Oct</v>
      </c>
      <c r="J905" s="6">
        <v>0.41111111111111109</v>
      </c>
      <c r="K905" s="6" t="str">
        <f>TEXT(data[[#This Row],[OrderTime]],"h")</f>
        <v>9</v>
      </c>
      <c r="L905" s="1">
        <v>45591</v>
      </c>
      <c r="M905" s="6">
        <v>0.49444444444444446</v>
      </c>
      <c r="N905" t="s">
        <v>183</v>
      </c>
      <c r="O905" t="s">
        <v>444</v>
      </c>
      <c r="P905" t="s">
        <v>180</v>
      </c>
      <c r="Q905" t="s">
        <v>26</v>
      </c>
      <c r="R905" t="s">
        <v>294</v>
      </c>
      <c r="S905" t="s">
        <v>28</v>
      </c>
      <c r="T905" t="s">
        <v>29</v>
      </c>
      <c r="U905" t="s">
        <v>30</v>
      </c>
      <c r="V905" s="5">
        <f>data[[#This Row],[PriceUSD]]*data[[#This Row],[Quantity]]</f>
        <v>130.28</v>
      </c>
      <c r="W905" s="7">
        <f>data[[#This Row],[OrderDate]] + TIME(VALUE(LEFT(data[[#This Row],[OrderTime]],2)), VALUE(RIGHT(data[[#This Row],[OrderTime]],2)), 0)</f>
        <v>45590.007638888892</v>
      </c>
      <c r="X905" s="7">
        <f>_xlfn.MINIFS(data[OrderDateTime], data[CustomerName], data[[#This Row],[CustomerName]])</f>
        <v>45544.007638888892</v>
      </c>
      <c r="Y905" t="str">
        <f>IF(data[[#This Row],[OrderDateTime]]=data[[#This Row],[FirstOrderDateTime]], "New", "Returning")</f>
        <v>Returning</v>
      </c>
      <c r="Z905" s="7">
        <f>data[[#This Row],[DeliveryDate]] + data[[#This Row],[DeliveryTime]]</f>
        <v>45591.494444444441</v>
      </c>
      <c r="AA905" s="7">
        <f>data[[#This Row],[OrderDateTime]] + 1</f>
        <v>45591.007638888892</v>
      </c>
      <c r="AB905" s="7" t="str">
        <f>IF(data[[#This Row],[DeliveryDateTime]] &lt;= data[[#This Row],[SLADue]], "On Time", "Late")</f>
        <v>Late</v>
      </c>
    </row>
    <row r="906" spans="1:28" x14ac:dyDescent="0.2">
      <c r="A906" t="s">
        <v>1410</v>
      </c>
      <c r="B906" t="s">
        <v>19</v>
      </c>
      <c r="C906" t="s">
        <v>258</v>
      </c>
      <c r="D906" t="s">
        <v>259</v>
      </c>
      <c r="E906" s="5">
        <v>122</v>
      </c>
      <c r="F906" t="s">
        <v>51</v>
      </c>
      <c r="G906">
        <v>1</v>
      </c>
      <c r="H906" s="1">
        <v>45572</v>
      </c>
      <c r="I906" s="1" t="str">
        <f>TEXT(data[[#This Row],[OrderDate]],"mmm")</f>
        <v>Oct</v>
      </c>
      <c r="J906" s="6">
        <v>0.84513888888888888</v>
      </c>
      <c r="K906" s="6" t="str">
        <f>TEXT(data[[#This Row],[OrderTime]],"h")</f>
        <v>20</v>
      </c>
      <c r="L906" s="1">
        <v>45574</v>
      </c>
      <c r="M906" s="6">
        <v>0.72777777777777775</v>
      </c>
      <c r="N906" t="s">
        <v>213</v>
      </c>
      <c r="O906" t="s">
        <v>623</v>
      </c>
      <c r="P906" t="s">
        <v>36</v>
      </c>
      <c r="Q906" t="s">
        <v>53</v>
      </c>
      <c r="R906" t="s">
        <v>261</v>
      </c>
      <c r="S906" t="s">
        <v>105</v>
      </c>
      <c r="T906" t="s">
        <v>29</v>
      </c>
      <c r="U906" t="s">
        <v>39</v>
      </c>
      <c r="V906" s="5">
        <f>data[[#This Row],[PriceUSD]]*data[[#This Row],[Quantity]]</f>
        <v>122</v>
      </c>
      <c r="W906" s="7">
        <f>data[[#This Row],[OrderDate]] + TIME(VALUE(LEFT(data[[#This Row],[OrderTime]],2)), VALUE(RIGHT(data[[#This Row],[OrderTime]],2)), 0)</f>
        <v>45572.061805555553</v>
      </c>
      <c r="X906" s="7">
        <f>_xlfn.MINIFS(data[OrderDateTime], data[CustomerName], data[[#This Row],[CustomerName]])</f>
        <v>45514.054166666669</v>
      </c>
      <c r="Y906" t="str">
        <f>IF(data[[#This Row],[OrderDateTime]]=data[[#This Row],[FirstOrderDateTime]], "New", "Returning")</f>
        <v>Returning</v>
      </c>
      <c r="Z906" s="7">
        <f>data[[#This Row],[DeliveryDate]] + data[[#This Row],[DeliveryTime]]</f>
        <v>45574.727777777778</v>
      </c>
      <c r="AA906" s="7">
        <f>data[[#This Row],[OrderDateTime]] + 1</f>
        <v>45573.061805555553</v>
      </c>
      <c r="AB906" s="7" t="str">
        <f>IF(data[[#This Row],[DeliveryDateTime]] &lt;= data[[#This Row],[SLADue]], "On Time", "Late")</f>
        <v>Late</v>
      </c>
    </row>
    <row r="907" spans="1:28" x14ac:dyDescent="0.2">
      <c r="A907" t="s">
        <v>1411</v>
      </c>
      <c r="B907" t="s">
        <v>19</v>
      </c>
      <c r="C907" t="s">
        <v>285</v>
      </c>
      <c r="D907" t="s">
        <v>286</v>
      </c>
      <c r="E907" s="5">
        <v>16.73</v>
      </c>
      <c r="F907" t="s">
        <v>22</v>
      </c>
      <c r="G907">
        <v>1</v>
      </c>
      <c r="H907" s="1">
        <v>45654</v>
      </c>
      <c r="I907" s="1" t="str">
        <f>TEXT(data[[#This Row],[OrderDate]],"mmm")</f>
        <v>Dec</v>
      </c>
      <c r="J907" s="6">
        <v>0.82499999999999996</v>
      </c>
      <c r="K907" s="6" t="str">
        <f>TEXT(data[[#This Row],[OrderTime]],"h")</f>
        <v>19</v>
      </c>
      <c r="L907" s="1">
        <v>45655</v>
      </c>
      <c r="M907" s="6">
        <v>0.72222222222222221</v>
      </c>
      <c r="N907" t="s">
        <v>88</v>
      </c>
      <c r="O907" t="s">
        <v>168</v>
      </c>
      <c r="P907" t="s">
        <v>25</v>
      </c>
      <c r="Q907" t="s">
        <v>53</v>
      </c>
      <c r="R907" t="s">
        <v>114</v>
      </c>
      <c r="S907" t="s">
        <v>28</v>
      </c>
      <c r="T907" t="s">
        <v>29</v>
      </c>
      <c r="U907" t="s">
        <v>39</v>
      </c>
      <c r="V907" s="5">
        <f>data[[#This Row],[PriceUSD]]*data[[#This Row],[Quantity]]</f>
        <v>16.73</v>
      </c>
      <c r="W907" s="7">
        <f>data[[#This Row],[OrderDate]] + TIME(VALUE(LEFT(data[[#This Row],[OrderTime]],2)), VALUE(RIGHT(data[[#This Row],[OrderTime]],2)), 0)</f>
        <v>45654.017361111109</v>
      </c>
      <c r="X907" s="7">
        <f>_xlfn.MINIFS(data[OrderDateTime], data[CustomerName], data[[#This Row],[CustomerName]])</f>
        <v>45521.054166666669</v>
      </c>
      <c r="Y907" t="str">
        <f>IF(data[[#This Row],[OrderDateTime]]=data[[#This Row],[FirstOrderDateTime]], "New", "Returning")</f>
        <v>Returning</v>
      </c>
      <c r="Z907" s="7">
        <f>data[[#This Row],[DeliveryDate]] + data[[#This Row],[DeliveryTime]]</f>
        <v>45655.722222222219</v>
      </c>
      <c r="AA907" s="7">
        <f>data[[#This Row],[OrderDateTime]] + 1</f>
        <v>45655.017361111109</v>
      </c>
      <c r="AB907" s="7" t="str">
        <f>IF(data[[#This Row],[DeliveryDateTime]] &lt;= data[[#This Row],[SLADue]], "On Time", "Late")</f>
        <v>Late</v>
      </c>
    </row>
    <row r="908" spans="1:28" x14ac:dyDescent="0.2">
      <c r="A908" t="s">
        <v>1412</v>
      </c>
      <c r="B908" t="s">
        <v>19</v>
      </c>
      <c r="C908" t="s">
        <v>101</v>
      </c>
      <c r="D908" t="s">
        <v>102</v>
      </c>
      <c r="E908" s="5">
        <v>28.82</v>
      </c>
      <c r="F908" t="s">
        <v>81</v>
      </c>
      <c r="G908">
        <v>1</v>
      </c>
      <c r="H908" s="1">
        <v>45738</v>
      </c>
      <c r="I908" s="1" t="str">
        <f>TEXT(data[[#This Row],[OrderDate]],"mmm")</f>
        <v>Mar</v>
      </c>
      <c r="J908" s="6">
        <v>0.82152777777777775</v>
      </c>
      <c r="K908" s="6" t="str">
        <f>TEXT(data[[#This Row],[OrderTime]],"h")</f>
        <v>19</v>
      </c>
      <c r="L908" s="1">
        <v>45739</v>
      </c>
      <c r="M908" s="6">
        <v>0.90486111111111112</v>
      </c>
      <c r="N908" t="s">
        <v>57</v>
      </c>
      <c r="O908" t="s">
        <v>444</v>
      </c>
      <c r="P908" t="s">
        <v>25</v>
      </c>
      <c r="Q908" t="s">
        <v>53</v>
      </c>
      <c r="R908" t="s">
        <v>83</v>
      </c>
      <c r="S908" t="s">
        <v>28</v>
      </c>
      <c r="T908" t="s">
        <v>29</v>
      </c>
      <c r="U908" t="s">
        <v>30</v>
      </c>
      <c r="V908" s="5">
        <f>data[[#This Row],[PriceUSD]]*data[[#This Row],[Quantity]]</f>
        <v>28.82</v>
      </c>
      <c r="W908" s="7">
        <f>data[[#This Row],[OrderDate]] + TIME(VALUE(LEFT(data[[#This Row],[OrderTime]],2)), VALUE(RIGHT(data[[#This Row],[OrderTime]],2)), 0)</f>
        <v>45738.054166666669</v>
      </c>
      <c r="X908" s="7">
        <f>_xlfn.MINIFS(data[OrderDateTime], data[CustomerName], data[[#This Row],[CustomerName]])</f>
        <v>45544.007638888892</v>
      </c>
      <c r="Y908" t="str">
        <f>IF(data[[#This Row],[OrderDateTime]]=data[[#This Row],[FirstOrderDateTime]], "New", "Returning")</f>
        <v>Returning</v>
      </c>
      <c r="Z908" s="7">
        <f>data[[#This Row],[DeliveryDate]] + data[[#This Row],[DeliveryTime]]</f>
        <v>45739.904861111114</v>
      </c>
      <c r="AA908" s="7">
        <f>data[[#This Row],[OrderDateTime]] + 1</f>
        <v>45739.054166666669</v>
      </c>
      <c r="AB908" s="7" t="str">
        <f>IF(data[[#This Row],[DeliveryDateTime]] &lt;= data[[#This Row],[SLADue]], "On Time", "Late")</f>
        <v>Late</v>
      </c>
    </row>
    <row r="909" spans="1:28" x14ac:dyDescent="0.2">
      <c r="A909" t="s">
        <v>1413</v>
      </c>
      <c r="B909" t="s">
        <v>19</v>
      </c>
      <c r="C909" t="s">
        <v>117</v>
      </c>
      <c r="D909" t="s">
        <v>118</v>
      </c>
      <c r="E909" s="5">
        <v>68.989999999999995</v>
      </c>
      <c r="F909" t="s">
        <v>94</v>
      </c>
      <c r="G909">
        <v>3</v>
      </c>
      <c r="H909" s="1">
        <v>45868</v>
      </c>
      <c r="I909" s="1" t="str">
        <f>TEXT(data[[#This Row],[OrderDate]],"mmm")</f>
        <v>Jul</v>
      </c>
      <c r="J909" s="6">
        <v>0.65347222222222223</v>
      </c>
      <c r="K909" s="6" t="str">
        <f>TEXT(data[[#This Row],[OrderTime]],"h")</f>
        <v>15</v>
      </c>
      <c r="L909" s="1">
        <v>45869</v>
      </c>
      <c r="M909" s="6">
        <v>0.7368055555555556</v>
      </c>
      <c r="N909" t="s">
        <v>98</v>
      </c>
      <c r="O909" t="s">
        <v>771</v>
      </c>
      <c r="P909" t="s">
        <v>77</v>
      </c>
      <c r="Q909" t="s">
        <v>26</v>
      </c>
      <c r="R909" t="s">
        <v>66</v>
      </c>
      <c r="S909" t="s">
        <v>28</v>
      </c>
      <c r="T909" t="s">
        <v>29</v>
      </c>
      <c r="U909" t="s">
        <v>30</v>
      </c>
      <c r="V909" s="5">
        <f>data[[#This Row],[PriceUSD]]*data[[#This Row],[Quantity]]</f>
        <v>206.96999999999997</v>
      </c>
      <c r="W909" s="7">
        <f>data[[#This Row],[OrderDate]] + TIME(VALUE(LEFT(data[[#This Row],[OrderTime]],2)), VALUE(RIGHT(data[[#This Row],[OrderTime]],2)), 0)</f>
        <v>45868.015277777777</v>
      </c>
      <c r="X909" s="7">
        <f>_xlfn.MINIFS(data[OrderDateTime], data[CustomerName], data[[#This Row],[CustomerName]])</f>
        <v>45524.007638888892</v>
      </c>
      <c r="Y909" t="str">
        <f>IF(data[[#This Row],[OrderDateTime]]=data[[#This Row],[FirstOrderDateTime]], "New", "Returning")</f>
        <v>Returning</v>
      </c>
      <c r="Z909" s="7">
        <f>data[[#This Row],[DeliveryDate]] + data[[#This Row],[DeliveryTime]]</f>
        <v>45869.736805555556</v>
      </c>
      <c r="AA909" s="7">
        <f>data[[#This Row],[OrderDateTime]] + 1</f>
        <v>45869.015277777777</v>
      </c>
      <c r="AB909" s="7" t="str">
        <f>IF(data[[#This Row],[DeliveryDateTime]] &lt;= data[[#This Row],[SLADue]], "On Time", "Late")</f>
        <v>Late</v>
      </c>
    </row>
    <row r="910" spans="1:28" x14ac:dyDescent="0.2">
      <c r="A910" t="s">
        <v>1414</v>
      </c>
      <c r="B910" t="s">
        <v>19</v>
      </c>
      <c r="C910" t="s">
        <v>190</v>
      </c>
      <c r="D910" t="s">
        <v>191</v>
      </c>
      <c r="E910" s="5">
        <v>24.44</v>
      </c>
      <c r="F910" t="s">
        <v>87</v>
      </c>
      <c r="G910">
        <v>3</v>
      </c>
      <c r="H910" s="1">
        <v>45675</v>
      </c>
      <c r="I910" s="1" t="str">
        <f>TEXT(data[[#This Row],[OrderDate]],"mmm")</f>
        <v>Jan</v>
      </c>
      <c r="J910" s="6">
        <v>0.42638888888888887</v>
      </c>
      <c r="K910" s="6" t="str">
        <f>TEXT(data[[#This Row],[OrderTime]],"h")</f>
        <v>10</v>
      </c>
      <c r="L910" s="1">
        <v>45675</v>
      </c>
      <c r="M910" s="6">
        <v>0.71805555555555556</v>
      </c>
      <c r="N910" t="s">
        <v>112</v>
      </c>
      <c r="O910" t="s">
        <v>1415</v>
      </c>
      <c r="P910" t="s">
        <v>36</v>
      </c>
      <c r="Q910" t="s">
        <v>53</v>
      </c>
      <c r="R910" t="s">
        <v>192</v>
      </c>
      <c r="S910" t="s">
        <v>47</v>
      </c>
      <c r="T910" t="s">
        <v>29</v>
      </c>
      <c r="U910" t="s">
        <v>39</v>
      </c>
      <c r="V910" s="5">
        <f>data[[#This Row],[PriceUSD]]*data[[#This Row],[Quantity]]</f>
        <v>73.320000000000007</v>
      </c>
      <c r="W910" s="7">
        <f>data[[#This Row],[OrderDate]] + TIME(VALUE(LEFT(data[[#This Row],[OrderTime]],2)), VALUE(RIGHT(data[[#This Row],[OrderTime]],2)), 0)</f>
        <v>45675.061805555553</v>
      </c>
      <c r="X910" s="7">
        <f>_xlfn.MINIFS(data[OrderDateTime], data[CustomerName], data[[#This Row],[CustomerName]])</f>
        <v>45538.038888888892</v>
      </c>
      <c r="Y910" t="str">
        <f>IF(data[[#This Row],[OrderDateTime]]=data[[#This Row],[FirstOrderDateTime]], "New", "Returning")</f>
        <v>Returning</v>
      </c>
      <c r="Z910" s="7">
        <f>data[[#This Row],[DeliveryDate]] + data[[#This Row],[DeliveryTime]]</f>
        <v>45675.718055555553</v>
      </c>
      <c r="AA910" s="7">
        <f>data[[#This Row],[OrderDateTime]] + 1</f>
        <v>45676.061805555553</v>
      </c>
      <c r="AB910" s="7" t="str">
        <f>IF(data[[#This Row],[DeliveryDateTime]] &lt;= data[[#This Row],[SLADue]], "On Time", "Late")</f>
        <v>On Time</v>
      </c>
    </row>
    <row r="911" spans="1:28" x14ac:dyDescent="0.2">
      <c r="A911" t="s">
        <v>1416</v>
      </c>
      <c r="B911" t="s">
        <v>19</v>
      </c>
      <c r="C911" t="s">
        <v>69</v>
      </c>
      <c r="D911" t="s">
        <v>70</v>
      </c>
      <c r="E911" s="5">
        <v>62.91</v>
      </c>
      <c r="F911" t="s">
        <v>51</v>
      </c>
      <c r="G911">
        <v>2</v>
      </c>
      <c r="H911" s="1">
        <v>45540</v>
      </c>
      <c r="I911" s="1" t="str">
        <f>TEXT(data[[#This Row],[OrderDate]],"mmm")</f>
        <v>Sep</v>
      </c>
      <c r="J911" s="6">
        <v>0.75694444444444442</v>
      </c>
      <c r="K911" s="6" t="str">
        <f>TEXT(data[[#This Row],[OrderTime]],"h")</f>
        <v>18</v>
      </c>
      <c r="L911" s="1">
        <v>45542</v>
      </c>
      <c r="M911" s="6">
        <v>0.79861111111111116</v>
      </c>
      <c r="N911" t="s">
        <v>175</v>
      </c>
      <c r="O911" t="s">
        <v>1417</v>
      </c>
      <c r="P911" t="s">
        <v>25</v>
      </c>
      <c r="Q911" t="s">
        <v>26</v>
      </c>
      <c r="R911" t="s">
        <v>37</v>
      </c>
      <c r="S911" t="s">
        <v>105</v>
      </c>
      <c r="T911" t="s">
        <v>38</v>
      </c>
      <c r="U911" t="s">
        <v>30</v>
      </c>
      <c r="V911" s="5">
        <f>data[[#This Row],[PriceUSD]]*data[[#This Row],[Quantity]]</f>
        <v>125.82</v>
      </c>
      <c r="W911" s="7">
        <f>data[[#This Row],[OrderDate]] + TIME(VALUE(LEFT(data[[#This Row],[OrderTime]],2)), VALUE(RIGHT(data[[#This Row],[OrderTime]],2)), 0)</f>
        <v>45540.030555555553</v>
      </c>
      <c r="X911" s="7">
        <f>_xlfn.MINIFS(data[OrderDateTime], data[CustomerName], data[[#This Row],[CustomerName]])</f>
        <v>45540.030555555553</v>
      </c>
      <c r="Y911" t="str">
        <f>IF(data[[#This Row],[OrderDateTime]]=data[[#This Row],[FirstOrderDateTime]], "New", "Returning")</f>
        <v>New</v>
      </c>
      <c r="Z911" s="7">
        <f>data[[#This Row],[DeliveryDate]] + data[[#This Row],[DeliveryTime]]</f>
        <v>45542.798611111109</v>
      </c>
      <c r="AA911" s="7">
        <f>data[[#This Row],[OrderDateTime]] + 1</f>
        <v>45541.030555555553</v>
      </c>
      <c r="AB911" s="7" t="str">
        <f>IF(data[[#This Row],[DeliveryDateTime]] &lt;= data[[#This Row],[SLADue]], "On Time", "Late")</f>
        <v>Late</v>
      </c>
    </row>
    <row r="912" spans="1:28" x14ac:dyDescent="0.2">
      <c r="A912" t="s">
        <v>1418</v>
      </c>
      <c r="B912" t="s">
        <v>19</v>
      </c>
      <c r="C912" t="s">
        <v>126</v>
      </c>
      <c r="D912" t="s">
        <v>127</v>
      </c>
      <c r="E912" s="5">
        <v>23.13</v>
      </c>
      <c r="F912" t="s">
        <v>138</v>
      </c>
      <c r="G912">
        <v>1</v>
      </c>
      <c r="H912" s="1">
        <v>45843</v>
      </c>
      <c r="I912" s="1" t="str">
        <f>TEXT(data[[#This Row],[OrderDate]],"mmm")</f>
        <v>Jul</v>
      </c>
      <c r="J912" s="6">
        <v>0.41875000000000001</v>
      </c>
      <c r="K912" s="6" t="str">
        <f>TEXT(data[[#This Row],[OrderTime]],"h")</f>
        <v>10</v>
      </c>
      <c r="L912" s="1">
        <v>45843</v>
      </c>
      <c r="M912" s="6">
        <v>0.5854166666666667</v>
      </c>
      <c r="N912" t="s">
        <v>175</v>
      </c>
      <c r="O912" t="s">
        <v>810</v>
      </c>
      <c r="P912" t="s">
        <v>25</v>
      </c>
      <c r="Q912" t="s">
        <v>53</v>
      </c>
      <c r="R912" t="s">
        <v>129</v>
      </c>
      <c r="S912" t="s">
        <v>47</v>
      </c>
      <c r="T912" t="s">
        <v>38</v>
      </c>
      <c r="U912" t="s">
        <v>30</v>
      </c>
      <c r="V912" s="5">
        <f>data[[#This Row],[PriceUSD]]*data[[#This Row],[Quantity]]</f>
        <v>23.13</v>
      </c>
      <c r="W912" s="7">
        <f>data[[#This Row],[OrderDate]] + TIME(VALUE(LEFT(data[[#This Row],[OrderTime]],2)), VALUE(RIGHT(data[[#This Row],[OrderTime]],2)), 0)</f>
        <v>45843.052083333336</v>
      </c>
      <c r="X912" s="7">
        <f>_xlfn.MINIFS(data[OrderDateTime], data[CustomerName], data[[#This Row],[CustomerName]])</f>
        <v>45509.015277777777</v>
      </c>
      <c r="Y912" t="str">
        <f>IF(data[[#This Row],[OrderDateTime]]=data[[#This Row],[FirstOrderDateTime]], "New", "Returning")</f>
        <v>Returning</v>
      </c>
      <c r="Z912" s="7">
        <f>data[[#This Row],[DeliveryDate]] + data[[#This Row],[DeliveryTime]]</f>
        <v>45843.585416666669</v>
      </c>
      <c r="AA912" s="7">
        <f>data[[#This Row],[OrderDateTime]] + 1</f>
        <v>45844.052083333336</v>
      </c>
      <c r="AB912" s="7" t="str">
        <f>IF(data[[#This Row],[DeliveryDateTime]] &lt;= data[[#This Row],[SLADue]], "On Time", "Late")</f>
        <v>On Time</v>
      </c>
    </row>
    <row r="913" spans="1:28" x14ac:dyDescent="0.2">
      <c r="A913" t="s">
        <v>1419</v>
      </c>
      <c r="B913" t="s">
        <v>19</v>
      </c>
      <c r="C913" t="s">
        <v>41</v>
      </c>
      <c r="D913" t="s">
        <v>42</v>
      </c>
      <c r="E913" s="5">
        <v>33.4</v>
      </c>
      <c r="F913" t="s">
        <v>119</v>
      </c>
      <c r="G913">
        <v>1</v>
      </c>
      <c r="H913" s="1">
        <v>45822</v>
      </c>
      <c r="I913" s="1" t="str">
        <f>TEXT(data[[#This Row],[OrderDate]],"mmm")</f>
        <v>Jun</v>
      </c>
      <c r="J913" s="6">
        <v>0.77361111111111114</v>
      </c>
      <c r="K913" s="6" t="str">
        <f>TEXT(data[[#This Row],[OrderTime]],"h")</f>
        <v>18</v>
      </c>
      <c r="L913" s="1">
        <v>45823</v>
      </c>
      <c r="M913" s="6">
        <v>0.81527777777777777</v>
      </c>
      <c r="N913" t="s">
        <v>170</v>
      </c>
      <c r="O913" t="s">
        <v>488</v>
      </c>
      <c r="P913" t="s">
        <v>36</v>
      </c>
      <c r="Q913" t="s">
        <v>53</v>
      </c>
      <c r="R913" t="s">
        <v>46</v>
      </c>
      <c r="S913" t="s">
        <v>28</v>
      </c>
      <c r="T913" t="s">
        <v>136</v>
      </c>
      <c r="U913" t="s">
        <v>30</v>
      </c>
      <c r="V913" s="5">
        <f>data[[#This Row],[PriceUSD]]*data[[#This Row],[Quantity]]</f>
        <v>33.4</v>
      </c>
      <c r="W913" s="7">
        <f>data[[#This Row],[OrderDate]] + TIME(VALUE(LEFT(data[[#This Row],[OrderTime]],2)), VALUE(RIGHT(data[[#This Row],[OrderTime]],2)), 0)</f>
        <v>45822.007638888892</v>
      </c>
      <c r="X913" s="7">
        <f>_xlfn.MINIFS(data[OrderDateTime], data[CustomerName], data[[#This Row],[CustomerName]])</f>
        <v>45556.046527777777</v>
      </c>
      <c r="Y913" t="str">
        <f>IF(data[[#This Row],[OrderDateTime]]=data[[#This Row],[FirstOrderDateTime]], "New", "Returning")</f>
        <v>Returning</v>
      </c>
      <c r="Z913" s="7">
        <f>data[[#This Row],[DeliveryDate]] + data[[#This Row],[DeliveryTime]]</f>
        <v>45823.81527777778</v>
      </c>
      <c r="AA913" s="7">
        <f>data[[#This Row],[OrderDateTime]] + 1</f>
        <v>45823.007638888892</v>
      </c>
      <c r="AB913" s="7" t="str">
        <f>IF(data[[#This Row],[DeliveryDateTime]] &lt;= data[[#This Row],[SLADue]], "On Time", "Late")</f>
        <v>Late</v>
      </c>
    </row>
    <row r="914" spans="1:28" x14ac:dyDescent="0.2">
      <c r="A914" t="s">
        <v>1420</v>
      </c>
      <c r="B914" t="s">
        <v>19</v>
      </c>
      <c r="C914" t="s">
        <v>85</v>
      </c>
      <c r="D914" t="s">
        <v>86</v>
      </c>
      <c r="E914" s="5">
        <v>57.52</v>
      </c>
      <c r="F914" t="s">
        <v>71</v>
      </c>
      <c r="G914">
        <v>2</v>
      </c>
      <c r="H914" s="1">
        <v>45513</v>
      </c>
      <c r="I914" s="1" t="str">
        <f>TEXT(data[[#This Row],[OrderDate]],"mmm")</f>
        <v>Aug</v>
      </c>
      <c r="J914" s="6">
        <v>0.62291666666666667</v>
      </c>
      <c r="K914" s="6" t="str">
        <f>TEXT(data[[#This Row],[OrderTime]],"h")</f>
        <v>14</v>
      </c>
      <c r="L914" s="1">
        <v>45513</v>
      </c>
      <c r="M914" s="6">
        <v>0.9145833333333333</v>
      </c>
      <c r="N914" t="s">
        <v>88</v>
      </c>
      <c r="O914" t="s">
        <v>339</v>
      </c>
      <c r="P914" t="s">
        <v>25</v>
      </c>
      <c r="Q914" t="s">
        <v>26</v>
      </c>
      <c r="R914" t="s">
        <v>90</v>
      </c>
      <c r="S914" t="s">
        <v>47</v>
      </c>
      <c r="T914" t="s">
        <v>38</v>
      </c>
      <c r="U914" t="s">
        <v>30</v>
      </c>
      <c r="V914" s="5">
        <f>data[[#This Row],[PriceUSD]]*data[[#This Row],[Quantity]]</f>
        <v>115.04</v>
      </c>
      <c r="W914" s="7">
        <f>data[[#This Row],[OrderDate]] + TIME(VALUE(LEFT(data[[#This Row],[OrderTime]],2)), VALUE(RIGHT(data[[#This Row],[OrderTime]],2)), 0)</f>
        <v>45513.046527777777</v>
      </c>
      <c r="X914" s="7">
        <f>_xlfn.MINIFS(data[OrderDateTime], data[CustomerName], data[[#This Row],[CustomerName]])</f>
        <v>45513.046527777777</v>
      </c>
      <c r="Y914" t="str">
        <f>IF(data[[#This Row],[OrderDateTime]]=data[[#This Row],[FirstOrderDateTime]], "New", "Returning")</f>
        <v>New</v>
      </c>
      <c r="Z914" s="7">
        <f>data[[#This Row],[DeliveryDate]] + data[[#This Row],[DeliveryTime]]</f>
        <v>45513.914583333331</v>
      </c>
      <c r="AA914" s="7">
        <f>data[[#This Row],[OrderDateTime]] + 1</f>
        <v>45514.046527777777</v>
      </c>
      <c r="AB914" s="7" t="str">
        <f>IF(data[[#This Row],[DeliveryDateTime]] &lt;= data[[#This Row],[SLADue]], "On Time", "Late")</f>
        <v>On Time</v>
      </c>
    </row>
    <row r="915" spans="1:28" x14ac:dyDescent="0.2">
      <c r="A915" t="s">
        <v>1421</v>
      </c>
      <c r="B915" t="s">
        <v>19</v>
      </c>
      <c r="C915" t="s">
        <v>61</v>
      </c>
      <c r="D915" t="s">
        <v>62</v>
      </c>
      <c r="E915" s="5">
        <v>161.1</v>
      </c>
      <c r="F915" t="s">
        <v>94</v>
      </c>
      <c r="G915">
        <v>7</v>
      </c>
      <c r="H915" s="1">
        <v>45601</v>
      </c>
      <c r="I915" s="1" t="str">
        <f>TEXT(data[[#This Row],[OrderDate]],"mmm")</f>
        <v>Nov</v>
      </c>
      <c r="J915" s="6">
        <v>0.48472222222222222</v>
      </c>
      <c r="K915" s="6" t="str">
        <f>TEXT(data[[#This Row],[OrderTime]],"h")</f>
        <v>11</v>
      </c>
      <c r="L915" s="1">
        <v>45601</v>
      </c>
      <c r="M915" s="6">
        <v>0.73472222222222228</v>
      </c>
      <c r="N915" t="s">
        <v>276</v>
      </c>
      <c r="O915" t="s">
        <v>244</v>
      </c>
      <c r="P915" t="s">
        <v>133</v>
      </c>
      <c r="Q915" t="s">
        <v>53</v>
      </c>
      <c r="R915" t="s">
        <v>66</v>
      </c>
      <c r="S915" t="s">
        <v>47</v>
      </c>
      <c r="T915" t="s">
        <v>29</v>
      </c>
      <c r="U915" t="s">
        <v>30</v>
      </c>
      <c r="V915" s="5">
        <f>data[[#This Row],[PriceUSD]]*data[[#This Row],[Quantity]]</f>
        <v>1127.7</v>
      </c>
      <c r="W915" s="7">
        <f>data[[#This Row],[OrderDate]] + TIME(VALUE(LEFT(data[[#This Row],[OrderTime]],2)), VALUE(RIGHT(data[[#This Row],[OrderTime]],2)), 0)</f>
        <v>45601.015277777777</v>
      </c>
      <c r="X915" s="7">
        <f>_xlfn.MINIFS(data[OrderDateTime], data[CustomerName], data[[#This Row],[CustomerName]])</f>
        <v>45558.017361111109</v>
      </c>
      <c r="Y915" t="str">
        <f>IF(data[[#This Row],[OrderDateTime]]=data[[#This Row],[FirstOrderDateTime]], "New", "Returning")</f>
        <v>Returning</v>
      </c>
      <c r="Z915" s="7">
        <f>data[[#This Row],[DeliveryDate]] + data[[#This Row],[DeliveryTime]]</f>
        <v>45601.734722222223</v>
      </c>
      <c r="AA915" s="7">
        <f>data[[#This Row],[OrderDateTime]] + 1</f>
        <v>45602.015277777777</v>
      </c>
      <c r="AB915" s="7" t="str">
        <f>IF(data[[#This Row],[DeliveryDateTime]] &lt;= data[[#This Row],[SLADue]], "On Time", "Late")</f>
        <v>On Time</v>
      </c>
    </row>
    <row r="916" spans="1:28" x14ac:dyDescent="0.2">
      <c r="A916" t="s">
        <v>1422</v>
      </c>
      <c r="B916" t="s">
        <v>19</v>
      </c>
      <c r="C916" t="s">
        <v>32</v>
      </c>
      <c r="D916" t="s">
        <v>33</v>
      </c>
      <c r="E916" s="5">
        <v>49.23</v>
      </c>
      <c r="F916" t="s">
        <v>22</v>
      </c>
      <c r="G916">
        <v>2</v>
      </c>
      <c r="H916" s="1">
        <v>45879</v>
      </c>
      <c r="I916" s="1" t="str">
        <f>TEXT(data[[#This Row],[OrderDate]],"mmm")</f>
        <v>Aug</v>
      </c>
      <c r="J916" s="6">
        <v>0.73124999999999996</v>
      </c>
      <c r="K916" s="6" t="str">
        <f>TEXT(data[[#This Row],[OrderTime]],"h")</f>
        <v>17</v>
      </c>
      <c r="L916" s="1">
        <v>45881</v>
      </c>
      <c r="M916" s="6">
        <v>0.7729166666666667</v>
      </c>
      <c r="N916" t="s">
        <v>163</v>
      </c>
      <c r="O916" t="s">
        <v>272</v>
      </c>
      <c r="P916" t="s">
        <v>77</v>
      </c>
      <c r="Q916" t="s">
        <v>26</v>
      </c>
      <c r="R916" t="s">
        <v>37</v>
      </c>
      <c r="S916" t="s">
        <v>105</v>
      </c>
      <c r="T916" t="s">
        <v>59</v>
      </c>
      <c r="U916" t="s">
        <v>30</v>
      </c>
      <c r="V916" s="5">
        <f>data[[#This Row],[PriceUSD]]*data[[#This Row],[Quantity]]</f>
        <v>98.46</v>
      </c>
      <c r="W916" s="7">
        <f>data[[#This Row],[OrderDate]] + TIME(VALUE(LEFT(data[[#This Row],[OrderTime]],2)), VALUE(RIGHT(data[[#This Row],[OrderTime]],2)), 0)</f>
        <v>45879.017361111109</v>
      </c>
      <c r="X916" s="7">
        <f>_xlfn.MINIFS(data[OrderDateTime], data[CustomerName], data[[#This Row],[CustomerName]])</f>
        <v>45507.017361111109</v>
      </c>
      <c r="Y916" t="str">
        <f>IF(data[[#This Row],[OrderDateTime]]=data[[#This Row],[FirstOrderDateTime]], "New", "Returning")</f>
        <v>Returning</v>
      </c>
      <c r="Z916" s="7">
        <f>data[[#This Row],[DeliveryDate]] + data[[#This Row],[DeliveryTime]]</f>
        <v>45881.772916666669</v>
      </c>
      <c r="AA916" s="7">
        <f>data[[#This Row],[OrderDateTime]] + 1</f>
        <v>45880.017361111109</v>
      </c>
      <c r="AB916" s="7" t="str">
        <f>IF(data[[#This Row],[DeliveryDateTime]] &lt;= data[[#This Row],[SLADue]], "On Time", "Late")</f>
        <v>Late</v>
      </c>
    </row>
    <row r="917" spans="1:28" x14ac:dyDescent="0.2">
      <c r="A917" t="s">
        <v>1423</v>
      </c>
      <c r="B917" t="s">
        <v>19</v>
      </c>
      <c r="C917" t="s">
        <v>79</v>
      </c>
      <c r="D917" t="s">
        <v>80</v>
      </c>
      <c r="E917" s="5">
        <v>27.5</v>
      </c>
      <c r="F917" t="s">
        <v>81</v>
      </c>
      <c r="G917">
        <v>1</v>
      </c>
      <c r="H917" s="1">
        <v>45621</v>
      </c>
      <c r="I917" s="1" t="str">
        <f>TEXT(data[[#This Row],[OrderDate]],"mmm")</f>
        <v>Nov</v>
      </c>
      <c r="J917" s="6">
        <v>0.51388888888888884</v>
      </c>
      <c r="K917" s="6" t="str">
        <f>TEXT(data[[#This Row],[OrderTime]],"h")</f>
        <v>12</v>
      </c>
      <c r="L917" s="1">
        <v>45621</v>
      </c>
      <c r="M917" s="6">
        <v>0.68055555555555558</v>
      </c>
      <c r="N917" t="s">
        <v>64</v>
      </c>
      <c r="O917" t="s">
        <v>218</v>
      </c>
      <c r="P917" t="s">
        <v>25</v>
      </c>
      <c r="Q917" t="s">
        <v>26</v>
      </c>
      <c r="R917" t="s">
        <v>83</v>
      </c>
      <c r="S917" t="s">
        <v>47</v>
      </c>
      <c r="T917" t="s">
        <v>38</v>
      </c>
      <c r="U917" t="s">
        <v>30</v>
      </c>
      <c r="V917" s="5">
        <f>data[[#This Row],[PriceUSD]]*data[[#This Row],[Quantity]]</f>
        <v>27.5</v>
      </c>
      <c r="W917" s="7">
        <f>data[[#This Row],[OrderDate]] + TIME(VALUE(LEFT(data[[#This Row],[OrderTime]],2)), VALUE(RIGHT(data[[#This Row],[OrderTime]],2)), 0)</f>
        <v>45621.061805555553</v>
      </c>
      <c r="X917" s="7">
        <f>_xlfn.MINIFS(data[OrderDateTime], data[CustomerName], data[[#This Row],[CustomerName]])</f>
        <v>45516.030555555553</v>
      </c>
      <c r="Y917" t="str">
        <f>IF(data[[#This Row],[OrderDateTime]]=data[[#This Row],[FirstOrderDateTime]], "New", "Returning")</f>
        <v>Returning</v>
      </c>
      <c r="Z917" s="7">
        <f>data[[#This Row],[DeliveryDate]] + data[[#This Row],[DeliveryTime]]</f>
        <v>45621.680555555555</v>
      </c>
      <c r="AA917" s="7">
        <f>data[[#This Row],[OrderDateTime]] + 1</f>
        <v>45622.061805555553</v>
      </c>
      <c r="AB917" s="7" t="str">
        <f>IF(data[[#This Row],[DeliveryDateTime]] &lt;= data[[#This Row],[SLADue]], "On Time", "Late")</f>
        <v>On Time</v>
      </c>
    </row>
    <row r="918" spans="1:28" x14ac:dyDescent="0.2">
      <c r="A918" t="s">
        <v>1424</v>
      </c>
      <c r="B918" t="s">
        <v>19</v>
      </c>
      <c r="C918" t="s">
        <v>79</v>
      </c>
      <c r="D918" t="s">
        <v>80</v>
      </c>
      <c r="E918" s="5">
        <v>30.62</v>
      </c>
      <c r="F918" t="s">
        <v>81</v>
      </c>
      <c r="G918">
        <v>3</v>
      </c>
      <c r="H918" s="1">
        <v>45694</v>
      </c>
      <c r="I918" s="1" t="str">
        <f>TEXT(data[[#This Row],[OrderDate]],"mmm")</f>
        <v>Feb</v>
      </c>
      <c r="J918" s="6">
        <v>0.53125</v>
      </c>
      <c r="K918" s="6" t="str">
        <f>TEXT(data[[#This Row],[OrderTime]],"h")</f>
        <v>12</v>
      </c>
      <c r="L918" s="1">
        <v>45695</v>
      </c>
      <c r="M918" s="6">
        <v>0.73958333333333337</v>
      </c>
      <c r="N918" t="s">
        <v>213</v>
      </c>
      <c r="O918" t="s">
        <v>1142</v>
      </c>
      <c r="P918" t="s">
        <v>36</v>
      </c>
      <c r="Q918" t="s">
        <v>26</v>
      </c>
      <c r="R918" t="s">
        <v>83</v>
      </c>
      <c r="S918" t="s">
        <v>28</v>
      </c>
      <c r="T918" t="s">
        <v>29</v>
      </c>
      <c r="U918" t="s">
        <v>39</v>
      </c>
      <c r="V918" s="5">
        <f>data[[#This Row],[PriceUSD]]*data[[#This Row],[Quantity]]</f>
        <v>91.86</v>
      </c>
      <c r="W918" s="7">
        <f>data[[#This Row],[OrderDate]] + TIME(VALUE(LEFT(data[[#This Row],[OrderTime]],2)), VALUE(RIGHT(data[[#This Row],[OrderTime]],2)), 0)</f>
        <v>45694.017361111109</v>
      </c>
      <c r="X918" s="7">
        <f>_xlfn.MINIFS(data[OrderDateTime], data[CustomerName], data[[#This Row],[CustomerName]])</f>
        <v>45513.054166666669</v>
      </c>
      <c r="Y918" t="str">
        <f>IF(data[[#This Row],[OrderDateTime]]=data[[#This Row],[FirstOrderDateTime]], "New", "Returning")</f>
        <v>Returning</v>
      </c>
      <c r="Z918" s="7">
        <f>data[[#This Row],[DeliveryDate]] + data[[#This Row],[DeliveryTime]]</f>
        <v>45695.739583333336</v>
      </c>
      <c r="AA918" s="7">
        <f>data[[#This Row],[OrderDateTime]] + 1</f>
        <v>45695.017361111109</v>
      </c>
      <c r="AB918" s="7" t="str">
        <f>IF(data[[#This Row],[DeliveryDateTime]] &lt;= data[[#This Row],[SLADue]], "On Time", "Late")</f>
        <v>Late</v>
      </c>
    </row>
    <row r="919" spans="1:28" x14ac:dyDescent="0.2">
      <c r="A919" t="s">
        <v>1425</v>
      </c>
      <c r="B919" t="s">
        <v>19</v>
      </c>
      <c r="C919" t="s">
        <v>32</v>
      </c>
      <c r="D919" t="s">
        <v>33</v>
      </c>
      <c r="E919" s="5">
        <v>50.54</v>
      </c>
      <c r="F919" t="s">
        <v>22</v>
      </c>
      <c r="G919">
        <v>3</v>
      </c>
      <c r="H919" s="1">
        <v>45673</v>
      </c>
      <c r="I919" s="1" t="str">
        <f>TEXT(data[[#This Row],[OrderDate]],"mmm")</f>
        <v>Jan</v>
      </c>
      <c r="J919" s="6">
        <v>0.38750000000000001</v>
      </c>
      <c r="K919" s="6" t="str">
        <f>TEXT(data[[#This Row],[OrderTime]],"h")</f>
        <v>9</v>
      </c>
      <c r="L919" s="1">
        <v>45673</v>
      </c>
      <c r="M919" s="6">
        <v>0.59583333333333333</v>
      </c>
      <c r="N919" t="s">
        <v>88</v>
      </c>
      <c r="O919" t="s">
        <v>132</v>
      </c>
      <c r="P919" t="s">
        <v>25</v>
      </c>
      <c r="Q919" t="s">
        <v>53</v>
      </c>
      <c r="R919" t="s">
        <v>37</v>
      </c>
      <c r="S919" t="s">
        <v>47</v>
      </c>
      <c r="T919" t="s">
        <v>29</v>
      </c>
      <c r="U919" t="s">
        <v>30</v>
      </c>
      <c r="V919" s="5">
        <f>data[[#This Row],[PriceUSD]]*data[[#This Row],[Quantity]]</f>
        <v>151.62</v>
      </c>
      <c r="W919" s="7">
        <f>data[[#This Row],[OrderDate]] + TIME(VALUE(LEFT(data[[#This Row],[OrderTime]],2)), VALUE(RIGHT(data[[#This Row],[OrderTime]],2)), 0)</f>
        <v>45673.052083333336</v>
      </c>
      <c r="X919" s="7">
        <f>_xlfn.MINIFS(data[OrderDateTime], data[CustomerName], data[[#This Row],[CustomerName]])</f>
        <v>45536.007638888892</v>
      </c>
      <c r="Y919" t="str">
        <f>IF(data[[#This Row],[OrderDateTime]]=data[[#This Row],[FirstOrderDateTime]], "New", "Returning")</f>
        <v>Returning</v>
      </c>
      <c r="Z919" s="7">
        <f>data[[#This Row],[DeliveryDate]] + data[[#This Row],[DeliveryTime]]</f>
        <v>45673.595833333333</v>
      </c>
      <c r="AA919" s="7">
        <f>data[[#This Row],[OrderDateTime]] + 1</f>
        <v>45674.052083333336</v>
      </c>
      <c r="AB919" s="7" t="str">
        <f>IF(data[[#This Row],[DeliveryDateTime]] &lt;= data[[#This Row],[SLADue]], "On Time", "Late")</f>
        <v>On Time</v>
      </c>
    </row>
    <row r="920" spans="1:28" x14ac:dyDescent="0.2">
      <c r="A920" t="s">
        <v>1426</v>
      </c>
      <c r="B920" t="s">
        <v>19</v>
      </c>
      <c r="C920" t="s">
        <v>61</v>
      </c>
      <c r="D920" t="s">
        <v>62</v>
      </c>
      <c r="E920" s="5">
        <v>157.62</v>
      </c>
      <c r="F920" t="s">
        <v>63</v>
      </c>
      <c r="G920">
        <v>5</v>
      </c>
      <c r="H920" s="1">
        <v>45703</v>
      </c>
      <c r="I920" s="1" t="str">
        <f>TEXT(data[[#This Row],[OrderDate]],"mmm")</f>
        <v>Feb</v>
      </c>
      <c r="J920" s="6">
        <v>0.43958333333333333</v>
      </c>
      <c r="K920" s="6" t="str">
        <f>TEXT(data[[#This Row],[OrderTime]],"h")</f>
        <v>10</v>
      </c>
      <c r="L920" s="1">
        <v>45704</v>
      </c>
      <c r="M920" s="6">
        <v>0.5229166666666667</v>
      </c>
      <c r="N920" t="s">
        <v>75</v>
      </c>
      <c r="O920" t="s">
        <v>161</v>
      </c>
      <c r="P920" t="s">
        <v>25</v>
      </c>
      <c r="Q920" t="s">
        <v>53</v>
      </c>
      <c r="R920" t="s">
        <v>66</v>
      </c>
      <c r="S920" t="s">
        <v>28</v>
      </c>
      <c r="T920" t="s">
        <v>29</v>
      </c>
      <c r="U920" t="s">
        <v>30</v>
      </c>
      <c r="V920" s="5">
        <f>data[[#This Row],[PriceUSD]]*data[[#This Row],[Quantity]]</f>
        <v>788.1</v>
      </c>
      <c r="W920" s="7">
        <f>data[[#This Row],[OrderDate]] + TIME(VALUE(LEFT(data[[#This Row],[OrderTime]],2)), VALUE(RIGHT(data[[#This Row],[OrderTime]],2)), 0)</f>
        <v>45703.022916666669</v>
      </c>
      <c r="X920" s="7">
        <f>_xlfn.MINIFS(data[OrderDateTime], data[CustomerName], data[[#This Row],[CustomerName]])</f>
        <v>45507.054166666669</v>
      </c>
      <c r="Y920" t="str">
        <f>IF(data[[#This Row],[OrderDateTime]]=data[[#This Row],[FirstOrderDateTime]], "New", "Returning")</f>
        <v>Returning</v>
      </c>
      <c r="Z920" s="7">
        <f>data[[#This Row],[DeliveryDate]] + data[[#This Row],[DeliveryTime]]</f>
        <v>45704.522916666669</v>
      </c>
      <c r="AA920" s="7">
        <f>data[[#This Row],[OrderDateTime]] + 1</f>
        <v>45704.022916666669</v>
      </c>
      <c r="AB920" s="7" t="str">
        <f>IF(data[[#This Row],[DeliveryDateTime]] &lt;= data[[#This Row],[SLADue]], "On Time", "Late")</f>
        <v>Late</v>
      </c>
    </row>
    <row r="921" spans="1:28" x14ac:dyDescent="0.2">
      <c r="A921" t="s">
        <v>1427</v>
      </c>
      <c r="B921" t="s">
        <v>19</v>
      </c>
      <c r="C921" t="s">
        <v>92</v>
      </c>
      <c r="D921" t="s">
        <v>93</v>
      </c>
      <c r="E921" s="5">
        <v>81.36</v>
      </c>
      <c r="F921" t="s">
        <v>94</v>
      </c>
      <c r="G921">
        <v>6</v>
      </c>
      <c r="H921" s="1">
        <v>45764</v>
      </c>
      <c r="I921" s="1" t="str">
        <f>TEXT(data[[#This Row],[OrderDate]],"mmm")</f>
        <v>Apr</v>
      </c>
      <c r="J921" s="6">
        <v>0.78194444444444444</v>
      </c>
      <c r="K921" s="6" t="str">
        <f>TEXT(data[[#This Row],[OrderTime]],"h")</f>
        <v>18</v>
      </c>
      <c r="L921" s="1">
        <v>45765</v>
      </c>
      <c r="M921" s="6">
        <v>0.82361111111111107</v>
      </c>
      <c r="N921" t="s">
        <v>64</v>
      </c>
      <c r="O921" t="s">
        <v>464</v>
      </c>
      <c r="P921" t="s">
        <v>25</v>
      </c>
      <c r="Q921" t="s">
        <v>26</v>
      </c>
      <c r="R921" t="s">
        <v>66</v>
      </c>
      <c r="S921" t="s">
        <v>28</v>
      </c>
      <c r="T921" t="s">
        <v>59</v>
      </c>
      <c r="U921" t="s">
        <v>30</v>
      </c>
      <c r="V921" s="5">
        <f>data[[#This Row],[PriceUSD]]*data[[#This Row],[Quantity]]</f>
        <v>488.15999999999997</v>
      </c>
      <c r="W921" s="7">
        <f>data[[#This Row],[OrderDate]] + TIME(VALUE(LEFT(data[[#This Row],[OrderTime]],2)), VALUE(RIGHT(data[[#This Row],[OrderTime]],2)), 0)</f>
        <v>45764.030555555553</v>
      </c>
      <c r="X921" s="7">
        <f>_xlfn.MINIFS(data[OrderDateTime], data[CustomerName], data[[#This Row],[CustomerName]])</f>
        <v>45512.054166666669</v>
      </c>
      <c r="Y921" t="str">
        <f>IF(data[[#This Row],[OrderDateTime]]=data[[#This Row],[FirstOrderDateTime]], "New", "Returning")</f>
        <v>Returning</v>
      </c>
      <c r="Z921" s="7">
        <f>data[[#This Row],[DeliveryDate]] + data[[#This Row],[DeliveryTime]]</f>
        <v>45765.823611111111</v>
      </c>
      <c r="AA921" s="7">
        <f>data[[#This Row],[OrderDateTime]] + 1</f>
        <v>45765.030555555553</v>
      </c>
      <c r="AB921" s="7" t="str">
        <f>IF(data[[#This Row],[DeliveryDateTime]] &lt;= data[[#This Row],[SLADue]], "On Time", "Late")</f>
        <v>Late</v>
      </c>
    </row>
    <row r="922" spans="1:28" x14ac:dyDescent="0.2">
      <c r="A922" t="s">
        <v>1428</v>
      </c>
      <c r="B922" t="s">
        <v>19</v>
      </c>
      <c r="C922" t="s">
        <v>190</v>
      </c>
      <c r="D922" t="s">
        <v>191</v>
      </c>
      <c r="E922" s="5">
        <v>27.63</v>
      </c>
      <c r="F922" t="s">
        <v>71</v>
      </c>
      <c r="G922">
        <v>10</v>
      </c>
      <c r="H922" s="1">
        <v>45654</v>
      </c>
      <c r="I922" s="1" t="str">
        <f>TEXT(data[[#This Row],[OrderDate]],"mmm")</f>
        <v>Dec</v>
      </c>
      <c r="J922" s="6">
        <v>0.46805555555555556</v>
      </c>
      <c r="K922" s="6" t="str">
        <f>TEXT(data[[#This Row],[OrderTime]],"h")</f>
        <v>11</v>
      </c>
      <c r="L922" s="1">
        <v>45654</v>
      </c>
      <c r="M922" s="6">
        <v>0.71805555555555556</v>
      </c>
      <c r="N922" t="s">
        <v>64</v>
      </c>
      <c r="O922" t="s">
        <v>140</v>
      </c>
      <c r="P922" t="s">
        <v>25</v>
      </c>
      <c r="Q922" t="s">
        <v>53</v>
      </c>
      <c r="R922" t="s">
        <v>192</v>
      </c>
      <c r="S922" t="s">
        <v>47</v>
      </c>
      <c r="T922" t="s">
        <v>38</v>
      </c>
      <c r="U922" t="s">
        <v>67</v>
      </c>
      <c r="V922" s="5">
        <f>data[[#This Row],[PriceUSD]]*data[[#This Row],[Quantity]]</f>
        <v>276.3</v>
      </c>
      <c r="W922" s="7">
        <f>data[[#This Row],[OrderDate]] + TIME(VALUE(LEFT(data[[#This Row],[OrderTime]],2)), VALUE(RIGHT(data[[#This Row],[OrderTime]],2)), 0)</f>
        <v>45654.038888888892</v>
      </c>
      <c r="X922" s="7">
        <f>_xlfn.MINIFS(data[OrderDateTime], data[CustomerName], data[[#This Row],[CustomerName]])</f>
        <v>45545.046527777777</v>
      </c>
      <c r="Y922" t="str">
        <f>IF(data[[#This Row],[OrderDateTime]]=data[[#This Row],[FirstOrderDateTime]], "New", "Returning")</f>
        <v>Returning</v>
      </c>
      <c r="Z922" s="7">
        <f>data[[#This Row],[DeliveryDate]] + data[[#This Row],[DeliveryTime]]</f>
        <v>45654.718055555553</v>
      </c>
      <c r="AA922" s="7">
        <f>data[[#This Row],[OrderDateTime]] + 1</f>
        <v>45655.038888888892</v>
      </c>
      <c r="AB922" s="7" t="str">
        <f>IF(data[[#This Row],[DeliveryDateTime]] &lt;= data[[#This Row],[SLADue]], "On Time", "Late")</f>
        <v>On Time</v>
      </c>
    </row>
    <row r="923" spans="1:28" x14ac:dyDescent="0.2">
      <c r="A923" t="s">
        <v>1429</v>
      </c>
      <c r="B923" t="s">
        <v>19</v>
      </c>
      <c r="C923" t="s">
        <v>49</v>
      </c>
      <c r="D923" t="s">
        <v>50</v>
      </c>
      <c r="E923" s="5">
        <v>30.47</v>
      </c>
      <c r="F923" t="s">
        <v>74</v>
      </c>
      <c r="G923">
        <v>1</v>
      </c>
      <c r="H923" s="1">
        <v>45505</v>
      </c>
      <c r="I923" s="1" t="str">
        <f>TEXT(data[[#This Row],[OrderDate]],"mmm")</f>
        <v>Aug</v>
      </c>
      <c r="J923" s="6">
        <v>0.88194444444444442</v>
      </c>
      <c r="K923" s="6" t="str">
        <f>TEXT(data[[#This Row],[OrderTime]],"h")</f>
        <v>21</v>
      </c>
      <c r="L923" s="1">
        <v>45506</v>
      </c>
      <c r="M923" s="6">
        <v>0.79652777777777772</v>
      </c>
      <c r="N923" t="s">
        <v>98</v>
      </c>
      <c r="O923" t="s">
        <v>247</v>
      </c>
      <c r="P923" t="s">
        <v>77</v>
      </c>
      <c r="Q923" t="s">
        <v>53</v>
      </c>
      <c r="R923" t="s">
        <v>54</v>
      </c>
      <c r="S923" t="s">
        <v>28</v>
      </c>
      <c r="T923" t="s">
        <v>29</v>
      </c>
      <c r="U923" t="s">
        <v>30</v>
      </c>
      <c r="V923" s="5">
        <f>data[[#This Row],[PriceUSD]]*data[[#This Row],[Quantity]]</f>
        <v>30.47</v>
      </c>
      <c r="W923" s="7">
        <f>data[[#This Row],[OrderDate]] + TIME(VALUE(LEFT(data[[#This Row],[OrderTime]],2)), VALUE(RIGHT(data[[#This Row],[OrderTime]],2)), 0)</f>
        <v>45505.030555555553</v>
      </c>
      <c r="X923" s="7">
        <f>_xlfn.MINIFS(data[OrderDateTime], data[CustomerName], data[[#This Row],[CustomerName]])</f>
        <v>45505.030555555553</v>
      </c>
      <c r="Y923" t="str">
        <f>IF(data[[#This Row],[OrderDateTime]]=data[[#This Row],[FirstOrderDateTime]], "New", "Returning")</f>
        <v>New</v>
      </c>
      <c r="Z923" s="7">
        <f>data[[#This Row],[DeliveryDate]] + data[[#This Row],[DeliveryTime]]</f>
        <v>45506.796527777777</v>
      </c>
      <c r="AA923" s="7">
        <f>data[[#This Row],[OrderDateTime]] + 1</f>
        <v>45506.030555555553</v>
      </c>
      <c r="AB923" s="7" t="str">
        <f>IF(data[[#This Row],[DeliveryDateTime]] &lt;= data[[#This Row],[SLADue]], "On Time", "Late")</f>
        <v>Late</v>
      </c>
    </row>
    <row r="924" spans="1:28" x14ac:dyDescent="0.2">
      <c r="A924" t="s">
        <v>1430</v>
      </c>
      <c r="B924" t="s">
        <v>19</v>
      </c>
      <c r="C924" t="s">
        <v>126</v>
      </c>
      <c r="D924" t="s">
        <v>127</v>
      </c>
      <c r="E924" s="5">
        <v>25.65</v>
      </c>
      <c r="F924" t="s">
        <v>138</v>
      </c>
      <c r="G924">
        <v>1</v>
      </c>
      <c r="H924" s="1">
        <v>45876</v>
      </c>
      <c r="I924" s="1" t="str">
        <f>TEXT(data[[#This Row],[OrderDate]],"mmm")</f>
        <v>Aug</v>
      </c>
      <c r="J924" s="6">
        <v>0.44097222222222221</v>
      </c>
      <c r="K924" s="6" t="str">
        <f>TEXT(data[[#This Row],[OrderTime]],"h")</f>
        <v>10</v>
      </c>
      <c r="L924" s="1">
        <v>45877</v>
      </c>
      <c r="M924" s="6">
        <v>0.69097222222222221</v>
      </c>
      <c r="N924" t="s">
        <v>57</v>
      </c>
      <c r="O924" t="s">
        <v>597</v>
      </c>
      <c r="P924" t="s">
        <v>25</v>
      </c>
      <c r="Q924" t="s">
        <v>53</v>
      </c>
      <c r="R924" t="s">
        <v>129</v>
      </c>
      <c r="S924" t="s">
        <v>28</v>
      </c>
      <c r="T924" t="s">
        <v>38</v>
      </c>
      <c r="U924" t="s">
        <v>39</v>
      </c>
      <c r="V924" s="5">
        <f>data[[#This Row],[PriceUSD]]*data[[#This Row],[Quantity]]</f>
        <v>25.65</v>
      </c>
      <c r="W924" s="7">
        <f>data[[#This Row],[OrderDate]] + TIME(VALUE(LEFT(data[[#This Row],[OrderTime]],2)), VALUE(RIGHT(data[[#This Row],[OrderTime]],2)), 0)</f>
        <v>45876.015277777777</v>
      </c>
      <c r="X924" s="7">
        <f>_xlfn.MINIFS(data[OrderDateTime], data[CustomerName], data[[#This Row],[CustomerName]])</f>
        <v>45519.052083333336</v>
      </c>
      <c r="Y924" t="str">
        <f>IF(data[[#This Row],[OrderDateTime]]=data[[#This Row],[FirstOrderDateTime]], "New", "Returning")</f>
        <v>Returning</v>
      </c>
      <c r="Z924" s="7">
        <f>data[[#This Row],[DeliveryDate]] + data[[#This Row],[DeliveryTime]]</f>
        <v>45877.690972222219</v>
      </c>
      <c r="AA924" s="7">
        <f>data[[#This Row],[OrderDateTime]] + 1</f>
        <v>45877.015277777777</v>
      </c>
      <c r="AB924" s="7" t="str">
        <f>IF(data[[#This Row],[DeliveryDateTime]] &lt;= data[[#This Row],[SLADue]], "On Time", "Late")</f>
        <v>Late</v>
      </c>
    </row>
    <row r="925" spans="1:28" x14ac:dyDescent="0.2">
      <c r="A925" t="s">
        <v>1431</v>
      </c>
      <c r="B925" t="s">
        <v>19</v>
      </c>
      <c r="C925" t="s">
        <v>41</v>
      </c>
      <c r="D925" t="s">
        <v>42</v>
      </c>
      <c r="E925" s="5">
        <v>33.07</v>
      </c>
      <c r="F925" t="s">
        <v>182</v>
      </c>
      <c r="G925">
        <v>2</v>
      </c>
      <c r="H925" s="1">
        <v>45673</v>
      </c>
      <c r="I925" s="1" t="str">
        <f>TEXT(data[[#This Row],[OrderDate]],"mmm")</f>
        <v>Jan</v>
      </c>
      <c r="J925" s="6">
        <v>0.55625000000000002</v>
      </c>
      <c r="K925" s="6" t="str">
        <f>TEXT(data[[#This Row],[OrderTime]],"h")</f>
        <v>13</v>
      </c>
      <c r="L925" s="1">
        <v>45675</v>
      </c>
      <c r="M925" s="6">
        <v>0.80625000000000002</v>
      </c>
      <c r="N925" t="s">
        <v>123</v>
      </c>
      <c r="O925" t="s">
        <v>373</v>
      </c>
      <c r="P925" t="s">
        <v>36</v>
      </c>
      <c r="Q925" t="s">
        <v>26</v>
      </c>
      <c r="R925" t="s">
        <v>46</v>
      </c>
      <c r="S925" t="s">
        <v>105</v>
      </c>
      <c r="T925" t="s">
        <v>136</v>
      </c>
      <c r="U925" t="s">
        <v>67</v>
      </c>
      <c r="V925" s="5">
        <f>data[[#This Row],[PriceUSD]]*data[[#This Row],[Quantity]]</f>
        <v>66.14</v>
      </c>
      <c r="W925" s="7">
        <f>data[[#This Row],[OrderDate]] + TIME(VALUE(LEFT(data[[#This Row],[OrderTime]],2)), VALUE(RIGHT(data[[#This Row],[OrderTime]],2)), 0)</f>
        <v>45673.017361111109</v>
      </c>
      <c r="X925" s="7">
        <f>_xlfn.MINIFS(data[OrderDateTime], data[CustomerName], data[[#This Row],[CustomerName]])</f>
        <v>45529.054166666669</v>
      </c>
      <c r="Y925" t="str">
        <f>IF(data[[#This Row],[OrderDateTime]]=data[[#This Row],[FirstOrderDateTime]], "New", "Returning")</f>
        <v>Returning</v>
      </c>
      <c r="Z925" s="7">
        <f>data[[#This Row],[DeliveryDate]] + data[[#This Row],[DeliveryTime]]</f>
        <v>45675.806250000001</v>
      </c>
      <c r="AA925" s="7">
        <f>data[[#This Row],[OrderDateTime]] + 1</f>
        <v>45674.017361111109</v>
      </c>
      <c r="AB925" s="7" t="str">
        <f>IF(data[[#This Row],[DeliveryDateTime]] &lt;= data[[#This Row],[SLADue]], "On Time", "Late")</f>
        <v>Late</v>
      </c>
    </row>
    <row r="926" spans="1:28" x14ac:dyDescent="0.2">
      <c r="A926" t="s">
        <v>1432</v>
      </c>
      <c r="B926" t="s">
        <v>19</v>
      </c>
      <c r="C926" t="s">
        <v>117</v>
      </c>
      <c r="D926" t="s">
        <v>118</v>
      </c>
      <c r="E926" s="5">
        <v>85.42</v>
      </c>
      <c r="F926" t="s">
        <v>182</v>
      </c>
      <c r="G926">
        <v>1</v>
      </c>
      <c r="H926" s="1">
        <v>45601</v>
      </c>
      <c r="I926" s="1" t="str">
        <f>TEXT(data[[#This Row],[OrderDate]],"mmm")</f>
        <v>Nov</v>
      </c>
      <c r="J926" s="6">
        <v>0.54791666666666672</v>
      </c>
      <c r="K926" s="6" t="str">
        <f>TEXT(data[[#This Row],[OrderTime]],"h")</f>
        <v>13</v>
      </c>
      <c r="L926" s="1">
        <v>45601</v>
      </c>
      <c r="M926" s="6">
        <v>0.83958333333333335</v>
      </c>
      <c r="N926" t="s">
        <v>170</v>
      </c>
      <c r="O926" t="s">
        <v>1066</v>
      </c>
      <c r="P926" t="s">
        <v>36</v>
      </c>
      <c r="Q926" t="s">
        <v>26</v>
      </c>
      <c r="R926" t="s">
        <v>66</v>
      </c>
      <c r="S926" t="s">
        <v>47</v>
      </c>
      <c r="T926" t="s">
        <v>115</v>
      </c>
      <c r="U926" t="s">
        <v>30</v>
      </c>
      <c r="V926" s="5">
        <f>data[[#This Row],[PriceUSD]]*data[[#This Row],[Quantity]]</f>
        <v>85.42</v>
      </c>
      <c r="W926" s="7">
        <f>data[[#This Row],[OrderDate]] + TIME(VALUE(LEFT(data[[#This Row],[OrderTime]],2)), VALUE(RIGHT(data[[#This Row],[OrderTime]],2)), 0)</f>
        <v>45601.046527777777</v>
      </c>
      <c r="X926" s="7">
        <f>_xlfn.MINIFS(data[OrderDateTime], data[CustomerName], data[[#This Row],[CustomerName]])</f>
        <v>45530.022916666669</v>
      </c>
      <c r="Y926" t="str">
        <f>IF(data[[#This Row],[OrderDateTime]]=data[[#This Row],[FirstOrderDateTime]], "New", "Returning")</f>
        <v>Returning</v>
      </c>
      <c r="Z926" s="7">
        <f>data[[#This Row],[DeliveryDate]] + data[[#This Row],[DeliveryTime]]</f>
        <v>45601.839583333334</v>
      </c>
      <c r="AA926" s="7">
        <f>data[[#This Row],[OrderDateTime]] + 1</f>
        <v>45602.046527777777</v>
      </c>
      <c r="AB926" s="7" t="str">
        <f>IF(data[[#This Row],[DeliveryDateTime]] &lt;= data[[#This Row],[SLADue]], "On Time", "Late")</f>
        <v>On Time</v>
      </c>
    </row>
    <row r="927" spans="1:28" x14ac:dyDescent="0.2">
      <c r="A927" t="s">
        <v>1433</v>
      </c>
      <c r="B927" t="s">
        <v>19</v>
      </c>
      <c r="C927" t="s">
        <v>61</v>
      </c>
      <c r="D927" t="s">
        <v>62</v>
      </c>
      <c r="E927" s="5">
        <v>142.18</v>
      </c>
      <c r="F927" t="s">
        <v>63</v>
      </c>
      <c r="G927">
        <v>3</v>
      </c>
      <c r="H927" s="1">
        <v>45627</v>
      </c>
      <c r="I927" s="1" t="str">
        <f>TEXT(data[[#This Row],[OrderDate]],"mmm")</f>
        <v>Dec</v>
      </c>
      <c r="J927" s="6">
        <v>0.8354166666666667</v>
      </c>
      <c r="K927" s="6" t="str">
        <f>TEXT(data[[#This Row],[OrderTime]],"h")</f>
        <v>20</v>
      </c>
      <c r="L927" s="1">
        <v>45628</v>
      </c>
      <c r="M927" s="6">
        <v>0.55486111111111114</v>
      </c>
      <c r="N927" t="s">
        <v>88</v>
      </c>
      <c r="O927" t="s">
        <v>1047</v>
      </c>
      <c r="P927" t="s">
        <v>25</v>
      </c>
      <c r="Q927" t="s">
        <v>53</v>
      </c>
      <c r="R927" t="s">
        <v>66</v>
      </c>
      <c r="S927" t="s">
        <v>28</v>
      </c>
      <c r="T927" t="s">
        <v>29</v>
      </c>
      <c r="U927" t="s">
        <v>39</v>
      </c>
      <c r="V927" s="5">
        <f>data[[#This Row],[PriceUSD]]*data[[#This Row],[Quantity]]</f>
        <v>426.54</v>
      </c>
      <c r="W927" s="7">
        <f>data[[#This Row],[OrderDate]] + TIME(VALUE(LEFT(data[[#This Row],[OrderTime]],2)), VALUE(RIGHT(data[[#This Row],[OrderTime]],2)), 0)</f>
        <v>45627.046527777777</v>
      </c>
      <c r="X927" s="7">
        <f>_xlfn.MINIFS(data[OrderDateTime], data[CustomerName], data[[#This Row],[CustomerName]])</f>
        <v>45507.015277777777</v>
      </c>
      <c r="Y927" t="str">
        <f>IF(data[[#This Row],[OrderDateTime]]=data[[#This Row],[FirstOrderDateTime]], "New", "Returning")</f>
        <v>Returning</v>
      </c>
      <c r="Z927" s="7">
        <f>data[[#This Row],[DeliveryDate]] + data[[#This Row],[DeliveryTime]]</f>
        <v>45628.554861111108</v>
      </c>
      <c r="AA927" s="7">
        <f>data[[#This Row],[OrderDateTime]] + 1</f>
        <v>45628.046527777777</v>
      </c>
      <c r="AB927" s="7" t="str">
        <f>IF(data[[#This Row],[DeliveryDateTime]] &lt;= data[[#This Row],[SLADue]], "On Time", "Late")</f>
        <v>Late</v>
      </c>
    </row>
    <row r="928" spans="1:28" x14ac:dyDescent="0.2">
      <c r="A928" t="s">
        <v>1434</v>
      </c>
      <c r="B928" t="s">
        <v>19</v>
      </c>
      <c r="C928" t="s">
        <v>258</v>
      </c>
      <c r="D928" t="s">
        <v>259</v>
      </c>
      <c r="E928" s="5">
        <v>115.35</v>
      </c>
      <c r="F928" t="s">
        <v>119</v>
      </c>
      <c r="G928">
        <v>1</v>
      </c>
      <c r="H928" s="1">
        <v>45616</v>
      </c>
      <c r="I928" s="1" t="str">
        <f>TEXT(data[[#This Row],[OrderDate]],"mmm")</f>
        <v>Nov</v>
      </c>
      <c r="J928" s="6">
        <v>0.45208333333333334</v>
      </c>
      <c r="K928" s="6" t="str">
        <f>TEXT(data[[#This Row],[OrderTime]],"h")</f>
        <v>10</v>
      </c>
      <c r="L928" s="1">
        <v>45616</v>
      </c>
      <c r="M928" s="6">
        <v>0.57708333333333328</v>
      </c>
      <c r="N928" t="s">
        <v>238</v>
      </c>
      <c r="O928" t="s">
        <v>849</v>
      </c>
      <c r="P928" t="s">
        <v>36</v>
      </c>
      <c r="Q928" t="s">
        <v>26</v>
      </c>
      <c r="R928" t="s">
        <v>261</v>
      </c>
      <c r="S928" t="s">
        <v>47</v>
      </c>
      <c r="T928" t="s">
        <v>59</v>
      </c>
      <c r="U928" t="s">
        <v>67</v>
      </c>
      <c r="V928" s="5">
        <f>data[[#This Row],[PriceUSD]]*data[[#This Row],[Quantity]]</f>
        <v>115.35</v>
      </c>
      <c r="W928" s="7">
        <f>data[[#This Row],[OrderDate]] + TIME(VALUE(LEFT(data[[#This Row],[OrderTime]],2)), VALUE(RIGHT(data[[#This Row],[OrderTime]],2)), 0)</f>
        <v>45616.022916666669</v>
      </c>
      <c r="X928" s="7">
        <f>_xlfn.MINIFS(data[OrderDateTime], data[CustomerName], data[[#This Row],[CustomerName]])</f>
        <v>45531.061805555553</v>
      </c>
      <c r="Y928" t="str">
        <f>IF(data[[#This Row],[OrderDateTime]]=data[[#This Row],[FirstOrderDateTime]], "New", "Returning")</f>
        <v>Returning</v>
      </c>
      <c r="Z928" s="7">
        <f>data[[#This Row],[DeliveryDate]] + data[[#This Row],[DeliveryTime]]</f>
        <v>45616.57708333333</v>
      </c>
      <c r="AA928" s="7">
        <f>data[[#This Row],[OrderDateTime]] + 1</f>
        <v>45617.022916666669</v>
      </c>
      <c r="AB928" s="7" t="str">
        <f>IF(data[[#This Row],[DeliveryDateTime]] &lt;= data[[#This Row],[SLADue]], "On Time", "Late")</f>
        <v>On Time</v>
      </c>
    </row>
    <row r="929" spans="1:28" x14ac:dyDescent="0.2">
      <c r="A929" t="s">
        <v>1435</v>
      </c>
      <c r="B929" t="s">
        <v>19</v>
      </c>
      <c r="C929" t="s">
        <v>69</v>
      </c>
      <c r="D929" t="s">
        <v>70</v>
      </c>
      <c r="E929" s="5">
        <v>53.59</v>
      </c>
      <c r="F929" t="s">
        <v>119</v>
      </c>
      <c r="G929">
        <v>4</v>
      </c>
      <c r="H929" s="1">
        <v>45813</v>
      </c>
      <c r="I929" s="1" t="str">
        <f>TEXT(data[[#This Row],[OrderDate]],"mmm")</f>
        <v>Jun</v>
      </c>
      <c r="J929" s="6">
        <v>0.82013888888888886</v>
      </c>
      <c r="K929" s="6" t="str">
        <f>TEXT(data[[#This Row],[OrderTime]],"h")</f>
        <v>19</v>
      </c>
      <c r="L929" s="1">
        <v>45814</v>
      </c>
      <c r="M929" s="6">
        <v>0.90347222222222223</v>
      </c>
      <c r="N929" t="s">
        <v>64</v>
      </c>
      <c r="O929" t="s">
        <v>1436</v>
      </c>
      <c r="P929" t="s">
        <v>25</v>
      </c>
      <c r="Q929" t="s">
        <v>26</v>
      </c>
      <c r="R929" t="s">
        <v>37</v>
      </c>
      <c r="S929" t="s">
        <v>28</v>
      </c>
      <c r="T929" t="s">
        <v>38</v>
      </c>
      <c r="U929" t="s">
        <v>30</v>
      </c>
      <c r="V929" s="5">
        <f>data[[#This Row],[PriceUSD]]*data[[#This Row],[Quantity]]</f>
        <v>214.36</v>
      </c>
      <c r="W929" s="7">
        <f>data[[#This Row],[OrderDate]] + TIME(VALUE(LEFT(data[[#This Row],[OrderTime]],2)), VALUE(RIGHT(data[[#This Row],[OrderTime]],2)), 0)</f>
        <v>45813.061805555553</v>
      </c>
      <c r="X929" s="7">
        <f>_xlfn.MINIFS(data[OrderDateTime], data[CustomerName], data[[#This Row],[CustomerName]])</f>
        <v>45553.052083333336</v>
      </c>
      <c r="Y929" t="str">
        <f>IF(data[[#This Row],[OrderDateTime]]=data[[#This Row],[FirstOrderDateTime]], "New", "Returning")</f>
        <v>Returning</v>
      </c>
      <c r="Z929" s="7">
        <f>data[[#This Row],[DeliveryDate]] + data[[#This Row],[DeliveryTime]]</f>
        <v>45814.90347222222</v>
      </c>
      <c r="AA929" s="7">
        <f>data[[#This Row],[OrderDateTime]] + 1</f>
        <v>45814.061805555553</v>
      </c>
      <c r="AB929" s="7" t="str">
        <f>IF(data[[#This Row],[DeliveryDateTime]] &lt;= data[[#This Row],[SLADue]], "On Time", "Late")</f>
        <v>Late</v>
      </c>
    </row>
    <row r="930" spans="1:28" x14ac:dyDescent="0.2">
      <c r="A930" t="s">
        <v>1437</v>
      </c>
      <c r="B930" t="s">
        <v>19</v>
      </c>
      <c r="C930" t="s">
        <v>69</v>
      </c>
      <c r="D930" t="s">
        <v>70</v>
      </c>
      <c r="E930" s="5">
        <v>56.87</v>
      </c>
      <c r="F930" t="s">
        <v>51</v>
      </c>
      <c r="G930">
        <v>4</v>
      </c>
      <c r="H930" s="1">
        <v>45544</v>
      </c>
      <c r="I930" s="1" t="str">
        <f>TEXT(data[[#This Row],[OrderDate]],"mmm")</f>
        <v>Sep</v>
      </c>
      <c r="J930" s="6">
        <v>0.40069444444444446</v>
      </c>
      <c r="K930" s="6" t="str">
        <f>TEXT(data[[#This Row],[OrderTime]],"h")</f>
        <v>9</v>
      </c>
      <c r="L930" s="1">
        <v>45546</v>
      </c>
      <c r="M930" s="6">
        <v>0.65069444444444446</v>
      </c>
      <c r="N930" t="s">
        <v>34</v>
      </c>
      <c r="O930" t="s">
        <v>184</v>
      </c>
      <c r="P930" t="s">
        <v>36</v>
      </c>
      <c r="Q930" t="s">
        <v>53</v>
      </c>
      <c r="R930" t="s">
        <v>37</v>
      </c>
      <c r="S930" t="s">
        <v>105</v>
      </c>
      <c r="T930" t="s">
        <v>38</v>
      </c>
      <c r="U930" t="s">
        <v>39</v>
      </c>
      <c r="V930" s="5">
        <f>data[[#This Row],[PriceUSD]]*data[[#This Row],[Quantity]]</f>
        <v>227.48</v>
      </c>
      <c r="W930" s="7">
        <f>data[[#This Row],[OrderDate]] + TIME(VALUE(LEFT(data[[#This Row],[OrderTime]],2)), VALUE(RIGHT(data[[#This Row],[OrderTime]],2)), 0)</f>
        <v>45544.030555555553</v>
      </c>
      <c r="X930" s="7">
        <f>_xlfn.MINIFS(data[OrderDateTime], data[CustomerName], data[[#This Row],[CustomerName]])</f>
        <v>45515.054166666669</v>
      </c>
      <c r="Y930" t="str">
        <f>IF(data[[#This Row],[OrderDateTime]]=data[[#This Row],[FirstOrderDateTime]], "New", "Returning")</f>
        <v>Returning</v>
      </c>
      <c r="Z930" s="7">
        <f>data[[#This Row],[DeliveryDate]] + data[[#This Row],[DeliveryTime]]</f>
        <v>45546.650694444441</v>
      </c>
      <c r="AA930" s="7">
        <f>data[[#This Row],[OrderDateTime]] + 1</f>
        <v>45545.030555555553</v>
      </c>
      <c r="AB930" s="7" t="str">
        <f>IF(data[[#This Row],[DeliveryDateTime]] &lt;= data[[#This Row],[SLADue]], "On Time", "Late")</f>
        <v>Late</v>
      </c>
    </row>
    <row r="931" spans="1:28" x14ac:dyDescent="0.2">
      <c r="A931" t="s">
        <v>1438</v>
      </c>
      <c r="B931" t="s">
        <v>19</v>
      </c>
      <c r="C931" t="s">
        <v>69</v>
      </c>
      <c r="D931" t="s">
        <v>70</v>
      </c>
      <c r="E931" s="5">
        <v>57.3</v>
      </c>
      <c r="F931" t="s">
        <v>74</v>
      </c>
      <c r="G931">
        <v>1</v>
      </c>
      <c r="H931" s="1">
        <v>45559</v>
      </c>
      <c r="I931" s="1" t="str">
        <f>TEXT(data[[#This Row],[OrderDate]],"mmm")</f>
        <v>Sep</v>
      </c>
      <c r="J931" s="6">
        <v>0.48472222222222222</v>
      </c>
      <c r="K931" s="6" t="str">
        <f>TEXT(data[[#This Row],[OrderTime]],"h")</f>
        <v>11</v>
      </c>
      <c r="L931" s="1">
        <v>45559</v>
      </c>
      <c r="M931" s="6">
        <v>0.65138888888888891</v>
      </c>
      <c r="N931" t="s">
        <v>123</v>
      </c>
      <c r="O931" t="s">
        <v>774</v>
      </c>
      <c r="P931" t="s">
        <v>36</v>
      </c>
      <c r="Q931" t="s">
        <v>53</v>
      </c>
      <c r="R931" t="s">
        <v>37</v>
      </c>
      <c r="S931" t="s">
        <v>47</v>
      </c>
      <c r="T931" t="s">
        <v>136</v>
      </c>
      <c r="U931" t="s">
        <v>30</v>
      </c>
      <c r="V931" s="5">
        <f>data[[#This Row],[PriceUSD]]*data[[#This Row],[Quantity]]</f>
        <v>57.3</v>
      </c>
      <c r="W931" s="7">
        <f>data[[#This Row],[OrderDate]] + TIME(VALUE(LEFT(data[[#This Row],[OrderTime]],2)), VALUE(RIGHT(data[[#This Row],[OrderTime]],2)), 0)</f>
        <v>45559.015277777777</v>
      </c>
      <c r="X931" s="7">
        <f>_xlfn.MINIFS(data[OrderDateTime], data[CustomerName], data[[#This Row],[CustomerName]])</f>
        <v>45526.022916666669</v>
      </c>
      <c r="Y931" t="str">
        <f>IF(data[[#This Row],[OrderDateTime]]=data[[#This Row],[FirstOrderDateTime]], "New", "Returning")</f>
        <v>Returning</v>
      </c>
      <c r="Z931" s="7">
        <f>data[[#This Row],[DeliveryDate]] + data[[#This Row],[DeliveryTime]]</f>
        <v>45559.651388888888</v>
      </c>
      <c r="AA931" s="7">
        <f>data[[#This Row],[OrderDateTime]] + 1</f>
        <v>45560.015277777777</v>
      </c>
      <c r="AB931" s="7" t="str">
        <f>IF(data[[#This Row],[DeliveryDateTime]] &lt;= data[[#This Row],[SLADue]], "On Time", "Late")</f>
        <v>On Time</v>
      </c>
    </row>
    <row r="932" spans="1:28" x14ac:dyDescent="0.2">
      <c r="A932" t="s">
        <v>1439</v>
      </c>
      <c r="B932" t="s">
        <v>19</v>
      </c>
      <c r="C932" t="s">
        <v>20</v>
      </c>
      <c r="D932" t="s">
        <v>21</v>
      </c>
      <c r="E932" s="5">
        <v>18.55</v>
      </c>
      <c r="F932" t="s">
        <v>43</v>
      </c>
      <c r="G932">
        <v>1</v>
      </c>
      <c r="H932" s="1">
        <v>45703</v>
      </c>
      <c r="I932" s="1" t="str">
        <f>TEXT(data[[#This Row],[OrderDate]],"mmm")</f>
        <v>Feb</v>
      </c>
      <c r="J932" s="6">
        <v>0.48680555555555555</v>
      </c>
      <c r="K932" s="6" t="str">
        <f>TEXT(data[[#This Row],[OrderTime]],"h")</f>
        <v>11</v>
      </c>
      <c r="L932" s="1">
        <v>45704</v>
      </c>
      <c r="M932" s="6">
        <v>0.69513888888888886</v>
      </c>
      <c r="N932" t="s">
        <v>148</v>
      </c>
      <c r="O932" t="s">
        <v>946</v>
      </c>
      <c r="P932" t="s">
        <v>25</v>
      </c>
      <c r="Q932" t="s">
        <v>26</v>
      </c>
      <c r="R932" t="s">
        <v>27</v>
      </c>
      <c r="S932" t="s">
        <v>28</v>
      </c>
      <c r="T932" t="s">
        <v>38</v>
      </c>
      <c r="U932" t="s">
        <v>67</v>
      </c>
      <c r="V932" s="5">
        <f>data[[#This Row],[PriceUSD]]*data[[#This Row],[Quantity]]</f>
        <v>18.55</v>
      </c>
      <c r="W932" s="7">
        <f>data[[#This Row],[OrderDate]] + TIME(VALUE(LEFT(data[[#This Row],[OrderTime]],2)), VALUE(RIGHT(data[[#This Row],[OrderTime]],2)), 0)</f>
        <v>45703.038888888892</v>
      </c>
      <c r="X932" s="7">
        <f>_xlfn.MINIFS(data[OrderDateTime], data[CustomerName], data[[#This Row],[CustomerName]])</f>
        <v>45506.022916666669</v>
      </c>
      <c r="Y932" t="str">
        <f>IF(data[[#This Row],[OrderDateTime]]=data[[#This Row],[FirstOrderDateTime]], "New", "Returning")</f>
        <v>Returning</v>
      </c>
      <c r="Z932" s="7">
        <f>data[[#This Row],[DeliveryDate]] + data[[#This Row],[DeliveryTime]]</f>
        <v>45704.695138888892</v>
      </c>
      <c r="AA932" s="7">
        <f>data[[#This Row],[OrderDateTime]] + 1</f>
        <v>45704.038888888892</v>
      </c>
      <c r="AB932" s="7" t="str">
        <f>IF(data[[#This Row],[DeliveryDateTime]] &lt;= data[[#This Row],[SLADue]], "On Time", "Late")</f>
        <v>Late</v>
      </c>
    </row>
    <row r="933" spans="1:28" x14ac:dyDescent="0.2">
      <c r="A933" t="s">
        <v>1440</v>
      </c>
      <c r="B933" t="s">
        <v>19</v>
      </c>
      <c r="C933" t="s">
        <v>69</v>
      </c>
      <c r="D933" t="s">
        <v>70</v>
      </c>
      <c r="E933" s="5">
        <v>54.89</v>
      </c>
      <c r="F933" t="s">
        <v>51</v>
      </c>
      <c r="G933">
        <v>1</v>
      </c>
      <c r="H933" s="1">
        <v>45562</v>
      </c>
      <c r="I933" s="1" t="str">
        <f>TEXT(data[[#This Row],[OrderDate]],"mmm")</f>
        <v>Sep</v>
      </c>
      <c r="J933" s="6">
        <v>0.43611111111111112</v>
      </c>
      <c r="K933" s="6" t="str">
        <f>TEXT(data[[#This Row],[OrderTime]],"h")</f>
        <v>10</v>
      </c>
      <c r="L933" s="1">
        <v>45562</v>
      </c>
      <c r="M933" s="6">
        <v>0.68611111111111112</v>
      </c>
      <c r="N933" t="s">
        <v>57</v>
      </c>
      <c r="O933" t="s">
        <v>1441</v>
      </c>
      <c r="P933" t="s">
        <v>25</v>
      </c>
      <c r="Q933" t="s">
        <v>53</v>
      </c>
      <c r="R933" t="s">
        <v>37</v>
      </c>
      <c r="S933" t="s">
        <v>47</v>
      </c>
      <c r="T933" t="s">
        <v>106</v>
      </c>
      <c r="U933" t="s">
        <v>30</v>
      </c>
      <c r="V933" s="5">
        <f>data[[#This Row],[PriceUSD]]*data[[#This Row],[Quantity]]</f>
        <v>54.89</v>
      </c>
      <c r="W933" s="7">
        <f>data[[#This Row],[OrderDate]] + TIME(VALUE(LEFT(data[[#This Row],[OrderTime]],2)), VALUE(RIGHT(data[[#This Row],[OrderTime]],2)), 0)</f>
        <v>45562.007638888892</v>
      </c>
      <c r="X933" s="7">
        <f>_xlfn.MINIFS(data[OrderDateTime], data[CustomerName], data[[#This Row],[CustomerName]])</f>
        <v>45510.038888888892</v>
      </c>
      <c r="Y933" t="str">
        <f>IF(data[[#This Row],[OrderDateTime]]=data[[#This Row],[FirstOrderDateTime]], "New", "Returning")</f>
        <v>Returning</v>
      </c>
      <c r="Z933" s="7">
        <f>data[[#This Row],[DeliveryDate]] + data[[#This Row],[DeliveryTime]]</f>
        <v>45562.686111111114</v>
      </c>
      <c r="AA933" s="7">
        <f>data[[#This Row],[OrderDateTime]] + 1</f>
        <v>45563.007638888892</v>
      </c>
      <c r="AB933" s="7" t="str">
        <f>IF(data[[#This Row],[DeliveryDateTime]] &lt;= data[[#This Row],[SLADue]], "On Time", "Late")</f>
        <v>On Time</v>
      </c>
    </row>
    <row r="934" spans="1:28" x14ac:dyDescent="0.2">
      <c r="A934" t="s">
        <v>1442</v>
      </c>
      <c r="B934" t="s">
        <v>19</v>
      </c>
      <c r="C934" t="s">
        <v>190</v>
      </c>
      <c r="D934" t="s">
        <v>191</v>
      </c>
      <c r="E934" s="5">
        <v>29.28</v>
      </c>
      <c r="F934" t="s">
        <v>71</v>
      </c>
      <c r="G934">
        <v>5</v>
      </c>
      <c r="H934" s="1">
        <v>45657</v>
      </c>
      <c r="I934" s="1" t="str">
        <f>TEXT(data[[#This Row],[OrderDate]],"mmm")</f>
        <v>Dec</v>
      </c>
      <c r="J934" s="6">
        <v>0.37777777777777777</v>
      </c>
      <c r="K934" s="6" t="str">
        <f>TEXT(data[[#This Row],[OrderTime]],"h")</f>
        <v>9</v>
      </c>
      <c r="L934" s="1">
        <v>45658</v>
      </c>
      <c r="M934" s="6">
        <v>0.62777777777777777</v>
      </c>
      <c r="N934" t="s">
        <v>88</v>
      </c>
      <c r="O934" t="s">
        <v>957</v>
      </c>
      <c r="P934" t="s">
        <v>25</v>
      </c>
      <c r="Q934" t="s">
        <v>53</v>
      </c>
      <c r="R934" t="s">
        <v>192</v>
      </c>
      <c r="S934" t="s">
        <v>28</v>
      </c>
      <c r="T934" t="s">
        <v>136</v>
      </c>
      <c r="U934" t="s">
        <v>39</v>
      </c>
      <c r="V934" s="5">
        <f>data[[#This Row],[PriceUSD]]*data[[#This Row],[Quantity]]</f>
        <v>146.4</v>
      </c>
      <c r="W934" s="7">
        <f>data[[#This Row],[OrderDate]] + TIME(VALUE(LEFT(data[[#This Row],[OrderTime]],2)), VALUE(RIGHT(data[[#This Row],[OrderTime]],2)), 0)</f>
        <v>45657.054166666669</v>
      </c>
      <c r="X934" s="7">
        <f>_xlfn.MINIFS(data[OrderDateTime], data[CustomerName], data[[#This Row],[CustomerName]])</f>
        <v>45509.061805555553</v>
      </c>
      <c r="Y934" t="str">
        <f>IF(data[[#This Row],[OrderDateTime]]=data[[#This Row],[FirstOrderDateTime]], "New", "Returning")</f>
        <v>Returning</v>
      </c>
      <c r="Z934" s="7">
        <f>data[[#This Row],[DeliveryDate]] + data[[#This Row],[DeliveryTime]]</f>
        <v>45658.62777777778</v>
      </c>
      <c r="AA934" s="7">
        <f>data[[#This Row],[OrderDateTime]] + 1</f>
        <v>45658.054166666669</v>
      </c>
      <c r="AB934" s="7" t="str">
        <f>IF(data[[#This Row],[DeliveryDateTime]] &lt;= data[[#This Row],[SLADue]], "On Time", "Late")</f>
        <v>Late</v>
      </c>
    </row>
    <row r="935" spans="1:28" x14ac:dyDescent="0.2">
      <c r="A935" t="s">
        <v>1443</v>
      </c>
      <c r="B935" t="s">
        <v>19</v>
      </c>
      <c r="C935" t="s">
        <v>92</v>
      </c>
      <c r="D935" t="s">
        <v>93</v>
      </c>
      <c r="E935" s="5">
        <v>87.97</v>
      </c>
      <c r="F935" t="s">
        <v>94</v>
      </c>
      <c r="G935">
        <v>9</v>
      </c>
      <c r="H935" s="1">
        <v>45761</v>
      </c>
      <c r="I935" s="1" t="str">
        <f>TEXT(data[[#This Row],[OrderDate]],"mmm")</f>
        <v>Apr</v>
      </c>
      <c r="J935" s="6">
        <v>0.49861111111111112</v>
      </c>
      <c r="K935" s="6" t="str">
        <f>TEXT(data[[#This Row],[OrderTime]],"h")</f>
        <v>11</v>
      </c>
      <c r="L935" s="1">
        <v>45761</v>
      </c>
      <c r="M935" s="6">
        <v>0.70694444444444449</v>
      </c>
      <c r="N935" t="s">
        <v>64</v>
      </c>
      <c r="O935" t="s">
        <v>541</v>
      </c>
      <c r="P935" t="s">
        <v>25</v>
      </c>
      <c r="Q935" t="s">
        <v>26</v>
      </c>
      <c r="R935" t="s">
        <v>66</v>
      </c>
      <c r="S935" t="s">
        <v>47</v>
      </c>
      <c r="T935" t="s">
        <v>29</v>
      </c>
      <c r="U935" t="s">
        <v>30</v>
      </c>
      <c r="V935" s="5">
        <f>data[[#This Row],[PriceUSD]]*data[[#This Row],[Quantity]]</f>
        <v>791.73</v>
      </c>
      <c r="W935" s="7">
        <f>data[[#This Row],[OrderDate]] + TIME(VALUE(LEFT(data[[#This Row],[OrderTime]],2)), VALUE(RIGHT(data[[#This Row],[OrderTime]],2)), 0)</f>
        <v>45761.007638888892</v>
      </c>
      <c r="X935" s="7">
        <f>_xlfn.MINIFS(data[OrderDateTime], data[CustomerName], data[[#This Row],[CustomerName]])</f>
        <v>45520.017361111109</v>
      </c>
      <c r="Y935" t="str">
        <f>IF(data[[#This Row],[OrderDateTime]]=data[[#This Row],[FirstOrderDateTime]], "New", "Returning")</f>
        <v>Returning</v>
      </c>
      <c r="Z935" s="7">
        <f>data[[#This Row],[DeliveryDate]] + data[[#This Row],[DeliveryTime]]</f>
        <v>45761.706944444442</v>
      </c>
      <c r="AA935" s="7">
        <f>data[[#This Row],[OrderDateTime]] + 1</f>
        <v>45762.007638888892</v>
      </c>
      <c r="AB935" s="7" t="str">
        <f>IF(data[[#This Row],[DeliveryDateTime]] &lt;= data[[#This Row],[SLADue]], "On Time", "Late")</f>
        <v>On Time</v>
      </c>
    </row>
    <row r="936" spans="1:28" x14ac:dyDescent="0.2">
      <c r="A936" t="s">
        <v>1444</v>
      </c>
      <c r="B936" t="s">
        <v>19</v>
      </c>
      <c r="C936" t="s">
        <v>69</v>
      </c>
      <c r="D936" t="s">
        <v>70</v>
      </c>
      <c r="E936" s="5">
        <v>55.17</v>
      </c>
      <c r="F936" t="s">
        <v>71</v>
      </c>
      <c r="G936">
        <v>1</v>
      </c>
      <c r="H936" s="1">
        <v>45583</v>
      </c>
      <c r="I936" s="1" t="str">
        <f>TEXT(data[[#This Row],[OrderDate]],"mmm")</f>
        <v>Oct</v>
      </c>
      <c r="J936" s="6">
        <v>0.7680555555555556</v>
      </c>
      <c r="K936" s="6" t="str">
        <f>TEXT(data[[#This Row],[OrderTime]],"h")</f>
        <v>18</v>
      </c>
      <c r="L936" s="1">
        <v>45584</v>
      </c>
      <c r="M936" s="6">
        <v>0.72291666666666665</v>
      </c>
      <c r="N936" t="s">
        <v>123</v>
      </c>
      <c r="O936" t="s">
        <v>1187</v>
      </c>
      <c r="P936" t="s">
        <v>36</v>
      </c>
      <c r="Q936" t="s">
        <v>26</v>
      </c>
      <c r="R936" t="s">
        <v>37</v>
      </c>
      <c r="S936" t="s">
        <v>28</v>
      </c>
      <c r="T936" t="s">
        <v>38</v>
      </c>
      <c r="U936" t="s">
        <v>39</v>
      </c>
      <c r="V936" s="5">
        <f>data[[#This Row],[PriceUSD]]*data[[#This Row],[Quantity]]</f>
        <v>55.17</v>
      </c>
      <c r="W936" s="7">
        <f>data[[#This Row],[OrderDate]] + TIME(VALUE(LEFT(data[[#This Row],[OrderTime]],2)), VALUE(RIGHT(data[[#This Row],[OrderTime]],2)), 0)</f>
        <v>45583.038888888892</v>
      </c>
      <c r="X936" s="7">
        <f>_xlfn.MINIFS(data[OrderDateTime], data[CustomerName], data[[#This Row],[CustomerName]])</f>
        <v>45510.030555555553</v>
      </c>
      <c r="Y936" t="str">
        <f>IF(data[[#This Row],[OrderDateTime]]=data[[#This Row],[FirstOrderDateTime]], "New", "Returning")</f>
        <v>Returning</v>
      </c>
      <c r="Z936" s="7">
        <f>data[[#This Row],[DeliveryDate]] + data[[#This Row],[DeliveryTime]]</f>
        <v>45584.722916666666</v>
      </c>
      <c r="AA936" s="7">
        <f>data[[#This Row],[OrderDateTime]] + 1</f>
        <v>45584.038888888892</v>
      </c>
      <c r="AB936" s="7" t="str">
        <f>IF(data[[#This Row],[DeliveryDateTime]] &lt;= data[[#This Row],[SLADue]], "On Time", "Late")</f>
        <v>Late</v>
      </c>
    </row>
    <row r="937" spans="1:28" x14ac:dyDescent="0.2">
      <c r="A937" t="s">
        <v>1445</v>
      </c>
      <c r="B937" t="s">
        <v>19</v>
      </c>
      <c r="C937" t="s">
        <v>92</v>
      </c>
      <c r="D937" t="s">
        <v>93</v>
      </c>
      <c r="E937" s="5">
        <v>85.82</v>
      </c>
      <c r="F937" t="s">
        <v>81</v>
      </c>
      <c r="G937">
        <v>3</v>
      </c>
      <c r="H937" s="1">
        <v>45791</v>
      </c>
      <c r="I937" s="1" t="str">
        <f>TEXT(data[[#This Row],[OrderDate]],"mmm")</f>
        <v>May</v>
      </c>
      <c r="J937" s="6">
        <v>0.76180555555555551</v>
      </c>
      <c r="K937" s="6" t="str">
        <f>TEXT(data[[#This Row],[OrderTime]],"h")</f>
        <v>18</v>
      </c>
      <c r="L937" s="1">
        <v>45792</v>
      </c>
      <c r="M937" s="6">
        <v>0.88680555555555551</v>
      </c>
      <c r="N937" t="s">
        <v>131</v>
      </c>
      <c r="O937" t="s">
        <v>153</v>
      </c>
      <c r="P937" t="s">
        <v>133</v>
      </c>
      <c r="Q937" t="s">
        <v>53</v>
      </c>
      <c r="R937" t="s">
        <v>66</v>
      </c>
      <c r="S937" t="s">
        <v>28</v>
      </c>
      <c r="T937" t="s">
        <v>29</v>
      </c>
      <c r="U937" t="s">
        <v>30</v>
      </c>
      <c r="V937" s="5">
        <f>data[[#This Row],[PriceUSD]]*data[[#This Row],[Quantity]]</f>
        <v>257.45999999999998</v>
      </c>
      <c r="W937" s="7">
        <f>data[[#This Row],[OrderDate]] + TIME(VALUE(LEFT(data[[#This Row],[OrderTime]],2)), VALUE(RIGHT(data[[#This Row],[OrderTime]],2)), 0)</f>
        <v>45791.038888888892</v>
      </c>
      <c r="X937" s="7">
        <f>_xlfn.MINIFS(data[OrderDateTime], data[CustomerName], data[[#This Row],[CustomerName]])</f>
        <v>45572.017361111109</v>
      </c>
      <c r="Y937" t="str">
        <f>IF(data[[#This Row],[OrderDateTime]]=data[[#This Row],[FirstOrderDateTime]], "New", "Returning")</f>
        <v>Returning</v>
      </c>
      <c r="Z937" s="7">
        <f>data[[#This Row],[DeliveryDate]] + data[[#This Row],[DeliveryTime]]</f>
        <v>45792.886805555558</v>
      </c>
      <c r="AA937" s="7">
        <f>data[[#This Row],[OrderDateTime]] + 1</f>
        <v>45792.038888888892</v>
      </c>
      <c r="AB937" s="7" t="str">
        <f>IF(data[[#This Row],[DeliveryDateTime]] &lt;= data[[#This Row],[SLADue]], "On Time", "Late")</f>
        <v>Late</v>
      </c>
    </row>
    <row r="938" spans="1:28" x14ac:dyDescent="0.2">
      <c r="A938" t="s">
        <v>1446</v>
      </c>
      <c r="B938" t="s">
        <v>19</v>
      </c>
      <c r="C938" t="s">
        <v>258</v>
      </c>
      <c r="D938" t="s">
        <v>259</v>
      </c>
      <c r="E938" s="5">
        <v>125.89</v>
      </c>
      <c r="F938" t="s">
        <v>182</v>
      </c>
      <c r="G938">
        <v>2</v>
      </c>
      <c r="H938" s="1">
        <v>45512</v>
      </c>
      <c r="I938" s="1" t="str">
        <f>TEXT(data[[#This Row],[OrderDate]],"mmm")</f>
        <v>Aug</v>
      </c>
      <c r="J938" s="6">
        <v>0.52777777777777779</v>
      </c>
      <c r="K938" s="6" t="str">
        <f>TEXT(data[[#This Row],[OrderTime]],"h")</f>
        <v>12</v>
      </c>
      <c r="L938" s="1">
        <v>45513</v>
      </c>
      <c r="M938" s="6">
        <v>0.61111111111111116</v>
      </c>
      <c r="N938" t="s">
        <v>213</v>
      </c>
      <c r="O938" t="s">
        <v>835</v>
      </c>
      <c r="P938" t="s">
        <v>36</v>
      </c>
      <c r="Q938" t="s">
        <v>53</v>
      </c>
      <c r="R938" t="s">
        <v>261</v>
      </c>
      <c r="S938" t="s">
        <v>28</v>
      </c>
      <c r="T938" t="s">
        <v>59</v>
      </c>
      <c r="U938" t="s">
        <v>39</v>
      </c>
      <c r="V938" s="5">
        <f>data[[#This Row],[PriceUSD]]*data[[#This Row],[Quantity]]</f>
        <v>251.78</v>
      </c>
      <c r="W938" s="7">
        <f>data[[#This Row],[OrderDate]] + TIME(VALUE(LEFT(data[[#This Row],[OrderTime]],2)), VALUE(RIGHT(data[[#This Row],[OrderTime]],2)), 0)</f>
        <v>45512.054166666669</v>
      </c>
      <c r="X938" s="7">
        <f>_xlfn.MINIFS(data[OrderDateTime], data[CustomerName], data[[#This Row],[CustomerName]])</f>
        <v>45512.054166666669</v>
      </c>
      <c r="Y938" t="str">
        <f>IF(data[[#This Row],[OrderDateTime]]=data[[#This Row],[FirstOrderDateTime]], "New", "Returning")</f>
        <v>New</v>
      </c>
      <c r="Z938" s="7">
        <f>data[[#This Row],[DeliveryDate]] + data[[#This Row],[DeliveryTime]]</f>
        <v>45513.611111111109</v>
      </c>
      <c r="AA938" s="7">
        <f>data[[#This Row],[OrderDateTime]] + 1</f>
        <v>45513.054166666669</v>
      </c>
      <c r="AB938" s="7" t="str">
        <f>IF(data[[#This Row],[DeliveryDateTime]] &lt;= data[[#This Row],[SLADue]], "On Time", "Late")</f>
        <v>Late</v>
      </c>
    </row>
    <row r="939" spans="1:28" x14ac:dyDescent="0.2">
      <c r="A939" t="s">
        <v>1447</v>
      </c>
      <c r="B939" t="s">
        <v>19</v>
      </c>
      <c r="C939" t="s">
        <v>92</v>
      </c>
      <c r="D939" t="s">
        <v>93</v>
      </c>
      <c r="E939" s="5">
        <v>81.95</v>
      </c>
      <c r="F939" t="s">
        <v>63</v>
      </c>
      <c r="G939">
        <v>1</v>
      </c>
      <c r="H939" s="1">
        <v>45764</v>
      </c>
      <c r="I939" s="1" t="str">
        <f>TEXT(data[[#This Row],[OrderDate]],"mmm")</f>
        <v>Apr</v>
      </c>
      <c r="J939" s="6">
        <v>0.84444444444444444</v>
      </c>
      <c r="K939" s="6" t="str">
        <f>TEXT(data[[#This Row],[OrderTime]],"h")</f>
        <v>20</v>
      </c>
      <c r="L939" s="1">
        <v>45766</v>
      </c>
      <c r="M939" s="6">
        <v>0.76041666666666663</v>
      </c>
      <c r="N939" t="s">
        <v>139</v>
      </c>
      <c r="O939" t="s">
        <v>483</v>
      </c>
      <c r="P939" t="s">
        <v>36</v>
      </c>
      <c r="Q939" t="s">
        <v>53</v>
      </c>
      <c r="R939" t="s">
        <v>66</v>
      </c>
      <c r="S939" t="s">
        <v>105</v>
      </c>
      <c r="T939" t="s">
        <v>59</v>
      </c>
      <c r="U939" t="s">
        <v>67</v>
      </c>
      <c r="V939" s="5">
        <f>data[[#This Row],[PriceUSD]]*data[[#This Row],[Quantity]]</f>
        <v>81.95</v>
      </c>
      <c r="W939" s="7">
        <f>data[[#This Row],[OrderDate]] + TIME(VALUE(LEFT(data[[#This Row],[OrderTime]],2)), VALUE(RIGHT(data[[#This Row],[OrderTime]],2)), 0)</f>
        <v>45764.030555555553</v>
      </c>
      <c r="X939" s="7">
        <f>_xlfn.MINIFS(data[OrderDateTime], data[CustomerName], data[[#This Row],[CustomerName]])</f>
        <v>45541.007638888892</v>
      </c>
      <c r="Y939" t="str">
        <f>IF(data[[#This Row],[OrderDateTime]]=data[[#This Row],[FirstOrderDateTime]], "New", "Returning")</f>
        <v>Returning</v>
      </c>
      <c r="Z939" s="7">
        <f>data[[#This Row],[DeliveryDate]] + data[[#This Row],[DeliveryTime]]</f>
        <v>45766.760416666664</v>
      </c>
      <c r="AA939" s="7">
        <f>data[[#This Row],[OrderDateTime]] + 1</f>
        <v>45765.030555555553</v>
      </c>
      <c r="AB939" s="7" t="str">
        <f>IF(data[[#This Row],[DeliveryDateTime]] &lt;= data[[#This Row],[SLADue]], "On Time", "Late")</f>
        <v>Late</v>
      </c>
    </row>
    <row r="940" spans="1:28" x14ac:dyDescent="0.2">
      <c r="A940" t="s">
        <v>1448</v>
      </c>
      <c r="B940" t="s">
        <v>19</v>
      </c>
      <c r="C940" t="s">
        <v>391</v>
      </c>
      <c r="D940" t="s">
        <v>392</v>
      </c>
      <c r="E940" s="5">
        <v>17.63</v>
      </c>
      <c r="F940" t="s">
        <v>43</v>
      </c>
      <c r="G940">
        <v>1</v>
      </c>
      <c r="H940" s="1">
        <v>45511</v>
      </c>
      <c r="I940" s="1" t="str">
        <f>TEXT(data[[#This Row],[OrderDate]],"mmm")</f>
        <v>Aug</v>
      </c>
      <c r="J940" s="6">
        <v>0.61527777777777781</v>
      </c>
      <c r="K940" s="6" t="str">
        <f>TEXT(data[[#This Row],[OrderTime]],"h")</f>
        <v>14</v>
      </c>
      <c r="L940" s="1">
        <v>45512</v>
      </c>
      <c r="M940" s="6">
        <v>0.65694444444444444</v>
      </c>
      <c r="N940" t="s">
        <v>292</v>
      </c>
      <c r="O940" t="s">
        <v>517</v>
      </c>
      <c r="P940" t="s">
        <v>77</v>
      </c>
      <c r="Q940" t="s">
        <v>53</v>
      </c>
      <c r="R940" t="s">
        <v>394</v>
      </c>
      <c r="S940" t="s">
        <v>28</v>
      </c>
      <c r="T940" t="s">
        <v>29</v>
      </c>
      <c r="U940" t="s">
        <v>39</v>
      </c>
      <c r="V940" s="5">
        <f>data[[#This Row],[PriceUSD]]*data[[#This Row],[Quantity]]</f>
        <v>17.63</v>
      </c>
      <c r="W940" s="7">
        <f>data[[#This Row],[OrderDate]] + TIME(VALUE(LEFT(data[[#This Row],[OrderTime]],2)), VALUE(RIGHT(data[[#This Row],[OrderTime]],2)), 0)</f>
        <v>45511.054166666669</v>
      </c>
      <c r="X940" s="7">
        <f>_xlfn.MINIFS(data[OrderDateTime], data[CustomerName], data[[#This Row],[CustomerName]])</f>
        <v>45511.054166666669</v>
      </c>
      <c r="Y940" t="str">
        <f>IF(data[[#This Row],[OrderDateTime]]=data[[#This Row],[FirstOrderDateTime]], "New", "Returning")</f>
        <v>New</v>
      </c>
      <c r="Z940" s="7">
        <f>data[[#This Row],[DeliveryDate]] + data[[#This Row],[DeliveryTime]]</f>
        <v>45512.656944444447</v>
      </c>
      <c r="AA940" s="7">
        <f>data[[#This Row],[OrderDateTime]] + 1</f>
        <v>45512.054166666669</v>
      </c>
      <c r="AB940" s="7" t="str">
        <f>IF(data[[#This Row],[DeliveryDateTime]] &lt;= data[[#This Row],[SLADue]], "On Time", "Late")</f>
        <v>Late</v>
      </c>
    </row>
    <row r="941" spans="1:28" x14ac:dyDescent="0.2">
      <c r="A941" t="s">
        <v>1449</v>
      </c>
      <c r="B941" t="s">
        <v>19</v>
      </c>
      <c r="C941" t="s">
        <v>126</v>
      </c>
      <c r="D941" t="s">
        <v>127</v>
      </c>
      <c r="E941" s="5">
        <v>19.059999999999999</v>
      </c>
      <c r="F941" t="s">
        <v>71</v>
      </c>
      <c r="G941">
        <v>1</v>
      </c>
      <c r="H941" s="1">
        <v>45574</v>
      </c>
      <c r="I941" s="1" t="str">
        <f>TEXT(data[[#This Row],[OrderDate]],"mmm")</f>
        <v>Oct</v>
      </c>
      <c r="J941" s="6">
        <v>0.59166666666666667</v>
      </c>
      <c r="K941" s="6" t="str">
        <f>TEXT(data[[#This Row],[OrderTime]],"h")</f>
        <v>14</v>
      </c>
      <c r="L941" s="1">
        <v>45574</v>
      </c>
      <c r="M941" s="6">
        <v>0.8</v>
      </c>
      <c r="N941" t="s">
        <v>148</v>
      </c>
      <c r="O941" t="s">
        <v>651</v>
      </c>
      <c r="P941" t="s">
        <v>25</v>
      </c>
      <c r="Q941" t="s">
        <v>26</v>
      </c>
      <c r="R941" t="s">
        <v>129</v>
      </c>
      <c r="S941" t="s">
        <v>47</v>
      </c>
      <c r="T941" t="s">
        <v>29</v>
      </c>
      <c r="U941" t="s">
        <v>39</v>
      </c>
      <c r="V941" s="5">
        <f>data[[#This Row],[PriceUSD]]*data[[#This Row],[Quantity]]</f>
        <v>19.059999999999999</v>
      </c>
      <c r="W941" s="7">
        <f>data[[#This Row],[OrderDate]] + TIME(VALUE(LEFT(data[[#This Row],[OrderTime]],2)), VALUE(RIGHT(data[[#This Row],[OrderTime]],2)), 0)</f>
        <v>45574.046527777777</v>
      </c>
      <c r="X941" s="7">
        <f>_xlfn.MINIFS(data[OrderDateTime], data[CustomerName], data[[#This Row],[CustomerName]])</f>
        <v>45522.038888888892</v>
      </c>
      <c r="Y941" t="str">
        <f>IF(data[[#This Row],[OrderDateTime]]=data[[#This Row],[FirstOrderDateTime]], "New", "Returning")</f>
        <v>Returning</v>
      </c>
      <c r="Z941" s="7">
        <f>data[[#This Row],[DeliveryDate]] + data[[#This Row],[DeliveryTime]]</f>
        <v>45574.8</v>
      </c>
      <c r="AA941" s="7">
        <f>data[[#This Row],[OrderDateTime]] + 1</f>
        <v>45575.046527777777</v>
      </c>
      <c r="AB941" s="7" t="str">
        <f>IF(data[[#This Row],[DeliveryDateTime]] &lt;= data[[#This Row],[SLADue]], "On Time", "Late")</f>
        <v>On Time</v>
      </c>
    </row>
    <row r="942" spans="1:28" x14ac:dyDescent="0.2">
      <c r="A942" t="s">
        <v>1450</v>
      </c>
      <c r="B942" t="s">
        <v>19</v>
      </c>
      <c r="C942" t="s">
        <v>85</v>
      </c>
      <c r="D942" t="s">
        <v>86</v>
      </c>
      <c r="E942" s="5">
        <v>56.76</v>
      </c>
      <c r="F942" t="s">
        <v>87</v>
      </c>
      <c r="G942">
        <v>1</v>
      </c>
      <c r="H942" s="1">
        <v>45645</v>
      </c>
      <c r="I942" s="1" t="str">
        <f>TEXT(data[[#This Row],[OrderDate]],"mmm")</f>
        <v>Dec</v>
      </c>
      <c r="J942" s="6">
        <v>0.45763888888888887</v>
      </c>
      <c r="K942" s="6" t="str">
        <f>TEXT(data[[#This Row],[OrderTime]],"h")</f>
        <v>10</v>
      </c>
      <c r="L942" s="1">
        <v>45646</v>
      </c>
      <c r="M942" s="6">
        <v>0.49930555555555556</v>
      </c>
      <c r="N942" t="s">
        <v>64</v>
      </c>
      <c r="O942" t="s">
        <v>464</v>
      </c>
      <c r="P942" t="s">
        <v>25</v>
      </c>
      <c r="Q942" t="s">
        <v>26</v>
      </c>
      <c r="R942" t="s">
        <v>90</v>
      </c>
      <c r="S942" t="s">
        <v>28</v>
      </c>
      <c r="T942" t="s">
        <v>29</v>
      </c>
      <c r="U942" t="s">
        <v>30</v>
      </c>
      <c r="V942" s="5">
        <f>data[[#This Row],[PriceUSD]]*data[[#This Row],[Quantity]]</f>
        <v>56.76</v>
      </c>
      <c r="W942" s="7">
        <f>data[[#This Row],[OrderDate]] + TIME(VALUE(LEFT(data[[#This Row],[OrderTime]],2)), VALUE(RIGHT(data[[#This Row],[OrderTime]],2)), 0)</f>
        <v>45645.061805555553</v>
      </c>
      <c r="X942" s="7">
        <f>_xlfn.MINIFS(data[OrderDateTime], data[CustomerName], data[[#This Row],[CustomerName]])</f>
        <v>45512.054166666669</v>
      </c>
      <c r="Y942" t="str">
        <f>IF(data[[#This Row],[OrderDateTime]]=data[[#This Row],[FirstOrderDateTime]], "New", "Returning")</f>
        <v>Returning</v>
      </c>
      <c r="Z942" s="7">
        <f>data[[#This Row],[DeliveryDate]] + data[[#This Row],[DeliveryTime]]</f>
        <v>45646.499305555553</v>
      </c>
      <c r="AA942" s="7">
        <f>data[[#This Row],[OrderDateTime]] + 1</f>
        <v>45646.061805555553</v>
      </c>
      <c r="AB942" s="7" t="str">
        <f>IF(data[[#This Row],[DeliveryDateTime]] &lt;= data[[#This Row],[SLADue]], "On Time", "Late")</f>
        <v>Late</v>
      </c>
    </row>
    <row r="943" spans="1:28" x14ac:dyDescent="0.2">
      <c r="A943" t="s">
        <v>1451</v>
      </c>
      <c r="B943" t="s">
        <v>19</v>
      </c>
      <c r="C943" t="s">
        <v>92</v>
      </c>
      <c r="D943" t="s">
        <v>93</v>
      </c>
      <c r="E943" s="5">
        <v>89.4</v>
      </c>
      <c r="F943" t="s">
        <v>63</v>
      </c>
      <c r="G943">
        <v>1</v>
      </c>
      <c r="H943" s="1">
        <v>45802</v>
      </c>
      <c r="I943" s="1" t="str">
        <f>TEXT(data[[#This Row],[OrderDate]],"mmm")</f>
        <v>May</v>
      </c>
      <c r="J943" s="6">
        <v>0.81527777777777777</v>
      </c>
      <c r="K943" s="6" t="str">
        <f>TEXT(data[[#This Row],[OrderTime]],"h")</f>
        <v>19</v>
      </c>
      <c r="L943" s="1">
        <v>45803</v>
      </c>
      <c r="M943" s="6">
        <v>0.81527777777777777</v>
      </c>
      <c r="N943" t="s">
        <v>238</v>
      </c>
      <c r="O943" t="s">
        <v>416</v>
      </c>
      <c r="P943" t="s">
        <v>36</v>
      </c>
      <c r="Q943" t="s">
        <v>53</v>
      </c>
      <c r="R943" t="s">
        <v>66</v>
      </c>
      <c r="S943" t="s">
        <v>28</v>
      </c>
      <c r="T943" t="s">
        <v>29</v>
      </c>
      <c r="U943" t="s">
        <v>30</v>
      </c>
      <c r="V943" s="5">
        <f>data[[#This Row],[PriceUSD]]*data[[#This Row],[Quantity]]</f>
        <v>89.4</v>
      </c>
      <c r="W943" s="7">
        <f>data[[#This Row],[OrderDate]] + TIME(VALUE(LEFT(data[[#This Row],[OrderTime]],2)), VALUE(RIGHT(data[[#This Row],[OrderTime]],2)), 0)</f>
        <v>45802.054166666669</v>
      </c>
      <c r="X943" s="7">
        <f>_xlfn.MINIFS(data[OrderDateTime], data[CustomerName], data[[#This Row],[CustomerName]])</f>
        <v>45519.007638888892</v>
      </c>
      <c r="Y943" t="str">
        <f>IF(data[[#This Row],[OrderDateTime]]=data[[#This Row],[FirstOrderDateTime]], "New", "Returning")</f>
        <v>Returning</v>
      </c>
      <c r="Z943" s="7">
        <f>data[[#This Row],[DeliveryDate]] + data[[#This Row],[DeliveryTime]]</f>
        <v>45803.81527777778</v>
      </c>
      <c r="AA943" s="7">
        <f>data[[#This Row],[OrderDateTime]] + 1</f>
        <v>45803.054166666669</v>
      </c>
      <c r="AB943" s="7" t="str">
        <f>IF(data[[#This Row],[DeliveryDateTime]] &lt;= data[[#This Row],[SLADue]], "On Time", "Late")</f>
        <v>Late</v>
      </c>
    </row>
    <row r="944" spans="1:28" x14ac:dyDescent="0.2">
      <c r="A944" t="s">
        <v>1452</v>
      </c>
      <c r="B944" t="s">
        <v>19</v>
      </c>
      <c r="C944" t="s">
        <v>32</v>
      </c>
      <c r="D944" t="s">
        <v>33</v>
      </c>
      <c r="E944" s="5">
        <v>47.11</v>
      </c>
      <c r="F944" t="s">
        <v>43</v>
      </c>
      <c r="G944">
        <v>1</v>
      </c>
      <c r="H944" s="1">
        <v>45512</v>
      </c>
      <c r="I944" s="1" t="str">
        <f>TEXT(data[[#This Row],[OrderDate]],"mmm")</f>
        <v>Aug</v>
      </c>
      <c r="J944" s="6">
        <v>0.86041666666666672</v>
      </c>
      <c r="K944" s="6" t="str">
        <f>TEXT(data[[#This Row],[OrderTime]],"h")</f>
        <v>20</v>
      </c>
      <c r="L944" s="1">
        <v>45513</v>
      </c>
      <c r="M944" s="6">
        <v>0.90208333333333335</v>
      </c>
      <c r="N944" t="s">
        <v>276</v>
      </c>
      <c r="O944" t="s">
        <v>525</v>
      </c>
      <c r="P944" t="s">
        <v>133</v>
      </c>
      <c r="Q944" t="s">
        <v>53</v>
      </c>
      <c r="R944" t="s">
        <v>37</v>
      </c>
      <c r="S944" t="s">
        <v>28</v>
      </c>
      <c r="T944" t="s">
        <v>136</v>
      </c>
      <c r="U944" t="s">
        <v>30</v>
      </c>
      <c r="V944" s="5">
        <f>data[[#This Row],[PriceUSD]]*data[[#This Row],[Quantity]]</f>
        <v>47.11</v>
      </c>
      <c r="W944" s="7">
        <f>data[[#This Row],[OrderDate]] + TIME(VALUE(LEFT(data[[#This Row],[OrderTime]],2)), VALUE(RIGHT(data[[#This Row],[OrderTime]],2)), 0)</f>
        <v>45512.046527777777</v>
      </c>
      <c r="X944" s="7">
        <f>_xlfn.MINIFS(data[OrderDateTime], data[CustomerName], data[[#This Row],[CustomerName]])</f>
        <v>45508.038888888892</v>
      </c>
      <c r="Y944" t="str">
        <f>IF(data[[#This Row],[OrderDateTime]]=data[[#This Row],[FirstOrderDateTime]], "New", "Returning")</f>
        <v>Returning</v>
      </c>
      <c r="Z944" s="7">
        <f>data[[#This Row],[DeliveryDate]] + data[[#This Row],[DeliveryTime]]</f>
        <v>45513.902083333334</v>
      </c>
      <c r="AA944" s="7">
        <f>data[[#This Row],[OrderDateTime]] + 1</f>
        <v>45513.046527777777</v>
      </c>
      <c r="AB944" s="7" t="str">
        <f>IF(data[[#This Row],[DeliveryDateTime]] &lt;= data[[#This Row],[SLADue]], "On Time", "Late")</f>
        <v>Late</v>
      </c>
    </row>
    <row r="945" spans="1:28" x14ac:dyDescent="0.2">
      <c r="A945" t="s">
        <v>1453</v>
      </c>
      <c r="B945" t="s">
        <v>19</v>
      </c>
      <c r="C945" t="s">
        <v>61</v>
      </c>
      <c r="D945" t="s">
        <v>62</v>
      </c>
      <c r="E945" s="5">
        <v>135.29</v>
      </c>
      <c r="F945" t="s">
        <v>94</v>
      </c>
      <c r="G945">
        <v>8</v>
      </c>
      <c r="H945" s="1">
        <v>45637</v>
      </c>
      <c r="I945" s="1" t="str">
        <f>TEXT(data[[#This Row],[OrderDate]],"mmm")</f>
        <v>Dec</v>
      </c>
      <c r="J945" s="6">
        <v>0.82638888888888884</v>
      </c>
      <c r="K945" s="6" t="str">
        <f>TEXT(data[[#This Row],[OrderTime]],"h")</f>
        <v>19</v>
      </c>
      <c r="L945" s="1">
        <v>45638</v>
      </c>
      <c r="M945" s="6">
        <v>0.86805555555555558</v>
      </c>
      <c r="N945" t="s">
        <v>145</v>
      </c>
      <c r="O945" t="s">
        <v>1330</v>
      </c>
      <c r="P945" t="s">
        <v>77</v>
      </c>
      <c r="Q945" t="s">
        <v>53</v>
      </c>
      <c r="R945" t="s">
        <v>66</v>
      </c>
      <c r="S945" t="s">
        <v>28</v>
      </c>
      <c r="T945" t="s">
        <v>38</v>
      </c>
      <c r="U945" t="s">
        <v>67</v>
      </c>
      <c r="V945" s="5">
        <f>data[[#This Row],[PriceUSD]]*data[[#This Row],[Quantity]]</f>
        <v>1082.32</v>
      </c>
      <c r="W945" s="7">
        <f>data[[#This Row],[OrderDate]] + TIME(VALUE(LEFT(data[[#This Row],[OrderTime]],2)), VALUE(RIGHT(data[[#This Row],[OrderTime]],2)), 0)</f>
        <v>45637.061805555553</v>
      </c>
      <c r="X945" s="7">
        <f>_xlfn.MINIFS(data[OrderDateTime], data[CustomerName], data[[#This Row],[CustomerName]])</f>
        <v>45551.007638888892</v>
      </c>
      <c r="Y945" t="str">
        <f>IF(data[[#This Row],[OrderDateTime]]=data[[#This Row],[FirstOrderDateTime]], "New", "Returning")</f>
        <v>Returning</v>
      </c>
      <c r="Z945" s="7">
        <f>data[[#This Row],[DeliveryDate]] + data[[#This Row],[DeliveryTime]]</f>
        <v>45638.868055555555</v>
      </c>
      <c r="AA945" s="7">
        <f>data[[#This Row],[OrderDateTime]] + 1</f>
        <v>45638.061805555553</v>
      </c>
      <c r="AB945" s="7" t="str">
        <f>IF(data[[#This Row],[DeliveryDateTime]] &lt;= data[[#This Row],[SLADue]], "On Time", "Late")</f>
        <v>Late</v>
      </c>
    </row>
    <row r="946" spans="1:28" x14ac:dyDescent="0.2">
      <c r="A946" t="s">
        <v>1454</v>
      </c>
      <c r="B946" t="s">
        <v>19</v>
      </c>
      <c r="C946" t="s">
        <v>49</v>
      </c>
      <c r="D946" t="s">
        <v>50</v>
      </c>
      <c r="E946" s="5">
        <v>26.49</v>
      </c>
      <c r="F946" t="s">
        <v>74</v>
      </c>
      <c r="G946">
        <v>2</v>
      </c>
      <c r="H946" s="1">
        <v>45593</v>
      </c>
      <c r="I946" s="1" t="str">
        <f>TEXT(data[[#This Row],[OrderDate]],"mmm")</f>
        <v>Oct</v>
      </c>
      <c r="J946" s="6">
        <v>0.83263888888888893</v>
      </c>
      <c r="K946" s="6" t="str">
        <f>TEXT(data[[#This Row],[OrderTime]],"h")</f>
        <v>19</v>
      </c>
      <c r="L946" s="1">
        <v>45595</v>
      </c>
      <c r="M946" s="6">
        <v>0.67500000000000004</v>
      </c>
      <c r="N946" t="s">
        <v>213</v>
      </c>
      <c r="O946" t="s">
        <v>1057</v>
      </c>
      <c r="P946" t="s">
        <v>36</v>
      </c>
      <c r="Q946" t="s">
        <v>53</v>
      </c>
      <c r="R946" t="s">
        <v>54</v>
      </c>
      <c r="S946" t="s">
        <v>105</v>
      </c>
      <c r="T946" t="s">
        <v>38</v>
      </c>
      <c r="U946" t="s">
        <v>39</v>
      </c>
      <c r="V946" s="5">
        <f>data[[#This Row],[PriceUSD]]*data[[#This Row],[Quantity]]</f>
        <v>52.98</v>
      </c>
      <c r="W946" s="7">
        <f>data[[#This Row],[OrderDate]] + TIME(VALUE(LEFT(data[[#This Row],[OrderTime]],2)), VALUE(RIGHT(data[[#This Row],[OrderTime]],2)), 0)</f>
        <v>45593.061805555553</v>
      </c>
      <c r="X946" s="7">
        <f>_xlfn.MINIFS(data[OrderDateTime], data[CustomerName], data[[#This Row],[CustomerName]])</f>
        <v>45557.017361111109</v>
      </c>
      <c r="Y946" t="str">
        <f>IF(data[[#This Row],[OrderDateTime]]=data[[#This Row],[FirstOrderDateTime]], "New", "Returning")</f>
        <v>Returning</v>
      </c>
      <c r="Z946" s="7">
        <f>data[[#This Row],[DeliveryDate]] + data[[#This Row],[DeliveryTime]]</f>
        <v>45595.675000000003</v>
      </c>
      <c r="AA946" s="7">
        <f>data[[#This Row],[OrderDateTime]] + 1</f>
        <v>45594.061805555553</v>
      </c>
      <c r="AB946" s="7" t="str">
        <f>IF(data[[#This Row],[DeliveryDateTime]] &lt;= data[[#This Row],[SLADue]], "On Time", "Late")</f>
        <v>Late</v>
      </c>
    </row>
    <row r="947" spans="1:28" x14ac:dyDescent="0.2">
      <c r="A947" t="s">
        <v>1455</v>
      </c>
      <c r="B947" t="s">
        <v>19</v>
      </c>
      <c r="C947" t="s">
        <v>61</v>
      </c>
      <c r="D947" t="s">
        <v>62</v>
      </c>
      <c r="E947" s="5">
        <v>162.57</v>
      </c>
      <c r="F947" t="s">
        <v>94</v>
      </c>
      <c r="G947">
        <v>3</v>
      </c>
      <c r="H947" s="1">
        <v>45650</v>
      </c>
      <c r="I947" s="1" t="str">
        <f>TEXT(data[[#This Row],[OrderDate]],"mmm")</f>
        <v>Dec</v>
      </c>
      <c r="J947" s="6">
        <v>0.72638888888888886</v>
      </c>
      <c r="K947" s="6" t="str">
        <f>TEXT(data[[#This Row],[OrderTime]],"h")</f>
        <v>17</v>
      </c>
      <c r="L947" s="1">
        <v>45651</v>
      </c>
      <c r="M947" s="6">
        <v>0.56805555555555554</v>
      </c>
      <c r="N947" t="s">
        <v>388</v>
      </c>
      <c r="O947" t="s">
        <v>676</v>
      </c>
      <c r="P947" t="s">
        <v>245</v>
      </c>
      <c r="Q947" t="s">
        <v>26</v>
      </c>
      <c r="R947" t="s">
        <v>66</v>
      </c>
      <c r="S947" t="s">
        <v>28</v>
      </c>
      <c r="T947" t="s">
        <v>29</v>
      </c>
      <c r="U947" t="s">
        <v>67</v>
      </c>
      <c r="V947" s="5">
        <f>data[[#This Row],[PriceUSD]]*data[[#This Row],[Quantity]]</f>
        <v>487.71</v>
      </c>
      <c r="W947" s="7">
        <f>data[[#This Row],[OrderDate]] + TIME(VALUE(LEFT(data[[#This Row],[OrderTime]],2)), VALUE(RIGHT(data[[#This Row],[OrderTime]],2)), 0)</f>
        <v>45650.061805555553</v>
      </c>
      <c r="X947" s="7">
        <f>_xlfn.MINIFS(data[OrderDateTime], data[CustomerName], data[[#This Row],[CustomerName]])</f>
        <v>45536.052083333336</v>
      </c>
      <c r="Y947" t="str">
        <f>IF(data[[#This Row],[OrderDateTime]]=data[[#This Row],[FirstOrderDateTime]], "New", "Returning")</f>
        <v>Returning</v>
      </c>
      <c r="Z947" s="7">
        <f>data[[#This Row],[DeliveryDate]] + data[[#This Row],[DeliveryTime]]</f>
        <v>45651.568055555559</v>
      </c>
      <c r="AA947" s="7">
        <f>data[[#This Row],[OrderDateTime]] + 1</f>
        <v>45651.061805555553</v>
      </c>
      <c r="AB947" s="7" t="str">
        <f>IF(data[[#This Row],[DeliveryDateTime]] &lt;= data[[#This Row],[SLADue]], "On Time", "Late")</f>
        <v>Late</v>
      </c>
    </row>
    <row r="948" spans="1:28" x14ac:dyDescent="0.2">
      <c r="A948" t="s">
        <v>1456</v>
      </c>
      <c r="B948" t="s">
        <v>19</v>
      </c>
      <c r="C948" t="s">
        <v>32</v>
      </c>
      <c r="D948" t="s">
        <v>33</v>
      </c>
      <c r="E948" s="5">
        <v>55.6</v>
      </c>
      <c r="F948" t="s">
        <v>138</v>
      </c>
      <c r="G948">
        <v>1</v>
      </c>
      <c r="H948" s="1">
        <v>45787</v>
      </c>
      <c r="I948" s="1" t="str">
        <f>TEXT(data[[#This Row],[OrderDate]],"mmm")</f>
        <v>May</v>
      </c>
      <c r="J948" s="6">
        <v>0.75486111111111109</v>
      </c>
      <c r="K948" s="6" t="str">
        <f>TEXT(data[[#This Row],[OrderTime]],"h")</f>
        <v>18</v>
      </c>
      <c r="L948" s="1">
        <v>45788</v>
      </c>
      <c r="M948" s="6">
        <v>0.83819444444444446</v>
      </c>
      <c r="N948" t="s">
        <v>292</v>
      </c>
      <c r="O948" t="s">
        <v>104</v>
      </c>
      <c r="P948" t="s">
        <v>77</v>
      </c>
      <c r="Q948" t="s">
        <v>26</v>
      </c>
      <c r="R948" t="s">
        <v>37</v>
      </c>
      <c r="S948" t="s">
        <v>28</v>
      </c>
      <c r="T948" t="s">
        <v>38</v>
      </c>
      <c r="U948" t="s">
        <v>67</v>
      </c>
      <c r="V948" s="5">
        <f>data[[#This Row],[PriceUSD]]*data[[#This Row],[Quantity]]</f>
        <v>55.6</v>
      </c>
      <c r="W948" s="7">
        <f>data[[#This Row],[OrderDate]] + TIME(VALUE(LEFT(data[[#This Row],[OrderTime]],2)), VALUE(RIGHT(data[[#This Row],[OrderTime]],2)), 0)</f>
        <v>45787.007638888892</v>
      </c>
      <c r="X948" s="7">
        <f>_xlfn.MINIFS(data[OrderDateTime], data[CustomerName], data[[#This Row],[CustomerName]])</f>
        <v>45519.015277777777</v>
      </c>
      <c r="Y948" t="str">
        <f>IF(data[[#This Row],[OrderDateTime]]=data[[#This Row],[FirstOrderDateTime]], "New", "Returning")</f>
        <v>Returning</v>
      </c>
      <c r="Z948" s="7">
        <f>data[[#This Row],[DeliveryDate]] + data[[#This Row],[DeliveryTime]]</f>
        <v>45788.838194444441</v>
      </c>
      <c r="AA948" s="7">
        <f>data[[#This Row],[OrderDateTime]] + 1</f>
        <v>45788.007638888892</v>
      </c>
      <c r="AB948" s="7" t="str">
        <f>IF(data[[#This Row],[DeliveryDateTime]] &lt;= data[[#This Row],[SLADue]], "On Time", "Late")</f>
        <v>Late</v>
      </c>
    </row>
    <row r="949" spans="1:28" x14ac:dyDescent="0.2">
      <c r="A949" t="s">
        <v>1457</v>
      </c>
      <c r="B949" t="s">
        <v>19</v>
      </c>
      <c r="C949" t="s">
        <v>20</v>
      </c>
      <c r="D949" t="s">
        <v>21</v>
      </c>
      <c r="E949" s="5">
        <v>17.34</v>
      </c>
      <c r="F949" t="s">
        <v>22</v>
      </c>
      <c r="G949">
        <v>1</v>
      </c>
      <c r="H949" s="1">
        <v>45558</v>
      </c>
      <c r="I949" s="1" t="str">
        <f>TEXT(data[[#This Row],[OrderDate]],"mmm")</f>
        <v>Sep</v>
      </c>
      <c r="J949" s="6">
        <v>0.74444444444444446</v>
      </c>
      <c r="K949" s="6" t="str">
        <f>TEXT(data[[#This Row],[OrderTime]],"h")</f>
        <v>17</v>
      </c>
      <c r="L949" s="1">
        <v>45560</v>
      </c>
      <c r="M949" s="6">
        <v>0.74444444444444446</v>
      </c>
      <c r="N949" t="s">
        <v>44</v>
      </c>
      <c r="O949" t="s">
        <v>223</v>
      </c>
      <c r="P949" t="s">
        <v>25</v>
      </c>
      <c r="Q949" t="s">
        <v>26</v>
      </c>
      <c r="R949" t="s">
        <v>27</v>
      </c>
      <c r="S949" t="s">
        <v>105</v>
      </c>
      <c r="T949" t="s">
        <v>38</v>
      </c>
      <c r="U949" t="s">
        <v>30</v>
      </c>
      <c r="V949" s="5">
        <f>data[[#This Row],[PriceUSD]]*data[[#This Row],[Quantity]]</f>
        <v>17.34</v>
      </c>
      <c r="W949" s="7">
        <f>data[[#This Row],[OrderDate]] + TIME(VALUE(LEFT(data[[#This Row],[OrderTime]],2)), VALUE(RIGHT(data[[#This Row],[OrderTime]],2)), 0)</f>
        <v>45558.030555555553</v>
      </c>
      <c r="X949" s="7">
        <f>_xlfn.MINIFS(data[OrderDateTime], data[CustomerName], data[[#This Row],[CustomerName]])</f>
        <v>45507.007638888892</v>
      </c>
      <c r="Y949" t="str">
        <f>IF(data[[#This Row],[OrderDateTime]]=data[[#This Row],[FirstOrderDateTime]], "New", "Returning")</f>
        <v>Returning</v>
      </c>
      <c r="Z949" s="7">
        <f>data[[#This Row],[DeliveryDate]] + data[[#This Row],[DeliveryTime]]</f>
        <v>45560.744444444441</v>
      </c>
      <c r="AA949" s="7">
        <f>data[[#This Row],[OrderDateTime]] + 1</f>
        <v>45559.030555555553</v>
      </c>
      <c r="AB949" s="7" t="str">
        <f>IF(data[[#This Row],[DeliveryDateTime]] &lt;= data[[#This Row],[SLADue]], "On Time", "Late")</f>
        <v>Late</v>
      </c>
    </row>
    <row r="950" spans="1:28" x14ac:dyDescent="0.2">
      <c r="A950" t="s">
        <v>1458</v>
      </c>
      <c r="B950" t="s">
        <v>19</v>
      </c>
      <c r="C950" t="s">
        <v>92</v>
      </c>
      <c r="D950" t="s">
        <v>93</v>
      </c>
      <c r="E950" s="5">
        <v>92.34</v>
      </c>
      <c r="F950" t="s">
        <v>81</v>
      </c>
      <c r="G950">
        <v>2</v>
      </c>
      <c r="H950" s="1">
        <v>45541</v>
      </c>
      <c r="I950" s="1" t="str">
        <f>TEXT(data[[#This Row],[OrderDate]],"mmm")</f>
        <v>Sep</v>
      </c>
      <c r="J950" s="6">
        <v>0.87430555555555556</v>
      </c>
      <c r="K950" s="6" t="str">
        <f>TEXT(data[[#This Row],[OrderTime]],"h")</f>
        <v>20</v>
      </c>
      <c r="L950" s="1">
        <v>45542</v>
      </c>
      <c r="M950" s="6">
        <v>0.72222222222222221</v>
      </c>
      <c r="N950" t="s">
        <v>200</v>
      </c>
      <c r="O950" t="s">
        <v>1371</v>
      </c>
      <c r="P950" t="s">
        <v>202</v>
      </c>
      <c r="Q950" t="s">
        <v>53</v>
      </c>
      <c r="R950" t="s">
        <v>66</v>
      </c>
      <c r="S950" t="s">
        <v>28</v>
      </c>
      <c r="T950" t="s">
        <v>38</v>
      </c>
      <c r="U950" t="s">
        <v>30</v>
      </c>
      <c r="V950" s="5">
        <f>data[[#This Row],[PriceUSD]]*data[[#This Row],[Quantity]]</f>
        <v>184.68</v>
      </c>
      <c r="W950" s="7">
        <f>data[[#This Row],[OrderDate]] + TIME(VALUE(LEFT(data[[#This Row],[OrderTime]],2)), VALUE(RIGHT(data[[#This Row],[OrderTime]],2)), 0)</f>
        <v>45541.038888888892</v>
      </c>
      <c r="X950" s="7">
        <f>_xlfn.MINIFS(data[OrderDateTime], data[CustomerName], data[[#This Row],[CustomerName]])</f>
        <v>45525.007638888892</v>
      </c>
      <c r="Y950" t="str">
        <f>IF(data[[#This Row],[OrderDateTime]]=data[[#This Row],[FirstOrderDateTime]], "New", "Returning")</f>
        <v>Returning</v>
      </c>
      <c r="Z950" s="7">
        <f>data[[#This Row],[DeliveryDate]] + data[[#This Row],[DeliveryTime]]</f>
        <v>45542.722222222219</v>
      </c>
      <c r="AA950" s="7">
        <f>data[[#This Row],[OrderDateTime]] + 1</f>
        <v>45542.038888888892</v>
      </c>
      <c r="AB950" s="7" t="str">
        <f>IF(data[[#This Row],[DeliveryDateTime]] &lt;= data[[#This Row],[SLADue]], "On Time", "Late")</f>
        <v>Late</v>
      </c>
    </row>
    <row r="951" spans="1:28" x14ac:dyDescent="0.2">
      <c r="A951" t="s">
        <v>1459</v>
      </c>
      <c r="B951" t="s">
        <v>19</v>
      </c>
      <c r="C951" t="s">
        <v>79</v>
      </c>
      <c r="D951" t="s">
        <v>80</v>
      </c>
      <c r="E951" s="5">
        <v>30.36</v>
      </c>
      <c r="F951" t="s">
        <v>81</v>
      </c>
      <c r="G951">
        <v>2</v>
      </c>
      <c r="H951" s="1">
        <v>45832</v>
      </c>
      <c r="I951" s="1" t="str">
        <f>TEXT(data[[#This Row],[OrderDate]],"mmm")</f>
        <v>Jun</v>
      </c>
      <c r="J951" s="6">
        <v>0.78333333333333333</v>
      </c>
      <c r="K951" s="6" t="str">
        <f>TEXT(data[[#This Row],[OrderTime]],"h")</f>
        <v>18</v>
      </c>
      <c r="L951" s="1">
        <v>45834</v>
      </c>
      <c r="M951" s="6">
        <v>0.67083333333333328</v>
      </c>
      <c r="N951" t="s">
        <v>163</v>
      </c>
      <c r="O951" t="s">
        <v>239</v>
      </c>
      <c r="P951" t="s">
        <v>77</v>
      </c>
      <c r="Q951" t="s">
        <v>53</v>
      </c>
      <c r="R951" t="s">
        <v>83</v>
      </c>
      <c r="S951" t="s">
        <v>105</v>
      </c>
      <c r="T951" t="s">
        <v>29</v>
      </c>
      <c r="U951" t="s">
        <v>39</v>
      </c>
      <c r="V951" s="5">
        <f>data[[#This Row],[PriceUSD]]*data[[#This Row],[Quantity]]</f>
        <v>60.72</v>
      </c>
      <c r="W951" s="7">
        <f>data[[#This Row],[OrderDate]] + TIME(VALUE(LEFT(data[[#This Row],[OrderTime]],2)), VALUE(RIGHT(data[[#This Row],[OrderTime]],2)), 0)</f>
        <v>45832.022916666669</v>
      </c>
      <c r="X951" s="7">
        <f>_xlfn.MINIFS(data[OrderDateTime], data[CustomerName], data[[#This Row],[CustomerName]])</f>
        <v>45547.030555555553</v>
      </c>
      <c r="Y951" t="str">
        <f>IF(data[[#This Row],[OrderDateTime]]=data[[#This Row],[FirstOrderDateTime]], "New", "Returning")</f>
        <v>Returning</v>
      </c>
      <c r="Z951" s="7">
        <f>data[[#This Row],[DeliveryDate]] + data[[#This Row],[DeliveryTime]]</f>
        <v>45834.67083333333</v>
      </c>
      <c r="AA951" s="7">
        <f>data[[#This Row],[OrderDateTime]] + 1</f>
        <v>45833.022916666669</v>
      </c>
      <c r="AB951" s="7" t="str">
        <f>IF(data[[#This Row],[DeliveryDateTime]] &lt;= data[[#This Row],[SLADue]], "On Time", "Late")</f>
        <v>Late</v>
      </c>
    </row>
    <row r="952" spans="1:28" x14ac:dyDescent="0.2">
      <c r="A952" t="s">
        <v>1460</v>
      </c>
      <c r="B952" t="s">
        <v>19</v>
      </c>
      <c r="C952" t="s">
        <v>20</v>
      </c>
      <c r="D952" t="s">
        <v>21</v>
      </c>
      <c r="E952" s="5">
        <v>17.75</v>
      </c>
      <c r="F952" t="s">
        <v>71</v>
      </c>
      <c r="G952">
        <v>1</v>
      </c>
      <c r="H952" s="1">
        <v>45609</v>
      </c>
      <c r="I952" s="1" t="str">
        <f>TEXT(data[[#This Row],[OrderDate]],"mmm")</f>
        <v>Nov</v>
      </c>
      <c r="J952" s="6">
        <v>0.75555555555555554</v>
      </c>
      <c r="K952" s="6" t="str">
        <f>TEXT(data[[#This Row],[OrderTime]],"h")</f>
        <v>18</v>
      </c>
      <c r="L952" s="1">
        <v>45611</v>
      </c>
      <c r="M952" s="6">
        <v>0.68402777777777779</v>
      </c>
      <c r="N952" t="s">
        <v>88</v>
      </c>
      <c r="O952" t="s">
        <v>879</v>
      </c>
      <c r="P952" t="s">
        <v>25</v>
      </c>
      <c r="Q952" t="s">
        <v>26</v>
      </c>
      <c r="R952" t="s">
        <v>27</v>
      </c>
      <c r="S952" t="s">
        <v>105</v>
      </c>
      <c r="T952" t="s">
        <v>38</v>
      </c>
      <c r="U952" t="s">
        <v>67</v>
      </c>
      <c r="V952" s="5">
        <f>data[[#This Row],[PriceUSD]]*data[[#This Row],[Quantity]]</f>
        <v>17.75</v>
      </c>
      <c r="W952" s="7">
        <f>data[[#This Row],[OrderDate]] + TIME(VALUE(LEFT(data[[#This Row],[OrderTime]],2)), VALUE(RIGHT(data[[#This Row],[OrderTime]],2)), 0)</f>
        <v>45609.038888888892</v>
      </c>
      <c r="X952" s="7">
        <f>_xlfn.MINIFS(data[OrderDateTime], data[CustomerName], data[[#This Row],[CustomerName]])</f>
        <v>45523.007638888892</v>
      </c>
      <c r="Y952" t="str">
        <f>IF(data[[#This Row],[OrderDateTime]]=data[[#This Row],[FirstOrderDateTime]], "New", "Returning")</f>
        <v>Returning</v>
      </c>
      <c r="Z952" s="7">
        <f>data[[#This Row],[DeliveryDate]] + data[[#This Row],[DeliveryTime]]</f>
        <v>45611.684027777781</v>
      </c>
      <c r="AA952" s="7">
        <f>data[[#This Row],[OrderDateTime]] + 1</f>
        <v>45610.038888888892</v>
      </c>
      <c r="AB952" s="7" t="str">
        <f>IF(data[[#This Row],[DeliveryDateTime]] &lt;= data[[#This Row],[SLADue]], "On Time", "Late")</f>
        <v>Late</v>
      </c>
    </row>
    <row r="953" spans="1:28" x14ac:dyDescent="0.2">
      <c r="A953" t="s">
        <v>1461</v>
      </c>
      <c r="B953" t="s">
        <v>19</v>
      </c>
      <c r="C953" t="s">
        <v>20</v>
      </c>
      <c r="D953" t="s">
        <v>21</v>
      </c>
      <c r="E953" s="5">
        <v>19.27</v>
      </c>
      <c r="F953" t="s">
        <v>43</v>
      </c>
      <c r="G953">
        <v>4</v>
      </c>
      <c r="H953" s="1">
        <v>45777</v>
      </c>
      <c r="I953" s="1" t="str">
        <f>TEXT(data[[#This Row],[OrderDate]],"mmm")</f>
        <v>Apr</v>
      </c>
      <c r="J953" s="6">
        <v>0.86111111111111116</v>
      </c>
      <c r="K953" s="6" t="str">
        <f>TEXT(data[[#This Row],[OrderTime]],"h")</f>
        <v>20</v>
      </c>
      <c r="L953" s="1">
        <v>45779</v>
      </c>
      <c r="M953" s="6">
        <v>0.80208333333333337</v>
      </c>
      <c r="N953" t="s">
        <v>64</v>
      </c>
      <c r="O953" t="s">
        <v>655</v>
      </c>
      <c r="P953" t="s">
        <v>25</v>
      </c>
      <c r="Q953" t="s">
        <v>53</v>
      </c>
      <c r="R953" t="s">
        <v>27</v>
      </c>
      <c r="S953" t="s">
        <v>105</v>
      </c>
      <c r="T953" t="s">
        <v>136</v>
      </c>
      <c r="U953" t="s">
        <v>30</v>
      </c>
      <c r="V953" s="5">
        <f>data[[#This Row],[PriceUSD]]*data[[#This Row],[Quantity]]</f>
        <v>77.08</v>
      </c>
      <c r="W953" s="7">
        <f>data[[#This Row],[OrderDate]] + TIME(VALUE(LEFT(data[[#This Row],[OrderTime]],2)), VALUE(RIGHT(data[[#This Row],[OrderTime]],2)), 0)</f>
        <v>45777.007638888892</v>
      </c>
      <c r="X953" s="7">
        <f>_xlfn.MINIFS(data[OrderDateTime], data[CustomerName], data[[#This Row],[CustomerName]])</f>
        <v>45511.030555555553</v>
      </c>
      <c r="Y953" t="str">
        <f>IF(data[[#This Row],[OrderDateTime]]=data[[#This Row],[FirstOrderDateTime]], "New", "Returning")</f>
        <v>Returning</v>
      </c>
      <c r="Z953" s="7">
        <f>data[[#This Row],[DeliveryDate]] + data[[#This Row],[DeliveryTime]]</f>
        <v>45779.802083333336</v>
      </c>
      <c r="AA953" s="7">
        <f>data[[#This Row],[OrderDateTime]] + 1</f>
        <v>45778.007638888892</v>
      </c>
      <c r="AB953" s="7" t="str">
        <f>IF(data[[#This Row],[DeliveryDateTime]] &lt;= data[[#This Row],[SLADue]], "On Time", "Late")</f>
        <v>Late</v>
      </c>
    </row>
    <row r="954" spans="1:28" x14ac:dyDescent="0.2">
      <c r="A954" t="s">
        <v>1462</v>
      </c>
      <c r="B954" t="s">
        <v>19</v>
      </c>
      <c r="C954" t="s">
        <v>110</v>
      </c>
      <c r="D954" t="s">
        <v>111</v>
      </c>
      <c r="E954" s="5">
        <v>12.63</v>
      </c>
      <c r="F954" t="s">
        <v>87</v>
      </c>
      <c r="G954">
        <v>1</v>
      </c>
      <c r="H954" s="1">
        <v>45718</v>
      </c>
      <c r="I954" s="1" t="str">
        <f>TEXT(data[[#This Row],[OrderDate]],"mmm")</f>
        <v>Mar</v>
      </c>
      <c r="J954" s="6">
        <v>0.43541666666666667</v>
      </c>
      <c r="K954" s="6" t="str">
        <f>TEXT(data[[#This Row],[OrderTime]],"h")</f>
        <v>10</v>
      </c>
      <c r="L954" s="1">
        <v>45718</v>
      </c>
      <c r="M954" s="6">
        <v>0.7270833333333333</v>
      </c>
      <c r="N954" t="s">
        <v>175</v>
      </c>
      <c r="O954" t="s">
        <v>547</v>
      </c>
      <c r="P954" t="s">
        <v>25</v>
      </c>
      <c r="Q954" t="s">
        <v>53</v>
      </c>
      <c r="R954" t="s">
        <v>114</v>
      </c>
      <c r="S954" t="s">
        <v>47</v>
      </c>
      <c r="T954" t="s">
        <v>59</v>
      </c>
      <c r="U954" t="s">
        <v>39</v>
      </c>
      <c r="V954" s="5">
        <f>data[[#This Row],[PriceUSD]]*data[[#This Row],[Quantity]]</f>
        <v>12.63</v>
      </c>
      <c r="W954" s="7">
        <f>data[[#This Row],[OrderDate]] + TIME(VALUE(LEFT(data[[#This Row],[OrderTime]],2)), VALUE(RIGHT(data[[#This Row],[OrderTime]],2)), 0)</f>
        <v>45718.046527777777</v>
      </c>
      <c r="X954" s="7">
        <f>_xlfn.MINIFS(data[OrderDateTime], data[CustomerName], data[[#This Row],[CustomerName]])</f>
        <v>45506.022916666669</v>
      </c>
      <c r="Y954" t="str">
        <f>IF(data[[#This Row],[OrderDateTime]]=data[[#This Row],[FirstOrderDateTime]], "New", "Returning")</f>
        <v>Returning</v>
      </c>
      <c r="Z954" s="7">
        <f>data[[#This Row],[DeliveryDate]] + data[[#This Row],[DeliveryTime]]</f>
        <v>45718.727083333331</v>
      </c>
      <c r="AA954" s="7">
        <f>data[[#This Row],[OrderDateTime]] + 1</f>
        <v>45719.046527777777</v>
      </c>
      <c r="AB954" s="7" t="str">
        <f>IF(data[[#This Row],[DeliveryDateTime]] &lt;= data[[#This Row],[SLADue]], "On Time", "Late")</f>
        <v>On Time</v>
      </c>
    </row>
    <row r="955" spans="1:28" x14ac:dyDescent="0.2">
      <c r="A955" t="s">
        <v>1463</v>
      </c>
      <c r="B955" t="s">
        <v>19</v>
      </c>
      <c r="C955" t="s">
        <v>69</v>
      </c>
      <c r="D955" t="s">
        <v>70</v>
      </c>
      <c r="E955" s="5">
        <v>48.06</v>
      </c>
      <c r="F955" t="s">
        <v>71</v>
      </c>
      <c r="G955">
        <v>1</v>
      </c>
      <c r="H955" s="1">
        <v>45604</v>
      </c>
      <c r="I955" s="1" t="str">
        <f>TEXT(data[[#This Row],[OrderDate]],"mmm")</f>
        <v>Nov</v>
      </c>
      <c r="J955" s="6">
        <v>0.72986111111111107</v>
      </c>
      <c r="K955" s="6" t="str">
        <f>TEXT(data[[#This Row],[OrderTime]],"h")</f>
        <v>17</v>
      </c>
      <c r="L955" s="1">
        <v>45605</v>
      </c>
      <c r="M955" s="6">
        <v>0.60833333333333328</v>
      </c>
      <c r="N955" t="s">
        <v>148</v>
      </c>
      <c r="O955" t="s">
        <v>517</v>
      </c>
      <c r="P955" t="s">
        <v>25</v>
      </c>
      <c r="Q955" t="s">
        <v>26</v>
      </c>
      <c r="R955" t="s">
        <v>37</v>
      </c>
      <c r="S955" t="s">
        <v>28</v>
      </c>
      <c r="T955" t="s">
        <v>38</v>
      </c>
      <c r="U955" t="s">
        <v>67</v>
      </c>
      <c r="V955" s="5">
        <f>data[[#This Row],[PriceUSD]]*data[[#This Row],[Quantity]]</f>
        <v>48.06</v>
      </c>
      <c r="W955" s="7">
        <f>data[[#This Row],[OrderDate]] + TIME(VALUE(LEFT(data[[#This Row],[OrderTime]],2)), VALUE(RIGHT(data[[#This Row],[OrderTime]],2)), 0)</f>
        <v>45604.007638888892</v>
      </c>
      <c r="X955" s="7">
        <f>_xlfn.MINIFS(data[OrderDateTime], data[CustomerName], data[[#This Row],[CustomerName]])</f>
        <v>45511.054166666669</v>
      </c>
      <c r="Y955" t="str">
        <f>IF(data[[#This Row],[OrderDateTime]]=data[[#This Row],[FirstOrderDateTime]], "New", "Returning")</f>
        <v>Returning</v>
      </c>
      <c r="Z955" s="7">
        <f>data[[#This Row],[DeliveryDate]] + data[[#This Row],[DeliveryTime]]</f>
        <v>45605.60833333333</v>
      </c>
      <c r="AA955" s="7">
        <f>data[[#This Row],[OrderDateTime]] + 1</f>
        <v>45605.007638888892</v>
      </c>
      <c r="AB955" s="7" t="str">
        <f>IF(data[[#This Row],[DeliveryDateTime]] &lt;= data[[#This Row],[SLADue]], "On Time", "Late")</f>
        <v>Late</v>
      </c>
    </row>
    <row r="956" spans="1:28" x14ac:dyDescent="0.2">
      <c r="A956" t="s">
        <v>1464</v>
      </c>
      <c r="B956" t="s">
        <v>19</v>
      </c>
      <c r="C956" t="s">
        <v>69</v>
      </c>
      <c r="D956" t="s">
        <v>70</v>
      </c>
      <c r="E956" s="5">
        <v>61.5</v>
      </c>
      <c r="F956" t="s">
        <v>56</v>
      </c>
      <c r="G956">
        <v>1</v>
      </c>
      <c r="H956" s="1">
        <v>45794</v>
      </c>
      <c r="I956" s="1" t="str">
        <f>TEXT(data[[#This Row],[OrderDate]],"mmm")</f>
        <v>May</v>
      </c>
      <c r="J956" s="6">
        <v>0.41944444444444445</v>
      </c>
      <c r="K956" s="6" t="str">
        <f>TEXT(data[[#This Row],[OrderTime]],"h")</f>
        <v>10</v>
      </c>
      <c r="L956" s="1">
        <v>45795</v>
      </c>
      <c r="M956" s="6">
        <v>0.62777777777777777</v>
      </c>
      <c r="N956" t="s">
        <v>388</v>
      </c>
      <c r="O956" t="s">
        <v>669</v>
      </c>
      <c r="P956" t="s">
        <v>245</v>
      </c>
      <c r="Q956" t="s">
        <v>26</v>
      </c>
      <c r="R956" t="s">
        <v>37</v>
      </c>
      <c r="S956" t="s">
        <v>28</v>
      </c>
      <c r="T956" t="s">
        <v>29</v>
      </c>
      <c r="U956" t="s">
        <v>30</v>
      </c>
      <c r="V956" s="5">
        <f>data[[#This Row],[PriceUSD]]*data[[#This Row],[Quantity]]</f>
        <v>61.5</v>
      </c>
      <c r="W956" s="7">
        <f>data[[#This Row],[OrderDate]] + TIME(VALUE(LEFT(data[[#This Row],[OrderTime]],2)), VALUE(RIGHT(data[[#This Row],[OrderTime]],2)), 0)</f>
        <v>45794.030555555553</v>
      </c>
      <c r="X956" s="7">
        <f>_xlfn.MINIFS(data[OrderDateTime], data[CustomerName], data[[#This Row],[CustomerName]])</f>
        <v>45507.038888888892</v>
      </c>
      <c r="Y956" t="str">
        <f>IF(data[[#This Row],[OrderDateTime]]=data[[#This Row],[FirstOrderDateTime]], "New", "Returning")</f>
        <v>Returning</v>
      </c>
      <c r="Z956" s="7">
        <f>data[[#This Row],[DeliveryDate]] + data[[#This Row],[DeliveryTime]]</f>
        <v>45795.62777777778</v>
      </c>
      <c r="AA956" s="7">
        <f>data[[#This Row],[OrderDateTime]] + 1</f>
        <v>45795.030555555553</v>
      </c>
      <c r="AB956" s="7" t="str">
        <f>IF(data[[#This Row],[DeliveryDateTime]] &lt;= data[[#This Row],[SLADue]], "On Time", "Late")</f>
        <v>Late</v>
      </c>
    </row>
    <row r="957" spans="1:28" x14ac:dyDescent="0.2">
      <c r="A957" t="s">
        <v>1465</v>
      </c>
      <c r="B957" t="s">
        <v>19</v>
      </c>
      <c r="C957" t="s">
        <v>61</v>
      </c>
      <c r="D957" t="s">
        <v>62</v>
      </c>
      <c r="E957" s="5">
        <v>149.62</v>
      </c>
      <c r="F957" t="s">
        <v>63</v>
      </c>
      <c r="G957">
        <v>7</v>
      </c>
      <c r="H957" s="1">
        <v>45757</v>
      </c>
      <c r="I957" s="1" t="str">
        <f>TEXT(data[[#This Row],[OrderDate]],"mmm")</f>
        <v>Apr</v>
      </c>
      <c r="J957" s="6">
        <v>0.82986111111111116</v>
      </c>
      <c r="K957" s="6" t="str">
        <f>TEXT(data[[#This Row],[OrderTime]],"h")</f>
        <v>19</v>
      </c>
      <c r="L957" s="1">
        <v>45758</v>
      </c>
      <c r="M957" s="6">
        <v>0.66249999999999998</v>
      </c>
      <c r="N957" t="s">
        <v>175</v>
      </c>
      <c r="O957" t="s">
        <v>159</v>
      </c>
      <c r="P957" t="s">
        <v>25</v>
      </c>
      <c r="Q957" t="s">
        <v>26</v>
      </c>
      <c r="R957" t="s">
        <v>66</v>
      </c>
      <c r="S957" t="s">
        <v>28</v>
      </c>
      <c r="T957" t="s">
        <v>59</v>
      </c>
      <c r="U957" t="s">
        <v>39</v>
      </c>
      <c r="V957" s="5">
        <f>data[[#This Row],[PriceUSD]]*data[[#This Row],[Quantity]]</f>
        <v>1047.3400000000001</v>
      </c>
      <c r="W957" s="7">
        <f>data[[#This Row],[OrderDate]] + TIME(VALUE(LEFT(data[[#This Row],[OrderTime]],2)), VALUE(RIGHT(data[[#This Row],[OrderTime]],2)), 0)</f>
        <v>45757.007638888892</v>
      </c>
      <c r="X957" s="7">
        <f>_xlfn.MINIFS(data[OrderDateTime], data[CustomerName], data[[#This Row],[CustomerName]])</f>
        <v>45548.015277777777</v>
      </c>
      <c r="Y957" t="str">
        <f>IF(data[[#This Row],[OrderDateTime]]=data[[#This Row],[FirstOrderDateTime]], "New", "Returning")</f>
        <v>Returning</v>
      </c>
      <c r="Z957" s="7">
        <f>data[[#This Row],[DeliveryDate]] + data[[#This Row],[DeliveryTime]]</f>
        <v>45758.662499999999</v>
      </c>
      <c r="AA957" s="7">
        <f>data[[#This Row],[OrderDateTime]] + 1</f>
        <v>45758.007638888892</v>
      </c>
      <c r="AB957" s="7" t="str">
        <f>IF(data[[#This Row],[DeliveryDateTime]] &lt;= data[[#This Row],[SLADue]], "On Time", "Late")</f>
        <v>Late</v>
      </c>
    </row>
    <row r="958" spans="1:28" x14ac:dyDescent="0.2">
      <c r="A958" t="s">
        <v>1466</v>
      </c>
      <c r="B958" t="s">
        <v>19</v>
      </c>
      <c r="C958" t="s">
        <v>41</v>
      </c>
      <c r="D958" t="s">
        <v>42</v>
      </c>
      <c r="E958" s="5">
        <v>36.11</v>
      </c>
      <c r="F958" t="s">
        <v>182</v>
      </c>
      <c r="G958">
        <v>2</v>
      </c>
      <c r="H958" s="1">
        <v>45762</v>
      </c>
      <c r="I958" s="1" t="str">
        <f>TEXT(data[[#This Row],[OrderDate]],"mmm")</f>
        <v>Apr</v>
      </c>
      <c r="J958" s="6">
        <v>0.43819444444444444</v>
      </c>
      <c r="K958" s="6" t="str">
        <f>TEXT(data[[#This Row],[OrderTime]],"h")</f>
        <v>10</v>
      </c>
      <c r="L958" s="1">
        <v>45762</v>
      </c>
      <c r="M958" s="6">
        <v>0.56319444444444444</v>
      </c>
      <c r="N958" t="s">
        <v>120</v>
      </c>
      <c r="O958" t="s">
        <v>159</v>
      </c>
      <c r="P958" t="s">
        <v>25</v>
      </c>
      <c r="Q958" t="s">
        <v>26</v>
      </c>
      <c r="R958" t="s">
        <v>46</v>
      </c>
      <c r="S958" t="s">
        <v>47</v>
      </c>
      <c r="T958" t="s">
        <v>38</v>
      </c>
      <c r="U958" t="s">
        <v>30</v>
      </c>
      <c r="V958" s="5">
        <f>data[[#This Row],[PriceUSD]]*data[[#This Row],[Quantity]]</f>
        <v>72.22</v>
      </c>
      <c r="W958" s="7">
        <f>data[[#This Row],[OrderDate]] + TIME(VALUE(LEFT(data[[#This Row],[OrderTime]],2)), VALUE(RIGHT(data[[#This Row],[OrderTime]],2)), 0)</f>
        <v>45762.030555555553</v>
      </c>
      <c r="X958" s="7">
        <f>_xlfn.MINIFS(data[OrderDateTime], data[CustomerName], data[[#This Row],[CustomerName]])</f>
        <v>45548.015277777777</v>
      </c>
      <c r="Y958" t="str">
        <f>IF(data[[#This Row],[OrderDateTime]]=data[[#This Row],[FirstOrderDateTime]], "New", "Returning")</f>
        <v>Returning</v>
      </c>
      <c r="Z958" s="7">
        <f>data[[#This Row],[DeliveryDate]] + data[[#This Row],[DeliveryTime]]</f>
        <v>45762.563194444447</v>
      </c>
      <c r="AA958" s="7">
        <f>data[[#This Row],[OrderDateTime]] + 1</f>
        <v>45763.030555555553</v>
      </c>
      <c r="AB958" s="7" t="str">
        <f>IF(data[[#This Row],[DeliveryDateTime]] &lt;= data[[#This Row],[SLADue]], "On Time", "Late")</f>
        <v>On Time</v>
      </c>
    </row>
    <row r="959" spans="1:28" x14ac:dyDescent="0.2">
      <c r="A959" t="s">
        <v>1467</v>
      </c>
      <c r="B959" t="s">
        <v>19</v>
      </c>
      <c r="C959" t="s">
        <v>92</v>
      </c>
      <c r="D959" t="s">
        <v>93</v>
      </c>
      <c r="E959" s="5">
        <v>88.36</v>
      </c>
      <c r="F959" t="s">
        <v>81</v>
      </c>
      <c r="G959">
        <v>1</v>
      </c>
      <c r="H959" s="1">
        <v>45574</v>
      </c>
      <c r="I959" s="1" t="str">
        <f>TEXT(data[[#This Row],[OrderDate]],"mmm")</f>
        <v>Oct</v>
      </c>
      <c r="J959" s="6">
        <v>0.54166666666666663</v>
      </c>
      <c r="K959" s="6" t="str">
        <f>TEXT(data[[#This Row],[OrderTime]],"h")</f>
        <v>13</v>
      </c>
      <c r="L959" s="1">
        <v>45575</v>
      </c>
      <c r="M959" s="6">
        <v>0.66666666666666663</v>
      </c>
      <c r="N959" t="s">
        <v>88</v>
      </c>
      <c r="O959" t="s">
        <v>909</v>
      </c>
      <c r="P959" t="s">
        <v>25</v>
      </c>
      <c r="Q959" t="s">
        <v>26</v>
      </c>
      <c r="R959" t="s">
        <v>66</v>
      </c>
      <c r="S959" t="s">
        <v>28</v>
      </c>
      <c r="T959" t="s">
        <v>29</v>
      </c>
      <c r="U959" t="s">
        <v>30</v>
      </c>
      <c r="V959" s="5">
        <f>data[[#This Row],[PriceUSD]]*data[[#This Row],[Quantity]]</f>
        <v>88.36</v>
      </c>
      <c r="W959" s="7">
        <f>data[[#This Row],[OrderDate]] + TIME(VALUE(LEFT(data[[#This Row],[OrderTime]],2)), VALUE(RIGHT(data[[#This Row],[OrderTime]],2)), 0)</f>
        <v>45574.046527777777</v>
      </c>
      <c r="X959" s="7">
        <f>_xlfn.MINIFS(data[OrderDateTime], data[CustomerName], data[[#This Row],[CustomerName]])</f>
        <v>45517.030555555553</v>
      </c>
      <c r="Y959" t="str">
        <f>IF(data[[#This Row],[OrderDateTime]]=data[[#This Row],[FirstOrderDateTime]], "New", "Returning")</f>
        <v>Returning</v>
      </c>
      <c r="Z959" s="7">
        <f>data[[#This Row],[DeliveryDate]] + data[[#This Row],[DeliveryTime]]</f>
        <v>45575.666666666664</v>
      </c>
      <c r="AA959" s="7">
        <f>data[[#This Row],[OrderDateTime]] + 1</f>
        <v>45575.046527777777</v>
      </c>
      <c r="AB959" s="7" t="str">
        <f>IF(data[[#This Row],[DeliveryDateTime]] &lt;= data[[#This Row],[SLADue]], "On Time", "Late")</f>
        <v>Late</v>
      </c>
    </row>
    <row r="960" spans="1:28" x14ac:dyDescent="0.2">
      <c r="A960" t="s">
        <v>1468</v>
      </c>
      <c r="B960" t="s">
        <v>19</v>
      </c>
      <c r="C960" t="s">
        <v>126</v>
      </c>
      <c r="D960" t="s">
        <v>127</v>
      </c>
      <c r="E960" s="5">
        <v>22.46</v>
      </c>
      <c r="F960" t="s">
        <v>56</v>
      </c>
      <c r="G960">
        <v>1</v>
      </c>
      <c r="H960" s="1">
        <v>45557</v>
      </c>
      <c r="I960" s="1" t="str">
        <f>TEXT(data[[#This Row],[OrderDate]],"mmm")</f>
        <v>Sep</v>
      </c>
      <c r="J960" s="6">
        <v>0.42708333333333331</v>
      </c>
      <c r="K960" s="6" t="str">
        <f>TEXT(data[[#This Row],[OrderTime]],"h")</f>
        <v>10</v>
      </c>
      <c r="L960" s="1">
        <v>45558</v>
      </c>
      <c r="M960" s="6">
        <v>0.42708333333333331</v>
      </c>
      <c r="N960" t="s">
        <v>175</v>
      </c>
      <c r="O960" t="s">
        <v>992</v>
      </c>
      <c r="P960" t="s">
        <v>25</v>
      </c>
      <c r="Q960" t="s">
        <v>26</v>
      </c>
      <c r="R960" t="s">
        <v>129</v>
      </c>
      <c r="S960" t="s">
        <v>28</v>
      </c>
      <c r="T960" t="s">
        <v>106</v>
      </c>
      <c r="U960" t="s">
        <v>39</v>
      </c>
      <c r="V960" s="5">
        <f>data[[#This Row],[PriceUSD]]*data[[#This Row],[Quantity]]</f>
        <v>22.46</v>
      </c>
      <c r="W960" s="7">
        <f>data[[#This Row],[OrderDate]] + TIME(VALUE(LEFT(data[[#This Row],[OrderTime]],2)), VALUE(RIGHT(data[[#This Row],[OrderTime]],2)), 0)</f>
        <v>45557.022916666669</v>
      </c>
      <c r="X960" s="7">
        <f>_xlfn.MINIFS(data[OrderDateTime], data[CustomerName], data[[#This Row],[CustomerName]])</f>
        <v>45557.022916666669</v>
      </c>
      <c r="Y960" t="str">
        <f>IF(data[[#This Row],[OrderDateTime]]=data[[#This Row],[FirstOrderDateTime]], "New", "Returning")</f>
        <v>New</v>
      </c>
      <c r="Z960" s="7">
        <f>data[[#This Row],[DeliveryDate]] + data[[#This Row],[DeliveryTime]]</f>
        <v>45558.427083333336</v>
      </c>
      <c r="AA960" s="7">
        <f>data[[#This Row],[OrderDateTime]] + 1</f>
        <v>45558.022916666669</v>
      </c>
      <c r="AB960" s="7" t="str">
        <f>IF(data[[#This Row],[DeliveryDateTime]] &lt;= data[[#This Row],[SLADue]], "On Time", "Late")</f>
        <v>Late</v>
      </c>
    </row>
    <row r="961" spans="1:28" x14ac:dyDescent="0.2">
      <c r="A961" t="s">
        <v>1469</v>
      </c>
      <c r="B961" t="s">
        <v>19</v>
      </c>
      <c r="C961" t="s">
        <v>79</v>
      </c>
      <c r="D961" t="s">
        <v>80</v>
      </c>
      <c r="E961" s="5">
        <v>27.72</v>
      </c>
      <c r="F961" t="s">
        <v>81</v>
      </c>
      <c r="G961">
        <v>2</v>
      </c>
      <c r="H961" s="1">
        <v>45795</v>
      </c>
      <c r="I961" s="1" t="str">
        <f>TEXT(data[[#This Row],[OrderDate]],"mmm")</f>
        <v>May</v>
      </c>
      <c r="J961" s="6">
        <v>0.50277777777777777</v>
      </c>
      <c r="K961" s="6" t="str">
        <f>TEXT(data[[#This Row],[OrderTime]],"h")</f>
        <v>12</v>
      </c>
      <c r="L961" s="1">
        <v>45795</v>
      </c>
      <c r="M961" s="6">
        <v>0.7944444444444444</v>
      </c>
      <c r="N961" t="s">
        <v>95</v>
      </c>
      <c r="O961" t="s">
        <v>519</v>
      </c>
      <c r="P961" t="s">
        <v>25</v>
      </c>
      <c r="Q961" t="s">
        <v>53</v>
      </c>
      <c r="R961" t="s">
        <v>83</v>
      </c>
      <c r="S961" t="s">
        <v>47</v>
      </c>
      <c r="T961" t="s">
        <v>143</v>
      </c>
      <c r="U961" t="s">
        <v>30</v>
      </c>
      <c r="V961" s="5">
        <f>data[[#This Row],[PriceUSD]]*data[[#This Row],[Quantity]]</f>
        <v>55.44</v>
      </c>
      <c r="W961" s="7">
        <f>data[[#This Row],[OrderDate]] + TIME(VALUE(LEFT(data[[#This Row],[OrderTime]],2)), VALUE(RIGHT(data[[#This Row],[OrderTime]],2)), 0)</f>
        <v>45795.054166666669</v>
      </c>
      <c r="X961" s="7">
        <f>_xlfn.MINIFS(data[OrderDateTime], data[CustomerName], data[[#This Row],[CustomerName]])</f>
        <v>45511.007638888892</v>
      </c>
      <c r="Y961" t="str">
        <f>IF(data[[#This Row],[OrderDateTime]]=data[[#This Row],[FirstOrderDateTime]], "New", "Returning")</f>
        <v>Returning</v>
      </c>
      <c r="Z961" s="7">
        <f>data[[#This Row],[DeliveryDate]] + data[[#This Row],[DeliveryTime]]</f>
        <v>45795.794444444444</v>
      </c>
      <c r="AA961" s="7">
        <f>data[[#This Row],[OrderDateTime]] + 1</f>
        <v>45796.054166666669</v>
      </c>
      <c r="AB961" s="7" t="str">
        <f>IF(data[[#This Row],[DeliveryDateTime]] &lt;= data[[#This Row],[SLADue]], "On Time", "Late")</f>
        <v>On Time</v>
      </c>
    </row>
    <row r="962" spans="1:28" x14ac:dyDescent="0.2">
      <c r="A962" t="s">
        <v>1470</v>
      </c>
      <c r="B962" t="s">
        <v>19</v>
      </c>
      <c r="C962" t="s">
        <v>41</v>
      </c>
      <c r="D962" t="s">
        <v>42</v>
      </c>
      <c r="E962" s="5">
        <v>33.119999999999997</v>
      </c>
      <c r="F962" t="s">
        <v>56</v>
      </c>
      <c r="G962">
        <v>2</v>
      </c>
      <c r="H962" s="1">
        <v>45877</v>
      </c>
      <c r="I962" s="1" t="str">
        <f>TEXT(data[[#This Row],[OrderDate]],"mmm")</f>
        <v>Aug</v>
      </c>
      <c r="J962" s="6">
        <v>0.45069444444444445</v>
      </c>
      <c r="K962" s="6" t="str">
        <f>TEXT(data[[#This Row],[OrderTime]],"h")</f>
        <v>10</v>
      </c>
      <c r="L962" s="1">
        <v>45877</v>
      </c>
      <c r="M962" s="6">
        <v>0.5756944444444444</v>
      </c>
      <c r="N962" t="s">
        <v>57</v>
      </c>
      <c r="O962" t="s">
        <v>978</v>
      </c>
      <c r="P962" t="s">
        <v>25</v>
      </c>
      <c r="Q962" t="s">
        <v>53</v>
      </c>
      <c r="R962" t="s">
        <v>46</v>
      </c>
      <c r="S962" t="s">
        <v>47</v>
      </c>
      <c r="T962" t="s">
        <v>38</v>
      </c>
      <c r="U962" t="s">
        <v>30</v>
      </c>
      <c r="V962" s="5">
        <f>data[[#This Row],[PriceUSD]]*data[[#This Row],[Quantity]]</f>
        <v>66.239999999999995</v>
      </c>
      <c r="W962" s="7">
        <f>data[[#This Row],[OrderDate]] + TIME(VALUE(LEFT(data[[#This Row],[OrderTime]],2)), VALUE(RIGHT(data[[#This Row],[OrderTime]],2)), 0)</f>
        <v>45877.030555555553</v>
      </c>
      <c r="X962" s="7">
        <f>_xlfn.MINIFS(data[OrderDateTime], data[CustomerName], data[[#This Row],[CustomerName]])</f>
        <v>45560.030555555553</v>
      </c>
      <c r="Y962" t="str">
        <f>IF(data[[#This Row],[OrderDateTime]]=data[[#This Row],[FirstOrderDateTime]], "New", "Returning")</f>
        <v>Returning</v>
      </c>
      <c r="Z962" s="7">
        <f>data[[#This Row],[DeliveryDate]] + data[[#This Row],[DeliveryTime]]</f>
        <v>45877.575694444444</v>
      </c>
      <c r="AA962" s="7">
        <f>data[[#This Row],[OrderDateTime]] + 1</f>
        <v>45878.030555555553</v>
      </c>
      <c r="AB962" s="7" t="str">
        <f>IF(data[[#This Row],[DeliveryDateTime]] &lt;= data[[#This Row],[SLADue]], "On Time", "Late")</f>
        <v>On Time</v>
      </c>
    </row>
    <row r="963" spans="1:28" x14ac:dyDescent="0.2">
      <c r="A963" t="s">
        <v>1471</v>
      </c>
      <c r="B963" t="s">
        <v>19</v>
      </c>
      <c r="C963" t="s">
        <v>49</v>
      </c>
      <c r="D963" t="s">
        <v>50</v>
      </c>
      <c r="E963" s="5">
        <v>29.94</v>
      </c>
      <c r="F963" t="s">
        <v>138</v>
      </c>
      <c r="G963">
        <v>1</v>
      </c>
      <c r="H963" s="1">
        <v>45661</v>
      </c>
      <c r="I963" s="1" t="str">
        <f>TEXT(data[[#This Row],[OrderDate]],"mmm")</f>
        <v>Jan</v>
      </c>
      <c r="J963" s="6">
        <v>0.73472222222222228</v>
      </c>
      <c r="K963" s="6" t="str">
        <f>TEXT(data[[#This Row],[OrderTime]],"h")</f>
        <v>17</v>
      </c>
      <c r="L963" s="1">
        <v>45662</v>
      </c>
      <c r="M963" s="6">
        <v>0.77638888888888891</v>
      </c>
      <c r="N963" t="s">
        <v>88</v>
      </c>
      <c r="O963" t="s">
        <v>875</v>
      </c>
      <c r="P963" t="s">
        <v>25</v>
      </c>
      <c r="Q963" t="s">
        <v>53</v>
      </c>
      <c r="R963" t="s">
        <v>54</v>
      </c>
      <c r="S963" t="s">
        <v>28</v>
      </c>
      <c r="T963" t="s">
        <v>29</v>
      </c>
      <c r="U963" t="s">
        <v>30</v>
      </c>
      <c r="V963" s="5">
        <f>data[[#This Row],[PriceUSD]]*data[[#This Row],[Quantity]]</f>
        <v>29.94</v>
      </c>
      <c r="W963" s="7">
        <f>data[[#This Row],[OrderDate]] + TIME(VALUE(LEFT(data[[#This Row],[OrderTime]],2)), VALUE(RIGHT(data[[#This Row],[OrderTime]],2)), 0)</f>
        <v>45661.015277777777</v>
      </c>
      <c r="X963" s="7">
        <f>_xlfn.MINIFS(data[OrderDateTime], data[CustomerName], data[[#This Row],[CustomerName]])</f>
        <v>45516.030555555553</v>
      </c>
      <c r="Y963" t="str">
        <f>IF(data[[#This Row],[OrderDateTime]]=data[[#This Row],[FirstOrderDateTime]], "New", "Returning")</f>
        <v>Returning</v>
      </c>
      <c r="Z963" s="7">
        <f>data[[#This Row],[DeliveryDate]] + data[[#This Row],[DeliveryTime]]</f>
        <v>45662.776388888888</v>
      </c>
      <c r="AA963" s="7">
        <f>data[[#This Row],[OrderDateTime]] + 1</f>
        <v>45662.015277777777</v>
      </c>
      <c r="AB963" s="7" t="str">
        <f>IF(data[[#This Row],[DeliveryDateTime]] &lt;= data[[#This Row],[SLADue]], "On Time", "Late")</f>
        <v>Late</v>
      </c>
    </row>
    <row r="964" spans="1:28" x14ac:dyDescent="0.2">
      <c r="A964" t="s">
        <v>1472</v>
      </c>
      <c r="B964" t="s">
        <v>19</v>
      </c>
      <c r="C964" t="s">
        <v>69</v>
      </c>
      <c r="D964" t="s">
        <v>70</v>
      </c>
      <c r="E964" s="5">
        <v>60.16</v>
      </c>
      <c r="F964" t="s">
        <v>56</v>
      </c>
      <c r="G964">
        <v>1</v>
      </c>
      <c r="H964" s="1">
        <v>45672</v>
      </c>
      <c r="I964" s="1" t="str">
        <f>TEXT(data[[#This Row],[OrderDate]],"mmm")</f>
        <v>Jan</v>
      </c>
      <c r="J964" s="6">
        <v>0.87569444444444444</v>
      </c>
      <c r="K964" s="6" t="str">
        <f>TEXT(data[[#This Row],[OrderTime]],"h")</f>
        <v>21</v>
      </c>
      <c r="L964" s="1">
        <v>45674</v>
      </c>
      <c r="M964" s="6">
        <v>0.46736111111111112</v>
      </c>
      <c r="N964" t="s">
        <v>112</v>
      </c>
      <c r="O964" t="s">
        <v>637</v>
      </c>
      <c r="P964" t="s">
        <v>36</v>
      </c>
      <c r="Q964" t="s">
        <v>53</v>
      </c>
      <c r="R964" t="s">
        <v>37</v>
      </c>
      <c r="S964" t="s">
        <v>105</v>
      </c>
      <c r="T964" t="s">
        <v>143</v>
      </c>
      <c r="U964" t="s">
        <v>30</v>
      </c>
      <c r="V964" s="5">
        <f>data[[#This Row],[PriceUSD]]*data[[#This Row],[Quantity]]</f>
        <v>60.16</v>
      </c>
      <c r="W964" s="7">
        <f>data[[#This Row],[OrderDate]] + TIME(VALUE(LEFT(data[[#This Row],[OrderTime]],2)), VALUE(RIGHT(data[[#This Row],[OrderTime]],2)), 0)</f>
        <v>45672.030555555553</v>
      </c>
      <c r="X964" s="7">
        <f>_xlfn.MINIFS(data[OrderDateTime], data[CustomerName], data[[#This Row],[CustomerName]])</f>
        <v>45540.052083333336</v>
      </c>
      <c r="Y964" t="str">
        <f>IF(data[[#This Row],[OrderDateTime]]=data[[#This Row],[FirstOrderDateTime]], "New", "Returning")</f>
        <v>Returning</v>
      </c>
      <c r="Z964" s="7">
        <f>data[[#This Row],[DeliveryDate]] + data[[#This Row],[DeliveryTime]]</f>
        <v>45674.467361111114</v>
      </c>
      <c r="AA964" s="7">
        <f>data[[#This Row],[OrderDateTime]] + 1</f>
        <v>45673.030555555553</v>
      </c>
      <c r="AB964" s="7" t="str">
        <f>IF(data[[#This Row],[DeliveryDateTime]] &lt;= data[[#This Row],[SLADue]], "On Time", "Late")</f>
        <v>Late</v>
      </c>
    </row>
    <row r="965" spans="1:28" x14ac:dyDescent="0.2">
      <c r="A965" t="s">
        <v>1473</v>
      </c>
      <c r="B965" t="s">
        <v>19</v>
      </c>
      <c r="C965" t="s">
        <v>69</v>
      </c>
      <c r="D965" t="s">
        <v>70</v>
      </c>
      <c r="E965" s="5">
        <v>57.39</v>
      </c>
      <c r="F965" t="s">
        <v>119</v>
      </c>
      <c r="G965">
        <v>1</v>
      </c>
      <c r="H965" s="1">
        <v>45558</v>
      </c>
      <c r="I965" s="1" t="str">
        <f>TEXT(data[[#This Row],[OrderDate]],"mmm")</f>
        <v>Sep</v>
      </c>
      <c r="J965" s="6">
        <v>0.42569444444444443</v>
      </c>
      <c r="K965" s="6" t="str">
        <f>TEXT(data[[#This Row],[OrderTime]],"h")</f>
        <v>10</v>
      </c>
      <c r="L965" s="1">
        <v>45559</v>
      </c>
      <c r="M965" s="6">
        <v>0.63402777777777775</v>
      </c>
      <c r="N965" t="s">
        <v>120</v>
      </c>
      <c r="O965" t="s">
        <v>868</v>
      </c>
      <c r="P965" t="s">
        <v>25</v>
      </c>
      <c r="Q965" t="s">
        <v>26</v>
      </c>
      <c r="R965" t="s">
        <v>37</v>
      </c>
      <c r="S965" t="s">
        <v>28</v>
      </c>
      <c r="T965" t="s">
        <v>38</v>
      </c>
      <c r="U965" t="s">
        <v>30</v>
      </c>
      <c r="V965" s="5">
        <f>data[[#This Row],[PriceUSD]]*data[[#This Row],[Quantity]]</f>
        <v>57.39</v>
      </c>
      <c r="W965" s="7">
        <f>data[[#This Row],[OrderDate]] + TIME(VALUE(LEFT(data[[#This Row],[OrderTime]],2)), VALUE(RIGHT(data[[#This Row],[OrderTime]],2)), 0)</f>
        <v>45558.030555555553</v>
      </c>
      <c r="X965" s="7">
        <f>_xlfn.MINIFS(data[OrderDateTime], data[CustomerName], data[[#This Row],[CustomerName]])</f>
        <v>45551.061805555553</v>
      </c>
      <c r="Y965" t="str">
        <f>IF(data[[#This Row],[OrderDateTime]]=data[[#This Row],[FirstOrderDateTime]], "New", "Returning")</f>
        <v>Returning</v>
      </c>
      <c r="Z965" s="7">
        <f>data[[#This Row],[DeliveryDate]] + data[[#This Row],[DeliveryTime]]</f>
        <v>45559.634027777778</v>
      </c>
      <c r="AA965" s="7">
        <f>data[[#This Row],[OrderDateTime]] + 1</f>
        <v>45559.030555555553</v>
      </c>
      <c r="AB965" s="7" t="str">
        <f>IF(data[[#This Row],[DeliveryDateTime]] &lt;= data[[#This Row],[SLADue]], "On Time", "Late")</f>
        <v>Late</v>
      </c>
    </row>
    <row r="966" spans="1:28" x14ac:dyDescent="0.2">
      <c r="A966" t="s">
        <v>1474</v>
      </c>
      <c r="B966" t="s">
        <v>19</v>
      </c>
      <c r="C966" t="s">
        <v>79</v>
      </c>
      <c r="D966" t="s">
        <v>80</v>
      </c>
      <c r="E966" s="5">
        <v>29.55</v>
      </c>
      <c r="F966" t="s">
        <v>63</v>
      </c>
      <c r="G966">
        <v>2</v>
      </c>
      <c r="H966" s="1">
        <v>45818</v>
      </c>
      <c r="I966" s="1" t="str">
        <f>TEXT(data[[#This Row],[OrderDate]],"mmm")</f>
        <v>Jun</v>
      </c>
      <c r="J966" s="6">
        <v>0.44305555555555554</v>
      </c>
      <c r="K966" s="6" t="str">
        <f>TEXT(data[[#This Row],[OrderTime]],"h")</f>
        <v>10</v>
      </c>
      <c r="L966" s="1">
        <v>45819</v>
      </c>
      <c r="M966" s="6">
        <v>0.65138888888888891</v>
      </c>
      <c r="N966" t="s">
        <v>95</v>
      </c>
      <c r="O966" t="s">
        <v>871</v>
      </c>
      <c r="P966" t="s">
        <v>25</v>
      </c>
      <c r="Q966" t="s">
        <v>53</v>
      </c>
      <c r="R966" t="s">
        <v>83</v>
      </c>
      <c r="S966" t="s">
        <v>28</v>
      </c>
      <c r="T966" t="s">
        <v>59</v>
      </c>
      <c r="U966" t="s">
        <v>30</v>
      </c>
      <c r="V966" s="5">
        <f>data[[#This Row],[PriceUSD]]*data[[#This Row],[Quantity]]</f>
        <v>59.1</v>
      </c>
      <c r="W966" s="7">
        <f>data[[#This Row],[OrderDate]] + TIME(VALUE(LEFT(data[[#This Row],[OrderTime]],2)), VALUE(RIGHT(data[[#This Row],[OrderTime]],2)), 0)</f>
        <v>45818.038888888892</v>
      </c>
      <c r="X966" s="7">
        <f>_xlfn.MINIFS(data[OrderDateTime], data[CustomerName], data[[#This Row],[CustomerName]])</f>
        <v>45673.022916666669</v>
      </c>
      <c r="Y966" t="str">
        <f>IF(data[[#This Row],[OrderDateTime]]=data[[#This Row],[FirstOrderDateTime]], "New", "Returning")</f>
        <v>Returning</v>
      </c>
      <c r="Z966" s="7">
        <f>data[[#This Row],[DeliveryDate]] + data[[#This Row],[DeliveryTime]]</f>
        <v>45819.651388888888</v>
      </c>
      <c r="AA966" s="7">
        <f>data[[#This Row],[OrderDateTime]] + 1</f>
        <v>45819.038888888892</v>
      </c>
      <c r="AB966" s="7" t="str">
        <f>IF(data[[#This Row],[DeliveryDateTime]] &lt;= data[[#This Row],[SLADue]], "On Time", "Late")</f>
        <v>Late</v>
      </c>
    </row>
    <row r="967" spans="1:28" x14ac:dyDescent="0.2">
      <c r="A967" t="s">
        <v>1475</v>
      </c>
      <c r="B967" t="s">
        <v>19</v>
      </c>
      <c r="C967" t="s">
        <v>61</v>
      </c>
      <c r="D967" t="s">
        <v>62</v>
      </c>
      <c r="E967" s="5">
        <v>115.82</v>
      </c>
      <c r="F967" t="s">
        <v>94</v>
      </c>
      <c r="G967">
        <v>5</v>
      </c>
      <c r="H967" s="1">
        <v>45700</v>
      </c>
      <c r="I967" s="1" t="str">
        <f>TEXT(data[[#This Row],[OrderDate]],"mmm")</f>
        <v>Feb</v>
      </c>
      <c r="J967" s="6">
        <v>0.66597222222222219</v>
      </c>
      <c r="K967" s="6" t="str">
        <f>TEXT(data[[#This Row],[OrderTime]],"h")</f>
        <v>15</v>
      </c>
      <c r="L967" s="1">
        <v>45701</v>
      </c>
      <c r="M967" s="6">
        <v>0.66597222222222219</v>
      </c>
      <c r="N967" t="s">
        <v>57</v>
      </c>
      <c r="O967" t="s">
        <v>155</v>
      </c>
      <c r="P967" t="s">
        <v>25</v>
      </c>
      <c r="Q967" t="s">
        <v>26</v>
      </c>
      <c r="R967" t="s">
        <v>66</v>
      </c>
      <c r="S967" t="s">
        <v>28</v>
      </c>
      <c r="T967" t="s">
        <v>136</v>
      </c>
      <c r="U967" t="s">
        <v>30</v>
      </c>
      <c r="V967" s="5">
        <f>data[[#This Row],[PriceUSD]]*data[[#This Row],[Quantity]]</f>
        <v>579.09999999999991</v>
      </c>
      <c r="W967" s="7">
        <f>data[[#This Row],[OrderDate]] + TIME(VALUE(LEFT(data[[#This Row],[OrderTime]],2)), VALUE(RIGHT(data[[#This Row],[OrderTime]],2)), 0)</f>
        <v>45700.015277777777</v>
      </c>
      <c r="X967" s="7">
        <f>_xlfn.MINIFS(data[OrderDateTime], data[CustomerName], data[[#This Row],[CustomerName]])</f>
        <v>45536.038888888892</v>
      </c>
      <c r="Y967" t="str">
        <f>IF(data[[#This Row],[OrderDateTime]]=data[[#This Row],[FirstOrderDateTime]], "New", "Returning")</f>
        <v>Returning</v>
      </c>
      <c r="Z967" s="7">
        <f>data[[#This Row],[DeliveryDate]] + data[[#This Row],[DeliveryTime]]</f>
        <v>45701.665972222225</v>
      </c>
      <c r="AA967" s="7">
        <f>data[[#This Row],[OrderDateTime]] + 1</f>
        <v>45701.015277777777</v>
      </c>
      <c r="AB967" s="7" t="str">
        <f>IF(data[[#This Row],[DeliveryDateTime]] &lt;= data[[#This Row],[SLADue]], "On Time", "Late")</f>
        <v>Late</v>
      </c>
    </row>
    <row r="968" spans="1:28" x14ac:dyDescent="0.2">
      <c r="A968" t="s">
        <v>1476</v>
      </c>
      <c r="B968" t="s">
        <v>19</v>
      </c>
      <c r="C968" t="s">
        <v>69</v>
      </c>
      <c r="D968" t="s">
        <v>70</v>
      </c>
      <c r="E968" s="5">
        <v>60.05</v>
      </c>
      <c r="F968" t="s">
        <v>43</v>
      </c>
      <c r="G968">
        <v>1</v>
      </c>
      <c r="H968" s="1">
        <v>45522</v>
      </c>
      <c r="I968" s="1" t="str">
        <f>TEXT(data[[#This Row],[OrderDate]],"mmm")</f>
        <v>Aug</v>
      </c>
      <c r="J968" s="6">
        <v>0.7583333333333333</v>
      </c>
      <c r="K968" s="6" t="str">
        <f>TEXT(data[[#This Row],[OrderTime]],"h")</f>
        <v>18</v>
      </c>
      <c r="L968" s="1">
        <v>45523</v>
      </c>
      <c r="M968" s="6">
        <v>0.8833333333333333</v>
      </c>
      <c r="N968" t="s">
        <v>88</v>
      </c>
      <c r="O968" t="s">
        <v>1087</v>
      </c>
      <c r="P968" t="s">
        <v>25</v>
      </c>
      <c r="Q968" t="s">
        <v>26</v>
      </c>
      <c r="R968" t="s">
        <v>37</v>
      </c>
      <c r="S968" t="s">
        <v>28</v>
      </c>
      <c r="T968" t="s">
        <v>136</v>
      </c>
      <c r="U968" t="s">
        <v>39</v>
      </c>
      <c r="V968" s="5">
        <f>data[[#This Row],[PriceUSD]]*data[[#This Row],[Quantity]]</f>
        <v>60.05</v>
      </c>
      <c r="W968" s="7">
        <f>data[[#This Row],[OrderDate]] + TIME(VALUE(LEFT(data[[#This Row],[OrderTime]],2)), VALUE(RIGHT(data[[#This Row],[OrderTime]],2)), 0)</f>
        <v>45522.022916666669</v>
      </c>
      <c r="X968" s="7">
        <f>_xlfn.MINIFS(data[OrderDateTime], data[CustomerName], data[[#This Row],[CustomerName]])</f>
        <v>45522.022916666669</v>
      </c>
      <c r="Y968" t="str">
        <f>IF(data[[#This Row],[OrderDateTime]]=data[[#This Row],[FirstOrderDateTime]], "New", "Returning")</f>
        <v>New</v>
      </c>
      <c r="Z968" s="7">
        <f>data[[#This Row],[DeliveryDate]] + data[[#This Row],[DeliveryTime]]</f>
        <v>45523.883333333331</v>
      </c>
      <c r="AA968" s="7">
        <f>data[[#This Row],[OrderDateTime]] + 1</f>
        <v>45523.022916666669</v>
      </c>
      <c r="AB968" s="7" t="str">
        <f>IF(data[[#This Row],[DeliveryDateTime]] &lt;= data[[#This Row],[SLADue]], "On Time", "Late")</f>
        <v>Late</v>
      </c>
    </row>
    <row r="969" spans="1:28" x14ac:dyDescent="0.2">
      <c r="A969" t="s">
        <v>1477</v>
      </c>
      <c r="B969" t="s">
        <v>19</v>
      </c>
      <c r="C969" t="s">
        <v>69</v>
      </c>
      <c r="D969" t="s">
        <v>70</v>
      </c>
      <c r="E969" s="5">
        <v>47.35</v>
      </c>
      <c r="F969" t="s">
        <v>56</v>
      </c>
      <c r="G969">
        <v>1</v>
      </c>
      <c r="H969" s="1">
        <v>45829</v>
      </c>
      <c r="I969" s="1" t="str">
        <f>TEXT(data[[#This Row],[OrderDate]],"mmm")</f>
        <v>Jun</v>
      </c>
      <c r="J969" s="6">
        <v>0.71458333333333335</v>
      </c>
      <c r="K969" s="6" t="str">
        <f>TEXT(data[[#This Row],[OrderTime]],"h")</f>
        <v>17</v>
      </c>
      <c r="L969" s="1">
        <v>45830</v>
      </c>
      <c r="M969" s="6">
        <v>0.71458333333333335</v>
      </c>
      <c r="N969" t="s">
        <v>139</v>
      </c>
      <c r="O969" t="s">
        <v>669</v>
      </c>
      <c r="P969" t="s">
        <v>36</v>
      </c>
      <c r="Q969" t="s">
        <v>26</v>
      </c>
      <c r="R969" t="s">
        <v>37</v>
      </c>
      <c r="S969" t="s">
        <v>28</v>
      </c>
      <c r="T969" t="s">
        <v>38</v>
      </c>
      <c r="U969" t="s">
        <v>30</v>
      </c>
      <c r="V969" s="5">
        <f>data[[#This Row],[PriceUSD]]*data[[#This Row],[Quantity]]</f>
        <v>47.35</v>
      </c>
      <c r="W969" s="7">
        <f>data[[#This Row],[OrderDate]] + TIME(VALUE(LEFT(data[[#This Row],[OrderTime]],2)), VALUE(RIGHT(data[[#This Row],[OrderTime]],2)), 0)</f>
        <v>45829.022916666669</v>
      </c>
      <c r="X969" s="7">
        <f>_xlfn.MINIFS(data[OrderDateTime], data[CustomerName], data[[#This Row],[CustomerName]])</f>
        <v>45507.038888888892</v>
      </c>
      <c r="Y969" t="str">
        <f>IF(data[[#This Row],[OrderDateTime]]=data[[#This Row],[FirstOrderDateTime]], "New", "Returning")</f>
        <v>Returning</v>
      </c>
      <c r="Z969" s="7">
        <f>data[[#This Row],[DeliveryDate]] + data[[#This Row],[DeliveryTime]]</f>
        <v>45830.714583333334</v>
      </c>
      <c r="AA969" s="7">
        <f>data[[#This Row],[OrderDateTime]] + 1</f>
        <v>45830.022916666669</v>
      </c>
      <c r="AB969" s="7" t="str">
        <f>IF(data[[#This Row],[DeliveryDateTime]] &lt;= data[[#This Row],[SLADue]], "On Time", "Late")</f>
        <v>Late</v>
      </c>
    </row>
    <row r="970" spans="1:28" x14ac:dyDescent="0.2">
      <c r="A970" t="s">
        <v>1478</v>
      </c>
      <c r="B970" t="s">
        <v>19</v>
      </c>
      <c r="C970" t="s">
        <v>61</v>
      </c>
      <c r="D970" t="s">
        <v>62</v>
      </c>
      <c r="E970" s="5">
        <v>136.56</v>
      </c>
      <c r="F970" t="s">
        <v>94</v>
      </c>
      <c r="G970">
        <v>3</v>
      </c>
      <c r="H970" s="1">
        <v>45666</v>
      </c>
      <c r="I970" s="1" t="str">
        <f>TEXT(data[[#This Row],[OrderDate]],"mmm")</f>
        <v>Jan</v>
      </c>
      <c r="J970" s="6">
        <v>0.42638888888888887</v>
      </c>
      <c r="K970" s="6" t="str">
        <f>TEXT(data[[#This Row],[OrderTime]],"h")</f>
        <v>10</v>
      </c>
      <c r="L970" s="1">
        <v>45667</v>
      </c>
      <c r="M970" s="6">
        <v>0.59305555555555556</v>
      </c>
      <c r="N970" t="s">
        <v>175</v>
      </c>
      <c r="O970" t="s">
        <v>1479</v>
      </c>
      <c r="P970" t="s">
        <v>25</v>
      </c>
      <c r="Q970" t="s">
        <v>53</v>
      </c>
      <c r="R970" t="s">
        <v>66</v>
      </c>
      <c r="S970" t="s">
        <v>28</v>
      </c>
      <c r="T970" t="s">
        <v>38</v>
      </c>
      <c r="U970" t="s">
        <v>67</v>
      </c>
      <c r="V970" s="5">
        <f>data[[#This Row],[PriceUSD]]*data[[#This Row],[Quantity]]</f>
        <v>409.68</v>
      </c>
      <c r="W970" s="7">
        <f>data[[#This Row],[OrderDate]] + TIME(VALUE(LEFT(data[[#This Row],[OrderTime]],2)), VALUE(RIGHT(data[[#This Row],[OrderTime]],2)), 0)</f>
        <v>45666.061805555553</v>
      </c>
      <c r="X970" s="7">
        <f>_xlfn.MINIFS(data[OrderDateTime], data[CustomerName], data[[#This Row],[CustomerName]])</f>
        <v>45575.017361111109</v>
      </c>
      <c r="Y970" t="str">
        <f>IF(data[[#This Row],[OrderDateTime]]=data[[#This Row],[FirstOrderDateTime]], "New", "Returning")</f>
        <v>Returning</v>
      </c>
      <c r="Z970" s="7">
        <f>data[[#This Row],[DeliveryDate]] + data[[#This Row],[DeliveryTime]]</f>
        <v>45667.593055555553</v>
      </c>
      <c r="AA970" s="7">
        <f>data[[#This Row],[OrderDateTime]] + 1</f>
        <v>45667.061805555553</v>
      </c>
      <c r="AB970" s="7" t="str">
        <f>IF(data[[#This Row],[DeliveryDateTime]] &lt;= data[[#This Row],[SLADue]], "On Time", "Late")</f>
        <v>Late</v>
      </c>
    </row>
    <row r="971" spans="1:28" x14ac:dyDescent="0.2">
      <c r="A971" t="s">
        <v>1480</v>
      </c>
      <c r="B971" t="s">
        <v>19</v>
      </c>
      <c r="C971" t="s">
        <v>41</v>
      </c>
      <c r="D971" t="s">
        <v>42</v>
      </c>
      <c r="E971" s="5">
        <v>31.37</v>
      </c>
      <c r="F971" t="s">
        <v>182</v>
      </c>
      <c r="G971">
        <v>1</v>
      </c>
      <c r="H971" s="1">
        <v>45712</v>
      </c>
      <c r="I971" s="1" t="str">
        <f>TEXT(data[[#This Row],[OrderDate]],"mmm")</f>
        <v>Feb</v>
      </c>
      <c r="J971" s="6">
        <v>0.71736111111111112</v>
      </c>
      <c r="K971" s="6" t="str">
        <f>TEXT(data[[#This Row],[OrderTime]],"h")</f>
        <v>17</v>
      </c>
      <c r="L971" s="1">
        <v>45713</v>
      </c>
      <c r="M971" s="6">
        <v>0.80069444444444449</v>
      </c>
      <c r="N971" t="s">
        <v>88</v>
      </c>
      <c r="O971" t="s">
        <v>1146</v>
      </c>
      <c r="P971" t="s">
        <v>25</v>
      </c>
      <c r="Q971" t="s">
        <v>26</v>
      </c>
      <c r="R971" t="s">
        <v>46</v>
      </c>
      <c r="S971" t="s">
        <v>28</v>
      </c>
      <c r="T971" t="s">
        <v>29</v>
      </c>
      <c r="U971" t="s">
        <v>30</v>
      </c>
      <c r="V971" s="5">
        <f>data[[#This Row],[PriceUSD]]*data[[#This Row],[Quantity]]</f>
        <v>31.37</v>
      </c>
      <c r="W971" s="7">
        <f>data[[#This Row],[OrderDate]] + TIME(VALUE(LEFT(data[[#This Row],[OrderTime]],2)), VALUE(RIGHT(data[[#This Row],[OrderTime]],2)), 0)</f>
        <v>45712.007638888892</v>
      </c>
      <c r="X971" s="7">
        <f>_xlfn.MINIFS(data[OrderDateTime], data[CustomerName], data[[#This Row],[CustomerName]])</f>
        <v>45648.022916666669</v>
      </c>
      <c r="Y971" t="str">
        <f>IF(data[[#This Row],[OrderDateTime]]=data[[#This Row],[FirstOrderDateTime]], "New", "Returning")</f>
        <v>Returning</v>
      </c>
      <c r="Z971" s="7">
        <f>data[[#This Row],[DeliveryDate]] + data[[#This Row],[DeliveryTime]]</f>
        <v>45713.800694444442</v>
      </c>
      <c r="AA971" s="7">
        <f>data[[#This Row],[OrderDateTime]] + 1</f>
        <v>45713.007638888892</v>
      </c>
      <c r="AB971" s="7" t="str">
        <f>IF(data[[#This Row],[DeliveryDateTime]] &lt;= data[[#This Row],[SLADue]], "On Time", "Late")</f>
        <v>Late</v>
      </c>
    </row>
    <row r="972" spans="1:28" x14ac:dyDescent="0.2">
      <c r="A972" t="s">
        <v>1481</v>
      </c>
      <c r="B972" t="s">
        <v>19</v>
      </c>
      <c r="C972" t="s">
        <v>258</v>
      </c>
      <c r="D972" t="s">
        <v>259</v>
      </c>
      <c r="E972" s="5">
        <v>131.13999999999999</v>
      </c>
      <c r="F972" t="s">
        <v>51</v>
      </c>
      <c r="G972">
        <v>1</v>
      </c>
      <c r="H972" s="1">
        <v>45865</v>
      </c>
      <c r="I972" s="1" t="str">
        <f>TEXT(data[[#This Row],[OrderDate]],"mmm")</f>
        <v>Jul</v>
      </c>
      <c r="J972" s="6">
        <v>0.44236111111111109</v>
      </c>
      <c r="K972" s="6" t="str">
        <f>TEXT(data[[#This Row],[OrderTime]],"h")</f>
        <v>10</v>
      </c>
      <c r="L972" s="1">
        <v>45865</v>
      </c>
      <c r="M972" s="6">
        <v>0.56736111111111109</v>
      </c>
      <c r="N972" t="s">
        <v>750</v>
      </c>
      <c r="O972" t="s">
        <v>649</v>
      </c>
      <c r="P972" t="s">
        <v>234</v>
      </c>
      <c r="Q972" t="s">
        <v>26</v>
      </c>
      <c r="R972" t="s">
        <v>261</v>
      </c>
      <c r="S972" t="s">
        <v>47</v>
      </c>
      <c r="T972" t="s">
        <v>29</v>
      </c>
      <c r="U972" t="s">
        <v>30</v>
      </c>
      <c r="V972" s="5">
        <f>data[[#This Row],[PriceUSD]]*data[[#This Row],[Quantity]]</f>
        <v>131.13999999999999</v>
      </c>
      <c r="W972" s="7">
        <f>data[[#This Row],[OrderDate]] + TIME(VALUE(LEFT(data[[#This Row],[OrderTime]],2)), VALUE(RIGHT(data[[#This Row],[OrderTime]],2)), 0)</f>
        <v>45865.007638888892</v>
      </c>
      <c r="X972" s="7">
        <f>_xlfn.MINIFS(data[OrderDateTime], data[CustomerName], data[[#This Row],[CustomerName]])</f>
        <v>45524.007638888892</v>
      </c>
      <c r="Y972" t="str">
        <f>IF(data[[#This Row],[OrderDateTime]]=data[[#This Row],[FirstOrderDateTime]], "New", "Returning")</f>
        <v>Returning</v>
      </c>
      <c r="Z972" s="7">
        <f>data[[#This Row],[DeliveryDate]] + data[[#This Row],[DeliveryTime]]</f>
        <v>45865.567361111112</v>
      </c>
      <c r="AA972" s="7">
        <f>data[[#This Row],[OrderDateTime]] + 1</f>
        <v>45866.007638888892</v>
      </c>
      <c r="AB972" s="7" t="str">
        <f>IF(data[[#This Row],[DeliveryDateTime]] &lt;= data[[#This Row],[SLADue]], "On Time", "Late")</f>
        <v>On Time</v>
      </c>
    </row>
    <row r="973" spans="1:28" x14ac:dyDescent="0.2">
      <c r="A973" t="s">
        <v>1482</v>
      </c>
      <c r="B973" t="s">
        <v>19</v>
      </c>
      <c r="C973" t="s">
        <v>92</v>
      </c>
      <c r="D973" t="s">
        <v>93</v>
      </c>
      <c r="E973" s="5">
        <v>81.819999999999993</v>
      </c>
      <c r="F973" t="s">
        <v>81</v>
      </c>
      <c r="G973">
        <v>1</v>
      </c>
      <c r="H973" s="1">
        <v>45554</v>
      </c>
      <c r="I973" s="1" t="str">
        <f>TEXT(data[[#This Row],[OrderDate]],"mmm")</f>
        <v>Sep</v>
      </c>
      <c r="J973" s="6">
        <v>0.41875000000000001</v>
      </c>
      <c r="K973" s="6" t="str">
        <f>TEXT(data[[#This Row],[OrderTime]],"h")</f>
        <v>10</v>
      </c>
      <c r="L973" s="1">
        <v>45554</v>
      </c>
      <c r="M973" s="6">
        <v>0.62708333333333333</v>
      </c>
      <c r="N973" t="s">
        <v>139</v>
      </c>
      <c r="O973" t="s">
        <v>527</v>
      </c>
      <c r="P973" t="s">
        <v>36</v>
      </c>
      <c r="Q973" t="s">
        <v>53</v>
      </c>
      <c r="R973" t="s">
        <v>66</v>
      </c>
      <c r="S973" t="s">
        <v>47</v>
      </c>
      <c r="T973" t="s">
        <v>136</v>
      </c>
      <c r="U973" t="s">
        <v>30</v>
      </c>
      <c r="V973" s="5">
        <f>data[[#This Row],[PriceUSD]]*data[[#This Row],[Quantity]]</f>
        <v>81.819999999999993</v>
      </c>
      <c r="W973" s="7">
        <f>data[[#This Row],[OrderDate]] + TIME(VALUE(LEFT(data[[#This Row],[OrderTime]],2)), VALUE(RIGHT(data[[#This Row],[OrderTime]],2)), 0)</f>
        <v>45554.052083333336</v>
      </c>
      <c r="X973" s="7">
        <f>_xlfn.MINIFS(data[OrderDateTime], data[CustomerName], data[[#This Row],[CustomerName]])</f>
        <v>45525.046527777777</v>
      </c>
      <c r="Y973" t="str">
        <f>IF(data[[#This Row],[OrderDateTime]]=data[[#This Row],[FirstOrderDateTime]], "New", "Returning")</f>
        <v>Returning</v>
      </c>
      <c r="Z973" s="7">
        <f>data[[#This Row],[DeliveryDate]] + data[[#This Row],[DeliveryTime]]</f>
        <v>45554.627083333333</v>
      </c>
      <c r="AA973" s="7">
        <f>data[[#This Row],[OrderDateTime]] + 1</f>
        <v>45555.052083333336</v>
      </c>
      <c r="AB973" s="7" t="str">
        <f>IF(data[[#This Row],[DeliveryDateTime]] &lt;= data[[#This Row],[SLADue]], "On Time", "Late")</f>
        <v>On Time</v>
      </c>
    </row>
    <row r="974" spans="1:28" x14ac:dyDescent="0.2">
      <c r="A974" t="s">
        <v>1483</v>
      </c>
      <c r="B974" t="s">
        <v>19</v>
      </c>
      <c r="C974" t="s">
        <v>258</v>
      </c>
      <c r="D974" t="s">
        <v>259</v>
      </c>
      <c r="E974" s="5">
        <v>123.33</v>
      </c>
      <c r="F974" t="s">
        <v>51</v>
      </c>
      <c r="G974">
        <v>1</v>
      </c>
      <c r="H974" s="1">
        <v>45695</v>
      </c>
      <c r="I974" s="1" t="str">
        <f>TEXT(data[[#This Row],[OrderDate]],"mmm")</f>
        <v>Feb</v>
      </c>
      <c r="J974" s="6">
        <v>0.80069444444444449</v>
      </c>
      <c r="K974" s="6" t="str">
        <f>TEXT(data[[#This Row],[OrderTime]],"h")</f>
        <v>19</v>
      </c>
      <c r="L974" s="1">
        <v>45696</v>
      </c>
      <c r="M974" s="6">
        <v>0.7944444444444444</v>
      </c>
      <c r="N974" t="s">
        <v>98</v>
      </c>
      <c r="O974" t="s">
        <v>964</v>
      </c>
      <c r="P974" t="s">
        <v>77</v>
      </c>
      <c r="Q974" t="s">
        <v>26</v>
      </c>
      <c r="R974" t="s">
        <v>261</v>
      </c>
      <c r="S974" t="s">
        <v>28</v>
      </c>
      <c r="T974" t="s">
        <v>106</v>
      </c>
      <c r="U974" t="s">
        <v>67</v>
      </c>
      <c r="V974" s="5">
        <f>data[[#This Row],[PriceUSD]]*data[[#This Row],[Quantity]]</f>
        <v>123.33</v>
      </c>
      <c r="W974" s="7">
        <f>data[[#This Row],[OrderDate]] + TIME(VALUE(LEFT(data[[#This Row],[OrderTime]],2)), VALUE(RIGHT(data[[#This Row],[OrderTime]],2)), 0)</f>
        <v>45695.030555555553</v>
      </c>
      <c r="X974" s="7">
        <f>_xlfn.MINIFS(data[OrderDateTime], data[CustomerName], data[[#This Row],[CustomerName]])</f>
        <v>45505.007638888892</v>
      </c>
      <c r="Y974" t="str">
        <f>IF(data[[#This Row],[OrderDateTime]]=data[[#This Row],[FirstOrderDateTime]], "New", "Returning")</f>
        <v>Returning</v>
      </c>
      <c r="Z974" s="7">
        <f>data[[#This Row],[DeliveryDate]] + data[[#This Row],[DeliveryTime]]</f>
        <v>45696.794444444444</v>
      </c>
      <c r="AA974" s="7">
        <f>data[[#This Row],[OrderDateTime]] + 1</f>
        <v>45696.030555555553</v>
      </c>
      <c r="AB974" s="7" t="str">
        <f>IF(data[[#This Row],[DeliveryDateTime]] &lt;= data[[#This Row],[SLADue]], "On Time", "Late")</f>
        <v>Late</v>
      </c>
    </row>
    <row r="975" spans="1:28" x14ac:dyDescent="0.2">
      <c r="A975" t="s">
        <v>1484</v>
      </c>
      <c r="B975" t="s">
        <v>19</v>
      </c>
      <c r="C975" t="s">
        <v>69</v>
      </c>
      <c r="D975" t="s">
        <v>70</v>
      </c>
      <c r="E975" s="5">
        <v>54.79</v>
      </c>
      <c r="F975" t="s">
        <v>71</v>
      </c>
      <c r="G975">
        <v>1</v>
      </c>
      <c r="H975" s="1">
        <v>45636</v>
      </c>
      <c r="I975" s="1" t="str">
        <f>TEXT(data[[#This Row],[OrderDate]],"mmm")</f>
        <v>Dec</v>
      </c>
      <c r="J975" s="6">
        <v>0.49166666666666664</v>
      </c>
      <c r="K975" s="6" t="str">
        <f>TEXT(data[[#This Row],[OrderTime]],"h")</f>
        <v>11</v>
      </c>
      <c r="L975" s="1">
        <v>45637</v>
      </c>
      <c r="M975" s="6">
        <v>0.49166666666666664</v>
      </c>
      <c r="N975" t="s">
        <v>292</v>
      </c>
      <c r="O975" t="s">
        <v>618</v>
      </c>
      <c r="P975" t="s">
        <v>77</v>
      </c>
      <c r="Q975" t="s">
        <v>53</v>
      </c>
      <c r="R975" t="s">
        <v>37</v>
      </c>
      <c r="S975" t="s">
        <v>28</v>
      </c>
      <c r="T975" t="s">
        <v>29</v>
      </c>
      <c r="U975" t="s">
        <v>39</v>
      </c>
      <c r="V975" s="5">
        <f>data[[#This Row],[PriceUSD]]*data[[#This Row],[Quantity]]</f>
        <v>54.79</v>
      </c>
      <c r="W975" s="7">
        <f>data[[#This Row],[OrderDate]] + TIME(VALUE(LEFT(data[[#This Row],[OrderTime]],2)), VALUE(RIGHT(data[[#This Row],[OrderTime]],2)), 0)</f>
        <v>45636.046527777777</v>
      </c>
      <c r="X975" s="7">
        <f>_xlfn.MINIFS(data[OrderDateTime], data[CustomerName], data[[#This Row],[CustomerName]])</f>
        <v>45519.015277777777</v>
      </c>
      <c r="Y975" t="str">
        <f>IF(data[[#This Row],[OrderDateTime]]=data[[#This Row],[FirstOrderDateTime]], "New", "Returning")</f>
        <v>Returning</v>
      </c>
      <c r="Z975" s="7">
        <f>data[[#This Row],[DeliveryDate]] + data[[#This Row],[DeliveryTime]]</f>
        <v>45637.491666666669</v>
      </c>
      <c r="AA975" s="7">
        <f>data[[#This Row],[OrderDateTime]] + 1</f>
        <v>45637.046527777777</v>
      </c>
      <c r="AB975" s="7" t="str">
        <f>IF(data[[#This Row],[DeliveryDateTime]] &lt;= data[[#This Row],[SLADue]], "On Time", "Late")</f>
        <v>Late</v>
      </c>
    </row>
    <row r="976" spans="1:28" x14ac:dyDescent="0.2">
      <c r="A976" t="s">
        <v>1485</v>
      </c>
      <c r="B976" t="s">
        <v>19</v>
      </c>
      <c r="C976" t="s">
        <v>69</v>
      </c>
      <c r="D976" t="s">
        <v>70</v>
      </c>
      <c r="E976" s="5">
        <v>57.1</v>
      </c>
      <c r="F976" t="s">
        <v>56</v>
      </c>
      <c r="G976">
        <v>1</v>
      </c>
      <c r="H976" s="1">
        <v>45675</v>
      </c>
      <c r="I976" s="1" t="str">
        <f>TEXT(data[[#This Row],[OrderDate]],"mmm")</f>
        <v>Jan</v>
      </c>
      <c r="J976" s="6">
        <v>0.77361111111111114</v>
      </c>
      <c r="K976" s="6" t="str">
        <f>TEXT(data[[#This Row],[OrderTime]],"h")</f>
        <v>18</v>
      </c>
      <c r="L976" s="1">
        <v>45676</v>
      </c>
      <c r="M976" s="6">
        <v>0.8569444444444444</v>
      </c>
      <c r="N976" t="s">
        <v>292</v>
      </c>
      <c r="O976" t="s">
        <v>620</v>
      </c>
      <c r="P976" t="s">
        <v>77</v>
      </c>
      <c r="Q976" t="s">
        <v>53</v>
      </c>
      <c r="R976" t="s">
        <v>37</v>
      </c>
      <c r="S976" t="s">
        <v>28</v>
      </c>
      <c r="T976" t="s">
        <v>38</v>
      </c>
      <c r="U976" t="s">
        <v>30</v>
      </c>
      <c r="V976" s="5">
        <f>data[[#This Row],[PriceUSD]]*data[[#This Row],[Quantity]]</f>
        <v>57.1</v>
      </c>
      <c r="W976" s="7">
        <f>data[[#This Row],[OrderDate]] + TIME(VALUE(LEFT(data[[#This Row],[OrderTime]],2)), VALUE(RIGHT(data[[#This Row],[OrderTime]],2)), 0)</f>
        <v>45675.007638888892</v>
      </c>
      <c r="X976" s="7">
        <f>_xlfn.MINIFS(data[OrderDateTime], data[CustomerName], data[[#This Row],[CustomerName]])</f>
        <v>45526.054166666669</v>
      </c>
      <c r="Y976" t="str">
        <f>IF(data[[#This Row],[OrderDateTime]]=data[[#This Row],[FirstOrderDateTime]], "New", "Returning")</f>
        <v>Returning</v>
      </c>
      <c r="Z976" s="7">
        <f>data[[#This Row],[DeliveryDate]] + data[[#This Row],[DeliveryTime]]</f>
        <v>45676.856944444444</v>
      </c>
      <c r="AA976" s="7">
        <f>data[[#This Row],[OrderDateTime]] + 1</f>
        <v>45676.007638888892</v>
      </c>
      <c r="AB976" s="7" t="str">
        <f>IF(data[[#This Row],[DeliveryDateTime]] &lt;= data[[#This Row],[SLADue]], "On Time", "Late")</f>
        <v>Late</v>
      </c>
    </row>
    <row r="977" spans="1:28" x14ac:dyDescent="0.2">
      <c r="A977" t="s">
        <v>1486</v>
      </c>
      <c r="B977" t="s">
        <v>19</v>
      </c>
      <c r="C977" t="s">
        <v>49</v>
      </c>
      <c r="D977" t="s">
        <v>50</v>
      </c>
      <c r="E977" s="5">
        <v>30.18</v>
      </c>
      <c r="F977" t="s">
        <v>138</v>
      </c>
      <c r="G977">
        <v>1</v>
      </c>
      <c r="H977" s="1">
        <v>45821</v>
      </c>
      <c r="I977" s="1" t="str">
        <f>TEXT(data[[#This Row],[OrderDate]],"mmm")</f>
        <v>Jun</v>
      </c>
      <c r="J977" s="6">
        <v>0.48749999999999999</v>
      </c>
      <c r="K977" s="6" t="str">
        <f>TEXT(data[[#This Row],[OrderTime]],"h")</f>
        <v>11</v>
      </c>
      <c r="L977" s="1">
        <v>45821</v>
      </c>
      <c r="M977" s="6">
        <v>0.6958333333333333</v>
      </c>
      <c r="N977" t="s">
        <v>175</v>
      </c>
      <c r="O977" t="s">
        <v>937</v>
      </c>
      <c r="P977" t="s">
        <v>25</v>
      </c>
      <c r="Q977" t="s">
        <v>26</v>
      </c>
      <c r="R977" t="s">
        <v>54</v>
      </c>
      <c r="S977" t="s">
        <v>47</v>
      </c>
      <c r="T977" t="s">
        <v>29</v>
      </c>
      <c r="U977" t="s">
        <v>30</v>
      </c>
      <c r="V977" s="5">
        <f>data[[#This Row],[PriceUSD]]*data[[#This Row],[Quantity]]</f>
        <v>30.18</v>
      </c>
      <c r="W977" s="7">
        <f>data[[#This Row],[OrderDate]] + TIME(VALUE(LEFT(data[[#This Row],[OrderTime]],2)), VALUE(RIGHT(data[[#This Row],[OrderTime]],2)), 0)</f>
        <v>45821.052083333336</v>
      </c>
      <c r="X977" s="7">
        <f>_xlfn.MINIFS(data[OrderDateTime], data[CustomerName], data[[#This Row],[CustomerName]])</f>
        <v>45533.046527777777</v>
      </c>
      <c r="Y977" t="str">
        <f>IF(data[[#This Row],[OrderDateTime]]=data[[#This Row],[FirstOrderDateTime]], "New", "Returning")</f>
        <v>Returning</v>
      </c>
      <c r="Z977" s="7">
        <f>data[[#This Row],[DeliveryDate]] + data[[#This Row],[DeliveryTime]]</f>
        <v>45821.695833333331</v>
      </c>
      <c r="AA977" s="7">
        <f>data[[#This Row],[OrderDateTime]] + 1</f>
        <v>45822.052083333336</v>
      </c>
      <c r="AB977" s="7" t="str">
        <f>IF(data[[#This Row],[DeliveryDateTime]] &lt;= data[[#This Row],[SLADue]], "On Time", "Late")</f>
        <v>On Time</v>
      </c>
    </row>
    <row r="978" spans="1:28" x14ac:dyDescent="0.2">
      <c r="A978" t="s">
        <v>1487</v>
      </c>
      <c r="B978" t="s">
        <v>19</v>
      </c>
      <c r="C978" t="s">
        <v>69</v>
      </c>
      <c r="D978" t="s">
        <v>70</v>
      </c>
      <c r="E978" s="5">
        <v>49.35</v>
      </c>
      <c r="F978" t="s">
        <v>56</v>
      </c>
      <c r="G978">
        <v>1</v>
      </c>
      <c r="H978" s="1">
        <v>45522</v>
      </c>
      <c r="I978" s="1" t="str">
        <f>TEXT(data[[#This Row],[OrderDate]],"mmm")</f>
        <v>Aug</v>
      </c>
      <c r="J978" s="6">
        <v>0.66666666666666663</v>
      </c>
      <c r="K978" s="6" t="str">
        <f>TEXT(data[[#This Row],[OrderTime]],"h")</f>
        <v>16</v>
      </c>
      <c r="L978" s="1">
        <v>45523</v>
      </c>
      <c r="M978" s="6">
        <v>0.875</v>
      </c>
      <c r="N978" t="s">
        <v>57</v>
      </c>
      <c r="O978" t="s">
        <v>265</v>
      </c>
      <c r="P978" t="s">
        <v>25</v>
      </c>
      <c r="Q978" t="s">
        <v>53</v>
      </c>
      <c r="R978" t="s">
        <v>37</v>
      </c>
      <c r="S978" t="s">
        <v>28</v>
      </c>
      <c r="T978" t="s">
        <v>38</v>
      </c>
      <c r="U978" t="s">
        <v>30</v>
      </c>
      <c r="V978" s="5">
        <f>data[[#This Row],[PriceUSD]]*data[[#This Row],[Quantity]]</f>
        <v>49.35</v>
      </c>
      <c r="W978" s="7">
        <f>data[[#This Row],[OrderDate]] + TIME(VALUE(LEFT(data[[#This Row],[OrderTime]],2)), VALUE(RIGHT(data[[#This Row],[OrderTime]],2)), 0)</f>
        <v>45522.046527777777</v>
      </c>
      <c r="X978" s="7">
        <f>_xlfn.MINIFS(data[OrderDateTime], data[CustomerName], data[[#This Row],[CustomerName]])</f>
        <v>45522.046527777777</v>
      </c>
      <c r="Y978" t="str">
        <f>IF(data[[#This Row],[OrderDateTime]]=data[[#This Row],[FirstOrderDateTime]], "New", "Returning")</f>
        <v>New</v>
      </c>
      <c r="Z978" s="7">
        <f>data[[#This Row],[DeliveryDate]] + data[[#This Row],[DeliveryTime]]</f>
        <v>45523.875</v>
      </c>
      <c r="AA978" s="7">
        <f>data[[#This Row],[OrderDateTime]] + 1</f>
        <v>45523.046527777777</v>
      </c>
      <c r="AB978" s="7" t="str">
        <f>IF(data[[#This Row],[DeliveryDateTime]] &lt;= data[[#This Row],[SLADue]], "On Time", "Late")</f>
        <v>Late</v>
      </c>
    </row>
    <row r="979" spans="1:28" x14ac:dyDescent="0.2">
      <c r="A979" t="s">
        <v>1488</v>
      </c>
      <c r="B979" t="s">
        <v>19</v>
      </c>
      <c r="C979" t="s">
        <v>290</v>
      </c>
      <c r="D979" t="s">
        <v>291</v>
      </c>
      <c r="E979" s="5">
        <v>70.180000000000007</v>
      </c>
      <c r="F979" t="s">
        <v>22</v>
      </c>
      <c r="G979">
        <v>1</v>
      </c>
      <c r="H979" s="1">
        <v>45610</v>
      </c>
      <c r="I979" s="1" t="str">
        <f>TEXT(data[[#This Row],[OrderDate]],"mmm")</f>
        <v>Nov</v>
      </c>
      <c r="J979" s="6">
        <v>0.59722222222222221</v>
      </c>
      <c r="K979" s="6" t="str">
        <f>TEXT(data[[#This Row],[OrderTime]],"h")</f>
        <v>14</v>
      </c>
      <c r="L979" s="1">
        <v>45610</v>
      </c>
      <c r="M979" s="6">
        <v>0.72222222222222221</v>
      </c>
      <c r="N979" t="s">
        <v>64</v>
      </c>
      <c r="O979" t="s">
        <v>311</v>
      </c>
      <c r="P979" t="s">
        <v>25</v>
      </c>
      <c r="Q979" t="s">
        <v>26</v>
      </c>
      <c r="R979" t="s">
        <v>294</v>
      </c>
      <c r="S979" t="s">
        <v>47</v>
      </c>
      <c r="T979" t="s">
        <v>38</v>
      </c>
      <c r="U979" t="s">
        <v>39</v>
      </c>
      <c r="V979" s="5">
        <f>data[[#This Row],[PriceUSD]]*data[[#This Row],[Quantity]]</f>
        <v>70.180000000000007</v>
      </c>
      <c r="W979" s="7">
        <f>data[[#This Row],[OrderDate]] + TIME(VALUE(LEFT(data[[#This Row],[OrderTime]],2)), VALUE(RIGHT(data[[#This Row],[OrderTime]],2)), 0)</f>
        <v>45610.015277777777</v>
      </c>
      <c r="X979" s="7">
        <f>_xlfn.MINIFS(data[OrderDateTime], data[CustomerName], data[[#This Row],[CustomerName]])</f>
        <v>45513.046527777777</v>
      </c>
      <c r="Y979" t="str">
        <f>IF(data[[#This Row],[OrderDateTime]]=data[[#This Row],[FirstOrderDateTime]], "New", "Returning")</f>
        <v>Returning</v>
      </c>
      <c r="Z979" s="7">
        <f>data[[#This Row],[DeliveryDate]] + data[[#This Row],[DeliveryTime]]</f>
        <v>45610.722222222219</v>
      </c>
      <c r="AA979" s="7">
        <f>data[[#This Row],[OrderDateTime]] + 1</f>
        <v>45611.015277777777</v>
      </c>
      <c r="AB979" s="7" t="str">
        <f>IF(data[[#This Row],[DeliveryDateTime]] &lt;= data[[#This Row],[SLADue]], "On Time", "Late")</f>
        <v>On Time</v>
      </c>
    </row>
    <row r="980" spans="1:28" x14ac:dyDescent="0.2">
      <c r="A980" t="s">
        <v>1489</v>
      </c>
      <c r="B980" t="s">
        <v>19</v>
      </c>
      <c r="C980" t="s">
        <v>92</v>
      </c>
      <c r="D980" t="s">
        <v>93</v>
      </c>
      <c r="E980" s="5">
        <v>85.72</v>
      </c>
      <c r="F980" t="s">
        <v>63</v>
      </c>
      <c r="G980">
        <v>1</v>
      </c>
      <c r="H980" s="1">
        <v>45743</v>
      </c>
      <c r="I980" s="1" t="str">
        <f>TEXT(data[[#This Row],[OrderDate]],"mmm")</f>
        <v>Mar</v>
      </c>
      <c r="J980" s="6">
        <v>0.65208333333333335</v>
      </c>
      <c r="K980" s="6" t="str">
        <f>TEXT(data[[#This Row],[OrderTime]],"h")</f>
        <v>15</v>
      </c>
      <c r="L980" s="1">
        <v>45744</v>
      </c>
      <c r="M980" s="6">
        <v>0.69374999999999998</v>
      </c>
      <c r="N980" t="s">
        <v>292</v>
      </c>
      <c r="O980" t="s">
        <v>389</v>
      </c>
      <c r="P980" t="s">
        <v>77</v>
      </c>
      <c r="Q980" t="s">
        <v>53</v>
      </c>
      <c r="R980" t="s">
        <v>66</v>
      </c>
      <c r="S980" t="s">
        <v>28</v>
      </c>
      <c r="T980" t="s">
        <v>38</v>
      </c>
      <c r="U980" t="s">
        <v>30</v>
      </c>
      <c r="V980" s="5">
        <f>data[[#This Row],[PriceUSD]]*data[[#This Row],[Quantity]]</f>
        <v>85.72</v>
      </c>
      <c r="W980" s="7">
        <f>data[[#This Row],[OrderDate]] + TIME(VALUE(LEFT(data[[#This Row],[OrderTime]],2)), VALUE(RIGHT(data[[#This Row],[OrderTime]],2)), 0)</f>
        <v>45743.022916666669</v>
      </c>
      <c r="X980" s="7">
        <f>_xlfn.MINIFS(data[OrderDateTime], data[CustomerName], data[[#This Row],[CustomerName]])</f>
        <v>45557.007638888892</v>
      </c>
      <c r="Y980" t="str">
        <f>IF(data[[#This Row],[OrderDateTime]]=data[[#This Row],[FirstOrderDateTime]], "New", "Returning")</f>
        <v>Returning</v>
      </c>
      <c r="Z980" s="7">
        <f>data[[#This Row],[DeliveryDate]] + data[[#This Row],[DeliveryTime]]</f>
        <v>45744.693749999999</v>
      </c>
      <c r="AA980" s="7">
        <f>data[[#This Row],[OrderDateTime]] + 1</f>
        <v>45744.022916666669</v>
      </c>
      <c r="AB980" s="7" t="str">
        <f>IF(data[[#This Row],[DeliveryDateTime]] &lt;= data[[#This Row],[SLADue]], "On Time", "Late")</f>
        <v>Late</v>
      </c>
    </row>
    <row r="981" spans="1:28" x14ac:dyDescent="0.2">
      <c r="A981" t="s">
        <v>1490</v>
      </c>
      <c r="B981" t="s">
        <v>19</v>
      </c>
      <c r="C981" t="s">
        <v>117</v>
      </c>
      <c r="D981" t="s">
        <v>118</v>
      </c>
      <c r="E981" s="5">
        <v>72.430000000000007</v>
      </c>
      <c r="F981" t="s">
        <v>94</v>
      </c>
      <c r="G981">
        <v>3</v>
      </c>
      <c r="H981" s="1">
        <v>45851</v>
      </c>
      <c r="I981" s="1" t="str">
        <f>TEXT(data[[#This Row],[OrderDate]],"mmm")</f>
        <v>Jul</v>
      </c>
      <c r="J981" s="6">
        <v>0.6479166666666667</v>
      </c>
      <c r="K981" s="6" t="str">
        <f>TEXT(data[[#This Row],[OrderTime]],"h")</f>
        <v>15</v>
      </c>
      <c r="L981" s="1">
        <v>45852</v>
      </c>
      <c r="M981" s="6">
        <v>0.81458333333333333</v>
      </c>
      <c r="N981" t="s">
        <v>170</v>
      </c>
      <c r="O981" t="s">
        <v>871</v>
      </c>
      <c r="P981" t="s">
        <v>36</v>
      </c>
      <c r="Q981" t="s">
        <v>26</v>
      </c>
      <c r="R981" t="s">
        <v>66</v>
      </c>
      <c r="S981" t="s">
        <v>28</v>
      </c>
      <c r="T981" t="s">
        <v>29</v>
      </c>
      <c r="U981" t="s">
        <v>39</v>
      </c>
      <c r="V981" s="5">
        <f>data[[#This Row],[PriceUSD]]*data[[#This Row],[Quantity]]</f>
        <v>217.29000000000002</v>
      </c>
      <c r="W981" s="7">
        <f>data[[#This Row],[OrderDate]] + TIME(VALUE(LEFT(data[[#This Row],[OrderTime]],2)), VALUE(RIGHT(data[[#This Row],[OrderTime]],2)), 0)</f>
        <v>45851.046527777777</v>
      </c>
      <c r="X981" s="7">
        <f>_xlfn.MINIFS(data[OrderDateTime], data[CustomerName], data[[#This Row],[CustomerName]])</f>
        <v>45673.022916666669</v>
      </c>
      <c r="Y981" t="str">
        <f>IF(data[[#This Row],[OrderDateTime]]=data[[#This Row],[FirstOrderDateTime]], "New", "Returning")</f>
        <v>Returning</v>
      </c>
      <c r="Z981" s="7">
        <f>data[[#This Row],[DeliveryDate]] + data[[#This Row],[DeliveryTime]]</f>
        <v>45852.814583333333</v>
      </c>
      <c r="AA981" s="7">
        <f>data[[#This Row],[OrderDateTime]] + 1</f>
        <v>45852.046527777777</v>
      </c>
      <c r="AB981" s="7" t="str">
        <f>IF(data[[#This Row],[DeliveryDateTime]] &lt;= data[[#This Row],[SLADue]], "On Time", "Late")</f>
        <v>Late</v>
      </c>
    </row>
    <row r="982" spans="1:28" x14ac:dyDescent="0.2">
      <c r="A982" t="s">
        <v>1491</v>
      </c>
      <c r="B982" t="s">
        <v>19</v>
      </c>
      <c r="C982" t="s">
        <v>126</v>
      </c>
      <c r="D982" t="s">
        <v>127</v>
      </c>
      <c r="E982" s="5">
        <v>24.64</v>
      </c>
      <c r="F982" t="s">
        <v>87</v>
      </c>
      <c r="G982">
        <v>1</v>
      </c>
      <c r="H982" s="1">
        <v>45710</v>
      </c>
      <c r="I982" s="1" t="str">
        <f>TEXT(data[[#This Row],[OrderDate]],"mmm")</f>
        <v>Feb</v>
      </c>
      <c r="J982" s="6">
        <v>0.72569444444444442</v>
      </c>
      <c r="K982" s="6" t="str">
        <f>TEXT(data[[#This Row],[OrderTime]],"h")</f>
        <v>17</v>
      </c>
      <c r="L982" s="1">
        <v>45711</v>
      </c>
      <c r="M982" s="6">
        <v>0.89236111111111116</v>
      </c>
      <c r="N982" t="s">
        <v>112</v>
      </c>
      <c r="O982" t="s">
        <v>942</v>
      </c>
      <c r="P982" t="s">
        <v>36</v>
      </c>
      <c r="Q982" t="s">
        <v>53</v>
      </c>
      <c r="R982" t="s">
        <v>129</v>
      </c>
      <c r="S982" t="s">
        <v>28</v>
      </c>
      <c r="T982" t="s">
        <v>106</v>
      </c>
      <c r="U982" t="s">
        <v>30</v>
      </c>
      <c r="V982" s="5">
        <f>data[[#This Row],[PriceUSD]]*data[[#This Row],[Quantity]]</f>
        <v>24.64</v>
      </c>
      <c r="W982" s="7">
        <f>data[[#This Row],[OrderDate]] + TIME(VALUE(LEFT(data[[#This Row],[OrderTime]],2)), VALUE(RIGHT(data[[#This Row],[OrderTime]],2)), 0)</f>
        <v>45710.030555555553</v>
      </c>
      <c r="X982" s="7">
        <f>_xlfn.MINIFS(data[OrderDateTime], data[CustomerName], data[[#This Row],[CustomerName]])</f>
        <v>45508.054166666669</v>
      </c>
      <c r="Y982" t="str">
        <f>IF(data[[#This Row],[OrderDateTime]]=data[[#This Row],[FirstOrderDateTime]], "New", "Returning")</f>
        <v>Returning</v>
      </c>
      <c r="Z982" s="7">
        <f>data[[#This Row],[DeliveryDate]] + data[[#This Row],[DeliveryTime]]</f>
        <v>45711.892361111109</v>
      </c>
      <c r="AA982" s="7">
        <f>data[[#This Row],[OrderDateTime]] + 1</f>
        <v>45711.030555555553</v>
      </c>
      <c r="AB982" s="7" t="str">
        <f>IF(data[[#This Row],[DeliveryDateTime]] &lt;= data[[#This Row],[SLADue]], "On Time", "Late")</f>
        <v>Late</v>
      </c>
    </row>
    <row r="983" spans="1:28" x14ac:dyDescent="0.2">
      <c r="A983" t="s">
        <v>1492</v>
      </c>
      <c r="B983" t="s">
        <v>19</v>
      </c>
      <c r="C983" t="s">
        <v>41</v>
      </c>
      <c r="D983" t="s">
        <v>42</v>
      </c>
      <c r="E983" s="5">
        <v>37.380000000000003</v>
      </c>
      <c r="F983" t="s">
        <v>74</v>
      </c>
      <c r="G983">
        <v>1</v>
      </c>
      <c r="H983" s="1">
        <v>45620</v>
      </c>
      <c r="I983" s="1" t="str">
        <f>TEXT(data[[#This Row],[OrderDate]],"mmm")</f>
        <v>Nov</v>
      </c>
      <c r="J983" s="6">
        <v>0.46875</v>
      </c>
      <c r="K983" s="6" t="str">
        <f>TEXT(data[[#This Row],[OrderTime]],"h")</f>
        <v>11</v>
      </c>
      <c r="L983" s="1">
        <v>45620</v>
      </c>
      <c r="M983" s="6">
        <v>0.67708333333333337</v>
      </c>
      <c r="N983" t="s">
        <v>175</v>
      </c>
      <c r="O983" t="s">
        <v>58</v>
      </c>
      <c r="P983" t="s">
        <v>25</v>
      </c>
      <c r="Q983" t="s">
        <v>53</v>
      </c>
      <c r="R983" t="s">
        <v>46</v>
      </c>
      <c r="S983" t="s">
        <v>47</v>
      </c>
      <c r="T983" t="s">
        <v>106</v>
      </c>
      <c r="U983" t="s">
        <v>30</v>
      </c>
      <c r="V983" s="5">
        <f>data[[#This Row],[PriceUSD]]*data[[#This Row],[Quantity]]</f>
        <v>37.380000000000003</v>
      </c>
      <c r="W983" s="7">
        <f>data[[#This Row],[OrderDate]] + TIME(VALUE(LEFT(data[[#This Row],[OrderTime]],2)), VALUE(RIGHT(data[[#This Row],[OrderTime]],2)), 0)</f>
        <v>45620.052083333336</v>
      </c>
      <c r="X983" s="7">
        <f>_xlfn.MINIFS(data[OrderDateTime], data[CustomerName], data[[#This Row],[CustomerName]])</f>
        <v>45506.061805555553</v>
      </c>
      <c r="Y983" t="str">
        <f>IF(data[[#This Row],[OrderDateTime]]=data[[#This Row],[FirstOrderDateTime]], "New", "Returning")</f>
        <v>Returning</v>
      </c>
      <c r="Z983" s="7">
        <f>data[[#This Row],[DeliveryDate]] + data[[#This Row],[DeliveryTime]]</f>
        <v>45620.677083333336</v>
      </c>
      <c r="AA983" s="7">
        <f>data[[#This Row],[OrderDateTime]] + 1</f>
        <v>45621.052083333336</v>
      </c>
      <c r="AB983" s="7" t="str">
        <f>IF(data[[#This Row],[DeliveryDateTime]] &lt;= data[[#This Row],[SLADue]], "On Time", "Late")</f>
        <v>On Time</v>
      </c>
    </row>
    <row r="984" spans="1:28" x14ac:dyDescent="0.2">
      <c r="A984" t="s">
        <v>1493</v>
      </c>
      <c r="B984" t="s">
        <v>19</v>
      </c>
      <c r="C984" t="s">
        <v>85</v>
      </c>
      <c r="D984" t="s">
        <v>86</v>
      </c>
      <c r="E984" s="5">
        <v>53.47</v>
      </c>
      <c r="F984" t="s">
        <v>87</v>
      </c>
      <c r="G984">
        <v>1</v>
      </c>
      <c r="H984" s="1">
        <v>45872</v>
      </c>
      <c r="I984" s="1" t="str">
        <f>TEXT(data[[#This Row],[OrderDate]],"mmm")</f>
        <v>Aug</v>
      </c>
      <c r="J984" s="6">
        <v>0.78333333333333333</v>
      </c>
      <c r="K984" s="6" t="str">
        <f>TEXT(data[[#This Row],[OrderTime]],"h")</f>
        <v>18</v>
      </c>
      <c r="L984" s="1">
        <v>45873</v>
      </c>
      <c r="M984" s="6">
        <v>0.8666666666666667</v>
      </c>
      <c r="N984" t="s">
        <v>148</v>
      </c>
      <c r="O984" t="s">
        <v>306</v>
      </c>
      <c r="P984" t="s">
        <v>25</v>
      </c>
      <c r="Q984" t="s">
        <v>53</v>
      </c>
      <c r="R984" t="s">
        <v>90</v>
      </c>
      <c r="S984" t="s">
        <v>28</v>
      </c>
      <c r="T984" t="s">
        <v>59</v>
      </c>
      <c r="U984" t="s">
        <v>30</v>
      </c>
      <c r="V984" s="5">
        <f>data[[#This Row],[PriceUSD]]*data[[#This Row],[Quantity]]</f>
        <v>53.47</v>
      </c>
      <c r="W984" s="7">
        <f>data[[#This Row],[OrderDate]] + TIME(VALUE(LEFT(data[[#This Row],[OrderTime]],2)), VALUE(RIGHT(data[[#This Row],[OrderTime]],2)), 0)</f>
        <v>45872.022916666669</v>
      </c>
      <c r="X984" s="7">
        <f>_xlfn.MINIFS(data[OrderDateTime], data[CustomerName], data[[#This Row],[CustomerName]])</f>
        <v>45527.061805555553</v>
      </c>
      <c r="Y984" t="str">
        <f>IF(data[[#This Row],[OrderDateTime]]=data[[#This Row],[FirstOrderDateTime]], "New", "Returning")</f>
        <v>Returning</v>
      </c>
      <c r="Z984" s="7">
        <f>data[[#This Row],[DeliveryDate]] + data[[#This Row],[DeliveryTime]]</f>
        <v>45873.866666666669</v>
      </c>
      <c r="AA984" s="7">
        <f>data[[#This Row],[OrderDateTime]] + 1</f>
        <v>45873.022916666669</v>
      </c>
      <c r="AB984" s="7" t="str">
        <f>IF(data[[#This Row],[DeliveryDateTime]] &lt;= data[[#This Row],[SLADue]], "On Time", "Late")</f>
        <v>Late</v>
      </c>
    </row>
    <row r="985" spans="1:28" x14ac:dyDescent="0.2">
      <c r="A985" t="s">
        <v>1494</v>
      </c>
      <c r="B985" t="s">
        <v>19</v>
      </c>
      <c r="C985" t="s">
        <v>101</v>
      </c>
      <c r="D985" t="s">
        <v>102</v>
      </c>
      <c r="E985" s="5">
        <v>27.22</v>
      </c>
      <c r="F985" t="s">
        <v>63</v>
      </c>
      <c r="G985">
        <v>1</v>
      </c>
      <c r="H985" s="1">
        <v>45538</v>
      </c>
      <c r="I985" s="1" t="str">
        <f>TEXT(data[[#This Row],[OrderDate]],"mmm")</f>
        <v>Sep</v>
      </c>
      <c r="J985" s="6">
        <v>0.55486111111111114</v>
      </c>
      <c r="K985" s="6" t="str">
        <f>TEXT(data[[#This Row],[OrderTime]],"h")</f>
        <v>13</v>
      </c>
      <c r="L985" s="1">
        <v>45539</v>
      </c>
      <c r="M985" s="6">
        <v>0.6381944444444444</v>
      </c>
      <c r="N985" t="s">
        <v>208</v>
      </c>
      <c r="O985" t="s">
        <v>519</v>
      </c>
      <c r="P985" t="s">
        <v>202</v>
      </c>
      <c r="Q985" t="s">
        <v>53</v>
      </c>
      <c r="R985" t="s">
        <v>83</v>
      </c>
      <c r="S985" t="s">
        <v>28</v>
      </c>
      <c r="T985" t="s">
        <v>38</v>
      </c>
      <c r="U985" t="s">
        <v>39</v>
      </c>
      <c r="V985" s="5">
        <f>data[[#This Row],[PriceUSD]]*data[[#This Row],[Quantity]]</f>
        <v>27.22</v>
      </c>
      <c r="W985" s="7">
        <f>data[[#This Row],[OrderDate]] + TIME(VALUE(LEFT(data[[#This Row],[OrderTime]],2)), VALUE(RIGHT(data[[#This Row],[OrderTime]],2)), 0)</f>
        <v>45538.007638888892</v>
      </c>
      <c r="X985" s="7">
        <f>_xlfn.MINIFS(data[OrderDateTime], data[CustomerName], data[[#This Row],[CustomerName]])</f>
        <v>45511.007638888892</v>
      </c>
      <c r="Y985" t="str">
        <f>IF(data[[#This Row],[OrderDateTime]]=data[[#This Row],[FirstOrderDateTime]], "New", "Returning")</f>
        <v>Returning</v>
      </c>
      <c r="Z985" s="7">
        <f>data[[#This Row],[DeliveryDate]] + data[[#This Row],[DeliveryTime]]</f>
        <v>45539.638194444444</v>
      </c>
      <c r="AA985" s="7">
        <f>data[[#This Row],[OrderDateTime]] + 1</f>
        <v>45539.007638888892</v>
      </c>
      <c r="AB985" s="7" t="str">
        <f>IF(data[[#This Row],[DeliveryDateTime]] &lt;= data[[#This Row],[SLADue]], "On Time", "Late")</f>
        <v>Late</v>
      </c>
    </row>
    <row r="986" spans="1:28" x14ac:dyDescent="0.2">
      <c r="A986" t="s">
        <v>1495</v>
      </c>
      <c r="B986" t="s">
        <v>19</v>
      </c>
      <c r="C986" t="s">
        <v>92</v>
      </c>
      <c r="D986" t="s">
        <v>93</v>
      </c>
      <c r="E986" s="5">
        <v>99.12</v>
      </c>
      <c r="F986" t="s">
        <v>94</v>
      </c>
      <c r="G986">
        <v>3</v>
      </c>
      <c r="H986" s="1">
        <v>45557</v>
      </c>
      <c r="I986" s="1" t="str">
        <f>TEXT(data[[#This Row],[OrderDate]],"mmm")</f>
        <v>Sep</v>
      </c>
      <c r="J986" s="6">
        <v>0.57847222222222228</v>
      </c>
      <c r="K986" s="6" t="str">
        <f>TEXT(data[[#This Row],[OrderTime]],"h")</f>
        <v>13</v>
      </c>
      <c r="L986" s="1">
        <v>45558</v>
      </c>
      <c r="M986" s="6">
        <v>0.82847222222222228</v>
      </c>
      <c r="N986" t="s">
        <v>139</v>
      </c>
      <c r="O986" t="s">
        <v>625</v>
      </c>
      <c r="P986" t="s">
        <v>36</v>
      </c>
      <c r="Q986" t="s">
        <v>26</v>
      </c>
      <c r="R986" t="s">
        <v>66</v>
      </c>
      <c r="S986" t="s">
        <v>28</v>
      </c>
      <c r="T986" t="s">
        <v>136</v>
      </c>
      <c r="U986" t="s">
        <v>30</v>
      </c>
      <c r="V986" s="5">
        <f>data[[#This Row],[PriceUSD]]*data[[#This Row],[Quantity]]</f>
        <v>297.36</v>
      </c>
      <c r="W986" s="7">
        <f>data[[#This Row],[OrderDate]] + TIME(VALUE(LEFT(data[[#This Row],[OrderTime]],2)), VALUE(RIGHT(data[[#This Row],[OrderTime]],2)), 0)</f>
        <v>45557.015277777777</v>
      </c>
      <c r="X986" s="7">
        <f>_xlfn.MINIFS(data[OrderDateTime], data[CustomerName], data[[#This Row],[CustomerName]])</f>
        <v>45525.061805555553</v>
      </c>
      <c r="Y986" t="str">
        <f>IF(data[[#This Row],[OrderDateTime]]=data[[#This Row],[FirstOrderDateTime]], "New", "Returning")</f>
        <v>Returning</v>
      </c>
      <c r="Z986" s="7">
        <f>data[[#This Row],[DeliveryDate]] + data[[#This Row],[DeliveryTime]]</f>
        <v>45558.828472222223</v>
      </c>
      <c r="AA986" s="7">
        <f>data[[#This Row],[OrderDateTime]] + 1</f>
        <v>45558.015277777777</v>
      </c>
      <c r="AB986" s="7" t="str">
        <f>IF(data[[#This Row],[DeliveryDateTime]] &lt;= data[[#This Row],[SLADue]], "On Time", "Late")</f>
        <v>Late</v>
      </c>
    </row>
    <row r="987" spans="1:28" x14ac:dyDescent="0.2">
      <c r="A987" t="s">
        <v>1496</v>
      </c>
      <c r="B987" t="s">
        <v>19</v>
      </c>
      <c r="C987" t="s">
        <v>290</v>
      </c>
      <c r="D987" t="s">
        <v>291</v>
      </c>
      <c r="E987" s="5">
        <v>66.989999999999995</v>
      </c>
      <c r="F987" t="s">
        <v>22</v>
      </c>
      <c r="G987">
        <v>1</v>
      </c>
      <c r="H987" s="1">
        <v>45827</v>
      </c>
      <c r="I987" s="1" t="str">
        <f>TEXT(data[[#This Row],[OrderDate]],"mmm")</f>
        <v>Jun</v>
      </c>
      <c r="J987" s="6">
        <v>0.60902777777777772</v>
      </c>
      <c r="K987" s="6" t="str">
        <f>TEXT(data[[#This Row],[OrderTime]],"h")</f>
        <v>14</v>
      </c>
      <c r="L987" s="1">
        <v>45828</v>
      </c>
      <c r="M987" s="6">
        <v>0.60902777777777772</v>
      </c>
      <c r="N987" t="s">
        <v>148</v>
      </c>
      <c r="O987" t="s">
        <v>96</v>
      </c>
      <c r="P987" t="s">
        <v>25</v>
      </c>
      <c r="Q987" t="s">
        <v>53</v>
      </c>
      <c r="R987" t="s">
        <v>294</v>
      </c>
      <c r="S987" t="s">
        <v>28</v>
      </c>
      <c r="T987" t="s">
        <v>136</v>
      </c>
      <c r="U987" t="s">
        <v>30</v>
      </c>
      <c r="V987" s="5">
        <f>data[[#This Row],[PriceUSD]]*data[[#This Row],[Quantity]]</f>
        <v>66.989999999999995</v>
      </c>
      <c r="W987" s="7">
        <f>data[[#This Row],[OrderDate]] + TIME(VALUE(LEFT(data[[#This Row],[OrderTime]],2)), VALUE(RIGHT(data[[#This Row],[OrderTime]],2)), 0)</f>
        <v>45827.054166666669</v>
      </c>
      <c r="X987" s="7">
        <f>_xlfn.MINIFS(data[OrderDateTime], data[CustomerName], data[[#This Row],[CustomerName]])</f>
        <v>45555.061805555553</v>
      </c>
      <c r="Y987" t="str">
        <f>IF(data[[#This Row],[OrderDateTime]]=data[[#This Row],[FirstOrderDateTime]], "New", "Returning")</f>
        <v>Returning</v>
      </c>
      <c r="Z987" s="7">
        <f>data[[#This Row],[DeliveryDate]] + data[[#This Row],[DeliveryTime]]</f>
        <v>45828.609027777777</v>
      </c>
      <c r="AA987" s="7">
        <f>data[[#This Row],[OrderDateTime]] + 1</f>
        <v>45828.054166666669</v>
      </c>
      <c r="AB987" s="7" t="str">
        <f>IF(data[[#This Row],[DeliveryDateTime]] &lt;= data[[#This Row],[SLADue]], "On Time", "Late")</f>
        <v>Late</v>
      </c>
    </row>
    <row r="988" spans="1:28" x14ac:dyDescent="0.2">
      <c r="A988" t="s">
        <v>1497</v>
      </c>
      <c r="B988" t="s">
        <v>19</v>
      </c>
      <c r="C988" t="s">
        <v>41</v>
      </c>
      <c r="D988" t="s">
        <v>42</v>
      </c>
      <c r="E988" s="5">
        <v>36.200000000000003</v>
      </c>
      <c r="F988" t="s">
        <v>56</v>
      </c>
      <c r="G988">
        <v>1</v>
      </c>
      <c r="H988" s="1">
        <v>45740</v>
      </c>
      <c r="I988" s="1" t="str">
        <f>TEXT(data[[#This Row],[OrderDate]],"mmm")</f>
        <v>Mar</v>
      </c>
      <c r="J988" s="6">
        <v>0.84375</v>
      </c>
      <c r="K988" s="6" t="str">
        <f>TEXT(data[[#This Row],[OrderTime]],"h")</f>
        <v>20</v>
      </c>
      <c r="L988" s="1">
        <v>45741</v>
      </c>
      <c r="M988" s="6">
        <v>0.71805555555555556</v>
      </c>
      <c r="N988" t="s">
        <v>213</v>
      </c>
      <c r="O988" t="s">
        <v>104</v>
      </c>
      <c r="P988" t="s">
        <v>36</v>
      </c>
      <c r="Q988" t="s">
        <v>53</v>
      </c>
      <c r="R988" t="s">
        <v>46</v>
      </c>
      <c r="S988" t="s">
        <v>28</v>
      </c>
      <c r="T988" t="s">
        <v>59</v>
      </c>
      <c r="U988" t="s">
        <v>39</v>
      </c>
      <c r="V988" s="5">
        <f>data[[#This Row],[PriceUSD]]*data[[#This Row],[Quantity]]</f>
        <v>36.200000000000003</v>
      </c>
      <c r="W988" s="7">
        <f>data[[#This Row],[OrderDate]] + TIME(VALUE(LEFT(data[[#This Row],[OrderTime]],2)), VALUE(RIGHT(data[[#This Row],[OrderTime]],2)), 0)</f>
        <v>45740.052083333336</v>
      </c>
      <c r="X988" s="7">
        <f>_xlfn.MINIFS(data[OrderDateTime], data[CustomerName], data[[#This Row],[CustomerName]])</f>
        <v>45519.015277777777</v>
      </c>
      <c r="Y988" t="str">
        <f>IF(data[[#This Row],[OrderDateTime]]=data[[#This Row],[FirstOrderDateTime]], "New", "Returning")</f>
        <v>Returning</v>
      </c>
      <c r="Z988" s="7">
        <f>data[[#This Row],[DeliveryDate]] + data[[#This Row],[DeliveryTime]]</f>
        <v>45741.718055555553</v>
      </c>
      <c r="AA988" s="7">
        <f>data[[#This Row],[OrderDateTime]] + 1</f>
        <v>45741.052083333336</v>
      </c>
      <c r="AB988" s="7" t="str">
        <f>IF(data[[#This Row],[DeliveryDateTime]] &lt;= data[[#This Row],[SLADue]], "On Time", "Late")</f>
        <v>Late</v>
      </c>
    </row>
    <row r="989" spans="1:28" x14ac:dyDescent="0.2">
      <c r="A989" t="s">
        <v>1498</v>
      </c>
      <c r="B989" t="s">
        <v>19</v>
      </c>
      <c r="C989" t="s">
        <v>258</v>
      </c>
      <c r="D989" t="s">
        <v>259</v>
      </c>
      <c r="E989" s="5">
        <v>129.88999999999999</v>
      </c>
      <c r="F989" t="s">
        <v>182</v>
      </c>
      <c r="G989">
        <v>3</v>
      </c>
      <c r="H989" s="1">
        <v>45701</v>
      </c>
      <c r="I989" s="1" t="str">
        <f>TEXT(data[[#This Row],[OrderDate]],"mmm")</f>
        <v>Feb</v>
      </c>
      <c r="J989" s="6">
        <v>0.59722222222222221</v>
      </c>
      <c r="K989" s="6" t="str">
        <f>TEXT(data[[#This Row],[OrderTime]],"h")</f>
        <v>14</v>
      </c>
      <c r="L989" s="1">
        <v>45702</v>
      </c>
      <c r="M989" s="6">
        <v>0.59722222222222221</v>
      </c>
      <c r="N989" t="s">
        <v>238</v>
      </c>
      <c r="O989" t="s">
        <v>1499</v>
      </c>
      <c r="P989" t="s">
        <v>36</v>
      </c>
      <c r="Q989" t="s">
        <v>53</v>
      </c>
      <c r="R989" t="s">
        <v>261</v>
      </c>
      <c r="S989" t="s">
        <v>28</v>
      </c>
      <c r="T989" t="s">
        <v>38</v>
      </c>
      <c r="U989" t="s">
        <v>30</v>
      </c>
      <c r="V989" s="5">
        <f>data[[#This Row],[PriceUSD]]*data[[#This Row],[Quantity]]</f>
        <v>389.66999999999996</v>
      </c>
      <c r="W989" s="7">
        <f>data[[#This Row],[OrderDate]] + TIME(VALUE(LEFT(data[[#This Row],[OrderTime]],2)), VALUE(RIGHT(data[[#This Row],[OrderTime]],2)), 0)</f>
        <v>45701.015277777777</v>
      </c>
      <c r="X989" s="7">
        <f>_xlfn.MINIFS(data[OrderDateTime], data[CustomerName], data[[#This Row],[CustomerName]])</f>
        <v>45517.022916666669</v>
      </c>
      <c r="Y989" t="str">
        <f>IF(data[[#This Row],[OrderDateTime]]=data[[#This Row],[FirstOrderDateTime]], "New", "Returning")</f>
        <v>Returning</v>
      </c>
      <c r="Z989" s="7">
        <f>data[[#This Row],[DeliveryDate]] + data[[#This Row],[DeliveryTime]]</f>
        <v>45702.597222222219</v>
      </c>
      <c r="AA989" s="7">
        <f>data[[#This Row],[OrderDateTime]] + 1</f>
        <v>45702.015277777777</v>
      </c>
      <c r="AB989" s="7" t="str">
        <f>IF(data[[#This Row],[DeliveryDateTime]] &lt;= data[[#This Row],[SLADue]], "On Time", "Late")</f>
        <v>Late</v>
      </c>
    </row>
    <row r="990" spans="1:28" x14ac:dyDescent="0.2">
      <c r="A990" t="s">
        <v>1500</v>
      </c>
      <c r="B990" t="s">
        <v>19</v>
      </c>
      <c r="C990" t="s">
        <v>79</v>
      </c>
      <c r="D990" t="s">
        <v>80</v>
      </c>
      <c r="E990" s="5">
        <v>31.03</v>
      </c>
      <c r="F990" t="s">
        <v>81</v>
      </c>
      <c r="G990">
        <v>1</v>
      </c>
      <c r="H990" s="1">
        <v>45718</v>
      </c>
      <c r="I990" s="1" t="str">
        <f>TEXT(data[[#This Row],[OrderDate]],"mmm")</f>
        <v>Mar</v>
      </c>
      <c r="J990" s="6">
        <v>0.48472222222222222</v>
      </c>
      <c r="K990" s="6" t="str">
        <f>TEXT(data[[#This Row],[OrderTime]],"h")</f>
        <v>11</v>
      </c>
      <c r="L990" s="1">
        <v>45719</v>
      </c>
      <c r="M990" s="6">
        <v>0.60972222222222228</v>
      </c>
      <c r="N990" t="s">
        <v>44</v>
      </c>
      <c r="O990" t="s">
        <v>151</v>
      </c>
      <c r="P990" t="s">
        <v>25</v>
      </c>
      <c r="Q990" t="s">
        <v>53</v>
      </c>
      <c r="R990" t="s">
        <v>83</v>
      </c>
      <c r="S990" t="s">
        <v>28</v>
      </c>
      <c r="T990" t="s">
        <v>59</v>
      </c>
      <c r="U990" t="s">
        <v>39</v>
      </c>
      <c r="V990" s="5">
        <f>data[[#This Row],[PriceUSD]]*data[[#This Row],[Quantity]]</f>
        <v>31.03</v>
      </c>
      <c r="W990" s="7">
        <f>data[[#This Row],[OrderDate]] + TIME(VALUE(LEFT(data[[#This Row],[OrderTime]],2)), VALUE(RIGHT(data[[#This Row],[OrderTime]],2)), 0)</f>
        <v>45718.015277777777</v>
      </c>
      <c r="X990" s="7">
        <f>_xlfn.MINIFS(data[OrderDateTime], data[CustomerName], data[[#This Row],[CustomerName]])</f>
        <v>45571.052083333336</v>
      </c>
      <c r="Y990" t="str">
        <f>IF(data[[#This Row],[OrderDateTime]]=data[[#This Row],[FirstOrderDateTime]], "New", "Returning")</f>
        <v>Returning</v>
      </c>
      <c r="Z990" s="7">
        <f>data[[#This Row],[DeliveryDate]] + data[[#This Row],[DeliveryTime]]</f>
        <v>45719.609722222223</v>
      </c>
      <c r="AA990" s="7">
        <f>data[[#This Row],[OrderDateTime]] + 1</f>
        <v>45719.015277777777</v>
      </c>
      <c r="AB990" s="7" t="str">
        <f>IF(data[[#This Row],[DeliveryDateTime]] &lt;= data[[#This Row],[SLADue]], "On Time", "Late")</f>
        <v>Late</v>
      </c>
    </row>
    <row r="991" spans="1:28" x14ac:dyDescent="0.2">
      <c r="A991" t="s">
        <v>1501</v>
      </c>
      <c r="B991" t="s">
        <v>19</v>
      </c>
      <c r="C991" t="s">
        <v>290</v>
      </c>
      <c r="D991" t="s">
        <v>291</v>
      </c>
      <c r="E991" s="5">
        <v>63.65</v>
      </c>
      <c r="F991" t="s">
        <v>22</v>
      </c>
      <c r="G991">
        <v>1</v>
      </c>
      <c r="H991" s="1">
        <v>45657</v>
      </c>
      <c r="I991" s="1" t="str">
        <f>TEXT(data[[#This Row],[OrderDate]],"mmm")</f>
        <v>Dec</v>
      </c>
      <c r="J991" s="6">
        <v>0.53472222222222221</v>
      </c>
      <c r="K991" s="6" t="str">
        <f>TEXT(data[[#This Row],[OrderTime]],"h")</f>
        <v>12</v>
      </c>
      <c r="L991" s="1">
        <v>45657</v>
      </c>
      <c r="M991" s="6">
        <v>0.82638888888888884</v>
      </c>
      <c r="N991" t="s">
        <v>75</v>
      </c>
      <c r="O991" t="s">
        <v>804</v>
      </c>
      <c r="P991" t="s">
        <v>25</v>
      </c>
      <c r="Q991" t="s">
        <v>26</v>
      </c>
      <c r="R991" t="s">
        <v>294</v>
      </c>
      <c r="S991" t="s">
        <v>47</v>
      </c>
      <c r="T991" t="s">
        <v>38</v>
      </c>
      <c r="U991" t="s">
        <v>30</v>
      </c>
      <c r="V991" s="5">
        <f>data[[#This Row],[PriceUSD]]*data[[#This Row],[Quantity]]</f>
        <v>63.65</v>
      </c>
      <c r="W991" s="7">
        <f>data[[#This Row],[OrderDate]] + TIME(VALUE(LEFT(data[[#This Row],[OrderTime]],2)), VALUE(RIGHT(data[[#This Row],[OrderTime]],2)), 0)</f>
        <v>45657.015277777777</v>
      </c>
      <c r="X991" s="7">
        <f>_xlfn.MINIFS(data[OrderDateTime], data[CustomerName], data[[#This Row],[CustomerName]])</f>
        <v>45621.038888888892</v>
      </c>
      <c r="Y991" t="str">
        <f>IF(data[[#This Row],[OrderDateTime]]=data[[#This Row],[FirstOrderDateTime]], "New", "Returning")</f>
        <v>Returning</v>
      </c>
      <c r="Z991" s="7">
        <f>data[[#This Row],[DeliveryDate]] + data[[#This Row],[DeliveryTime]]</f>
        <v>45657.826388888891</v>
      </c>
      <c r="AA991" s="7">
        <f>data[[#This Row],[OrderDateTime]] + 1</f>
        <v>45658.015277777777</v>
      </c>
      <c r="AB991" s="7" t="str">
        <f>IF(data[[#This Row],[DeliveryDateTime]] &lt;= data[[#This Row],[SLADue]], "On Time", "Late")</f>
        <v>On Time</v>
      </c>
    </row>
    <row r="992" spans="1:28" x14ac:dyDescent="0.2">
      <c r="A992" t="s">
        <v>1502</v>
      </c>
      <c r="B992" t="s">
        <v>19</v>
      </c>
      <c r="C992" t="s">
        <v>41</v>
      </c>
      <c r="D992" t="s">
        <v>42</v>
      </c>
      <c r="E992" s="5">
        <v>34.450000000000003</v>
      </c>
      <c r="F992" t="s">
        <v>51</v>
      </c>
      <c r="G992">
        <v>1</v>
      </c>
      <c r="H992" s="1">
        <v>45638</v>
      </c>
      <c r="I992" s="1" t="str">
        <f>TEXT(data[[#This Row],[OrderDate]],"mmm")</f>
        <v>Dec</v>
      </c>
      <c r="J992" s="6">
        <v>0.81736111111111109</v>
      </c>
      <c r="K992" s="6" t="str">
        <f>TEXT(data[[#This Row],[OrderTime]],"h")</f>
        <v>19</v>
      </c>
      <c r="L992" s="1">
        <v>45639</v>
      </c>
      <c r="M992" s="6">
        <v>0.81736111111111109</v>
      </c>
      <c r="N992" t="s">
        <v>64</v>
      </c>
      <c r="O992" t="s">
        <v>485</v>
      </c>
      <c r="P992" t="s">
        <v>25</v>
      </c>
      <c r="Q992" t="s">
        <v>26</v>
      </c>
      <c r="R992" t="s">
        <v>46</v>
      </c>
      <c r="S992" t="s">
        <v>28</v>
      </c>
      <c r="T992" t="s">
        <v>38</v>
      </c>
      <c r="U992" t="s">
        <v>30</v>
      </c>
      <c r="V992" s="5">
        <f>data[[#This Row],[PriceUSD]]*data[[#This Row],[Quantity]]</f>
        <v>34.450000000000003</v>
      </c>
      <c r="W992" s="7">
        <f>data[[#This Row],[OrderDate]] + TIME(VALUE(LEFT(data[[#This Row],[OrderTime]],2)), VALUE(RIGHT(data[[#This Row],[OrderTime]],2)), 0)</f>
        <v>45638.007638888892</v>
      </c>
      <c r="X992" s="7">
        <f>_xlfn.MINIFS(data[OrderDateTime], data[CustomerName], data[[#This Row],[CustomerName]])</f>
        <v>45507.030555555553</v>
      </c>
      <c r="Y992" t="str">
        <f>IF(data[[#This Row],[OrderDateTime]]=data[[#This Row],[FirstOrderDateTime]], "New", "Returning")</f>
        <v>Returning</v>
      </c>
      <c r="Z992" s="7">
        <f>data[[#This Row],[DeliveryDate]] + data[[#This Row],[DeliveryTime]]</f>
        <v>45639.817361111112</v>
      </c>
      <c r="AA992" s="7">
        <f>data[[#This Row],[OrderDateTime]] + 1</f>
        <v>45639.007638888892</v>
      </c>
      <c r="AB992" s="7" t="str">
        <f>IF(data[[#This Row],[DeliveryDateTime]] &lt;= data[[#This Row],[SLADue]], "On Time", "Late")</f>
        <v>Late</v>
      </c>
    </row>
    <row r="993" spans="1:28" x14ac:dyDescent="0.2">
      <c r="A993" t="s">
        <v>1503</v>
      </c>
      <c r="B993" t="s">
        <v>19</v>
      </c>
      <c r="C993" t="s">
        <v>41</v>
      </c>
      <c r="D993" t="s">
        <v>42</v>
      </c>
      <c r="E993" s="5">
        <v>34.799999999999997</v>
      </c>
      <c r="F993" t="s">
        <v>51</v>
      </c>
      <c r="G993">
        <v>2</v>
      </c>
      <c r="H993" s="1">
        <v>45795</v>
      </c>
      <c r="I993" s="1" t="str">
        <f>TEXT(data[[#This Row],[OrderDate]],"mmm")</f>
        <v>May</v>
      </c>
      <c r="J993" s="6">
        <v>0.8041666666666667</v>
      </c>
      <c r="K993" s="6" t="str">
        <f>TEXT(data[[#This Row],[OrderTime]],"h")</f>
        <v>19</v>
      </c>
      <c r="L993" s="1">
        <v>45797</v>
      </c>
      <c r="M993" s="6">
        <v>0.49236111111111114</v>
      </c>
      <c r="N993" t="s">
        <v>183</v>
      </c>
      <c r="O993" t="s">
        <v>366</v>
      </c>
      <c r="P993" t="s">
        <v>180</v>
      </c>
      <c r="Q993" t="s">
        <v>26</v>
      </c>
      <c r="R993" t="s">
        <v>46</v>
      </c>
      <c r="S993" t="s">
        <v>105</v>
      </c>
      <c r="T993" t="s">
        <v>136</v>
      </c>
      <c r="U993" t="s">
        <v>30</v>
      </c>
      <c r="V993" s="5">
        <f>data[[#This Row],[PriceUSD]]*data[[#This Row],[Quantity]]</f>
        <v>69.599999999999994</v>
      </c>
      <c r="W993" s="7">
        <f>data[[#This Row],[OrderDate]] + TIME(VALUE(LEFT(data[[#This Row],[OrderTime]],2)), VALUE(RIGHT(data[[#This Row],[OrderTime]],2)), 0)</f>
        <v>45795.046527777777</v>
      </c>
      <c r="X993" s="7">
        <f>_xlfn.MINIFS(data[OrderDateTime], data[CustomerName], data[[#This Row],[CustomerName]])</f>
        <v>45506.038888888892</v>
      </c>
      <c r="Y993" t="str">
        <f>IF(data[[#This Row],[OrderDateTime]]=data[[#This Row],[FirstOrderDateTime]], "New", "Returning")</f>
        <v>Returning</v>
      </c>
      <c r="Z993" s="7">
        <f>data[[#This Row],[DeliveryDate]] + data[[#This Row],[DeliveryTime]]</f>
        <v>45797.492361111108</v>
      </c>
      <c r="AA993" s="7">
        <f>data[[#This Row],[OrderDateTime]] + 1</f>
        <v>45796.046527777777</v>
      </c>
      <c r="AB993" s="7" t="str">
        <f>IF(data[[#This Row],[DeliveryDateTime]] &lt;= data[[#This Row],[SLADue]], "On Time", "Late")</f>
        <v>Late</v>
      </c>
    </row>
    <row r="994" spans="1:28" x14ac:dyDescent="0.2">
      <c r="A994" t="s">
        <v>1504</v>
      </c>
      <c r="B994" t="s">
        <v>19</v>
      </c>
      <c r="C994" t="s">
        <v>69</v>
      </c>
      <c r="D994" t="s">
        <v>70</v>
      </c>
      <c r="E994" s="5">
        <v>54.84</v>
      </c>
      <c r="F994" t="s">
        <v>51</v>
      </c>
      <c r="G994">
        <v>1</v>
      </c>
      <c r="H994" s="1">
        <v>45774</v>
      </c>
      <c r="I994" s="1" t="str">
        <f>TEXT(data[[#This Row],[OrderDate]],"mmm")</f>
        <v>Apr</v>
      </c>
      <c r="J994" s="6">
        <v>0.44930555555555557</v>
      </c>
      <c r="K994" s="6" t="str">
        <f>TEXT(data[[#This Row],[OrderTime]],"h")</f>
        <v>10</v>
      </c>
      <c r="L994" s="1">
        <v>45775</v>
      </c>
      <c r="M994" s="6">
        <v>0.53263888888888888</v>
      </c>
      <c r="N994" t="s">
        <v>183</v>
      </c>
      <c r="O994" t="s">
        <v>1505</v>
      </c>
      <c r="P994" t="s">
        <v>180</v>
      </c>
      <c r="Q994" t="s">
        <v>26</v>
      </c>
      <c r="R994" t="s">
        <v>37</v>
      </c>
      <c r="S994" t="s">
        <v>28</v>
      </c>
      <c r="T994" t="s">
        <v>106</v>
      </c>
      <c r="U994" t="s">
        <v>30</v>
      </c>
      <c r="V994" s="5">
        <f>data[[#This Row],[PriceUSD]]*data[[#This Row],[Quantity]]</f>
        <v>54.84</v>
      </c>
      <c r="W994" s="7">
        <f>data[[#This Row],[OrderDate]] + TIME(VALUE(LEFT(data[[#This Row],[OrderTime]],2)), VALUE(RIGHT(data[[#This Row],[OrderTime]],2)), 0)</f>
        <v>45774.038888888892</v>
      </c>
      <c r="X994" s="7">
        <f>_xlfn.MINIFS(data[OrderDateTime], data[CustomerName], data[[#This Row],[CustomerName]])</f>
        <v>45588.015277777777</v>
      </c>
      <c r="Y994" t="str">
        <f>IF(data[[#This Row],[OrderDateTime]]=data[[#This Row],[FirstOrderDateTime]], "New", "Returning")</f>
        <v>Returning</v>
      </c>
      <c r="Z994" s="7">
        <f>data[[#This Row],[DeliveryDate]] + data[[#This Row],[DeliveryTime]]</f>
        <v>45775.532638888886</v>
      </c>
      <c r="AA994" s="7">
        <f>data[[#This Row],[OrderDateTime]] + 1</f>
        <v>45775.038888888892</v>
      </c>
      <c r="AB994" s="7" t="str">
        <f>IF(data[[#This Row],[DeliveryDateTime]] &lt;= data[[#This Row],[SLADue]], "On Time", "Late")</f>
        <v>Late</v>
      </c>
    </row>
    <row r="995" spans="1:28" x14ac:dyDescent="0.2">
      <c r="A995" t="s">
        <v>1506</v>
      </c>
      <c r="B995" t="s">
        <v>19</v>
      </c>
      <c r="C995" t="s">
        <v>258</v>
      </c>
      <c r="D995" t="s">
        <v>259</v>
      </c>
      <c r="E995" s="5">
        <v>126.99</v>
      </c>
      <c r="F995" t="s">
        <v>182</v>
      </c>
      <c r="G995">
        <v>1</v>
      </c>
      <c r="H995" s="1">
        <v>45870</v>
      </c>
      <c r="I995" s="1" t="str">
        <f>TEXT(data[[#This Row],[OrderDate]],"mmm")</f>
        <v>Aug</v>
      </c>
      <c r="J995" s="6">
        <v>0.75416666666666665</v>
      </c>
      <c r="K995" s="6" t="str">
        <f>TEXT(data[[#This Row],[OrderTime]],"h")</f>
        <v>18</v>
      </c>
      <c r="L995" s="1">
        <v>45872</v>
      </c>
      <c r="M995" s="6">
        <v>0.73055555555555551</v>
      </c>
      <c r="N995" t="s">
        <v>57</v>
      </c>
      <c r="O995" t="s">
        <v>229</v>
      </c>
      <c r="P995" t="s">
        <v>25</v>
      </c>
      <c r="Q995" t="s">
        <v>53</v>
      </c>
      <c r="R995" t="s">
        <v>261</v>
      </c>
      <c r="S995" t="s">
        <v>105</v>
      </c>
      <c r="T995" t="s">
        <v>29</v>
      </c>
      <c r="U995" t="s">
        <v>39</v>
      </c>
      <c r="V995" s="5">
        <f>data[[#This Row],[PriceUSD]]*data[[#This Row],[Quantity]]</f>
        <v>126.99</v>
      </c>
      <c r="W995" s="7">
        <f>data[[#This Row],[OrderDate]] + TIME(VALUE(LEFT(data[[#This Row],[OrderTime]],2)), VALUE(RIGHT(data[[#This Row],[OrderTime]],2)), 0)</f>
        <v>45870.046527777777</v>
      </c>
      <c r="X995" s="7">
        <f>_xlfn.MINIFS(data[OrderDateTime], data[CustomerName], data[[#This Row],[CustomerName]])</f>
        <v>45594.015277777777</v>
      </c>
      <c r="Y995" t="str">
        <f>IF(data[[#This Row],[OrderDateTime]]=data[[#This Row],[FirstOrderDateTime]], "New", "Returning")</f>
        <v>Returning</v>
      </c>
      <c r="Z995" s="7">
        <f>data[[#This Row],[DeliveryDate]] + data[[#This Row],[DeliveryTime]]</f>
        <v>45872.730555555558</v>
      </c>
      <c r="AA995" s="7">
        <f>data[[#This Row],[OrderDateTime]] + 1</f>
        <v>45871.046527777777</v>
      </c>
      <c r="AB995" s="7" t="str">
        <f>IF(data[[#This Row],[DeliveryDateTime]] &lt;= data[[#This Row],[SLADue]], "On Time", "Late")</f>
        <v>Late</v>
      </c>
    </row>
    <row r="996" spans="1:28" x14ac:dyDescent="0.2">
      <c r="A996" t="s">
        <v>1507</v>
      </c>
      <c r="B996" t="s">
        <v>19</v>
      </c>
      <c r="C996" t="s">
        <v>190</v>
      </c>
      <c r="D996" t="s">
        <v>191</v>
      </c>
      <c r="E996" s="5">
        <v>25.1</v>
      </c>
      <c r="F996" t="s">
        <v>87</v>
      </c>
      <c r="G996">
        <v>10</v>
      </c>
      <c r="H996" s="1">
        <v>45755</v>
      </c>
      <c r="I996" s="1" t="str">
        <f>TEXT(data[[#This Row],[OrderDate]],"mmm")</f>
        <v>Apr</v>
      </c>
      <c r="J996" s="6">
        <v>0.86041666666666672</v>
      </c>
      <c r="K996" s="6" t="str">
        <f>TEXT(data[[#This Row],[OrderTime]],"h")</f>
        <v>20</v>
      </c>
      <c r="L996" s="1">
        <v>45756</v>
      </c>
      <c r="M996" s="6">
        <v>0.83333333333333337</v>
      </c>
      <c r="N996" t="s">
        <v>120</v>
      </c>
      <c r="O996" t="s">
        <v>300</v>
      </c>
      <c r="P996" t="s">
        <v>25</v>
      </c>
      <c r="Q996" t="s">
        <v>26</v>
      </c>
      <c r="R996" t="s">
        <v>192</v>
      </c>
      <c r="S996" t="s">
        <v>28</v>
      </c>
      <c r="T996" t="s">
        <v>38</v>
      </c>
      <c r="U996" t="s">
        <v>67</v>
      </c>
      <c r="V996" s="5">
        <f>data[[#This Row],[PriceUSD]]*data[[#This Row],[Quantity]]</f>
        <v>251</v>
      </c>
      <c r="W996" s="7">
        <f>data[[#This Row],[OrderDate]] + TIME(VALUE(LEFT(data[[#This Row],[OrderTime]],2)), VALUE(RIGHT(data[[#This Row],[OrderTime]],2)), 0)</f>
        <v>45755.046527777777</v>
      </c>
      <c r="X996" s="7">
        <f>_xlfn.MINIFS(data[OrderDateTime], data[CustomerName], data[[#This Row],[CustomerName]])</f>
        <v>45507.007638888892</v>
      </c>
      <c r="Y996" t="str">
        <f>IF(data[[#This Row],[OrderDateTime]]=data[[#This Row],[FirstOrderDateTime]], "New", "Returning")</f>
        <v>Returning</v>
      </c>
      <c r="Z996" s="7">
        <f>data[[#This Row],[DeliveryDate]] + data[[#This Row],[DeliveryTime]]</f>
        <v>45756.833333333336</v>
      </c>
      <c r="AA996" s="7">
        <f>data[[#This Row],[OrderDateTime]] + 1</f>
        <v>45756.046527777777</v>
      </c>
      <c r="AB996" s="7" t="str">
        <f>IF(data[[#This Row],[DeliveryDateTime]] &lt;= data[[#This Row],[SLADue]], "On Time", "Late")</f>
        <v>Late</v>
      </c>
    </row>
    <row r="997" spans="1:28" x14ac:dyDescent="0.2">
      <c r="A997" t="s">
        <v>1508</v>
      </c>
      <c r="B997" t="s">
        <v>19</v>
      </c>
      <c r="C997" t="s">
        <v>101</v>
      </c>
      <c r="D997" t="s">
        <v>102</v>
      </c>
      <c r="E997" s="5">
        <v>29.64</v>
      </c>
      <c r="F997" t="s">
        <v>81</v>
      </c>
      <c r="G997">
        <v>2</v>
      </c>
      <c r="H997" s="1">
        <v>45859</v>
      </c>
      <c r="I997" s="1" t="str">
        <f>TEXT(data[[#This Row],[OrderDate]],"mmm")</f>
        <v>Jul</v>
      </c>
      <c r="J997" s="6">
        <v>0.6645833333333333</v>
      </c>
      <c r="K997" s="6" t="str">
        <f>TEXT(data[[#This Row],[OrderTime]],"h")</f>
        <v>15</v>
      </c>
      <c r="L997" s="1">
        <v>45860</v>
      </c>
      <c r="M997" s="6">
        <v>0.83125000000000004</v>
      </c>
      <c r="N997" t="s">
        <v>148</v>
      </c>
      <c r="O997" t="s">
        <v>934</v>
      </c>
      <c r="P997" t="s">
        <v>25</v>
      </c>
      <c r="Q997" t="s">
        <v>53</v>
      </c>
      <c r="R997" t="s">
        <v>83</v>
      </c>
      <c r="S997" t="s">
        <v>28</v>
      </c>
      <c r="T997" t="s">
        <v>38</v>
      </c>
      <c r="U997" t="s">
        <v>39</v>
      </c>
      <c r="V997" s="5">
        <f>data[[#This Row],[PriceUSD]]*data[[#This Row],[Quantity]]</f>
        <v>59.28</v>
      </c>
      <c r="W997" s="7">
        <f>data[[#This Row],[OrderDate]] + TIME(VALUE(LEFT(data[[#This Row],[OrderTime]],2)), VALUE(RIGHT(data[[#This Row],[OrderTime]],2)), 0)</f>
        <v>45859.022916666669</v>
      </c>
      <c r="X997" s="7">
        <f>_xlfn.MINIFS(data[OrderDateTime], data[CustomerName], data[[#This Row],[CustomerName]])</f>
        <v>45515.030555555553</v>
      </c>
      <c r="Y997" t="str">
        <f>IF(data[[#This Row],[OrderDateTime]]=data[[#This Row],[FirstOrderDateTime]], "New", "Returning")</f>
        <v>Returning</v>
      </c>
      <c r="Z997" s="7">
        <f>data[[#This Row],[DeliveryDate]] + data[[#This Row],[DeliveryTime]]</f>
        <v>45860.831250000003</v>
      </c>
      <c r="AA997" s="7">
        <f>data[[#This Row],[OrderDateTime]] + 1</f>
        <v>45860.022916666669</v>
      </c>
      <c r="AB997" s="7" t="str">
        <f>IF(data[[#This Row],[DeliveryDateTime]] &lt;= data[[#This Row],[SLADue]], "On Time", "Late")</f>
        <v>Late</v>
      </c>
    </row>
    <row r="998" spans="1:28" x14ac:dyDescent="0.2">
      <c r="A998" t="s">
        <v>1509</v>
      </c>
      <c r="B998" t="s">
        <v>19</v>
      </c>
      <c r="C998" t="s">
        <v>61</v>
      </c>
      <c r="D998" t="s">
        <v>62</v>
      </c>
      <c r="E998" s="5">
        <v>150.94</v>
      </c>
      <c r="F998" t="s">
        <v>94</v>
      </c>
      <c r="G998">
        <v>3</v>
      </c>
      <c r="H998" s="1">
        <v>45702</v>
      </c>
      <c r="I998" s="1" t="str">
        <f>TEXT(data[[#This Row],[OrderDate]],"mmm")</f>
        <v>Feb</v>
      </c>
      <c r="J998" s="6">
        <v>0.52500000000000002</v>
      </c>
      <c r="K998" s="6" t="str">
        <f>TEXT(data[[#This Row],[OrderTime]],"h")</f>
        <v>12</v>
      </c>
      <c r="L998" s="1">
        <v>45703</v>
      </c>
      <c r="M998" s="6">
        <v>0.73333333333333328</v>
      </c>
      <c r="N998" t="s">
        <v>75</v>
      </c>
      <c r="O998" t="s">
        <v>1096</v>
      </c>
      <c r="P998" t="s">
        <v>77</v>
      </c>
      <c r="Q998" t="s">
        <v>26</v>
      </c>
      <c r="R998" t="s">
        <v>66</v>
      </c>
      <c r="S998" t="s">
        <v>28</v>
      </c>
      <c r="T998" t="s">
        <v>29</v>
      </c>
      <c r="U998" t="s">
        <v>30</v>
      </c>
      <c r="V998" s="5">
        <f>data[[#This Row],[PriceUSD]]*data[[#This Row],[Quantity]]</f>
        <v>452.82</v>
      </c>
      <c r="W998" s="7">
        <f>data[[#This Row],[OrderDate]] + TIME(VALUE(LEFT(data[[#This Row],[OrderTime]],2)), VALUE(RIGHT(data[[#This Row],[OrderTime]],2)), 0)</f>
        <v>45702.017361111109</v>
      </c>
      <c r="X998" s="7">
        <f>_xlfn.MINIFS(data[OrderDateTime], data[CustomerName], data[[#This Row],[CustomerName]])</f>
        <v>45515.052083333336</v>
      </c>
      <c r="Y998" t="str">
        <f>IF(data[[#This Row],[OrderDateTime]]=data[[#This Row],[FirstOrderDateTime]], "New", "Returning")</f>
        <v>Returning</v>
      </c>
      <c r="Z998" s="7">
        <f>data[[#This Row],[DeliveryDate]] + data[[#This Row],[DeliveryTime]]</f>
        <v>45703.73333333333</v>
      </c>
      <c r="AA998" s="7">
        <f>data[[#This Row],[OrderDateTime]] + 1</f>
        <v>45703.017361111109</v>
      </c>
      <c r="AB998" s="7" t="str">
        <f>IF(data[[#This Row],[DeliveryDateTime]] &lt;= data[[#This Row],[SLADue]], "On Time", "Late")</f>
        <v>Late</v>
      </c>
    </row>
    <row r="999" spans="1:28" x14ac:dyDescent="0.2">
      <c r="A999" t="s">
        <v>1510</v>
      </c>
      <c r="B999" t="s">
        <v>19</v>
      </c>
      <c r="C999" t="s">
        <v>126</v>
      </c>
      <c r="D999" t="s">
        <v>127</v>
      </c>
      <c r="E999" s="5">
        <v>18.48</v>
      </c>
      <c r="F999" t="s">
        <v>56</v>
      </c>
      <c r="G999">
        <v>1</v>
      </c>
      <c r="H999" s="1">
        <v>45871</v>
      </c>
      <c r="I999" s="1" t="str">
        <f>TEXT(data[[#This Row],[OrderDate]],"mmm")</f>
        <v>Aug</v>
      </c>
      <c r="J999" s="6">
        <v>0.7006944444444444</v>
      </c>
      <c r="K999" s="6" t="str">
        <f>TEXT(data[[#This Row],[OrderTime]],"h")</f>
        <v>16</v>
      </c>
      <c r="L999" s="1">
        <v>45872</v>
      </c>
      <c r="M999" s="6">
        <v>0.90902777777777777</v>
      </c>
      <c r="N999" t="s">
        <v>200</v>
      </c>
      <c r="O999" t="s">
        <v>225</v>
      </c>
      <c r="P999" t="s">
        <v>202</v>
      </c>
      <c r="Q999" t="s">
        <v>53</v>
      </c>
      <c r="R999" t="s">
        <v>129</v>
      </c>
      <c r="S999" t="s">
        <v>28</v>
      </c>
      <c r="T999" t="s">
        <v>38</v>
      </c>
      <c r="U999" t="s">
        <v>30</v>
      </c>
      <c r="V999" s="5">
        <f>data[[#This Row],[PriceUSD]]*data[[#This Row],[Quantity]]</f>
        <v>18.48</v>
      </c>
      <c r="W999" s="7">
        <f>data[[#This Row],[OrderDate]] + TIME(VALUE(LEFT(data[[#This Row],[OrderTime]],2)), VALUE(RIGHT(data[[#This Row],[OrderTime]],2)), 0)</f>
        <v>45871.030555555553</v>
      </c>
      <c r="X999" s="7">
        <f>_xlfn.MINIFS(data[OrderDateTime], data[CustomerName], data[[#This Row],[CustomerName]])</f>
        <v>45521.054166666669</v>
      </c>
      <c r="Y999" t="str">
        <f>IF(data[[#This Row],[OrderDateTime]]=data[[#This Row],[FirstOrderDateTime]], "New", "Returning")</f>
        <v>Returning</v>
      </c>
      <c r="Z999" s="7">
        <f>data[[#This Row],[DeliveryDate]] + data[[#This Row],[DeliveryTime]]</f>
        <v>45872.90902777778</v>
      </c>
      <c r="AA999" s="7">
        <f>data[[#This Row],[OrderDateTime]] + 1</f>
        <v>45872.030555555553</v>
      </c>
      <c r="AB999" s="7" t="str">
        <f>IF(data[[#This Row],[DeliveryDateTime]] &lt;= data[[#This Row],[SLADue]], "On Time", "Late")</f>
        <v>Late</v>
      </c>
    </row>
    <row r="1000" spans="1:28" x14ac:dyDescent="0.2">
      <c r="A1000" t="s">
        <v>1511</v>
      </c>
      <c r="B1000" t="s">
        <v>19</v>
      </c>
      <c r="C1000" t="s">
        <v>258</v>
      </c>
      <c r="D1000" t="s">
        <v>259</v>
      </c>
      <c r="E1000" s="5">
        <v>128.80000000000001</v>
      </c>
      <c r="F1000" t="s">
        <v>182</v>
      </c>
      <c r="G1000">
        <v>2</v>
      </c>
      <c r="H1000" s="1">
        <v>45647</v>
      </c>
      <c r="I1000" s="1" t="str">
        <f>TEXT(data[[#This Row],[OrderDate]],"mmm")</f>
        <v>Dec</v>
      </c>
      <c r="J1000" s="6">
        <v>0.65277777777777779</v>
      </c>
      <c r="K1000" s="6" t="str">
        <f>TEXT(data[[#This Row],[OrderTime]],"h")</f>
        <v>15</v>
      </c>
      <c r="L1000" s="1">
        <v>45648</v>
      </c>
      <c r="M1000" s="6">
        <v>0.65277777777777779</v>
      </c>
      <c r="N1000" t="s">
        <v>75</v>
      </c>
      <c r="O1000" t="s">
        <v>631</v>
      </c>
      <c r="P1000" t="s">
        <v>25</v>
      </c>
      <c r="Q1000" t="s">
        <v>53</v>
      </c>
      <c r="R1000" t="s">
        <v>261</v>
      </c>
      <c r="S1000" t="s">
        <v>28</v>
      </c>
      <c r="T1000" t="s">
        <v>38</v>
      </c>
      <c r="U1000" t="s">
        <v>39</v>
      </c>
      <c r="V1000" s="5">
        <f>data[[#This Row],[PriceUSD]]*data[[#This Row],[Quantity]]</f>
        <v>257.60000000000002</v>
      </c>
      <c r="W1000" s="7">
        <f>data[[#This Row],[OrderDate]] + TIME(VALUE(LEFT(data[[#This Row],[OrderTime]],2)), VALUE(RIGHT(data[[#This Row],[OrderTime]],2)), 0)</f>
        <v>45647.054166666669</v>
      </c>
      <c r="X1000" s="7">
        <f>_xlfn.MINIFS(data[OrderDateTime], data[CustomerName], data[[#This Row],[CustomerName]])</f>
        <v>45506.052083333336</v>
      </c>
      <c r="Y1000" t="str">
        <f>IF(data[[#This Row],[OrderDateTime]]=data[[#This Row],[FirstOrderDateTime]], "New", "Returning")</f>
        <v>Returning</v>
      </c>
      <c r="Z1000" s="7">
        <f>data[[#This Row],[DeliveryDate]] + data[[#This Row],[DeliveryTime]]</f>
        <v>45648.652777777781</v>
      </c>
      <c r="AA1000" s="7">
        <f>data[[#This Row],[OrderDateTime]] + 1</f>
        <v>45648.054166666669</v>
      </c>
      <c r="AB1000" s="7" t="str">
        <f>IF(data[[#This Row],[DeliveryDateTime]] &lt;= data[[#This Row],[SLADue]], "On Time", "Late")</f>
        <v>Late</v>
      </c>
    </row>
    <row r="1001" spans="1:28" x14ac:dyDescent="0.2">
      <c r="A1001" t="s">
        <v>1512</v>
      </c>
      <c r="B1001" t="s">
        <v>19</v>
      </c>
      <c r="C1001" t="s">
        <v>117</v>
      </c>
      <c r="D1001" t="s">
        <v>118</v>
      </c>
      <c r="E1001" s="5">
        <v>80.989999999999995</v>
      </c>
      <c r="F1001" t="s">
        <v>94</v>
      </c>
      <c r="G1001">
        <v>4</v>
      </c>
      <c r="H1001" s="1">
        <v>45818</v>
      </c>
      <c r="I1001" s="1" t="str">
        <f>TEXT(data[[#This Row],[OrderDate]],"mmm")</f>
        <v>Jun</v>
      </c>
      <c r="J1001" s="6">
        <v>0.8041666666666667</v>
      </c>
      <c r="K1001" s="6" t="str">
        <f>TEXT(data[[#This Row],[OrderTime]],"h")</f>
        <v>19</v>
      </c>
      <c r="L1001" s="1">
        <v>45819</v>
      </c>
      <c r="M1001" s="6">
        <v>0.52430555555555558</v>
      </c>
      <c r="N1001" t="s">
        <v>175</v>
      </c>
      <c r="O1001" t="s">
        <v>423</v>
      </c>
      <c r="P1001" t="s">
        <v>25</v>
      </c>
      <c r="Q1001" t="s">
        <v>26</v>
      </c>
      <c r="R1001" t="s">
        <v>66</v>
      </c>
      <c r="S1001" t="s">
        <v>28</v>
      </c>
      <c r="T1001" t="s">
        <v>29</v>
      </c>
      <c r="U1001" t="s">
        <v>67</v>
      </c>
      <c r="V1001" s="5">
        <f>data[[#This Row],[PriceUSD]]*data[[#This Row],[Quantity]]</f>
        <v>323.95999999999998</v>
      </c>
      <c r="W1001" s="7">
        <f>data[[#This Row],[OrderDate]] + TIME(VALUE(LEFT(data[[#This Row],[OrderTime]],2)), VALUE(RIGHT(data[[#This Row],[OrderTime]],2)), 0)</f>
        <v>45818.046527777777</v>
      </c>
      <c r="X1001" s="7">
        <f>_xlfn.MINIFS(data[OrderDateTime], data[CustomerName], data[[#This Row],[CustomerName]])</f>
        <v>45519.007638888892</v>
      </c>
      <c r="Y1001" t="str">
        <f>IF(data[[#This Row],[OrderDateTime]]=data[[#This Row],[FirstOrderDateTime]], "New", "Returning")</f>
        <v>Returning</v>
      </c>
      <c r="Z1001" s="7">
        <f>data[[#This Row],[DeliveryDate]] + data[[#This Row],[DeliveryTime]]</f>
        <v>45819.524305555555</v>
      </c>
      <c r="AA1001" s="7">
        <f>data[[#This Row],[OrderDateTime]] + 1</f>
        <v>45819.046527777777</v>
      </c>
      <c r="AB1001" s="7" t="str">
        <f>IF(data[[#This Row],[DeliveryDateTime]] &lt;= data[[#This Row],[SLADue]], "On Time", "Late")</f>
        <v>Late</v>
      </c>
    </row>
    <row r="1002" spans="1:28" x14ac:dyDescent="0.2">
      <c r="A1002" t="s">
        <v>1513</v>
      </c>
      <c r="B1002" t="s">
        <v>19</v>
      </c>
      <c r="C1002" t="s">
        <v>126</v>
      </c>
      <c r="D1002" t="s">
        <v>127</v>
      </c>
      <c r="E1002" s="5">
        <v>16.899999999999999</v>
      </c>
      <c r="F1002" t="s">
        <v>87</v>
      </c>
      <c r="G1002">
        <v>1</v>
      </c>
      <c r="H1002" s="1">
        <v>45754</v>
      </c>
      <c r="I1002" s="1" t="str">
        <f>TEXT(data[[#This Row],[OrderDate]],"mmm")</f>
        <v>Apr</v>
      </c>
      <c r="J1002" s="6">
        <v>0.57430555555555551</v>
      </c>
      <c r="K1002" s="6" t="str">
        <f>TEXT(data[[#This Row],[OrderTime]],"h")</f>
        <v>13</v>
      </c>
      <c r="L1002" s="1">
        <v>45755</v>
      </c>
      <c r="M1002" s="6">
        <v>0.65763888888888888</v>
      </c>
      <c r="N1002" t="s">
        <v>112</v>
      </c>
      <c r="O1002" t="s">
        <v>519</v>
      </c>
      <c r="P1002" t="s">
        <v>36</v>
      </c>
      <c r="Q1002" t="s">
        <v>53</v>
      </c>
      <c r="R1002" t="s">
        <v>129</v>
      </c>
      <c r="S1002" t="s">
        <v>28</v>
      </c>
      <c r="T1002" t="s">
        <v>29</v>
      </c>
      <c r="U1002" t="s">
        <v>30</v>
      </c>
      <c r="V1002" s="5">
        <f>data[[#This Row],[PriceUSD]]*data[[#This Row],[Quantity]]</f>
        <v>16.899999999999999</v>
      </c>
      <c r="W1002" s="7">
        <f>data[[#This Row],[OrderDate]] + TIME(VALUE(LEFT(data[[#This Row],[OrderTime]],2)), VALUE(RIGHT(data[[#This Row],[OrderTime]],2)), 0)</f>
        <v>45754.038888888892</v>
      </c>
      <c r="X1002" s="7">
        <f>_xlfn.MINIFS(data[OrderDateTime], data[CustomerName], data[[#This Row],[CustomerName]])</f>
        <v>45511.007638888892</v>
      </c>
      <c r="Y1002" t="str">
        <f>IF(data[[#This Row],[OrderDateTime]]=data[[#This Row],[FirstOrderDateTime]], "New", "Returning")</f>
        <v>Returning</v>
      </c>
      <c r="Z1002" s="7">
        <f>data[[#This Row],[DeliveryDate]] + data[[#This Row],[DeliveryTime]]</f>
        <v>45755.657638888886</v>
      </c>
      <c r="AA1002" s="7">
        <f>data[[#This Row],[OrderDateTime]] + 1</f>
        <v>45755.038888888892</v>
      </c>
      <c r="AB1002" s="7" t="str">
        <f>IF(data[[#This Row],[DeliveryDateTime]] &lt;= data[[#This Row],[SLADue]], "On Time", "Late")</f>
        <v>Late</v>
      </c>
    </row>
    <row r="1003" spans="1:28" x14ac:dyDescent="0.2">
      <c r="A1003" t="s">
        <v>1514</v>
      </c>
      <c r="B1003" t="s">
        <v>19</v>
      </c>
      <c r="C1003" t="s">
        <v>190</v>
      </c>
      <c r="D1003" t="s">
        <v>191</v>
      </c>
      <c r="E1003" s="5">
        <v>29.18</v>
      </c>
      <c r="F1003" t="s">
        <v>71</v>
      </c>
      <c r="G1003">
        <v>5</v>
      </c>
      <c r="H1003" s="1">
        <v>45823</v>
      </c>
      <c r="I1003" s="1" t="str">
        <f>TEXT(data[[#This Row],[OrderDate]],"mmm")</f>
        <v>Jun</v>
      </c>
      <c r="J1003" s="6">
        <v>0.86944444444444446</v>
      </c>
      <c r="K1003" s="6" t="str">
        <f>TEXT(data[[#This Row],[OrderTime]],"h")</f>
        <v>20</v>
      </c>
      <c r="L1003" s="1">
        <v>45824</v>
      </c>
      <c r="M1003" s="6">
        <v>0.91111111111111109</v>
      </c>
      <c r="N1003" t="s">
        <v>861</v>
      </c>
      <c r="O1003" t="s">
        <v>671</v>
      </c>
      <c r="P1003" t="s">
        <v>245</v>
      </c>
      <c r="Q1003" t="s">
        <v>26</v>
      </c>
      <c r="R1003" t="s">
        <v>192</v>
      </c>
      <c r="S1003" t="s">
        <v>28</v>
      </c>
      <c r="T1003" t="s">
        <v>136</v>
      </c>
      <c r="U1003" t="s">
        <v>39</v>
      </c>
      <c r="V1003" s="5">
        <f>data[[#This Row],[PriceUSD]]*data[[#This Row],[Quantity]]</f>
        <v>145.9</v>
      </c>
      <c r="W1003" s="7">
        <f>data[[#This Row],[OrderDate]] + TIME(VALUE(LEFT(data[[#This Row],[OrderTime]],2)), VALUE(RIGHT(data[[#This Row],[OrderTime]],2)), 0)</f>
        <v>45823.030555555553</v>
      </c>
      <c r="X1003" s="7">
        <f>_xlfn.MINIFS(data[OrderDateTime], data[CustomerName], data[[#This Row],[CustomerName]])</f>
        <v>45508.038888888892</v>
      </c>
      <c r="Y1003" t="str">
        <f>IF(data[[#This Row],[OrderDateTime]]=data[[#This Row],[FirstOrderDateTime]], "New", "Returning")</f>
        <v>Returning</v>
      </c>
      <c r="Z1003" s="7">
        <f>data[[#This Row],[DeliveryDate]] + data[[#This Row],[DeliveryTime]]</f>
        <v>45824.911111111112</v>
      </c>
      <c r="AA1003" s="7">
        <f>data[[#This Row],[OrderDateTime]] + 1</f>
        <v>45824.030555555553</v>
      </c>
      <c r="AB1003" s="7" t="str">
        <f>IF(data[[#This Row],[DeliveryDateTime]] &lt;= data[[#This Row],[SLADue]], "On Time", "Late")</f>
        <v>Late</v>
      </c>
    </row>
    <row r="1004" spans="1:28" x14ac:dyDescent="0.2">
      <c r="A1004" t="s">
        <v>1515</v>
      </c>
      <c r="B1004" t="s">
        <v>19</v>
      </c>
      <c r="C1004" t="s">
        <v>32</v>
      </c>
      <c r="D1004" t="s">
        <v>33</v>
      </c>
      <c r="E1004" s="5">
        <v>48.45</v>
      </c>
      <c r="F1004" t="s">
        <v>138</v>
      </c>
      <c r="G1004">
        <v>1</v>
      </c>
      <c r="H1004" s="1">
        <v>45663</v>
      </c>
      <c r="I1004" s="1" t="str">
        <f>TEXT(data[[#This Row],[OrderDate]],"mmm")</f>
        <v>Jan</v>
      </c>
      <c r="J1004" s="6">
        <v>0.64027777777777772</v>
      </c>
      <c r="K1004" s="6" t="str">
        <f>TEXT(data[[#This Row],[OrderTime]],"h")</f>
        <v>15</v>
      </c>
      <c r="L1004" s="1">
        <v>45664</v>
      </c>
      <c r="M1004" s="6">
        <v>0.80694444444444446</v>
      </c>
      <c r="N1004" t="s">
        <v>95</v>
      </c>
      <c r="O1004" t="s">
        <v>462</v>
      </c>
      <c r="P1004" t="s">
        <v>25</v>
      </c>
      <c r="Q1004" t="s">
        <v>53</v>
      </c>
      <c r="R1004" t="s">
        <v>37</v>
      </c>
      <c r="S1004" t="s">
        <v>28</v>
      </c>
      <c r="T1004" t="s">
        <v>38</v>
      </c>
      <c r="U1004" t="s">
        <v>30</v>
      </c>
      <c r="V1004" s="5">
        <f>data[[#This Row],[PriceUSD]]*data[[#This Row],[Quantity]]</f>
        <v>48.45</v>
      </c>
      <c r="W1004" s="7">
        <f>data[[#This Row],[OrderDate]] + TIME(VALUE(LEFT(data[[#This Row],[OrderTime]],2)), VALUE(RIGHT(data[[#This Row],[OrderTime]],2)), 0)</f>
        <v>45663.054166666669</v>
      </c>
      <c r="X1004" s="7">
        <f>_xlfn.MINIFS(data[OrderDateTime], data[CustomerName], data[[#This Row],[CustomerName]])</f>
        <v>45565.030555555553</v>
      </c>
      <c r="Y1004" t="str">
        <f>IF(data[[#This Row],[OrderDateTime]]=data[[#This Row],[FirstOrderDateTime]], "New", "Returning")</f>
        <v>Returning</v>
      </c>
      <c r="Z1004" s="7">
        <f>data[[#This Row],[DeliveryDate]] + data[[#This Row],[DeliveryTime]]</f>
        <v>45664.806944444441</v>
      </c>
      <c r="AA1004" s="7">
        <f>data[[#This Row],[OrderDateTime]] + 1</f>
        <v>45664.054166666669</v>
      </c>
      <c r="AB1004" s="7" t="str">
        <f>IF(data[[#This Row],[DeliveryDateTime]] &lt;= data[[#This Row],[SLADue]], "On Time", "Late")</f>
        <v>Late</v>
      </c>
    </row>
    <row r="1005" spans="1:28" x14ac:dyDescent="0.2">
      <c r="A1005" t="s">
        <v>1516</v>
      </c>
      <c r="B1005" t="s">
        <v>19</v>
      </c>
      <c r="C1005" t="s">
        <v>69</v>
      </c>
      <c r="D1005" t="s">
        <v>70</v>
      </c>
      <c r="E1005" s="5">
        <v>59.88</v>
      </c>
      <c r="F1005" t="s">
        <v>43</v>
      </c>
      <c r="G1005">
        <v>1</v>
      </c>
      <c r="H1005" s="1">
        <v>45819</v>
      </c>
      <c r="I1005" s="1" t="str">
        <f>TEXT(data[[#This Row],[OrderDate]],"mmm")</f>
        <v>Jun</v>
      </c>
      <c r="J1005" s="6">
        <v>0.57152777777777775</v>
      </c>
      <c r="K1005" s="6" t="str">
        <f>TEXT(data[[#This Row],[OrderTime]],"h")</f>
        <v>13</v>
      </c>
      <c r="L1005" s="1">
        <v>45819</v>
      </c>
      <c r="M1005" s="6">
        <v>0.69652777777777775</v>
      </c>
      <c r="N1005" t="s">
        <v>163</v>
      </c>
      <c r="O1005" t="s">
        <v>651</v>
      </c>
      <c r="P1005" t="s">
        <v>77</v>
      </c>
      <c r="Q1005" t="s">
        <v>53</v>
      </c>
      <c r="R1005" t="s">
        <v>37</v>
      </c>
      <c r="S1005" t="s">
        <v>47</v>
      </c>
      <c r="T1005" t="s">
        <v>38</v>
      </c>
      <c r="U1005" t="s">
        <v>39</v>
      </c>
      <c r="V1005" s="5">
        <f>data[[#This Row],[PriceUSD]]*data[[#This Row],[Quantity]]</f>
        <v>59.88</v>
      </c>
      <c r="W1005" s="7">
        <f>data[[#This Row],[OrderDate]] + TIME(VALUE(LEFT(data[[#This Row],[OrderTime]],2)), VALUE(RIGHT(data[[#This Row],[OrderTime]],2)), 0)</f>
        <v>45819.054166666669</v>
      </c>
      <c r="X1005" s="7">
        <f>_xlfn.MINIFS(data[OrderDateTime], data[CustomerName], data[[#This Row],[CustomerName]])</f>
        <v>45522.038888888892</v>
      </c>
      <c r="Y1005" t="str">
        <f>IF(data[[#This Row],[OrderDateTime]]=data[[#This Row],[FirstOrderDateTime]], "New", "Returning")</f>
        <v>Returning</v>
      </c>
      <c r="Z1005" s="7">
        <f>data[[#This Row],[DeliveryDate]] + data[[#This Row],[DeliveryTime]]</f>
        <v>45819.696527777778</v>
      </c>
      <c r="AA1005" s="7">
        <f>data[[#This Row],[OrderDateTime]] + 1</f>
        <v>45820.054166666669</v>
      </c>
      <c r="AB1005" s="7" t="str">
        <f>IF(data[[#This Row],[DeliveryDateTime]] &lt;= data[[#This Row],[SLADue]], "On Time", "Late")</f>
        <v>On Time</v>
      </c>
    </row>
    <row r="1006" spans="1:28" x14ac:dyDescent="0.2">
      <c r="A1006" t="s">
        <v>1517</v>
      </c>
      <c r="B1006" t="s">
        <v>19</v>
      </c>
      <c r="C1006" t="s">
        <v>69</v>
      </c>
      <c r="D1006" t="s">
        <v>70</v>
      </c>
      <c r="E1006" s="5">
        <v>50.42</v>
      </c>
      <c r="F1006" t="s">
        <v>56</v>
      </c>
      <c r="G1006">
        <v>1</v>
      </c>
      <c r="H1006" s="1">
        <v>45626</v>
      </c>
      <c r="I1006" s="1" t="str">
        <f>TEXT(data[[#This Row],[OrderDate]],"mmm")</f>
        <v>Nov</v>
      </c>
      <c r="J1006" s="6">
        <v>0.80347222222222225</v>
      </c>
      <c r="K1006" s="6" t="str">
        <f>TEXT(data[[#This Row],[OrderTime]],"h")</f>
        <v>19</v>
      </c>
      <c r="L1006" s="1">
        <v>45627</v>
      </c>
      <c r="M1006" s="6">
        <v>0.84513888888888888</v>
      </c>
      <c r="N1006" t="s">
        <v>502</v>
      </c>
      <c r="O1006" t="s">
        <v>204</v>
      </c>
      <c r="P1006" t="s">
        <v>202</v>
      </c>
      <c r="Q1006" t="s">
        <v>53</v>
      </c>
      <c r="R1006" t="s">
        <v>37</v>
      </c>
      <c r="S1006" t="s">
        <v>28</v>
      </c>
      <c r="T1006" t="s">
        <v>59</v>
      </c>
      <c r="U1006" t="s">
        <v>30</v>
      </c>
      <c r="V1006" s="5">
        <f>data[[#This Row],[PriceUSD]]*data[[#This Row],[Quantity]]</f>
        <v>50.42</v>
      </c>
      <c r="W1006" s="7">
        <f>data[[#This Row],[OrderDate]] + TIME(VALUE(LEFT(data[[#This Row],[OrderTime]],2)), VALUE(RIGHT(data[[#This Row],[OrderTime]],2)), 0)</f>
        <v>45626.015277777777</v>
      </c>
      <c r="X1006" s="7">
        <f>_xlfn.MINIFS(data[OrderDateTime], data[CustomerName], data[[#This Row],[CustomerName]])</f>
        <v>45551.022916666669</v>
      </c>
      <c r="Y1006" t="str">
        <f>IF(data[[#This Row],[OrderDateTime]]=data[[#This Row],[FirstOrderDateTime]], "New", "Returning")</f>
        <v>Returning</v>
      </c>
      <c r="Z1006" s="7">
        <f>data[[#This Row],[DeliveryDate]] + data[[#This Row],[DeliveryTime]]</f>
        <v>45627.845138888886</v>
      </c>
      <c r="AA1006" s="7">
        <f>data[[#This Row],[OrderDateTime]] + 1</f>
        <v>45627.015277777777</v>
      </c>
      <c r="AB1006" s="7" t="str">
        <f>IF(data[[#This Row],[DeliveryDateTime]] &lt;= data[[#This Row],[SLADue]], "On Time", "Late")</f>
        <v>Late</v>
      </c>
    </row>
    <row r="1007" spans="1:28" x14ac:dyDescent="0.2">
      <c r="A1007" t="s">
        <v>1518</v>
      </c>
      <c r="B1007" t="s">
        <v>19</v>
      </c>
      <c r="C1007" t="s">
        <v>79</v>
      </c>
      <c r="D1007" t="s">
        <v>80</v>
      </c>
      <c r="E1007" s="5">
        <v>30.42</v>
      </c>
      <c r="F1007" t="s">
        <v>63</v>
      </c>
      <c r="G1007">
        <v>1</v>
      </c>
      <c r="H1007" s="1">
        <v>45526</v>
      </c>
      <c r="I1007" s="1" t="str">
        <f>TEXT(data[[#This Row],[OrderDate]],"mmm")</f>
        <v>Aug</v>
      </c>
      <c r="J1007" s="6">
        <v>0.45</v>
      </c>
      <c r="K1007" s="6" t="str">
        <f>TEXT(data[[#This Row],[OrderTime]],"h")</f>
        <v>10</v>
      </c>
      <c r="L1007" s="1">
        <v>45526</v>
      </c>
      <c r="M1007" s="6">
        <v>0.57499999999999996</v>
      </c>
      <c r="N1007" t="s">
        <v>148</v>
      </c>
      <c r="O1007" t="s">
        <v>121</v>
      </c>
      <c r="P1007" t="s">
        <v>25</v>
      </c>
      <c r="Q1007" t="s">
        <v>53</v>
      </c>
      <c r="R1007" t="s">
        <v>83</v>
      </c>
      <c r="S1007" t="s">
        <v>47</v>
      </c>
      <c r="T1007" t="s">
        <v>38</v>
      </c>
      <c r="U1007" t="s">
        <v>39</v>
      </c>
      <c r="V1007" s="5">
        <f>data[[#This Row],[PriceUSD]]*data[[#This Row],[Quantity]]</f>
        <v>30.42</v>
      </c>
      <c r="W1007" s="7">
        <f>data[[#This Row],[OrderDate]] + TIME(VALUE(LEFT(data[[#This Row],[OrderTime]],2)), VALUE(RIGHT(data[[#This Row],[OrderTime]],2)), 0)</f>
        <v>45526.03125</v>
      </c>
      <c r="X1007" s="7">
        <f>_xlfn.MINIFS(data[OrderDateTime], data[CustomerName], data[[#This Row],[CustomerName]])</f>
        <v>45517.030555555553</v>
      </c>
      <c r="Y1007" t="str">
        <f>IF(data[[#This Row],[OrderDateTime]]=data[[#This Row],[FirstOrderDateTime]], "New", "Returning")</f>
        <v>Returning</v>
      </c>
      <c r="Z1007" s="7">
        <f>data[[#This Row],[DeliveryDate]] + data[[#This Row],[DeliveryTime]]</f>
        <v>45526.574999999997</v>
      </c>
      <c r="AA1007" s="7">
        <f>data[[#This Row],[OrderDateTime]] + 1</f>
        <v>45527.03125</v>
      </c>
      <c r="AB1007" s="7" t="str">
        <f>IF(data[[#This Row],[DeliveryDateTime]] &lt;= data[[#This Row],[SLADue]], "On Time", "Late")</f>
        <v>On Time</v>
      </c>
    </row>
    <row r="1008" spans="1:28" x14ac:dyDescent="0.2">
      <c r="A1008" t="s">
        <v>1519</v>
      </c>
      <c r="B1008" t="s">
        <v>19</v>
      </c>
      <c r="C1008" t="s">
        <v>126</v>
      </c>
      <c r="D1008" t="s">
        <v>127</v>
      </c>
      <c r="E1008" s="5">
        <v>20.149999999999999</v>
      </c>
      <c r="F1008" t="s">
        <v>71</v>
      </c>
      <c r="G1008">
        <v>1</v>
      </c>
      <c r="H1008" s="1">
        <v>45533</v>
      </c>
      <c r="I1008" s="1" t="str">
        <f>TEXT(data[[#This Row],[OrderDate]],"mmm")</f>
        <v>Aug</v>
      </c>
      <c r="J1008" s="6">
        <v>0.80555555555555558</v>
      </c>
      <c r="K1008" s="6" t="str">
        <f>TEXT(data[[#This Row],[OrderTime]],"h")</f>
        <v>19</v>
      </c>
      <c r="L1008" s="1">
        <v>45535</v>
      </c>
      <c r="M1008" s="6">
        <v>0.85277777777777775</v>
      </c>
      <c r="N1008" t="s">
        <v>292</v>
      </c>
      <c r="O1008" t="s">
        <v>384</v>
      </c>
      <c r="P1008" t="s">
        <v>77</v>
      </c>
      <c r="Q1008" t="s">
        <v>26</v>
      </c>
      <c r="R1008" t="s">
        <v>129</v>
      </c>
      <c r="S1008" t="s">
        <v>105</v>
      </c>
      <c r="T1008" t="s">
        <v>38</v>
      </c>
      <c r="U1008" t="s">
        <v>30</v>
      </c>
      <c r="V1008" s="5">
        <f>data[[#This Row],[PriceUSD]]*data[[#This Row],[Quantity]]</f>
        <v>20.149999999999999</v>
      </c>
      <c r="W1008" s="7">
        <f>data[[#This Row],[OrderDate]] + TIME(VALUE(LEFT(data[[#This Row],[OrderTime]],2)), VALUE(RIGHT(data[[#This Row],[OrderTime]],2)), 0)</f>
        <v>45533.038888888892</v>
      </c>
      <c r="X1008" s="7">
        <f>_xlfn.MINIFS(data[OrderDateTime], data[CustomerName], data[[#This Row],[CustomerName]])</f>
        <v>45533.038888888892</v>
      </c>
      <c r="Y1008" t="str">
        <f>IF(data[[#This Row],[OrderDateTime]]=data[[#This Row],[FirstOrderDateTime]], "New", "Returning")</f>
        <v>New</v>
      </c>
      <c r="Z1008" s="7">
        <f>data[[#This Row],[DeliveryDate]] + data[[#This Row],[DeliveryTime]]</f>
        <v>45535.852777777778</v>
      </c>
      <c r="AA1008" s="7">
        <f>data[[#This Row],[OrderDateTime]] + 1</f>
        <v>45534.038888888892</v>
      </c>
      <c r="AB1008" s="7" t="str">
        <f>IF(data[[#This Row],[DeliveryDateTime]] &lt;= data[[#This Row],[SLADue]], "On Time", "Late")</f>
        <v>Late</v>
      </c>
    </row>
    <row r="1009" spans="1:28" x14ac:dyDescent="0.2">
      <c r="A1009" t="s">
        <v>1520</v>
      </c>
      <c r="B1009" t="s">
        <v>19</v>
      </c>
      <c r="C1009" t="s">
        <v>126</v>
      </c>
      <c r="D1009" t="s">
        <v>127</v>
      </c>
      <c r="E1009" s="5">
        <v>20.9</v>
      </c>
      <c r="F1009" t="s">
        <v>87</v>
      </c>
      <c r="G1009">
        <v>1</v>
      </c>
      <c r="H1009" s="1">
        <v>45697</v>
      </c>
      <c r="I1009" s="1" t="str">
        <f>TEXT(data[[#This Row],[OrderDate]],"mmm")</f>
        <v>Feb</v>
      </c>
      <c r="J1009" s="6">
        <v>0.56805555555555554</v>
      </c>
      <c r="K1009" s="6" t="str">
        <f>TEXT(data[[#This Row],[OrderTime]],"h")</f>
        <v>13</v>
      </c>
      <c r="L1009" s="1">
        <v>45699</v>
      </c>
      <c r="M1009" s="6">
        <v>0.77638888888888891</v>
      </c>
      <c r="N1009" t="s">
        <v>88</v>
      </c>
      <c r="O1009" t="s">
        <v>812</v>
      </c>
      <c r="P1009" t="s">
        <v>25</v>
      </c>
      <c r="Q1009" t="s">
        <v>53</v>
      </c>
      <c r="R1009" t="s">
        <v>129</v>
      </c>
      <c r="S1009" t="s">
        <v>105</v>
      </c>
      <c r="T1009" t="s">
        <v>136</v>
      </c>
      <c r="U1009" t="s">
        <v>30</v>
      </c>
      <c r="V1009" s="5">
        <f>data[[#This Row],[PriceUSD]]*data[[#This Row],[Quantity]]</f>
        <v>20.9</v>
      </c>
      <c r="W1009" s="7">
        <f>data[[#This Row],[OrderDate]] + TIME(VALUE(LEFT(data[[#This Row],[OrderTime]],2)), VALUE(RIGHT(data[[#This Row],[OrderTime]],2)), 0)</f>
        <v>45697.038888888892</v>
      </c>
      <c r="X1009" s="7">
        <f>_xlfn.MINIFS(data[OrderDateTime], data[CustomerName], data[[#This Row],[CustomerName]])</f>
        <v>45540.015277777777</v>
      </c>
      <c r="Y1009" t="str">
        <f>IF(data[[#This Row],[OrderDateTime]]=data[[#This Row],[FirstOrderDateTime]], "New", "Returning")</f>
        <v>Returning</v>
      </c>
      <c r="Z1009" s="7">
        <f>data[[#This Row],[DeliveryDate]] + data[[#This Row],[DeliveryTime]]</f>
        <v>45699.776388888888</v>
      </c>
      <c r="AA1009" s="7">
        <f>data[[#This Row],[OrderDateTime]] + 1</f>
        <v>45698.038888888892</v>
      </c>
      <c r="AB1009" s="7" t="str">
        <f>IF(data[[#This Row],[DeliveryDateTime]] &lt;= data[[#This Row],[SLADue]], "On Time", "Late")</f>
        <v>Late</v>
      </c>
    </row>
    <row r="1010" spans="1:28" x14ac:dyDescent="0.2">
      <c r="A1010" t="s">
        <v>1521</v>
      </c>
      <c r="B1010" t="s">
        <v>19</v>
      </c>
      <c r="C1010" t="s">
        <v>92</v>
      </c>
      <c r="D1010" t="s">
        <v>93</v>
      </c>
      <c r="E1010" s="5">
        <v>102.92</v>
      </c>
      <c r="F1010" t="s">
        <v>63</v>
      </c>
      <c r="G1010">
        <v>2</v>
      </c>
      <c r="H1010" s="1">
        <v>45748</v>
      </c>
      <c r="I1010" s="1" t="str">
        <f>TEXT(data[[#This Row],[OrderDate]],"mmm")</f>
        <v>Apr</v>
      </c>
      <c r="J1010" s="6">
        <v>0.83263888888888893</v>
      </c>
      <c r="K1010" s="6" t="str">
        <f>TEXT(data[[#This Row],[OrderTime]],"h")</f>
        <v>19</v>
      </c>
      <c r="L1010" s="1">
        <v>45749</v>
      </c>
      <c r="M1010" s="6">
        <v>0.5756944444444444</v>
      </c>
      <c r="N1010" t="s">
        <v>131</v>
      </c>
      <c r="O1010" t="s">
        <v>992</v>
      </c>
      <c r="P1010" t="s">
        <v>133</v>
      </c>
      <c r="Q1010" t="s">
        <v>53</v>
      </c>
      <c r="R1010" t="s">
        <v>66</v>
      </c>
      <c r="S1010" t="s">
        <v>28</v>
      </c>
      <c r="T1010" t="s">
        <v>38</v>
      </c>
      <c r="U1010" t="s">
        <v>30</v>
      </c>
      <c r="V1010" s="5">
        <f>data[[#This Row],[PriceUSD]]*data[[#This Row],[Quantity]]</f>
        <v>205.84</v>
      </c>
      <c r="W1010" s="7">
        <f>data[[#This Row],[OrderDate]] + TIME(VALUE(LEFT(data[[#This Row],[OrderTime]],2)), VALUE(RIGHT(data[[#This Row],[OrderTime]],2)), 0)</f>
        <v>45748.061805555553</v>
      </c>
      <c r="X1010" s="7">
        <f>_xlfn.MINIFS(data[OrderDateTime], data[CustomerName], data[[#This Row],[CustomerName]])</f>
        <v>45557.022916666669</v>
      </c>
      <c r="Y1010" t="str">
        <f>IF(data[[#This Row],[OrderDateTime]]=data[[#This Row],[FirstOrderDateTime]], "New", "Returning")</f>
        <v>Returning</v>
      </c>
      <c r="Z1010" s="7">
        <f>data[[#This Row],[DeliveryDate]] + data[[#This Row],[DeliveryTime]]</f>
        <v>45749.575694444444</v>
      </c>
      <c r="AA1010" s="7">
        <f>data[[#This Row],[OrderDateTime]] + 1</f>
        <v>45749.061805555553</v>
      </c>
      <c r="AB1010" s="7" t="str">
        <f>IF(data[[#This Row],[DeliveryDateTime]] &lt;= data[[#This Row],[SLADue]], "On Time", "Late")</f>
        <v>Late</v>
      </c>
    </row>
    <row r="1011" spans="1:28" x14ac:dyDescent="0.2">
      <c r="A1011" t="s">
        <v>1522</v>
      </c>
      <c r="B1011" t="s">
        <v>19</v>
      </c>
      <c r="C1011" t="s">
        <v>20</v>
      </c>
      <c r="D1011" t="s">
        <v>21</v>
      </c>
      <c r="E1011" s="5">
        <v>17.73</v>
      </c>
      <c r="F1011" t="s">
        <v>22</v>
      </c>
      <c r="G1011">
        <v>1</v>
      </c>
      <c r="H1011" s="1">
        <v>45540</v>
      </c>
      <c r="I1011" s="1" t="str">
        <f>TEXT(data[[#This Row],[OrderDate]],"mmm")</f>
        <v>Sep</v>
      </c>
      <c r="J1011" s="6">
        <v>0.91597222222222219</v>
      </c>
      <c r="K1011" s="6" t="str">
        <f>TEXT(data[[#This Row],[OrderTime]],"h")</f>
        <v>21</v>
      </c>
      <c r="L1011" s="1">
        <v>45542</v>
      </c>
      <c r="M1011" s="6">
        <v>0.52013888888888893</v>
      </c>
      <c r="N1011" t="s">
        <v>44</v>
      </c>
      <c r="O1011" t="s">
        <v>915</v>
      </c>
      <c r="P1011" t="s">
        <v>25</v>
      </c>
      <c r="Q1011" t="s">
        <v>26</v>
      </c>
      <c r="R1011" t="s">
        <v>27</v>
      </c>
      <c r="S1011" t="s">
        <v>105</v>
      </c>
      <c r="T1011" t="s">
        <v>38</v>
      </c>
      <c r="U1011" t="s">
        <v>30</v>
      </c>
      <c r="V1011" s="5">
        <f>data[[#This Row],[PriceUSD]]*data[[#This Row],[Quantity]]</f>
        <v>17.73</v>
      </c>
      <c r="W1011" s="7">
        <f>data[[#This Row],[OrderDate]] + TIME(VALUE(LEFT(data[[#This Row],[OrderTime]],2)), VALUE(RIGHT(data[[#This Row],[OrderTime]],2)), 0)</f>
        <v>45540.015277777777</v>
      </c>
      <c r="X1011" s="7">
        <f>_xlfn.MINIFS(data[OrderDateTime], data[CustomerName], data[[#This Row],[CustomerName]])</f>
        <v>45508.007638888892</v>
      </c>
      <c r="Y1011" t="str">
        <f>IF(data[[#This Row],[OrderDateTime]]=data[[#This Row],[FirstOrderDateTime]], "New", "Returning")</f>
        <v>Returning</v>
      </c>
      <c r="Z1011" s="7">
        <f>data[[#This Row],[DeliveryDate]] + data[[#This Row],[DeliveryTime]]</f>
        <v>45542.520138888889</v>
      </c>
      <c r="AA1011" s="7">
        <f>data[[#This Row],[OrderDateTime]] + 1</f>
        <v>45541.015277777777</v>
      </c>
      <c r="AB1011" s="7" t="str">
        <f>IF(data[[#This Row],[DeliveryDateTime]] &lt;= data[[#This Row],[SLADue]], "On Time", "Late")</f>
        <v>Late</v>
      </c>
    </row>
    <row r="1012" spans="1:28" x14ac:dyDescent="0.2">
      <c r="A1012" t="s">
        <v>1523</v>
      </c>
      <c r="B1012" t="s">
        <v>19</v>
      </c>
      <c r="C1012" t="s">
        <v>391</v>
      </c>
      <c r="D1012" t="s">
        <v>392</v>
      </c>
      <c r="E1012" s="5">
        <v>18.309999999999999</v>
      </c>
      <c r="F1012" t="s">
        <v>43</v>
      </c>
      <c r="G1012">
        <v>1</v>
      </c>
      <c r="H1012" s="1">
        <v>45590</v>
      </c>
      <c r="I1012" s="1" t="str">
        <f>TEXT(data[[#This Row],[OrderDate]],"mmm")</f>
        <v>Oct</v>
      </c>
      <c r="J1012" s="6">
        <v>0.76041666666666663</v>
      </c>
      <c r="K1012" s="6" t="str">
        <f>TEXT(data[[#This Row],[OrderTime]],"h")</f>
        <v>18</v>
      </c>
      <c r="L1012" s="1">
        <v>45591</v>
      </c>
      <c r="M1012" s="6">
        <v>0.84375</v>
      </c>
      <c r="N1012" t="s">
        <v>88</v>
      </c>
      <c r="O1012" t="s">
        <v>820</v>
      </c>
      <c r="P1012" t="s">
        <v>25</v>
      </c>
      <c r="Q1012" t="s">
        <v>53</v>
      </c>
      <c r="R1012" t="s">
        <v>394</v>
      </c>
      <c r="S1012" t="s">
        <v>28</v>
      </c>
      <c r="T1012" t="s">
        <v>29</v>
      </c>
      <c r="U1012" t="s">
        <v>30</v>
      </c>
      <c r="V1012" s="5">
        <f>data[[#This Row],[PriceUSD]]*data[[#This Row],[Quantity]]</f>
        <v>18.309999999999999</v>
      </c>
      <c r="W1012" s="7">
        <f>data[[#This Row],[OrderDate]] + TIME(VALUE(LEFT(data[[#This Row],[OrderTime]],2)), VALUE(RIGHT(data[[#This Row],[OrderTime]],2)), 0)</f>
        <v>45590.046527777777</v>
      </c>
      <c r="X1012" s="7">
        <f>_xlfn.MINIFS(data[OrderDateTime], data[CustomerName], data[[#This Row],[CustomerName]])</f>
        <v>45570.030555555553</v>
      </c>
      <c r="Y1012" t="str">
        <f>IF(data[[#This Row],[OrderDateTime]]=data[[#This Row],[FirstOrderDateTime]], "New", "Returning")</f>
        <v>Returning</v>
      </c>
      <c r="Z1012" s="7">
        <f>data[[#This Row],[DeliveryDate]] + data[[#This Row],[DeliveryTime]]</f>
        <v>45591.84375</v>
      </c>
      <c r="AA1012" s="7">
        <f>data[[#This Row],[OrderDateTime]] + 1</f>
        <v>45591.046527777777</v>
      </c>
      <c r="AB1012" s="7" t="str">
        <f>IF(data[[#This Row],[DeliveryDateTime]] &lt;= data[[#This Row],[SLADue]], "On Time", "Late")</f>
        <v>Late</v>
      </c>
    </row>
    <row r="1013" spans="1:28" x14ac:dyDescent="0.2">
      <c r="A1013" t="s">
        <v>1524</v>
      </c>
      <c r="B1013" t="s">
        <v>19</v>
      </c>
      <c r="C1013" t="s">
        <v>49</v>
      </c>
      <c r="D1013" t="s">
        <v>50</v>
      </c>
      <c r="E1013" s="5">
        <v>32.090000000000003</v>
      </c>
      <c r="F1013" t="s">
        <v>74</v>
      </c>
      <c r="G1013">
        <v>1</v>
      </c>
      <c r="H1013" s="1">
        <v>45735</v>
      </c>
      <c r="I1013" s="1" t="str">
        <f>TEXT(data[[#This Row],[OrderDate]],"mmm")</f>
        <v>Mar</v>
      </c>
      <c r="J1013" s="6">
        <v>0.4236111111111111</v>
      </c>
      <c r="K1013" s="6" t="str">
        <f>TEXT(data[[#This Row],[OrderTime]],"h")</f>
        <v>10</v>
      </c>
      <c r="L1013" s="1">
        <v>45735</v>
      </c>
      <c r="M1013" s="6">
        <v>0.54861111111111116</v>
      </c>
      <c r="N1013" t="s">
        <v>44</v>
      </c>
      <c r="O1013" t="s">
        <v>683</v>
      </c>
      <c r="P1013" t="s">
        <v>25</v>
      </c>
      <c r="Q1013" t="s">
        <v>26</v>
      </c>
      <c r="R1013" t="s">
        <v>54</v>
      </c>
      <c r="S1013" t="s">
        <v>47</v>
      </c>
      <c r="T1013" t="s">
        <v>106</v>
      </c>
      <c r="U1013" t="s">
        <v>39</v>
      </c>
      <c r="V1013" s="5">
        <f>data[[#This Row],[PriceUSD]]*data[[#This Row],[Quantity]]</f>
        <v>32.090000000000003</v>
      </c>
      <c r="W1013" s="7">
        <f>data[[#This Row],[OrderDate]] + TIME(VALUE(LEFT(data[[#This Row],[OrderTime]],2)), VALUE(RIGHT(data[[#This Row],[OrderTime]],2)), 0)</f>
        <v>45735.007638888892</v>
      </c>
      <c r="X1013" s="7">
        <f>_xlfn.MINIFS(data[OrderDateTime], data[CustomerName], data[[#This Row],[CustomerName]])</f>
        <v>45550.038888888892</v>
      </c>
      <c r="Y1013" t="str">
        <f>IF(data[[#This Row],[OrderDateTime]]=data[[#This Row],[FirstOrderDateTime]], "New", "Returning")</f>
        <v>Returning</v>
      </c>
      <c r="Z1013" s="7">
        <f>data[[#This Row],[DeliveryDate]] + data[[#This Row],[DeliveryTime]]</f>
        <v>45735.548611111109</v>
      </c>
      <c r="AA1013" s="7">
        <f>data[[#This Row],[OrderDateTime]] + 1</f>
        <v>45736.007638888892</v>
      </c>
      <c r="AB1013" s="7" t="str">
        <f>IF(data[[#This Row],[DeliveryDateTime]] &lt;= data[[#This Row],[SLADue]], "On Time", "Late")</f>
        <v>On Time</v>
      </c>
    </row>
    <row r="1014" spans="1:28" x14ac:dyDescent="0.2">
      <c r="A1014" t="s">
        <v>1525</v>
      </c>
      <c r="B1014" t="s">
        <v>19</v>
      </c>
      <c r="C1014" t="s">
        <v>41</v>
      </c>
      <c r="D1014" t="s">
        <v>42</v>
      </c>
      <c r="E1014" s="5">
        <v>36.39</v>
      </c>
      <c r="F1014" t="s">
        <v>182</v>
      </c>
      <c r="G1014">
        <v>1</v>
      </c>
      <c r="H1014" s="1">
        <v>45660</v>
      </c>
      <c r="I1014" s="1" t="str">
        <f>TEXT(data[[#This Row],[OrderDate]],"mmm")</f>
        <v>Jan</v>
      </c>
      <c r="J1014" s="6">
        <v>0.54583333333333328</v>
      </c>
      <c r="K1014" s="6" t="str">
        <f>TEXT(data[[#This Row],[OrderTime]],"h")</f>
        <v>13</v>
      </c>
      <c r="L1014" s="1">
        <v>45660</v>
      </c>
      <c r="M1014" s="6">
        <v>0.71250000000000002</v>
      </c>
      <c r="N1014" t="s">
        <v>145</v>
      </c>
      <c r="O1014" t="s">
        <v>556</v>
      </c>
      <c r="P1014" t="s">
        <v>77</v>
      </c>
      <c r="Q1014" t="s">
        <v>53</v>
      </c>
      <c r="R1014" t="s">
        <v>46</v>
      </c>
      <c r="S1014" t="s">
        <v>47</v>
      </c>
      <c r="T1014" t="s">
        <v>29</v>
      </c>
      <c r="U1014" t="s">
        <v>39</v>
      </c>
      <c r="V1014" s="5">
        <f>data[[#This Row],[PriceUSD]]*data[[#This Row],[Quantity]]</f>
        <v>36.39</v>
      </c>
      <c r="W1014" s="7">
        <f>data[[#This Row],[OrderDate]] + TIME(VALUE(LEFT(data[[#This Row],[OrderTime]],2)), VALUE(RIGHT(data[[#This Row],[OrderTime]],2)), 0)</f>
        <v>45660.022916666669</v>
      </c>
      <c r="X1014" s="7">
        <f>_xlfn.MINIFS(data[OrderDateTime], data[CustomerName], data[[#This Row],[CustomerName]])</f>
        <v>45528.030555555553</v>
      </c>
      <c r="Y1014" t="str">
        <f>IF(data[[#This Row],[OrderDateTime]]=data[[#This Row],[FirstOrderDateTime]], "New", "Returning")</f>
        <v>Returning</v>
      </c>
      <c r="Z1014" s="7">
        <f>data[[#This Row],[DeliveryDate]] + data[[#This Row],[DeliveryTime]]</f>
        <v>45660.712500000001</v>
      </c>
      <c r="AA1014" s="7">
        <f>data[[#This Row],[OrderDateTime]] + 1</f>
        <v>45661.022916666669</v>
      </c>
      <c r="AB1014" s="7" t="str">
        <f>IF(data[[#This Row],[DeliveryDateTime]] &lt;= data[[#This Row],[SLADue]], "On Time", "Late")</f>
        <v>On Time</v>
      </c>
    </row>
    <row r="1015" spans="1:28" x14ac:dyDescent="0.2">
      <c r="A1015" t="s">
        <v>1526</v>
      </c>
      <c r="B1015" t="s">
        <v>19</v>
      </c>
      <c r="C1015" t="s">
        <v>101</v>
      </c>
      <c r="D1015" t="s">
        <v>102</v>
      </c>
      <c r="E1015" s="5">
        <v>28.34</v>
      </c>
      <c r="F1015" t="s">
        <v>81</v>
      </c>
      <c r="G1015">
        <v>2</v>
      </c>
      <c r="H1015" s="1">
        <v>45545</v>
      </c>
      <c r="I1015" s="1" t="str">
        <f>TEXT(data[[#This Row],[OrderDate]],"mmm")</f>
        <v>Sep</v>
      </c>
      <c r="J1015" s="6">
        <v>0.67777777777777781</v>
      </c>
      <c r="K1015" s="6" t="str">
        <f>TEXT(data[[#This Row],[OrderTime]],"h")</f>
        <v>16</v>
      </c>
      <c r="L1015" s="1">
        <v>45546</v>
      </c>
      <c r="M1015" s="6">
        <v>0.82638888888888884</v>
      </c>
      <c r="N1015" t="s">
        <v>175</v>
      </c>
      <c r="O1015" t="s">
        <v>603</v>
      </c>
      <c r="P1015" t="s">
        <v>25</v>
      </c>
      <c r="Q1015" t="s">
        <v>53</v>
      </c>
      <c r="R1015" t="s">
        <v>83</v>
      </c>
      <c r="S1015" t="s">
        <v>28</v>
      </c>
      <c r="T1015" t="s">
        <v>38</v>
      </c>
      <c r="U1015" t="s">
        <v>39</v>
      </c>
      <c r="V1015" s="5">
        <f>data[[#This Row],[PriceUSD]]*data[[#This Row],[Quantity]]</f>
        <v>56.68</v>
      </c>
      <c r="W1015" s="7">
        <f>data[[#This Row],[OrderDate]] + TIME(VALUE(LEFT(data[[#This Row],[OrderTime]],2)), VALUE(RIGHT(data[[#This Row],[OrderTime]],2)), 0)</f>
        <v>45545.054166666669</v>
      </c>
      <c r="X1015" s="7">
        <f>_xlfn.MINIFS(data[OrderDateTime], data[CustomerName], data[[#This Row],[CustomerName]])</f>
        <v>45511.061805555553</v>
      </c>
      <c r="Y1015" t="str">
        <f>IF(data[[#This Row],[OrderDateTime]]=data[[#This Row],[FirstOrderDateTime]], "New", "Returning")</f>
        <v>Returning</v>
      </c>
      <c r="Z1015" s="7">
        <f>data[[#This Row],[DeliveryDate]] + data[[#This Row],[DeliveryTime]]</f>
        <v>45546.826388888891</v>
      </c>
      <c r="AA1015" s="7">
        <f>data[[#This Row],[OrderDateTime]] + 1</f>
        <v>45546.054166666669</v>
      </c>
      <c r="AB1015" s="7" t="str">
        <f>IF(data[[#This Row],[DeliveryDateTime]] &lt;= data[[#This Row],[SLADue]], "On Time", "Late")</f>
        <v>Late</v>
      </c>
    </row>
    <row r="1016" spans="1:28" x14ac:dyDescent="0.2">
      <c r="A1016" t="s">
        <v>1527</v>
      </c>
      <c r="B1016" t="s">
        <v>19</v>
      </c>
      <c r="C1016" t="s">
        <v>92</v>
      </c>
      <c r="D1016" t="s">
        <v>93</v>
      </c>
      <c r="E1016" s="5">
        <v>87.48</v>
      </c>
      <c r="F1016" t="s">
        <v>81</v>
      </c>
      <c r="G1016">
        <v>2</v>
      </c>
      <c r="H1016" s="1">
        <v>45599</v>
      </c>
      <c r="I1016" s="1" t="str">
        <f>TEXT(data[[#This Row],[OrderDate]],"mmm")</f>
        <v>Nov</v>
      </c>
      <c r="J1016" s="6">
        <v>0.87083333333333335</v>
      </c>
      <c r="K1016" s="6" t="str">
        <f>TEXT(data[[#This Row],[OrderTime]],"h")</f>
        <v>20</v>
      </c>
      <c r="L1016" s="1">
        <v>45600</v>
      </c>
      <c r="M1016" s="6">
        <v>0.65</v>
      </c>
      <c r="N1016" t="s">
        <v>170</v>
      </c>
      <c r="O1016" t="s">
        <v>287</v>
      </c>
      <c r="P1016" t="s">
        <v>36</v>
      </c>
      <c r="Q1016" t="s">
        <v>53</v>
      </c>
      <c r="R1016" t="s">
        <v>66</v>
      </c>
      <c r="S1016" t="s">
        <v>28</v>
      </c>
      <c r="T1016" t="s">
        <v>29</v>
      </c>
      <c r="U1016" t="s">
        <v>39</v>
      </c>
      <c r="V1016" s="5">
        <f>data[[#This Row],[PriceUSD]]*data[[#This Row],[Quantity]]</f>
        <v>174.96</v>
      </c>
      <c r="W1016" s="7">
        <f>data[[#This Row],[OrderDate]] + TIME(VALUE(LEFT(data[[#This Row],[OrderTime]],2)), VALUE(RIGHT(data[[#This Row],[OrderTime]],2)), 0)</f>
        <v>45599.022916666669</v>
      </c>
      <c r="X1016" s="7">
        <f>_xlfn.MINIFS(data[OrderDateTime], data[CustomerName], data[[#This Row],[CustomerName]])</f>
        <v>45542.061805555553</v>
      </c>
      <c r="Y1016" t="str">
        <f>IF(data[[#This Row],[OrderDateTime]]=data[[#This Row],[FirstOrderDateTime]], "New", "Returning")</f>
        <v>Returning</v>
      </c>
      <c r="Z1016" s="7">
        <f>data[[#This Row],[DeliveryDate]] + data[[#This Row],[DeliveryTime]]</f>
        <v>45600.65</v>
      </c>
      <c r="AA1016" s="7">
        <f>data[[#This Row],[OrderDateTime]] + 1</f>
        <v>45600.022916666669</v>
      </c>
      <c r="AB1016" s="7" t="str">
        <f>IF(data[[#This Row],[DeliveryDateTime]] &lt;= data[[#This Row],[SLADue]], "On Time", "Late")</f>
        <v>Late</v>
      </c>
    </row>
    <row r="1017" spans="1:28" x14ac:dyDescent="0.2">
      <c r="A1017" t="s">
        <v>1528</v>
      </c>
      <c r="B1017" t="s">
        <v>19</v>
      </c>
      <c r="C1017" t="s">
        <v>41</v>
      </c>
      <c r="D1017" t="s">
        <v>42</v>
      </c>
      <c r="E1017" s="5">
        <v>41.73</v>
      </c>
      <c r="F1017" t="s">
        <v>182</v>
      </c>
      <c r="G1017">
        <v>3</v>
      </c>
      <c r="H1017" s="1">
        <v>45671</v>
      </c>
      <c r="I1017" s="1" t="str">
        <f>TEXT(data[[#This Row],[OrderDate]],"mmm")</f>
        <v>Jan</v>
      </c>
      <c r="J1017" s="6">
        <v>0.54097222222222219</v>
      </c>
      <c r="K1017" s="6" t="str">
        <f>TEXT(data[[#This Row],[OrderTime]],"h")</f>
        <v>12</v>
      </c>
      <c r="L1017" s="1">
        <v>45672</v>
      </c>
      <c r="M1017" s="6">
        <v>0.58263888888888893</v>
      </c>
      <c r="N1017" t="s">
        <v>139</v>
      </c>
      <c r="O1017" t="s">
        <v>762</v>
      </c>
      <c r="P1017" t="s">
        <v>36</v>
      </c>
      <c r="Q1017" t="s">
        <v>26</v>
      </c>
      <c r="R1017" t="s">
        <v>46</v>
      </c>
      <c r="S1017" t="s">
        <v>28</v>
      </c>
      <c r="T1017" t="s">
        <v>38</v>
      </c>
      <c r="U1017" t="s">
        <v>30</v>
      </c>
      <c r="V1017" s="5">
        <f>data[[#This Row],[PriceUSD]]*data[[#This Row],[Quantity]]</f>
        <v>125.19</v>
      </c>
      <c r="W1017" s="7">
        <f>data[[#This Row],[OrderDate]] + TIME(VALUE(LEFT(data[[#This Row],[OrderTime]],2)), VALUE(RIGHT(data[[#This Row],[OrderTime]],2)), 0)</f>
        <v>45671.015277777777</v>
      </c>
      <c r="X1017" s="7">
        <f>_xlfn.MINIFS(data[OrderDateTime], data[CustomerName], data[[#This Row],[CustomerName]])</f>
        <v>45505.046527777777</v>
      </c>
      <c r="Y1017" t="str">
        <f>IF(data[[#This Row],[OrderDateTime]]=data[[#This Row],[FirstOrderDateTime]], "New", "Returning")</f>
        <v>Returning</v>
      </c>
      <c r="Z1017" s="7">
        <f>data[[#This Row],[DeliveryDate]] + data[[#This Row],[DeliveryTime]]</f>
        <v>45672.582638888889</v>
      </c>
      <c r="AA1017" s="7">
        <f>data[[#This Row],[OrderDateTime]] + 1</f>
        <v>45672.015277777777</v>
      </c>
      <c r="AB1017" s="7" t="str">
        <f>IF(data[[#This Row],[DeliveryDateTime]] &lt;= data[[#This Row],[SLADue]], "On Time", "Late")</f>
        <v>Late</v>
      </c>
    </row>
    <row r="1018" spans="1:28" x14ac:dyDescent="0.2">
      <c r="A1018" t="s">
        <v>1529</v>
      </c>
      <c r="B1018" t="s">
        <v>19</v>
      </c>
      <c r="C1018" t="s">
        <v>117</v>
      </c>
      <c r="D1018" t="s">
        <v>118</v>
      </c>
      <c r="E1018" s="5">
        <v>74.650000000000006</v>
      </c>
      <c r="F1018" t="s">
        <v>119</v>
      </c>
      <c r="G1018">
        <v>1</v>
      </c>
      <c r="H1018" s="1">
        <v>45538</v>
      </c>
      <c r="I1018" s="1" t="str">
        <f>TEXT(data[[#This Row],[OrderDate]],"mmm")</f>
        <v>Sep</v>
      </c>
      <c r="J1018" s="6">
        <v>0.71527777777777779</v>
      </c>
      <c r="K1018" s="6" t="str">
        <f>TEXT(data[[#This Row],[OrderTime]],"h")</f>
        <v>17</v>
      </c>
      <c r="L1018" s="1">
        <v>45539</v>
      </c>
      <c r="M1018" s="6">
        <v>0.84027777777777779</v>
      </c>
      <c r="N1018" t="s">
        <v>64</v>
      </c>
      <c r="O1018" t="s">
        <v>693</v>
      </c>
      <c r="P1018" t="s">
        <v>25</v>
      </c>
      <c r="Q1018" t="s">
        <v>53</v>
      </c>
      <c r="R1018" t="s">
        <v>66</v>
      </c>
      <c r="S1018" t="s">
        <v>28</v>
      </c>
      <c r="T1018" t="s">
        <v>29</v>
      </c>
      <c r="U1018" t="s">
        <v>30</v>
      </c>
      <c r="V1018" s="5">
        <f>data[[#This Row],[PriceUSD]]*data[[#This Row],[Quantity]]</f>
        <v>74.650000000000006</v>
      </c>
      <c r="W1018" s="7">
        <f>data[[#This Row],[OrderDate]] + TIME(VALUE(LEFT(data[[#This Row],[OrderTime]],2)), VALUE(RIGHT(data[[#This Row],[OrderTime]],2)), 0)</f>
        <v>45538.054166666669</v>
      </c>
      <c r="X1018" s="7">
        <f>_xlfn.MINIFS(data[OrderDateTime], data[CustomerName], data[[#This Row],[CustomerName]])</f>
        <v>45535.052083333336</v>
      </c>
      <c r="Y1018" t="str">
        <f>IF(data[[#This Row],[OrderDateTime]]=data[[#This Row],[FirstOrderDateTime]], "New", "Returning")</f>
        <v>Returning</v>
      </c>
      <c r="Z1018" s="7">
        <f>data[[#This Row],[DeliveryDate]] + data[[#This Row],[DeliveryTime]]</f>
        <v>45539.840277777781</v>
      </c>
      <c r="AA1018" s="7">
        <f>data[[#This Row],[OrderDateTime]] + 1</f>
        <v>45539.054166666669</v>
      </c>
      <c r="AB1018" s="7" t="str">
        <f>IF(data[[#This Row],[DeliveryDateTime]] &lt;= data[[#This Row],[SLADue]], "On Time", "Late")</f>
        <v>Late</v>
      </c>
    </row>
    <row r="1019" spans="1:28" x14ac:dyDescent="0.2">
      <c r="A1019" t="s">
        <v>1530</v>
      </c>
      <c r="B1019" t="s">
        <v>19</v>
      </c>
      <c r="C1019" t="s">
        <v>92</v>
      </c>
      <c r="D1019" t="s">
        <v>93</v>
      </c>
      <c r="E1019" s="5">
        <v>92.14</v>
      </c>
      <c r="F1019" t="s">
        <v>94</v>
      </c>
      <c r="G1019">
        <v>3</v>
      </c>
      <c r="H1019" s="1">
        <v>45608</v>
      </c>
      <c r="I1019" s="1" t="str">
        <f>TEXT(data[[#This Row],[OrderDate]],"mmm")</f>
        <v>Nov</v>
      </c>
      <c r="J1019" s="6">
        <v>0.50624999999999998</v>
      </c>
      <c r="K1019" s="6" t="str">
        <f>TEXT(data[[#This Row],[OrderTime]],"h")</f>
        <v>12</v>
      </c>
      <c r="L1019" s="1">
        <v>45608</v>
      </c>
      <c r="M1019" s="6">
        <v>0.71458333333333335</v>
      </c>
      <c r="N1019" t="s">
        <v>112</v>
      </c>
      <c r="O1019" t="s">
        <v>369</v>
      </c>
      <c r="P1019" t="s">
        <v>36</v>
      </c>
      <c r="Q1019" t="s">
        <v>53</v>
      </c>
      <c r="R1019" t="s">
        <v>66</v>
      </c>
      <c r="S1019" t="s">
        <v>47</v>
      </c>
      <c r="T1019" t="s">
        <v>29</v>
      </c>
      <c r="U1019" t="s">
        <v>30</v>
      </c>
      <c r="V1019" s="5">
        <f>data[[#This Row],[PriceUSD]]*data[[#This Row],[Quantity]]</f>
        <v>276.42</v>
      </c>
      <c r="W1019" s="7">
        <f>data[[#This Row],[OrderDate]] + TIME(VALUE(LEFT(data[[#This Row],[OrderTime]],2)), VALUE(RIGHT(data[[#This Row],[OrderTime]],2)), 0)</f>
        <v>45608.017361111109</v>
      </c>
      <c r="X1019" s="7">
        <f>_xlfn.MINIFS(data[OrderDateTime], data[CustomerName], data[[#This Row],[CustomerName]])</f>
        <v>45508.046527777777</v>
      </c>
      <c r="Y1019" t="str">
        <f>IF(data[[#This Row],[OrderDateTime]]=data[[#This Row],[FirstOrderDateTime]], "New", "Returning")</f>
        <v>Returning</v>
      </c>
      <c r="Z1019" s="7">
        <f>data[[#This Row],[DeliveryDate]] + data[[#This Row],[DeliveryTime]]</f>
        <v>45608.714583333334</v>
      </c>
      <c r="AA1019" s="7">
        <f>data[[#This Row],[OrderDateTime]] + 1</f>
        <v>45609.017361111109</v>
      </c>
      <c r="AB1019" s="7" t="str">
        <f>IF(data[[#This Row],[DeliveryDateTime]] &lt;= data[[#This Row],[SLADue]], "On Time", "Late")</f>
        <v>On Time</v>
      </c>
    </row>
    <row r="1020" spans="1:28" x14ac:dyDescent="0.2">
      <c r="A1020" t="s">
        <v>1531</v>
      </c>
      <c r="B1020" t="s">
        <v>19</v>
      </c>
      <c r="C1020" t="s">
        <v>41</v>
      </c>
      <c r="D1020" t="s">
        <v>42</v>
      </c>
      <c r="E1020" s="5">
        <v>38.1</v>
      </c>
      <c r="F1020" t="s">
        <v>56</v>
      </c>
      <c r="G1020">
        <v>2</v>
      </c>
      <c r="H1020" s="1">
        <v>45770</v>
      </c>
      <c r="I1020" s="1" t="str">
        <f>TEXT(data[[#This Row],[OrderDate]],"mmm")</f>
        <v>Apr</v>
      </c>
      <c r="J1020" s="6">
        <v>0.43541666666666667</v>
      </c>
      <c r="K1020" s="6" t="str">
        <f>TEXT(data[[#This Row],[OrderTime]],"h")</f>
        <v>10</v>
      </c>
      <c r="L1020" s="1">
        <v>45771</v>
      </c>
      <c r="M1020" s="6">
        <v>0.43541666666666667</v>
      </c>
      <c r="N1020" t="s">
        <v>175</v>
      </c>
      <c r="O1020" t="s">
        <v>1351</v>
      </c>
      <c r="P1020" t="s">
        <v>25</v>
      </c>
      <c r="Q1020" t="s">
        <v>26</v>
      </c>
      <c r="R1020" t="s">
        <v>46</v>
      </c>
      <c r="S1020" t="s">
        <v>28</v>
      </c>
      <c r="T1020" t="s">
        <v>106</v>
      </c>
      <c r="U1020" t="s">
        <v>39</v>
      </c>
      <c r="V1020" s="5">
        <f>data[[#This Row],[PriceUSD]]*data[[#This Row],[Quantity]]</f>
        <v>76.2</v>
      </c>
      <c r="W1020" s="7">
        <f>data[[#This Row],[OrderDate]] + TIME(VALUE(LEFT(data[[#This Row],[OrderTime]],2)), VALUE(RIGHT(data[[#This Row],[OrderTime]],2)), 0)</f>
        <v>45770.046527777777</v>
      </c>
      <c r="X1020" s="7">
        <f>_xlfn.MINIFS(data[OrderDateTime], data[CustomerName], data[[#This Row],[CustomerName]])</f>
        <v>45613.038888888892</v>
      </c>
      <c r="Y1020" t="str">
        <f>IF(data[[#This Row],[OrderDateTime]]=data[[#This Row],[FirstOrderDateTime]], "New", "Returning")</f>
        <v>Returning</v>
      </c>
      <c r="Z1020" s="7">
        <f>data[[#This Row],[DeliveryDate]] + data[[#This Row],[DeliveryTime]]</f>
        <v>45771.435416666667</v>
      </c>
      <c r="AA1020" s="7">
        <f>data[[#This Row],[OrderDateTime]] + 1</f>
        <v>45771.046527777777</v>
      </c>
      <c r="AB1020" s="7" t="str">
        <f>IF(data[[#This Row],[DeliveryDateTime]] &lt;= data[[#This Row],[SLADue]], "On Time", "Late")</f>
        <v>Late</v>
      </c>
    </row>
    <row r="1021" spans="1:28" x14ac:dyDescent="0.2">
      <c r="A1021" t="s">
        <v>1532</v>
      </c>
      <c r="B1021" t="s">
        <v>19</v>
      </c>
      <c r="C1021" t="s">
        <v>126</v>
      </c>
      <c r="D1021" t="s">
        <v>127</v>
      </c>
      <c r="E1021" s="5">
        <v>24.09</v>
      </c>
      <c r="F1021" t="s">
        <v>56</v>
      </c>
      <c r="G1021">
        <v>1</v>
      </c>
      <c r="H1021" s="1">
        <v>45602</v>
      </c>
      <c r="I1021" s="1" t="str">
        <f>TEXT(data[[#This Row],[OrderDate]],"mmm")</f>
        <v>Nov</v>
      </c>
      <c r="J1021" s="6">
        <v>0.59583333333333333</v>
      </c>
      <c r="K1021" s="6" t="str">
        <f>TEXT(data[[#This Row],[OrderTime]],"h")</f>
        <v>14</v>
      </c>
      <c r="L1021" s="1">
        <v>45603</v>
      </c>
      <c r="M1021" s="6">
        <v>0.76249999999999996</v>
      </c>
      <c r="N1021" t="s">
        <v>200</v>
      </c>
      <c r="O1021" t="s">
        <v>277</v>
      </c>
      <c r="P1021" t="s">
        <v>202</v>
      </c>
      <c r="Q1021" t="s">
        <v>26</v>
      </c>
      <c r="R1021" t="s">
        <v>129</v>
      </c>
      <c r="S1021" t="s">
        <v>28</v>
      </c>
      <c r="T1021" t="s">
        <v>29</v>
      </c>
      <c r="U1021" t="s">
        <v>30</v>
      </c>
      <c r="V1021" s="5">
        <f>data[[#This Row],[PriceUSD]]*data[[#This Row],[Quantity]]</f>
        <v>24.09</v>
      </c>
      <c r="W1021" s="7">
        <f>data[[#This Row],[OrderDate]] + TIME(VALUE(LEFT(data[[#This Row],[OrderTime]],2)), VALUE(RIGHT(data[[#This Row],[OrderTime]],2)), 0)</f>
        <v>45602.022916666669</v>
      </c>
      <c r="X1021" s="7">
        <f>_xlfn.MINIFS(data[OrderDateTime], data[CustomerName], data[[#This Row],[CustomerName]])</f>
        <v>45588.061805555553</v>
      </c>
      <c r="Y1021" t="str">
        <f>IF(data[[#This Row],[OrderDateTime]]=data[[#This Row],[FirstOrderDateTime]], "New", "Returning")</f>
        <v>Returning</v>
      </c>
      <c r="Z1021" s="7">
        <f>data[[#This Row],[DeliveryDate]] + data[[#This Row],[DeliveryTime]]</f>
        <v>45603.762499999997</v>
      </c>
      <c r="AA1021" s="7">
        <f>data[[#This Row],[OrderDateTime]] + 1</f>
        <v>45603.022916666669</v>
      </c>
      <c r="AB1021" s="7" t="str">
        <f>IF(data[[#This Row],[DeliveryDateTime]] &lt;= data[[#This Row],[SLADue]], "On Time", "Late")</f>
        <v>Late</v>
      </c>
    </row>
    <row r="1022" spans="1:28" x14ac:dyDescent="0.2">
      <c r="A1022" t="s">
        <v>1533</v>
      </c>
      <c r="B1022" t="s">
        <v>19</v>
      </c>
      <c r="C1022" t="s">
        <v>126</v>
      </c>
      <c r="D1022" t="s">
        <v>127</v>
      </c>
      <c r="E1022" s="5">
        <v>23.12</v>
      </c>
      <c r="F1022" t="s">
        <v>56</v>
      </c>
      <c r="G1022">
        <v>1</v>
      </c>
      <c r="H1022" s="1">
        <v>45820</v>
      </c>
      <c r="I1022" s="1" t="str">
        <f>TEXT(data[[#This Row],[OrderDate]],"mmm")</f>
        <v>Jun</v>
      </c>
      <c r="J1022" s="6">
        <v>0.75138888888888888</v>
      </c>
      <c r="K1022" s="6" t="str">
        <f>TEXT(data[[#This Row],[OrderTime]],"h")</f>
        <v>18</v>
      </c>
      <c r="L1022" s="1">
        <v>45821</v>
      </c>
      <c r="M1022" s="6">
        <v>0.76944444444444449</v>
      </c>
      <c r="N1022" t="s">
        <v>64</v>
      </c>
      <c r="O1022" t="s">
        <v>1534</v>
      </c>
      <c r="P1022" t="s">
        <v>25</v>
      </c>
      <c r="Q1022" t="s">
        <v>53</v>
      </c>
      <c r="R1022" t="s">
        <v>129</v>
      </c>
      <c r="S1022" t="s">
        <v>28</v>
      </c>
      <c r="T1022" t="s">
        <v>29</v>
      </c>
      <c r="U1022" t="s">
        <v>30</v>
      </c>
      <c r="V1022" s="5">
        <f>data[[#This Row],[PriceUSD]]*data[[#This Row],[Quantity]]</f>
        <v>23.12</v>
      </c>
      <c r="W1022" s="7">
        <f>data[[#This Row],[OrderDate]] + TIME(VALUE(LEFT(data[[#This Row],[OrderTime]],2)), VALUE(RIGHT(data[[#This Row],[OrderTime]],2)), 0)</f>
        <v>45820.061805555553</v>
      </c>
      <c r="X1022" s="7">
        <f>_xlfn.MINIFS(data[OrderDateTime], data[CustomerName], data[[#This Row],[CustomerName]])</f>
        <v>45507.007638888892</v>
      </c>
      <c r="Y1022" t="str">
        <f>IF(data[[#This Row],[OrderDateTime]]=data[[#This Row],[FirstOrderDateTime]], "New", "Returning")</f>
        <v>Returning</v>
      </c>
      <c r="Z1022" s="7">
        <f>data[[#This Row],[DeliveryDate]] + data[[#This Row],[DeliveryTime]]</f>
        <v>45821.769444444442</v>
      </c>
      <c r="AA1022" s="7">
        <f>data[[#This Row],[OrderDateTime]] + 1</f>
        <v>45821.061805555553</v>
      </c>
      <c r="AB1022" s="7" t="str">
        <f>IF(data[[#This Row],[DeliveryDateTime]] &lt;= data[[#This Row],[SLADue]], "On Time", "Late")</f>
        <v>Late</v>
      </c>
    </row>
    <row r="1023" spans="1:28" x14ac:dyDescent="0.2">
      <c r="A1023" t="s">
        <v>1535</v>
      </c>
      <c r="B1023" t="s">
        <v>19</v>
      </c>
      <c r="C1023" t="s">
        <v>92</v>
      </c>
      <c r="D1023" t="s">
        <v>93</v>
      </c>
      <c r="E1023" s="5">
        <v>96.11</v>
      </c>
      <c r="F1023" t="s">
        <v>94</v>
      </c>
      <c r="G1023">
        <v>3</v>
      </c>
      <c r="H1023" s="1">
        <v>45535</v>
      </c>
      <c r="I1023" s="1" t="str">
        <f>TEXT(data[[#This Row],[OrderDate]],"mmm")</f>
        <v>Aug</v>
      </c>
      <c r="J1023" s="6">
        <v>0.87777777777777777</v>
      </c>
      <c r="K1023" s="6" t="str">
        <f>TEXT(data[[#This Row],[OrderTime]],"h")</f>
        <v>21</v>
      </c>
      <c r="L1023" s="1">
        <v>45537</v>
      </c>
      <c r="M1023" s="6">
        <v>0.7319444444444444</v>
      </c>
      <c r="N1023" t="s">
        <v>388</v>
      </c>
      <c r="O1023" t="s">
        <v>786</v>
      </c>
      <c r="P1023" t="s">
        <v>245</v>
      </c>
      <c r="Q1023" t="s">
        <v>26</v>
      </c>
      <c r="R1023" t="s">
        <v>66</v>
      </c>
      <c r="S1023" t="s">
        <v>105</v>
      </c>
      <c r="T1023" t="s">
        <v>59</v>
      </c>
      <c r="U1023" t="s">
        <v>39</v>
      </c>
      <c r="V1023" s="5">
        <f>data[[#This Row],[PriceUSD]]*data[[#This Row],[Quantity]]</f>
        <v>288.33</v>
      </c>
      <c r="W1023" s="7">
        <f>data[[#This Row],[OrderDate]] + TIME(VALUE(LEFT(data[[#This Row],[OrderTime]],2)), VALUE(RIGHT(data[[#This Row],[OrderTime]],2)), 0)</f>
        <v>45535.054166666669</v>
      </c>
      <c r="X1023" s="7">
        <f>_xlfn.MINIFS(data[OrderDateTime], data[CustomerName], data[[#This Row],[CustomerName]])</f>
        <v>45515.046527777777</v>
      </c>
      <c r="Y1023" t="str">
        <f>IF(data[[#This Row],[OrderDateTime]]=data[[#This Row],[FirstOrderDateTime]], "New", "Returning")</f>
        <v>Returning</v>
      </c>
      <c r="Z1023" s="7">
        <f>data[[#This Row],[DeliveryDate]] + data[[#This Row],[DeliveryTime]]</f>
        <v>45537.731944444444</v>
      </c>
      <c r="AA1023" s="7">
        <f>data[[#This Row],[OrderDateTime]] + 1</f>
        <v>45536.054166666669</v>
      </c>
      <c r="AB1023" s="7" t="str">
        <f>IF(data[[#This Row],[DeliveryDateTime]] &lt;= data[[#This Row],[SLADue]], "On Time", "Late")</f>
        <v>Late</v>
      </c>
    </row>
    <row r="1024" spans="1:28" x14ac:dyDescent="0.2">
      <c r="A1024" t="s">
        <v>1536</v>
      </c>
      <c r="B1024" t="s">
        <v>19</v>
      </c>
      <c r="C1024" t="s">
        <v>69</v>
      </c>
      <c r="D1024" t="s">
        <v>70</v>
      </c>
      <c r="E1024" s="5">
        <v>49.96</v>
      </c>
      <c r="F1024" t="s">
        <v>119</v>
      </c>
      <c r="G1024">
        <v>1</v>
      </c>
      <c r="H1024" s="1">
        <v>45555</v>
      </c>
      <c r="I1024" s="1" t="str">
        <f>TEXT(data[[#This Row],[OrderDate]],"mmm")</f>
        <v>Sep</v>
      </c>
      <c r="J1024" s="6">
        <v>0.48333333333333334</v>
      </c>
      <c r="K1024" s="6" t="str">
        <f>TEXT(data[[#This Row],[OrderTime]],"h")</f>
        <v>11</v>
      </c>
      <c r="L1024" s="1">
        <v>45555</v>
      </c>
      <c r="M1024" s="6">
        <v>0.73333333333333328</v>
      </c>
      <c r="N1024" t="s">
        <v>163</v>
      </c>
      <c r="O1024" t="s">
        <v>1037</v>
      </c>
      <c r="P1024" t="s">
        <v>77</v>
      </c>
      <c r="Q1024" t="s">
        <v>26</v>
      </c>
      <c r="R1024" t="s">
        <v>37</v>
      </c>
      <c r="S1024" t="s">
        <v>47</v>
      </c>
      <c r="T1024" t="s">
        <v>38</v>
      </c>
      <c r="U1024" t="s">
        <v>30</v>
      </c>
      <c r="V1024" s="5">
        <f>data[[#This Row],[PriceUSD]]*data[[#This Row],[Quantity]]</f>
        <v>49.96</v>
      </c>
      <c r="W1024" s="7">
        <f>data[[#This Row],[OrderDate]] + TIME(VALUE(LEFT(data[[#This Row],[OrderTime]],2)), VALUE(RIGHT(data[[#This Row],[OrderTime]],2)), 0)</f>
        <v>45555.022916666669</v>
      </c>
      <c r="X1024" s="7">
        <f>_xlfn.MINIFS(data[OrderDateTime], data[CustomerName], data[[#This Row],[CustomerName]])</f>
        <v>45547.022916666669</v>
      </c>
      <c r="Y1024" t="str">
        <f>IF(data[[#This Row],[OrderDateTime]]=data[[#This Row],[FirstOrderDateTime]], "New", "Returning")</f>
        <v>Returning</v>
      </c>
      <c r="Z1024" s="7">
        <f>data[[#This Row],[DeliveryDate]] + data[[#This Row],[DeliveryTime]]</f>
        <v>45555.73333333333</v>
      </c>
      <c r="AA1024" s="7">
        <f>data[[#This Row],[OrderDateTime]] + 1</f>
        <v>45556.022916666669</v>
      </c>
      <c r="AB1024" s="7" t="str">
        <f>IF(data[[#This Row],[DeliveryDateTime]] &lt;= data[[#This Row],[SLADue]], "On Time", "Late")</f>
        <v>On Time</v>
      </c>
    </row>
    <row r="1025" spans="1:28" x14ac:dyDescent="0.2">
      <c r="A1025" t="s">
        <v>1537</v>
      </c>
      <c r="B1025" t="s">
        <v>19</v>
      </c>
      <c r="C1025" t="s">
        <v>41</v>
      </c>
      <c r="D1025" t="s">
        <v>42</v>
      </c>
      <c r="E1025" s="5">
        <v>35.85</v>
      </c>
      <c r="F1025" t="s">
        <v>182</v>
      </c>
      <c r="G1025">
        <v>1</v>
      </c>
      <c r="H1025" s="1">
        <v>45852</v>
      </c>
      <c r="I1025" s="1" t="str">
        <f>TEXT(data[[#This Row],[OrderDate]],"mmm")</f>
        <v>Jul</v>
      </c>
      <c r="J1025" s="6">
        <v>0.8666666666666667</v>
      </c>
      <c r="K1025" s="6" t="str">
        <f>TEXT(data[[#This Row],[OrderTime]],"h")</f>
        <v>20</v>
      </c>
      <c r="L1025" s="1">
        <v>45854</v>
      </c>
      <c r="M1025" s="6">
        <v>0.45902777777777776</v>
      </c>
      <c r="N1025" t="s">
        <v>75</v>
      </c>
      <c r="O1025" t="s">
        <v>435</v>
      </c>
      <c r="P1025" t="s">
        <v>77</v>
      </c>
      <c r="Q1025" t="s">
        <v>53</v>
      </c>
      <c r="R1025" t="s">
        <v>46</v>
      </c>
      <c r="S1025" t="s">
        <v>105</v>
      </c>
      <c r="T1025" t="s">
        <v>38</v>
      </c>
      <c r="U1025" t="s">
        <v>30</v>
      </c>
      <c r="V1025" s="5">
        <f>data[[#This Row],[PriceUSD]]*data[[#This Row],[Quantity]]</f>
        <v>35.85</v>
      </c>
      <c r="W1025" s="7">
        <f>data[[#This Row],[OrderDate]] + TIME(VALUE(LEFT(data[[#This Row],[OrderTime]],2)), VALUE(RIGHT(data[[#This Row],[OrderTime]],2)), 0)</f>
        <v>45852.046527777777</v>
      </c>
      <c r="X1025" s="7">
        <f>_xlfn.MINIFS(data[OrderDateTime], data[CustomerName], data[[#This Row],[CustomerName]])</f>
        <v>45524.038888888892</v>
      </c>
      <c r="Y1025" t="str">
        <f>IF(data[[#This Row],[OrderDateTime]]=data[[#This Row],[FirstOrderDateTime]], "New", "Returning")</f>
        <v>Returning</v>
      </c>
      <c r="Z1025" s="7">
        <f>data[[#This Row],[DeliveryDate]] + data[[#This Row],[DeliveryTime]]</f>
        <v>45854.459027777775</v>
      </c>
      <c r="AA1025" s="7">
        <f>data[[#This Row],[OrderDateTime]] + 1</f>
        <v>45853.046527777777</v>
      </c>
      <c r="AB1025" s="7" t="str">
        <f>IF(data[[#This Row],[DeliveryDateTime]] &lt;= data[[#This Row],[SLADue]], "On Time", "Late")</f>
        <v>Late</v>
      </c>
    </row>
    <row r="1026" spans="1:28" x14ac:dyDescent="0.2">
      <c r="A1026" t="s">
        <v>1538</v>
      </c>
      <c r="B1026" t="s">
        <v>19</v>
      </c>
      <c r="C1026" t="s">
        <v>79</v>
      </c>
      <c r="D1026" t="s">
        <v>80</v>
      </c>
      <c r="E1026" s="5">
        <v>27.25</v>
      </c>
      <c r="F1026" t="s">
        <v>63</v>
      </c>
      <c r="G1026">
        <v>3</v>
      </c>
      <c r="H1026" s="1">
        <v>45708</v>
      </c>
      <c r="I1026" s="1" t="str">
        <f>TEXT(data[[#This Row],[OrderDate]],"mmm")</f>
        <v>Feb</v>
      </c>
      <c r="J1026" s="6">
        <v>0.52569444444444446</v>
      </c>
      <c r="K1026" s="6" t="str">
        <f>TEXT(data[[#This Row],[OrderTime]],"h")</f>
        <v>12</v>
      </c>
      <c r="L1026" s="1">
        <v>45709</v>
      </c>
      <c r="M1026" s="6">
        <v>0.73402777777777772</v>
      </c>
      <c r="N1026" t="s">
        <v>75</v>
      </c>
      <c r="O1026" t="s">
        <v>1539</v>
      </c>
      <c r="P1026" t="s">
        <v>25</v>
      </c>
      <c r="Q1026" t="s">
        <v>53</v>
      </c>
      <c r="R1026" t="s">
        <v>83</v>
      </c>
      <c r="S1026" t="s">
        <v>28</v>
      </c>
      <c r="T1026" t="s">
        <v>38</v>
      </c>
      <c r="U1026" t="s">
        <v>67</v>
      </c>
      <c r="V1026" s="5">
        <f>data[[#This Row],[PriceUSD]]*data[[#This Row],[Quantity]]</f>
        <v>81.75</v>
      </c>
      <c r="W1026" s="7">
        <f>data[[#This Row],[OrderDate]] + TIME(VALUE(LEFT(data[[#This Row],[OrderTime]],2)), VALUE(RIGHT(data[[#This Row],[OrderTime]],2)), 0)</f>
        <v>45708.030555555553</v>
      </c>
      <c r="X1026" s="7">
        <f>_xlfn.MINIFS(data[OrderDateTime], data[CustomerName], data[[#This Row],[CustomerName]])</f>
        <v>45530.038888888892</v>
      </c>
      <c r="Y1026" t="str">
        <f>IF(data[[#This Row],[OrderDateTime]]=data[[#This Row],[FirstOrderDateTime]], "New", "Returning")</f>
        <v>Returning</v>
      </c>
      <c r="Z1026" s="7">
        <f>data[[#This Row],[DeliveryDate]] + data[[#This Row],[DeliveryTime]]</f>
        <v>45709.734027777777</v>
      </c>
      <c r="AA1026" s="7">
        <f>data[[#This Row],[OrderDateTime]] + 1</f>
        <v>45709.030555555553</v>
      </c>
      <c r="AB1026" s="7" t="str">
        <f>IF(data[[#This Row],[DeliveryDateTime]] &lt;= data[[#This Row],[SLADue]], "On Time", "Late")</f>
        <v>Late</v>
      </c>
    </row>
    <row r="1027" spans="1:28" x14ac:dyDescent="0.2">
      <c r="A1027" t="s">
        <v>1540</v>
      </c>
      <c r="B1027" t="s">
        <v>19</v>
      </c>
      <c r="C1027" t="s">
        <v>79</v>
      </c>
      <c r="D1027" t="s">
        <v>80</v>
      </c>
      <c r="E1027" s="5">
        <v>30.29</v>
      </c>
      <c r="F1027" t="s">
        <v>81</v>
      </c>
      <c r="G1027">
        <v>1</v>
      </c>
      <c r="H1027" s="1">
        <v>45717</v>
      </c>
      <c r="I1027" s="1" t="str">
        <f>TEXT(data[[#This Row],[OrderDate]],"mmm")</f>
        <v>Mar</v>
      </c>
      <c r="J1027" s="6">
        <v>0.91597222222222219</v>
      </c>
      <c r="K1027" s="6" t="str">
        <f>TEXT(data[[#This Row],[OrderTime]],"h")</f>
        <v>21</v>
      </c>
      <c r="L1027" s="1">
        <v>45719</v>
      </c>
      <c r="M1027" s="6">
        <v>0.6743055555555556</v>
      </c>
      <c r="N1027" t="s">
        <v>64</v>
      </c>
      <c r="O1027" t="s">
        <v>364</v>
      </c>
      <c r="P1027" t="s">
        <v>25</v>
      </c>
      <c r="Q1027" t="s">
        <v>53</v>
      </c>
      <c r="R1027" t="s">
        <v>83</v>
      </c>
      <c r="S1027" t="s">
        <v>105</v>
      </c>
      <c r="T1027" t="s">
        <v>29</v>
      </c>
      <c r="U1027" t="s">
        <v>30</v>
      </c>
      <c r="V1027" s="5">
        <f>data[[#This Row],[PriceUSD]]*data[[#This Row],[Quantity]]</f>
        <v>30.29</v>
      </c>
      <c r="W1027" s="7">
        <f>data[[#This Row],[OrderDate]] + TIME(VALUE(LEFT(data[[#This Row],[OrderTime]],2)), VALUE(RIGHT(data[[#This Row],[OrderTime]],2)), 0)</f>
        <v>45717.015277777777</v>
      </c>
      <c r="X1027" s="7">
        <f>_xlfn.MINIFS(data[OrderDateTime], data[CustomerName], data[[#This Row],[CustomerName]])</f>
        <v>45531.030555555553</v>
      </c>
      <c r="Y1027" t="str">
        <f>IF(data[[#This Row],[OrderDateTime]]=data[[#This Row],[FirstOrderDateTime]], "New", "Returning")</f>
        <v>Returning</v>
      </c>
      <c r="Z1027" s="7">
        <f>data[[#This Row],[DeliveryDate]] + data[[#This Row],[DeliveryTime]]</f>
        <v>45719.674305555556</v>
      </c>
      <c r="AA1027" s="7">
        <f>data[[#This Row],[OrderDateTime]] + 1</f>
        <v>45718.015277777777</v>
      </c>
      <c r="AB1027" s="7" t="str">
        <f>IF(data[[#This Row],[DeliveryDateTime]] &lt;= data[[#This Row],[SLADue]], "On Time", "Late")</f>
        <v>Late</v>
      </c>
    </row>
    <row r="1028" spans="1:28" x14ac:dyDescent="0.2">
      <c r="A1028" t="s">
        <v>1541</v>
      </c>
      <c r="B1028" t="s">
        <v>19</v>
      </c>
      <c r="C1028" t="s">
        <v>126</v>
      </c>
      <c r="D1028" t="s">
        <v>127</v>
      </c>
      <c r="E1028" s="5">
        <v>22.58</v>
      </c>
      <c r="F1028" t="s">
        <v>87</v>
      </c>
      <c r="G1028">
        <v>2</v>
      </c>
      <c r="H1028" s="1">
        <v>45728</v>
      </c>
      <c r="I1028" s="1" t="str">
        <f>TEXT(data[[#This Row],[OrderDate]],"mmm")</f>
        <v>Mar</v>
      </c>
      <c r="J1028" s="6">
        <v>0.40069444444444446</v>
      </c>
      <c r="K1028" s="6" t="str">
        <f>TEXT(data[[#This Row],[OrderTime]],"h")</f>
        <v>9</v>
      </c>
      <c r="L1028" s="1">
        <v>45728</v>
      </c>
      <c r="M1028" s="6">
        <v>0.56736111111111109</v>
      </c>
      <c r="N1028" t="s">
        <v>75</v>
      </c>
      <c r="O1028" t="s">
        <v>1542</v>
      </c>
      <c r="P1028" t="s">
        <v>25</v>
      </c>
      <c r="Q1028" t="s">
        <v>26</v>
      </c>
      <c r="R1028" t="s">
        <v>129</v>
      </c>
      <c r="S1028" t="s">
        <v>47</v>
      </c>
      <c r="T1028" t="s">
        <v>38</v>
      </c>
      <c r="U1028" t="s">
        <v>39</v>
      </c>
      <c r="V1028" s="5">
        <f>data[[#This Row],[PriceUSD]]*data[[#This Row],[Quantity]]</f>
        <v>45.16</v>
      </c>
      <c r="W1028" s="7">
        <f>data[[#This Row],[OrderDate]] + TIME(VALUE(LEFT(data[[#This Row],[OrderTime]],2)), VALUE(RIGHT(data[[#This Row],[OrderTime]],2)), 0)</f>
        <v>45728.030555555553</v>
      </c>
      <c r="X1028" s="7">
        <f>_xlfn.MINIFS(data[OrderDateTime], data[CustomerName], data[[#This Row],[CustomerName]])</f>
        <v>45510.007638888892</v>
      </c>
      <c r="Y1028" t="str">
        <f>IF(data[[#This Row],[OrderDateTime]]=data[[#This Row],[FirstOrderDateTime]], "New", "Returning")</f>
        <v>Returning</v>
      </c>
      <c r="Z1028" s="7">
        <f>data[[#This Row],[DeliveryDate]] + data[[#This Row],[DeliveryTime]]</f>
        <v>45728.567361111112</v>
      </c>
      <c r="AA1028" s="7">
        <f>data[[#This Row],[OrderDateTime]] + 1</f>
        <v>45729.030555555553</v>
      </c>
      <c r="AB1028" s="7" t="str">
        <f>IF(data[[#This Row],[DeliveryDateTime]] &lt;= data[[#This Row],[SLADue]], "On Time", "Late")</f>
        <v>On Time</v>
      </c>
    </row>
    <row r="1029" spans="1:28" x14ac:dyDescent="0.2">
      <c r="A1029" t="s">
        <v>1543</v>
      </c>
      <c r="B1029" t="s">
        <v>19</v>
      </c>
      <c r="C1029" t="s">
        <v>117</v>
      </c>
      <c r="D1029" t="s">
        <v>118</v>
      </c>
      <c r="E1029" s="5">
        <v>76.930000000000007</v>
      </c>
      <c r="F1029" t="s">
        <v>182</v>
      </c>
      <c r="G1029">
        <v>2</v>
      </c>
      <c r="H1029" s="1">
        <v>45706</v>
      </c>
      <c r="I1029" s="1" t="str">
        <f>TEXT(data[[#This Row],[OrderDate]],"mmm")</f>
        <v>Feb</v>
      </c>
      <c r="J1029" s="6">
        <v>0.43333333333333335</v>
      </c>
      <c r="K1029" s="6" t="str">
        <f>TEXT(data[[#This Row],[OrderTime]],"h")</f>
        <v>10</v>
      </c>
      <c r="L1029" s="1">
        <v>45706</v>
      </c>
      <c r="M1029" s="6">
        <v>0.64166666666666672</v>
      </c>
      <c r="N1029" t="s">
        <v>75</v>
      </c>
      <c r="O1029" t="s">
        <v>719</v>
      </c>
      <c r="P1029" t="s">
        <v>25</v>
      </c>
      <c r="Q1029" t="s">
        <v>53</v>
      </c>
      <c r="R1029" t="s">
        <v>66</v>
      </c>
      <c r="S1029" t="s">
        <v>47</v>
      </c>
      <c r="T1029" t="s">
        <v>38</v>
      </c>
      <c r="U1029" t="s">
        <v>39</v>
      </c>
      <c r="V1029" s="5">
        <f>data[[#This Row],[PriceUSD]]*data[[#This Row],[Quantity]]</f>
        <v>153.86000000000001</v>
      </c>
      <c r="W1029" s="7">
        <f>data[[#This Row],[OrderDate]] + TIME(VALUE(LEFT(data[[#This Row],[OrderTime]],2)), VALUE(RIGHT(data[[#This Row],[OrderTime]],2)), 0)</f>
        <v>45706.022916666669</v>
      </c>
      <c r="X1029" s="7">
        <f>_xlfn.MINIFS(data[OrderDateTime], data[CustomerName], data[[#This Row],[CustomerName]])</f>
        <v>45519.015277777777</v>
      </c>
      <c r="Y1029" t="str">
        <f>IF(data[[#This Row],[OrderDateTime]]=data[[#This Row],[FirstOrderDateTime]], "New", "Returning")</f>
        <v>Returning</v>
      </c>
      <c r="Z1029" s="7">
        <f>data[[#This Row],[DeliveryDate]] + data[[#This Row],[DeliveryTime]]</f>
        <v>45706.64166666667</v>
      </c>
      <c r="AA1029" s="7">
        <f>data[[#This Row],[OrderDateTime]] + 1</f>
        <v>45707.022916666669</v>
      </c>
      <c r="AB1029" s="7" t="str">
        <f>IF(data[[#This Row],[DeliveryDateTime]] &lt;= data[[#This Row],[SLADue]], "On Time", "Late")</f>
        <v>On Time</v>
      </c>
    </row>
    <row r="1030" spans="1:28" x14ac:dyDescent="0.2">
      <c r="A1030" t="s">
        <v>1544</v>
      </c>
      <c r="B1030" t="s">
        <v>19</v>
      </c>
      <c r="C1030" t="s">
        <v>69</v>
      </c>
      <c r="D1030" t="s">
        <v>70</v>
      </c>
      <c r="E1030" s="5">
        <v>56.86</v>
      </c>
      <c r="F1030" t="s">
        <v>74</v>
      </c>
      <c r="G1030">
        <v>1</v>
      </c>
      <c r="H1030" s="1">
        <v>45704</v>
      </c>
      <c r="I1030" s="1" t="str">
        <f>TEXT(data[[#This Row],[OrderDate]],"mmm")</f>
        <v>Feb</v>
      </c>
      <c r="J1030" s="6">
        <v>0.7944444444444444</v>
      </c>
      <c r="K1030" s="6" t="str">
        <f>TEXT(data[[#This Row],[OrderTime]],"h")</f>
        <v>19</v>
      </c>
      <c r="L1030" s="1">
        <v>45705</v>
      </c>
      <c r="M1030" s="6">
        <v>0.83611111111111114</v>
      </c>
      <c r="N1030" t="s">
        <v>233</v>
      </c>
      <c r="O1030" t="s">
        <v>565</v>
      </c>
      <c r="P1030" t="s">
        <v>234</v>
      </c>
      <c r="Q1030" t="s">
        <v>53</v>
      </c>
      <c r="R1030" t="s">
        <v>37</v>
      </c>
      <c r="S1030" t="s">
        <v>28</v>
      </c>
      <c r="T1030" t="s">
        <v>38</v>
      </c>
      <c r="U1030" t="s">
        <v>30</v>
      </c>
      <c r="V1030" s="5">
        <f>data[[#This Row],[PriceUSD]]*data[[#This Row],[Quantity]]</f>
        <v>56.86</v>
      </c>
      <c r="W1030" s="7">
        <f>data[[#This Row],[OrderDate]] + TIME(VALUE(LEFT(data[[#This Row],[OrderTime]],2)), VALUE(RIGHT(data[[#This Row],[OrderTime]],2)), 0)</f>
        <v>45704.030555555553</v>
      </c>
      <c r="X1030" s="7">
        <f>_xlfn.MINIFS(data[OrderDateTime], data[CustomerName], data[[#This Row],[CustomerName]])</f>
        <v>45513.052083333336</v>
      </c>
      <c r="Y1030" t="str">
        <f>IF(data[[#This Row],[OrderDateTime]]=data[[#This Row],[FirstOrderDateTime]], "New", "Returning")</f>
        <v>Returning</v>
      </c>
      <c r="Z1030" s="7">
        <f>data[[#This Row],[DeliveryDate]] + data[[#This Row],[DeliveryTime]]</f>
        <v>45705.836111111108</v>
      </c>
      <c r="AA1030" s="7">
        <f>data[[#This Row],[OrderDateTime]] + 1</f>
        <v>45705.030555555553</v>
      </c>
      <c r="AB1030" s="7" t="str">
        <f>IF(data[[#This Row],[DeliveryDateTime]] &lt;= data[[#This Row],[SLADue]], "On Time", "Late")</f>
        <v>Late</v>
      </c>
    </row>
    <row r="1031" spans="1:28" x14ac:dyDescent="0.2">
      <c r="A1031" t="s">
        <v>1545</v>
      </c>
      <c r="B1031" t="s">
        <v>19</v>
      </c>
      <c r="C1031" t="s">
        <v>85</v>
      </c>
      <c r="D1031" t="s">
        <v>86</v>
      </c>
      <c r="E1031" s="5">
        <v>62.1</v>
      </c>
      <c r="F1031" t="s">
        <v>87</v>
      </c>
      <c r="G1031">
        <v>1</v>
      </c>
      <c r="H1031" s="1">
        <v>45658</v>
      </c>
      <c r="I1031" s="1" t="str">
        <f>TEXT(data[[#This Row],[OrderDate]],"mmm")</f>
        <v>Jan</v>
      </c>
      <c r="J1031" s="6">
        <v>0.47222222222222221</v>
      </c>
      <c r="K1031" s="6" t="str">
        <f>TEXT(data[[#This Row],[OrderTime]],"h")</f>
        <v>11</v>
      </c>
      <c r="L1031" s="1">
        <v>45658</v>
      </c>
      <c r="M1031" s="6">
        <v>0.63888888888888884</v>
      </c>
      <c r="N1031" t="s">
        <v>57</v>
      </c>
      <c r="O1031" t="s">
        <v>1101</v>
      </c>
      <c r="P1031" t="s">
        <v>25</v>
      </c>
      <c r="Q1031" t="s">
        <v>53</v>
      </c>
      <c r="R1031" t="s">
        <v>90</v>
      </c>
      <c r="S1031" t="s">
        <v>47</v>
      </c>
      <c r="T1031" t="s">
        <v>115</v>
      </c>
      <c r="U1031" t="s">
        <v>30</v>
      </c>
      <c r="V1031" s="5">
        <f>data[[#This Row],[PriceUSD]]*data[[#This Row],[Quantity]]</f>
        <v>62.1</v>
      </c>
      <c r="W1031" s="7">
        <f>data[[#This Row],[OrderDate]] + TIME(VALUE(LEFT(data[[#This Row],[OrderTime]],2)), VALUE(RIGHT(data[[#This Row],[OrderTime]],2)), 0)</f>
        <v>45658.015277777777</v>
      </c>
      <c r="X1031" s="7">
        <f>_xlfn.MINIFS(data[OrderDateTime], data[CustomerName], data[[#This Row],[CustomerName]])</f>
        <v>45540.046527777777</v>
      </c>
      <c r="Y1031" t="str">
        <f>IF(data[[#This Row],[OrderDateTime]]=data[[#This Row],[FirstOrderDateTime]], "New", "Returning")</f>
        <v>Returning</v>
      </c>
      <c r="Z1031" s="7">
        <f>data[[#This Row],[DeliveryDate]] + data[[#This Row],[DeliveryTime]]</f>
        <v>45658.638888888891</v>
      </c>
      <c r="AA1031" s="7">
        <f>data[[#This Row],[OrderDateTime]] + 1</f>
        <v>45659.015277777777</v>
      </c>
      <c r="AB1031" s="7" t="str">
        <f>IF(data[[#This Row],[DeliveryDateTime]] &lt;= data[[#This Row],[SLADue]], "On Time", "Late")</f>
        <v>On Time</v>
      </c>
    </row>
    <row r="1032" spans="1:28" x14ac:dyDescent="0.2">
      <c r="A1032" t="s">
        <v>1546</v>
      </c>
      <c r="B1032" t="s">
        <v>19</v>
      </c>
      <c r="C1032" t="s">
        <v>85</v>
      </c>
      <c r="D1032" t="s">
        <v>86</v>
      </c>
      <c r="E1032" s="5">
        <v>57</v>
      </c>
      <c r="F1032" t="s">
        <v>87</v>
      </c>
      <c r="G1032">
        <v>3</v>
      </c>
      <c r="H1032" s="1">
        <v>45815</v>
      </c>
      <c r="I1032" s="1" t="str">
        <f>TEXT(data[[#This Row],[OrderDate]],"mmm")</f>
        <v>Jun</v>
      </c>
      <c r="J1032" s="6">
        <v>0.57916666666666672</v>
      </c>
      <c r="K1032" s="6" t="str">
        <f>TEXT(data[[#This Row],[OrderTime]],"h")</f>
        <v>13</v>
      </c>
      <c r="L1032" s="1">
        <v>45816</v>
      </c>
      <c r="M1032" s="6">
        <v>0.66249999999999998</v>
      </c>
      <c r="N1032" t="s">
        <v>178</v>
      </c>
      <c r="O1032" t="s">
        <v>384</v>
      </c>
      <c r="P1032" t="s">
        <v>180</v>
      </c>
      <c r="Q1032" t="s">
        <v>26</v>
      </c>
      <c r="R1032" t="s">
        <v>90</v>
      </c>
      <c r="S1032" t="s">
        <v>28</v>
      </c>
      <c r="T1032" t="s">
        <v>29</v>
      </c>
      <c r="U1032" t="s">
        <v>30</v>
      </c>
      <c r="V1032" s="5">
        <f>data[[#This Row],[PriceUSD]]*data[[#This Row],[Quantity]]</f>
        <v>171</v>
      </c>
      <c r="W1032" s="7">
        <f>data[[#This Row],[OrderDate]] + TIME(VALUE(LEFT(data[[#This Row],[OrderTime]],2)), VALUE(RIGHT(data[[#This Row],[OrderTime]],2)), 0)</f>
        <v>45815.046527777777</v>
      </c>
      <c r="X1032" s="7">
        <f>_xlfn.MINIFS(data[OrderDateTime], data[CustomerName], data[[#This Row],[CustomerName]])</f>
        <v>45533.038888888892</v>
      </c>
      <c r="Y1032" t="str">
        <f>IF(data[[#This Row],[OrderDateTime]]=data[[#This Row],[FirstOrderDateTime]], "New", "Returning")</f>
        <v>Returning</v>
      </c>
      <c r="Z1032" s="7">
        <f>data[[#This Row],[DeliveryDate]] + data[[#This Row],[DeliveryTime]]</f>
        <v>45816.662499999999</v>
      </c>
      <c r="AA1032" s="7">
        <f>data[[#This Row],[OrderDateTime]] + 1</f>
        <v>45816.046527777777</v>
      </c>
      <c r="AB1032" s="7" t="str">
        <f>IF(data[[#This Row],[DeliveryDateTime]] &lt;= data[[#This Row],[SLADue]], "On Time", "Late")</f>
        <v>Late</v>
      </c>
    </row>
    <row r="1033" spans="1:28" x14ac:dyDescent="0.2">
      <c r="A1033" t="s">
        <v>1547</v>
      </c>
      <c r="B1033" t="s">
        <v>19</v>
      </c>
      <c r="C1033" t="s">
        <v>79</v>
      </c>
      <c r="D1033" t="s">
        <v>80</v>
      </c>
      <c r="E1033" s="5">
        <v>28.43</v>
      </c>
      <c r="F1033" t="s">
        <v>81</v>
      </c>
      <c r="G1033">
        <v>1</v>
      </c>
      <c r="H1033" s="1">
        <v>45552</v>
      </c>
      <c r="I1033" s="1" t="str">
        <f>TEXT(data[[#This Row],[OrderDate]],"mmm")</f>
        <v>Sep</v>
      </c>
      <c r="J1033" s="6">
        <v>0.73124999999999996</v>
      </c>
      <c r="K1033" s="6" t="str">
        <f>TEXT(data[[#This Row],[OrderTime]],"h")</f>
        <v>17</v>
      </c>
      <c r="L1033" s="1">
        <v>45553</v>
      </c>
      <c r="M1033" s="6">
        <v>0.85624999999999996</v>
      </c>
      <c r="N1033" t="s">
        <v>34</v>
      </c>
      <c r="O1033" t="s">
        <v>726</v>
      </c>
      <c r="P1033" t="s">
        <v>36</v>
      </c>
      <c r="Q1033" t="s">
        <v>53</v>
      </c>
      <c r="R1033" t="s">
        <v>83</v>
      </c>
      <c r="S1033" t="s">
        <v>28</v>
      </c>
      <c r="T1033" t="s">
        <v>59</v>
      </c>
      <c r="U1033" t="s">
        <v>30</v>
      </c>
      <c r="V1033" s="5">
        <f>data[[#This Row],[PriceUSD]]*data[[#This Row],[Quantity]]</f>
        <v>28.43</v>
      </c>
      <c r="W1033" s="7">
        <f>data[[#This Row],[OrderDate]] + TIME(VALUE(LEFT(data[[#This Row],[OrderTime]],2)), VALUE(RIGHT(data[[#This Row],[OrderTime]],2)), 0)</f>
        <v>45552.017361111109</v>
      </c>
      <c r="X1033" s="7">
        <f>_xlfn.MINIFS(data[OrderDateTime], data[CustomerName], data[[#This Row],[CustomerName]])</f>
        <v>45537.054166666669</v>
      </c>
      <c r="Y1033" t="str">
        <f>IF(data[[#This Row],[OrderDateTime]]=data[[#This Row],[FirstOrderDateTime]], "New", "Returning")</f>
        <v>Returning</v>
      </c>
      <c r="Z1033" s="7">
        <f>data[[#This Row],[DeliveryDate]] + data[[#This Row],[DeliveryTime]]</f>
        <v>45553.856249999997</v>
      </c>
      <c r="AA1033" s="7">
        <f>data[[#This Row],[OrderDateTime]] + 1</f>
        <v>45553.017361111109</v>
      </c>
      <c r="AB1033" s="7" t="str">
        <f>IF(data[[#This Row],[DeliveryDateTime]] &lt;= data[[#This Row],[SLADue]], "On Time", "Late")</f>
        <v>Late</v>
      </c>
    </row>
    <row r="1034" spans="1:28" x14ac:dyDescent="0.2">
      <c r="A1034" t="s">
        <v>1548</v>
      </c>
      <c r="B1034" t="s">
        <v>19</v>
      </c>
      <c r="C1034" t="s">
        <v>32</v>
      </c>
      <c r="D1034" t="s">
        <v>33</v>
      </c>
      <c r="E1034" s="5">
        <v>52.78</v>
      </c>
      <c r="F1034" t="s">
        <v>22</v>
      </c>
      <c r="G1034">
        <v>1</v>
      </c>
      <c r="H1034" s="1">
        <v>45568</v>
      </c>
      <c r="I1034" s="1" t="str">
        <f>TEXT(data[[#This Row],[OrderDate]],"mmm")</f>
        <v>Oct</v>
      </c>
      <c r="J1034" s="6">
        <v>0.87430555555555556</v>
      </c>
      <c r="K1034" s="6" t="str">
        <f>TEXT(data[[#This Row],[OrderTime]],"h")</f>
        <v>20</v>
      </c>
      <c r="L1034" s="1">
        <v>45571</v>
      </c>
      <c r="M1034" s="6">
        <v>0.77361111111111114</v>
      </c>
      <c r="N1034" t="s">
        <v>57</v>
      </c>
      <c r="O1034" t="s">
        <v>1549</v>
      </c>
      <c r="P1034" t="s">
        <v>25</v>
      </c>
      <c r="Q1034" t="s">
        <v>26</v>
      </c>
      <c r="R1034" t="s">
        <v>37</v>
      </c>
      <c r="S1034" t="s">
        <v>105</v>
      </c>
      <c r="T1034" t="s">
        <v>38</v>
      </c>
      <c r="U1034" t="s">
        <v>30</v>
      </c>
      <c r="V1034" s="5">
        <f>data[[#This Row],[PriceUSD]]*data[[#This Row],[Quantity]]</f>
        <v>52.78</v>
      </c>
      <c r="W1034" s="7">
        <f>data[[#This Row],[OrderDate]] + TIME(VALUE(LEFT(data[[#This Row],[OrderTime]],2)), VALUE(RIGHT(data[[#This Row],[OrderTime]],2)), 0)</f>
        <v>45568.038888888892</v>
      </c>
      <c r="X1034" s="7">
        <f>_xlfn.MINIFS(data[OrderDateTime], data[CustomerName], data[[#This Row],[CustomerName]])</f>
        <v>45516.030555555553</v>
      </c>
      <c r="Y1034" t="str">
        <f>IF(data[[#This Row],[OrderDateTime]]=data[[#This Row],[FirstOrderDateTime]], "New", "Returning")</f>
        <v>Returning</v>
      </c>
      <c r="Z1034" s="7">
        <f>data[[#This Row],[DeliveryDate]] + data[[#This Row],[DeliveryTime]]</f>
        <v>45571.773611111108</v>
      </c>
      <c r="AA1034" s="7">
        <f>data[[#This Row],[OrderDateTime]] + 1</f>
        <v>45569.038888888892</v>
      </c>
      <c r="AB1034" s="7" t="str">
        <f>IF(data[[#This Row],[DeliveryDateTime]] &lt;= data[[#This Row],[SLADue]], "On Time", "Late")</f>
        <v>Late</v>
      </c>
    </row>
    <row r="1035" spans="1:28" x14ac:dyDescent="0.2">
      <c r="A1035" t="s">
        <v>1550</v>
      </c>
      <c r="B1035" t="s">
        <v>19</v>
      </c>
      <c r="C1035" t="s">
        <v>101</v>
      </c>
      <c r="D1035" t="s">
        <v>102</v>
      </c>
      <c r="E1035" s="5">
        <v>30.66</v>
      </c>
      <c r="F1035" t="s">
        <v>81</v>
      </c>
      <c r="G1035">
        <v>1</v>
      </c>
      <c r="H1035" s="1">
        <v>45793</v>
      </c>
      <c r="I1035" s="1" t="str">
        <f>TEXT(data[[#This Row],[OrderDate]],"mmm")</f>
        <v>May</v>
      </c>
      <c r="J1035" s="6">
        <v>0.84513888888888888</v>
      </c>
      <c r="K1035" s="6" t="str">
        <f>TEXT(data[[#This Row],[OrderTime]],"h")</f>
        <v>20</v>
      </c>
      <c r="L1035" s="1">
        <v>45794</v>
      </c>
      <c r="M1035" s="6">
        <v>0.6743055555555556</v>
      </c>
      <c r="N1035" t="s">
        <v>145</v>
      </c>
      <c r="O1035" t="s">
        <v>453</v>
      </c>
      <c r="P1035" t="s">
        <v>77</v>
      </c>
      <c r="Q1035" t="s">
        <v>53</v>
      </c>
      <c r="R1035" t="s">
        <v>83</v>
      </c>
      <c r="S1035" t="s">
        <v>28</v>
      </c>
      <c r="T1035" t="s">
        <v>29</v>
      </c>
      <c r="U1035" t="s">
        <v>30</v>
      </c>
      <c r="V1035" s="5">
        <f>data[[#This Row],[PriceUSD]]*data[[#This Row],[Quantity]]</f>
        <v>30.66</v>
      </c>
      <c r="W1035" s="7">
        <f>data[[#This Row],[OrderDate]] + TIME(VALUE(LEFT(data[[#This Row],[OrderTime]],2)), VALUE(RIGHT(data[[#This Row],[OrderTime]],2)), 0)</f>
        <v>45793.061805555553</v>
      </c>
      <c r="X1035" s="7">
        <f>_xlfn.MINIFS(data[OrderDateTime], data[CustomerName], data[[#This Row],[CustomerName]])</f>
        <v>45525.022916666669</v>
      </c>
      <c r="Y1035" t="str">
        <f>IF(data[[#This Row],[OrderDateTime]]=data[[#This Row],[FirstOrderDateTime]], "New", "Returning")</f>
        <v>Returning</v>
      </c>
      <c r="Z1035" s="7">
        <f>data[[#This Row],[DeliveryDate]] + data[[#This Row],[DeliveryTime]]</f>
        <v>45794.674305555556</v>
      </c>
      <c r="AA1035" s="7">
        <f>data[[#This Row],[OrderDateTime]] + 1</f>
        <v>45794.061805555553</v>
      </c>
      <c r="AB1035" s="7" t="str">
        <f>IF(data[[#This Row],[DeliveryDateTime]] &lt;= data[[#This Row],[SLADue]], "On Time", "Late")</f>
        <v>Late</v>
      </c>
    </row>
    <row r="1036" spans="1:28" x14ac:dyDescent="0.2">
      <c r="A1036" t="s">
        <v>1551</v>
      </c>
      <c r="B1036" t="s">
        <v>19</v>
      </c>
      <c r="C1036" t="s">
        <v>69</v>
      </c>
      <c r="D1036" t="s">
        <v>70</v>
      </c>
      <c r="E1036" s="5">
        <v>49.6</v>
      </c>
      <c r="F1036" t="s">
        <v>74</v>
      </c>
      <c r="G1036">
        <v>3</v>
      </c>
      <c r="H1036" s="1">
        <v>45558</v>
      </c>
      <c r="I1036" s="1" t="str">
        <f>TEXT(data[[#This Row],[OrderDate]],"mmm")</f>
        <v>Sep</v>
      </c>
      <c r="J1036" s="6">
        <v>0.875</v>
      </c>
      <c r="K1036" s="6" t="str">
        <f>TEXT(data[[#This Row],[OrderTime]],"h")</f>
        <v>21</v>
      </c>
      <c r="L1036" s="1">
        <v>45559</v>
      </c>
      <c r="M1036" s="6">
        <v>0.62777777777777777</v>
      </c>
      <c r="N1036" t="s">
        <v>95</v>
      </c>
      <c r="O1036" t="s">
        <v>274</v>
      </c>
      <c r="P1036" t="s">
        <v>25</v>
      </c>
      <c r="Q1036" t="s">
        <v>53</v>
      </c>
      <c r="R1036" t="s">
        <v>37</v>
      </c>
      <c r="S1036" t="s">
        <v>28</v>
      </c>
      <c r="T1036" t="s">
        <v>38</v>
      </c>
      <c r="U1036" t="s">
        <v>30</v>
      </c>
      <c r="V1036" s="5">
        <f>data[[#This Row],[PriceUSD]]*data[[#This Row],[Quantity]]</f>
        <v>148.80000000000001</v>
      </c>
      <c r="W1036" s="7">
        <f>data[[#This Row],[OrderDate]] + TIME(VALUE(LEFT(data[[#This Row],[OrderTime]],2)), VALUE(RIGHT(data[[#This Row],[OrderTime]],2)), 0)</f>
        <v>45558.052083333336</v>
      </c>
      <c r="X1036" s="7">
        <f>_xlfn.MINIFS(data[OrderDateTime], data[CustomerName], data[[#This Row],[CustomerName]])</f>
        <v>45532.022916666669</v>
      </c>
      <c r="Y1036" t="str">
        <f>IF(data[[#This Row],[OrderDateTime]]=data[[#This Row],[FirstOrderDateTime]], "New", "Returning")</f>
        <v>Returning</v>
      </c>
      <c r="Z1036" s="7">
        <f>data[[#This Row],[DeliveryDate]] + data[[#This Row],[DeliveryTime]]</f>
        <v>45559.62777777778</v>
      </c>
      <c r="AA1036" s="7">
        <f>data[[#This Row],[OrderDateTime]] + 1</f>
        <v>45559.052083333336</v>
      </c>
      <c r="AB1036" s="7" t="str">
        <f>IF(data[[#This Row],[DeliveryDateTime]] &lt;= data[[#This Row],[SLADue]], "On Time", "Late")</f>
        <v>Late</v>
      </c>
    </row>
    <row r="1037" spans="1:28" x14ac:dyDescent="0.2">
      <c r="A1037" t="s">
        <v>1552</v>
      </c>
      <c r="B1037" t="s">
        <v>19</v>
      </c>
      <c r="C1037" t="s">
        <v>41</v>
      </c>
      <c r="D1037" t="s">
        <v>42</v>
      </c>
      <c r="E1037" s="5">
        <v>36.67</v>
      </c>
      <c r="F1037" t="s">
        <v>119</v>
      </c>
      <c r="G1037">
        <v>2</v>
      </c>
      <c r="H1037" s="1">
        <v>45637</v>
      </c>
      <c r="I1037" s="1" t="str">
        <f>TEXT(data[[#This Row],[OrderDate]],"mmm")</f>
        <v>Dec</v>
      </c>
      <c r="J1037" s="6">
        <v>0.56458333333333333</v>
      </c>
      <c r="K1037" s="6" t="str">
        <f>TEXT(data[[#This Row],[OrderTime]],"h")</f>
        <v>13</v>
      </c>
      <c r="L1037" s="1">
        <v>45637</v>
      </c>
      <c r="M1037" s="6">
        <v>0.7729166666666667</v>
      </c>
      <c r="N1037" t="s">
        <v>112</v>
      </c>
      <c r="O1037" t="s">
        <v>265</v>
      </c>
      <c r="P1037" t="s">
        <v>36</v>
      </c>
      <c r="Q1037" t="s">
        <v>53</v>
      </c>
      <c r="R1037" t="s">
        <v>46</v>
      </c>
      <c r="S1037" t="s">
        <v>47</v>
      </c>
      <c r="T1037" t="s">
        <v>143</v>
      </c>
      <c r="U1037" t="s">
        <v>30</v>
      </c>
      <c r="V1037" s="5">
        <f>data[[#This Row],[PriceUSD]]*data[[#This Row],[Quantity]]</f>
        <v>73.34</v>
      </c>
      <c r="W1037" s="7">
        <f>data[[#This Row],[OrderDate]] + TIME(VALUE(LEFT(data[[#This Row],[OrderTime]],2)), VALUE(RIGHT(data[[#This Row],[OrderTime]],2)), 0)</f>
        <v>45637.022916666669</v>
      </c>
      <c r="X1037" s="7">
        <f>_xlfn.MINIFS(data[OrderDateTime], data[CustomerName], data[[#This Row],[CustomerName]])</f>
        <v>45522.046527777777</v>
      </c>
      <c r="Y1037" t="str">
        <f>IF(data[[#This Row],[OrderDateTime]]=data[[#This Row],[FirstOrderDateTime]], "New", "Returning")</f>
        <v>Returning</v>
      </c>
      <c r="Z1037" s="7">
        <f>data[[#This Row],[DeliveryDate]] + data[[#This Row],[DeliveryTime]]</f>
        <v>45637.772916666669</v>
      </c>
      <c r="AA1037" s="7">
        <f>data[[#This Row],[OrderDateTime]] + 1</f>
        <v>45638.022916666669</v>
      </c>
      <c r="AB1037" s="7" t="str">
        <f>IF(data[[#This Row],[DeliveryDateTime]] &lt;= data[[#This Row],[SLADue]], "On Time", "Late")</f>
        <v>On Time</v>
      </c>
    </row>
    <row r="1038" spans="1:28" x14ac:dyDescent="0.2">
      <c r="A1038" t="s">
        <v>1553</v>
      </c>
      <c r="B1038" t="s">
        <v>19</v>
      </c>
      <c r="C1038" t="s">
        <v>258</v>
      </c>
      <c r="D1038" t="s">
        <v>259</v>
      </c>
      <c r="E1038" s="5">
        <v>126.73</v>
      </c>
      <c r="F1038" t="s">
        <v>182</v>
      </c>
      <c r="G1038">
        <v>2</v>
      </c>
      <c r="H1038" s="1">
        <v>45699</v>
      </c>
      <c r="I1038" s="1" t="str">
        <f>TEXT(data[[#This Row],[OrderDate]],"mmm")</f>
        <v>Feb</v>
      </c>
      <c r="J1038" s="6">
        <v>0.90555555555555556</v>
      </c>
      <c r="K1038" s="6" t="str">
        <f>TEXT(data[[#This Row],[OrderTime]],"h")</f>
        <v>21</v>
      </c>
      <c r="L1038" s="1">
        <v>45700</v>
      </c>
      <c r="M1038" s="6">
        <v>0.75624999999999998</v>
      </c>
      <c r="N1038" t="s">
        <v>88</v>
      </c>
      <c r="O1038" t="s">
        <v>435</v>
      </c>
      <c r="P1038" t="s">
        <v>25</v>
      </c>
      <c r="Q1038" t="s">
        <v>26</v>
      </c>
      <c r="R1038" t="s">
        <v>261</v>
      </c>
      <c r="S1038" t="s">
        <v>28</v>
      </c>
      <c r="T1038" t="s">
        <v>115</v>
      </c>
      <c r="U1038" t="s">
        <v>30</v>
      </c>
      <c r="V1038" s="5">
        <f>data[[#This Row],[PriceUSD]]*data[[#This Row],[Quantity]]</f>
        <v>253.46</v>
      </c>
      <c r="W1038" s="7">
        <f>data[[#This Row],[OrderDate]] + TIME(VALUE(LEFT(data[[#This Row],[OrderTime]],2)), VALUE(RIGHT(data[[#This Row],[OrderTime]],2)), 0)</f>
        <v>45699.038888888892</v>
      </c>
      <c r="X1038" s="7">
        <f>_xlfn.MINIFS(data[OrderDateTime], data[CustomerName], data[[#This Row],[CustomerName]])</f>
        <v>45524.038888888892</v>
      </c>
      <c r="Y1038" t="str">
        <f>IF(data[[#This Row],[OrderDateTime]]=data[[#This Row],[FirstOrderDateTime]], "New", "Returning")</f>
        <v>Returning</v>
      </c>
      <c r="Z1038" s="7">
        <f>data[[#This Row],[DeliveryDate]] + data[[#This Row],[DeliveryTime]]</f>
        <v>45700.756249999999</v>
      </c>
      <c r="AA1038" s="7">
        <f>data[[#This Row],[OrderDateTime]] + 1</f>
        <v>45700.038888888892</v>
      </c>
      <c r="AB1038" s="7" t="str">
        <f>IF(data[[#This Row],[DeliveryDateTime]] &lt;= data[[#This Row],[SLADue]], "On Time", "Late")</f>
        <v>Late</v>
      </c>
    </row>
    <row r="1039" spans="1:28" x14ac:dyDescent="0.2">
      <c r="A1039" t="s">
        <v>1554</v>
      </c>
      <c r="B1039" t="s">
        <v>19</v>
      </c>
      <c r="C1039" t="s">
        <v>61</v>
      </c>
      <c r="D1039" t="s">
        <v>62</v>
      </c>
      <c r="E1039" s="5">
        <v>166.51</v>
      </c>
      <c r="F1039" t="s">
        <v>94</v>
      </c>
      <c r="G1039">
        <v>3</v>
      </c>
      <c r="H1039" s="1">
        <v>45590</v>
      </c>
      <c r="I1039" s="1" t="str">
        <f>TEXT(data[[#This Row],[OrderDate]],"mmm")</f>
        <v>Oct</v>
      </c>
      <c r="J1039" s="6">
        <v>0.7993055555555556</v>
      </c>
      <c r="K1039" s="6" t="str">
        <f>TEXT(data[[#This Row],[OrderTime]],"h")</f>
        <v>19</v>
      </c>
      <c r="L1039" s="1">
        <v>45591</v>
      </c>
      <c r="M1039" s="6">
        <v>0.84097222222222223</v>
      </c>
      <c r="N1039" t="s">
        <v>103</v>
      </c>
      <c r="O1039" t="s">
        <v>649</v>
      </c>
      <c r="P1039" t="s">
        <v>77</v>
      </c>
      <c r="Q1039" t="s">
        <v>53</v>
      </c>
      <c r="R1039" t="s">
        <v>66</v>
      </c>
      <c r="S1039" t="s">
        <v>28</v>
      </c>
      <c r="T1039" t="s">
        <v>106</v>
      </c>
      <c r="U1039" t="s">
        <v>30</v>
      </c>
      <c r="V1039" s="5">
        <f>data[[#This Row],[PriceUSD]]*data[[#This Row],[Quantity]]</f>
        <v>499.53</v>
      </c>
      <c r="W1039" s="7">
        <f>data[[#This Row],[OrderDate]] + TIME(VALUE(LEFT(data[[#This Row],[OrderTime]],2)), VALUE(RIGHT(data[[#This Row],[OrderTime]],2)), 0)</f>
        <v>45590.038888888892</v>
      </c>
      <c r="X1039" s="7">
        <f>_xlfn.MINIFS(data[OrderDateTime], data[CustomerName], data[[#This Row],[CustomerName]])</f>
        <v>45524.007638888892</v>
      </c>
      <c r="Y1039" t="str">
        <f>IF(data[[#This Row],[OrderDateTime]]=data[[#This Row],[FirstOrderDateTime]], "New", "Returning")</f>
        <v>Returning</v>
      </c>
      <c r="Z1039" s="7">
        <f>data[[#This Row],[DeliveryDate]] + data[[#This Row],[DeliveryTime]]</f>
        <v>45591.84097222222</v>
      </c>
      <c r="AA1039" s="7">
        <f>data[[#This Row],[OrderDateTime]] + 1</f>
        <v>45591.038888888892</v>
      </c>
      <c r="AB1039" s="7" t="str">
        <f>IF(data[[#This Row],[DeliveryDateTime]] &lt;= data[[#This Row],[SLADue]], "On Time", "Late")</f>
        <v>Late</v>
      </c>
    </row>
    <row r="1040" spans="1:28" x14ac:dyDescent="0.2">
      <c r="A1040" t="s">
        <v>1555</v>
      </c>
      <c r="B1040" t="s">
        <v>19</v>
      </c>
      <c r="C1040" t="s">
        <v>101</v>
      </c>
      <c r="D1040" t="s">
        <v>102</v>
      </c>
      <c r="E1040" s="5">
        <v>27.66</v>
      </c>
      <c r="F1040" t="s">
        <v>81</v>
      </c>
      <c r="G1040">
        <v>1</v>
      </c>
      <c r="H1040" s="1">
        <v>45792</v>
      </c>
      <c r="I1040" s="1" t="str">
        <f>TEXT(data[[#This Row],[OrderDate]],"mmm")</f>
        <v>May</v>
      </c>
      <c r="J1040" s="6">
        <v>0.37847222222222221</v>
      </c>
      <c r="K1040" s="6" t="str">
        <f>TEXT(data[[#This Row],[OrderTime]],"h")</f>
        <v>9</v>
      </c>
      <c r="L1040" s="1">
        <v>45792</v>
      </c>
      <c r="M1040" s="6">
        <v>0.58680555555555558</v>
      </c>
      <c r="N1040" t="s">
        <v>64</v>
      </c>
      <c r="O1040" t="s">
        <v>1047</v>
      </c>
      <c r="P1040" t="s">
        <v>25</v>
      </c>
      <c r="Q1040" t="s">
        <v>26</v>
      </c>
      <c r="R1040" t="s">
        <v>83</v>
      </c>
      <c r="S1040" t="s">
        <v>47</v>
      </c>
      <c r="T1040" t="s">
        <v>38</v>
      </c>
      <c r="U1040" t="s">
        <v>30</v>
      </c>
      <c r="V1040" s="5">
        <f>data[[#This Row],[PriceUSD]]*data[[#This Row],[Quantity]]</f>
        <v>27.66</v>
      </c>
      <c r="W1040" s="7">
        <f>data[[#This Row],[OrderDate]] + TIME(VALUE(LEFT(data[[#This Row],[OrderTime]],2)), VALUE(RIGHT(data[[#This Row],[OrderTime]],2)), 0)</f>
        <v>45792.015277777777</v>
      </c>
      <c r="X1040" s="7">
        <f>_xlfn.MINIFS(data[OrderDateTime], data[CustomerName], data[[#This Row],[CustomerName]])</f>
        <v>45507.015277777777</v>
      </c>
      <c r="Y1040" t="str">
        <f>IF(data[[#This Row],[OrderDateTime]]=data[[#This Row],[FirstOrderDateTime]], "New", "Returning")</f>
        <v>Returning</v>
      </c>
      <c r="Z1040" s="7">
        <f>data[[#This Row],[DeliveryDate]] + data[[#This Row],[DeliveryTime]]</f>
        <v>45792.586805555555</v>
      </c>
      <c r="AA1040" s="7">
        <f>data[[#This Row],[OrderDateTime]] + 1</f>
        <v>45793.015277777777</v>
      </c>
      <c r="AB1040" s="7" t="str">
        <f>IF(data[[#This Row],[DeliveryDateTime]] &lt;= data[[#This Row],[SLADue]], "On Time", "Late")</f>
        <v>On Time</v>
      </c>
    </row>
    <row r="1041" spans="1:28" x14ac:dyDescent="0.2">
      <c r="A1041" t="s">
        <v>1556</v>
      </c>
      <c r="B1041" t="s">
        <v>19</v>
      </c>
      <c r="C1041" t="s">
        <v>101</v>
      </c>
      <c r="D1041" t="s">
        <v>102</v>
      </c>
      <c r="E1041" s="5">
        <v>29.7</v>
      </c>
      <c r="F1041" t="s">
        <v>63</v>
      </c>
      <c r="G1041">
        <v>1</v>
      </c>
      <c r="H1041" s="1">
        <v>45810</v>
      </c>
      <c r="I1041" s="1" t="str">
        <f>TEXT(data[[#This Row],[OrderDate]],"mmm")</f>
        <v>Jun</v>
      </c>
      <c r="J1041" s="6">
        <v>0.39027777777777778</v>
      </c>
      <c r="K1041" s="6" t="str">
        <f>TEXT(data[[#This Row],[OrderTime]],"h")</f>
        <v>9</v>
      </c>
      <c r="L1041" s="1">
        <v>45810</v>
      </c>
      <c r="M1041" s="6">
        <v>0.55694444444444446</v>
      </c>
      <c r="N1041" t="s">
        <v>57</v>
      </c>
      <c r="O1041" t="s">
        <v>384</v>
      </c>
      <c r="P1041" t="s">
        <v>25</v>
      </c>
      <c r="Q1041" t="s">
        <v>26</v>
      </c>
      <c r="R1041" t="s">
        <v>83</v>
      </c>
      <c r="S1041" t="s">
        <v>47</v>
      </c>
      <c r="T1041" t="s">
        <v>38</v>
      </c>
      <c r="U1041" t="s">
        <v>39</v>
      </c>
      <c r="V1041" s="5">
        <f>data[[#This Row],[PriceUSD]]*data[[#This Row],[Quantity]]</f>
        <v>29.7</v>
      </c>
      <c r="W1041" s="7">
        <f>data[[#This Row],[OrderDate]] + TIME(VALUE(LEFT(data[[#This Row],[OrderTime]],2)), VALUE(RIGHT(data[[#This Row],[OrderTime]],2)), 0)</f>
        <v>45810.054166666669</v>
      </c>
      <c r="X1041" s="7">
        <f>_xlfn.MINIFS(data[OrderDateTime], data[CustomerName], data[[#This Row],[CustomerName]])</f>
        <v>45533.038888888892</v>
      </c>
      <c r="Y1041" t="str">
        <f>IF(data[[#This Row],[OrderDateTime]]=data[[#This Row],[FirstOrderDateTime]], "New", "Returning")</f>
        <v>Returning</v>
      </c>
      <c r="Z1041" s="7">
        <f>data[[#This Row],[DeliveryDate]] + data[[#This Row],[DeliveryTime]]</f>
        <v>45810.556944444441</v>
      </c>
      <c r="AA1041" s="7">
        <f>data[[#This Row],[OrderDateTime]] + 1</f>
        <v>45811.054166666669</v>
      </c>
      <c r="AB1041" s="7" t="str">
        <f>IF(data[[#This Row],[DeliveryDateTime]] &lt;= data[[#This Row],[SLADue]], "On Time", "Late")</f>
        <v>On Time</v>
      </c>
    </row>
    <row r="1042" spans="1:28" x14ac:dyDescent="0.2">
      <c r="A1042" t="s">
        <v>1557</v>
      </c>
      <c r="B1042" t="s">
        <v>19</v>
      </c>
      <c r="C1042" t="s">
        <v>20</v>
      </c>
      <c r="D1042" t="s">
        <v>21</v>
      </c>
      <c r="E1042" s="5">
        <v>17.75</v>
      </c>
      <c r="F1042" t="s">
        <v>22</v>
      </c>
      <c r="G1042">
        <v>1</v>
      </c>
      <c r="H1042" s="1">
        <v>45837</v>
      </c>
      <c r="I1042" s="1" t="str">
        <f>TEXT(data[[#This Row],[OrderDate]],"mmm")</f>
        <v>Jun</v>
      </c>
      <c r="J1042" s="6">
        <v>0.72847222222222219</v>
      </c>
      <c r="K1042" s="6" t="str">
        <f>TEXT(data[[#This Row],[OrderTime]],"h")</f>
        <v>17</v>
      </c>
      <c r="L1042" s="1">
        <v>45838</v>
      </c>
      <c r="M1042" s="6">
        <v>0.61458333333333337</v>
      </c>
      <c r="N1042" t="s">
        <v>145</v>
      </c>
      <c r="O1042" t="s">
        <v>364</v>
      </c>
      <c r="P1042" t="s">
        <v>77</v>
      </c>
      <c r="Q1042" t="s">
        <v>26</v>
      </c>
      <c r="R1042" t="s">
        <v>27</v>
      </c>
      <c r="S1042" t="s">
        <v>28</v>
      </c>
      <c r="T1042" t="s">
        <v>106</v>
      </c>
      <c r="U1042" t="s">
        <v>30</v>
      </c>
      <c r="V1042" s="5">
        <f>data[[#This Row],[PriceUSD]]*data[[#This Row],[Quantity]]</f>
        <v>17.75</v>
      </c>
      <c r="W1042" s="7">
        <f>data[[#This Row],[OrderDate]] + TIME(VALUE(LEFT(data[[#This Row],[OrderTime]],2)), VALUE(RIGHT(data[[#This Row],[OrderTime]],2)), 0)</f>
        <v>45837.015277777777</v>
      </c>
      <c r="X1042" s="7">
        <f>_xlfn.MINIFS(data[OrderDateTime], data[CustomerName], data[[#This Row],[CustomerName]])</f>
        <v>45531.030555555553</v>
      </c>
      <c r="Y1042" t="str">
        <f>IF(data[[#This Row],[OrderDateTime]]=data[[#This Row],[FirstOrderDateTime]], "New", "Returning")</f>
        <v>Returning</v>
      </c>
      <c r="Z1042" s="7">
        <f>data[[#This Row],[DeliveryDate]] + data[[#This Row],[DeliveryTime]]</f>
        <v>45838.614583333336</v>
      </c>
      <c r="AA1042" s="7">
        <f>data[[#This Row],[OrderDateTime]] + 1</f>
        <v>45838.015277777777</v>
      </c>
      <c r="AB1042" s="7" t="str">
        <f>IF(data[[#This Row],[DeliveryDateTime]] &lt;= data[[#This Row],[SLADue]], "On Time", "Late")</f>
        <v>Late</v>
      </c>
    </row>
    <row r="1043" spans="1:28" x14ac:dyDescent="0.2">
      <c r="A1043" t="s">
        <v>1558</v>
      </c>
      <c r="B1043" t="s">
        <v>19</v>
      </c>
      <c r="C1043" t="s">
        <v>41</v>
      </c>
      <c r="D1043" t="s">
        <v>42</v>
      </c>
      <c r="E1043" s="5">
        <v>35.04</v>
      </c>
      <c r="F1043" t="s">
        <v>74</v>
      </c>
      <c r="G1043">
        <v>1</v>
      </c>
      <c r="H1043" s="1">
        <v>45811</v>
      </c>
      <c r="I1043" s="1" t="str">
        <f>TEXT(data[[#This Row],[OrderDate]],"mmm")</f>
        <v>Jun</v>
      </c>
      <c r="J1043" s="6">
        <v>0.75902777777777775</v>
      </c>
      <c r="K1043" s="6" t="str">
        <f>TEXT(data[[#This Row],[OrderTime]],"h")</f>
        <v>18</v>
      </c>
      <c r="L1043" s="1">
        <v>45813</v>
      </c>
      <c r="M1043" s="6">
        <v>0.80069444444444449</v>
      </c>
      <c r="N1043" t="s">
        <v>112</v>
      </c>
      <c r="O1043" t="s">
        <v>159</v>
      </c>
      <c r="P1043" t="s">
        <v>36</v>
      </c>
      <c r="Q1043" t="s">
        <v>53</v>
      </c>
      <c r="R1043" t="s">
        <v>46</v>
      </c>
      <c r="S1043" t="s">
        <v>105</v>
      </c>
      <c r="T1043" t="s">
        <v>115</v>
      </c>
      <c r="U1043" t="s">
        <v>39</v>
      </c>
      <c r="V1043" s="5">
        <f>data[[#This Row],[PriceUSD]]*data[[#This Row],[Quantity]]</f>
        <v>35.04</v>
      </c>
      <c r="W1043" s="7">
        <f>data[[#This Row],[OrderDate]] + TIME(VALUE(LEFT(data[[#This Row],[OrderTime]],2)), VALUE(RIGHT(data[[#This Row],[OrderTime]],2)), 0)</f>
        <v>45811.054166666669</v>
      </c>
      <c r="X1043" s="7">
        <f>_xlfn.MINIFS(data[OrderDateTime], data[CustomerName], data[[#This Row],[CustomerName]])</f>
        <v>45548.015277777777</v>
      </c>
      <c r="Y1043" t="str">
        <f>IF(data[[#This Row],[OrderDateTime]]=data[[#This Row],[FirstOrderDateTime]], "New", "Returning")</f>
        <v>Returning</v>
      </c>
      <c r="Z1043" s="7">
        <f>data[[#This Row],[DeliveryDate]] + data[[#This Row],[DeliveryTime]]</f>
        <v>45813.800694444442</v>
      </c>
      <c r="AA1043" s="7">
        <f>data[[#This Row],[OrderDateTime]] + 1</f>
        <v>45812.054166666669</v>
      </c>
      <c r="AB1043" s="7" t="str">
        <f>IF(data[[#This Row],[DeliveryDateTime]] &lt;= data[[#This Row],[SLADue]], "On Time", "Late")</f>
        <v>Late</v>
      </c>
    </row>
    <row r="1044" spans="1:28" x14ac:dyDescent="0.2">
      <c r="A1044" t="s">
        <v>1559</v>
      </c>
      <c r="B1044" t="s">
        <v>19</v>
      </c>
      <c r="C1044" t="s">
        <v>92</v>
      </c>
      <c r="D1044" t="s">
        <v>93</v>
      </c>
      <c r="E1044" s="5">
        <v>81.42</v>
      </c>
      <c r="F1044" t="s">
        <v>81</v>
      </c>
      <c r="G1044">
        <v>1</v>
      </c>
      <c r="H1044" s="1">
        <v>45815</v>
      </c>
      <c r="I1044" s="1" t="str">
        <f>TEXT(data[[#This Row],[OrderDate]],"mmm")</f>
        <v>Jun</v>
      </c>
      <c r="J1044" s="6">
        <v>0.49583333333333335</v>
      </c>
      <c r="K1044" s="6" t="str">
        <f>TEXT(data[[#This Row],[OrderTime]],"h")</f>
        <v>11</v>
      </c>
      <c r="L1044" s="1">
        <v>45815</v>
      </c>
      <c r="M1044" s="6">
        <v>0.66249999999999998</v>
      </c>
      <c r="N1044" t="s">
        <v>175</v>
      </c>
      <c r="O1044" t="s">
        <v>1269</v>
      </c>
      <c r="P1044" t="s">
        <v>25</v>
      </c>
      <c r="Q1044" t="s">
        <v>53</v>
      </c>
      <c r="R1044" t="s">
        <v>66</v>
      </c>
      <c r="S1044" t="s">
        <v>47</v>
      </c>
      <c r="T1044" t="s">
        <v>29</v>
      </c>
      <c r="U1044" t="s">
        <v>30</v>
      </c>
      <c r="V1044" s="5">
        <f>data[[#This Row],[PriceUSD]]*data[[#This Row],[Quantity]]</f>
        <v>81.42</v>
      </c>
      <c r="W1044" s="7">
        <f>data[[#This Row],[OrderDate]] + TIME(VALUE(LEFT(data[[#This Row],[OrderTime]],2)), VALUE(RIGHT(data[[#This Row],[OrderTime]],2)), 0)</f>
        <v>45815.022916666669</v>
      </c>
      <c r="X1044" s="7">
        <f>_xlfn.MINIFS(data[OrderDateTime], data[CustomerName], data[[#This Row],[CustomerName]])</f>
        <v>45673.030555555553</v>
      </c>
      <c r="Y1044" t="str">
        <f>IF(data[[#This Row],[OrderDateTime]]=data[[#This Row],[FirstOrderDateTime]], "New", "Returning")</f>
        <v>Returning</v>
      </c>
      <c r="Z1044" s="7">
        <f>data[[#This Row],[DeliveryDate]] + data[[#This Row],[DeliveryTime]]</f>
        <v>45815.662499999999</v>
      </c>
      <c r="AA1044" s="7">
        <f>data[[#This Row],[OrderDateTime]] + 1</f>
        <v>45816.022916666669</v>
      </c>
      <c r="AB1044" s="7" t="str">
        <f>IF(data[[#This Row],[DeliveryDateTime]] &lt;= data[[#This Row],[SLADue]], "On Time", "Late")</f>
        <v>On Time</v>
      </c>
    </row>
    <row r="1045" spans="1:28" x14ac:dyDescent="0.2">
      <c r="A1045" t="s">
        <v>1560</v>
      </c>
      <c r="B1045" t="s">
        <v>19</v>
      </c>
      <c r="C1045" t="s">
        <v>41</v>
      </c>
      <c r="D1045" t="s">
        <v>42</v>
      </c>
      <c r="E1045" s="5">
        <v>30.97</v>
      </c>
      <c r="F1045" t="s">
        <v>51</v>
      </c>
      <c r="G1045">
        <v>1</v>
      </c>
      <c r="H1045" s="1">
        <v>45870</v>
      </c>
      <c r="I1045" s="1" t="str">
        <f>TEXT(data[[#This Row],[OrderDate]],"mmm")</f>
        <v>Aug</v>
      </c>
      <c r="J1045" s="6">
        <v>0.47638888888888886</v>
      </c>
      <c r="K1045" s="6" t="str">
        <f>TEXT(data[[#This Row],[OrderTime]],"h")</f>
        <v>11</v>
      </c>
      <c r="L1045" s="1">
        <v>45871</v>
      </c>
      <c r="M1045" s="6">
        <v>0.55972222222222223</v>
      </c>
      <c r="N1045" t="s">
        <v>145</v>
      </c>
      <c r="O1045" t="s">
        <v>420</v>
      </c>
      <c r="P1045" t="s">
        <v>77</v>
      </c>
      <c r="Q1045" t="s">
        <v>53</v>
      </c>
      <c r="R1045" t="s">
        <v>46</v>
      </c>
      <c r="S1045" t="s">
        <v>28</v>
      </c>
      <c r="T1045" t="s">
        <v>29</v>
      </c>
      <c r="U1045" t="s">
        <v>67</v>
      </c>
      <c r="V1045" s="5">
        <f>data[[#This Row],[PriceUSD]]*data[[#This Row],[Quantity]]</f>
        <v>30.97</v>
      </c>
      <c r="W1045" s="7">
        <f>data[[#This Row],[OrderDate]] + TIME(VALUE(LEFT(data[[#This Row],[OrderTime]],2)), VALUE(RIGHT(data[[#This Row],[OrderTime]],2)), 0)</f>
        <v>45870.061805555553</v>
      </c>
      <c r="X1045" s="7">
        <f>_xlfn.MINIFS(data[OrderDateTime], data[CustomerName], data[[#This Row],[CustomerName]])</f>
        <v>45578.046527777777</v>
      </c>
      <c r="Y1045" t="str">
        <f>IF(data[[#This Row],[OrderDateTime]]=data[[#This Row],[FirstOrderDateTime]], "New", "Returning")</f>
        <v>Returning</v>
      </c>
      <c r="Z1045" s="7">
        <f>data[[#This Row],[DeliveryDate]] + data[[#This Row],[DeliveryTime]]</f>
        <v>45871.55972222222</v>
      </c>
      <c r="AA1045" s="7">
        <f>data[[#This Row],[OrderDateTime]] + 1</f>
        <v>45871.061805555553</v>
      </c>
      <c r="AB1045" s="7" t="str">
        <f>IF(data[[#This Row],[DeliveryDateTime]] &lt;= data[[#This Row],[SLADue]], "On Time", "Late")</f>
        <v>Late</v>
      </c>
    </row>
    <row r="1046" spans="1:28" x14ac:dyDescent="0.2">
      <c r="A1046" t="s">
        <v>1561</v>
      </c>
      <c r="B1046" t="s">
        <v>19</v>
      </c>
      <c r="C1046" t="s">
        <v>41</v>
      </c>
      <c r="D1046" t="s">
        <v>42</v>
      </c>
      <c r="E1046" s="5">
        <v>39.46</v>
      </c>
      <c r="F1046" t="s">
        <v>51</v>
      </c>
      <c r="G1046">
        <v>1</v>
      </c>
      <c r="H1046" s="1">
        <v>45698</v>
      </c>
      <c r="I1046" s="1" t="str">
        <f>TEXT(data[[#This Row],[OrderDate]],"mmm")</f>
        <v>Feb</v>
      </c>
      <c r="J1046" s="6">
        <v>0.69861111111111107</v>
      </c>
      <c r="K1046" s="6" t="str">
        <f>TEXT(data[[#This Row],[OrderTime]],"h")</f>
        <v>16</v>
      </c>
      <c r="L1046" s="1">
        <v>45699</v>
      </c>
      <c r="M1046" s="6">
        <v>0.86527777777777781</v>
      </c>
      <c r="N1046" t="s">
        <v>34</v>
      </c>
      <c r="O1046" t="s">
        <v>1142</v>
      </c>
      <c r="P1046" t="s">
        <v>36</v>
      </c>
      <c r="Q1046" t="s">
        <v>26</v>
      </c>
      <c r="R1046" t="s">
        <v>46</v>
      </c>
      <c r="S1046" t="s">
        <v>28</v>
      </c>
      <c r="T1046" t="s">
        <v>59</v>
      </c>
      <c r="U1046" t="s">
        <v>30</v>
      </c>
      <c r="V1046" s="5">
        <f>data[[#This Row],[PriceUSD]]*data[[#This Row],[Quantity]]</f>
        <v>39.46</v>
      </c>
      <c r="W1046" s="7">
        <f>data[[#This Row],[OrderDate]] + TIME(VALUE(LEFT(data[[#This Row],[OrderTime]],2)), VALUE(RIGHT(data[[#This Row],[OrderTime]],2)), 0)</f>
        <v>45698.007638888892</v>
      </c>
      <c r="X1046" s="7">
        <f>_xlfn.MINIFS(data[OrderDateTime], data[CustomerName], data[[#This Row],[CustomerName]])</f>
        <v>45513.054166666669</v>
      </c>
      <c r="Y1046" t="str">
        <f>IF(data[[#This Row],[OrderDateTime]]=data[[#This Row],[FirstOrderDateTime]], "New", "Returning")</f>
        <v>Returning</v>
      </c>
      <c r="Z1046" s="7">
        <f>data[[#This Row],[DeliveryDate]] + data[[#This Row],[DeliveryTime]]</f>
        <v>45699.865277777775</v>
      </c>
      <c r="AA1046" s="7">
        <f>data[[#This Row],[OrderDateTime]] + 1</f>
        <v>45699.007638888892</v>
      </c>
      <c r="AB1046" s="7" t="str">
        <f>IF(data[[#This Row],[DeliveryDateTime]] &lt;= data[[#This Row],[SLADue]], "On Time", "Late")</f>
        <v>Late</v>
      </c>
    </row>
    <row r="1047" spans="1:28" x14ac:dyDescent="0.2">
      <c r="A1047" t="s">
        <v>1562</v>
      </c>
      <c r="B1047" t="s">
        <v>19</v>
      </c>
      <c r="C1047" t="s">
        <v>41</v>
      </c>
      <c r="D1047" t="s">
        <v>42</v>
      </c>
      <c r="E1047" s="5">
        <v>32.630000000000003</v>
      </c>
      <c r="F1047" t="s">
        <v>51</v>
      </c>
      <c r="G1047">
        <v>1</v>
      </c>
      <c r="H1047" s="1">
        <v>45710</v>
      </c>
      <c r="I1047" s="1" t="str">
        <f>TEXT(data[[#This Row],[OrderDate]],"mmm")</f>
        <v>Feb</v>
      </c>
      <c r="J1047" s="6">
        <v>0.86527777777777781</v>
      </c>
      <c r="K1047" s="6" t="str">
        <f>TEXT(data[[#This Row],[OrderTime]],"h")</f>
        <v>20</v>
      </c>
      <c r="L1047" s="1">
        <v>45712</v>
      </c>
      <c r="M1047" s="6">
        <v>0.80208333333333337</v>
      </c>
      <c r="N1047" t="s">
        <v>75</v>
      </c>
      <c r="O1047" t="s">
        <v>132</v>
      </c>
      <c r="P1047" t="s">
        <v>77</v>
      </c>
      <c r="Q1047" t="s">
        <v>53</v>
      </c>
      <c r="R1047" t="s">
        <v>46</v>
      </c>
      <c r="S1047" t="s">
        <v>105</v>
      </c>
      <c r="T1047" t="s">
        <v>29</v>
      </c>
      <c r="U1047" t="s">
        <v>39</v>
      </c>
      <c r="V1047" s="5">
        <f>data[[#This Row],[PriceUSD]]*data[[#This Row],[Quantity]]</f>
        <v>32.630000000000003</v>
      </c>
      <c r="W1047" s="7">
        <f>data[[#This Row],[OrderDate]] + TIME(VALUE(LEFT(data[[#This Row],[OrderTime]],2)), VALUE(RIGHT(data[[#This Row],[OrderTime]],2)), 0)</f>
        <v>45710.054166666669</v>
      </c>
      <c r="X1047" s="7">
        <f>_xlfn.MINIFS(data[OrderDateTime], data[CustomerName], data[[#This Row],[CustomerName]])</f>
        <v>45536.007638888892</v>
      </c>
      <c r="Y1047" t="str">
        <f>IF(data[[#This Row],[OrderDateTime]]=data[[#This Row],[FirstOrderDateTime]], "New", "Returning")</f>
        <v>Returning</v>
      </c>
      <c r="Z1047" s="7">
        <f>data[[#This Row],[DeliveryDate]] + data[[#This Row],[DeliveryTime]]</f>
        <v>45712.802083333336</v>
      </c>
      <c r="AA1047" s="7">
        <f>data[[#This Row],[OrderDateTime]] + 1</f>
        <v>45711.054166666669</v>
      </c>
      <c r="AB1047" s="7" t="str">
        <f>IF(data[[#This Row],[DeliveryDateTime]] &lt;= data[[#This Row],[SLADue]], "On Time", "Late")</f>
        <v>Late</v>
      </c>
    </row>
    <row r="1048" spans="1:28" x14ac:dyDescent="0.2">
      <c r="A1048" t="s">
        <v>1563</v>
      </c>
      <c r="B1048" t="s">
        <v>19</v>
      </c>
      <c r="C1048" t="s">
        <v>69</v>
      </c>
      <c r="D1048" t="s">
        <v>70</v>
      </c>
      <c r="E1048" s="5">
        <v>50.64</v>
      </c>
      <c r="F1048" t="s">
        <v>119</v>
      </c>
      <c r="G1048">
        <v>2</v>
      </c>
      <c r="H1048" s="1">
        <v>45840</v>
      </c>
      <c r="I1048" s="1" t="str">
        <f>TEXT(data[[#This Row],[OrderDate]],"mmm")</f>
        <v>Jul</v>
      </c>
      <c r="J1048" s="6">
        <v>0.42499999999999999</v>
      </c>
      <c r="K1048" s="6" t="str">
        <f>TEXT(data[[#This Row],[OrderTime]],"h")</f>
        <v>10</v>
      </c>
      <c r="L1048" s="1">
        <v>45841</v>
      </c>
      <c r="M1048" s="6">
        <v>0.6333333333333333</v>
      </c>
      <c r="N1048" t="s">
        <v>175</v>
      </c>
      <c r="O1048" t="s">
        <v>942</v>
      </c>
      <c r="P1048" t="s">
        <v>25</v>
      </c>
      <c r="Q1048" t="s">
        <v>26</v>
      </c>
      <c r="R1048" t="s">
        <v>37</v>
      </c>
      <c r="S1048" t="s">
        <v>28</v>
      </c>
      <c r="T1048" t="s">
        <v>106</v>
      </c>
      <c r="U1048" t="s">
        <v>39</v>
      </c>
      <c r="V1048" s="5">
        <f>data[[#This Row],[PriceUSD]]*data[[#This Row],[Quantity]]</f>
        <v>101.28</v>
      </c>
      <c r="W1048" s="7">
        <f>data[[#This Row],[OrderDate]] + TIME(VALUE(LEFT(data[[#This Row],[OrderTime]],2)), VALUE(RIGHT(data[[#This Row],[OrderTime]],2)), 0)</f>
        <v>45840.017361111109</v>
      </c>
      <c r="X1048" s="7">
        <f>_xlfn.MINIFS(data[OrderDateTime], data[CustomerName], data[[#This Row],[CustomerName]])</f>
        <v>45508.054166666669</v>
      </c>
      <c r="Y1048" t="str">
        <f>IF(data[[#This Row],[OrderDateTime]]=data[[#This Row],[FirstOrderDateTime]], "New", "Returning")</f>
        <v>Returning</v>
      </c>
      <c r="Z1048" s="7">
        <f>data[[#This Row],[DeliveryDate]] + data[[#This Row],[DeliveryTime]]</f>
        <v>45841.633333333331</v>
      </c>
      <c r="AA1048" s="7">
        <f>data[[#This Row],[OrderDateTime]] + 1</f>
        <v>45841.017361111109</v>
      </c>
      <c r="AB1048" s="7" t="str">
        <f>IF(data[[#This Row],[DeliveryDateTime]] &lt;= data[[#This Row],[SLADue]], "On Time", "Late")</f>
        <v>Late</v>
      </c>
    </row>
    <row r="1049" spans="1:28" x14ac:dyDescent="0.2">
      <c r="A1049" t="s">
        <v>1564</v>
      </c>
      <c r="B1049" t="s">
        <v>19</v>
      </c>
      <c r="C1049" t="s">
        <v>126</v>
      </c>
      <c r="D1049" t="s">
        <v>127</v>
      </c>
      <c r="E1049" s="5">
        <v>18.21</v>
      </c>
      <c r="F1049" t="s">
        <v>56</v>
      </c>
      <c r="G1049">
        <v>2</v>
      </c>
      <c r="H1049" s="1">
        <v>45785</v>
      </c>
      <c r="I1049" s="1" t="str">
        <f>TEXT(data[[#This Row],[OrderDate]],"mmm")</f>
        <v>May</v>
      </c>
      <c r="J1049" s="6">
        <v>0.76597222222222228</v>
      </c>
      <c r="K1049" s="6" t="str">
        <f>TEXT(data[[#This Row],[OrderTime]],"h")</f>
        <v>18</v>
      </c>
      <c r="L1049" s="1">
        <v>45786</v>
      </c>
      <c r="M1049" s="6">
        <v>0.76597222222222228</v>
      </c>
      <c r="N1049" t="s">
        <v>175</v>
      </c>
      <c r="O1049" t="s">
        <v>1146</v>
      </c>
      <c r="P1049" t="s">
        <v>25</v>
      </c>
      <c r="Q1049" t="s">
        <v>26</v>
      </c>
      <c r="R1049" t="s">
        <v>129</v>
      </c>
      <c r="S1049" t="s">
        <v>28</v>
      </c>
      <c r="T1049" t="s">
        <v>143</v>
      </c>
      <c r="U1049" t="s">
        <v>30</v>
      </c>
      <c r="V1049" s="5">
        <f>data[[#This Row],[PriceUSD]]*data[[#This Row],[Quantity]]</f>
        <v>36.42</v>
      </c>
      <c r="W1049" s="7">
        <f>data[[#This Row],[OrderDate]] + TIME(VALUE(LEFT(data[[#This Row],[OrderTime]],2)), VALUE(RIGHT(data[[#This Row],[OrderTime]],2)), 0)</f>
        <v>45785.015277777777</v>
      </c>
      <c r="X1049" s="7">
        <f>_xlfn.MINIFS(data[OrderDateTime], data[CustomerName], data[[#This Row],[CustomerName]])</f>
        <v>45648.022916666669</v>
      </c>
      <c r="Y1049" t="str">
        <f>IF(data[[#This Row],[OrderDateTime]]=data[[#This Row],[FirstOrderDateTime]], "New", "Returning")</f>
        <v>Returning</v>
      </c>
      <c r="Z1049" s="7">
        <f>data[[#This Row],[DeliveryDate]] + data[[#This Row],[DeliveryTime]]</f>
        <v>45786.765972222223</v>
      </c>
      <c r="AA1049" s="7">
        <f>data[[#This Row],[OrderDateTime]] + 1</f>
        <v>45786.015277777777</v>
      </c>
      <c r="AB1049" s="7" t="str">
        <f>IF(data[[#This Row],[DeliveryDateTime]] &lt;= data[[#This Row],[SLADue]], "On Time", "Late")</f>
        <v>Late</v>
      </c>
    </row>
    <row r="1050" spans="1:28" x14ac:dyDescent="0.2">
      <c r="A1050" t="s">
        <v>1565</v>
      </c>
      <c r="B1050" t="s">
        <v>19</v>
      </c>
      <c r="C1050" t="s">
        <v>126</v>
      </c>
      <c r="D1050" t="s">
        <v>127</v>
      </c>
      <c r="E1050" s="5">
        <v>20.88</v>
      </c>
      <c r="F1050" t="s">
        <v>138</v>
      </c>
      <c r="G1050">
        <v>2</v>
      </c>
      <c r="H1050" s="1">
        <v>45656</v>
      </c>
      <c r="I1050" s="1" t="str">
        <f>TEXT(data[[#This Row],[OrderDate]],"mmm")</f>
        <v>Dec</v>
      </c>
      <c r="J1050" s="6">
        <v>0.74444444444444446</v>
      </c>
      <c r="K1050" s="6" t="str">
        <f>TEXT(data[[#This Row],[OrderTime]],"h")</f>
        <v>17</v>
      </c>
      <c r="L1050" s="1">
        <v>45657</v>
      </c>
      <c r="M1050" s="6">
        <v>0.59236111111111112</v>
      </c>
      <c r="N1050" t="s">
        <v>88</v>
      </c>
      <c r="O1050" t="s">
        <v>1505</v>
      </c>
      <c r="P1050" t="s">
        <v>25</v>
      </c>
      <c r="Q1050" t="s">
        <v>53</v>
      </c>
      <c r="R1050" t="s">
        <v>129</v>
      </c>
      <c r="S1050" t="s">
        <v>28</v>
      </c>
      <c r="T1050" t="s">
        <v>106</v>
      </c>
      <c r="U1050" t="s">
        <v>30</v>
      </c>
      <c r="V1050" s="5">
        <f>data[[#This Row],[PriceUSD]]*data[[#This Row],[Quantity]]</f>
        <v>41.76</v>
      </c>
      <c r="W1050" s="7">
        <f>data[[#This Row],[OrderDate]] + TIME(VALUE(LEFT(data[[#This Row],[OrderTime]],2)), VALUE(RIGHT(data[[#This Row],[OrderTime]],2)), 0)</f>
        <v>45656.030555555553</v>
      </c>
      <c r="X1050" s="7">
        <f>_xlfn.MINIFS(data[OrderDateTime], data[CustomerName], data[[#This Row],[CustomerName]])</f>
        <v>45588.015277777777</v>
      </c>
      <c r="Y1050" t="str">
        <f>IF(data[[#This Row],[OrderDateTime]]=data[[#This Row],[FirstOrderDateTime]], "New", "Returning")</f>
        <v>Returning</v>
      </c>
      <c r="Z1050" s="7">
        <f>data[[#This Row],[DeliveryDate]] + data[[#This Row],[DeliveryTime]]</f>
        <v>45657.592361111114</v>
      </c>
      <c r="AA1050" s="7">
        <f>data[[#This Row],[OrderDateTime]] + 1</f>
        <v>45657.030555555553</v>
      </c>
      <c r="AB1050" s="7" t="str">
        <f>IF(data[[#This Row],[DeliveryDateTime]] &lt;= data[[#This Row],[SLADue]], "On Time", "Late")</f>
        <v>Late</v>
      </c>
    </row>
    <row r="1051" spans="1:28" x14ac:dyDescent="0.2">
      <c r="A1051" t="s">
        <v>1566</v>
      </c>
      <c r="B1051" t="s">
        <v>19</v>
      </c>
      <c r="C1051" t="s">
        <v>92</v>
      </c>
      <c r="D1051" t="s">
        <v>93</v>
      </c>
      <c r="E1051" s="5">
        <v>96.17</v>
      </c>
      <c r="F1051" t="s">
        <v>94</v>
      </c>
      <c r="G1051">
        <v>3</v>
      </c>
      <c r="H1051" s="1">
        <v>45865</v>
      </c>
      <c r="I1051" s="1" t="str">
        <f>TEXT(data[[#This Row],[OrderDate]],"mmm")</f>
        <v>Jul</v>
      </c>
      <c r="J1051" s="6">
        <v>0.77569444444444446</v>
      </c>
      <c r="K1051" s="6" t="str">
        <f>TEXT(data[[#This Row],[OrderTime]],"h")</f>
        <v>18</v>
      </c>
      <c r="L1051" s="1">
        <v>45866</v>
      </c>
      <c r="M1051" s="6">
        <v>0.85902777777777772</v>
      </c>
      <c r="N1051" t="s">
        <v>95</v>
      </c>
      <c r="O1051" t="s">
        <v>1187</v>
      </c>
      <c r="P1051" t="s">
        <v>25</v>
      </c>
      <c r="Q1051" t="s">
        <v>26</v>
      </c>
      <c r="R1051" t="s">
        <v>66</v>
      </c>
      <c r="S1051" t="s">
        <v>28</v>
      </c>
      <c r="T1051" t="s">
        <v>136</v>
      </c>
      <c r="U1051" t="s">
        <v>67</v>
      </c>
      <c r="V1051" s="5">
        <f>data[[#This Row],[PriceUSD]]*data[[#This Row],[Quantity]]</f>
        <v>288.51</v>
      </c>
      <c r="W1051" s="7">
        <f>data[[#This Row],[OrderDate]] + TIME(VALUE(LEFT(data[[#This Row],[OrderTime]],2)), VALUE(RIGHT(data[[#This Row],[OrderTime]],2)), 0)</f>
        <v>45865.030555555553</v>
      </c>
      <c r="X1051" s="7">
        <f>_xlfn.MINIFS(data[OrderDateTime], data[CustomerName], data[[#This Row],[CustomerName]])</f>
        <v>45510.030555555553</v>
      </c>
      <c r="Y1051" t="str">
        <f>IF(data[[#This Row],[OrderDateTime]]=data[[#This Row],[FirstOrderDateTime]], "New", "Returning")</f>
        <v>Returning</v>
      </c>
      <c r="Z1051" s="7">
        <f>data[[#This Row],[DeliveryDate]] + data[[#This Row],[DeliveryTime]]</f>
        <v>45866.859027777777</v>
      </c>
      <c r="AA1051" s="7">
        <f>data[[#This Row],[OrderDateTime]] + 1</f>
        <v>45866.030555555553</v>
      </c>
      <c r="AB1051" s="7" t="str">
        <f>IF(data[[#This Row],[DeliveryDateTime]] &lt;= data[[#This Row],[SLADue]], "On Time", "Late")</f>
        <v>Late</v>
      </c>
    </row>
    <row r="1052" spans="1:28" x14ac:dyDescent="0.2">
      <c r="A1052" t="s">
        <v>1567</v>
      </c>
      <c r="B1052" t="s">
        <v>19</v>
      </c>
      <c r="C1052" t="s">
        <v>41</v>
      </c>
      <c r="D1052" t="s">
        <v>42</v>
      </c>
      <c r="E1052" s="5">
        <v>37.83</v>
      </c>
      <c r="F1052" t="s">
        <v>51</v>
      </c>
      <c r="G1052">
        <v>2</v>
      </c>
      <c r="H1052" s="1">
        <v>45729</v>
      </c>
      <c r="I1052" s="1" t="str">
        <f>TEXT(data[[#This Row],[OrderDate]],"mmm")</f>
        <v>Mar</v>
      </c>
      <c r="J1052" s="6">
        <v>0.52083333333333337</v>
      </c>
      <c r="K1052" s="6" t="str">
        <f>TEXT(data[[#This Row],[OrderTime]],"h")</f>
        <v>12</v>
      </c>
      <c r="L1052" s="1">
        <v>45729</v>
      </c>
      <c r="M1052" s="6">
        <v>0.6875</v>
      </c>
      <c r="N1052" t="s">
        <v>23</v>
      </c>
      <c r="O1052" t="s">
        <v>146</v>
      </c>
      <c r="P1052" t="s">
        <v>25</v>
      </c>
      <c r="Q1052" t="s">
        <v>53</v>
      </c>
      <c r="R1052" t="s">
        <v>46</v>
      </c>
      <c r="S1052" t="s">
        <v>47</v>
      </c>
      <c r="T1052" t="s">
        <v>115</v>
      </c>
      <c r="U1052" t="s">
        <v>67</v>
      </c>
      <c r="V1052" s="5">
        <f>data[[#This Row],[PriceUSD]]*data[[#This Row],[Quantity]]</f>
        <v>75.66</v>
      </c>
      <c r="W1052" s="7">
        <f>data[[#This Row],[OrderDate]] + TIME(VALUE(LEFT(data[[#This Row],[OrderTime]],2)), VALUE(RIGHT(data[[#This Row],[OrderTime]],2)), 0)</f>
        <v>45729.022916666669</v>
      </c>
      <c r="X1052" s="7">
        <f>_xlfn.MINIFS(data[OrderDateTime], data[CustomerName], data[[#This Row],[CustomerName]])</f>
        <v>45514.052083333336</v>
      </c>
      <c r="Y1052" t="str">
        <f>IF(data[[#This Row],[OrderDateTime]]=data[[#This Row],[FirstOrderDateTime]], "New", "Returning")</f>
        <v>Returning</v>
      </c>
      <c r="Z1052" s="7">
        <f>data[[#This Row],[DeliveryDate]] + data[[#This Row],[DeliveryTime]]</f>
        <v>45729.6875</v>
      </c>
      <c r="AA1052" s="7">
        <f>data[[#This Row],[OrderDateTime]] + 1</f>
        <v>45730.022916666669</v>
      </c>
      <c r="AB1052" s="7" t="str">
        <f>IF(data[[#This Row],[DeliveryDateTime]] &lt;= data[[#This Row],[SLADue]], "On Time", "Late")</f>
        <v>On Time</v>
      </c>
    </row>
    <row r="1053" spans="1:28" x14ac:dyDescent="0.2">
      <c r="A1053" t="s">
        <v>1568</v>
      </c>
      <c r="B1053" t="s">
        <v>19</v>
      </c>
      <c r="C1053" t="s">
        <v>69</v>
      </c>
      <c r="D1053" t="s">
        <v>70</v>
      </c>
      <c r="E1053" s="5">
        <v>51.97</v>
      </c>
      <c r="F1053" t="s">
        <v>51</v>
      </c>
      <c r="G1053">
        <v>1</v>
      </c>
      <c r="H1053" s="1">
        <v>45664</v>
      </c>
      <c r="I1053" s="1" t="str">
        <f>TEXT(data[[#This Row],[OrderDate]],"mmm")</f>
        <v>Jan</v>
      </c>
      <c r="J1053" s="6">
        <v>0.5708333333333333</v>
      </c>
      <c r="K1053" s="6" t="str">
        <f>TEXT(data[[#This Row],[OrderTime]],"h")</f>
        <v>13</v>
      </c>
      <c r="L1053" s="1">
        <v>45664</v>
      </c>
      <c r="M1053" s="6">
        <v>0.8208333333333333</v>
      </c>
      <c r="N1053" t="s">
        <v>123</v>
      </c>
      <c r="O1053" t="s">
        <v>1534</v>
      </c>
      <c r="P1053" t="s">
        <v>36</v>
      </c>
      <c r="Q1053" t="s">
        <v>26</v>
      </c>
      <c r="R1053" t="s">
        <v>37</v>
      </c>
      <c r="S1053" t="s">
        <v>47</v>
      </c>
      <c r="T1053" t="s">
        <v>106</v>
      </c>
      <c r="U1053" t="s">
        <v>30</v>
      </c>
      <c r="V1053" s="5">
        <f>data[[#This Row],[PriceUSD]]*data[[#This Row],[Quantity]]</f>
        <v>51.97</v>
      </c>
      <c r="W1053" s="7">
        <f>data[[#This Row],[OrderDate]] + TIME(VALUE(LEFT(data[[#This Row],[OrderTime]],2)), VALUE(RIGHT(data[[#This Row],[OrderTime]],2)), 0)</f>
        <v>45664.022916666669</v>
      </c>
      <c r="X1053" s="7">
        <f>_xlfn.MINIFS(data[OrderDateTime], data[CustomerName], data[[#This Row],[CustomerName]])</f>
        <v>45507.007638888892</v>
      </c>
      <c r="Y1053" t="str">
        <f>IF(data[[#This Row],[OrderDateTime]]=data[[#This Row],[FirstOrderDateTime]], "New", "Returning")</f>
        <v>Returning</v>
      </c>
      <c r="Z1053" s="7">
        <f>data[[#This Row],[DeliveryDate]] + data[[#This Row],[DeliveryTime]]</f>
        <v>45664.820833333331</v>
      </c>
      <c r="AA1053" s="7">
        <f>data[[#This Row],[OrderDateTime]] + 1</f>
        <v>45665.022916666669</v>
      </c>
      <c r="AB1053" s="7" t="str">
        <f>IF(data[[#This Row],[DeliveryDateTime]] &lt;= data[[#This Row],[SLADue]], "On Time", "Late")</f>
        <v>On Time</v>
      </c>
    </row>
    <row r="1054" spans="1:28" x14ac:dyDescent="0.2">
      <c r="A1054" t="s">
        <v>1569</v>
      </c>
      <c r="B1054" t="s">
        <v>19</v>
      </c>
      <c r="C1054" t="s">
        <v>49</v>
      </c>
      <c r="D1054" t="s">
        <v>50</v>
      </c>
      <c r="E1054" s="5">
        <v>35.409999999999997</v>
      </c>
      <c r="F1054" t="s">
        <v>74</v>
      </c>
      <c r="G1054">
        <v>1</v>
      </c>
      <c r="H1054" s="1">
        <v>45786</v>
      </c>
      <c r="I1054" s="1" t="str">
        <f>TEXT(data[[#This Row],[OrderDate]],"mmm")</f>
        <v>May</v>
      </c>
      <c r="J1054" s="6">
        <v>0.53263888888888888</v>
      </c>
      <c r="K1054" s="6" t="str">
        <f>TEXT(data[[#This Row],[OrderTime]],"h")</f>
        <v>12</v>
      </c>
      <c r="L1054" s="1">
        <v>45787</v>
      </c>
      <c r="M1054" s="6">
        <v>0.53263888888888888</v>
      </c>
      <c r="N1054" t="s">
        <v>183</v>
      </c>
      <c r="O1054" t="s">
        <v>320</v>
      </c>
      <c r="P1054" t="s">
        <v>180</v>
      </c>
      <c r="Q1054" t="s">
        <v>26</v>
      </c>
      <c r="R1054" t="s">
        <v>54</v>
      </c>
      <c r="S1054" t="s">
        <v>28</v>
      </c>
      <c r="T1054" t="s">
        <v>38</v>
      </c>
      <c r="U1054" t="s">
        <v>30</v>
      </c>
      <c r="V1054" s="5">
        <f>data[[#This Row],[PriceUSD]]*data[[#This Row],[Quantity]]</f>
        <v>35.409999999999997</v>
      </c>
      <c r="W1054" s="7">
        <f>data[[#This Row],[OrderDate]] + TIME(VALUE(LEFT(data[[#This Row],[OrderTime]],2)), VALUE(RIGHT(data[[#This Row],[OrderTime]],2)), 0)</f>
        <v>45786.061805555553</v>
      </c>
      <c r="X1054" s="7">
        <f>_xlfn.MINIFS(data[OrderDateTime], data[CustomerName], data[[#This Row],[CustomerName]])</f>
        <v>45548.038888888892</v>
      </c>
      <c r="Y1054" t="str">
        <f>IF(data[[#This Row],[OrderDateTime]]=data[[#This Row],[FirstOrderDateTime]], "New", "Returning")</f>
        <v>Returning</v>
      </c>
      <c r="Z1054" s="7">
        <f>data[[#This Row],[DeliveryDate]] + data[[#This Row],[DeliveryTime]]</f>
        <v>45787.532638888886</v>
      </c>
      <c r="AA1054" s="7">
        <f>data[[#This Row],[OrderDateTime]] + 1</f>
        <v>45787.061805555553</v>
      </c>
      <c r="AB1054" s="7" t="str">
        <f>IF(data[[#This Row],[DeliveryDateTime]] &lt;= data[[#This Row],[SLADue]], "On Time", "Late")</f>
        <v>Late</v>
      </c>
    </row>
    <row r="1055" spans="1:28" x14ac:dyDescent="0.2">
      <c r="A1055" t="s">
        <v>1570</v>
      </c>
      <c r="B1055" t="s">
        <v>19</v>
      </c>
      <c r="C1055" t="s">
        <v>290</v>
      </c>
      <c r="D1055" t="s">
        <v>291</v>
      </c>
      <c r="E1055" s="5">
        <v>70.11</v>
      </c>
      <c r="F1055" t="s">
        <v>22</v>
      </c>
      <c r="G1055">
        <v>1</v>
      </c>
      <c r="H1055" s="1">
        <v>45758</v>
      </c>
      <c r="I1055" s="1" t="str">
        <f>TEXT(data[[#This Row],[OrderDate]],"mmm")</f>
        <v>Apr</v>
      </c>
      <c r="J1055" s="6">
        <v>0.86875000000000002</v>
      </c>
      <c r="K1055" s="6" t="str">
        <f>TEXT(data[[#This Row],[OrderTime]],"h")</f>
        <v>20</v>
      </c>
      <c r="L1055" s="1">
        <v>45759</v>
      </c>
      <c r="M1055" s="6">
        <v>0.86875000000000002</v>
      </c>
      <c r="N1055" t="s">
        <v>95</v>
      </c>
      <c r="O1055" t="s">
        <v>244</v>
      </c>
      <c r="P1055" t="s">
        <v>25</v>
      </c>
      <c r="Q1055" t="s">
        <v>26</v>
      </c>
      <c r="R1055" t="s">
        <v>294</v>
      </c>
      <c r="S1055" t="s">
        <v>28</v>
      </c>
      <c r="T1055" t="s">
        <v>38</v>
      </c>
      <c r="U1055" t="s">
        <v>30</v>
      </c>
      <c r="V1055" s="5">
        <f>data[[#This Row],[PriceUSD]]*data[[#This Row],[Quantity]]</f>
        <v>70.11</v>
      </c>
      <c r="W1055" s="7">
        <f>data[[#This Row],[OrderDate]] + TIME(VALUE(LEFT(data[[#This Row],[OrderTime]],2)), VALUE(RIGHT(data[[#This Row],[OrderTime]],2)), 0)</f>
        <v>45758.052083333336</v>
      </c>
      <c r="X1055" s="7">
        <f>_xlfn.MINIFS(data[OrderDateTime], data[CustomerName], data[[#This Row],[CustomerName]])</f>
        <v>45558.017361111109</v>
      </c>
      <c r="Y1055" t="str">
        <f>IF(data[[#This Row],[OrderDateTime]]=data[[#This Row],[FirstOrderDateTime]], "New", "Returning")</f>
        <v>Returning</v>
      </c>
      <c r="Z1055" s="7">
        <f>data[[#This Row],[DeliveryDate]] + data[[#This Row],[DeliveryTime]]</f>
        <v>45759.868750000001</v>
      </c>
      <c r="AA1055" s="7">
        <f>data[[#This Row],[OrderDateTime]] + 1</f>
        <v>45759.052083333336</v>
      </c>
      <c r="AB1055" s="7" t="str">
        <f>IF(data[[#This Row],[DeliveryDateTime]] &lt;= data[[#This Row],[SLADue]], "On Time", "Late")</f>
        <v>Late</v>
      </c>
    </row>
    <row r="1056" spans="1:28" x14ac:dyDescent="0.2">
      <c r="A1056" t="s">
        <v>1571</v>
      </c>
      <c r="B1056" t="s">
        <v>19</v>
      </c>
      <c r="C1056" t="s">
        <v>49</v>
      </c>
      <c r="D1056" t="s">
        <v>50</v>
      </c>
      <c r="E1056" s="5">
        <v>29.22</v>
      </c>
      <c r="F1056" t="s">
        <v>51</v>
      </c>
      <c r="G1056">
        <v>4</v>
      </c>
      <c r="H1056" s="1">
        <v>45763</v>
      </c>
      <c r="I1056" s="1" t="str">
        <f>TEXT(data[[#This Row],[OrderDate]],"mmm")</f>
        <v>Apr</v>
      </c>
      <c r="J1056" s="6">
        <v>0.46388888888888891</v>
      </c>
      <c r="K1056" s="6" t="str">
        <f>TEXT(data[[#This Row],[OrderTime]],"h")</f>
        <v>11</v>
      </c>
      <c r="L1056" s="1">
        <v>45763</v>
      </c>
      <c r="M1056" s="6">
        <v>0.67222222222222228</v>
      </c>
      <c r="N1056" t="s">
        <v>120</v>
      </c>
      <c r="O1056" t="s">
        <v>1029</v>
      </c>
      <c r="P1056" t="s">
        <v>25</v>
      </c>
      <c r="Q1056" t="s">
        <v>53</v>
      </c>
      <c r="R1056" t="s">
        <v>54</v>
      </c>
      <c r="S1056" t="s">
        <v>47</v>
      </c>
      <c r="T1056" t="s">
        <v>106</v>
      </c>
      <c r="U1056" t="s">
        <v>30</v>
      </c>
      <c r="V1056" s="5">
        <f>data[[#This Row],[PriceUSD]]*data[[#This Row],[Quantity]]</f>
        <v>116.88</v>
      </c>
      <c r="W1056" s="7">
        <f>data[[#This Row],[OrderDate]] + TIME(VALUE(LEFT(data[[#This Row],[OrderTime]],2)), VALUE(RIGHT(data[[#This Row],[OrderTime]],2)), 0)</f>
        <v>45763.061805555553</v>
      </c>
      <c r="X1056" s="7">
        <f>_xlfn.MINIFS(data[OrderDateTime], data[CustomerName], data[[#This Row],[CustomerName]])</f>
        <v>45562.022916666669</v>
      </c>
      <c r="Y1056" t="str">
        <f>IF(data[[#This Row],[OrderDateTime]]=data[[#This Row],[FirstOrderDateTime]], "New", "Returning")</f>
        <v>Returning</v>
      </c>
      <c r="Z1056" s="7">
        <f>data[[#This Row],[DeliveryDate]] + data[[#This Row],[DeliveryTime]]</f>
        <v>45763.672222222223</v>
      </c>
      <c r="AA1056" s="7">
        <f>data[[#This Row],[OrderDateTime]] + 1</f>
        <v>45764.061805555553</v>
      </c>
      <c r="AB1056" s="7" t="str">
        <f>IF(data[[#This Row],[DeliveryDateTime]] &lt;= data[[#This Row],[SLADue]], "On Time", "Late")</f>
        <v>On Time</v>
      </c>
    </row>
    <row r="1057" spans="1:28" x14ac:dyDescent="0.2">
      <c r="A1057" t="s">
        <v>1572</v>
      </c>
      <c r="B1057" t="s">
        <v>19</v>
      </c>
      <c r="C1057" t="s">
        <v>49</v>
      </c>
      <c r="D1057" t="s">
        <v>50</v>
      </c>
      <c r="E1057" s="5">
        <v>24</v>
      </c>
      <c r="F1057" t="s">
        <v>138</v>
      </c>
      <c r="G1057">
        <v>1</v>
      </c>
      <c r="H1057" s="1">
        <v>45866</v>
      </c>
      <c r="I1057" s="1" t="str">
        <f>TEXT(data[[#This Row],[OrderDate]],"mmm")</f>
        <v>Jul</v>
      </c>
      <c r="J1057" s="6">
        <v>0.40416666666666667</v>
      </c>
      <c r="K1057" s="6" t="str">
        <f>TEXT(data[[#This Row],[OrderTime]],"h")</f>
        <v>9</v>
      </c>
      <c r="L1057" s="1">
        <v>45866</v>
      </c>
      <c r="M1057" s="6">
        <v>0.52916666666666667</v>
      </c>
      <c r="N1057" t="s">
        <v>75</v>
      </c>
      <c r="O1057" t="s">
        <v>198</v>
      </c>
      <c r="P1057" t="s">
        <v>25</v>
      </c>
      <c r="Q1057" t="s">
        <v>26</v>
      </c>
      <c r="R1057" t="s">
        <v>54</v>
      </c>
      <c r="S1057" t="s">
        <v>47</v>
      </c>
      <c r="T1057" t="s">
        <v>115</v>
      </c>
      <c r="U1057" t="s">
        <v>30</v>
      </c>
      <c r="V1057" s="5">
        <f>data[[#This Row],[PriceUSD]]*data[[#This Row],[Quantity]]</f>
        <v>24</v>
      </c>
      <c r="W1057" s="7">
        <f>data[[#This Row],[OrderDate]] + TIME(VALUE(LEFT(data[[#This Row],[OrderTime]],2)), VALUE(RIGHT(data[[#This Row],[OrderTime]],2)), 0)</f>
        <v>45866.046527777777</v>
      </c>
      <c r="X1057" s="7">
        <f>_xlfn.MINIFS(data[OrderDateTime], data[CustomerName], data[[#This Row],[CustomerName]])</f>
        <v>45592.054166666669</v>
      </c>
      <c r="Y1057" t="str">
        <f>IF(data[[#This Row],[OrderDateTime]]=data[[#This Row],[FirstOrderDateTime]], "New", "Returning")</f>
        <v>Returning</v>
      </c>
      <c r="Z1057" s="7">
        <f>data[[#This Row],[DeliveryDate]] + data[[#This Row],[DeliveryTime]]</f>
        <v>45866.529166666667</v>
      </c>
      <c r="AA1057" s="7">
        <f>data[[#This Row],[OrderDateTime]] + 1</f>
        <v>45867.046527777777</v>
      </c>
      <c r="AB1057" s="7" t="str">
        <f>IF(data[[#This Row],[DeliveryDateTime]] &lt;= data[[#This Row],[SLADue]], "On Time", "Late")</f>
        <v>On Time</v>
      </c>
    </row>
    <row r="1058" spans="1:28" x14ac:dyDescent="0.2">
      <c r="A1058" t="s">
        <v>1573</v>
      </c>
      <c r="B1058" t="s">
        <v>19</v>
      </c>
      <c r="C1058" t="s">
        <v>61</v>
      </c>
      <c r="D1058" t="s">
        <v>62</v>
      </c>
      <c r="E1058" s="5">
        <v>133.33000000000001</v>
      </c>
      <c r="F1058" t="s">
        <v>94</v>
      </c>
      <c r="G1058">
        <v>13</v>
      </c>
      <c r="H1058" s="1">
        <v>45714</v>
      </c>
      <c r="I1058" s="1" t="str">
        <f>TEXT(data[[#This Row],[OrderDate]],"mmm")</f>
        <v>Feb</v>
      </c>
      <c r="J1058" s="6">
        <v>0.5131944444444444</v>
      </c>
      <c r="K1058" s="6" t="str">
        <f>TEXT(data[[#This Row],[OrderTime]],"h")</f>
        <v>12</v>
      </c>
      <c r="L1058" s="1">
        <v>45714</v>
      </c>
      <c r="M1058" s="6">
        <v>0.67986111111111114</v>
      </c>
      <c r="N1058" t="s">
        <v>120</v>
      </c>
      <c r="O1058" t="s">
        <v>311</v>
      </c>
      <c r="P1058" t="s">
        <v>25</v>
      </c>
      <c r="Q1058" t="s">
        <v>26</v>
      </c>
      <c r="R1058" t="s">
        <v>66</v>
      </c>
      <c r="S1058" t="s">
        <v>47</v>
      </c>
      <c r="T1058" t="s">
        <v>29</v>
      </c>
      <c r="U1058" t="s">
        <v>30</v>
      </c>
      <c r="V1058" s="5">
        <f>data[[#This Row],[PriceUSD]]*data[[#This Row],[Quantity]]</f>
        <v>1733.2900000000002</v>
      </c>
      <c r="W1058" s="7">
        <f>data[[#This Row],[OrderDate]] + TIME(VALUE(LEFT(data[[#This Row],[OrderTime]],2)), VALUE(RIGHT(data[[#This Row],[OrderTime]],2)), 0)</f>
        <v>45714.030555555553</v>
      </c>
      <c r="X1058" s="7">
        <f>_xlfn.MINIFS(data[OrderDateTime], data[CustomerName], data[[#This Row],[CustomerName]])</f>
        <v>45513.046527777777</v>
      </c>
      <c r="Y1058" t="str">
        <f>IF(data[[#This Row],[OrderDateTime]]=data[[#This Row],[FirstOrderDateTime]], "New", "Returning")</f>
        <v>Returning</v>
      </c>
      <c r="Z1058" s="7">
        <f>data[[#This Row],[DeliveryDate]] + data[[#This Row],[DeliveryTime]]</f>
        <v>45714.679861111108</v>
      </c>
      <c r="AA1058" s="7">
        <f>data[[#This Row],[OrderDateTime]] + 1</f>
        <v>45715.030555555553</v>
      </c>
      <c r="AB1058" s="7" t="str">
        <f>IF(data[[#This Row],[DeliveryDateTime]] &lt;= data[[#This Row],[SLADue]], "On Time", "Late")</f>
        <v>On Time</v>
      </c>
    </row>
    <row r="1059" spans="1:28" x14ac:dyDescent="0.2">
      <c r="A1059" t="s">
        <v>1574</v>
      </c>
      <c r="B1059" t="s">
        <v>19</v>
      </c>
      <c r="C1059" t="s">
        <v>20</v>
      </c>
      <c r="D1059" t="s">
        <v>21</v>
      </c>
      <c r="E1059" s="5">
        <v>15.63</v>
      </c>
      <c r="F1059" t="s">
        <v>71</v>
      </c>
      <c r="G1059">
        <v>1</v>
      </c>
      <c r="H1059" s="1">
        <v>45595</v>
      </c>
      <c r="I1059" s="1" t="str">
        <f>TEXT(data[[#This Row],[OrderDate]],"mmm")</f>
        <v>Oct</v>
      </c>
      <c r="J1059" s="6">
        <v>0.63680555555555551</v>
      </c>
      <c r="K1059" s="6" t="str">
        <f>TEXT(data[[#This Row],[OrderTime]],"h")</f>
        <v>15</v>
      </c>
      <c r="L1059" s="1">
        <v>45596</v>
      </c>
      <c r="M1059" s="6">
        <v>0.63680555555555551</v>
      </c>
      <c r="N1059" t="s">
        <v>213</v>
      </c>
      <c r="O1059" t="s">
        <v>678</v>
      </c>
      <c r="P1059" t="s">
        <v>36</v>
      </c>
      <c r="Q1059" t="s">
        <v>26</v>
      </c>
      <c r="R1059" t="s">
        <v>27</v>
      </c>
      <c r="S1059" t="s">
        <v>28</v>
      </c>
      <c r="T1059" t="s">
        <v>38</v>
      </c>
      <c r="U1059" t="s">
        <v>30</v>
      </c>
      <c r="V1059" s="5">
        <f>data[[#This Row],[PriceUSD]]*data[[#This Row],[Quantity]]</f>
        <v>15.63</v>
      </c>
      <c r="W1059" s="7">
        <f>data[[#This Row],[OrderDate]] + TIME(VALUE(LEFT(data[[#This Row],[OrderTime]],2)), VALUE(RIGHT(data[[#This Row],[OrderTime]],2)), 0)</f>
        <v>45595.038888888892</v>
      </c>
      <c r="X1059" s="7">
        <f>_xlfn.MINIFS(data[OrderDateTime], data[CustomerName], data[[#This Row],[CustomerName]])</f>
        <v>45520.015277777777</v>
      </c>
      <c r="Y1059" t="str">
        <f>IF(data[[#This Row],[OrderDateTime]]=data[[#This Row],[FirstOrderDateTime]], "New", "Returning")</f>
        <v>Returning</v>
      </c>
      <c r="Z1059" s="7">
        <f>data[[#This Row],[DeliveryDate]] + data[[#This Row],[DeliveryTime]]</f>
        <v>45596.636805555558</v>
      </c>
      <c r="AA1059" s="7">
        <f>data[[#This Row],[OrderDateTime]] + 1</f>
        <v>45596.038888888892</v>
      </c>
      <c r="AB1059" s="7" t="str">
        <f>IF(data[[#This Row],[DeliveryDateTime]] &lt;= data[[#This Row],[SLADue]], "On Time", "Late")</f>
        <v>Late</v>
      </c>
    </row>
    <row r="1060" spans="1:28" x14ac:dyDescent="0.2">
      <c r="A1060" t="s">
        <v>1575</v>
      </c>
      <c r="B1060" t="s">
        <v>19</v>
      </c>
      <c r="C1060" t="s">
        <v>101</v>
      </c>
      <c r="D1060" t="s">
        <v>102</v>
      </c>
      <c r="E1060" s="5">
        <v>31.81</v>
      </c>
      <c r="F1060" t="s">
        <v>63</v>
      </c>
      <c r="G1060">
        <v>1</v>
      </c>
      <c r="H1060" s="1">
        <v>45757</v>
      </c>
      <c r="I1060" s="1" t="str">
        <f>TEXT(data[[#This Row],[OrderDate]],"mmm")</f>
        <v>Apr</v>
      </c>
      <c r="J1060" s="6">
        <v>0.87916666666666665</v>
      </c>
      <c r="K1060" s="6" t="str">
        <f>TEXT(data[[#This Row],[OrderTime]],"h")</f>
        <v>21</v>
      </c>
      <c r="L1060" s="1">
        <v>45759</v>
      </c>
      <c r="M1060" s="6">
        <v>0.46805555555555556</v>
      </c>
      <c r="N1060" t="s">
        <v>183</v>
      </c>
      <c r="O1060" t="s">
        <v>633</v>
      </c>
      <c r="P1060" t="s">
        <v>180</v>
      </c>
      <c r="Q1060" t="s">
        <v>26</v>
      </c>
      <c r="R1060" t="s">
        <v>83</v>
      </c>
      <c r="S1060" t="s">
        <v>105</v>
      </c>
      <c r="T1060" t="s">
        <v>38</v>
      </c>
      <c r="U1060" t="s">
        <v>30</v>
      </c>
      <c r="V1060" s="5">
        <f>data[[#This Row],[PriceUSD]]*data[[#This Row],[Quantity]]</f>
        <v>31.81</v>
      </c>
      <c r="W1060" s="7">
        <f>data[[#This Row],[OrderDate]] + TIME(VALUE(LEFT(data[[#This Row],[OrderTime]],2)), VALUE(RIGHT(data[[#This Row],[OrderTime]],2)), 0)</f>
        <v>45757.046527777777</v>
      </c>
      <c r="X1060" s="7">
        <f>_xlfn.MINIFS(data[OrderDateTime], data[CustomerName], data[[#This Row],[CustomerName]])</f>
        <v>45509.054166666669</v>
      </c>
      <c r="Y1060" t="str">
        <f>IF(data[[#This Row],[OrderDateTime]]=data[[#This Row],[FirstOrderDateTime]], "New", "Returning")</f>
        <v>Returning</v>
      </c>
      <c r="Z1060" s="7">
        <f>data[[#This Row],[DeliveryDate]] + data[[#This Row],[DeliveryTime]]</f>
        <v>45759.468055555553</v>
      </c>
      <c r="AA1060" s="7">
        <f>data[[#This Row],[OrderDateTime]] + 1</f>
        <v>45758.046527777777</v>
      </c>
      <c r="AB1060" s="7" t="str">
        <f>IF(data[[#This Row],[DeliveryDateTime]] &lt;= data[[#This Row],[SLADue]], "On Time", "Late")</f>
        <v>Late</v>
      </c>
    </row>
    <row r="1061" spans="1:28" x14ac:dyDescent="0.2">
      <c r="A1061" t="s">
        <v>1576</v>
      </c>
      <c r="B1061" t="s">
        <v>19</v>
      </c>
      <c r="C1061" t="s">
        <v>126</v>
      </c>
      <c r="D1061" t="s">
        <v>127</v>
      </c>
      <c r="E1061" s="5">
        <v>26.29</v>
      </c>
      <c r="F1061" t="s">
        <v>138</v>
      </c>
      <c r="G1061">
        <v>1</v>
      </c>
      <c r="H1061" s="1">
        <v>45856</v>
      </c>
      <c r="I1061" s="1" t="str">
        <f>TEXT(data[[#This Row],[OrderDate]],"mmm")</f>
        <v>Jul</v>
      </c>
      <c r="J1061" s="6">
        <v>0.52152777777777781</v>
      </c>
      <c r="K1061" s="6" t="str">
        <f>TEXT(data[[#This Row],[OrderTime]],"h")</f>
        <v>12</v>
      </c>
      <c r="L1061" s="1">
        <v>45857</v>
      </c>
      <c r="M1061" s="6">
        <v>0.60486111111111107</v>
      </c>
      <c r="N1061" t="s">
        <v>213</v>
      </c>
      <c r="O1061" t="s">
        <v>756</v>
      </c>
      <c r="P1061" t="s">
        <v>36</v>
      </c>
      <c r="Q1061" t="s">
        <v>26</v>
      </c>
      <c r="R1061" t="s">
        <v>129</v>
      </c>
      <c r="S1061" t="s">
        <v>28</v>
      </c>
      <c r="T1061" t="s">
        <v>59</v>
      </c>
      <c r="U1061" t="s">
        <v>67</v>
      </c>
      <c r="V1061" s="5">
        <f>data[[#This Row],[PriceUSD]]*data[[#This Row],[Quantity]]</f>
        <v>26.29</v>
      </c>
      <c r="W1061" s="7">
        <f>data[[#This Row],[OrderDate]] + TIME(VALUE(LEFT(data[[#This Row],[OrderTime]],2)), VALUE(RIGHT(data[[#This Row],[OrderTime]],2)), 0)</f>
        <v>45856.054166666669</v>
      </c>
      <c r="X1061" s="7">
        <f>_xlfn.MINIFS(data[OrderDateTime], data[CustomerName], data[[#This Row],[CustomerName]])</f>
        <v>45521.061805555553</v>
      </c>
      <c r="Y1061" t="str">
        <f>IF(data[[#This Row],[OrderDateTime]]=data[[#This Row],[FirstOrderDateTime]], "New", "Returning")</f>
        <v>Returning</v>
      </c>
      <c r="Z1061" s="7">
        <f>data[[#This Row],[DeliveryDate]] + data[[#This Row],[DeliveryTime]]</f>
        <v>45857.604861111111</v>
      </c>
      <c r="AA1061" s="7">
        <f>data[[#This Row],[OrderDateTime]] + 1</f>
        <v>45857.054166666669</v>
      </c>
      <c r="AB1061" s="7" t="str">
        <f>IF(data[[#This Row],[DeliveryDateTime]] &lt;= data[[#This Row],[SLADue]], "On Time", "Late")</f>
        <v>Late</v>
      </c>
    </row>
    <row r="1062" spans="1:28" x14ac:dyDescent="0.2">
      <c r="A1062" t="s">
        <v>1577</v>
      </c>
      <c r="B1062" t="s">
        <v>19</v>
      </c>
      <c r="C1062" t="s">
        <v>49</v>
      </c>
      <c r="D1062" t="s">
        <v>50</v>
      </c>
      <c r="E1062" s="5">
        <v>33.32</v>
      </c>
      <c r="F1062" t="s">
        <v>51</v>
      </c>
      <c r="G1062">
        <v>2</v>
      </c>
      <c r="H1062" s="1">
        <v>45602</v>
      </c>
      <c r="I1062" s="1" t="str">
        <f>TEXT(data[[#This Row],[OrderDate]],"mmm")</f>
        <v>Nov</v>
      </c>
      <c r="J1062" s="6">
        <v>0.54583333333333328</v>
      </c>
      <c r="K1062" s="6" t="str">
        <f>TEXT(data[[#This Row],[OrderTime]],"h")</f>
        <v>13</v>
      </c>
      <c r="L1062" s="1">
        <v>45602</v>
      </c>
      <c r="M1062" s="6">
        <v>0.67083333333333328</v>
      </c>
      <c r="N1062" t="s">
        <v>139</v>
      </c>
      <c r="O1062" t="s">
        <v>633</v>
      </c>
      <c r="P1062" t="s">
        <v>36</v>
      </c>
      <c r="Q1062" t="s">
        <v>26</v>
      </c>
      <c r="R1062" t="s">
        <v>54</v>
      </c>
      <c r="S1062" t="s">
        <v>47</v>
      </c>
      <c r="T1062" t="s">
        <v>59</v>
      </c>
      <c r="U1062" t="s">
        <v>39</v>
      </c>
      <c r="V1062" s="5">
        <f>data[[#This Row],[PriceUSD]]*data[[#This Row],[Quantity]]</f>
        <v>66.64</v>
      </c>
      <c r="W1062" s="7">
        <f>data[[#This Row],[OrderDate]] + TIME(VALUE(LEFT(data[[#This Row],[OrderTime]],2)), VALUE(RIGHT(data[[#This Row],[OrderTime]],2)), 0)</f>
        <v>45602.022916666669</v>
      </c>
      <c r="X1062" s="7">
        <f>_xlfn.MINIFS(data[OrderDateTime], data[CustomerName], data[[#This Row],[CustomerName]])</f>
        <v>45509.054166666669</v>
      </c>
      <c r="Y1062" t="str">
        <f>IF(data[[#This Row],[OrderDateTime]]=data[[#This Row],[FirstOrderDateTime]], "New", "Returning")</f>
        <v>Returning</v>
      </c>
      <c r="Z1062" s="7">
        <f>data[[#This Row],[DeliveryDate]] + data[[#This Row],[DeliveryTime]]</f>
        <v>45602.67083333333</v>
      </c>
      <c r="AA1062" s="7">
        <f>data[[#This Row],[OrderDateTime]] + 1</f>
        <v>45603.022916666669</v>
      </c>
      <c r="AB1062" s="7" t="str">
        <f>IF(data[[#This Row],[DeliveryDateTime]] &lt;= data[[#This Row],[SLADue]], "On Time", "Late")</f>
        <v>On Time</v>
      </c>
    </row>
    <row r="1063" spans="1:28" x14ac:dyDescent="0.2">
      <c r="A1063" t="s">
        <v>1578</v>
      </c>
      <c r="B1063" t="s">
        <v>19</v>
      </c>
      <c r="C1063" t="s">
        <v>92</v>
      </c>
      <c r="D1063" t="s">
        <v>93</v>
      </c>
      <c r="E1063" s="5">
        <v>93.28</v>
      </c>
      <c r="F1063" t="s">
        <v>63</v>
      </c>
      <c r="G1063">
        <v>1</v>
      </c>
      <c r="H1063" s="1">
        <v>45720</v>
      </c>
      <c r="I1063" s="1" t="str">
        <f>TEXT(data[[#This Row],[OrderDate]],"mmm")</f>
        <v>Mar</v>
      </c>
      <c r="J1063" s="6">
        <v>0.43611111111111112</v>
      </c>
      <c r="K1063" s="6" t="str">
        <f>TEXT(data[[#This Row],[OrderTime]],"h")</f>
        <v>10</v>
      </c>
      <c r="L1063" s="1">
        <v>45720</v>
      </c>
      <c r="M1063" s="6">
        <v>0.72777777777777775</v>
      </c>
      <c r="N1063" t="s">
        <v>213</v>
      </c>
      <c r="O1063" t="s">
        <v>875</v>
      </c>
      <c r="P1063" t="s">
        <v>36</v>
      </c>
      <c r="Q1063" t="s">
        <v>26</v>
      </c>
      <c r="R1063" t="s">
        <v>66</v>
      </c>
      <c r="S1063" t="s">
        <v>47</v>
      </c>
      <c r="T1063" t="s">
        <v>29</v>
      </c>
      <c r="U1063" t="s">
        <v>67</v>
      </c>
      <c r="V1063" s="5">
        <f>data[[#This Row],[PriceUSD]]*data[[#This Row],[Quantity]]</f>
        <v>93.28</v>
      </c>
      <c r="W1063" s="7">
        <f>data[[#This Row],[OrderDate]] + TIME(VALUE(LEFT(data[[#This Row],[OrderTime]],2)), VALUE(RIGHT(data[[#This Row],[OrderTime]],2)), 0)</f>
        <v>45720.007638888892</v>
      </c>
      <c r="X1063" s="7">
        <f>_xlfn.MINIFS(data[OrderDateTime], data[CustomerName], data[[#This Row],[CustomerName]])</f>
        <v>45516.030555555553</v>
      </c>
      <c r="Y1063" t="str">
        <f>IF(data[[#This Row],[OrderDateTime]]=data[[#This Row],[FirstOrderDateTime]], "New", "Returning")</f>
        <v>Returning</v>
      </c>
      <c r="Z1063" s="7">
        <f>data[[#This Row],[DeliveryDate]] + data[[#This Row],[DeliveryTime]]</f>
        <v>45720.727777777778</v>
      </c>
      <c r="AA1063" s="7">
        <f>data[[#This Row],[OrderDateTime]] + 1</f>
        <v>45721.007638888892</v>
      </c>
      <c r="AB1063" s="7" t="str">
        <f>IF(data[[#This Row],[DeliveryDateTime]] &lt;= data[[#This Row],[SLADue]], "On Time", "Late")</f>
        <v>On Time</v>
      </c>
    </row>
    <row r="1064" spans="1:28" x14ac:dyDescent="0.2">
      <c r="A1064" t="s">
        <v>1579</v>
      </c>
      <c r="B1064" t="s">
        <v>19</v>
      </c>
      <c r="C1064" t="s">
        <v>69</v>
      </c>
      <c r="D1064" t="s">
        <v>70</v>
      </c>
      <c r="E1064" s="5">
        <v>57.62</v>
      </c>
      <c r="F1064" t="s">
        <v>71</v>
      </c>
      <c r="G1064">
        <v>1</v>
      </c>
      <c r="H1064" s="1">
        <v>45547</v>
      </c>
      <c r="I1064" s="1" t="str">
        <f>TEXT(data[[#This Row],[OrderDate]],"mmm")</f>
        <v>Sep</v>
      </c>
      <c r="J1064" s="6">
        <v>0.86458333333333337</v>
      </c>
      <c r="K1064" s="6" t="str">
        <f>TEXT(data[[#This Row],[OrderTime]],"h")</f>
        <v>20</v>
      </c>
      <c r="L1064" s="1">
        <v>45548</v>
      </c>
      <c r="M1064" s="6">
        <v>0.86458333333333337</v>
      </c>
      <c r="N1064" t="s">
        <v>120</v>
      </c>
      <c r="O1064" t="s">
        <v>1037</v>
      </c>
      <c r="P1064" t="s">
        <v>25</v>
      </c>
      <c r="Q1064" t="s">
        <v>26</v>
      </c>
      <c r="R1064" t="s">
        <v>37</v>
      </c>
      <c r="S1064" t="s">
        <v>28</v>
      </c>
      <c r="T1064" t="s">
        <v>38</v>
      </c>
      <c r="U1064" t="s">
        <v>67</v>
      </c>
      <c r="V1064" s="5">
        <f>data[[#This Row],[PriceUSD]]*data[[#This Row],[Quantity]]</f>
        <v>57.62</v>
      </c>
      <c r="W1064" s="7">
        <f>data[[#This Row],[OrderDate]] + TIME(VALUE(LEFT(data[[#This Row],[OrderTime]],2)), VALUE(RIGHT(data[[#This Row],[OrderTime]],2)), 0)</f>
        <v>45547.022916666669</v>
      </c>
      <c r="X1064" s="7">
        <f>_xlfn.MINIFS(data[OrderDateTime], data[CustomerName], data[[#This Row],[CustomerName]])</f>
        <v>45547.022916666669</v>
      </c>
      <c r="Y1064" t="str">
        <f>IF(data[[#This Row],[OrderDateTime]]=data[[#This Row],[FirstOrderDateTime]], "New", "Returning")</f>
        <v>New</v>
      </c>
      <c r="Z1064" s="7">
        <f>data[[#This Row],[DeliveryDate]] + data[[#This Row],[DeliveryTime]]</f>
        <v>45548.864583333336</v>
      </c>
      <c r="AA1064" s="7">
        <f>data[[#This Row],[OrderDateTime]] + 1</f>
        <v>45548.022916666669</v>
      </c>
      <c r="AB1064" s="7" t="str">
        <f>IF(data[[#This Row],[DeliveryDateTime]] &lt;= data[[#This Row],[SLADue]], "On Time", "Late")</f>
        <v>Late</v>
      </c>
    </row>
    <row r="1065" spans="1:28" x14ac:dyDescent="0.2">
      <c r="A1065" t="s">
        <v>1580</v>
      </c>
      <c r="B1065" t="s">
        <v>19</v>
      </c>
      <c r="C1065" t="s">
        <v>79</v>
      </c>
      <c r="D1065" t="s">
        <v>80</v>
      </c>
      <c r="E1065" s="5">
        <v>30.98</v>
      </c>
      <c r="F1065" t="s">
        <v>81</v>
      </c>
      <c r="G1065">
        <v>1</v>
      </c>
      <c r="H1065" s="1">
        <v>45645</v>
      </c>
      <c r="I1065" s="1" t="str">
        <f>TEXT(data[[#This Row],[OrderDate]],"mmm")</f>
        <v>Dec</v>
      </c>
      <c r="J1065" s="6">
        <v>0.84513888888888888</v>
      </c>
      <c r="K1065" s="6" t="str">
        <f>TEXT(data[[#This Row],[OrderTime]],"h")</f>
        <v>20</v>
      </c>
      <c r="L1065" s="1">
        <v>45646</v>
      </c>
      <c r="M1065" s="6">
        <v>0.88680555555555551</v>
      </c>
      <c r="N1065" t="s">
        <v>103</v>
      </c>
      <c r="O1065" t="s">
        <v>214</v>
      </c>
      <c r="P1065" t="s">
        <v>77</v>
      </c>
      <c r="Q1065" t="s">
        <v>53</v>
      </c>
      <c r="R1065" t="s">
        <v>83</v>
      </c>
      <c r="S1065" t="s">
        <v>28</v>
      </c>
      <c r="T1065" t="s">
        <v>29</v>
      </c>
      <c r="U1065" t="s">
        <v>30</v>
      </c>
      <c r="V1065" s="5">
        <f>data[[#This Row],[PriceUSD]]*data[[#This Row],[Quantity]]</f>
        <v>30.98</v>
      </c>
      <c r="W1065" s="7">
        <f>data[[#This Row],[OrderDate]] + TIME(VALUE(LEFT(data[[#This Row],[OrderTime]],2)), VALUE(RIGHT(data[[#This Row],[OrderTime]],2)), 0)</f>
        <v>45645.061805555553</v>
      </c>
      <c r="X1065" s="7">
        <f>_xlfn.MINIFS(data[OrderDateTime], data[CustomerName], data[[#This Row],[CustomerName]])</f>
        <v>45506.052083333336</v>
      </c>
      <c r="Y1065" t="str">
        <f>IF(data[[#This Row],[OrderDateTime]]=data[[#This Row],[FirstOrderDateTime]], "New", "Returning")</f>
        <v>Returning</v>
      </c>
      <c r="Z1065" s="7">
        <f>data[[#This Row],[DeliveryDate]] + data[[#This Row],[DeliveryTime]]</f>
        <v>45646.886805555558</v>
      </c>
      <c r="AA1065" s="7">
        <f>data[[#This Row],[OrderDateTime]] + 1</f>
        <v>45646.061805555553</v>
      </c>
      <c r="AB1065" s="7" t="str">
        <f>IF(data[[#This Row],[DeliveryDateTime]] &lt;= data[[#This Row],[SLADue]], "On Time", "Late")</f>
        <v>Late</v>
      </c>
    </row>
    <row r="1066" spans="1:28" x14ac:dyDescent="0.2">
      <c r="A1066" t="s">
        <v>1581</v>
      </c>
      <c r="B1066" t="s">
        <v>19</v>
      </c>
      <c r="C1066" t="s">
        <v>85</v>
      </c>
      <c r="D1066" t="s">
        <v>86</v>
      </c>
      <c r="E1066" s="5">
        <v>58.34</v>
      </c>
      <c r="F1066" t="s">
        <v>87</v>
      </c>
      <c r="G1066">
        <v>4</v>
      </c>
      <c r="H1066" s="1">
        <v>45670</v>
      </c>
      <c r="I1066" s="1" t="str">
        <f>TEXT(data[[#This Row],[OrderDate]],"mmm")</f>
        <v>Jan</v>
      </c>
      <c r="J1066" s="6">
        <v>0.73472222222222228</v>
      </c>
      <c r="K1066" s="6" t="str">
        <f>TEXT(data[[#This Row],[OrderTime]],"h")</f>
        <v>17</v>
      </c>
      <c r="L1066" s="1">
        <v>45671</v>
      </c>
      <c r="M1066" s="6">
        <v>0.77638888888888891</v>
      </c>
      <c r="N1066" t="s">
        <v>175</v>
      </c>
      <c r="O1066" t="s">
        <v>810</v>
      </c>
      <c r="P1066" t="s">
        <v>25</v>
      </c>
      <c r="Q1066" t="s">
        <v>26</v>
      </c>
      <c r="R1066" t="s">
        <v>90</v>
      </c>
      <c r="S1066" t="s">
        <v>28</v>
      </c>
      <c r="T1066" t="s">
        <v>136</v>
      </c>
      <c r="U1066" t="s">
        <v>67</v>
      </c>
      <c r="V1066" s="5">
        <f>data[[#This Row],[PriceUSD]]*data[[#This Row],[Quantity]]</f>
        <v>233.36</v>
      </c>
      <c r="W1066" s="7">
        <f>data[[#This Row],[OrderDate]] + TIME(VALUE(LEFT(data[[#This Row],[OrderTime]],2)), VALUE(RIGHT(data[[#This Row],[OrderTime]],2)), 0)</f>
        <v>45670.015277777777</v>
      </c>
      <c r="X1066" s="7">
        <f>_xlfn.MINIFS(data[OrderDateTime], data[CustomerName], data[[#This Row],[CustomerName]])</f>
        <v>45509.015277777777</v>
      </c>
      <c r="Y1066" t="str">
        <f>IF(data[[#This Row],[OrderDateTime]]=data[[#This Row],[FirstOrderDateTime]], "New", "Returning")</f>
        <v>Returning</v>
      </c>
      <c r="Z1066" s="7">
        <f>data[[#This Row],[DeliveryDate]] + data[[#This Row],[DeliveryTime]]</f>
        <v>45671.776388888888</v>
      </c>
      <c r="AA1066" s="7">
        <f>data[[#This Row],[OrderDateTime]] + 1</f>
        <v>45671.015277777777</v>
      </c>
      <c r="AB1066" s="7" t="str">
        <f>IF(data[[#This Row],[DeliveryDateTime]] &lt;= data[[#This Row],[SLADue]], "On Time", "Late")</f>
        <v>Late</v>
      </c>
    </row>
    <row r="1067" spans="1:28" x14ac:dyDescent="0.2">
      <c r="A1067" t="s">
        <v>1582</v>
      </c>
      <c r="B1067" t="s">
        <v>19</v>
      </c>
      <c r="C1067" t="s">
        <v>61</v>
      </c>
      <c r="D1067" t="s">
        <v>62</v>
      </c>
      <c r="E1067" s="5">
        <v>151.25</v>
      </c>
      <c r="F1067" t="s">
        <v>63</v>
      </c>
      <c r="G1067">
        <v>3</v>
      </c>
      <c r="H1067" s="1">
        <v>45676</v>
      </c>
      <c r="I1067" s="1" t="str">
        <f>TEXT(data[[#This Row],[OrderDate]],"mmm")</f>
        <v>Jan</v>
      </c>
      <c r="J1067" s="6">
        <v>0.87013888888888891</v>
      </c>
      <c r="K1067" s="6" t="str">
        <f>TEXT(data[[#This Row],[OrderTime]],"h")</f>
        <v>20</v>
      </c>
      <c r="L1067" s="1">
        <v>45678</v>
      </c>
      <c r="M1067" s="6">
        <v>0.5229166666666667</v>
      </c>
      <c r="N1067" t="s">
        <v>64</v>
      </c>
      <c r="O1067" t="s">
        <v>769</v>
      </c>
      <c r="P1067" t="s">
        <v>25</v>
      </c>
      <c r="Q1067" t="s">
        <v>26</v>
      </c>
      <c r="R1067" t="s">
        <v>66</v>
      </c>
      <c r="S1067" t="s">
        <v>105</v>
      </c>
      <c r="T1067" t="s">
        <v>38</v>
      </c>
      <c r="U1067" t="s">
        <v>30</v>
      </c>
      <c r="V1067" s="5">
        <f>data[[#This Row],[PriceUSD]]*data[[#This Row],[Quantity]]</f>
        <v>453.75</v>
      </c>
      <c r="W1067" s="7">
        <f>data[[#This Row],[OrderDate]] + TIME(VALUE(LEFT(data[[#This Row],[OrderTime]],2)), VALUE(RIGHT(data[[#This Row],[OrderTime]],2)), 0)</f>
        <v>45676.061805555553</v>
      </c>
      <c r="X1067" s="7">
        <f>_xlfn.MINIFS(data[OrderDateTime], data[CustomerName], data[[#This Row],[CustomerName]])</f>
        <v>45551.052083333336</v>
      </c>
      <c r="Y1067" t="str">
        <f>IF(data[[#This Row],[OrderDateTime]]=data[[#This Row],[FirstOrderDateTime]], "New", "Returning")</f>
        <v>Returning</v>
      </c>
      <c r="Z1067" s="7">
        <f>data[[#This Row],[DeliveryDate]] + data[[#This Row],[DeliveryTime]]</f>
        <v>45678.522916666669</v>
      </c>
      <c r="AA1067" s="7">
        <f>data[[#This Row],[OrderDateTime]] + 1</f>
        <v>45677.061805555553</v>
      </c>
      <c r="AB1067" s="7" t="str">
        <f>IF(data[[#This Row],[DeliveryDateTime]] &lt;= data[[#This Row],[SLADue]], "On Time", "Late")</f>
        <v>Late</v>
      </c>
    </row>
    <row r="1068" spans="1:28" x14ac:dyDescent="0.2">
      <c r="A1068" t="s">
        <v>1583</v>
      </c>
      <c r="B1068" t="s">
        <v>19</v>
      </c>
      <c r="C1068" t="s">
        <v>117</v>
      </c>
      <c r="D1068" t="s">
        <v>118</v>
      </c>
      <c r="E1068" s="5">
        <v>74.62</v>
      </c>
      <c r="F1068" t="s">
        <v>182</v>
      </c>
      <c r="G1068">
        <v>1</v>
      </c>
      <c r="H1068" s="1">
        <v>45666</v>
      </c>
      <c r="I1068" s="1" t="str">
        <f>TEXT(data[[#This Row],[OrderDate]],"mmm")</f>
        <v>Jan</v>
      </c>
      <c r="J1068" s="6">
        <v>0.55486111111111114</v>
      </c>
      <c r="K1068" s="6" t="str">
        <f>TEXT(data[[#This Row],[OrderTime]],"h")</f>
        <v>13</v>
      </c>
      <c r="L1068" s="1">
        <v>45666</v>
      </c>
      <c r="M1068" s="6">
        <v>0.80486111111111114</v>
      </c>
      <c r="N1068" t="s">
        <v>34</v>
      </c>
      <c r="O1068" t="s">
        <v>1189</v>
      </c>
      <c r="P1068" t="s">
        <v>36</v>
      </c>
      <c r="Q1068" t="s">
        <v>26</v>
      </c>
      <c r="R1068" t="s">
        <v>66</v>
      </c>
      <c r="S1068" t="s">
        <v>47</v>
      </c>
      <c r="T1068" t="s">
        <v>136</v>
      </c>
      <c r="U1068" t="s">
        <v>30</v>
      </c>
      <c r="V1068" s="5">
        <f>data[[#This Row],[PriceUSD]]*data[[#This Row],[Quantity]]</f>
        <v>74.62</v>
      </c>
      <c r="W1068" s="7">
        <f>data[[#This Row],[OrderDate]] + TIME(VALUE(LEFT(data[[#This Row],[OrderTime]],2)), VALUE(RIGHT(data[[#This Row],[OrderTime]],2)), 0)</f>
        <v>45666.007638888892</v>
      </c>
      <c r="X1068" s="7">
        <f>_xlfn.MINIFS(data[OrderDateTime], data[CustomerName], data[[#This Row],[CustomerName]])</f>
        <v>45506.038888888892</v>
      </c>
      <c r="Y1068" t="str">
        <f>IF(data[[#This Row],[OrderDateTime]]=data[[#This Row],[FirstOrderDateTime]], "New", "Returning")</f>
        <v>Returning</v>
      </c>
      <c r="Z1068" s="7">
        <f>data[[#This Row],[DeliveryDate]] + data[[#This Row],[DeliveryTime]]</f>
        <v>45666.804861111108</v>
      </c>
      <c r="AA1068" s="7">
        <f>data[[#This Row],[OrderDateTime]] + 1</f>
        <v>45667.007638888892</v>
      </c>
      <c r="AB1068" s="7" t="str">
        <f>IF(data[[#This Row],[DeliveryDateTime]] &lt;= data[[#This Row],[SLADue]], "On Time", "Late")</f>
        <v>On Time</v>
      </c>
    </row>
    <row r="1069" spans="1:28" x14ac:dyDescent="0.2">
      <c r="A1069" t="s">
        <v>1584</v>
      </c>
      <c r="B1069" t="s">
        <v>19</v>
      </c>
      <c r="C1069" t="s">
        <v>110</v>
      </c>
      <c r="D1069" t="s">
        <v>111</v>
      </c>
      <c r="E1069" s="5">
        <v>11.28</v>
      </c>
      <c r="F1069" t="s">
        <v>71</v>
      </c>
      <c r="G1069">
        <v>1</v>
      </c>
      <c r="H1069" s="1">
        <v>45597</v>
      </c>
      <c r="I1069" s="1" t="str">
        <f>TEXT(data[[#This Row],[OrderDate]],"mmm")</f>
        <v>Nov</v>
      </c>
      <c r="J1069" s="6">
        <v>0.60763888888888884</v>
      </c>
      <c r="K1069" s="6" t="str">
        <f>TEXT(data[[#This Row],[OrderTime]],"h")</f>
        <v>14</v>
      </c>
      <c r="L1069" s="1">
        <v>45597</v>
      </c>
      <c r="M1069" s="6">
        <v>0.73263888888888884</v>
      </c>
      <c r="N1069" t="s">
        <v>123</v>
      </c>
      <c r="O1069" t="s">
        <v>964</v>
      </c>
      <c r="P1069" t="s">
        <v>36</v>
      </c>
      <c r="Q1069" t="s">
        <v>53</v>
      </c>
      <c r="R1069" t="s">
        <v>114</v>
      </c>
      <c r="S1069" t="s">
        <v>47</v>
      </c>
      <c r="T1069" t="s">
        <v>38</v>
      </c>
      <c r="U1069" t="s">
        <v>39</v>
      </c>
      <c r="V1069" s="5">
        <f>data[[#This Row],[PriceUSD]]*data[[#This Row],[Quantity]]</f>
        <v>11.28</v>
      </c>
      <c r="W1069" s="7">
        <f>data[[#This Row],[OrderDate]] + TIME(VALUE(LEFT(data[[#This Row],[OrderTime]],2)), VALUE(RIGHT(data[[#This Row],[OrderTime]],2)), 0)</f>
        <v>45597.061805555553</v>
      </c>
      <c r="X1069" s="7">
        <f>_xlfn.MINIFS(data[OrderDateTime], data[CustomerName], data[[#This Row],[CustomerName]])</f>
        <v>45505.007638888892</v>
      </c>
      <c r="Y1069" t="str">
        <f>IF(data[[#This Row],[OrderDateTime]]=data[[#This Row],[FirstOrderDateTime]], "New", "Returning")</f>
        <v>Returning</v>
      </c>
      <c r="Z1069" s="7">
        <f>data[[#This Row],[DeliveryDate]] + data[[#This Row],[DeliveryTime]]</f>
        <v>45597.732638888891</v>
      </c>
      <c r="AA1069" s="7">
        <f>data[[#This Row],[OrderDateTime]] + 1</f>
        <v>45598.061805555553</v>
      </c>
      <c r="AB1069" s="7" t="str">
        <f>IF(data[[#This Row],[DeliveryDateTime]] &lt;= data[[#This Row],[SLADue]], "On Time", "Late")</f>
        <v>On Time</v>
      </c>
    </row>
    <row r="1070" spans="1:28" x14ac:dyDescent="0.2">
      <c r="A1070" t="s">
        <v>1585</v>
      </c>
      <c r="B1070" t="s">
        <v>19</v>
      </c>
      <c r="C1070" t="s">
        <v>32</v>
      </c>
      <c r="D1070" t="s">
        <v>33</v>
      </c>
      <c r="E1070" s="5">
        <v>47.9</v>
      </c>
      <c r="F1070" t="s">
        <v>22</v>
      </c>
      <c r="G1070">
        <v>1</v>
      </c>
      <c r="H1070" s="1">
        <v>45700</v>
      </c>
      <c r="I1070" s="1" t="str">
        <f>TEXT(data[[#This Row],[OrderDate]],"mmm")</f>
        <v>Feb</v>
      </c>
      <c r="J1070" s="6">
        <v>0.40069444444444446</v>
      </c>
      <c r="K1070" s="6" t="str">
        <f>TEXT(data[[#This Row],[OrderTime]],"h")</f>
        <v>9</v>
      </c>
      <c r="L1070" s="1">
        <v>45700</v>
      </c>
      <c r="M1070" s="6">
        <v>0.65069444444444446</v>
      </c>
      <c r="N1070" t="s">
        <v>233</v>
      </c>
      <c r="O1070" t="s">
        <v>525</v>
      </c>
      <c r="P1070" t="s">
        <v>234</v>
      </c>
      <c r="Q1070" t="s">
        <v>53</v>
      </c>
      <c r="R1070" t="s">
        <v>37</v>
      </c>
      <c r="S1070" t="s">
        <v>47</v>
      </c>
      <c r="T1070" t="s">
        <v>106</v>
      </c>
      <c r="U1070" t="s">
        <v>39</v>
      </c>
      <c r="V1070" s="5">
        <f>data[[#This Row],[PriceUSD]]*data[[#This Row],[Quantity]]</f>
        <v>47.9</v>
      </c>
      <c r="W1070" s="7">
        <f>data[[#This Row],[OrderDate]] + TIME(VALUE(LEFT(data[[#This Row],[OrderTime]],2)), VALUE(RIGHT(data[[#This Row],[OrderTime]],2)), 0)</f>
        <v>45700.030555555553</v>
      </c>
      <c r="X1070" s="7">
        <f>_xlfn.MINIFS(data[OrderDateTime], data[CustomerName], data[[#This Row],[CustomerName]])</f>
        <v>45508.038888888892</v>
      </c>
      <c r="Y1070" t="str">
        <f>IF(data[[#This Row],[OrderDateTime]]=data[[#This Row],[FirstOrderDateTime]], "New", "Returning")</f>
        <v>Returning</v>
      </c>
      <c r="Z1070" s="7">
        <f>data[[#This Row],[DeliveryDate]] + data[[#This Row],[DeliveryTime]]</f>
        <v>45700.650694444441</v>
      </c>
      <c r="AA1070" s="7">
        <f>data[[#This Row],[OrderDateTime]] + 1</f>
        <v>45701.030555555553</v>
      </c>
      <c r="AB1070" s="7" t="str">
        <f>IF(data[[#This Row],[DeliveryDateTime]] &lt;= data[[#This Row],[SLADue]], "On Time", "Late")</f>
        <v>On Time</v>
      </c>
    </row>
    <row r="1071" spans="1:28" x14ac:dyDescent="0.2">
      <c r="A1071" t="s">
        <v>1586</v>
      </c>
      <c r="B1071" t="s">
        <v>19</v>
      </c>
      <c r="C1071" t="s">
        <v>110</v>
      </c>
      <c r="D1071" t="s">
        <v>111</v>
      </c>
      <c r="E1071" s="5">
        <v>10.37</v>
      </c>
      <c r="F1071" t="s">
        <v>87</v>
      </c>
      <c r="G1071">
        <v>1</v>
      </c>
      <c r="H1071" s="1">
        <v>45653</v>
      </c>
      <c r="I1071" s="1" t="str">
        <f>TEXT(data[[#This Row],[OrderDate]],"mmm")</f>
        <v>Dec</v>
      </c>
      <c r="J1071" s="6">
        <v>0.69930555555555551</v>
      </c>
      <c r="K1071" s="6" t="str">
        <f>TEXT(data[[#This Row],[OrderTime]],"h")</f>
        <v>16</v>
      </c>
      <c r="L1071" s="1">
        <v>45654</v>
      </c>
      <c r="M1071" s="6">
        <v>0.82430555555555551</v>
      </c>
      <c r="N1071" t="s">
        <v>434</v>
      </c>
      <c r="O1071" t="s">
        <v>458</v>
      </c>
      <c r="P1071" t="s">
        <v>234</v>
      </c>
      <c r="Q1071" t="s">
        <v>26</v>
      </c>
      <c r="R1071" t="s">
        <v>114</v>
      </c>
      <c r="S1071" t="s">
        <v>28</v>
      </c>
      <c r="T1071" t="s">
        <v>38</v>
      </c>
      <c r="U1071" t="s">
        <v>30</v>
      </c>
      <c r="V1071" s="5">
        <f>data[[#This Row],[PriceUSD]]*data[[#This Row],[Quantity]]</f>
        <v>10.37</v>
      </c>
      <c r="W1071" s="7">
        <f>data[[#This Row],[OrderDate]] + TIME(VALUE(LEFT(data[[#This Row],[OrderTime]],2)), VALUE(RIGHT(data[[#This Row],[OrderTime]],2)), 0)</f>
        <v>45653.038888888892</v>
      </c>
      <c r="X1071" s="7">
        <f>_xlfn.MINIFS(data[OrderDateTime], data[CustomerName], data[[#This Row],[CustomerName]])</f>
        <v>45575.054166666669</v>
      </c>
      <c r="Y1071" t="str">
        <f>IF(data[[#This Row],[OrderDateTime]]=data[[#This Row],[FirstOrderDateTime]], "New", "Returning")</f>
        <v>Returning</v>
      </c>
      <c r="Z1071" s="7">
        <f>data[[#This Row],[DeliveryDate]] + data[[#This Row],[DeliveryTime]]</f>
        <v>45654.824305555558</v>
      </c>
      <c r="AA1071" s="7">
        <f>data[[#This Row],[OrderDateTime]] + 1</f>
        <v>45654.038888888892</v>
      </c>
      <c r="AB1071" s="7" t="str">
        <f>IF(data[[#This Row],[DeliveryDateTime]] &lt;= data[[#This Row],[SLADue]], "On Time", "Late")</f>
        <v>Late</v>
      </c>
    </row>
    <row r="1072" spans="1:28" x14ac:dyDescent="0.2">
      <c r="A1072" t="s">
        <v>1587</v>
      </c>
      <c r="B1072" t="s">
        <v>19</v>
      </c>
      <c r="C1072" t="s">
        <v>92</v>
      </c>
      <c r="D1072" t="s">
        <v>93</v>
      </c>
      <c r="E1072" s="5">
        <v>78.28</v>
      </c>
      <c r="F1072" t="s">
        <v>94</v>
      </c>
      <c r="G1072">
        <v>3</v>
      </c>
      <c r="H1072" s="1">
        <v>45630</v>
      </c>
      <c r="I1072" s="1" t="str">
        <f>TEXT(data[[#This Row],[OrderDate]],"mmm")</f>
        <v>Dec</v>
      </c>
      <c r="J1072" s="6">
        <v>0.55069444444444449</v>
      </c>
      <c r="K1072" s="6" t="str">
        <f>TEXT(data[[#This Row],[OrderTime]],"h")</f>
        <v>13</v>
      </c>
      <c r="L1072" s="1">
        <v>45630</v>
      </c>
      <c r="M1072" s="6">
        <v>0.67569444444444449</v>
      </c>
      <c r="N1072" t="s">
        <v>238</v>
      </c>
      <c r="O1072" t="s">
        <v>503</v>
      </c>
      <c r="P1072" t="s">
        <v>36</v>
      </c>
      <c r="Q1072" t="s">
        <v>26</v>
      </c>
      <c r="R1072" t="s">
        <v>66</v>
      </c>
      <c r="S1072" t="s">
        <v>47</v>
      </c>
      <c r="T1072" t="s">
        <v>136</v>
      </c>
      <c r="U1072" t="s">
        <v>30</v>
      </c>
      <c r="V1072" s="5">
        <f>data[[#This Row],[PriceUSD]]*data[[#This Row],[Quantity]]</f>
        <v>234.84</v>
      </c>
      <c r="W1072" s="7">
        <f>data[[#This Row],[OrderDate]] + TIME(VALUE(LEFT(data[[#This Row],[OrderTime]],2)), VALUE(RIGHT(data[[#This Row],[OrderTime]],2)), 0)</f>
        <v>45630.030555555553</v>
      </c>
      <c r="X1072" s="7">
        <f>_xlfn.MINIFS(data[OrderDateTime], data[CustomerName], data[[#This Row],[CustomerName]])</f>
        <v>45505.007638888892</v>
      </c>
      <c r="Y1072" t="str">
        <f>IF(data[[#This Row],[OrderDateTime]]=data[[#This Row],[FirstOrderDateTime]], "New", "Returning")</f>
        <v>Returning</v>
      </c>
      <c r="Z1072" s="7">
        <f>data[[#This Row],[DeliveryDate]] + data[[#This Row],[DeliveryTime]]</f>
        <v>45630.675694444442</v>
      </c>
      <c r="AA1072" s="7">
        <f>data[[#This Row],[OrderDateTime]] + 1</f>
        <v>45631.030555555553</v>
      </c>
      <c r="AB1072" s="7" t="str">
        <f>IF(data[[#This Row],[DeliveryDateTime]] &lt;= data[[#This Row],[SLADue]], "On Time", "Late")</f>
        <v>On Time</v>
      </c>
    </row>
    <row r="1073" spans="1:28" x14ac:dyDescent="0.2">
      <c r="A1073" t="s">
        <v>1588</v>
      </c>
      <c r="B1073" t="s">
        <v>19</v>
      </c>
      <c r="C1073" t="s">
        <v>258</v>
      </c>
      <c r="D1073" t="s">
        <v>259</v>
      </c>
      <c r="E1073" s="5">
        <v>109.41</v>
      </c>
      <c r="F1073" t="s">
        <v>51</v>
      </c>
      <c r="G1073">
        <v>1</v>
      </c>
      <c r="H1073" s="1">
        <v>45848</v>
      </c>
      <c r="I1073" s="1" t="str">
        <f>TEXT(data[[#This Row],[OrderDate]],"mmm")</f>
        <v>Jul</v>
      </c>
      <c r="J1073" s="6">
        <v>0.5708333333333333</v>
      </c>
      <c r="K1073" s="6" t="str">
        <f>TEXT(data[[#This Row],[OrderTime]],"h")</f>
        <v>13</v>
      </c>
      <c r="L1073" s="1">
        <v>45849</v>
      </c>
      <c r="M1073" s="6">
        <v>0.8208333333333333</v>
      </c>
      <c r="N1073" t="s">
        <v>238</v>
      </c>
      <c r="O1073" t="s">
        <v>825</v>
      </c>
      <c r="P1073" t="s">
        <v>36</v>
      </c>
      <c r="Q1073" t="s">
        <v>53</v>
      </c>
      <c r="R1073" t="s">
        <v>261</v>
      </c>
      <c r="S1073" t="s">
        <v>28</v>
      </c>
      <c r="T1073" t="s">
        <v>106</v>
      </c>
      <c r="U1073" t="s">
        <v>39</v>
      </c>
      <c r="V1073" s="5">
        <f>data[[#This Row],[PriceUSD]]*data[[#This Row],[Quantity]]</f>
        <v>109.41</v>
      </c>
      <c r="W1073" s="7">
        <f>data[[#This Row],[OrderDate]] + TIME(VALUE(LEFT(data[[#This Row],[OrderTime]],2)), VALUE(RIGHT(data[[#This Row],[OrderTime]],2)), 0)</f>
        <v>45848.022916666669</v>
      </c>
      <c r="X1073" s="7">
        <f>_xlfn.MINIFS(data[OrderDateTime], data[CustomerName], data[[#This Row],[CustomerName]])</f>
        <v>45527.022916666669</v>
      </c>
      <c r="Y1073" t="str">
        <f>IF(data[[#This Row],[OrderDateTime]]=data[[#This Row],[FirstOrderDateTime]], "New", "Returning")</f>
        <v>Returning</v>
      </c>
      <c r="Z1073" s="7">
        <f>data[[#This Row],[DeliveryDate]] + data[[#This Row],[DeliveryTime]]</f>
        <v>45849.820833333331</v>
      </c>
      <c r="AA1073" s="7">
        <f>data[[#This Row],[OrderDateTime]] + 1</f>
        <v>45849.022916666669</v>
      </c>
      <c r="AB1073" s="7" t="str">
        <f>IF(data[[#This Row],[DeliveryDateTime]] &lt;= data[[#This Row],[SLADue]], "On Time", "Late")</f>
        <v>Late</v>
      </c>
    </row>
    <row r="1074" spans="1:28" x14ac:dyDescent="0.2">
      <c r="A1074" t="s">
        <v>1589</v>
      </c>
      <c r="B1074" t="s">
        <v>19</v>
      </c>
      <c r="C1074" t="s">
        <v>41</v>
      </c>
      <c r="D1074" t="s">
        <v>42</v>
      </c>
      <c r="E1074" s="5">
        <v>35.5</v>
      </c>
      <c r="F1074" t="s">
        <v>43</v>
      </c>
      <c r="G1074">
        <v>1</v>
      </c>
      <c r="H1074" s="1">
        <v>45761</v>
      </c>
      <c r="I1074" s="1" t="str">
        <f>TEXT(data[[#This Row],[OrderDate]],"mmm")</f>
        <v>Apr</v>
      </c>
      <c r="J1074" s="6">
        <v>0.67083333333333328</v>
      </c>
      <c r="K1074" s="6" t="str">
        <f>TEXT(data[[#This Row],[OrderTime]],"h")</f>
        <v>16</v>
      </c>
      <c r="L1074" s="1">
        <v>45762</v>
      </c>
      <c r="M1074" s="6">
        <v>0.87916666666666665</v>
      </c>
      <c r="N1074" t="s">
        <v>183</v>
      </c>
      <c r="O1074" t="s">
        <v>942</v>
      </c>
      <c r="P1074" t="s">
        <v>180</v>
      </c>
      <c r="Q1074" t="s">
        <v>26</v>
      </c>
      <c r="R1074" t="s">
        <v>46</v>
      </c>
      <c r="S1074" t="s">
        <v>28</v>
      </c>
      <c r="T1074" t="s">
        <v>143</v>
      </c>
      <c r="U1074" t="s">
        <v>39</v>
      </c>
      <c r="V1074" s="5">
        <f>data[[#This Row],[PriceUSD]]*data[[#This Row],[Quantity]]</f>
        <v>35.5</v>
      </c>
      <c r="W1074" s="7">
        <f>data[[#This Row],[OrderDate]] + TIME(VALUE(LEFT(data[[#This Row],[OrderTime]],2)), VALUE(RIGHT(data[[#This Row],[OrderTime]],2)), 0)</f>
        <v>45761.022916666669</v>
      </c>
      <c r="X1074" s="7">
        <f>_xlfn.MINIFS(data[OrderDateTime], data[CustomerName], data[[#This Row],[CustomerName]])</f>
        <v>45508.054166666669</v>
      </c>
      <c r="Y1074" t="str">
        <f>IF(data[[#This Row],[OrderDateTime]]=data[[#This Row],[FirstOrderDateTime]], "New", "Returning")</f>
        <v>Returning</v>
      </c>
      <c r="Z1074" s="7">
        <f>data[[#This Row],[DeliveryDate]] + data[[#This Row],[DeliveryTime]]</f>
        <v>45762.879166666666</v>
      </c>
      <c r="AA1074" s="7">
        <f>data[[#This Row],[OrderDateTime]] + 1</f>
        <v>45762.022916666669</v>
      </c>
      <c r="AB1074" s="7" t="str">
        <f>IF(data[[#This Row],[DeliveryDateTime]] &lt;= data[[#This Row],[SLADue]], "On Time", "Late")</f>
        <v>Late</v>
      </c>
    </row>
    <row r="1075" spans="1:28" x14ac:dyDescent="0.2">
      <c r="A1075" t="s">
        <v>1590</v>
      </c>
      <c r="B1075" t="s">
        <v>19</v>
      </c>
      <c r="C1075" t="s">
        <v>41</v>
      </c>
      <c r="D1075" t="s">
        <v>42</v>
      </c>
      <c r="E1075" s="5">
        <v>38.9</v>
      </c>
      <c r="F1075" t="s">
        <v>51</v>
      </c>
      <c r="G1075">
        <v>3</v>
      </c>
      <c r="H1075" s="1">
        <v>45855</v>
      </c>
      <c r="I1075" s="1" t="str">
        <f>TEXT(data[[#This Row],[OrderDate]],"mmm")</f>
        <v>Jul</v>
      </c>
      <c r="J1075" s="6">
        <v>0.46319444444444446</v>
      </c>
      <c r="K1075" s="6" t="str">
        <f>TEXT(data[[#This Row],[OrderTime]],"h")</f>
        <v>11</v>
      </c>
      <c r="L1075" s="1">
        <v>45855</v>
      </c>
      <c r="M1075" s="6">
        <v>0.75486111111111109</v>
      </c>
      <c r="N1075" t="s">
        <v>861</v>
      </c>
      <c r="O1075" t="s">
        <v>1591</v>
      </c>
      <c r="P1075" t="s">
        <v>245</v>
      </c>
      <c r="Q1075" t="s">
        <v>53</v>
      </c>
      <c r="R1075" t="s">
        <v>46</v>
      </c>
      <c r="S1075" t="s">
        <v>47</v>
      </c>
      <c r="T1075" t="s">
        <v>59</v>
      </c>
      <c r="U1075" t="s">
        <v>67</v>
      </c>
      <c r="V1075" s="5">
        <f>data[[#This Row],[PriceUSD]]*data[[#This Row],[Quantity]]</f>
        <v>116.69999999999999</v>
      </c>
      <c r="W1075" s="7">
        <f>data[[#This Row],[OrderDate]] + TIME(VALUE(LEFT(data[[#This Row],[OrderTime]],2)), VALUE(RIGHT(data[[#This Row],[OrderTime]],2)), 0)</f>
        <v>45855.030555555553</v>
      </c>
      <c r="X1075" s="7">
        <f>_xlfn.MINIFS(data[OrderDateTime], data[CustomerName], data[[#This Row],[CustomerName]])</f>
        <v>45523.054166666669</v>
      </c>
      <c r="Y1075" t="str">
        <f>IF(data[[#This Row],[OrderDateTime]]=data[[#This Row],[FirstOrderDateTime]], "New", "Returning")</f>
        <v>Returning</v>
      </c>
      <c r="Z1075" s="7">
        <f>data[[#This Row],[DeliveryDate]] + data[[#This Row],[DeliveryTime]]</f>
        <v>45855.754861111112</v>
      </c>
      <c r="AA1075" s="7">
        <f>data[[#This Row],[OrderDateTime]] + 1</f>
        <v>45856.030555555553</v>
      </c>
      <c r="AB1075" s="7" t="str">
        <f>IF(data[[#This Row],[DeliveryDateTime]] &lt;= data[[#This Row],[SLADue]], "On Time", "Late")</f>
        <v>On Time</v>
      </c>
    </row>
    <row r="1076" spans="1:28" x14ac:dyDescent="0.2">
      <c r="A1076" t="s">
        <v>1592</v>
      </c>
      <c r="B1076" t="s">
        <v>19</v>
      </c>
      <c r="C1076" t="s">
        <v>126</v>
      </c>
      <c r="D1076" t="s">
        <v>127</v>
      </c>
      <c r="E1076" s="5">
        <v>23.62</v>
      </c>
      <c r="F1076" t="s">
        <v>87</v>
      </c>
      <c r="G1076">
        <v>1</v>
      </c>
      <c r="H1076" s="1">
        <v>45865</v>
      </c>
      <c r="I1076" s="1" t="str">
        <f>TEXT(data[[#This Row],[OrderDate]],"mmm")</f>
        <v>Jul</v>
      </c>
      <c r="J1076" s="6">
        <v>0.51111111111111107</v>
      </c>
      <c r="K1076" s="6" t="str">
        <f>TEXT(data[[#This Row],[OrderTime]],"h")</f>
        <v>12</v>
      </c>
      <c r="L1076" s="1">
        <v>45866</v>
      </c>
      <c r="M1076" s="6">
        <v>0.59444444444444444</v>
      </c>
      <c r="N1076" t="s">
        <v>23</v>
      </c>
      <c r="O1076" t="s">
        <v>393</v>
      </c>
      <c r="P1076" t="s">
        <v>25</v>
      </c>
      <c r="Q1076" t="s">
        <v>53</v>
      </c>
      <c r="R1076" t="s">
        <v>129</v>
      </c>
      <c r="S1076" t="s">
        <v>28</v>
      </c>
      <c r="T1076" t="s">
        <v>143</v>
      </c>
      <c r="U1076" t="s">
        <v>30</v>
      </c>
      <c r="V1076" s="5">
        <f>data[[#This Row],[PriceUSD]]*data[[#This Row],[Quantity]]</f>
        <v>23.62</v>
      </c>
      <c r="W1076" s="7">
        <f>data[[#This Row],[OrderDate]] + TIME(VALUE(LEFT(data[[#This Row],[OrderTime]],2)), VALUE(RIGHT(data[[#This Row],[OrderTime]],2)), 0)</f>
        <v>45865.007638888892</v>
      </c>
      <c r="X1076" s="7">
        <f>_xlfn.MINIFS(data[OrderDateTime], data[CustomerName], data[[#This Row],[CustomerName]])</f>
        <v>45530.054166666669</v>
      </c>
      <c r="Y1076" t="str">
        <f>IF(data[[#This Row],[OrderDateTime]]=data[[#This Row],[FirstOrderDateTime]], "New", "Returning")</f>
        <v>Returning</v>
      </c>
      <c r="Z1076" s="7">
        <f>data[[#This Row],[DeliveryDate]] + data[[#This Row],[DeliveryTime]]</f>
        <v>45866.594444444447</v>
      </c>
      <c r="AA1076" s="7">
        <f>data[[#This Row],[OrderDateTime]] + 1</f>
        <v>45866.007638888892</v>
      </c>
      <c r="AB1076" s="7" t="str">
        <f>IF(data[[#This Row],[DeliveryDateTime]] &lt;= data[[#This Row],[SLADue]], "On Time", "Late")</f>
        <v>Late</v>
      </c>
    </row>
    <row r="1077" spans="1:28" x14ac:dyDescent="0.2">
      <c r="A1077" t="s">
        <v>1593</v>
      </c>
      <c r="B1077" t="s">
        <v>19</v>
      </c>
      <c r="C1077" t="s">
        <v>69</v>
      </c>
      <c r="D1077" t="s">
        <v>70</v>
      </c>
      <c r="E1077" s="5">
        <v>48.09</v>
      </c>
      <c r="F1077" t="s">
        <v>71</v>
      </c>
      <c r="G1077">
        <v>2</v>
      </c>
      <c r="H1077" s="1">
        <v>45867</v>
      </c>
      <c r="I1077" s="1" t="str">
        <f>TEXT(data[[#This Row],[OrderDate]],"mmm")</f>
        <v>Jul</v>
      </c>
      <c r="J1077" s="6">
        <v>0.42430555555555555</v>
      </c>
      <c r="K1077" s="6" t="str">
        <f>TEXT(data[[#This Row],[OrderTime]],"h")</f>
        <v>10</v>
      </c>
      <c r="L1077" s="1">
        <v>45867</v>
      </c>
      <c r="M1077" s="6">
        <v>0.5493055555555556</v>
      </c>
      <c r="N1077" t="s">
        <v>120</v>
      </c>
      <c r="O1077" t="s">
        <v>350</v>
      </c>
      <c r="P1077" t="s">
        <v>25</v>
      </c>
      <c r="Q1077" t="s">
        <v>53</v>
      </c>
      <c r="R1077" t="s">
        <v>37</v>
      </c>
      <c r="S1077" t="s">
        <v>47</v>
      </c>
      <c r="T1077" t="s">
        <v>38</v>
      </c>
      <c r="U1077" t="s">
        <v>30</v>
      </c>
      <c r="V1077" s="5">
        <f>data[[#This Row],[PriceUSD]]*data[[#This Row],[Quantity]]</f>
        <v>96.18</v>
      </c>
      <c r="W1077" s="7">
        <f>data[[#This Row],[OrderDate]] + TIME(VALUE(LEFT(data[[#This Row],[OrderTime]],2)), VALUE(RIGHT(data[[#This Row],[OrderTime]],2)), 0)</f>
        <v>45867.038888888892</v>
      </c>
      <c r="X1077" s="7">
        <f>_xlfn.MINIFS(data[OrderDateTime], data[CustomerName], data[[#This Row],[CustomerName]])</f>
        <v>45512.017361111109</v>
      </c>
      <c r="Y1077" t="str">
        <f>IF(data[[#This Row],[OrderDateTime]]=data[[#This Row],[FirstOrderDateTime]], "New", "Returning")</f>
        <v>Returning</v>
      </c>
      <c r="Z1077" s="7">
        <f>data[[#This Row],[DeliveryDate]] + data[[#This Row],[DeliveryTime]]</f>
        <v>45867.549305555556</v>
      </c>
      <c r="AA1077" s="7">
        <f>data[[#This Row],[OrderDateTime]] + 1</f>
        <v>45868.038888888892</v>
      </c>
      <c r="AB1077" s="7" t="str">
        <f>IF(data[[#This Row],[DeliveryDateTime]] &lt;= data[[#This Row],[SLADue]], "On Time", "Late")</f>
        <v>On Time</v>
      </c>
    </row>
    <row r="1078" spans="1:28" x14ac:dyDescent="0.2">
      <c r="A1078" t="s">
        <v>1594</v>
      </c>
      <c r="B1078" t="s">
        <v>19</v>
      </c>
      <c r="C1078" t="s">
        <v>117</v>
      </c>
      <c r="D1078" t="s">
        <v>118</v>
      </c>
      <c r="E1078" s="5">
        <v>69.06</v>
      </c>
      <c r="F1078" t="s">
        <v>182</v>
      </c>
      <c r="G1078">
        <v>1</v>
      </c>
      <c r="H1078" s="1">
        <v>45802</v>
      </c>
      <c r="I1078" s="1" t="str">
        <f>TEXT(data[[#This Row],[OrderDate]],"mmm")</f>
        <v>May</v>
      </c>
      <c r="J1078" s="6">
        <v>0.71180555555555558</v>
      </c>
      <c r="K1078" s="6" t="str">
        <f>TEXT(data[[#This Row],[OrderTime]],"h")</f>
        <v>17</v>
      </c>
      <c r="L1078" s="1">
        <v>45803</v>
      </c>
      <c r="M1078" s="6">
        <v>0.87847222222222221</v>
      </c>
      <c r="N1078" t="s">
        <v>388</v>
      </c>
      <c r="O1078" t="s">
        <v>519</v>
      </c>
      <c r="P1078" t="s">
        <v>234</v>
      </c>
      <c r="Q1078" t="s">
        <v>26</v>
      </c>
      <c r="R1078" t="s">
        <v>66</v>
      </c>
      <c r="S1078" t="s">
        <v>28</v>
      </c>
      <c r="T1078" t="s">
        <v>136</v>
      </c>
      <c r="U1078" t="s">
        <v>30</v>
      </c>
      <c r="V1078" s="5">
        <f>data[[#This Row],[PriceUSD]]*data[[#This Row],[Quantity]]</f>
        <v>69.06</v>
      </c>
      <c r="W1078" s="7">
        <f>data[[#This Row],[OrderDate]] + TIME(VALUE(LEFT(data[[#This Row],[OrderTime]],2)), VALUE(RIGHT(data[[#This Row],[OrderTime]],2)), 0)</f>
        <v>45802.038888888892</v>
      </c>
      <c r="X1078" s="7">
        <f>_xlfn.MINIFS(data[OrderDateTime], data[CustomerName], data[[#This Row],[CustomerName]])</f>
        <v>45511.007638888892</v>
      </c>
      <c r="Y1078" t="str">
        <f>IF(data[[#This Row],[OrderDateTime]]=data[[#This Row],[FirstOrderDateTime]], "New", "Returning")</f>
        <v>Returning</v>
      </c>
      <c r="Z1078" s="7">
        <f>data[[#This Row],[DeliveryDate]] + data[[#This Row],[DeliveryTime]]</f>
        <v>45803.878472222219</v>
      </c>
      <c r="AA1078" s="7">
        <f>data[[#This Row],[OrderDateTime]] + 1</f>
        <v>45803.038888888892</v>
      </c>
      <c r="AB1078" s="7" t="str">
        <f>IF(data[[#This Row],[DeliveryDateTime]] &lt;= data[[#This Row],[SLADue]], "On Time", "Late")</f>
        <v>Late</v>
      </c>
    </row>
    <row r="1079" spans="1:28" x14ac:dyDescent="0.2">
      <c r="A1079" t="s">
        <v>1595</v>
      </c>
      <c r="B1079" t="s">
        <v>19</v>
      </c>
      <c r="C1079" t="s">
        <v>69</v>
      </c>
      <c r="D1079" t="s">
        <v>70</v>
      </c>
      <c r="E1079" s="5">
        <v>59.14</v>
      </c>
      <c r="F1079" t="s">
        <v>56</v>
      </c>
      <c r="G1079">
        <v>3</v>
      </c>
      <c r="H1079" s="1">
        <v>45765</v>
      </c>
      <c r="I1079" s="1" t="str">
        <f>TEXT(data[[#This Row],[OrderDate]],"mmm")</f>
        <v>Apr</v>
      </c>
      <c r="J1079" s="6">
        <v>0.85416666666666663</v>
      </c>
      <c r="K1079" s="6" t="str">
        <f>TEXT(data[[#This Row],[OrderTime]],"h")</f>
        <v>20</v>
      </c>
      <c r="L1079" s="1">
        <v>45767</v>
      </c>
      <c r="M1079" s="6">
        <v>0.51111111111111107</v>
      </c>
      <c r="N1079" t="s">
        <v>75</v>
      </c>
      <c r="O1079" t="s">
        <v>462</v>
      </c>
      <c r="P1079" t="s">
        <v>25</v>
      </c>
      <c r="Q1079" t="s">
        <v>26</v>
      </c>
      <c r="R1079" t="s">
        <v>37</v>
      </c>
      <c r="S1079" t="s">
        <v>105</v>
      </c>
      <c r="T1079" t="s">
        <v>38</v>
      </c>
      <c r="U1079" t="s">
        <v>67</v>
      </c>
      <c r="V1079" s="5">
        <f>data[[#This Row],[PriceUSD]]*data[[#This Row],[Quantity]]</f>
        <v>177.42000000000002</v>
      </c>
      <c r="W1079" s="7">
        <f>data[[#This Row],[OrderDate]] + TIME(VALUE(LEFT(data[[#This Row],[OrderTime]],2)), VALUE(RIGHT(data[[#This Row],[OrderTime]],2)), 0)</f>
        <v>45765.046527777777</v>
      </c>
      <c r="X1079" s="7">
        <f>_xlfn.MINIFS(data[OrderDateTime], data[CustomerName], data[[#This Row],[CustomerName]])</f>
        <v>45565.030555555553</v>
      </c>
      <c r="Y1079" t="str">
        <f>IF(data[[#This Row],[OrderDateTime]]=data[[#This Row],[FirstOrderDateTime]], "New", "Returning")</f>
        <v>Returning</v>
      </c>
      <c r="Z1079" s="7">
        <f>data[[#This Row],[DeliveryDate]] + data[[#This Row],[DeliveryTime]]</f>
        <v>45767.511111111111</v>
      </c>
      <c r="AA1079" s="7">
        <f>data[[#This Row],[OrderDateTime]] + 1</f>
        <v>45766.046527777777</v>
      </c>
      <c r="AB1079" s="7" t="str">
        <f>IF(data[[#This Row],[DeliveryDateTime]] &lt;= data[[#This Row],[SLADue]], "On Time", "Late")</f>
        <v>Late</v>
      </c>
    </row>
    <row r="1080" spans="1:28" x14ac:dyDescent="0.2">
      <c r="A1080" t="s">
        <v>1596</v>
      </c>
      <c r="B1080" t="s">
        <v>19</v>
      </c>
      <c r="C1080" t="s">
        <v>20</v>
      </c>
      <c r="D1080" t="s">
        <v>21</v>
      </c>
      <c r="E1080" s="5">
        <v>16.59</v>
      </c>
      <c r="F1080" t="s">
        <v>22</v>
      </c>
      <c r="G1080">
        <v>1</v>
      </c>
      <c r="H1080" s="1">
        <v>45754</v>
      </c>
      <c r="I1080" s="1" t="str">
        <f>TEXT(data[[#This Row],[OrderDate]],"mmm")</f>
        <v>Apr</v>
      </c>
      <c r="J1080" s="6">
        <v>0.43819444444444444</v>
      </c>
      <c r="K1080" s="6" t="str">
        <f>TEXT(data[[#This Row],[OrderTime]],"h")</f>
        <v>10</v>
      </c>
      <c r="L1080" s="1">
        <v>45755</v>
      </c>
      <c r="M1080" s="6">
        <v>0.56319444444444444</v>
      </c>
      <c r="N1080" t="s">
        <v>44</v>
      </c>
      <c r="O1080" t="s">
        <v>171</v>
      </c>
      <c r="P1080" t="s">
        <v>25</v>
      </c>
      <c r="Q1080" t="s">
        <v>26</v>
      </c>
      <c r="R1080" t="s">
        <v>27</v>
      </c>
      <c r="S1080" t="s">
        <v>28</v>
      </c>
      <c r="T1080" t="s">
        <v>38</v>
      </c>
      <c r="U1080" t="s">
        <v>39</v>
      </c>
      <c r="V1080" s="5">
        <f>data[[#This Row],[PriceUSD]]*data[[#This Row],[Quantity]]</f>
        <v>16.59</v>
      </c>
      <c r="W1080" s="7">
        <f>data[[#This Row],[OrderDate]] + TIME(VALUE(LEFT(data[[#This Row],[OrderTime]],2)), VALUE(RIGHT(data[[#This Row],[OrderTime]],2)), 0)</f>
        <v>45754.030555555553</v>
      </c>
      <c r="X1080" s="7">
        <f>_xlfn.MINIFS(data[OrderDateTime], data[CustomerName], data[[#This Row],[CustomerName]])</f>
        <v>45578.052083333336</v>
      </c>
      <c r="Y1080" t="str">
        <f>IF(data[[#This Row],[OrderDateTime]]=data[[#This Row],[FirstOrderDateTime]], "New", "Returning")</f>
        <v>Returning</v>
      </c>
      <c r="Z1080" s="7">
        <f>data[[#This Row],[DeliveryDate]] + data[[#This Row],[DeliveryTime]]</f>
        <v>45755.563194444447</v>
      </c>
      <c r="AA1080" s="7">
        <f>data[[#This Row],[OrderDateTime]] + 1</f>
        <v>45755.030555555553</v>
      </c>
      <c r="AB1080" s="7" t="str">
        <f>IF(data[[#This Row],[DeliveryDateTime]] &lt;= data[[#This Row],[SLADue]], "On Time", "Late")</f>
        <v>Late</v>
      </c>
    </row>
    <row r="1081" spans="1:28" x14ac:dyDescent="0.2">
      <c r="A1081" t="s">
        <v>1597</v>
      </c>
      <c r="B1081" t="s">
        <v>19</v>
      </c>
      <c r="C1081" t="s">
        <v>20</v>
      </c>
      <c r="D1081" t="s">
        <v>21</v>
      </c>
      <c r="E1081" s="5">
        <v>17.68</v>
      </c>
      <c r="F1081" t="s">
        <v>43</v>
      </c>
      <c r="G1081">
        <v>1</v>
      </c>
      <c r="H1081" s="1">
        <v>45669</v>
      </c>
      <c r="I1081" s="1" t="str">
        <f>TEXT(data[[#This Row],[OrderDate]],"mmm")</f>
        <v>Jan</v>
      </c>
      <c r="J1081" s="6">
        <v>0.72083333333333333</v>
      </c>
      <c r="K1081" s="6" t="str">
        <f>TEXT(data[[#This Row],[OrderTime]],"h")</f>
        <v>17</v>
      </c>
      <c r="L1081" s="1">
        <v>45670</v>
      </c>
      <c r="M1081" s="6">
        <v>0.88749999999999996</v>
      </c>
      <c r="N1081" t="s">
        <v>148</v>
      </c>
      <c r="O1081" t="s">
        <v>530</v>
      </c>
      <c r="P1081" t="s">
        <v>25</v>
      </c>
      <c r="Q1081" t="s">
        <v>26</v>
      </c>
      <c r="R1081" t="s">
        <v>27</v>
      </c>
      <c r="S1081" t="s">
        <v>28</v>
      </c>
      <c r="T1081" t="s">
        <v>38</v>
      </c>
      <c r="U1081" t="s">
        <v>30</v>
      </c>
      <c r="V1081" s="5">
        <f>data[[#This Row],[PriceUSD]]*data[[#This Row],[Quantity]]</f>
        <v>17.68</v>
      </c>
      <c r="W1081" s="7">
        <f>data[[#This Row],[OrderDate]] + TIME(VALUE(LEFT(data[[#This Row],[OrderTime]],2)), VALUE(RIGHT(data[[#This Row],[OrderTime]],2)), 0)</f>
        <v>45669.022916666669</v>
      </c>
      <c r="X1081" s="7">
        <f>_xlfn.MINIFS(data[OrderDateTime], data[CustomerName], data[[#This Row],[CustomerName]])</f>
        <v>45577.030555555553</v>
      </c>
      <c r="Y1081" t="str">
        <f>IF(data[[#This Row],[OrderDateTime]]=data[[#This Row],[FirstOrderDateTime]], "New", "Returning")</f>
        <v>Returning</v>
      </c>
      <c r="Z1081" s="7">
        <f>data[[#This Row],[DeliveryDate]] + data[[#This Row],[DeliveryTime]]</f>
        <v>45670.887499999997</v>
      </c>
      <c r="AA1081" s="7">
        <f>data[[#This Row],[OrderDateTime]] + 1</f>
        <v>45670.022916666669</v>
      </c>
      <c r="AB1081" s="7" t="str">
        <f>IF(data[[#This Row],[DeliveryDateTime]] &lt;= data[[#This Row],[SLADue]], "On Time", "Late")</f>
        <v>Late</v>
      </c>
    </row>
    <row r="1082" spans="1:28" x14ac:dyDescent="0.2">
      <c r="A1082" t="s">
        <v>1598</v>
      </c>
      <c r="B1082" t="s">
        <v>19</v>
      </c>
      <c r="C1082" t="s">
        <v>41</v>
      </c>
      <c r="D1082" t="s">
        <v>42</v>
      </c>
      <c r="E1082" s="5">
        <v>36.54</v>
      </c>
      <c r="F1082" t="s">
        <v>182</v>
      </c>
      <c r="G1082">
        <v>1</v>
      </c>
      <c r="H1082" s="1">
        <v>45545</v>
      </c>
      <c r="I1082" s="1" t="str">
        <f>TEXT(data[[#This Row],[OrderDate]],"mmm")</f>
        <v>Sep</v>
      </c>
      <c r="J1082" s="6">
        <v>0.50694444444444442</v>
      </c>
      <c r="K1082" s="6" t="str">
        <f>TEXT(data[[#This Row],[OrderTime]],"h")</f>
        <v>12</v>
      </c>
      <c r="L1082" s="1">
        <v>45545</v>
      </c>
      <c r="M1082" s="6">
        <v>0.79861111111111116</v>
      </c>
      <c r="N1082" t="s">
        <v>112</v>
      </c>
      <c r="O1082" t="s">
        <v>99</v>
      </c>
      <c r="P1082" t="s">
        <v>36</v>
      </c>
      <c r="Q1082" t="s">
        <v>53</v>
      </c>
      <c r="R1082" t="s">
        <v>46</v>
      </c>
      <c r="S1082" t="s">
        <v>47</v>
      </c>
      <c r="T1082" t="s">
        <v>29</v>
      </c>
      <c r="U1082" t="s">
        <v>30</v>
      </c>
      <c r="V1082" s="5">
        <f>data[[#This Row],[PriceUSD]]*data[[#This Row],[Quantity]]</f>
        <v>36.54</v>
      </c>
      <c r="W1082" s="7">
        <f>data[[#This Row],[OrderDate]] + TIME(VALUE(LEFT(data[[#This Row],[OrderTime]],2)), VALUE(RIGHT(data[[#This Row],[OrderTime]],2)), 0)</f>
        <v>45545.030555555553</v>
      </c>
      <c r="X1082" s="7">
        <f>_xlfn.MINIFS(data[OrderDateTime], data[CustomerName], data[[#This Row],[CustomerName]])</f>
        <v>45507.015277777777</v>
      </c>
      <c r="Y1082" t="str">
        <f>IF(data[[#This Row],[OrderDateTime]]=data[[#This Row],[FirstOrderDateTime]], "New", "Returning")</f>
        <v>Returning</v>
      </c>
      <c r="Z1082" s="7">
        <f>data[[#This Row],[DeliveryDate]] + data[[#This Row],[DeliveryTime]]</f>
        <v>45545.798611111109</v>
      </c>
      <c r="AA1082" s="7">
        <f>data[[#This Row],[OrderDateTime]] + 1</f>
        <v>45546.030555555553</v>
      </c>
      <c r="AB1082" s="7" t="str">
        <f>IF(data[[#This Row],[DeliveryDateTime]] &lt;= data[[#This Row],[SLADue]], "On Time", "Late")</f>
        <v>On Time</v>
      </c>
    </row>
    <row r="1083" spans="1:28" x14ac:dyDescent="0.2">
      <c r="A1083" t="s">
        <v>1599</v>
      </c>
      <c r="B1083" t="s">
        <v>19</v>
      </c>
      <c r="C1083" t="s">
        <v>117</v>
      </c>
      <c r="D1083" t="s">
        <v>118</v>
      </c>
      <c r="E1083" s="5">
        <v>69.19</v>
      </c>
      <c r="F1083" t="s">
        <v>119</v>
      </c>
      <c r="G1083">
        <v>1</v>
      </c>
      <c r="H1083" s="1">
        <v>45743</v>
      </c>
      <c r="I1083" s="1" t="str">
        <f>TEXT(data[[#This Row],[OrderDate]],"mmm")</f>
        <v>Mar</v>
      </c>
      <c r="J1083" s="6">
        <v>0.39374999999999999</v>
      </c>
      <c r="K1083" s="6" t="str">
        <f>TEXT(data[[#This Row],[OrderTime]],"h")</f>
        <v>9</v>
      </c>
      <c r="L1083" s="1">
        <v>45745</v>
      </c>
      <c r="M1083" s="6">
        <v>0.56041666666666667</v>
      </c>
      <c r="N1083" t="s">
        <v>64</v>
      </c>
      <c r="O1083" t="s">
        <v>637</v>
      </c>
      <c r="P1083" t="s">
        <v>25</v>
      </c>
      <c r="Q1083" t="s">
        <v>26</v>
      </c>
      <c r="R1083" t="s">
        <v>66</v>
      </c>
      <c r="S1083" t="s">
        <v>105</v>
      </c>
      <c r="T1083" t="s">
        <v>38</v>
      </c>
      <c r="U1083" t="s">
        <v>39</v>
      </c>
      <c r="V1083" s="5">
        <f>data[[#This Row],[PriceUSD]]*data[[#This Row],[Quantity]]</f>
        <v>69.19</v>
      </c>
      <c r="W1083" s="7">
        <f>data[[#This Row],[OrderDate]] + TIME(VALUE(LEFT(data[[#This Row],[OrderTime]],2)), VALUE(RIGHT(data[[#This Row],[OrderTime]],2)), 0)</f>
        <v>45743.052083333336</v>
      </c>
      <c r="X1083" s="7">
        <f>_xlfn.MINIFS(data[OrderDateTime], data[CustomerName], data[[#This Row],[CustomerName]])</f>
        <v>45540.052083333336</v>
      </c>
      <c r="Y1083" t="str">
        <f>IF(data[[#This Row],[OrderDateTime]]=data[[#This Row],[FirstOrderDateTime]], "New", "Returning")</f>
        <v>Returning</v>
      </c>
      <c r="Z1083" s="7">
        <f>data[[#This Row],[DeliveryDate]] + data[[#This Row],[DeliveryTime]]</f>
        <v>45745.560416666667</v>
      </c>
      <c r="AA1083" s="7">
        <f>data[[#This Row],[OrderDateTime]] + 1</f>
        <v>45744.052083333336</v>
      </c>
      <c r="AB1083" s="7" t="str">
        <f>IF(data[[#This Row],[DeliveryDateTime]] &lt;= data[[#This Row],[SLADue]], "On Time", "Late")</f>
        <v>Late</v>
      </c>
    </row>
    <row r="1084" spans="1:28" x14ac:dyDescent="0.2">
      <c r="A1084" t="s">
        <v>1600</v>
      </c>
      <c r="B1084" t="s">
        <v>19</v>
      </c>
      <c r="C1084" t="s">
        <v>126</v>
      </c>
      <c r="D1084" t="s">
        <v>127</v>
      </c>
      <c r="E1084" s="5">
        <v>22.19</v>
      </c>
      <c r="F1084" t="s">
        <v>87</v>
      </c>
      <c r="G1084">
        <v>1</v>
      </c>
      <c r="H1084" s="1">
        <v>45733</v>
      </c>
      <c r="I1084" s="1" t="str">
        <f>TEXT(data[[#This Row],[OrderDate]],"mmm")</f>
        <v>Mar</v>
      </c>
      <c r="J1084" s="6">
        <v>0.86527777777777781</v>
      </c>
      <c r="K1084" s="6" t="str">
        <f>TEXT(data[[#This Row],[OrderTime]],"h")</f>
        <v>20</v>
      </c>
      <c r="L1084" s="1">
        <v>45734</v>
      </c>
      <c r="M1084" s="6">
        <v>0.86527777777777781</v>
      </c>
      <c r="N1084" t="s">
        <v>276</v>
      </c>
      <c r="O1084" t="s">
        <v>223</v>
      </c>
      <c r="P1084" t="s">
        <v>133</v>
      </c>
      <c r="Q1084" t="s">
        <v>26</v>
      </c>
      <c r="R1084" t="s">
        <v>129</v>
      </c>
      <c r="S1084" t="s">
        <v>28</v>
      </c>
      <c r="T1084" t="s">
        <v>143</v>
      </c>
      <c r="U1084" t="s">
        <v>30</v>
      </c>
      <c r="V1084" s="5">
        <f>data[[#This Row],[PriceUSD]]*data[[#This Row],[Quantity]]</f>
        <v>22.19</v>
      </c>
      <c r="W1084" s="7">
        <f>data[[#This Row],[OrderDate]] + TIME(VALUE(LEFT(data[[#This Row],[OrderTime]],2)), VALUE(RIGHT(data[[#This Row],[OrderTime]],2)), 0)</f>
        <v>45733.054166666669</v>
      </c>
      <c r="X1084" s="7">
        <f>_xlfn.MINIFS(data[OrderDateTime], data[CustomerName], data[[#This Row],[CustomerName]])</f>
        <v>45507.007638888892</v>
      </c>
      <c r="Y1084" t="str">
        <f>IF(data[[#This Row],[OrderDateTime]]=data[[#This Row],[FirstOrderDateTime]], "New", "Returning")</f>
        <v>Returning</v>
      </c>
      <c r="Z1084" s="7">
        <f>data[[#This Row],[DeliveryDate]] + data[[#This Row],[DeliveryTime]]</f>
        <v>45734.865277777775</v>
      </c>
      <c r="AA1084" s="7">
        <f>data[[#This Row],[OrderDateTime]] + 1</f>
        <v>45734.054166666669</v>
      </c>
      <c r="AB1084" s="7" t="str">
        <f>IF(data[[#This Row],[DeliveryDateTime]] &lt;= data[[#This Row],[SLADue]], "On Time", "Late")</f>
        <v>Late</v>
      </c>
    </row>
    <row r="1085" spans="1:28" x14ac:dyDescent="0.2">
      <c r="A1085" t="s">
        <v>1601</v>
      </c>
      <c r="B1085" t="s">
        <v>19</v>
      </c>
      <c r="C1085" t="s">
        <v>49</v>
      </c>
      <c r="D1085" t="s">
        <v>50</v>
      </c>
      <c r="E1085" s="5">
        <v>26.8</v>
      </c>
      <c r="F1085" t="s">
        <v>51</v>
      </c>
      <c r="G1085">
        <v>2</v>
      </c>
      <c r="H1085" s="1">
        <v>45604</v>
      </c>
      <c r="I1085" s="1" t="str">
        <f>TEXT(data[[#This Row],[OrderDate]],"mmm")</f>
        <v>Nov</v>
      </c>
      <c r="J1085" s="6">
        <v>0.48055555555555557</v>
      </c>
      <c r="K1085" s="6" t="str">
        <f>TEXT(data[[#This Row],[OrderTime]],"h")</f>
        <v>11</v>
      </c>
      <c r="L1085" s="1">
        <v>45604</v>
      </c>
      <c r="M1085" s="6">
        <v>0.68888888888888888</v>
      </c>
      <c r="N1085" t="s">
        <v>292</v>
      </c>
      <c r="O1085" t="s">
        <v>1184</v>
      </c>
      <c r="P1085" t="s">
        <v>77</v>
      </c>
      <c r="Q1085" t="s">
        <v>53</v>
      </c>
      <c r="R1085" t="s">
        <v>54</v>
      </c>
      <c r="S1085" t="s">
        <v>47</v>
      </c>
      <c r="T1085" t="s">
        <v>29</v>
      </c>
      <c r="U1085" t="s">
        <v>39</v>
      </c>
      <c r="V1085" s="5">
        <f>data[[#This Row],[PriceUSD]]*data[[#This Row],[Quantity]]</f>
        <v>53.6</v>
      </c>
      <c r="W1085" s="7">
        <f>data[[#This Row],[OrderDate]] + TIME(VALUE(LEFT(data[[#This Row],[OrderTime]],2)), VALUE(RIGHT(data[[#This Row],[OrderTime]],2)), 0)</f>
        <v>45604.038888888892</v>
      </c>
      <c r="X1085" s="7">
        <f>_xlfn.MINIFS(data[OrderDateTime], data[CustomerName], data[[#This Row],[CustomerName]])</f>
        <v>45514.030555555553</v>
      </c>
      <c r="Y1085" t="str">
        <f>IF(data[[#This Row],[OrderDateTime]]=data[[#This Row],[FirstOrderDateTime]], "New", "Returning")</f>
        <v>Returning</v>
      </c>
      <c r="Z1085" s="7">
        <f>data[[#This Row],[DeliveryDate]] + data[[#This Row],[DeliveryTime]]</f>
        <v>45604.688888888886</v>
      </c>
      <c r="AA1085" s="7">
        <f>data[[#This Row],[OrderDateTime]] + 1</f>
        <v>45605.038888888892</v>
      </c>
      <c r="AB1085" s="7" t="str">
        <f>IF(data[[#This Row],[DeliveryDateTime]] &lt;= data[[#This Row],[SLADue]], "On Time", "Late")</f>
        <v>On Time</v>
      </c>
    </row>
    <row r="1086" spans="1:28" x14ac:dyDescent="0.2">
      <c r="A1086" t="s">
        <v>1602</v>
      </c>
      <c r="B1086" t="s">
        <v>19</v>
      </c>
      <c r="C1086" t="s">
        <v>110</v>
      </c>
      <c r="D1086" t="s">
        <v>111</v>
      </c>
      <c r="E1086" s="5">
        <v>11.42</v>
      </c>
      <c r="F1086" t="s">
        <v>87</v>
      </c>
      <c r="G1086">
        <v>1</v>
      </c>
      <c r="H1086" s="1">
        <v>45844</v>
      </c>
      <c r="I1086" s="1" t="str">
        <f>TEXT(data[[#This Row],[OrderDate]],"mmm")</f>
        <v>Jul</v>
      </c>
      <c r="J1086" s="6">
        <v>0.38750000000000001</v>
      </c>
      <c r="K1086" s="6" t="str">
        <f>TEXT(data[[#This Row],[OrderTime]],"h")</f>
        <v>9</v>
      </c>
      <c r="L1086" s="1">
        <v>45845</v>
      </c>
      <c r="M1086" s="6">
        <v>0.59583333333333333</v>
      </c>
      <c r="N1086" t="s">
        <v>23</v>
      </c>
      <c r="O1086" t="s">
        <v>597</v>
      </c>
      <c r="P1086" t="s">
        <v>25</v>
      </c>
      <c r="Q1086" t="s">
        <v>53</v>
      </c>
      <c r="R1086" t="s">
        <v>114</v>
      </c>
      <c r="S1086" t="s">
        <v>28</v>
      </c>
      <c r="T1086" t="s">
        <v>136</v>
      </c>
      <c r="U1086" t="s">
        <v>39</v>
      </c>
      <c r="V1086" s="5">
        <f>data[[#This Row],[PriceUSD]]*data[[#This Row],[Quantity]]</f>
        <v>11.42</v>
      </c>
      <c r="W1086" s="7">
        <f>data[[#This Row],[OrderDate]] + TIME(VALUE(LEFT(data[[#This Row],[OrderTime]],2)), VALUE(RIGHT(data[[#This Row],[OrderTime]],2)), 0)</f>
        <v>45844.052083333336</v>
      </c>
      <c r="X1086" s="7">
        <f>_xlfn.MINIFS(data[OrderDateTime], data[CustomerName], data[[#This Row],[CustomerName]])</f>
        <v>45519.052083333336</v>
      </c>
      <c r="Y1086" t="str">
        <f>IF(data[[#This Row],[OrderDateTime]]=data[[#This Row],[FirstOrderDateTime]], "New", "Returning")</f>
        <v>Returning</v>
      </c>
      <c r="Z1086" s="7">
        <f>data[[#This Row],[DeliveryDate]] + data[[#This Row],[DeliveryTime]]</f>
        <v>45845.595833333333</v>
      </c>
      <c r="AA1086" s="7">
        <f>data[[#This Row],[OrderDateTime]] + 1</f>
        <v>45845.052083333336</v>
      </c>
      <c r="AB1086" s="7" t="str">
        <f>IF(data[[#This Row],[DeliveryDateTime]] &lt;= data[[#This Row],[SLADue]], "On Time", "Late")</f>
        <v>Late</v>
      </c>
    </row>
    <row r="1087" spans="1:28" x14ac:dyDescent="0.2">
      <c r="A1087" t="s">
        <v>1603</v>
      </c>
      <c r="B1087" t="s">
        <v>19</v>
      </c>
      <c r="C1087" t="s">
        <v>117</v>
      </c>
      <c r="D1087" t="s">
        <v>118</v>
      </c>
      <c r="E1087" s="5">
        <v>65.44</v>
      </c>
      <c r="F1087" t="s">
        <v>94</v>
      </c>
      <c r="G1087">
        <v>4</v>
      </c>
      <c r="H1087" s="1">
        <v>45717</v>
      </c>
      <c r="I1087" s="1" t="str">
        <f>TEXT(data[[#This Row],[OrderDate]],"mmm")</f>
        <v>Mar</v>
      </c>
      <c r="J1087" s="6">
        <v>0.62361111111111112</v>
      </c>
      <c r="K1087" s="6" t="str">
        <f>TEXT(data[[#This Row],[OrderTime]],"h")</f>
        <v>14</v>
      </c>
      <c r="L1087" s="1">
        <v>45717</v>
      </c>
      <c r="M1087" s="6">
        <v>0.87361111111111112</v>
      </c>
      <c r="N1087" t="s">
        <v>238</v>
      </c>
      <c r="O1087" t="s">
        <v>1087</v>
      </c>
      <c r="P1087" t="s">
        <v>36</v>
      </c>
      <c r="Q1087" t="s">
        <v>53</v>
      </c>
      <c r="R1087" t="s">
        <v>66</v>
      </c>
      <c r="S1087" t="s">
        <v>47</v>
      </c>
      <c r="T1087" t="s">
        <v>106</v>
      </c>
      <c r="U1087" t="s">
        <v>67</v>
      </c>
      <c r="V1087" s="5">
        <f>data[[#This Row],[PriceUSD]]*data[[#This Row],[Quantity]]</f>
        <v>261.76</v>
      </c>
      <c r="W1087" s="7">
        <f>data[[#This Row],[OrderDate]] + TIME(VALUE(LEFT(data[[#This Row],[OrderTime]],2)), VALUE(RIGHT(data[[#This Row],[OrderTime]],2)), 0)</f>
        <v>45717.007638888892</v>
      </c>
      <c r="X1087" s="7">
        <f>_xlfn.MINIFS(data[OrderDateTime], data[CustomerName], data[[#This Row],[CustomerName]])</f>
        <v>45522.022916666669</v>
      </c>
      <c r="Y1087" t="str">
        <f>IF(data[[#This Row],[OrderDateTime]]=data[[#This Row],[FirstOrderDateTime]], "New", "Returning")</f>
        <v>Returning</v>
      </c>
      <c r="Z1087" s="7">
        <f>data[[#This Row],[DeliveryDate]] + data[[#This Row],[DeliveryTime]]</f>
        <v>45717.873611111114</v>
      </c>
      <c r="AA1087" s="7">
        <f>data[[#This Row],[OrderDateTime]] + 1</f>
        <v>45718.007638888892</v>
      </c>
      <c r="AB1087" s="7" t="str">
        <f>IF(data[[#This Row],[DeliveryDateTime]] &lt;= data[[#This Row],[SLADue]], "On Time", "Late")</f>
        <v>On Time</v>
      </c>
    </row>
    <row r="1088" spans="1:28" x14ac:dyDescent="0.2">
      <c r="A1088" t="s">
        <v>1604</v>
      </c>
      <c r="B1088" t="s">
        <v>19</v>
      </c>
      <c r="C1088" t="s">
        <v>92</v>
      </c>
      <c r="D1088" t="s">
        <v>93</v>
      </c>
      <c r="E1088" s="5">
        <v>92.39</v>
      </c>
      <c r="F1088" t="s">
        <v>81</v>
      </c>
      <c r="G1088">
        <v>1</v>
      </c>
      <c r="H1088" s="1">
        <v>45748</v>
      </c>
      <c r="I1088" s="1" t="str">
        <f>TEXT(data[[#This Row],[OrderDate]],"mmm")</f>
        <v>Apr</v>
      </c>
      <c r="J1088" s="6">
        <v>0.51111111111111107</v>
      </c>
      <c r="K1088" s="6" t="str">
        <f>TEXT(data[[#This Row],[OrderTime]],"h")</f>
        <v>12</v>
      </c>
      <c r="L1088" s="1">
        <v>45748</v>
      </c>
      <c r="M1088" s="6">
        <v>0.80277777777777781</v>
      </c>
      <c r="N1088" t="s">
        <v>238</v>
      </c>
      <c r="O1088" t="s">
        <v>113</v>
      </c>
      <c r="P1088" t="s">
        <v>36</v>
      </c>
      <c r="Q1088" t="s">
        <v>53</v>
      </c>
      <c r="R1088" t="s">
        <v>66</v>
      </c>
      <c r="S1088" t="s">
        <v>47</v>
      </c>
      <c r="T1088" t="s">
        <v>29</v>
      </c>
      <c r="U1088" t="s">
        <v>30</v>
      </c>
      <c r="V1088" s="5">
        <f>data[[#This Row],[PriceUSD]]*data[[#This Row],[Quantity]]</f>
        <v>92.39</v>
      </c>
      <c r="W1088" s="7">
        <f>data[[#This Row],[OrderDate]] + TIME(VALUE(LEFT(data[[#This Row],[OrderTime]],2)), VALUE(RIGHT(data[[#This Row],[OrderTime]],2)), 0)</f>
        <v>45748.007638888892</v>
      </c>
      <c r="X1088" s="7">
        <f>_xlfn.MINIFS(data[OrderDateTime], data[CustomerName], data[[#This Row],[CustomerName]])</f>
        <v>45522.054166666669</v>
      </c>
      <c r="Y1088" t="str">
        <f>IF(data[[#This Row],[OrderDateTime]]=data[[#This Row],[FirstOrderDateTime]], "New", "Returning")</f>
        <v>Returning</v>
      </c>
      <c r="Z1088" s="7">
        <f>data[[#This Row],[DeliveryDate]] + data[[#This Row],[DeliveryTime]]</f>
        <v>45748.802777777775</v>
      </c>
      <c r="AA1088" s="7">
        <f>data[[#This Row],[OrderDateTime]] + 1</f>
        <v>45749.007638888892</v>
      </c>
      <c r="AB1088" s="7" t="str">
        <f>IF(data[[#This Row],[DeliveryDateTime]] &lt;= data[[#This Row],[SLADue]], "On Time", "Late")</f>
        <v>On Time</v>
      </c>
    </row>
    <row r="1089" spans="1:28" x14ac:dyDescent="0.2">
      <c r="A1089" t="s">
        <v>1605</v>
      </c>
      <c r="B1089" t="s">
        <v>19</v>
      </c>
      <c r="C1089" t="s">
        <v>285</v>
      </c>
      <c r="D1089" t="s">
        <v>286</v>
      </c>
      <c r="E1089" s="5">
        <v>19.97</v>
      </c>
      <c r="F1089" t="s">
        <v>22</v>
      </c>
      <c r="G1089">
        <v>1</v>
      </c>
      <c r="H1089" s="1">
        <v>45851</v>
      </c>
      <c r="I1089" s="1" t="str">
        <f>TEXT(data[[#This Row],[OrderDate]],"mmm")</f>
        <v>Jul</v>
      </c>
      <c r="J1089" s="6">
        <v>0.84722222222222221</v>
      </c>
      <c r="K1089" s="6" t="str">
        <f>TEXT(data[[#This Row],[OrderTime]],"h")</f>
        <v>20</v>
      </c>
      <c r="L1089" s="1">
        <v>45852</v>
      </c>
      <c r="M1089" s="6">
        <v>0.84722222222222221</v>
      </c>
      <c r="N1089" t="s">
        <v>861</v>
      </c>
      <c r="O1089" t="s">
        <v>545</v>
      </c>
      <c r="P1089" t="s">
        <v>245</v>
      </c>
      <c r="Q1089" t="s">
        <v>53</v>
      </c>
      <c r="R1089" t="s">
        <v>114</v>
      </c>
      <c r="S1089" t="s">
        <v>28</v>
      </c>
      <c r="T1089" t="s">
        <v>136</v>
      </c>
      <c r="U1089" t="s">
        <v>67</v>
      </c>
      <c r="V1089" s="5">
        <f>data[[#This Row],[PriceUSD]]*data[[#This Row],[Quantity]]</f>
        <v>19.97</v>
      </c>
      <c r="W1089" s="7">
        <f>data[[#This Row],[OrderDate]] + TIME(VALUE(LEFT(data[[#This Row],[OrderTime]],2)), VALUE(RIGHT(data[[#This Row],[OrderTime]],2)), 0)</f>
        <v>45851.015277777777</v>
      </c>
      <c r="X1089" s="7">
        <f>_xlfn.MINIFS(data[OrderDateTime], data[CustomerName], data[[#This Row],[CustomerName]])</f>
        <v>45509.015277777777</v>
      </c>
      <c r="Y1089" t="str">
        <f>IF(data[[#This Row],[OrderDateTime]]=data[[#This Row],[FirstOrderDateTime]], "New", "Returning")</f>
        <v>Returning</v>
      </c>
      <c r="Z1089" s="7">
        <f>data[[#This Row],[DeliveryDate]] + data[[#This Row],[DeliveryTime]]</f>
        <v>45852.847222222219</v>
      </c>
      <c r="AA1089" s="7">
        <f>data[[#This Row],[OrderDateTime]] + 1</f>
        <v>45852.015277777777</v>
      </c>
      <c r="AB1089" s="7" t="str">
        <f>IF(data[[#This Row],[DeliveryDateTime]] &lt;= data[[#This Row],[SLADue]], "On Time", "Late")</f>
        <v>Late</v>
      </c>
    </row>
    <row r="1090" spans="1:28" x14ac:dyDescent="0.2">
      <c r="A1090" t="s">
        <v>1606</v>
      </c>
      <c r="B1090" t="s">
        <v>19</v>
      </c>
      <c r="C1090" t="s">
        <v>69</v>
      </c>
      <c r="D1090" t="s">
        <v>70</v>
      </c>
      <c r="E1090" s="5">
        <v>57.43</v>
      </c>
      <c r="F1090" t="s">
        <v>74</v>
      </c>
      <c r="G1090">
        <v>1</v>
      </c>
      <c r="H1090" s="1">
        <v>45601</v>
      </c>
      <c r="I1090" s="1" t="str">
        <f>TEXT(data[[#This Row],[OrderDate]],"mmm")</f>
        <v>Nov</v>
      </c>
      <c r="J1090" s="6">
        <v>0.72499999999999998</v>
      </c>
      <c r="K1090" s="6" t="str">
        <f>TEXT(data[[#This Row],[OrderTime]],"h")</f>
        <v>17</v>
      </c>
      <c r="L1090" s="1">
        <v>45602</v>
      </c>
      <c r="M1090" s="6">
        <v>0.85</v>
      </c>
      <c r="N1090" t="s">
        <v>23</v>
      </c>
      <c r="O1090" t="s">
        <v>194</v>
      </c>
      <c r="P1090" t="s">
        <v>25</v>
      </c>
      <c r="Q1090" t="s">
        <v>26</v>
      </c>
      <c r="R1090" t="s">
        <v>37</v>
      </c>
      <c r="S1090" t="s">
        <v>28</v>
      </c>
      <c r="T1090" t="s">
        <v>38</v>
      </c>
      <c r="U1090" t="s">
        <v>67</v>
      </c>
      <c r="V1090" s="5">
        <f>data[[#This Row],[PriceUSD]]*data[[#This Row],[Quantity]]</f>
        <v>57.43</v>
      </c>
      <c r="W1090" s="7">
        <f>data[[#This Row],[OrderDate]] + TIME(VALUE(LEFT(data[[#This Row],[OrderTime]],2)), VALUE(RIGHT(data[[#This Row],[OrderTime]],2)), 0)</f>
        <v>45601.017361111109</v>
      </c>
      <c r="X1090" s="7">
        <f>_xlfn.MINIFS(data[OrderDateTime], data[CustomerName], data[[#This Row],[CustomerName]])</f>
        <v>45537.022916666669</v>
      </c>
      <c r="Y1090" t="str">
        <f>IF(data[[#This Row],[OrderDateTime]]=data[[#This Row],[FirstOrderDateTime]], "New", "Returning")</f>
        <v>Returning</v>
      </c>
      <c r="Z1090" s="7">
        <f>data[[#This Row],[DeliveryDate]] + data[[#This Row],[DeliveryTime]]</f>
        <v>45602.85</v>
      </c>
      <c r="AA1090" s="7">
        <f>data[[#This Row],[OrderDateTime]] + 1</f>
        <v>45602.017361111109</v>
      </c>
      <c r="AB1090" s="7" t="str">
        <f>IF(data[[#This Row],[DeliveryDateTime]] &lt;= data[[#This Row],[SLADue]], "On Time", "Late")</f>
        <v>Late</v>
      </c>
    </row>
    <row r="1091" spans="1:28" x14ac:dyDescent="0.2">
      <c r="A1091" t="s">
        <v>1607</v>
      </c>
      <c r="B1091" t="s">
        <v>19</v>
      </c>
      <c r="C1091" t="s">
        <v>101</v>
      </c>
      <c r="D1091" t="s">
        <v>102</v>
      </c>
      <c r="E1091" s="5">
        <v>29.93</v>
      </c>
      <c r="F1091" t="s">
        <v>81</v>
      </c>
      <c r="G1091">
        <v>1</v>
      </c>
      <c r="H1091" s="1">
        <v>45756</v>
      </c>
      <c r="I1091" s="1" t="str">
        <f>TEXT(data[[#This Row],[OrderDate]],"mmm")</f>
        <v>Apr</v>
      </c>
      <c r="J1091" s="6">
        <v>0.48055555555555557</v>
      </c>
      <c r="K1091" s="6" t="str">
        <f>TEXT(data[[#This Row],[OrderTime]],"h")</f>
        <v>11</v>
      </c>
      <c r="L1091" s="1">
        <v>45756</v>
      </c>
      <c r="M1091" s="6">
        <v>0.60555555555555551</v>
      </c>
      <c r="N1091" t="s">
        <v>120</v>
      </c>
      <c r="O1091" t="s">
        <v>584</v>
      </c>
      <c r="P1091" t="s">
        <v>25</v>
      </c>
      <c r="Q1091" t="s">
        <v>26</v>
      </c>
      <c r="R1091" t="s">
        <v>83</v>
      </c>
      <c r="S1091" t="s">
        <v>47</v>
      </c>
      <c r="T1091" t="s">
        <v>143</v>
      </c>
      <c r="U1091" t="s">
        <v>30</v>
      </c>
      <c r="V1091" s="5">
        <f>data[[#This Row],[PriceUSD]]*data[[#This Row],[Quantity]]</f>
        <v>29.93</v>
      </c>
      <c r="W1091" s="7">
        <f>data[[#This Row],[OrderDate]] + TIME(VALUE(LEFT(data[[#This Row],[OrderTime]],2)), VALUE(RIGHT(data[[#This Row],[OrderTime]],2)), 0)</f>
        <v>45756.038888888892</v>
      </c>
      <c r="X1091" s="7">
        <f>_xlfn.MINIFS(data[OrderDateTime], data[CustomerName], data[[#This Row],[CustomerName]])</f>
        <v>45511.017361111109</v>
      </c>
      <c r="Y1091" t="str">
        <f>IF(data[[#This Row],[OrderDateTime]]=data[[#This Row],[FirstOrderDateTime]], "New", "Returning")</f>
        <v>Returning</v>
      </c>
      <c r="Z1091" s="7">
        <f>data[[#This Row],[DeliveryDate]] + data[[#This Row],[DeliveryTime]]</f>
        <v>45756.605555555558</v>
      </c>
      <c r="AA1091" s="7">
        <f>data[[#This Row],[OrderDateTime]] + 1</f>
        <v>45757.038888888892</v>
      </c>
      <c r="AB1091" s="7" t="str">
        <f>IF(data[[#This Row],[DeliveryDateTime]] &lt;= data[[#This Row],[SLADue]], "On Time", "Late")</f>
        <v>On Time</v>
      </c>
    </row>
    <row r="1092" spans="1:28" x14ac:dyDescent="0.2">
      <c r="A1092" t="s">
        <v>1608</v>
      </c>
      <c r="B1092" t="s">
        <v>19</v>
      </c>
      <c r="C1092" t="s">
        <v>117</v>
      </c>
      <c r="D1092" t="s">
        <v>118</v>
      </c>
      <c r="E1092" s="5">
        <v>83.18</v>
      </c>
      <c r="F1092" t="s">
        <v>182</v>
      </c>
      <c r="G1092">
        <v>2</v>
      </c>
      <c r="H1092" s="1">
        <v>45523</v>
      </c>
      <c r="I1092" s="1" t="str">
        <f>TEXT(data[[#This Row],[OrderDate]],"mmm")</f>
        <v>Aug</v>
      </c>
      <c r="J1092" s="6">
        <v>0.47499999999999998</v>
      </c>
      <c r="K1092" s="6" t="str">
        <f>TEXT(data[[#This Row],[OrderTime]],"h")</f>
        <v>11</v>
      </c>
      <c r="L1092" s="1">
        <v>45523</v>
      </c>
      <c r="M1092" s="6">
        <v>0.68333333333333335</v>
      </c>
      <c r="N1092" t="s">
        <v>326</v>
      </c>
      <c r="O1092" t="s">
        <v>1248</v>
      </c>
      <c r="P1092" t="s">
        <v>202</v>
      </c>
      <c r="Q1092" t="s">
        <v>26</v>
      </c>
      <c r="R1092" t="s">
        <v>66</v>
      </c>
      <c r="S1092" t="s">
        <v>47</v>
      </c>
      <c r="T1092" t="s">
        <v>59</v>
      </c>
      <c r="U1092" t="s">
        <v>30</v>
      </c>
      <c r="V1092" s="5">
        <f>data[[#This Row],[PriceUSD]]*data[[#This Row],[Quantity]]</f>
        <v>166.36</v>
      </c>
      <c r="W1092" s="7">
        <f>data[[#This Row],[OrderDate]] + TIME(VALUE(LEFT(data[[#This Row],[OrderTime]],2)), VALUE(RIGHT(data[[#This Row],[OrderTime]],2)), 0)</f>
        <v>45523.052083333336</v>
      </c>
      <c r="X1092" s="7">
        <f>_xlfn.MINIFS(data[OrderDateTime], data[CustomerName], data[[#This Row],[CustomerName]])</f>
        <v>45523.052083333336</v>
      </c>
      <c r="Y1092" t="str">
        <f>IF(data[[#This Row],[OrderDateTime]]=data[[#This Row],[FirstOrderDateTime]], "New", "Returning")</f>
        <v>New</v>
      </c>
      <c r="Z1092" s="7">
        <f>data[[#This Row],[DeliveryDate]] + data[[#This Row],[DeliveryTime]]</f>
        <v>45523.683333333334</v>
      </c>
      <c r="AA1092" s="7">
        <f>data[[#This Row],[OrderDateTime]] + 1</f>
        <v>45524.052083333336</v>
      </c>
      <c r="AB1092" s="7" t="str">
        <f>IF(data[[#This Row],[DeliveryDateTime]] &lt;= data[[#This Row],[SLADue]], "On Time", "Late")</f>
        <v>On Time</v>
      </c>
    </row>
    <row r="1093" spans="1:28" x14ac:dyDescent="0.2">
      <c r="A1093" t="s">
        <v>1609</v>
      </c>
      <c r="B1093" t="s">
        <v>19</v>
      </c>
      <c r="C1093" t="s">
        <v>126</v>
      </c>
      <c r="D1093" t="s">
        <v>127</v>
      </c>
      <c r="E1093" s="5">
        <v>22.22</v>
      </c>
      <c r="F1093" t="s">
        <v>71</v>
      </c>
      <c r="G1093">
        <v>2</v>
      </c>
      <c r="H1093" s="1">
        <v>45677</v>
      </c>
      <c r="I1093" s="1" t="str">
        <f>TEXT(data[[#This Row],[OrderDate]],"mmm")</f>
        <v>Jan</v>
      </c>
      <c r="J1093" s="6">
        <v>0.49791666666666667</v>
      </c>
      <c r="K1093" s="6" t="str">
        <f>TEXT(data[[#This Row],[OrderTime]],"h")</f>
        <v>11</v>
      </c>
      <c r="L1093" s="1">
        <v>45678</v>
      </c>
      <c r="M1093" s="6">
        <v>0.5395833333333333</v>
      </c>
      <c r="N1093" t="s">
        <v>75</v>
      </c>
      <c r="O1093" t="s">
        <v>678</v>
      </c>
      <c r="P1093" t="s">
        <v>77</v>
      </c>
      <c r="Q1093" t="s">
        <v>26</v>
      </c>
      <c r="R1093" t="s">
        <v>129</v>
      </c>
      <c r="S1093" t="s">
        <v>28</v>
      </c>
      <c r="T1093" t="s">
        <v>59</v>
      </c>
      <c r="U1093" t="s">
        <v>30</v>
      </c>
      <c r="V1093" s="5">
        <f>data[[#This Row],[PriceUSD]]*data[[#This Row],[Quantity]]</f>
        <v>44.44</v>
      </c>
      <c r="W1093" s="7">
        <f>data[[#This Row],[OrderDate]] + TIME(VALUE(LEFT(data[[#This Row],[OrderTime]],2)), VALUE(RIGHT(data[[#This Row],[OrderTime]],2)), 0)</f>
        <v>45677.046527777777</v>
      </c>
      <c r="X1093" s="7">
        <f>_xlfn.MINIFS(data[OrderDateTime], data[CustomerName], data[[#This Row],[CustomerName]])</f>
        <v>45520.015277777777</v>
      </c>
      <c r="Y1093" t="str">
        <f>IF(data[[#This Row],[OrderDateTime]]=data[[#This Row],[FirstOrderDateTime]], "New", "Returning")</f>
        <v>Returning</v>
      </c>
      <c r="Z1093" s="7">
        <f>data[[#This Row],[DeliveryDate]] + data[[#This Row],[DeliveryTime]]</f>
        <v>45678.539583333331</v>
      </c>
      <c r="AA1093" s="7">
        <f>data[[#This Row],[OrderDateTime]] + 1</f>
        <v>45678.046527777777</v>
      </c>
      <c r="AB1093" s="7" t="str">
        <f>IF(data[[#This Row],[DeliveryDateTime]] &lt;= data[[#This Row],[SLADue]], "On Time", "Late")</f>
        <v>Late</v>
      </c>
    </row>
    <row r="1094" spans="1:28" x14ac:dyDescent="0.2">
      <c r="A1094" t="s">
        <v>1610</v>
      </c>
      <c r="B1094" t="s">
        <v>19</v>
      </c>
      <c r="C1094" t="s">
        <v>92</v>
      </c>
      <c r="D1094" t="s">
        <v>93</v>
      </c>
      <c r="E1094" s="5">
        <v>85.83</v>
      </c>
      <c r="F1094" t="s">
        <v>94</v>
      </c>
      <c r="G1094">
        <v>3</v>
      </c>
      <c r="H1094" s="1">
        <v>45815</v>
      </c>
      <c r="I1094" s="1" t="str">
        <f>TEXT(data[[#This Row],[OrderDate]],"mmm")</f>
        <v>Jun</v>
      </c>
      <c r="J1094" s="6">
        <v>0.51666666666666672</v>
      </c>
      <c r="K1094" s="6" t="str">
        <f>TEXT(data[[#This Row],[OrderTime]],"h")</f>
        <v>12</v>
      </c>
      <c r="L1094" s="1">
        <v>45815</v>
      </c>
      <c r="M1094" s="6">
        <v>0.64166666666666672</v>
      </c>
      <c r="N1094" t="s">
        <v>44</v>
      </c>
      <c r="O1094" t="s">
        <v>1611</v>
      </c>
      <c r="P1094" t="s">
        <v>25</v>
      </c>
      <c r="Q1094" t="s">
        <v>53</v>
      </c>
      <c r="R1094" t="s">
        <v>66</v>
      </c>
      <c r="S1094" t="s">
        <v>47</v>
      </c>
      <c r="T1094" t="s">
        <v>38</v>
      </c>
      <c r="U1094" t="s">
        <v>30</v>
      </c>
      <c r="V1094" s="5">
        <f>data[[#This Row],[PriceUSD]]*data[[#This Row],[Quantity]]</f>
        <v>257.49</v>
      </c>
      <c r="W1094" s="7">
        <f>data[[#This Row],[OrderDate]] + TIME(VALUE(LEFT(data[[#This Row],[OrderTime]],2)), VALUE(RIGHT(data[[#This Row],[OrderTime]],2)), 0)</f>
        <v>45815.046527777777</v>
      </c>
      <c r="X1094" s="7">
        <f>_xlfn.MINIFS(data[OrderDateTime], data[CustomerName], data[[#This Row],[CustomerName]])</f>
        <v>45518.022916666669</v>
      </c>
      <c r="Y1094" t="str">
        <f>IF(data[[#This Row],[OrderDateTime]]=data[[#This Row],[FirstOrderDateTime]], "New", "Returning")</f>
        <v>Returning</v>
      </c>
      <c r="Z1094" s="7">
        <f>data[[#This Row],[DeliveryDate]] + data[[#This Row],[DeliveryTime]]</f>
        <v>45815.64166666667</v>
      </c>
      <c r="AA1094" s="7">
        <f>data[[#This Row],[OrderDateTime]] + 1</f>
        <v>45816.046527777777</v>
      </c>
      <c r="AB1094" s="7" t="str">
        <f>IF(data[[#This Row],[DeliveryDateTime]] &lt;= data[[#This Row],[SLADue]], "On Time", "Late")</f>
        <v>On Time</v>
      </c>
    </row>
    <row r="1095" spans="1:28" x14ac:dyDescent="0.2">
      <c r="A1095" t="s">
        <v>1612</v>
      </c>
      <c r="B1095" t="s">
        <v>19</v>
      </c>
      <c r="C1095" t="s">
        <v>258</v>
      </c>
      <c r="D1095" t="s">
        <v>259</v>
      </c>
      <c r="E1095" s="5">
        <v>125.22</v>
      </c>
      <c r="F1095" t="s">
        <v>119</v>
      </c>
      <c r="G1095">
        <v>3</v>
      </c>
      <c r="H1095" s="1">
        <v>45775</v>
      </c>
      <c r="I1095" s="1" t="str">
        <f>TEXT(data[[#This Row],[OrderDate]],"mmm")</f>
        <v>Apr</v>
      </c>
      <c r="J1095" s="6">
        <v>0.89375000000000004</v>
      </c>
      <c r="K1095" s="6" t="str">
        <f>TEXT(data[[#This Row],[OrderTime]],"h")</f>
        <v>21</v>
      </c>
      <c r="L1095" s="1">
        <v>45777</v>
      </c>
      <c r="M1095" s="6">
        <v>0.76875000000000004</v>
      </c>
      <c r="N1095" t="s">
        <v>64</v>
      </c>
      <c r="O1095" t="s">
        <v>315</v>
      </c>
      <c r="P1095" t="s">
        <v>25</v>
      </c>
      <c r="Q1095" t="s">
        <v>26</v>
      </c>
      <c r="R1095" t="s">
        <v>261</v>
      </c>
      <c r="S1095" t="s">
        <v>105</v>
      </c>
      <c r="T1095" t="s">
        <v>136</v>
      </c>
      <c r="U1095" t="s">
        <v>39</v>
      </c>
      <c r="V1095" s="5">
        <f>data[[#This Row],[PriceUSD]]*data[[#This Row],[Quantity]]</f>
        <v>375.65999999999997</v>
      </c>
      <c r="W1095" s="7">
        <f>data[[#This Row],[OrderDate]] + TIME(VALUE(LEFT(data[[#This Row],[OrderTime]],2)), VALUE(RIGHT(data[[#This Row],[OrderTime]],2)), 0)</f>
        <v>45775.052083333336</v>
      </c>
      <c r="X1095" s="7">
        <f>_xlfn.MINIFS(data[OrderDateTime], data[CustomerName], data[[#This Row],[CustomerName]])</f>
        <v>45557.007638888892</v>
      </c>
      <c r="Y1095" t="str">
        <f>IF(data[[#This Row],[OrderDateTime]]=data[[#This Row],[FirstOrderDateTime]], "New", "Returning")</f>
        <v>Returning</v>
      </c>
      <c r="Z1095" s="7">
        <f>data[[#This Row],[DeliveryDate]] + data[[#This Row],[DeliveryTime]]</f>
        <v>45777.768750000003</v>
      </c>
      <c r="AA1095" s="7">
        <f>data[[#This Row],[OrderDateTime]] + 1</f>
        <v>45776.052083333336</v>
      </c>
      <c r="AB1095" s="7" t="str">
        <f>IF(data[[#This Row],[DeliveryDateTime]] &lt;= data[[#This Row],[SLADue]], "On Time", "Late")</f>
        <v>Late</v>
      </c>
    </row>
    <row r="1096" spans="1:28" x14ac:dyDescent="0.2">
      <c r="A1096" t="s">
        <v>1613</v>
      </c>
      <c r="B1096" t="s">
        <v>19</v>
      </c>
      <c r="C1096" t="s">
        <v>69</v>
      </c>
      <c r="D1096" t="s">
        <v>70</v>
      </c>
      <c r="E1096" s="5">
        <v>55.21</v>
      </c>
      <c r="F1096" t="s">
        <v>119</v>
      </c>
      <c r="G1096">
        <v>1</v>
      </c>
      <c r="H1096" s="1">
        <v>45656</v>
      </c>
      <c r="I1096" s="1" t="str">
        <f>TEXT(data[[#This Row],[OrderDate]],"mmm")</f>
        <v>Dec</v>
      </c>
      <c r="J1096" s="6">
        <v>0.46180555555555558</v>
      </c>
      <c r="K1096" s="6" t="str">
        <f>TEXT(data[[#This Row],[OrderTime]],"h")</f>
        <v>11</v>
      </c>
      <c r="L1096" s="1">
        <v>45656</v>
      </c>
      <c r="M1096" s="6">
        <v>0.75347222222222221</v>
      </c>
      <c r="N1096" t="s">
        <v>175</v>
      </c>
      <c r="O1096" t="s">
        <v>1614</v>
      </c>
      <c r="P1096" t="s">
        <v>25</v>
      </c>
      <c r="Q1096" t="s">
        <v>26</v>
      </c>
      <c r="R1096" t="s">
        <v>37</v>
      </c>
      <c r="S1096" t="s">
        <v>47</v>
      </c>
      <c r="T1096" t="s">
        <v>29</v>
      </c>
      <c r="U1096" t="s">
        <v>67</v>
      </c>
      <c r="V1096" s="5">
        <f>data[[#This Row],[PriceUSD]]*data[[#This Row],[Quantity]]</f>
        <v>55.21</v>
      </c>
      <c r="W1096" s="7">
        <f>data[[#This Row],[OrderDate]] + TIME(VALUE(LEFT(data[[#This Row],[OrderTime]],2)), VALUE(RIGHT(data[[#This Row],[OrderTime]],2)), 0)</f>
        <v>45656.038888888892</v>
      </c>
      <c r="X1096" s="7">
        <f>_xlfn.MINIFS(data[OrderDateTime], data[CustomerName], data[[#This Row],[CustomerName]])</f>
        <v>45653.052083333336</v>
      </c>
      <c r="Y1096" t="str">
        <f>IF(data[[#This Row],[OrderDateTime]]=data[[#This Row],[FirstOrderDateTime]], "New", "Returning")</f>
        <v>Returning</v>
      </c>
      <c r="Z1096" s="7">
        <f>data[[#This Row],[DeliveryDate]] + data[[#This Row],[DeliveryTime]]</f>
        <v>45656.753472222219</v>
      </c>
      <c r="AA1096" s="7">
        <f>data[[#This Row],[OrderDateTime]] + 1</f>
        <v>45657.038888888892</v>
      </c>
      <c r="AB1096" s="7" t="str">
        <f>IF(data[[#This Row],[DeliveryDateTime]] &lt;= data[[#This Row],[SLADue]], "On Time", "Late")</f>
        <v>On Time</v>
      </c>
    </row>
    <row r="1097" spans="1:28" x14ac:dyDescent="0.2">
      <c r="A1097" t="s">
        <v>1615</v>
      </c>
      <c r="B1097" t="s">
        <v>19</v>
      </c>
      <c r="C1097" t="s">
        <v>69</v>
      </c>
      <c r="D1097" t="s">
        <v>70</v>
      </c>
      <c r="E1097" s="5">
        <v>55.18</v>
      </c>
      <c r="F1097" t="s">
        <v>51</v>
      </c>
      <c r="G1097">
        <v>2</v>
      </c>
      <c r="H1097" s="1">
        <v>45692</v>
      </c>
      <c r="I1097" s="1" t="str">
        <f>TEXT(data[[#This Row],[OrderDate]],"mmm")</f>
        <v>Feb</v>
      </c>
      <c r="J1097" s="6">
        <v>0.77430555555555558</v>
      </c>
      <c r="K1097" s="6" t="str">
        <f>TEXT(data[[#This Row],[OrderTime]],"h")</f>
        <v>18</v>
      </c>
      <c r="L1097" s="1">
        <v>45694</v>
      </c>
      <c r="M1097" s="6">
        <v>0.49930555555555556</v>
      </c>
      <c r="N1097" t="s">
        <v>75</v>
      </c>
      <c r="O1097" t="s">
        <v>978</v>
      </c>
      <c r="P1097" t="s">
        <v>25</v>
      </c>
      <c r="Q1097" t="s">
        <v>53</v>
      </c>
      <c r="R1097" t="s">
        <v>37</v>
      </c>
      <c r="S1097" t="s">
        <v>105</v>
      </c>
      <c r="T1097" t="s">
        <v>106</v>
      </c>
      <c r="U1097" t="s">
        <v>30</v>
      </c>
      <c r="V1097" s="5">
        <f>data[[#This Row],[PriceUSD]]*data[[#This Row],[Quantity]]</f>
        <v>110.36</v>
      </c>
      <c r="W1097" s="7">
        <f>data[[#This Row],[OrderDate]] + TIME(VALUE(LEFT(data[[#This Row],[OrderTime]],2)), VALUE(RIGHT(data[[#This Row],[OrderTime]],2)), 0)</f>
        <v>45692.038888888892</v>
      </c>
      <c r="X1097" s="7">
        <f>_xlfn.MINIFS(data[OrderDateTime], data[CustomerName], data[[#This Row],[CustomerName]])</f>
        <v>45560.030555555553</v>
      </c>
      <c r="Y1097" t="str">
        <f>IF(data[[#This Row],[OrderDateTime]]=data[[#This Row],[FirstOrderDateTime]], "New", "Returning")</f>
        <v>Returning</v>
      </c>
      <c r="Z1097" s="7">
        <f>data[[#This Row],[DeliveryDate]] + data[[#This Row],[DeliveryTime]]</f>
        <v>45694.499305555553</v>
      </c>
      <c r="AA1097" s="7">
        <f>data[[#This Row],[OrderDateTime]] + 1</f>
        <v>45693.038888888892</v>
      </c>
      <c r="AB1097" s="7" t="str">
        <f>IF(data[[#This Row],[DeliveryDateTime]] &lt;= data[[#This Row],[SLADue]], "On Time", "Late")</f>
        <v>Late</v>
      </c>
    </row>
    <row r="1098" spans="1:28" x14ac:dyDescent="0.2">
      <c r="A1098" t="s">
        <v>1616</v>
      </c>
      <c r="B1098" t="s">
        <v>19</v>
      </c>
      <c r="C1098" t="s">
        <v>258</v>
      </c>
      <c r="D1098" t="s">
        <v>259</v>
      </c>
      <c r="E1098" s="5">
        <v>113.26</v>
      </c>
      <c r="F1098" t="s">
        <v>119</v>
      </c>
      <c r="G1098">
        <v>1</v>
      </c>
      <c r="H1098" s="1">
        <v>45562</v>
      </c>
      <c r="I1098" s="1" t="str">
        <f>TEXT(data[[#This Row],[OrderDate]],"mmm")</f>
        <v>Sep</v>
      </c>
      <c r="J1098" s="6">
        <v>0.79027777777777775</v>
      </c>
      <c r="K1098" s="6" t="str">
        <f>TEXT(data[[#This Row],[OrderTime]],"h")</f>
        <v>18</v>
      </c>
      <c r="L1098" s="1">
        <v>45563</v>
      </c>
      <c r="M1098" s="6">
        <v>0.91527777777777775</v>
      </c>
      <c r="N1098" t="s">
        <v>112</v>
      </c>
      <c r="O1098" t="s">
        <v>244</v>
      </c>
      <c r="P1098" t="s">
        <v>36</v>
      </c>
      <c r="Q1098" t="s">
        <v>26</v>
      </c>
      <c r="R1098" t="s">
        <v>261</v>
      </c>
      <c r="S1098" t="s">
        <v>28</v>
      </c>
      <c r="T1098" t="s">
        <v>29</v>
      </c>
      <c r="U1098" t="s">
        <v>67</v>
      </c>
      <c r="V1098" s="5">
        <f>data[[#This Row],[PriceUSD]]*data[[#This Row],[Quantity]]</f>
        <v>113.26</v>
      </c>
      <c r="W1098" s="7">
        <f>data[[#This Row],[OrderDate]] + TIME(VALUE(LEFT(data[[#This Row],[OrderTime]],2)), VALUE(RIGHT(data[[#This Row],[OrderTime]],2)), 0)</f>
        <v>45562.054166666669</v>
      </c>
      <c r="X1098" s="7">
        <f>_xlfn.MINIFS(data[OrderDateTime], data[CustomerName], data[[#This Row],[CustomerName]])</f>
        <v>45558.017361111109</v>
      </c>
      <c r="Y1098" t="str">
        <f>IF(data[[#This Row],[OrderDateTime]]=data[[#This Row],[FirstOrderDateTime]], "New", "Returning")</f>
        <v>Returning</v>
      </c>
      <c r="Z1098" s="7">
        <f>data[[#This Row],[DeliveryDate]] + data[[#This Row],[DeliveryTime]]</f>
        <v>45563.915277777778</v>
      </c>
      <c r="AA1098" s="7">
        <f>data[[#This Row],[OrderDateTime]] + 1</f>
        <v>45563.054166666669</v>
      </c>
      <c r="AB1098" s="7" t="str">
        <f>IF(data[[#This Row],[DeliveryDateTime]] &lt;= data[[#This Row],[SLADue]], "On Time", "Late")</f>
        <v>Late</v>
      </c>
    </row>
    <row r="1099" spans="1:28" x14ac:dyDescent="0.2">
      <c r="A1099" t="s">
        <v>1617</v>
      </c>
      <c r="B1099" t="s">
        <v>19</v>
      </c>
      <c r="C1099" t="s">
        <v>258</v>
      </c>
      <c r="D1099" t="s">
        <v>259</v>
      </c>
      <c r="E1099" s="5">
        <v>113.64</v>
      </c>
      <c r="F1099" t="s">
        <v>182</v>
      </c>
      <c r="G1099">
        <v>1</v>
      </c>
      <c r="H1099" s="1">
        <v>45752</v>
      </c>
      <c r="I1099" s="1" t="str">
        <f>TEXT(data[[#This Row],[OrderDate]],"mmm")</f>
        <v>Apr</v>
      </c>
      <c r="J1099" s="6">
        <v>0.46944444444444444</v>
      </c>
      <c r="K1099" s="6" t="str">
        <f>TEXT(data[[#This Row],[OrderTime]],"h")</f>
        <v>11</v>
      </c>
      <c r="L1099" s="1">
        <v>45753</v>
      </c>
      <c r="M1099" s="6">
        <v>0.51111111111111107</v>
      </c>
      <c r="N1099" t="s">
        <v>23</v>
      </c>
      <c r="O1099" t="s">
        <v>688</v>
      </c>
      <c r="P1099" t="s">
        <v>25</v>
      </c>
      <c r="Q1099" t="s">
        <v>26</v>
      </c>
      <c r="R1099" t="s">
        <v>261</v>
      </c>
      <c r="S1099" t="s">
        <v>28</v>
      </c>
      <c r="T1099" t="s">
        <v>106</v>
      </c>
      <c r="U1099" t="s">
        <v>30</v>
      </c>
      <c r="V1099" s="5">
        <f>data[[#This Row],[PriceUSD]]*data[[#This Row],[Quantity]]</f>
        <v>113.64</v>
      </c>
      <c r="W1099" s="7">
        <f>data[[#This Row],[OrderDate]] + TIME(VALUE(LEFT(data[[#This Row],[OrderTime]],2)), VALUE(RIGHT(data[[#This Row],[OrderTime]],2)), 0)</f>
        <v>45752.030555555553</v>
      </c>
      <c r="X1099" s="7">
        <f>_xlfn.MINIFS(data[OrderDateTime], data[CustomerName], data[[#This Row],[CustomerName]])</f>
        <v>45535.022916666669</v>
      </c>
      <c r="Y1099" t="str">
        <f>IF(data[[#This Row],[OrderDateTime]]=data[[#This Row],[FirstOrderDateTime]], "New", "Returning")</f>
        <v>Returning</v>
      </c>
      <c r="Z1099" s="7">
        <f>data[[#This Row],[DeliveryDate]] + data[[#This Row],[DeliveryTime]]</f>
        <v>45753.511111111111</v>
      </c>
      <c r="AA1099" s="7">
        <f>data[[#This Row],[OrderDateTime]] + 1</f>
        <v>45753.030555555553</v>
      </c>
      <c r="AB1099" s="7" t="str">
        <f>IF(data[[#This Row],[DeliveryDateTime]] &lt;= data[[#This Row],[SLADue]], "On Time", "Late")</f>
        <v>Late</v>
      </c>
    </row>
    <row r="1100" spans="1:28" x14ac:dyDescent="0.2">
      <c r="A1100" t="s">
        <v>1618</v>
      </c>
      <c r="B1100" t="s">
        <v>19</v>
      </c>
      <c r="C1100" t="s">
        <v>126</v>
      </c>
      <c r="D1100" t="s">
        <v>127</v>
      </c>
      <c r="E1100" s="5">
        <v>19.53</v>
      </c>
      <c r="F1100" t="s">
        <v>56</v>
      </c>
      <c r="G1100">
        <v>1</v>
      </c>
      <c r="H1100" s="1">
        <v>45624</v>
      </c>
      <c r="I1100" s="1" t="str">
        <f>TEXT(data[[#This Row],[OrderDate]],"mmm")</f>
        <v>Nov</v>
      </c>
      <c r="J1100" s="6">
        <v>0.72083333333333333</v>
      </c>
      <c r="K1100" s="6" t="str">
        <f>TEXT(data[[#This Row],[OrderTime]],"h")</f>
        <v>17</v>
      </c>
      <c r="L1100" s="1">
        <v>45625</v>
      </c>
      <c r="M1100" s="6">
        <v>0.72083333333333333</v>
      </c>
      <c r="N1100" t="s">
        <v>103</v>
      </c>
      <c r="O1100" t="s">
        <v>1619</v>
      </c>
      <c r="P1100" t="s">
        <v>77</v>
      </c>
      <c r="Q1100" t="s">
        <v>26</v>
      </c>
      <c r="R1100" t="s">
        <v>129</v>
      </c>
      <c r="S1100" t="s">
        <v>28</v>
      </c>
      <c r="T1100" t="s">
        <v>29</v>
      </c>
      <c r="U1100" t="s">
        <v>39</v>
      </c>
      <c r="V1100" s="5">
        <f>data[[#This Row],[PriceUSD]]*data[[#This Row],[Quantity]]</f>
        <v>19.53</v>
      </c>
      <c r="W1100" s="7">
        <f>data[[#This Row],[OrderDate]] + TIME(VALUE(LEFT(data[[#This Row],[OrderTime]],2)), VALUE(RIGHT(data[[#This Row],[OrderTime]],2)), 0)</f>
        <v>45624.022916666669</v>
      </c>
      <c r="X1100" s="7">
        <f>_xlfn.MINIFS(data[OrderDateTime], data[CustomerName], data[[#This Row],[CustomerName]])</f>
        <v>45529.007638888892</v>
      </c>
      <c r="Y1100" t="str">
        <f>IF(data[[#This Row],[OrderDateTime]]=data[[#This Row],[FirstOrderDateTime]], "New", "Returning")</f>
        <v>Returning</v>
      </c>
      <c r="Z1100" s="7">
        <f>data[[#This Row],[DeliveryDate]] + data[[#This Row],[DeliveryTime]]</f>
        <v>45625.720833333333</v>
      </c>
      <c r="AA1100" s="7">
        <f>data[[#This Row],[OrderDateTime]] + 1</f>
        <v>45625.022916666669</v>
      </c>
      <c r="AB1100" s="7" t="str">
        <f>IF(data[[#This Row],[DeliveryDateTime]] &lt;= data[[#This Row],[SLADue]], "On Time", "Late")</f>
        <v>Late</v>
      </c>
    </row>
    <row r="1101" spans="1:28" x14ac:dyDescent="0.2">
      <c r="A1101" t="s">
        <v>1620</v>
      </c>
      <c r="B1101" t="s">
        <v>19</v>
      </c>
      <c r="C1101" t="s">
        <v>117</v>
      </c>
      <c r="D1101" t="s">
        <v>118</v>
      </c>
      <c r="E1101" s="5">
        <v>85.5</v>
      </c>
      <c r="F1101" t="s">
        <v>182</v>
      </c>
      <c r="G1101">
        <v>1</v>
      </c>
      <c r="H1101" s="1">
        <v>45789</v>
      </c>
      <c r="I1101" s="1" t="str">
        <f>TEXT(data[[#This Row],[OrderDate]],"mmm")</f>
        <v>May</v>
      </c>
      <c r="J1101" s="6">
        <v>0.86319444444444449</v>
      </c>
      <c r="K1101" s="6" t="str">
        <f>TEXT(data[[#This Row],[OrderTime]],"h")</f>
        <v>20</v>
      </c>
      <c r="L1101" s="1">
        <v>45791</v>
      </c>
      <c r="M1101" s="6">
        <v>0.7416666666666667</v>
      </c>
      <c r="N1101" t="s">
        <v>98</v>
      </c>
      <c r="O1101" t="s">
        <v>313</v>
      </c>
      <c r="P1101" t="s">
        <v>77</v>
      </c>
      <c r="Q1101" t="s">
        <v>26</v>
      </c>
      <c r="R1101" t="s">
        <v>66</v>
      </c>
      <c r="S1101" t="s">
        <v>105</v>
      </c>
      <c r="T1101" t="s">
        <v>38</v>
      </c>
      <c r="U1101" t="s">
        <v>39</v>
      </c>
      <c r="V1101" s="5">
        <f>data[[#This Row],[PriceUSD]]*data[[#This Row],[Quantity]]</f>
        <v>85.5</v>
      </c>
      <c r="W1101" s="7">
        <f>data[[#This Row],[OrderDate]] + TIME(VALUE(LEFT(data[[#This Row],[OrderTime]],2)), VALUE(RIGHT(data[[#This Row],[OrderTime]],2)), 0)</f>
        <v>45789.030555555553</v>
      </c>
      <c r="X1101" s="7">
        <f>_xlfn.MINIFS(data[OrderDateTime], data[CustomerName], data[[#This Row],[CustomerName]])</f>
        <v>45511.054166666669</v>
      </c>
      <c r="Y1101" t="str">
        <f>IF(data[[#This Row],[OrderDateTime]]=data[[#This Row],[FirstOrderDateTime]], "New", "Returning")</f>
        <v>Returning</v>
      </c>
      <c r="Z1101" s="7">
        <f>data[[#This Row],[DeliveryDate]] + data[[#This Row],[DeliveryTime]]</f>
        <v>45791.741666666669</v>
      </c>
      <c r="AA1101" s="7">
        <f>data[[#This Row],[OrderDateTime]] + 1</f>
        <v>45790.030555555553</v>
      </c>
      <c r="AB1101" s="7" t="str">
        <f>IF(data[[#This Row],[DeliveryDateTime]] &lt;= data[[#This Row],[SLADue]], "On Time", "Late")</f>
        <v>Late</v>
      </c>
    </row>
    <row r="1102" spans="1:28" x14ac:dyDescent="0.2">
      <c r="A1102" t="s">
        <v>1621</v>
      </c>
      <c r="B1102" t="s">
        <v>19</v>
      </c>
      <c r="C1102" t="s">
        <v>20</v>
      </c>
      <c r="D1102" t="s">
        <v>21</v>
      </c>
      <c r="E1102" s="5">
        <v>16.21</v>
      </c>
      <c r="F1102" t="s">
        <v>43</v>
      </c>
      <c r="G1102">
        <v>1</v>
      </c>
      <c r="H1102" s="1">
        <v>45714</v>
      </c>
      <c r="I1102" s="1" t="str">
        <f>TEXT(data[[#This Row],[OrderDate]],"mmm")</f>
        <v>Feb</v>
      </c>
      <c r="J1102" s="6">
        <v>0.50694444444444442</v>
      </c>
      <c r="K1102" s="6" t="str">
        <f>TEXT(data[[#This Row],[OrderTime]],"h")</f>
        <v>12</v>
      </c>
      <c r="L1102" s="1">
        <v>45714</v>
      </c>
      <c r="M1102" s="6">
        <v>0.63194444444444442</v>
      </c>
      <c r="N1102" t="s">
        <v>120</v>
      </c>
      <c r="O1102" t="s">
        <v>1622</v>
      </c>
      <c r="P1102" t="s">
        <v>25</v>
      </c>
      <c r="Q1102" t="s">
        <v>26</v>
      </c>
      <c r="R1102" t="s">
        <v>27</v>
      </c>
      <c r="S1102" t="s">
        <v>47</v>
      </c>
      <c r="T1102" t="s">
        <v>106</v>
      </c>
      <c r="U1102" t="s">
        <v>30</v>
      </c>
      <c r="V1102" s="5">
        <f>data[[#This Row],[PriceUSD]]*data[[#This Row],[Quantity]]</f>
        <v>16.21</v>
      </c>
      <c r="W1102" s="7">
        <f>data[[#This Row],[OrderDate]] + TIME(VALUE(LEFT(data[[#This Row],[OrderTime]],2)), VALUE(RIGHT(data[[#This Row],[OrderTime]],2)), 0)</f>
        <v>45714.030555555553</v>
      </c>
      <c r="X1102" s="7">
        <f>_xlfn.MINIFS(data[OrderDateTime], data[CustomerName], data[[#This Row],[CustomerName]])</f>
        <v>45656.015277777777</v>
      </c>
      <c r="Y1102" t="str">
        <f>IF(data[[#This Row],[OrderDateTime]]=data[[#This Row],[FirstOrderDateTime]], "New", "Returning")</f>
        <v>Returning</v>
      </c>
      <c r="Z1102" s="7">
        <f>data[[#This Row],[DeliveryDate]] + data[[#This Row],[DeliveryTime]]</f>
        <v>45714.631944444445</v>
      </c>
      <c r="AA1102" s="7">
        <f>data[[#This Row],[OrderDateTime]] + 1</f>
        <v>45715.030555555553</v>
      </c>
      <c r="AB1102" s="7" t="str">
        <f>IF(data[[#This Row],[DeliveryDateTime]] &lt;= data[[#This Row],[SLADue]], "On Time", "Late")</f>
        <v>On Time</v>
      </c>
    </row>
    <row r="1103" spans="1:28" x14ac:dyDescent="0.2">
      <c r="A1103" t="s">
        <v>1623</v>
      </c>
      <c r="B1103" t="s">
        <v>19</v>
      </c>
      <c r="C1103" t="s">
        <v>41</v>
      </c>
      <c r="D1103" t="s">
        <v>42</v>
      </c>
      <c r="E1103" s="5">
        <v>33.06</v>
      </c>
      <c r="F1103" t="s">
        <v>182</v>
      </c>
      <c r="G1103">
        <v>1</v>
      </c>
      <c r="H1103" s="1">
        <v>45655</v>
      </c>
      <c r="I1103" s="1" t="str">
        <f>TEXT(data[[#This Row],[OrderDate]],"mmm")</f>
        <v>Dec</v>
      </c>
      <c r="J1103" s="6">
        <v>0.70138888888888884</v>
      </c>
      <c r="K1103" s="6" t="str">
        <f>TEXT(data[[#This Row],[OrderTime]],"h")</f>
        <v>16</v>
      </c>
      <c r="L1103" s="1">
        <v>45656</v>
      </c>
      <c r="M1103" s="6">
        <v>0.78472222222222221</v>
      </c>
      <c r="N1103" t="s">
        <v>163</v>
      </c>
      <c r="O1103" t="s">
        <v>99</v>
      </c>
      <c r="P1103" t="s">
        <v>77</v>
      </c>
      <c r="Q1103" t="s">
        <v>26</v>
      </c>
      <c r="R1103" t="s">
        <v>46</v>
      </c>
      <c r="S1103" t="s">
        <v>28</v>
      </c>
      <c r="T1103" t="s">
        <v>59</v>
      </c>
      <c r="U1103" t="s">
        <v>67</v>
      </c>
      <c r="V1103" s="5">
        <f>data[[#This Row],[PriceUSD]]*data[[#This Row],[Quantity]]</f>
        <v>33.06</v>
      </c>
      <c r="W1103" s="7">
        <f>data[[#This Row],[OrderDate]] + TIME(VALUE(LEFT(data[[#This Row],[OrderTime]],2)), VALUE(RIGHT(data[[#This Row],[OrderTime]],2)), 0)</f>
        <v>45655.061805555553</v>
      </c>
      <c r="X1103" s="7">
        <f>_xlfn.MINIFS(data[OrderDateTime], data[CustomerName], data[[#This Row],[CustomerName]])</f>
        <v>45507.015277777777</v>
      </c>
      <c r="Y1103" t="str">
        <f>IF(data[[#This Row],[OrderDateTime]]=data[[#This Row],[FirstOrderDateTime]], "New", "Returning")</f>
        <v>Returning</v>
      </c>
      <c r="Z1103" s="7">
        <f>data[[#This Row],[DeliveryDate]] + data[[#This Row],[DeliveryTime]]</f>
        <v>45656.784722222219</v>
      </c>
      <c r="AA1103" s="7">
        <f>data[[#This Row],[OrderDateTime]] + 1</f>
        <v>45656.061805555553</v>
      </c>
      <c r="AB1103" s="7" t="str">
        <f>IF(data[[#This Row],[DeliveryDateTime]] &lt;= data[[#This Row],[SLADue]], "On Time", "Late")</f>
        <v>Late</v>
      </c>
    </row>
    <row r="1104" spans="1:28" x14ac:dyDescent="0.2">
      <c r="A1104" t="s">
        <v>1624</v>
      </c>
      <c r="B1104" t="s">
        <v>19</v>
      </c>
      <c r="C1104" t="s">
        <v>61</v>
      </c>
      <c r="D1104" t="s">
        <v>62</v>
      </c>
      <c r="E1104" s="5">
        <v>168.78</v>
      </c>
      <c r="F1104" t="s">
        <v>63</v>
      </c>
      <c r="G1104">
        <v>3</v>
      </c>
      <c r="H1104" s="1">
        <v>45811</v>
      </c>
      <c r="I1104" s="1" t="str">
        <f>TEXT(data[[#This Row],[OrderDate]],"mmm")</f>
        <v>Jun</v>
      </c>
      <c r="J1104" s="6">
        <v>0.67083333333333328</v>
      </c>
      <c r="K1104" s="6" t="str">
        <f>TEXT(data[[#This Row],[OrderTime]],"h")</f>
        <v>16</v>
      </c>
      <c r="L1104" s="1">
        <v>45812</v>
      </c>
      <c r="M1104" s="6">
        <v>0.67083333333333328</v>
      </c>
      <c r="N1104" t="s">
        <v>175</v>
      </c>
      <c r="O1104" t="s">
        <v>425</v>
      </c>
      <c r="P1104" t="s">
        <v>25</v>
      </c>
      <c r="Q1104" t="s">
        <v>26</v>
      </c>
      <c r="R1104" t="s">
        <v>66</v>
      </c>
      <c r="S1104" t="s">
        <v>28</v>
      </c>
      <c r="T1104" t="s">
        <v>38</v>
      </c>
      <c r="U1104" t="s">
        <v>39</v>
      </c>
      <c r="V1104" s="5">
        <f>data[[#This Row],[PriceUSD]]*data[[#This Row],[Quantity]]</f>
        <v>506.34000000000003</v>
      </c>
      <c r="W1104" s="7">
        <f>data[[#This Row],[OrderDate]] + TIME(VALUE(LEFT(data[[#This Row],[OrderTime]],2)), VALUE(RIGHT(data[[#This Row],[OrderTime]],2)), 0)</f>
        <v>45811.022916666669</v>
      </c>
      <c r="X1104" s="7">
        <f>_xlfn.MINIFS(data[OrderDateTime], data[CustomerName], data[[#This Row],[CustomerName]])</f>
        <v>45595.038888888892</v>
      </c>
      <c r="Y1104" t="str">
        <f>IF(data[[#This Row],[OrderDateTime]]=data[[#This Row],[FirstOrderDateTime]], "New", "Returning")</f>
        <v>Returning</v>
      </c>
      <c r="Z1104" s="7">
        <f>data[[#This Row],[DeliveryDate]] + data[[#This Row],[DeliveryTime]]</f>
        <v>45812.67083333333</v>
      </c>
      <c r="AA1104" s="7">
        <f>data[[#This Row],[OrderDateTime]] + 1</f>
        <v>45812.022916666669</v>
      </c>
      <c r="AB1104" s="7" t="str">
        <f>IF(data[[#This Row],[DeliveryDateTime]] &lt;= data[[#This Row],[SLADue]], "On Time", "Late")</f>
        <v>Late</v>
      </c>
    </row>
    <row r="1105" spans="1:28" x14ac:dyDescent="0.2">
      <c r="A1105" t="s">
        <v>1625</v>
      </c>
      <c r="B1105" t="s">
        <v>19</v>
      </c>
      <c r="C1105" t="s">
        <v>20</v>
      </c>
      <c r="D1105" t="s">
        <v>21</v>
      </c>
      <c r="E1105" s="5">
        <v>17.579999999999998</v>
      </c>
      <c r="F1105" t="s">
        <v>71</v>
      </c>
      <c r="G1105">
        <v>1</v>
      </c>
      <c r="H1105" s="1">
        <v>45644</v>
      </c>
      <c r="I1105" s="1" t="str">
        <f>TEXT(data[[#This Row],[OrderDate]],"mmm")</f>
        <v>Dec</v>
      </c>
      <c r="J1105" s="6">
        <v>0.43541666666666667</v>
      </c>
      <c r="K1105" s="6" t="str">
        <f>TEXT(data[[#This Row],[OrderTime]],"h")</f>
        <v>10</v>
      </c>
      <c r="L1105" s="1">
        <v>45646</v>
      </c>
      <c r="M1105" s="6">
        <v>0.6020833333333333</v>
      </c>
      <c r="N1105" t="s">
        <v>175</v>
      </c>
      <c r="O1105" t="s">
        <v>108</v>
      </c>
      <c r="P1105" t="s">
        <v>25</v>
      </c>
      <c r="Q1105" t="s">
        <v>53</v>
      </c>
      <c r="R1105" t="s">
        <v>27</v>
      </c>
      <c r="S1105" t="s">
        <v>105</v>
      </c>
      <c r="T1105" t="s">
        <v>106</v>
      </c>
      <c r="U1105" t="s">
        <v>67</v>
      </c>
      <c r="V1105" s="5">
        <f>data[[#This Row],[PriceUSD]]*data[[#This Row],[Quantity]]</f>
        <v>17.579999999999998</v>
      </c>
      <c r="W1105" s="7">
        <f>data[[#This Row],[OrderDate]] + TIME(VALUE(LEFT(data[[#This Row],[OrderTime]],2)), VALUE(RIGHT(data[[#This Row],[OrderTime]],2)), 0)</f>
        <v>45644.046527777777</v>
      </c>
      <c r="X1105" s="7">
        <f>_xlfn.MINIFS(data[OrderDateTime], data[CustomerName], data[[#This Row],[CustomerName]])</f>
        <v>45517.022916666669</v>
      </c>
      <c r="Y1105" t="str">
        <f>IF(data[[#This Row],[OrderDateTime]]=data[[#This Row],[FirstOrderDateTime]], "New", "Returning")</f>
        <v>Returning</v>
      </c>
      <c r="Z1105" s="7">
        <f>data[[#This Row],[DeliveryDate]] + data[[#This Row],[DeliveryTime]]</f>
        <v>45646.602083333331</v>
      </c>
      <c r="AA1105" s="7">
        <f>data[[#This Row],[OrderDateTime]] + 1</f>
        <v>45645.046527777777</v>
      </c>
      <c r="AB1105" s="7" t="str">
        <f>IF(data[[#This Row],[DeliveryDateTime]] &lt;= data[[#This Row],[SLADue]], "On Time", "Late")</f>
        <v>Late</v>
      </c>
    </row>
    <row r="1106" spans="1:28" x14ac:dyDescent="0.2">
      <c r="A1106" t="s">
        <v>1626</v>
      </c>
      <c r="B1106" t="s">
        <v>19</v>
      </c>
      <c r="C1106" t="s">
        <v>69</v>
      </c>
      <c r="D1106" t="s">
        <v>70</v>
      </c>
      <c r="E1106" s="5">
        <v>60.49</v>
      </c>
      <c r="F1106" t="s">
        <v>56</v>
      </c>
      <c r="G1106">
        <v>1</v>
      </c>
      <c r="H1106" s="1">
        <v>45787</v>
      </c>
      <c r="I1106" s="1" t="str">
        <f>TEXT(data[[#This Row],[OrderDate]],"mmm")</f>
        <v>May</v>
      </c>
      <c r="J1106" s="6">
        <v>0.71875</v>
      </c>
      <c r="K1106" s="6" t="str">
        <f>TEXT(data[[#This Row],[OrderTime]],"h")</f>
        <v>17</v>
      </c>
      <c r="L1106" s="1">
        <v>45789</v>
      </c>
      <c r="M1106" s="6">
        <v>0.86597222222222225</v>
      </c>
      <c r="N1106" t="s">
        <v>88</v>
      </c>
      <c r="O1106" t="s">
        <v>65</v>
      </c>
      <c r="P1106" t="s">
        <v>25</v>
      </c>
      <c r="Q1106" t="s">
        <v>53</v>
      </c>
      <c r="R1106" t="s">
        <v>37</v>
      </c>
      <c r="S1106" t="s">
        <v>105</v>
      </c>
      <c r="T1106" t="s">
        <v>136</v>
      </c>
      <c r="U1106" t="s">
        <v>67</v>
      </c>
      <c r="V1106" s="5">
        <f>data[[#This Row],[PriceUSD]]*data[[#This Row],[Quantity]]</f>
        <v>60.49</v>
      </c>
      <c r="W1106" s="7">
        <f>data[[#This Row],[OrderDate]] + TIME(VALUE(LEFT(data[[#This Row],[OrderTime]],2)), VALUE(RIGHT(data[[#This Row],[OrderTime]],2)), 0)</f>
        <v>45787.052083333336</v>
      </c>
      <c r="X1106" s="7">
        <f>_xlfn.MINIFS(data[OrderDateTime], data[CustomerName], data[[#This Row],[CustomerName]])</f>
        <v>45505.030555555553</v>
      </c>
      <c r="Y1106" t="str">
        <f>IF(data[[#This Row],[OrderDateTime]]=data[[#This Row],[FirstOrderDateTime]], "New", "Returning")</f>
        <v>Returning</v>
      </c>
      <c r="Z1106" s="7">
        <f>data[[#This Row],[DeliveryDate]] + data[[#This Row],[DeliveryTime]]</f>
        <v>45789.865972222222</v>
      </c>
      <c r="AA1106" s="7">
        <f>data[[#This Row],[OrderDateTime]] + 1</f>
        <v>45788.052083333336</v>
      </c>
      <c r="AB1106" s="7" t="str">
        <f>IF(data[[#This Row],[DeliveryDateTime]] &lt;= data[[#This Row],[SLADue]], "On Time", "Late")</f>
        <v>Late</v>
      </c>
    </row>
    <row r="1107" spans="1:28" x14ac:dyDescent="0.2">
      <c r="A1107" t="s">
        <v>1627</v>
      </c>
      <c r="B1107" t="s">
        <v>19</v>
      </c>
      <c r="C1107" t="s">
        <v>190</v>
      </c>
      <c r="D1107" t="s">
        <v>191</v>
      </c>
      <c r="E1107" s="5">
        <v>23.65</v>
      </c>
      <c r="F1107" t="s">
        <v>87</v>
      </c>
      <c r="G1107">
        <v>1</v>
      </c>
      <c r="H1107" s="1">
        <v>45802</v>
      </c>
      <c r="I1107" s="1" t="str">
        <f>TEXT(data[[#This Row],[OrderDate]],"mmm")</f>
        <v>May</v>
      </c>
      <c r="J1107" s="6">
        <v>0.7104166666666667</v>
      </c>
      <c r="K1107" s="6" t="str">
        <f>TEXT(data[[#This Row],[OrderTime]],"h")</f>
        <v>17</v>
      </c>
      <c r="L1107" s="1">
        <v>45803</v>
      </c>
      <c r="M1107" s="6">
        <v>0.8354166666666667</v>
      </c>
      <c r="N1107" t="s">
        <v>123</v>
      </c>
      <c r="O1107" t="s">
        <v>574</v>
      </c>
      <c r="P1107" t="s">
        <v>36</v>
      </c>
      <c r="Q1107" t="s">
        <v>26</v>
      </c>
      <c r="R1107" t="s">
        <v>192</v>
      </c>
      <c r="S1107" t="s">
        <v>28</v>
      </c>
      <c r="T1107" t="s">
        <v>38</v>
      </c>
      <c r="U1107" t="s">
        <v>39</v>
      </c>
      <c r="V1107" s="5">
        <f>data[[#This Row],[PriceUSD]]*data[[#This Row],[Quantity]]</f>
        <v>23.65</v>
      </c>
      <c r="W1107" s="7">
        <f>data[[#This Row],[OrderDate]] + TIME(VALUE(LEFT(data[[#This Row],[OrderTime]],2)), VALUE(RIGHT(data[[#This Row],[OrderTime]],2)), 0)</f>
        <v>45802.046527777777</v>
      </c>
      <c r="X1107" s="7">
        <f>_xlfn.MINIFS(data[OrderDateTime], data[CustomerName], data[[#This Row],[CustomerName]])</f>
        <v>45527.061805555553</v>
      </c>
      <c r="Y1107" t="str">
        <f>IF(data[[#This Row],[OrderDateTime]]=data[[#This Row],[FirstOrderDateTime]], "New", "Returning")</f>
        <v>Returning</v>
      </c>
      <c r="Z1107" s="7">
        <f>data[[#This Row],[DeliveryDate]] + data[[#This Row],[DeliveryTime]]</f>
        <v>45803.835416666669</v>
      </c>
      <c r="AA1107" s="7">
        <f>data[[#This Row],[OrderDateTime]] + 1</f>
        <v>45803.046527777777</v>
      </c>
      <c r="AB1107" s="7" t="str">
        <f>IF(data[[#This Row],[DeliveryDateTime]] &lt;= data[[#This Row],[SLADue]], "On Time", "Late")</f>
        <v>Late</v>
      </c>
    </row>
    <row r="1108" spans="1:28" x14ac:dyDescent="0.2">
      <c r="A1108" t="s">
        <v>1628</v>
      </c>
      <c r="B1108" t="s">
        <v>19</v>
      </c>
      <c r="C1108" t="s">
        <v>49</v>
      </c>
      <c r="D1108" t="s">
        <v>50</v>
      </c>
      <c r="E1108" s="5">
        <v>30.67</v>
      </c>
      <c r="F1108" t="s">
        <v>138</v>
      </c>
      <c r="G1108">
        <v>2</v>
      </c>
      <c r="H1108" s="1">
        <v>45840</v>
      </c>
      <c r="I1108" s="1" t="str">
        <f>TEXT(data[[#This Row],[OrderDate]],"mmm")</f>
        <v>Jul</v>
      </c>
      <c r="J1108" s="6">
        <v>0.77638888888888891</v>
      </c>
      <c r="K1108" s="6" t="str">
        <f>TEXT(data[[#This Row],[OrderTime]],"h")</f>
        <v>18</v>
      </c>
      <c r="L1108" s="1">
        <v>45841</v>
      </c>
      <c r="M1108" s="6">
        <v>0.81805555555555554</v>
      </c>
      <c r="N1108" t="s">
        <v>103</v>
      </c>
      <c r="O1108" t="s">
        <v>957</v>
      </c>
      <c r="P1108" t="s">
        <v>77</v>
      </c>
      <c r="Q1108" t="s">
        <v>53</v>
      </c>
      <c r="R1108" t="s">
        <v>54</v>
      </c>
      <c r="S1108" t="s">
        <v>28</v>
      </c>
      <c r="T1108" t="s">
        <v>38</v>
      </c>
      <c r="U1108" t="s">
        <v>39</v>
      </c>
      <c r="V1108" s="5">
        <f>data[[#This Row],[PriceUSD]]*data[[#This Row],[Quantity]]</f>
        <v>61.34</v>
      </c>
      <c r="W1108" s="7">
        <f>data[[#This Row],[OrderDate]] + TIME(VALUE(LEFT(data[[#This Row],[OrderTime]],2)), VALUE(RIGHT(data[[#This Row],[OrderTime]],2)), 0)</f>
        <v>45840.061805555553</v>
      </c>
      <c r="X1108" s="7">
        <f>_xlfn.MINIFS(data[OrderDateTime], data[CustomerName], data[[#This Row],[CustomerName]])</f>
        <v>45509.061805555553</v>
      </c>
      <c r="Y1108" t="str">
        <f>IF(data[[#This Row],[OrderDateTime]]=data[[#This Row],[FirstOrderDateTime]], "New", "Returning")</f>
        <v>Returning</v>
      </c>
      <c r="Z1108" s="7">
        <f>data[[#This Row],[DeliveryDate]] + data[[#This Row],[DeliveryTime]]</f>
        <v>45841.818055555559</v>
      </c>
      <c r="AA1108" s="7">
        <f>data[[#This Row],[OrderDateTime]] + 1</f>
        <v>45841.061805555553</v>
      </c>
      <c r="AB1108" s="7" t="str">
        <f>IF(data[[#This Row],[DeliveryDateTime]] &lt;= data[[#This Row],[SLADue]], "On Time", "Late")</f>
        <v>Late</v>
      </c>
    </row>
    <row r="1109" spans="1:28" x14ac:dyDescent="0.2">
      <c r="A1109" t="s">
        <v>1629</v>
      </c>
      <c r="B1109" t="s">
        <v>19</v>
      </c>
      <c r="C1109" t="s">
        <v>126</v>
      </c>
      <c r="D1109" t="s">
        <v>127</v>
      </c>
      <c r="E1109" s="5">
        <v>20.53</v>
      </c>
      <c r="F1109" t="s">
        <v>56</v>
      </c>
      <c r="G1109">
        <v>1</v>
      </c>
      <c r="H1109" s="1">
        <v>45563</v>
      </c>
      <c r="I1109" s="1" t="str">
        <f>TEXT(data[[#This Row],[OrderDate]],"mmm")</f>
        <v>Sep</v>
      </c>
      <c r="J1109" s="6">
        <v>0.8618055555555556</v>
      </c>
      <c r="K1109" s="6" t="str">
        <f>TEXT(data[[#This Row],[OrderTime]],"h")</f>
        <v>20</v>
      </c>
      <c r="L1109" s="1">
        <v>45565</v>
      </c>
      <c r="M1109" s="6">
        <v>0.83263888888888893</v>
      </c>
      <c r="N1109" t="s">
        <v>64</v>
      </c>
      <c r="O1109" t="s">
        <v>631</v>
      </c>
      <c r="P1109" t="s">
        <v>25</v>
      </c>
      <c r="Q1109" t="s">
        <v>26</v>
      </c>
      <c r="R1109" t="s">
        <v>129</v>
      </c>
      <c r="S1109" t="s">
        <v>105</v>
      </c>
      <c r="T1109" t="s">
        <v>38</v>
      </c>
      <c r="U1109" t="s">
        <v>30</v>
      </c>
      <c r="V1109" s="5">
        <f>data[[#This Row],[PriceUSD]]*data[[#This Row],[Quantity]]</f>
        <v>20.53</v>
      </c>
      <c r="W1109" s="7">
        <f>data[[#This Row],[OrderDate]] + TIME(VALUE(LEFT(data[[#This Row],[OrderTime]],2)), VALUE(RIGHT(data[[#This Row],[OrderTime]],2)), 0)</f>
        <v>45563.038888888892</v>
      </c>
      <c r="X1109" s="7">
        <f>_xlfn.MINIFS(data[OrderDateTime], data[CustomerName], data[[#This Row],[CustomerName]])</f>
        <v>45506.052083333336</v>
      </c>
      <c r="Y1109" t="str">
        <f>IF(data[[#This Row],[OrderDateTime]]=data[[#This Row],[FirstOrderDateTime]], "New", "Returning")</f>
        <v>Returning</v>
      </c>
      <c r="Z1109" s="7">
        <f>data[[#This Row],[DeliveryDate]] + data[[#This Row],[DeliveryTime]]</f>
        <v>45565.832638888889</v>
      </c>
      <c r="AA1109" s="7">
        <f>data[[#This Row],[OrderDateTime]] + 1</f>
        <v>45564.038888888892</v>
      </c>
      <c r="AB1109" s="7" t="str">
        <f>IF(data[[#This Row],[DeliveryDateTime]] &lt;= data[[#This Row],[SLADue]], "On Time", "Late")</f>
        <v>Late</v>
      </c>
    </row>
    <row r="1110" spans="1:28" x14ac:dyDescent="0.2">
      <c r="A1110" t="s">
        <v>1630</v>
      </c>
      <c r="B1110" t="s">
        <v>19</v>
      </c>
      <c r="C1110" t="s">
        <v>69</v>
      </c>
      <c r="D1110" t="s">
        <v>70</v>
      </c>
      <c r="E1110" s="5">
        <v>64.44</v>
      </c>
      <c r="F1110" t="s">
        <v>71</v>
      </c>
      <c r="G1110">
        <v>3</v>
      </c>
      <c r="H1110" s="1">
        <v>45577</v>
      </c>
      <c r="I1110" s="1" t="str">
        <f>TEXT(data[[#This Row],[OrderDate]],"mmm")</f>
        <v>Oct</v>
      </c>
      <c r="J1110" s="6">
        <v>0.45555555555555555</v>
      </c>
      <c r="K1110" s="6" t="str">
        <f>TEXT(data[[#This Row],[OrderTime]],"h")</f>
        <v>10</v>
      </c>
      <c r="L1110" s="1">
        <v>45577</v>
      </c>
      <c r="M1110" s="6">
        <v>0.5805555555555556</v>
      </c>
      <c r="N1110" t="s">
        <v>145</v>
      </c>
      <c r="O1110" t="s">
        <v>909</v>
      </c>
      <c r="P1110" t="s">
        <v>77</v>
      </c>
      <c r="Q1110" t="s">
        <v>26</v>
      </c>
      <c r="R1110" t="s">
        <v>37</v>
      </c>
      <c r="S1110" t="s">
        <v>47</v>
      </c>
      <c r="T1110" t="s">
        <v>29</v>
      </c>
      <c r="U1110" t="s">
        <v>39</v>
      </c>
      <c r="V1110" s="5">
        <f>data[[#This Row],[PriceUSD]]*data[[#This Row],[Quantity]]</f>
        <v>193.32</v>
      </c>
      <c r="W1110" s="7">
        <f>data[[#This Row],[OrderDate]] + TIME(VALUE(LEFT(data[[#This Row],[OrderTime]],2)), VALUE(RIGHT(data[[#This Row],[OrderTime]],2)), 0)</f>
        <v>45577.038888888892</v>
      </c>
      <c r="X1110" s="7">
        <f>_xlfn.MINIFS(data[OrderDateTime], data[CustomerName], data[[#This Row],[CustomerName]])</f>
        <v>45517.030555555553</v>
      </c>
      <c r="Y1110" t="str">
        <f>IF(data[[#This Row],[OrderDateTime]]=data[[#This Row],[FirstOrderDateTime]], "New", "Returning")</f>
        <v>Returning</v>
      </c>
      <c r="Z1110" s="7">
        <f>data[[#This Row],[DeliveryDate]] + data[[#This Row],[DeliveryTime]]</f>
        <v>45577.580555555556</v>
      </c>
      <c r="AA1110" s="7">
        <f>data[[#This Row],[OrderDateTime]] + 1</f>
        <v>45578.038888888892</v>
      </c>
      <c r="AB1110" s="7" t="str">
        <f>IF(data[[#This Row],[DeliveryDateTime]] &lt;= data[[#This Row],[SLADue]], "On Time", "Late")</f>
        <v>On Time</v>
      </c>
    </row>
    <row r="1111" spans="1:28" x14ac:dyDescent="0.2">
      <c r="A1111" t="s">
        <v>1631</v>
      </c>
      <c r="B1111" t="s">
        <v>19</v>
      </c>
      <c r="C1111" t="s">
        <v>69</v>
      </c>
      <c r="D1111" t="s">
        <v>70</v>
      </c>
      <c r="E1111" s="5">
        <v>49.77</v>
      </c>
      <c r="F1111" t="s">
        <v>51</v>
      </c>
      <c r="G1111">
        <v>1</v>
      </c>
      <c r="H1111" s="1">
        <v>45578</v>
      </c>
      <c r="I1111" s="1" t="str">
        <f>TEXT(data[[#This Row],[OrderDate]],"mmm")</f>
        <v>Oct</v>
      </c>
      <c r="J1111" s="6">
        <v>0.53472222222222221</v>
      </c>
      <c r="K1111" s="6" t="str">
        <f>TEXT(data[[#This Row],[OrderTime]],"h")</f>
        <v>12</v>
      </c>
      <c r="L1111" s="1">
        <v>45580</v>
      </c>
      <c r="M1111" s="6">
        <v>0.74305555555555558</v>
      </c>
      <c r="N1111" t="s">
        <v>750</v>
      </c>
      <c r="O1111" t="s">
        <v>754</v>
      </c>
      <c r="P1111" t="s">
        <v>234</v>
      </c>
      <c r="Q1111" t="s">
        <v>53</v>
      </c>
      <c r="R1111" t="s">
        <v>37</v>
      </c>
      <c r="S1111" t="s">
        <v>105</v>
      </c>
      <c r="T1111" t="s">
        <v>38</v>
      </c>
      <c r="U1111" t="s">
        <v>39</v>
      </c>
      <c r="V1111" s="5">
        <f>data[[#This Row],[PriceUSD]]*data[[#This Row],[Quantity]]</f>
        <v>49.77</v>
      </c>
      <c r="W1111" s="7">
        <f>data[[#This Row],[OrderDate]] + TIME(VALUE(LEFT(data[[#This Row],[OrderTime]],2)), VALUE(RIGHT(data[[#This Row],[OrderTime]],2)), 0)</f>
        <v>45578.015277777777</v>
      </c>
      <c r="X1111" s="7">
        <f>_xlfn.MINIFS(data[OrderDateTime], data[CustomerName], data[[#This Row],[CustomerName]])</f>
        <v>45578.015277777777</v>
      </c>
      <c r="Y1111" t="str">
        <f>IF(data[[#This Row],[OrderDateTime]]=data[[#This Row],[FirstOrderDateTime]], "New", "Returning")</f>
        <v>New</v>
      </c>
      <c r="Z1111" s="7">
        <f>data[[#This Row],[DeliveryDate]] + data[[#This Row],[DeliveryTime]]</f>
        <v>45580.743055555555</v>
      </c>
      <c r="AA1111" s="7">
        <f>data[[#This Row],[OrderDateTime]] + 1</f>
        <v>45579.015277777777</v>
      </c>
      <c r="AB1111" s="7" t="str">
        <f>IF(data[[#This Row],[DeliveryDateTime]] &lt;= data[[#This Row],[SLADue]], "On Time", "Late")</f>
        <v>Late</v>
      </c>
    </row>
    <row r="1112" spans="1:28" x14ac:dyDescent="0.2">
      <c r="A1112" t="s">
        <v>1632</v>
      </c>
      <c r="B1112" t="s">
        <v>19</v>
      </c>
      <c r="C1112" t="s">
        <v>49</v>
      </c>
      <c r="D1112" t="s">
        <v>50</v>
      </c>
      <c r="E1112" s="5">
        <v>30.74</v>
      </c>
      <c r="F1112" t="s">
        <v>51</v>
      </c>
      <c r="G1112">
        <v>1</v>
      </c>
      <c r="H1112" s="1">
        <v>45803</v>
      </c>
      <c r="I1112" s="1" t="str">
        <f>TEXT(data[[#This Row],[OrderDate]],"mmm")</f>
        <v>May</v>
      </c>
      <c r="J1112" s="6">
        <v>0.82013888888888886</v>
      </c>
      <c r="K1112" s="6" t="str">
        <f>TEXT(data[[#This Row],[OrderTime]],"h")</f>
        <v>19</v>
      </c>
      <c r="L1112" s="1">
        <v>45805</v>
      </c>
      <c r="M1112" s="6">
        <v>0.50138888888888888</v>
      </c>
      <c r="N1112" t="s">
        <v>75</v>
      </c>
      <c r="O1112" t="s">
        <v>523</v>
      </c>
      <c r="P1112" t="s">
        <v>25</v>
      </c>
      <c r="Q1112" t="s">
        <v>53</v>
      </c>
      <c r="R1112" t="s">
        <v>54</v>
      </c>
      <c r="S1112" t="s">
        <v>105</v>
      </c>
      <c r="T1112" t="s">
        <v>29</v>
      </c>
      <c r="U1112" t="s">
        <v>30</v>
      </c>
      <c r="V1112" s="5">
        <f>data[[#This Row],[PriceUSD]]*data[[#This Row],[Quantity]]</f>
        <v>30.74</v>
      </c>
      <c r="W1112" s="7">
        <f>data[[#This Row],[OrderDate]] + TIME(VALUE(LEFT(data[[#This Row],[OrderTime]],2)), VALUE(RIGHT(data[[#This Row],[OrderTime]],2)), 0)</f>
        <v>45803.061805555553</v>
      </c>
      <c r="X1112" s="7">
        <f>_xlfn.MINIFS(data[OrderDateTime], data[CustomerName], data[[#This Row],[CustomerName]])</f>
        <v>45509.038888888892</v>
      </c>
      <c r="Y1112" t="str">
        <f>IF(data[[#This Row],[OrderDateTime]]=data[[#This Row],[FirstOrderDateTime]], "New", "Returning")</f>
        <v>Returning</v>
      </c>
      <c r="Z1112" s="7">
        <f>data[[#This Row],[DeliveryDate]] + data[[#This Row],[DeliveryTime]]</f>
        <v>45805.501388888886</v>
      </c>
      <c r="AA1112" s="7">
        <f>data[[#This Row],[OrderDateTime]] + 1</f>
        <v>45804.061805555553</v>
      </c>
      <c r="AB1112" s="7" t="str">
        <f>IF(data[[#This Row],[DeliveryDateTime]] &lt;= data[[#This Row],[SLADue]], "On Time", "Late")</f>
        <v>Late</v>
      </c>
    </row>
    <row r="1113" spans="1:28" x14ac:dyDescent="0.2">
      <c r="A1113" t="s">
        <v>1633</v>
      </c>
      <c r="B1113" t="s">
        <v>19</v>
      </c>
      <c r="C1113" t="s">
        <v>117</v>
      </c>
      <c r="D1113" t="s">
        <v>118</v>
      </c>
      <c r="E1113" s="5">
        <v>78.8</v>
      </c>
      <c r="F1113" t="s">
        <v>182</v>
      </c>
      <c r="G1113">
        <v>1</v>
      </c>
      <c r="H1113" s="1">
        <v>45649</v>
      </c>
      <c r="I1113" s="1" t="str">
        <f>TEXT(data[[#This Row],[OrderDate]],"mmm")</f>
        <v>Dec</v>
      </c>
      <c r="J1113" s="6">
        <v>0.80347222222222225</v>
      </c>
      <c r="K1113" s="6" t="str">
        <f>TEXT(data[[#This Row],[OrderTime]],"h")</f>
        <v>19</v>
      </c>
      <c r="L1113" s="1">
        <v>45650</v>
      </c>
      <c r="M1113" s="6">
        <v>0.88680555555555551</v>
      </c>
      <c r="N1113" t="s">
        <v>213</v>
      </c>
      <c r="O1113" t="s">
        <v>1634</v>
      </c>
      <c r="P1113" t="s">
        <v>36</v>
      </c>
      <c r="Q1113" t="s">
        <v>53</v>
      </c>
      <c r="R1113" t="s">
        <v>66</v>
      </c>
      <c r="S1113" t="s">
        <v>28</v>
      </c>
      <c r="T1113" t="s">
        <v>106</v>
      </c>
      <c r="U1113" t="s">
        <v>30</v>
      </c>
      <c r="V1113" s="5">
        <f>data[[#This Row],[PriceUSD]]*data[[#This Row],[Quantity]]</f>
        <v>78.8</v>
      </c>
      <c r="W1113" s="7">
        <f>data[[#This Row],[OrderDate]] + TIME(VALUE(LEFT(data[[#This Row],[OrderTime]],2)), VALUE(RIGHT(data[[#This Row],[OrderTime]],2)), 0)</f>
        <v>45649.015277777777</v>
      </c>
      <c r="X1113" s="7">
        <f>_xlfn.MINIFS(data[OrderDateTime], data[CustomerName], data[[#This Row],[CustomerName]])</f>
        <v>45528.046527777777</v>
      </c>
      <c r="Y1113" t="str">
        <f>IF(data[[#This Row],[OrderDateTime]]=data[[#This Row],[FirstOrderDateTime]], "New", "Returning")</f>
        <v>Returning</v>
      </c>
      <c r="Z1113" s="7">
        <f>data[[#This Row],[DeliveryDate]] + data[[#This Row],[DeliveryTime]]</f>
        <v>45650.886805555558</v>
      </c>
      <c r="AA1113" s="7">
        <f>data[[#This Row],[OrderDateTime]] + 1</f>
        <v>45650.015277777777</v>
      </c>
      <c r="AB1113" s="7" t="str">
        <f>IF(data[[#This Row],[DeliveryDateTime]] &lt;= data[[#This Row],[SLADue]], "On Time", "Late")</f>
        <v>Late</v>
      </c>
    </row>
    <row r="1114" spans="1:28" x14ac:dyDescent="0.2">
      <c r="A1114" t="s">
        <v>1635</v>
      </c>
      <c r="B1114" t="s">
        <v>19</v>
      </c>
      <c r="C1114" t="s">
        <v>126</v>
      </c>
      <c r="D1114" t="s">
        <v>127</v>
      </c>
      <c r="E1114" s="5">
        <v>22.73</v>
      </c>
      <c r="F1114" t="s">
        <v>56</v>
      </c>
      <c r="G1114">
        <v>4</v>
      </c>
      <c r="H1114" s="1">
        <v>45541</v>
      </c>
      <c r="I1114" s="1" t="str">
        <f>TEXT(data[[#This Row],[OrderDate]],"mmm")</f>
        <v>Sep</v>
      </c>
      <c r="J1114" s="6">
        <v>0.41458333333333336</v>
      </c>
      <c r="K1114" s="6" t="str">
        <f>TEXT(data[[#This Row],[OrderTime]],"h")</f>
        <v>9</v>
      </c>
      <c r="L1114" s="1">
        <v>45542</v>
      </c>
      <c r="M1114" s="6">
        <v>0.45624999999999999</v>
      </c>
      <c r="N1114" t="s">
        <v>23</v>
      </c>
      <c r="O1114" t="s">
        <v>831</v>
      </c>
      <c r="P1114" t="s">
        <v>25</v>
      </c>
      <c r="Q1114" t="s">
        <v>26</v>
      </c>
      <c r="R1114" t="s">
        <v>129</v>
      </c>
      <c r="S1114" t="s">
        <v>28</v>
      </c>
      <c r="T1114" t="s">
        <v>29</v>
      </c>
      <c r="U1114" t="s">
        <v>39</v>
      </c>
      <c r="V1114" s="5">
        <f>data[[#This Row],[PriceUSD]]*data[[#This Row],[Quantity]]</f>
        <v>90.92</v>
      </c>
      <c r="W1114" s="7">
        <f>data[[#This Row],[OrderDate]] + TIME(VALUE(LEFT(data[[#This Row],[OrderTime]],2)), VALUE(RIGHT(data[[#This Row],[OrderTime]],2)), 0)</f>
        <v>45541.022916666669</v>
      </c>
      <c r="X1114" s="7">
        <f>_xlfn.MINIFS(data[OrderDateTime], data[CustomerName], data[[#This Row],[CustomerName]])</f>
        <v>45541.022916666669</v>
      </c>
      <c r="Y1114" t="str">
        <f>IF(data[[#This Row],[OrderDateTime]]=data[[#This Row],[FirstOrderDateTime]], "New", "Returning")</f>
        <v>New</v>
      </c>
      <c r="Z1114" s="7">
        <f>data[[#This Row],[DeliveryDate]] + data[[#This Row],[DeliveryTime]]</f>
        <v>45542.456250000003</v>
      </c>
      <c r="AA1114" s="7">
        <f>data[[#This Row],[OrderDateTime]] + 1</f>
        <v>45542.022916666669</v>
      </c>
      <c r="AB1114" s="7" t="str">
        <f>IF(data[[#This Row],[DeliveryDateTime]] &lt;= data[[#This Row],[SLADue]], "On Time", "Late")</f>
        <v>Late</v>
      </c>
    </row>
    <row r="1115" spans="1:28" x14ac:dyDescent="0.2">
      <c r="A1115" t="s">
        <v>1636</v>
      </c>
      <c r="B1115" t="s">
        <v>19</v>
      </c>
      <c r="C1115" t="s">
        <v>69</v>
      </c>
      <c r="D1115" t="s">
        <v>70</v>
      </c>
      <c r="E1115" s="5">
        <v>54.18</v>
      </c>
      <c r="F1115" t="s">
        <v>56</v>
      </c>
      <c r="G1115">
        <v>2</v>
      </c>
      <c r="H1115" s="1">
        <v>45861</v>
      </c>
      <c r="I1115" s="1" t="str">
        <f>TEXT(data[[#This Row],[OrderDate]],"mmm")</f>
        <v>Jul</v>
      </c>
      <c r="J1115" s="6">
        <v>0.7006944444444444</v>
      </c>
      <c r="K1115" s="6" t="str">
        <f>TEXT(data[[#This Row],[OrderTime]],"h")</f>
        <v>16</v>
      </c>
      <c r="L1115" s="1">
        <v>45862</v>
      </c>
      <c r="M1115" s="6">
        <v>0.86736111111111114</v>
      </c>
      <c r="N1115" t="s">
        <v>139</v>
      </c>
      <c r="O1115" t="s">
        <v>591</v>
      </c>
      <c r="P1115" t="s">
        <v>36</v>
      </c>
      <c r="Q1115" t="s">
        <v>53</v>
      </c>
      <c r="R1115" t="s">
        <v>37</v>
      </c>
      <c r="S1115" t="s">
        <v>28</v>
      </c>
      <c r="T1115" t="s">
        <v>29</v>
      </c>
      <c r="U1115" t="s">
        <v>39</v>
      </c>
      <c r="V1115" s="5">
        <f>data[[#This Row],[PriceUSD]]*data[[#This Row],[Quantity]]</f>
        <v>108.36</v>
      </c>
      <c r="W1115" s="7">
        <f>data[[#This Row],[OrderDate]] + TIME(VALUE(LEFT(data[[#This Row],[OrderTime]],2)), VALUE(RIGHT(data[[#This Row],[OrderTime]],2)), 0)</f>
        <v>45861.030555555553</v>
      </c>
      <c r="X1115" s="7">
        <f>_xlfn.MINIFS(data[OrderDateTime], data[CustomerName], data[[#This Row],[CustomerName]])</f>
        <v>45510.052083333336</v>
      </c>
      <c r="Y1115" t="str">
        <f>IF(data[[#This Row],[OrderDateTime]]=data[[#This Row],[FirstOrderDateTime]], "New", "Returning")</f>
        <v>Returning</v>
      </c>
      <c r="Z1115" s="7">
        <f>data[[#This Row],[DeliveryDate]] + data[[#This Row],[DeliveryTime]]</f>
        <v>45862.867361111108</v>
      </c>
      <c r="AA1115" s="7">
        <f>data[[#This Row],[OrderDateTime]] + 1</f>
        <v>45862.030555555553</v>
      </c>
      <c r="AB1115" s="7" t="str">
        <f>IF(data[[#This Row],[DeliveryDateTime]] &lt;= data[[#This Row],[SLADue]], "On Time", "Late")</f>
        <v>Late</v>
      </c>
    </row>
    <row r="1116" spans="1:28" x14ac:dyDescent="0.2">
      <c r="A1116" t="s">
        <v>1637</v>
      </c>
      <c r="B1116" t="s">
        <v>19</v>
      </c>
      <c r="C1116" t="s">
        <v>61</v>
      </c>
      <c r="D1116" t="s">
        <v>62</v>
      </c>
      <c r="E1116" s="5">
        <v>158.05000000000001</v>
      </c>
      <c r="F1116" t="s">
        <v>63</v>
      </c>
      <c r="G1116">
        <v>3</v>
      </c>
      <c r="H1116" s="1">
        <v>45724</v>
      </c>
      <c r="I1116" s="1" t="str">
        <f>TEXT(data[[#This Row],[OrderDate]],"mmm")</f>
        <v>Mar</v>
      </c>
      <c r="J1116" s="6">
        <v>0.67361111111111116</v>
      </c>
      <c r="K1116" s="6" t="str">
        <f>TEXT(data[[#This Row],[OrderTime]],"h")</f>
        <v>16</v>
      </c>
      <c r="L1116" s="1">
        <v>45725</v>
      </c>
      <c r="M1116" s="6">
        <v>0.79861111111111116</v>
      </c>
      <c r="N1116" t="s">
        <v>163</v>
      </c>
      <c r="O1116" t="s">
        <v>942</v>
      </c>
      <c r="P1116" t="s">
        <v>77</v>
      </c>
      <c r="Q1116" t="s">
        <v>26</v>
      </c>
      <c r="R1116" t="s">
        <v>66</v>
      </c>
      <c r="S1116" t="s">
        <v>28</v>
      </c>
      <c r="T1116" t="s">
        <v>29</v>
      </c>
      <c r="U1116" t="s">
        <v>39</v>
      </c>
      <c r="V1116" s="5">
        <f>data[[#This Row],[PriceUSD]]*data[[#This Row],[Quantity]]</f>
        <v>474.15000000000003</v>
      </c>
      <c r="W1116" s="7">
        <f>data[[#This Row],[OrderDate]] + TIME(VALUE(LEFT(data[[#This Row],[OrderTime]],2)), VALUE(RIGHT(data[[#This Row],[OrderTime]],2)), 0)</f>
        <v>45724.007638888892</v>
      </c>
      <c r="X1116" s="7">
        <f>_xlfn.MINIFS(data[OrderDateTime], data[CustomerName], data[[#This Row],[CustomerName]])</f>
        <v>45508.054166666669</v>
      </c>
      <c r="Y1116" t="str">
        <f>IF(data[[#This Row],[OrderDateTime]]=data[[#This Row],[FirstOrderDateTime]], "New", "Returning")</f>
        <v>Returning</v>
      </c>
      <c r="Z1116" s="7">
        <f>data[[#This Row],[DeliveryDate]] + data[[#This Row],[DeliveryTime]]</f>
        <v>45725.798611111109</v>
      </c>
      <c r="AA1116" s="7">
        <f>data[[#This Row],[OrderDateTime]] + 1</f>
        <v>45725.007638888892</v>
      </c>
      <c r="AB1116" s="7" t="str">
        <f>IF(data[[#This Row],[DeliveryDateTime]] &lt;= data[[#This Row],[SLADue]], "On Time", "Late")</f>
        <v>Late</v>
      </c>
    </row>
    <row r="1117" spans="1:28" x14ac:dyDescent="0.2">
      <c r="A1117" t="s">
        <v>1638</v>
      </c>
      <c r="B1117" t="s">
        <v>19</v>
      </c>
      <c r="C1117" t="s">
        <v>69</v>
      </c>
      <c r="D1117" t="s">
        <v>70</v>
      </c>
      <c r="E1117" s="5">
        <v>54.35</v>
      </c>
      <c r="F1117" t="s">
        <v>51</v>
      </c>
      <c r="G1117">
        <v>1</v>
      </c>
      <c r="H1117" s="1">
        <v>45754</v>
      </c>
      <c r="I1117" s="1" t="str">
        <f>TEXT(data[[#This Row],[OrderDate]],"mmm")</f>
        <v>Apr</v>
      </c>
      <c r="J1117" s="6">
        <v>0.56874999999999998</v>
      </c>
      <c r="K1117" s="6" t="str">
        <f>TEXT(data[[#This Row],[OrderTime]],"h")</f>
        <v>13</v>
      </c>
      <c r="L1117" s="1">
        <v>45754</v>
      </c>
      <c r="M1117" s="6">
        <v>0.69374999999999998</v>
      </c>
      <c r="N1117" t="s">
        <v>75</v>
      </c>
      <c r="O1117" t="s">
        <v>1265</v>
      </c>
      <c r="P1117" t="s">
        <v>25</v>
      </c>
      <c r="Q1117" t="s">
        <v>26</v>
      </c>
      <c r="R1117" t="s">
        <v>37</v>
      </c>
      <c r="S1117" t="s">
        <v>47</v>
      </c>
      <c r="T1117" t="s">
        <v>38</v>
      </c>
      <c r="U1117" t="s">
        <v>30</v>
      </c>
      <c r="V1117" s="5">
        <f>data[[#This Row],[PriceUSD]]*data[[#This Row],[Quantity]]</f>
        <v>54.35</v>
      </c>
      <c r="W1117" s="7">
        <f>data[[#This Row],[OrderDate]] + TIME(VALUE(LEFT(data[[#This Row],[OrderTime]],2)), VALUE(RIGHT(data[[#This Row],[OrderTime]],2)), 0)</f>
        <v>45754.052083333336</v>
      </c>
      <c r="X1117" s="7">
        <f>_xlfn.MINIFS(data[OrderDateTime], data[CustomerName], data[[#This Row],[CustomerName]])</f>
        <v>45508.054166666669</v>
      </c>
      <c r="Y1117" t="str">
        <f>IF(data[[#This Row],[OrderDateTime]]=data[[#This Row],[FirstOrderDateTime]], "New", "Returning")</f>
        <v>Returning</v>
      </c>
      <c r="Z1117" s="7">
        <f>data[[#This Row],[DeliveryDate]] + data[[#This Row],[DeliveryTime]]</f>
        <v>45754.693749999999</v>
      </c>
      <c r="AA1117" s="7">
        <f>data[[#This Row],[OrderDateTime]] + 1</f>
        <v>45755.052083333336</v>
      </c>
      <c r="AB1117" s="7" t="str">
        <f>IF(data[[#This Row],[DeliveryDateTime]] &lt;= data[[#This Row],[SLADue]], "On Time", "Late")</f>
        <v>On Time</v>
      </c>
    </row>
    <row r="1118" spans="1:28" x14ac:dyDescent="0.2">
      <c r="A1118" t="s">
        <v>1639</v>
      </c>
      <c r="B1118" t="s">
        <v>19</v>
      </c>
      <c r="C1118" t="s">
        <v>41</v>
      </c>
      <c r="D1118" t="s">
        <v>42</v>
      </c>
      <c r="E1118" s="5">
        <v>37.700000000000003</v>
      </c>
      <c r="F1118" t="s">
        <v>182</v>
      </c>
      <c r="G1118">
        <v>2</v>
      </c>
      <c r="H1118" s="1">
        <v>45672</v>
      </c>
      <c r="I1118" s="1" t="str">
        <f>TEXT(data[[#This Row],[OrderDate]],"mmm")</f>
        <v>Jan</v>
      </c>
      <c r="J1118" s="6">
        <v>0.8666666666666667</v>
      </c>
      <c r="K1118" s="6" t="str">
        <f>TEXT(data[[#This Row],[OrderTime]],"h")</f>
        <v>20</v>
      </c>
      <c r="L1118" s="1">
        <v>45673</v>
      </c>
      <c r="M1118" s="6">
        <v>0.56597222222222221</v>
      </c>
      <c r="N1118" t="s">
        <v>502</v>
      </c>
      <c r="O1118" t="s">
        <v>425</v>
      </c>
      <c r="P1118" t="s">
        <v>202</v>
      </c>
      <c r="Q1118" t="s">
        <v>53</v>
      </c>
      <c r="R1118" t="s">
        <v>46</v>
      </c>
      <c r="S1118" t="s">
        <v>28</v>
      </c>
      <c r="T1118" t="s">
        <v>136</v>
      </c>
      <c r="U1118" t="s">
        <v>30</v>
      </c>
      <c r="V1118" s="5">
        <f>data[[#This Row],[PriceUSD]]*data[[#This Row],[Quantity]]</f>
        <v>75.400000000000006</v>
      </c>
      <c r="W1118" s="7">
        <f>data[[#This Row],[OrderDate]] + TIME(VALUE(LEFT(data[[#This Row],[OrderTime]],2)), VALUE(RIGHT(data[[#This Row],[OrderTime]],2)), 0)</f>
        <v>45672.046527777777</v>
      </c>
      <c r="X1118" s="7">
        <f>_xlfn.MINIFS(data[OrderDateTime], data[CustomerName], data[[#This Row],[CustomerName]])</f>
        <v>45595.038888888892</v>
      </c>
      <c r="Y1118" t="str">
        <f>IF(data[[#This Row],[OrderDateTime]]=data[[#This Row],[FirstOrderDateTime]], "New", "Returning")</f>
        <v>Returning</v>
      </c>
      <c r="Z1118" s="7">
        <f>data[[#This Row],[DeliveryDate]] + data[[#This Row],[DeliveryTime]]</f>
        <v>45673.565972222219</v>
      </c>
      <c r="AA1118" s="7">
        <f>data[[#This Row],[OrderDateTime]] + 1</f>
        <v>45673.046527777777</v>
      </c>
      <c r="AB1118" s="7" t="str">
        <f>IF(data[[#This Row],[DeliveryDateTime]] &lt;= data[[#This Row],[SLADue]], "On Time", "Late")</f>
        <v>Late</v>
      </c>
    </row>
    <row r="1119" spans="1:28" x14ac:dyDescent="0.2">
      <c r="A1119" t="s">
        <v>1640</v>
      </c>
      <c r="B1119" t="s">
        <v>19</v>
      </c>
      <c r="C1119" t="s">
        <v>49</v>
      </c>
      <c r="D1119" t="s">
        <v>50</v>
      </c>
      <c r="E1119" s="5">
        <v>35.31</v>
      </c>
      <c r="F1119" t="s">
        <v>138</v>
      </c>
      <c r="G1119">
        <v>1</v>
      </c>
      <c r="H1119" s="1">
        <v>45703</v>
      </c>
      <c r="I1119" s="1" t="str">
        <f>TEXT(data[[#This Row],[OrderDate]],"mmm")</f>
        <v>Feb</v>
      </c>
      <c r="J1119" s="6">
        <v>0.46319444444444446</v>
      </c>
      <c r="K1119" s="6" t="str">
        <f>TEXT(data[[#This Row],[OrderTime]],"h")</f>
        <v>11</v>
      </c>
      <c r="L1119" s="1">
        <v>45703</v>
      </c>
      <c r="M1119" s="6">
        <v>0.67152777777777772</v>
      </c>
      <c r="N1119" t="s">
        <v>23</v>
      </c>
      <c r="O1119" t="s">
        <v>618</v>
      </c>
      <c r="P1119" t="s">
        <v>25</v>
      </c>
      <c r="Q1119" t="s">
        <v>53</v>
      </c>
      <c r="R1119" t="s">
        <v>54</v>
      </c>
      <c r="S1119" t="s">
        <v>47</v>
      </c>
      <c r="T1119" t="s">
        <v>136</v>
      </c>
      <c r="U1119" t="s">
        <v>39</v>
      </c>
      <c r="V1119" s="5">
        <f>data[[#This Row],[PriceUSD]]*data[[#This Row],[Quantity]]</f>
        <v>35.31</v>
      </c>
      <c r="W1119" s="7">
        <f>data[[#This Row],[OrderDate]] + TIME(VALUE(LEFT(data[[#This Row],[OrderTime]],2)), VALUE(RIGHT(data[[#This Row],[OrderTime]],2)), 0)</f>
        <v>45703.030555555553</v>
      </c>
      <c r="X1119" s="7">
        <f>_xlfn.MINIFS(data[OrderDateTime], data[CustomerName], data[[#This Row],[CustomerName]])</f>
        <v>45519.015277777777</v>
      </c>
      <c r="Y1119" t="str">
        <f>IF(data[[#This Row],[OrderDateTime]]=data[[#This Row],[FirstOrderDateTime]], "New", "Returning")</f>
        <v>Returning</v>
      </c>
      <c r="Z1119" s="7">
        <f>data[[#This Row],[DeliveryDate]] + data[[#This Row],[DeliveryTime]]</f>
        <v>45703.671527777777</v>
      </c>
      <c r="AA1119" s="7">
        <f>data[[#This Row],[OrderDateTime]] + 1</f>
        <v>45704.030555555553</v>
      </c>
      <c r="AB1119" s="7" t="str">
        <f>IF(data[[#This Row],[DeliveryDateTime]] &lt;= data[[#This Row],[SLADue]], "On Time", "Late")</f>
        <v>On Time</v>
      </c>
    </row>
    <row r="1120" spans="1:28" x14ac:dyDescent="0.2">
      <c r="A1120" t="s">
        <v>1641</v>
      </c>
      <c r="B1120" t="s">
        <v>19</v>
      </c>
      <c r="C1120" t="s">
        <v>117</v>
      </c>
      <c r="D1120" t="s">
        <v>118</v>
      </c>
      <c r="E1120" s="5">
        <v>66.78</v>
      </c>
      <c r="F1120" t="s">
        <v>94</v>
      </c>
      <c r="G1120">
        <v>3</v>
      </c>
      <c r="H1120" s="1">
        <v>45561</v>
      </c>
      <c r="I1120" s="1" t="str">
        <f>TEXT(data[[#This Row],[OrderDate]],"mmm")</f>
        <v>Sep</v>
      </c>
      <c r="J1120" s="6">
        <v>0.48472222222222222</v>
      </c>
      <c r="K1120" s="6" t="str">
        <f>TEXT(data[[#This Row],[OrderTime]],"h")</f>
        <v>11</v>
      </c>
      <c r="L1120" s="1">
        <v>45561</v>
      </c>
      <c r="M1120" s="6">
        <v>0.77638888888888891</v>
      </c>
      <c r="N1120" t="s">
        <v>178</v>
      </c>
      <c r="O1120" t="s">
        <v>554</v>
      </c>
      <c r="P1120" t="s">
        <v>180</v>
      </c>
      <c r="Q1120" t="s">
        <v>26</v>
      </c>
      <c r="R1120" t="s">
        <v>66</v>
      </c>
      <c r="S1120" t="s">
        <v>47</v>
      </c>
      <c r="T1120" t="s">
        <v>136</v>
      </c>
      <c r="U1120" t="s">
        <v>67</v>
      </c>
      <c r="V1120" s="5">
        <f>data[[#This Row],[PriceUSD]]*data[[#This Row],[Quantity]]</f>
        <v>200.34</v>
      </c>
      <c r="W1120" s="7">
        <f>data[[#This Row],[OrderDate]] + TIME(VALUE(LEFT(data[[#This Row],[OrderTime]],2)), VALUE(RIGHT(data[[#This Row],[OrderTime]],2)), 0)</f>
        <v>45561.015277777777</v>
      </c>
      <c r="X1120" s="7">
        <f>_xlfn.MINIFS(data[OrderDateTime], data[CustomerName], data[[#This Row],[CustomerName]])</f>
        <v>45534.052083333336</v>
      </c>
      <c r="Y1120" t="str">
        <f>IF(data[[#This Row],[OrderDateTime]]=data[[#This Row],[FirstOrderDateTime]], "New", "Returning")</f>
        <v>Returning</v>
      </c>
      <c r="Z1120" s="7">
        <f>data[[#This Row],[DeliveryDate]] + data[[#This Row],[DeliveryTime]]</f>
        <v>45561.776388888888</v>
      </c>
      <c r="AA1120" s="7">
        <f>data[[#This Row],[OrderDateTime]] + 1</f>
        <v>45562.015277777777</v>
      </c>
      <c r="AB1120" s="7" t="str">
        <f>IF(data[[#This Row],[DeliveryDateTime]] &lt;= data[[#This Row],[SLADue]], "On Time", "Late")</f>
        <v>On Time</v>
      </c>
    </row>
    <row r="1121" spans="1:28" x14ac:dyDescent="0.2">
      <c r="A1121" t="s">
        <v>1642</v>
      </c>
      <c r="B1121" t="s">
        <v>19</v>
      </c>
      <c r="C1121" t="s">
        <v>117</v>
      </c>
      <c r="D1121" t="s">
        <v>118</v>
      </c>
      <c r="E1121" s="5">
        <v>90.48</v>
      </c>
      <c r="F1121" t="s">
        <v>94</v>
      </c>
      <c r="G1121">
        <v>3</v>
      </c>
      <c r="H1121" s="1">
        <v>45860</v>
      </c>
      <c r="I1121" s="1" t="str">
        <f>TEXT(data[[#This Row],[OrderDate]],"mmm")</f>
        <v>Jul</v>
      </c>
      <c r="J1121" s="6">
        <v>0.86527777777777781</v>
      </c>
      <c r="K1121" s="6" t="str">
        <f>TEXT(data[[#This Row],[OrderTime]],"h")</f>
        <v>20</v>
      </c>
      <c r="L1121" s="1">
        <v>45861</v>
      </c>
      <c r="M1121" s="6">
        <v>0.68263888888888891</v>
      </c>
      <c r="N1121" t="s">
        <v>434</v>
      </c>
      <c r="O1121" t="s">
        <v>384</v>
      </c>
      <c r="P1121" t="s">
        <v>234</v>
      </c>
      <c r="Q1121" t="s">
        <v>26</v>
      </c>
      <c r="R1121" t="s">
        <v>66</v>
      </c>
      <c r="S1121" t="s">
        <v>28</v>
      </c>
      <c r="T1121" t="s">
        <v>29</v>
      </c>
      <c r="U1121" t="s">
        <v>30</v>
      </c>
      <c r="V1121" s="5">
        <f>data[[#This Row],[PriceUSD]]*data[[#This Row],[Quantity]]</f>
        <v>271.44</v>
      </c>
      <c r="W1121" s="7">
        <f>data[[#This Row],[OrderDate]] + TIME(VALUE(LEFT(data[[#This Row],[OrderTime]],2)), VALUE(RIGHT(data[[#This Row],[OrderTime]],2)), 0)</f>
        <v>45860.054166666669</v>
      </c>
      <c r="X1121" s="7">
        <f>_xlfn.MINIFS(data[OrderDateTime], data[CustomerName], data[[#This Row],[CustomerName]])</f>
        <v>45533.038888888892</v>
      </c>
      <c r="Y1121" t="str">
        <f>IF(data[[#This Row],[OrderDateTime]]=data[[#This Row],[FirstOrderDateTime]], "New", "Returning")</f>
        <v>Returning</v>
      </c>
      <c r="Z1121" s="7">
        <f>data[[#This Row],[DeliveryDate]] + data[[#This Row],[DeliveryTime]]</f>
        <v>45861.682638888888</v>
      </c>
      <c r="AA1121" s="7">
        <f>data[[#This Row],[OrderDateTime]] + 1</f>
        <v>45861.054166666669</v>
      </c>
      <c r="AB1121" s="7" t="str">
        <f>IF(data[[#This Row],[DeliveryDateTime]] &lt;= data[[#This Row],[SLADue]], "On Time", "Late")</f>
        <v>Late</v>
      </c>
    </row>
    <row r="1122" spans="1:28" x14ac:dyDescent="0.2">
      <c r="A1122" t="s">
        <v>1643</v>
      </c>
      <c r="B1122" t="s">
        <v>19</v>
      </c>
      <c r="C1122" t="s">
        <v>20</v>
      </c>
      <c r="D1122" t="s">
        <v>21</v>
      </c>
      <c r="E1122" s="5">
        <v>16.84</v>
      </c>
      <c r="F1122" t="s">
        <v>43</v>
      </c>
      <c r="G1122">
        <v>1</v>
      </c>
      <c r="H1122" s="1">
        <v>45729</v>
      </c>
      <c r="I1122" s="1" t="str">
        <f>TEXT(data[[#This Row],[OrderDate]],"mmm")</f>
        <v>Mar</v>
      </c>
      <c r="J1122" s="6">
        <v>0.49583333333333335</v>
      </c>
      <c r="K1122" s="6" t="str">
        <f>TEXT(data[[#This Row],[OrderTime]],"h")</f>
        <v>11</v>
      </c>
      <c r="L1122" s="1">
        <v>45730</v>
      </c>
      <c r="M1122" s="6">
        <v>0.49583333333333335</v>
      </c>
      <c r="N1122" t="s">
        <v>292</v>
      </c>
      <c r="O1122" t="s">
        <v>485</v>
      </c>
      <c r="P1122" t="s">
        <v>77</v>
      </c>
      <c r="Q1122" t="s">
        <v>26</v>
      </c>
      <c r="R1122" t="s">
        <v>27</v>
      </c>
      <c r="S1122" t="s">
        <v>28</v>
      </c>
      <c r="T1122" t="s">
        <v>38</v>
      </c>
      <c r="U1122" t="s">
        <v>30</v>
      </c>
      <c r="V1122" s="5">
        <f>data[[#This Row],[PriceUSD]]*data[[#This Row],[Quantity]]</f>
        <v>16.84</v>
      </c>
      <c r="W1122" s="7">
        <f>data[[#This Row],[OrderDate]] + TIME(VALUE(LEFT(data[[#This Row],[OrderTime]],2)), VALUE(RIGHT(data[[#This Row],[OrderTime]],2)), 0)</f>
        <v>45729.022916666669</v>
      </c>
      <c r="X1122" s="7">
        <f>_xlfn.MINIFS(data[OrderDateTime], data[CustomerName], data[[#This Row],[CustomerName]])</f>
        <v>45507.030555555553</v>
      </c>
      <c r="Y1122" t="str">
        <f>IF(data[[#This Row],[OrderDateTime]]=data[[#This Row],[FirstOrderDateTime]], "New", "Returning")</f>
        <v>Returning</v>
      </c>
      <c r="Z1122" s="7">
        <f>data[[#This Row],[DeliveryDate]] + data[[#This Row],[DeliveryTime]]</f>
        <v>45730.495833333334</v>
      </c>
      <c r="AA1122" s="7">
        <f>data[[#This Row],[OrderDateTime]] + 1</f>
        <v>45730.022916666669</v>
      </c>
      <c r="AB1122" s="7" t="str">
        <f>IF(data[[#This Row],[DeliveryDateTime]] &lt;= data[[#This Row],[SLADue]], "On Time", "Late")</f>
        <v>Late</v>
      </c>
    </row>
    <row r="1123" spans="1:28" x14ac:dyDescent="0.2">
      <c r="A1123" t="s">
        <v>1644</v>
      </c>
      <c r="B1123" t="s">
        <v>19</v>
      </c>
      <c r="C1123" t="s">
        <v>258</v>
      </c>
      <c r="D1123" t="s">
        <v>259</v>
      </c>
      <c r="E1123" s="5">
        <v>135.74</v>
      </c>
      <c r="F1123" t="s">
        <v>182</v>
      </c>
      <c r="G1123">
        <v>1</v>
      </c>
      <c r="H1123" s="1">
        <v>45826</v>
      </c>
      <c r="I1123" s="1" t="str">
        <f>TEXT(data[[#This Row],[OrderDate]],"mmm")</f>
        <v>Jun</v>
      </c>
      <c r="J1123" s="6">
        <v>0.49583333333333335</v>
      </c>
      <c r="K1123" s="6" t="str">
        <f>TEXT(data[[#This Row],[OrderTime]],"h")</f>
        <v>11</v>
      </c>
      <c r="L1123" s="1">
        <v>45827</v>
      </c>
      <c r="M1123" s="6">
        <v>0.74583333333333335</v>
      </c>
      <c r="N1123" t="s">
        <v>238</v>
      </c>
      <c r="O1123" t="s">
        <v>89</v>
      </c>
      <c r="P1123" t="s">
        <v>36</v>
      </c>
      <c r="Q1123" t="s">
        <v>53</v>
      </c>
      <c r="R1123" t="s">
        <v>261</v>
      </c>
      <c r="S1123" t="s">
        <v>28</v>
      </c>
      <c r="T1123" t="s">
        <v>59</v>
      </c>
      <c r="U1123" t="s">
        <v>30</v>
      </c>
      <c r="V1123" s="5">
        <f>data[[#This Row],[PriceUSD]]*data[[#This Row],[Quantity]]</f>
        <v>135.74</v>
      </c>
      <c r="W1123" s="7">
        <f>data[[#This Row],[OrderDate]] + TIME(VALUE(LEFT(data[[#This Row],[OrderTime]],2)), VALUE(RIGHT(data[[#This Row],[OrderTime]],2)), 0)</f>
        <v>45826.022916666669</v>
      </c>
      <c r="X1123" s="7">
        <f>_xlfn.MINIFS(data[OrderDateTime], data[CustomerName], data[[#This Row],[CustomerName]])</f>
        <v>45514.038888888892</v>
      </c>
      <c r="Y1123" t="str">
        <f>IF(data[[#This Row],[OrderDateTime]]=data[[#This Row],[FirstOrderDateTime]], "New", "Returning")</f>
        <v>Returning</v>
      </c>
      <c r="Z1123" s="7">
        <f>data[[#This Row],[DeliveryDate]] + data[[#This Row],[DeliveryTime]]</f>
        <v>45827.745833333334</v>
      </c>
      <c r="AA1123" s="7">
        <f>data[[#This Row],[OrderDateTime]] + 1</f>
        <v>45827.022916666669</v>
      </c>
      <c r="AB1123" s="7" t="str">
        <f>IF(data[[#This Row],[DeliveryDateTime]] &lt;= data[[#This Row],[SLADue]], "On Time", "Late")</f>
        <v>Late</v>
      </c>
    </row>
    <row r="1124" spans="1:28" x14ac:dyDescent="0.2">
      <c r="A1124" t="s">
        <v>1645</v>
      </c>
      <c r="B1124" t="s">
        <v>19</v>
      </c>
      <c r="C1124" t="s">
        <v>92</v>
      </c>
      <c r="D1124" t="s">
        <v>93</v>
      </c>
      <c r="E1124" s="5">
        <v>96.41</v>
      </c>
      <c r="F1124" t="s">
        <v>63</v>
      </c>
      <c r="G1124">
        <v>3</v>
      </c>
      <c r="H1124" s="1">
        <v>45567</v>
      </c>
      <c r="I1124" s="1" t="str">
        <f>TEXT(data[[#This Row],[OrderDate]],"mmm")</f>
        <v>Oct</v>
      </c>
      <c r="J1124" s="6">
        <v>0.73958333333333337</v>
      </c>
      <c r="K1124" s="6" t="str">
        <f>TEXT(data[[#This Row],[OrderTime]],"h")</f>
        <v>17</v>
      </c>
      <c r="L1124" s="1">
        <v>45568</v>
      </c>
      <c r="M1124" s="6">
        <v>0.90625</v>
      </c>
      <c r="N1124" t="s">
        <v>44</v>
      </c>
      <c r="O1124" t="s">
        <v>401</v>
      </c>
      <c r="P1124" t="s">
        <v>25</v>
      </c>
      <c r="Q1124" t="s">
        <v>26</v>
      </c>
      <c r="R1124" t="s">
        <v>66</v>
      </c>
      <c r="S1124" t="s">
        <v>28</v>
      </c>
      <c r="T1124" t="s">
        <v>38</v>
      </c>
      <c r="U1124" t="s">
        <v>30</v>
      </c>
      <c r="V1124" s="5">
        <f>data[[#This Row],[PriceUSD]]*data[[#This Row],[Quantity]]</f>
        <v>289.23</v>
      </c>
      <c r="W1124" s="7">
        <f>data[[#This Row],[OrderDate]] + TIME(VALUE(LEFT(data[[#This Row],[OrderTime]],2)), VALUE(RIGHT(data[[#This Row],[OrderTime]],2)), 0)</f>
        <v>45567.022916666669</v>
      </c>
      <c r="X1124" s="7">
        <f>_xlfn.MINIFS(data[OrderDateTime], data[CustomerName], data[[#This Row],[CustomerName]])</f>
        <v>45508.038888888892</v>
      </c>
      <c r="Y1124" t="str">
        <f>IF(data[[#This Row],[OrderDateTime]]=data[[#This Row],[FirstOrderDateTime]], "New", "Returning")</f>
        <v>Returning</v>
      </c>
      <c r="Z1124" s="7">
        <f>data[[#This Row],[DeliveryDate]] + data[[#This Row],[DeliveryTime]]</f>
        <v>45568.90625</v>
      </c>
      <c r="AA1124" s="7">
        <f>data[[#This Row],[OrderDateTime]] + 1</f>
        <v>45568.022916666669</v>
      </c>
      <c r="AB1124" s="7" t="str">
        <f>IF(data[[#This Row],[DeliveryDateTime]] &lt;= data[[#This Row],[SLADue]], "On Time", "Late")</f>
        <v>Late</v>
      </c>
    </row>
    <row r="1125" spans="1:28" x14ac:dyDescent="0.2">
      <c r="A1125" t="s">
        <v>1646</v>
      </c>
      <c r="B1125" t="s">
        <v>19</v>
      </c>
      <c r="C1125" t="s">
        <v>258</v>
      </c>
      <c r="D1125" t="s">
        <v>259</v>
      </c>
      <c r="E1125" s="5">
        <v>114.69</v>
      </c>
      <c r="F1125" t="s">
        <v>182</v>
      </c>
      <c r="G1125">
        <v>1</v>
      </c>
      <c r="H1125" s="1">
        <v>45723</v>
      </c>
      <c r="I1125" s="1" t="str">
        <f>TEXT(data[[#This Row],[OrderDate]],"mmm")</f>
        <v>Mar</v>
      </c>
      <c r="J1125" s="6">
        <v>0.7416666666666667</v>
      </c>
      <c r="K1125" s="6" t="str">
        <f>TEXT(data[[#This Row],[OrderTime]],"h")</f>
        <v>17</v>
      </c>
      <c r="L1125" s="1">
        <v>45725</v>
      </c>
      <c r="M1125" s="6">
        <v>0.57777777777777772</v>
      </c>
      <c r="N1125" t="s">
        <v>57</v>
      </c>
      <c r="O1125" t="s">
        <v>462</v>
      </c>
      <c r="P1125" t="s">
        <v>25</v>
      </c>
      <c r="Q1125" t="s">
        <v>53</v>
      </c>
      <c r="R1125" t="s">
        <v>261</v>
      </c>
      <c r="S1125" t="s">
        <v>105</v>
      </c>
      <c r="T1125" t="s">
        <v>38</v>
      </c>
      <c r="U1125" t="s">
        <v>30</v>
      </c>
      <c r="V1125" s="5">
        <f>data[[#This Row],[PriceUSD]]*data[[#This Row],[Quantity]]</f>
        <v>114.69</v>
      </c>
      <c r="W1125" s="7">
        <f>data[[#This Row],[OrderDate]] + TIME(VALUE(LEFT(data[[#This Row],[OrderTime]],2)), VALUE(RIGHT(data[[#This Row],[OrderTime]],2)), 0)</f>
        <v>45723.046527777777</v>
      </c>
      <c r="X1125" s="7">
        <f>_xlfn.MINIFS(data[OrderDateTime], data[CustomerName], data[[#This Row],[CustomerName]])</f>
        <v>45565.030555555553</v>
      </c>
      <c r="Y1125" t="str">
        <f>IF(data[[#This Row],[OrderDateTime]]=data[[#This Row],[FirstOrderDateTime]], "New", "Returning")</f>
        <v>Returning</v>
      </c>
      <c r="Z1125" s="7">
        <f>data[[#This Row],[DeliveryDate]] + data[[#This Row],[DeliveryTime]]</f>
        <v>45725.577777777777</v>
      </c>
      <c r="AA1125" s="7">
        <f>data[[#This Row],[OrderDateTime]] + 1</f>
        <v>45724.046527777777</v>
      </c>
      <c r="AB1125" s="7" t="str">
        <f>IF(data[[#This Row],[DeliveryDateTime]] &lt;= data[[#This Row],[SLADue]], "On Time", "Late")</f>
        <v>Late</v>
      </c>
    </row>
    <row r="1126" spans="1:28" x14ac:dyDescent="0.2">
      <c r="A1126" t="s">
        <v>1647</v>
      </c>
      <c r="B1126" t="s">
        <v>19</v>
      </c>
      <c r="C1126" t="s">
        <v>79</v>
      </c>
      <c r="D1126" t="s">
        <v>80</v>
      </c>
      <c r="E1126" s="5">
        <v>30.32</v>
      </c>
      <c r="F1126" t="s">
        <v>63</v>
      </c>
      <c r="G1126">
        <v>1</v>
      </c>
      <c r="H1126" s="1">
        <v>45873</v>
      </c>
      <c r="I1126" s="1" t="str">
        <f>TEXT(data[[#This Row],[OrderDate]],"mmm")</f>
        <v>Aug</v>
      </c>
      <c r="J1126" s="6">
        <v>0.82638888888888884</v>
      </c>
      <c r="K1126" s="6" t="str">
        <f>TEXT(data[[#This Row],[OrderTime]],"h")</f>
        <v>19</v>
      </c>
      <c r="L1126" s="1">
        <v>45875</v>
      </c>
      <c r="M1126" s="6">
        <v>0.73402777777777772</v>
      </c>
      <c r="N1126" t="s">
        <v>120</v>
      </c>
      <c r="O1126" t="s">
        <v>611</v>
      </c>
      <c r="P1126" t="s">
        <v>25</v>
      </c>
      <c r="Q1126" t="s">
        <v>53</v>
      </c>
      <c r="R1126" t="s">
        <v>83</v>
      </c>
      <c r="S1126" t="s">
        <v>105</v>
      </c>
      <c r="T1126" t="s">
        <v>136</v>
      </c>
      <c r="U1126" t="s">
        <v>39</v>
      </c>
      <c r="V1126" s="5">
        <f>data[[#This Row],[PriceUSD]]*data[[#This Row],[Quantity]]</f>
        <v>30.32</v>
      </c>
      <c r="W1126" s="7">
        <f>data[[#This Row],[OrderDate]] + TIME(VALUE(LEFT(data[[#This Row],[OrderTime]],2)), VALUE(RIGHT(data[[#This Row],[OrderTime]],2)), 0)</f>
        <v>45873.061805555553</v>
      </c>
      <c r="X1126" s="7">
        <f>_xlfn.MINIFS(data[OrderDateTime], data[CustomerName], data[[#This Row],[CustomerName]])</f>
        <v>45580.007638888892</v>
      </c>
      <c r="Y1126" t="str">
        <f>IF(data[[#This Row],[OrderDateTime]]=data[[#This Row],[FirstOrderDateTime]], "New", "Returning")</f>
        <v>Returning</v>
      </c>
      <c r="Z1126" s="7">
        <f>data[[#This Row],[DeliveryDate]] + data[[#This Row],[DeliveryTime]]</f>
        <v>45875.734027777777</v>
      </c>
      <c r="AA1126" s="7">
        <f>data[[#This Row],[OrderDateTime]] + 1</f>
        <v>45874.061805555553</v>
      </c>
      <c r="AB1126" s="7" t="str">
        <f>IF(data[[#This Row],[DeliveryDateTime]] &lt;= data[[#This Row],[SLADue]], "On Time", "Late")</f>
        <v>Late</v>
      </c>
    </row>
    <row r="1127" spans="1:28" x14ac:dyDescent="0.2">
      <c r="A1127" t="s">
        <v>1648</v>
      </c>
      <c r="B1127" t="s">
        <v>19</v>
      </c>
      <c r="C1127" t="s">
        <v>285</v>
      </c>
      <c r="D1127" t="s">
        <v>286</v>
      </c>
      <c r="E1127" s="5">
        <v>22.61</v>
      </c>
      <c r="F1127" t="s">
        <v>22</v>
      </c>
      <c r="G1127">
        <v>1</v>
      </c>
      <c r="H1127" s="1">
        <v>45846</v>
      </c>
      <c r="I1127" s="1" t="str">
        <f>TEXT(data[[#This Row],[OrderDate]],"mmm")</f>
        <v>Jul</v>
      </c>
      <c r="J1127" s="6">
        <v>0.61805555555555558</v>
      </c>
      <c r="K1127" s="6" t="str">
        <f>TEXT(data[[#This Row],[OrderTime]],"h")</f>
        <v>14</v>
      </c>
      <c r="L1127" s="1">
        <v>45846</v>
      </c>
      <c r="M1127" s="6">
        <v>0.90972222222222221</v>
      </c>
      <c r="N1127" t="s">
        <v>103</v>
      </c>
      <c r="O1127" t="s">
        <v>159</v>
      </c>
      <c r="P1127" t="s">
        <v>77</v>
      </c>
      <c r="Q1127" t="s">
        <v>26</v>
      </c>
      <c r="R1127" t="s">
        <v>114</v>
      </c>
      <c r="S1127" t="s">
        <v>47</v>
      </c>
      <c r="T1127" t="s">
        <v>29</v>
      </c>
      <c r="U1127" t="s">
        <v>30</v>
      </c>
      <c r="V1127" s="5">
        <f>data[[#This Row],[PriceUSD]]*data[[#This Row],[Quantity]]</f>
        <v>22.61</v>
      </c>
      <c r="W1127" s="7">
        <f>data[[#This Row],[OrderDate]] + TIME(VALUE(LEFT(data[[#This Row],[OrderTime]],2)), VALUE(RIGHT(data[[#This Row],[OrderTime]],2)), 0)</f>
        <v>45846.038888888892</v>
      </c>
      <c r="X1127" s="7">
        <f>_xlfn.MINIFS(data[OrderDateTime], data[CustomerName], data[[#This Row],[CustomerName]])</f>
        <v>45548.015277777777</v>
      </c>
      <c r="Y1127" t="str">
        <f>IF(data[[#This Row],[OrderDateTime]]=data[[#This Row],[FirstOrderDateTime]], "New", "Returning")</f>
        <v>Returning</v>
      </c>
      <c r="Z1127" s="7">
        <f>data[[#This Row],[DeliveryDate]] + data[[#This Row],[DeliveryTime]]</f>
        <v>45846.909722222219</v>
      </c>
      <c r="AA1127" s="7">
        <f>data[[#This Row],[OrderDateTime]] + 1</f>
        <v>45847.038888888892</v>
      </c>
      <c r="AB1127" s="7" t="str">
        <f>IF(data[[#This Row],[DeliveryDateTime]] &lt;= data[[#This Row],[SLADue]], "On Time", "Late")</f>
        <v>On Time</v>
      </c>
    </row>
    <row r="1128" spans="1:28" x14ac:dyDescent="0.2">
      <c r="A1128" t="s">
        <v>1649</v>
      </c>
      <c r="B1128" t="s">
        <v>19</v>
      </c>
      <c r="C1128" t="s">
        <v>32</v>
      </c>
      <c r="D1128" t="s">
        <v>33</v>
      </c>
      <c r="E1128" s="5">
        <v>47.51</v>
      </c>
      <c r="F1128" t="s">
        <v>43</v>
      </c>
      <c r="G1128">
        <v>3</v>
      </c>
      <c r="H1128" s="1">
        <v>45688</v>
      </c>
      <c r="I1128" s="1" t="str">
        <f>TEXT(data[[#This Row],[OrderDate]],"mmm")</f>
        <v>Jan</v>
      </c>
      <c r="J1128" s="6">
        <v>0.7680555555555556</v>
      </c>
      <c r="K1128" s="6" t="str">
        <f>TEXT(data[[#This Row],[OrderTime]],"h")</f>
        <v>18</v>
      </c>
      <c r="L1128" s="1">
        <v>45689</v>
      </c>
      <c r="M1128" s="6">
        <v>0.80972222222222223</v>
      </c>
      <c r="N1128" t="s">
        <v>310</v>
      </c>
      <c r="O1128" t="s">
        <v>1074</v>
      </c>
      <c r="P1128" t="s">
        <v>180</v>
      </c>
      <c r="Q1128" t="s">
        <v>26</v>
      </c>
      <c r="R1128" t="s">
        <v>37</v>
      </c>
      <c r="S1128" t="s">
        <v>28</v>
      </c>
      <c r="T1128" t="s">
        <v>59</v>
      </c>
      <c r="U1128" t="s">
        <v>39</v>
      </c>
      <c r="V1128" s="5">
        <f>data[[#This Row],[PriceUSD]]*data[[#This Row],[Quantity]]</f>
        <v>142.53</v>
      </c>
      <c r="W1128" s="7">
        <f>data[[#This Row],[OrderDate]] + TIME(VALUE(LEFT(data[[#This Row],[OrderTime]],2)), VALUE(RIGHT(data[[#This Row],[OrderTime]],2)), 0)</f>
        <v>45688.038888888892</v>
      </c>
      <c r="X1128" s="7">
        <f>_xlfn.MINIFS(data[OrderDateTime], data[CustomerName], data[[#This Row],[CustomerName]])</f>
        <v>45591.038888888892</v>
      </c>
      <c r="Y1128" t="str">
        <f>IF(data[[#This Row],[OrderDateTime]]=data[[#This Row],[FirstOrderDateTime]], "New", "Returning")</f>
        <v>Returning</v>
      </c>
      <c r="Z1128" s="7">
        <f>data[[#This Row],[DeliveryDate]] + data[[#This Row],[DeliveryTime]]</f>
        <v>45689.80972222222</v>
      </c>
      <c r="AA1128" s="7">
        <f>data[[#This Row],[OrderDateTime]] + 1</f>
        <v>45689.038888888892</v>
      </c>
      <c r="AB1128" s="7" t="str">
        <f>IF(data[[#This Row],[DeliveryDateTime]] &lt;= data[[#This Row],[SLADue]], "On Time", "Late")</f>
        <v>Late</v>
      </c>
    </row>
    <row r="1129" spans="1:28" x14ac:dyDescent="0.2">
      <c r="A1129" t="s">
        <v>1650</v>
      </c>
      <c r="B1129" t="s">
        <v>19</v>
      </c>
      <c r="C1129" t="s">
        <v>190</v>
      </c>
      <c r="D1129" t="s">
        <v>191</v>
      </c>
      <c r="E1129" s="5">
        <v>24.59</v>
      </c>
      <c r="F1129" t="s">
        <v>71</v>
      </c>
      <c r="G1129">
        <v>1</v>
      </c>
      <c r="H1129" s="1">
        <v>45532</v>
      </c>
      <c r="I1129" s="1" t="str">
        <f>TEXT(data[[#This Row],[OrderDate]],"mmm")</f>
        <v>Aug</v>
      </c>
      <c r="J1129" s="6">
        <v>0.38958333333333334</v>
      </c>
      <c r="K1129" s="6" t="str">
        <f>TEXT(data[[#This Row],[OrderTime]],"h")</f>
        <v>9</v>
      </c>
      <c r="L1129" s="1">
        <v>45532</v>
      </c>
      <c r="M1129" s="6">
        <v>0.55625000000000002</v>
      </c>
      <c r="N1129" t="s">
        <v>292</v>
      </c>
      <c r="O1129" t="s">
        <v>306</v>
      </c>
      <c r="P1129" t="s">
        <v>77</v>
      </c>
      <c r="Q1129" t="s">
        <v>53</v>
      </c>
      <c r="R1129" t="s">
        <v>192</v>
      </c>
      <c r="S1129" t="s">
        <v>47</v>
      </c>
      <c r="T1129" t="s">
        <v>136</v>
      </c>
      <c r="U1129" t="s">
        <v>39</v>
      </c>
      <c r="V1129" s="5">
        <f>data[[#This Row],[PriceUSD]]*data[[#This Row],[Quantity]]</f>
        <v>24.59</v>
      </c>
      <c r="W1129" s="7">
        <f>data[[#This Row],[OrderDate]] + TIME(VALUE(LEFT(data[[#This Row],[OrderTime]],2)), VALUE(RIGHT(data[[#This Row],[OrderTime]],2)), 0)</f>
        <v>45532.022916666669</v>
      </c>
      <c r="X1129" s="7">
        <f>_xlfn.MINIFS(data[OrderDateTime], data[CustomerName], data[[#This Row],[CustomerName]])</f>
        <v>45527.061805555553</v>
      </c>
      <c r="Y1129" t="str">
        <f>IF(data[[#This Row],[OrderDateTime]]=data[[#This Row],[FirstOrderDateTime]], "New", "Returning")</f>
        <v>Returning</v>
      </c>
      <c r="Z1129" s="7">
        <f>data[[#This Row],[DeliveryDate]] + data[[#This Row],[DeliveryTime]]</f>
        <v>45532.556250000001</v>
      </c>
      <c r="AA1129" s="7">
        <f>data[[#This Row],[OrderDateTime]] + 1</f>
        <v>45533.022916666669</v>
      </c>
      <c r="AB1129" s="7" t="str">
        <f>IF(data[[#This Row],[DeliveryDateTime]] &lt;= data[[#This Row],[SLADue]], "On Time", "Late")</f>
        <v>On Time</v>
      </c>
    </row>
    <row r="1130" spans="1:28" x14ac:dyDescent="0.2">
      <c r="A1130" t="s">
        <v>1651</v>
      </c>
      <c r="B1130" t="s">
        <v>19</v>
      </c>
      <c r="C1130" t="s">
        <v>69</v>
      </c>
      <c r="D1130" t="s">
        <v>70</v>
      </c>
      <c r="E1130" s="5">
        <v>52.44</v>
      </c>
      <c r="F1130" t="s">
        <v>74</v>
      </c>
      <c r="G1130">
        <v>3</v>
      </c>
      <c r="H1130" s="1">
        <v>45675</v>
      </c>
      <c r="I1130" s="1" t="str">
        <f>TEXT(data[[#This Row],[OrderDate]],"mmm")</f>
        <v>Jan</v>
      </c>
      <c r="J1130" s="6">
        <v>0.45</v>
      </c>
      <c r="K1130" s="6" t="str">
        <f>TEXT(data[[#This Row],[OrderTime]],"h")</f>
        <v>10</v>
      </c>
      <c r="L1130" s="1">
        <v>45675</v>
      </c>
      <c r="M1130" s="6">
        <v>0.65833333333333333</v>
      </c>
      <c r="N1130" t="s">
        <v>64</v>
      </c>
      <c r="O1130" t="s">
        <v>1101</v>
      </c>
      <c r="P1130" t="s">
        <v>25</v>
      </c>
      <c r="Q1130" t="s">
        <v>26</v>
      </c>
      <c r="R1130" t="s">
        <v>37</v>
      </c>
      <c r="S1130" t="s">
        <v>47</v>
      </c>
      <c r="T1130" t="s">
        <v>29</v>
      </c>
      <c r="U1130" t="s">
        <v>67</v>
      </c>
      <c r="V1130" s="5">
        <f>data[[#This Row],[PriceUSD]]*data[[#This Row],[Quantity]]</f>
        <v>157.32</v>
      </c>
      <c r="W1130" s="7">
        <f>data[[#This Row],[OrderDate]] + TIME(VALUE(LEFT(data[[#This Row],[OrderTime]],2)), VALUE(RIGHT(data[[#This Row],[OrderTime]],2)), 0)</f>
        <v>45675.03125</v>
      </c>
      <c r="X1130" s="7">
        <f>_xlfn.MINIFS(data[OrderDateTime], data[CustomerName], data[[#This Row],[CustomerName]])</f>
        <v>45540.046527777777</v>
      </c>
      <c r="Y1130" t="str">
        <f>IF(data[[#This Row],[OrderDateTime]]=data[[#This Row],[FirstOrderDateTime]], "New", "Returning")</f>
        <v>Returning</v>
      </c>
      <c r="Z1130" s="7">
        <f>data[[#This Row],[DeliveryDate]] + data[[#This Row],[DeliveryTime]]</f>
        <v>45675.658333333333</v>
      </c>
      <c r="AA1130" s="7">
        <f>data[[#This Row],[OrderDateTime]] + 1</f>
        <v>45676.03125</v>
      </c>
      <c r="AB1130" s="7" t="str">
        <f>IF(data[[#This Row],[DeliveryDateTime]] &lt;= data[[#This Row],[SLADue]], "On Time", "Late")</f>
        <v>On Time</v>
      </c>
    </row>
    <row r="1131" spans="1:28" x14ac:dyDescent="0.2">
      <c r="A1131" t="s">
        <v>1652</v>
      </c>
      <c r="B1131" t="s">
        <v>19</v>
      </c>
      <c r="C1131" t="s">
        <v>32</v>
      </c>
      <c r="D1131" t="s">
        <v>33</v>
      </c>
      <c r="E1131" s="5">
        <v>45.02</v>
      </c>
      <c r="F1131" t="s">
        <v>138</v>
      </c>
      <c r="G1131">
        <v>1</v>
      </c>
      <c r="H1131" s="1">
        <v>45602</v>
      </c>
      <c r="I1131" s="1" t="str">
        <f>TEXT(data[[#This Row],[OrderDate]],"mmm")</f>
        <v>Nov</v>
      </c>
      <c r="J1131" s="6">
        <v>0.87430555555555556</v>
      </c>
      <c r="K1131" s="6" t="str">
        <f>TEXT(data[[#This Row],[OrderTime]],"h")</f>
        <v>20</v>
      </c>
      <c r="L1131" s="1">
        <v>45603</v>
      </c>
      <c r="M1131" s="6">
        <v>0.91597222222222219</v>
      </c>
      <c r="N1131" t="s">
        <v>112</v>
      </c>
      <c r="O1131" t="s">
        <v>1139</v>
      </c>
      <c r="P1131" t="s">
        <v>36</v>
      </c>
      <c r="Q1131" t="s">
        <v>53</v>
      </c>
      <c r="R1131" t="s">
        <v>37</v>
      </c>
      <c r="S1131" t="s">
        <v>28</v>
      </c>
      <c r="T1131" t="s">
        <v>29</v>
      </c>
      <c r="U1131" t="s">
        <v>30</v>
      </c>
      <c r="V1131" s="5">
        <f>data[[#This Row],[PriceUSD]]*data[[#This Row],[Quantity]]</f>
        <v>45.02</v>
      </c>
      <c r="W1131" s="7">
        <f>data[[#This Row],[OrderDate]] + TIME(VALUE(LEFT(data[[#This Row],[OrderTime]],2)), VALUE(RIGHT(data[[#This Row],[OrderTime]],2)), 0)</f>
        <v>45602.038888888892</v>
      </c>
      <c r="X1131" s="7">
        <f>_xlfn.MINIFS(data[OrderDateTime], data[CustomerName], data[[#This Row],[CustomerName]])</f>
        <v>45550.022916666669</v>
      </c>
      <c r="Y1131" t="str">
        <f>IF(data[[#This Row],[OrderDateTime]]=data[[#This Row],[FirstOrderDateTime]], "New", "Returning")</f>
        <v>Returning</v>
      </c>
      <c r="Z1131" s="7">
        <f>data[[#This Row],[DeliveryDate]] + data[[#This Row],[DeliveryTime]]</f>
        <v>45603.915972222225</v>
      </c>
      <c r="AA1131" s="7">
        <f>data[[#This Row],[OrderDateTime]] + 1</f>
        <v>45603.038888888892</v>
      </c>
      <c r="AB1131" s="7" t="str">
        <f>IF(data[[#This Row],[DeliveryDateTime]] &lt;= data[[#This Row],[SLADue]], "On Time", "Late")</f>
        <v>Late</v>
      </c>
    </row>
    <row r="1132" spans="1:28" x14ac:dyDescent="0.2">
      <c r="A1132" t="s">
        <v>1653</v>
      </c>
      <c r="B1132" t="s">
        <v>19</v>
      </c>
      <c r="C1132" t="s">
        <v>117</v>
      </c>
      <c r="D1132" t="s">
        <v>118</v>
      </c>
      <c r="E1132" s="5">
        <v>71.099999999999994</v>
      </c>
      <c r="F1132" t="s">
        <v>182</v>
      </c>
      <c r="G1132">
        <v>1</v>
      </c>
      <c r="H1132" s="1">
        <v>45525</v>
      </c>
      <c r="I1132" s="1" t="str">
        <f>TEXT(data[[#This Row],[OrderDate]],"mmm")</f>
        <v>Aug</v>
      </c>
      <c r="J1132" s="6">
        <v>0.56111111111111112</v>
      </c>
      <c r="K1132" s="6" t="str">
        <f>TEXT(data[[#This Row],[OrderTime]],"h")</f>
        <v>13</v>
      </c>
      <c r="L1132" s="1">
        <v>45525</v>
      </c>
      <c r="M1132" s="6">
        <v>0.68611111111111112</v>
      </c>
      <c r="N1132" t="s">
        <v>57</v>
      </c>
      <c r="O1132" t="s">
        <v>1371</v>
      </c>
      <c r="P1132" t="s">
        <v>25</v>
      </c>
      <c r="Q1132" t="s">
        <v>26</v>
      </c>
      <c r="R1132" t="s">
        <v>66</v>
      </c>
      <c r="S1132" t="s">
        <v>47</v>
      </c>
      <c r="T1132" t="s">
        <v>136</v>
      </c>
      <c r="U1132" t="s">
        <v>39</v>
      </c>
      <c r="V1132" s="5">
        <f>data[[#This Row],[PriceUSD]]*data[[#This Row],[Quantity]]</f>
        <v>71.099999999999994</v>
      </c>
      <c r="W1132" s="7">
        <f>data[[#This Row],[OrderDate]] + TIME(VALUE(LEFT(data[[#This Row],[OrderTime]],2)), VALUE(RIGHT(data[[#This Row],[OrderTime]],2)), 0)</f>
        <v>45525.007638888892</v>
      </c>
      <c r="X1132" s="7">
        <f>_xlfn.MINIFS(data[OrderDateTime], data[CustomerName], data[[#This Row],[CustomerName]])</f>
        <v>45525.007638888892</v>
      </c>
      <c r="Y1132" t="str">
        <f>IF(data[[#This Row],[OrderDateTime]]=data[[#This Row],[FirstOrderDateTime]], "New", "Returning")</f>
        <v>New</v>
      </c>
      <c r="Z1132" s="7">
        <f>data[[#This Row],[DeliveryDate]] + data[[#This Row],[DeliveryTime]]</f>
        <v>45525.686111111114</v>
      </c>
      <c r="AA1132" s="7">
        <f>data[[#This Row],[OrderDateTime]] + 1</f>
        <v>45526.007638888892</v>
      </c>
      <c r="AB1132" s="7" t="str">
        <f>IF(data[[#This Row],[DeliveryDateTime]] &lt;= data[[#This Row],[SLADue]], "On Time", "Late")</f>
        <v>On Time</v>
      </c>
    </row>
    <row r="1133" spans="1:28" x14ac:dyDescent="0.2">
      <c r="A1133" t="s">
        <v>1654</v>
      </c>
      <c r="B1133" t="s">
        <v>19</v>
      </c>
      <c r="C1133" t="s">
        <v>61</v>
      </c>
      <c r="D1133" t="s">
        <v>62</v>
      </c>
      <c r="E1133" s="5">
        <v>150.41</v>
      </c>
      <c r="F1133" t="s">
        <v>94</v>
      </c>
      <c r="G1133">
        <v>3</v>
      </c>
      <c r="H1133" s="1">
        <v>45715</v>
      </c>
      <c r="I1133" s="1" t="str">
        <f>TEXT(data[[#This Row],[OrderDate]],"mmm")</f>
        <v>Feb</v>
      </c>
      <c r="J1133" s="6">
        <v>0.9145833333333333</v>
      </c>
      <c r="K1133" s="6" t="str">
        <f>TEXT(data[[#This Row],[OrderTime]],"h")</f>
        <v>21</v>
      </c>
      <c r="L1133" s="1">
        <v>45717</v>
      </c>
      <c r="M1133" s="6">
        <v>0.83750000000000002</v>
      </c>
      <c r="N1133" t="s">
        <v>95</v>
      </c>
      <c r="O1133" t="s">
        <v>808</v>
      </c>
      <c r="P1133" t="s">
        <v>25</v>
      </c>
      <c r="Q1133" t="s">
        <v>53</v>
      </c>
      <c r="R1133" t="s">
        <v>66</v>
      </c>
      <c r="S1133" t="s">
        <v>105</v>
      </c>
      <c r="T1133" t="s">
        <v>29</v>
      </c>
      <c r="U1133" t="s">
        <v>30</v>
      </c>
      <c r="V1133" s="5">
        <f>data[[#This Row],[PriceUSD]]*data[[#This Row],[Quantity]]</f>
        <v>451.23</v>
      </c>
      <c r="W1133" s="7">
        <f>data[[#This Row],[OrderDate]] + TIME(VALUE(LEFT(data[[#This Row],[OrderTime]],2)), VALUE(RIGHT(data[[#This Row],[OrderTime]],2)), 0)</f>
        <v>45715.022916666669</v>
      </c>
      <c r="X1133" s="7">
        <f>_xlfn.MINIFS(data[OrderDateTime], data[CustomerName], data[[#This Row],[CustomerName]])</f>
        <v>45530.022916666669</v>
      </c>
      <c r="Y1133" t="str">
        <f>IF(data[[#This Row],[OrderDateTime]]=data[[#This Row],[FirstOrderDateTime]], "New", "Returning")</f>
        <v>Returning</v>
      </c>
      <c r="Z1133" s="7">
        <f>data[[#This Row],[DeliveryDate]] + data[[#This Row],[DeliveryTime]]</f>
        <v>45717.837500000001</v>
      </c>
      <c r="AA1133" s="7">
        <f>data[[#This Row],[OrderDateTime]] + 1</f>
        <v>45716.022916666669</v>
      </c>
      <c r="AB1133" s="7" t="str">
        <f>IF(data[[#This Row],[DeliveryDateTime]] &lt;= data[[#This Row],[SLADue]], "On Time", "Late")</f>
        <v>Late</v>
      </c>
    </row>
    <row r="1134" spans="1:28" x14ac:dyDescent="0.2">
      <c r="A1134" t="s">
        <v>1655</v>
      </c>
      <c r="B1134" t="s">
        <v>19</v>
      </c>
      <c r="C1134" t="s">
        <v>190</v>
      </c>
      <c r="D1134" t="s">
        <v>191</v>
      </c>
      <c r="E1134" s="5">
        <v>23.46</v>
      </c>
      <c r="F1134" t="s">
        <v>71</v>
      </c>
      <c r="G1134">
        <v>5</v>
      </c>
      <c r="H1134" s="1">
        <v>45656</v>
      </c>
      <c r="I1134" s="1" t="str">
        <f>TEXT(data[[#This Row],[OrderDate]],"mmm")</f>
        <v>Dec</v>
      </c>
      <c r="J1134" s="6">
        <v>0.4465277777777778</v>
      </c>
      <c r="K1134" s="6" t="str">
        <f>TEXT(data[[#This Row],[OrderTime]],"h")</f>
        <v>10</v>
      </c>
      <c r="L1134" s="1">
        <v>45657</v>
      </c>
      <c r="M1134" s="6">
        <v>0.65486111111111112</v>
      </c>
      <c r="N1134" t="s">
        <v>292</v>
      </c>
      <c r="O1134" t="s">
        <v>481</v>
      </c>
      <c r="P1134" t="s">
        <v>77</v>
      </c>
      <c r="Q1134" t="s">
        <v>53</v>
      </c>
      <c r="R1134" t="s">
        <v>192</v>
      </c>
      <c r="S1134" t="s">
        <v>28</v>
      </c>
      <c r="T1134" t="s">
        <v>29</v>
      </c>
      <c r="U1134" t="s">
        <v>30</v>
      </c>
      <c r="V1134" s="5">
        <f>data[[#This Row],[PriceUSD]]*data[[#This Row],[Quantity]]</f>
        <v>117.30000000000001</v>
      </c>
      <c r="W1134" s="7">
        <f>data[[#This Row],[OrderDate]] + TIME(VALUE(LEFT(data[[#This Row],[OrderTime]],2)), VALUE(RIGHT(data[[#This Row],[OrderTime]],2)), 0)</f>
        <v>45656.054166666669</v>
      </c>
      <c r="X1134" s="7">
        <f>_xlfn.MINIFS(data[OrderDateTime], data[CustomerName], data[[#This Row],[CustomerName]])</f>
        <v>45512.007638888892</v>
      </c>
      <c r="Y1134" t="str">
        <f>IF(data[[#This Row],[OrderDateTime]]=data[[#This Row],[FirstOrderDateTime]], "New", "Returning")</f>
        <v>Returning</v>
      </c>
      <c r="Z1134" s="7">
        <f>data[[#This Row],[DeliveryDate]] + data[[#This Row],[DeliveryTime]]</f>
        <v>45657.654861111114</v>
      </c>
      <c r="AA1134" s="7">
        <f>data[[#This Row],[OrderDateTime]] + 1</f>
        <v>45657.054166666669</v>
      </c>
      <c r="AB1134" s="7" t="str">
        <f>IF(data[[#This Row],[DeliveryDateTime]] &lt;= data[[#This Row],[SLADue]], "On Time", "Late")</f>
        <v>Late</v>
      </c>
    </row>
    <row r="1135" spans="1:28" x14ac:dyDescent="0.2">
      <c r="A1135" t="s">
        <v>1656</v>
      </c>
      <c r="B1135" t="s">
        <v>19</v>
      </c>
      <c r="C1135" t="s">
        <v>61</v>
      </c>
      <c r="D1135" t="s">
        <v>62</v>
      </c>
      <c r="E1135" s="5">
        <v>131.33000000000001</v>
      </c>
      <c r="F1135" t="s">
        <v>94</v>
      </c>
      <c r="G1135">
        <v>3</v>
      </c>
      <c r="H1135" s="1">
        <v>45822</v>
      </c>
      <c r="I1135" s="1" t="str">
        <f>TEXT(data[[#This Row],[OrderDate]],"mmm")</f>
        <v>Jun</v>
      </c>
      <c r="J1135" s="6">
        <v>0.84513888888888888</v>
      </c>
      <c r="K1135" s="6" t="str">
        <f>TEXT(data[[#This Row],[OrderTime]],"h")</f>
        <v>20</v>
      </c>
      <c r="L1135" s="1">
        <v>45823</v>
      </c>
      <c r="M1135" s="6">
        <v>0.88680555555555551</v>
      </c>
      <c r="N1135" t="s">
        <v>139</v>
      </c>
      <c r="O1135" t="s">
        <v>247</v>
      </c>
      <c r="P1135" t="s">
        <v>36</v>
      </c>
      <c r="Q1135" t="s">
        <v>26</v>
      </c>
      <c r="R1135" t="s">
        <v>66</v>
      </c>
      <c r="S1135" t="s">
        <v>28</v>
      </c>
      <c r="T1135" t="s">
        <v>143</v>
      </c>
      <c r="U1135" t="s">
        <v>30</v>
      </c>
      <c r="V1135" s="5">
        <f>data[[#This Row],[PriceUSD]]*data[[#This Row],[Quantity]]</f>
        <v>393.99</v>
      </c>
      <c r="W1135" s="7">
        <f>data[[#This Row],[OrderDate]] + TIME(VALUE(LEFT(data[[#This Row],[OrderTime]],2)), VALUE(RIGHT(data[[#This Row],[OrderTime]],2)), 0)</f>
        <v>45822.061805555553</v>
      </c>
      <c r="X1135" s="7">
        <f>_xlfn.MINIFS(data[OrderDateTime], data[CustomerName], data[[#This Row],[CustomerName]])</f>
        <v>45505.030555555553</v>
      </c>
      <c r="Y1135" t="str">
        <f>IF(data[[#This Row],[OrderDateTime]]=data[[#This Row],[FirstOrderDateTime]], "New", "Returning")</f>
        <v>Returning</v>
      </c>
      <c r="Z1135" s="7">
        <f>data[[#This Row],[DeliveryDate]] + data[[#This Row],[DeliveryTime]]</f>
        <v>45823.886805555558</v>
      </c>
      <c r="AA1135" s="7">
        <f>data[[#This Row],[OrderDateTime]] + 1</f>
        <v>45823.061805555553</v>
      </c>
      <c r="AB1135" s="7" t="str">
        <f>IF(data[[#This Row],[DeliveryDateTime]] &lt;= data[[#This Row],[SLADue]], "On Time", "Late")</f>
        <v>Late</v>
      </c>
    </row>
    <row r="1136" spans="1:28" x14ac:dyDescent="0.2">
      <c r="A1136" t="s">
        <v>1657</v>
      </c>
      <c r="B1136" t="s">
        <v>19</v>
      </c>
      <c r="C1136" t="s">
        <v>61</v>
      </c>
      <c r="D1136" t="s">
        <v>62</v>
      </c>
      <c r="E1136" s="5">
        <v>160</v>
      </c>
      <c r="F1136" t="s">
        <v>94</v>
      </c>
      <c r="G1136">
        <v>4</v>
      </c>
      <c r="H1136" s="1">
        <v>45839</v>
      </c>
      <c r="I1136" s="1" t="str">
        <f>TEXT(data[[#This Row],[OrderDate]],"mmm")</f>
        <v>Jul</v>
      </c>
      <c r="J1136" s="6">
        <v>0.53541666666666665</v>
      </c>
      <c r="K1136" s="6" t="str">
        <f>TEXT(data[[#This Row],[OrderTime]],"h")</f>
        <v>12</v>
      </c>
      <c r="L1136" s="1">
        <v>45840</v>
      </c>
      <c r="M1136" s="6">
        <v>0.57708333333333328</v>
      </c>
      <c r="N1136" t="s">
        <v>23</v>
      </c>
      <c r="O1136" t="s">
        <v>1658</v>
      </c>
      <c r="P1136" t="s">
        <v>25</v>
      </c>
      <c r="Q1136" t="s">
        <v>26</v>
      </c>
      <c r="R1136" t="s">
        <v>66</v>
      </c>
      <c r="S1136" t="s">
        <v>28</v>
      </c>
      <c r="T1136" t="s">
        <v>59</v>
      </c>
      <c r="U1136" t="s">
        <v>30</v>
      </c>
      <c r="V1136" s="5">
        <f>data[[#This Row],[PriceUSD]]*data[[#This Row],[Quantity]]</f>
        <v>640</v>
      </c>
      <c r="W1136" s="7">
        <f>data[[#This Row],[OrderDate]] + TIME(VALUE(LEFT(data[[#This Row],[OrderTime]],2)), VALUE(RIGHT(data[[#This Row],[OrderTime]],2)), 0)</f>
        <v>45839.046527777777</v>
      </c>
      <c r="X1136" s="7">
        <f>_xlfn.MINIFS(data[OrderDateTime], data[CustomerName], data[[#This Row],[CustomerName]])</f>
        <v>45725.007638888892</v>
      </c>
      <c r="Y1136" t="str">
        <f>IF(data[[#This Row],[OrderDateTime]]=data[[#This Row],[FirstOrderDateTime]], "New", "Returning")</f>
        <v>Returning</v>
      </c>
      <c r="Z1136" s="7">
        <f>data[[#This Row],[DeliveryDate]] + data[[#This Row],[DeliveryTime]]</f>
        <v>45840.57708333333</v>
      </c>
      <c r="AA1136" s="7">
        <f>data[[#This Row],[OrderDateTime]] + 1</f>
        <v>45840.046527777777</v>
      </c>
      <c r="AB1136" s="7" t="str">
        <f>IF(data[[#This Row],[DeliveryDateTime]] &lt;= data[[#This Row],[SLADue]], "On Time", "Late")</f>
        <v>Late</v>
      </c>
    </row>
    <row r="1137" spans="1:28" x14ac:dyDescent="0.2">
      <c r="A1137" t="s">
        <v>1659</v>
      </c>
      <c r="B1137" t="s">
        <v>19</v>
      </c>
      <c r="C1137" t="s">
        <v>101</v>
      </c>
      <c r="D1137" t="s">
        <v>102</v>
      </c>
      <c r="E1137" s="5">
        <v>23.53</v>
      </c>
      <c r="F1137" t="s">
        <v>81</v>
      </c>
      <c r="G1137">
        <v>1</v>
      </c>
      <c r="H1137" s="1">
        <v>45675</v>
      </c>
      <c r="I1137" s="1" t="str">
        <f>TEXT(data[[#This Row],[OrderDate]],"mmm")</f>
        <v>Jan</v>
      </c>
      <c r="J1137" s="6">
        <v>0.49513888888888891</v>
      </c>
      <c r="K1137" s="6" t="str">
        <f>TEXT(data[[#This Row],[OrderTime]],"h")</f>
        <v>11</v>
      </c>
      <c r="L1137" s="1">
        <v>45675</v>
      </c>
      <c r="M1137" s="6">
        <v>0.70347222222222228</v>
      </c>
      <c r="N1137" t="s">
        <v>103</v>
      </c>
      <c r="O1137" t="s">
        <v>401</v>
      </c>
      <c r="P1137" t="s">
        <v>77</v>
      </c>
      <c r="Q1137" t="s">
        <v>53</v>
      </c>
      <c r="R1137" t="s">
        <v>83</v>
      </c>
      <c r="S1137" t="s">
        <v>47</v>
      </c>
      <c r="T1137" t="s">
        <v>106</v>
      </c>
      <c r="U1137" t="s">
        <v>39</v>
      </c>
      <c r="V1137" s="5">
        <f>data[[#This Row],[PriceUSD]]*data[[#This Row],[Quantity]]</f>
        <v>23.53</v>
      </c>
      <c r="W1137" s="7">
        <f>data[[#This Row],[OrderDate]] + TIME(VALUE(LEFT(data[[#This Row],[OrderTime]],2)), VALUE(RIGHT(data[[#This Row],[OrderTime]],2)), 0)</f>
        <v>45675.061805555553</v>
      </c>
      <c r="X1137" s="7">
        <f>_xlfn.MINIFS(data[OrderDateTime], data[CustomerName], data[[#This Row],[CustomerName]])</f>
        <v>45508.038888888892</v>
      </c>
      <c r="Y1137" t="str">
        <f>IF(data[[#This Row],[OrderDateTime]]=data[[#This Row],[FirstOrderDateTime]], "New", "Returning")</f>
        <v>Returning</v>
      </c>
      <c r="Z1137" s="7">
        <f>data[[#This Row],[DeliveryDate]] + data[[#This Row],[DeliveryTime]]</f>
        <v>45675.703472222223</v>
      </c>
      <c r="AA1137" s="7">
        <f>data[[#This Row],[OrderDateTime]] + 1</f>
        <v>45676.061805555553</v>
      </c>
      <c r="AB1137" s="7" t="str">
        <f>IF(data[[#This Row],[DeliveryDateTime]] &lt;= data[[#This Row],[SLADue]], "On Time", "Late")</f>
        <v>On Time</v>
      </c>
    </row>
    <row r="1138" spans="1:28" x14ac:dyDescent="0.2">
      <c r="A1138" t="s">
        <v>1660</v>
      </c>
      <c r="B1138" t="s">
        <v>19</v>
      </c>
      <c r="C1138" t="s">
        <v>126</v>
      </c>
      <c r="D1138" t="s">
        <v>127</v>
      </c>
      <c r="E1138" s="5">
        <v>22.66</v>
      </c>
      <c r="F1138" t="s">
        <v>87</v>
      </c>
      <c r="G1138">
        <v>1</v>
      </c>
      <c r="H1138" s="1">
        <v>45524</v>
      </c>
      <c r="I1138" s="1" t="str">
        <f>TEXT(data[[#This Row],[OrderDate]],"mmm")</f>
        <v>Aug</v>
      </c>
      <c r="J1138" s="6">
        <v>0.3923611111111111</v>
      </c>
      <c r="K1138" s="6" t="str">
        <f>TEXT(data[[#This Row],[OrderTime]],"h")</f>
        <v>9</v>
      </c>
      <c r="L1138" s="1">
        <v>45525</v>
      </c>
      <c r="M1138" s="6">
        <v>0.55902777777777779</v>
      </c>
      <c r="N1138" t="s">
        <v>861</v>
      </c>
      <c r="O1138" t="s">
        <v>649</v>
      </c>
      <c r="P1138" t="s">
        <v>245</v>
      </c>
      <c r="Q1138" t="s">
        <v>53</v>
      </c>
      <c r="R1138" t="s">
        <v>129</v>
      </c>
      <c r="S1138" t="s">
        <v>28</v>
      </c>
      <c r="T1138" t="s">
        <v>29</v>
      </c>
      <c r="U1138" t="s">
        <v>30</v>
      </c>
      <c r="V1138" s="5">
        <f>data[[#This Row],[PriceUSD]]*data[[#This Row],[Quantity]]</f>
        <v>22.66</v>
      </c>
      <c r="W1138" s="7">
        <f>data[[#This Row],[OrderDate]] + TIME(VALUE(LEFT(data[[#This Row],[OrderTime]],2)), VALUE(RIGHT(data[[#This Row],[OrderTime]],2)), 0)</f>
        <v>45524.007638888892</v>
      </c>
      <c r="X1138" s="7">
        <f>_xlfn.MINIFS(data[OrderDateTime], data[CustomerName], data[[#This Row],[CustomerName]])</f>
        <v>45524.007638888892</v>
      </c>
      <c r="Y1138" t="str">
        <f>IF(data[[#This Row],[OrderDateTime]]=data[[#This Row],[FirstOrderDateTime]], "New", "Returning")</f>
        <v>New</v>
      </c>
      <c r="Z1138" s="7">
        <f>data[[#This Row],[DeliveryDate]] + data[[#This Row],[DeliveryTime]]</f>
        <v>45525.559027777781</v>
      </c>
      <c r="AA1138" s="7">
        <f>data[[#This Row],[OrderDateTime]] + 1</f>
        <v>45525.007638888892</v>
      </c>
      <c r="AB1138" s="7" t="str">
        <f>IF(data[[#This Row],[DeliveryDateTime]] &lt;= data[[#This Row],[SLADue]], "On Time", "Late")</f>
        <v>Late</v>
      </c>
    </row>
    <row r="1139" spans="1:28" x14ac:dyDescent="0.2">
      <c r="A1139" t="s">
        <v>1661</v>
      </c>
      <c r="B1139" t="s">
        <v>19</v>
      </c>
      <c r="C1139" t="s">
        <v>20</v>
      </c>
      <c r="D1139" t="s">
        <v>21</v>
      </c>
      <c r="E1139" s="5">
        <v>19.77</v>
      </c>
      <c r="F1139" t="s">
        <v>71</v>
      </c>
      <c r="G1139">
        <v>1</v>
      </c>
      <c r="H1139" s="1">
        <v>45776</v>
      </c>
      <c r="I1139" s="1" t="str">
        <f>TEXT(data[[#This Row],[OrderDate]],"mmm")</f>
        <v>Apr</v>
      </c>
      <c r="J1139" s="6">
        <v>0.84583333333333333</v>
      </c>
      <c r="K1139" s="6" t="str">
        <f>TEXT(data[[#This Row],[OrderTime]],"h")</f>
        <v>20</v>
      </c>
      <c r="L1139" s="1">
        <v>45779</v>
      </c>
      <c r="M1139" s="6">
        <v>0.87291666666666667</v>
      </c>
      <c r="N1139" t="s">
        <v>75</v>
      </c>
      <c r="O1139" t="s">
        <v>494</v>
      </c>
      <c r="P1139" t="s">
        <v>25</v>
      </c>
      <c r="Q1139" t="s">
        <v>53</v>
      </c>
      <c r="R1139" t="s">
        <v>27</v>
      </c>
      <c r="S1139" t="s">
        <v>105</v>
      </c>
      <c r="T1139" t="s">
        <v>106</v>
      </c>
      <c r="U1139" t="s">
        <v>30</v>
      </c>
      <c r="V1139" s="5">
        <f>data[[#This Row],[PriceUSD]]*data[[#This Row],[Quantity]]</f>
        <v>19.77</v>
      </c>
      <c r="W1139" s="7">
        <f>data[[#This Row],[OrderDate]] + TIME(VALUE(LEFT(data[[#This Row],[OrderTime]],2)), VALUE(RIGHT(data[[#This Row],[OrderTime]],2)), 0)</f>
        <v>45776.022916666669</v>
      </c>
      <c r="X1139" s="7">
        <f>_xlfn.MINIFS(data[OrderDateTime], data[CustomerName], data[[#This Row],[CustomerName]])</f>
        <v>45511.038888888892</v>
      </c>
      <c r="Y1139" t="str">
        <f>IF(data[[#This Row],[OrderDateTime]]=data[[#This Row],[FirstOrderDateTime]], "New", "Returning")</f>
        <v>Returning</v>
      </c>
      <c r="Z1139" s="7">
        <f>data[[#This Row],[DeliveryDate]] + data[[#This Row],[DeliveryTime]]</f>
        <v>45779.872916666667</v>
      </c>
      <c r="AA1139" s="7">
        <f>data[[#This Row],[OrderDateTime]] + 1</f>
        <v>45777.022916666669</v>
      </c>
      <c r="AB1139" s="7" t="str">
        <f>IF(data[[#This Row],[DeliveryDateTime]] &lt;= data[[#This Row],[SLADue]], "On Time", "Late")</f>
        <v>Late</v>
      </c>
    </row>
    <row r="1140" spans="1:28" x14ac:dyDescent="0.2">
      <c r="A1140" t="s">
        <v>1662</v>
      </c>
      <c r="B1140" t="s">
        <v>19</v>
      </c>
      <c r="C1140" t="s">
        <v>126</v>
      </c>
      <c r="D1140" t="s">
        <v>127</v>
      </c>
      <c r="E1140" s="5">
        <v>19.87</v>
      </c>
      <c r="F1140" t="s">
        <v>71</v>
      </c>
      <c r="G1140">
        <v>1</v>
      </c>
      <c r="H1140" s="1">
        <v>45523</v>
      </c>
      <c r="I1140" s="1" t="str">
        <f>TEXT(data[[#This Row],[OrderDate]],"mmm")</f>
        <v>Aug</v>
      </c>
      <c r="J1140" s="6">
        <v>0.50277777777777777</v>
      </c>
      <c r="K1140" s="6" t="str">
        <f>TEXT(data[[#This Row],[OrderTime]],"h")</f>
        <v>12</v>
      </c>
      <c r="L1140" s="1">
        <v>45524</v>
      </c>
      <c r="M1140" s="6">
        <v>0.62777777777777777</v>
      </c>
      <c r="N1140" t="s">
        <v>861</v>
      </c>
      <c r="O1140" t="s">
        <v>1591</v>
      </c>
      <c r="P1140" t="s">
        <v>245</v>
      </c>
      <c r="Q1140" t="s">
        <v>26</v>
      </c>
      <c r="R1140" t="s">
        <v>129</v>
      </c>
      <c r="S1140" t="s">
        <v>28</v>
      </c>
      <c r="T1140" t="s">
        <v>29</v>
      </c>
      <c r="U1140" t="s">
        <v>30</v>
      </c>
      <c r="V1140" s="5">
        <f>data[[#This Row],[PriceUSD]]*data[[#This Row],[Quantity]]</f>
        <v>19.87</v>
      </c>
      <c r="W1140" s="7">
        <f>data[[#This Row],[OrderDate]] + TIME(VALUE(LEFT(data[[#This Row],[OrderTime]],2)), VALUE(RIGHT(data[[#This Row],[OrderTime]],2)), 0)</f>
        <v>45523.054166666669</v>
      </c>
      <c r="X1140" s="7">
        <f>_xlfn.MINIFS(data[OrderDateTime], data[CustomerName], data[[#This Row],[CustomerName]])</f>
        <v>45523.054166666669</v>
      </c>
      <c r="Y1140" t="str">
        <f>IF(data[[#This Row],[OrderDateTime]]=data[[#This Row],[FirstOrderDateTime]], "New", "Returning")</f>
        <v>New</v>
      </c>
      <c r="Z1140" s="7">
        <f>data[[#This Row],[DeliveryDate]] + data[[#This Row],[DeliveryTime]]</f>
        <v>45524.62777777778</v>
      </c>
      <c r="AA1140" s="7">
        <f>data[[#This Row],[OrderDateTime]] + 1</f>
        <v>45524.054166666669</v>
      </c>
      <c r="AB1140" s="7" t="str">
        <f>IF(data[[#This Row],[DeliveryDateTime]] &lt;= data[[#This Row],[SLADue]], "On Time", "Late")</f>
        <v>Late</v>
      </c>
    </row>
    <row r="1141" spans="1:28" x14ac:dyDescent="0.2">
      <c r="A1141" t="s">
        <v>1663</v>
      </c>
      <c r="B1141" t="s">
        <v>19</v>
      </c>
      <c r="C1141" t="s">
        <v>49</v>
      </c>
      <c r="D1141" t="s">
        <v>50</v>
      </c>
      <c r="E1141" s="5">
        <v>34.01</v>
      </c>
      <c r="F1141" t="s">
        <v>74</v>
      </c>
      <c r="G1141">
        <v>1</v>
      </c>
      <c r="H1141" s="1">
        <v>45607</v>
      </c>
      <c r="I1141" s="1" t="str">
        <f>TEXT(data[[#This Row],[OrderDate]],"mmm")</f>
        <v>Nov</v>
      </c>
      <c r="J1141" s="6">
        <v>0.40555555555555556</v>
      </c>
      <c r="K1141" s="6" t="str">
        <f>TEXT(data[[#This Row],[OrderTime]],"h")</f>
        <v>9</v>
      </c>
      <c r="L1141" s="1">
        <v>45608</v>
      </c>
      <c r="M1141" s="6">
        <v>0.44722222222222224</v>
      </c>
      <c r="N1141" t="s">
        <v>123</v>
      </c>
      <c r="O1141" t="s">
        <v>283</v>
      </c>
      <c r="P1141" t="s">
        <v>36</v>
      </c>
      <c r="Q1141" t="s">
        <v>53</v>
      </c>
      <c r="R1141" t="s">
        <v>54</v>
      </c>
      <c r="S1141" t="s">
        <v>28</v>
      </c>
      <c r="T1141" t="s">
        <v>143</v>
      </c>
      <c r="U1141" t="s">
        <v>30</v>
      </c>
      <c r="V1141" s="5">
        <f>data[[#This Row],[PriceUSD]]*data[[#This Row],[Quantity]]</f>
        <v>34.01</v>
      </c>
      <c r="W1141" s="7">
        <f>data[[#This Row],[OrderDate]] + TIME(VALUE(LEFT(data[[#This Row],[OrderTime]],2)), VALUE(RIGHT(data[[#This Row],[OrderTime]],2)), 0)</f>
        <v>45607.038888888892</v>
      </c>
      <c r="X1141" s="7">
        <f>_xlfn.MINIFS(data[OrderDateTime], data[CustomerName], data[[#This Row],[CustomerName]])</f>
        <v>45523.030555555553</v>
      </c>
      <c r="Y1141" t="str">
        <f>IF(data[[#This Row],[OrderDateTime]]=data[[#This Row],[FirstOrderDateTime]], "New", "Returning")</f>
        <v>Returning</v>
      </c>
      <c r="Z1141" s="7">
        <f>data[[#This Row],[DeliveryDate]] + data[[#This Row],[DeliveryTime]]</f>
        <v>45608.447222222225</v>
      </c>
      <c r="AA1141" s="7">
        <f>data[[#This Row],[OrderDateTime]] + 1</f>
        <v>45608.038888888892</v>
      </c>
      <c r="AB1141" s="7" t="str">
        <f>IF(data[[#This Row],[DeliveryDateTime]] &lt;= data[[#This Row],[SLADue]], "On Time", "Late")</f>
        <v>Late</v>
      </c>
    </row>
    <row r="1142" spans="1:28" x14ac:dyDescent="0.2">
      <c r="A1142" t="s">
        <v>1664</v>
      </c>
      <c r="B1142" t="s">
        <v>19</v>
      </c>
      <c r="C1142" t="s">
        <v>101</v>
      </c>
      <c r="D1142" t="s">
        <v>102</v>
      </c>
      <c r="E1142" s="5">
        <v>28.94</v>
      </c>
      <c r="F1142" t="s">
        <v>81</v>
      </c>
      <c r="G1142">
        <v>1</v>
      </c>
      <c r="H1142" s="1">
        <v>45592</v>
      </c>
      <c r="I1142" s="1" t="str">
        <f>TEXT(data[[#This Row],[OrderDate]],"mmm")</f>
        <v>Oct</v>
      </c>
      <c r="J1142" s="6">
        <v>0.43402777777777779</v>
      </c>
      <c r="K1142" s="6" t="str">
        <f>TEXT(data[[#This Row],[OrderTime]],"h")</f>
        <v>10</v>
      </c>
      <c r="L1142" s="1">
        <v>45592</v>
      </c>
      <c r="M1142" s="6">
        <v>0.60069444444444442</v>
      </c>
      <c r="N1142" t="s">
        <v>103</v>
      </c>
      <c r="O1142" t="s">
        <v>556</v>
      </c>
      <c r="P1142" t="s">
        <v>77</v>
      </c>
      <c r="Q1142" t="s">
        <v>26</v>
      </c>
      <c r="R1142" t="s">
        <v>83</v>
      </c>
      <c r="S1142" t="s">
        <v>47</v>
      </c>
      <c r="T1142" t="s">
        <v>29</v>
      </c>
      <c r="U1142" t="s">
        <v>30</v>
      </c>
      <c r="V1142" s="5">
        <f>data[[#This Row],[PriceUSD]]*data[[#This Row],[Quantity]]</f>
        <v>28.94</v>
      </c>
      <c r="W1142" s="7">
        <f>data[[#This Row],[OrderDate]] + TIME(VALUE(LEFT(data[[#This Row],[OrderTime]],2)), VALUE(RIGHT(data[[#This Row],[OrderTime]],2)), 0)</f>
        <v>45592.054166666669</v>
      </c>
      <c r="X1142" s="7">
        <f>_xlfn.MINIFS(data[OrderDateTime], data[CustomerName], data[[#This Row],[CustomerName]])</f>
        <v>45528.030555555553</v>
      </c>
      <c r="Y1142" t="str">
        <f>IF(data[[#This Row],[OrderDateTime]]=data[[#This Row],[FirstOrderDateTime]], "New", "Returning")</f>
        <v>Returning</v>
      </c>
      <c r="Z1142" s="7">
        <f>data[[#This Row],[DeliveryDate]] + data[[#This Row],[DeliveryTime]]</f>
        <v>45592.600694444445</v>
      </c>
      <c r="AA1142" s="7">
        <f>data[[#This Row],[OrderDateTime]] + 1</f>
        <v>45593.054166666669</v>
      </c>
      <c r="AB1142" s="7" t="str">
        <f>IF(data[[#This Row],[DeliveryDateTime]] &lt;= data[[#This Row],[SLADue]], "On Time", "Late")</f>
        <v>On Time</v>
      </c>
    </row>
    <row r="1143" spans="1:28" x14ac:dyDescent="0.2">
      <c r="A1143" t="s">
        <v>1665</v>
      </c>
      <c r="B1143" t="s">
        <v>19</v>
      </c>
      <c r="C1143" t="s">
        <v>49</v>
      </c>
      <c r="D1143" t="s">
        <v>50</v>
      </c>
      <c r="E1143" s="5">
        <v>28.31</v>
      </c>
      <c r="F1143" t="s">
        <v>51</v>
      </c>
      <c r="G1143">
        <v>1</v>
      </c>
      <c r="H1143" s="1">
        <v>45854</v>
      </c>
      <c r="I1143" s="1" t="str">
        <f>TEXT(data[[#This Row],[OrderDate]],"mmm")</f>
        <v>Jul</v>
      </c>
      <c r="J1143" s="6">
        <v>0.51249999999999996</v>
      </c>
      <c r="K1143" s="6" t="str">
        <f>TEXT(data[[#This Row],[OrderTime]],"h")</f>
        <v>12</v>
      </c>
      <c r="L1143" s="1">
        <v>45855</v>
      </c>
      <c r="M1143" s="6">
        <v>0.6791666666666667</v>
      </c>
      <c r="N1143" t="s">
        <v>120</v>
      </c>
      <c r="O1143" t="s">
        <v>99</v>
      </c>
      <c r="P1143" t="s">
        <v>25</v>
      </c>
      <c r="Q1143" t="s">
        <v>26</v>
      </c>
      <c r="R1143" t="s">
        <v>54</v>
      </c>
      <c r="S1143" t="s">
        <v>28</v>
      </c>
      <c r="T1143" t="s">
        <v>38</v>
      </c>
      <c r="U1143" t="s">
        <v>30</v>
      </c>
      <c r="V1143" s="5">
        <f>data[[#This Row],[PriceUSD]]*data[[#This Row],[Quantity]]</f>
        <v>28.31</v>
      </c>
      <c r="W1143" s="7">
        <f>data[[#This Row],[OrderDate]] + TIME(VALUE(LEFT(data[[#This Row],[OrderTime]],2)), VALUE(RIGHT(data[[#This Row],[OrderTime]],2)), 0)</f>
        <v>45854.017361111109</v>
      </c>
      <c r="X1143" s="7">
        <f>_xlfn.MINIFS(data[OrderDateTime], data[CustomerName], data[[#This Row],[CustomerName]])</f>
        <v>45507.015277777777</v>
      </c>
      <c r="Y1143" t="str">
        <f>IF(data[[#This Row],[OrderDateTime]]=data[[#This Row],[FirstOrderDateTime]], "New", "Returning")</f>
        <v>Returning</v>
      </c>
      <c r="Z1143" s="7">
        <f>data[[#This Row],[DeliveryDate]] + data[[#This Row],[DeliveryTime]]</f>
        <v>45855.679166666669</v>
      </c>
      <c r="AA1143" s="7">
        <f>data[[#This Row],[OrderDateTime]] + 1</f>
        <v>45855.017361111109</v>
      </c>
      <c r="AB1143" s="7" t="str">
        <f>IF(data[[#This Row],[DeliveryDateTime]] &lt;= data[[#This Row],[SLADue]], "On Time", "Late")</f>
        <v>Late</v>
      </c>
    </row>
    <row r="1144" spans="1:28" x14ac:dyDescent="0.2">
      <c r="A1144" t="s">
        <v>1666</v>
      </c>
      <c r="B1144" t="s">
        <v>19</v>
      </c>
      <c r="C1144" t="s">
        <v>49</v>
      </c>
      <c r="D1144" t="s">
        <v>50</v>
      </c>
      <c r="E1144" s="5">
        <v>29.87</v>
      </c>
      <c r="F1144" t="s">
        <v>138</v>
      </c>
      <c r="G1144">
        <v>1</v>
      </c>
      <c r="H1144" s="1">
        <v>45811</v>
      </c>
      <c r="I1144" s="1" t="str">
        <f>TEXT(data[[#This Row],[OrderDate]],"mmm")</f>
        <v>Jun</v>
      </c>
      <c r="J1144" s="6">
        <v>0.4597222222222222</v>
      </c>
      <c r="K1144" s="6" t="str">
        <f>TEXT(data[[#This Row],[OrderTime]],"h")</f>
        <v>11</v>
      </c>
      <c r="L1144" s="1">
        <v>45811</v>
      </c>
      <c r="M1144" s="6">
        <v>0.75138888888888888</v>
      </c>
      <c r="N1144" t="s">
        <v>98</v>
      </c>
      <c r="O1144" t="s">
        <v>547</v>
      </c>
      <c r="P1144" t="s">
        <v>77</v>
      </c>
      <c r="Q1144" t="s">
        <v>26</v>
      </c>
      <c r="R1144" t="s">
        <v>54</v>
      </c>
      <c r="S1144" t="s">
        <v>47</v>
      </c>
      <c r="T1144" t="s">
        <v>59</v>
      </c>
      <c r="U1144" t="s">
        <v>30</v>
      </c>
      <c r="V1144" s="5">
        <f>data[[#This Row],[PriceUSD]]*data[[#This Row],[Quantity]]</f>
        <v>29.87</v>
      </c>
      <c r="W1144" s="7">
        <f>data[[#This Row],[OrderDate]] + TIME(VALUE(LEFT(data[[#This Row],[OrderTime]],2)), VALUE(RIGHT(data[[#This Row],[OrderTime]],2)), 0)</f>
        <v>45811.015277777777</v>
      </c>
      <c r="X1144" s="7">
        <f>_xlfn.MINIFS(data[OrderDateTime], data[CustomerName], data[[#This Row],[CustomerName]])</f>
        <v>45506.022916666669</v>
      </c>
      <c r="Y1144" t="str">
        <f>IF(data[[#This Row],[OrderDateTime]]=data[[#This Row],[FirstOrderDateTime]], "New", "Returning")</f>
        <v>Returning</v>
      </c>
      <c r="Z1144" s="7">
        <f>data[[#This Row],[DeliveryDate]] + data[[#This Row],[DeliveryTime]]</f>
        <v>45811.751388888886</v>
      </c>
      <c r="AA1144" s="7">
        <f>data[[#This Row],[OrderDateTime]] + 1</f>
        <v>45812.015277777777</v>
      </c>
      <c r="AB1144" s="7" t="str">
        <f>IF(data[[#This Row],[DeliveryDateTime]] &lt;= data[[#This Row],[SLADue]], "On Time", "Late")</f>
        <v>On Time</v>
      </c>
    </row>
    <row r="1145" spans="1:28" x14ac:dyDescent="0.2">
      <c r="A1145" t="s">
        <v>1667</v>
      </c>
      <c r="B1145" t="s">
        <v>19</v>
      </c>
      <c r="C1145" t="s">
        <v>41</v>
      </c>
      <c r="D1145" t="s">
        <v>42</v>
      </c>
      <c r="E1145" s="5">
        <v>36.56</v>
      </c>
      <c r="F1145" t="s">
        <v>43</v>
      </c>
      <c r="G1145">
        <v>2</v>
      </c>
      <c r="H1145" s="1">
        <v>45654</v>
      </c>
      <c r="I1145" s="1" t="str">
        <f>TEXT(data[[#This Row],[OrderDate]],"mmm")</f>
        <v>Dec</v>
      </c>
      <c r="J1145" s="6">
        <v>0.50972222222222219</v>
      </c>
      <c r="K1145" s="6" t="str">
        <f>TEXT(data[[#This Row],[OrderTime]],"h")</f>
        <v>12</v>
      </c>
      <c r="L1145" s="1">
        <v>45656</v>
      </c>
      <c r="M1145" s="6">
        <v>0.59305555555555556</v>
      </c>
      <c r="N1145" t="s">
        <v>388</v>
      </c>
      <c r="O1145" t="s">
        <v>216</v>
      </c>
      <c r="P1145" t="s">
        <v>234</v>
      </c>
      <c r="Q1145" t="s">
        <v>26</v>
      </c>
      <c r="R1145" t="s">
        <v>46</v>
      </c>
      <c r="S1145" t="s">
        <v>105</v>
      </c>
      <c r="T1145" t="s">
        <v>29</v>
      </c>
      <c r="U1145" t="s">
        <v>30</v>
      </c>
      <c r="V1145" s="5">
        <f>data[[#This Row],[PriceUSD]]*data[[#This Row],[Quantity]]</f>
        <v>73.12</v>
      </c>
      <c r="W1145" s="7">
        <f>data[[#This Row],[OrderDate]] + TIME(VALUE(LEFT(data[[#This Row],[OrderTime]],2)), VALUE(RIGHT(data[[#This Row],[OrderTime]],2)), 0)</f>
        <v>45654.015277777777</v>
      </c>
      <c r="X1145" s="7">
        <f>_xlfn.MINIFS(data[OrderDateTime], data[CustomerName], data[[#This Row],[CustomerName]])</f>
        <v>45532.030555555553</v>
      </c>
      <c r="Y1145" t="str">
        <f>IF(data[[#This Row],[OrderDateTime]]=data[[#This Row],[FirstOrderDateTime]], "New", "Returning")</f>
        <v>Returning</v>
      </c>
      <c r="Z1145" s="7">
        <f>data[[#This Row],[DeliveryDate]] + data[[#This Row],[DeliveryTime]]</f>
        <v>45656.593055555553</v>
      </c>
      <c r="AA1145" s="7">
        <f>data[[#This Row],[OrderDateTime]] + 1</f>
        <v>45655.015277777777</v>
      </c>
      <c r="AB1145" s="7" t="str">
        <f>IF(data[[#This Row],[DeliveryDateTime]] &lt;= data[[#This Row],[SLADue]], "On Time", "Late")</f>
        <v>Late</v>
      </c>
    </row>
    <row r="1146" spans="1:28" x14ac:dyDescent="0.2">
      <c r="A1146" t="s">
        <v>1668</v>
      </c>
      <c r="B1146" t="s">
        <v>19</v>
      </c>
      <c r="C1146" t="s">
        <v>391</v>
      </c>
      <c r="D1146" t="s">
        <v>392</v>
      </c>
      <c r="E1146" s="5">
        <v>18.11</v>
      </c>
      <c r="F1146" t="s">
        <v>43</v>
      </c>
      <c r="G1146">
        <v>1</v>
      </c>
      <c r="H1146" s="1">
        <v>45571</v>
      </c>
      <c r="I1146" s="1" t="str">
        <f>TEXT(data[[#This Row],[OrderDate]],"mmm")</f>
        <v>Oct</v>
      </c>
      <c r="J1146" s="6">
        <v>0.69236111111111109</v>
      </c>
      <c r="K1146" s="6" t="str">
        <f>TEXT(data[[#This Row],[OrderTime]],"h")</f>
        <v>16</v>
      </c>
      <c r="L1146" s="1">
        <v>45572</v>
      </c>
      <c r="M1146" s="6">
        <v>0.6430555555555556</v>
      </c>
      <c r="N1146" t="s">
        <v>120</v>
      </c>
      <c r="O1146" t="s">
        <v>873</v>
      </c>
      <c r="P1146" t="s">
        <v>25</v>
      </c>
      <c r="Q1146" t="s">
        <v>26</v>
      </c>
      <c r="R1146" t="s">
        <v>394</v>
      </c>
      <c r="S1146" t="s">
        <v>28</v>
      </c>
      <c r="T1146" t="s">
        <v>29</v>
      </c>
      <c r="U1146" t="s">
        <v>30</v>
      </c>
      <c r="V1146" s="5">
        <f>data[[#This Row],[PriceUSD]]*data[[#This Row],[Quantity]]</f>
        <v>18.11</v>
      </c>
      <c r="W1146" s="7">
        <f>data[[#This Row],[OrderDate]] + TIME(VALUE(LEFT(data[[#This Row],[OrderTime]],2)), VALUE(RIGHT(data[[#This Row],[OrderTime]],2)), 0)</f>
        <v>45571.007638888892</v>
      </c>
      <c r="X1146" s="7">
        <f>_xlfn.MINIFS(data[OrderDateTime], data[CustomerName], data[[#This Row],[CustomerName]])</f>
        <v>45523.022916666669</v>
      </c>
      <c r="Y1146" t="str">
        <f>IF(data[[#This Row],[OrderDateTime]]=data[[#This Row],[FirstOrderDateTime]], "New", "Returning")</f>
        <v>Returning</v>
      </c>
      <c r="Z1146" s="7">
        <f>data[[#This Row],[DeliveryDate]] + data[[#This Row],[DeliveryTime]]</f>
        <v>45572.643055555556</v>
      </c>
      <c r="AA1146" s="7">
        <f>data[[#This Row],[OrderDateTime]] + 1</f>
        <v>45572.007638888892</v>
      </c>
      <c r="AB1146" s="7" t="str">
        <f>IF(data[[#This Row],[DeliveryDateTime]] &lt;= data[[#This Row],[SLADue]], "On Time", "Late")</f>
        <v>Late</v>
      </c>
    </row>
    <row r="1147" spans="1:28" x14ac:dyDescent="0.2">
      <c r="A1147" t="s">
        <v>1669</v>
      </c>
      <c r="B1147" t="s">
        <v>19</v>
      </c>
      <c r="C1147" t="s">
        <v>41</v>
      </c>
      <c r="D1147" t="s">
        <v>42</v>
      </c>
      <c r="E1147" s="5">
        <v>36.51</v>
      </c>
      <c r="F1147" t="s">
        <v>74</v>
      </c>
      <c r="G1147">
        <v>1</v>
      </c>
      <c r="H1147" s="1">
        <v>45604</v>
      </c>
      <c r="I1147" s="1" t="str">
        <f>TEXT(data[[#This Row],[OrderDate]],"mmm")</f>
        <v>Nov</v>
      </c>
      <c r="J1147" s="6">
        <v>0.56180555555555556</v>
      </c>
      <c r="K1147" s="6" t="str">
        <f>TEXT(data[[#This Row],[OrderTime]],"h")</f>
        <v>13</v>
      </c>
      <c r="L1147" s="1">
        <v>45606</v>
      </c>
      <c r="M1147" s="6">
        <v>0.81180555555555556</v>
      </c>
      <c r="N1147" t="s">
        <v>139</v>
      </c>
      <c r="O1147" t="s">
        <v>873</v>
      </c>
      <c r="P1147" t="s">
        <v>36</v>
      </c>
      <c r="Q1147" t="s">
        <v>26</v>
      </c>
      <c r="R1147" t="s">
        <v>46</v>
      </c>
      <c r="S1147" t="s">
        <v>105</v>
      </c>
      <c r="T1147" t="s">
        <v>106</v>
      </c>
      <c r="U1147" t="s">
        <v>30</v>
      </c>
      <c r="V1147" s="5">
        <f>data[[#This Row],[PriceUSD]]*data[[#This Row],[Quantity]]</f>
        <v>36.51</v>
      </c>
      <c r="W1147" s="7">
        <f>data[[#This Row],[OrderDate]] + TIME(VALUE(LEFT(data[[#This Row],[OrderTime]],2)), VALUE(RIGHT(data[[#This Row],[OrderTime]],2)), 0)</f>
        <v>45604.038888888892</v>
      </c>
      <c r="X1147" s="7">
        <f>_xlfn.MINIFS(data[OrderDateTime], data[CustomerName], data[[#This Row],[CustomerName]])</f>
        <v>45523.022916666669</v>
      </c>
      <c r="Y1147" t="str">
        <f>IF(data[[#This Row],[OrderDateTime]]=data[[#This Row],[FirstOrderDateTime]], "New", "Returning")</f>
        <v>Returning</v>
      </c>
      <c r="Z1147" s="7">
        <f>data[[#This Row],[DeliveryDate]] + data[[#This Row],[DeliveryTime]]</f>
        <v>45606.811805555553</v>
      </c>
      <c r="AA1147" s="7">
        <f>data[[#This Row],[OrderDateTime]] + 1</f>
        <v>45605.038888888892</v>
      </c>
      <c r="AB1147" s="7" t="str">
        <f>IF(data[[#This Row],[DeliveryDateTime]] &lt;= data[[#This Row],[SLADue]], "On Time", "Late")</f>
        <v>Late</v>
      </c>
    </row>
    <row r="1148" spans="1:28" x14ac:dyDescent="0.2">
      <c r="A1148" t="s">
        <v>1670</v>
      </c>
      <c r="B1148" t="s">
        <v>19</v>
      </c>
      <c r="C1148" t="s">
        <v>69</v>
      </c>
      <c r="D1148" t="s">
        <v>70</v>
      </c>
      <c r="E1148" s="5">
        <v>50.95</v>
      </c>
      <c r="F1148" t="s">
        <v>56</v>
      </c>
      <c r="G1148">
        <v>1</v>
      </c>
      <c r="H1148" s="1">
        <v>45756</v>
      </c>
      <c r="I1148" s="1" t="str">
        <f>TEXT(data[[#This Row],[OrderDate]],"mmm")</f>
        <v>Apr</v>
      </c>
      <c r="J1148" s="6">
        <v>0.82361111111111107</v>
      </c>
      <c r="K1148" s="6" t="str">
        <f>TEXT(data[[#This Row],[OrderTime]],"h")</f>
        <v>19</v>
      </c>
      <c r="L1148" s="1">
        <v>45757</v>
      </c>
      <c r="M1148" s="6">
        <v>0.82361111111111107</v>
      </c>
      <c r="N1148" t="s">
        <v>175</v>
      </c>
      <c r="O1148" t="s">
        <v>151</v>
      </c>
      <c r="P1148" t="s">
        <v>25</v>
      </c>
      <c r="Q1148" t="s">
        <v>26</v>
      </c>
      <c r="R1148" t="s">
        <v>37</v>
      </c>
      <c r="S1148" t="s">
        <v>28</v>
      </c>
      <c r="T1148" t="s">
        <v>38</v>
      </c>
      <c r="U1148" t="s">
        <v>30</v>
      </c>
      <c r="V1148" s="5">
        <f>data[[#This Row],[PriceUSD]]*data[[#This Row],[Quantity]]</f>
        <v>50.95</v>
      </c>
      <c r="W1148" s="7">
        <f>data[[#This Row],[OrderDate]] + TIME(VALUE(LEFT(data[[#This Row],[OrderTime]],2)), VALUE(RIGHT(data[[#This Row],[OrderTime]],2)), 0)</f>
        <v>45756.007638888892</v>
      </c>
      <c r="X1148" s="7">
        <f>_xlfn.MINIFS(data[OrderDateTime], data[CustomerName], data[[#This Row],[CustomerName]])</f>
        <v>45571.052083333336</v>
      </c>
      <c r="Y1148" t="str">
        <f>IF(data[[#This Row],[OrderDateTime]]=data[[#This Row],[FirstOrderDateTime]], "New", "Returning")</f>
        <v>Returning</v>
      </c>
      <c r="Z1148" s="7">
        <f>data[[#This Row],[DeliveryDate]] + data[[#This Row],[DeliveryTime]]</f>
        <v>45757.823611111111</v>
      </c>
      <c r="AA1148" s="7">
        <f>data[[#This Row],[OrderDateTime]] + 1</f>
        <v>45757.007638888892</v>
      </c>
      <c r="AB1148" s="7" t="str">
        <f>IF(data[[#This Row],[DeliveryDateTime]] &lt;= data[[#This Row],[SLADue]], "On Time", "Late")</f>
        <v>Late</v>
      </c>
    </row>
    <row r="1149" spans="1:28" x14ac:dyDescent="0.2">
      <c r="A1149" t="s">
        <v>1671</v>
      </c>
      <c r="B1149" t="s">
        <v>19</v>
      </c>
      <c r="C1149" t="s">
        <v>126</v>
      </c>
      <c r="D1149" t="s">
        <v>127</v>
      </c>
      <c r="E1149" s="5">
        <v>22.3</v>
      </c>
      <c r="F1149" t="s">
        <v>138</v>
      </c>
      <c r="G1149">
        <v>1</v>
      </c>
      <c r="H1149" s="1">
        <v>45713</v>
      </c>
      <c r="I1149" s="1" t="str">
        <f>TEXT(data[[#This Row],[OrderDate]],"mmm")</f>
        <v>Feb</v>
      </c>
      <c r="J1149" s="6">
        <v>0.52430555555555558</v>
      </c>
      <c r="K1149" s="6" t="str">
        <f>TEXT(data[[#This Row],[OrderTime]],"h")</f>
        <v>12</v>
      </c>
      <c r="L1149" s="1">
        <v>45713</v>
      </c>
      <c r="M1149" s="6">
        <v>0.77430555555555558</v>
      </c>
      <c r="N1149" t="s">
        <v>170</v>
      </c>
      <c r="O1149" t="s">
        <v>244</v>
      </c>
      <c r="P1149" t="s">
        <v>36</v>
      </c>
      <c r="Q1149" t="s">
        <v>26</v>
      </c>
      <c r="R1149" t="s">
        <v>129</v>
      </c>
      <c r="S1149" t="s">
        <v>47</v>
      </c>
      <c r="T1149" t="s">
        <v>106</v>
      </c>
      <c r="U1149" t="s">
        <v>39</v>
      </c>
      <c r="V1149" s="5">
        <f>data[[#This Row],[PriceUSD]]*data[[#This Row],[Quantity]]</f>
        <v>22.3</v>
      </c>
      <c r="W1149" s="7">
        <f>data[[#This Row],[OrderDate]] + TIME(VALUE(LEFT(data[[#This Row],[OrderTime]],2)), VALUE(RIGHT(data[[#This Row],[OrderTime]],2)), 0)</f>
        <v>45713.038888888892</v>
      </c>
      <c r="X1149" s="7">
        <f>_xlfn.MINIFS(data[OrderDateTime], data[CustomerName], data[[#This Row],[CustomerName]])</f>
        <v>45558.017361111109</v>
      </c>
      <c r="Y1149" t="str">
        <f>IF(data[[#This Row],[OrderDateTime]]=data[[#This Row],[FirstOrderDateTime]], "New", "Returning")</f>
        <v>Returning</v>
      </c>
      <c r="Z1149" s="7">
        <f>data[[#This Row],[DeliveryDate]] + data[[#This Row],[DeliveryTime]]</f>
        <v>45713.774305555555</v>
      </c>
      <c r="AA1149" s="7">
        <f>data[[#This Row],[OrderDateTime]] + 1</f>
        <v>45714.038888888892</v>
      </c>
      <c r="AB1149" s="7" t="str">
        <f>IF(data[[#This Row],[DeliveryDateTime]] &lt;= data[[#This Row],[SLADue]], "On Time", "Late")</f>
        <v>On Time</v>
      </c>
    </row>
    <row r="1150" spans="1:28" x14ac:dyDescent="0.2">
      <c r="A1150" t="s">
        <v>1672</v>
      </c>
      <c r="B1150" t="s">
        <v>19</v>
      </c>
      <c r="C1150" t="s">
        <v>79</v>
      </c>
      <c r="D1150" t="s">
        <v>80</v>
      </c>
      <c r="E1150" s="5">
        <v>25.72</v>
      </c>
      <c r="F1150" t="s">
        <v>63</v>
      </c>
      <c r="G1150">
        <v>1</v>
      </c>
      <c r="H1150" s="1">
        <v>45805</v>
      </c>
      <c r="I1150" s="1" t="str">
        <f>TEXT(data[[#This Row],[OrderDate]],"mmm")</f>
        <v>May</v>
      </c>
      <c r="J1150" s="6">
        <v>0.46875</v>
      </c>
      <c r="K1150" s="6" t="str">
        <f>TEXT(data[[#This Row],[OrderTime]],"h")</f>
        <v>11</v>
      </c>
      <c r="L1150" s="1">
        <v>45805</v>
      </c>
      <c r="M1150" s="6">
        <v>0.76041666666666663</v>
      </c>
      <c r="N1150" t="s">
        <v>44</v>
      </c>
      <c r="O1150" t="s">
        <v>527</v>
      </c>
      <c r="P1150" t="s">
        <v>25</v>
      </c>
      <c r="Q1150" t="s">
        <v>53</v>
      </c>
      <c r="R1150" t="s">
        <v>83</v>
      </c>
      <c r="S1150" t="s">
        <v>47</v>
      </c>
      <c r="T1150" t="s">
        <v>38</v>
      </c>
      <c r="U1150" t="s">
        <v>30</v>
      </c>
      <c r="V1150" s="5">
        <f>data[[#This Row],[PriceUSD]]*data[[#This Row],[Quantity]]</f>
        <v>25.72</v>
      </c>
      <c r="W1150" s="7">
        <f>data[[#This Row],[OrderDate]] + TIME(VALUE(LEFT(data[[#This Row],[OrderTime]],2)), VALUE(RIGHT(data[[#This Row],[OrderTime]],2)), 0)</f>
        <v>45805.052083333336</v>
      </c>
      <c r="X1150" s="7">
        <f>_xlfn.MINIFS(data[OrderDateTime], data[CustomerName], data[[#This Row],[CustomerName]])</f>
        <v>45525.046527777777</v>
      </c>
      <c r="Y1150" t="str">
        <f>IF(data[[#This Row],[OrderDateTime]]=data[[#This Row],[FirstOrderDateTime]], "New", "Returning")</f>
        <v>Returning</v>
      </c>
      <c r="Z1150" s="7">
        <f>data[[#This Row],[DeliveryDate]] + data[[#This Row],[DeliveryTime]]</f>
        <v>45805.760416666664</v>
      </c>
      <c r="AA1150" s="7">
        <f>data[[#This Row],[OrderDateTime]] + 1</f>
        <v>45806.052083333336</v>
      </c>
      <c r="AB1150" s="7" t="str">
        <f>IF(data[[#This Row],[DeliveryDateTime]] &lt;= data[[#This Row],[SLADue]], "On Time", "Late")</f>
        <v>On Time</v>
      </c>
    </row>
    <row r="1151" spans="1:28" x14ac:dyDescent="0.2">
      <c r="A1151" t="s">
        <v>1673</v>
      </c>
      <c r="B1151" t="s">
        <v>19</v>
      </c>
      <c r="C1151" t="s">
        <v>41</v>
      </c>
      <c r="D1151" t="s">
        <v>42</v>
      </c>
      <c r="E1151" s="5">
        <v>34.69</v>
      </c>
      <c r="F1151" t="s">
        <v>119</v>
      </c>
      <c r="G1151">
        <v>1</v>
      </c>
      <c r="H1151" s="1">
        <v>45542</v>
      </c>
      <c r="I1151" s="1" t="str">
        <f>TEXT(data[[#This Row],[OrderDate]],"mmm")</f>
        <v>Sep</v>
      </c>
      <c r="J1151" s="6">
        <v>0.88055555555555554</v>
      </c>
      <c r="K1151" s="6" t="str">
        <f>TEXT(data[[#This Row],[OrderTime]],"h")</f>
        <v>21</v>
      </c>
      <c r="L1151" s="1">
        <v>45543</v>
      </c>
      <c r="M1151" s="6">
        <v>0.69027777777777777</v>
      </c>
      <c r="N1151" t="s">
        <v>120</v>
      </c>
      <c r="O1151" t="s">
        <v>1674</v>
      </c>
      <c r="P1151" t="s">
        <v>25</v>
      </c>
      <c r="Q1151" t="s">
        <v>53</v>
      </c>
      <c r="R1151" t="s">
        <v>46</v>
      </c>
      <c r="S1151" t="s">
        <v>28</v>
      </c>
      <c r="T1151" t="s">
        <v>38</v>
      </c>
      <c r="U1151" t="s">
        <v>30</v>
      </c>
      <c r="V1151" s="5">
        <f>data[[#This Row],[PriceUSD]]*data[[#This Row],[Quantity]]</f>
        <v>34.69</v>
      </c>
      <c r="W1151" s="7">
        <f>data[[#This Row],[OrderDate]] + TIME(VALUE(LEFT(data[[#This Row],[OrderTime]],2)), VALUE(RIGHT(data[[#This Row],[OrderTime]],2)), 0)</f>
        <v>45542.038888888892</v>
      </c>
      <c r="X1151" s="7">
        <f>_xlfn.MINIFS(data[OrderDateTime], data[CustomerName], data[[#This Row],[CustomerName]])</f>
        <v>45542.038888888892</v>
      </c>
      <c r="Y1151" t="str">
        <f>IF(data[[#This Row],[OrderDateTime]]=data[[#This Row],[FirstOrderDateTime]], "New", "Returning")</f>
        <v>New</v>
      </c>
      <c r="Z1151" s="7">
        <f>data[[#This Row],[DeliveryDate]] + data[[#This Row],[DeliveryTime]]</f>
        <v>45543.69027777778</v>
      </c>
      <c r="AA1151" s="7">
        <f>data[[#This Row],[OrderDateTime]] + 1</f>
        <v>45543.038888888892</v>
      </c>
      <c r="AB1151" s="7" t="str">
        <f>IF(data[[#This Row],[DeliveryDateTime]] &lt;= data[[#This Row],[SLADue]], "On Time", "Late")</f>
        <v>Late</v>
      </c>
    </row>
    <row r="1152" spans="1:28" x14ac:dyDescent="0.2">
      <c r="A1152" t="s">
        <v>1675</v>
      </c>
      <c r="B1152" t="s">
        <v>19</v>
      </c>
      <c r="C1152" t="s">
        <v>41</v>
      </c>
      <c r="D1152" t="s">
        <v>42</v>
      </c>
      <c r="E1152" s="5">
        <v>32.47</v>
      </c>
      <c r="F1152" t="s">
        <v>56</v>
      </c>
      <c r="G1152">
        <v>1</v>
      </c>
      <c r="H1152" s="1">
        <v>45613</v>
      </c>
      <c r="I1152" s="1" t="str">
        <f>TEXT(data[[#This Row],[OrderDate]],"mmm")</f>
        <v>Nov</v>
      </c>
      <c r="J1152" s="6">
        <v>0.47013888888888888</v>
      </c>
      <c r="K1152" s="6" t="str">
        <f>TEXT(data[[#This Row],[OrderTime]],"h")</f>
        <v>11</v>
      </c>
      <c r="L1152" s="1">
        <v>45613</v>
      </c>
      <c r="M1152" s="6">
        <v>0.67847222222222225</v>
      </c>
      <c r="N1152" t="s">
        <v>175</v>
      </c>
      <c r="O1152" t="s">
        <v>873</v>
      </c>
      <c r="P1152" t="s">
        <v>25</v>
      </c>
      <c r="Q1152" t="s">
        <v>53</v>
      </c>
      <c r="R1152" t="s">
        <v>46</v>
      </c>
      <c r="S1152" t="s">
        <v>47</v>
      </c>
      <c r="T1152" t="s">
        <v>106</v>
      </c>
      <c r="U1152" t="s">
        <v>30</v>
      </c>
      <c r="V1152" s="5">
        <f>data[[#This Row],[PriceUSD]]*data[[#This Row],[Quantity]]</f>
        <v>32.47</v>
      </c>
      <c r="W1152" s="7">
        <f>data[[#This Row],[OrderDate]] + TIME(VALUE(LEFT(data[[#This Row],[OrderTime]],2)), VALUE(RIGHT(data[[#This Row],[OrderTime]],2)), 0)</f>
        <v>45613.061805555553</v>
      </c>
      <c r="X1152" s="7">
        <f>_xlfn.MINIFS(data[OrderDateTime], data[CustomerName], data[[#This Row],[CustomerName]])</f>
        <v>45523.022916666669</v>
      </c>
      <c r="Y1152" t="str">
        <f>IF(data[[#This Row],[OrderDateTime]]=data[[#This Row],[FirstOrderDateTime]], "New", "Returning")</f>
        <v>Returning</v>
      </c>
      <c r="Z1152" s="7">
        <f>data[[#This Row],[DeliveryDate]] + data[[#This Row],[DeliveryTime]]</f>
        <v>45613.678472222222</v>
      </c>
      <c r="AA1152" s="7">
        <f>data[[#This Row],[OrderDateTime]] + 1</f>
        <v>45614.061805555553</v>
      </c>
      <c r="AB1152" s="7" t="str">
        <f>IF(data[[#This Row],[DeliveryDateTime]] &lt;= data[[#This Row],[SLADue]], "On Time", "Late")</f>
        <v>On Time</v>
      </c>
    </row>
    <row r="1153" spans="1:28" x14ac:dyDescent="0.2">
      <c r="A1153" t="s">
        <v>1676</v>
      </c>
      <c r="B1153" t="s">
        <v>19</v>
      </c>
      <c r="C1153" t="s">
        <v>20</v>
      </c>
      <c r="D1153" t="s">
        <v>21</v>
      </c>
      <c r="E1153" s="5">
        <v>16.940000000000001</v>
      </c>
      <c r="F1153" t="s">
        <v>22</v>
      </c>
      <c r="G1153">
        <v>2</v>
      </c>
      <c r="H1153" s="1">
        <v>45751</v>
      </c>
      <c r="I1153" s="1" t="str">
        <f>TEXT(data[[#This Row],[OrderDate]],"mmm")</f>
        <v>Apr</v>
      </c>
      <c r="J1153" s="6">
        <v>0.37708333333333333</v>
      </c>
      <c r="K1153" s="6" t="str">
        <f>TEXT(data[[#This Row],[OrderTime]],"h")</f>
        <v>9</v>
      </c>
      <c r="L1153" s="1">
        <v>45751</v>
      </c>
      <c r="M1153" s="6">
        <v>0.5854166666666667</v>
      </c>
      <c r="N1153" t="s">
        <v>64</v>
      </c>
      <c r="O1153" t="s">
        <v>1087</v>
      </c>
      <c r="P1153" t="s">
        <v>25</v>
      </c>
      <c r="Q1153" t="s">
        <v>26</v>
      </c>
      <c r="R1153" t="s">
        <v>27</v>
      </c>
      <c r="S1153" t="s">
        <v>47</v>
      </c>
      <c r="T1153" t="s">
        <v>38</v>
      </c>
      <c r="U1153" t="s">
        <v>67</v>
      </c>
      <c r="V1153" s="5">
        <f>data[[#This Row],[PriceUSD]]*data[[#This Row],[Quantity]]</f>
        <v>33.880000000000003</v>
      </c>
      <c r="W1153" s="7">
        <f>data[[#This Row],[OrderDate]] + TIME(VALUE(LEFT(data[[#This Row],[OrderTime]],2)), VALUE(RIGHT(data[[#This Row],[OrderTime]],2)), 0)</f>
        <v>45751.022916666669</v>
      </c>
      <c r="X1153" s="7">
        <f>_xlfn.MINIFS(data[OrderDateTime], data[CustomerName], data[[#This Row],[CustomerName]])</f>
        <v>45522.022916666669</v>
      </c>
      <c r="Y1153" t="str">
        <f>IF(data[[#This Row],[OrderDateTime]]=data[[#This Row],[FirstOrderDateTime]], "New", "Returning")</f>
        <v>Returning</v>
      </c>
      <c r="Z1153" s="7">
        <f>data[[#This Row],[DeliveryDate]] + data[[#This Row],[DeliveryTime]]</f>
        <v>45751.585416666669</v>
      </c>
      <c r="AA1153" s="7">
        <f>data[[#This Row],[OrderDateTime]] + 1</f>
        <v>45752.022916666669</v>
      </c>
      <c r="AB1153" s="7" t="str">
        <f>IF(data[[#This Row],[DeliveryDateTime]] &lt;= data[[#This Row],[SLADue]], "On Time", "Late")</f>
        <v>On Time</v>
      </c>
    </row>
    <row r="1154" spans="1:28" x14ac:dyDescent="0.2">
      <c r="A1154" t="s">
        <v>1677</v>
      </c>
      <c r="B1154" t="s">
        <v>19</v>
      </c>
      <c r="C1154" t="s">
        <v>290</v>
      </c>
      <c r="D1154" t="s">
        <v>291</v>
      </c>
      <c r="E1154" s="5">
        <v>71.430000000000007</v>
      </c>
      <c r="F1154" t="s">
        <v>22</v>
      </c>
      <c r="G1154">
        <v>1</v>
      </c>
      <c r="H1154" s="1">
        <v>45800</v>
      </c>
      <c r="I1154" s="1" t="str">
        <f>TEXT(data[[#This Row],[OrderDate]],"mmm")</f>
        <v>May</v>
      </c>
      <c r="J1154" s="6">
        <v>0.46180555555555558</v>
      </c>
      <c r="K1154" s="6" t="str">
        <f>TEXT(data[[#This Row],[OrderTime]],"h")</f>
        <v>11</v>
      </c>
      <c r="L1154" s="1">
        <v>45801</v>
      </c>
      <c r="M1154" s="6">
        <v>0.71180555555555558</v>
      </c>
      <c r="N1154" t="s">
        <v>44</v>
      </c>
      <c r="O1154" t="s">
        <v>427</v>
      </c>
      <c r="P1154" t="s">
        <v>25</v>
      </c>
      <c r="Q1154" t="s">
        <v>26</v>
      </c>
      <c r="R1154" t="s">
        <v>294</v>
      </c>
      <c r="S1154" t="s">
        <v>28</v>
      </c>
      <c r="T1154" t="s">
        <v>29</v>
      </c>
      <c r="U1154" t="s">
        <v>67</v>
      </c>
      <c r="V1154" s="5">
        <f>data[[#This Row],[PriceUSD]]*data[[#This Row],[Quantity]]</f>
        <v>71.430000000000007</v>
      </c>
      <c r="W1154" s="7">
        <f>data[[#This Row],[OrderDate]] + TIME(VALUE(LEFT(data[[#This Row],[OrderTime]],2)), VALUE(RIGHT(data[[#This Row],[OrderTime]],2)), 0)</f>
        <v>45800.038888888892</v>
      </c>
      <c r="X1154" s="7">
        <f>_xlfn.MINIFS(data[OrderDateTime], data[CustomerName], data[[#This Row],[CustomerName]])</f>
        <v>45622.061805555553</v>
      </c>
      <c r="Y1154" t="str">
        <f>IF(data[[#This Row],[OrderDateTime]]=data[[#This Row],[FirstOrderDateTime]], "New", "Returning")</f>
        <v>Returning</v>
      </c>
      <c r="Z1154" s="7">
        <f>data[[#This Row],[DeliveryDate]] + data[[#This Row],[DeliveryTime]]</f>
        <v>45801.711805555555</v>
      </c>
      <c r="AA1154" s="7">
        <f>data[[#This Row],[OrderDateTime]] + 1</f>
        <v>45801.038888888892</v>
      </c>
      <c r="AB1154" s="7" t="str">
        <f>IF(data[[#This Row],[DeliveryDateTime]] &lt;= data[[#This Row],[SLADue]], "On Time", "Late")</f>
        <v>Late</v>
      </c>
    </row>
    <row r="1155" spans="1:28" x14ac:dyDescent="0.2">
      <c r="A1155" t="s">
        <v>1678</v>
      </c>
      <c r="B1155" t="s">
        <v>19</v>
      </c>
      <c r="C1155" t="s">
        <v>69</v>
      </c>
      <c r="D1155" t="s">
        <v>70</v>
      </c>
      <c r="E1155" s="5">
        <v>59.8</v>
      </c>
      <c r="F1155" t="s">
        <v>51</v>
      </c>
      <c r="G1155">
        <v>1</v>
      </c>
      <c r="H1155" s="1">
        <v>45542</v>
      </c>
      <c r="I1155" s="1" t="str">
        <f>TEXT(data[[#This Row],[OrderDate]],"mmm")</f>
        <v>Sep</v>
      </c>
      <c r="J1155" s="6">
        <v>0.67638888888888893</v>
      </c>
      <c r="K1155" s="6" t="str">
        <f>TEXT(data[[#This Row],[OrderTime]],"h")</f>
        <v>16</v>
      </c>
      <c r="L1155" s="1">
        <v>45543</v>
      </c>
      <c r="M1155" s="6">
        <v>0.84305555555555556</v>
      </c>
      <c r="N1155" t="s">
        <v>123</v>
      </c>
      <c r="O1155" t="s">
        <v>556</v>
      </c>
      <c r="P1155" t="s">
        <v>36</v>
      </c>
      <c r="Q1155" t="s">
        <v>26</v>
      </c>
      <c r="R1155" t="s">
        <v>37</v>
      </c>
      <c r="S1155" t="s">
        <v>28</v>
      </c>
      <c r="T1155" t="s">
        <v>59</v>
      </c>
      <c r="U1155" t="s">
        <v>30</v>
      </c>
      <c r="V1155" s="5">
        <f>data[[#This Row],[PriceUSD]]*data[[#This Row],[Quantity]]</f>
        <v>59.8</v>
      </c>
      <c r="W1155" s="7">
        <f>data[[#This Row],[OrderDate]] + TIME(VALUE(LEFT(data[[#This Row],[OrderTime]],2)), VALUE(RIGHT(data[[#This Row],[OrderTime]],2)), 0)</f>
        <v>45542.061805555553</v>
      </c>
      <c r="X1155" s="7">
        <f>_xlfn.MINIFS(data[OrderDateTime], data[CustomerName], data[[#This Row],[CustomerName]])</f>
        <v>45528.030555555553</v>
      </c>
      <c r="Y1155" t="str">
        <f>IF(data[[#This Row],[OrderDateTime]]=data[[#This Row],[FirstOrderDateTime]], "New", "Returning")</f>
        <v>Returning</v>
      </c>
      <c r="Z1155" s="7">
        <f>data[[#This Row],[DeliveryDate]] + data[[#This Row],[DeliveryTime]]</f>
        <v>45543.843055555553</v>
      </c>
      <c r="AA1155" s="7">
        <f>data[[#This Row],[OrderDateTime]] + 1</f>
        <v>45543.061805555553</v>
      </c>
      <c r="AB1155" s="7" t="str">
        <f>IF(data[[#This Row],[DeliveryDateTime]] &lt;= data[[#This Row],[SLADue]], "On Time", "Late")</f>
        <v>Late</v>
      </c>
    </row>
    <row r="1156" spans="1:28" x14ac:dyDescent="0.2">
      <c r="A1156" t="s">
        <v>1679</v>
      </c>
      <c r="B1156" t="s">
        <v>19</v>
      </c>
      <c r="C1156" t="s">
        <v>258</v>
      </c>
      <c r="D1156" t="s">
        <v>259</v>
      </c>
      <c r="E1156" s="5">
        <v>125.85</v>
      </c>
      <c r="F1156" t="s">
        <v>182</v>
      </c>
      <c r="G1156">
        <v>1</v>
      </c>
      <c r="H1156" s="1">
        <v>45872</v>
      </c>
      <c r="I1156" s="1" t="str">
        <f>TEXT(data[[#This Row],[OrderDate]],"mmm")</f>
        <v>Aug</v>
      </c>
      <c r="J1156" s="6">
        <v>0.4909722222222222</v>
      </c>
      <c r="K1156" s="6" t="str">
        <f>TEXT(data[[#This Row],[OrderTime]],"h")</f>
        <v>11</v>
      </c>
      <c r="L1156" s="1">
        <v>45873</v>
      </c>
      <c r="M1156" s="6">
        <v>0.69930555555555551</v>
      </c>
      <c r="N1156" t="s">
        <v>120</v>
      </c>
      <c r="O1156" t="s">
        <v>366</v>
      </c>
      <c r="P1156" t="s">
        <v>25</v>
      </c>
      <c r="Q1156" t="s">
        <v>26</v>
      </c>
      <c r="R1156" t="s">
        <v>261</v>
      </c>
      <c r="S1156" t="s">
        <v>28</v>
      </c>
      <c r="T1156" t="s">
        <v>29</v>
      </c>
      <c r="U1156" t="s">
        <v>39</v>
      </c>
      <c r="V1156" s="5">
        <f>data[[#This Row],[PriceUSD]]*data[[#This Row],[Quantity]]</f>
        <v>125.85</v>
      </c>
      <c r="W1156" s="7">
        <f>data[[#This Row],[OrderDate]] + TIME(VALUE(LEFT(data[[#This Row],[OrderTime]],2)), VALUE(RIGHT(data[[#This Row],[OrderTime]],2)), 0)</f>
        <v>45872.015277777777</v>
      </c>
      <c r="X1156" s="7">
        <f>_xlfn.MINIFS(data[OrderDateTime], data[CustomerName], data[[#This Row],[CustomerName]])</f>
        <v>45506.038888888892</v>
      </c>
      <c r="Y1156" t="str">
        <f>IF(data[[#This Row],[OrderDateTime]]=data[[#This Row],[FirstOrderDateTime]], "New", "Returning")</f>
        <v>Returning</v>
      </c>
      <c r="Z1156" s="7">
        <f>data[[#This Row],[DeliveryDate]] + data[[#This Row],[DeliveryTime]]</f>
        <v>45873.699305555558</v>
      </c>
      <c r="AA1156" s="7">
        <f>data[[#This Row],[OrderDateTime]] + 1</f>
        <v>45873.015277777777</v>
      </c>
      <c r="AB1156" s="7" t="str">
        <f>IF(data[[#This Row],[DeliveryDateTime]] &lt;= data[[#This Row],[SLADue]], "On Time", "Late")</f>
        <v>Late</v>
      </c>
    </row>
    <row r="1157" spans="1:28" x14ac:dyDescent="0.2">
      <c r="A1157" t="s">
        <v>1680</v>
      </c>
      <c r="B1157" t="s">
        <v>19</v>
      </c>
      <c r="C1157" t="s">
        <v>92</v>
      </c>
      <c r="D1157" t="s">
        <v>93</v>
      </c>
      <c r="E1157" s="5">
        <v>77.569999999999993</v>
      </c>
      <c r="F1157" t="s">
        <v>81</v>
      </c>
      <c r="G1157">
        <v>3</v>
      </c>
      <c r="H1157" s="1">
        <v>45584</v>
      </c>
      <c r="I1157" s="1" t="str">
        <f>TEXT(data[[#This Row],[OrderDate]],"mmm")</f>
        <v>Oct</v>
      </c>
      <c r="J1157" s="6">
        <v>0.8930555555555556</v>
      </c>
      <c r="K1157" s="6" t="str">
        <f>TEXT(data[[#This Row],[OrderTime]],"h")</f>
        <v>21</v>
      </c>
      <c r="L1157" s="1">
        <v>45585</v>
      </c>
      <c r="M1157" s="6">
        <v>0.78680555555555554</v>
      </c>
      <c r="N1157" t="s">
        <v>44</v>
      </c>
      <c r="O1157" t="s">
        <v>614</v>
      </c>
      <c r="P1157" t="s">
        <v>25</v>
      </c>
      <c r="Q1157" t="s">
        <v>26</v>
      </c>
      <c r="R1157" t="s">
        <v>66</v>
      </c>
      <c r="S1157" t="s">
        <v>28</v>
      </c>
      <c r="T1157" t="s">
        <v>29</v>
      </c>
      <c r="U1157" t="s">
        <v>30</v>
      </c>
      <c r="V1157" s="5">
        <f>data[[#This Row],[PriceUSD]]*data[[#This Row],[Quantity]]</f>
        <v>232.70999999999998</v>
      </c>
      <c r="W1157" s="7">
        <f>data[[#This Row],[OrderDate]] + TIME(VALUE(LEFT(data[[#This Row],[OrderTime]],2)), VALUE(RIGHT(data[[#This Row],[OrderTime]],2)), 0)</f>
        <v>45584.038888888892</v>
      </c>
      <c r="X1157" s="7">
        <f>_xlfn.MINIFS(data[OrderDateTime], data[CustomerName], data[[#This Row],[CustomerName]])</f>
        <v>45512.007638888892</v>
      </c>
      <c r="Y1157" t="str">
        <f>IF(data[[#This Row],[OrderDateTime]]=data[[#This Row],[FirstOrderDateTime]], "New", "Returning")</f>
        <v>Returning</v>
      </c>
      <c r="Z1157" s="7">
        <f>data[[#This Row],[DeliveryDate]] + data[[#This Row],[DeliveryTime]]</f>
        <v>45585.786805555559</v>
      </c>
      <c r="AA1157" s="7">
        <f>data[[#This Row],[OrderDateTime]] + 1</f>
        <v>45585.038888888892</v>
      </c>
      <c r="AB1157" s="7" t="str">
        <f>IF(data[[#This Row],[DeliveryDateTime]] &lt;= data[[#This Row],[SLADue]], "On Time", "Late")</f>
        <v>Late</v>
      </c>
    </row>
    <row r="1158" spans="1:28" x14ac:dyDescent="0.2">
      <c r="A1158" t="s">
        <v>1681</v>
      </c>
      <c r="B1158" t="s">
        <v>19</v>
      </c>
      <c r="C1158" t="s">
        <v>92</v>
      </c>
      <c r="D1158" t="s">
        <v>93</v>
      </c>
      <c r="E1158" s="5">
        <v>86.99</v>
      </c>
      <c r="F1158" t="s">
        <v>63</v>
      </c>
      <c r="G1158">
        <v>1</v>
      </c>
      <c r="H1158" s="1">
        <v>45726</v>
      </c>
      <c r="I1158" s="1" t="str">
        <f>TEXT(data[[#This Row],[OrderDate]],"mmm")</f>
        <v>Mar</v>
      </c>
      <c r="J1158" s="6">
        <v>0.60069444444444442</v>
      </c>
      <c r="K1158" s="6" t="str">
        <f>TEXT(data[[#This Row],[OrderTime]],"h")</f>
        <v>14</v>
      </c>
      <c r="L1158" s="1">
        <v>45727</v>
      </c>
      <c r="M1158" s="6">
        <v>0.68402777777777779</v>
      </c>
      <c r="N1158" t="s">
        <v>95</v>
      </c>
      <c r="O1158" t="s">
        <v>1634</v>
      </c>
      <c r="P1158" t="s">
        <v>25</v>
      </c>
      <c r="Q1158" t="s">
        <v>53</v>
      </c>
      <c r="R1158" t="s">
        <v>66</v>
      </c>
      <c r="S1158" t="s">
        <v>28</v>
      </c>
      <c r="T1158" t="s">
        <v>106</v>
      </c>
      <c r="U1158" t="s">
        <v>39</v>
      </c>
      <c r="V1158" s="5">
        <f>data[[#This Row],[PriceUSD]]*data[[#This Row],[Quantity]]</f>
        <v>86.99</v>
      </c>
      <c r="W1158" s="7">
        <f>data[[#This Row],[OrderDate]] + TIME(VALUE(LEFT(data[[#This Row],[OrderTime]],2)), VALUE(RIGHT(data[[#This Row],[OrderTime]],2)), 0)</f>
        <v>45726.030555555553</v>
      </c>
      <c r="X1158" s="7">
        <f>_xlfn.MINIFS(data[OrderDateTime], data[CustomerName], data[[#This Row],[CustomerName]])</f>
        <v>45528.046527777777</v>
      </c>
      <c r="Y1158" t="str">
        <f>IF(data[[#This Row],[OrderDateTime]]=data[[#This Row],[FirstOrderDateTime]], "New", "Returning")</f>
        <v>Returning</v>
      </c>
      <c r="Z1158" s="7">
        <f>data[[#This Row],[DeliveryDate]] + data[[#This Row],[DeliveryTime]]</f>
        <v>45727.684027777781</v>
      </c>
      <c r="AA1158" s="7">
        <f>data[[#This Row],[OrderDateTime]] + 1</f>
        <v>45727.030555555553</v>
      </c>
      <c r="AB1158" s="7" t="str">
        <f>IF(data[[#This Row],[DeliveryDateTime]] &lt;= data[[#This Row],[SLADue]], "On Time", "Late")</f>
        <v>Late</v>
      </c>
    </row>
    <row r="1159" spans="1:28" x14ac:dyDescent="0.2">
      <c r="A1159" t="s">
        <v>1682</v>
      </c>
      <c r="B1159" t="s">
        <v>19</v>
      </c>
      <c r="C1159" t="s">
        <v>92</v>
      </c>
      <c r="D1159" t="s">
        <v>93</v>
      </c>
      <c r="E1159" s="5">
        <v>93.25</v>
      </c>
      <c r="F1159" t="s">
        <v>63</v>
      </c>
      <c r="G1159">
        <v>1</v>
      </c>
      <c r="H1159" s="1">
        <v>45578</v>
      </c>
      <c r="I1159" s="1" t="str">
        <f>TEXT(data[[#This Row],[OrderDate]],"mmm")</f>
        <v>Oct</v>
      </c>
      <c r="J1159" s="6">
        <v>0.77500000000000002</v>
      </c>
      <c r="K1159" s="6" t="str">
        <f>TEXT(data[[#This Row],[OrderTime]],"h")</f>
        <v>18</v>
      </c>
      <c r="L1159" s="1">
        <v>45579</v>
      </c>
      <c r="M1159" s="6">
        <v>0.9</v>
      </c>
      <c r="N1159" t="s">
        <v>75</v>
      </c>
      <c r="O1159" t="s">
        <v>171</v>
      </c>
      <c r="P1159" t="s">
        <v>25</v>
      </c>
      <c r="Q1159" t="s">
        <v>26</v>
      </c>
      <c r="R1159" t="s">
        <v>66</v>
      </c>
      <c r="S1159" t="s">
        <v>28</v>
      </c>
      <c r="T1159" t="s">
        <v>136</v>
      </c>
      <c r="U1159" t="s">
        <v>30</v>
      </c>
      <c r="V1159" s="5">
        <f>data[[#This Row],[PriceUSD]]*data[[#This Row],[Quantity]]</f>
        <v>93.25</v>
      </c>
      <c r="W1159" s="7">
        <f>data[[#This Row],[OrderDate]] + TIME(VALUE(LEFT(data[[#This Row],[OrderTime]],2)), VALUE(RIGHT(data[[#This Row],[OrderTime]],2)), 0)</f>
        <v>45578.052083333336</v>
      </c>
      <c r="X1159" s="7">
        <f>_xlfn.MINIFS(data[OrderDateTime], data[CustomerName], data[[#This Row],[CustomerName]])</f>
        <v>45578.052083333336</v>
      </c>
      <c r="Y1159" t="str">
        <f>IF(data[[#This Row],[OrderDateTime]]=data[[#This Row],[FirstOrderDateTime]], "New", "Returning")</f>
        <v>New</v>
      </c>
      <c r="Z1159" s="7">
        <f>data[[#This Row],[DeliveryDate]] + data[[#This Row],[DeliveryTime]]</f>
        <v>45579.9</v>
      </c>
      <c r="AA1159" s="7">
        <f>data[[#This Row],[OrderDateTime]] + 1</f>
        <v>45579.052083333336</v>
      </c>
      <c r="AB1159" s="7" t="str">
        <f>IF(data[[#This Row],[DeliveryDateTime]] &lt;= data[[#This Row],[SLADue]], "On Time", "Late")</f>
        <v>Late</v>
      </c>
    </row>
    <row r="1160" spans="1:28" x14ac:dyDescent="0.2">
      <c r="A1160" t="s">
        <v>1683</v>
      </c>
      <c r="B1160" t="s">
        <v>19</v>
      </c>
      <c r="C1160" t="s">
        <v>69</v>
      </c>
      <c r="D1160" t="s">
        <v>70</v>
      </c>
      <c r="E1160" s="5">
        <v>55.62</v>
      </c>
      <c r="F1160" t="s">
        <v>43</v>
      </c>
      <c r="G1160">
        <v>1</v>
      </c>
      <c r="H1160" s="1">
        <v>45881</v>
      </c>
      <c r="I1160" s="1" t="str">
        <f>TEXT(data[[#This Row],[OrderDate]],"mmm")</f>
        <v>Aug</v>
      </c>
      <c r="J1160" s="6">
        <v>0.46736111111111112</v>
      </c>
      <c r="K1160" s="6" t="str">
        <f>TEXT(data[[#This Row],[OrderTime]],"h")</f>
        <v>11</v>
      </c>
      <c r="L1160" s="1">
        <v>45883</v>
      </c>
      <c r="M1160" s="6">
        <v>0.55069444444444449</v>
      </c>
      <c r="N1160" t="s">
        <v>388</v>
      </c>
      <c r="O1160" t="s">
        <v>510</v>
      </c>
      <c r="P1160" t="s">
        <v>234</v>
      </c>
      <c r="Q1160" t="s">
        <v>53</v>
      </c>
      <c r="R1160" t="s">
        <v>37</v>
      </c>
      <c r="S1160" t="s">
        <v>105</v>
      </c>
      <c r="T1160" t="s">
        <v>115</v>
      </c>
      <c r="U1160" t="s">
        <v>39</v>
      </c>
      <c r="V1160" s="5">
        <f>data[[#This Row],[PriceUSD]]*data[[#This Row],[Quantity]]</f>
        <v>55.62</v>
      </c>
      <c r="W1160" s="7">
        <f>data[[#This Row],[OrderDate]] + TIME(VALUE(LEFT(data[[#This Row],[OrderTime]],2)), VALUE(RIGHT(data[[#This Row],[OrderTime]],2)), 0)</f>
        <v>45881.007638888892</v>
      </c>
      <c r="X1160" s="7">
        <f>_xlfn.MINIFS(data[OrderDateTime], data[CustomerName], data[[#This Row],[CustomerName]])</f>
        <v>45510.038888888892</v>
      </c>
      <c r="Y1160" t="str">
        <f>IF(data[[#This Row],[OrderDateTime]]=data[[#This Row],[FirstOrderDateTime]], "New", "Returning")</f>
        <v>Returning</v>
      </c>
      <c r="Z1160" s="7">
        <f>data[[#This Row],[DeliveryDate]] + data[[#This Row],[DeliveryTime]]</f>
        <v>45883.550694444442</v>
      </c>
      <c r="AA1160" s="7">
        <f>data[[#This Row],[OrderDateTime]] + 1</f>
        <v>45882.007638888892</v>
      </c>
      <c r="AB1160" s="7" t="str">
        <f>IF(data[[#This Row],[DeliveryDateTime]] &lt;= data[[#This Row],[SLADue]], "On Time", "Late")</f>
        <v>Late</v>
      </c>
    </row>
    <row r="1161" spans="1:28" x14ac:dyDescent="0.2">
      <c r="A1161" t="s">
        <v>1684</v>
      </c>
      <c r="B1161" t="s">
        <v>19</v>
      </c>
      <c r="C1161" t="s">
        <v>126</v>
      </c>
      <c r="D1161" t="s">
        <v>127</v>
      </c>
      <c r="E1161" s="5">
        <v>26.08</v>
      </c>
      <c r="F1161" t="s">
        <v>56</v>
      </c>
      <c r="G1161">
        <v>1</v>
      </c>
      <c r="H1161" s="1">
        <v>45772</v>
      </c>
      <c r="I1161" s="1" t="str">
        <f>TEXT(data[[#This Row],[OrderDate]],"mmm")</f>
        <v>Apr</v>
      </c>
      <c r="J1161" s="6">
        <v>0.69930555555555551</v>
      </c>
      <c r="K1161" s="6" t="str">
        <f>TEXT(data[[#This Row],[OrderTime]],"h")</f>
        <v>16</v>
      </c>
      <c r="L1161" s="1">
        <v>45773</v>
      </c>
      <c r="M1161" s="6">
        <v>0.5708333333333333</v>
      </c>
      <c r="N1161" t="s">
        <v>148</v>
      </c>
      <c r="O1161" t="s">
        <v>547</v>
      </c>
      <c r="P1161" t="s">
        <v>25</v>
      </c>
      <c r="Q1161" t="s">
        <v>26</v>
      </c>
      <c r="R1161" t="s">
        <v>129</v>
      </c>
      <c r="S1161" t="s">
        <v>28</v>
      </c>
      <c r="T1161" t="s">
        <v>38</v>
      </c>
      <c r="U1161" t="s">
        <v>30</v>
      </c>
      <c r="V1161" s="5">
        <f>data[[#This Row],[PriceUSD]]*data[[#This Row],[Quantity]]</f>
        <v>26.08</v>
      </c>
      <c r="W1161" s="7">
        <f>data[[#This Row],[OrderDate]] + TIME(VALUE(LEFT(data[[#This Row],[OrderTime]],2)), VALUE(RIGHT(data[[#This Row],[OrderTime]],2)), 0)</f>
        <v>45772.038888888892</v>
      </c>
      <c r="X1161" s="7">
        <f>_xlfn.MINIFS(data[OrderDateTime], data[CustomerName], data[[#This Row],[CustomerName]])</f>
        <v>45506.022916666669</v>
      </c>
      <c r="Y1161" t="str">
        <f>IF(data[[#This Row],[OrderDateTime]]=data[[#This Row],[FirstOrderDateTime]], "New", "Returning")</f>
        <v>Returning</v>
      </c>
      <c r="Z1161" s="7">
        <f>data[[#This Row],[DeliveryDate]] + data[[#This Row],[DeliveryTime]]</f>
        <v>45773.570833333331</v>
      </c>
      <c r="AA1161" s="7">
        <f>data[[#This Row],[OrderDateTime]] + 1</f>
        <v>45773.038888888892</v>
      </c>
      <c r="AB1161" s="7" t="str">
        <f>IF(data[[#This Row],[DeliveryDateTime]] &lt;= data[[#This Row],[SLADue]], "On Time", "Late")</f>
        <v>Late</v>
      </c>
    </row>
    <row r="1162" spans="1:28" x14ac:dyDescent="0.2">
      <c r="A1162" t="s">
        <v>1685</v>
      </c>
      <c r="B1162" t="s">
        <v>19</v>
      </c>
      <c r="C1162" t="s">
        <v>258</v>
      </c>
      <c r="D1162" t="s">
        <v>259</v>
      </c>
      <c r="E1162" s="5">
        <v>123.78</v>
      </c>
      <c r="F1162" t="s">
        <v>182</v>
      </c>
      <c r="G1162">
        <v>1</v>
      </c>
      <c r="H1162" s="1">
        <v>45557</v>
      </c>
      <c r="I1162" s="1" t="str">
        <f>TEXT(data[[#This Row],[OrderDate]],"mmm")</f>
        <v>Sep</v>
      </c>
      <c r="J1162" s="6">
        <v>0.76249999999999996</v>
      </c>
      <c r="K1162" s="6" t="str">
        <f>TEXT(data[[#This Row],[OrderTime]],"h")</f>
        <v>18</v>
      </c>
      <c r="L1162" s="1">
        <v>45558</v>
      </c>
      <c r="M1162" s="6">
        <v>0.8041666666666667</v>
      </c>
      <c r="N1162" t="s">
        <v>208</v>
      </c>
      <c r="O1162" t="s">
        <v>1057</v>
      </c>
      <c r="P1162" t="s">
        <v>202</v>
      </c>
      <c r="Q1162" t="s">
        <v>53</v>
      </c>
      <c r="R1162" t="s">
        <v>261</v>
      </c>
      <c r="S1162" t="s">
        <v>28</v>
      </c>
      <c r="T1162" t="s">
        <v>38</v>
      </c>
      <c r="U1162" t="s">
        <v>30</v>
      </c>
      <c r="V1162" s="5">
        <f>data[[#This Row],[PriceUSD]]*data[[#This Row],[Quantity]]</f>
        <v>123.78</v>
      </c>
      <c r="W1162" s="7">
        <f>data[[#This Row],[OrderDate]] + TIME(VALUE(LEFT(data[[#This Row],[OrderTime]],2)), VALUE(RIGHT(data[[#This Row],[OrderTime]],2)), 0)</f>
        <v>45557.017361111109</v>
      </c>
      <c r="X1162" s="7">
        <f>_xlfn.MINIFS(data[OrderDateTime], data[CustomerName], data[[#This Row],[CustomerName]])</f>
        <v>45557.017361111109</v>
      </c>
      <c r="Y1162" t="str">
        <f>IF(data[[#This Row],[OrderDateTime]]=data[[#This Row],[FirstOrderDateTime]], "New", "Returning")</f>
        <v>New</v>
      </c>
      <c r="Z1162" s="7">
        <f>data[[#This Row],[DeliveryDate]] + data[[#This Row],[DeliveryTime]]</f>
        <v>45558.804166666669</v>
      </c>
      <c r="AA1162" s="7">
        <f>data[[#This Row],[OrderDateTime]] + 1</f>
        <v>45558.017361111109</v>
      </c>
      <c r="AB1162" s="7" t="str">
        <f>IF(data[[#This Row],[DeliveryDateTime]] &lt;= data[[#This Row],[SLADue]], "On Time", "Late")</f>
        <v>Late</v>
      </c>
    </row>
    <row r="1163" spans="1:28" x14ac:dyDescent="0.2">
      <c r="A1163" t="s">
        <v>1686</v>
      </c>
      <c r="B1163" t="s">
        <v>19</v>
      </c>
      <c r="C1163" t="s">
        <v>101</v>
      </c>
      <c r="D1163" t="s">
        <v>102</v>
      </c>
      <c r="E1163" s="5">
        <v>29.85</v>
      </c>
      <c r="F1163" t="s">
        <v>81</v>
      </c>
      <c r="G1163">
        <v>3</v>
      </c>
      <c r="H1163" s="1">
        <v>45829</v>
      </c>
      <c r="I1163" s="1" t="str">
        <f>TEXT(data[[#This Row],[OrderDate]],"mmm")</f>
        <v>Jun</v>
      </c>
      <c r="J1163" s="6">
        <v>0.52916666666666667</v>
      </c>
      <c r="K1163" s="6" t="str">
        <f>TEXT(data[[#This Row],[OrderTime]],"h")</f>
        <v>12</v>
      </c>
      <c r="L1163" s="1">
        <v>45829</v>
      </c>
      <c r="M1163" s="6">
        <v>0.77916666666666667</v>
      </c>
      <c r="N1163" t="s">
        <v>95</v>
      </c>
      <c r="O1163" t="s">
        <v>339</v>
      </c>
      <c r="P1163" t="s">
        <v>25</v>
      </c>
      <c r="Q1163" t="s">
        <v>26</v>
      </c>
      <c r="R1163" t="s">
        <v>83</v>
      </c>
      <c r="S1163" t="s">
        <v>47</v>
      </c>
      <c r="T1163" t="s">
        <v>29</v>
      </c>
      <c r="U1163" t="s">
        <v>39</v>
      </c>
      <c r="V1163" s="5">
        <f>data[[#This Row],[PriceUSD]]*data[[#This Row],[Quantity]]</f>
        <v>89.550000000000011</v>
      </c>
      <c r="W1163" s="7">
        <f>data[[#This Row],[OrderDate]] + TIME(VALUE(LEFT(data[[#This Row],[OrderTime]],2)), VALUE(RIGHT(data[[#This Row],[OrderTime]],2)), 0)</f>
        <v>45829.046527777777</v>
      </c>
      <c r="X1163" s="7">
        <f>_xlfn.MINIFS(data[OrderDateTime], data[CustomerName], data[[#This Row],[CustomerName]])</f>
        <v>45513.046527777777</v>
      </c>
      <c r="Y1163" t="str">
        <f>IF(data[[#This Row],[OrderDateTime]]=data[[#This Row],[FirstOrderDateTime]], "New", "Returning")</f>
        <v>Returning</v>
      </c>
      <c r="Z1163" s="7">
        <f>data[[#This Row],[DeliveryDate]] + data[[#This Row],[DeliveryTime]]</f>
        <v>45829.779166666667</v>
      </c>
      <c r="AA1163" s="7">
        <f>data[[#This Row],[OrderDateTime]] + 1</f>
        <v>45830.046527777777</v>
      </c>
      <c r="AB1163" s="7" t="str">
        <f>IF(data[[#This Row],[DeliveryDateTime]] &lt;= data[[#This Row],[SLADue]], "On Time", "Late")</f>
        <v>On Time</v>
      </c>
    </row>
    <row r="1164" spans="1:28" x14ac:dyDescent="0.2">
      <c r="A1164" t="s">
        <v>1687</v>
      </c>
      <c r="B1164" t="s">
        <v>19</v>
      </c>
      <c r="C1164" t="s">
        <v>92</v>
      </c>
      <c r="D1164" t="s">
        <v>93</v>
      </c>
      <c r="E1164" s="5">
        <v>85.91</v>
      </c>
      <c r="F1164" t="s">
        <v>94</v>
      </c>
      <c r="G1164">
        <v>3</v>
      </c>
      <c r="H1164" s="1">
        <v>45852</v>
      </c>
      <c r="I1164" s="1" t="str">
        <f>TEXT(data[[#This Row],[OrderDate]],"mmm")</f>
        <v>Jul</v>
      </c>
      <c r="J1164" s="6">
        <v>0.76180555555555551</v>
      </c>
      <c r="K1164" s="6" t="str">
        <f>TEXT(data[[#This Row],[OrderTime]],"h")</f>
        <v>18</v>
      </c>
      <c r="L1164" s="1">
        <v>45853</v>
      </c>
      <c r="M1164" s="6">
        <v>0.80347222222222225</v>
      </c>
      <c r="N1164" t="s">
        <v>148</v>
      </c>
      <c r="O1164" t="s">
        <v>315</v>
      </c>
      <c r="P1164" t="s">
        <v>25</v>
      </c>
      <c r="Q1164" t="s">
        <v>26</v>
      </c>
      <c r="R1164" t="s">
        <v>66</v>
      </c>
      <c r="S1164" t="s">
        <v>28</v>
      </c>
      <c r="T1164" t="s">
        <v>115</v>
      </c>
      <c r="U1164" t="s">
        <v>39</v>
      </c>
      <c r="V1164" s="5">
        <f>data[[#This Row],[PriceUSD]]*data[[#This Row],[Quantity]]</f>
        <v>257.73</v>
      </c>
      <c r="W1164" s="7">
        <f>data[[#This Row],[OrderDate]] + TIME(VALUE(LEFT(data[[#This Row],[OrderTime]],2)), VALUE(RIGHT(data[[#This Row],[OrderTime]],2)), 0)</f>
        <v>45852.038888888892</v>
      </c>
      <c r="X1164" s="7">
        <f>_xlfn.MINIFS(data[OrderDateTime], data[CustomerName], data[[#This Row],[CustomerName]])</f>
        <v>45557.007638888892</v>
      </c>
      <c r="Y1164" t="str">
        <f>IF(data[[#This Row],[OrderDateTime]]=data[[#This Row],[FirstOrderDateTime]], "New", "Returning")</f>
        <v>Returning</v>
      </c>
      <c r="Z1164" s="7">
        <f>data[[#This Row],[DeliveryDate]] + data[[#This Row],[DeliveryTime]]</f>
        <v>45853.803472222222</v>
      </c>
      <c r="AA1164" s="7">
        <f>data[[#This Row],[OrderDateTime]] + 1</f>
        <v>45853.038888888892</v>
      </c>
      <c r="AB1164" s="7" t="str">
        <f>IF(data[[#This Row],[DeliveryDateTime]] &lt;= data[[#This Row],[SLADue]], "On Time", "Late")</f>
        <v>Late</v>
      </c>
    </row>
    <row r="1165" spans="1:28" x14ac:dyDescent="0.2">
      <c r="A1165" t="s">
        <v>1688</v>
      </c>
      <c r="B1165" t="s">
        <v>19</v>
      </c>
      <c r="C1165" t="s">
        <v>85</v>
      </c>
      <c r="D1165" t="s">
        <v>86</v>
      </c>
      <c r="E1165" s="5">
        <v>54.33</v>
      </c>
      <c r="F1165" t="s">
        <v>71</v>
      </c>
      <c r="G1165">
        <v>1</v>
      </c>
      <c r="H1165" s="1">
        <v>45700</v>
      </c>
      <c r="I1165" s="1" t="str">
        <f>TEXT(data[[#This Row],[OrderDate]],"mmm")</f>
        <v>Feb</v>
      </c>
      <c r="J1165" s="6">
        <v>0.53541666666666665</v>
      </c>
      <c r="K1165" s="6" t="str">
        <f>TEXT(data[[#This Row],[OrderTime]],"h")</f>
        <v>12</v>
      </c>
      <c r="L1165" s="1">
        <v>45700</v>
      </c>
      <c r="M1165" s="6">
        <v>0.74375000000000002</v>
      </c>
      <c r="N1165" t="s">
        <v>750</v>
      </c>
      <c r="O1165" t="s">
        <v>1265</v>
      </c>
      <c r="P1165" t="s">
        <v>234</v>
      </c>
      <c r="Q1165" t="s">
        <v>26</v>
      </c>
      <c r="R1165" t="s">
        <v>90</v>
      </c>
      <c r="S1165" t="s">
        <v>47</v>
      </c>
      <c r="T1165" t="s">
        <v>136</v>
      </c>
      <c r="U1165" t="s">
        <v>39</v>
      </c>
      <c r="V1165" s="5">
        <f>data[[#This Row],[PriceUSD]]*data[[#This Row],[Quantity]]</f>
        <v>54.33</v>
      </c>
      <c r="W1165" s="7">
        <f>data[[#This Row],[OrderDate]] + TIME(VALUE(LEFT(data[[#This Row],[OrderTime]],2)), VALUE(RIGHT(data[[#This Row],[OrderTime]],2)), 0)</f>
        <v>45700.046527777777</v>
      </c>
      <c r="X1165" s="7">
        <f>_xlfn.MINIFS(data[OrderDateTime], data[CustomerName], data[[#This Row],[CustomerName]])</f>
        <v>45508.054166666669</v>
      </c>
      <c r="Y1165" t="str">
        <f>IF(data[[#This Row],[OrderDateTime]]=data[[#This Row],[FirstOrderDateTime]], "New", "Returning")</f>
        <v>Returning</v>
      </c>
      <c r="Z1165" s="7">
        <f>data[[#This Row],[DeliveryDate]] + data[[#This Row],[DeliveryTime]]</f>
        <v>45700.743750000001</v>
      </c>
      <c r="AA1165" s="7">
        <f>data[[#This Row],[OrderDateTime]] + 1</f>
        <v>45701.046527777777</v>
      </c>
      <c r="AB1165" s="7" t="str">
        <f>IF(data[[#This Row],[DeliveryDateTime]] &lt;= data[[#This Row],[SLADue]], "On Time", "Late")</f>
        <v>On Time</v>
      </c>
    </row>
    <row r="1166" spans="1:28" x14ac:dyDescent="0.2">
      <c r="A1166" t="s">
        <v>1689</v>
      </c>
      <c r="B1166" t="s">
        <v>19</v>
      </c>
      <c r="C1166" t="s">
        <v>69</v>
      </c>
      <c r="D1166" t="s">
        <v>70</v>
      </c>
      <c r="E1166" s="5">
        <v>58.12</v>
      </c>
      <c r="F1166" t="s">
        <v>43</v>
      </c>
      <c r="G1166">
        <v>1</v>
      </c>
      <c r="H1166" s="1">
        <v>45870</v>
      </c>
      <c r="I1166" s="1" t="str">
        <f>TEXT(data[[#This Row],[OrderDate]],"mmm")</f>
        <v>Aug</v>
      </c>
      <c r="J1166" s="6">
        <v>0.46180555555555558</v>
      </c>
      <c r="K1166" s="6" t="str">
        <f>TEXT(data[[#This Row],[OrderTime]],"h")</f>
        <v>11</v>
      </c>
      <c r="L1166" s="1">
        <v>45871</v>
      </c>
      <c r="M1166" s="6">
        <v>0.54513888888888884</v>
      </c>
      <c r="N1166" t="s">
        <v>163</v>
      </c>
      <c r="O1166" t="s">
        <v>574</v>
      </c>
      <c r="P1166" t="s">
        <v>77</v>
      </c>
      <c r="Q1166" t="s">
        <v>26</v>
      </c>
      <c r="R1166" t="s">
        <v>37</v>
      </c>
      <c r="S1166" t="s">
        <v>28</v>
      </c>
      <c r="T1166" t="s">
        <v>115</v>
      </c>
      <c r="U1166" t="s">
        <v>30</v>
      </c>
      <c r="V1166" s="5">
        <f>data[[#This Row],[PriceUSD]]*data[[#This Row],[Quantity]]</f>
        <v>58.12</v>
      </c>
      <c r="W1166" s="7">
        <f>data[[#This Row],[OrderDate]] + TIME(VALUE(LEFT(data[[#This Row],[OrderTime]],2)), VALUE(RIGHT(data[[#This Row],[OrderTime]],2)), 0)</f>
        <v>45870.038888888892</v>
      </c>
      <c r="X1166" s="7">
        <f>_xlfn.MINIFS(data[OrderDateTime], data[CustomerName], data[[#This Row],[CustomerName]])</f>
        <v>45527.061805555553</v>
      </c>
      <c r="Y1166" t="str">
        <f>IF(data[[#This Row],[OrderDateTime]]=data[[#This Row],[FirstOrderDateTime]], "New", "Returning")</f>
        <v>Returning</v>
      </c>
      <c r="Z1166" s="7">
        <f>data[[#This Row],[DeliveryDate]] + data[[#This Row],[DeliveryTime]]</f>
        <v>45871.545138888891</v>
      </c>
      <c r="AA1166" s="7">
        <f>data[[#This Row],[OrderDateTime]] + 1</f>
        <v>45871.038888888892</v>
      </c>
      <c r="AB1166" s="7" t="str">
        <f>IF(data[[#This Row],[DeliveryDateTime]] &lt;= data[[#This Row],[SLADue]], "On Time", "Late")</f>
        <v>Late</v>
      </c>
    </row>
    <row r="1167" spans="1:28" x14ac:dyDescent="0.2">
      <c r="A1167" t="s">
        <v>1690</v>
      </c>
      <c r="B1167" t="s">
        <v>19</v>
      </c>
      <c r="C1167" t="s">
        <v>85</v>
      </c>
      <c r="D1167" t="s">
        <v>86</v>
      </c>
      <c r="E1167" s="5">
        <v>59.21</v>
      </c>
      <c r="F1167" t="s">
        <v>87</v>
      </c>
      <c r="G1167">
        <v>4</v>
      </c>
      <c r="H1167" s="1">
        <v>45843</v>
      </c>
      <c r="I1167" s="1" t="str">
        <f>TEXT(data[[#This Row],[OrderDate]],"mmm")</f>
        <v>Jul</v>
      </c>
      <c r="J1167" s="6">
        <v>0.83888888888888891</v>
      </c>
      <c r="K1167" s="6" t="str">
        <f>TEXT(data[[#This Row],[OrderTime]],"h")</f>
        <v>20</v>
      </c>
      <c r="L1167" s="1">
        <v>45845</v>
      </c>
      <c r="M1167" s="6">
        <v>0.62708333333333333</v>
      </c>
      <c r="N1167" t="s">
        <v>44</v>
      </c>
      <c r="O1167" t="s">
        <v>1059</v>
      </c>
      <c r="P1167" t="s">
        <v>25</v>
      </c>
      <c r="Q1167" t="s">
        <v>26</v>
      </c>
      <c r="R1167" t="s">
        <v>90</v>
      </c>
      <c r="S1167" t="s">
        <v>105</v>
      </c>
      <c r="T1167" t="s">
        <v>59</v>
      </c>
      <c r="U1167" t="s">
        <v>67</v>
      </c>
      <c r="V1167" s="5">
        <f>data[[#This Row],[PriceUSD]]*data[[#This Row],[Quantity]]</f>
        <v>236.84</v>
      </c>
      <c r="W1167" s="7">
        <f>data[[#This Row],[OrderDate]] + TIME(VALUE(LEFT(data[[#This Row],[OrderTime]],2)), VALUE(RIGHT(data[[#This Row],[OrderTime]],2)), 0)</f>
        <v>45843.061805555553</v>
      </c>
      <c r="X1167" s="7">
        <f>_xlfn.MINIFS(data[OrderDateTime], data[CustomerName], data[[#This Row],[CustomerName]])</f>
        <v>45522.015277777777</v>
      </c>
      <c r="Y1167" t="str">
        <f>IF(data[[#This Row],[OrderDateTime]]=data[[#This Row],[FirstOrderDateTime]], "New", "Returning")</f>
        <v>Returning</v>
      </c>
      <c r="Z1167" s="7">
        <f>data[[#This Row],[DeliveryDate]] + data[[#This Row],[DeliveryTime]]</f>
        <v>45845.627083333333</v>
      </c>
      <c r="AA1167" s="7">
        <f>data[[#This Row],[OrderDateTime]] + 1</f>
        <v>45844.061805555553</v>
      </c>
      <c r="AB1167" s="7" t="str">
        <f>IF(data[[#This Row],[DeliveryDateTime]] &lt;= data[[#This Row],[SLADue]], "On Time", "Late")</f>
        <v>Late</v>
      </c>
    </row>
    <row r="1168" spans="1:28" x14ac:dyDescent="0.2">
      <c r="A1168" t="s">
        <v>1691</v>
      </c>
      <c r="B1168" t="s">
        <v>19</v>
      </c>
      <c r="C1168" t="s">
        <v>285</v>
      </c>
      <c r="D1168" t="s">
        <v>286</v>
      </c>
      <c r="E1168" s="5">
        <v>18.739999999999998</v>
      </c>
      <c r="F1168" t="s">
        <v>22</v>
      </c>
      <c r="G1168">
        <v>1</v>
      </c>
      <c r="H1168" s="1">
        <v>45822</v>
      </c>
      <c r="I1168" s="1" t="str">
        <f>TEXT(data[[#This Row],[OrderDate]],"mmm")</f>
        <v>Jun</v>
      </c>
      <c r="J1168" s="6">
        <v>0.45069444444444445</v>
      </c>
      <c r="K1168" s="6" t="str">
        <f>TEXT(data[[#This Row],[OrderTime]],"h")</f>
        <v>10</v>
      </c>
      <c r="L1168" s="1">
        <v>45822</v>
      </c>
      <c r="M1168" s="6">
        <v>0.7006944444444444</v>
      </c>
      <c r="N1168" t="s">
        <v>120</v>
      </c>
      <c r="O1168" t="s">
        <v>1614</v>
      </c>
      <c r="P1168" t="s">
        <v>25</v>
      </c>
      <c r="Q1168" t="s">
        <v>53</v>
      </c>
      <c r="R1168" t="s">
        <v>114</v>
      </c>
      <c r="S1168" t="s">
        <v>47</v>
      </c>
      <c r="T1168" t="s">
        <v>106</v>
      </c>
      <c r="U1168" t="s">
        <v>30</v>
      </c>
      <c r="V1168" s="5">
        <f>data[[#This Row],[PriceUSD]]*data[[#This Row],[Quantity]]</f>
        <v>18.739999999999998</v>
      </c>
      <c r="W1168" s="7">
        <f>data[[#This Row],[OrderDate]] + TIME(VALUE(LEFT(data[[#This Row],[OrderTime]],2)), VALUE(RIGHT(data[[#This Row],[OrderTime]],2)), 0)</f>
        <v>45822.030555555553</v>
      </c>
      <c r="X1168" s="7">
        <f>_xlfn.MINIFS(data[OrderDateTime], data[CustomerName], data[[#This Row],[CustomerName]])</f>
        <v>45653.052083333336</v>
      </c>
      <c r="Y1168" t="str">
        <f>IF(data[[#This Row],[OrderDateTime]]=data[[#This Row],[FirstOrderDateTime]], "New", "Returning")</f>
        <v>Returning</v>
      </c>
      <c r="Z1168" s="7">
        <f>data[[#This Row],[DeliveryDate]] + data[[#This Row],[DeliveryTime]]</f>
        <v>45822.700694444444</v>
      </c>
      <c r="AA1168" s="7">
        <f>data[[#This Row],[OrderDateTime]] + 1</f>
        <v>45823.030555555553</v>
      </c>
      <c r="AB1168" s="7" t="str">
        <f>IF(data[[#This Row],[DeliveryDateTime]] &lt;= data[[#This Row],[SLADue]], "On Time", "Late")</f>
        <v>On Time</v>
      </c>
    </row>
    <row r="1169" spans="1:28" x14ac:dyDescent="0.2">
      <c r="A1169" t="s">
        <v>1692</v>
      </c>
      <c r="B1169" t="s">
        <v>19</v>
      </c>
      <c r="C1169" t="s">
        <v>69</v>
      </c>
      <c r="D1169" t="s">
        <v>70</v>
      </c>
      <c r="E1169" s="5">
        <v>49.14</v>
      </c>
      <c r="F1169" t="s">
        <v>74</v>
      </c>
      <c r="G1169">
        <v>3</v>
      </c>
      <c r="H1169" s="1">
        <v>45870</v>
      </c>
      <c r="I1169" s="1" t="str">
        <f>TEXT(data[[#This Row],[OrderDate]],"mmm")</f>
        <v>Aug</v>
      </c>
      <c r="J1169" s="6">
        <v>0.59861111111111109</v>
      </c>
      <c r="K1169" s="6" t="str">
        <f>TEXT(data[[#This Row],[OrderTime]],"h")</f>
        <v>14</v>
      </c>
      <c r="L1169" s="1">
        <v>45870</v>
      </c>
      <c r="M1169" s="6">
        <v>0.72361111111111109</v>
      </c>
      <c r="N1169" t="s">
        <v>183</v>
      </c>
      <c r="O1169" t="s">
        <v>1404</v>
      </c>
      <c r="P1169" t="s">
        <v>180</v>
      </c>
      <c r="Q1169" t="s">
        <v>26</v>
      </c>
      <c r="R1169" t="s">
        <v>37</v>
      </c>
      <c r="S1169" t="s">
        <v>47</v>
      </c>
      <c r="T1169" t="s">
        <v>136</v>
      </c>
      <c r="U1169" t="s">
        <v>39</v>
      </c>
      <c r="V1169" s="5">
        <f>data[[#This Row],[PriceUSD]]*data[[#This Row],[Quantity]]</f>
        <v>147.42000000000002</v>
      </c>
      <c r="W1169" s="7">
        <f>data[[#This Row],[OrderDate]] + TIME(VALUE(LEFT(data[[#This Row],[OrderTime]],2)), VALUE(RIGHT(data[[#This Row],[OrderTime]],2)), 0)</f>
        <v>45870.007638888892</v>
      </c>
      <c r="X1169" s="7">
        <f>_xlfn.MINIFS(data[OrderDateTime], data[CustomerName], data[[#This Row],[CustomerName]])</f>
        <v>45601.015277777777</v>
      </c>
      <c r="Y1169" t="str">
        <f>IF(data[[#This Row],[OrderDateTime]]=data[[#This Row],[FirstOrderDateTime]], "New", "Returning")</f>
        <v>Returning</v>
      </c>
      <c r="Z1169" s="7">
        <f>data[[#This Row],[DeliveryDate]] + data[[#This Row],[DeliveryTime]]</f>
        <v>45870.723611111112</v>
      </c>
      <c r="AA1169" s="7">
        <f>data[[#This Row],[OrderDateTime]] + 1</f>
        <v>45871.007638888892</v>
      </c>
      <c r="AB1169" s="7" t="str">
        <f>IF(data[[#This Row],[DeliveryDateTime]] &lt;= data[[#This Row],[SLADue]], "On Time", "Late")</f>
        <v>On Time</v>
      </c>
    </row>
    <row r="1170" spans="1:28" x14ac:dyDescent="0.2">
      <c r="A1170" t="s">
        <v>1693</v>
      </c>
      <c r="B1170" t="s">
        <v>19</v>
      </c>
      <c r="C1170" t="s">
        <v>41</v>
      </c>
      <c r="D1170" t="s">
        <v>42</v>
      </c>
      <c r="E1170" s="5">
        <v>29.86</v>
      </c>
      <c r="F1170" t="s">
        <v>74</v>
      </c>
      <c r="G1170">
        <v>1</v>
      </c>
      <c r="H1170" s="1">
        <v>45792</v>
      </c>
      <c r="I1170" s="1" t="str">
        <f>TEXT(data[[#This Row],[OrderDate]],"mmm")</f>
        <v>May</v>
      </c>
      <c r="J1170" s="6">
        <v>0.8520833333333333</v>
      </c>
      <c r="K1170" s="6" t="str">
        <f>TEXT(data[[#This Row],[OrderTime]],"h")</f>
        <v>20</v>
      </c>
      <c r="L1170" s="1">
        <v>45794</v>
      </c>
      <c r="M1170" s="6">
        <v>0.75208333333333333</v>
      </c>
      <c r="N1170" t="s">
        <v>75</v>
      </c>
      <c r="O1170" t="s">
        <v>1534</v>
      </c>
      <c r="P1170" t="s">
        <v>77</v>
      </c>
      <c r="Q1170" t="s">
        <v>53</v>
      </c>
      <c r="R1170" t="s">
        <v>46</v>
      </c>
      <c r="S1170" t="s">
        <v>105</v>
      </c>
      <c r="T1170" t="s">
        <v>29</v>
      </c>
      <c r="U1170" t="s">
        <v>30</v>
      </c>
      <c r="V1170" s="5">
        <f>data[[#This Row],[PriceUSD]]*data[[#This Row],[Quantity]]</f>
        <v>29.86</v>
      </c>
      <c r="W1170" s="7">
        <f>data[[#This Row],[OrderDate]] + TIME(VALUE(LEFT(data[[#This Row],[OrderTime]],2)), VALUE(RIGHT(data[[#This Row],[OrderTime]],2)), 0)</f>
        <v>45792.022916666669</v>
      </c>
      <c r="X1170" s="7">
        <f>_xlfn.MINIFS(data[OrderDateTime], data[CustomerName], data[[#This Row],[CustomerName]])</f>
        <v>45507.007638888892</v>
      </c>
      <c r="Y1170" t="str">
        <f>IF(data[[#This Row],[OrderDateTime]]=data[[#This Row],[FirstOrderDateTime]], "New", "Returning")</f>
        <v>Returning</v>
      </c>
      <c r="Z1170" s="7">
        <f>data[[#This Row],[DeliveryDate]] + data[[#This Row],[DeliveryTime]]</f>
        <v>45794.752083333333</v>
      </c>
      <c r="AA1170" s="7">
        <f>data[[#This Row],[OrderDateTime]] + 1</f>
        <v>45793.022916666669</v>
      </c>
      <c r="AB1170" s="7" t="str">
        <f>IF(data[[#This Row],[DeliveryDateTime]] &lt;= data[[#This Row],[SLADue]], "On Time", "Late")</f>
        <v>Late</v>
      </c>
    </row>
    <row r="1171" spans="1:28" x14ac:dyDescent="0.2">
      <c r="A1171" t="s">
        <v>1694</v>
      </c>
      <c r="B1171" t="s">
        <v>19</v>
      </c>
      <c r="C1171" t="s">
        <v>49</v>
      </c>
      <c r="D1171" t="s">
        <v>50</v>
      </c>
      <c r="E1171" s="5">
        <v>31.22</v>
      </c>
      <c r="F1171" t="s">
        <v>74</v>
      </c>
      <c r="G1171">
        <v>1</v>
      </c>
      <c r="H1171" s="1">
        <v>45793</v>
      </c>
      <c r="I1171" s="1" t="str">
        <f>TEXT(data[[#This Row],[OrderDate]],"mmm")</f>
        <v>May</v>
      </c>
      <c r="J1171" s="6">
        <v>0.80138888888888893</v>
      </c>
      <c r="K1171" s="6" t="str">
        <f>TEXT(data[[#This Row],[OrderTime]],"h")</f>
        <v>19</v>
      </c>
      <c r="L1171" s="1">
        <v>45795</v>
      </c>
      <c r="M1171" s="6">
        <v>0.68472222222222223</v>
      </c>
      <c r="N1171" t="s">
        <v>238</v>
      </c>
      <c r="O1171" t="s">
        <v>1189</v>
      </c>
      <c r="P1171" t="s">
        <v>36</v>
      </c>
      <c r="Q1171" t="s">
        <v>53</v>
      </c>
      <c r="R1171" t="s">
        <v>54</v>
      </c>
      <c r="S1171" t="s">
        <v>105</v>
      </c>
      <c r="T1171" t="s">
        <v>106</v>
      </c>
      <c r="U1171" t="s">
        <v>30</v>
      </c>
      <c r="V1171" s="5">
        <f>data[[#This Row],[PriceUSD]]*data[[#This Row],[Quantity]]</f>
        <v>31.22</v>
      </c>
      <c r="W1171" s="7">
        <f>data[[#This Row],[OrderDate]] + TIME(VALUE(LEFT(data[[#This Row],[OrderTime]],2)), VALUE(RIGHT(data[[#This Row],[OrderTime]],2)), 0)</f>
        <v>45793.061805555553</v>
      </c>
      <c r="X1171" s="7">
        <f>_xlfn.MINIFS(data[OrderDateTime], data[CustomerName], data[[#This Row],[CustomerName]])</f>
        <v>45506.038888888892</v>
      </c>
      <c r="Y1171" t="str">
        <f>IF(data[[#This Row],[OrderDateTime]]=data[[#This Row],[FirstOrderDateTime]], "New", "Returning")</f>
        <v>Returning</v>
      </c>
      <c r="Z1171" s="7">
        <f>data[[#This Row],[DeliveryDate]] + data[[#This Row],[DeliveryTime]]</f>
        <v>45795.68472222222</v>
      </c>
      <c r="AA1171" s="7">
        <f>data[[#This Row],[OrderDateTime]] + 1</f>
        <v>45794.061805555553</v>
      </c>
      <c r="AB1171" s="7" t="str">
        <f>IF(data[[#This Row],[DeliveryDateTime]] &lt;= data[[#This Row],[SLADue]], "On Time", "Late")</f>
        <v>Late</v>
      </c>
    </row>
    <row r="1172" spans="1:28" x14ac:dyDescent="0.2">
      <c r="A1172" t="s">
        <v>1695</v>
      </c>
      <c r="B1172" t="s">
        <v>19</v>
      </c>
      <c r="C1172" t="s">
        <v>20</v>
      </c>
      <c r="D1172" t="s">
        <v>21</v>
      </c>
      <c r="E1172" s="5">
        <v>16.41</v>
      </c>
      <c r="F1172" t="s">
        <v>43</v>
      </c>
      <c r="G1172">
        <v>1</v>
      </c>
      <c r="H1172" s="1">
        <v>45801</v>
      </c>
      <c r="I1172" s="1" t="str">
        <f>TEXT(data[[#This Row],[OrderDate]],"mmm")</f>
        <v>May</v>
      </c>
      <c r="J1172" s="6">
        <v>0.68194444444444446</v>
      </c>
      <c r="K1172" s="6" t="str">
        <f>TEXT(data[[#This Row],[OrderTime]],"h")</f>
        <v>16</v>
      </c>
      <c r="L1172" s="1">
        <v>45802</v>
      </c>
      <c r="M1172" s="6">
        <v>0.76527777777777772</v>
      </c>
      <c r="N1172" t="s">
        <v>183</v>
      </c>
      <c r="O1172" t="s">
        <v>657</v>
      </c>
      <c r="P1172" t="s">
        <v>180</v>
      </c>
      <c r="Q1172" t="s">
        <v>26</v>
      </c>
      <c r="R1172" t="s">
        <v>27</v>
      </c>
      <c r="S1172" t="s">
        <v>28</v>
      </c>
      <c r="T1172" t="s">
        <v>38</v>
      </c>
      <c r="U1172" t="s">
        <v>39</v>
      </c>
      <c r="V1172" s="5">
        <f>data[[#This Row],[PriceUSD]]*data[[#This Row],[Quantity]]</f>
        <v>16.41</v>
      </c>
      <c r="W1172" s="7">
        <f>data[[#This Row],[OrderDate]] + TIME(VALUE(LEFT(data[[#This Row],[OrderTime]],2)), VALUE(RIGHT(data[[#This Row],[OrderTime]],2)), 0)</f>
        <v>45801.030555555553</v>
      </c>
      <c r="X1172" s="7">
        <f>_xlfn.MINIFS(data[OrderDateTime], data[CustomerName], data[[#This Row],[CustomerName]])</f>
        <v>45521.038888888892</v>
      </c>
      <c r="Y1172" t="str">
        <f>IF(data[[#This Row],[OrderDateTime]]=data[[#This Row],[FirstOrderDateTime]], "New", "Returning")</f>
        <v>Returning</v>
      </c>
      <c r="Z1172" s="7">
        <f>data[[#This Row],[DeliveryDate]] + data[[#This Row],[DeliveryTime]]</f>
        <v>45802.765277777777</v>
      </c>
      <c r="AA1172" s="7">
        <f>data[[#This Row],[OrderDateTime]] + 1</f>
        <v>45802.030555555553</v>
      </c>
      <c r="AB1172" s="7" t="str">
        <f>IF(data[[#This Row],[DeliveryDateTime]] &lt;= data[[#This Row],[SLADue]], "On Time", "Late")</f>
        <v>Late</v>
      </c>
    </row>
    <row r="1173" spans="1:28" x14ac:dyDescent="0.2">
      <c r="A1173" t="s">
        <v>1696</v>
      </c>
      <c r="B1173" t="s">
        <v>19</v>
      </c>
      <c r="C1173" t="s">
        <v>285</v>
      </c>
      <c r="D1173" t="s">
        <v>286</v>
      </c>
      <c r="E1173" s="5">
        <v>16.559999999999999</v>
      </c>
      <c r="F1173" t="s">
        <v>22</v>
      </c>
      <c r="G1173">
        <v>3</v>
      </c>
      <c r="H1173" s="1">
        <v>45574</v>
      </c>
      <c r="I1173" s="1" t="str">
        <f>TEXT(data[[#This Row],[OrderDate]],"mmm")</f>
        <v>Oct</v>
      </c>
      <c r="J1173" s="6">
        <v>0.75277777777777777</v>
      </c>
      <c r="K1173" s="6" t="str">
        <f>TEXT(data[[#This Row],[OrderTime]],"h")</f>
        <v>18</v>
      </c>
      <c r="L1173" s="1">
        <v>45575</v>
      </c>
      <c r="M1173" s="6">
        <v>0.67638888888888893</v>
      </c>
      <c r="N1173" t="s">
        <v>34</v>
      </c>
      <c r="O1173" t="s">
        <v>517</v>
      </c>
      <c r="P1173" t="s">
        <v>36</v>
      </c>
      <c r="Q1173" t="s">
        <v>53</v>
      </c>
      <c r="R1173" t="s">
        <v>114</v>
      </c>
      <c r="S1173" t="s">
        <v>28</v>
      </c>
      <c r="T1173" t="s">
        <v>29</v>
      </c>
      <c r="U1173" t="s">
        <v>39</v>
      </c>
      <c r="V1173" s="5">
        <f>data[[#This Row],[PriceUSD]]*data[[#This Row],[Quantity]]</f>
        <v>49.679999999999993</v>
      </c>
      <c r="W1173" s="7">
        <f>data[[#This Row],[OrderDate]] + TIME(VALUE(LEFT(data[[#This Row],[OrderTime]],2)), VALUE(RIGHT(data[[#This Row],[OrderTime]],2)), 0)</f>
        <v>45574.054166666669</v>
      </c>
      <c r="X1173" s="7">
        <f>_xlfn.MINIFS(data[OrderDateTime], data[CustomerName], data[[#This Row],[CustomerName]])</f>
        <v>45511.054166666669</v>
      </c>
      <c r="Y1173" t="str">
        <f>IF(data[[#This Row],[OrderDateTime]]=data[[#This Row],[FirstOrderDateTime]], "New", "Returning")</f>
        <v>Returning</v>
      </c>
      <c r="Z1173" s="7">
        <f>data[[#This Row],[DeliveryDate]] + data[[#This Row],[DeliveryTime]]</f>
        <v>45575.676388888889</v>
      </c>
      <c r="AA1173" s="7">
        <f>data[[#This Row],[OrderDateTime]] + 1</f>
        <v>45575.054166666669</v>
      </c>
      <c r="AB1173" s="7" t="str">
        <f>IF(data[[#This Row],[DeliveryDateTime]] &lt;= data[[#This Row],[SLADue]], "On Time", "Late")</f>
        <v>Late</v>
      </c>
    </row>
    <row r="1174" spans="1:28" x14ac:dyDescent="0.2">
      <c r="A1174" t="s">
        <v>1697</v>
      </c>
      <c r="B1174" t="s">
        <v>19</v>
      </c>
      <c r="C1174" t="s">
        <v>69</v>
      </c>
      <c r="D1174" t="s">
        <v>70</v>
      </c>
      <c r="E1174" s="5">
        <v>56.71</v>
      </c>
      <c r="F1174" t="s">
        <v>74</v>
      </c>
      <c r="G1174">
        <v>1</v>
      </c>
      <c r="H1174" s="1">
        <v>45539</v>
      </c>
      <c r="I1174" s="1" t="str">
        <f>TEXT(data[[#This Row],[OrderDate]],"mmm")</f>
        <v>Sep</v>
      </c>
      <c r="J1174" s="6">
        <v>0.59027777777777779</v>
      </c>
      <c r="K1174" s="6" t="str">
        <f>TEXT(data[[#This Row],[OrderTime]],"h")</f>
        <v>14</v>
      </c>
      <c r="L1174" s="1">
        <v>45539</v>
      </c>
      <c r="M1174" s="6">
        <v>0.75694444444444442</v>
      </c>
      <c r="N1174" t="s">
        <v>44</v>
      </c>
      <c r="O1174" t="s">
        <v>981</v>
      </c>
      <c r="P1174" t="s">
        <v>25</v>
      </c>
      <c r="Q1174" t="s">
        <v>53</v>
      </c>
      <c r="R1174" t="s">
        <v>37</v>
      </c>
      <c r="S1174" t="s">
        <v>47</v>
      </c>
      <c r="T1174" t="s">
        <v>29</v>
      </c>
      <c r="U1174" t="s">
        <v>39</v>
      </c>
      <c r="V1174" s="5">
        <f>data[[#This Row],[PriceUSD]]*data[[#This Row],[Quantity]]</f>
        <v>56.71</v>
      </c>
      <c r="W1174" s="7">
        <f>data[[#This Row],[OrderDate]] + TIME(VALUE(LEFT(data[[#This Row],[OrderTime]],2)), VALUE(RIGHT(data[[#This Row],[OrderTime]],2)), 0)</f>
        <v>45539.054166666669</v>
      </c>
      <c r="X1174" s="7">
        <f>_xlfn.MINIFS(data[OrderDateTime], data[CustomerName], data[[#This Row],[CustomerName]])</f>
        <v>45526.052083333336</v>
      </c>
      <c r="Y1174" t="str">
        <f>IF(data[[#This Row],[OrderDateTime]]=data[[#This Row],[FirstOrderDateTime]], "New", "Returning")</f>
        <v>Returning</v>
      </c>
      <c r="Z1174" s="7">
        <f>data[[#This Row],[DeliveryDate]] + data[[#This Row],[DeliveryTime]]</f>
        <v>45539.756944444445</v>
      </c>
      <c r="AA1174" s="7">
        <f>data[[#This Row],[OrderDateTime]] + 1</f>
        <v>45540.054166666669</v>
      </c>
      <c r="AB1174" s="7" t="str">
        <f>IF(data[[#This Row],[DeliveryDateTime]] &lt;= data[[#This Row],[SLADue]], "On Time", "Late")</f>
        <v>On Time</v>
      </c>
    </row>
    <row r="1175" spans="1:28" x14ac:dyDescent="0.2">
      <c r="A1175" t="s">
        <v>1698</v>
      </c>
      <c r="B1175" t="s">
        <v>19</v>
      </c>
      <c r="C1175" t="s">
        <v>49</v>
      </c>
      <c r="D1175" t="s">
        <v>50</v>
      </c>
      <c r="E1175" s="5">
        <v>35.979999999999997</v>
      </c>
      <c r="F1175" t="s">
        <v>51</v>
      </c>
      <c r="G1175">
        <v>1</v>
      </c>
      <c r="H1175" s="1">
        <v>45693</v>
      </c>
      <c r="I1175" s="1" t="str">
        <f>TEXT(data[[#This Row],[OrderDate]],"mmm")</f>
        <v>Feb</v>
      </c>
      <c r="J1175" s="6">
        <v>0.80694444444444446</v>
      </c>
      <c r="K1175" s="6" t="str">
        <f>TEXT(data[[#This Row],[OrderTime]],"h")</f>
        <v>19</v>
      </c>
      <c r="L1175" s="1">
        <v>45695</v>
      </c>
      <c r="M1175" s="6">
        <v>0.62361111111111112</v>
      </c>
      <c r="N1175" t="s">
        <v>388</v>
      </c>
      <c r="O1175" t="s">
        <v>429</v>
      </c>
      <c r="P1175" t="s">
        <v>245</v>
      </c>
      <c r="Q1175" t="s">
        <v>53</v>
      </c>
      <c r="R1175" t="s">
        <v>54</v>
      </c>
      <c r="S1175" t="s">
        <v>105</v>
      </c>
      <c r="T1175" t="s">
        <v>38</v>
      </c>
      <c r="U1175" t="s">
        <v>30</v>
      </c>
      <c r="V1175" s="5">
        <f>data[[#This Row],[PriceUSD]]*data[[#This Row],[Quantity]]</f>
        <v>35.979999999999997</v>
      </c>
      <c r="W1175" s="7">
        <f>data[[#This Row],[OrderDate]] + TIME(VALUE(LEFT(data[[#This Row],[OrderTime]],2)), VALUE(RIGHT(data[[#This Row],[OrderTime]],2)), 0)</f>
        <v>45693.030555555553</v>
      </c>
      <c r="X1175" s="7">
        <f>_xlfn.MINIFS(data[OrderDateTime], data[CustomerName], data[[#This Row],[CustomerName]])</f>
        <v>45526.046527777777</v>
      </c>
      <c r="Y1175" t="str">
        <f>IF(data[[#This Row],[OrderDateTime]]=data[[#This Row],[FirstOrderDateTime]], "New", "Returning")</f>
        <v>Returning</v>
      </c>
      <c r="Z1175" s="7">
        <f>data[[#This Row],[DeliveryDate]] + data[[#This Row],[DeliveryTime]]</f>
        <v>45695.623611111114</v>
      </c>
      <c r="AA1175" s="7">
        <f>data[[#This Row],[OrderDateTime]] + 1</f>
        <v>45694.030555555553</v>
      </c>
      <c r="AB1175" s="7" t="str">
        <f>IF(data[[#This Row],[DeliveryDateTime]] &lt;= data[[#This Row],[SLADue]], "On Time", "Late")</f>
        <v>Late</v>
      </c>
    </row>
    <row r="1176" spans="1:28" x14ac:dyDescent="0.2">
      <c r="A1176" t="s">
        <v>1699</v>
      </c>
      <c r="B1176" t="s">
        <v>19</v>
      </c>
      <c r="C1176" t="s">
        <v>61</v>
      </c>
      <c r="D1176" t="s">
        <v>62</v>
      </c>
      <c r="E1176" s="5">
        <v>168.06</v>
      </c>
      <c r="F1176" t="s">
        <v>63</v>
      </c>
      <c r="G1176">
        <v>3</v>
      </c>
      <c r="H1176" s="1">
        <v>45741</v>
      </c>
      <c r="I1176" s="1" t="str">
        <f>TEXT(data[[#This Row],[OrderDate]],"mmm")</f>
        <v>Mar</v>
      </c>
      <c r="J1176" s="6">
        <v>0.38750000000000001</v>
      </c>
      <c r="K1176" s="6" t="str">
        <f>TEXT(data[[#This Row],[OrderTime]],"h")</f>
        <v>9</v>
      </c>
      <c r="L1176" s="1">
        <v>45741</v>
      </c>
      <c r="M1176" s="6">
        <v>0.5541666666666667</v>
      </c>
      <c r="N1176" t="s">
        <v>103</v>
      </c>
      <c r="O1176" t="s">
        <v>375</v>
      </c>
      <c r="P1176" t="s">
        <v>77</v>
      </c>
      <c r="Q1176" t="s">
        <v>26</v>
      </c>
      <c r="R1176" t="s">
        <v>66</v>
      </c>
      <c r="S1176" t="s">
        <v>47</v>
      </c>
      <c r="T1176" t="s">
        <v>38</v>
      </c>
      <c r="U1176" t="s">
        <v>30</v>
      </c>
      <c r="V1176" s="5">
        <f>data[[#This Row],[PriceUSD]]*data[[#This Row],[Quantity]]</f>
        <v>504.18</v>
      </c>
      <c r="W1176" s="7">
        <f>data[[#This Row],[OrderDate]] + TIME(VALUE(LEFT(data[[#This Row],[OrderTime]],2)), VALUE(RIGHT(data[[#This Row],[OrderTime]],2)), 0)</f>
        <v>45741.052083333336</v>
      </c>
      <c r="X1176" s="7">
        <f>_xlfn.MINIFS(data[OrderDateTime], data[CustomerName], data[[#This Row],[CustomerName]])</f>
        <v>45557.052083333336</v>
      </c>
      <c r="Y1176" t="str">
        <f>IF(data[[#This Row],[OrderDateTime]]=data[[#This Row],[FirstOrderDateTime]], "New", "Returning")</f>
        <v>Returning</v>
      </c>
      <c r="Z1176" s="7">
        <f>data[[#This Row],[DeliveryDate]] + data[[#This Row],[DeliveryTime]]</f>
        <v>45741.554166666669</v>
      </c>
      <c r="AA1176" s="7">
        <f>data[[#This Row],[OrderDateTime]] + 1</f>
        <v>45742.052083333336</v>
      </c>
      <c r="AB1176" s="7" t="str">
        <f>IF(data[[#This Row],[DeliveryDateTime]] &lt;= data[[#This Row],[SLADue]], "On Time", "Late")</f>
        <v>On Time</v>
      </c>
    </row>
    <row r="1177" spans="1:28" x14ac:dyDescent="0.2">
      <c r="A1177" t="s">
        <v>1700</v>
      </c>
      <c r="B1177" t="s">
        <v>19</v>
      </c>
      <c r="C1177" t="s">
        <v>85</v>
      </c>
      <c r="D1177" t="s">
        <v>86</v>
      </c>
      <c r="E1177" s="5">
        <v>55.36</v>
      </c>
      <c r="F1177" t="s">
        <v>71</v>
      </c>
      <c r="G1177">
        <v>2</v>
      </c>
      <c r="H1177" s="1">
        <v>45857</v>
      </c>
      <c r="I1177" s="1" t="str">
        <f>TEXT(data[[#This Row],[OrderDate]],"mmm")</f>
        <v>Jul</v>
      </c>
      <c r="J1177" s="6">
        <v>0.43680555555555556</v>
      </c>
      <c r="K1177" s="6" t="str">
        <f>TEXT(data[[#This Row],[OrderTime]],"h")</f>
        <v>10</v>
      </c>
      <c r="L1177" s="1">
        <v>45857</v>
      </c>
      <c r="M1177" s="6">
        <v>0.72847222222222219</v>
      </c>
      <c r="N1177" t="s">
        <v>88</v>
      </c>
      <c r="O1177" t="s">
        <v>159</v>
      </c>
      <c r="P1177" t="s">
        <v>25</v>
      </c>
      <c r="Q1177" t="s">
        <v>26</v>
      </c>
      <c r="R1177" t="s">
        <v>90</v>
      </c>
      <c r="S1177" t="s">
        <v>47</v>
      </c>
      <c r="T1177" t="s">
        <v>38</v>
      </c>
      <c r="U1177" t="s">
        <v>30</v>
      </c>
      <c r="V1177" s="5">
        <f>data[[#This Row],[PriceUSD]]*data[[#This Row],[Quantity]]</f>
        <v>110.72</v>
      </c>
      <c r="W1177" s="7">
        <f>data[[#This Row],[OrderDate]] + TIME(VALUE(LEFT(data[[#This Row],[OrderTime]],2)), VALUE(RIGHT(data[[#This Row],[OrderTime]],2)), 0)</f>
        <v>45857.038888888892</v>
      </c>
      <c r="X1177" s="7">
        <f>_xlfn.MINIFS(data[OrderDateTime], data[CustomerName], data[[#This Row],[CustomerName]])</f>
        <v>45548.015277777777</v>
      </c>
      <c r="Y1177" t="str">
        <f>IF(data[[#This Row],[OrderDateTime]]=data[[#This Row],[FirstOrderDateTime]], "New", "Returning")</f>
        <v>Returning</v>
      </c>
      <c r="Z1177" s="7">
        <f>data[[#This Row],[DeliveryDate]] + data[[#This Row],[DeliveryTime]]</f>
        <v>45857.728472222225</v>
      </c>
      <c r="AA1177" s="7">
        <f>data[[#This Row],[OrderDateTime]] + 1</f>
        <v>45858.038888888892</v>
      </c>
      <c r="AB1177" s="7" t="str">
        <f>IF(data[[#This Row],[DeliveryDateTime]] &lt;= data[[#This Row],[SLADue]], "On Time", "Late")</f>
        <v>On Time</v>
      </c>
    </row>
    <row r="1178" spans="1:28" x14ac:dyDescent="0.2">
      <c r="A1178" t="s">
        <v>1701</v>
      </c>
      <c r="B1178" t="s">
        <v>19</v>
      </c>
      <c r="C1178" t="s">
        <v>41</v>
      </c>
      <c r="D1178" t="s">
        <v>42</v>
      </c>
      <c r="E1178" s="5">
        <v>34.72</v>
      </c>
      <c r="F1178" t="s">
        <v>43</v>
      </c>
      <c r="G1178">
        <v>1</v>
      </c>
      <c r="H1178" s="1">
        <v>45659</v>
      </c>
      <c r="I1178" s="1" t="str">
        <f>TEXT(data[[#This Row],[OrderDate]],"mmm")</f>
        <v>Jan</v>
      </c>
      <c r="J1178" s="6">
        <v>0.44513888888888886</v>
      </c>
      <c r="K1178" s="6" t="str">
        <f>TEXT(data[[#This Row],[OrderTime]],"h")</f>
        <v>10</v>
      </c>
      <c r="L1178" s="1">
        <v>45660</v>
      </c>
      <c r="M1178" s="6">
        <v>0.48680555555555555</v>
      </c>
      <c r="N1178" t="s">
        <v>175</v>
      </c>
      <c r="O1178" t="s">
        <v>745</v>
      </c>
      <c r="P1178" t="s">
        <v>25</v>
      </c>
      <c r="Q1178" t="s">
        <v>53</v>
      </c>
      <c r="R1178" t="s">
        <v>46</v>
      </c>
      <c r="S1178" t="s">
        <v>28</v>
      </c>
      <c r="T1178" t="s">
        <v>136</v>
      </c>
      <c r="U1178" t="s">
        <v>30</v>
      </c>
      <c r="V1178" s="5">
        <f>data[[#This Row],[PriceUSD]]*data[[#This Row],[Quantity]]</f>
        <v>34.72</v>
      </c>
      <c r="W1178" s="7">
        <f>data[[#This Row],[OrderDate]] + TIME(VALUE(LEFT(data[[#This Row],[OrderTime]],2)), VALUE(RIGHT(data[[#This Row],[OrderTime]],2)), 0)</f>
        <v>45659.061805555553</v>
      </c>
      <c r="X1178" s="7">
        <f>_xlfn.MINIFS(data[OrderDateTime], data[CustomerName], data[[#This Row],[CustomerName]])</f>
        <v>45509.030555555553</v>
      </c>
      <c r="Y1178" t="str">
        <f>IF(data[[#This Row],[OrderDateTime]]=data[[#This Row],[FirstOrderDateTime]], "New", "Returning")</f>
        <v>Returning</v>
      </c>
      <c r="Z1178" s="7">
        <f>data[[#This Row],[DeliveryDate]] + data[[#This Row],[DeliveryTime]]</f>
        <v>45660.486805555556</v>
      </c>
      <c r="AA1178" s="7">
        <f>data[[#This Row],[OrderDateTime]] + 1</f>
        <v>45660.061805555553</v>
      </c>
      <c r="AB1178" s="7" t="str">
        <f>IF(data[[#This Row],[DeliveryDateTime]] &lt;= data[[#This Row],[SLADue]], "On Time", "Late")</f>
        <v>Late</v>
      </c>
    </row>
    <row r="1179" spans="1:28" x14ac:dyDescent="0.2">
      <c r="A1179" t="s">
        <v>1702</v>
      </c>
      <c r="B1179" t="s">
        <v>19</v>
      </c>
      <c r="C1179" t="s">
        <v>41</v>
      </c>
      <c r="D1179" t="s">
        <v>42</v>
      </c>
      <c r="E1179" s="5">
        <v>37.57</v>
      </c>
      <c r="F1179" t="s">
        <v>119</v>
      </c>
      <c r="G1179">
        <v>4</v>
      </c>
      <c r="H1179" s="1">
        <v>45605</v>
      </c>
      <c r="I1179" s="1" t="str">
        <f>TEXT(data[[#This Row],[OrderDate]],"mmm")</f>
        <v>Nov</v>
      </c>
      <c r="J1179" s="6">
        <v>0.77083333333333337</v>
      </c>
      <c r="K1179" s="6" t="str">
        <f>TEXT(data[[#This Row],[OrderTime]],"h")</f>
        <v>18</v>
      </c>
      <c r="L1179" s="1">
        <v>45606</v>
      </c>
      <c r="M1179" s="6">
        <v>0.8125</v>
      </c>
      <c r="N1179" t="s">
        <v>103</v>
      </c>
      <c r="O1179" t="s">
        <v>1703</v>
      </c>
      <c r="P1179" t="s">
        <v>77</v>
      </c>
      <c r="Q1179" t="s">
        <v>53</v>
      </c>
      <c r="R1179" t="s">
        <v>46</v>
      </c>
      <c r="S1179" t="s">
        <v>28</v>
      </c>
      <c r="T1179" t="s">
        <v>29</v>
      </c>
      <c r="U1179" t="s">
        <v>39</v>
      </c>
      <c r="V1179" s="5">
        <f>data[[#This Row],[PriceUSD]]*data[[#This Row],[Quantity]]</f>
        <v>150.28</v>
      </c>
      <c r="W1179" s="7">
        <f>data[[#This Row],[OrderDate]] + TIME(VALUE(LEFT(data[[#This Row],[OrderTime]],2)), VALUE(RIGHT(data[[#This Row],[OrderTime]],2)), 0)</f>
        <v>45605.022916666669</v>
      </c>
      <c r="X1179" s="7">
        <f>_xlfn.MINIFS(data[OrderDateTime], data[CustomerName], data[[#This Row],[CustomerName]])</f>
        <v>45550.007638888892</v>
      </c>
      <c r="Y1179" t="str">
        <f>IF(data[[#This Row],[OrderDateTime]]=data[[#This Row],[FirstOrderDateTime]], "New", "Returning")</f>
        <v>Returning</v>
      </c>
      <c r="Z1179" s="7">
        <f>data[[#This Row],[DeliveryDate]] + data[[#This Row],[DeliveryTime]]</f>
        <v>45606.8125</v>
      </c>
      <c r="AA1179" s="7">
        <f>data[[#This Row],[OrderDateTime]] + 1</f>
        <v>45606.022916666669</v>
      </c>
      <c r="AB1179" s="7" t="str">
        <f>IF(data[[#This Row],[DeliveryDateTime]] &lt;= data[[#This Row],[SLADue]], "On Time", "Late")</f>
        <v>Late</v>
      </c>
    </row>
    <row r="1180" spans="1:28" x14ac:dyDescent="0.2">
      <c r="A1180" t="s">
        <v>1704</v>
      </c>
      <c r="B1180" t="s">
        <v>19</v>
      </c>
      <c r="C1180" t="s">
        <v>41</v>
      </c>
      <c r="D1180" t="s">
        <v>42</v>
      </c>
      <c r="E1180" s="5">
        <v>34.19</v>
      </c>
      <c r="F1180" t="s">
        <v>182</v>
      </c>
      <c r="G1180">
        <v>2</v>
      </c>
      <c r="H1180" s="1">
        <v>45798</v>
      </c>
      <c r="I1180" s="1" t="str">
        <f>TEXT(data[[#This Row],[OrderDate]],"mmm")</f>
        <v>May</v>
      </c>
      <c r="J1180" s="6">
        <v>0.67777777777777781</v>
      </c>
      <c r="K1180" s="6" t="str">
        <f>TEXT(data[[#This Row],[OrderTime]],"h")</f>
        <v>16</v>
      </c>
      <c r="L1180" s="1">
        <v>45799</v>
      </c>
      <c r="M1180" s="6">
        <v>0.88611111111111107</v>
      </c>
      <c r="N1180" t="s">
        <v>123</v>
      </c>
      <c r="O1180" t="s">
        <v>1703</v>
      </c>
      <c r="P1180" t="s">
        <v>36</v>
      </c>
      <c r="Q1180" t="s">
        <v>53</v>
      </c>
      <c r="R1180" t="s">
        <v>46</v>
      </c>
      <c r="S1180" t="s">
        <v>28</v>
      </c>
      <c r="T1180" t="s">
        <v>29</v>
      </c>
      <c r="U1180" t="s">
        <v>30</v>
      </c>
      <c r="V1180" s="5">
        <f>data[[#This Row],[PriceUSD]]*data[[#This Row],[Quantity]]</f>
        <v>68.38</v>
      </c>
      <c r="W1180" s="7">
        <f>data[[#This Row],[OrderDate]] + TIME(VALUE(LEFT(data[[#This Row],[OrderTime]],2)), VALUE(RIGHT(data[[#This Row],[OrderTime]],2)), 0)</f>
        <v>45798.054166666669</v>
      </c>
      <c r="X1180" s="7">
        <f>_xlfn.MINIFS(data[OrderDateTime], data[CustomerName], data[[#This Row],[CustomerName]])</f>
        <v>45550.007638888892</v>
      </c>
      <c r="Y1180" t="str">
        <f>IF(data[[#This Row],[OrderDateTime]]=data[[#This Row],[FirstOrderDateTime]], "New", "Returning")</f>
        <v>Returning</v>
      </c>
      <c r="Z1180" s="7">
        <f>data[[#This Row],[DeliveryDate]] + data[[#This Row],[DeliveryTime]]</f>
        <v>45799.886111111111</v>
      </c>
      <c r="AA1180" s="7">
        <f>data[[#This Row],[OrderDateTime]] + 1</f>
        <v>45799.054166666669</v>
      </c>
      <c r="AB1180" s="7" t="str">
        <f>IF(data[[#This Row],[DeliveryDateTime]] &lt;= data[[#This Row],[SLADue]], "On Time", "Late")</f>
        <v>Late</v>
      </c>
    </row>
    <row r="1181" spans="1:28" x14ac:dyDescent="0.2">
      <c r="A1181" t="s">
        <v>1705</v>
      </c>
      <c r="B1181" t="s">
        <v>19</v>
      </c>
      <c r="C1181" t="s">
        <v>41</v>
      </c>
      <c r="D1181" t="s">
        <v>42</v>
      </c>
      <c r="E1181" s="5">
        <v>35.75</v>
      </c>
      <c r="F1181" t="s">
        <v>182</v>
      </c>
      <c r="G1181">
        <v>2</v>
      </c>
      <c r="H1181" s="1">
        <v>45576</v>
      </c>
      <c r="I1181" s="1" t="str">
        <f>TEXT(data[[#This Row],[OrderDate]],"mmm")</f>
        <v>Oct</v>
      </c>
      <c r="J1181" s="6">
        <v>0.81874999999999998</v>
      </c>
      <c r="K1181" s="6" t="str">
        <f>TEXT(data[[#This Row],[OrderTime]],"h")</f>
        <v>19</v>
      </c>
      <c r="L1181" s="1">
        <v>45578</v>
      </c>
      <c r="M1181" s="6">
        <v>0.78819444444444442</v>
      </c>
      <c r="N1181" t="s">
        <v>120</v>
      </c>
      <c r="O1181" t="s">
        <v>333</v>
      </c>
      <c r="P1181" t="s">
        <v>25</v>
      </c>
      <c r="Q1181" t="s">
        <v>26</v>
      </c>
      <c r="R1181" t="s">
        <v>46</v>
      </c>
      <c r="S1181" t="s">
        <v>105</v>
      </c>
      <c r="T1181" t="s">
        <v>29</v>
      </c>
      <c r="U1181" t="s">
        <v>39</v>
      </c>
      <c r="V1181" s="5">
        <f>data[[#This Row],[PriceUSD]]*data[[#This Row],[Quantity]]</f>
        <v>71.5</v>
      </c>
      <c r="W1181" s="7">
        <f>data[[#This Row],[OrderDate]] + TIME(VALUE(LEFT(data[[#This Row],[OrderTime]],2)), VALUE(RIGHT(data[[#This Row],[OrderTime]],2)), 0)</f>
        <v>45576.052083333336</v>
      </c>
      <c r="X1181" s="7">
        <f>_xlfn.MINIFS(data[OrderDateTime], data[CustomerName], data[[#This Row],[CustomerName]])</f>
        <v>45513.007638888892</v>
      </c>
      <c r="Y1181" t="str">
        <f>IF(data[[#This Row],[OrderDateTime]]=data[[#This Row],[FirstOrderDateTime]], "New", "Returning")</f>
        <v>Returning</v>
      </c>
      <c r="Z1181" s="7">
        <f>data[[#This Row],[DeliveryDate]] + data[[#This Row],[DeliveryTime]]</f>
        <v>45578.788194444445</v>
      </c>
      <c r="AA1181" s="7">
        <f>data[[#This Row],[OrderDateTime]] + 1</f>
        <v>45577.052083333336</v>
      </c>
      <c r="AB1181" s="7" t="str">
        <f>IF(data[[#This Row],[DeliveryDateTime]] &lt;= data[[#This Row],[SLADue]], "On Time", "Late")</f>
        <v>Late</v>
      </c>
    </row>
    <row r="1182" spans="1:28" x14ac:dyDescent="0.2">
      <c r="A1182" t="s">
        <v>1706</v>
      </c>
      <c r="B1182" t="s">
        <v>19</v>
      </c>
      <c r="C1182" t="s">
        <v>110</v>
      </c>
      <c r="D1182" t="s">
        <v>111</v>
      </c>
      <c r="E1182" s="5">
        <v>12.31</v>
      </c>
      <c r="F1182" t="s">
        <v>71</v>
      </c>
      <c r="G1182">
        <v>1</v>
      </c>
      <c r="H1182" s="1">
        <v>45612</v>
      </c>
      <c r="I1182" s="1" t="str">
        <f>TEXT(data[[#This Row],[OrderDate]],"mmm")</f>
        <v>Nov</v>
      </c>
      <c r="J1182" s="6">
        <v>0.42708333333333331</v>
      </c>
      <c r="K1182" s="6" t="str">
        <f>TEXT(data[[#This Row],[OrderTime]],"h")</f>
        <v>10</v>
      </c>
      <c r="L1182" s="1">
        <v>45614</v>
      </c>
      <c r="M1182" s="6">
        <v>0.46875</v>
      </c>
      <c r="N1182" t="s">
        <v>175</v>
      </c>
      <c r="O1182" t="s">
        <v>603</v>
      </c>
      <c r="P1182" t="s">
        <v>25</v>
      </c>
      <c r="Q1182" t="s">
        <v>26</v>
      </c>
      <c r="R1182" t="s">
        <v>114</v>
      </c>
      <c r="S1182" t="s">
        <v>105</v>
      </c>
      <c r="T1182" t="s">
        <v>106</v>
      </c>
      <c r="U1182" t="s">
        <v>30</v>
      </c>
      <c r="V1182" s="5">
        <f>data[[#This Row],[PriceUSD]]*data[[#This Row],[Quantity]]</f>
        <v>12.31</v>
      </c>
      <c r="W1182" s="7">
        <f>data[[#This Row],[OrderDate]] + TIME(VALUE(LEFT(data[[#This Row],[OrderTime]],2)), VALUE(RIGHT(data[[#This Row],[OrderTime]],2)), 0)</f>
        <v>45612.022916666669</v>
      </c>
      <c r="X1182" s="7">
        <f>_xlfn.MINIFS(data[OrderDateTime], data[CustomerName], data[[#This Row],[CustomerName]])</f>
        <v>45511.061805555553</v>
      </c>
      <c r="Y1182" t="str">
        <f>IF(data[[#This Row],[OrderDateTime]]=data[[#This Row],[FirstOrderDateTime]], "New", "Returning")</f>
        <v>Returning</v>
      </c>
      <c r="Z1182" s="7">
        <f>data[[#This Row],[DeliveryDate]] + data[[#This Row],[DeliveryTime]]</f>
        <v>45614.46875</v>
      </c>
      <c r="AA1182" s="7">
        <f>data[[#This Row],[OrderDateTime]] + 1</f>
        <v>45613.022916666669</v>
      </c>
      <c r="AB1182" s="7" t="str">
        <f>IF(data[[#This Row],[DeliveryDateTime]] &lt;= data[[#This Row],[SLADue]], "On Time", "Late")</f>
        <v>Late</v>
      </c>
    </row>
    <row r="1183" spans="1:28" x14ac:dyDescent="0.2">
      <c r="A1183" t="s">
        <v>1707</v>
      </c>
      <c r="B1183" t="s">
        <v>19</v>
      </c>
      <c r="C1183" t="s">
        <v>126</v>
      </c>
      <c r="D1183" t="s">
        <v>127</v>
      </c>
      <c r="E1183" s="5">
        <v>20.82</v>
      </c>
      <c r="F1183" t="s">
        <v>138</v>
      </c>
      <c r="G1183">
        <v>2</v>
      </c>
      <c r="H1183" s="1">
        <v>45616</v>
      </c>
      <c r="I1183" s="1" t="str">
        <f>TEXT(data[[#This Row],[OrderDate]],"mmm")</f>
        <v>Nov</v>
      </c>
      <c r="J1183" s="6">
        <v>0.71805555555555556</v>
      </c>
      <c r="K1183" s="6" t="str">
        <f>TEXT(data[[#This Row],[OrderTime]],"h")</f>
        <v>17</v>
      </c>
      <c r="L1183" s="1">
        <v>45617</v>
      </c>
      <c r="M1183" s="6">
        <v>0.80138888888888893</v>
      </c>
      <c r="N1183" t="s">
        <v>170</v>
      </c>
      <c r="O1183" t="s">
        <v>384</v>
      </c>
      <c r="P1183" t="s">
        <v>36</v>
      </c>
      <c r="Q1183" t="s">
        <v>26</v>
      </c>
      <c r="R1183" t="s">
        <v>129</v>
      </c>
      <c r="S1183" t="s">
        <v>28</v>
      </c>
      <c r="T1183" t="s">
        <v>29</v>
      </c>
      <c r="U1183" t="s">
        <v>39</v>
      </c>
      <c r="V1183" s="5">
        <f>data[[#This Row],[PriceUSD]]*data[[#This Row],[Quantity]]</f>
        <v>41.64</v>
      </c>
      <c r="W1183" s="7">
        <f>data[[#This Row],[OrderDate]] + TIME(VALUE(LEFT(data[[#This Row],[OrderTime]],2)), VALUE(RIGHT(data[[#This Row],[OrderTime]],2)), 0)</f>
        <v>45616.038888888892</v>
      </c>
      <c r="X1183" s="7">
        <f>_xlfn.MINIFS(data[OrderDateTime], data[CustomerName], data[[#This Row],[CustomerName]])</f>
        <v>45533.038888888892</v>
      </c>
      <c r="Y1183" t="str">
        <f>IF(data[[#This Row],[OrderDateTime]]=data[[#This Row],[FirstOrderDateTime]], "New", "Returning")</f>
        <v>Returning</v>
      </c>
      <c r="Z1183" s="7">
        <f>data[[#This Row],[DeliveryDate]] + data[[#This Row],[DeliveryTime]]</f>
        <v>45617.801388888889</v>
      </c>
      <c r="AA1183" s="7">
        <f>data[[#This Row],[OrderDateTime]] + 1</f>
        <v>45617.038888888892</v>
      </c>
      <c r="AB1183" s="7" t="str">
        <f>IF(data[[#This Row],[DeliveryDateTime]] &lt;= data[[#This Row],[SLADue]], "On Time", "Late")</f>
        <v>Late</v>
      </c>
    </row>
    <row r="1184" spans="1:28" x14ac:dyDescent="0.2">
      <c r="A1184" t="s">
        <v>1708</v>
      </c>
      <c r="B1184" t="s">
        <v>19</v>
      </c>
      <c r="C1184" t="s">
        <v>32</v>
      </c>
      <c r="D1184" t="s">
        <v>33</v>
      </c>
      <c r="E1184" s="5">
        <v>52.89</v>
      </c>
      <c r="F1184" t="s">
        <v>22</v>
      </c>
      <c r="G1184">
        <v>2</v>
      </c>
      <c r="H1184" s="1">
        <v>45869</v>
      </c>
      <c r="I1184" s="1" t="str">
        <f>TEXT(data[[#This Row],[OrderDate]],"mmm")</f>
        <v>Jul</v>
      </c>
      <c r="J1184" s="6">
        <v>0.6694444444444444</v>
      </c>
      <c r="K1184" s="6" t="str">
        <f>TEXT(data[[#This Row],[OrderTime]],"h")</f>
        <v>16</v>
      </c>
      <c r="L1184" s="1">
        <v>45870</v>
      </c>
      <c r="M1184" s="6">
        <v>0.83611111111111114</v>
      </c>
      <c r="N1184" t="s">
        <v>388</v>
      </c>
      <c r="O1184" t="s">
        <v>937</v>
      </c>
      <c r="P1184" t="s">
        <v>245</v>
      </c>
      <c r="Q1184" t="s">
        <v>26</v>
      </c>
      <c r="R1184" t="s">
        <v>37</v>
      </c>
      <c r="S1184" t="s">
        <v>28</v>
      </c>
      <c r="T1184" t="s">
        <v>29</v>
      </c>
      <c r="U1184" t="s">
        <v>39</v>
      </c>
      <c r="V1184" s="5">
        <f>data[[#This Row],[PriceUSD]]*data[[#This Row],[Quantity]]</f>
        <v>105.78</v>
      </c>
      <c r="W1184" s="7">
        <f>data[[#This Row],[OrderDate]] + TIME(VALUE(LEFT(data[[#This Row],[OrderTime]],2)), VALUE(RIGHT(data[[#This Row],[OrderTime]],2)), 0)</f>
        <v>45869.030555555553</v>
      </c>
      <c r="X1184" s="7">
        <f>_xlfn.MINIFS(data[OrderDateTime], data[CustomerName], data[[#This Row],[CustomerName]])</f>
        <v>45533.046527777777</v>
      </c>
      <c r="Y1184" t="str">
        <f>IF(data[[#This Row],[OrderDateTime]]=data[[#This Row],[FirstOrderDateTime]], "New", "Returning")</f>
        <v>Returning</v>
      </c>
      <c r="Z1184" s="7">
        <f>data[[#This Row],[DeliveryDate]] + data[[#This Row],[DeliveryTime]]</f>
        <v>45870.836111111108</v>
      </c>
      <c r="AA1184" s="7">
        <f>data[[#This Row],[OrderDateTime]] + 1</f>
        <v>45870.030555555553</v>
      </c>
      <c r="AB1184" s="7" t="str">
        <f>IF(data[[#This Row],[DeliveryDateTime]] &lt;= data[[#This Row],[SLADue]], "On Time", "Late")</f>
        <v>Late</v>
      </c>
    </row>
    <row r="1185" spans="1:28" x14ac:dyDescent="0.2">
      <c r="A1185" t="s">
        <v>1709</v>
      </c>
      <c r="B1185" t="s">
        <v>19</v>
      </c>
      <c r="C1185" t="s">
        <v>117</v>
      </c>
      <c r="D1185" t="s">
        <v>118</v>
      </c>
      <c r="E1185" s="5">
        <v>73.95</v>
      </c>
      <c r="F1185" t="s">
        <v>182</v>
      </c>
      <c r="G1185">
        <v>1</v>
      </c>
      <c r="H1185" s="1">
        <v>45729</v>
      </c>
      <c r="I1185" s="1" t="str">
        <f>TEXT(data[[#This Row],[OrderDate]],"mmm")</f>
        <v>Mar</v>
      </c>
      <c r="J1185" s="6">
        <v>0.77569444444444446</v>
      </c>
      <c r="K1185" s="6" t="str">
        <f>TEXT(data[[#This Row],[OrderTime]],"h")</f>
        <v>18</v>
      </c>
      <c r="L1185" s="1">
        <v>45731</v>
      </c>
      <c r="M1185" s="6">
        <v>0.54374999999999996</v>
      </c>
      <c r="N1185" t="s">
        <v>175</v>
      </c>
      <c r="O1185" t="s">
        <v>649</v>
      </c>
      <c r="P1185" t="s">
        <v>25</v>
      </c>
      <c r="Q1185" t="s">
        <v>26</v>
      </c>
      <c r="R1185" t="s">
        <v>66</v>
      </c>
      <c r="S1185" t="s">
        <v>105</v>
      </c>
      <c r="T1185" t="s">
        <v>29</v>
      </c>
      <c r="U1185" t="s">
        <v>30</v>
      </c>
      <c r="V1185" s="5">
        <f>data[[#This Row],[PriceUSD]]*data[[#This Row],[Quantity]]</f>
        <v>73.95</v>
      </c>
      <c r="W1185" s="7">
        <f>data[[#This Row],[OrderDate]] + TIME(VALUE(LEFT(data[[#This Row],[OrderTime]],2)), VALUE(RIGHT(data[[#This Row],[OrderTime]],2)), 0)</f>
        <v>45729.030555555553</v>
      </c>
      <c r="X1185" s="7">
        <f>_xlfn.MINIFS(data[OrderDateTime], data[CustomerName], data[[#This Row],[CustomerName]])</f>
        <v>45524.007638888892</v>
      </c>
      <c r="Y1185" t="str">
        <f>IF(data[[#This Row],[OrderDateTime]]=data[[#This Row],[FirstOrderDateTime]], "New", "Returning")</f>
        <v>Returning</v>
      </c>
      <c r="Z1185" s="7">
        <f>data[[#This Row],[DeliveryDate]] + data[[#This Row],[DeliveryTime]]</f>
        <v>45731.543749999997</v>
      </c>
      <c r="AA1185" s="7">
        <f>data[[#This Row],[OrderDateTime]] + 1</f>
        <v>45730.030555555553</v>
      </c>
      <c r="AB1185" s="7" t="str">
        <f>IF(data[[#This Row],[DeliveryDateTime]] &lt;= data[[#This Row],[SLADue]], "On Time", "Late")</f>
        <v>Late</v>
      </c>
    </row>
    <row r="1186" spans="1:28" x14ac:dyDescent="0.2">
      <c r="A1186" t="s">
        <v>1710</v>
      </c>
      <c r="B1186" t="s">
        <v>19</v>
      </c>
      <c r="C1186" t="s">
        <v>69</v>
      </c>
      <c r="D1186" t="s">
        <v>70</v>
      </c>
      <c r="E1186" s="5">
        <v>51.67</v>
      </c>
      <c r="F1186" t="s">
        <v>56</v>
      </c>
      <c r="G1186">
        <v>1</v>
      </c>
      <c r="H1186" s="1">
        <v>45511</v>
      </c>
      <c r="I1186" s="1" t="str">
        <f>TEXT(data[[#This Row],[OrderDate]],"mmm")</f>
        <v>Aug</v>
      </c>
      <c r="J1186" s="6">
        <v>0.41319444444444442</v>
      </c>
      <c r="K1186" s="6" t="str">
        <f>TEXT(data[[#This Row],[OrderTime]],"h")</f>
        <v>9</v>
      </c>
      <c r="L1186" s="1">
        <v>45511</v>
      </c>
      <c r="M1186" s="6">
        <v>0.57986111111111116</v>
      </c>
      <c r="N1186" t="s">
        <v>23</v>
      </c>
      <c r="O1186" t="s">
        <v>65</v>
      </c>
      <c r="P1186" t="s">
        <v>25</v>
      </c>
      <c r="Q1186" t="s">
        <v>26</v>
      </c>
      <c r="R1186" t="s">
        <v>37</v>
      </c>
      <c r="S1186" t="s">
        <v>47</v>
      </c>
      <c r="T1186" t="s">
        <v>29</v>
      </c>
      <c r="U1186" t="s">
        <v>39</v>
      </c>
      <c r="V1186" s="5">
        <f>data[[#This Row],[PriceUSD]]*data[[#This Row],[Quantity]]</f>
        <v>51.67</v>
      </c>
      <c r="W1186" s="7">
        <f>data[[#This Row],[OrderDate]] + TIME(VALUE(LEFT(data[[#This Row],[OrderTime]],2)), VALUE(RIGHT(data[[#This Row],[OrderTime]],2)), 0)</f>
        <v>45511.030555555553</v>
      </c>
      <c r="X1186" s="7">
        <f>_xlfn.MINIFS(data[OrderDateTime], data[CustomerName], data[[#This Row],[CustomerName]])</f>
        <v>45505.030555555553</v>
      </c>
      <c r="Y1186" t="str">
        <f>IF(data[[#This Row],[OrderDateTime]]=data[[#This Row],[FirstOrderDateTime]], "New", "Returning")</f>
        <v>Returning</v>
      </c>
      <c r="Z1186" s="7">
        <f>data[[#This Row],[DeliveryDate]] + data[[#This Row],[DeliveryTime]]</f>
        <v>45511.579861111109</v>
      </c>
      <c r="AA1186" s="7">
        <f>data[[#This Row],[OrderDateTime]] + 1</f>
        <v>45512.030555555553</v>
      </c>
      <c r="AB1186" s="7" t="str">
        <f>IF(data[[#This Row],[DeliveryDateTime]] &lt;= data[[#This Row],[SLADue]], "On Time", "Late")</f>
        <v>On Time</v>
      </c>
    </row>
    <row r="1187" spans="1:28" x14ac:dyDescent="0.2">
      <c r="A1187" t="s">
        <v>1711</v>
      </c>
      <c r="B1187" t="s">
        <v>19</v>
      </c>
      <c r="C1187" t="s">
        <v>79</v>
      </c>
      <c r="D1187" t="s">
        <v>80</v>
      </c>
      <c r="E1187" s="5">
        <v>30.24</v>
      </c>
      <c r="F1187" t="s">
        <v>81</v>
      </c>
      <c r="G1187">
        <v>1</v>
      </c>
      <c r="H1187" s="1">
        <v>45663</v>
      </c>
      <c r="I1187" s="1" t="str">
        <f>TEXT(data[[#This Row],[OrderDate]],"mmm")</f>
        <v>Jan</v>
      </c>
      <c r="J1187" s="6">
        <v>0.39791666666666664</v>
      </c>
      <c r="K1187" s="6" t="str">
        <f>TEXT(data[[#This Row],[OrderTime]],"h")</f>
        <v>9</v>
      </c>
      <c r="L1187" s="1">
        <v>45664</v>
      </c>
      <c r="M1187" s="6">
        <v>0.6479166666666667</v>
      </c>
      <c r="N1187" t="s">
        <v>88</v>
      </c>
      <c r="O1187" t="s">
        <v>414</v>
      </c>
      <c r="P1187" t="s">
        <v>25</v>
      </c>
      <c r="Q1187" t="s">
        <v>26</v>
      </c>
      <c r="R1187" t="s">
        <v>83</v>
      </c>
      <c r="S1187" t="s">
        <v>28</v>
      </c>
      <c r="T1187" t="s">
        <v>38</v>
      </c>
      <c r="U1187" t="s">
        <v>30</v>
      </c>
      <c r="V1187" s="5">
        <f>data[[#This Row],[PriceUSD]]*data[[#This Row],[Quantity]]</f>
        <v>30.24</v>
      </c>
      <c r="W1187" s="7">
        <f>data[[#This Row],[OrderDate]] + TIME(VALUE(LEFT(data[[#This Row],[OrderTime]],2)), VALUE(RIGHT(data[[#This Row],[OrderTime]],2)), 0)</f>
        <v>45663.046527777777</v>
      </c>
      <c r="X1187" s="7">
        <f>_xlfn.MINIFS(data[OrderDateTime], data[CustomerName], data[[#This Row],[CustomerName]])</f>
        <v>45513.017361111109</v>
      </c>
      <c r="Y1187" t="str">
        <f>IF(data[[#This Row],[OrderDateTime]]=data[[#This Row],[FirstOrderDateTime]], "New", "Returning")</f>
        <v>Returning</v>
      </c>
      <c r="Z1187" s="7">
        <f>data[[#This Row],[DeliveryDate]] + data[[#This Row],[DeliveryTime]]</f>
        <v>45664.647916666669</v>
      </c>
      <c r="AA1187" s="7">
        <f>data[[#This Row],[OrderDateTime]] + 1</f>
        <v>45664.046527777777</v>
      </c>
      <c r="AB1187" s="7" t="str">
        <f>IF(data[[#This Row],[DeliveryDateTime]] &lt;= data[[#This Row],[SLADue]], "On Time", "Late")</f>
        <v>Late</v>
      </c>
    </row>
    <row r="1188" spans="1:28" x14ac:dyDescent="0.2">
      <c r="A1188" t="s">
        <v>1712</v>
      </c>
      <c r="B1188" t="s">
        <v>19</v>
      </c>
      <c r="C1188" t="s">
        <v>126</v>
      </c>
      <c r="D1188" t="s">
        <v>127</v>
      </c>
      <c r="E1188" s="5">
        <v>20.420000000000002</v>
      </c>
      <c r="F1188" t="s">
        <v>56</v>
      </c>
      <c r="G1188">
        <v>1</v>
      </c>
      <c r="H1188" s="1">
        <v>45711</v>
      </c>
      <c r="I1188" s="1" t="str">
        <f>TEXT(data[[#This Row],[OrderDate]],"mmm")</f>
        <v>Feb</v>
      </c>
      <c r="J1188" s="6">
        <v>0.60416666666666663</v>
      </c>
      <c r="K1188" s="6" t="str">
        <f>TEXT(data[[#This Row],[OrderTime]],"h")</f>
        <v>14</v>
      </c>
      <c r="L1188" s="1">
        <v>45713</v>
      </c>
      <c r="M1188" s="6">
        <v>0.64583333333333337</v>
      </c>
      <c r="N1188" t="s">
        <v>148</v>
      </c>
      <c r="O1188" t="s">
        <v>320</v>
      </c>
      <c r="P1188" t="s">
        <v>25</v>
      </c>
      <c r="Q1188" t="s">
        <v>26</v>
      </c>
      <c r="R1188" t="s">
        <v>129</v>
      </c>
      <c r="S1188" t="s">
        <v>105</v>
      </c>
      <c r="T1188" t="s">
        <v>38</v>
      </c>
      <c r="U1188" t="s">
        <v>30</v>
      </c>
      <c r="V1188" s="5">
        <f>data[[#This Row],[PriceUSD]]*data[[#This Row],[Quantity]]</f>
        <v>20.420000000000002</v>
      </c>
      <c r="W1188" s="7">
        <f>data[[#This Row],[OrderDate]] + TIME(VALUE(LEFT(data[[#This Row],[OrderTime]],2)), VALUE(RIGHT(data[[#This Row],[OrderTime]],2)), 0)</f>
        <v>45711.046527777777</v>
      </c>
      <c r="X1188" s="7">
        <f>_xlfn.MINIFS(data[OrderDateTime], data[CustomerName], data[[#This Row],[CustomerName]])</f>
        <v>45548.038888888892</v>
      </c>
      <c r="Y1188" t="str">
        <f>IF(data[[#This Row],[OrderDateTime]]=data[[#This Row],[FirstOrderDateTime]], "New", "Returning")</f>
        <v>Returning</v>
      </c>
      <c r="Z1188" s="7">
        <f>data[[#This Row],[DeliveryDate]] + data[[#This Row],[DeliveryTime]]</f>
        <v>45713.645833333336</v>
      </c>
      <c r="AA1188" s="7">
        <f>data[[#This Row],[OrderDateTime]] + 1</f>
        <v>45712.046527777777</v>
      </c>
      <c r="AB1188" s="7" t="str">
        <f>IF(data[[#This Row],[DeliveryDateTime]] &lt;= data[[#This Row],[SLADue]], "On Time", "Late")</f>
        <v>Late</v>
      </c>
    </row>
    <row r="1189" spans="1:28" x14ac:dyDescent="0.2">
      <c r="A1189" t="s">
        <v>1713</v>
      </c>
      <c r="B1189" t="s">
        <v>19</v>
      </c>
      <c r="C1189" t="s">
        <v>126</v>
      </c>
      <c r="D1189" t="s">
        <v>127</v>
      </c>
      <c r="E1189" s="5">
        <v>22.05</v>
      </c>
      <c r="F1189" t="s">
        <v>87</v>
      </c>
      <c r="G1189">
        <v>2</v>
      </c>
      <c r="H1189" s="1">
        <v>45786</v>
      </c>
      <c r="I1189" s="1" t="str">
        <f>TEXT(data[[#This Row],[OrderDate]],"mmm")</f>
        <v>May</v>
      </c>
      <c r="J1189" s="6">
        <v>0.81944444444444442</v>
      </c>
      <c r="K1189" s="6" t="str">
        <f>TEXT(data[[#This Row],[OrderTime]],"h")</f>
        <v>19</v>
      </c>
      <c r="L1189" s="1">
        <v>45787</v>
      </c>
      <c r="M1189" s="6">
        <v>0.55694444444444446</v>
      </c>
      <c r="N1189" t="s">
        <v>120</v>
      </c>
      <c r="O1189" t="s">
        <v>909</v>
      </c>
      <c r="P1189" t="s">
        <v>25</v>
      </c>
      <c r="Q1189" t="s">
        <v>26</v>
      </c>
      <c r="R1189" t="s">
        <v>129</v>
      </c>
      <c r="S1189" t="s">
        <v>28</v>
      </c>
      <c r="T1189" t="s">
        <v>38</v>
      </c>
      <c r="U1189" t="s">
        <v>39</v>
      </c>
      <c r="V1189" s="5">
        <f>data[[#This Row],[PriceUSD]]*data[[#This Row],[Quantity]]</f>
        <v>44.1</v>
      </c>
      <c r="W1189" s="7">
        <f>data[[#This Row],[OrderDate]] + TIME(VALUE(LEFT(data[[#This Row],[OrderTime]],2)), VALUE(RIGHT(data[[#This Row],[OrderTime]],2)), 0)</f>
        <v>45786.030555555553</v>
      </c>
      <c r="X1189" s="7">
        <f>_xlfn.MINIFS(data[OrderDateTime], data[CustomerName], data[[#This Row],[CustomerName]])</f>
        <v>45517.030555555553</v>
      </c>
      <c r="Y1189" t="str">
        <f>IF(data[[#This Row],[OrderDateTime]]=data[[#This Row],[FirstOrderDateTime]], "New", "Returning")</f>
        <v>Returning</v>
      </c>
      <c r="Z1189" s="7">
        <f>data[[#This Row],[DeliveryDate]] + data[[#This Row],[DeliveryTime]]</f>
        <v>45787.556944444441</v>
      </c>
      <c r="AA1189" s="7">
        <f>data[[#This Row],[OrderDateTime]] + 1</f>
        <v>45787.030555555553</v>
      </c>
      <c r="AB1189" s="7" t="str">
        <f>IF(data[[#This Row],[DeliveryDateTime]] &lt;= data[[#This Row],[SLADue]], "On Time", "Late")</f>
        <v>Late</v>
      </c>
    </row>
    <row r="1190" spans="1:28" x14ac:dyDescent="0.2">
      <c r="A1190" t="s">
        <v>1714</v>
      </c>
      <c r="B1190" t="s">
        <v>19</v>
      </c>
      <c r="C1190" t="s">
        <v>69</v>
      </c>
      <c r="D1190" t="s">
        <v>70</v>
      </c>
      <c r="E1190" s="5">
        <v>54.96</v>
      </c>
      <c r="F1190" t="s">
        <v>71</v>
      </c>
      <c r="G1190">
        <v>2</v>
      </c>
      <c r="H1190" s="1">
        <v>45815</v>
      </c>
      <c r="I1190" s="1" t="str">
        <f>TEXT(data[[#This Row],[OrderDate]],"mmm")</f>
        <v>Jun</v>
      </c>
      <c r="J1190" s="6">
        <v>0.85416666666666663</v>
      </c>
      <c r="K1190" s="6" t="str">
        <f>TEXT(data[[#This Row],[OrderTime]],"h")</f>
        <v>20</v>
      </c>
      <c r="L1190" s="1">
        <v>45817</v>
      </c>
      <c r="M1190" s="6">
        <v>0.86250000000000004</v>
      </c>
      <c r="N1190" t="s">
        <v>44</v>
      </c>
      <c r="O1190" t="s">
        <v>738</v>
      </c>
      <c r="P1190" t="s">
        <v>25</v>
      </c>
      <c r="Q1190" t="s">
        <v>26</v>
      </c>
      <c r="R1190" t="s">
        <v>37</v>
      </c>
      <c r="S1190" t="s">
        <v>105</v>
      </c>
      <c r="T1190" t="s">
        <v>29</v>
      </c>
      <c r="U1190" t="s">
        <v>30</v>
      </c>
      <c r="V1190" s="5">
        <f>data[[#This Row],[PriceUSD]]*data[[#This Row],[Quantity]]</f>
        <v>109.92</v>
      </c>
      <c r="W1190" s="7">
        <f>data[[#This Row],[OrderDate]] + TIME(VALUE(LEFT(data[[#This Row],[OrderTime]],2)), VALUE(RIGHT(data[[#This Row],[OrderTime]],2)), 0)</f>
        <v>45815.046527777777</v>
      </c>
      <c r="X1190" s="7">
        <f>_xlfn.MINIFS(data[OrderDateTime], data[CustomerName], data[[#This Row],[CustomerName]])</f>
        <v>45507.052083333336</v>
      </c>
      <c r="Y1190" t="str">
        <f>IF(data[[#This Row],[OrderDateTime]]=data[[#This Row],[FirstOrderDateTime]], "New", "Returning")</f>
        <v>Returning</v>
      </c>
      <c r="Z1190" s="7">
        <f>data[[#This Row],[DeliveryDate]] + data[[#This Row],[DeliveryTime]]</f>
        <v>45817.862500000003</v>
      </c>
      <c r="AA1190" s="7">
        <f>data[[#This Row],[OrderDateTime]] + 1</f>
        <v>45816.046527777777</v>
      </c>
      <c r="AB1190" s="7" t="str">
        <f>IF(data[[#This Row],[DeliveryDateTime]] &lt;= data[[#This Row],[SLADue]], "On Time", "Late")</f>
        <v>Late</v>
      </c>
    </row>
    <row r="1191" spans="1:28" x14ac:dyDescent="0.2">
      <c r="A1191" t="s">
        <v>1715</v>
      </c>
      <c r="B1191" t="s">
        <v>19</v>
      </c>
      <c r="C1191" t="s">
        <v>117</v>
      </c>
      <c r="D1191" t="s">
        <v>118</v>
      </c>
      <c r="E1191" s="5">
        <v>81.52</v>
      </c>
      <c r="F1191" t="s">
        <v>119</v>
      </c>
      <c r="G1191">
        <v>1</v>
      </c>
      <c r="H1191" s="1">
        <v>45870</v>
      </c>
      <c r="I1191" s="1" t="str">
        <f>TEXT(data[[#This Row],[OrderDate]],"mmm")</f>
        <v>Aug</v>
      </c>
      <c r="J1191" s="6">
        <v>0.41111111111111109</v>
      </c>
      <c r="K1191" s="6" t="str">
        <f>TEXT(data[[#This Row],[OrderTime]],"h")</f>
        <v>9</v>
      </c>
      <c r="L1191" s="1">
        <v>45870</v>
      </c>
      <c r="M1191" s="6">
        <v>0.53611111111111109</v>
      </c>
      <c r="N1191" t="s">
        <v>120</v>
      </c>
      <c r="O1191" t="s">
        <v>303</v>
      </c>
      <c r="P1191" t="s">
        <v>25</v>
      </c>
      <c r="Q1191" t="s">
        <v>26</v>
      </c>
      <c r="R1191" t="s">
        <v>66</v>
      </c>
      <c r="S1191" t="s">
        <v>47</v>
      </c>
      <c r="T1191" t="s">
        <v>29</v>
      </c>
      <c r="U1191" t="s">
        <v>30</v>
      </c>
      <c r="V1191" s="5">
        <f>data[[#This Row],[PriceUSD]]*data[[#This Row],[Quantity]]</f>
        <v>81.52</v>
      </c>
      <c r="W1191" s="7">
        <f>data[[#This Row],[OrderDate]] + TIME(VALUE(LEFT(data[[#This Row],[OrderTime]],2)), VALUE(RIGHT(data[[#This Row],[OrderTime]],2)), 0)</f>
        <v>45870.007638888892</v>
      </c>
      <c r="X1191" s="7">
        <f>_xlfn.MINIFS(data[OrderDateTime], data[CustomerName], data[[#This Row],[CustomerName]])</f>
        <v>45505.061805555553</v>
      </c>
      <c r="Y1191" t="str">
        <f>IF(data[[#This Row],[OrderDateTime]]=data[[#This Row],[FirstOrderDateTime]], "New", "Returning")</f>
        <v>Returning</v>
      </c>
      <c r="Z1191" s="7">
        <f>data[[#This Row],[DeliveryDate]] + data[[#This Row],[DeliveryTime]]</f>
        <v>45870.536111111112</v>
      </c>
      <c r="AA1191" s="7">
        <f>data[[#This Row],[OrderDateTime]] + 1</f>
        <v>45871.007638888892</v>
      </c>
      <c r="AB1191" s="7" t="str">
        <f>IF(data[[#This Row],[DeliveryDateTime]] &lt;= data[[#This Row],[SLADue]], "On Time", "Late")</f>
        <v>On Time</v>
      </c>
    </row>
    <row r="1192" spans="1:28" x14ac:dyDescent="0.2">
      <c r="A1192" t="s">
        <v>1716</v>
      </c>
      <c r="B1192" t="s">
        <v>19</v>
      </c>
      <c r="C1192" t="s">
        <v>41</v>
      </c>
      <c r="D1192" t="s">
        <v>42</v>
      </c>
      <c r="E1192" s="5">
        <v>36.33</v>
      </c>
      <c r="F1192" t="s">
        <v>119</v>
      </c>
      <c r="G1192">
        <v>1</v>
      </c>
      <c r="H1192" s="1">
        <v>45611</v>
      </c>
      <c r="I1192" s="1" t="str">
        <f>TEXT(data[[#This Row],[OrderDate]],"mmm")</f>
        <v>Nov</v>
      </c>
      <c r="J1192" s="6">
        <v>0.65208333333333335</v>
      </c>
      <c r="K1192" s="6" t="str">
        <f>TEXT(data[[#This Row],[OrderTime]],"h")</f>
        <v>15</v>
      </c>
      <c r="L1192" s="1">
        <v>45613</v>
      </c>
      <c r="M1192" s="6">
        <v>0.69374999999999998</v>
      </c>
      <c r="N1192" t="s">
        <v>23</v>
      </c>
      <c r="O1192" t="s">
        <v>1717</v>
      </c>
      <c r="P1192" t="s">
        <v>25</v>
      </c>
      <c r="Q1192" t="s">
        <v>26</v>
      </c>
      <c r="R1192" t="s">
        <v>46</v>
      </c>
      <c r="S1192" t="s">
        <v>105</v>
      </c>
      <c r="T1192" t="s">
        <v>29</v>
      </c>
      <c r="U1192" t="s">
        <v>30</v>
      </c>
      <c r="V1192" s="5">
        <f>data[[#This Row],[PriceUSD]]*data[[#This Row],[Quantity]]</f>
        <v>36.33</v>
      </c>
      <c r="W1192" s="7">
        <f>data[[#This Row],[OrderDate]] + TIME(VALUE(LEFT(data[[#This Row],[OrderTime]],2)), VALUE(RIGHT(data[[#This Row],[OrderTime]],2)), 0)</f>
        <v>45611.022916666669</v>
      </c>
      <c r="X1192" s="7">
        <f>_xlfn.MINIFS(data[OrderDateTime], data[CustomerName], data[[#This Row],[CustomerName]])</f>
        <v>45507.022916666669</v>
      </c>
      <c r="Y1192" t="str">
        <f>IF(data[[#This Row],[OrderDateTime]]=data[[#This Row],[FirstOrderDateTime]], "New", "Returning")</f>
        <v>Returning</v>
      </c>
      <c r="Z1192" s="7">
        <f>data[[#This Row],[DeliveryDate]] + data[[#This Row],[DeliveryTime]]</f>
        <v>45613.693749999999</v>
      </c>
      <c r="AA1192" s="7">
        <f>data[[#This Row],[OrderDateTime]] + 1</f>
        <v>45612.022916666669</v>
      </c>
      <c r="AB1192" s="7" t="str">
        <f>IF(data[[#This Row],[DeliveryDateTime]] &lt;= data[[#This Row],[SLADue]], "On Time", "Late")</f>
        <v>Late</v>
      </c>
    </row>
    <row r="1193" spans="1:28" x14ac:dyDescent="0.2">
      <c r="A1193" t="s">
        <v>1718</v>
      </c>
      <c r="B1193" t="s">
        <v>19</v>
      </c>
      <c r="C1193" t="s">
        <v>258</v>
      </c>
      <c r="D1193" t="s">
        <v>259</v>
      </c>
      <c r="E1193" s="5">
        <v>119.76</v>
      </c>
      <c r="F1193" t="s">
        <v>51</v>
      </c>
      <c r="G1193">
        <v>2</v>
      </c>
      <c r="H1193" s="1">
        <v>45508</v>
      </c>
      <c r="I1193" s="1" t="str">
        <f>TEXT(data[[#This Row],[OrderDate]],"mmm")</f>
        <v>Aug</v>
      </c>
      <c r="J1193" s="6">
        <v>0.39027777777777778</v>
      </c>
      <c r="K1193" s="6" t="str">
        <f>TEXT(data[[#This Row],[OrderTime]],"h")</f>
        <v>9</v>
      </c>
      <c r="L1193" s="1">
        <v>45508</v>
      </c>
      <c r="M1193" s="6">
        <v>0.51527777777777772</v>
      </c>
      <c r="N1193" t="s">
        <v>123</v>
      </c>
      <c r="O1193" t="s">
        <v>942</v>
      </c>
      <c r="P1193" t="s">
        <v>36</v>
      </c>
      <c r="Q1193" t="s">
        <v>53</v>
      </c>
      <c r="R1193" t="s">
        <v>261</v>
      </c>
      <c r="S1193" t="s">
        <v>47</v>
      </c>
      <c r="T1193" t="s">
        <v>59</v>
      </c>
      <c r="U1193" t="s">
        <v>39</v>
      </c>
      <c r="V1193" s="5">
        <f>data[[#This Row],[PriceUSD]]*data[[#This Row],[Quantity]]</f>
        <v>239.52</v>
      </c>
      <c r="W1193" s="7">
        <f>data[[#This Row],[OrderDate]] + TIME(VALUE(LEFT(data[[#This Row],[OrderTime]],2)), VALUE(RIGHT(data[[#This Row],[OrderTime]],2)), 0)</f>
        <v>45508.054166666669</v>
      </c>
      <c r="X1193" s="7">
        <f>_xlfn.MINIFS(data[OrderDateTime], data[CustomerName], data[[#This Row],[CustomerName]])</f>
        <v>45508.054166666669</v>
      </c>
      <c r="Y1193" t="str">
        <f>IF(data[[#This Row],[OrderDateTime]]=data[[#This Row],[FirstOrderDateTime]], "New", "Returning")</f>
        <v>New</v>
      </c>
      <c r="Z1193" s="7">
        <f>data[[#This Row],[DeliveryDate]] + data[[#This Row],[DeliveryTime]]</f>
        <v>45508.515277777777</v>
      </c>
      <c r="AA1193" s="7">
        <f>data[[#This Row],[OrderDateTime]] + 1</f>
        <v>45509.054166666669</v>
      </c>
      <c r="AB1193" s="7" t="str">
        <f>IF(data[[#This Row],[DeliveryDateTime]] &lt;= data[[#This Row],[SLADue]], "On Time", "Late")</f>
        <v>On Time</v>
      </c>
    </row>
    <row r="1194" spans="1:28" x14ac:dyDescent="0.2">
      <c r="A1194" t="s">
        <v>1719</v>
      </c>
      <c r="B1194" t="s">
        <v>19</v>
      </c>
      <c r="C1194" t="s">
        <v>32</v>
      </c>
      <c r="D1194" t="s">
        <v>33</v>
      </c>
      <c r="E1194" s="5">
        <v>52.21</v>
      </c>
      <c r="F1194" t="s">
        <v>22</v>
      </c>
      <c r="G1194">
        <v>2</v>
      </c>
      <c r="H1194" s="1">
        <v>45742</v>
      </c>
      <c r="I1194" s="1" t="str">
        <f>TEXT(data[[#This Row],[OrderDate]],"mmm")</f>
        <v>Mar</v>
      </c>
      <c r="J1194" s="6">
        <v>0.54097222222222219</v>
      </c>
      <c r="K1194" s="6" t="str">
        <f>TEXT(data[[#This Row],[OrderTime]],"h")</f>
        <v>12</v>
      </c>
      <c r="L1194" s="1">
        <v>45743</v>
      </c>
      <c r="M1194" s="6">
        <v>0.62430555555555556</v>
      </c>
      <c r="N1194" t="s">
        <v>57</v>
      </c>
      <c r="O1194" t="s">
        <v>992</v>
      </c>
      <c r="P1194" t="s">
        <v>25</v>
      </c>
      <c r="Q1194" t="s">
        <v>53</v>
      </c>
      <c r="R1194" t="s">
        <v>37</v>
      </c>
      <c r="S1194" t="s">
        <v>28</v>
      </c>
      <c r="T1194" t="s">
        <v>38</v>
      </c>
      <c r="U1194" t="s">
        <v>30</v>
      </c>
      <c r="V1194" s="5">
        <f>data[[#This Row],[PriceUSD]]*data[[#This Row],[Quantity]]</f>
        <v>104.42</v>
      </c>
      <c r="W1194" s="7">
        <f>data[[#This Row],[OrderDate]] + TIME(VALUE(LEFT(data[[#This Row],[OrderTime]],2)), VALUE(RIGHT(data[[#This Row],[OrderTime]],2)), 0)</f>
        <v>45742.015277777777</v>
      </c>
      <c r="X1194" s="7">
        <f>_xlfn.MINIFS(data[OrderDateTime], data[CustomerName], data[[#This Row],[CustomerName]])</f>
        <v>45557.022916666669</v>
      </c>
      <c r="Y1194" t="str">
        <f>IF(data[[#This Row],[OrderDateTime]]=data[[#This Row],[FirstOrderDateTime]], "New", "Returning")</f>
        <v>Returning</v>
      </c>
      <c r="Z1194" s="7">
        <f>data[[#This Row],[DeliveryDate]] + data[[#This Row],[DeliveryTime]]</f>
        <v>45743.624305555553</v>
      </c>
      <c r="AA1194" s="7">
        <f>data[[#This Row],[OrderDateTime]] + 1</f>
        <v>45743.015277777777</v>
      </c>
      <c r="AB1194" s="7" t="str">
        <f>IF(data[[#This Row],[DeliveryDateTime]] &lt;= data[[#This Row],[SLADue]], "On Time", "Late")</f>
        <v>Late</v>
      </c>
    </row>
    <row r="1195" spans="1:28" x14ac:dyDescent="0.2">
      <c r="A1195" t="s">
        <v>1720</v>
      </c>
      <c r="B1195" t="s">
        <v>19</v>
      </c>
      <c r="C1195" t="s">
        <v>126</v>
      </c>
      <c r="D1195" t="s">
        <v>127</v>
      </c>
      <c r="E1195" s="5">
        <v>24.45</v>
      </c>
      <c r="F1195" t="s">
        <v>87</v>
      </c>
      <c r="G1195">
        <v>1</v>
      </c>
      <c r="H1195" s="1">
        <v>45726</v>
      </c>
      <c r="I1195" s="1" t="str">
        <f>TEXT(data[[#This Row],[OrderDate]],"mmm")</f>
        <v>Mar</v>
      </c>
      <c r="J1195" s="6">
        <v>0.85902777777777772</v>
      </c>
      <c r="K1195" s="6" t="str">
        <f>TEXT(data[[#This Row],[OrderTime]],"h")</f>
        <v>20</v>
      </c>
      <c r="L1195" s="1">
        <v>45727</v>
      </c>
      <c r="M1195" s="6">
        <v>0.67638888888888893</v>
      </c>
      <c r="N1195" t="s">
        <v>75</v>
      </c>
      <c r="O1195" t="s">
        <v>589</v>
      </c>
      <c r="P1195" t="s">
        <v>77</v>
      </c>
      <c r="Q1195" t="s">
        <v>26</v>
      </c>
      <c r="R1195" t="s">
        <v>129</v>
      </c>
      <c r="S1195" t="s">
        <v>28</v>
      </c>
      <c r="T1195" t="s">
        <v>136</v>
      </c>
      <c r="U1195" t="s">
        <v>39</v>
      </c>
      <c r="V1195" s="5">
        <f>data[[#This Row],[PriceUSD]]*data[[#This Row],[Quantity]]</f>
        <v>24.45</v>
      </c>
      <c r="W1195" s="7">
        <f>data[[#This Row],[OrderDate]] + TIME(VALUE(LEFT(data[[#This Row],[OrderTime]],2)), VALUE(RIGHT(data[[#This Row],[OrderTime]],2)), 0)</f>
        <v>45726.054166666669</v>
      </c>
      <c r="X1195" s="7">
        <f>_xlfn.MINIFS(data[OrderDateTime], data[CustomerName], data[[#This Row],[CustomerName]])</f>
        <v>45536.061805555553</v>
      </c>
      <c r="Y1195" t="str">
        <f>IF(data[[#This Row],[OrderDateTime]]=data[[#This Row],[FirstOrderDateTime]], "New", "Returning")</f>
        <v>Returning</v>
      </c>
      <c r="Z1195" s="7">
        <f>data[[#This Row],[DeliveryDate]] + data[[#This Row],[DeliveryTime]]</f>
        <v>45727.676388888889</v>
      </c>
      <c r="AA1195" s="7">
        <f>data[[#This Row],[OrderDateTime]] + 1</f>
        <v>45727.054166666669</v>
      </c>
      <c r="AB1195" s="7" t="str">
        <f>IF(data[[#This Row],[DeliveryDateTime]] &lt;= data[[#This Row],[SLADue]], "On Time", "Late")</f>
        <v>Late</v>
      </c>
    </row>
    <row r="1196" spans="1:28" x14ac:dyDescent="0.2">
      <c r="A1196" t="s">
        <v>1721</v>
      </c>
      <c r="B1196" t="s">
        <v>19</v>
      </c>
      <c r="C1196" t="s">
        <v>117</v>
      </c>
      <c r="D1196" t="s">
        <v>118</v>
      </c>
      <c r="E1196" s="5">
        <v>78.349999999999994</v>
      </c>
      <c r="F1196" t="s">
        <v>119</v>
      </c>
      <c r="G1196">
        <v>2</v>
      </c>
      <c r="H1196" s="1">
        <v>45777</v>
      </c>
      <c r="I1196" s="1" t="str">
        <f>TEXT(data[[#This Row],[OrderDate]],"mmm")</f>
        <v>Apr</v>
      </c>
      <c r="J1196" s="6">
        <v>0.63124999999999998</v>
      </c>
      <c r="K1196" s="6" t="str">
        <f>TEXT(data[[#This Row],[OrderTime]],"h")</f>
        <v>15</v>
      </c>
      <c r="L1196" s="1">
        <v>45778</v>
      </c>
      <c r="M1196" s="6">
        <v>0.75624999999999998</v>
      </c>
      <c r="N1196" t="s">
        <v>112</v>
      </c>
      <c r="O1196" t="s">
        <v>992</v>
      </c>
      <c r="P1196" t="s">
        <v>36</v>
      </c>
      <c r="Q1196" t="s">
        <v>26</v>
      </c>
      <c r="R1196" t="s">
        <v>66</v>
      </c>
      <c r="S1196" t="s">
        <v>28</v>
      </c>
      <c r="T1196" t="s">
        <v>38</v>
      </c>
      <c r="U1196" t="s">
        <v>30</v>
      </c>
      <c r="V1196" s="5">
        <f>data[[#This Row],[PriceUSD]]*data[[#This Row],[Quantity]]</f>
        <v>156.69999999999999</v>
      </c>
      <c r="W1196" s="7">
        <f>data[[#This Row],[OrderDate]] + TIME(VALUE(LEFT(data[[#This Row],[OrderTime]],2)), VALUE(RIGHT(data[[#This Row],[OrderTime]],2)), 0)</f>
        <v>45777.017361111109</v>
      </c>
      <c r="X1196" s="7">
        <f>_xlfn.MINIFS(data[OrderDateTime], data[CustomerName], data[[#This Row],[CustomerName]])</f>
        <v>45557.022916666669</v>
      </c>
      <c r="Y1196" t="str">
        <f>IF(data[[#This Row],[OrderDateTime]]=data[[#This Row],[FirstOrderDateTime]], "New", "Returning")</f>
        <v>Returning</v>
      </c>
      <c r="Z1196" s="7">
        <f>data[[#This Row],[DeliveryDate]] + data[[#This Row],[DeliveryTime]]</f>
        <v>45778.756249999999</v>
      </c>
      <c r="AA1196" s="7">
        <f>data[[#This Row],[OrderDateTime]] + 1</f>
        <v>45778.017361111109</v>
      </c>
      <c r="AB1196" s="7" t="str">
        <f>IF(data[[#This Row],[DeliveryDateTime]] &lt;= data[[#This Row],[SLADue]], "On Time", "Late")</f>
        <v>Late</v>
      </c>
    </row>
    <row r="1197" spans="1:28" x14ac:dyDescent="0.2">
      <c r="A1197" t="s">
        <v>1722</v>
      </c>
      <c r="B1197" t="s">
        <v>19</v>
      </c>
      <c r="C1197" t="s">
        <v>258</v>
      </c>
      <c r="D1197" t="s">
        <v>259</v>
      </c>
      <c r="E1197" s="5">
        <v>120.1</v>
      </c>
      <c r="F1197" t="s">
        <v>51</v>
      </c>
      <c r="G1197">
        <v>1</v>
      </c>
      <c r="H1197" s="1">
        <v>45852</v>
      </c>
      <c r="I1197" s="1" t="str">
        <f>TEXT(data[[#This Row],[OrderDate]],"mmm")</f>
        <v>Jul</v>
      </c>
      <c r="J1197" s="6">
        <v>0.76944444444444449</v>
      </c>
      <c r="K1197" s="6" t="str">
        <f>TEXT(data[[#This Row],[OrderTime]],"h")</f>
        <v>18</v>
      </c>
      <c r="L1197" s="1">
        <v>45853</v>
      </c>
      <c r="M1197" s="6">
        <v>0.89444444444444449</v>
      </c>
      <c r="N1197" t="s">
        <v>88</v>
      </c>
      <c r="O1197" t="s">
        <v>124</v>
      </c>
      <c r="P1197" t="s">
        <v>25</v>
      </c>
      <c r="Q1197" t="s">
        <v>26</v>
      </c>
      <c r="R1197" t="s">
        <v>261</v>
      </c>
      <c r="S1197" t="s">
        <v>28</v>
      </c>
      <c r="T1197" t="s">
        <v>106</v>
      </c>
      <c r="U1197" t="s">
        <v>39</v>
      </c>
      <c r="V1197" s="5">
        <f>data[[#This Row],[PriceUSD]]*data[[#This Row],[Quantity]]</f>
        <v>120.1</v>
      </c>
      <c r="W1197" s="7">
        <f>data[[#This Row],[OrderDate]] + TIME(VALUE(LEFT(data[[#This Row],[OrderTime]],2)), VALUE(RIGHT(data[[#This Row],[OrderTime]],2)), 0)</f>
        <v>45852.030555555553</v>
      </c>
      <c r="X1197" s="7">
        <f>_xlfn.MINIFS(data[OrderDateTime], data[CustomerName], data[[#This Row],[CustomerName]])</f>
        <v>45515.046527777777</v>
      </c>
      <c r="Y1197" t="str">
        <f>IF(data[[#This Row],[OrderDateTime]]=data[[#This Row],[FirstOrderDateTime]], "New", "Returning")</f>
        <v>Returning</v>
      </c>
      <c r="Z1197" s="7">
        <f>data[[#This Row],[DeliveryDate]] + data[[#This Row],[DeliveryTime]]</f>
        <v>45853.894444444442</v>
      </c>
      <c r="AA1197" s="7">
        <f>data[[#This Row],[OrderDateTime]] + 1</f>
        <v>45853.030555555553</v>
      </c>
      <c r="AB1197" s="7" t="str">
        <f>IF(data[[#This Row],[DeliveryDateTime]] &lt;= data[[#This Row],[SLADue]], "On Time", "Late")</f>
        <v>Late</v>
      </c>
    </row>
    <row r="1198" spans="1:28" x14ac:dyDescent="0.2">
      <c r="A1198" t="s">
        <v>1723</v>
      </c>
      <c r="B1198" t="s">
        <v>19</v>
      </c>
      <c r="C1198" t="s">
        <v>32</v>
      </c>
      <c r="D1198" t="s">
        <v>33</v>
      </c>
      <c r="E1198" s="5">
        <v>43.86</v>
      </c>
      <c r="F1198" t="s">
        <v>138</v>
      </c>
      <c r="G1198">
        <v>2</v>
      </c>
      <c r="H1198" s="1">
        <v>45649</v>
      </c>
      <c r="I1198" s="1" t="str">
        <f>TEXT(data[[#This Row],[OrderDate]],"mmm")</f>
        <v>Dec</v>
      </c>
      <c r="J1198" s="6">
        <v>0.49375000000000002</v>
      </c>
      <c r="K1198" s="6" t="str">
        <f>TEXT(data[[#This Row],[OrderTime]],"h")</f>
        <v>11</v>
      </c>
      <c r="L1198" s="1">
        <v>45649</v>
      </c>
      <c r="M1198" s="6">
        <v>0.74375000000000002</v>
      </c>
      <c r="N1198" t="s">
        <v>120</v>
      </c>
      <c r="O1198" t="s">
        <v>206</v>
      </c>
      <c r="P1198" t="s">
        <v>25</v>
      </c>
      <c r="Q1198" t="s">
        <v>53</v>
      </c>
      <c r="R1198" t="s">
        <v>37</v>
      </c>
      <c r="S1198" t="s">
        <v>47</v>
      </c>
      <c r="T1198" t="s">
        <v>38</v>
      </c>
      <c r="U1198" t="s">
        <v>30</v>
      </c>
      <c r="V1198" s="5">
        <f>data[[#This Row],[PriceUSD]]*data[[#This Row],[Quantity]]</f>
        <v>87.72</v>
      </c>
      <c r="W1198" s="7">
        <f>data[[#This Row],[OrderDate]] + TIME(VALUE(LEFT(data[[#This Row],[OrderTime]],2)), VALUE(RIGHT(data[[#This Row],[OrderTime]],2)), 0)</f>
        <v>45649.052083333336</v>
      </c>
      <c r="X1198" s="7">
        <f>_xlfn.MINIFS(data[OrderDateTime], data[CustomerName], data[[#This Row],[CustomerName]])</f>
        <v>45527.015277777777</v>
      </c>
      <c r="Y1198" t="str">
        <f>IF(data[[#This Row],[OrderDateTime]]=data[[#This Row],[FirstOrderDateTime]], "New", "Returning")</f>
        <v>Returning</v>
      </c>
      <c r="Z1198" s="7">
        <f>data[[#This Row],[DeliveryDate]] + data[[#This Row],[DeliveryTime]]</f>
        <v>45649.743750000001</v>
      </c>
      <c r="AA1198" s="7">
        <f>data[[#This Row],[OrderDateTime]] + 1</f>
        <v>45650.052083333336</v>
      </c>
      <c r="AB1198" s="7" t="str">
        <f>IF(data[[#This Row],[DeliveryDateTime]] &lt;= data[[#This Row],[SLADue]], "On Time", "Late")</f>
        <v>On Time</v>
      </c>
    </row>
    <row r="1199" spans="1:28" x14ac:dyDescent="0.2">
      <c r="A1199" t="s">
        <v>1724</v>
      </c>
      <c r="B1199" t="s">
        <v>19</v>
      </c>
      <c r="C1199" t="s">
        <v>69</v>
      </c>
      <c r="D1199" t="s">
        <v>70</v>
      </c>
      <c r="E1199" s="5">
        <v>50.31</v>
      </c>
      <c r="F1199" t="s">
        <v>74</v>
      </c>
      <c r="G1199">
        <v>2</v>
      </c>
      <c r="H1199" s="1">
        <v>45516</v>
      </c>
      <c r="I1199" s="1" t="str">
        <f>TEXT(data[[#This Row],[OrderDate]],"mmm")</f>
        <v>Aug</v>
      </c>
      <c r="J1199" s="6">
        <v>0.4909722222222222</v>
      </c>
      <c r="K1199" s="6" t="str">
        <f>TEXT(data[[#This Row],[OrderTime]],"h")</f>
        <v>11</v>
      </c>
      <c r="L1199" s="1">
        <v>45517</v>
      </c>
      <c r="M1199" s="6">
        <v>0.57430555555555551</v>
      </c>
      <c r="N1199" t="s">
        <v>23</v>
      </c>
      <c r="O1199" t="s">
        <v>942</v>
      </c>
      <c r="P1199" t="s">
        <v>25</v>
      </c>
      <c r="Q1199" t="s">
        <v>26</v>
      </c>
      <c r="R1199" t="s">
        <v>37</v>
      </c>
      <c r="S1199" t="s">
        <v>28</v>
      </c>
      <c r="T1199" t="s">
        <v>38</v>
      </c>
      <c r="U1199" t="s">
        <v>30</v>
      </c>
      <c r="V1199" s="5">
        <f>data[[#This Row],[PriceUSD]]*data[[#This Row],[Quantity]]</f>
        <v>100.62</v>
      </c>
      <c r="W1199" s="7">
        <f>data[[#This Row],[OrderDate]] + TIME(VALUE(LEFT(data[[#This Row],[OrderTime]],2)), VALUE(RIGHT(data[[#This Row],[OrderTime]],2)), 0)</f>
        <v>45516.015277777777</v>
      </c>
      <c r="X1199" s="7">
        <f>_xlfn.MINIFS(data[OrderDateTime], data[CustomerName], data[[#This Row],[CustomerName]])</f>
        <v>45508.054166666669</v>
      </c>
      <c r="Y1199" t="str">
        <f>IF(data[[#This Row],[OrderDateTime]]=data[[#This Row],[FirstOrderDateTime]], "New", "Returning")</f>
        <v>Returning</v>
      </c>
      <c r="Z1199" s="7">
        <f>data[[#This Row],[DeliveryDate]] + data[[#This Row],[DeliveryTime]]</f>
        <v>45517.574305555558</v>
      </c>
      <c r="AA1199" s="7">
        <f>data[[#This Row],[OrderDateTime]] + 1</f>
        <v>45517.015277777777</v>
      </c>
      <c r="AB1199" s="7" t="str">
        <f>IF(data[[#This Row],[DeliveryDateTime]] &lt;= data[[#This Row],[SLADue]], "On Time", "Late")</f>
        <v>Late</v>
      </c>
    </row>
    <row r="1200" spans="1:28" x14ac:dyDescent="0.2">
      <c r="A1200" t="s">
        <v>1725</v>
      </c>
      <c r="B1200" t="s">
        <v>19</v>
      </c>
      <c r="C1200" t="s">
        <v>49</v>
      </c>
      <c r="D1200" t="s">
        <v>50</v>
      </c>
      <c r="E1200" s="5">
        <v>29.27</v>
      </c>
      <c r="F1200" t="s">
        <v>138</v>
      </c>
      <c r="G1200">
        <v>1</v>
      </c>
      <c r="H1200" s="1">
        <v>45768</v>
      </c>
      <c r="I1200" s="1" t="str">
        <f>TEXT(data[[#This Row],[OrderDate]],"mmm")</f>
        <v>Apr</v>
      </c>
      <c r="J1200" s="6">
        <v>0.79166666666666663</v>
      </c>
      <c r="K1200" s="6" t="str">
        <f>TEXT(data[[#This Row],[OrderTime]],"h")</f>
        <v>19</v>
      </c>
      <c r="L1200" s="1">
        <v>45769</v>
      </c>
      <c r="M1200" s="6">
        <v>0.875</v>
      </c>
      <c r="N1200" t="s">
        <v>243</v>
      </c>
      <c r="O1200" t="s">
        <v>591</v>
      </c>
      <c r="P1200" t="s">
        <v>245</v>
      </c>
      <c r="Q1200" t="s">
        <v>53</v>
      </c>
      <c r="R1200" t="s">
        <v>54</v>
      </c>
      <c r="S1200" t="s">
        <v>28</v>
      </c>
      <c r="T1200" t="s">
        <v>29</v>
      </c>
      <c r="U1200" t="s">
        <v>30</v>
      </c>
      <c r="V1200" s="5">
        <f>data[[#This Row],[PriceUSD]]*data[[#This Row],[Quantity]]</f>
        <v>29.27</v>
      </c>
      <c r="W1200" s="7">
        <f>data[[#This Row],[OrderDate]] + TIME(VALUE(LEFT(data[[#This Row],[OrderTime]],2)), VALUE(RIGHT(data[[#This Row],[OrderTime]],2)), 0)</f>
        <v>45768.046527777777</v>
      </c>
      <c r="X1200" s="7">
        <f>_xlfn.MINIFS(data[OrderDateTime], data[CustomerName], data[[#This Row],[CustomerName]])</f>
        <v>45510.052083333336</v>
      </c>
      <c r="Y1200" t="str">
        <f>IF(data[[#This Row],[OrderDateTime]]=data[[#This Row],[FirstOrderDateTime]], "New", "Returning")</f>
        <v>Returning</v>
      </c>
      <c r="Z1200" s="7">
        <f>data[[#This Row],[DeliveryDate]] + data[[#This Row],[DeliveryTime]]</f>
        <v>45769.875</v>
      </c>
      <c r="AA1200" s="7">
        <f>data[[#This Row],[OrderDateTime]] + 1</f>
        <v>45769.046527777777</v>
      </c>
      <c r="AB1200" s="7" t="str">
        <f>IF(data[[#This Row],[DeliveryDateTime]] &lt;= data[[#This Row],[SLADue]], "On Time", "Late")</f>
        <v>Late</v>
      </c>
    </row>
    <row r="1201" spans="1:28" x14ac:dyDescent="0.2">
      <c r="A1201" t="s">
        <v>1726</v>
      </c>
      <c r="B1201" t="s">
        <v>19</v>
      </c>
      <c r="C1201" t="s">
        <v>32</v>
      </c>
      <c r="D1201" t="s">
        <v>33</v>
      </c>
      <c r="E1201" s="5">
        <v>46.61</v>
      </c>
      <c r="F1201" t="s">
        <v>138</v>
      </c>
      <c r="G1201">
        <v>3</v>
      </c>
      <c r="H1201" s="1">
        <v>45533</v>
      </c>
      <c r="I1201" s="1" t="str">
        <f>TEXT(data[[#This Row],[OrderDate]],"mmm")</f>
        <v>Aug</v>
      </c>
      <c r="J1201" s="6">
        <v>0.44027777777777777</v>
      </c>
      <c r="K1201" s="6" t="str">
        <f>TEXT(data[[#This Row],[OrderTime]],"h")</f>
        <v>10</v>
      </c>
      <c r="L1201" s="1">
        <v>45535</v>
      </c>
      <c r="M1201" s="6">
        <v>0.48194444444444445</v>
      </c>
      <c r="N1201" t="s">
        <v>200</v>
      </c>
      <c r="O1201" t="s">
        <v>633</v>
      </c>
      <c r="P1201" t="s">
        <v>202</v>
      </c>
      <c r="Q1201" t="s">
        <v>26</v>
      </c>
      <c r="R1201" t="s">
        <v>37</v>
      </c>
      <c r="S1201" t="s">
        <v>105</v>
      </c>
      <c r="T1201" t="s">
        <v>29</v>
      </c>
      <c r="U1201" t="s">
        <v>30</v>
      </c>
      <c r="V1201" s="5">
        <f>data[[#This Row],[PriceUSD]]*data[[#This Row],[Quantity]]</f>
        <v>139.82999999999998</v>
      </c>
      <c r="W1201" s="7">
        <f>data[[#This Row],[OrderDate]] + TIME(VALUE(LEFT(data[[#This Row],[OrderTime]],2)), VALUE(RIGHT(data[[#This Row],[OrderTime]],2)), 0)</f>
        <v>45533.054166666669</v>
      </c>
      <c r="X1201" s="7">
        <f>_xlfn.MINIFS(data[OrderDateTime], data[CustomerName], data[[#This Row],[CustomerName]])</f>
        <v>45509.054166666669</v>
      </c>
      <c r="Y1201" t="str">
        <f>IF(data[[#This Row],[OrderDateTime]]=data[[#This Row],[FirstOrderDateTime]], "New", "Returning")</f>
        <v>Returning</v>
      </c>
      <c r="Z1201" s="7">
        <f>data[[#This Row],[DeliveryDate]] + data[[#This Row],[DeliveryTime]]</f>
        <v>45535.481944444444</v>
      </c>
      <c r="AA1201" s="7">
        <f>data[[#This Row],[OrderDateTime]] + 1</f>
        <v>45534.054166666669</v>
      </c>
      <c r="AB1201" s="7" t="str">
        <f>IF(data[[#This Row],[DeliveryDateTime]] &lt;= data[[#This Row],[SLADue]], "On Time", "Late")</f>
        <v>Late</v>
      </c>
    </row>
    <row r="1202" spans="1:28" x14ac:dyDescent="0.2">
      <c r="A1202" t="s">
        <v>1727</v>
      </c>
      <c r="B1202" t="s">
        <v>19</v>
      </c>
      <c r="C1202" t="s">
        <v>85</v>
      </c>
      <c r="D1202" t="s">
        <v>86</v>
      </c>
      <c r="E1202" s="5">
        <v>54.18</v>
      </c>
      <c r="F1202" t="s">
        <v>71</v>
      </c>
      <c r="G1202">
        <v>2</v>
      </c>
      <c r="H1202" s="1">
        <v>45663</v>
      </c>
      <c r="I1202" s="1" t="str">
        <f>TEXT(data[[#This Row],[OrderDate]],"mmm")</f>
        <v>Jan</v>
      </c>
      <c r="J1202" s="6">
        <v>0.37916666666666665</v>
      </c>
      <c r="K1202" s="6" t="str">
        <f>TEXT(data[[#This Row],[OrderTime]],"h")</f>
        <v>9</v>
      </c>
      <c r="L1202" s="1">
        <v>45663</v>
      </c>
      <c r="M1202" s="6">
        <v>0.62916666666666665</v>
      </c>
      <c r="N1202" t="s">
        <v>123</v>
      </c>
      <c r="O1202" t="s">
        <v>260</v>
      </c>
      <c r="P1202" t="s">
        <v>36</v>
      </c>
      <c r="Q1202" t="s">
        <v>53</v>
      </c>
      <c r="R1202" t="s">
        <v>90</v>
      </c>
      <c r="S1202" t="s">
        <v>47</v>
      </c>
      <c r="T1202" t="s">
        <v>59</v>
      </c>
      <c r="U1202" t="s">
        <v>67</v>
      </c>
      <c r="V1202" s="5">
        <f>data[[#This Row],[PriceUSD]]*data[[#This Row],[Quantity]]</f>
        <v>108.36</v>
      </c>
      <c r="W1202" s="7">
        <f>data[[#This Row],[OrderDate]] + TIME(VALUE(LEFT(data[[#This Row],[OrderTime]],2)), VALUE(RIGHT(data[[#This Row],[OrderTime]],2)), 0)</f>
        <v>45663.046527777777</v>
      </c>
      <c r="X1202" s="7">
        <f>_xlfn.MINIFS(data[OrderDateTime], data[CustomerName], data[[#This Row],[CustomerName]])</f>
        <v>45510.054166666669</v>
      </c>
      <c r="Y1202" t="str">
        <f>IF(data[[#This Row],[OrderDateTime]]=data[[#This Row],[FirstOrderDateTime]], "New", "Returning")</f>
        <v>Returning</v>
      </c>
      <c r="Z1202" s="7">
        <f>data[[#This Row],[DeliveryDate]] + data[[#This Row],[DeliveryTime]]</f>
        <v>45663.629166666666</v>
      </c>
      <c r="AA1202" s="7">
        <f>data[[#This Row],[OrderDateTime]] + 1</f>
        <v>45664.046527777777</v>
      </c>
      <c r="AB1202" s="7" t="str">
        <f>IF(data[[#This Row],[DeliveryDateTime]] &lt;= data[[#This Row],[SLADue]], "On Time", "Late")</f>
        <v>On Time</v>
      </c>
    </row>
    <row r="1203" spans="1:28" x14ac:dyDescent="0.2">
      <c r="A1203" t="s">
        <v>1728</v>
      </c>
      <c r="B1203" t="s">
        <v>19</v>
      </c>
      <c r="C1203" t="s">
        <v>49</v>
      </c>
      <c r="D1203" t="s">
        <v>50</v>
      </c>
      <c r="E1203" s="5">
        <v>30.14</v>
      </c>
      <c r="F1203" t="s">
        <v>51</v>
      </c>
      <c r="G1203">
        <v>1</v>
      </c>
      <c r="H1203" s="1">
        <v>45627</v>
      </c>
      <c r="I1203" s="1" t="str">
        <f>TEXT(data[[#This Row],[OrderDate]],"mmm")</f>
        <v>Dec</v>
      </c>
      <c r="J1203" s="6">
        <v>0.7895833333333333</v>
      </c>
      <c r="K1203" s="6" t="str">
        <f>TEXT(data[[#This Row],[OrderTime]],"h")</f>
        <v>18</v>
      </c>
      <c r="L1203" s="1">
        <v>45629</v>
      </c>
      <c r="M1203" s="6">
        <v>0.52847222222222223</v>
      </c>
      <c r="N1203" t="s">
        <v>75</v>
      </c>
      <c r="O1203" t="s">
        <v>1342</v>
      </c>
      <c r="P1203" t="s">
        <v>25</v>
      </c>
      <c r="Q1203" t="s">
        <v>26</v>
      </c>
      <c r="R1203" t="s">
        <v>54</v>
      </c>
      <c r="S1203" t="s">
        <v>105</v>
      </c>
      <c r="T1203" t="s">
        <v>38</v>
      </c>
      <c r="U1203" t="s">
        <v>30</v>
      </c>
      <c r="V1203" s="5">
        <f>data[[#This Row],[PriceUSD]]*data[[#This Row],[Quantity]]</f>
        <v>30.14</v>
      </c>
      <c r="W1203" s="7">
        <f>data[[#This Row],[OrderDate]] + TIME(VALUE(LEFT(data[[#This Row],[OrderTime]],2)), VALUE(RIGHT(data[[#This Row],[OrderTime]],2)), 0)</f>
        <v>45627.022916666669</v>
      </c>
      <c r="X1203" s="7">
        <f>_xlfn.MINIFS(data[OrderDateTime], data[CustomerName], data[[#This Row],[CustomerName]])</f>
        <v>45549.054166666669</v>
      </c>
      <c r="Y1203" t="str">
        <f>IF(data[[#This Row],[OrderDateTime]]=data[[#This Row],[FirstOrderDateTime]], "New", "Returning")</f>
        <v>Returning</v>
      </c>
      <c r="Z1203" s="7">
        <f>data[[#This Row],[DeliveryDate]] + data[[#This Row],[DeliveryTime]]</f>
        <v>45629.52847222222</v>
      </c>
      <c r="AA1203" s="7">
        <f>data[[#This Row],[OrderDateTime]] + 1</f>
        <v>45628.022916666669</v>
      </c>
      <c r="AB1203" s="7" t="str">
        <f>IF(data[[#This Row],[DeliveryDateTime]] &lt;= data[[#This Row],[SLADue]], "On Time", "Late")</f>
        <v>Late</v>
      </c>
    </row>
    <row r="1204" spans="1:28" x14ac:dyDescent="0.2">
      <c r="A1204" t="s">
        <v>1729</v>
      </c>
      <c r="B1204" t="s">
        <v>19</v>
      </c>
      <c r="C1204" t="s">
        <v>117</v>
      </c>
      <c r="D1204" t="s">
        <v>118</v>
      </c>
      <c r="E1204" s="5">
        <v>78.180000000000007</v>
      </c>
      <c r="F1204" t="s">
        <v>119</v>
      </c>
      <c r="G1204">
        <v>1</v>
      </c>
      <c r="H1204" s="1">
        <v>45586</v>
      </c>
      <c r="I1204" s="1" t="str">
        <f>TEXT(data[[#This Row],[OrderDate]],"mmm")</f>
        <v>Oct</v>
      </c>
      <c r="J1204" s="6">
        <v>0.79374999999999996</v>
      </c>
      <c r="K1204" s="6" t="str">
        <f>TEXT(data[[#This Row],[OrderTime]],"h")</f>
        <v>19</v>
      </c>
      <c r="L1204" s="1">
        <v>45587</v>
      </c>
      <c r="M1204" s="6">
        <v>0.68541666666666667</v>
      </c>
      <c r="N1204" t="s">
        <v>183</v>
      </c>
      <c r="O1204" t="s">
        <v>774</v>
      </c>
      <c r="P1204" t="s">
        <v>180</v>
      </c>
      <c r="Q1204" t="s">
        <v>26</v>
      </c>
      <c r="R1204" t="s">
        <v>66</v>
      </c>
      <c r="S1204" t="s">
        <v>28</v>
      </c>
      <c r="T1204" t="s">
        <v>38</v>
      </c>
      <c r="U1204" t="s">
        <v>67</v>
      </c>
      <c r="V1204" s="5">
        <f>data[[#This Row],[PriceUSD]]*data[[#This Row],[Quantity]]</f>
        <v>78.180000000000007</v>
      </c>
      <c r="W1204" s="7">
        <f>data[[#This Row],[OrderDate]] + TIME(VALUE(LEFT(data[[#This Row],[OrderTime]],2)), VALUE(RIGHT(data[[#This Row],[OrderTime]],2)), 0)</f>
        <v>45586.052083333336</v>
      </c>
      <c r="X1204" s="7">
        <f>_xlfn.MINIFS(data[OrderDateTime], data[CustomerName], data[[#This Row],[CustomerName]])</f>
        <v>45526.022916666669</v>
      </c>
      <c r="Y1204" t="str">
        <f>IF(data[[#This Row],[OrderDateTime]]=data[[#This Row],[FirstOrderDateTime]], "New", "Returning")</f>
        <v>Returning</v>
      </c>
      <c r="Z1204" s="7">
        <f>data[[#This Row],[DeliveryDate]] + data[[#This Row],[DeliveryTime]]</f>
        <v>45587.685416666667</v>
      </c>
      <c r="AA1204" s="7">
        <f>data[[#This Row],[OrderDateTime]] + 1</f>
        <v>45587.052083333336</v>
      </c>
      <c r="AB1204" s="7" t="str">
        <f>IF(data[[#This Row],[DeliveryDateTime]] &lt;= data[[#This Row],[SLADue]], "On Time", "Late")</f>
        <v>Late</v>
      </c>
    </row>
    <row r="1205" spans="1:28" x14ac:dyDescent="0.2">
      <c r="A1205" t="s">
        <v>1730</v>
      </c>
      <c r="B1205" t="s">
        <v>19</v>
      </c>
      <c r="C1205" t="s">
        <v>258</v>
      </c>
      <c r="D1205" t="s">
        <v>259</v>
      </c>
      <c r="E1205" s="5">
        <v>119.32</v>
      </c>
      <c r="F1205" t="s">
        <v>119</v>
      </c>
      <c r="G1205">
        <v>1</v>
      </c>
      <c r="H1205" s="1">
        <v>45747</v>
      </c>
      <c r="I1205" s="1" t="str">
        <f>TEXT(data[[#This Row],[OrderDate]],"mmm")</f>
        <v>Mar</v>
      </c>
      <c r="J1205" s="6">
        <v>0.79166666666666663</v>
      </c>
      <c r="K1205" s="6" t="str">
        <f>TEXT(data[[#This Row],[OrderTime]],"h")</f>
        <v>19</v>
      </c>
      <c r="L1205" s="1">
        <v>45748</v>
      </c>
      <c r="M1205" s="6">
        <v>0.79166666666666663</v>
      </c>
      <c r="N1205" t="s">
        <v>75</v>
      </c>
      <c r="O1205" t="s">
        <v>651</v>
      </c>
      <c r="P1205" t="s">
        <v>25</v>
      </c>
      <c r="Q1205" t="s">
        <v>26</v>
      </c>
      <c r="R1205" t="s">
        <v>261</v>
      </c>
      <c r="S1205" t="s">
        <v>28</v>
      </c>
      <c r="T1205" t="s">
        <v>38</v>
      </c>
      <c r="U1205" t="s">
        <v>39</v>
      </c>
      <c r="V1205" s="5">
        <f>data[[#This Row],[PriceUSD]]*data[[#This Row],[Quantity]]</f>
        <v>119.32</v>
      </c>
      <c r="W1205" s="7">
        <f>data[[#This Row],[OrderDate]] + TIME(VALUE(LEFT(data[[#This Row],[OrderTime]],2)), VALUE(RIGHT(data[[#This Row],[OrderTime]],2)), 0)</f>
        <v>45747.046527777777</v>
      </c>
      <c r="X1205" s="7">
        <f>_xlfn.MINIFS(data[OrderDateTime], data[CustomerName], data[[#This Row],[CustomerName]])</f>
        <v>45522.038888888892</v>
      </c>
      <c r="Y1205" t="str">
        <f>IF(data[[#This Row],[OrderDateTime]]=data[[#This Row],[FirstOrderDateTime]], "New", "Returning")</f>
        <v>Returning</v>
      </c>
      <c r="Z1205" s="7">
        <f>data[[#This Row],[DeliveryDate]] + data[[#This Row],[DeliveryTime]]</f>
        <v>45748.791666666664</v>
      </c>
      <c r="AA1205" s="7">
        <f>data[[#This Row],[OrderDateTime]] + 1</f>
        <v>45748.046527777777</v>
      </c>
      <c r="AB1205" s="7" t="str">
        <f>IF(data[[#This Row],[DeliveryDateTime]] &lt;= data[[#This Row],[SLADue]], "On Time", "Late")</f>
        <v>Late</v>
      </c>
    </row>
    <row r="1206" spans="1:28" x14ac:dyDescent="0.2">
      <c r="A1206" t="s">
        <v>1731</v>
      </c>
      <c r="B1206" t="s">
        <v>19</v>
      </c>
      <c r="C1206" t="s">
        <v>92</v>
      </c>
      <c r="D1206" t="s">
        <v>93</v>
      </c>
      <c r="E1206" s="5">
        <v>92.72</v>
      </c>
      <c r="F1206" t="s">
        <v>63</v>
      </c>
      <c r="G1206">
        <v>2</v>
      </c>
      <c r="H1206" s="1">
        <v>45765</v>
      </c>
      <c r="I1206" s="1" t="str">
        <f>TEXT(data[[#This Row],[OrderDate]],"mmm")</f>
        <v>Apr</v>
      </c>
      <c r="J1206" s="6">
        <v>0.86805555555555558</v>
      </c>
      <c r="K1206" s="6" t="str">
        <f>TEXT(data[[#This Row],[OrderTime]],"h")</f>
        <v>20</v>
      </c>
      <c r="L1206" s="1">
        <v>45766</v>
      </c>
      <c r="M1206" s="6">
        <v>0.7416666666666667</v>
      </c>
      <c r="N1206" t="s">
        <v>44</v>
      </c>
      <c r="O1206" t="s">
        <v>825</v>
      </c>
      <c r="P1206" t="s">
        <v>25</v>
      </c>
      <c r="Q1206" t="s">
        <v>26</v>
      </c>
      <c r="R1206" t="s">
        <v>66</v>
      </c>
      <c r="S1206" t="s">
        <v>28</v>
      </c>
      <c r="T1206" t="s">
        <v>29</v>
      </c>
      <c r="U1206" t="s">
        <v>30</v>
      </c>
      <c r="V1206" s="5">
        <f>data[[#This Row],[PriceUSD]]*data[[#This Row],[Quantity]]</f>
        <v>185.44</v>
      </c>
      <c r="W1206" s="7">
        <f>data[[#This Row],[OrderDate]] + TIME(VALUE(LEFT(data[[#This Row],[OrderTime]],2)), VALUE(RIGHT(data[[#This Row],[OrderTime]],2)), 0)</f>
        <v>45765.038888888892</v>
      </c>
      <c r="X1206" s="7">
        <f>_xlfn.MINIFS(data[OrderDateTime], data[CustomerName], data[[#This Row],[CustomerName]])</f>
        <v>45527.022916666669</v>
      </c>
      <c r="Y1206" t="str">
        <f>IF(data[[#This Row],[OrderDateTime]]=data[[#This Row],[FirstOrderDateTime]], "New", "Returning")</f>
        <v>Returning</v>
      </c>
      <c r="Z1206" s="7">
        <f>data[[#This Row],[DeliveryDate]] + data[[#This Row],[DeliveryTime]]</f>
        <v>45766.741666666669</v>
      </c>
      <c r="AA1206" s="7">
        <f>data[[#This Row],[OrderDateTime]] + 1</f>
        <v>45766.038888888892</v>
      </c>
      <c r="AB1206" s="7" t="str">
        <f>IF(data[[#This Row],[DeliveryDateTime]] &lt;= data[[#This Row],[SLADue]], "On Time", "Late")</f>
        <v>Late</v>
      </c>
    </row>
    <row r="1207" spans="1:28" x14ac:dyDescent="0.2">
      <c r="A1207" t="s">
        <v>1732</v>
      </c>
      <c r="B1207" t="s">
        <v>19</v>
      </c>
      <c r="C1207" t="s">
        <v>190</v>
      </c>
      <c r="D1207" t="s">
        <v>191</v>
      </c>
      <c r="E1207" s="5">
        <v>25.13</v>
      </c>
      <c r="F1207" t="s">
        <v>87</v>
      </c>
      <c r="G1207">
        <v>1</v>
      </c>
      <c r="H1207" s="1">
        <v>45871</v>
      </c>
      <c r="I1207" s="1" t="str">
        <f>TEXT(data[[#This Row],[OrderDate]],"mmm")</f>
        <v>Aug</v>
      </c>
      <c r="J1207" s="6">
        <v>0.87361111111111112</v>
      </c>
      <c r="K1207" s="6" t="str">
        <f>TEXT(data[[#This Row],[OrderTime]],"h")</f>
        <v>20</v>
      </c>
      <c r="L1207" s="1">
        <v>45872</v>
      </c>
      <c r="M1207" s="6">
        <v>0.91527777777777775</v>
      </c>
      <c r="N1207" t="s">
        <v>103</v>
      </c>
      <c r="O1207" t="s">
        <v>762</v>
      </c>
      <c r="P1207" t="s">
        <v>77</v>
      </c>
      <c r="Q1207" t="s">
        <v>26</v>
      </c>
      <c r="R1207" t="s">
        <v>192</v>
      </c>
      <c r="S1207" t="s">
        <v>28</v>
      </c>
      <c r="T1207" t="s">
        <v>38</v>
      </c>
      <c r="U1207" t="s">
        <v>30</v>
      </c>
      <c r="V1207" s="5">
        <f>data[[#This Row],[PriceUSD]]*data[[#This Row],[Quantity]]</f>
        <v>25.13</v>
      </c>
      <c r="W1207" s="7">
        <f>data[[#This Row],[OrderDate]] + TIME(VALUE(LEFT(data[[#This Row],[OrderTime]],2)), VALUE(RIGHT(data[[#This Row],[OrderTime]],2)), 0)</f>
        <v>45871.007638888892</v>
      </c>
      <c r="X1207" s="7">
        <f>_xlfn.MINIFS(data[OrderDateTime], data[CustomerName], data[[#This Row],[CustomerName]])</f>
        <v>45505.046527777777</v>
      </c>
      <c r="Y1207" t="str">
        <f>IF(data[[#This Row],[OrderDateTime]]=data[[#This Row],[FirstOrderDateTime]], "New", "Returning")</f>
        <v>Returning</v>
      </c>
      <c r="Z1207" s="7">
        <f>data[[#This Row],[DeliveryDate]] + data[[#This Row],[DeliveryTime]]</f>
        <v>45872.915277777778</v>
      </c>
      <c r="AA1207" s="7">
        <f>data[[#This Row],[OrderDateTime]] + 1</f>
        <v>45872.007638888892</v>
      </c>
      <c r="AB1207" s="7" t="str">
        <f>IF(data[[#This Row],[DeliveryDateTime]] &lt;= data[[#This Row],[SLADue]], "On Time", "Late")</f>
        <v>Late</v>
      </c>
    </row>
    <row r="1208" spans="1:28" x14ac:dyDescent="0.2">
      <c r="A1208" t="s">
        <v>1733</v>
      </c>
      <c r="B1208" t="s">
        <v>19</v>
      </c>
      <c r="C1208" t="s">
        <v>61</v>
      </c>
      <c r="D1208" t="s">
        <v>62</v>
      </c>
      <c r="E1208" s="5">
        <v>138.72999999999999</v>
      </c>
      <c r="F1208" t="s">
        <v>94</v>
      </c>
      <c r="G1208">
        <v>3</v>
      </c>
      <c r="H1208" s="1">
        <v>45882</v>
      </c>
      <c r="I1208" s="1" t="str">
        <f>TEXT(data[[#This Row],[OrderDate]],"mmm")</f>
        <v>Aug</v>
      </c>
      <c r="J1208" s="6">
        <v>0.82708333333333328</v>
      </c>
      <c r="K1208" s="6" t="str">
        <f>TEXT(data[[#This Row],[OrderTime]],"h")</f>
        <v>19</v>
      </c>
      <c r="L1208" s="1">
        <v>45883</v>
      </c>
      <c r="M1208" s="6">
        <v>0.91041666666666665</v>
      </c>
      <c r="N1208" t="s">
        <v>64</v>
      </c>
      <c r="O1208" t="s">
        <v>929</v>
      </c>
      <c r="P1208" t="s">
        <v>25</v>
      </c>
      <c r="Q1208" t="s">
        <v>26</v>
      </c>
      <c r="R1208" t="s">
        <v>66</v>
      </c>
      <c r="S1208" t="s">
        <v>28</v>
      </c>
      <c r="T1208" t="s">
        <v>59</v>
      </c>
      <c r="U1208" t="s">
        <v>30</v>
      </c>
      <c r="V1208" s="5">
        <f>data[[#This Row],[PriceUSD]]*data[[#This Row],[Quantity]]</f>
        <v>416.18999999999994</v>
      </c>
      <c r="W1208" s="7">
        <f>data[[#This Row],[OrderDate]] + TIME(VALUE(LEFT(data[[#This Row],[OrderTime]],2)), VALUE(RIGHT(data[[#This Row],[OrderTime]],2)), 0)</f>
        <v>45882.022916666669</v>
      </c>
      <c r="X1208" s="7">
        <f>_xlfn.MINIFS(data[OrderDateTime], data[CustomerName], data[[#This Row],[CustomerName]])</f>
        <v>45510.022916666669</v>
      </c>
      <c r="Y1208" t="str">
        <f>IF(data[[#This Row],[OrderDateTime]]=data[[#This Row],[FirstOrderDateTime]], "New", "Returning")</f>
        <v>Returning</v>
      </c>
      <c r="Z1208" s="7">
        <f>data[[#This Row],[DeliveryDate]] + data[[#This Row],[DeliveryTime]]</f>
        <v>45883.910416666666</v>
      </c>
      <c r="AA1208" s="7">
        <f>data[[#This Row],[OrderDateTime]] + 1</f>
        <v>45883.022916666669</v>
      </c>
      <c r="AB1208" s="7" t="str">
        <f>IF(data[[#This Row],[DeliveryDateTime]] &lt;= data[[#This Row],[SLADue]], "On Time", "Late")</f>
        <v>Late</v>
      </c>
    </row>
    <row r="1209" spans="1:28" x14ac:dyDescent="0.2">
      <c r="A1209" t="s">
        <v>1734</v>
      </c>
      <c r="B1209" t="s">
        <v>19</v>
      </c>
      <c r="C1209" t="s">
        <v>92</v>
      </c>
      <c r="D1209" t="s">
        <v>93</v>
      </c>
      <c r="E1209" s="5">
        <v>88.22</v>
      </c>
      <c r="F1209" t="s">
        <v>63</v>
      </c>
      <c r="G1209">
        <v>2</v>
      </c>
      <c r="H1209" s="1">
        <v>45828</v>
      </c>
      <c r="I1209" s="1" t="str">
        <f>TEXT(data[[#This Row],[OrderDate]],"mmm")</f>
        <v>Jun</v>
      </c>
      <c r="J1209" s="6">
        <v>0.45555555555555555</v>
      </c>
      <c r="K1209" s="6" t="str">
        <f>TEXT(data[[#This Row],[OrderTime]],"h")</f>
        <v>10</v>
      </c>
      <c r="L1209" s="1">
        <v>45829</v>
      </c>
      <c r="M1209" s="6">
        <v>0.53888888888888886</v>
      </c>
      <c r="N1209" t="s">
        <v>145</v>
      </c>
      <c r="O1209" t="s">
        <v>635</v>
      </c>
      <c r="P1209" t="s">
        <v>77</v>
      </c>
      <c r="Q1209" t="s">
        <v>26</v>
      </c>
      <c r="R1209" t="s">
        <v>66</v>
      </c>
      <c r="S1209" t="s">
        <v>28</v>
      </c>
      <c r="T1209" t="s">
        <v>29</v>
      </c>
      <c r="U1209" t="s">
        <v>30</v>
      </c>
      <c r="V1209" s="5">
        <f>data[[#This Row],[PriceUSD]]*data[[#This Row],[Quantity]]</f>
        <v>176.44</v>
      </c>
      <c r="W1209" s="7">
        <f>data[[#This Row],[OrderDate]] + TIME(VALUE(LEFT(data[[#This Row],[OrderTime]],2)), VALUE(RIGHT(data[[#This Row],[OrderTime]],2)), 0)</f>
        <v>45828.038888888892</v>
      </c>
      <c r="X1209" s="7">
        <f>_xlfn.MINIFS(data[OrderDateTime], data[CustomerName], data[[#This Row],[CustomerName]])</f>
        <v>45558.017361111109</v>
      </c>
      <c r="Y1209" t="str">
        <f>IF(data[[#This Row],[OrderDateTime]]=data[[#This Row],[FirstOrderDateTime]], "New", "Returning")</f>
        <v>Returning</v>
      </c>
      <c r="Z1209" s="7">
        <f>data[[#This Row],[DeliveryDate]] + data[[#This Row],[DeliveryTime]]</f>
        <v>45829.538888888892</v>
      </c>
      <c r="AA1209" s="7">
        <f>data[[#This Row],[OrderDateTime]] + 1</f>
        <v>45829.038888888892</v>
      </c>
      <c r="AB1209" s="7" t="str">
        <f>IF(data[[#This Row],[DeliveryDateTime]] &lt;= data[[#This Row],[SLADue]], "On Time", "Late")</f>
        <v>Late</v>
      </c>
    </row>
    <row r="1210" spans="1:28" x14ac:dyDescent="0.2">
      <c r="A1210" t="s">
        <v>1735</v>
      </c>
      <c r="B1210" t="s">
        <v>19</v>
      </c>
      <c r="C1210" t="s">
        <v>41</v>
      </c>
      <c r="D1210" t="s">
        <v>42</v>
      </c>
      <c r="E1210" s="5">
        <v>31.61</v>
      </c>
      <c r="F1210" t="s">
        <v>119</v>
      </c>
      <c r="G1210">
        <v>1</v>
      </c>
      <c r="H1210" s="1">
        <v>45713</v>
      </c>
      <c r="I1210" s="1" t="str">
        <f>TEXT(data[[#This Row],[OrderDate]],"mmm")</f>
        <v>Feb</v>
      </c>
      <c r="J1210" s="6">
        <v>0.85277777777777775</v>
      </c>
      <c r="K1210" s="6" t="str">
        <f>TEXT(data[[#This Row],[OrderTime]],"h")</f>
        <v>20</v>
      </c>
      <c r="L1210" s="1">
        <v>45714</v>
      </c>
      <c r="M1210" s="6">
        <v>0.85277777777777775</v>
      </c>
      <c r="N1210" t="s">
        <v>170</v>
      </c>
      <c r="O1210" t="s">
        <v>121</v>
      </c>
      <c r="P1210" t="s">
        <v>36</v>
      </c>
      <c r="Q1210" t="s">
        <v>53</v>
      </c>
      <c r="R1210" t="s">
        <v>46</v>
      </c>
      <c r="S1210" t="s">
        <v>28</v>
      </c>
      <c r="T1210" t="s">
        <v>29</v>
      </c>
      <c r="U1210" t="s">
        <v>30</v>
      </c>
      <c r="V1210" s="5">
        <f>data[[#This Row],[PriceUSD]]*data[[#This Row],[Quantity]]</f>
        <v>31.61</v>
      </c>
      <c r="W1210" s="7">
        <f>data[[#This Row],[OrderDate]] + TIME(VALUE(LEFT(data[[#This Row],[OrderTime]],2)), VALUE(RIGHT(data[[#This Row],[OrderTime]],2)), 0)</f>
        <v>45713.054166666669</v>
      </c>
      <c r="X1210" s="7">
        <f>_xlfn.MINIFS(data[OrderDateTime], data[CustomerName], data[[#This Row],[CustomerName]])</f>
        <v>45517.030555555553</v>
      </c>
      <c r="Y1210" t="str">
        <f>IF(data[[#This Row],[OrderDateTime]]=data[[#This Row],[FirstOrderDateTime]], "New", "Returning")</f>
        <v>Returning</v>
      </c>
      <c r="Z1210" s="7">
        <f>data[[#This Row],[DeliveryDate]] + data[[#This Row],[DeliveryTime]]</f>
        <v>45714.852777777778</v>
      </c>
      <c r="AA1210" s="7">
        <f>data[[#This Row],[OrderDateTime]] + 1</f>
        <v>45714.054166666669</v>
      </c>
      <c r="AB1210" s="7" t="str">
        <f>IF(data[[#This Row],[DeliveryDateTime]] &lt;= data[[#This Row],[SLADue]], "On Time", "Late")</f>
        <v>Late</v>
      </c>
    </row>
    <row r="1211" spans="1:28" x14ac:dyDescent="0.2">
      <c r="A1211" t="s">
        <v>1736</v>
      </c>
      <c r="B1211" t="s">
        <v>19</v>
      </c>
      <c r="C1211" t="s">
        <v>41</v>
      </c>
      <c r="D1211" t="s">
        <v>42</v>
      </c>
      <c r="E1211" s="5">
        <v>36.68</v>
      </c>
      <c r="F1211" t="s">
        <v>74</v>
      </c>
      <c r="G1211">
        <v>1</v>
      </c>
      <c r="H1211" s="1">
        <v>45712</v>
      </c>
      <c r="I1211" s="1" t="str">
        <f>TEXT(data[[#This Row],[OrderDate]],"mmm")</f>
        <v>Feb</v>
      </c>
      <c r="J1211" s="6">
        <v>0.46944444444444444</v>
      </c>
      <c r="K1211" s="6" t="str">
        <f>TEXT(data[[#This Row],[OrderTime]],"h")</f>
        <v>11</v>
      </c>
      <c r="L1211" s="1">
        <v>45713</v>
      </c>
      <c r="M1211" s="6">
        <v>0.59444444444444444</v>
      </c>
      <c r="N1211" t="s">
        <v>103</v>
      </c>
      <c r="O1211" t="s">
        <v>858</v>
      </c>
      <c r="P1211" t="s">
        <v>77</v>
      </c>
      <c r="Q1211" t="s">
        <v>26</v>
      </c>
      <c r="R1211" t="s">
        <v>46</v>
      </c>
      <c r="S1211" t="s">
        <v>28</v>
      </c>
      <c r="T1211" t="s">
        <v>38</v>
      </c>
      <c r="U1211" t="s">
        <v>30</v>
      </c>
      <c r="V1211" s="5">
        <f>data[[#This Row],[PriceUSD]]*data[[#This Row],[Quantity]]</f>
        <v>36.68</v>
      </c>
      <c r="W1211" s="7">
        <f>data[[#This Row],[OrderDate]] + TIME(VALUE(LEFT(data[[#This Row],[OrderTime]],2)), VALUE(RIGHT(data[[#This Row],[OrderTime]],2)), 0)</f>
        <v>45712.030555555553</v>
      </c>
      <c r="X1211" s="7">
        <f>_xlfn.MINIFS(data[OrderDateTime], data[CustomerName], data[[#This Row],[CustomerName]])</f>
        <v>45523.022916666669</v>
      </c>
      <c r="Y1211" t="str">
        <f>IF(data[[#This Row],[OrderDateTime]]=data[[#This Row],[FirstOrderDateTime]], "New", "Returning")</f>
        <v>Returning</v>
      </c>
      <c r="Z1211" s="7">
        <f>data[[#This Row],[DeliveryDate]] + data[[#This Row],[DeliveryTime]]</f>
        <v>45713.594444444447</v>
      </c>
      <c r="AA1211" s="7">
        <f>data[[#This Row],[OrderDateTime]] + 1</f>
        <v>45713.030555555553</v>
      </c>
      <c r="AB1211" s="7" t="str">
        <f>IF(data[[#This Row],[DeliveryDateTime]] &lt;= data[[#This Row],[SLADue]], "On Time", "Late")</f>
        <v>Late</v>
      </c>
    </row>
    <row r="1212" spans="1:28" x14ac:dyDescent="0.2">
      <c r="A1212" t="s">
        <v>1737</v>
      </c>
      <c r="B1212" t="s">
        <v>19</v>
      </c>
      <c r="C1212" t="s">
        <v>110</v>
      </c>
      <c r="D1212" t="s">
        <v>111</v>
      </c>
      <c r="E1212" s="5">
        <v>13.47</v>
      </c>
      <c r="F1212" t="s">
        <v>71</v>
      </c>
      <c r="G1212">
        <v>1</v>
      </c>
      <c r="H1212" s="1">
        <v>45711</v>
      </c>
      <c r="I1212" s="1" t="str">
        <f>TEXT(data[[#This Row],[OrderDate]],"mmm")</f>
        <v>Feb</v>
      </c>
      <c r="J1212" s="6">
        <v>0.56388888888888888</v>
      </c>
      <c r="K1212" s="6" t="str">
        <f>TEXT(data[[#This Row],[OrderTime]],"h")</f>
        <v>13</v>
      </c>
      <c r="L1212" s="1">
        <v>45712</v>
      </c>
      <c r="M1212" s="6">
        <v>0.73055555555555551</v>
      </c>
      <c r="N1212" t="s">
        <v>175</v>
      </c>
      <c r="O1212" t="s">
        <v>665</v>
      </c>
      <c r="P1212" t="s">
        <v>25</v>
      </c>
      <c r="Q1212" t="s">
        <v>53</v>
      </c>
      <c r="R1212" t="s">
        <v>114</v>
      </c>
      <c r="S1212" t="s">
        <v>28</v>
      </c>
      <c r="T1212" t="s">
        <v>59</v>
      </c>
      <c r="U1212" t="s">
        <v>30</v>
      </c>
      <c r="V1212" s="5">
        <f>data[[#This Row],[PriceUSD]]*data[[#This Row],[Quantity]]</f>
        <v>13.47</v>
      </c>
      <c r="W1212" s="7">
        <f>data[[#This Row],[OrderDate]] + TIME(VALUE(LEFT(data[[#This Row],[OrderTime]],2)), VALUE(RIGHT(data[[#This Row],[OrderTime]],2)), 0)</f>
        <v>45711.061805555553</v>
      </c>
      <c r="X1212" s="7">
        <f>_xlfn.MINIFS(data[OrderDateTime], data[CustomerName], data[[#This Row],[CustomerName]])</f>
        <v>45506.015277777777</v>
      </c>
      <c r="Y1212" t="str">
        <f>IF(data[[#This Row],[OrderDateTime]]=data[[#This Row],[FirstOrderDateTime]], "New", "Returning")</f>
        <v>Returning</v>
      </c>
      <c r="Z1212" s="7">
        <f>data[[#This Row],[DeliveryDate]] + data[[#This Row],[DeliveryTime]]</f>
        <v>45712.730555555558</v>
      </c>
      <c r="AA1212" s="7">
        <f>data[[#This Row],[OrderDateTime]] + 1</f>
        <v>45712.061805555553</v>
      </c>
      <c r="AB1212" s="7" t="str">
        <f>IF(data[[#This Row],[DeliveryDateTime]] &lt;= data[[#This Row],[SLADue]], "On Time", "Late")</f>
        <v>Late</v>
      </c>
    </row>
    <row r="1213" spans="1:28" x14ac:dyDescent="0.2">
      <c r="A1213" t="s">
        <v>1738</v>
      </c>
      <c r="B1213" t="s">
        <v>19</v>
      </c>
      <c r="C1213" t="s">
        <v>117</v>
      </c>
      <c r="D1213" t="s">
        <v>118</v>
      </c>
      <c r="E1213" s="5">
        <v>82.31</v>
      </c>
      <c r="F1213" t="s">
        <v>182</v>
      </c>
      <c r="G1213">
        <v>1</v>
      </c>
      <c r="H1213" s="1">
        <v>45774</v>
      </c>
      <c r="I1213" s="1" t="str">
        <f>TEXT(data[[#This Row],[OrderDate]],"mmm")</f>
        <v>Apr</v>
      </c>
      <c r="J1213" s="6">
        <v>0.40277777777777779</v>
      </c>
      <c r="K1213" s="6" t="str">
        <f>TEXT(data[[#This Row],[OrderTime]],"h")</f>
        <v>9</v>
      </c>
      <c r="L1213" s="1">
        <v>45775</v>
      </c>
      <c r="M1213" s="6">
        <v>0.4861111111111111</v>
      </c>
      <c r="N1213" t="s">
        <v>23</v>
      </c>
      <c r="O1213" t="s">
        <v>35</v>
      </c>
      <c r="P1213" t="s">
        <v>25</v>
      </c>
      <c r="Q1213" t="s">
        <v>26</v>
      </c>
      <c r="R1213" t="s">
        <v>66</v>
      </c>
      <c r="S1213" t="s">
        <v>28</v>
      </c>
      <c r="T1213" t="s">
        <v>38</v>
      </c>
      <c r="U1213" t="s">
        <v>30</v>
      </c>
      <c r="V1213" s="5">
        <f>data[[#This Row],[PriceUSD]]*data[[#This Row],[Quantity]]</f>
        <v>82.31</v>
      </c>
      <c r="W1213" s="7">
        <f>data[[#This Row],[OrderDate]] + TIME(VALUE(LEFT(data[[#This Row],[OrderTime]],2)), VALUE(RIGHT(data[[#This Row],[OrderTime]],2)), 0)</f>
        <v>45774.054166666669</v>
      </c>
      <c r="X1213" s="7">
        <f>_xlfn.MINIFS(data[OrderDateTime], data[CustomerName], data[[#This Row],[CustomerName]])</f>
        <v>45595.015277777777</v>
      </c>
      <c r="Y1213" t="str">
        <f>IF(data[[#This Row],[OrderDateTime]]=data[[#This Row],[FirstOrderDateTime]], "New", "Returning")</f>
        <v>Returning</v>
      </c>
      <c r="Z1213" s="7">
        <f>data[[#This Row],[DeliveryDate]] + data[[#This Row],[DeliveryTime]]</f>
        <v>45775.486111111109</v>
      </c>
      <c r="AA1213" s="7">
        <f>data[[#This Row],[OrderDateTime]] + 1</f>
        <v>45775.054166666669</v>
      </c>
      <c r="AB1213" s="7" t="str">
        <f>IF(data[[#This Row],[DeliveryDateTime]] &lt;= data[[#This Row],[SLADue]], "On Time", "Late")</f>
        <v>Late</v>
      </c>
    </row>
    <row r="1214" spans="1:28" x14ac:dyDescent="0.2">
      <c r="A1214" t="s">
        <v>1739</v>
      </c>
      <c r="B1214" t="s">
        <v>19</v>
      </c>
      <c r="C1214" t="s">
        <v>126</v>
      </c>
      <c r="D1214" t="s">
        <v>127</v>
      </c>
      <c r="E1214" s="5">
        <v>21.62</v>
      </c>
      <c r="F1214" t="s">
        <v>87</v>
      </c>
      <c r="G1214">
        <v>1</v>
      </c>
      <c r="H1214" s="1">
        <v>45696</v>
      </c>
      <c r="I1214" s="1" t="str">
        <f>TEXT(data[[#This Row],[OrderDate]],"mmm")</f>
        <v>Feb</v>
      </c>
      <c r="J1214" s="6">
        <v>0.90763888888888888</v>
      </c>
      <c r="K1214" s="6" t="str">
        <f>TEXT(data[[#This Row],[OrderTime]],"h")</f>
        <v>21</v>
      </c>
      <c r="L1214" s="1">
        <v>45697</v>
      </c>
      <c r="M1214" s="6">
        <v>0.67291666666666672</v>
      </c>
      <c r="N1214" t="s">
        <v>112</v>
      </c>
      <c r="O1214" t="s">
        <v>320</v>
      </c>
      <c r="P1214" t="s">
        <v>36</v>
      </c>
      <c r="Q1214" t="s">
        <v>53</v>
      </c>
      <c r="R1214" t="s">
        <v>129</v>
      </c>
      <c r="S1214" t="s">
        <v>28</v>
      </c>
      <c r="T1214" t="s">
        <v>38</v>
      </c>
      <c r="U1214" t="s">
        <v>67</v>
      </c>
      <c r="V1214" s="5">
        <f>data[[#This Row],[PriceUSD]]*data[[#This Row],[Quantity]]</f>
        <v>21.62</v>
      </c>
      <c r="W1214" s="7">
        <f>data[[#This Row],[OrderDate]] + TIME(VALUE(LEFT(data[[#This Row],[OrderTime]],2)), VALUE(RIGHT(data[[#This Row],[OrderTime]],2)), 0)</f>
        <v>45696.061805555553</v>
      </c>
      <c r="X1214" s="7">
        <f>_xlfn.MINIFS(data[OrderDateTime], data[CustomerName], data[[#This Row],[CustomerName]])</f>
        <v>45548.038888888892</v>
      </c>
      <c r="Y1214" t="str">
        <f>IF(data[[#This Row],[OrderDateTime]]=data[[#This Row],[FirstOrderDateTime]], "New", "Returning")</f>
        <v>Returning</v>
      </c>
      <c r="Z1214" s="7">
        <f>data[[#This Row],[DeliveryDate]] + data[[#This Row],[DeliveryTime]]</f>
        <v>45697.67291666667</v>
      </c>
      <c r="AA1214" s="7">
        <f>data[[#This Row],[OrderDateTime]] + 1</f>
        <v>45697.061805555553</v>
      </c>
      <c r="AB1214" s="7" t="str">
        <f>IF(data[[#This Row],[DeliveryDateTime]] &lt;= data[[#This Row],[SLADue]], "On Time", "Late")</f>
        <v>Late</v>
      </c>
    </row>
    <row r="1215" spans="1:28" x14ac:dyDescent="0.2">
      <c r="A1215" t="s">
        <v>1740</v>
      </c>
      <c r="B1215" t="s">
        <v>19</v>
      </c>
      <c r="C1215" t="s">
        <v>41</v>
      </c>
      <c r="D1215" t="s">
        <v>42</v>
      </c>
      <c r="E1215" s="5">
        <v>39.17</v>
      </c>
      <c r="F1215" t="s">
        <v>74</v>
      </c>
      <c r="G1215">
        <v>1</v>
      </c>
      <c r="H1215" s="1">
        <v>45653</v>
      </c>
      <c r="I1215" s="1" t="str">
        <f>TEXT(data[[#This Row],[OrderDate]],"mmm")</f>
        <v>Dec</v>
      </c>
      <c r="J1215" s="6">
        <v>0.8</v>
      </c>
      <c r="K1215" s="6" t="str">
        <f>TEXT(data[[#This Row],[OrderTime]],"h")</f>
        <v>19</v>
      </c>
      <c r="L1215" s="1">
        <v>45654</v>
      </c>
      <c r="M1215" s="6">
        <v>0.84166666666666667</v>
      </c>
      <c r="N1215" t="s">
        <v>292</v>
      </c>
      <c r="O1215" t="s">
        <v>263</v>
      </c>
      <c r="P1215" t="s">
        <v>77</v>
      </c>
      <c r="Q1215" t="s">
        <v>53</v>
      </c>
      <c r="R1215" t="s">
        <v>46</v>
      </c>
      <c r="S1215" t="s">
        <v>28</v>
      </c>
      <c r="T1215" t="s">
        <v>136</v>
      </c>
      <c r="U1215" t="s">
        <v>30</v>
      </c>
      <c r="V1215" s="5">
        <f>data[[#This Row],[PriceUSD]]*data[[#This Row],[Quantity]]</f>
        <v>39.17</v>
      </c>
      <c r="W1215" s="7">
        <f>data[[#This Row],[OrderDate]] + TIME(VALUE(LEFT(data[[#This Row],[OrderTime]],2)), VALUE(RIGHT(data[[#This Row],[OrderTime]],2)), 0)</f>
        <v>45653</v>
      </c>
      <c r="X1215" s="7">
        <f>_xlfn.MINIFS(data[OrderDateTime], data[CustomerName], data[[#This Row],[CustomerName]])</f>
        <v>45547.007638888892</v>
      </c>
      <c r="Y1215" t="str">
        <f>IF(data[[#This Row],[OrderDateTime]]=data[[#This Row],[FirstOrderDateTime]], "New", "Returning")</f>
        <v>Returning</v>
      </c>
      <c r="Z1215" s="7">
        <f>data[[#This Row],[DeliveryDate]] + data[[#This Row],[DeliveryTime]]</f>
        <v>45654.841666666667</v>
      </c>
      <c r="AA1215" s="7">
        <f>data[[#This Row],[OrderDateTime]] + 1</f>
        <v>45654</v>
      </c>
      <c r="AB1215" s="7" t="str">
        <f>IF(data[[#This Row],[DeliveryDateTime]] &lt;= data[[#This Row],[SLADue]], "On Time", "Late")</f>
        <v>Late</v>
      </c>
    </row>
    <row r="1216" spans="1:28" x14ac:dyDescent="0.2">
      <c r="A1216" t="s">
        <v>1741</v>
      </c>
      <c r="B1216" t="s">
        <v>19</v>
      </c>
      <c r="C1216" t="s">
        <v>49</v>
      </c>
      <c r="D1216" t="s">
        <v>50</v>
      </c>
      <c r="E1216" s="5">
        <v>30.36</v>
      </c>
      <c r="F1216" t="s">
        <v>138</v>
      </c>
      <c r="G1216">
        <v>1</v>
      </c>
      <c r="H1216" s="1">
        <v>45831</v>
      </c>
      <c r="I1216" s="1" t="str">
        <f>TEXT(data[[#This Row],[OrderDate]],"mmm")</f>
        <v>Jun</v>
      </c>
      <c r="J1216" s="6">
        <v>0.60555555555555551</v>
      </c>
      <c r="K1216" s="6" t="str">
        <f>TEXT(data[[#This Row],[OrderTime]],"h")</f>
        <v>14</v>
      </c>
      <c r="L1216" s="1">
        <v>45831</v>
      </c>
      <c r="M1216" s="6">
        <v>0.81388888888888888</v>
      </c>
      <c r="N1216" t="s">
        <v>88</v>
      </c>
      <c r="O1216" t="s">
        <v>609</v>
      </c>
      <c r="P1216" t="s">
        <v>25</v>
      </c>
      <c r="Q1216" t="s">
        <v>53</v>
      </c>
      <c r="R1216" t="s">
        <v>54</v>
      </c>
      <c r="S1216" t="s">
        <v>47</v>
      </c>
      <c r="T1216" t="s">
        <v>59</v>
      </c>
      <c r="U1216" t="s">
        <v>30</v>
      </c>
      <c r="V1216" s="5">
        <f>data[[#This Row],[PriceUSD]]*data[[#This Row],[Quantity]]</f>
        <v>30.36</v>
      </c>
      <c r="W1216" s="7">
        <f>data[[#This Row],[OrderDate]] + TIME(VALUE(LEFT(data[[#This Row],[OrderTime]],2)), VALUE(RIGHT(data[[#This Row],[OrderTime]],2)), 0)</f>
        <v>45831.038888888892</v>
      </c>
      <c r="X1216" s="7">
        <f>_xlfn.MINIFS(data[OrderDateTime], data[CustomerName], data[[#This Row],[CustomerName]])</f>
        <v>45507.015277777777</v>
      </c>
      <c r="Y1216" t="str">
        <f>IF(data[[#This Row],[OrderDateTime]]=data[[#This Row],[FirstOrderDateTime]], "New", "Returning")</f>
        <v>Returning</v>
      </c>
      <c r="Z1216" s="7">
        <f>data[[#This Row],[DeliveryDate]] + data[[#This Row],[DeliveryTime]]</f>
        <v>45831.813888888886</v>
      </c>
      <c r="AA1216" s="7">
        <f>data[[#This Row],[OrderDateTime]] + 1</f>
        <v>45832.038888888892</v>
      </c>
      <c r="AB1216" s="7" t="str">
        <f>IF(data[[#This Row],[DeliveryDateTime]] &lt;= data[[#This Row],[SLADue]], "On Time", "Late")</f>
        <v>On Time</v>
      </c>
    </row>
    <row r="1217" spans="1:28" x14ac:dyDescent="0.2">
      <c r="A1217" t="s">
        <v>1742</v>
      </c>
      <c r="B1217" t="s">
        <v>19</v>
      </c>
      <c r="C1217" t="s">
        <v>69</v>
      </c>
      <c r="D1217" t="s">
        <v>70</v>
      </c>
      <c r="E1217" s="5">
        <v>53.52</v>
      </c>
      <c r="F1217" t="s">
        <v>56</v>
      </c>
      <c r="G1217">
        <v>1</v>
      </c>
      <c r="H1217" s="1">
        <v>45770</v>
      </c>
      <c r="I1217" s="1" t="str">
        <f>TEXT(data[[#This Row],[OrderDate]],"mmm")</f>
        <v>Apr</v>
      </c>
      <c r="J1217" s="6">
        <v>0.55277777777777781</v>
      </c>
      <c r="K1217" s="6" t="str">
        <f>TEXT(data[[#This Row],[OrderTime]],"h")</f>
        <v>13</v>
      </c>
      <c r="L1217" s="1">
        <v>45771</v>
      </c>
      <c r="M1217" s="6">
        <v>0.76111111111111107</v>
      </c>
      <c r="N1217" t="s">
        <v>148</v>
      </c>
      <c r="O1217" t="s">
        <v>1743</v>
      </c>
      <c r="P1217" t="s">
        <v>25</v>
      </c>
      <c r="Q1217" t="s">
        <v>53</v>
      </c>
      <c r="R1217" t="s">
        <v>37</v>
      </c>
      <c r="S1217" t="s">
        <v>28</v>
      </c>
      <c r="T1217" t="s">
        <v>29</v>
      </c>
      <c r="U1217" t="s">
        <v>39</v>
      </c>
      <c r="V1217" s="5">
        <f>data[[#This Row],[PriceUSD]]*data[[#This Row],[Quantity]]</f>
        <v>53.52</v>
      </c>
      <c r="W1217" s="7">
        <f>data[[#This Row],[OrderDate]] + TIME(VALUE(LEFT(data[[#This Row],[OrderTime]],2)), VALUE(RIGHT(data[[#This Row],[OrderTime]],2)), 0)</f>
        <v>45770.054166666669</v>
      </c>
      <c r="X1217" s="7">
        <f>_xlfn.MINIFS(data[OrderDateTime], data[CustomerName], data[[#This Row],[CustomerName]])</f>
        <v>45524.046527777777</v>
      </c>
      <c r="Y1217" t="str">
        <f>IF(data[[#This Row],[OrderDateTime]]=data[[#This Row],[FirstOrderDateTime]], "New", "Returning")</f>
        <v>Returning</v>
      </c>
      <c r="Z1217" s="7">
        <f>data[[#This Row],[DeliveryDate]] + data[[#This Row],[DeliveryTime]]</f>
        <v>45771.761111111111</v>
      </c>
      <c r="AA1217" s="7">
        <f>data[[#This Row],[OrderDateTime]] + 1</f>
        <v>45771.054166666669</v>
      </c>
      <c r="AB1217" s="7" t="str">
        <f>IF(data[[#This Row],[DeliveryDateTime]] &lt;= data[[#This Row],[SLADue]], "On Time", "Late")</f>
        <v>Late</v>
      </c>
    </row>
    <row r="1218" spans="1:28" x14ac:dyDescent="0.2">
      <c r="A1218" t="s">
        <v>1744</v>
      </c>
      <c r="B1218" t="s">
        <v>19</v>
      </c>
      <c r="C1218" t="s">
        <v>41</v>
      </c>
      <c r="D1218" t="s">
        <v>42</v>
      </c>
      <c r="E1218" s="5">
        <v>33.28</v>
      </c>
      <c r="F1218" t="s">
        <v>51</v>
      </c>
      <c r="G1218">
        <v>1</v>
      </c>
      <c r="H1218" s="1">
        <v>45567</v>
      </c>
      <c r="I1218" s="1" t="str">
        <f>TEXT(data[[#This Row],[OrderDate]],"mmm")</f>
        <v>Oct</v>
      </c>
      <c r="J1218" s="6">
        <v>0.85833333333333328</v>
      </c>
      <c r="K1218" s="6" t="str">
        <f>TEXT(data[[#This Row],[OrderTime]],"h")</f>
        <v>20</v>
      </c>
      <c r="L1218" s="1">
        <v>45568</v>
      </c>
      <c r="M1218" s="6">
        <v>0.85833333333333328</v>
      </c>
      <c r="N1218" t="s">
        <v>44</v>
      </c>
      <c r="O1218" t="s">
        <v>693</v>
      </c>
      <c r="P1218" t="s">
        <v>25</v>
      </c>
      <c r="Q1218" t="s">
        <v>53</v>
      </c>
      <c r="R1218" t="s">
        <v>46</v>
      </c>
      <c r="S1218" t="s">
        <v>28</v>
      </c>
      <c r="T1218" t="s">
        <v>115</v>
      </c>
      <c r="U1218" t="s">
        <v>30</v>
      </c>
      <c r="V1218" s="5">
        <f>data[[#This Row],[PriceUSD]]*data[[#This Row],[Quantity]]</f>
        <v>33.28</v>
      </c>
      <c r="W1218" s="7">
        <f>data[[#This Row],[OrderDate]] + TIME(VALUE(LEFT(data[[#This Row],[OrderTime]],2)), VALUE(RIGHT(data[[#This Row],[OrderTime]],2)), 0)</f>
        <v>45567.022916666669</v>
      </c>
      <c r="X1218" s="7">
        <f>_xlfn.MINIFS(data[OrderDateTime], data[CustomerName], data[[#This Row],[CustomerName]])</f>
        <v>45535.052083333336</v>
      </c>
      <c r="Y1218" t="str">
        <f>IF(data[[#This Row],[OrderDateTime]]=data[[#This Row],[FirstOrderDateTime]], "New", "Returning")</f>
        <v>Returning</v>
      </c>
      <c r="Z1218" s="7">
        <f>data[[#This Row],[DeliveryDate]] + data[[#This Row],[DeliveryTime]]</f>
        <v>45568.85833333333</v>
      </c>
      <c r="AA1218" s="7">
        <f>data[[#This Row],[OrderDateTime]] + 1</f>
        <v>45568.022916666669</v>
      </c>
      <c r="AB1218" s="7" t="str">
        <f>IF(data[[#This Row],[DeliveryDateTime]] &lt;= data[[#This Row],[SLADue]], "On Time", "Late")</f>
        <v>Late</v>
      </c>
    </row>
    <row r="1219" spans="1:28" x14ac:dyDescent="0.2">
      <c r="A1219" t="s">
        <v>1745</v>
      </c>
      <c r="B1219" t="s">
        <v>19</v>
      </c>
      <c r="C1219" t="s">
        <v>41</v>
      </c>
      <c r="D1219" t="s">
        <v>42</v>
      </c>
      <c r="E1219" s="5">
        <v>34.15</v>
      </c>
      <c r="F1219" t="s">
        <v>182</v>
      </c>
      <c r="G1219">
        <v>1</v>
      </c>
      <c r="H1219" s="1">
        <v>45616</v>
      </c>
      <c r="I1219" s="1" t="str">
        <f>TEXT(data[[#This Row],[OrderDate]],"mmm")</f>
        <v>Nov</v>
      </c>
      <c r="J1219" s="6">
        <v>0.43055555555555558</v>
      </c>
      <c r="K1219" s="6" t="str">
        <f>TEXT(data[[#This Row],[OrderTime]],"h")</f>
        <v>10</v>
      </c>
      <c r="L1219" s="1">
        <v>45616</v>
      </c>
      <c r="M1219" s="6">
        <v>0.72222222222222221</v>
      </c>
      <c r="N1219" t="s">
        <v>64</v>
      </c>
      <c r="O1219" t="s">
        <v>957</v>
      </c>
      <c r="P1219" t="s">
        <v>25</v>
      </c>
      <c r="Q1219" t="s">
        <v>53</v>
      </c>
      <c r="R1219" t="s">
        <v>46</v>
      </c>
      <c r="S1219" t="s">
        <v>47</v>
      </c>
      <c r="T1219" t="s">
        <v>38</v>
      </c>
      <c r="U1219" t="s">
        <v>39</v>
      </c>
      <c r="V1219" s="5">
        <f>data[[#This Row],[PriceUSD]]*data[[#This Row],[Quantity]]</f>
        <v>34.15</v>
      </c>
      <c r="W1219" s="7">
        <f>data[[#This Row],[OrderDate]] + TIME(VALUE(LEFT(data[[#This Row],[OrderTime]],2)), VALUE(RIGHT(data[[#This Row],[OrderTime]],2)), 0)</f>
        <v>45616.038888888892</v>
      </c>
      <c r="X1219" s="7">
        <f>_xlfn.MINIFS(data[OrderDateTime], data[CustomerName], data[[#This Row],[CustomerName]])</f>
        <v>45509.061805555553</v>
      </c>
      <c r="Y1219" t="str">
        <f>IF(data[[#This Row],[OrderDateTime]]=data[[#This Row],[FirstOrderDateTime]], "New", "Returning")</f>
        <v>Returning</v>
      </c>
      <c r="Z1219" s="7">
        <f>data[[#This Row],[DeliveryDate]] + data[[#This Row],[DeliveryTime]]</f>
        <v>45616.722222222219</v>
      </c>
      <c r="AA1219" s="7">
        <f>data[[#This Row],[OrderDateTime]] + 1</f>
        <v>45617.038888888892</v>
      </c>
      <c r="AB1219" s="7" t="str">
        <f>IF(data[[#This Row],[DeliveryDateTime]] &lt;= data[[#This Row],[SLADue]], "On Time", "Late")</f>
        <v>On Time</v>
      </c>
    </row>
    <row r="1220" spans="1:28" x14ac:dyDescent="0.2">
      <c r="A1220" t="s">
        <v>1746</v>
      </c>
      <c r="B1220" t="s">
        <v>19</v>
      </c>
      <c r="C1220" t="s">
        <v>126</v>
      </c>
      <c r="D1220" t="s">
        <v>127</v>
      </c>
      <c r="E1220" s="5">
        <v>21.32</v>
      </c>
      <c r="F1220" t="s">
        <v>71</v>
      </c>
      <c r="G1220">
        <v>1</v>
      </c>
      <c r="H1220" s="1">
        <v>45620</v>
      </c>
      <c r="I1220" s="1" t="str">
        <f>TEXT(data[[#This Row],[OrderDate]],"mmm")</f>
        <v>Nov</v>
      </c>
      <c r="J1220" s="6">
        <v>0.71597222222222223</v>
      </c>
      <c r="K1220" s="6" t="str">
        <f>TEXT(data[[#This Row],[OrderTime]],"h")</f>
        <v>17</v>
      </c>
      <c r="L1220" s="1">
        <v>45621</v>
      </c>
      <c r="M1220" s="6">
        <v>0.71597222222222223</v>
      </c>
      <c r="N1220" t="s">
        <v>95</v>
      </c>
      <c r="O1220" t="s">
        <v>517</v>
      </c>
      <c r="P1220" t="s">
        <v>25</v>
      </c>
      <c r="Q1220" t="s">
        <v>26</v>
      </c>
      <c r="R1220" t="s">
        <v>129</v>
      </c>
      <c r="S1220" t="s">
        <v>28</v>
      </c>
      <c r="T1220" t="s">
        <v>38</v>
      </c>
      <c r="U1220" t="s">
        <v>39</v>
      </c>
      <c r="V1220" s="5">
        <f>data[[#This Row],[PriceUSD]]*data[[#This Row],[Quantity]]</f>
        <v>21.32</v>
      </c>
      <c r="W1220" s="7">
        <f>data[[#This Row],[OrderDate]] + TIME(VALUE(LEFT(data[[#This Row],[OrderTime]],2)), VALUE(RIGHT(data[[#This Row],[OrderTime]],2)), 0)</f>
        <v>45620.015277777777</v>
      </c>
      <c r="X1220" s="7">
        <f>_xlfn.MINIFS(data[OrderDateTime], data[CustomerName], data[[#This Row],[CustomerName]])</f>
        <v>45511.054166666669</v>
      </c>
      <c r="Y1220" t="str">
        <f>IF(data[[#This Row],[OrderDateTime]]=data[[#This Row],[FirstOrderDateTime]], "New", "Returning")</f>
        <v>Returning</v>
      </c>
      <c r="Z1220" s="7">
        <f>data[[#This Row],[DeliveryDate]] + data[[#This Row],[DeliveryTime]]</f>
        <v>45621.71597222222</v>
      </c>
      <c r="AA1220" s="7">
        <f>data[[#This Row],[OrderDateTime]] + 1</f>
        <v>45621.015277777777</v>
      </c>
      <c r="AB1220" s="7" t="str">
        <f>IF(data[[#This Row],[DeliveryDateTime]] &lt;= data[[#This Row],[SLADue]], "On Time", "Late")</f>
        <v>Late</v>
      </c>
    </row>
    <row r="1221" spans="1:28" x14ac:dyDescent="0.2">
      <c r="A1221" t="s">
        <v>1747</v>
      </c>
      <c r="B1221" t="s">
        <v>19</v>
      </c>
      <c r="C1221" t="s">
        <v>126</v>
      </c>
      <c r="D1221" t="s">
        <v>127</v>
      </c>
      <c r="E1221" s="5">
        <v>22.3</v>
      </c>
      <c r="F1221" t="s">
        <v>87</v>
      </c>
      <c r="G1221">
        <v>2</v>
      </c>
      <c r="H1221" s="1">
        <v>45800</v>
      </c>
      <c r="I1221" s="1" t="str">
        <f>TEXT(data[[#This Row],[OrderDate]],"mmm")</f>
        <v>May</v>
      </c>
      <c r="J1221" s="6">
        <v>0.79305555555555551</v>
      </c>
      <c r="K1221" s="6" t="str">
        <f>TEXT(data[[#This Row],[OrderTime]],"h")</f>
        <v>19</v>
      </c>
      <c r="L1221" s="1">
        <v>45802</v>
      </c>
      <c r="M1221" s="6">
        <v>0.50763888888888886</v>
      </c>
      <c r="N1221" t="s">
        <v>103</v>
      </c>
      <c r="O1221" t="s">
        <v>146</v>
      </c>
      <c r="P1221" t="s">
        <v>77</v>
      </c>
      <c r="Q1221" t="s">
        <v>26</v>
      </c>
      <c r="R1221" t="s">
        <v>129</v>
      </c>
      <c r="S1221" t="s">
        <v>105</v>
      </c>
      <c r="T1221" t="s">
        <v>38</v>
      </c>
      <c r="U1221" t="s">
        <v>39</v>
      </c>
      <c r="V1221" s="5">
        <f>data[[#This Row],[PriceUSD]]*data[[#This Row],[Quantity]]</f>
        <v>44.6</v>
      </c>
      <c r="W1221" s="7">
        <f>data[[#This Row],[OrderDate]] + TIME(VALUE(LEFT(data[[#This Row],[OrderTime]],2)), VALUE(RIGHT(data[[#This Row],[OrderTime]],2)), 0)</f>
        <v>45800.038888888892</v>
      </c>
      <c r="X1221" s="7">
        <f>_xlfn.MINIFS(data[OrderDateTime], data[CustomerName], data[[#This Row],[CustomerName]])</f>
        <v>45514.052083333336</v>
      </c>
      <c r="Y1221" t="str">
        <f>IF(data[[#This Row],[OrderDateTime]]=data[[#This Row],[FirstOrderDateTime]], "New", "Returning")</f>
        <v>Returning</v>
      </c>
      <c r="Z1221" s="7">
        <f>data[[#This Row],[DeliveryDate]] + data[[#This Row],[DeliveryTime]]</f>
        <v>45802.507638888892</v>
      </c>
      <c r="AA1221" s="7">
        <f>data[[#This Row],[OrderDateTime]] + 1</f>
        <v>45801.038888888892</v>
      </c>
      <c r="AB1221" s="7" t="str">
        <f>IF(data[[#This Row],[DeliveryDateTime]] &lt;= data[[#This Row],[SLADue]], "On Time", "Late")</f>
        <v>Late</v>
      </c>
    </row>
    <row r="1222" spans="1:28" x14ac:dyDescent="0.2">
      <c r="A1222" t="s">
        <v>1748</v>
      </c>
      <c r="B1222" t="s">
        <v>19</v>
      </c>
      <c r="C1222" t="s">
        <v>101</v>
      </c>
      <c r="D1222" t="s">
        <v>102</v>
      </c>
      <c r="E1222" s="5">
        <v>28.36</v>
      </c>
      <c r="F1222" t="s">
        <v>81</v>
      </c>
      <c r="G1222">
        <v>1</v>
      </c>
      <c r="H1222" s="1">
        <v>45848</v>
      </c>
      <c r="I1222" s="1" t="str">
        <f>TEXT(data[[#This Row],[OrderDate]],"mmm")</f>
        <v>Jul</v>
      </c>
      <c r="J1222" s="6">
        <v>0.43263888888888891</v>
      </c>
      <c r="K1222" s="6" t="str">
        <f>TEXT(data[[#This Row],[OrderTime]],"h")</f>
        <v>10</v>
      </c>
      <c r="L1222" s="1">
        <v>45848</v>
      </c>
      <c r="M1222" s="6">
        <v>0.55763888888888891</v>
      </c>
      <c r="N1222" t="s">
        <v>238</v>
      </c>
      <c r="O1222" t="s">
        <v>124</v>
      </c>
      <c r="P1222" t="s">
        <v>36</v>
      </c>
      <c r="Q1222" t="s">
        <v>26</v>
      </c>
      <c r="R1222" t="s">
        <v>83</v>
      </c>
      <c r="S1222" t="s">
        <v>47</v>
      </c>
      <c r="T1222" t="s">
        <v>29</v>
      </c>
      <c r="U1222" t="s">
        <v>30</v>
      </c>
      <c r="V1222" s="5">
        <f>data[[#This Row],[PriceUSD]]*data[[#This Row],[Quantity]]</f>
        <v>28.36</v>
      </c>
      <c r="W1222" s="7">
        <f>data[[#This Row],[OrderDate]] + TIME(VALUE(LEFT(data[[#This Row],[OrderTime]],2)), VALUE(RIGHT(data[[#This Row],[OrderTime]],2)), 0)</f>
        <v>45848.061805555553</v>
      </c>
      <c r="X1222" s="7">
        <f>_xlfn.MINIFS(data[OrderDateTime], data[CustomerName], data[[#This Row],[CustomerName]])</f>
        <v>45515.046527777777</v>
      </c>
      <c r="Y1222" t="str">
        <f>IF(data[[#This Row],[OrderDateTime]]=data[[#This Row],[FirstOrderDateTime]], "New", "Returning")</f>
        <v>Returning</v>
      </c>
      <c r="Z1222" s="7">
        <f>data[[#This Row],[DeliveryDate]] + data[[#This Row],[DeliveryTime]]</f>
        <v>45848.557638888888</v>
      </c>
      <c r="AA1222" s="7">
        <f>data[[#This Row],[OrderDateTime]] + 1</f>
        <v>45849.061805555553</v>
      </c>
      <c r="AB1222" s="7" t="str">
        <f>IF(data[[#This Row],[DeliveryDateTime]] &lt;= data[[#This Row],[SLADue]], "On Time", "Late")</f>
        <v>On Time</v>
      </c>
    </row>
    <row r="1223" spans="1:28" x14ac:dyDescent="0.2">
      <c r="A1223" t="s">
        <v>1749</v>
      </c>
      <c r="B1223" t="s">
        <v>19</v>
      </c>
      <c r="C1223" t="s">
        <v>32</v>
      </c>
      <c r="D1223" t="s">
        <v>33</v>
      </c>
      <c r="E1223" s="5">
        <v>49.01</v>
      </c>
      <c r="F1223" t="s">
        <v>43</v>
      </c>
      <c r="G1223">
        <v>1</v>
      </c>
      <c r="H1223" s="1">
        <v>45624</v>
      </c>
      <c r="I1223" s="1" t="str">
        <f>TEXT(data[[#This Row],[OrderDate]],"mmm")</f>
        <v>Nov</v>
      </c>
      <c r="J1223" s="6">
        <v>0.78680555555555554</v>
      </c>
      <c r="K1223" s="6" t="str">
        <f>TEXT(data[[#This Row],[OrderTime]],"h")</f>
        <v>18</v>
      </c>
      <c r="L1223" s="1">
        <v>45625</v>
      </c>
      <c r="M1223" s="6">
        <v>0.81111111111111112</v>
      </c>
      <c r="N1223" t="s">
        <v>44</v>
      </c>
      <c r="O1223" t="s">
        <v>352</v>
      </c>
      <c r="P1223" t="s">
        <v>25</v>
      </c>
      <c r="Q1223" t="s">
        <v>26</v>
      </c>
      <c r="R1223" t="s">
        <v>37</v>
      </c>
      <c r="S1223" t="s">
        <v>28</v>
      </c>
      <c r="T1223" t="s">
        <v>106</v>
      </c>
      <c r="U1223" t="s">
        <v>30</v>
      </c>
      <c r="V1223" s="5">
        <f>data[[#This Row],[PriceUSD]]*data[[#This Row],[Quantity]]</f>
        <v>49.01</v>
      </c>
      <c r="W1223" s="7">
        <f>data[[#This Row],[OrderDate]] + TIME(VALUE(LEFT(data[[#This Row],[OrderTime]],2)), VALUE(RIGHT(data[[#This Row],[OrderTime]],2)), 0)</f>
        <v>45624.038888888892</v>
      </c>
      <c r="X1223" s="7">
        <f>_xlfn.MINIFS(data[OrderDateTime], data[CustomerName], data[[#This Row],[CustomerName]])</f>
        <v>45513.038888888892</v>
      </c>
      <c r="Y1223" t="str">
        <f>IF(data[[#This Row],[OrderDateTime]]=data[[#This Row],[FirstOrderDateTime]], "New", "Returning")</f>
        <v>Returning</v>
      </c>
      <c r="Z1223" s="7">
        <f>data[[#This Row],[DeliveryDate]] + data[[#This Row],[DeliveryTime]]</f>
        <v>45625.811111111114</v>
      </c>
      <c r="AA1223" s="7">
        <f>data[[#This Row],[OrderDateTime]] + 1</f>
        <v>45625.038888888892</v>
      </c>
      <c r="AB1223" s="7" t="str">
        <f>IF(data[[#This Row],[DeliveryDateTime]] &lt;= data[[#This Row],[SLADue]], "On Time", "Late")</f>
        <v>Late</v>
      </c>
    </row>
    <row r="1224" spans="1:28" x14ac:dyDescent="0.2">
      <c r="A1224" t="s">
        <v>1750</v>
      </c>
      <c r="B1224" t="s">
        <v>19</v>
      </c>
      <c r="C1224" t="s">
        <v>101</v>
      </c>
      <c r="D1224" t="s">
        <v>102</v>
      </c>
      <c r="E1224" s="5">
        <v>28.98</v>
      </c>
      <c r="F1224" t="s">
        <v>63</v>
      </c>
      <c r="G1224">
        <v>1</v>
      </c>
      <c r="H1224" s="1">
        <v>45661</v>
      </c>
      <c r="I1224" s="1" t="str">
        <f>TEXT(data[[#This Row],[OrderDate]],"mmm")</f>
        <v>Jan</v>
      </c>
      <c r="J1224" s="6">
        <v>0.49652777777777779</v>
      </c>
      <c r="K1224" s="6" t="str">
        <f>TEXT(data[[#This Row],[OrderTime]],"h")</f>
        <v>11</v>
      </c>
      <c r="L1224" s="1">
        <v>45662</v>
      </c>
      <c r="M1224" s="6">
        <v>0.53819444444444442</v>
      </c>
      <c r="N1224" t="s">
        <v>98</v>
      </c>
      <c r="O1224" t="s">
        <v>249</v>
      </c>
      <c r="P1224" t="s">
        <v>77</v>
      </c>
      <c r="Q1224" t="s">
        <v>53</v>
      </c>
      <c r="R1224" t="s">
        <v>83</v>
      </c>
      <c r="S1224" t="s">
        <v>28</v>
      </c>
      <c r="T1224" t="s">
        <v>38</v>
      </c>
      <c r="U1224" t="s">
        <v>30</v>
      </c>
      <c r="V1224" s="5">
        <f>data[[#This Row],[PriceUSD]]*data[[#This Row],[Quantity]]</f>
        <v>28.98</v>
      </c>
      <c r="W1224" s="7">
        <f>data[[#This Row],[OrderDate]] + TIME(VALUE(LEFT(data[[#This Row],[OrderTime]],2)), VALUE(RIGHT(data[[#This Row],[OrderTime]],2)), 0)</f>
        <v>45661.054166666669</v>
      </c>
      <c r="X1224" s="7">
        <f>_xlfn.MINIFS(data[OrderDateTime], data[CustomerName], data[[#This Row],[CustomerName]])</f>
        <v>45555.052083333336</v>
      </c>
      <c r="Y1224" t="str">
        <f>IF(data[[#This Row],[OrderDateTime]]=data[[#This Row],[FirstOrderDateTime]], "New", "Returning")</f>
        <v>Returning</v>
      </c>
      <c r="Z1224" s="7">
        <f>data[[#This Row],[DeliveryDate]] + data[[#This Row],[DeliveryTime]]</f>
        <v>45662.538194444445</v>
      </c>
      <c r="AA1224" s="7">
        <f>data[[#This Row],[OrderDateTime]] + 1</f>
        <v>45662.054166666669</v>
      </c>
      <c r="AB1224" s="7" t="str">
        <f>IF(data[[#This Row],[DeliveryDateTime]] &lt;= data[[#This Row],[SLADue]], "On Time", "Late")</f>
        <v>Late</v>
      </c>
    </row>
    <row r="1225" spans="1:28" x14ac:dyDescent="0.2">
      <c r="A1225" t="s">
        <v>1751</v>
      </c>
      <c r="B1225" t="s">
        <v>19</v>
      </c>
      <c r="C1225" t="s">
        <v>85</v>
      </c>
      <c r="D1225" t="s">
        <v>86</v>
      </c>
      <c r="E1225" s="5">
        <v>60.24</v>
      </c>
      <c r="F1225" t="s">
        <v>71</v>
      </c>
      <c r="G1225">
        <v>2</v>
      </c>
      <c r="H1225" s="1">
        <v>45512</v>
      </c>
      <c r="I1225" s="1" t="str">
        <f>TEXT(data[[#This Row],[OrderDate]],"mmm")</f>
        <v>Aug</v>
      </c>
      <c r="J1225" s="6">
        <v>0.46111111111111114</v>
      </c>
      <c r="K1225" s="6" t="str">
        <f>TEXT(data[[#This Row],[OrderTime]],"h")</f>
        <v>11</v>
      </c>
      <c r="L1225" s="1">
        <v>45513</v>
      </c>
      <c r="M1225" s="6">
        <v>0.5444444444444444</v>
      </c>
      <c r="N1225" t="s">
        <v>238</v>
      </c>
      <c r="O1225" t="s">
        <v>1289</v>
      </c>
      <c r="P1225" t="s">
        <v>36</v>
      </c>
      <c r="Q1225" t="s">
        <v>26</v>
      </c>
      <c r="R1225" t="s">
        <v>90</v>
      </c>
      <c r="S1225" t="s">
        <v>28</v>
      </c>
      <c r="T1225" t="s">
        <v>59</v>
      </c>
      <c r="U1225" t="s">
        <v>30</v>
      </c>
      <c r="V1225" s="5">
        <f>data[[#This Row],[PriceUSD]]*data[[#This Row],[Quantity]]</f>
        <v>120.48</v>
      </c>
      <c r="W1225" s="7">
        <f>data[[#This Row],[OrderDate]] + TIME(VALUE(LEFT(data[[#This Row],[OrderTime]],2)), VALUE(RIGHT(data[[#This Row],[OrderTime]],2)), 0)</f>
        <v>45512.007638888892</v>
      </c>
      <c r="X1225" s="7">
        <f>_xlfn.MINIFS(data[OrderDateTime], data[CustomerName], data[[#This Row],[CustomerName]])</f>
        <v>45512.007638888892</v>
      </c>
      <c r="Y1225" t="str">
        <f>IF(data[[#This Row],[OrderDateTime]]=data[[#This Row],[FirstOrderDateTime]], "New", "Returning")</f>
        <v>New</v>
      </c>
      <c r="Z1225" s="7">
        <f>data[[#This Row],[DeliveryDate]] + data[[#This Row],[DeliveryTime]]</f>
        <v>45513.544444444444</v>
      </c>
      <c r="AA1225" s="7">
        <f>data[[#This Row],[OrderDateTime]] + 1</f>
        <v>45513.007638888892</v>
      </c>
      <c r="AB1225" s="7" t="str">
        <f>IF(data[[#This Row],[DeliveryDateTime]] &lt;= data[[#This Row],[SLADue]], "On Time", "Late")</f>
        <v>Late</v>
      </c>
    </row>
    <row r="1226" spans="1:28" x14ac:dyDescent="0.2">
      <c r="A1226" t="s">
        <v>1752</v>
      </c>
      <c r="B1226" t="s">
        <v>19</v>
      </c>
      <c r="C1226" t="s">
        <v>41</v>
      </c>
      <c r="D1226" t="s">
        <v>42</v>
      </c>
      <c r="E1226" s="5">
        <v>37.659999999999997</v>
      </c>
      <c r="F1226" t="s">
        <v>56</v>
      </c>
      <c r="G1226">
        <v>1</v>
      </c>
      <c r="H1226" s="1">
        <v>45825</v>
      </c>
      <c r="I1226" s="1" t="str">
        <f>TEXT(data[[#This Row],[OrderDate]],"mmm")</f>
        <v>Jun</v>
      </c>
      <c r="J1226" s="6">
        <v>0.77569444444444446</v>
      </c>
      <c r="K1226" s="6" t="str">
        <f>TEXT(data[[#This Row],[OrderTime]],"h")</f>
        <v>18</v>
      </c>
      <c r="L1226" s="1">
        <v>45826</v>
      </c>
      <c r="M1226" s="6">
        <v>0.81736111111111109</v>
      </c>
      <c r="N1226" t="s">
        <v>175</v>
      </c>
      <c r="O1226" t="s">
        <v>1499</v>
      </c>
      <c r="P1226" t="s">
        <v>25</v>
      </c>
      <c r="Q1226" t="s">
        <v>26</v>
      </c>
      <c r="R1226" t="s">
        <v>46</v>
      </c>
      <c r="S1226" t="s">
        <v>28</v>
      </c>
      <c r="T1226" t="s">
        <v>29</v>
      </c>
      <c r="U1226" t="s">
        <v>30</v>
      </c>
      <c r="V1226" s="5">
        <f>data[[#This Row],[PriceUSD]]*data[[#This Row],[Quantity]]</f>
        <v>37.659999999999997</v>
      </c>
      <c r="W1226" s="7">
        <f>data[[#This Row],[OrderDate]] + TIME(VALUE(LEFT(data[[#This Row],[OrderTime]],2)), VALUE(RIGHT(data[[#This Row],[OrderTime]],2)), 0)</f>
        <v>45825.030555555553</v>
      </c>
      <c r="X1226" s="7">
        <f>_xlfn.MINIFS(data[OrderDateTime], data[CustomerName], data[[#This Row],[CustomerName]])</f>
        <v>45517.022916666669</v>
      </c>
      <c r="Y1226" t="str">
        <f>IF(data[[#This Row],[OrderDateTime]]=data[[#This Row],[FirstOrderDateTime]], "New", "Returning")</f>
        <v>Returning</v>
      </c>
      <c r="Z1226" s="7">
        <f>data[[#This Row],[DeliveryDate]] + data[[#This Row],[DeliveryTime]]</f>
        <v>45826.817361111112</v>
      </c>
      <c r="AA1226" s="7">
        <f>data[[#This Row],[OrderDateTime]] + 1</f>
        <v>45826.030555555553</v>
      </c>
      <c r="AB1226" s="7" t="str">
        <f>IF(data[[#This Row],[DeliveryDateTime]] &lt;= data[[#This Row],[SLADue]], "On Time", "Late")</f>
        <v>Late</v>
      </c>
    </row>
    <row r="1227" spans="1:28" x14ac:dyDescent="0.2">
      <c r="A1227" t="s">
        <v>1753</v>
      </c>
      <c r="B1227" t="s">
        <v>19</v>
      </c>
      <c r="C1227" t="s">
        <v>69</v>
      </c>
      <c r="D1227" t="s">
        <v>70</v>
      </c>
      <c r="E1227" s="5">
        <v>48.47</v>
      </c>
      <c r="F1227" t="s">
        <v>56</v>
      </c>
      <c r="G1227">
        <v>1</v>
      </c>
      <c r="H1227" s="1">
        <v>45791</v>
      </c>
      <c r="I1227" s="1" t="str">
        <f>TEXT(data[[#This Row],[OrderDate]],"mmm")</f>
        <v>May</v>
      </c>
      <c r="J1227" s="6">
        <v>0.71527777777777779</v>
      </c>
      <c r="K1227" s="6" t="str">
        <f>TEXT(data[[#This Row],[OrderTime]],"h")</f>
        <v>17</v>
      </c>
      <c r="L1227" s="1">
        <v>45792</v>
      </c>
      <c r="M1227" s="6">
        <v>0.88194444444444442</v>
      </c>
      <c r="N1227" t="s">
        <v>148</v>
      </c>
      <c r="O1227" t="s">
        <v>868</v>
      </c>
      <c r="P1227" t="s">
        <v>25</v>
      </c>
      <c r="Q1227" t="s">
        <v>26</v>
      </c>
      <c r="R1227" t="s">
        <v>37</v>
      </c>
      <c r="S1227" t="s">
        <v>28</v>
      </c>
      <c r="T1227" t="s">
        <v>106</v>
      </c>
      <c r="U1227" t="s">
        <v>30</v>
      </c>
      <c r="V1227" s="5">
        <f>data[[#This Row],[PriceUSD]]*data[[#This Row],[Quantity]]</f>
        <v>48.47</v>
      </c>
      <c r="W1227" s="7">
        <f>data[[#This Row],[OrderDate]] + TIME(VALUE(LEFT(data[[#This Row],[OrderTime]],2)), VALUE(RIGHT(data[[#This Row],[OrderTime]],2)), 0)</f>
        <v>45791.054166666669</v>
      </c>
      <c r="X1227" s="7">
        <f>_xlfn.MINIFS(data[OrderDateTime], data[CustomerName], data[[#This Row],[CustomerName]])</f>
        <v>45551.061805555553</v>
      </c>
      <c r="Y1227" t="str">
        <f>IF(data[[#This Row],[OrderDateTime]]=data[[#This Row],[FirstOrderDateTime]], "New", "Returning")</f>
        <v>Returning</v>
      </c>
      <c r="Z1227" s="7">
        <f>data[[#This Row],[DeliveryDate]] + data[[#This Row],[DeliveryTime]]</f>
        <v>45792.881944444445</v>
      </c>
      <c r="AA1227" s="7">
        <f>data[[#This Row],[OrderDateTime]] + 1</f>
        <v>45792.054166666669</v>
      </c>
      <c r="AB1227" s="7" t="str">
        <f>IF(data[[#This Row],[DeliveryDateTime]] &lt;= data[[#This Row],[SLADue]], "On Time", "Late")</f>
        <v>Late</v>
      </c>
    </row>
    <row r="1228" spans="1:28" x14ac:dyDescent="0.2">
      <c r="A1228" t="s">
        <v>1754</v>
      </c>
      <c r="B1228" t="s">
        <v>19</v>
      </c>
      <c r="C1228" t="s">
        <v>79</v>
      </c>
      <c r="D1228" t="s">
        <v>80</v>
      </c>
      <c r="E1228" s="5">
        <v>23.07</v>
      </c>
      <c r="F1228" t="s">
        <v>81</v>
      </c>
      <c r="G1228">
        <v>2</v>
      </c>
      <c r="H1228" s="1">
        <v>45575</v>
      </c>
      <c r="I1228" s="1" t="str">
        <f>TEXT(data[[#This Row],[OrderDate]],"mmm")</f>
        <v>Oct</v>
      </c>
      <c r="J1228" s="6">
        <v>0.45555555555555555</v>
      </c>
      <c r="K1228" s="6" t="str">
        <f>TEXT(data[[#This Row],[OrderTime]],"h")</f>
        <v>10</v>
      </c>
      <c r="L1228" s="1">
        <v>45575</v>
      </c>
      <c r="M1228" s="6">
        <v>0.7055555555555556</v>
      </c>
      <c r="N1228" t="s">
        <v>139</v>
      </c>
      <c r="O1228" t="s">
        <v>657</v>
      </c>
      <c r="P1228" t="s">
        <v>36</v>
      </c>
      <c r="Q1228" t="s">
        <v>26</v>
      </c>
      <c r="R1228" t="s">
        <v>83</v>
      </c>
      <c r="S1228" t="s">
        <v>47</v>
      </c>
      <c r="T1228" t="s">
        <v>29</v>
      </c>
      <c r="U1228" t="s">
        <v>30</v>
      </c>
      <c r="V1228" s="5">
        <f>data[[#This Row],[PriceUSD]]*data[[#This Row],[Quantity]]</f>
        <v>46.14</v>
      </c>
      <c r="W1228" s="7">
        <f>data[[#This Row],[OrderDate]] + TIME(VALUE(LEFT(data[[#This Row],[OrderTime]],2)), VALUE(RIGHT(data[[#This Row],[OrderTime]],2)), 0)</f>
        <v>45575.038888888892</v>
      </c>
      <c r="X1228" s="7">
        <f>_xlfn.MINIFS(data[OrderDateTime], data[CustomerName], data[[#This Row],[CustomerName]])</f>
        <v>45521.038888888892</v>
      </c>
      <c r="Y1228" t="str">
        <f>IF(data[[#This Row],[OrderDateTime]]=data[[#This Row],[FirstOrderDateTime]], "New", "Returning")</f>
        <v>Returning</v>
      </c>
      <c r="Z1228" s="7">
        <f>data[[#This Row],[DeliveryDate]] + data[[#This Row],[DeliveryTime]]</f>
        <v>45575.705555555556</v>
      </c>
      <c r="AA1228" s="7">
        <f>data[[#This Row],[OrderDateTime]] + 1</f>
        <v>45576.038888888892</v>
      </c>
      <c r="AB1228" s="7" t="str">
        <f>IF(data[[#This Row],[DeliveryDateTime]] &lt;= data[[#This Row],[SLADue]], "On Time", "Late")</f>
        <v>On Time</v>
      </c>
    </row>
    <row r="1229" spans="1:28" x14ac:dyDescent="0.2">
      <c r="A1229" t="s">
        <v>1755</v>
      </c>
      <c r="B1229" t="s">
        <v>19</v>
      </c>
      <c r="C1229" t="s">
        <v>258</v>
      </c>
      <c r="D1229" t="s">
        <v>259</v>
      </c>
      <c r="E1229" s="5">
        <v>128.97</v>
      </c>
      <c r="F1229" t="s">
        <v>182</v>
      </c>
      <c r="G1229">
        <v>2</v>
      </c>
      <c r="H1229" s="1">
        <v>45824</v>
      </c>
      <c r="I1229" s="1" t="str">
        <f>TEXT(data[[#This Row],[OrderDate]],"mmm")</f>
        <v>Jun</v>
      </c>
      <c r="J1229" s="6">
        <v>0.56041666666666667</v>
      </c>
      <c r="K1229" s="6" t="str">
        <f>TEXT(data[[#This Row],[OrderTime]],"h")</f>
        <v>13</v>
      </c>
      <c r="L1229" s="1">
        <v>45825</v>
      </c>
      <c r="M1229" s="6">
        <v>0.7270833333333333</v>
      </c>
      <c r="N1229" t="s">
        <v>175</v>
      </c>
      <c r="O1229" t="s">
        <v>567</v>
      </c>
      <c r="P1229" t="s">
        <v>25</v>
      </c>
      <c r="Q1229" t="s">
        <v>53</v>
      </c>
      <c r="R1229" t="s">
        <v>261</v>
      </c>
      <c r="S1229" t="s">
        <v>28</v>
      </c>
      <c r="T1229" t="s">
        <v>29</v>
      </c>
      <c r="U1229" t="s">
        <v>39</v>
      </c>
      <c r="V1229" s="5">
        <f>data[[#This Row],[PriceUSD]]*data[[#This Row],[Quantity]]</f>
        <v>257.94</v>
      </c>
      <c r="W1229" s="7">
        <f>data[[#This Row],[OrderDate]] + TIME(VALUE(LEFT(data[[#This Row],[OrderTime]],2)), VALUE(RIGHT(data[[#This Row],[OrderTime]],2)), 0)</f>
        <v>45824.046527777777</v>
      </c>
      <c r="X1229" s="7">
        <f>_xlfn.MINIFS(data[OrderDateTime], data[CustomerName], data[[#This Row],[CustomerName]])</f>
        <v>45515.022916666669</v>
      </c>
      <c r="Y1229" t="str">
        <f>IF(data[[#This Row],[OrderDateTime]]=data[[#This Row],[FirstOrderDateTime]], "New", "Returning")</f>
        <v>Returning</v>
      </c>
      <c r="Z1229" s="7">
        <f>data[[#This Row],[DeliveryDate]] + data[[#This Row],[DeliveryTime]]</f>
        <v>45825.727083333331</v>
      </c>
      <c r="AA1229" s="7">
        <f>data[[#This Row],[OrderDateTime]] + 1</f>
        <v>45825.046527777777</v>
      </c>
      <c r="AB1229" s="7" t="str">
        <f>IF(data[[#This Row],[DeliveryDateTime]] &lt;= data[[#This Row],[SLADue]], "On Time", "Late")</f>
        <v>Late</v>
      </c>
    </row>
    <row r="1230" spans="1:28" x14ac:dyDescent="0.2">
      <c r="A1230" t="s">
        <v>1756</v>
      </c>
      <c r="B1230" t="s">
        <v>19</v>
      </c>
      <c r="C1230" t="s">
        <v>41</v>
      </c>
      <c r="D1230" t="s">
        <v>42</v>
      </c>
      <c r="E1230" s="5">
        <v>33.67</v>
      </c>
      <c r="F1230" t="s">
        <v>43</v>
      </c>
      <c r="G1230">
        <v>1</v>
      </c>
      <c r="H1230" s="1">
        <v>45701</v>
      </c>
      <c r="I1230" s="1" t="str">
        <f>TEXT(data[[#This Row],[OrderDate]],"mmm")</f>
        <v>Feb</v>
      </c>
      <c r="J1230" s="6">
        <v>0.46319444444444446</v>
      </c>
      <c r="K1230" s="6" t="str">
        <f>TEXT(data[[#This Row],[OrderTime]],"h")</f>
        <v>11</v>
      </c>
      <c r="L1230" s="1">
        <v>45701</v>
      </c>
      <c r="M1230" s="6">
        <v>0.62986111111111109</v>
      </c>
      <c r="N1230" t="s">
        <v>233</v>
      </c>
      <c r="O1230" t="s">
        <v>371</v>
      </c>
      <c r="P1230" t="s">
        <v>234</v>
      </c>
      <c r="Q1230" t="s">
        <v>53</v>
      </c>
      <c r="R1230" t="s">
        <v>46</v>
      </c>
      <c r="S1230" t="s">
        <v>47</v>
      </c>
      <c r="T1230" t="s">
        <v>38</v>
      </c>
      <c r="U1230" t="s">
        <v>39</v>
      </c>
      <c r="V1230" s="5">
        <f>data[[#This Row],[PriceUSD]]*data[[#This Row],[Quantity]]</f>
        <v>33.67</v>
      </c>
      <c r="W1230" s="7">
        <f>data[[#This Row],[OrderDate]] + TIME(VALUE(LEFT(data[[#This Row],[OrderTime]],2)), VALUE(RIGHT(data[[#This Row],[OrderTime]],2)), 0)</f>
        <v>45701.030555555553</v>
      </c>
      <c r="X1230" s="7">
        <f>_xlfn.MINIFS(data[OrderDateTime], data[CustomerName], data[[#This Row],[CustomerName]])</f>
        <v>45514.038888888892</v>
      </c>
      <c r="Y1230" t="str">
        <f>IF(data[[#This Row],[OrderDateTime]]=data[[#This Row],[FirstOrderDateTime]], "New", "Returning")</f>
        <v>Returning</v>
      </c>
      <c r="Z1230" s="7">
        <f>data[[#This Row],[DeliveryDate]] + data[[#This Row],[DeliveryTime]]</f>
        <v>45701.629861111112</v>
      </c>
      <c r="AA1230" s="7">
        <f>data[[#This Row],[OrderDateTime]] + 1</f>
        <v>45702.030555555553</v>
      </c>
      <c r="AB1230" s="7" t="str">
        <f>IF(data[[#This Row],[DeliveryDateTime]] &lt;= data[[#This Row],[SLADue]], "On Time", "Late")</f>
        <v>On Time</v>
      </c>
    </row>
    <row r="1231" spans="1:28" x14ac:dyDescent="0.2">
      <c r="A1231" t="s">
        <v>1757</v>
      </c>
      <c r="B1231" t="s">
        <v>19</v>
      </c>
      <c r="C1231" t="s">
        <v>126</v>
      </c>
      <c r="D1231" t="s">
        <v>127</v>
      </c>
      <c r="E1231" s="5">
        <v>21.6</v>
      </c>
      <c r="F1231" t="s">
        <v>87</v>
      </c>
      <c r="G1231">
        <v>1</v>
      </c>
      <c r="H1231" s="1">
        <v>45812</v>
      </c>
      <c r="I1231" s="1" t="str">
        <f>TEXT(data[[#This Row],[OrderDate]],"mmm")</f>
        <v>Jun</v>
      </c>
      <c r="J1231" s="6">
        <v>0.49791666666666667</v>
      </c>
      <c r="K1231" s="6" t="str">
        <f>TEXT(data[[#This Row],[OrderTime]],"h")</f>
        <v>11</v>
      </c>
      <c r="L1231" s="1">
        <v>45813</v>
      </c>
      <c r="M1231" s="6">
        <v>0.5395833333333333</v>
      </c>
      <c r="N1231" t="s">
        <v>175</v>
      </c>
      <c r="O1231" t="s">
        <v>802</v>
      </c>
      <c r="P1231" t="s">
        <v>25</v>
      </c>
      <c r="Q1231" t="s">
        <v>26</v>
      </c>
      <c r="R1231" t="s">
        <v>129</v>
      </c>
      <c r="S1231" t="s">
        <v>28</v>
      </c>
      <c r="T1231" t="s">
        <v>106</v>
      </c>
      <c r="U1231" t="s">
        <v>39</v>
      </c>
      <c r="V1231" s="5">
        <f>data[[#This Row],[PriceUSD]]*data[[#This Row],[Quantity]]</f>
        <v>21.6</v>
      </c>
      <c r="W1231" s="7">
        <f>data[[#This Row],[OrderDate]] + TIME(VALUE(LEFT(data[[#This Row],[OrderTime]],2)), VALUE(RIGHT(data[[#This Row],[OrderTime]],2)), 0)</f>
        <v>45812.046527777777</v>
      </c>
      <c r="X1231" s="7">
        <f>_xlfn.MINIFS(data[OrderDateTime], data[CustomerName], data[[#This Row],[CustomerName]])</f>
        <v>45572.054166666669</v>
      </c>
      <c r="Y1231" t="str">
        <f>IF(data[[#This Row],[OrderDateTime]]=data[[#This Row],[FirstOrderDateTime]], "New", "Returning")</f>
        <v>Returning</v>
      </c>
      <c r="Z1231" s="7">
        <f>data[[#This Row],[DeliveryDate]] + data[[#This Row],[DeliveryTime]]</f>
        <v>45813.539583333331</v>
      </c>
      <c r="AA1231" s="7">
        <f>data[[#This Row],[OrderDateTime]] + 1</f>
        <v>45813.046527777777</v>
      </c>
      <c r="AB1231" s="7" t="str">
        <f>IF(data[[#This Row],[DeliveryDateTime]] &lt;= data[[#This Row],[SLADue]], "On Time", "Late")</f>
        <v>Late</v>
      </c>
    </row>
    <row r="1232" spans="1:28" x14ac:dyDescent="0.2">
      <c r="A1232" t="s">
        <v>1758</v>
      </c>
      <c r="B1232" t="s">
        <v>19</v>
      </c>
      <c r="C1232" t="s">
        <v>41</v>
      </c>
      <c r="D1232" t="s">
        <v>42</v>
      </c>
      <c r="E1232" s="5">
        <v>31.72</v>
      </c>
      <c r="F1232" t="s">
        <v>182</v>
      </c>
      <c r="G1232">
        <v>2</v>
      </c>
      <c r="H1232" s="1">
        <v>45870</v>
      </c>
      <c r="I1232" s="1" t="str">
        <f>TEXT(data[[#This Row],[OrderDate]],"mmm")</f>
        <v>Aug</v>
      </c>
      <c r="J1232" s="6">
        <v>0.72569444444444442</v>
      </c>
      <c r="K1232" s="6" t="str">
        <f>TEXT(data[[#This Row],[OrderTime]],"h")</f>
        <v>17</v>
      </c>
      <c r="L1232" s="1">
        <v>45871</v>
      </c>
      <c r="M1232" s="6">
        <v>0.85069444444444442</v>
      </c>
      <c r="N1232" t="s">
        <v>139</v>
      </c>
      <c r="O1232" t="s">
        <v>545</v>
      </c>
      <c r="P1232" t="s">
        <v>36</v>
      </c>
      <c r="Q1232" t="s">
        <v>53</v>
      </c>
      <c r="R1232" t="s">
        <v>46</v>
      </c>
      <c r="S1232" t="s">
        <v>28</v>
      </c>
      <c r="T1232" t="s">
        <v>115</v>
      </c>
      <c r="U1232" t="s">
        <v>30</v>
      </c>
      <c r="V1232" s="5">
        <f>data[[#This Row],[PriceUSD]]*data[[#This Row],[Quantity]]</f>
        <v>63.44</v>
      </c>
      <c r="W1232" s="7">
        <f>data[[#This Row],[OrderDate]] + TIME(VALUE(LEFT(data[[#This Row],[OrderTime]],2)), VALUE(RIGHT(data[[#This Row],[OrderTime]],2)), 0)</f>
        <v>45870.030555555553</v>
      </c>
      <c r="X1232" s="7">
        <f>_xlfn.MINIFS(data[OrderDateTime], data[CustomerName], data[[#This Row],[CustomerName]])</f>
        <v>45509.015277777777</v>
      </c>
      <c r="Y1232" t="str">
        <f>IF(data[[#This Row],[OrderDateTime]]=data[[#This Row],[FirstOrderDateTime]], "New", "Returning")</f>
        <v>Returning</v>
      </c>
      <c r="Z1232" s="7">
        <f>data[[#This Row],[DeliveryDate]] + data[[#This Row],[DeliveryTime]]</f>
        <v>45871.850694444445</v>
      </c>
      <c r="AA1232" s="7">
        <f>data[[#This Row],[OrderDateTime]] + 1</f>
        <v>45871.030555555553</v>
      </c>
      <c r="AB1232" s="7" t="str">
        <f>IF(data[[#This Row],[DeliveryDateTime]] &lt;= data[[#This Row],[SLADue]], "On Time", "Late")</f>
        <v>Late</v>
      </c>
    </row>
    <row r="1233" spans="1:28" x14ac:dyDescent="0.2">
      <c r="A1233" t="s">
        <v>1759</v>
      </c>
      <c r="B1233" t="s">
        <v>19</v>
      </c>
      <c r="C1233" t="s">
        <v>85</v>
      </c>
      <c r="D1233" t="s">
        <v>86</v>
      </c>
      <c r="E1233" s="5">
        <v>47.07</v>
      </c>
      <c r="F1233" t="s">
        <v>87</v>
      </c>
      <c r="G1233">
        <v>1</v>
      </c>
      <c r="H1233" s="1">
        <v>45837</v>
      </c>
      <c r="I1233" s="1" t="str">
        <f>TEXT(data[[#This Row],[OrderDate]],"mmm")</f>
        <v>Jun</v>
      </c>
      <c r="J1233" s="6">
        <v>0.72013888888888888</v>
      </c>
      <c r="K1233" s="6" t="str">
        <f>TEXT(data[[#This Row],[OrderTime]],"h")</f>
        <v>17</v>
      </c>
      <c r="L1233" s="1">
        <v>45838</v>
      </c>
      <c r="M1233" s="6">
        <v>0.84513888888888888</v>
      </c>
      <c r="N1233" t="s">
        <v>213</v>
      </c>
      <c r="O1233" t="s">
        <v>1041</v>
      </c>
      <c r="P1233" t="s">
        <v>36</v>
      </c>
      <c r="Q1233" t="s">
        <v>53</v>
      </c>
      <c r="R1233" t="s">
        <v>90</v>
      </c>
      <c r="S1233" t="s">
        <v>28</v>
      </c>
      <c r="T1233" t="s">
        <v>29</v>
      </c>
      <c r="U1233" t="s">
        <v>39</v>
      </c>
      <c r="V1233" s="5">
        <f>data[[#This Row],[PriceUSD]]*data[[#This Row],[Quantity]]</f>
        <v>47.07</v>
      </c>
      <c r="W1233" s="7">
        <f>data[[#This Row],[OrderDate]] + TIME(VALUE(LEFT(data[[#This Row],[OrderTime]],2)), VALUE(RIGHT(data[[#This Row],[OrderTime]],2)), 0)</f>
        <v>45837.061805555553</v>
      </c>
      <c r="X1233" s="7">
        <f>_xlfn.MINIFS(data[OrderDateTime], data[CustomerName], data[[#This Row],[CustomerName]])</f>
        <v>45510.015277777777</v>
      </c>
      <c r="Y1233" t="str">
        <f>IF(data[[#This Row],[OrderDateTime]]=data[[#This Row],[FirstOrderDateTime]], "New", "Returning")</f>
        <v>Returning</v>
      </c>
      <c r="Z1233" s="7">
        <f>data[[#This Row],[DeliveryDate]] + data[[#This Row],[DeliveryTime]]</f>
        <v>45838.845138888886</v>
      </c>
      <c r="AA1233" s="7">
        <f>data[[#This Row],[OrderDateTime]] + 1</f>
        <v>45838.061805555553</v>
      </c>
      <c r="AB1233" s="7" t="str">
        <f>IF(data[[#This Row],[DeliveryDateTime]] &lt;= data[[#This Row],[SLADue]], "On Time", "Late")</f>
        <v>Late</v>
      </c>
    </row>
    <row r="1234" spans="1:28" x14ac:dyDescent="0.2">
      <c r="A1234" t="s">
        <v>1760</v>
      </c>
      <c r="B1234" t="s">
        <v>19</v>
      </c>
      <c r="C1234" t="s">
        <v>32</v>
      </c>
      <c r="D1234" t="s">
        <v>33</v>
      </c>
      <c r="E1234" s="5">
        <v>51.12</v>
      </c>
      <c r="F1234" t="s">
        <v>22</v>
      </c>
      <c r="G1234">
        <v>1</v>
      </c>
      <c r="H1234" s="1">
        <v>45755</v>
      </c>
      <c r="I1234" s="1" t="str">
        <f>TEXT(data[[#This Row],[OrderDate]],"mmm")</f>
        <v>Apr</v>
      </c>
      <c r="J1234" s="6">
        <v>0.44722222222222224</v>
      </c>
      <c r="K1234" s="6" t="str">
        <f>TEXT(data[[#This Row],[OrderTime]],"h")</f>
        <v>10</v>
      </c>
      <c r="L1234" s="1">
        <v>45756</v>
      </c>
      <c r="M1234" s="6">
        <v>0.65555555555555556</v>
      </c>
      <c r="N1234" t="s">
        <v>120</v>
      </c>
      <c r="O1234" t="s">
        <v>690</v>
      </c>
      <c r="P1234" t="s">
        <v>25</v>
      </c>
      <c r="Q1234" t="s">
        <v>26</v>
      </c>
      <c r="R1234" t="s">
        <v>37</v>
      </c>
      <c r="S1234" t="s">
        <v>28</v>
      </c>
      <c r="T1234" t="s">
        <v>38</v>
      </c>
      <c r="U1234" t="s">
        <v>67</v>
      </c>
      <c r="V1234" s="5">
        <f>data[[#This Row],[PriceUSD]]*data[[#This Row],[Quantity]]</f>
        <v>51.12</v>
      </c>
      <c r="W1234" s="7">
        <f>data[[#This Row],[OrderDate]] + TIME(VALUE(LEFT(data[[#This Row],[OrderTime]],2)), VALUE(RIGHT(data[[#This Row],[OrderTime]],2)), 0)</f>
        <v>45755.015277777777</v>
      </c>
      <c r="X1234" s="7">
        <f>_xlfn.MINIFS(data[OrderDateTime], data[CustomerName], data[[#This Row],[CustomerName]])</f>
        <v>45531.054166666669</v>
      </c>
      <c r="Y1234" t="str">
        <f>IF(data[[#This Row],[OrderDateTime]]=data[[#This Row],[FirstOrderDateTime]], "New", "Returning")</f>
        <v>Returning</v>
      </c>
      <c r="Z1234" s="7">
        <f>data[[#This Row],[DeliveryDate]] + data[[#This Row],[DeliveryTime]]</f>
        <v>45756.655555555553</v>
      </c>
      <c r="AA1234" s="7">
        <f>data[[#This Row],[OrderDateTime]] + 1</f>
        <v>45756.015277777777</v>
      </c>
      <c r="AB1234" s="7" t="str">
        <f>IF(data[[#This Row],[DeliveryDateTime]] &lt;= data[[#This Row],[SLADue]], "On Time", "Late")</f>
        <v>Late</v>
      </c>
    </row>
    <row r="1235" spans="1:28" x14ac:dyDescent="0.2">
      <c r="A1235" t="s">
        <v>1761</v>
      </c>
      <c r="B1235" t="s">
        <v>19</v>
      </c>
      <c r="C1235" t="s">
        <v>79</v>
      </c>
      <c r="D1235" t="s">
        <v>80</v>
      </c>
      <c r="E1235" s="5">
        <v>32.299999999999997</v>
      </c>
      <c r="F1235" t="s">
        <v>63</v>
      </c>
      <c r="G1235">
        <v>1</v>
      </c>
      <c r="H1235" s="1">
        <v>45728</v>
      </c>
      <c r="I1235" s="1" t="str">
        <f>TEXT(data[[#This Row],[OrderDate]],"mmm")</f>
        <v>Mar</v>
      </c>
      <c r="J1235" s="6">
        <v>0.79722222222222228</v>
      </c>
      <c r="K1235" s="6" t="str">
        <f>TEXT(data[[#This Row],[OrderTime]],"h")</f>
        <v>19</v>
      </c>
      <c r="L1235" s="1">
        <v>45729</v>
      </c>
      <c r="M1235" s="6">
        <v>0.83888888888888891</v>
      </c>
      <c r="N1235" t="s">
        <v>175</v>
      </c>
      <c r="O1235" t="s">
        <v>651</v>
      </c>
      <c r="P1235" t="s">
        <v>25</v>
      </c>
      <c r="Q1235" t="s">
        <v>53</v>
      </c>
      <c r="R1235" t="s">
        <v>83</v>
      </c>
      <c r="S1235" t="s">
        <v>28</v>
      </c>
      <c r="T1235" t="s">
        <v>38</v>
      </c>
      <c r="U1235" t="s">
        <v>30</v>
      </c>
      <c r="V1235" s="5">
        <f>data[[#This Row],[PriceUSD]]*data[[#This Row],[Quantity]]</f>
        <v>32.299999999999997</v>
      </c>
      <c r="W1235" s="7">
        <f>data[[#This Row],[OrderDate]] + TIME(VALUE(LEFT(data[[#This Row],[OrderTime]],2)), VALUE(RIGHT(data[[#This Row],[OrderTime]],2)), 0)</f>
        <v>45728.015277777777</v>
      </c>
      <c r="X1235" s="7">
        <f>_xlfn.MINIFS(data[OrderDateTime], data[CustomerName], data[[#This Row],[CustomerName]])</f>
        <v>45522.038888888892</v>
      </c>
      <c r="Y1235" t="str">
        <f>IF(data[[#This Row],[OrderDateTime]]=data[[#This Row],[FirstOrderDateTime]], "New", "Returning")</f>
        <v>Returning</v>
      </c>
      <c r="Z1235" s="7">
        <f>data[[#This Row],[DeliveryDate]] + data[[#This Row],[DeliveryTime]]</f>
        <v>45729.838888888888</v>
      </c>
      <c r="AA1235" s="7">
        <f>data[[#This Row],[OrderDateTime]] + 1</f>
        <v>45729.015277777777</v>
      </c>
      <c r="AB1235" s="7" t="str">
        <f>IF(data[[#This Row],[DeliveryDateTime]] &lt;= data[[#This Row],[SLADue]], "On Time", "Late")</f>
        <v>Late</v>
      </c>
    </row>
    <row r="1236" spans="1:28" x14ac:dyDescent="0.2">
      <c r="A1236" t="s">
        <v>1762</v>
      </c>
      <c r="B1236" t="s">
        <v>19</v>
      </c>
      <c r="C1236" t="s">
        <v>69</v>
      </c>
      <c r="D1236" t="s">
        <v>70</v>
      </c>
      <c r="E1236" s="5">
        <v>52.46</v>
      </c>
      <c r="F1236" t="s">
        <v>74</v>
      </c>
      <c r="G1236">
        <v>1</v>
      </c>
      <c r="H1236" s="1">
        <v>45621</v>
      </c>
      <c r="I1236" s="1" t="str">
        <f>TEXT(data[[#This Row],[OrderDate]],"mmm")</f>
        <v>Nov</v>
      </c>
      <c r="J1236" s="6">
        <v>0.85902777777777772</v>
      </c>
      <c r="K1236" s="6" t="str">
        <f>TEXT(data[[#This Row],[OrderTime]],"h")</f>
        <v>20</v>
      </c>
      <c r="L1236" s="1">
        <v>45623</v>
      </c>
      <c r="M1236" s="6">
        <v>0.7270833333333333</v>
      </c>
      <c r="N1236" t="s">
        <v>88</v>
      </c>
      <c r="O1236" t="s">
        <v>665</v>
      </c>
      <c r="P1236" t="s">
        <v>25</v>
      </c>
      <c r="Q1236" t="s">
        <v>53</v>
      </c>
      <c r="R1236" t="s">
        <v>37</v>
      </c>
      <c r="S1236" t="s">
        <v>105</v>
      </c>
      <c r="T1236" t="s">
        <v>29</v>
      </c>
      <c r="U1236" t="s">
        <v>30</v>
      </c>
      <c r="V1236" s="5">
        <f>data[[#This Row],[PriceUSD]]*data[[#This Row],[Quantity]]</f>
        <v>52.46</v>
      </c>
      <c r="W1236" s="7">
        <f>data[[#This Row],[OrderDate]] + TIME(VALUE(LEFT(data[[#This Row],[OrderTime]],2)), VALUE(RIGHT(data[[#This Row],[OrderTime]],2)), 0)</f>
        <v>45621.054166666669</v>
      </c>
      <c r="X1236" s="7">
        <f>_xlfn.MINIFS(data[OrderDateTime], data[CustomerName], data[[#This Row],[CustomerName]])</f>
        <v>45506.015277777777</v>
      </c>
      <c r="Y1236" t="str">
        <f>IF(data[[#This Row],[OrderDateTime]]=data[[#This Row],[FirstOrderDateTime]], "New", "Returning")</f>
        <v>Returning</v>
      </c>
      <c r="Z1236" s="7">
        <f>data[[#This Row],[DeliveryDate]] + data[[#This Row],[DeliveryTime]]</f>
        <v>45623.727083333331</v>
      </c>
      <c r="AA1236" s="7">
        <f>data[[#This Row],[OrderDateTime]] + 1</f>
        <v>45622.054166666669</v>
      </c>
      <c r="AB1236" s="7" t="str">
        <f>IF(data[[#This Row],[DeliveryDateTime]] &lt;= data[[#This Row],[SLADue]], "On Time", "Late")</f>
        <v>Late</v>
      </c>
    </row>
    <row r="1237" spans="1:28" x14ac:dyDescent="0.2">
      <c r="A1237" t="s">
        <v>1763</v>
      </c>
      <c r="B1237" t="s">
        <v>19</v>
      </c>
      <c r="C1237" t="s">
        <v>61</v>
      </c>
      <c r="D1237" t="s">
        <v>62</v>
      </c>
      <c r="E1237" s="5">
        <v>143.44999999999999</v>
      </c>
      <c r="F1237" t="s">
        <v>63</v>
      </c>
      <c r="G1237">
        <v>3</v>
      </c>
      <c r="H1237" s="1">
        <v>45506</v>
      </c>
      <c r="I1237" s="1" t="str">
        <f>TEXT(data[[#This Row],[OrderDate]],"mmm")</f>
        <v>Aug</v>
      </c>
      <c r="J1237" s="6">
        <v>0.65138888888888891</v>
      </c>
      <c r="K1237" s="6" t="str">
        <f>TEXT(data[[#This Row],[OrderTime]],"h")</f>
        <v>15</v>
      </c>
      <c r="L1237" s="1">
        <v>45507</v>
      </c>
      <c r="M1237" s="6">
        <v>0.90138888888888891</v>
      </c>
      <c r="N1237" t="s">
        <v>57</v>
      </c>
      <c r="O1237" t="s">
        <v>58</v>
      </c>
      <c r="P1237" t="s">
        <v>25</v>
      </c>
      <c r="Q1237" t="s">
        <v>26</v>
      </c>
      <c r="R1237" t="s">
        <v>66</v>
      </c>
      <c r="S1237" t="s">
        <v>28</v>
      </c>
      <c r="T1237" t="s">
        <v>29</v>
      </c>
      <c r="U1237" t="s">
        <v>39</v>
      </c>
      <c r="V1237" s="5">
        <f>data[[#This Row],[PriceUSD]]*data[[#This Row],[Quantity]]</f>
        <v>430.34999999999997</v>
      </c>
      <c r="W1237" s="7">
        <f>data[[#This Row],[OrderDate]] + TIME(VALUE(LEFT(data[[#This Row],[OrderTime]],2)), VALUE(RIGHT(data[[#This Row],[OrderTime]],2)), 0)</f>
        <v>45506.061805555553</v>
      </c>
      <c r="X1237" s="7">
        <f>_xlfn.MINIFS(data[OrderDateTime], data[CustomerName], data[[#This Row],[CustomerName]])</f>
        <v>45506.061805555553</v>
      </c>
      <c r="Y1237" t="str">
        <f>IF(data[[#This Row],[OrderDateTime]]=data[[#This Row],[FirstOrderDateTime]], "New", "Returning")</f>
        <v>New</v>
      </c>
      <c r="Z1237" s="7">
        <f>data[[#This Row],[DeliveryDate]] + data[[#This Row],[DeliveryTime]]</f>
        <v>45507.901388888888</v>
      </c>
      <c r="AA1237" s="7">
        <f>data[[#This Row],[OrderDateTime]] + 1</f>
        <v>45507.061805555553</v>
      </c>
      <c r="AB1237" s="7" t="str">
        <f>IF(data[[#This Row],[DeliveryDateTime]] &lt;= data[[#This Row],[SLADue]], "On Time", "Late")</f>
        <v>Late</v>
      </c>
    </row>
    <row r="1238" spans="1:28" x14ac:dyDescent="0.2">
      <c r="A1238" t="s">
        <v>1764</v>
      </c>
      <c r="B1238" t="s">
        <v>19</v>
      </c>
      <c r="C1238" t="s">
        <v>41</v>
      </c>
      <c r="D1238" t="s">
        <v>42</v>
      </c>
      <c r="E1238" s="5">
        <v>36.1</v>
      </c>
      <c r="F1238" t="s">
        <v>51</v>
      </c>
      <c r="G1238">
        <v>1</v>
      </c>
      <c r="H1238" s="1">
        <v>45816</v>
      </c>
      <c r="I1238" s="1" t="str">
        <f>TEXT(data[[#This Row],[OrderDate]],"mmm")</f>
        <v>Jun</v>
      </c>
      <c r="J1238" s="6">
        <v>0.59652777777777777</v>
      </c>
      <c r="K1238" s="6" t="str">
        <f>TEXT(data[[#This Row],[OrderTime]],"h")</f>
        <v>14</v>
      </c>
      <c r="L1238" s="1">
        <v>45817</v>
      </c>
      <c r="M1238" s="6">
        <v>0.6381944444444444</v>
      </c>
      <c r="N1238" t="s">
        <v>88</v>
      </c>
      <c r="O1238" t="s">
        <v>817</v>
      </c>
      <c r="P1238" t="s">
        <v>25</v>
      </c>
      <c r="Q1238" t="s">
        <v>26</v>
      </c>
      <c r="R1238" t="s">
        <v>46</v>
      </c>
      <c r="S1238" t="s">
        <v>28</v>
      </c>
      <c r="T1238" t="s">
        <v>29</v>
      </c>
      <c r="U1238" t="s">
        <v>30</v>
      </c>
      <c r="V1238" s="5">
        <f>data[[#This Row],[PriceUSD]]*data[[#This Row],[Quantity]]</f>
        <v>36.1</v>
      </c>
      <c r="W1238" s="7">
        <f>data[[#This Row],[OrderDate]] + TIME(VALUE(LEFT(data[[#This Row],[OrderTime]],2)), VALUE(RIGHT(data[[#This Row],[OrderTime]],2)), 0)</f>
        <v>45816.054166666669</v>
      </c>
      <c r="X1238" s="7">
        <f>_xlfn.MINIFS(data[OrderDateTime], data[CustomerName], data[[#This Row],[CustomerName]])</f>
        <v>45559.022916666669</v>
      </c>
      <c r="Y1238" t="str">
        <f>IF(data[[#This Row],[OrderDateTime]]=data[[#This Row],[FirstOrderDateTime]], "New", "Returning")</f>
        <v>Returning</v>
      </c>
      <c r="Z1238" s="7">
        <f>data[[#This Row],[DeliveryDate]] + data[[#This Row],[DeliveryTime]]</f>
        <v>45817.638194444444</v>
      </c>
      <c r="AA1238" s="7">
        <f>data[[#This Row],[OrderDateTime]] + 1</f>
        <v>45817.054166666669</v>
      </c>
      <c r="AB1238" s="7" t="str">
        <f>IF(data[[#This Row],[DeliveryDateTime]] &lt;= data[[#This Row],[SLADue]], "On Time", "Late")</f>
        <v>Late</v>
      </c>
    </row>
    <row r="1239" spans="1:28" x14ac:dyDescent="0.2">
      <c r="A1239" t="s">
        <v>1765</v>
      </c>
      <c r="B1239" t="s">
        <v>19</v>
      </c>
      <c r="C1239" t="s">
        <v>126</v>
      </c>
      <c r="D1239" t="s">
        <v>127</v>
      </c>
      <c r="E1239" s="5">
        <v>19.399999999999999</v>
      </c>
      <c r="F1239" t="s">
        <v>138</v>
      </c>
      <c r="G1239">
        <v>1</v>
      </c>
      <c r="H1239" s="1">
        <v>45618</v>
      </c>
      <c r="I1239" s="1" t="str">
        <f>TEXT(data[[#This Row],[OrderDate]],"mmm")</f>
        <v>Nov</v>
      </c>
      <c r="J1239" s="6">
        <v>0.49305555555555558</v>
      </c>
      <c r="K1239" s="6" t="str">
        <f>TEXT(data[[#This Row],[OrderTime]],"h")</f>
        <v>11</v>
      </c>
      <c r="L1239" s="1">
        <v>45618</v>
      </c>
      <c r="M1239" s="6">
        <v>0.65972222222222221</v>
      </c>
      <c r="N1239" t="s">
        <v>34</v>
      </c>
      <c r="O1239" t="s">
        <v>1766</v>
      </c>
      <c r="P1239" t="s">
        <v>36</v>
      </c>
      <c r="Q1239" t="s">
        <v>26</v>
      </c>
      <c r="R1239" t="s">
        <v>129</v>
      </c>
      <c r="S1239" t="s">
        <v>47</v>
      </c>
      <c r="T1239" t="s">
        <v>143</v>
      </c>
      <c r="U1239" t="s">
        <v>30</v>
      </c>
      <c r="V1239" s="5">
        <f>data[[#This Row],[PriceUSD]]*data[[#This Row],[Quantity]]</f>
        <v>19.399999999999999</v>
      </c>
      <c r="W1239" s="7">
        <f>data[[#This Row],[OrderDate]] + TIME(VALUE(LEFT(data[[#This Row],[OrderTime]],2)), VALUE(RIGHT(data[[#This Row],[OrderTime]],2)), 0)</f>
        <v>45618.038888888892</v>
      </c>
      <c r="X1239" s="7">
        <f>_xlfn.MINIFS(data[OrderDateTime], data[CustomerName], data[[#This Row],[CustomerName]])</f>
        <v>45511.061805555553</v>
      </c>
      <c r="Y1239" t="str">
        <f>IF(data[[#This Row],[OrderDateTime]]=data[[#This Row],[FirstOrderDateTime]], "New", "Returning")</f>
        <v>Returning</v>
      </c>
      <c r="Z1239" s="7">
        <f>data[[#This Row],[DeliveryDate]] + data[[#This Row],[DeliveryTime]]</f>
        <v>45618.659722222219</v>
      </c>
      <c r="AA1239" s="7">
        <f>data[[#This Row],[OrderDateTime]] + 1</f>
        <v>45619.038888888892</v>
      </c>
      <c r="AB1239" s="7" t="str">
        <f>IF(data[[#This Row],[DeliveryDateTime]] &lt;= data[[#This Row],[SLADue]], "On Time", "Late")</f>
        <v>On Time</v>
      </c>
    </row>
    <row r="1240" spans="1:28" x14ac:dyDescent="0.2">
      <c r="A1240" t="s">
        <v>1767</v>
      </c>
      <c r="B1240" t="s">
        <v>19</v>
      </c>
      <c r="C1240" t="s">
        <v>69</v>
      </c>
      <c r="D1240" t="s">
        <v>70</v>
      </c>
      <c r="E1240" s="5">
        <v>55.81</v>
      </c>
      <c r="F1240" t="s">
        <v>74</v>
      </c>
      <c r="G1240">
        <v>1</v>
      </c>
      <c r="H1240" s="1">
        <v>45660</v>
      </c>
      <c r="I1240" s="1" t="str">
        <f>TEXT(data[[#This Row],[OrderDate]],"mmm")</f>
        <v>Jan</v>
      </c>
      <c r="J1240" s="6">
        <v>0.48472222222222222</v>
      </c>
      <c r="K1240" s="6" t="str">
        <f>TEXT(data[[#This Row],[OrderTime]],"h")</f>
        <v>11</v>
      </c>
      <c r="L1240" s="1">
        <v>45661</v>
      </c>
      <c r="M1240" s="6">
        <v>0.56805555555555554</v>
      </c>
      <c r="N1240" t="s">
        <v>103</v>
      </c>
      <c r="O1240" t="s">
        <v>490</v>
      </c>
      <c r="P1240" t="s">
        <v>77</v>
      </c>
      <c r="Q1240" t="s">
        <v>53</v>
      </c>
      <c r="R1240" t="s">
        <v>37</v>
      </c>
      <c r="S1240" t="s">
        <v>28</v>
      </c>
      <c r="T1240" t="s">
        <v>29</v>
      </c>
      <c r="U1240" t="s">
        <v>30</v>
      </c>
      <c r="V1240" s="5">
        <f>data[[#This Row],[PriceUSD]]*data[[#This Row],[Quantity]]</f>
        <v>55.81</v>
      </c>
      <c r="W1240" s="7">
        <f>data[[#This Row],[OrderDate]] + TIME(VALUE(LEFT(data[[#This Row],[OrderTime]],2)), VALUE(RIGHT(data[[#This Row],[OrderTime]],2)), 0)</f>
        <v>45660.015277777777</v>
      </c>
      <c r="X1240" s="7">
        <f>_xlfn.MINIFS(data[OrderDateTime], data[CustomerName], data[[#This Row],[CustomerName]])</f>
        <v>45515.061805555553</v>
      </c>
      <c r="Y1240" t="str">
        <f>IF(data[[#This Row],[OrderDateTime]]=data[[#This Row],[FirstOrderDateTime]], "New", "Returning")</f>
        <v>Returning</v>
      </c>
      <c r="Z1240" s="7">
        <f>data[[#This Row],[DeliveryDate]] + data[[#This Row],[DeliveryTime]]</f>
        <v>45661.568055555559</v>
      </c>
      <c r="AA1240" s="7">
        <f>data[[#This Row],[OrderDateTime]] + 1</f>
        <v>45661.015277777777</v>
      </c>
      <c r="AB1240" s="7" t="str">
        <f>IF(data[[#This Row],[DeliveryDateTime]] &lt;= data[[#This Row],[SLADue]], "On Time", "Late")</f>
        <v>Late</v>
      </c>
    </row>
    <row r="1241" spans="1:28" x14ac:dyDescent="0.2">
      <c r="A1241" t="s">
        <v>1768</v>
      </c>
      <c r="B1241" t="s">
        <v>19</v>
      </c>
      <c r="C1241" t="s">
        <v>92</v>
      </c>
      <c r="D1241" t="s">
        <v>93</v>
      </c>
      <c r="E1241" s="5">
        <v>89.14</v>
      </c>
      <c r="F1241" t="s">
        <v>81</v>
      </c>
      <c r="G1241">
        <v>2</v>
      </c>
      <c r="H1241" s="1">
        <v>45763</v>
      </c>
      <c r="I1241" s="1" t="str">
        <f>TEXT(data[[#This Row],[OrderDate]],"mmm")</f>
        <v>Apr</v>
      </c>
      <c r="J1241" s="6">
        <v>0.80625000000000002</v>
      </c>
      <c r="K1241" s="6" t="str">
        <f>TEXT(data[[#This Row],[OrderTime]],"h")</f>
        <v>19</v>
      </c>
      <c r="L1241" s="1">
        <v>45764</v>
      </c>
      <c r="M1241" s="6">
        <v>0.80277777777777781</v>
      </c>
      <c r="N1241" t="s">
        <v>163</v>
      </c>
      <c r="O1241" t="s">
        <v>804</v>
      </c>
      <c r="P1241" t="s">
        <v>77</v>
      </c>
      <c r="Q1241" t="s">
        <v>26</v>
      </c>
      <c r="R1241" t="s">
        <v>66</v>
      </c>
      <c r="S1241" t="s">
        <v>28</v>
      </c>
      <c r="T1241" t="s">
        <v>143</v>
      </c>
      <c r="U1241" t="s">
        <v>30</v>
      </c>
      <c r="V1241" s="5">
        <f>data[[#This Row],[PriceUSD]]*data[[#This Row],[Quantity]]</f>
        <v>178.28</v>
      </c>
      <c r="W1241" s="7">
        <f>data[[#This Row],[OrderDate]] + TIME(VALUE(LEFT(data[[#This Row],[OrderTime]],2)), VALUE(RIGHT(data[[#This Row],[OrderTime]],2)), 0)</f>
        <v>45763.017361111109</v>
      </c>
      <c r="X1241" s="7">
        <f>_xlfn.MINIFS(data[OrderDateTime], data[CustomerName], data[[#This Row],[CustomerName]])</f>
        <v>45621.038888888892</v>
      </c>
      <c r="Y1241" t="str">
        <f>IF(data[[#This Row],[OrderDateTime]]=data[[#This Row],[FirstOrderDateTime]], "New", "Returning")</f>
        <v>Returning</v>
      </c>
      <c r="Z1241" s="7">
        <f>data[[#This Row],[DeliveryDate]] + data[[#This Row],[DeliveryTime]]</f>
        <v>45764.802777777775</v>
      </c>
      <c r="AA1241" s="7">
        <f>data[[#This Row],[OrderDateTime]] + 1</f>
        <v>45764.017361111109</v>
      </c>
      <c r="AB1241" s="7" t="str">
        <f>IF(data[[#This Row],[DeliveryDateTime]] &lt;= data[[#This Row],[SLADue]], "On Time", "Late")</f>
        <v>Late</v>
      </c>
    </row>
    <row r="1242" spans="1:28" x14ac:dyDescent="0.2">
      <c r="A1242" t="s">
        <v>1769</v>
      </c>
      <c r="B1242" t="s">
        <v>19</v>
      </c>
      <c r="C1242" t="s">
        <v>32</v>
      </c>
      <c r="D1242" t="s">
        <v>33</v>
      </c>
      <c r="E1242" s="5">
        <v>51.27</v>
      </c>
      <c r="F1242" t="s">
        <v>43</v>
      </c>
      <c r="G1242">
        <v>1</v>
      </c>
      <c r="H1242" s="1">
        <v>45563</v>
      </c>
      <c r="I1242" s="1" t="str">
        <f>TEXT(data[[#This Row],[OrderDate]],"mmm")</f>
        <v>Sep</v>
      </c>
      <c r="J1242" s="6">
        <v>0.85277777777777775</v>
      </c>
      <c r="K1242" s="6" t="str">
        <f>TEXT(data[[#This Row],[OrderTime]],"h")</f>
        <v>20</v>
      </c>
      <c r="L1242" s="1">
        <v>45564</v>
      </c>
      <c r="M1242" s="6">
        <v>0.78333333333333333</v>
      </c>
      <c r="N1242" t="s">
        <v>148</v>
      </c>
      <c r="O1242" t="s">
        <v>251</v>
      </c>
      <c r="P1242" t="s">
        <v>25</v>
      </c>
      <c r="Q1242" t="s">
        <v>26</v>
      </c>
      <c r="R1242" t="s">
        <v>37</v>
      </c>
      <c r="S1242" t="s">
        <v>28</v>
      </c>
      <c r="T1242" t="s">
        <v>143</v>
      </c>
      <c r="U1242" t="s">
        <v>30</v>
      </c>
      <c r="V1242" s="5">
        <f>data[[#This Row],[PriceUSD]]*data[[#This Row],[Quantity]]</f>
        <v>51.27</v>
      </c>
      <c r="W1242" s="7">
        <f>data[[#This Row],[OrderDate]] + TIME(VALUE(LEFT(data[[#This Row],[OrderTime]],2)), VALUE(RIGHT(data[[#This Row],[OrderTime]],2)), 0)</f>
        <v>45563.054166666669</v>
      </c>
      <c r="X1242" s="7">
        <f>_xlfn.MINIFS(data[OrderDateTime], data[CustomerName], data[[#This Row],[CustomerName]])</f>
        <v>45516.030555555553</v>
      </c>
      <c r="Y1242" t="str">
        <f>IF(data[[#This Row],[OrderDateTime]]=data[[#This Row],[FirstOrderDateTime]], "New", "Returning")</f>
        <v>Returning</v>
      </c>
      <c r="Z1242" s="7">
        <f>data[[#This Row],[DeliveryDate]] + data[[#This Row],[DeliveryTime]]</f>
        <v>45564.783333333333</v>
      </c>
      <c r="AA1242" s="7">
        <f>data[[#This Row],[OrderDateTime]] + 1</f>
        <v>45564.054166666669</v>
      </c>
      <c r="AB1242" s="7" t="str">
        <f>IF(data[[#This Row],[DeliveryDateTime]] &lt;= data[[#This Row],[SLADue]], "On Time", "Late")</f>
        <v>Late</v>
      </c>
    </row>
    <row r="1243" spans="1:28" x14ac:dyDescent="0.2">
      <c r="A1243" t="s">
        <v>1770</v>
      </c>
      <c r="B1243" t="s">
        <v>19</v>
      </c>
      <c r="C1243" t="s">
        <v>61</v>
      </c>
      <c r="D1243" t="s">
        <v>62</v>
      </c>
      <c r="E1243" s="5">
        <v>138.32</v>
      </c>
      <c r="F1243" t="s">
        <v>94</v>
      </c>
      <c r="G1243">
        <v>3</v>
      </c>
      <c r="H1243" s="1">
        <v>45619</v>
      </c>
      <c r="I1243" s="1" t="str">
        <f>TEXT(data[[#This Row],[OrderDate]],"mmm")</f>
        <v>Nov</v>
      </c>
      <c r="J1243" s="6">
        <v>0.42777777777777776</v>
      </c>
      <c r="K1243" s="6" t="str">
        <f>TEXT(data[[#This Row],[OrderTime]],"h")</f>
        <v>10</v>
      </c>
      <c r="L1243" s="1">
        <v>45620</v>
      </c>
      <c r="M1243" s="6">
        <v>0.51111111111111107</v>
      </c>
      <c r="N1243" t="s">
        <v>163</v>
      </c>
      <c r="O1243" t="s">
        <v>563</v>
      </c>
      <c r="P1243" t="s">
        <v>77</v>
      </c>
      <c r="Q1243" t="s">
        <v>53</v>
      </c>
      <c r="R1243" t="s">
        <v>66</v>
      </c>
      <c r="S1243" t="s">
        <v>28</v>
      </c>
      <c r="T1243" t="s">
        <v>59</v>
      </c>
      <c r="U1243" t="s">
        <v>67</v>
      </c>
      <c r="V1243" s="5">
        <f>data[[#This Row],[PriceUSD]]*data[[#This Row],[Quantity]]</f>
        <v>414.96</v>
      </c>
      <c r="W1243" s="7">
        <f>data[[#This Row],[OrderDate]] + TIME(VALUE(LEFT(data[[#This Row],[OrderTime]],2)), VALUE(RIGHT(data[[#This Row],[OrderTime]],2)), 0)</f>
        <v>45619.054166666669</v>
      </c>
      <c r="X1243" s="7">
        <f>_xlfn.MINIFS(data[OrderDateTime], data[CustomerName], data[[#This Row],[CustomerName]])</f>
        <v>45511.007638888892</v>
      </c>
      <c r="Y1243" t="str">
        <f>IF(data[[#This Row],[OrderDateTime]]=data[[#This Row],[FirstOrderDateTime]], "New", "Returning")</f>
        <v>Returning</v>
      </c>
      <c r="Z1243" s="7">
        <f>data[[#This Row],[DeliveryDate]] + data[[#This Row],[DeliveryTime]]</f>
        <v>45620.511111111111</v>
      </c>
      <c r="AA1243" s="7">
        <f>data[[#This Row],[OrderDateTime]] + 1</f>
        <v>45620.054166666669</v>
      </c>
      <c r="AB1243" s="7" t="str">
        <f>IF(data[[#This Row],[DeliveryDateTime]] &lt;= data[[#This Row],[SLADue]], "On Time", "Late")</f>
        <v>Late</v>
      </c>
    </row>
    <row r="1244" spans="1:28" x14ac:dyDescent="0.2">
      <c r="A1244" t="s">
        <v>1771</v>
      </c>
      <c r="B1244" t="s">
        <v>19</v>
      </c>
      <c r="C1244" t="s">
        <v>69</v>
      </c>
      <c r="D1244" t="s">
        <v>70</v>
      </c>
      <c r="E1244" s="5">
        <v>60.26</v>
      </c>
      <c r="F1244" t="s">
        <v>119</v>
      </c>
      <c r="G1244">
        <v>1</v>
      </c>
      <c r="H1244" s="1">
        <v>45759</v>
      </c>
      <c r="I1244" s="1" t="str">
        <f>TEXT(data[[#This Row],[OrderDate]],"mmm")</f>
        <v>Apr</v>
      </c>
      <c r="J1244" s="6">
        <v>0.4375</v>
      </c>
      <c r="K1244" s="6" t="str">
        <f>TEXT(data[[#This Row],[OrderTime]],"h")</f>
        <v>10</v>
      </c>
      <c r="L1244" s="1">
        <v>45760</v>
      </c>
      <c r="M1244" s="6">
        <v>0.4375</v>
      </c>
      <c r="N1244" t="s">
        <v>148</v>
      </c>
      <c r="O1244" t="s">
        <v>318</v>
      </c>
      <c r="P1244" t="s">
        <v>25</v>
      </c>
      <c r="Q1244" t="s">
        <v>53</v>
      </c>
      <c r="R1244" t="s">
        <v>37</v>
      </c>
      <c r="S1244" t="s">
        <v>28</v>
      </c>
      <c r="T1244" t="s">
        <v>38</v>
      </c>
      <c r="U1244" t="s">
        <v>39</v>
      </c>
      <c r="V1244" s="5">
        <f>data[[#This Row],[PriceUSD]]*data[[#This Row],[Quantity]]</f>
        <v>60.26</v>
      </c>
      <c r="W1244" s="7">
        <f>data[[#This Row],[OrderDate]] + TIME(VALUE(LEFT(data[[#This Row],[OrderTime]],2)), VALUE(RIGHT(data[[#This Row],[OrderTime]],2)), 0)</f>
        <v>45759.052083333336</v>
      </c>
      <c r="X1244" s="7">
        <f>_xlfn.MINIFS(data[OrderDateTime], data[CustomerName], data[[#This Row],[CustomerName]])</f>
        <v>45528.054166666669</v>
      </c>
      <c r="Y1244" t="str">
        <f>IF(data[[#This Row],[OrderDateTime]]=data[[#This Row],[FirstOrderDateTime]], "New", "Returning")</f>
        <v>Returning</v>
      </c>
      <c r="Z1244" s="7">
        <f>data[[#This Row],[DeliveryDate]] + data[[#This Row],[DeliveryTime]]</f>
        <v>45760.4375</v>
      </c>
      <c r="AA1244" s="7">
        <f>data[[#This Row],[OrderDateTime]] + 1</f>
        <v>45760.052083333336</v>
      </c>
      <c r="AB1244" s="7" t="str">
        <f>IF(data[[#This Row],[DeliveryDateTime]] &lt;= data[[#This Row],[SLADue]], "On Time", "Late")</f>
        <v>Late</v>
      </c>
    </row>
    <row r="1245" spans="1:28" x14ac:dyDescent="0.2">
      <c r="A1245" t="s">
        <v>1772</v>
      </c>
      <c r="B1245" t="s">
        <v>19</v>
      </c>
      <c r="C1245" t="s">
        <v>190</v>
      </c>
      <c r="D1245" t="s">
        <v>191</v>
      </c>
      <c r="E1245" s="5">
        <v>24.68</v>
      </c>
      <c r="F1245" t="s">
        <v>87</v>
      </c>
      <c r="G1245">
        <v>1</v>
      </c>
      <c r="H1245" s="1">
        <v>45869</v>
      </c>
      <c r="I1245" s="1" t="str">
        <f>TEXT(data[[#This Row],[OrderDate]],"mmm")</f>
        <v>Jul</v>
      </c>
      <c r="J1245" s="6">
        <v>0.39583333333333331</v>
      </c>
      <c r="K1245" s="6" t="str">
        <f>TEXT(data[[#This Row],[OrderTime]],"h")</f>
        <v>9</v>
      </c>
      <c r="L1245" s="1">
        <v>45871</v>
      </c>
      <c r="M1245" s="6">
        <v>0.4375</v>
      </c>
      <c r="N1245" t="s">
        <v>310</v>
      </c>
      <c r="O1245" t="s">
        <v>362</v>
      </c>
      <c r="P1245" t="s">
        <v>180</v>
      </c>
      <c r="Q1245" t="s">
        <v>53</v>
      </c>
      <c r="R1245" t="s">
        <v>192</v>
      </c>
      <c r="S1245" t="s">
        <v>105</v>
      </c>
      <c r="T1245" t="s">
        <v>38</v>
      </c>
      <c r="U1245" t="s">
        <v>30</v>
      </c>
      <c r="V1245" s="5">
        <f>data[[#This Row],[PriceUSD]]*data[[#This Row],[Quantity]]</f>
        <v>24.68</v>
      </c>
      <c r="W1245" s="7">
        <f>data[[#This Row],[OrderDate]] + TIME(VALUE(LEFT(data[[#This Row],[OrderTime]],2)), VALUE(RIGHT(data[[#This Row],[OrderTime]],2)), 0)</f>
        <v>45869.022916666669</v>
      </c>
      <c r="X1245" s="7">
        <f>_xlfn.MINIFS(data[OrderDateTime], data[CustomerName], data[[#This Row],[CustomerName]])</f>
        <v>45532.046527777777</v>
      </c>
      <c r="Y1245" t="str">
        <f>IF(data[[#This Row],[OrderDateTime]]=data[[#This Row],[FirstOrderDateTime]], "New", "Returning")</f>
        <v>Returning</v>
      </c>
      <c r="Z1245" s="7">
        <f>data[[#This Row],[DeliveryDate]] + data[[#This Row],[DeliveryTime]]</f>
        <v>45871.4375</v>
      </c>
      <c r="AA1245" s="7">
        <f>data[[#This Row],[OrderDateTime]] + 1</f>
        <v>45870.022916666669</v>
      </c>
      <c r="AB1245" s="7" t="str">
        <f>IF(data[[#This Row],[DeliveryDateTime]] &lt;= data[[#This Row],[SLADue]], "On Time", "Late")</f>
        <v>Late</v>
      </c>
    </row>
    <row r="1246" spans="1:28" x14ac:dyDescent="0.2">
      <c r="A1246" t="s">
        <v>1773</v>
      </c>
      <c r="B1246" t="s">
        <v>19</v>
      </c>
      <c r="C1246" t="s">
        <v>69</v>
      </c>
      <c r="D1246" t="s">
        <v>70</v>
      </c>
      <c r="E1246" s="5">
        <v>54.88</v>
      </c>
      <c r="F1246" t="s">
        <v>74</v>
      </c>
      <c r="G1246">
        <v>3</v>
      </c>
      <c r="H1246" s="1">
        <v>45639</v>
      </c>
      <c r="I1246" s="1" t="str">
        <f>TEXT(data[[#This Row],[OrderDate]],"mmm")</f>
        <v>Dec</v>
      </c>
      <c r="J1246" s="6">
        <v>0.68541666666666667</v>
      </c>
      <c r="K1246" s="6" t="str">
        <f>TEXT(data[[#This Row],[OrderTime]],"h")</f>
        <v>16</v>
      </c>
      <c r="L1246" s="1">
        <v>45640</v>
      </c>
      <c r="M1246" s="6">
        <v>0.7270833333333333</v>
      </c>
      <c r="N1246" t="s">
        <v>44</v>
      </c>
      <c r="O1246" t="s">
        <v>488</v>
      </c>
      <c r="P1246" t="s">
        <v>25</v>
      </c>
      <c r="Q1246" t="s">
        <v>26</v>
      </c>
      <c r="R1246" t="s">
        <v>37</v>
      </c>
      <c r="S1246" t="s">
        <v>28</v>
      </c>
      <c r="T1246" t="s">
        <v>115</v>
      </c>
      <c r="U1246" t="s">
        <v>39</v>
      </c>
      <c r="V1246" s="5">
        <f>data[[#This Row],[PriceUSD]]*data[[#This Row],[Quantity]]</f>
        <v>164.64000000000001</v>
      </c>
      <c r="W1246" s="7">
        <f>data[[#This Row],[OrderDate]] + TIME(VALUE(LEFT(data[[#This Row],[OrderTime]],2)), VALUE(RIGHT(data[[#This Row],[OrderTime]],2)), 0)</f>
        <v>45639.046527777777</v>
      </c>
      <c r="X1246" s="7">
        <f>_xlfn.MINIFS(data[OrderDateTime], data[CustomerName], data[[#This Row],[CustomerName]])</f>
        <v>45556.046527777777</v>
      </c>
      <c r="Y1246" t="str">
        <f>IF(data[[#This Row],[OrderDateTime]]=data[[#This Row],[FirstOrderDateTime]], "New", "Returning")</f>
        <v>Returning</v>
      </c>
      <c r="Z1246" s="7">
        <f>data[[#This Row],[DeliveryDate]] + data[[#This Row],[DeliveryTime]]</f>
        <v>45640.727083333331</v>
      </c>
      <c r="AA1246" s="7">
        <f>data[[#This Row],[OrderDateTime]] + 1</f>
        <v>45640.046527777777</v>
      </c>
      <c r="AB1246" s="7" t="str">
        <f>IF(data[[#This Row],[DeliveryDateTime]] &lt;= data[[#This Row],[SLADue]], "On Time", "Late")</f>
        <v>Late</v>
      </c>
    </row>
    <row r="1247" spans="1:28" x14ac:dyDescent="0.2">
      <c r="A1247" t="s">
        <v>1774</v>
      </c>
      <c r="B1247" t="s">
        <v>19</v>
      </c>
      <c r="C1247" t="s">
        <v>190</v>
      </c>
      <c r="D1247" t="s">
        <v>191</v>
      </c>
      <c r="E1247" s="5">
        <v>23.13</v>
      </c>
      <c r="F1247" t="s">
        <v>87</v>
      </c>
      <c r="G1247">
        <v>1</v>
      </c>
      <c r="H1247" s="1">
        <v>45619</v>
      </c>
      <c r="I1247" s="1" t="str">
        <f>TEXT(data[[#This Row],[OrderDate]],"mmm")</f>
        <v>Nov</v>
      </c>
      <c r="J1247" s="6">
        <v>0.54236111111111107</v>
      </c>
      <c r="K1247" s="6" t="str">
        <f>TEXT(data[[#This Row],[OrderTime]],"h")</f>
        <v>13</v>
      </c>
      <c r="L1247" s="1">
        <v>45619</v>
      </c>
      <c r="M1247" s="6">
        <v>0.75069444444444444</v>
      </c>
      <c r="N1247" t="s">
        <v>213</v>
      </c>
      <c r="O1247" t="s">
        <v>671</v>
      </c>
      <c r="P1247" t="s">
        <v>36</v>
      </c>
      <c r="Q1247" t="s">
        <v>26</v>
      </c>
      <c r="R1247" t="s">
        <v>192</v>
      </c>
      <c r="S1247" t="s">
        <v>47</v>
      </c>
      <c r="T1247" t="s">
        <v>59</v>
      </c>
      <c r="U1247" t="s">
        <v>39</v>
      </c>
      <c r="V1247" s="5">
        <f>data[[#This Row],[PriceUSD]]*data[[#This Row],[Quantity]]</f>
        <v>23.13</v>
      </c>
      <c r="W1247" s="7">
        <f>data[[#This Row],[OrderDate]] + TIME(VALUE(LEFT(data[[#This Row],[OrderTime]],2)), VALUE(RIGHT(data[[#This Row],[OrderTime]],2)), 0)</f>
        <v>45619.007638888892</v>
      </c>
      <c r="X1247" s="7">
        <f>_xlfn.MINIFS(data[OrderDateTime], data[CustomerName], data[[#This Row],[CustomerName]])</f>
        <v>45508.038888888892</v>
      </c>
      <c r="Y1247" t="str">
        <f>IF(data[[#This Row],[OrderDateTime]]=data[[#This Row],[FirstOrderDateTime]], "New", "Returning")</f>
        <v>Returning</v>
      </c>
      <c r="Z1247" s="7">
        <f>data[[#This Row],[DeliveryDate]] + data[[#This Row],[DeliveryTime]]</f>
        <v>45619.750694444447</v>
      </c>
      <c r="AA1247" s="7">
        <f>data[[#This Row],[OrderDateTime]] + 1</f>
        <v>45620.007638888892</v>
      </c>
      <c r="AB1247" s="7" t="str">
        <f>IF(data[[#This Row],[DeliveryDateTime]] &lt;= data[[#This Row],[SLADue]], "On Time", "Late")</f>
        <v>On Time</v>
      </c>
    </row>
    <row r="1248" spans="1:28" x14ac:dyDescent="0.2">
      <c r="A1248" t="s">
        <v>1775</v>
      </c>
      <c r="B1248" t="s">
        <v>19</v>
      </c>
      <c r="C1248" t="s">
        <v>79</v>
      </c>
      <c r="D1248" t="s">
        <v>80</v>
      </c>
      <c r="E1248" s="5">
        <v>27.97</v>
      </c>
      <c r="F1248" t="s">
        <v>81</v>
      </c>
      <c r="G1248">
        <v>1</v>
      </c>
      <c r="H1248" s="1">
        <v>45712</v>
      </c>
      <c r="I1248" s="1" t="str">
        <f>TEXT(data[[#This Row],[OrderDate]],"mmm")</f>
        <v>Feb</v>
      </c>
      <c r="J1248" s="6">
        <v>0.41666666666666669</v>
      </c>
      <c r="K1248" s="6" t="str">
        <f>TEXT(data[[#This Row],[OrderTime]],"h")</f>
        <v>10</v>
      </c>
      <c r="L1248" s="1">
        <v>45712</v>
      </c>
      <c r="M1248" s="6">
        <v>0.54166666666666663</v>
      </c>
      <c r="N1248" t="s">
        <v>388</v>
      </c>
      <c r="O1248" t="s">
        <v>657</v>
      </c>
      <c r="P1248" t="s">
        <v>245</v>
      </c>
      <c r="Q1248" t="s">
        <v>53</v>
      </c>
      <c r="R1248" t="s">
        <v>83</v>
      </c>
      <c r="S1248" t="s">
        <v>47</v>
      </c>
      <c r="T1248" t="s">
        <v>29</v>
      </c>
      <c r="U1248" t="s">
        <v>39</v>
      </c>
      <c r="V1248" s="5">
        <f>data[[#This Row],[PriceUSD]]*data[[#This Row],[Quantity]]</f>
        <v>27.97</v>
      </c>
      <c r="W1248" s="7">
        <f>data[[#This Row],[OrderDate]] + TIME(VALUE(LEFT(data[[#This Row],[OrderTime]],2)), VALUE(RIGHT(data[[#This Row],[OrderTime]],2)), 0)</f>
        <v>45712.046527777777</v>
      </c>
      <c r="X1248" s="7">
        <f>_xlfn.MINIFS(data[OrderDateTime], data[CustomerName], data[[#This Row],[CustomerName]])</f>
        <v>45521.038888888892</v>
      </c>
      <c r="Y1248" t="str">
        <f>IF(data[[#This Row],[OrderDateTime]]=data[[#This Row],[FirstOrderDateTime]], "New", "Returning")</f>
        <v>Returning</v>
      </c>
      <c r="Z1248" s="7">
        <f>data[[#This Row],[DeliveryDate]] + data[[#This Row],[DeliveryTime]]</f>
        <v>45712.541666666664</v>
      </c>
      <c r="AA1248" s="7">
        <f>data[[#This Row],[OrderDateTime]] + 1</f>
        <v>45713.046527777777</v>
      </c>
      <c r="AB1248" s="7" t="str">
        <f>IF(data[[#This Row],[DeliveryDateTime]] &lt;= data[[#This Row],[SLADue]], "On Time", "Late")</f>
        <v>On Time</v>
      </c>
    </row>
    <row r="1249" spans="1:28" x14ac:dyDescent="0.2">
      <c r="A1249" t="s">
        <v>1776</v>
      </c>
      <c r="B1249" t="s">
        <v>19</v>
      </c>
      <c r="C1249" t="s">
        <v>110</v>
      </c>
      <c r="D1249" t="s">
        <v>111</v>
      </c>
      <c r="E1249" s="5">
        <v>11.15</v>
      </c>
      <c r="F1249" t="s">
        <v>71</v>
      </c>
      <c r="G1249">
        <v>1</v>
      </c>
      <c r="H1249" s="1">
        <v>45872</v>
      </c>
      <c r="I1249" s="1" t="str">
        <f>TEXT(data[[#This Row],[OrderDate]],"mmm")</f>
        <v>Aug</v>
      </c>
      <c r="J1249" s="6">
        <v>0.4548611111111111</v>
      </c>
      <c r="K1249" s="6" t="str">
        <f>TEXT(data[[#This Row],[OrderTime]],"h")</f>
        <v>10</v>
      </c>
      <c r="L1249" s="1">
        <v>45874</v>
      </c>
      <c r="M1249" s="6">
        <v>0.57986111111111116</v>
      </c>
      <c r="N1249" t="s">
        <v>103</v>
      </c>
      <c r="O1249" t="s">
        <v>393</v>
      </c>
      <c r="P1249" t="s">
        <v>77</v>
      </c>
      <c r="Q1249" t="s">
        <v>26</v>
      </c>
      <c r="R1249" t="s">
        <v>114</v>
      </c>
      <c r="S1249" t="s">
        <v>105</v>
      </c>
      <c r="T1249" t="s">
        <v>38</v>
      </c>
      <c r="U1249" t="s">
        <v>39</v>
      </c>
      <c r="V1249" s="5">
        <f>data[[#This Row],[PriceUSD]]*data[[#This Row],[Quantity]]</f>
        <v>11.15</v>
      </c>
      <c r="W1249" s="7">
        <f>data[[#This Row],[OrderDate]] + TIME(VALUE(LEFT(data[[#This Row],[OrderTime]],2)), VALUE(RIGHT(data[[#This Row],[OrderTime]],2)), 0)</f>
        <v>45872.007638888892</v>
      </c>
      <c r="X1249" s="7">
        <f>_xlfn.MINIFS(data[OrderDateTime], data[CustomerName], data[[#This Row],[CustomerName]])</f>
        <v>45530.054166666669</v>
      </c>
      <c r="Y1249" t="str">
        <f>IF(data[[#This Row],[OrderDateTime]]=data[[#This Row],[FirstOrderDateTime]], "New", "Returning")</f>
        <v>Returning</v>
      </c>
      <c r="Z1249" s="7">
        <f>data[[#This Row],[DeliveryDate]] + data[[#This Row],[DeliveryTime]]</f>
        <v>45874.579861111109</v>
      </c>
      <c r="AA1249" s="7">
        <f>data[[#This Row],[OrderDateTime]] + 1</f>
        <v>45873.007638888892</v>
      </c>
      <c r="AB1249" s="7" t="str">
        <f>IF(data[[#This Row],[DeliveryDateTime]] &lt;= data[[#This Row],[SLADue]], "On Time", "Late")</f>
        <v>Late</v>
      </c>
    </row>
    <row r="1250" spans="1:28" x14ac:dyDescent="0.2">
      <c r="A1250" t="s">
        <v>1777</v>
      </c>
      <c r="B1250" t="s">
        <v>19</v>
      </c>
      <c r="C1250" t="s">
        <v>101</v>
      </c>
      <c r="D1250" t="s">
        <v>102</v>
      </c>
      <c r="E1250" s="5">
        <v>28.99</v>
      </c>
      <c r="F1250" t="s">
        <v>81</v>
      </c>
      <c r="G1250">
        <v>1</v>
      </c>
      <c r="H1250" s="1">
        <v>45720</v>
      </c>
      <c r="I1250" s="1" t="str">
        <f>TEXT(data[[#This Row],[OrderDate]],"mmm")</f>
        <v>Mar</v>
      </c>
      <c r="J1250" s="6">
        <v>0.46597222222222223</v>
      </c>
      <c r="K1250" s="6" t="str">
        <f>TEXT(data[[#This Row],[OrderTime]],"h")</f>
        <v>11</v>
      </c>
      <c r="L1250" s="1">
        <v>45721</v>
      </c>
      <c r="M1250" s="6">
        <v>0.46597222222222223</v>
      </c>
      <c r="N1250" t="s">
        <v>57</v>
      </c>
      <c r="O1250" t="s">
        <v>579</v>
      </c>
      <c r="P1250" t="s">
        <v>25</v>
      </c>
      <c r="Q1250" t="s">
        <v>26</v>
      </c>
      <c r="R1250" t="s">
        <v>83</v>
      </c>
      <c r="S1250" t="s">
        <v>28</v>
      </c>
      <c r="T1250" t="s">
        <v>38</v>
      </c>
      <c r="U1250" t="s">
        <v>30</v>
      </c>
      <c r="V1250" s="5">
        <f>data[[#This Row],[PriceUSD]]*data[[#This Row],[Quantity]]</f>
        <v>28.99</v>
      </c>
      <c r="W1250" s="7">
        <f>data[[#This Row],[OrderDate]] + TIME(VALUE(LEFT(data[[#This Row],[OrderTime]],2)), VALUE(RIGHT(data[[#This Row],[OrderTime]],2)), 0)</f>
        <v>45720.015277777777</v>
      </c>
      <c r="X1250" s="7">
        <f>_xlfn.MINIFS(data[OrderDateTime], data[CustomerName], data[[#This Row],[CustomerName]])</f>
        <v>45619.022916666669</v>
      </c>
      <c r="Y1250" t="str">
        <f>IF(data[[#This Row],[OrderDateTime]]=data[[#This Row],[FirstOrderDateTime]], "New", "Returning")</f>
        <v>Returning</v>
      </c>
      <c r="Z1250" s="7">
        <f>data[[#This Row],[DeliveryDate]] + data[[#This Row],[DeliveryTime]]</f>
        <v>45721.46597222222</v>
      </c>
      <c r="AA1250" s="7">
        <f>data[[#This Row],[OrderDateTime]] + 1</f>
        <v>45721.015277777777</v>
      </c>
      <c r="AB1250" s="7" t="str">
        <f>IF(data[[#This Row],[DeliveryDateTime]] &lt;= data[[#This Row],[SLADue]], "On Time", "Late")</f>
        <v>Late</v>
      </c>
    </row>
    <row r="1251" spans="1:28" x14ac:dyDescent="0.2">
      <c r="A1251" t="s">
        <v>1778</v>
      </c>
      <c r="B1251" t="s">
        <v>19</v>
      </c>
      <c r="C1251" t="s">
        <v>69</v>
      </c>
      <c r="D1251" t="s">
        <v>70</v>
      </c>
      <c r="E1251" s="5">
        <v>62.53</v>
      </c>
      <c r="F1251" t="s">
        <v>74</v>
      </c>
      <c r="G1251">
        <v>1</v>
      </c>
      <c r="H1251" s="1">
        <v>45635</v>
      </c>
      <c r="I1251" s="1" t="str">
        <f>TEXT(data[[#This Row],[OrderDate]],"mmm")</f>
        <v>Dec</v>
      </c>
      <c r="J1251" s="6">
        <v>0.85624999999999996</v>
      </c>
      <c r="K1251" s="6" t="str">
        <f>TEXT(data[[#This Row],[OrderTime]],"h")</f>
        <v>20</v>
      </c>
      <c r="L1251" s="1">
        <v>45636</v>
      </c>
      <c r="M1251" s="6">
        <v>0.80486111111111114</v>
      </c>
      <c r="N1251" t="s">
        <v>75</v>
      </c>
      <c r="O1251" t="s">
        <v>251</v>
      </c>
      <c r="P1251" t="s">
        <v>25</v>
      </c>
      <c r="Q1251" t="s">
        <v>26</v>
      </c>
      <c r="R1251" t="s">
        <v>37</v>
      </c>
      <c r="S1251" t="s">
        <v>28</v>
      </c>
      <c r="T1251" t="s">
        <v>38</v>
      </c>
      <c r="U1251" t="s">
        <v>30</v>
      </c>
      <c r="V1251" s="5">
        <f>data[[#This Row],[PriceUSD]]*data[[#This Row],[Quantity]]</f>
        <v>62.53</v>
      </c>
      <c r="W1251" s="7">
        <f>data[[#This Row],[OrderDate]] + TIME(VALUE(LEFT(data[[#This Row],[OrderTime]],2)), VALUE(RIGHT(data[[#This Row],[OrderTime]],2)), 0)</f>
        <v>45635.017361111109</v>
      </c>
      <c r="X1251" s="7">
        <f>_xlfn.MINIFS(data[OrderDateTime], data[CustomerName], data[[#This Row],[CustomerName]])</f>
        <v>45516.030555555553</v>
      </c>
      <c r="Y1251" t="str">
        <f>IF(data[[#This Row],[OrderDateTime]]=data[[#This Row],[FirstOrderDateTime]], "New", "Returning")</f>
        <v>Returning</v>
      </c>
      <c r="Z1251" s="7">
        <f>data[[#This Row],[DeliveryDate]] + data[[#This Row],[DeliveryTime]]</f>
        <v>45636.804861111108</v>
      </c>
      <c r="AA1251" s="7">
        <f>data[[#This Row],[OrderDateTime]] + 1</f>
        <v>45636.017361111109</v>
      </c>
      <c r="AB1251" s="7" t="str">
        <f>IF(data[[#This Row],[DeliveryDateTime]] &lt;= data[[#This Row],[SLADue]], "On Time", "Late")</f>
        <v>Late</v>
      </c>
    </row>
    <row r="1252" spans="1:28" x14ac:dyDescent="0.2">
      <c r="A1252" t="s">
        <v>1779</v>
      </c>
      <c r="B1252" t="s">
        <v>19</v>
      </c>
      <c r="C1252" t="s">
        <v>61</v>
      </c>
      <c r="D1252" t="s">
        <v>62</v>
      </c>
      <c r="E1252" s="5">
        <v>130.63999999999999</v>
      </c>
      <c r="F1252" t="s">
        <v>94</v>
      </c>
      <c r="G1252">
        <v>3</v>
      </c>
      <c r="H1252" s="1">
        <v>45710</v>
      </c>
      <c r="I1252" s="1" t="str">
        <f>TEXT(data[[#This Row],[OrderDate]],"mmm")</f>
        <v>Feb</v>
      </c>
      <c r="J1252" s="6">
        <v>0.78749999999999998</v>
      </c>
      <c r="K1252" s="6" t="str">
        <f>TEXT(data[[#This Row],[OrderTime]],"h")</f>
        <v>18</v>
      </c>
      <c r="L1252" s="1">
        <v>45711</v>
      </c>
      <c r="M1252" s="6">
        <v>0.69722222222222219</v>
      </c>
      <c r="N1252" t="s">
        <v>145</v>
      </c>
      <c r="O1252" t="s">
        <v>300</v>
      </c>
      <c r="P1252" t="s">
        <v>77</v>
      </c>
      <c r="Q1252" t="s">
        <v>26</v>
      </c>
      <c r="R1252" t="s">
        <v>66</v>
      </c>
      <c r="S1252" t="s">
        <v>28</v>
      </c>
      <c r="T1252" t="s">
        <v>59</v>
      </c>
      <c r="U1252" t="s">
        <v>39</v>
      </c>
      <c r="V1252" s="5">
        <f>data[[#This Row],[PriceUSD]]*data[[#This Row],[Quantity]]</f>
        <v>391.91999999999996</v>
      </c>
      <c r="W1252" s="7">
        <f>data[[#This Row],[OrderDate]] + TIME(VALUE(LEFT(data[[#This Row],[OrderTime]],2)), VALUE(RIGHT(data[[#This Row],[OrderTime]],2)), 0)</f>
        <v>45710.052083333336</v>
      </c>
      <c r="X1252" s="7">
        <f>_xlfn.MINIFS(data[OrderDateTime], data[CustomerName], data[[#This Row],[CustomerName]])</f>
        <v>45507.007638888892</v>
      </c>
      <c r="Y1252" t="str">
        <f>IF(data[[#This Row],[OrderDateTime]]=data[[#This Row],[FirstOrderDateTime]], "New", "Returning")</f>
        <v>Returning</v>
      </c>
      <c r="Z1252" s="7">
        <f>data[[#This Row],[DeliveryDate]] + data[[#This Row],[DeliveryTime]]</f>
        <v>45711.697222222225</v>
      </c>
      <c r="AA1252" s="7">
        <f>data[[#This Row],[OrderDateTime]] + 1</f>
        <v>45711.052083333336</v>
      </c>
      <c r="AB1252" s="7" t="str">
        <f>IF(data[[#This Row],[DeliveryDateTime]] &lt;= data[[#This Row],[SLADue]], "On Time", "Late")</f>
        <v>Late</v>
      </c>
    </row>
    <row r="1253" spans="1:28" x14ac:dyDescent="0.2">
      <c r="A1253" t="s">
        <v>1780</v>
      </c>
      <c r="B1253" t="s">
        <v>19</v>
      </c>
      <c r="C1253" t="s">
        <v>79</v>
      </c>
      <c r="D1253" t="s">
        <v>80</v>
      </c>
      <c r="E1253" s="5">
        <v>32.409999999999997</v>
      </c>
      <c r="F1253" t="s">
        <v>81</v>
      </c>
      <c r="G1253">
        <v>1</v>
      </c>
      <c r="H1253" s="1">
        <v>45519</v>
      </c>
      <c r="I1253" s="1" t="str">
        <f>TEXT(data[[#This Row],[OrderDate]],"mmm")</f>
        <v>Aug</v>
      </c>
      <c r="J1253" s="6">
        <v>0.47986111111111113</v>
      </c>
      <c r="K1253" s="6" t="str">
        <f>TEXT(data[[#This Row],[OrderTime]],"h")</f>
        <v>11</v>
      </c>
      <c r="L1253" s="1">
        <v>45519</v>
      </c>
      <c r="M1253" s="6">
        <v>0.60486111111111107</v>
      </c>
      <c r="N1253" t="s">
        <v>23</v>
      </c>
      <c r="O1253" t="s">
        <v>416</v>
      </c>
      <c r="P1253" t="s">
        <v>25</v>
      </c>
      <c r="Q1253" t="s">
        <v>53</v>
      </c>
      <c r="R1253" t="s">
        <v>83</v>
      </c>
      <c r="S1253" t="s">
        <v>47</v>
      </c>
      <c r="T1253" t="s">
        <v>29</v>
      </c>
      <c r="U1253" t="s">
        <v>30</v>
      </c>
      <c r="V1253" s="5">
        <f>data[[#This Row],[PriceUSD]]*data[[#This Row],[Quantity]]</f>
        <v>32.409999999999997</v>
      </c>
      <c r="W1253" s="7">
        <f>data[[#This Row],[OrderDate]] + TIME(VALUE(LEFT(data[[#This Row],[OrderTime]],2)), VALUE(RIGHT(data[[#This Row],[OrderTime]],2)), 0)</f>
        <v>45519.007638888892</v>
      </c>
      <c r="X1253" s="7">
        <f>_xlfn.MINIFS(data[OrderDateTime], data[CustomerName], data[[#This Row],[CustomerName]])</f>
        <v>45519.007638888892</v>
      </c>
      <c r="Y1253" t="str">
        <f>IF(data[[#This Row],[OrderDateTime]]=data[[#This Row],[FirstOrderDateTime]], "New", "Returning")</f>
        <v>New</v>
      </c>
      <c r="Z1253" s="7">
        <f>data[[#This Row],[DeliveryDate]] + data[[#This Row],[DeliveryTime]]</f>
        <v>45519.604861111111</v>
      </c>
      <c r="AA1253" s="7">
        <f>data[[#This Row],[OrderDateTime]] + 1</f>
        <v>45520.007638888892</v>
      </c>
      <c r="AB1253" s="7" t="str">
        <f>IF(data[[#This Row],[DeliveryDateTime]] &lt;= data[[#This Row],[SLADue]], "On Time", "Late")</f>
        <v>On Time</v>
      </c>
    </row>
    <row r="1254" spans="1:28" x14ac:dyDescent="0.2">
      <c r="A1254" t="s">
        <v>1781</v>
      </c>
      <c r="B1254" t="s">
        <v>19</v>
      </c>
      <c r="C1254" t="s">
        <v>49</v>
      </c>
      <c r="D1254" t="s">
        <v>50</v>
      </c>
      <c r="E1254" s="5">
        <v>29.5</v>
      </c>
      <c r="F1254" t="s">
        <v>138</v>
      </c>
      <c r="G1254">
        <v>2</v>
      </c>
      <c r="H1254" s="1">
        <v>45850</v>
      </c>
      <c r="I1254" s="1" t="str">
        <f>TEXT(data[[#This Row],[OrderDate]],"mmm")</f>
        <v>Jul</v>
      </c>
      <c r="J1254" s="6">
        <v>0.4152777777777778</v>
      </c>
      <c r="K1254" s="6" t="str">
        <f>TEXT(data[[#This Row],[OrderTime]],"h")</f>
        <v>9</v>
      </c>
      <c r="L1254" s="1">
        <v>45850</v>
      </c>
      <c r="M1254" s="6">
        <v>0.62361111111111112</v>
      </c>
      <c r="N1254" t="s">
        <v>145</v>
      </c>
      <c r="O1254" t="s">
        <v>157</v>
      </c>
      <c r="P1254" t="s">
        <v>77</v>
      </c>
      <c r="Q1254" t="s">
        <v>26</v>
      </c>
      <c r="R1254" t="s">
        <v>54</v>
      </c>
      <c r="S1254" t="s">
        <v>47</v>
      </c>
      <c r="T1254" t="s">
        <v>38</v>
      </c>
      <c r="U1254" t="s">
        <v>39</v>
      </c>
      <c r="V1254" s="5">
        <f>data[[#This Row],[PriceUSD]]*data[[#This Row],[Quantity]]</f>
        <v>59</v>
      </c>
      <c r="W1254" s="7">
        <f>data[[#This Row],[OrderDate]] + TIME(VALUE(LEFT(data[[#This Row],[OrderTime]],2)), VALUE(RIGHT(data[[#This Row],[OrderTime]],2)), 0)</f>
        <v>45850.054166666669</v>
      </c>
      <c r="X1254" s="7">
        <f>_xlfn.MINIFS(data[OrderDateTime], data[CustomerName], data[[#This Row],[CustomerName]])</f>
        <v>45540.038888888892</v>
      </c>
      <c r="Y1254" t="str">
        <f>IF(data[[#This Row],[OrderDateTime]]=data[[#This Row],[FirstOrderDateTime]], "New", "Returning")</f>
        <v>Returning</v>
      </c>
      <c r="Z1254" s="7">
        <f>data[[#This Row],[DeliveryDate]] + data[[#This Row],[DeliveryTime]]</f>
        <v>45850.623611111114</v>
      </c>
      <c r="AA1254" s="7">
        <f>data[[#This Row],[OrderDateTime]] + 1</f>
        <v>45851.054166666669</v>
      </c>
      <c r="AB1254" s="7" t="str">
        <f>IF(data[[#This Row],[DeliveryDateTime]] &lt;= data[[#This Row],[SLADue]], "On Time", "Late")</f>
        <v>On Time</v>
      </c>
    </row>
    <row r="1255" spans="1:28" x14ac:dyDescent="0.2">
      <c r="A1255" t="s">
        <v>1782</v>
      </c>
      <c r="B1255" t="s">
        <v>19</v>
      </c>
      <c r="C1255" t="s">
        <v>117</v>
      </c>
      <c r="D1255" t="s">
        <v>118</v>
      </c>
      <c r="E1255" s="5">
        <v>70.989999999999995</v>
      </c>
      <c r="F1255" t="s">
        <v>119</v>
      </c>
      <c r="G1255">
        <v>1</v>
      </c>
      <c r="H1255" s="1">
        <v>45664</v>
      </c>
      <c r="I1255" s="1" t="str">
        <f>TEXT(data[[#This Row],[OrderDate]],"mmm")</f>
        <v>Jan</v>
      </c>
      <c r="J1255" s="6">
        <v>0.48749999999999999</v>
      </c>
      <c r="K1255" s="6" t="str">
        <f>TEXT(data[[#This Row],[OrderTime]],"h")</f>
        <v>11</v>
      </c>
      <c r="L1255" s="1">
        <v>45665</v>
      </c>
      <c r="M1255" s="6">
        <v>0.48749999999999999</v>
      </c>
      <c r="N1255" t="s">
        <v>145</v>
      </c>
      <c r="O1255" t="s">
        <v>268</v>
      </c>
      <c r="P1255" t="s">
        <v>77</v>
      </c>
      <c r="Q1255" t="s">
        <v>26</v>
      </c>
      <c r="R1255" t="s">
        <v>66</v>
      </c>
      <c r="S1255" t="s">
        <v>28</v>
      </c>
      <c r="T1255" t="s">
        <v>29</v>
      </c>
      <c r="U1255" t="s">
        <v>30</v>
      </c>
      <c r="V1255" s="5">
        <f>data[[#This Row],[PriceUSD]]*data[[#This Row],[Quantity]]</f>
        <v>70.989999999999995</v>
      </c>
      <c r="W1255" s="7">
        <f>data[[#This Row],[OrderDate]] + TIME(VALUE(LEFT(data[[#This Row],[OrderTime]],2)), VALUE(RIGHT(data[[#This Row],[OrderTime]],2)), 0)</f>
        <v>45664.052083333336</v>
      </c>
      <c r="X1255" s="7">
        <f>_xlfn.MINIFS(data[OrderDateTime], data[CustomerName], data[[#This Row],[CustomerName]])</f>
        <v>45529.015277777777</v>
      </c>
      <c r="Y1255" t="str">
        <f>IF(data[[#This Row],[OrderDateTime]]=data[[#This Row],[FirstOrderDateTime]], "New", "Returning")</f>
        <v>Returning</v>
      </c>
      <c r="Z1255" s="7">
        <f>data[[#This Row],[DeliveryDate]] + data[[#This Row],[DeliveryTime]]</f>
        <v>45665.487500000003</v>
      </c>
      <c r="AA1255" s="7">
        <f>data[[#This Row],[OrderDateTime]] + 1</f>
        <v>45665.052083333336</v>
      </c>
      <c r="AB1255" s="7" t="str">
        <f>IF(data[[#This Row],[DeliveryDateTime]] &lt;= data[[#This Row],[SLADue]], "On Time", "Late")</f>
        <v>Late</v>
      </c>
    </row>
    <row r="1256" spans="1:28" x14ac:dyDescent="0.2">
      <c r="A1256" t="s">
        <v>1783</v>
      </c>
      <c r="B1256" t="s">
        <v>19</v>
      </c>
      <c r="C1256" t="s">
        <v>117</v>
      </c>
      <c r="D1256" t="s">
        <v>118</v>
      </c>
      <c r="E1256" s="5">
        <v>71.37</v>
      </c>
      <c r="F1256" t="s">
        <v>94</v>
      </c>
      <c r="G1256">
        <v>6</v>
      </c>
      <c r="H1256" s="1">
        <v>45842</v>
      </c>
      <c r="I1256" s="1" t="str">
        <f>TEXT(data[[#This Row],[OrderDate]],"mmm")</f>
        <v>Jul</v>
      </c>
      <c r="J1256" s="6">
        <v>0.50347222222222221</v>
      </c>
      <c r="K1256" s="6" t="str">
        <f>TEXT(data[[#This Row],[OrderTime]],"h")</f>
        <v>12</v>
      </c>
      <c r="L1256" s="1">
        <v>45842</v>
      </c>
      <c r="M1256" s="6">
        <v>0.62847222222222221</v>
      </c>
      <c r="N1256" t="s">
        <v>103</v>
      </c>
      <c r="O1256" t="s">
        <v>441</v>
      </c>
      <c r="P1256" t="s">
        <v>77</v>
      </c>
      <c r="Q1256" t="s">
        <v>53</v>
      </c>
      <c r="R1256" t="s">
        <v>66</v>
      </c>
      <c r="S1256" t="s">
        <v>47</v>
      </c>
      <c r="T1256" t="s">
        <v>38</v>
      </c>
      <c r="U1256" t="s">
        <v>39</v>
      </c>
      <c r="V1256" s="5">
        <f>data[[#This Row],[PriceUSD]]*data[[#This Row],[Quantity]]</f>
        <v>428.22</v>
      </c>
      <c r="W1256" s="7">
        <f>data[[#This Row],[OrderDate]] + TIME(VALUE(LEFT(data[[#This Row],[OrderTime]],2)), VALUE(RIGHT(data[[#This Row],[OrderTime]],2)), 0)</f>
        <v>45842.015277777777</v>
      </c>
      <c r="X1256" s="7">
        <f>_xlfn.MINIFS(data[OrderDateTime], data[CustomerName], data[[#This Row],[CustomerName]])</f>
        <v>45510.015277777777</v>
      </c>
      <c r="Y1256" t="str">
        <f>IF(data[[#This Row],[OrderDateTime]]=data[[#This Row],[FirstOrderDateTime]], "New", "Returning")</f>
        <v>Returning</v>
      </c>
      <c r="Z1256" s="7">
        <f>data[[#This Row],[DeliveryDate]] + data[[#This Row],[DeliveryTime]]</f>
        <v>45842.628472222219</v>
      </c>
      <c r="AA1256" s="7">
        <f>data[[#This Row],[OrderDateTime]] + 1</f>
        <v>45843.015277777777</v>
      </c>
      <c r="AB1256" s="7" t="str">
        <f>IF(data[[#This Row],[DeliveryDateTime]] &lt;= data[[#This Row],[SLADue]], "On Time", "Late")</f>
        <v>On Time</v>
      </c>
    </row>
    <row r="1257" spans="1:28" x14ac:dyDescent="0.2">
      <c r="A1257" t="s">
        <v>1784</v>
      </c>
      <c r="B1257" t="s">
        <v>19</v>
      </c>
      <c r="C1257" t="s">
        <v>391</v>
      </c>
      <c r="D1257" t="s">
        <v>392</v>
      </c>
      <c r="E1257" s="5">
        <v>20.63</v>
      </c>
      <c r="F1257" t="s">
        <v>43</v>
      </c>
      <c r="G1257">
        <v>2</v>
      </c>
      <c r="H1257" s="1">
        <v>45605</v>
      </c>
      <c r="I1257" s="1" t="str">
        <f>TEXT(data[[#This Row],[OrderDate]],"mmm")</f>
        <v>Nov</v>
      </c>
      <c r="J1257" s="6">
        <v>0.86111111111111116</v>
      </c>
      <c r="K1257" s="6" t="str">
        <f>TEXT(data[[#This Row],[OrderTime]],"h")</f>
        <v>20</v>
      </c>
      <c r="L1257" s="1">
        <v>45607</v>
      </c>
      <c r="M1257" s="6">
        <v>0.85902777777777772</v>
      </c>
      <c r="N1257" t="s">
        <v>388</v>
      </c>
      <c r="O1257" t="s">
        <v>108</v>
      </c>
      <c r="P1257" t="s">
        <v>245</v>
      </c>
      <c r="Q1257" t="s">
        <v>53</v>
      </c>
      <c r="R1257" t="s">
        <v>394</v>
      </c>
      <c r="S1257" t="s">
        <v>105</v>
      </c>
      <c r="T1257" t="s">
        <v>29</v>
      </c>
      <c r="U1257" t="s">
        <v>30</v>
      </c>
      <c r="V1257" s="5">
        <f>data[[#This Row],[PriceUSD]]*data[[#This Row],[Quantity]]</f>
        <v>41.26</v>
      </c>
      <c r="W1257" s="7">
        <f>data[[#This Row],[OrderDate]] + TIME(VALUE(LEFT(data[[#This Row],[OrderTime]],2)), VALUE(RIGHT(data[[#This Row],[OrderTime]],2)), 0)</f>
        <v>45605.007638888892</v>
      </c>
      <c r="X1257" s="7">
        <f>_xlfn.MINIFS(data[OrderDateTime], data[CustomerName], data[[#This Row],[CustomerName]])</f>
        <v>45517.022916666669</v>
      </c>
      <c r="Y1257" t="str">
        <f>IF(data[[#This Row],[OrderDateTime]]=data[[#This Row],[FirstOrderDateTime]], "New", "Returning")</f>
        <v>Returning</v>
      </c>
      <c r="Z1257" s="7">
        <f>data[[#This Row],[DeliveryDate]] + data[[#This Row],[DeliveryTime]]</f>
        <v>45607.859027777777</v>
      </c>
      <c r="AA1257" s="7">
        <f>data[[#This Row],[OrderDateTime]] + 1</f>
        <v>45606.007638888892</v>
      </c>
      <c r="AB1257" s="7" t="str">
        <f>IF(data[[#This Row],[DeliveryDateTime]] &lt;= data[[#This Row],[SLADue]], "On Time", "Late")</f>
        <v>Late</v>
      </c>
    </row>
    <row r="1258" spans="1:28" x14ac:dyDescent="0.2">
      <c r="A1258" t="s">
        <v>1785</v>
      </c>
      <c r="B1258" t="s">
        <v>19</v>
      </c>
      <c r="C1258" t="s">
        <v>190</v>
      </c>
      <c r="D1258" t="s">
        <v>191</v>
      </c>
      <c r="E1258" s="5">
        <v>26.36</v>
      </c>
      <c r="F1258" t="s">
        <v>87</v>
      </c>
      <c r="G1258">
        <v>1</v>
      </c>
      <c r="H1258" s="1">
        <v>45729</v>
      </c>
      <c r="I1258" s="1" t="str">
        <f>TEXT(data[[#This Row],[OrderDate]],"mmm")</f>
        <v>Mar</v>
      </c>
      <c r="J1258" s="6">
        <v>0.45624999999999999</v>
      </c>
      <c r="K1258" s="6" t="str">
        <f>TEXT(data[[#This Row],[OrderTime]],"h")</f>
        <v>10</v>
      </c>
      <c r="L1258" s="1">
        <v>45729</v>
      </c>
      <c r="M1258" s="6">
        <v>0.74791666666666667</v>
      </c>
      <c r="N1258" t="s">
        <v>23</v>
      </c>
      <c r="O1258" t="s">
        <v>241</v>
      </c>
      <c r="P1258" t="s">
        <v>25</v>
      </c>
      <c r="Q1258" t="s">
        <v>26</v>
      </c>
      <c r="R1258" t="s">
        <v>192</v>
      </c>
      <c r="S1258" t="s">
        <v>47</v>
      </c>
      <c r="T1258" t="s">
        <v>106</v>
      </c>
      <c r="U1258" t="s">
        <v>30</v>
      </c>
      <c r="V1258" s="5">
        <f>data[[#This Row],[PriceUSD]]*data[[#This Row],[Quantity]]</f>
        <v>26.36</v>
      </c>
      <c r="W1258" s="7">
        <f>data[[#This Row],[OrderDate]] + TIME(VALUE(LEFT(data[[#This Row],[OrderTime]],2)), VALUE(RIGHT(data[[#This Row],[OrderTime]],2)), 0)</f>
        <v>45729.017361111109</v>
      </c>
      <c r="X1258" s="7">
        <f>_xlfn.MINIFS(data[OrderDateTime], data[CustomerName], data[[#This Row],[CustomerName]])</f>
        <v>45515.007638888892</v>
      </c>
      <c r="Y1258" t="str">
        <f>IF(data[[#This Row],[OrderDateTime]]=data[[#This Row],[FirstOrderDateTime]], "New", "Returning")</f>
        <v>Returning</v>
      </c>
      <c r="Z1258" s="7">
        <f>data[[#This Row],[DeliveryDate]] + data[[#This Row],[DeliveryTime]]</f>
        <v>45729.747916666667</v>
      </c>
      <c r="AA1258" s="7">
        <f>data[[#This Row],[OrderDateTime]] + 1</f>
        <v>45730.017361111109</v>
      </c>
      <c r="AB1258" s="7" t="str">
        <f>IF(data[[#This Row],[DeliveryDateTime]] &lt;= data[[#This Row],[SLADue]], "On Time", "Late")</f>
        <v>On Time</v>
      </c>
    </row>
    <row r="1259" spans="1:28" x14ac:dyDescent="0.2">
      <c r="A1259" t="s">
        <v>1786</v>
      </c>
      <c r="B1259" t="s">
        <v>19</v>
      </c>
      <c r="C1259" t="s">
        <v>117</v>
      </c>
      <c r="D1259" t="s">
        <v>118</v>
      </c>
      <c r="E1259" s="5">
        <v>72.069999999999993</v>
      </c>
      <c r="F1259" t="s">
        <v>182</v>
      </c>
      <c r="G1259">
        <v>3</v>
      </c>
      <c r="H1259" s="1">
        <v>45706</v>
      </c>
      <c r="I1259" s="1" t="str">
        <f>TEXT(data[[#This Row],[OrderDate]],"mmm")</f>
        <v>Feb</v>
      </c>
      <c r="J1259" s="6">
        <v>0.49166666666666664</v>
      </c>
      <c r="K1259" s="6" t="str">
        <f>TEXT(data[[#This Row],[OrderTime]],"h")</f>
        <v>11</v>
      </c>
      <c r="L1259" s="1">
        <v>45706</v>
      </c>
      <c r="M1259" s="6">
        <v>0.78333333333333333</v>
      </c>
      <c r="N1259" t="s">
        <v>213</v>
      </c>
      <c r="O1259" t="s">
        <v>1787</v>
      </c>
      <c r="P1259" t="s">
        <v>36</v>
      </c>
      <c r="Q1259" t="s">
        <v>53</v>
      </c>
      <c r="R1259" t="s">
        <v>66</v>
      </c>
      <c r="S1259" t="s">
        <v>47</v>
      </c>
      <c r="T1259" t="s">
        <v>29</v>
      </c>
      <c r="U1259" t="s">
        <v>39</v>
      </c>
      <c r="V1259" s="5">
        <f>data[[#This Row],[PriceUSD]]*data[[#This Row],[Quantity]]</f>
        <v>216.20999999999998</v>
      </c>
      <c r="W1259" s="7">
        <f>data[[#This Row],[OrderDate]] + TIME(VALUE(LEFT(data[[#This Row],[OrderTime]],2)), VALUE(RIGHT(data[[#This Row],[OrderTime]],2)), 0)</f>
        <v>45706.046527777777</v>
      </c>
      <c r="X1259" s="7">
        <f>_xlfn.MINIFS(data[OrderDateTime], data[CustomerName], data[[#This Row],[CustomerName]])</f>
        <v>45531.030555555553</v>
      </c>
      <c r="Y1259" t="str">
        <f>IF(data[[#This Row],[OrderDateTime]]=data[[#This Row],[FirstOrderDateTime]], "New", "Returning")</f>
        <v>Returning</v>
      </c>
      <c r="Z1259" s="7">
        <f>data[[#This Row],[DeliveryDate]] + data[[#This Row],[DeliveryTime]]</f>
        <v>45706.783333333333</v>
      </c>
      <c r="AA1259" s="7">
        <f>data[[#This Row],[OrderDateTime]] + 1</f>
        <v>45707.046527777777</v>
      </c>
      <c r="AB1259" s="7" t="str">
        <f>IF(data[[#This Row],[DeliveryDateTime]] &lt;= data[[#This Row],[SLADue]], "On Time", "Late")</f>
        <v>On Time</v>
      </c>
    </row>
    <row r="1260" spans="1:28" x14ac:dyDescent="0.2">
      <c r="A1260" t="s">
        <v>1788</v>
      </c>
      <c r="B1260" t="s">
        <v>19</v>
      </c>
      <c r="C1260" t="s">
        <v>69</v>
      </c>
      <c r="D1260" t="s">
        <v>70</v>
      </c>
      <c r="E1260" s="5">
        <v>64.489999999999995</v>
      </c>
      <c r="F1260" t="s">
        <v>51</v>
      </c>
      <c r="G1260">
        <v>1</v>
      </c>
      <c r="H1260" s="1">
        <v>45554</v>
      </c>
      <c r="I1260" s="1" t="str">
        <f>TEXT(data[[#This Row],[OrderDate]],"mmm")</f>
        <v>Sep</v>
      </c>
      <c r="J1260" s="6">
        <v>0.90763888888888888</v>
      </c>
      <c r="K1260" s="6" t="str">
        <f>TEXT(data[[#This Row],[OrderTime]],"h")</f>
        <v>21</v>
      </c>
      <c r="L1260" s="1">
        <v>45556</v>
      </c>
      <c r="M1260" s="6">
        <v>0.78194444444444444</v>
      </c>
      <c r="N1260" t="s">
        <v>23</v>
      </c>
      <c r="O1260" t="s">
        <v>331</v>
      </c>
      <c r="P1260" t="s">
        <v>25</v>
      </c>
      <c r="Q1260" t="s">
        <v>26</v>
      </c>
      <c r="R1260" t="s">
        <v>37</v>
      </c>
      <c r="S1260" t="s">
        <v>105</v>
      </c>
      <c r="T1260" t="s">
        <v>29</v>
      </c>
      <c r="U1260" t="s">
        <v>39</v>
      </c>
      <c r="V1260" s="5">
        <f>data[[#This Row],[PriceUSD]]*data[[#This Row],[Quantity]]</f>
        <v>64.489999999999995</v>
      </c>
      <c r="W1260" s="7">
        <f>data[[#This Row],[OrderDate]] + TIME(VALUE(LEFT(data[[#This Row],[OrderTime]],2)), VALUE(RIGHT(data[[#This Row],[OrderTime]],2)), 0)</f>
        <v>45554.061805555553</v>
      </c>
      <c r="X1260" s="7">
        <f>_xlfn.MINIFS(data[OrderDateTime], data[CustomerName], data[[#This Row],[CustomerName]])</f>
        <v>45554.061805555553</v>
      </c>
      <c r="Y1260" t="str">
        <f>IF(data[[#This Row],[OrderDateTime]]=data[[#This Row],[FirstOrderDateTime]], "New", "Returning")</f>
        <v>New</v>
      </c>
      <c r="Z1260" s="7">
        <f>data[[#This Row],[DeliveryDate]] + data[[#This Row],[DeliveryTime]]</f>
        <v>45556.781944444447</v>
      </c>
      <c r="AA1260" s="7">
        <f>data[[#This Row],[OrderDateTime]] + 1</f>
        <v>45555.061805555553</v>
      </c>
      <c r="AB1260" s="7" t="str">
        <f>IF(data[[#This Row],[DeliveryDateTime]] &lt;= data[[#This Row],[SLADue]], "On Time", "Late")</f>
        <v>Late</v>
      </c>
    </row>
    <row r="1261" spans="1:28" x14ac:dyDescent="0.2">
      <c r="A1261" t="s">
        <v>1789</v>
      </c>
      <c r="B1261" t="s">
        <v>19</v>
      </c>
      <c r="C1261" t="s">
        <v>69</v>
      </c>
      <c r="D1261" t="s">
        <v>70</v>
      </c>
      <c r="E1261" s="5">
        <v>52.33</v>
      </c>
      <c r="F1261" t="s">
        <v>51</v>
      </c>
      <c r="G1261">
        <v>1</v>
      </c>
      <c r="H1261" s="1">
        <v>45857</v>
      </c>
      <c r="I1261" s="1" t="str">
        <f>TEXT(data[[#This Row],[OrderDate]],"mmm")</f>
        <v>Jul</v>
      </c>
      <c r="J1261" s="6">
        <v>0.83125000000000004</v>
      </c>
      <c r="K1261" s="6" t="str">
        <f>TEXT(data[[#This Row],[OrderTime]],"h")</f>
        <v>19</v>
      </c>
      <c r="L1261" s="1">
        <v>45860</v>
      </c>
      <c r="M1261" s="6">
        <v>0.53472222222222221</v>
      </c>
      <c r="N1261" t="s">
        <v>388</v>
      </c>
      <c r="O1261" t="s">
        <v>1790</v>
      </c>
      <c r="P1261" t="s">
        <v>234</v>
      </c>
      <c r="Q1261" t="s">
        <v>53</v>
      </c>
      <c r="R1261" t="s">
        <v>37</v>
      </c>
      <c r="S1261" t="s">
        <v>105</v>
      </c>
      <c r="T1261" t="s">
        <v>38</v>
      </c>
      <c r="U1261" t="s">
        <v>67</v>
      </c>
      <c r="V1261" s="5">
        <f>data[[#This Row],[PriceUSD]]*data[[#This Row],[Quantity]]</f>
        <v>52.33</v>
      </c>
      <c r="W1261" s="7">
        <f>data[[#This Row],[OrderDate]] + TIME(VALUE(LEFT(data[[#This Row],[OrderTime]],2)), VALUE(RIGHT(data[[#This Row],[OrderTime]],2)), 0)</f>
        <v>45857.017361111109</v>
      </c>
      <c r="X1261" s="7">
        <f>_xlfn.MINIFS(data[OrderDateTime], data[CustomerName], data[[#This Row],[CustomerName]])</f>
        <v>45555.015277777777</v>
      </c>
      <c r="Y1261" t="str">
        <f>IF(data[[#This Row],[OrderDateTime]]=data[[#This Row],[FirstOrderDateTime]], "New", "Returning")</f>
        <v>Returning</v>
      </c>
      <c r="Z1261" s="7">
        <f>data[[#This Row],[DeliveryDate]] + data[[#This Row],[DeliveryTime]]</f>
        <v>45860.534722222219</v>
      </c>
      <c r="AA1261" s="7">
        <f>data[[#This Row],[OrderDateTime]] + 1</f>
        <v>45858.017361111109</v>
      </c>
      <c r="AB1261" s="7" t="str">
        <f>IF(data[[#This Row],[DeliveryDateTime]] &lt;= data[[#This Row],[SLADue]], "On Time", "Late")</f>
        <v>Late</v>
      </c>
    </row>
    <row r="1262" spans="1:28" x14ac:dyDescent="0.2">
      <c r="A1262" t="s">
        <v>1791</v>
      </c>
      <c r="B1262" t="s">
        <v>19</v>
      </c>
      <c r="C1262" t="s">
        <v>92</v>
      </c>
      <c r="D1262" t="s">
        <v>93</v>
      </c>
      <c r="E1262" s="5">
        <v>87.04</v>
      </c>
      <c r="F1262" t="s">
        <v>94</v>
      </c>
      <c r="G1262">
        <v>5</v>
      </c>
      <c r="H1262" s="1">
        <v>45708</v>
      </c>
      <c r="I1262" s="1" t="str">
        <f>TEXT(data[[#This Row],[OrderDate]],"mmm")</f>
        <v>Feb</v>
      </c>
      <c r="J1262" s="6">
        <v>0.42430555555555555</v>
      </c>
      <c r="K1262" s="6" t="str">
        <f>TEXT(data[[#This Row],[OrderTime]],"h")</f>
        <v>10</v>
      </c>
      <c r="L1262" s="1">
        <v>45709</v>
      </c>
      <c r="M1262" s="6">
        <v>0.6743055555555556</v>
      </c>
      <c r="N1262" t="s">
        <v>175</v>
      </c>
      <c r="O1262" t="s">
        <v>52</v>
      </c>
      <c r="P1262" t="s">
        <v>25</v>
      </c>
      <c r="Q1262" t="s">
        <v>26</v>
      </c>
      <c r="R1262" t="s">
        <v>66</v>
      </c>
      <c r="S1262" t="s">
        <v>28</v>
      </c>
      <c r="T1262" t="s">
        <v>143</v>
      </c>
      <c r="U1262" t="s">
        <v>30</v>
      </c>
      <c r="V1262" s="5">
        <f>data[[#This Row],[PriceUSD]]*data[[#This Row],[Quantity]]</f>
        <v>435.20000000000005</v>
      </c>
      <c r="W1262" s="7">
        <f>data[[#This Row],[OrderDate]] + TIME(VALUE(LEFT(data[[#This Row],[OrderTime]],2)), VALUE(RIGHT(data[[#This Row],[OrderTime]],2)), 0)</f>
        <v>45708.038888888892</v>
      </c>
      <c r="X1262" s="7">
        <f>_xlfn.MINIFS(data[OrderDateTime], data[CustomerName], data[[#This Row],[CustomerName]])</f>
        <v>45536.007638888892</v>
      </c>
      <c r="Y1262" t="str">
        <f>IF(data[[#This Row],[OrderDateTime]]=data[[#This Row],[FirstOrderDateTime]], "New", "Returning")</f>
        <v>Returning</v>
      </c>
      <c r="Z1262" s="7">
        <f>data[[#This Row],[DeliveryDate]] + data[[#This Row],[DeliveryTime]]</f>
        <v>45709.674305555556</v>
      </c>
      <c r="AA1262" s="7">
        <f>data[[#This Row],[OrderDateTime]] + 1</f>
        <v>45709.038888888892</v>
      </c>
      <c r="AB1262" s="7" t="str">
        <f>IF(data[[#This Row],[DeliveryDateTime]] &lt;= data[[#This Row],[SLADue]], "On Time", "Late")</f>
        <v>Late</v>
      </c>
    </row>
    <row r="1263" spans="1:28" x14ac:dyDescent="0.2">
      <c r="A1263" t="s">
        <v>1792</v>
      </c>
      <c r="B1263" t="s">
        <v>19</v>
      </c>
      <c r="C1263" t="s">
        <v>290</v>
      </c>
      <c r="D1263" t="s">
        <v>291</v>
      </c>
      <c r="E1263" s="5">
        <v>71.77</v>
      </c>
      <c r="F1263" t="s">
        <v>22</v>
      </c>
      <c r="G1263">
        <v>3</v>
      </c>
      <c r="H1263" s="1">
        <v>45714</v>
      </c>
      <c r="I1263" s="1" t="str">
        <f>TEXT(data[[#This Row],[OrderDate]],"mmm")</f>
        <v>Feb</v>
      </c>
      <c r="J1263" s="6">
        <v>0.4152777777777778</v>
      </c>
      <c r="K1263" s="6" t="str">
        <f>TEXT(data[[#This Row],[OrderTime]],"h")</f>
        <v>9</v>
      </c>
      <c r="L1263" s="1">
        <v>45715</v>
      </c>
      <c r="M1263" s="6">
        <v>0.66527777777777775</v>
      </c>
      <c r="N1263" t="s">
        <v>208</v>
      </c>
      <c r="O1263" t="s">
        <v>915</v>
      </c>
      <c r="P1263" t="s">
        <v>202</v>
      </c>
      <c r="Q1263" t="s">
        <v>26</v>
      </c>
      <c r="R1263" t="s">
        <v>294</v>
      </c>
      <c r="S1263" t="s">
        <v>28</v>
      </c>
      <c r="T1263" t="s">
        <v>29</v>
      </c>
      <c r="U1263" t="s">
        <v>30</v>
      </c>
      <c r="V1263" s="5">
        <f>data[[#This Row],[PriceUSD]]*data[[#This Row],[Quantity]]</f>
        <v>215.31</v>
      </c>
      <c r="W1263" s="7">
        <f>data[[#This Row],[OrderDate]] + TIME(VALUE(LEFT(data[[#This Row],[OrderTime]],2)), VALUE(RIGHT(data[[#This Row],[OrderTime]],2)), 0)</f>
        <v>45714.054166666669</v>
      </c>
      <c r="X1263" s="7">
        <f>_xlfn.MINIFS(data[OrderDateTime], data[CustomerName], data[[#This Row],[CustomerName]])</f>
        <v>45508.007638888892</v>
      </c>
      <c r="Y1263" t="str">
        <f>IF(data[[#This Row],[OrderDateTime]]=data[[#This Row],[FirstOrderDateTime]], "New", "Returning")</f>
        <v>Returning</v>
      </c>
      <c r="Z1263" s="7">
        <f>data[[#This Row],[DeliveryDate]] + data[[#This Row],[DeliveryTime]]</f>
        <v>45715.665277777778</v>
      </c>
      <c r="AA1263" s="7">
        <f>data[[#This Row],[OrderDateTime]] + 1</f>
        <v>45715.054166666669</v>
      </c>
      <c r="AB1263" s="7" t="str">
        <f>IF(data[[#This Row],[DeliveryDateTime]] &lt;= data[[#This Row],[SLADue]], "On Time", "Late")</f>
        <v>Late</v>
      </c>
    </row>
    <row r="1264" spans="1:28" x14ac:dyDescent="0.2">
      <c r="A1264" t="s">
        <v>1793</v>
      </c>
      <c r="B1264" t="s">
        <v>19</v>
      </c>
      <c r="C1264" t="s">
        <v>117</v>
      </c>
      <c r="D1264" t="s">
        <v>118</v>
      </c>
      <c r="E1264" s="5">
        <v>84.37</v>
      </c>
      <c r="F1264" t="s">
        <v>182</v>
      </c>
      <c r="G1264">
        <v>1</v>
      </c>
      <c r="H1264" s="1">
        <v>45562</v>
      </c>
      <c r="I1264" s="1" t="str">
        <f>TEXT(data[[#This Row],[OrderDate]],"mmm")</f>
        <v>Sep</v>
      </c>
      <c r="J1264" s="6">
        <v>0.64375000000000004</v>
      </c>
      <c r="K1264" s="6" t="str">
        <f>TEXT(data[[#This Row],[OrderTime]],"h")</f>
        <v>15</v>
      </c>
      <c r="L1264" s="1">
        <v>45563</v>
      </c>
      <c r="M1264" s="6">
        <v>0.89375000000000004</v>
      </c>
      <c r="N1264" t="s">
        <v>57</v>
      </c>
      <c r="O1264" t="s">
        <v>523</v>
      </c>
      <c r="P1264" t="s">
        <v>25</v>
      </c>
      <c r="Q1264" t="s">
        <v>53</v>
      </c>
      <c r="R1264" t="s">
        <v>66</v>
      </c>
      <c r="S1264" t="s">
        <v>28</v>
      </c>
      <c r="T1264" t="s">
        <v>38</v>
      </c>
      <c r="U1264" t="s">
        <v>39</v>
      </c>
      <c r="V1264" s="5">
        <f>data[[#This Row],[PriceUSD]]*data[[#This Row],[Quantity]]</f>
        <v>84.37</v>
      </c>
      <c r="W1264" s="7">
        <f>data[[#This Row],[OrderDate]] + TIME(VALUE(LEFT(data[[#This Row],[OrderTime]],2)), VALUE(RIGHT(data[[#This Row],[OrderTime]],2)), 0)</f>
        <v>45562.052083333336</v>
      </c>
      <c r="X1264" s="7">
        <f>_xlfn.MINIFS(data[OrderDateTime], data[CustomerName], data[[#This Row],[CustomerName]])</f>
        <v>45509.038888888892</v>
      </c>
      <c r="Y1264" t="str">
        <f>IF(data[[#This Row],[OrderDateTime]]=data[[#This Row],[FirstOrderDateTime]], "New", "Returning")</f>
        <v>Returning</v>
      </c>
      <c r="Z1264" s="7">
        <f>data[[#This Row],[DeliveryDate]] + data[[#This Row],[DeliveryTime]]</f>
        <v>45563.893750000003</v>
      </c>
      <c r="AA1264" s="7">
        <f>data[[#This Row],[OrderDateTime]] + 1</f>
        <v>45563.052083333336</v>
      </c>
      <c r="AB1264" s="7" t="str">
        <f>IF(data[[#This Row],[DeliveryDateTime]] &lt;= data[[#This Row],[SLADue]], "On Time", "Late")</f>
        <v>Late</v>
      </c>
    </row>
    <row r="1265" spans="1:28" x14ac:dyDescent="0.2">
      <c r="A1265" t="s">
        <v>1794</v>
      </c>
      <c r="B1265" t="s">
        <v>19</v>
      </c>
      <c r="C1265" t="s">
        <v>92</v>
      </c>
      <c r="D1265" t="s">
        <v>93</v>
      </c>
      <c r="E1265" s="5">
        <v>85.22</v>
      </c>
      <c r="F1265" t="s">
        <v>63</v>
      </c>
      <c r="G1265">
        <v>3</v>
      </c>
      <c r="H1265" s="1">
        <v>45629</v>
      </c>
      <c r="I1265" s="1" t="str">
        <f>TEXT(data[[#This Row],[OrderDate]],"mmm")</f>
        <v>Dec</v>
      </c>
      <c r="J1265" s="6">
        <v>0.40486111111111112</v>
      </c>
      <c r="K1265" s="6" t="str">
        <f>TEXT(data[[#This Row],[OrderTime]],"h")</f>
        <v>9</v>
      </c>
      <c r="L1265" s="1">
        <v>45629</v>
      </c>
      <c r="M1265" s="6">
        <v>0.57152777777777775</v>
      </c>
      <c r="N1265" t="s">
        <v>148</v>
      </c>
      <c r="O1265" t="s">
        <v>315</v>
      </c>
      <c r="P1265" t="s">
        <v>25</v>
      </c>
      <c r="Q1265" t="s">
        <v>26</v>
      </c>
      <c r="R1265" t="s">
        <v>66</v>
      </c>
      <c r="S1265" t="s">
        <v>47</v>
      </c>
      <c r="T1265" t="s">
        <v>59</v>
      </c>
      <c r="U1265" t="s">
        <v>30</v>
      </c>
      <c r="V1265" s="5">
        <f>data[[#This Row],[PriceUSD]]*data[[#This Row],[Quantity]]</f>
        <v>255.66</v>
      </c>
      <c r="W1265" s="7">
        <f>data[[#This Row],[OrderDate]] + TIME(VALUE(LEFT(data[[#This Row],[OrderTime]],2)), VALUE(RIGHT(data[[#This Row],[OrderTime]],2)), 0)</f>
        <v>45629.007638888892</v>
      </c>
      <c r="X1265" s="7">
        <f>_xlfn.MINIFS(data[OrderDateTime], data[CustomerName], data[[#This Row],[CustomerName]])</f>
        <v>45557.007638888892</v>
      </c>
      <c r="Y1265" t="str">
        <f>IF(data[[#This Row],[OrderDateTime]]=data[[#This Row],[FirstOrderDateTime]], "New", "Returning")</f>
        <v>Returning</v>
      </c>
      <c r="Z1265" s="7">
        <f>data[[#This Row],[DeliveryDate]] + data[[#This Row],[DeliveryTime]]</f>
        <v>45629.571527777778</v>
      </c>
      <c r="AA1265" s="7">
        <f>data[[#This Row],[OrderDateTime]] + 1</f>
        <v>45630.007638888892</v>
      </c>
      <c r="AB1265" s="7" t="str">
        <f>IF(data[[#This Row],[DeliveryDateTime]] &lt;= data[[#This Row],[SLADue]], "On Time", "Late")</f>
        <v>On Time</v>
      </c>
    </row>
    <row r="1266" spans="1:28" x14ac:dyDescent="0.2">
      <c r="A1266" t="s">
        <v>1795</v>
      </c>
      <c r="B1266" t="s">
        <v>19</v>
      </c>
      <c r="C1266" t="s">
        <v>126</v>
      </c>
      <c r="D1266" t="s">
        <v>127</v>
      </c>
      <c r="E1266" s="5">
        <v>20.67</v>
      </c>
      <c r="F1266" t="s">
        <v>138</v>
      </c>
      <c r="G1266">
        <v>2</v>
      </c>
      <c r="H1266" s="1">
        <v>45599</v>
      </c>
      <c r="I1266" s="1" t="str">
        <f>TEXT(data[[#This Row],[OrderDate]],"mmm")</f>
        <v>Nov</v>
      </c>
      <c r="J1266" s="6">
        <v>0.75138888888888888</v>
      </c>
      <c r="K1266" s="6" t="str">
        <f>TEXT(data[[#This Row],[OrderTime]],"h")</f>
        <v>18</v>
      </c>
      <c r="L1266" s="1">
        <v>45600</v>
      </c>
      <c r="M1266" s="6">
        <v>0.75138888888888888</v>
      </c>
      <c r="N1266" t="s">
        <v>34</v>
      </c>
      <c r="O1266" t="s">
        <v>239</v>
      </c>
      <c r="P1266" t="s">
        <v>36</v>
      </c>
      <c r="Q1266" t="s">
        <v>26</v>
      </c>
      <c r="R1266" t="s">
        <v>129</v>
      </c>
      <c r="S1266" t="s">
        <v>28</v>
      </c>
      <c r="T1266" t="s">
        <v>59</v>
      </c>
      <c r="U1266" t="s">
        <v>30</v>
      </c>
      <c r="V1266" s="5">
        <f>data[[#This Row],[PriceUSD]]*data[[#This Row],[Quantity]]</f>
        <v>41.34</v>
      </c>
      <c r="W1266" s="7">
        <f>data[[#This Row],[OrderDate]] + TIME(VALUE(LEFT(data[[#This Row],[OrderTime]],2)), VALUE(RIGHT(data[[#This Row],[OrderTime]],2)), 0)</f>
        <v>45599.061805555553</v>
      </c>
      <c r="X1266" s="7">
        <f>_xlfn.MINIFS(data[OrderDateTime], data[CustomerName], data[[#This Row],[CustomerName]])</f>
        <v>45547.030555555553</v>
      </c>
      <c r="Y1266" t="str">
        <f>IF(data[[#This Row],[OrderDateTime]]=data[[#This Row],[FirstOrderDateTime]], "New", "Returning")</f>
        <v>Returning</v>
      </c>
      <c r="Z1266" s="7">
        <f>data[[#This Row],[DeliveryDate]] + data[[#This Row],[DeliveryTime]]</f>
        <v>45600.751388888886</v>
      </c>
      <c r="AA1266" s="7">
        <f>data[[#This Row],[OrderDateTime]] + 1</f>
        <v>45600.061805555553</v>
      </c>
      <c r="AB1266" s="7" t="str">
        <f>IF(data[[#This Row],[DeliveryDateTime]] &lt;= data[[#This Row],[SLADue]], "On Time", "Late")</f>
        <v>Late</v>
      </c>
    </row>
    <row r="1267" spans="1:28" x14ac:dyDescent="0.2">
      <c r="A1267" t="s">
        <v>1796</v>
      </c>
      <c r="B1267" t="s">
        <v>19</v>
      </c>
      <c r="C1267" t="s">
        <v>190</v>
      </c>
      <c r="D1267" t="s">
        <v>191</v>
      </c>
      <c r="E1267" s="5">
        <v>25.92</v>
      </c>
      <c r="F1267" t="s">
        <v>71</v>
      </c>
      <c r="G1267">
        <v>1</v>
      </c>
      <c r="H1267" s="1">
        <v>45782</v>
      </c>
      <c r="I1267" s="1" t="str">
        <f>TEXT(data[[#This Row],[OrderDate]],"mmm")</f>
        <v>May</v>
      </c>
      <c r="J1267" s="6">
        <v>0.55902777777777779</v>
      </c>
      <c r="K1267" s="6" t="str">
        <f>TEXT(data[[#This Row],[OrderTime]],"h")</f>
        <v>13</v>
      </c>
      <c r="L1267" s="1">
        <v>45782</v>
      </c>
      <c r="M1267" s="6">
        <v>0.80902777777777779</v>
      </c>
      <c r="N1267" t="s">
        <v>310</v>
      </c>
      <c r="O1267" t="s">
        <v>784</v>
      </c>
      <c r="P1267" t="s">
        <v>180</v>
      </c>
      <c r="Q1267" t="s">
        <v>53</v>
      </c>
      <c r="R1267" t="s">
        <v>192</v>
      </c>
      <c r="S1267" t="s">
        <v>47</v>
      </c>
      <c r="T1267" t="s">
        <v>29</v>
      </c>
      <c r="U1267" t="s">
        <v>39</v>
      </c>
      <c r="V1267" s="5">
        <f>data[[#This Row],[PriceUSD]]*data[[#This Row],[Quantity]]</f>
        <v>25.92</v>
      </c>
      <c r="W1267" s="7">
        <f>data[[#This Row],[OrderDate]] + TIME(VALUE(LEFT(data[[#This Row],[OrderTime]],2)), VALUE(RIGHT(data[[#This Row],[OrderTime]],2)), 0)</f>
        <v>45782.054166666669</v>
      </c>
      <c r="X1267" s="7">
        <f>_xlfn.MINIFS(data[OrderDateTime], data[CustomerName], data[[#This Row],[CustomerName]])</f>
        <v>45570.038888888892</v>
      </c>
      <c r="Y1267" t="str">
        <f>IF(data[[#This Row],[OrderDateTime]]=data[[#This Row],[FirstOrderDateTime]], "New", "Returning")</f>
        <v>Returning</v>
      </c>
      <c r="Z1267" s="7">
        <f>data[[#This Row],[DeliveryDate]] + data[[#This Row],[DeliveryTime]]</f>
        <v>45782.809027777781</v>
      </c>
      <c r="AA1267" s="7">
        <f>data[[#This Row],[OrderDateTime]] + 1</f>
        <v>45783.054166666669</v>
      </c>
      <c r="AB1267" s="7" t="str">
        <f>IF(data[[#This Row],[DeliveryDateTime]] &lt;= data[[#This Row],[SLADue]], "On Time", "Late")</f>
        <v>On Time</v>
      </c>
    </row>
    <row r="1268" spans="1:28" x14ac:dyDescent="0.2">
      <c r="A1268" t="s">
        <v>1797</v>
      </c>
      <c r="B1268" t="s">
        <v>19</v>
      </c>
      <c r="C1268" t="s">
        <v>85</v>
      </c>
      <c r="D1268" t="s">
        <v>86</v>
      </c>
      <c r="E1268" s="5">
        <v>52.02</v>
      </c>
      <c r="F1268" t="s">
        <v>87</v>
      </c>
      <c r="G1268">
        <v>1</v>
      </c>
      <c r="H1268" s="1">
        <v>45726</v>
      </c>
      <c r="I1268" s="1" t="str">
        <f>TEXT(data[[#This Row],[OrderDate]],"mmm")</f>
        <v>Mar</v>
      </c>
      <c r="J1268" s="6">
        <v>0.43194444444444446</v>
      </c>
      <c r="K1268" s="6" t="str">
        <f>TEXT(data[[#This Row],[OrderTime]],"h")</f>
        <v>10</v>
      </c>
      <c r="L1268" s="1">
        <v>45726</v>
      </c>
      <c r="M1268" s="6">
        <v>0.68194444444444446</v>
      </c>
      <c r="N1268" t="s">
        <v>292</v>
      </c>
      <c r="O1268" t="s">
        <v>346</v>
      </c>
      <c r="P1268" t="s">
        <v>77</v>
      </c>
      <c r="Q1268" t="s">
        <v>53</v>
      </c>
      <c r="R1268" t="s">
        <v>90</v>
      </c>
      <c r="S1268" t="s">
        <v>47</v>
      </c>
      <c r="T1268" t="s">
        <v>38</v>
      </c>
      <c r="U1268" t="s">
        <v>30</v>
      </c>
      <c r="V1268" s="5">
        <f>data[[#This Row],[PriceUSD]]*data[[#This Row],[Quantity]]</f>
        <v>52.02</v>
      </c>
      <c r="W1268" s="7">
        <f>data[[#This Row],[OrderDate]] + TIME(VALUE(LEFT(data[[#This Row],[OrderTime]],2)), VALUE(RIGHT(data[[#This Row],[OrderTime]],2)), 0)</f>
        <v>45726.030555555553</v>
      </c>
      <c r="X1268" s="7">
        <f>_xlfn.MINIFS(data[OrderDateTime], data[CustomerName], data[[#This Row],[CustomerName]])</f>
        <v>45547.030555555553</v>
      </c>
      <c r="Y1268" t="str">
        <f>IF(data[[#This Row],[OrderDateTime]]=data[[#This Row],[FirstOrderDateTime]], "New", "Returning")</f>
        <v>Returning</v>
      </c>
      <c r="Z1268" s="7">
        <f>data[[#This Row],[DeliveryDate]] + data[[#This Row],[DeliveryTime]]</f>
        <v>45726.681944444441</v>
      </c>
      <c r="AA1268" s="7">
        <f>data[[#This Row],[OrderDateTime]] + 1</f>
        <v>45727.030555555553</v>
      </c>
      <c r="AB1268" s="7" t="str">
        <f>IF(data[[#This Row],[DeliveryDateTime]] &lt;= data[[#This Row],[SLADue]], "On Time", "Late")</f>
        <v>On Time</v>
      </c>
    </row>
    <row r="1269" spans="1:28" x14ac:dyDescent="0.2">
      <c r="A1269" t="s">
        <v>1798</v>
      </c>
      <c r="B1269" t="s">
        <v>19</v>
      </c>
      <c r="C1269" t="s">
        <v>126</v>
      </c>
      <c r="D1269" t="s">
        <v>127</v>
      </c>
      <c r="E1269" s="5">
        <v>25.54</v>
      </c>
      <c r="F1269" t="s">
        <v>138</v>
      </c>
      <c r="G1269">
        <v>1</v>
      </c>
      <c r="H1269" s="1">
        <v>45655</v>
      </c>
      <c r="I1269" s="1" t="str">
        <f>TEXT(data[[#This Row],[OrderDate]],"mmm")</f>
        <v>Dec</v>
      </c>
      <c r="J1269" s="6">
        <v>0.80208333333333337</v>
      </c>
      <c r="K1269" s="6" t="str">
        <f>TEXT(data[[#This Row],[OrderTime]],"h")</f>
        <v>19</v>
      </c>
      <c r="L1269" s="1">
        <v>45656</v>
      </c>
      <c r="M1269" s="6">
        <v>0.80208333333333337</v>
      </c>
      <c r="N1269" t="s">
        <v>57</v>
      </c>
      <c r="O1269" t="s">
        <v>711</v>
      </c>
      <c r="P1269" t="s">
        <v>25</v>
      </c>
      <c r="Q1269" t="s">
        <v>26</v>
      </c>
      <c r="R1269" t="s">
        <v>129</v>
      </c>
      <c r="S1269" t="s">
        <v>28</v>
      </c>
      <c r="T1269" t="s">
        <v>38</v>
      </c>
      <c r="U1269" t="s">
        <v>30</v>
      </c>
      <c r="V1269" s="5">
        <f>data[[#This Row],[PriceUSD]]*data[[#This Row],[Quantity]]</f>
        <v>25.54</v>
      </c>
      <c r="W1269" s="7">
        <f>data[[#This Row],[OrderDate]] + TIME(VALUE(LEFT(data[[#This Row],[OrderTime]],2)), VALUE(RIGHT(data[[#This Row],[OrderTime]],2)), 0)</f>
        <v>45655.022916666669</v>
      </c>
      <c r="X1269" s="7">
        <f>_xlfn.MINIFS(data[OrderDateTime], data[CustomerName], data[[#This Row],[CustomerName]])</f>
        <v>45532.046527777777</v>
      </c>
      <c r="Y1269" t="str">
        <f>IF(data[[#This Row],[OrderDateTime]]=data[[#This Row],[FirstOrderDateTime]], "New", "Returning")</f>
        <v>Returning</v>
      </c>
      <c r="Z1269" s="7">
        <f>data[[#This Row],[DeliveryDate]] + data[[#This Row],[DeliveryTime]]</f>
        <v>45656.802083333336</v>
      </c>
      <c r="AA1269" s="7">
        <f>data[[#This Row],[OrderDateTime]] + 1</f>
        <v>45656.022916666669</v>
      </c>
      <c r="AB1269" s="7" t="str">
        <f>IF(data[[#This Row],[DeliveryDateTime]] &lt;= data[[#This Row],[SLADue]], "On Time", "Late")</f>
        <v>Late</v>
      </c>
    </row>
    <row r="1270" spans="1:28" x14ac:dyDescent="0.2">
      <c r="A1270" t="s">
        <v>1799</v>
      </c>
      <c r="B1270" t="s">
        <v>19</v>
      </c>
      <c r="C1270" t="s">
        <v>79</v>
      </c>
      <c r="D1270" t="s">
        <v>80</v>
      </c>
      <c r="E1270" s="5">
        <v>29.32</v>
      </c>
      <c r="F1270" t="s">
        <v>63</v>
      </c>
      <c r="G1270">
        <v>3</v>
      </c>
      <c r="H1270" s="1">
        <v>45598</v>
      </c>
      <c r="I1270" s="1" t="str">
        <f>TEXT(data[[#This Row],[OrderDate]],"mmm")</f>
        <v>Nov</v>
      </c>
      <c r="J1270" s="6">
        <v>0.5493055555555556</v>
      </c>
      <c r="K1270" s="6" t="str">
        <f>TEXT(data[[#This Row],[OrderTime]],"h")</f>
        <v>13</v>
      </c>
      <c r="L1270" s="1">
        <v>45598</v>
      </c>
      <c r="M1270" s="6">
        <v>0.75763888888888886</v>
      </c>
      <c r="N1270" t="s">
        <v>213</v>
      </c>
      <c r="O1270" t="s">
        <v>623</v>
      </c>
      <c r="P1270" t="s">
        <v>36</v>
      </c>
      <c r="Q1270" t="s">
        <v>53</v>
      </c>
      <c r="R1270" t="s">
        <v>83</v>
      </c>
      <c r="S1270" t="s">
        <v>47</v>
      </c>
      <c r="T1270" t="s">
        <v>38</v>
      </c>
      <c r="U1270" t="s">
        <v>39</v>
      </c>
      <c r="V1270" s="5">
        <f>data[[#This Row],[PriceUSD]]*data[[#This Row],[Quantity]]</f>
        <v>87.960000000000008</v>
      </c>
      <c r="W1270" s="7">
        <f>data[[#This Row],[OrderDate]] + TIME(VALUE(LEFT(data[[#This Row],[OrderTime]],2)), VALUE(RIGHT(data[[#This Row],[OrderTime]],2)), 0)</f>
        <v>45598.038888888892</v>
      </c>
      <c r="X1270" s="7">
        <f>_xlfn.MINIFS(data[OrderDateTime], data[CustomerName], data[[#This Row],[CustomerName]])</f>
        <v>45514.054166666669</v>
      </c>
      <c r="Y1270" t="str">
        <f>IF(data[[#This Row],[OrderDateTime]]=data[[#This Row],[FirstOrderDateTime]], "New", "Returning")</f>
        <v>Returning</v>
      </c>
      <c r="Z1270" s="7">
        <f>data[[#This Row],[DeliveryDate]] + data[[#This Row],[DeliveryTime]]</f>
        <v>45598.757638888892</v>
      </c>
      <c r="AA1270" s="7">
        <f>data[[#This Row],[OrderDateTime]] + 1</f>
        <v>45599.038888888892</v>
      </c>
      <c r="AB1270" s="7" t="str">
        <f>IF(data[[#This Row],[DeliveryDateTime]] &lt;= data[[#This Row],[SLADue]], "On Time", "Late")</f>
        <v>On Time</v>
      </c>
    </row>
    <row r="1271" spans="1:28" x14ac:dyDescent="0.2">
      <c r="A1271" t="s">
        <v>1800</v>
      </c>
      <c r="B1271" t="s">
        <v>19</v>
      </c>
      <c r="C1271" t="s">
        <v>41</v>
      </c>
      <c r="D1271" t="s">
        <v>42</v>
      </c>
      <c r="E1271" s="5">
        <v>33.979999999999997</v>
      </c>
      <c r="F1271" t="s">
        <v>74</v>
      </c>
      <c r="G1271">
        <v>1</v>
      </c>
      <c r="H1271" s="1">
        <v>45770</v>
      </c>
      <c r="I1271" s="1" t="str">
        <f>TEXT(data[[#This Row],[OrderDate]],"mmm")</f>
        <v>Apr</v>
      </c>
      <c r="J1271" s="6">
        <v>0.50138888888888888</v>
      </c>
      <c r="K1271" s="6" t="str">
        <f>TEXT(data[[#This Row],[OrderTime]],"h")</f>
        <v>12</v>
      </c>
      <c r="L1271" s="1">
        <v>45771</v>
      </c>
      <c r="M1271" s="6">
        <v>0.58472222222222225</v>
      </c>
      <c r="N1271" t="s">
        <v>452</v>
      </c>
      <c r="O1271" t="s">
        <v>766</v>
      </c>
      <c r="P1271" t="s">
        <v>133</v>
      </c>
      <c r="Q1271" t="s">
        <v>53</v>
      </c>
      <c r="R1271" t="s">
        <v>46</v>
      </c>
      <c r="S1271" t="s">
        <v>28</v>
      </c>
      <c r="T1271" t="s">
        <v>38</v>
      </c>
      <c r="U1271" t="s">
        <v>30</v>
      </c>
      <c r="V1271" s="5">
        <f>data[[#This Row],[PriceUSD]]*data[[#This Row],[Quantity]]</f>
        <v>33.979999999999997</v>
      </c>
      <c r="W1271" s="7">
        <f>data[[#This Row],[OrderDate]] + TIME(VALUE(LEFT(data[[#This Row],[OrderTime]],2)), VALUE(RIGHT(data[[#This Row],[OrderTime]],2)), 0)</f>
        <v>45770.061805555553</v>
      </c>
      <c r="X1271" s="7">
        <f>_xlfn.MINIFS(data[OrderDateTime], data[CustomerName], data[[#This Row],[CustomerName]])</f>
        <v>45554.030555555553</v>
      </c>
      <c r="Y1271" t="str">
        <f>IF(data[[#This Row],[OrderDateTime]]=data[[#This Row],[FirstOrderDateTime]], "New", "Returning")</f>
        <v>Returning</v>
      </c>
      <c r="Z1271" s="7">
        <f>data[[#This Row],[DeliveryDate]] + data[[#This Row],[DeliveryTime]]</f>
        <v>45771.584722222222</v>
      </c>
      <c r="AA1271" s="7">
        <f>data[[#This Row],[OrderDateTime]] + 1</f>
        <v>45771.061805555553</v>
      </c>
      <c r="AB1271" s="7" t="str">
        <f>IF(data[[#This Row],[DeliveryDateTime]] &lt;= data[[#This Row],[SLADue]], "On Time", "Late")</f>
        <v>Late</v>
      </c>
    </row>
    <row r="1272" spans="1:28" x14ac:dyDescent="0.2">
      <c r="A1272" t="s">
        <v>1801</v>
      </c>
      <c r="B1272" t="s">
        <v>19</v>
      </c>
      <c r="C1272" t="s">
        <v>32</v>
      </c>
      <c r="D1272" t="s">
        <v>33</v>
      </c>
      <c r="E1272" s="5">
        <v>49.72</v>
      </c>
      <c r="F1272" t="s">
        <v>138</v>
      </c>
      <c r="G1272">
        <v>1</v>
      </c>
      <c r="H1272" s="1">
        <v>45553</v>
      </c>
      <c r="I1272" s="1" t="str">
        <f>TEXT(data[[#This Row],[OrderDate]],"mmm")</f>
        <v>Sep</v>
      </c>
      <c r="J1272" s="6">
        <v>0.40416666666666667</v>
      </c>
      <c r="K1272" s="6" t="str">
        <f>TEXT(data[[#This Row],[OrderTime]],"h")</f>
        <v>9</v>
      </c>
      <c r="L1272" s="1">
        <v>45553</v>
      </c>
      <c r="M1272" s="6">
        <v>0.65416666666666667</v>
      </c>
      <c r="N1272" t="s">
        <v>148</v>
      </c>
      <c r="O1272" t="s">
        <v>1802</v>
      </c>
      <c r="P1272" t="s">
        <v>25</v>
      </c>
      <c r="Q1272" t="s">
        <v>53</v>
      </c>
      <c r="R1272" t="s">
        <v>37</v>
      </c>
      <c r="S1272" t="s">
        <v>47</v>
      </c>
      <c r="T1272" t="s">
        <v>106</v>
      </c>
      <c r="U1272" t="s">
        <v>30</v>
      </c>
      <c r="V1272" s="5">
        <f>data[[#This Row],[PriceUSD]]*data[[#This Row],[Quantity]]</f>
        <v>49.72</v>
      </c>
      <c r="W1272" s="7">
        <f>data[[#This Row],[OrderDate]] + TIME(VALUE(LEFT(data[[#This Row],[OrderTime]],2)), VALUE(RIGHT(data[[#This Row],[OrderTime]],2)), 0)</f>
        <v>45553.046527777777</v>
      </c>
      <c r="X1272" s="7">
        <f>_xlfn.MINIFS(data[OrderDateTime], data[CustomerName], data[[#This Row],[CustomerName]])</f>
        <v>45513.038888888892</v>
      </c>
      <c r="Y1272" t="str">
        <f>IF(data[[#This Row],[OrderDateTime]]=data[[#This Row],[FirstOrderDateTime]], "New", "Returning")</f>
        <v>Returning</v>
      </c>
      <c r="Z1272" s="7">
        <f>data[[#This Row],[DeliveryDate]] + data[[#This Row],[DeliveryTime]]</f>
        <v>45553.654166666667</v>
      </c>
      <c r="AA1272" s="7">
        <f>data[[#This Row],[OrderDateTime]] + 1</f>
        <v>45554.046527777777</v>
      </c>
      <c r="AB1272" s="7" t="str">
        <f>IF(data[[#This Row],[DeliveryDateTime]] &lt;= data[[#This Row],[SLADue]], "On Time", "Late")</f>
        <v>On Time</v>
      </c>
    </row>
    <row r="1273" spans="1:28" x14ac:dyDescent="0.2">
      <c r="A1273" t="s">
        <v>1803</v>
      </c>
      <c r="B1273" t="s">
        <v>19</v>
      </c>
      <c r="C1273" t="s">
        <v>32</v>
      </c>
      <c r="D1273" t="s">
        <v>33</v>
      </c>
      <c r="E1273" s="5">
        <v>43.72</v>
      </c>
      <c r="F1273" t="s">
        <v>138</v>
      </c>
      <c r="G1273">
        <v>1</v>
      </c>
      <c r="H1273" s="1">
        <v>45710</v>
      </c>
      <c r="I1273" s="1" t="str">
        <f>TEXT(data[[#This Row],[OrderDate]],"mmm")</f>
        <v>Feb</v>
      </c>
      <c r="J1273" s="6">
        <v>0.75972222222222219</v>
      </c>
      <c r="K1273" s="6" t="str">
        <f>TEXT(data[[#This Row],[OrderTime]],"h")</f>
        <v>18</v>
      </c>
      <c r="L1273" s="1">
        <v>45711</v>
      </c>
      <c r="M1273" s="6">
        <v>0.75972222222222219</v>
      </c>
      <c r="N1273" t="s">
        <v>233</v>
      </c>
      <c r="O1273" t="s">
        <v>1265</v>
      </c>
      <c r="P1273" t="s">
        <v>234</v>
      </c>
      <c r="Q1273" t="s">
        <v>26</v>
      </c>
      <c r="R1273" t="s">
        <v>37</v>
      </c>
      <c r="S1273" t="s">
        <v>28</v>
      </c>
      <c r="T1273" t="s">
        <v>29</v>
      </c>
      <c r="U1273" t="s">
        <v>39</v>
      </c>
      <c r="V1273" s="5">
        <f>data[[#This Row],[PriceUSD]]*data[[#This Row],[Quantity]]</f>
        <v>43.72</v>
      </c>
      <c r="W1273" s="7">
        <f>data[[#This Row],[OrderDate]] + TIME(VALUE(LEFT(data[[#This Row],[OrderTime]],2)), VALUE(RIGHT(data[[#This Row],[OrderTime]],2)), 0)</f>
        <v>45710.015277777777</v>
      </c>
      <c r="X1273" s="7">
        <f>_xlfn.MINIFS(data[OrderDateTime], data[CustomerName], data[[#This Row],[CustomerName]])</f>
        <v>45508.054166666669</v>
      </c>
      <c r="Y1273" t="str">
        <f>IF(data[[#This Row],[OrderDateTime]]=data[[#This Row],[FirstOrderDateTime]], "New", "Returning")</f>
        <v>Returning</v>
      </c>
      <c r="Z1273" s="7">
        <f>data[[#This Row],[DeliveryDate]] + data[[#This Row],[DeliveryTime]]</f>
        <v>45711.759722222225</v>
      </c>
      <c r="AA1273" s="7">
        <f>data[[#This Row],[OrderDateTime]] + 1</f>
        <v>45711.015277777777</v>
      </c>
      <c r="AB1273" s="7" t="str">
        <f>IF(data[[#This Row],[DeliveryDateTime]] &lt;= data[[#This Row],[SLADue]], "On Time", "Late")</f>
        <v>Late</v>
      </c>
    </row>
    <row r="1274" spans="1:28" x14ac:dyDescent="0.2">
      <c r="A1274" t="s">
        <v>1804</v>
      </c>
      <c r="B1274" t="s">
        <v>19</v>
      </c>
      <c r="C1274" t="s">
        <v>101</v>
      </c>
      <c r="D1274" t="s">
        <v>102</v>
      </c>
      <c r="E1274" s="5">
        <v>25.82</v>
      </c>
      <c r="F1274" t="s">
        <v>63</v>
      </c>
      <c r="G1274">
        <v>2</v>
      </c>
      <c r="H1274" s="1">
        <v>45613</v>
      </c>
      <c r="I1274" s="1" t="str">
        <f>TEXT(data[[#This Row],[OrderDate]],"mmm")</f>
        <v>Nov</v>
      </c>
      <c r="J1274" s="6">
        <v>0.89722222222222225</v>
      </c>
      <c r="K1274" s="6" t="str">
        <f>TEXT(data[[#This Row],[OrderTime]],"h")</f>
        <v>21</v>
      </c>
      <c r="L1274" s="1">
        <v>45615</v>
      </c>
      <c r="M1274" s="6">
        <v>0.62013888888888891</v>
      </c>
      <c r="N1274" t="s">
        <v>200</v>
      </c>
      <c r="O1274" t="s">
        <v>574</v>
      </c>
      <c r="P1274" t="s">
        <v>202</v>
      </c>
      <c r="Q1274" t="s">
        <v>53</v>
      </c>
      <c r="R1274" t="s">
        <v>83</v>
      </c>
      <c r="S1274" t="s">
        <v>105</v>
      </c>
      <c r="T1274" t="s">
        <v>38</v>
      </c>
      <c r="U1274" t="s">
        <v>30</v>
      </c>
      <c r="V1274" s="5">
        <f>data[[#This Row],[PriceUSD]]*data[[#This Row],[Quantity]]</f>
        <v>51.64</v>
      </c>
      <c r="W1274" s="7">
        <f>data[[#This Row],[OrderDate]] + TIME(VALUE(LEFT(data[[#This Row],[OrderTime]],2)), VALUE(RIGHT(data[[#This Row],[OrderTime]],2)), 0)</f>
        <v>45613.015277777777</v>
      </c>
      <c r="X1274" s="7">
        <f>_xlfn.MINIFS(data[OrderDateTime], data[CustomerName], data[[#This Row],[CustomerName]])</f>
        <v>45527.061805555553</v>
      </c>
      <c r="Y1274" t="str">
        <f>IF(data[[#This Row],[OrderDateTime]]=data[[#This Row],[FirstOrderDateTime]], "New", "Returning")</f>
        <v>Returning</v>
      </c>
      <c r="Z1274" s="7">
        <f>data[[#This Row],[DeliveryDate]] + data[[#This Row],[DeliveryTime]]</f>
        <v>45615.620138888888</v>
      </c>
      <c r="AA1274" s="7">
        <f>data[[#This Row],[OrderDateTime]] + 1</f>
        <v>45614.015277777777</v>
      </c>
      <c r="AB1274" s="7" t="str">
        <f>IF(data[[#This Row],[DeliveryDateTime]] &lt;= data[[#This Row],[SLADue]], "On Time", "Late")</f>
        <v>Late</v>
      </c>
    </row>
    <row r="1275" spans="1:28" x14ac:dyDescent="0.2">
      <c r="A1275" t="s">
        <v>1805</v>
      </c>
      <c r="B1275" t="s">
        <v>19</v>
      </c>
      <c r="C1275" t="s">
        <v>41</v>
      </c>
      <c r="D1275" t="s">
        <v>42</v>
      </c>
      <c r="E1275" s="5">
        <v>38.36</v>
      </c>
      <c r="F1275" t="s">
        <v>43</v>
      </c>
      <c r="G1275">
        <v>1</v>
      </c>
      <c r="H1275" s="1">
        <v>45581</v>
      </c>
      <c r="I1275" s="1" t="str">
        <f>TEXT(data[[#This Row],[OrderDate]],"mmm")</f>
        <v>Oct</v>
      </c>
      <c r="J1275" s="6">
        <v>0.43541666666666667</v>
      </c>
      <c r="K1275" s="6" t="str">
        <f>TEXT(data[[#This Row],[OrderTime]],"h")</f>
        <v>10</v>
      </c>
      <c r="L1275" s="1">
        <v>45582</v>
      </c>
      <c r="M1275" s="6">
        <v>0.68541666666666667</v>
      </c>
      <c r="N1275" t="s">
        <v>276</v>
      </c>
      <c r="O1275" t="s">
        <v>633</v>
      </c>
      <c r="P1275" t="s">
        <v>133</v>
      </c>
      <c r="Q1275" t="s">
        <v>26</v>
      </c>
      <c r="R1275" t="s">
        <v>46</v>
      </c>
      <c r="S1275" t="s">
        <v>28</v>
      </c>
      <c r="T1275" t="s">
        <v>38</v>
      </c>
      <c r="U1275" t="s">
        <v>30</v>
      </c>
      <c r="V1275" s="5">
        <f>data[[#This Row],[PriceUSD]]*data[[#This Row],[Quantity]]</f>
        <v>38.36</v>
      </c>
      <c r="W1275" s="7">
        <f>data[[#This Row],[OrderDate]] + TIME(VALUE(LEFT(data[[#This Row],[OrderTime]],2)), VALUE(RIGHT(data[[#This Row],[OrderTime]],2)), 0)</f>
        <v>45581.046527777777</v>
      </c>
      <c r="X1275" s="7">
        <f>_xlfn.MINIFS(data[OrderDateTime], data[CustomerName], data[[#This Row],[CustomerName]])</f>
        <v>45509.054166666669</v>
      </c>
      <c r="Y1275" t="str">
        <f>IF(data[[#This Row],[OrderDateTime]]=data[[#This Row],[FirstOrderDateTime]], "New", "Returning")</f>
        <v>Returning</v>
      </c>
      <c r="Z1275" s="7">
        <f>data[[#This Row],[DeliveryDate]] + data[[#This Row],[DeliveryTime]]</f>
        <v>45582.685416666667</v>
      </c>
      <c r="AA1275" s="7">
        <f>data[[#This Row],[OrderDateTime]] + 1</f>
        <v>45582.046527777777</v>
      </c>
      <c r="AB1275" s="7" t="str">
        <f>IF(data[[#This Row],[DeliveryDateTime]] &lt;= data[[#This Row],[SLADue]], "On Time", "Late")</f>
        <v>Late</v>
      </c>
    </row>
    <row r="1276" spans="1:28" x14ac:dyDescent="0.2">
      <c r="A1276" t="s">
        <v>1806</v>
      </c>
      <c r="B1276" t="s">
        <v>19</v>
      </c>
      <c r="C1276" t="s">
        <v>92</v>
      </c>
      <c r="D1276" t="s">
        <v>93</v>
      </c>
      <c r="E1276" s="5">
        <v>80.53</v>
      </c>
      <c r="F1276" t="s">
        <v>81</v>
      </c>
      <c r="G1276">
        <v>1</v>
      </c>
      <c r="H1276" s="1">
        <v>45708</v>
      </c>
      <c r="I1276" s="1" t="str">
        <f>TEXT(data[[#This Row],[OrderDate]],"mmm")</f>
        <v>Feb</v>
      </c>
      <c r="J1276" s="6">
        <v>0.85555555555555551</v>
      </c>
      <c r="K1276" s="6" t="str">
        <f>TEXT(data[[#This Row],[OrderTime]],"h")</f>
        <v>20</v>
      </c>
      <c r="L1276" s="1">
        <v>45710</v>
      </c>
      <c r="M1276" s="6">
        <v>0.61527777777777781</v>
      </c>
      <c r="N1276" t="s">
        <v>123</v>
      </c>
      <c r="O1276" t="s">
        <v>220</v>
      </c>
      <c r="P1276" t="s">
        <v>36</v>
      </c>
      <c r="Q1276" t="s">
        <v>26</v>
      </c>
      <c r="R1276" t="s">
        <v>66</v>
      </c>
      <c r="S1276" t="s">
        <v>105</v>
      </c>
      <c r="T1276" t="s">
        <v>38</v>
      </c>
      <c r="U1276" t="s">
        <v>30</v>
      </c>
      <c r="V1276" s="5">
        <f>data[[#This Row],[PriceUSD]]*data[[#This Row],[Quantity]]</f>
        <v>80.53</v>
      </c>
      <c r="W1276" s="7">
        <f>data[[#This Row],[OrderDate]] + TIME(VALUE(LEFT(data[[#This Row],[OrderTime]],2)), VALUE(RIGHT(data[[#This Row],[OrderTime]],2)), 0)</f>
        <v>45708.038888888892</v>
      </c>
      <c r="X1276" s="7">
        <f>_xlfn.MINIFS(data[OrderDateTime], data[CustomerName], data[[#This Row],[CustomerName]])</f>
        <v>45515.030555555553</v>
      </c>
      <c r="Y1276" t="str">
        <f>IF(data[[#This Row],[OrderDateTime]]=data[[#This Row],[FirstOrderDateTime]], "New", "Returning")</f>
        <v>Returning</v>
      </c>
      <c r="Z1276" s="7">
        <f>data[[#This Row],[DeliveryDate]] + data[[#This Row],[DeliveryTime]]</f>
        <v>45710.615277777775</v>
      </c>
      <c r="AA1276" s="7">
        <f>data[[#This Row],[OrderDateTime]] + 1</f>
        <v>45709.038888888892</v>
      </c>
      <c r="AB1276" s="7" t="str">
        <f>IF(data[[#This Row],[DeliveryDateTime]] &lt;= data[[#This Row],[SLADue]], "On Time", "Late")</f>
        <v>Late</v>
      </c>
    </row>
    <row r="1277" spans="1:28" x14ac:dyDescent="0.2">
      <c r="A1277" t="s">
        <v>1807</v>
      </c>
      <c r="B1277" t="s">
        <v>19</v>
      </c>
      <c r="C1277" t="s">
        <v>49</v>
      </c>
      <c r="D1277" t="s">
        <v>50</v>
      </c>
      <c r="E1277" s="5">
        <v>27.49</v>
      </c>
      <c r="F1277" t="s">
        <v>74</v>
      </c>
      <c r="G1277">
        <v>1</v>
      </c>
      <c r="H1277" s="1">
        <v>45508</v>
      </c>
      <c r="I1277" s="1" t="str">
        <f>TEXT(data[[#This Row],[OrderDate]],"mmm")</f>
        <v>Aug</v>
      </c>
      <c r="J1277" s="6">
        <v>0.69374999999999998</v>
      </c>
      <c r="K1277" s="6" t="str">
        <f>TEXT(data[[#This Row],[OrderTime]],"h")</f>
        <v>16</v>
      </c>
      <c r="L1277" s="1">
        <v>45509</v>
      </c>
      <c r="M1277" s="6">
        <v>0.73541666666666672</v>
      </c>
      <c r="N1277" t="s">
        <v>44</v>
      </c>
      <c r="O1277" t="s">
        <v>1534</v>
      </c>
      <c r="P1277" t="s">
        <v>25</v>
      </c>
      <c r="Q1277" t="s">
        <v>53</v>
      </c>
      <c r="R1277" t="s">
        <v>54</v>
      </c>
      <c r="S1277" t="s">
        <v>28</v>
      </c>
      <c r="T1277" t="s">
        <v>38</v>
      </c>
      <c r="U1277" t="s">
        <v>39</v>
      </c>
      <c r="V1277" s="5">
        <f>data[[#This Row],[PriceUSD]]*data[[#This Row],[Quantity]]</f>
        <v>27.49</v>
      </c>
      <c r="W1277" s="7">
        <f>data[[#This Row],[OrderDate]] + TIME(VALUE(LEFT(data[[#This Row],[OrderTime]],2)), VALUE(RIGHT(data[[#This Row],[OrderTime]],2)), 0)</f>
        <v>45508.052083333336</v>
      </c>
      <c r="X1277" s="7">
        <f>_xlfn.MINIFS(data[OrderDateTime], data[CustomerName], data[[#This Row],[CustomerName]])</f>
        <v>45507.007638888892</v>
      </c>
      <c r="Y1277" t="str">
        <f>IF(data[[#This Row],[OrderDateTime]]=data[[#This Row],[FirstOrderDateTime]], "New", "Returning")</f>
        <v>Returning</v>
      </c>
      <c r="Z1277" s="7">
        <f>data[[#This Row],[DeliveryDate]] + data[[#This Row],[DeliveryTime]]</f>
        <v>45509.73541666667</v>
      </c>
      <c r="AA1277" s="7">
        <f>data[[#This Row],[OrderDateTime]] + 1</f>
        <v>45509.052083333336</v>
      </c>
      <c r="AB1277" s="7" t="str">
        <f>IF(data[[#This Row],[DeliveryDateTime]] &lt;= data[[#This Row],[SLADue]], "On Time", "Late")</f>
        <v>Late</v>
      </c>
    </row>
    <row r="1278" spans="1:28" x14ac:dyDescent="0.2">
      <c r="A1278" t="s">
        <v>1808</v>
      </c>
      <c r="B1278" t="s">
        <v>19</v>
      </c>
      <c r="C1278" t="s">
        <v>69</v>
      </c>
      <c r="D1278" t="s">
        <v>70</v>
      </c>
      <c r="E1278" s="5">
        <v>57.36</v>
      </c>
      <c r="F1278" t="s">
        <v>51</v>
      </c>
      <c r="G1278">
        <v>1</v>
      </c>
      <c r="H1278" s="1">
        <v>45840</v>
      </c>
      <c r="I1278" s="1" t="str">
        <f>TEXT(data[[#This Row],[OrderDate]],"mmm")</f>
        <v>Jul</v>
      </c>
      <c r="J1278" s="6">
        <v>0.87291666666666667</v>
      </c>
      <c r="K1278" s="6" t="str">
        <f>TEXT(data[[#This Row],[OrderTime]],"h")</f>
        <v>20</v>
      </c>
      <c r="L1278" s="1">
        <v>45841</v>
      </c>
      <c r="M1278" s="6">
        <v>0.9145833333333333</v>
      </c>
      <c r="N1278" t="s">
        <v>75</v>
      </c>
      <c r="O1278" t="s">
        <v>1505</v>
      </c>
      <c r="P1278" t="s">
        <v>77</v>
      </c>
      <c r="Q1278" t="s">
        <v>26</v>
      </c>
      <c r="R1278" t="s">
        <v>37</v>
      </c>
      <c r="S1278" t="s">
        <v>28</v>
      </c>
      <c r="T1278" t="s">
        <v>106</v>
      </c>
      <c r="U1278" t="s">
        <v>39</v>
      </c>
      <c r="V1278" s="5">
        <f>data[[#This Row],[PriceUSD]]*data[[#This Row],[Quantity]]</f>
        <v>57.36</v>
      </c>
      <c r="W1278" s="7">
        <f>data[[#This Row],[OrderDate]] + TIME(VALUE(LEFT(data[[#This Row],[OrderTime]],2)), VALUE(RIGHT(data[[#This Row],[OrderTime]],2)), 0)</f>
        <v>45840.046527777777</v>
      </c>
      <c r="X1278" s="7">
        <f>_xlfn.MINIFS(data[OrderDateTime], data[CustomerName], data[[#This Row],[CustomerName]])</f>
        <v>45588.015277777777</v>
      </c>
      <c r="Y1278" t="str">
        <f>IF(data[[#This Row],[OrderDateTime]]=data[[#This Row],[FirstOrderDateTime]], "New", "Returning")</f>
        <v>Returning</v>
      </c>
      <c r="Z1278" s="7">
        <f>data[[#This Row],[DeliveryDate]] + data[[#This Row],[DeliveryTime]]</f>
        <v>45841.914583333331</v>
      </c>
      <c r="AA1278" s="7">
        <f>data[[#This Row],[OrderDateTime]] + 1</f>
        <v>45841.046527777777</v>
      </c>
      <c r="AB1278" s="7" t="str">
        <f>IF(data[[#This Row],[DeliveryDateTime]] &lt;= data[[#This Row],[SLADue]], "On Time", "Late")</f>
        <v>Late</v>
      </c>
    </row>
    <row r="1279" spans="1:28" x14ac:dyDescent="0.2">
      <c r="A1279" t="s">
        <v>1809</v>
      </c>
      <c r="B1279" t="s">
        <v>19</v>
      </c>
      <c r="C1279" t="s">
        <v>79</v>
      </c>
      <c r="D1279" t="s">
        <v>80</v>
      </c>
      <c r="E1279" s="5">
        <v>33.340000000000003</v>
      </c>
      <c r="F1279" t="s">
        <v>81</v>
      </c>
      <c r="G1279">
        <v>1</v>
      </c>
      <c r="H1279" s="1">
        <v>45831</v>
      </c>
      <c r="I1279" s="1" t="str">
        <f>TEXT(data[[#This Row],[OrderDate]],"mmm")</f>
        <v>Jun</v>
      </c>
      <c r="J1279" s="6">
        <v>0.71250000000000002</v>
      </c>
      <c r="K1279" s="6" t="str">
        <f>TEXT(data[[#This Row],[OrderTime]],"h")</f>
        <v>17</v>
      </c>
      <c r="L1279" s="1">
        <v>45832</v>
      </c>
      <c r="M1279" s="6">
        <v>0.54374999999999996</v>
      </c>
      <c r="N1279" t="s">
        <v>148</v>
      </c>
      <c r="O1279" t="s">
        <v>1342</v>
      </c>
      <c r="P1279" t="s">
        <v>25</v>
      </c>
      <c r="Q1279" t="s">
        <v>53</v>
      </c>
      <c r="R1279" t="s">
        <v>83</v>
      </c>
      <c r="S1279" t="s">
        <v>28</v>
      </c>
      <c r="T1279" t="s">
        <v>115</v>
      </c>
      <c r="U1279" t="s">
        <v>30</v>
      </c>
      <c r="V1279" s="5">
        <f>data[[#This Row],[PriceUSD]]*data[[#This Row],[Quantity]]</f>
        <v>33.340000000000003</v>
      </c>
      <c r="W1279" s="7">
        <f>data[[#This Row],[OrderDate]] + TIME(VALUE(LEFT(data[[#This Row],[OrderTime]],2)), VALUE(RIGHT(data[[#This Row],[OrderTime]],2)), 0)</f>
        <v>45831.017361111109</v>
      </c>
      <c r="X1279" s="7">
        <f>_xlfn.MINIFS(data[OrderDateTime], data[CustomerName], data[[#This Row],[CustomerName]])</f>
        <v>45549.054166666669</v>
      </c>
      <c r="Y1279" t="str">
        <f>IF(data[[#This Row],[OrderDateTime]]=data[[#This Row],[FirstOrderDateTime]], "New", "Returning")</f>
        <v>Returning</v>
      </c>
      <c r="Z1279" s="7">
        <f>data[[#This Row],[DeliveryDate]] + data[[#This Row],[DeliveryTime]]</f>
        <v>45832.543749999997</v>
      </c>
      <c r="AA1279" s="7">
        <f>data[[#This Row],[OrderDateTime]] + 1</f>
        <v>45832.017361111109</v>
      </c>
      <c r="AB1279" s="7" t="str">
        <f>IF(data[[#This Row],[DeliveryDateTime]] &lt;= data[[#This Row],[SLADue]], "On Time", "Late")</f>
        <v>Late</v>
      </c>
    </row>
    <row r="1280" spans="1:28" x14ac:dyDescent="0.2">
      <c r="A1280" t="s">
        <v>1810</v>
      </c>
      <c r="B1280" t="s">
        <v>19</v>
      </c>
      <c r="C1280" t="s">
        <v>110</v>
      </c>
      <c r="D1280" t="s">
        <v>111</v>
      </c>
      <c r="E1280" s="5">
        <v>12.69</v>
      </c>
      <c r="F1280" t="s">
        <v>71</v>
      </c>
      <c r="G1280">
        <v>2</v>
      </c>
      <c r="H1280" s="1">
        <v>45612</v>
      </c>
      <c r="I1280" s="1" t="str">
        <f>TEXT(data[[#This Row],[OrderDate]],"mmm")</f>
        <v>Nov</v>
      </c>
      <c r="J1280" s="6">
        <v>0.60347222222222219</v>
      </c>
      <c r="K1280" s="6" t="str">
        <f>TEXT(data[[#This Row],[OrderTime]],"h")</f>
        <v>14</v>
      </c>
      <c r="L1280" s="1">
        <v>45612</v>
      </c>
      <c r="M1280" s="6">
        <v>0.81180555555555556</v>
      </c>
      <c r="N1280" t="s">
        <v>145</v>
      </c>
      <c r="O1280" t="s">
        <v>631</v>
      </c>
      <c r="P1280" t="s">
        <v>77</v>
      </c>
      <c r="Q1280" t="s">
        <v>26</v>
      </c>
      <c r="R1280" t="s">
        <v>114</v>
      </c>
      <c r="S1280" t="s">
        <v>47</v>
      </c>
      <c r="T1280" t="s">
        <v>38</v>
      </c>
      <c r="U1280" t="s">
        <v>30</v>
      </c>
      <c r="V1280" s="5">
        <f>data[[#This Row],[PriceUSD]]*data[[#This Row],[Quantity]]</f>
        <v>25.38</v>
      </c>
      <c r="W1280" s="7">
        <f>data[[#This Row],[OrderDate]] + TIME(VALUE(LEFT(data[[#This Row],[OrderTime]],2)), VALUE(RIGHT(data[[#This Row],[OrderTime]],2)), 0)</f>
        <v>45612.015277777777</v>
      </c>
      <c r="X1280" s="7">
        <f>_xlfn.MINIFS(data[OrderDateTime], data[CustomerName], data[[#This Row],[CustomerName]])</f>
        <v>45506.052083333336</v>
      </c>
      <c r="Y1280" t="str">
        <f>IF(data[[#This Row],[OrderDateTime]]=data[[#This Row],[FirstOrderDateTime]], "New", "Returning")</f>
        <v>Returning</v>
      </c>
      <c r="Z1280" s="7">
        <f>data[[#This Row],[DeliveryDate]] + data[[#This Row],[DeliveryTime]]</f>
        <v>45612.811805555553</v>
      </c>
      <c r="AA1280" s="7">
        <f>data[[#This Row],[OrderDateTime]] + 1</f>
        <v>45613.015277777777</v>
      </c>
      <c r="AB1280" s="7" t="str">
        <f>IF(data[[#This Row],[DeliveryDateTime]] &lt;= data[[#This Row],[SLADue]], "On Time", "Late")</f>
        <v>On Time</v>
      </c>
    </row>
    <row r="1281" spans="1:28" x14ac:dyDescent="0.2">
      <c r="A1281" t="s">
        <v>1811</v>
      </c>
      <c r="B1281" t="s">
        <v>19</v>
      </c>
      <c r="C1281" t="s">
        <v>190</v>
      </c>
      <c r="D1281" t="s">
        <v>191</v>
      </c>
      <c r="E1281" s="5">
        <v>26.99</v>
      </c>
      <c r="F1281" t="s">
        <v>87</v>
      </c>
      <c r="G1281">
        <v>1</v>
      </c>
      <c r="H1281" s="1">
        <v>45621</v>
      </c>
      <c r="I1281" s="1" t="str">
        <f>TEXT(data[[#This Row],[OrderDate]],"mmm")</f>
        <v>Nov</v>
      </c>
      <c r="J1281" s="6">
        <v>0.7993055555555556</v>
      </c>
      <c r="K1281" s="6" t="str">
        <f>TEXT(data[[#This Row],[OrderTime]],"h")</f>
        <v>19</v>
      </c>
      <c r="L1281" s="1">
        <v>45622</v>
      </c>
      <c r="M1281" s="6">
        <v>0.84097222222222223</v>
      </c>
      <c r="N1281" t="s">
        <v>292</v>
      </c>
      <c r="O1281" t="s">
        <v>804</v>
      </c>
      <c r="P1281" t="s">
        <v>77</v>
      </c>
      <c r="Q1281" t="s">
        <v>53</v>
      </c>
      <c r="R1281" t="s">
        <v>192</v>
      </c>
      <c r="S1281" t="s">
        <v>28</v>
      </c>
      <c r="T1281" t="s">
        <v>38</v>
      </c>
      <c r="U1281" t="s">
        <v>30</v>
      </c>
      <c r="V1281" s="5">
        <f>data[[#This Row],[PriceUSD]]*data[[#This Row],[Quantity]]</f>
        <v>26.99</v>
      </c>
      <c r="W1281" s="7">
        <f>data[[#This Row],[OrderDate]] + TIME(VALUE(LEFT(data[[#This Row],[OrderTime]],2)), VALUE(RIGHT(data[[#This Row],[OrderTime]],2)), 0)</f>
        <v>45621.038888888892</v>
      </c>
      <c r="X1281" s="7">
        <f>_xlfn.MINIFS(data[OrderDateTime], data[CustomerName], data[[#This Row],[CustomerName]])</f>
        <v>45621.038888888892</v>
      </c>
      <c r="Y1281" t="str">
        <f>IF(data[[#This Row],[OrderDateTime]]=data[[#This Row],[FirstOrderDateTime]], "New", "Returning")</f>
        <v>New</v>
      </c>
      <c r="Z1281" s="7">
        <f>data[[#This Row],[DeliveryDate]] + data[[#This Row],[DeliveryTime]]</f>
        <v>45622.84097222222</v>
      </c>
      <c r="AA1281" s="7">
        <f>data[[#This Row],[OrderDateTime]] + 1</f>
        <v>45622.038888888892</v>
      </c>
      <c r="AB1281" s="7" t="str">
        <f>IF(data[[#This Row],[DeliveryDateTime]] &lt;= data[[#This Row],[SLADue]], "On Time", "Late")</f>
        <v>Late</v>
      </c>
    </row>
    <row r="1282" spans="1:28" x14ac:dyDescent="0.2">
      <c r="A1282" t="s">
        <v>1812</v>
      </c>
      <c r="B1282" t="s">
        <v>19</v>
      </c>
      <c r="C1282" t="s">
        <v>69</v>
      </c>
      <c r="D1282" t="s">
        <v>70</v>
      </c>
      <c r="E1282" s="5">
        <v>51.67</v>
      </c>
      <c r="F1282" t="s">
        <v>56</v>
      </c>
      <c r="G1282">
        <v>1</v>
      </c>
      <c r="H1282" s="1">
        <v>45653</v>
      </c>
      <c r="I1282" s="1" t="str">
        <f>TEXT(data[[#This Row],[OrderDate]],"mmm")</f>
        <v>Dec</v>
      </c>
      <c r="J1282" s="6">
        <v>0.58750000000000002</v>
      </c>
      <c r="K1282" s="6" t="str">
        <f>TEXT(data[[#This Row],[OrderTime]],"h")</f>
        <v>14</v>
      </c>
      <c r="L1282" s="1">
        <v>45653</v>
      </c>
      <c r="M1282" s="6">
        <v>0.75416666666666665</v>
      </c>
      <c r="N1282" t="s">
        <v>120</v>
      </c>
      <c r="O1282" t="s">
        <v>1614</v>
      </c>
      <c r="P1282" t="s">
        <v>25</v>
      </c>
      <c r="Q1282" t="s">
        <v>53</v>
      </c>
      <c r="R1282" t="s">
        <v>37</v>
      </c>
      <c r="S1282" t="s">
        <v>47</v>
      </c>
      <c r="T1282" t="s">
        <v>136</v>
      </c>
      <c r="U1282" t="s">
        <v>30</v>
      </c>
      <c r="V1282" s="5">
        <f>data[[#This Row],[PriceUSD]]*data[[#This Row],[Quantity]]</f>
        <v>51.67</v>
      </c>
      <c r="W1282" s="7">
        <f>data[[#This Row],[OrderDate]] + TIME(VALUE(LEFT(data[[#This Row],[OrderTime]],2)), VALUE(RIGHT(data[[#This Row],[OrderTime]],2)), 0)</f>
        <v>45653.052083333336</v>
      </c>
      <c r="X1282" s="7">
        <f>_xlfn.MINIFS(data[OrderDateTime], data[CustomerName], data[[#This Row],[CustomerName]])</f>
        <v>45653.052083333336</v>
      </c>
      <c r="Y1282" t="str">
        <f>IF(data[[#This Row],[OrderDateTime]]=data[[#This Row],[FirstOrderDateTime]], "New", "Returning")</f>
        <v>New</v>
      </c>
      <c r="Z1282" s="7">
        <f>data[[#This Row],[DeliveryDate]] + data[[#This Row],[DeliveryTime]]</f>
        <v>45653.754166666666</v>
      </c>
      <c r="AA1282" s="7">
        <f>data[[#This Row],[OrderDateTime]] + 1</f>
        <v>45654.052083333336</v>
      </c>
      <c r="AB1282" s="7" t="str">
        <f>IF(data[[#This Row],[DeliveryDateTime]] &lt;= data[[#This Row],[SLADue]], "On Time", "Late")</f>
        <v>On Time</v>
      </c>
    </row>
    <row r="1283" spans="1:28" x14ac:dyDescent="0.2">
      <c r="A1283" t="s">
        <v>1813</v>
      </c>
      <c r="B1283" t="s">
        <v>19</v>
      </c>
      <c r="C1283" t="s">
        <v>49</v>
      </c>
      <c r="D1283" t="s">
        <v>50</v>
      </c>
      <c r="E1283" s="5">
        <v>26.59</v>
      </c>
      <c r="F1283" t="s">
        <v>51</v>
      </c>
      <c r="G1283">
        <v>1</v>
      </c>
      <c r="H1283" s="1">
        <v>45852</v>
      </c>
      <c r="I1283" s="1" t="str">
        <f>TEXT(data[[#This Row],[OrderDate]],"mmm")</f>
        <v>Jul</v>
      </c>
      <c r="J1283" s="6">
        <v>0.82361111111111107</v>
      </c>
      <c r="K1283" s="6" t="str">
        <f>TEXT(data[[#This Row],[OrderTime]],"h")</f>
        <v>19</v>
      </c>
      <c r="L1283" s="1">
        <v>45853</v>
      </c>
      <c r="M1283" s="6">
        <v>0.82361111111111107</v>
      </c>
      <c r="N1283" t="s">
        <v>175</v>
      </c>
      <c r="O1283" t="s">
        <v>1309</v>
      </c>
      <c r="P1283" t="s">
        <v>25</v>
      </c>
      <c r="Q1283" t="s">
        <v>26</v>
      </c>
      <c r="R1283" t="s">
        <v>54</v>
      </c>
      <c r="S1283" t="s">
        <v>28</v>
      </c>
      <c r="T1283" t="s">
        <v>29</v>
      </c>
      <c r="U1283" t="s">
        <v>30</v>
      </c>
      <c r="V1283" s="5">
        <f>data[[#This Row],[PriceUSD]]*data[[#This Row],[Quantity]]</f>
        <v>26.59</v>
      </c>
      <c r="W1283" s="7">
        <f>data[[#This Row],[OrderDate]] + TIME(VALUE(LEFT(data[[#This Row],[OrderTime]],2)), VALUE(RIGHT(data[[#This Row],[OrderTime]],2)), 0)</f>
        <v>45852.007638888892</v>
      </c>
      <c r="X1283" s="7">
        <f>_xlfn.MINIFS(data[OrderDateTime], data[CustomerName], data[[#This Row],[CustomerName]])</f>
        <v>45512.007638888892</v>
      </c>
      <c r="Y1283" t="str">
        <f>IF(data[[#This Row],[OrderDateTime]]=data[[#This Row],[FirstOrderDateTime]], "New", "Returning")</f>
        <v>Returning</v>
      </c>
      <c r="Z1283" s="7">
        <f>data[[#This Row],[DeliveryDate]] + data[[#This Row],[DeliveryTime]]</f>
        <v>45853.823611111111</v>
      </c>
      <c r="AA1283" s="7">
        <f>data[[#This Row],[OrderDateTime]] + 1</f>
        <v>45853.007638888892</v>
      </c>
      <c r="AB1283" s="7" t="str">
        <f>IF(data[[#This Row],[DeliveryDateTime]] &lt;= data[[#This Row],[SLADue]], "On Time", "Late")</f>
        <v>Late</v>
      </c>
    </row>
    <row r="1284" spans="1:28" x14ac:dyDescent="0.2">
      <c r="A1284" t="s">
        <v>1814</v>
      </c>
      <c r="B1284" t="s">
        <v>19</v>
      </c>
      <c r="C1284" t="s">
        <v>126</v>
      </c>
      <c r="D1284" t="s">
        <v>127</v>
      </c>
      <c r="E1284" s="5">
        <v>24.64</v>
      </c>
      <c r="F1284" t="s">
        <v>71</v>
      </c>
      <c r="G1284">
        <v>1</v>
      </c>
      <c r="H1284" s="1">
        <v>45876</v>
      </c>
      <c r="I1284" s="1" t="str">
        <f>TEXT(data[[#This Row],[OrderDate]],"mmm")</f>
        <v>Aug</v>
      </c>
      <c r="J1284" s="6">
        <v>0.79166666666666663</v>
      </c>
      <c r="K1284" s="6" t="str">
        <f>TEXT(data[[#This Row],[OrderTime]],"h")</f>
        <v>19</v>
      </c>
      <c r="L1284" s="1">
        <v>45878</v>
      </c>
      <c r="M1284" s="6">
        <v>0.48680555555555555</v>
      </c>
      <c r="N1284" t="s">
        <v>88</v>
      </c>
      <c r="O1284" t="s">
        <v>1087</v>
      </c>
      <c r="P1284" t="s">
        <v>25</v>
      </c>
      <c r="Q1284" t="s">
        <v>53</v>
      </c>
      <c r="R1284" t="s">
        <v>129</v>
      </c>
      <c r="S1284" t="s">
        <v>105</v>
      </c>
      <c r="T1284" t="s">
        <v>29</v>
      </c>
      <c r="U1284" t="s">
        <v>30</v>
      </c>
      <c r="V1284" s="5">
        <f>data[[#This Row],[PriceUSD]]*data[[#This Row],[Quantity]]</f>
        <v>24.64</v>
      </c>
      <c r="W1284" s="7">
        <f>data[[#This Row],[OrderDate]] + TIME(VALUE(LEFT(data[[#This Row],[OrderTime]],2)), VALUE(RIGHT(data[[#This Row],[OrderTime]],2)), 0)</f>
        <v>45876.046527777777</v>
      </c>
      <c r="X1284" s="7">
        <f>_xlfn.MINIFS(data[OrderDateTime], data[CustomerName], data[[#This Row],[CustomerName]])</f>
        <v>45522.022916666669</v>
      </c>
      <c r="Y1284" t="str">
        <f>IF(data[[#This Row],[OrderDateTime]]=data[[#This Row],[FirstOrderDateTime]], "New", "Returning")</f>
        <v>Returning</v>
      </c>
      <c r="Z1284" s="7">
        <f>data[[#This Row],[DeliveryDate]] + data[[#This Row],[DeliveryTime]]</f>
        <v>45878.486805555556</v>
      </c>
      <c r="AA1284" s="7">
        <f>data[[#This Row],[OrderDateTime]] + 1</f>
        <v>45877.046527777777</v>
      </c>
      <c r="AB1284" s="7" t="str">
        <f>IF(data[[#This Row],[DeliveryDateTime]] &lt;= data[[#This Row],[SLADue]], "On Time", "Late")</f>
        <v>Late</v>
      </c>
    </row>
    <row r="1285" spans="1:28" x14ac:dyDescent="0.2">
      <c r="A1285" t="s">
        <v>1815</v>
      </c>
      <c r="B1285" t="s">
        <v>19</v>
      </c>
      <c r="C1285" t="s">
        <v>20</v>
      </c>
      <c r="D1285" t="s">
        <v>21</v>
      </c>
      <c r="E1285" s="5">
        <v>18.940000000000001</v>
      </c>
      <c r="F1285" t="s">
        <v>43</v>
      </c>
      <c r="G1285">
        <v>2</v>
      </c>
      <c r="H1285" s="1">
        <v>45703</v>
      </c>
      <c r="I1285" s="1" t="str">
        <f>TEXT(data[[#This Row],[OrderDate]],"mmm")</f>
        <v>Feb</v>
      </c>
      <c r="J1285" s="6">
        <v>0.5444444444444444</v>
      </c>
      <c r="K1285" s="6" t="str">
        <f>TEXT(data[[#This Row],[OrderTime]],"h")</f>
        <v>13</v>
      </c>
      <c r="L1285" s="1">
        <v>45704</v>
      </c>
      <c r="M1285" s="6">
        <v>0.62777777777777777</v>
      </c>
      <c r="N1285" t="s">
        <v>23</v>
      </c>
      <c r="O1285" t="s">
        <v>1539</v>
      </c>
      <c r="P1285" t="s">
        <v>25</v>
      </c>
      <c r="Q1285" t="s">
        <v>53</v>
      </c>
      <c r="R1285" t="s">
        <v>27</v>
      </c>
      <c r="S1285" t="s">
        <v>28</v>
      </c>
      <c r="T1285" t="s">
        <v>143</v>
      </c>
      <c r="U1285" t="s">
        <v>30</v>
      </c>
      <c r="V1285" s="5">
        <f>data[[#This Row],[PriceUSD]]*data[[#This Row],[Quantity]]</f>
        <v>37.880000000000003</v>
      </c>
      <c r="W1285" s="7">
        <f>data[[#This Row],[OrderDate]] + TIME(VALUE(LEFT(data[[#This Row],[OrderTime]],2)), VALUE(RIGHT(data[[#This Row],[OrderTime]],2)), 0)</f>
        <v>45703.030555555553</v>
      </c>
      <c r="X1285" s="7">
        <f>_xlfn.MINIFS(data[OrderDateTime], data[CustomerName], data[[#This Row],[CustomerName]])</f>
        <v>45530.038888888892</v>
      </c>
      <c r="Y1285" t="str">
        <f>IF(data[[#This Row],[OrderDateTime]]=data[[#This Row],[FirstOrderDateTime]], "New", "Returning")</f>
        <v>Returning</v>
      </c>
      <c r="Z1285" s="7">
        <f>data[[#This Row],[DeliveryDate]] + data[[#This Row],[DeliveryTime]]</f>
        <v>45704.62777777778</v>
      </c>
      <c r="AA1285" s="7">
        <f>data[[#This Row],[OrderDateTime]] + 1</f>
        <v>45704.030555555553</v>
      </c>
      <c r="AB1285" s="7" t="str">
        <f>IF(data[[#This Row],[DeliveryDateTime]] &lt;= data[[#This Row],[SLADue]], "On Time", "Late")</f>
        <v>Late</v>
      </c>
    </row>
    <row r="1286" spans="1:28" x14ac:dyDescent="0.2">
      <c r="A1286" t="s">
        <v>1816</v>
      </c>
      <c r="B1286" t="s">
        <v>19</v>
      </c>
      <c r="C1286" t="s">
        <v>79</v>
      </c>
      <c r="D1286" t="s">
        <v>80</v>
      </c>
      <c r="E1286" s="5">
        <v>28.42</v>
      </c>
      <c r="F1286" t="s">
        <v>81</v>
      </c>
      <c r="G1286">
        <v>4</v>
      </c>
      <c r="H1286" s="1">
        <v>45570</v>
      </c>
      <c r="I1286" s="1" t="str">
        <f>TEXT(data[[#This Row],[OrderDate]],"mmm")</f>
        <v>Oct</v>
      </c>
      <c r="J1286" s="6">
        <v>0.62777777777777777</v>
      </c>
      <c r="K1286" s="6" t="str">
        <f>TEXT(data[[#This Row],[OrderTime]],"h")</f>
        <v>15</v>
      </c>
      <c r="L1286" s="1">
        <v>45571</v>
      </c>
      <c r="M1286" s="6">
        <v>0.62777777777777777</v>
      </c>
      <c r="N1286" t="s">
        <v>170</v>
      </c>
      <c r="O1286" t="s">
        <v>99</v>
      </c>
      <c r="P1286" t="s">
        <v>36</v>
      </c>
      <c r="Q1286" t="s">
        <v>26</v>
      </c>
      <c r="R1286" t="s">
        <v>83</v>
      </c>
      <c r="S1286" t="s">
        <v>28</v>
      </c>
      <c r="T1286" t="s">
        <v>136</v>
      </c>
      <c r="U1286" t="s">
        <v>67</v>
      </c>
      <c r="V1286" s="5">
        <f>data[[#This Row],[PriceUSD]]*data[[#This Row],[Quantity]]</f>
        <v>113.68</v>
      </c>
      <c r="W1286" s="7">
        <f>data[[#This Row],[OrderDate]] + TIME(VALUE(LEFT(data[[#This Row],[OrderTime]],2)), VALUE(RIGHT(data[[#This Row],[OrderTime]],2)), 0)</f>
        <v>45570.054166666669</v>
      </c>
      <c r="X1286" s="7">
        <f>_xlfn.MINIFS(data[OrderDateTime], data[CustomerName], data[[#This Row],[CustomerName]])</f>
        <v>45507.015277777777</v>
      </c>
      <c r="Y1286" t="str">
        <f>IF(data[[#This Row],[OrderDateTime]]=data[[#This Row],[FirstOrderDateTime]], "New", "Returning")</f>
        <v>Returning</v>
      </c>
      <c r="Z1286" s="7">
        <f>data[[#This Row],[DeliveryDate]] + data[[#This Row],[DeliveryTime]]</f>
        <v>45571.62777777778</v>
      </c>
      <c r="AA1286" s="7">
        <f>data[[#This Row],[OrderDateTime]] + 1</f>
        <v>45571.054166666669</v>
      </c>
      <c r="AB1286" s="7" t="str">
        <f>IF(data[[#This Row],[DeliveryDateTime]] &lt;= data[[#This Row],[SLADue]], "On Time", "Late")</f>
        <v>Late</v>
      </c>
    </row>
    <row r="1287" spans="1:28" x14ac:dyDescent="0.2">
      <c r="A1287" t="s">
        <v>1817</v>
      </c>
      <c r="B1287" t="s">
        <v>19</v>
      </c>
      <c r="C1287" t="s">
        <v>69</v>
      </c>
      <c r="D1287" t="s">
        <v>70</v>
      </c>
      <c r="E1287" s="5">
        <v>60.84</v>
      </c>
      <c r="F1287" t="s">
        <v>56</v>
      </c>
      <c r="G1287">
        <v>1</v>
      </c>
      <c r="H1287" s="1">
        <v>45576</v>
      </c>
      <c r="I1287" s="1" t="str">
        <f>TEXT(data[[#This Row],[OrderDate]],"mmm")</f>
        <v>Oct</v>
      </c>
      <c r="J1287" s="6">
        <v>0.50347222222222221</v>
      </c>
      <c r="K1287" s="6" t="str">
        <f>TEXT(data[[#This Row],[OrderTime]],"h")</f>
        <v>12</v>
      </c>
      <c r="L1287" s="1">
        <v>45576</v>
      </c>
      <c r="M1287" s="6">
        <v>0.62847222222222221</v>
      </c>
      <c r="N1287" t="s">
        <v>64</v>
      </c>
      <c r="O1287" t="s">
        <v>1265</v>
      </c>
      <c r="P1287" t="s">
        <v>25</v>
      </c>
      <c r="Q1287" t="s">
        <v>26</v>
      </c>
      <c r="R1287" t="s">
        <v>37</v>
      </c>
      <c r="S1287" t="s">
        <v>47</v>
      </c>
      <c r="T1287" t="s">
        <v>136</v>
      </c>
      <c r="U1287" t="s">
        <v>30</v>
      </c>
      <c r="V1287" s="5">
        <f>data[[#This Row],[PriceUSD]]*data[[#This Row],[Quantity]]</f>
        <v>60.84</v>
      </c>
      <c r="W1287" s="7">
        <f>data[[#This Row],[OrderDate]] + TIME(VALUE(LEFT(data[[#This Row],[OrderTime]],2)), VALUE(RIGHT(data[[#This Row],[OrderTime]],2)), 0)</f>
        <v>45576.015277777777</v>
      </c>
      <c r="X1287" s="7">
        <f>_xlfn.MINIFS(data[OrderDateTime], data[CustomerName], data[[#This Row],[CustomerName]])</f>
        <v>45508.054166666669</v>
      </c>
      <c r="Y1287" t="str">
        <f>IF(data[[#This Row],[OrderDateTime]]=data[[#This Row],[FirstOrderDateTime]], "New", "Returning")</f>
        <v>Returning</v>
      </c>
      <c r="Z1287" s="7">
        <f>data[[#This Row],[DeliveryDate]] + data[[#This Row],[DeliveryTime]]</f>
        <v>45576.628472222219</v>
      </c>
      <c r="AA1287" s="7">
        <f>data[[#This Row],[OrderDateTime]] + 1</f>
        <v>45577.015277777777</v>
      </c>
      <c r="AB1287" s="7" t="str">
        <f>IF(data[[#This Row],[DeliveryDateTime]] &lt;= data[[#This Row],[SLADue]], "On Time", "Late")</f>
        <v>On Time</v>
      </c>
    </row>
    <row r="1288" spans="1:28" x14ac:dyDescent="0.2">
      <c r="A1288" t="s">
        <v>1818</v>
      </c>
      <c r="B1288" t="s">
        <v>19</v>
      </c>
      <c r="C1288" t="s">
        <v>290</v>
      </c>
      <c r="D1288" t="s">
        <v>291</v>
      </c>
      <c r="E1288" s="5">
        <v>67.89</v>
      </c>
      <c r="F1288" t="s">
        <v>22</v>
      </c>
      <c r="G1288">
        <v>1</v>
      </c>
      <c r="H1288" s="1">
        <v>45832</v>
      </c>
      <c r="I1288" s="1" t="str">
        <f>TEXT(data[[#This Row],[OrderDate]],"mmm")</f>
        <v>Jun</v>
      </c>
      <c r="J1288" s="6">
        <v>0.5493055555555556</v>
      </c>
      <c r="K1288" s="6" t="str">
        <f>TEXT(data[[#This Row],[OrderTime]],"h")</f>
        <v>13</v>
      </c>
      <c r="L1288" s="1">
        <v>45833</v>
      </c>
      <c r="M1288" s="6">
        <v>0.63263888888888886</v>
      </c>
      <c r="N1288" t="s">
        <v>64</v>
      </c>
      <c r="O1288" t="s">
        <v>745</v>
      </c>
      <c r="P1288" t="s">
        <v>25</v>
      </c>
      <c r="Q1288" t="s">
        <v>26</v>
      </c>
      <c r="R1288" t="s">
        <v>294</v>
      </c>
      <c r="S1288" t="s">
        <v>28</v>
      </c>
      <c r="T1288" t="s">
        <v>29</v>
      </c>
      <c r="U1288" t="s">
        <v>39</v>
      </c>
      <c r="V1288" s="5">
        <f>data[[#This Row],[PriceUSD]]*data[[#This Row],[Quantity]]</f>
        <v>67.89</v>
      </c>
      <c r="W1288" s="7">
        <f>data[[#This Row],[OrderDate]] + TIME(VALUE(LEFT(data[[#This Row],[OrderTime]],2)), VALUE(RIGHT(data[[#This Row],[OrderTime]],2)), 0)</f>
        <v>45832.038888888892</v>
      </c>
      <c r="X1288" s="7">
        <f>_xlfn.MINIFS(data[OrderDateTime], data[CustomerName], data[[#This Row],[CustomerName]])</f>
        <v>45509.030555555553</v>
      </c>
      <c r="Y1288" t="str">
        <f>IF(data[[#This Row],[OrderDateTime]]=data[[#This Row],[FirstOrderDateTime]], "New", "Returning")</f>
        <v>Returning</v>
      </c>
      <c r="Z1288" s="7">
        <f>data[[#This Row],[DeliveryDate]] + data[[#This Row],[DeliveryTime]]</f>
        <v>45833.632638888892</v>
      </c>
      <c r="AA1288" s="7">
        <f>data[[#This Row],[OrderDateTime]] + 1</f>
        <v>45833.038888888892</v>
      </c>
      <c r="AB1288" s="7" t="str">
        <f>IF(data[[#This Row],[DeliveryDateTime]] &lt;= data[[#This Row],[SLADue]], "On Time", "Late")</f>
        <v>Late</v>
      </c>
    </row>
    <row r="1289" spans="1:28" x14ac:dyDescent="0.2">
      <c r="A1289" t="s">
        <v>1819</v>
      </c>
      <c r="B1289" t="s">
        <v>19</v>
      </c>
      <c r="C1289" t="s">
        <v>49</v>
      </c>
      <c r="D1289" t="s">
        <v>50</v>
      </c>
      <c r="E1289" s="5">
        <v>31.09</v>
      </c>
      <c r="F1289" t="s">
        <v>51</v>
      </c>
      <c r="G1289">
        <v>1</v>
      </c>
      <c r="H1289" s="1">
        <v>45785</v>
      </c>
      <c r="I1289" s="1" t="str">
        <f>TEXT(data[[#This Row],[OrderDate]],"mmm")</f>
        <v>May</v>
      </c>
      <c r="J1289" s="6">
        <v>0.65486111111111112</v>
      </c>
      <c r="K1289" s="6" t="str">
        <f>TEXT(data[[#This Row],[OrderTime]],"h")</f>
        <v>15</v>
      </c>
      <c r="L1289" s="1">
        <v>45786</v>
      </c>
      <c r="M1289" s="6">
        <v>0.73819444444444449</v>
      </c>
      <c r="N1289" t="s">
        <v>75</v>
      </c>
      <c r="O1289" t="s">
        <v>453</v>
      </c>
      <c r="P1289" t="s">
        <v>77</v>
      </c>
      <c r="Q1289" t="s">
        <v>53</v>
      </c>
      <c r="R1289" t="s">
        <v>54</v>
      </c>
      <c r="S1289" t="s">
        <v>28</v>
      </c>
      <c r="T1289" t="s">
        <v>38</v>
      </c>
      <c r="U1289" t="s">
        <v>67</v>
      </c>
      <c r="V1289" s="5">
        <f>data[[#This Row],[PriceUSD]]*data[[#This Row],[Quantity]]</f>
        <v>31.09</v>
      </c>
      <c r="W1289" s="7">
        <f>data[[#This Row],[OrderDate]] + TIME(VALUE(LEFT(data[[#This Row],[OrderTime]],2)), VALUE(RIGHT(data[[#This Row],[OrderTime]],2)), 0)</f>
        <v>45785.007638888892</v>
      </c>
      <c r="X1289" s="7">
        <f>_xlfn.MINIFS(data[OrderDateTime], data[CustomerName], data[[#This Row],[CustomerName]])</f>
        <v>45525.022916666669</v>
      </c>
      <c r="Y1289" t="str">
        <f>IF(data[[#This Row],[OrderDateTime]]=data[[#This Row],[FirstOrderDateTime]], "New", "Returning")</f>
        <v>Returning</v>
      </c>
      <c r="Z1289" s="7">
        <f>data[[#This Row],[DeliveryDate]] + data[[#This Row],[DeliveryTime]]</f>
        <v>45786.738194444442</v>
      </c>
      <c r="AA1289" s="7">
        <f>data[[#This Row],[OrderDateTime]] + 1</f>
        <v>45786.007638888892</v>
      </c>
      <c r="AB1289" s="7" t="str">
        <f>IF(data[[#This Row],[DeliveryDateTime]] &lt;= data[[#This Row],[SLADue]], "On Time", "Late")</f>
        <v>Late</v>
      </c>
    </row>
    <row r="1290" spans="1:28" x14ac:dyDescent="0.2">
      <c r="A1290" t="s">
        <v>1820</v>
      </c>
      <c r="B1290" t="s">
        <v>19</v>
      </c>
      <c r="C1290" t="s">
        <v>41</v>
      </c>
      <c r="D1290" t="s">
        <v>42</v>
      </c>
      <c r="E1290" s="5">
        <v>41.06</v>
      </c>
      <c r="F1290" t="s">
        <v>51</v>
      </c>
      <c r="G1290">
        <v>1</v>
      </c>
      <c r="H1290" s="1">
        <v>45713</v>
      </c>
      <c r="I1290" s="1" t="str">
        <f>TEXT(data[[#This Row],[OrderDate]],"mmm")</f>
        <v>Feb</v>
      </c>
      <c r="J1290" s="6">
        <v>0.66180555555555554</v>
      </c>
      <c r="K1290" s="6" t="str">
        <f>TEXT(data[[#This Row],[OrderTime]],"h")</f>
        <v>15</v>
      </c>
      <c r="L1290" s="1">
        <v>45715</v>
      </c>
      <c r="M1290" s="6">
        <v>0.74513888888888891</v>
      </c>
      <c r="N1290" t="s">
        <v>213</v>
      </c>
      <c r="O1290" t="s">
        <v>204</v>
      </c>
      <c r="P1290" t="s">
        <v>36</v>
      </c>
      <c r="Q1290" t="s">
        <v>26</v>
      </c>
      <c r="R1290" t="s">
        <v>46</v>
      </c>
      <c r="S1290" t="s">
        <v>105</v>
      </c>
      <c r="T1290" t="s">
        <v>29</v>
      </c>
      <c r="U1290" t="s">
        <v>67</v>
      </c>
      <c r="V1290" s="5">
        <f>data[[#This Row],[PriceUSD]]*data[[#This Row],[Quantity]]</f>
        <v>41.06</v>
      </c>
      <c r="W1290" s="7">
        <f>data[[#This Row],[OrderDate]] + TIME(VALUE(LEFT(data[[#This Row],[OrderTime]],2)), VALUE(RIGHT(data[[#This Row],[OrderTime]],2)), 0)</f>
        <v>45713.038888888892</v>
      </c>
      <c r="X1290" s="7">
        <f>_xlfn.MINIFS(data[OrderDateTime], data[CustomerName], data[[#This Row],[CustomerName]])</f>
        <v>45551.022916666669</v>
      </c>
      <c r="Y1290" t="str">
        <f>IF(data[[#This Row],[OrderDateTime]]=data[[#This Row],[FirstOrderDateTime]], "New", "Returning")</f>
        <v>Returning</v>
      </c>
      <c r="Z1290" s="7">
        <f>data[[#This Row],[DeliveryDate]] + data[[#This Row],[DeliveryTime]]</f>
        <v>45715.745138888888</v>
      </c>
      <c r="AA1290" s="7">
        <f>data[[#This Row],[OrderDateTime]] + 1</f>
        <v>45714.038888888892</v>
      </c>
      <c r="AB1290" s="7" t="str">
        <f>IF(data[[#This Row],[DeliveryDateTime]] &lt;= data[[#This Row],[SLADue]], "On Time", "Late")</f>
        <v>Late</v>
      </c>
    </row>
    <row r="1291" spans="1:28" x14ac:dyDescent="0.2">
      <c r="A1291" t="s">
        <v>1821</v>
      </c>
      <c r="B1291" t="s">
        <v>19</v>
      </c>
      <c r="C1291" t="s">
        <v>110</v>
      </c>
      <c r="D1291" t="s">
        <v>111</v>
      </c>
      <c r="E1291" s="5">
        <v>11.38</v>
      </c>
      <c r="F1291" t="s">
        <v>87</v>
      </c>
      <c r="G1291">
        <v>3</v>
      </c>
      <c r="H1291" s="1">
        <v>45857</v>
      </c>
      <c r="I1291" s="1" t="str">
        <f>TEXT(data[[#This Row],[OrderDate]],"mmm")</f>
        <v>Jul</v>
      </c>
      <c r="J1291" s="6">
        <v>0.39791666666666664</v>
      </c>
      <c r="K1291" s="6" t="str">
        <f>TEXT(data[[#This Row],[OrderTime]],"h")</f>
        <v>9</v>
      </c>
      <c r="L1291" s="1">
        <v>45857</v>
      </c>
      <c r="M1291" s="6">
        <v>0.68958333333333333</v>
      </c>
      <c r="N1291" t="s">
        <v>175</v>
      </c>
      <c r="O1291" t="s">
        <v>479</v>
      </c>
      <c r="P1291" t="s">
        <v>25</v>
      </c>
      <c r="Q1291" t="s">
        <v>26</v>
      </c>
      <c r="R1291" t="s">
        <v>114</v>
      </c>
      <c r="S1291" t="s">
        <v>47</v>
      </c>
      <c r="T1291" t="s">
        <v>29</v>
      </c>
      <c r="U1291" t="s">
        <v>30</v>
      </c>
      <c r="V1291" s="5">
        <f>data[[#This Row],[PriceUSD]]*data[[#This Row],[Quantity]]</f>
        <v>34.14</v>
      </c>
      <c r="W1291" s="7">
        <f>data[[#This Row],[OrderDate]] + TIME(VALUE(LEFT(data[[#This Row],[OrderTime]],2)), VALUE(RIGHT(data[[#This Row],[OrderTime]],2)), 0)</f>
        <v>45857.046527777777</v>
      </c>
      <c r="X1291" s="7">
        <f>_xlfn.MINIFS(data[OrderDateTime], data[CustomerName], data[[#This Row],[CustomerName]])</f>
        <v>45670.015277777777</v>
      </c>
      <c r="Y1291" t="str">
        <f>IF(data[[#This Row],[OrderDateTime]]=data[[#This Row],[FirstOrderDateTime]], "New", "Returning")</f>
        <v>Returning</v>
      </c>
      <c r="Z1291" s="7">
        <f>data[[#This Row],[DeliveryDate]] + data[[#This Row],[DeliveryTime]]</f>
        <v>45857.689583333333</v>
      </c>
      <c r="AA1291" s="7">
        <f>data[[#This Row],[OrderDateTime]] + 1</f>
        <v>45858.046527777777</v>
      </c>
      <c r="AB1291" s="7" t="str">
        <f>IF(data[[#This Row],[DeliveryDateTime]] &lt;= data[[#This Row],[SLADue]], "On Time", "Late")</f>
        <v>On Time</v>
      </c>
    </row>
    <row r="1292" spans="1:28" x14ac:dyDescent="0.2">
      <c r="A1292" t="s">
        <v>1822</v>
      </c>
      <c r="B1292" t="s">
        <v>19</v>
      </c>
      <c r="C1292" t="s">
        <v>20</v>
      </c>
      <c r="D1292" t="s">
        <v>21</v>
      </c>
      <c r="E1292" s="5">
        <v>19.34</v>
      </c>
      <c r="F1292" t="s">
        <v>71</v>
      </c>
      <c r="G1292">
        <v>1</v>
      </c>
      <c r="H1292" s="1">
        <v>45538</v>
      </c>
      <c r="I1292" s="1" t="str">
        <f>TEXT(data[[#This Row],[OrderDate]],"mmm")</f>
        <v>Sep</v>
      </c>
      <c r="J1292" s="6">
        <v>0.54305555555555551</v>
      </c>
      <c r="K1292" s="6" t="str">
        <f>TEXT(data[[#This Row],[OrderTime]],"h")</f>
        <v>13</v>
      </c>
      <c r="L1292" s="1">
        <v>45539</v>
      </c>
      <c r="M1292" s="6">
        <v>0.58472222222222225</v>
      </c>
      <c r="N1292" t="s">
        <v>163</v>
      </c>
      <c r="O1292" t="s">
        <v>142</v>
      </c>
      <c r="P1292" t="s">
        <v>77</v>
      </c>
      <c r="Q1292" t="s">
        <v>53</v>
      </c>
      <c r="R1292" t="s">
        <v>27</v>
      </c>
      <c r="S1292" t="s">
        <v>28</v>
      </c>
      <c r="T1292" t="s">
        <v>143</v>
      </c>
      <c r="U1292" t="s">
        <v>30</v>
      </c>
      <c r="V1292" s="5">
        <f>data[[#This Row],[PriceUSD]]*data[[#This Row],[Quantity]]</f>
        <v>19.34</v>
      </c>
      <c r="W1292" s="7">
        <f>data[[#This Row],[OrderDate]] + TIME(VALUE(LEFT(data[[#This Row],[OrderTime]],2)), VALUE(RIGHT(data[[#This Row],[OrderTime]],2)), 0)</f>
        <v>45538.038888888892</v>
      </c>
      <c r="X1292" s="7">
        <f>_xlfn.MINIFS(data[OrderDateTime], data[CustomerName], data[[#This Row],[CustomerName]])</f>
        <v>45509.022916666669</v>
      </c>
      <c r="Y1292" t="str">
        <f>IF(data[[#This Row],[OrderDateTime]]=data[[#This Row],[FirstOrderDateTime]], "New", "Returning")</f>
        <v>Returning</v>
      </c>
      <c r="Z1292" s="7">
        <f>data[[#This Row],[DeliveryDate]] + data[[#This Row],[DeliveryTime]]</f>
        <v>45539.584722222222</v>
      </c>
      <c r="AA1292" s="7">
        <f>data[[#This Row],[OrderDateTime]] + 1</f>
        <v>45539.038888888892</v>
      </c>
      <c r="AB1292" s="7" t="str">
        <f>IF(data[[#This Row],[DeliveryDateTime]] &lt;= data[[#This Row],[SLADue]], "On Time", "Late")</f>
        <v>Late</v>
      </c>
    </row>
    <row r="1293" spans="1:28" x14ac:dyDescent="0.2">
      <c r="A1293" t="s">
        <v>1823</v>
      </c>
      <c r="B1293" t="s">
        <v>19</v>
      </c>
      <c r="C1293" t="s">
        <v>92</v>
      </c>
      <c r="D1293" t="s">
        <v>93</v>
      </c>
      <c r="E1293" s="5">
        <v>85.39</v>
      </c>
      <c r="F1293" t="s">
        <v>63</v>
      </c>
      <c r="G1293">
        <v>1</v>
      </c>
      <c r="H1293" s="1">
        <v>45609</v>
      </c>
      <c r="I1293" s="1" t="str">
        <f>TEXT(data[[#This Row],[OrderDate]],"mmm")</f>
        <v>Nov</v>
      </c>
      <c r="J1293" s="6">
        <v>0.59513888888888888</v>
      </c>
      <c r="K1293" s="6" t="str">
        <f>TEXT(data[[#This Row],[OrderTime]],"h")</f>
        <v>14</v>
      </c>
      <c r="L1293" s="1">
        <v>45610</v>
      </c>
      <c r="M1293" s="6">
        <v>0.72013888888888888</v>
      </c>
      <c r="N1293" t="s">
        <v>139</v>
      </c>
      <c r="O1293" t="s">
        <v>762</v>
      </c>
      <c r="P1293" t="s">
        <v>36</v>
      </c>
      <c r="Q1293" t="s">
        <v>26</v>
      </c>
      <c r="R1293" t="s">
        <v>66</v>
      </c>
      <c r="S1293" t="s">
        <v>28</v>
      </c>
      <c r="T1293" t="s">
        <v>143</v>
      </c>
      <c r="U1293" t="s">
        <v>30</v>
      </c>
      <c r="V1293" s="5">
        <f>data[[#This Row],[PriceUSD]]*data[[#This Row],[Quantity]]</f>
        <v>85.39</v>
      </c>
      <c r="W1293" s="7">
        <f>data[[#This Row],[OrderDate]] + TIME(VALUE(LEFT(data[[#This Row],[OrderTime]],2)), VALUE(RIGHT(data[[#This Row],[OrderTime]],2)), 0)</f>
        <v>45609.061805555553</v>
      </c>
      <c r="X1293" s="7">
        <f>_xlfn.MINIFS(data[OrderDateTime], data[CustomerName], data[[#This Row],[CustomerName]])</f>
        <v>45505.046527777777</v>
      </c>
      <c r="Y1293" t="str">
        <f>IF(data[[#This Row],[OrderDateTime]]=data[[#This Row],[FirstOrderDateTime]], "New", "Returning")</f>
        <v>Returning</v>
      </c>
      <c r="Z1293" s="7">
        <f>data[[#This Row],[DeliveryDate]] + data[[#This Row],[DeliveryTime]]</f>
        <v>45610.720138888886</v>
      </c>
      <c r="AA1293" s="7">
        <f>data[[#This Row],[OrderDateTime]] + 1</f>
        <v>45610.061805555553</v>
      </c>
      <c r="AB1293" s="7" t="str">
        <f>IF(data[[#This Row],[DeliveryDateTime]] &lt;= data[[#This Row],[SLADue]], "On Time", "Late")</f>
        <v>Late</v>
      </c>
    </row>
    <row r="1294" spans="1:28" x14ac:dyDescent="0.2">
      <c r="A1294" t="s">
        <v>1824</v>
      </c>
      <c r="B1294" t="s">
        <v>19</v>
      </c>
      <c r="C1294" t="s">
        <v>69</v>
      </c>
      <c r="D1294" t="s">
        <v>70</v>
      </c>
      <c r="E1294" s="5">
        <v>56.18</v>
      </c>
      <c r="F1294" t="s">
        <v>119</v>
      </c>
      <c r="G1294">
        <v>1</v>
      </c>
      <c r="H1294" s="1">
        <v>45787</v>
      </c>
      <c r="I1294" s="1" t="str">
        <f>TEXT(data[[#This Row],[OrderDate]],"mmm")</f>
        <v>May</v>
      </c>
      <c r="J1294" s="6">
        <v>0.61597222222222225</v>
      </c>
      <c r="K1294" s="6" t="str">
        <f>TEXT(data[[#This Row],[OrderTime]],"h")</f>
        <v>14</v>
      </c>
      <c r="L1294" s="1">
        <v>45787</v>
      </c>
      <c r="M1294" s="6">
        <v>0.78263888888888888</v>
      </c>
      <c r="N1294" t="s">
        <v>57</v>
      </c>
      <c r="O1294" t="s">
        <v>194</v>
      </c>
      <c r="P1294" t="s">
        <v>25</v>
      </c>
      <c r="Q1294" t="s">
        <v>53</v>
      </c>
      <c r="R1294" t="s">
        <v>37</v>
      </c>
      <c r="S1294" t="s">
        <v>47</v>
      </c>
      <c r="T1294" t="s">
        <v>136</v>
      </c>
      <c r="U1294" t="s">
        <v>67</v>
      </c>
      <c r="V1294" s="5">
        <f>data[[#This Row],[PriceUSD]]*data[[#This Row],[Quantity]]</f>
        <v>56.18</v>
      </c>
      <c r="W1294" s="7">
        <f>data[[#This Row],[OrderDate]] + TIME(VALUE(LEFT(data[[#This Row],[OrderTime]],2)), VALUE(RIGHT(data[[#This Row],[OrderTime]],2)), 0)</f>
        <v>45787.015277777777</v>
      </c>
      <c r="X1294" s="7">
        <f>_xlfn.MINIFS(data[OrderDateTime], data[CustomerName], data[[#This Row],[CustomerName]])</f>
        <v>45537.022916666669</v>
      </c>
      <c r="Y1294" t="str">
        <f>IF(data[[#This Row],[OrderDateTime]]=data[[#This Row],[FirstOrderDateTime]], "New", "Returning")</f>
        <v>Returning</v>
      </c>
      <c r="Z1294" s="7">
        <f>data[[#This Row],[DeliveryDate]] + data[[#This Row],[DeliveryTime]]</f>
        <v>45787.782638888886</v>
      </c>
      <c r="AA1294" s="7">
        <f>data[[#This Row],[OrderDateTime]] + 1</f>
        <v>45788.015277777777</v>
      </c>
      <c r="AB1294" s="7" t="str">
        <f>IF(data[[#This Row],[DeliveryDateTime]] &lt;= data[[#This Row],[SLADue]], "On Time", "Late")</f>
        <v>On Time</v>
      </c>
    </row>
    <row r="1295" spans="1:28" x14ac:dyDescent="0.2">
      <c r="A1295" t="s">
        <v>1825</v>
      </c>
      <c r="B1295" t="s">
        <v>19</v>
      </c>
      <c r="C1295" t="s">
        <v>32</v>
      </c>
      <c r="D1295" t="s">
        <v>33</v>
      </c>
      <c r="E1295" s="5">
        <v>54.99</v>
      </c>
      <c r="F1295" t="s">
        <v>138</v>
      </c>
      <c r="G1295">
        <v>1</v>
      </c>
      <c r="H1295" s="1">
        <v>45681</v>
      </c>
      <c r="I1295" s="1" t="str">
        <f>TEXT(data[[#This Row],[OrderDate]],"mmm")</f>
        <v>Jan</v>
      </c>
      <c r="J1295" s="6">
        <v>0.42152777777777778</v>
      </c>
      <c r="K1295" s="6" t="str">
        <f>TEXT(data[[#This Row],[OrderTime]],"h")</f>
        <v>10</v>
      </c>
      <c r="L1295" s="1">
        <v>45681</v>
      </c>
      <c r="M1295" s="6">
        <v>0.54652777777777772</v>
      </c>
      <c r="N1295" t="s">
        <v>238</v>
      </c>
      <c r="O1295" t="s">
        <v>1499</v>
      </c>
      <c r="P1295" t="s">
        <v>36</v>
      </c>
      <c r="Q1295" t="s">
        <v>53</v>
      </c>
      <c r="R1295" t="s">
        <v>37</v>
      </c>
      <c r="S1295" t="s">
        <v>47</v>
      </c>
      <c r="T1295" t="s">
        <v>59</v>
      </c>
      <c r="U1295" t="s">
        <v>30</v>
      </c>
      <c r="V1295" s="5">
        <f>data[[#This Row],[PriceUSD]]*data[[#This Row],[Quantity]]</f>
        <v>54.99</v>
      </c>
      <c r="W1295" s="7">
        <f>data[[#This Row],[OrderDate]] + TIME(VALUE(LEFT(data[[#This Row],[OrderTime]],2)), VALUE(RIGHT(data[[#This Row],[OrderTime]],2)), 0)</f>
        <v>45681.054166666669</v>
      </c>
      <c r="X1295" s="7">
        <f>_xlfn.MINIFS(data[OrderDateTime], data[CustomerName], data[[#This Row],[CustomerName]])</f>
        <v>45517.022916666669</v>
      </c>
      <c r="Y1295" t="str">
        <f>IF(data[[#This Row],[OrderDateTime]]=data[[#This Row],[FirstOrderDateTime]], "New", "Returning")</f>
        <v>Returning</v>
      </c>
      <c r="Z1295" s="7">
        <f>data[[#This Row],[DeliveryDate]] + data[[#This Row],[DeliveryTime]]</f>
        <v>45681.546527777777</v>
      </c>
      <c r="AA1295" s="7">
        <f>data[[#This Row],[OrderDateTime]] + 1</f>
        <v>45682.054166666669</v>
      </c>
      <c r="AB1295" s="7" t="str">
        <f>IF(data[[#This Row],[DeliveryDateTime]] &lt;= data[[#This Row],[SLADue]], "On Time", "Late")</f>
        <v>On Time</v>
      </c>
    </row>
    <row r="1296" spans="1:28" x14ac:dyDescent="0.2">
      <c r="A1296" t="s">
        <v>1826</v>
      </c>
      <c r="B1296" t="s">
        <v>19</v>
      </c>
      <c r="C1296" t="s">
        <v>258</v>
      </c>
      <c r="D1296" t="s">
        <v>259</v>
      </c>
      <c r="E1296" s="5">
        <v>124.88</v>
      </c>
      <c r="F1296" t="s">
        <v>119</v>
      </c>
      <c r="G1296">
        <v>2</v>
      </c>
      <c r="H1296" s="1">
        <v>45725</v>
      </c>
      <c r="I1296" s="1" t="str">
        <f>TEXT(data[[#This Row],[OrderDate]],"mmm")</f>
        <v>Mar</v>
      </c>
      <c r="J1296" s="6">
        <v>0.77777777777777779</v>
      </c>
      <c r="K1296" s="6" t="str">
        <f>TEXT(data[[#This Row],[OrderTime]],"h")</f>
        <v>18</v>
      </c>
      <c r="L1296" s="1">
        <v>45726</v>
      </c>
      <c r="M1296" s="6">
        <v>0.90277777777777779</v>
      </c>
      <c r="N1296" t="s">
        <v>88</v>
      </c>
      <c r="O1296" t="s">
        <v>369</v>
      </c>
      <c r="P1296" t="s">
        <v>25</v>
      </c>
      <c r="Q1296" t="s">
        <v>26</v>
      </c>
      <c r="R1296" t="s">
        <v>261</v>
      </c>
      <c r="S1296" t="s">
        <v>28</v>
      </c>
      <c r="T1296" t="s">
        <v>38</v>
      </c>
      <c r="U1296" t="s">
        <v>39</v>
      </c>
      <c r="V1296" s="5">
        <f>data[[#This Row],[PriceUSD]]*data[[#This Row],[Quantity]]</f>
        <v>249.76</v>
      </c>
      <c r="W1296" s="7">
        <f>data[[#This Row],[OrderDate]] + TIME(VALUE(LEFT(data[[#This Row],[OrderTime]],2)), VALUE(RIGHT(data[[#This Row],[OrderTime]],2)), 0)</f>
        <v>45725.054166666669</v>
      </c>
      <c r="X1296" s="7">
        <f>_xlfn.MINIFS(data[OrderDateTime], data[CustomerName], data[[#This Row],[CustomerName]])</f>
        <v>45508.046527777777</v>
      </c>
      <c r="Y1296" t="str">
        <f>IF(data[[#This Row],[OrderDateTime]]=data[[#This Row],[FirstOrderDateTime]], "New", "Returning")</f>
        <v>Returning</v>
      </c>
      <c r="Z1296" s="7">
        <f>data[[#This Row],[DeliveryDate]] + data[[#This Row],[DeliveryTime]]</f>
        <v>45726.902777777781</v>
      </c>
      <c r="AA1296" s="7">
        <f>data[[#This Row],[OrderDateTime]] + 1</f>
        <v>45726.054166666669</v>
      </c>
      <c r="AB1296" s="7" t="str">
        <f>IF(data[[#This Row],[DeliveryDateTime]] &lt;= data[[#This Row],[SLADue]], "On Time", "Late")</f>
        <v>Late</v>
      </c>
    </row>
    <row r="1297" spans="1:28" x14ac:dyDescent="0.2">
      <c r="A1297" t="s">
        <v>1827</v>
      </c>
      <c r="B1297" t="s">
        <v>19</v>
      </c>
      <c r="C1297" t="s">
        <v>117</v>
      </c>
      <c r="D1297" t="s">
        <v>118</v>
      </c>
      <c r="E1297" s="5">
        <v>78.23</v>
      </c>
      <c r="F1297" t="s">
        <v>182</v>
      </c>
      <c r="G1297">
        <v>3</v>
      </c>
      <c r="H1297" s="1">
        <v>45636</v>
      </c>
      <c r="I1297" s="1" t="str">
        <f>TEXT(data[[#This Row],[OrderDate]],"mmm")</f>
        <v>Dec</v>
      </c>
      <c r="J1297" s="6">
        <v>0.49513888888888891</v>
      </c>
      <c r="K1297" s="6" t="str">
        <f>TEXT(data[[#This Row],[OrderTime]],"h")</f>
        <v>11</v>
      </c>
      <c r="L1297" s="1">
        <v>45636</v>
      </c>
      <c r="M1297" s="6">
        <v>0.62013888888888891</v>
      </c>
      <c r="N1297" t="s">
        <v>95</v>
      </c>
      <c r="O1297" t="s">
        <v>620</v>
      </c>
      <c r="P1297" t="s">
        <v>25</v>
      </c>
      <c r="Q1297" t="s">
        <v>53</v>
      </c>
      <c r="R1297" t="s">
        <v>66</v>
      </c>
      <c r="S1297" t="s">
        <v>47</v>
      </c>
      <c r="T1297" t="s">
        <v>38</v>
      </c>
      <c r="U1297" t="s">
        <v>30</v>
      </c>
      <c r="V1297" s="5">
        <f>data[[#This Row],[PriceUSD]]*data[[#This Row],[Quantity]]</f>
        <v>234.69</v>
      </c>
      <c r="W1297" s="7">
        <f>data[[#This Row],[OrderDate]] + TIME(VALUE(LEFT(data[[#This Row],[OrderTime]],2)), VALUE(RIGHT(data[[#This Row],[OrderTime]],2)), 0)</f>
        <v>45636.061805555553</v>
      </c>
      <c r="X1297" s="7">
        <f>_xlfn.MINIFS(data[OrderDateTime], data[CustomerName], data[[#This Row],[CustomerName]])</f>
        <v>45526.054166666669</v>
      </c>
      <c r="Y1297" t="str">
        <f>IF(data[[#This Row],[OrderDateTime]]=data[[#This Row],[FirstOrderDateTime]], "New", "Returning")</f>
        <v>Returning</v>
      </c>
      <c r="Z1297" s="7">
        <f>data[[#This Row],[DeliveryDate]] + data[[#This Row],[DeliveryTime]]</f>
        <v>45636.620138888888</v>
      </c>
      <c r="AA1297" s="7">
        <f>data[[#This Row],[OrderDateTime]] + 1</f>
        <v>45637.061805555553</v>
      </c>
      <c r="AB1297" s="7" t="str">
        <f>IF(data[[#This Row],[DeliveryDateTime]] &lt;= data[[#This Row],[SLADue]], "On Time", "Late")</f>
        <v>On Time</v>
      </c>
    </row>
    <row r="1298" spans="1:28" x14ac:dyDescent="0.2">
      <c r="A1298" t="s">
        <v>1828</v>
      </c>
      <c r="B1298" t="s">
        <v>19</v>
      </c>
      <c r="C1298" t="s">
        <v>258</v>
      </c>
      <c r="D1298" t="s">
        <v>259</v>
      </c>
      <c r="E1298" s="5">
        <v>130.30000000000001</v>
      </c>
      <c r="F1298" t="s">
        <v>182</v>
      </c>
      <c r="G1298">
        <v>1</v>
      </c>
      <c r="H1298" s="1">
        <v>45542</v>
      </c>
      <c r="I1298" s="1" t="str">
        <f>TEXT(data[[#This Row],[OrderDate]],"mmm")</f>
        <v>Sep</v>
      </c>
      <c r="J1298" s="6">
        <v>0.76041666666666663</v>
      </c>
      <c r="K1298" s="6" t="str">
        <f>TEXT(data[[#This Row],[OrderTime]],"h")</f>
        <v>18</v>
      </c>
      <c r="L1298" s="1">
        <v>45543</v>
      </c>
      <c r="M1298" s="6">
        <v>0.8618055555555556</v>
      </c>
      <c r="N1298" t="s">
        <v>434</v>
      </c>
      <c r="O1298" t="s">
        <v>255</v>
      </c>
      <c r="P1298" t="s">
        <v>234</v>
      </c>
      <c r="Q1298" t="s">
        <v>53</v>
      </c>
      <c r="R1298" t="s">
        <v>261</v>
      </c>
      <c r="S1298" t="s">
        <v>28</v>
      </c>
      <c r="T1298" t="s">
        <v>38</v>
      </c>
      <c r="U1298" t="s">
        <v>67</v>
      </c>
      <c r="V1298" s="5">
        <f>data[[#This Row],[PriceUSD]]*data[[#This Row],[Quantity]]</f>
        <v>130.30000000000001</v>
      </c>
      <c r="W1298" s="7">
        <f>data[[#This Row],[OrderDate]] + TIME(VALUE(LEFT(data[[#This Row],[OrderTime]],2)), VALUE(RIGHT(data[[#This Row],[OrderTime]],2)), 0)</f>
        <v>45542.046527777777</v>
      </c>
      <c r="X1298" s="7">
        <f>_xlfn.MINIFS(data[OrderDateTime], data[CustomerName], data[[#This Row],[CustomerName]])</f>
        <v>45506.030555555553</v>
      </c>
      <c r="Y1298" t="str">
        <f>IF(data[[#This Row],[OrderDateTime]]=data[[#This Row],[FirstOrderDateTime]], "New", "Returning")</f>
        <v>Returning</v>
      </c>
      <c r="Z1298" s="7">
        <f>data[[#This Row],[DeliveryDate]] + data[[#This Row],[DeliveryTime]]</f>
        <v>45543.861805555556</v>
      </c>
      <c r="AA1298" s="7">
        <f>data[[#This Row],[OrderDateTime]] + 1</f>
        <v>45543.046527777777</v>
      </c>
      <c r="AB1298" s="7" t="str">
        <f>IF(data[[#This Row],[DeliveryDateTime]] &lt;= data[[#This Row],[SLADue]], "On Time", "Late")</f>
        <v>Late</v>
      </c>
    </row>
    <row r="1299" spans="1:28" x14ac:dyDescent="0.2">
      <c r="A1299" t="s">
        <v>1829</v>
      </c>
      <c r="B1299" t="s">
        <v>19</v>
      </c>
      <c r="C1299" t="s">
        <v>69</v>
      </c>
      <c r="D1299" t="s">
        <v>70</v>
      </c>
      <c r="E1299" s="5">
        <v>53.39</v>
      </c>
      <c r="F1299" t="s">
        <v>74</v>
      </c>
      <c r="G1299">
        <v>1</v>
      </c>
      <c r="H1299" s="1">
        <v>45578</v>
      </c>
      <c r="I1299" s="1" t="str">
        <f>TEXT(data[[#This Row],[OrderDate]],"mmm")</f>
        <v>Oct</v>
      </c>
      <c r="J1299" s="6">
        <v>0.70208333333333328</v>
      </c>
      <c r="K1299" s="6" t="str">
        <f>TEXT(data[[#This Row],[OrderTime]],"h")</f>
        <v>16</v>
      </c>
      <c r="L1299" s="1">
        <v>45579</v>
      </c>
      <c r="M1299" s="6">
        <v>0.74375000000000002</v>
      </c>
      <c r="N1299" t="s">
        <v>148</v>
      </c>
      <c r="O1299" t="s">
        <v>748</v>
      </c>
      <c r="P1299" t="s">
        <v>25</v>
      </c>
      <c r="Q1299" t="s">
        <v>26</v>
      </c>
      <c r="R1299" t="s">
        <v>37</v>
      </c>
      <c r="S1299" t="s">
        <v>28</v>
      </c>
      <c r="T1299" t="s">
        <v>29</v>
      </c>
      <c r="U1299" t="s">
        <v>39</v>
      </c>
      <c r="V1299" s="5">
        <f>data[[#This Row],[PriceUSD]]*data[[#This Row],[Quantity]]</f>
        <v>53.39</v>
      </c>
      <c r="W1299" s="7">
        <f>data[[#This Row],[OrderDate]] + TIME(VALUE(LEFT(data[[#This Row],[OrderTime]],2)), VALUE(RIGHT(data[[#This Row],[OrderTime]],2)), 0)</f>
        <v>45578.022916666669</v>
      </c>
      <c r="X1299" s="7">
        <f>_xlfn.MINIFS(data[OrderDateTime], data[CustomerName], data[[#This Row],[CustomerName]])</f>
        <v>45507.015277777777</v>
      </c>
      <c r="Y1299" t="str">
        <f>IF(data[[#This Row],[OrderDateTime]]=data[[#This Row],[FirstOrderDateTime]], "New", "Returning")</f>
        <v>Returning</v>
      </c>
      <c r="Z1299" s="7">
        <f>data[[#This Row],[DeliveryDate]] + data[[#This Row],[DeliveryTime]]</f>
        <v>45579.743750000001</v>
      </c>
      <c r="AA1299" s="7">
        <f>data[[#This Row],[OrderDateTime]] + 1</f>
        <v>45579.022916666669</v>
      </c>
      <c r="AB1299" s="7" t="str">
        <f>IF(data[[#This Row],[DeliveryDateTime]] &lt;= data[[#This Row],[SLADue]], "On Time", "Late")</f>
        <v>Late</v>
      </c>
    </row>
    <row r="1300" spans="1:28" x14ac:dyDescent="0.2">
      <c r="A1300" t="s">
        <v>1830</v>
      </c>
      <c r="B1300" t="s">
        <v>19</v>
      </c>
      <c r="C1300" t="s">
        <v>110</v>
      </c>
      <c r="D1300" t="s">
        <v>111</v>
      </c>
      <c r="E1300" s="5">
        <v>11.19</v>
      </c>
      <c r="F1300" t="s">
        <v>87</v>
      </c>
      <c r="G1300">
        <v>1</v>
      </c>
      <c r="H1300" s="1">
        <v>45615</v>
      </c>
      <c r="I1300" s="1" t="str">
        <f>TEXT(data[[#This Row],[OrderDate]],"mmm")</f>
        <v>Nov</v>
      </c>
      <c r="J1300" s="6">
        <v>0.65625</v>
      </c>
      <c r="K1300" s="6" t="str">
        <f>TEXT(data[[#This Row],[OrderTime]],"h")</f>
        <v>15</v>
      </c>
      <c r="L1300" s="1">
        <v>45616</v>
      </c>
      <c r="M1300" s="6">
        <v>0.65625</v>
      </c>
      <c r="N1300" t="s">
        <v>64</v>
      </c>
      <c r="O1300" t="s">
        <v>552</v>
      </c>
      <c r="P1300" t="s">
        <v>25</v>
      </c>
      <c r="Q1300" t="s">
        <v>53</v>
      </c>
      <c r="R1300" t="s">
        <v>114</v>
      </c>
      <c r="S1300" t="s">
        <v>28</v>
      </c>
      <c r="T1300" t="s">
        <v>29</v>
      </c>
      <c r="U1300" t="s">
        <v>30</v>
      </c>
      <c r="V1300" s="5">
        <f>data[[#This Row],[PriceUSD]]*data[[#This Row],[Quantity]]</f>
        <v>11.19</v>
      </c>
      <c r="W1300" s="7">
        <f>data[[#This Row],[OrderDate]] + TIME(VALUE(LEFT(data[[#This Row],[OrderTime]],2)), VALUE(RIGHT(data[[#This Row],[OrderTime]],2)), 0)</f>
        <v>45615.017361111109</v>
      </c>
      <c r="X1300" s="7">
        <f>_xlfn.MINIFS(data[OrderDateTime], data[CustomerName], data[[#This Row],[CustomerName]])</f>
        <v>45615.017361111109</v>
      </c>
      <c r="Y1300" t="str">
        <f>IF(data[[#This Row],[OrderDateTime]]=data[[#This Row],[FirstOrderDateTime]], "New", "Returning")</f>
        <v>New</v>
      </c>
      <c r="Z1300" s="7">
        <f>data[[#This Row],[DeliveryDate]] + data[[#This Row],[DeliveryTime]]</f>
        <v>45616.65625</v>
      </c>
      <c r="AA1300" s="7">
        <f>data[[#This Row],[OrderDateTime]] + 1</f>
        <v>45616.017361111109</v>
      </c>
      <c r="AB1300" s="7" t="str">
        <f>IF(data[[#This Row],[DeliveryDateTime]] &lt;= data[[#This Row],[SLADue]], "On Time", "Late")</f>
        <v>Late</v>
      </c>
    </row>
    <row r="1301" spans="1:28" x14ac:dyDescent="0.2">
      <c r="A1301" t="s">
        <v>1831</v>
      </c>
      <c r="B1301" t="s">
        <v>19</v>
      </c>
      <c r="C1301" t="s">
        <v>41</v>
      </c>
      <c r="D1301" t="s">
        <v>42</v>
      </c>
      <c r="E1301" s="5">
        <v>34.64</v>
      </c>
      <c r="F1301" t="s">
        <v>43</v>
      </c>
      <c r="G1301">
        <v>1</v>
      </c>
      <c r="H1301" s="1">
        <v>45702</v>
      </c>
      <c r="I1301" s="1" t="str">
        <f>TEXT(data[[#This Row],[OrderDate]],"mmm")</f>
        <v>Feb</v>
      </c>
      <c r="J1301" s="6">
        <v>0.46388888888888891</v>
      </c>
      <c r="K1301" s="6" t="str">
        <f>TEXT(data[[#This Row],[OrderTime]],"h")</f>
        <v>11</v>
      </c>
      <c r="L1301" s="1">
        <v>45703</v>
      </c>
      <c r="M1301" s="6">
        <v>0.50555555555555554</v>
      </c>
      <c r="N1301" t="s">
        <v>95</v>
      </c>
      <c r="O1301" t="s">
        <v>1091</v>
      </c>
      <c r="P1301" t="s">
        <v>25</v>
      </c>
      <c r="Q1301" t="s">
        <v>26</v>
      </c>
      <c r="R1301" t="s">
        <v>46</v>
      </c>
      <c r="S1301" t="s">
        <v>28</v>
      </c>
      <c r="T1301" t="s">
        <v>38</v>
      </c>
      <c r="U1301" t="s">
        <v>30</v>
      </c>
      <c r="V1301" s="5">
        <f>data[[#This Row],[PriceUSD]]*data[[#This Row],[Quantity]]</f>
        <v>34.64</v>
      </c>
      <c r="W1301" s="7">
        <f>data[[#This Row],[OrderDate]] + TIME(VALUE(LEFT(data[[#This Row],[OrderTime]],2)), VALUE(RIGHT(data[[#This Row],[OrderTime]],2)), 0)</f>
        <v>45702.061805555553</v>
      </c>
      <c r="X1301" s="7">
        <f>_xlfn.MINIFS(data[OrderDateTime], data[CustomerName], data[[#This Row],[CustomerName]])</f>
        <v>45511.015277777777</v>
      </c>
      <c r="Y1301" t="str">
        <f>IF(data[[#This Row],[OrderDateTime]]=data[[#This Row],[FirstOrderDateTime]], "New", "Returning")</f>
        <v>Returning</v>
      </c>
      <c r="Z1301" s="7">
        <f>data[[#This Row],[DeliveryDate]] + data[[#This Row],[DeliveryTime]]</f>
        <v>45703.505555555559</v>
      </c>
      <c r="AA1301" s="7">
        <f>data[[#This Row],[OrderDateTime]] + 1</f>
        <v>45703.061805555553</v>
      </c>
      <c r="AB1301" s="7" t="str">
        <f>IF(data[[#This Row],[DeliveryDateTime]] &lt;= data[[#This Row],[SLADue]], "On Time", "Late")</f>
        <v>Late</v>
      </c>
    </row>
    <row r="1302" spans="1:28" x14ac:dyDescent="0.2">
      <c r="A1302" t="s">
        <v>1832</v>
      </c>
      <c r="B1302" t="s">
        <v>19</v>
      </c>
      <c r="C1302" t="s">
        <v>69</v>
      </c>
      <c r="D1302" t="s">
        <v>70</v>
      </c>
      <c r="E1302" s="5">
        <v>46.35</v>
      </c>
      <c r="F1302" t="s">
        <v>56</v>
      </c>
      <c r="G1302">
        <v>1</v>
      </c>
      <c r="H1302" s="1">
        <v>45593</v>
      </c>
      <c r="I1302" s="1" t="str">
        <f>TEXT(data[[#This Row],[OrderDate]],"mmm")</f>
        <v>Oct</v>
      </c>
      <c r="J1302" s="6">
        <v>0.80694444444444446</v>
      </c>
      <c r="K1302" s="6" t="str">
        <f>TEXT(data[[#This Row],[OrderTime]],"h")</f>
        <v>19</v>
      </c>
      <c r="L1302" s="1">
        <v>45594</v>
      </c>
      <c r="M1302" s="6">
        <v>0.5</v>
      </c>
      <c r="N1302" t="s">
        <v>64</v>
      </c>
      <c r="O1302" t="s">
        <v>333</v>
      </c>
      <c r="P1302" t="s">
        <v>25</v>
      </c>
      <c r="Q1302" t="s">
        <v>53</v>
      </c>
      <c r="R1302" t="s">
        <v>37</v>
      </c>
      <c r="S1302" t="s">
        <v>28</v>
      </c>
      <c r="T1302" t="s">
        <v>29</v>
      </c>
      <c r="U1302" t="s">
        <v>30</v>
      </c>
      <c r="V1302" s="5">
        <f>data[[#This Row],[PriceUSD]]*data[[#This Row],[Quantity]]</f>
        <v>46.35</v>
      </c>
      <c r="W1302" s="7">
        <f>data[[#This Row],[OrderDate]] + TIME(VALUE(LEFT(data[[#This Row],[OrderTime]],2)), VALUE(RIGHT(data[[#This Row],[OrderTime]],2)), 0)</f>
        <v>45593.030555555553</v>
      </c>
      <c r="X1302" s="7">
        <f>_xlfn.MINIFS(data[OrderDateTime], data[CustomerName], data[[#This Row],[CustomerName]])</f>
        <v>45513.007638888892</v>
      </c>
      <c r="Y1302" t="str">
        <f>IF(data[[#This Row],[OrderDateTime]]=data[[#This Row],[FirstOrderDateTime]], "New", "Returning")</f>
        <v>Returning</v>
      </c>
      <c r="Z1302" s="7">
        <f>data[[#This Row],[DeliveryDate]] + data[[#This Row],[DeliveryTime]]</f>
        <v>45594.5</v>
      </c>
      <c r="AA1302" s="7">
        <f>data[[#This Row],[OrderDateTime]] + 1</f>
        <v>45594.030555555553</v>
      </c>
      <c r="AB1302" s="7" t="str">
        <f>IF(data[[#This Row],[DeliveryDateTime]] &lt;= data[[#This Row],[SLADue]], "On Time", "Late")</f>
        <v>Late</v>
      </c>
    </row>
    <row r="1303" spans="1:28" x14ac:dyDescent="0.2">
      <c r="A1303" t="s">
        <v>1833</v>
      </c>
      <c r="B1303" t="s">
        <v>19</v>
      </c>
      <c r="C1303" t="s">
        <v>117</v>
      </c>
      <c r="D1303" t="s">
        <v>118</v>
      </c>
      <c r="E1303" s="5">
        <v>87.34</v>
      </c>
      <c r="F1303" t="s">
        <v>182</v>
      </c>
      <c r="G1303">
        <v>1</v>
      </c>
      <c r="H1303" s="1">
        <v>45718</v>
      </c>
      <c r="I1303" s="1" t="str">
        <f>TEXT(data[[#This Row],[OrderDate]],"mmm")</f>
        <v>Mar</v>
      </c>
      <c r="J1303" s="6">
        <v>0.43472222222222223</v>
      </c>
      <c r="K1303" s="6" t="str">
        <f>TEXT(data[[#This Row],[OrderTime]],"h")</f>
        <v>10</v>
      </c>
      <c r="L1303" s="1">
        <v>45718</v>
      </c>
      <c r="M1303" s="6">
        <v>0.68472222222222223</v>
      </c>
      <c r="N1303" t="s">
        <v>57</v>
      </c>
      <c r="O1303" t="s">
        <v>1196</v>
      </c>
      <c r="P1303" t="s">
        <v>25</v>
      </c>
      <c r="Q1303" t="s">
        <v>26</v>
      </c>
      <c r="R1303" t="s">
        <v>66</v>
      </c>
      <c r="S1303" t="s">
        <v>47</v>
      </c>
      <c r="T1303" t="s">
        <v>38</v>
      </c>
      <c r="U1303" t="s">
        <v>30</v>
      </c>
      <c r="V1303" s="5">
        <f>data[[#This Row],[PriceUSD]]*data[[#This Row],[Quantity]]</f>
        <v>87.34</v>
      </c>
      <c r="W1303" s="7">
        <f>data[[#This Row],[OrderDate]] + TIME(VALUE(LEFT(data[[#This Row],[OrderTime]],2)), VALUE(RIGHT(data[[#This Row],[OrderTime]],2)), 0)</f>
        <v>45718.015277777777</v>
      </c>
      <c r="X1303" s="7">
        <f>_xlfn.MINIFS(data[OrderDateTime], data[CustomerName], data[[#This Row],[CustomerName]])</f>
        <v>45509.015277777777</v>
      </c>
      <c r="Y1303" t="str">
        <f>IF(data[[#This Row],[OrderDateTime]]=data[[#This Row],[FirstOrderDateTime]], "New", "Returning")</f>
        <v>Returning</v>
      </c>
      <c r="Z1303" s="7">
        <f>data[[#This Row],[DeliveryDate]] + data[[#This Row],[DeliveryTime]]</f>
        <v>45718.68472222222</v>
      </c>
      <c r="AA1303" s="7">
        <f>data[[#This Row],[OrderDateTime]] + 1</f>
        <v>45719.015277777777</v>
      </c>
      <c r="AB1303" s="7" t="str">
        <f>IF(data[[#This Row],[DeliveryDateTime]] &lt;= data[[#This Row],[SLADue]], "On Time", "Late")</f>
        <v>On Time</v>
      </c>
    </row>
    <row r="1304" spans="1:28" x14ac:dyDescent="0.2">
      <c r="A1304" t="s">
        <v>1834</v>
      </c>
      <c r="B1304" t="s">
        <v>19</v>
      </c>
      <c r="C1304" t="s">
        <v>126</v>
      </c>
      <c r="D1304" t="s">
        <v>127</v>
      </c>
      <c r="E1304" s="5">
        <v>20.059999999999999</v>
      </c>
      <c r="F1304" t="s">
        <v>138</v>
      </c>
      <c r="G1304">
        <v>3</v>
      </c>
      <c r="H1304" s="1">
        <v>45514</v>
      </c>
      <c r="I1304" s="1" t="str">
        <f>TEXT(data[[#This Row],[OrderDate]],"mmm")</f>
        <v>Aug</v>
      </c>
      <c r="J1304" s="6">
        <v>0.42222222222222222</v>
      </c>
      <c r="K1304" s="6" t="str">
        <f>TEXT(data[[#This Row],[OrderTime]],"h")</f>
        <v>10</v>
      </c>
      <c r="L1304" s="1">
        <v>45515</v>
      </c>
      <c r="M1304" s="6">
        <v>0.63055555555555554</v>
      </c>
      <c r="N1304" t="s">
        <v>23</v>
      </c>
      <c r="O1304" t="s">
        <v>255</v>
      </c>
      <c r="P1304" t="s">
        <v>25</v>
      </c>
      <c r="Q1304" t="s">
        <v>53</v>
      </c>
      <c r="R1304" t="s">
        <v>129</v>
      </c>
      <c r="S1304" t="s">
        <v>28</v>
      </c>
      <c r="T1304" t="s">
        <v>115</v>
      </c>
      <c r="U1304" t="s">
        <v>30</v>
      </c>
      <c r="V1304" s="5">
        <f>data[[#This Row],[PriceUSD]]*data[[#This Row],[Quantity]]</f>
        <v>60.179999999999993</v>
      </c>
      <c r="W1304" s="7">
        <f>data[[#This Row],[OrderDate]] + TIME(VALUE(LEFT(data[[#This Row],[OrderTime]],2)), VALUE(RIGHT(data[[#This Row],[OrderTime]],2)), 0)</f>
        <v>45514.015277777777</v>
      </c>
      <c r="X1304" s="7">
        <f>_xlfn.MINIFS(data[OrderDateTime], data[CustomerName], data[[#This Row],[CustomerName]])</f>
        <v>45506.030555555553</v>
      </c>
      <c r="Y1304" t="str">
        <f>IF(data[[#This Row],[OrderDateTime]]=data[[#This Row],[FirstOrderDateTime]], "New", "Returning")</f>
        <v>Returning</v>
      </c>
      <c r="Z1304" s="7">
        <f>data[[#This Row],[DeliveryDate]] + data[[#This Row],[DeliveryTime]]</f>
        <v>45515.630555555559</v>
      </c>
      <c r="AA1304" s="7">
        <f>data[[#This Row],[OrderDateTime]] + 1</f>
        <v>45515.015277777777</v>
      </c>
      <c r="AB1304" s="7" t="str">
        <f>IF(data[[#This Row],[DeliveryDateTime]] &lt;= data[[#This Row],[SLADue]], "On Time", "Late")</f>
        <v>Late</v>
      </c>
    </row>
    <row r="1305" spans="1:28" x14ac:dyDescent="0.2">
      <c r="A1305" t="s">
        <v>1835</v>
      </c>
      <c r="B1305" t="s">
        <v>19</v>
      </c>
      <c r="C1305" t="s">
        <v>126</v>
      </c>
      <c r="D1305" t="s">
        <v>127</v>
      </c>
      <c r="E1305" s="5">
        <v>21.61</v>
      </c>
      <c r="F1305" t="s">
        <v>56</v>
      </c>
      <c r="G1305">
        <v>1</v>
      </c>
      <c r="H1305" s="1">
        <v>45641</v>
      </c>
      <c r="I1305" s="1" t="str">
        <f>TEXT(data[[#This Row],[OrderDate]],"mmm")</f>
        <v>Dec</v>
      </c>
      <c r="J1305" s="6">
        <v>0.37569444444444444</v>
      </c>
      <c r="K1305" s="6" t="str">
        <f>TEXT(data[[#This Row],[OrderTime]],"h")</f>
        <v>9</v>
      </c>
      <c r="L1305" s="1">
        <v>45641</v>
      </c>
      <c r="M1305" s="6">
        <v>0.62569444444444444</v>
      </c>
      <c r="N1305" t="s">
        <v>310</v>
      </c>
      <c r="O1305" t="s">
        <v>835</v>
      </c>
      <c r="P1305" t="s">
        <v>180</v>
      </c>
      <c r="Q1305" t="s">
        <v>26</v>
      </c>
      <c r="R1305" t="s">
        <v>129</v>
      </c>
      <c r="S1305" t="s">
        <v>47</v>
      </c>
      <c r="T1305" t="s">
        <v>38</v>
      </c>
      <c r="U1305" t="s">
        <v>67</v>
      </c>
      <c r="V1305" s="5">
        <f>data[[#This Row],[PriceUSD]]*data[[#This Row],[Quantity]]</f>
        <v>21.61</v>
      </c>
      <c r="W1305" s="7">
        <f>data[[#This Row],[OrderDate]] + TIME(VALUE(LEFT(data[[#This Row],[OrderTime]],2)), VALUE(RIGHT(data[[#This Row],[OrderTime]],2)), 0)</f>
        <v>45641.030555555553</v>
      </c>
      <c r="X1305" s="7">
        <f>_xlfn.MINIFS(data[OrderDateTime], data[CustomerName], data[[#This Row],[CustomerName]])</f>
        <v>45512.054166666669</v>
      </c>
      <c r="Y1305" t="str">
        <f>IF(data[[#This Row],[OrderDateTime]]=data[[#This Row],[FirstOrderDateTime]], "New", "Returning")</f>
        <v>Returning</v>
      </c>
      <c r="Z1305" s="7">
        <f>data[[#This Row],[DeliveryDate]] + data[[#This Row],[DeliveryTime]]</f>
        <v>45641.625694444447</v>
      </c>
      <c r="AA1305" s="7">
        <f>data[[#This Row],[OrderDateTime]] + 1</f>
        <v>45642.030555555553</v>
      </c>
      <c r="AB1305" s="7" t="str">
        <f>IF(data[[#This Row],[DeliveryDateTime]] &lt;= data[[#This Row],[SLADue]], "On Time", "Late")</f>
        <v>On Time</v>
      </c>
    </row>
    <row r="1306" spans="1:28" x14ac:dyDescent="0.2">
      <c r="A1306" t="s">
        <v>1836</v>
      </c>
      <c r="B1306" t="s">
        <v>19</v>
      </c>
      <c r="C1306" t="s">
        <v>41</v>
      </c>
      <c r="D1306" t="s">
        <v>42</v>
      </c>
      <c r="E1306" s="5">
        <v>34.22</v>
      </c>
      <c r="F1306" t="s">
        <v>182</v>
      </c>
      <c r="G1306">
        <v>1</v>
      </c>
      <c r="H1306" s="1">
        <v>45759</v>
      </c>
      <c r="I1306" s="1" t="str">
        <f>TEXT(data[[#This Row],[OrderDate]],"mmm")</f>
        <v>Apr</v>
      </c>
      <c r="J1306" s="6">
        <v>0.38124999999999998</v>
      </c>
      <c r="K1306" s="6" t="str">
        <f>TEXT(data[[#This Row],[OrderTime]],"h")</f>
        <v>9</v>
      </c>
      <c r="L1306" s="1">
        <v>45760</v>
      </c>
      <c r="M1306" s="6">
        <v>0.38124999999999998</v>
      </c>
      <c r="N1306" t="s">
        <v>131</v>
      </c>
      <c r="O1306" t="s">
        <v>1622</v>
      </c>
      <c r="P1306" t="s">
        <v>133</v>
      </c>
      <c r="Q1306" t="s">
        <v>26</v>
      </c>
      <c r="R1306" t="s">
        <v>46</v>
      </c>
      <c r="S1306" t="s">
        <v>28</v>
      </c>
      <c r="T1306" t="s">
        <v>106</v>
      </c>
      <c r="U1306" t="s">
        <v>39</v>
      </c>
      <c r="V1306" s="5">
        <f>data[[#This Row],[PriceUSD]]*data[[#This Row],[Quantity]]</f>
        <v>34.22</v>
      </c>
      <c r="W1306" s="7">
        <f>data[[#This Row],[OrderDate]] + TIME(VALUE(LEFT(data[[#This Row],[OrderTime]],2)), VALUE(RIGHT(data[[#This Row],[OrderTime]],2)), 0)</f>
        <v>45759.017361111109</v>
      </c>
      <c r="X1306" s="7">
        <f>_xlfn.MINIFS(data[OrderDateTime], data[CustomerName], data[[#This Row],[CustomerName]])</f>
        <v>45656.015277777777</v>
      </c>
      <c r="Y1306" t="str">
        <f>IF(data[[#This Row],[OrderDateTime]]=data[[#This Row],[FirstOrderDateTime]], "New", "Returning")</f>
        <v>Returning</v>
      </c>
      <c r="Z1306" s="7">
        <f>data[[#This Row],[DeliveryDate]] + data[[#This Row],[DeliveryTime]]</f>
        <v>45760.381249999999</v>
      </c>
      <c r="AA1306" s="7">
        <f>data[[#This Row],[OrderDateTime]] + 1</f>
        <v>45760.017361111109</v>
      </c>
      <c r="AB1306" s="7" t="str">
        <f>IF(data[[#This Row],[DeliveryDateTime]] &lt;= data[[#This Row],[SLADue]], "On Time", "Late")</f>
        <v>Late</v>
      </c>
    </row>
    <row r="1307" spans="1:28" x14ac:dyDescent="0.2">
      <c r="A1307" t="s">
        <v>1837</v>
      </c>
      <c r="B1307" t="s">
        <v>19</v>
      </c>
      <c r="C1307" t="s">
        <v>79</v>
      </c>
      <c r="D1307" t="s">
        <v>80</v>
      </c>
      <c r="E1307" s="5">
        <v>29.71</v>
      </c>
      <c r="F1307" t="s">
        <v>81</v>
      </c>
      <c r="G1307">
        <v>4</v>
      </c>
      <c r="H1307" s="1">
        <v>45584</v>
      </c>
      <c r="I1307" s="1" t="str">
        <f>TEXT(data[[#This Row],[OrderDate]],"mmm")</f>
        <v>Oct</v>
      </c>
      <c r="J1307" s="6">
        <v>0.8881944444444444</v>
      </c>
      <c r="K1307" s="6" t="str">
        <f>TEXT(data[[#This Row],[OrderTime]],"h")</f>
        <v>21</v>
      </c>
      <c r="L1307" s="1">
        <v>45586</v>
      </c>
      <c r="M1307" s="6">
        <v>0.52152777777777781</v>
      </c>
      <c r="N1307" t="s">
        <v>57</v>
      </c>
      <c r="O1307" t="s">
        <v>214</v>
      </c>
      <c r="P1307" t="s">
        <v>25</v>
      </c>
      <c r="Q1307" t="s">
        <v>53</v>
      </c>
      <c r="R1307" t="s">
        <v>83</v>
      </c>
      <c r="S1307" t="s">
        <v>105</v>
      </c>
      <c r="T1307" t="s">
        <v>136</v>
      </c>
      <c r="U1307" t="s">
        <v>30</v>
      </c>
      <c r="V1307" s="5">
        <f>data[[#This Row],[PriceUSD]]*data[[#This Row],[Quantity]]</f>
        <v>118.84</v>
      </c>
      <c r="W1307" s="7">
        <f>data[[#This Row],[OrderDate]] + TIME(VALUE(LEFT(data[[#This Row],[OrderTime]],2)), VALUE(RIGHT(data[[#This Row],[OrderTime]],2)), 0)</f>
        <v>45584.030555555553</v>
      </c>
      <c r="X1307" s="7">
        <f>_xlfn.MINIFS(data[OrderDateTime], data[CustomerName], data[[#This Row],[CustomerName]])</f>
        <v>45506.052083333336</v>
      </c>
      <c r="Y1307" t="str">
        <f>IF(data[[#This Row],[OrderDateTime]]=data[[#This Row],[FirstOrderDateTime]], "New", "Returning")</f>
        <v>Returning</v>
      </c>
      <c r="Z1307" s="7">
        <f>data[[#This Row],[DeliveryDate]] + data[[#This Row],[DeliveryTime]]</f>
        <v>45586.521527777775</v>
      </c>
      <c r="AA1307" s="7">
        <f>data[[#This Row],[OrderDateTime]] + 1</f>
        <v>45585.030555555553</v>
      </c>
      <c r="AB1307" s="7" t="str">
        <f>IF(data[[#This Row],[DeliveryDateTime]] &lt;= data[[#This Row],[SLADue]], "On Time", "Late")</f>
        <v>Late</v>
      </c>
    </row>
    <row r="1308" spans="1:28" x14ac:dyDescent="0.2">
      <c r="A1308" t="s">
        <v>1838</v>
      </c>
      <c r="B1308" t="s">
        <v>19</v>
      </c>
      <c r="C1308" t="s">
        <v>92</v>
      </c>
      <c r="D1308" t="s">
        <v>93</v>
      </c>
      <c r="E1308" s="5">
        <v>90.55</v>
      </c>
      <c r="F1308" t="s">
        <v>63</v>
      </c>
      <c r="G1308">
        <v>1</v>
      </c>
      <c r="H1308" s="1">
        <v>45683</v>
      </c>
      <c r="I1308" s="1" t="str">
        <f>TEXT(data[[#This Row],[OrderDate]],"mmm")</f>
        <v>Jan</v>
      </c>
      <c r="J1308" s="6">
        <v>0.71597222222222223</v>
      </c>
      <c r="K1308" s="6" t="str">
        <f>TEXT(data[[#This Row],[OrderTime]],"h")</f>
        <v>17</v>
      </c>
      <c r="L1308" s="1">
        <v>45684</v>
      </c>
      <c r="M1308" s="6">
        <v>0.79097222222222219</v>
      </c>
      <c r="N1308" t="s">
        <v>34</v>
      </c>
      <c r="O1308" t="s">
        <v>171</v>
      </c>
      <c r="P1308" t="s">
        <v>36</v>
      </c>
      <c r="Q1308" t="s">
        <v>53</v>
      </c>
      <c r="R1308" t="s">
        <v>66</v>
      </c>
      <c r="S1308" t="s">
        <v>28</v>
      </c>
      <c r="T1308" t="s">
        <v>38</v>
      </c>
      <c r="U1308" t="s">
        <v>30</v>
      </c>
      <c r="V1308" s="5">
        <f>data[[#This Row],[PriceUSD]]*data[[#This Row],[Quantity]]</f>
        <v>90.55</v>
      </c>
      <c r="W1308" s="7">
        <f>data[[#This Row],[OrderDate]] + TIME(VALUE(LEFT(data[[#This Row],[OrderTime]],2)), VALUE(RIGHT(data[[#This Row],[OrderTime]],2)), 0)</f>
        <v>45683.015277777777</v>
      </c>
      <c r="X1308" s="7">
        <f>_xlfn.MINIFS(data[OrderDateTime], data[CustomerName], data[[#This Row],[CustomerName]])</f>
        <v>45578.052083333336</v>
      </c>
      <c r="Y1308" t="str">
        <f>IF(data[[#This Row],[OrderDateTime]]=data[[#This Row],[FirstOrderDateTime]], "New", "Returning")</f>
        <v>Returning</v>
      </c>
      <c r="Z1308" s="7">
        <f>data[[#This Row],[DeliveryDate]] + data[[#This Row],[DeliveryTime]]</f>
        <v>45684.790972222225</v>
      </c>
      <c r="AA1308" s="7">
        <f>data[[#This Row],[OrderDateTime]] + 1</f>
        <v>45684.015277777777</v>
      </c>
      <c r="AB1308" s="7" t="str">
        <f>IF(data[[#This Row],[DeliveryDateTime]] &lt;= data[[#This Row],[SLADue]], "On Time", "Late")</f>
        <v>Late</v>
      </c>
    </row>
    <row r="1309" spans="1:28" x14ac:dyDescent="0.2">
      <c r="A1309" t="s">
        <v>1839</v>
      </c>
      <c r="B1309" t="s">
        <v>19</v>
      </c>
      <c r="C1309" t="s">
        <v>49</v>
      </c>
      <c r="D1309" t="s">
        <v>50</v>
      </c>
      <c r="E1309" s="5">
        <v>32.07</v>
      </c>
      <c r="F1309" t="s">
        <v>74</v>
      </c>
      <c r="G1309">
        <v>1</v>
      </c>
      <c r="H1309" s="1">
        <v>45865</v>
      </c>
      <c r="I1309" s="1" t="str">
        <f>TEXT(data[[#This Row],[OrderDate]],"mmm")</f>
        <v>Jul</v>
      </c>
      <c r="J1309" s="6">
        <v>0.68611111111111112</v>
      </c>
      <c r="K1309" s="6" t="str">
        <f>TEXT(data[[#This Row],[OrderTime]],"h")</f>
        <v>16</v>
      </c>
      <c r="L1309" s="1">
        <v>45866</v>
      </c>
      <c r="M1309" s="6">
        <v>0.70138888888888884</v>
      </c>
      <c r="N1309" t="s">
        <v>326</v>
      </c>
      <c r="O1309" t="s">
        <v>331</v>
      </c>
      <c r="P1309" t="s">
        <v>202</v>
      </c>
      <c r="Q1309" t="s">
        <v>53</v>
      </c>
      <c r="R1309" t="s">
        <v>54</v>
      </c>
      <c r="S1309" t="s">
        <v>28</v>
      </c>
      <c r="T1309" t="s">
        <v>106</v>
      </c>
      <c r="U1309" t="s">
        <v>30</v>
      </c>
      <c r="V1309" s="5">
        <f>data[[#This Row],[PriceUSD]]*data[[#This Row],[Quantity]]</f>
        <v>32.07</v>
      </c>
      <c r="W1309" s="7">
        <f>data[[#This Row],[OrderDate]] + TIME(VALUE(LEFT(data[[#This Row],[OrderTime]],2)), VALUE(RIGHT(data[[#This Row],[OrderTime]],2)), 0)</f>
        <v>45865.007638888892</v>
      </c>
      <c r="X1309" s="7">
        <f>_xlfn.MINIFS(data[OrderDateTime], data[CustomerName], data[[#This Row],[CustomerName]])</f>
        <v>45554.061805555553</v>
      </c>
      <c r="Y1309" t="str">
        <f>IF(data[[#This Row],[OrderDateTime]]=data[[#This Row],[FirstOrderDateTime]], "New", "Returning")</f>
        <v>Returning</v>
      </c>
      <c r="Z1309" s="7">
        <f>data[[#This Row],[DeliveryDate]] + data[[#This Row],[DeliveryTime]]</f>
        <v>45866.701388888891</v>
      </c>
      <c r="AA1309" s="7">
        <f>data[[#This Row],[OrderDateTime]] + 1</f>
        <v>45866.007638888892</v>
      </c>
      <c r="AB1309" s="7" t="str">
        <f>IF(data[[#This Row],[DeliveryDateTime]] &lt;= data[[#This Row],[SLADue]], "On Time", "Late")</f>
        <v>Late</v>
      </c>
    </row>
    <row r="1310" spans="1:28" x14ac:dyDescent="0.2">
      <c r="A1310" t="s">
        <v>1840</v>
      </c>
      <c r="B1310" t="s">
        <v>19</v>
      </c>
      <c r="C1310" t="s">
        <v>49</v>
      </c>
      <c r="D1310" t="s">
        <v>50</v>
      </c>
      <c r="E1310" s="5">
        <v>28.6</v>
      </c>
      <c r="F1310" t="s">
        <v>51</v>
      </c>
      <c r="G1310">
        <v>1</v>
      </c>
      <c r="H1310" s="1">
        <v>45519</v>
      </c>
      <c r="I1310" s="1" t="str">
        <f>TEXT(data[[#This Row],[OrderDate]],"mmm")</f>
        <v>Aug</v>
      </c>
      <c r="J1310" s="6">
        <v>0.54097222222222219</v>
      </c>
      <c r="K1310" s="6" t="str">
        <f>TEXT(data[[#This Row],[OrderTime]],"h")</f>
        <v>12</v>
      </c>
      <c r="L1310" s="1">
        <v>45520</v>
      </c>
      <c r="M1310" s="6">
        <v>0.58263888888888893</v>
      </c>
      <c r="N1310" t="s">
        <v>213</v>
      </c>
      <c r="O1310" t="s">
        <v>719</v>
      </c>
      <c r="P1310" t="s">
        <v>36</v>
      </c>
      <c r="Q1310" t="s">
        <v>26</v>
      </c>
      <c r="R1310" t="s">
        <v>54</v>
      </c>
      <c r="S1310" t="s">
        <v>28</v>
      </c>
      <c r="T1310" t="s">
        <v>106</v>
      </c>
      <c r="U1310" t="s">
        <v>67</v>
      </c>
      <c r="V1310" s="5">
        <f>data[[#This Row],[PriceUSD]]*data[[#This Row],[Quantity]]</f>
        <v>28.6</v>
      </c>
      <c r="W1310" s="7">
        <f>data[[#This Row],[OrderDate]] + TIME(VALUE(LEFT(data[[#This Row],[OrderTime]],2)), VALUE(RIGHT(data[[#This Row],[OrderTime]],2)), 0)</f>
        <v>45519.015277777777</v>
      </c>
      <c r="X1310" s="7">
        <f>_xlfn.MINIFS(data[OrderDateTime], data[CustomerName], data[[#This Row],[CustomerName]])</f>
        <v>45519.015277777777</v>
      </c>
      <c r="Y1310" t="str">
        <f>IF(data[[#This Row],[OrderDateTime]]=data[[#This Row],[FirstOrderDateTime]], "New", "Returning")</f>
        <v>New</v>
      </c>
      <c r="Z1310" s="7">
        <f>data[[#This Row],[DeliveryDate]] + data[[#This Row],[DeliveryTime]]</f>
        <v>45520.582638888889</v>
      </c>
      <c r="AA1310" s="7">
        <f>data[[#This Row],[OrderDateTime]] + 1</f>
        <v>45520.015277777777</v>
      </c>
      <c r="AB1310" s="7" t="str">
        <f>IF(data[[#This Row],[DeliveryDateTime]] &lt;= data[[#This Row],[SLADue]], "On Time", "Late")</f>
        <v>Late</v>
      </c>
    </row>
    <row r="1311" spans="1:28" x14ac:dyDescent="0.2">
      <c r="A1311" t="s">
        <v>1841</v>
      </c>
      <c r="B1311" t="s">
        <v>19</v>
      </c>
      <c r="C1311" t="s">
        <v>258</v>
      </c>
      <c r="D1311" t="s">
        <v>259</v>
      </c>
      <c r="E1311" s="5">
        <v>118.4</v>
      </c>
      <c r="F1311" t="s">
        <v>182</v>
      </c>
      <c r="G1311">
        <v>1</v>
      </c>
      <c r="H1311" s="1">
        <v>45798</v>
      </c>
      <c r="I1311" s="1" t="str">
        <f>TEXT(data[[#This Row],[OrderDate]],"mmm")</f>
        <v>May</v>
      </c>
      <c r="J1311" s="6">
        <v>0.50624999999999998</v>
      </c>
      <c r="K1311" s="6" t="str">
        <f>TEXT(data[[#This Row],[OrderTime]],"h")</f>
        <v>12</v>
      </c>
      <c r="L1311" s="1">
        <v>45799</v>
      </c>
      <c r="M1311" s="6">
        <v>0.75624999999999998</v>
      </c>
      <c r="N1311" t="s">
        <v>44</v>
      </c>
      <c r="O1311" t="s">
        <v>1534</v>
      </c>
      <c r="P1311" t="s">
        <v>25</v>
      </c>
      <c r="Q1311" t="s">
        <v>53</v>
      </c>
      <c r="R1311" t="s">
        <v>261</v>
      </c>
      <c r="S1311" t="s">
        <v>28</v>
      </c>
      <c r="T1311" t="s">
        <v>106</v>
      </c>
      <c r="U1311" t="s">
        <v>30</v>
      </c>
      <c r="V1311" s="5">
        <f>data[[#This Row],[PriceUSD]]*data[[#This Row],[Quantity]]</f>
        <v>118.4</v>
      </c>
      <c r="W1311" s="7">
        <f>data[[#This Row],[OrderDate]] + TIME(VALUE(LEFT(data[[#This Row],[OrderTime]],2)), VALUE(RIGHT(data[[#This Row],[OrderTime]],2)), 0)</f>
        <v>45798.017361111109</v>
      </c>
      <c r="X1311" s="7">
        <f>_xlfn.MINIFS(data[OrderDateTime], data[CustomerName], data[[#This Row],[CustomerName]])</f>
        <v>45507.007638888892</v>
      </c>
      <c r="Y1311" t="str">
        <f>IF(data[[#This Row],[OrderDateTime]]=data[[#This Row],[FirstOrderDateTime]], "New", "Returning")</f>
        <v>Returning</v>
      </c>
      <c r="Z1311" s="7">
        <f>data[[#This Row],[DeliveryDate]] + data[[#This Row],[DeliveryTime]]</f>
        <v>45799.756249999999</v>
      </c>
      <c r="AA1311" s="7">
        <f>data[[#This Row],[OrderDateTime]] + 1</f>
        <v>45799.017361111109</v>
      </c>
      <c r="AB1311" s="7" t="str">
        <f>IF(data[[#This Row],[DeliveryDateTime]] &lt;= data[[#This Row],[SLADue]], "On Time", "Late")</f>
        <v>Late</v>
      </c>
    </row>
    <row r="1312" spans="1:28" x14ac:dyDescent="0.2">
      <c r="A1312" t="s">
        <v>1842</v>
      </c>
      <c r="B1312" t="s">
        <v>19</v>
      </c>
      <c r="C1312" t="s">
        <v>61</v>
      </c>
      <c r="D1312" t="s">
        <v>62</v>
      </c>
      <c r="E1312" s="5">
        <v>147.02000000000001</v>
      </c>
      <c r="F1312" t="s">
        <v>94</v>
      </c>
      <c r="G1312">
        <v>3</v>
      </c>
      <c r="H1312" s="1">
        <v>45615</v>
      </c>
      <c r="I1312" s="1" t="str">
        <f>TEXT(data[[#This Row],[OrderDate]],"mmm")</f>
        <v>Nov</v>
      </c>
      <c r="J1312" s="6">
        <v>0.71180555555555558</v>
      </c>
      <c r="K1312" s="6" t="str">
        <f>TEXT(data[[#This Row],[OrderTime]],"h")</f>
        <v>17</v>
      </c>
      <c r="L1312" s="1">
        <v>45616</v>
      </c>
      <c r="M1312" s="6">
        <v>0.75347222222222221</v>
      </c>
      <c r="N1312" t="s">
        <v>238</v>
      </c>
      <c r="O1312" t="s">
        <v>375</v>
      </c>
      <c r="P1312" t="s">
        <v>36</v>
      </c>
      <c r="Q1312" t="s">
        <v>26</v>
      </c>
      <c r="R1312" t="s">
        <v>66</v>
      </c>
      <c r="S1312" t="s">
        <v>28</v>
      </c>
      <c r="T1312" t="s">
        <v>38</v>
      </c>
      <c r="U1312" t="s">
        <v>39</v>
      </c>
      <c r="V1312" s="5">
        <f>data[[#This Row],[PriceUSD]]*data[[#This Row],[Quantity]]</f>
        <v>441.06000000000006</v>
      </c>
      <c r="W1312" s="7">
        <f>data[[#This Row],[OrderDate]] + TIME(VALUE(LEFT(data[[#This Row],[OrderTime]],2)), VALUE(RIGHT(data[[#This Row],[OrderTime]],2)), 0)</f>
        <v>45615.038888888892</v>
      </c>
      <c r="X1312" s="7">
        <f>_xlfn.MINIFS(data[OrderDateTime], data[CustomerName], data[[#This Row],[CustomerName]])</f>
        <v>45557.052083333336</v>
      </c>
      <c r="Y1312" t="str">
        <f>IF(data[[#This Row],[OrderDateTime]]=data[[#This Row],[FirstOrderDateTime]], "New", "Returning")</f>
        <v>Returning</v>
      </c>
      <c r="Z1312" s="7">
        <f>data[[#This Row],[DeliveryDate]] + data[[#This Row],[DeliveryTime]]</f>
        <v>45616.753472222219</v>
      </c>
      <c r="AA1312" s="7">
        <f>data[[#This Row],[OrderDateTime]] + 1</f>
        <v>45616.038888888892</v>
      </c>
      <c r="AB1312" s="7" t="str">
        <f>IF(data[[#This Row],[DeliveryDateTime]] &lt;= data[[#This Row],[SLADue]], "On Time", "Late")</f>
        <v>Late</v>
      </c>
    </row>
    <row r="1313" spans="1:28" x14ac:dyDescent="0.2">
      <c r="A1313" t="s">
        <v>1843</v>
      </c>
      <c r="B1313" t="s">
        <v>19</v>
      </c>
      <c r="C1313" t="s">
        <v>285</v>
      </c>
      <c r="D1313" t="s">
        <v>286</v>
      </c>
      <c r="E1313" s="5">
        <v>22.57</v>
      </c>
      <c r="F1313" t="s">
        <v>22</v>
      </c>
      <c r="G1313">
        <v>1</v>
      </c>
      <c r="H1313" s="1">
        <v>45671</v>
      </c>
      <c r="I1313" s="1" t="str">
        <f>TEXT(data[[#This Row],[OrderDate]],"mmm")</f>
        <v>Jan</v>
      </c>
      <c r="J1313" s="6">
        <v>0.42638888888888887</v>
      </c>
      <c r="K1313" s="6" t="str">
        <f>TEXT(data[[#This Row],[OrderTime]],"h")</f>
        <v>10</v>
      </c>
      <c r="L1313" s="1">
        <v>45671</v>
      </c>
      <c r="M1313" s="6">
        <v>0.55138888888888893</v>
      </c>
      <c r="N1313" t="s">
        <v>34</v>
      </c>
      <c r="O1313" t="s">
        <v>786</v>
      </c>
      <c r="P1313" t="s">
        <v>36</v>
      </c>
      <c r="Q1313" t="s">
        <v>26</v>
      </c>
      <c r="R1313" t="s">
        <v>114</v>
      </c>
      <c r="S1313" t="s">
        <v>47</v>
      </c>
      <c r="T1313" t="s">
        <v>29</v>
      </c>
      <c r="U1313" t="s">
        <v>30</v>
      </c>
      <c r="V1313" s="5">
        <f>data[[#This Row],[PriceUSD]]*data[[#This Row],[Quantity]]</f>
        <v>22.57</v>
      </c>
      <c r="W1313" s="7">
        <f>data[[#This Row],[OrderDate]] + TIME(VALUE(LEFT(data[[#This Row],[OrderTime]],2)), VALUE(RIGHT(data[[#This Row],[OrderTime]],2)), 0)</f>
        <v>45671.061805555553</v>
      </c>
      <c r="X1313" s="7">
        <f>_xlfn.MINIFS(data[OrderDateTime], data[CustomerName], data[[#This Row],[CustomerName]])</f>
        <v>45515.046527777777</v>
      </c>
      <c r="Y1313" t="str">
        <f>IF(data[[#This Row],[OrderDateTime]]=data[[#This Row],[FirstOrderDateTime]], "New", "Returning")</f>
        <v>Returning</v>
      </c>
      <c r="Z1313" s="7">
        <f>data[[#This Row],[DeliveryDate]] + data[[#This Row],[DeliveryTime]]</f>
        <v>45671.551388888889</v>
      </c>
      <c r="AA1313" s="7">
        <f>data[[#This Row],[OrderDateTime]] + 1</f>
        <v>45672.061805555553</v>
      </c>
      <c r="AB1313" s="7" t="str">
        <f>IF(data[[#This Row],[DeliveryDateTime]] &lt;= data[[#This Row],[SLADue]], "On Time", "Late")</f>
        <v>On Time</v>
      </c>
    </row>
    <row r="1314" spans="1:28" x14ac:dyDescent="0.2">
      <c r="A1314" t="s">
        <v>1844</v>
      </c>
      <c r="B1314" t="s">
        <v>19</v>
      </c>
      <c r="C1314" t="s">
        <v>69</v>
      </c>
      <c r="D1314" t="s">
        <v>70</v>
      </c>
      <c r="E1314" s="5">
        <v>57.16</v>
      </c>
      <c r="F1314" t="s">
        <v>51</v>
      </c>
      <c r="G1314">
        <v>1</v>
      </c>
      <c r="H1314" s="1">
        <v>45806</v>
      </c>
      <c r="I1314" s="1" t="str">
        <f>TEXT(data[[#This Row],[OrderDate]],"mmm")</f>
        <v>May</v>
      </c>
      <c r="J1314" s="6">
        <v>0.45416666666666666</v>
      </c>
      <c r="K1314" s="6" t="str">
        <f>TEXT(data[[#This Row],[OrderTime]],"h")</f>
        <v>10</v>
      </c>
      <c r="L1314" s="1">
        <v>45807</v>
      </c>
      <c r="M1314" s="6">
        <v>0.53749999999999998</v>
      </c>
      <c r="N1314" t="s">
        <v>276</v>
      </c>
      <c r="O1314" t="s">
        <v>1184</v>
      </c>
      <c r="P1314" t="s">
        <v>133</v>
      </c>
      <c r="Q1314" t="s">
        <v>53</v>
      </c>
      <c r="R1314" t="s">
        <v>37</v>
      </c>
      <c r="S1314" t="s">
        <v>28</v>
      </c>
      <c r="T1314" t="s">
        <v>38</v>
      </c>
      <c r="U1314" t="s">
        <v>67</v>
      </c>
      <c r="V1314" s="5">
        <f>data[[#This Row],[PriceUSD]]*data[[#This Row],[Quantity]]</f>
        <v>57.16</v>
      </c>
      <c r="W1314" s="7">
        <f>data[[#This Row],[OrderDate]] + TIME(VALUE(LEFT(data[[#This Row],[OrderTime]],2)), VALUE(RIGHT(data[[#This Row],[OrderTime]],2)), 0)</f>
        <v>45806.046527777777</v>
      </c>
      <c r="X1314" s="7">
        <f>_xlfn.MINIFS(data[OrderDateTime], data[CustomerName], data[[#This Row],[CustomerName]])</f>
        <v>45514.030555555553</v>
      </c>
      <c r="Y1314" t="str">
        <f>IF(data[[#This Row],[OrderDateTime]]=data[[#This Row],[FirstOrderDateTime]], "New", "Returning")</f>
        <v>Returning</v>
      </c>
      <c r="Z1314" s="7">
        <f>data[[#This Row],[DeliveryDate]] + data[[#This Row],[DeliveryTime]]</f>
        <v>45807.537499999999</v>
      </c>
      <c r="AA1314" s="7">
        <f>data[[#This Row],[OrderDateTime]] + 1</f>
        <v>45807.046527777777</v>
      </c>
      <c r="AB1314" s="7" t="str">
        <f>IF(data[[#This Row],[DeliveryDateTime]] &lt;= data[[#This Row],[SLADue]], "On Time", "Late")</f>
        <v>Late</v>
      </c>
    </row>
    <row r="1315" spans="1:28" x14ac:dyDescent="0.2">
      <c r="A1315" t="s">
        <v>1845</v>
      </c>
      <c r="B1315" t="s">
        <v>19</v>
      </c>
      <c r="C1315" t="s">
        <v>32</v>
      </c>
      <c r="D1315" t="s">
        <v>33</v>
      </c>
      <c r="E1315" s="5">
        <v>51.88</v>
      </c>
      <c r="F1315" t="s">
        <v>22</v>
      </c>
      <c r="G1315">
        <v>1</v>
      </c>
      <c r="H1315" s="1">
        <v>45551</v>
      </c>
      <c r="I1315" s="1" t="str">
        <f>TEXT(data[[#This Row],[OrderDate]],"mmm")</f>
        <v>Sep</v>
      </c>
      <c r="J1315" s="6">
        <v>0.75208333333333333</v>
      </c>
      <c r="K1315" s="6" t="str">
        <f>TEXT(data[[#This Row],[OrderTime]],"h")</f>
        <v>18</v>
      </c>
      <c r="L1315" s="1">
        <v>45552</v>
      </c>
      <c r="M1315" s="6">
        <v>0.75208333333333333</v>
      </c>
      <c r="N1315" t="s">
        <v>148</v>
      </c>
      <c r="O1315" t="s">
        <v>204</v>
      </c>
      <c r="P1315" t="s">
        <v>25</v>
      </c>
      <c r="Q1315" t="s">
        <v>26</v>
      </c>
      <c r="R1315" t="s">
        <v>37</v>
      </c>
      <c r="S1315" t="s">
        <v>28</v>
      </c>
      <c r="T1315" t="s">
        <v>38</v>
      </c>
      <c r="U1315" t="s">
        <v>30</v>
      </c>
      <c r="V1315" s="5">
        <f>data[[#This Row],[PriceUSD]]*data[[#This Row],[Quantity]]</f>
        <v>51.88</v>
      </c>
      <c r="W1315" s="7">
        <f>data[[#This Row],[OrderDate]] + TIME(VALUE(LEFT(data[[#This Row],[OrderTime]],2)), VALUE(RIGHT(data[[#This Row],[OrderTime]],2)), 0)</f>
        <v>45551.022916666669</v>
      </c>
      <c r="X1315" s="7">
        <f>_xlfn.MINIFS(data[OrderDateTime], data[CustomerName], data[[#This Row],[CustomerName]])</f>
        <v>45551.022916666669</v>
      </c>
      <c r="Y1315" t="str">
        <f>IF(data[[#This Row],[OrderDateTime]]=data[[#This Row],[FirstOrderDateTime]], "New", "Returning")</f>
        <v>New</v>
      </c>
      <c r="Z1315" s="7">
        <f>data[[#This Row],[DeliveryDate]] + data[[#This Row],[DeliveryTime]]</f>
        <v>45552.752083333333</v>
      </c>
      <c r="AA1315" s="7">
        <f>data[[#This Row],[OrderDateTime]] + 1</f>
        <v>45552.022916666669</v>
      </c>
      <c r="AB1315" s="7" t="str">
        <f>IF(data[[#This Row],[DeliveryDateTime]] &lt;= data[[#This Row],[SLADue]], "On Time", "Late")</f>
        <v>Late</v>
      </c>
    </row>
    <row r="1316" spans="1:28" x14ac:dyDescent="0.2">
      <c r="A1316" t="s">
        <v>1846</v>
      </c>
      <c r="B1316" t="s">
        <v>19</v>
      </c>
      <c r="C1316" t="s">
        <v>92</v>
      </c>
      <c r="D1316" t="s">
        <v>93</v>
      </c>
      <c r="E1316" s="5">
        <v>93.98</v>
      </c>
      <c r="F1316" t="s">
        <v>63</v>
      </c>
      <c r="G1316">
        <v>3</v>
      </c>
      <c r="H1316" s="1">
        <v>45776</v>
      </c>
      <c r="I1316" s="1" t="str">
        <f>TEXT(data[[#This Row],[OrderDate]],"mmm")</f>
        <v>Apr</v>
      </c>
      <c r="J1316" s="6">
        <v>0.40138888888888891</v>
      </c>
      <c r="K1316" s="6" t="str">
        <f>TEXT(data[[#This Row],[OrderTime]],"h")</f>
        <v>9</v>
      </c>
      <c r="L1316" s="1">
        <v>45776</v>
      </c>
      <c r="M1316" s="6">
        <v>0.60972222222222228</v>
      </c>
      <c r="N1316" t="s">
        <v>95</v>
      </c>
      <c r="O1316" t="s">
        <v>517</v>
      </c>
      <c r="P1316" t="s">
        <v>25</v>
      </c>
      <c r="Q1316" t="s">
        <v>26</v>
      </c>
      <c r="R1316" t="s">
        <v>66</v>
      </c>
      <c r="S1316" t="s">
        <v>47</v>
      </c>
      <c r="T1316" t="s">
        <v>106</v>
      </c>
      <c r="U1316" t="s">
        <v>39</v>
      </c>
      <c r="V1316" s="5">
        <f>data[[#This Row],[PriceUSD]]*data[[#This Row],[Quantity]]</f>
        <v>281.94</v>
      </c>
      <c r="W1316" s="7">
        <f>data[[#This Row],[OrderDate]] + TIME(VALUE(LEFT(data[[#This Row],[OrderTime]],2)), VALUE(RIGHT(data[[#This Row],[OrderTime]],2)), 0)</f>
        <v>45776.061805555553</v>
      </c>
      <c r="X1316" s="7">
        <f>_xlfn.MINIFS(data[OrderDateTime], data[CustomerName], data[[#This Row],[CustomerName]])</f>
        <v>45511.054166666669</v>
      </c>
      <c r="Y1316" t="str">
        <f>IF(data[[#This Row],[OrderDateTime]]=data[[#This Row],[FirstOrderDateTime]], "New", "Returning")</f>
        <v>Returning</v>
      </c>
      <c r="Z1316" s="7">
        <f>data[[#This Row],[DeliveryDate]] + data[[#This Row],[DeliveryTime]]</f>
        <v>45776.609722222223</v>
      </c>
      <c r="AA1316" s="7">
        <f>data[[#This Row],[OrderDateTime]] + 1</f>
        <v>45777.061805555553</v>
      </c>
      <c r="AB1316" s="7" t="str">
        <f>IF(data[[#This Row],[DeliveryDateTime]] &lt;= data[[#This Row],[SLADue]], "On Time", "Late")</f>
        <v>On Time</v>
      </c>
    </row>
    <row r="1317" spans="1:28" x14ac:dyDescent="0.2">
      <c r="A1317" t="s">
        <v>1847</v>
      </c>
      <c r="B1317" t="s">
        <v>19</v>
      </c>
      <c r="C1317" t="s">
        <v>117</v>
      </c>
      <c r="D1317" t="s">
        <v>118</v>
      </c>
      <c r="E1317" s="5">
        <v>76.09</v>
      </c>
      <c r="F1317" t="s">
        <v>94</v>
      </c>
      <c r="G1317">
        <v>6</v>
      </c>
      <c r="H1317" s="1">
        <v>45734</v>
      </c>
      <c r="I1317" s="1" t="str">
        <f>TEXT(data[[#This Row],[OrderDate]],"mmm")</f>
        <v>Mar</v>
      </c>
      <c r="J1317" s="6">
        <v>0.82499999999999996</v>
      </c>
      <c r="K1317" s="6" t="str">
        <f>TEXT(data[[#This Row],[OrderTime]],"h")</f>
        <v>19</v>
      </c>
      <c r="L1317" s="1">
        <v>45736</v>
      </c>
      <c r="M1317" s="6">
        <v>0.69652777777777775</v>
      </c>
      <c r="N1317" t="s">
        <v>23</v>
      </c>
      <c r="O1317" t="s">
        <v>563</v>
      </c>
      <c r="P1317" t="s">
        <v>25</v>
      </c>
      <c r="Q1317" t="s">
        <v>26</v>
      </c>
      <c r="R1317" t="s">
        <v>66</v>
      </c>
      <c r="S1317" t="s">
        <v>105</v>
      </c>
      <c r="T1317" t="s">
        <v>29</v>
      </c>
      <c r="U1317" t="s">
        <v>30</v>
      </c>
      <c r="V1317" s="5">
        <f>data[[#This Row],[PriceUSD]]*data[[#This Row],[Quantity]]</f>
        <v>456.54</v>
      </c>
      <c r="W1317" s="7">
        <f>data[[#This Row],[OrderDate]] + TIME(VALUE(LEFT(data[[#This Row],[OrderTime]],2)), VALUE(RIGHT(data[[#This Row],[OrderTime]],2)), 0)</f>
        <v>45734.017361111109</v>
      </c>
      <c r="X1317" s="7">
        <f>_xlfn.MINIFS(data[OrderDateTime], data[CustomerName], data[[#This Row],[CustomerName]])</f>
        <v>45511.007638888892</v>
      </c>
      <c r="Y1317" t="str">
        <f>IF(data[[#This Row],[OrderDateTime]]=data[[#This Row],[FirstOrderDateTime]], "New", "Returning")</f>
        <v>Returning</v>
      </c>
      <c r="Z1317" s="7">
        <f>data[[#This Row],[DeliveryDate]] + data[[#This Row],[DeliveryTime]]</f>
        <v>45736.696527777778</v>
      </c>
      <c r="AA1317" s="7">
        <f>data[[#This Row],[OrderDateTime]] + 1</f>
        <v>45735.017361111109</v>
      </c>
      <c r="AB1317" s="7" t="str">
        <f>IF(data[[#This Row],[DeliveryDateTime]] &lt;= data[[#This Row],[SLADue]], "On Time", "Late")</f>
        <v>Late</v>
      </c>
    </row>
    <row r="1318" spans="1:28" x14ac:dyDescent="0.2">
      <c r="A1318" t="s">
        <v>1848</v>
      </c>
      <c r="B1318" t="s">
        <v>19</v>
      </c>
      <c r="C1318" t="s">
        <v>101</v>
      </c>
      <c r="D1318" t="s">
        <v>102</v>
      </c>
      <c r="E1318" s="5">
        <v>26.35</v>
      </c>
      <c r="F1318" t="s">
        <v>63</v>
      </c>
      <c r="G1318">
        <v>1</v>
      </c>
      <c r="H1318" s="1">
        <v>45752</v>
      </c>
      <c r="I1318" s="1" t="str">
        <f>TEXT(data[[#This Row],[OrderDate]],"mmm")</f>
        <v>Apr</v>
      </c>
      <c r="J1318" s="6">
        <v>0.56458333333333333</v>
      </c>
      <c r="K1318" s="6" t="str">
        <f>TEXT(data[[#This Row],[OrderTime]],"h")</f>
        <v>13</v>
      </c>
      <c r="L1318" s="1">
        <v>45753</v>
      </c>
      <c r="M1318" s="6">
        <v>0.6479166666666667</v>
      </c>
      <c r="N1318" t="s">
        <v>434</v>
      </c>
      <c r="O1318" t="s">
        <v>108</v>
      </c>
      <c r="P1318" t="s">
        <v>234</v>
      </c>
      <c r="Q1318" t="s">
        <v>26</v>
      </c>
      <c r="R1318" t="s">
        <v>83</v>
      </c>
      <c r="S1318" t="s">
        <v>28</v>
      </c>
      <c r="T1318" t="s">
        <v>38</v>
      </c>
      <c r="U1318" t="s">
        <v>30</v>
      </c>
      <c r="V1318" s="5">
        <f>data[[#This Row],[PriceUSD]]*data[[#This Row],[Quantity]]</f>
        <v>26.35</v>
      </c>
      <c r="W1318" s="7">
        <f>data[[#This Row],[OrderDate]] + TIME(VALUE(LEFT(data[[#This Row],[OrderTime]],2)), VALUE(RIGHT(data[[#This Row],[OrderTime]],2)), 0)</f>
        <v>45752.022916666669</v>
      </c>
      <c r="X1318" s="7">
        <f>_xlfn.MINIFS(data[OrderDateTime], data[CustomerName], data[[#This Row],[CustomerName]])</f>
        <v>45517.022916666669</v>
      </c>
      <c r="Y1318" t="str">
        <f>IF(data[[#This Row],[OrderDateTime]]=data[[#This Row],[FirstOrderDateTime]], "New", "Returning")</f>
        <v>Returning</v>
      </c>
      <c r="Z1318" s="7">
        <f>data[[#This Row],[DeliveryDate]] + data[[#This Row],[DeliveryTime]]</f>
        <v>45753.647916666669</v>
      </c>
      <c r="AA1318" s="7">
        <f>data[[#This Row],[OrderDateTime]] + 1</f>
        <v>45753.022916666669</v>
      </c>
      <c r="AB1318" s="7" t="str">
        <f>IF(data[[#This Row],[DeliveryDateTime]] &lt;= data[[#This Row],[SLADue]], "On Time", "Late")</f>
        <v>Late</v>
      </c>
    </row>
    <row r="1319" spans="1:28" x14ac:dyDescent="0.2">
      <c r="A1319" t="s">
        <v>1849</v>
      </c>
      <c r="B1319" t="s">
        <v>19</v>
      </c>
      <c r="C1319" t="s">
        <v>117</v>
      </c>
      <c r="D1319" t="s">
        <v>118</v>
      </c>
      <c r="E1319" s="5">
        <v>71.09</v>
      </c>
      <c r="F1319" t="s">
        <v>94</v>
      </c>
      <c r="G1319">
        <v>4</v>
      </c>
      <c r="H1319" s="1">
        <v>45842</v>
      </c>
      <c r="I1319" s="1" t="str">
        <f>TEXT(data[[#This Row],[OrderDate]],"mmm")</f>
        <v>Jul</v>
      </c>
      <c r="J1319" s="6">
        <v>0.81458333333333333</v>
      </c>
      <c r="K1319" s="6" t="str">
        <f>TEXT(data[[#This Row],[OrderTime]],"h")</f>
        <v>19</v>
      </c>
      <c r="L1319" s="1">
        <v>45843</v>
      </c>
      <c r="M1319" s="6">
        <v>0.81458333333333333</v>
      </c>
      <c r="N1319" t="s">
        <v>88</v>
      </c>
      <c r="O1319" t="s">
        <v>225</v>
      </c>
      <c r="P1319" t="s">
        <v>25</v>
      </c>
      <c r="Q1319" t="s">
        <v>53</v>
      </c>
      <c r="R1319" t="s">
        <v>66</v>
      </c>
      <c r="S1319" t="s">
        <v>28</v>
      </c>
      <c r="T1319" t="s">
        <v>38</v>
      </c>
      <c r="U1319" t="s">
        <v>30</v>
      </c>
      <c r="V1319" s="5">
        <f>data[[#This Row],[PriceUSD]]*data[[#This Row],[Quantity]]</f>
        <v>284.36</v>
      </c>
      <c r="W1319" s="7">
        <f>data[[#This Row],[OrderDate]] + TIME(VALUE(LEFT(data[[#This Row],[OrderTime]],2)), VALUE(RIGHT(data[[#This Row],[OrderTime]],2)), 0)</f>
        <v>45842.022916666669</v>
      </c>
      <c r="X1319" s="7">
        <f>_xlfn.MINIFS(data[OrderDateTime], data[CustomerName], data[[#This Row],[CustomerName]])</f>
        <v>45521.054166666669</v>
      </c>
      <c r="Y1319" t="str">
        <f>IF(data[[#This Row],[OrderDateTime]]=data[[#This Row],[FirstOrderDateTime]], "New", "Returning")</f>
        <v>Returning</v>
      </c>
      <c r="Z1319" s="7">
        <f>data[[#This Row],[DeliveryDate]] + data[[#This Row],[DeliveryTime]]</f>
        <v>45843.814583333333</v>
      </c>
      <c r="AA1319" s="7">
        <f>data[[#This Row],[OrderDateTime]] + 1</f>
        <v>45843.022916666669</v>
      </c>
      <c r="AB1319" s="7" t="str">
        <f>IF(data[[#This Row],[DeliveryDateTime]] &lt;= data[[#This Row],[SLADue]], "On Time", "Late")</f>
        <v>Late</v>
      </c>
    </row>
    <row r="1320" spans="1:28" x14ac:dyDescent="0.2">
      <c r="A1320" t="s">
        <v>1850</v>
      </c>
      <c r="B1320" t="s">
        <v>19</v>
      </c>
      <c r="C1320" t="s">
        <v>69</v>
      </c>
      <c r="D1320" t="s">
        <v>70</v>
      </c>
      <c r="E1320" s="5">
        <v>52.67</v>
      </c>
      <c r="F1320" t="s">
        <v>56</v>
      </c>
      <c r="G1320">
        <v>1</v>
      </c>
      <c r="H1320" s="1">
        <v>45773</v>
      </c>
      <c r="I1320" s="1" t="str">
        <f>TEXT(data[[#This Row],[OrderDate]],"mmm")</f>
        <v>Apr</v>
      </c>
      <c r="J1320" s="6">
        <v>0.61736111111111114</v>
      </c>
      <c r="K1320" s="6" t="str">
        <f>TEXT(data[[#This Row],[OrderTime]],"h")</f>
        <v>14</v>
      </c>
      <c r="L1320" s="1">
        <v>45774</v>
      </c>
      <c r="M1320" s="6">
        <v>0.78402777777777777</v>
      </c>
      <c r="N1320" t="s">
        <v>148</v>
      </c>
      <c r="O1320" t="s">
        <v>164</v>
      </c>
      <c r="P1320" t="s">
        <v>25</v>
      </c>
      <c r="Q1320" t="s">
        <v>53</v>
      </c>
      <c r="R1320" t="s">
        <v>37</v>
      </c>
      <c r="S1320" t="s">
        <v>28</v>
      </c>
      <c r="T1320" t="s">
        <v>29</v>
      </c>
      <c r="U1320" t="s">
        <v>30</v>
      </c>
      <c r="V1320" s="5">
        <f>data[[#This Row],[PriceUSD]]*data[[#This Row],[Quantity]]</f>
        <v>52.67</v>
      </c>
      <c r="W1320" s="7">
        <f>data[[#This Row],[OrderDate]] + TIME(VALUE(LEFT(data[[#This Row],[OrderTime]],2)), VALUE(RIGHT(data[[#This Row],[OrderTime]],2)), 0)</f>
        <v>45773.007638888892</v>
      </c>
      <c r="X1320" s="7">
        <f>_xlfn.MINIFS(data[OrderDateTime], data[CustomerName], data[[#This Row],[CustomerName]])</f>
        <v>45514.007638888892</v>
      </c>
      <c r="Y1320" t="str">
        <f>IF(data[[#This Row],[OrderDateTime]]=data[[#This Row],[FirstOrderDateTime]], "New", "Returning")</f>
        <v>Returning</v>
      </c>
      <c r="Z1320" s="7">
        <f>data[[#This Row],[DeliveryDate]] + data[[#This Row],[DeliveryTime]]</f>
        <v>45774.78402777778</v>
      </c>
      <c r="AA1320" s="7">
        <f>data[[#This Row],[OrderDateTime]] + 1</f>
        <v>45774.007638888892</v>
      </c>
      <c r="AB1320" s="7" t="str">
        <f>IF(data[[#This Row],[DeliveryDateTime]] &lt;= data[[#This Row],[SLADue]], "On Time", "Late")</f>
        <v>Late</v>
      </c>
    </row>
    <row r="1321" spans="1:28" x14ac:dyDescent="0.2">
      <c r="A1321" t="s">
        <v>1851</v>
      </c>
      <c r="B1321" t="s">
        <v>19</v>
      </c>
      <c r="C1321" t="s">
        <v>41</v>
      </c>
      <c r="D1321" t="s">
        <v>42</v>
      </c>
      <c r="E1321" s="5">
        <v>36.64</v>
      </c>
      <c r="F1321" t="s">
        <v>74</v>
      </c>
      <c r="G1321">
        <v>1</v>
      </c>
      <c r="H1321" s="1">
        <v>45830</v>
      </c>
      <c r="I1321" s="1" t="str">
        <f>TEXT(data[[#This Row],[OrderDate]],"mmm")</f>
        <v>Jun</v>
      </c>
      <c r="J1321" s="6">
        <v>0.43611111111111112</v>
      </c>
      <c r="K1321" s="6" t="str">
        <f>TEXT(data[[#This Row],[OrderTime]],"h")</f>
        <v>10</v>
      </c>
      <c r="L1321" s="1">
        <v>45830</v>
      </c>
      <c r="M1321" s="6">
        <v>0.56111111111111112</v>
      </c>
      <c r="N1321" t="s">
        <v>208</v>
      </c>
      <c r="O1321" t="s">
        <v>756</v>
      </c>
      <c r="P1321" t="s">
        <v>202</v>
      </c>
      <c r="Q1321" t="s">
        <v>26</v>
      </c>
      <c r="R1321" t="s">
        <v>46</v>
      </c>
      <c r="S1321" t="s">
        <v>47</v>
      </c>
      <c r="T1321" t="s">
        <v>143</v>
      </c>
      <c r="U1321" t="s">
        <v>30</v>
      </c>
      <c r="V1321" s="5">
        <f>data[[#This Row],[PriceUSD]]*data[[#This Row],[Quantity]]</f>
        <v>36.64</v>
      </c>
      <c r="W1321" s="7">
        <f>data[[#This Row],[OrderDate]] + TIME(VALUE(LEFT(data[[#This Row],[OrderTime]],2)), VALUE(RIGHT(data[[#This Row],[OrderTime]],2)), 0)</f>
        <v>45830.007638888892</v>
      </c>
      <c r="X1321" s="7">
        <f>_xlfn.MINIFS(data[OrderDateTime], data[CustomerName], data[[#This Row],[CustomerName]])</f>
        <v>45521.061805555553</v>
      </c>
      <c r="Y1321" t="str">
        <f>IF(data[[#This Row],[OrderDateTime]]=data[[#This Row],[FirstOrderDateTime]], "New", "Returning")</f>
        <v>Returning</v>
      </c>
      <c r="Z1321" s="7">
        <f>data[[#This Row],[DeliveryDate]] + data[[#This Row],[DeliveryTime]]</f>
        <v>45830.561111111114</v>
      </c>
      <c r="AA1321" s="7">
        <f>data[[#This Row],[OrderDateTime]] + 1</f>
        <v>45831.007638888892</v>
      </c>
      <c r="AB1321" s="7" t="str">
        <f>IF(data[[#This Row],[DeliveryDateTime]] &lt;= data[[#This Row],[SLADue]], "On Time", "Late")</f>
        <v>On Time</v>
      </c>
    </row>
    <row r="1322" spans="1:28" x14ac:dyDescent="0.2">
      <c r="A1322" t="s">
        <v>1852</v>
      </c>
      <c r="B1322" t="s">
        <v>19</v>
      </c>
      <c r="C1322" t="s">
        <v>69</v>
      </c>
      <c r="D1322" t="s">
        <v>70</v>
      </c>
      <c r="E1322" s="5">
        <v>60.45</v>
      </c>
      <c r="F1322" t="s">
        <v>74</v>
      </c>
      <c r="G1322">
        <v>3</v>
      </c>
      <c r="H1322" s="1">
        <v>45571</v>
      </c>
      <c r="I1322" s="1" t="str">
        <f>TEXT(data[[#This Row],[OrderDate]],"mmm")</f>
        <v>Oct</v>
      </c>
      <c r="J1322" s="6">
        <v>0.73750000000000004</v>
      </c>
      <c r="K1322" s="6" t="str">
        <f>TEXT(data[[#This Row],[OrderTime]],"h")</f>
        <v>17</v>
      </c>
      <c r="L1322" s="1">
        <v>45572</v>
      </c>
      <c r="M1322" s="6">
        <v>0.86250000000000004</v>
      </c>
      <c r="N1322" t="s">
        <v>103</v>
      </c>
      <c r="O1322" t="s">
        <v>151</v>
      </c>
      <c r="P1322" t="s">
        <v>77</v>
      </c>
      <c r="Q1322" t="s">
        <v>53</v>
      </c>
      <c r="R1322" t="s">
        <v>37</v>
      </c>
      <c r="S1322" t="s">
        <v>28</v>
      </c>
      <c r="T1322" t="s">
        <v>136</v>
      </c>
      <c r="U1322" t="s">
        <v>30</v>
      </c>
      <c r="V1322" s="5">
        <f>data[[#This Row],[PriceUSD]]*data[[#This Row],[Quantity]]</f>
        <v>181.35000000000002</v>
      </c>
      <c r="W1322" s="7">
        <f>data[[#This Row],[OrderDate]] + TIME(VALUE(LEFT(data[[#This Row],[OrderTime]],2)), VALUE(RIGHT(data[[#This Row],[OrderTime]],2)), 0)</f>
        <v>45571.052083333336</v>
      </c>
      <c r="X1322" s="7">
        <f>_xlfn.MINIFS(data[OrderDateTime], data[CustomerName], data[[#This Row],[CustomerName]])</f>
        <v>45571.052083333336</v>
      </c>
      <c r="Y1322" t="str">
        <f>IF(data[[#This Row],[OrderDateTime]]=data[[#This Row],[FirstOrderDateTime]], "New", "Returning")</f>
        <v>New</v>
      </c>
      <c r="Z1322" s="7">
        <f>data[[#This Row],[DeliveryDate]] + data[[#This Row],[DeliveryTime]]</f>
        <v>45572.862500000003</v>
      </c>
      <c r="AA1322" s="7">
        <f>data[[#This Row],[OrderDateTime]] + 1</f>
        <v>45572.052083333336</v>
      </c>
      <c r="AB1322" s="7" t="str">
        <f>IF(data[[#This Row],[DeliveryDateTime]] &lt;= data[[#This Row],[SLADue]], "On Time", "Late")</f>
        <v>Late</v>
      </c>
    </row>
    <row r="1323" spans="1:28" x14ac:dyDescent="0.2">
      <c r="A1323" t="s">
        <v>1853</v>
      </c>
      <c r="B1323" t="s">
        <v>19</v>
      </c>
      <c r="C1323" t="s">
        <v>32</v>
      </c>
      <c r="D1323" t="s">
        <v>33</v>
      </c>
      <c r="E1323" s="5">
        <v>49.08</v>
      </c>
      <c r="F1323" t="s">
        <v>22</v>
      </c>
      <c r="G1323">
        <v>1</v>
      </c>
      <c r="H1323" s="1">
        <v>45765</v>
      </c>
      <c r="I1323" s="1" t="str">
        <f>TEXT(data[[#This Row],[OrderDate]],"mmm")</f>
        <v>Apr</v>
      </c>
      <c r="J1323" s="6">
        <v>0.77430555555555558</v>
      </c>
      <c r="K1323" s="6" t="str">
        <f>TEXT(data[[#This Row],[OrderTime]],"h")</f>
        <v>18</v>
      </c>
      <c r="L1323" s="1">
        <v>45767</v>
      </c>
      <c r="M1323" s="6">
        <v>0.77986111111111112</v>
      </c>
      <c r="N1323" t="s">
        <v>88</v>
      </c>
      <c r="O1323" t="s">
        <v>1087</v>
      </c>
      <c r="P1323" t="s">
        <v>25</v>
      </c>
      <c r="Q1323" t="s">
        <v>53</v>
      </c>
      <c r="R1323" t="s">
        <v>37</v>
      </c>
      <c r="S1323" t="s">
        <v>105</v>
      </c>
      <c r="T1323" t="s">
        <v>143</v>
      </c>
      <c r="U1323" t="s">
        <v>67</v>
      </c>
      <c r="V1323" s="5">
        <f>data[[#This Row],[PriceUSD]]*data[[#This Row],[Quantity]]</f>
        <v>49.08</v>
      </c>
      <c r="W1323" s="7">
        <f>data[[#This Row],[OrderDate]] + TIME(VALUE(LEFT(data[[#This Row],[OrderTime]],2)), VALUE(RIGHT(data[[#This Row],[OrderTime]],2)), 0)</f>
        <v>45765.038888888892</v>
      </c>
      <c r="X1323" s="7">
        <f>_xlfn.MINIFS(data[OrderDateTime], data[CustomerName], data[[#This Row],[CustomerName]])</f>
        <v>45522.022916666669</v>
      </c>
      <c r="Y1323" t="str">
        <f>IF(data[[#This Row],[OrderDateTime]]=data[[#This Row],[FirstOrderDateTime]], "New", "Returning")</f>
        <v>Returning</v>
      </c>
      <c r="Z1323" s="7">
        <f>data[[#This Row],[DeliveryDate]] + data[[#This Row],[DeliveryTime]]</f>
        <v>45767.779861111114</v>
      </c>
      <c r="AA1323" s="7">
        <f>data[[#This Row],[OrderDateTime]] + 1</f>
        <v>45766.038888888892</v>
      </c>
      <c r="AB1323" s="7" t="str">
        <f>IF(data[[#This Row],[DeliveryDateTime]] &lt;= data[[#This Row],[SLADue]], "On Time", "Late")</f>
        <v>Late</v>
      </c>
    </row>
    <row r="1324" spans="1:28" x14ac:dyDescent="0.2">
      <c r="A1324" t="s">
        <v>1854</v>
      </c>
      <c r="B1324" t="s">
        <v>19</v>
      </c>
      <c r="C1324" t="s">
        <v>258</v>
      </c>
      <c r="D1324" t="s">
        <v>259</v>
      </c>
      <c r="E1324" s="5">
        <v>122.96</v>
      </c>
      <c r="F1324" t="s">
        <v>182</v>
      </c>
      <c r="G1324">
        <v>2</v>
      </c>
      <c r="H1324" s="1">
        <v>45776</v>
      </c>
      <c r="I1324" s="1" t="str">
        <f>TEXT(data[[#This Row],[OrderDate]],"mmm")</f>
        <v>Apr</v>
      </c>
      <c r="J1324" s="6">
        <v>0.78888888888888886</v>
      </c>
      <c r="K1324" s="6" t="str">
        <f>TEXT(data[[#This Row],[OrderTime]],"h")</f>
        <v>18</v>
      </c>
      <c r="L1324" s="1">
        <v>45777</v>
      </c>
      <c r="M1324" s="6">
        <v>0.87222222222222223</v>
      </c>
      <c r="N1324" t="s">
        <v>23</v>
      </c>
      <c r="O1324" t="s">
        <v>771</v>
      </c>
      <c r="P1324" t="s">
        <v>25</v>
      </c>
      <c r="Q1324" t="s">
        <v>53</v>
      </c>
      <c r="R1324" t="s">
        <v>261</v>
      </c>
      <c r="S1324" t="s">
        <v>28</v>
      </c>
      <c r="T1324" t="s">
        <v>38</v>
      </c>
      <c r="U1324" t="s">
        <v>30</v>
      </c>
      <c r="V1324" s="5">
        <f>data[[#This Row],[PriceUSD]]*data[[#This Row],[Quantity]]</f>
        <v>245.92</v>
      </c>
      <c r="W1324" s="7">
        <f>data[[#This Row],[OrderDate]] + TIME(VALUE(LEFT(data[[#This Row],[OrderTime]],2)), VALUE(RIGHT(data[[#This Row],[OrderTime]],2)), 0)</f>
        <v>45776.061805555553</v>
      </c>
      <c r="X1324" s="7">
        <f>_xlfn.MINIFS(data[OrderDateTime], data[CustomerName], data[[#This Row],[CustomerName]])</f>
        <v>45524.007638888892</v>
      </c>
      <c r="Y1324" t="str">
        <f>IF(data[[#This Row],[OrderDateTime]]=data[[#This Row],[FirstOrderDateTime]], "New", "Returning")</f>
        <v>Returning</v>
      </c>
      <c r="Z1324" s="7">
        <f>data[[#This Row],[DeliveryDate]] + data[[#This Row],[DeliveryTime]]</f>
        <v>45777.87222222222</v>
      </c>
      <c r="AA1324" s="7">
        <f>data[[#This Row],[OrderDateTime]] + 1</f>
        <v>45777.061805555553</v>
      </c>
      <c r="AB1324" s="7" t="str">
        <f>IF(data[[#This Row],[DeliveryDateTime]] &lt;= data[[#This Row],[SLADue]], "On Time", "Late")</f>
        <v>Late</v>
      </c>
    </row>
    <row r="1325" spans="1:28" x14ac:dyDescent="0.2">
      <c r="A1325" t="s">
        <v>1855</v>
      </c>
      <c r="B1325" t="s">
        <v>19</v>
      </c>
      <c r="C1325" t="s">
        <v>101</v>
      </c>
      <c r="D1325" t="s">
        <v>102</v>
      </c>
      <c r="E1325" s="5">
        <v>31.81</v>
      </c>
      <c r="F1325" t="s">
        <v>81</v>
      </c>
      <c r="G1325">
        <v>1</v>
      </c>
      <c r="H1325" s="1">
        <v>45870</v>
      </c>
      <c r="I1325" s="1" t="str">
        <f>TEXT(data[[#This Row],[OrderDate]],"mmm")</f>
        <v>Aug</v>
      </c>
      <c r="J1325" s="6">
        <v>0.90347222222222223</v>
      </c>
      <c r="K1325" s="6" t="str">
        <f>TEXT(data[[#This Row],[OrderTime]],"h")</f>
        <v>21</v>
      </c>
      <c r="L1325" s="1">
        <v>45871</v>
      </c>
      <c r="M1325" s="6">
        <v>0.56874999999999998</v>
      </c>
      <c r="N1325" t="s">
        <v>750</v>
      </c>
      <c r="O1325" t="s">
        <v>944</v>
      </c>
      <c r="P1325" t="s">
        <v>234</v>
      </c>
      <c r="Q1325" t="s">
        <v>53</v>
      </c>
      <c r="R1325" t="s">
        <v>83</v>
      </c>
      <c r="S1325" t="s">
        <v>28</v>
      </c>
      <c r="T1325" t="s">
        <v>38</v>
      </c>
      <c r="U1325" t="s">
        <v>30</v>
      </c>
      <c r="V1325" s="5">
        <f>data[[#This Row],[PriceUSD]]*data[[#This Row],[Quantity]]</f>
        <v>31.81</v>
      </c>
      <c r="W1325" s="7">
        <f>data[[#This Row],[OrderDate]] + TIME(VALUE(LEFT(data[[#This Row],[OrderTime]],2)), VALUE(RIGHT(data[[#This Row],[OrderTime]],2)), 0)</f>
        <v>45870.015277777777</v>
      </c>
      <c r="X1325" s="7">
        <f>_xlfn.MINIFS(data[OrderDateTime], data[CustomerName], data[[#This Row],[CustomerName]])</f>
        <v>45517.015277777777</v>
      </c>
      <c r="Y1325" t="str">
        <f>IF(data[[#This Row],[OrderDateTime]]=data[[#This Row],[FirstOrderDateTime]], "New", "Returning")</f>
        <v>Returning</v>
      </c>
      <c r="Z1325" s="7">
        <f>data[[#This Row],[DeliveryDate]] + data[[#This Row],[DeliveryTime]]</f>
        <v>45871.568749999999</v>
      </c>
      <c r="AA1325" s="7">
        <f>data[[#This Row],[OrderDateTime]] + 1</f>
        <v>45871.015277777777</v>
      </c>
      <c r="AB1325" s="7" t="str">
        <f>IF(data[[#This Row],[DeliveryDateTime]] &lt;= data[[#This Row],[SLADue]], "On Time", "Late")</f>
        <v>Late</v>
      </c>
    </row>
    <row r="1326" spans="1:28" x14ac:dyDescent="0.2">
      <c r="A1326" t="s">
        <v>1856</v>
      </c>
      <c r="B1326" t="s">
        <v>19</v>
      </c>
      <c r="C1326" t="s">
        <v>41</v>
      </c>
      <c r="D1326" t="s">
        <v>42</v>
      </c>
      <c r="E1326" s="5">
        <v>35.67</v>
      </c>
      <c r="F1326" t="s">
        <v>51</v>
      </c>
      <c r="G1326">
        <v>1</v>
      </c>
      <c r="H1326" s="1">
        <v>45514</v>
      </c>
      <c r="I1326" s="1" t="str">
        <f>TEXT(data[[#This Row],[OrderDate]],"mmm")</f>
        <v>Aug</v>
      </c>
      <c r="J1326" s="6">
        <v>0.4152777777777778</v>
      </c>
      <c r="K1326" s="6" t="str">
        <f>TEXT(data[[#This Row],[OrderTime]],"h")</f>
        <v>9</v>
      </c>
      <c r="L1326" s="1">
        <v>45514</v>
      </c>
      <c r="M1326" s="6">
        <v>0.58194444444444449</v>
      </c>
      <c r="N1326" t="s">
        <v>34</v>
      </c>
      <c r="O1326" t="s">
        <v>623</v>
      </c>
      <c r="P1326" t="s">
        <v>36</v>
      </c>
      <c r="Q1326" t="s">
        <v>26</v>
      </c>
      <c r="R1326" t="s">
        <v>46</v>
      </c>
      <c r="S1326" t="s">
        <v>47</v>
      </c>
      <c r="T1326" t="s">
        <v>29</v>
      </c>
      <c r="U1326" t="s">
        <v>39</v>
      </c>
      <c r="V1326" s="5">
        <f>data[[#This Row],[PriceUSD]]*data[[#This Row],[Quantity]]</f>
        <v>35.67</v>
      </c>
      <c r="W1326" s="7">
        <f>data[[#This Row],[OrderDate]] + TIME(VALUE(LEFT(data[[#This Row],[OrderTime]],2)), VALUE(RIGHT(data[[#This Row],[OrderTime]],2)), 0)</f>
        <v>45514.054166666669</v>
      </c>
      <c r="X1326" s="7">
        <f>_xlfn.MINIFS(data[OrderDateTime], data[CustomerName], data[[#This Row],[CustomerName]])</f>
        <v>45514.054166666669</v>
      </c>
      <c r="Y1326" t="str">
        <f>IF(data[[#This Row],[OrderDateTime]]=data[[#This Row],[FirstOrderDateTime]], "New", "Returning")</f>
        <v>New</v>
      </c>
      <c r="Z1326" s="7">
        <f>data[[#This Row],[DeliveryDate]] + data[[#This Row],[DeliveryTime]]</f>
        <v>45514.581944444442</v>
      </c>
      <c r="AA1326" s="7">
        <f>data[[#This Row],[OrderDateTime]] + 1</f>
        <v>45515.054166666669</v>
      </c>
      <c r="AB1326" s="7" t="str">
        <f>IF(data[[#This Row],[DeliveryDateTime]] &lt;= data[[#This Row],[SLADue]], "On Time", "Late")</f>
        <v>On Time</v>
      </c>
    </row>
    <row r="1327" spans="1:28" x14ac:dyDescent="0.2">
      <c r="A1327" t="s">
        <v>1857</v>
      </c>
      <c r="B1327" t="s">
        <v>19</v>
      </c>
      <c r="C1327" t="s">
        <v>20</v>
      </c>
      <c r="D1327" t="s">
        <v>21</v>
      </c>
      <c r="E1327" s="5">
        <v>21.75</v>
      </c>
      <c r="F1327" t="s">
        <v>22</v>
      </c>
      <c r="G1327">
        <v>1</v>
      </c>
      <c r="H1327" s="1">
        <v>45718</v>
      </c>
      <c r="I1327" s="1" t="str">
        <f>TEXT(data[[#This Row],[OrderDate]],"mmm")</f>
        <v>Mar</v>
      </c>
      <c r="J1327" s="6">
        <v>0.90555555555555556</v>
      </c>
      <c r="K1327" s="6" t="str">
        <f>TEXT(data[[#This Row],[OrderTime]],"h")</f>
        <v>21</v>
      </c>
      <c r="L1327" s="1">
        <v>45720</v>
      </c>
      <c r="M1327" s="6">
        <v>0.50347222222222221</v>
      </c>
      <c r="N1327" t="s">
        <v>75</v>
      </c>
      <c r="O1327" t="s">
        <v>1802</v>
      </c>
      <c r="P1327" t="s">
        <v>25</v>
      </c>
      <c r="Q1327" t="s">
        <v>53</v>
      </c>
      <c r="R1327" t="s">
        <v>27</v>
      </c>
      <c r="S1327" t="s">
        <v>105</v>
      </c>
      <c r="T1327" t="s">
        <v>29</v>
      </c>
      <c r="U1327" t="s">
        <v>39</v>
      </c>
      <c r="V1327" s="5">
        <f>data[[#This Row],[PriceUSD]]*data[[#This Row],[Quantity]]</f>
        <v>21.75</v>
      </c>
      <c r="W1327" s="7">
        <f>data[[#This Row],[OrderDate]] + TIME(VALUE(LEFT(data[[#This Row],[OrderTime]],2)), VALUE(RIGHT(data[[#This Row],[OrderTime]],2)), 0)</f>
        <v>45718.038888888892</v>
      </c>
      <c r="X1327" s="7">
        <f>_xlfn.MINIFS(data[OrderDateTime], data[CustomerName], data[[#This Row],[CustomerName]])</f>
        <v>45513.038888888892</v>
      </c>
      <c r="Y1327" t="str">
        <f>IF(data[[#This Row],[OrderDateTime]]=data[[#This Row],[FirstOrderDateTime]], "New", "Returning")</f>
        <v>Returning</v>
      </c>
      <c r="Z1327" s="7">
        <f>data[[#This Row],[DeliveryDate]] + data[[#This Row],[DeliveryTime]]</f>
        <v>45720.503472222219</v>
      </c>
      <c r="AA1327" s="7">
        <f>data[[#This Row],[OrderDateTime]] + 1</f>
        <v>45719.038888888892</v>
      </c>
      <c r="AB1327" s="7" t="str">
        <f>IF(data[[#This Row],[DeliveryDateTime]] &lt;= data[[#This Row],[SLADue]], "On Time", "Late")</f>
        <v>Late</v>
      </c>
    </row>
    <row r="1328" spans="1:28" x14ac:dyDescent="0.2">
      <c r="A1328" t="s">
        <v>1858</v>
      </c>
      <c r="B1328" t="s">
        <v>19</v>
      </c>
      <c r="C1328" t="s">
        <v>20</v>
      </c>
      <c r="D1328" t="s">
        <v>21</v>
      </c>
      <c r="E1328" s="5">
        <v>18.809999999999999</v>
      </c>
      <c r="F1328" t="s">
        <v>43</v>
      </c>
      <c r="G1328">
        <v>1</v>
      </c>
      <c r="H1328" s="1">
        <v>45565</v>
      </c>
      <c r="I1328" s="1" t="str">
        <f>TEXT(data[[#This Row],[OrderDate]],"mmm")</f>
        <v>Sep</v>
      </c>
      <c r="J1328" s="6">
        <v>0.61944444444444446</v>
      </c>
      <c r="K1328" s="6" t="str">
        <f>TEXT(data[[#This Row],[OrderTime]],"h")</f>
        <v>14</v>
      </c>
      <c r="L1328" s="1">
        <v>45565</v>
      </c>
      <c r="M1328" s="6">
        <v>0.82777777777777772</v>
      </c>
      <c r="N1328" t="s">
        <v>208</v>
      </c>
      <c r="O1328" t="s">
        <v>1009</v>
      </c>
      <c r="P1328" t="s">
        <v>202</v>
      </c>
      <c r="Q1328" t="s">
        <v>53</v>
      </c>
      <c r="R1328" t="s">
        <v>27</v>
      </c>
      <c r="S1328" t="s">
        <v>47</v>
      </c>
      <c r="T1328" t="s">
        <v>38</v>
      </c>
      <c r="U1328" t="s">
        <v>30</v>
      </c>
      <c r="V1328" s="5">
        <f>data[[#This Row],[PriceUSD]]*data[[#This Row],[Quantity]]</f>
        <v>18.809999999999999</v>
      </c>
      <c r="W1328" s="7">
        <f>data[[#This Row],[OrderDate]] + TIME(VALUE(LEFT(data[[#This Row],[OrderTime]],2)), VALUE(RIGHT(data[[#This Row],[OrderTime]],2)), 0)</f>
        <v>45565.030555555553</v>
      </c>
      <c r="X1328" s="7">
        <f>_xlfn.MINIFS(data[OrderDateTime], data[CustomerName], data[[#This Row],[CustomerName]])</f>
        <v>45520.017361111109</v>
      </c>
      <c r="Y1328" t="str">
        <f>IF(data[[#This Row],[OrderDateTime]]=data[[#This Row],[FirstOrderDateTime]], "New", "Returning")</f>
        <v>Returning</v>
      </c>
      <c r="Z1328" s="7">
        <f>data[[#This Row],[DeliveryDate]] + data[[#This Row],[DeliveryTime]]</f>
        <v>45565.827777777777</v>
      </c>
      <c r="AA1328" s="7">
        <f>data[[#This Row],[OrderDateTime]] + 1</f>
        <v>45566.030555555553</v>
      </c>
      <c r="AB1328" s="7" t="str">
        <f>IF(data[[#This Row],[DeliveryDateTime]] &lt;= data[[#This Row],[SLADue]], "On Time", "Late")</f>
        <v>On Time</v>
      </c>
    </row>
    <row r="1329" spans="1:28" x14ac:dyDescent="0.2">
      <c r="A1329" t="s">
        <v>1859</v>
      </c>
      <c r="B1329" t="s">
        <v>19</v>
      </c>
      <c r="C1329" t="s">
        <v>49</v>
      </c>
      <c r="D1329" t="s">
        <v>50</v>
      </c>
      <c r="E1329" s="5">
        <v>25.77</v>
      </c>
      <c r="F1329" t="s">
        <v>51</v>
      </c>
      <c r="G1329">
        <v>1</v>
      </c>
      <c r="H1329" s="1">
        <v>45696</v>
      </c>
      <c r="I1329" s="1" t="str">
        <f>TEXT(data[[#This Row],[OrderDate]],"mmm")</f>
        <v>Feb</v>
      </c>
      <c r="J1329" s="6">
        <v>0.46250000000000002</v>
      </c>
      <c r="K1329" s="6" t="str">
        <f>TEXT(data[[#This Row],[OrderTime]],"h")</f>
        <v>11</v>
      </c>
      <c r="L1329" s="1">
        <v>45696</v>
      </c>
      <c r="M1329" s="6">
        <v>0.67083333333333328</v>
      </c>
      <c r="N1329" t="s">
        <v>145</v>
      </c>
      <c r="O1329" t="s">
        <v>236</v>
      </c>
      <c r="P1329" t="s">
        <v>77</v>
      </c>
      <c r="Q1329" t="s">
        <v>26</v>
      </c>
      <c r="R1329" t="s">
        <v>54</v>
      </c>
      <c r="S1329" t="s">
        <v>47</v>
      </c>
      <c r="T1329" t="s">
        <v>38</v>
      </c>
      <c r="U1329" t="s">
        <v>30</v>
      </c>
      <c r="V1329" s="5">
        <f>data[[#This Row],[PriceUSD]]*data[[#This Row],[Quantity]]</f>
        <v>25.77</v>
      </c>
      <c r="W1329" s="7">
        <f>data[[#This Row],[OrderDate]] + TIME(VALUE(LEFT(data[[#This Row],[OrderTime]],2)), VALUE(RIGHT(data[[#This Row],[OrderTime]],2)), 0)</f>
        <v>45696.017361111109</v>
      </c>
      <c r="X1329" s="7">
        <f>_xlfn.MINIFS(data[OrderDateTime], data[CustomerName], data[[#This Row],[CustomerName]])</f>
        <v>45524.030555555553</v>
      </c>
      <c r="Y1329" t="str">
        <f>IF(data[[#This Row],[OrderDateTime]]=data[[#This Row],[FirstOrderDateTime]], "New", "Returning")</f>
        <v>Returning</v>
      </c>
      <c r="Z1329" s="7">
        <f>data[[#This Row],[DeliveryDate]] + data[[#This Row],[DeliveryTime]]</f>
        <v>45696.67083333333</v>
      </c>
      <c r="AA1329" s="7">
        <f>data[[#This Row],[OrderDateTime]] + 1</f>
        <v>45697.017361111109</v>
      </c>
      <c r="AB1329" s="7" t="str">
        <f>IF(data[[#This Row],[DeliveryDateTime]] &lt;= data[[#This Row],[SLADue]], "On Time", "Late")</f>
        <v>On Time</v>
      </c>
    </row>
    <row r="1330" spans="1:28" x14ac:dyDescent="0.2">
      <c r="A1330" t="s">
        <v>1860</v>
      </c>
      <c r="B1330" t="s">
        <v>19</v>
      </c>
      <c r="C1330" t="s">
        <v>101</v>
      </c>
      <c r="D1330" t="s">
        <v>102</v>
      </c>
      <c r="E1330" s="5">
        <v>29.69</v>
      </c>
      <c r="F1330" t="s">
        <v>63</v>
      </c>
      <c r="G1330">
        <v>1</v>
      </c>
      <c r="H1330" s="1">
        <v>45564</v>
      </c>
      <c r="I1330" s="1" t="str">
        <f>TEXT(data[[#This Row],[OrderDate]],"mmm")</f>
        <v>Sep</v>
      </c>
      <c r="J1330" s="6">
        <v>0.47083333333333333</v>
      </c>
      <c r="K1330" s="6" t="str">
        <f>TEXT(data[[#This Row],[OrderTime]],"h")</f>
        <v>11</v>
      </c>
      <c r="L1330" s="1">
        <v>45564</v>
      </c>
      <c r="M1330" s="6">
        <v>0.59583333333333333</v>
      </c>
      <c r="N1330" t="s">
        <v>145</v>
      </c>
      <c r="O1330" t="s">
        <v>523</v>
      </c>
      <c r="P1330" t="s">
        <v>77</v>
      </c>
      <c r="Q1330" t="s">
        <v>26</v>
      </c>
      <c r="R1330" t="s">
        <v>83</v>
      </c>
      <c r="S1330" t="s">
        <v>47</v>
      </c>
      <c r="T1330" t="s">
        <v>136</v>
      </c>
      <c r="U1330" t="s">
        <v>30</v>
      </c>
      <c r="V1330" s="5">
        <f>data[[#This Row],[PriceUSD]]*data[[#This Row],[Quantity]]</f>
        <v>29.69</v>
      </c>
      <c r="W1330" s="7">
        <f>data[[#This Row],[OrderDate]] + TIME(VALUE(LEFT(data[[#This Row],[OrderTime]],2)), VALUE(RIGHT(data[[#This Row],[OrderTime]],2)), 0)</f>
        <v>45564.022916666669</v>
      </c>
      <c r="X1330" s="7">
        <f>_xlfn.MINIFS(data[OrderDateTime], data[CustomerName], data[[#This Row],[CustomerName]])</f>
        <v>45509.038888888892</v>
      </c>
      <c r="Y1330" t="str">
        <f>IF(data[[#This Row],[OrderDateTime]]=data[[#This Row],[FirstOrderDateTime]], "New", "Returning")</f>
        <v>Returning</v>
      </c>
      <c r="Z1330" s="7">
        <f>data[[#This Row],[DeliveryDate]] + data[[#This Row],[DeliveryTime]]</f>
        <v>45564.595833333333</v>
      </c>
      <c r="AA1330" s="7">
        <f>data[[#This Row],[OrderDateTime]] + 1</f>
        <v>45565.022916666669</v>
      </c>
      <c r="AB1330" s="7" t="str">
        <f>IF(data[[#This Row],[DeliveryDateTime]] &lt;= data[[#This Row],[SLADue]], "On Time", "Late")</f>
        <v>On Time</v>
      </c>
    </row>
    <row r="1331" spans="1:28" x14ac:dyDescent="0.2">
      <c r="A1331" t="s">
        <v>1861</v>
      </c>
      <c r="B1331" t="s">
        <v>19</v>
      </c>
      <c r="C1331" t="s">
        <v>117</v>
      </c>
      <c r="D1331" t="s">
        <v>118</v>
      </c>
      <c r="E1331" s="5">
        <v>82.74</v>
      </c>
      <c r="F1331" t="s">
        <v>94</v>
      </c>
      <c r="G1331">
        <v>4</v>
      </c>
      <c r="H1331" s="1">
        <v>45645</v>
      </c>
      <c r="I1331" s="1" t="str">
        <f>TEXT(data[[#This Row],[OrderDate]],"mmm")</f>
        <v>Dec</v>
      </c>
      <c r="J1331" s="6">
        <v>0.51111111111111107</v>
      </c>
      <c r="K1331" s="6" t="str">
        <f>TEXT(data[[#This Row],[OrderTime]],"h")</f>
        <v>12</v>
      </c>
      <c r="L1331" s="1">
        <v>45645</v>
      </c>
      <c r="M1331" s="6">
        <v>0.63611111111111107</v>
      </c>
      <c r="N1331" t="s">
        <v>123</v>
      </c>
      <c r="O1331" t="s">
        <v>1787</v>
      </c>
      <c r="P1331" t="s">
        <v>36</v>
      </c>
      <c r="Q1331" t="s">
        <v>26</v>
      </c>
      <c r="R1331" t="s">
        <v>66</v>
      </c>
      <c r="S1331" t="s">
        <v>47</v>
      </c>
      <c r="T1331" t="s">
        <v>38</v>
      </c>
      <c r="U1331" t="s">
        <v>30</v>
      </c>
      <c r="V1331" s="5">
        <f>data[[#This Row],[PriceUSD]]*data[[#This Row],[Quantity]]</f>
        <v>330.96</v>
      </c>
      <c r="W1331" s="7">
        <f>data[[#This Row],[OrderDate]] + TIME(VALUE(LEFT(data[[#This Row],[OrderTime]],2)), VALUE(RIGHT(data[[#This Row],[OrderTime]],2)), 0)</f>
        <v>45645.007638888892</v>
      </c>
      <c r="X1331" s="7">
        <f>_xlfn.MINIFS(data[OrderDateTime], data[CustomerName], data[[#This Row],[CustomerName]])</f>
        <v>45531.030555555553</v>
      </c>
      <c r="Y1331" t="str">
        <f>IF(data[[#This Row],[OrderDateTime]]=data[[#This Row],[FirstOrderDateTime]], "New", "Returning")</f>
        <v>Returning</v>
      </c>
      <c r="Z1331" s="7">
        <f>data[[#This Row],[DeliveryDate]] + data[[#This Row],[DeliveryTime]]</f>
        <v>45645.636111111111</v>
      </c>
      <c r="AA1331" s="7">
        <f>data[[#This Row],[OrderDateTime]] + 1</f>
        <v>45646.007638888892</v>
      </c>
      <c r="AB1331" s="7" t="str">
        <f>IF(data[[#This Row],[DeliveryDateTime]] &lt;= data[[#This Row],[SLADue]], "On Time", "Late")</f>
        <v>On Time</v>
      </c>
    </row>
    <row r="1332" spans="1:28" x14ac:dyDescent="0.2">
      <c r="A1332" t="s">
        <v>1862</v>
      </c>
      <c r="B1332" t="s">
        <v>19</v>
      </c>
      <c r="C1332" t="s">
        <v>391</v>
      </c>
      <c r="D1332" t="s">
        <v>392</v>
      </c>
      <c r="E1332" s="5">
        <v>18.97</v>
      </c>
      <c r="F1332" t="s">
        <v>43</v>
      </c>
      <c r="G1332">
        <v>1</v>
      </c>
      <c r="H1332" s="1">
        <v>45577</v>
      </c>
      <c r="I1332" s="1" t="str">
        <f>TEXT(data[[#This Row],[OrderDate]],"mmm")</f>
        <v>Oct</v>
      </c>
      <c r="J1332" s="6">
        <v>0.84583333333333333</v>
      </c>
      <c r="K1332" s="6" t="str">
        <f>TEXT(data[[#This Row],[OrderTime]],"h")</f>
        <v>20</v>
      </c>
      <c r="L1332" s="1">
        <v>45579</v>
      </c>
      <c r="M1332" s="6">
        <v>0.55833333333333335</v>
      </c>
      <c r="N1332" t="s">
        <v>170</v>
      </c>
      <c r="O1332" t="s">
        <v>1245</v>
      </c>
      <c r="P1332" t="s">
        <v>36</v>
      </c>
      <c r="Q1332" t="s">
        <v>53</v>
      </c>
      <c r="R1332" t="s">
        <v>394</v>
      </c>
      <c r="S1332" t="s">
        <v>105</v>
      </c>
      <c r="T1332" t="s">
        <v>29</v>
      </c>
      <c r="U1332" t="s">
        <v>30</v>
      </c>
      <c r="V1332" s="5">
        <f>data[[#This Row],[PriceUSD]]*data[[#This Row],[Quantity]]</f>
        <v>18.97</v>
      </c>
      <c r="W1332" s="7">
        <f>data[[#This Row],[OrderDate]] + TIME(VALUE(LEFT(data[[#This Row],[OrderTime]],2)), VALUE(RIGHT(data[[#This Row],[OrderTime]],2)), 0)</f>
        <v>45577.022916666669</v>
      </c>
      <c r="X1332" s="7">
        <f>_xlfn.MINIFS(data[OrderDateTime], data[CustomerName], data[[#This Row],[CustomerName]])</f>
        <v>45508.017361111109</v>
      </c>
      <c r="Y1332" t="str">
        <f>IF(data[[#This Row],[OrderDateTime]]=data[[#This Row],[FirstOrderDateTime]], "New", "Returning")</f>
        <v>Returning</v>
      </c>
      <c r="Z1332" s="7">
        <f>data[[#This Row],[DeliveryDate]] + data[[#This Row],[DeliveryTime]]</f>
        <v>45579.558333333334</v>
      </c>
      <c r="AA1332" s="7">
        <f>data[[#This Row],[OrderDateTime]] + 1</f>
        <v>45578.022916666669</v>
      </c>
      <c r="AB1332" s="7" t="str">
        <f>IF(data[[#This Row],[DeliveryDateTime]] &lt;= data[[#This Row],[SLADue]], "On Time", "Late")</f>
        <v>Late</v>
      </c>
    </row>
    <row r="1333" spans="1:28" x14ac:dyDescent="0.2">
      <c r="A1333" t="s">
        <v>1863</v>
      </c>
      <c r="B1333" t="s">
        <v>19</v>
      </c>
      <c r="C1333" t="s">
        <v>49</v>
      </c>
      <c r="D1333" t="s">
        <v>50</v>
      </c>
      <c r="E1333" s="5">
        <v>29.67</v>
      </c>
      <c r="F1333" t="s">
        <v>138</v>
      </c>
      <c r="G1333">
        <v>1</v>
      </c>
      <c r="H1333" s="1">
        <v>45562</v>
      </c>
      <c r="I1333" s="1" t="str">
        <f>TEXT(data[[#This Row],[OrderDate]],"mmm")</f>
        <v>Sep</v>
      </c>
      <c r="J1333" s="6">
        <v>0.84097222222222223</v>
      </c>
      <c r="K1333" s="6" t="str">
        <f>TEXT(data[[#This Row],[OrderTime]],"h")</f>
        <v>20</v>
      </c>
      <c r="L1333" s="1">
        <v>45563</v>
      </c>
      <c r="M1333" s="6">
        <v>0.58333333333333337</v>
      </c>
      <c r="N1333" t="s">
        <v>452</v>
      </c>
      <c r="O1333" t="s">
        <v>631</v>
      </c>
      <c r="P1333" t="s">
        <v>133</v>
      </c>
      <c r="Q1333" t="s">
        <v>26</v>
      </c>
      <c r="R1333" t="s">
        <v>54</v>
      </c>
      <c r="S1333" t="s">
        <v>28</v>
      </c>
      <c r="T1333" t="s">
        <v>38</v>
      </c>
      <c r="U1333" t="s">
        <v>39</v>
      </c>
      <c r="V1333" s="5">
        <f>data[[#This Row],[PriceUSD]]*data[[#This Row],[Quantity]]</f>
        <v>29.67</v>
      </c>
      <c r="W1333" s="7">
        <f>data[[#This Row],[OrderDate]] + TIME(VALUE(LEFT(data[[#This Row],[OrderTime]],2)), VALUE(RIGHT(data[[#This Row],[OrderTime]],2)), 0)</f>
        <v>45562.015277777777</v>
      </c>
      <c r="X1333" s="7">
        <f>_xlfn.MINIFS(data[OrderDateTime], data[CustomerName], data[[#This Row],[CustomerName]])</f>
        <v>45506.052083333336</v>
      </c>
      <c r="Y1333" t="str">
        <f>IF(data[[#This Row],[OrderDateTime]]=data[[#This Row],[FirstOrderDateTime]], "New", "Returning")</f>
        <v>Returning</v>
      </c>
      <c r="Z1333" s="7">
        <f>data[[#This Row],[DeliveryDate]] + data[[#This Row],[DeliveryTime]]</f>
        <v>45563.583333333336</v>
      </c>
      <c r="AA1333" s="7">
        <f>data[[#This Row],[OrderDateTime]] + 1</f>
        <v>45563.015277777777</v>
      </c>
      <c r="AB1333" s="7" t="str">
        <f>IF(data[[#This Row],[DeliveryDateTime]] &lt;= data[[#This Row],[SLADue]], "On Time", "Late")</f>
        <v>Late</v>
      </c>
    </row>
    <row r="1334" spans="1:28" x14ac:dyDescent="0.2">
      <c r="A1334" t="s">
        <v>1864</v>
      </c>
      <c r="B1334" t="s">
        <v>19</v>
      </c>
      <c r="C1334" t="s">
        <v>117</v>
      </c>
      <c r="D1334" t="s">
        <v>118</v>
      </c>
      <c r="E1334" s="5">
        <v>73.75</v>
      </c>
      <c r="F1334" t="s">
        <v>94</v>
      </c>
      <c r="G1334">
        <v>3</v>
      </c>
      <c r="H1334" s="1">
        <v>45585</v>
      </c>
      <c r="I1334" s="1" t="str">
        <f>TEXT(data[[#This Row],[OrderDate]],"mmm")</f>
        <v>Oct</v>
      </c>
      <c r="J1334" s="6">
        <v>0.88402777777777775</v>
      </c>
      <c r="K1334" s="6" t="str">
        <f>TEXT(data[[#This Row],[OrderTime]],"h")</f>
        <v>21</v>
      </c>
      <c r="L1334" s="1">
        <v>45587</v>
      </c>
      <c r="M1334" s="6">
        <v>0.55069444444444449</v>
      </c>
      <c r="N1334" t="s">
        <v>123</v>
      </c>
      <c r="O1334" t="s">
        <v>379</v>
      </c>
      <c r="P1334" t="s">
        <v>36</v>
      </c>
      <c r="Q1334" t="s">
        <v>53</v>
      </c>
      <c r="R1334" t="s">
        <v>66</v>
      </c>
      <c r="S1334" t="s">
        <v>105</v>
      </c>
      <c r="T1334" t="s">
        <v>29</v>
      </c>
      <c r="U1334" t="s">
        <v>30</v>
      </c>
      <c r="V1334" s="5">
        <f>data[[#This Row],[PriceUSD]]*data[[#This Row],[Quantity]]</f>
        <v>221.25</v>
      </c>
      <c r="W1334" s="7">
        <f>data[[#This Row],[OrderDate]] + TIME(VALUE(LEFT(data[[#This Row],[OrderTime]],2)), VALUE(RIGHT(data[[#This Row],[OrderTime]],2)), 0)</f>
        <v>45585.054166666669</v>
      </c>
      <c r="X1334" s="7">
        <f>_xlfn.MINIFS(data[OrderDateTime], data[CustomerName], data[[#This Row],[CustomerName]])</f>
        <v>45520.015277777777</v>
      </c>
      <c r="Y1334" t="str">
        <f>IF(data[[#This Row],[OrderDateTime]]=data[[#This Row],[FirstOrderDateTime]], "New", "Returning")</f>
        <v>Returning</v>
      </c>
      <c r="Z1334" s="7">
        <f>data[[#This Row],[DeliveryDate]] + data[[#This Row],[DeliveryTime]]</f>
        <v>45587.550694444442</v>
      </c>
      <c r="AA1334" s="7">
        <f>data[[#This Row],[OrderDateTime]] + 1</f>
        <v>45586.054166666669</v>
      </c>
      <c r="AB1334" s="7" t="str">
        <f>IF(data[[#This Row],[DeliveryDateTime]] &lt;= data[[#This Row],[SLADue]], "On Time", "Late")</f>
        <v>Late</v>
      </c>
    </row>
    <row r="1335" spans="1:28" x14ac:dyDescent="0.2">
      <c r="A1335" t="s">
        <v>1865</v>
      </c>
      <c r="B1335" t="s">
        <v>19</v>
      </c>
      <c r="C1335" t="s">
        <v>110</v>
      </c>
      <c r="D1335" t="s">
        <v>111</v>
      </c>
      <c r="E1335" s="5">
        <v>11.18</v>
      </c>
      <c r="F1335" t="s">
        <v>87</v>
      </c>
      <c r="G1335">
        <v>1</v>
      </c>
      <c r="H1335" s="1">
        <v>45766</v>
      </c>
      <c r="I1335" s="1" t="str">
        <f>TEXT(data[[#This Row],[OrderDate]],"mmm")</f>
        <v>Apr</v>
      </c>
      <c r="J1335" s="6">
        <v>0.74375000000000002</v>
      </c>
      <c r="K1335" s="6" t="str">
        <f>TEXT(data[[#This Row],[OrderTime]],"h")</f>
        <v>17</v>
      </c>
      <c r="L1335" s="1">
        <v>45767</v>
      </c>
      <c r="M1335" s="6">
        <v>0.74236111111111114</v>
      </c>
      <c r="N1335" t="s">
        <v>112</v>
      </c>
      <c r="O1335" t="s">
        <v>488</v>
      </c>
      <c r="P1335" t="s">
        <v>36</v>
      </c>
      <c r="Q1335" t="s">
        <v>53</v>
      </c>
      <c r="R1335" t="s">
        <v>114</v>
      </c>
      <c r="S1335" t="s">
        <v>28</v>
      </c>
      <c r="T1335" t="s">
        <v>106</v>
      </c>
      <c r="U1335" t="s">
        <v>67</v>
      </c>
      <c r="V1335" s="5">
        <f>data[[#This Row],[PriceUSD]]*data[[#This Row],[Quantity]]</f>
        <v>11.18</v>
      </c>
      <c r="W1335" s="7">
        <f>data[[#This Row],[OrderDate]] + TIME(VALUE(LEFT(data[[#This Row],[OrderTime]],2)), VALUE(RIGHT(data[[#This Row],[OrderTime]],2)), 0)</f>
        <v>45766.052083333336</v>
      </c>
      <c r="X1335" s="7">
        <f>_xlfn.MINIFS(data[OrderDateTime], data[CustomerName], data[[#This Row],[CustomerName]])</f>
        <v>45556.046527777777</v>
      </c>
      <c r="Y1335" t="str">
        <f>IF(data[[#This Row],[OrderDateTime]]=data[[#This Row],[FirstOrderDateTime]], "New", "Returning")</f>
        <v>Returning</v>
      </c>
      <c r="Z1335" s="7">
        <f>data[[#This Row],[DeliveryDate]] + data[[#This Row],[DeliveryTime]]</f>
        <v>45767.742361111108</v>
      </c>
      <c r="AA1335" s="7">
        <f>data[[#This Row],[OrderDateTime]] + 1</f>
        <v>45767.052083333336</v>
      </c>
      <c r="AB1335" s="7" t="str">
        <f>IF(data[[#This Row],[DeliveryDateTime]] &lt;= data[[#This Row],[SLADue]], "On Time", "Late")</f>
        <v>Late</v>
      </c>
    </row>
    <row r="1336" spans="1:28" x14ac:dyDescent="0.2">
      <c r="A1336" t="s">
        <v>1866</v>
      </c>
      <c r="B1336" t="s">
        <v>19</v>
      </c>
      <c r="C1336" t="s">
        <v>110</v>
      </c>
      <c r="D1336" t="s">
        <v>111</v>
      </c>
      <c r="E1336" s="5">
        <v>11.44</v>
      </c>
      <c r="F1336" t="s">
        <v>87</v>
      </c>
      <c r="G1336">
        <v>1</v>
      </c>
      <c r="H1336" s="1">
        <v>45739</v>
      </c>
      <c r="I1336" s="1" t="str">
        <f>TEXT(data[[#This Row],[OrderDate]],"mmm")</f>
        <v>Mar</v>
      </c>
      <c r="J1336" s="6">
        <v>0.77083333333333337</v>
      </c>
      <c r="K1336" s="6" t="str">
        <f>TEXT(data[[#This Row],[OrderTime]],"h")</f>
        <v>18</v>
      </c>
      <c r="L1336" s="1">
        <v>45740</v>
      </c>
      <c r="M1336" s="6">
        <v>0.89583333333333337</v>
      </c>
      <c r="N1336" t="s">
        <v>75</v>
      </c>
      <c r="O1336" t="s">
        <v>488</v>
      </c>
      <c r="P1336" t="s">
        <v>77</v>
      </c>
      <c r="Q1336" t="s">
        <v>26</v>
      </c>
      <c r="R1336" t="s">
        <v>114</v>
      </c>
      <c r="S1336" t="s">
        <v>28</v>
      </c>
      <c r="T1336" t="s">
        <v>106</v>
      </c>
      <c r="U1336" t="s">
        <v>30</v>
      </c>
      <c r="V1336" s="5">
        <f>data[[#This Row],[PriceUSD]]*data[[#This Row],[Quantity]]</f>
        <v>11.44</v>
      </c>
      <c r="W1336" s="7">
        <f>data[[#This Row],[OrderDate]] + TIME(VALUE(LEFT(data[[#This Row],[OrderTime]],2)), VALUE(RIGHT(data[[#This Row],[OrderTime]],2)), 0)</f>
        <v>45739.022916666669</v>
      </c>
      <c r="X1336" s="7">
        <f>_xlfn.MINIFS(data[OrderDateTime], data[CustomerName], data[[#This Row],[CustomerName]])</f>
        <v>45556.046527777777</v>
      </c>
      <c r="Y1336" t="str">
        <f>IF(data[[#This Row],[OrderDateTime]]=data[[#This Row],[FirstOrderDateTime]], "New", "Returning")</f>
        <v>Returning</v>
      </c>
      <c r="Z1336" s="7">
        <f>data[[#This Row],[DeliveryDate]] + data[[#This Row],[DeliveryTime]]</f>
        <v>45740.895833333336</v>
      </c>
      <c r="AA1336" s="7">
        <f>data[[#This Row],[OrderDateTime]] + 1</f>
        <v>45740.022916666669</v>
      </c>
      <c r="AB1336" s="7" t="str">
        <f>IF(data[[#This Row],[DeliveryDateTime]] &lt;= data[[#This Row],[SLADue]], "On Time", "Late")</f>
        <v>Late</v>
      </c>
    </row>
    <row r="1337" spans="1:28" x14ac:dyDescent="0.2">
      <c r="A1337" t="s">
        <v>1867</v>
      </c>
      <c r="B1337" t="s">
        <v>19</v>
      </c>
      <c r="C1337" t="s">
        <v>101</v>
      </c>
      <c r="D1337" t="s">
        <v>102</v>
      </c>
      <c r="E1337" s="5">
        <v>29.32</v>
      </c>
      <c r="F1337" t="s">
        <v>81</v>
      </c>
      <c r="G1337">
        <v>1</v>
      </c>
      <c r="H1337" s="1">
        <v>45680</v>
      </c>
      <c r="I1337" s="1" t="str">
        <f>TEXT(data[[#This Row],[OrderDate]],"mmm")</f>
        <v>Jan</v>
      </c>
      <c r="J1337" s="6">
        <v>0.47916666666666669</v>
      </c>
      <c r="K1337" s="6" t="str">
        <f>TEXT(data[[#This Row],[OrderTime]],"h")</f>
        <v>11</v>
      </c>
      <c r="L1337" s="1">
        <v>45680</v>
      </c>
      <c r="M1337" s="6">
        <v>0.60416666666666663</v>
      </c>
      <c r="N1337" t="s">
        <v>170</v>
      </c>
      <c r="O1337" t="s">
        <v>1351</v>
      </c>
      <c r="P1337" t="s">
        <v>36</v>
      </c>
      <c r="Q1337" t="s">
        <v>26</v>
      </c>
      <c r="R1337" t="s">
        <v>83</v>
      </c>
      <c r="S1337" t="s">
        <v>47</v>
      </c>
      <c r="T1337" t="s">
        <v>59</v>
      </c>
      <c r="U1337" t="s">
        <v>30</v>
      </c>
      <c r="V1337" s="5">
        <f>data[[#This Row],[PriceUSD]]*data[[#This Row],[Quantity]]</f>
        <v>29.32</v>
      </c>
      <c r="W1337" s="7">
        <f>data[[#This Row],[OrderDate]] + TIME(VALUE(LEFT(data[[#This Row],[OrderTime]],2)), VALUE(RIGHT(data[[#This Row],[OrderTime]],2)), 0)</f>
        <v>45680.046527777777</v>
      </c>
      <c r="X1337" s="7">
        <f>_xlfn.MINIFS(data[OrderDateTime], data[CustomerName], data[[#This Row],[CustomerName]])</f>
        <v>45613.038888888892</v>
      </c>
      <c r="Y1337" t="str">
        <f>IF(data[[#This Row],[OrderDateTime]]=data[[#This Row],[FirstOrderDateTime]], "New", "Returning")</f>
        <v>Returning</v>
      </c>
      <c r="Z1337" s="7">
        <f>data[[#This Row],[DeliveryDate]] + data[[#This Row],[DeliveryTime]]</f>
        <v>45680.604166666664</v>
      </c>
      <c r="AA1337" s="7">
        <f>data[[#This Row],[OrderDateTime]] + 1</f>
        <v>45681.046527777777</v>
      </c>
      <c r="AB1337" s="7" t="str">
        <f>IF(data[[#This Row],[DeliveryDateTime]] &lt;= data[[#This Row],[SLADue]], "On Time", "Late")</f>
        <v>On Time</v>
      </c>
    </row>
    <row r="1338" spans="1:28" x14ac:dyDescent="0.2">
      <c r="A1338" t="s">
        <v>1868</v>
      </c>
      <c r="B1338" t="s">
        <v>19</v>
      </c>
      <c r="C1338" t="s">
        <v>258</v>
      </c>
      <c r="D1338" t="s">
        <v>259</v>
      </c>
      <c r="E1338" s="5">
        <v>136.03</v>
      </c>
      <c r="F1338" t="s">
        <v>51</v>
      </c>
      <c r="G1338">
        <v>1</v>
      </c>
      <c r="H1338" s="1">
        <v>45839</v>
      </c>
      <c r="I1338" s="1" t="str">
        <f>TEXT(data[[#This Row],[OrderDate]],"mmm")</f>
        <v>Jul</v>
      </c>
      <c r="J1338" s="6">
        <v>0.53680555555555554</v>
      </c>
      <c r="K1338" s="6" t="str">
        <f>TEXT(data[[#This Row],[OrderTime]],"h")</f>
        <v>12</v>
      </c>
      <c r="L1338" s="1">
        <v>45840</v>
      </c>
      <c r="M1338" s="6">
        <v>0.66180555555555554</v>
      </c>
      <c r="N1338" t="s">
        <v>64</v>
      </c>
      <c r="O1338" t="s">
        <v>748</v>
      </c>
      <c r="P1338" t="s">
        <v>25</v>
      </c>
      <c r="Q1338" t="s">
        <v>53</v>
      </c>
      <c r="R1338" t="s">
        <v>261</v>
      </c>
      <c r="S1338" t="s">
        <v>28</v>
      </c>
      <c r="T1338" t="s">
        <v>29</v>
      </c>
      <c r="U1338" t="s">
        <v>39</v>
      </c>
      <c r="V1338" s="5">
        <f>data[[#This Row],[PriceUSD]]*data[[#This Row],[Quantity]]</f>
        <v>136.03</v>
      </c>
      <c r="W1338" s="7">
        <f>data[[#This Row],[OrderDate]] + TIME(VALUE(LEFT(data[[#This Row],[OrderTime]],2)), VALUE(RIGHT(data[[#This Row],[OrderTime]],2)), 0)</f>
        <v>45839.038888888892</v>
      </c>
      <c r="X1338" s="7">
        <f>_xlfn.MINIFS(data[OrderDateTime], data[CustomerName], data[[#This Row],[CustomerName]])</f>
        <v>45507.015277777777</v>
      </c>
      <c r="Y1338" t="str">
        <f>IF(data[[#This Row],[OrderDateTime]]=data[[#This Row],[FirstOrderDateTime]], "New", "Returning")</f>
        <v>Returning</v>
      </c>
      <c r="Z1338" s="7">
        <f>data[[#This Row],[DeliveryDate]] + data[[#This Row],[DeliveryTime]]</f>
        <v>45840.661805555559</v>
      </c>
      <c r="AA1338" s="7">
        <f>data[[#This Row],[OrderDateTime]] + 1</f>
        <v>45840.038888888892</v>
      </c>
      <c r="AB1338" s="7" t="str">
        <f>IF(data[[#This Row],[DeliveryDateTime]] &lt;= data[[#This Row],[SLADue]], "On Time", "Late")</f>
        <v>Late</v>
      </c>
    </row>
    <row r="1339" spans="1:28" x14ac:dyDescent="0.2">
      <c r="A1339" t="s">
        <v>1869</v>
      </c>
      <c r="B1339" t="s">
        <v>19</v>
      </c>
      <c r="C1339" t="s">
        <v>117</v>
      </c>
      <c r="D1339" t="s">
        <v>118</v>
      </c>
      <c r="E1339" s="5">
        <v>77.37</v>
      </c>
      <c r="F1339" t="s">
        <v>119</v>
      </c>
      <c r="G1339">
        <v>1</v>
      </c>
      <c r="H1339" s="1">
        <v>45881</v>
      </c>
      <c r="I1339" s="1" t="str">
        <f>TEXT(data[[#This Row],[OrderDate]],"mmm")</f>
        <v>Aug</v>
      </c>
      <c r="J1339" s="6">
        <v>0.6020833333333333</v>
      </c>
      <c r="K1339" s="6" t="str">
        <f>TEXT(data[[#This Row],[OrderTime]],"h")</f>
        <v>14</v>
      </c>
      <c r="L1339" s="1">
        <v>45881</v>
      </c>
      <c r="M1339" s="6">
        <v>0.89375000000000004</v>
      </c>
      <c r="N1339" t="s">
        <v>175</v>
      </c>
      <c r="O1339" t="s">
        <v>384</v>
      </c>
      <c r="P1339" t="s">
        <v>25</v>
      </c>
      <c r="Q1339" t="s">
        <v>26</v>
      </c>
      <c r="R1339" t="s">
        <v>66</v>
      </c>
      <c r="S1339" t="s">
        <v>47</v>
      </c>
      <c r="T1339" t="s">
        <v>38</v>
      </c>
      <c r="U1339" t="s">
        <v>30</v>
      </c>
      <c r="V1339" s="5">
        <f>data[[#This Row],[PriceUSD]]*data[[#This Row],[Quantity]]</f>
        <v>77.37</v>
      </c>
      <c r="W1339" s="7">
        <f>data[[#This Row],[OrderDate]] + TIME(VALUE(LEFT(data[[#This Row],[OrderTime]],2)), VALUE(RIGHT(data[[#This Row],[OrderTime]],2)), 0)</f>
        <v>45881.022916666669</v>
      </c>
      <c r="X1339" s="7">
        <f>_xlfn.MINIFS(data[OrderDateTime], data[CustomerName], data[[#This Row],[CustomerName]])</f>
        <v>45533.038888888892</v>
      </c>
      <c r="Y1339" t="str">
        <f>IF(data[[#This Row],[OrderDateTime]]=data[[#This Row],[FirstOrderDateTime]], "New", "Returning")</f>
        <v>Returning</v>
      </c>
      <c r="Z1339" s="7">
        <f>data[[#This Row],[DeliveryDate]] + data[[#This Row],[DeliveryTime]]</f>
        <v>45881.893750000003</v>
      </c>
      <c r="AA1339" s="7">
        <f>data[[#This Row],[OrderDateTime]] + 1</f>
        <v>45882.022916666669</v>
      </c>
      <c r="AB1339" s="7" t="str">
        <f>IF(data[[#This Row],[DeliveryDateTime]] &lt;= data[[#This Row],[SLADue]], "On Time", "Late")</f>
        <v>On Time</v>
      </c>
    </row>
    <row r="1340" spans="1:28" x14ac:dyDescent="0.2">
      <c r="A1340" t="s">
        <v>1870</v>
      </c>
      <c r="B1340" t="s">
        <v>19</v>
      </c>
      <c r="C1340" t="s">
        <v>69</v>
      </c>
      <c r="D1340" t="s">
        <v>70</v>
      </c>
      <c r="E1340" s="5">
        <v>49.74</v>
      </c>
      <c r="F1340" t="s">
        <v>43</v>
      </c>
      <c r="G1340">
        <v>2</v>
      </c>
      <c r="H1340" s="1">
        <v>45730</v>
      </c>
      <c r="I1340" s="1" t="str">
        <f>TEXT(data[[#This Row],[OrderDate]],"mmm")</f>
        <v>Mar</v>
      </c>
      <c r="J1340" s="6">
        <v>0.40069444444444446</v>
      </c>
      <c r="K1340" s="6" t="str">
        <f>TEXT(data[[#This Row],[OrderTime]],"h")</f>
        <v>9</v>
      </c>
      <c r="L1340" s="1">
        <v>45731</v>
      </c>
      <c r="M1340" s="6">
        <v>0.56736111111111109</v>
      </c>
      <c r="N1340" t="s">
        <v>64</v>
      </c>
      <c r="O1340" t="s">
        <v>601</v>
      </c>
      <c r="P1340" t="s">
        <v>25</v>
      </c>
      <c r="Q1340" t="s">
        <v>53</v>
      </c>
      <c r="R1340" t="s">
        <v>37</v>
      </c>
      <c r="S1340" t="s">
        <v>28</v>
      </c>
      <c r="T1340" t="s">
        <v>38</v>
      </c>
      <c r="U1340" t="s">
        <v>39</v>
      </c>
      <c r="V1340" s="5">
        <f>data[[#This Row],[PriceUSD]]*data[[#This Row],[Quantity]]</f>
        <v>99.48</v>
      </c>
      <c r="W1340" s="7">
        <f>data[[#This Row],[OrderDate]] + TIME(VALUE(LEFT(data[[#This Row],[OrderTime]],2)), VALUE(RIGHT(data[[#This Row],[OrderTime]],2)), 0)</f>
        <v>45730.030555555553</v>
      </c>
      <c r="X1340" s="7">
        <f>_xlfn.MINIFS(data[OrderDateTime], data[CustomerName], data[[#This Row],[CustomerName]])</f>
        <v>45605.030555555553</v>
      </c>
      <c r="Y1340" t="str">
        <f>IF(data[[#This Row],[OrderDateTime]]=data[[#This Row],[FirstOrderDateTime]], "New", "Returning")</f>
        <v>Returning</v>
      </c>
      <c r="Z1340" s="7">
        <f>data[[#This Row],[DeliveryDate]] + data[[#This Row],[DeliveryTime]]</f>
        <v>45731.567361111112</v>
      </c>
      <c r="AA1340" s="7">
        <f>data[[#This Row],[OrderDateTime]] + 1</f>
        <v>45731.030555555553</v>
      </c>
      <c r="AB1340" s="7" t="str">
        <f>IF(data[[#This Row],[DeliveryDateTime]] &lt;= data[[#This Row],[SLADue]], "On Time", "Late")</f>
        <v>Late</v>
      </c>
    </row>
    <row r="1341" spans="1:28" x14ac:dyDescent="0.2">
      <c r="A1341" t="s">
        <v>1871</v>
      </c>
      <c r="B1341" t="s">
        <v>19</v>
      </c>
      <c r="C1341" t="s">
        <v>49</v>
      </c>
      <c r="D1341" t="s">
        <v>50</v>
      </c>
      <c r="E1341" s="5">
        <v>31.07</v>
      </c>
      <c r="F1341" t="s">
        <v>74</v>
      </c>
      <c r="G1341">
        <v>1</v>
      </c>
      <c r="H1341" s="1">
        <v>45528</v>
      </c>
      <c r="I1341" s="1" t="str">
        <f>TEXT(data[[#This Row],[OrderDate]],"mmm")</f>
        <v>Aug</v>
      </c>
      <c r="J1341" s="6">
        <v>0.54236111111111107</v>
      </c>
      <c r="K1341" s="6" t="str">
        <f>TEXT(data[[#This Row],[OrderTime]],"h")</f>
        <v>13</v>
      </c>
      <c r="L1341" s="1">
        <v>45528</v>
      </c>
      <c r="M1341" s="6">
        <v>0.66736111111111107</v>
      </c>
      <c r="N1341" t="s">
        <v>34</v>
      </c>
      <c r="O1341" t="s">
        <v>1142</v>
      </c>
      <c r="P1341" t="s">
        <v>36</v>
      </c>
      <c r="Q1341" t="s">
        <v>53</v>
      </c>
      <c r="R1341" t="s">
        <v>54</v>
      </c>
      <c r="S1341" t="s">
        <v>47</v>
      </c>
      <c r="T1341" t="s">
        <v>115</v>
      </c>
      <c r="U1341" t="s">
        <v>30</v>
      </c>
      <c r="V1341" s="5">
        <f>data[[#This Row],[PriceUSD]]*data[[#This Row],[Quantity]]</f>
        <v>31.07</v>
      </c>
      <c r="W1341" s="7">
        <f>data[[#This Row],[OrderDate]] + TIME(VALUE(LEFT(data[[#This Row],[OrderTime]],2)), VALUE(RIGHT(data[[#This Row],[OrderTime]],2)), 0)</f>
        <v>45528.007638888892</v>
      </c>
      <c r="X1341" s="7">
        <f>_xlfn.MINIFS(data[OrderDateTime], data[CustomerName], data[[#This Row],[CustomerName]])</f>
        <v>45513.054166666669</v>
      </c>
      <c r="Y1341" t="str">
        <f>IF(data[[#This Row],[OrderDateTime]]=data[[#This Row],[FirstOrderDateTime]], "New", "Returning")</f>
        <v>Returning</v>
      </c>
      <c r="Z1341" s="7">
        <f>data[[#This Row],[DeliveryDate]] + data[[#This Row],[DeliveryTime]]</f>
        <v>45528.667361111111</v>
      </c>
      <c r="AA1341" s="7">
        <f>data[[#This Row],[OrderDateTime]] + 1</f>
        <v>45529.007638888892</v>
      </c>
      <c r="AB1341" s="7" t="str">
        <f>IF(data[[#This Row],[DeliveryDateTime]] &lt;= data[[#This Row],[SLADue]], "On Time", "Late")</f>
        <v>On Time</v>
      </c>
    </row>
    <row r="1342" spans="1:28" x14ac:dyDescent="0.2">
      <c r="A1342" t="s">
        <v>1872</v>
      </c>
      <c r="B1342" t="s">
        <v>19</v>
      </c>
      <c r="C1342" t="s">
        <v>69</v>
      </c>
      <c r="D1342" t="s">
        <v>70</v>
      </c>
      <c r="E1342" s="5">
        <v>60.27</v>
      </c>
      <c r="F1342" t="s">
        <v>43</v>
      </c>
      <c r="G1342">
        <v>2</v>
      </c>
      <c r="H1342" s="1">
        <v>45582</v>
      </c>
      <c r="I1342" s="1" t="str">
        <f>TEXT(data[[#This Row],[OrderDate]],"mmm")</f>
        <v>Oct</v>
      </c>
      <c r="J1342" s="6">
        <v>0.39305555555555555</v>
      </c>
      <c r="K1342" s="6" t="str">
        <f>TEXT(data[[#This Row],[OrderTime]],"h")</f>
        <v>9</v>
      </c>
      <c r="L1342" s="1">
        <v>45582</v>
      </c>
      <c r="M1342" s="6">
        <v>0.5180555555555556</v>
      </c>
      <c r="N1342" t="s">
        <v>95</v>
      </c>
      <c r="O1342" t="s">
        <v>339</v>
      </c>
      <c r="P1342" t="s">
        <v>25</v>
      </c>
      <c r="Q1342" t="s">
        <v>26</v>
      </c>
      <c r="R1342" t="s">
        <v>37</v>
      </c>
      <c r="S1342" t="s">
        <v>47</v>
      </c>
      <c r="T1342" t="s">
        <v>38</v>
      </c>
      <c r="U1342" t="s">
        <v>30</v>
      </c>
      <c r="V1342" s="5">
        <f>data[[#This Row],[PriceUSD]]*data[[#This Row],[Quantity]]</f>
        <v>120.54</v>
      </c>
      <c r="W1342" s="7">
        <f>data[[#This Row],[OrderDate]] + TIME(VALUE(LEFT(data[[#This Row],[OrderTime]],2)), VALUE(RIGHT(data[[#This Row],[OrderTime]],2)), 0)</f>
        <v>45582.038888888892</v>
      </c>
      <c r="X1342" s="7">
        <f>_xlfn.MINIFS(data[OrderDateTime], data[CustomerName], data[[#This Row],[CustomerName]])</f>
        <v>45513.046527777777</v>
      </c>
      <c r="Y1342" t="str">
        <f>IF(data[[#This Row],[OrderDateTime]]=data[[#This Row],[FirstOrderDateTime]], "New", "Returning")</f>
        <v>Returning</v>
      </c>
      <c r="Z1342" s="7">
        <f>data[[#This Row],[DeliveryDate]] + data[[#This Row],[DeliveryTime]]</f>
        <v>45582.518055555556</v>
      </c>
      <c r="AA1342" s="7">
        <f>data[[#This Row],[OrderDateTime]] + 1</f>
        <v>45583.038888888892</v>
      </c>
      <c r="AB1342" s="7" t="str">
        <f>IF(data[[#This Row],[DeliveryDateTime]] &lt;= data[[#This Row],[SLADue]], "On Time", "Late")</f>
        <v>On Time</v>
      </c>
    </row>
    <row r="1343" spans="1:28" x14ac:dyDescent="0.2">
      <c r="A1343" t="s">
        <v>1873</v>
      </c>
      <c r="B1343" t="s">
        <v>19</v>
      </c>
      <c r="C1343" t="s">
        <v>126</v>
      </c>
      <c r="D1343" t="s">
        <v>127</v>
      </c>
      <c r="E1343" s="5">
        <v>20.93</v>
      </c>
      <c r="F1343" t="s">
        <v>71</v>
      </c>
      <c r="G1343">
        <v>1</v>
      </c>
      <c r="H1343" s="1">
        <v>45715</v>
      </c>
      <c r="I1343" s="1" t="str">
        <f>TEXT(data[[#This Row],[OrderDate]],"mmm")</f>
        <v>Feb</v>
      </c>
      <c r="J1343" s="6">
        <v>0.44166666666666665</v>
      </c>
      <c r="K1343" s="6" t="str">
        <f>TEXT(data[[#This Row],[OrderTime]],"h")</f>
        <v>10</v>
      </c>
      <c r="L1343" s="1">
        <v>45715</v>
      </c>
      <c r="M1343" s="6">
        <v>0.65</v>
      </c>
      <c r="N1343" t="s">
        <v>75</v>
      </c>
      <c r="O1343" t="s">
        <v>157</v>
      </c>
      <c r="P1343" t="s">
        <v>77</v>
      </c>
      <c r="Q1343" t="s">
        <v>53</v>
      </c>
      <c r="R1343" t="s">
        <v>129</v>
      </c>
      <c r="S1343" t="s">
        <v>47</v>
      </c>
      <c r="T1343" t="s">
        <v>38</v>
      </c>
      <c r="U1343" t="s">
        <v>39</v>
      </c>
      <c r="V1343" s="5">
        <f>data[[#This Row],[PriceUSD]]*data[[#This Row],[Quantity]]</f>
        <v>20.93</v>
      </c>
      <c r="W1343" s="7">
        <f>data[[#This Row],[OrderDate]] + TIME(VALUE(LEFT(data[[#This Row],[OrderTime]],2)), VALUE(RIGHT(data[[#This Row],[OrderTime]],2)), 0)</f>
        <v>45715.046527777777</v>
      </c>
      <c r="X1343" s="7">
        <f>_xlfn.MINIFS(data[OrderDateTime], data[CustomerName], data[[#This Row],[CustomerName]])</f>
        <v>45540.038888888892</v>
      </c>
      <c r="Y1343" t="str">
        <f>IF(data[[#This Row],[OrderDateTime]]=data[[#This Row],[FirstOrderDateTime]], "New", "Returning")</f>
        <v>Returning</v>
      </c>
      <c r="Z1343" s="7">
        <f>data[[#This Row],[DeliveryDate]] + data[[#This Row],[DeliveryTime]]</f>
        <v>45715.65</v>
      </c>
      <c r="AA1343" s="7">
        <f>data[[#This Row],[OrderDateTime]] + 1</f>
        <v>45716.046527777777</v>
      </c>
      <c r="AB1343" s="7" t="str">
        <f>IF(data[[#This Row],[DeliveryDateTime]] &lt;= data[[#This Row],[SLADue]], "On Time", "Late")</f>
        <v>On Time</v>
      </c>
    </row>
    <row r="1344" spans="1:28" x14ac:dyDescent="0.2">
      <c r="A1344" t="s">
        <v>1874</v>
      </c>
      <c r="B1344" t="s">
        <v>19</v>
      </c>
      <c r="C1344" t="s">
        <v>41</v>
      </c>
      <c r="D1344" t="s">
        <v>42</v>
      </c>
      <c r="E1344" s="5">
        <v>34.619999999999997</v>
      </c>
      <c r="F1344" t="s">
        <v>182</v>
      </c>
      <c r="G1344">
        <v>1</v>
      </c>
      <c r="H1344" s="1">
        <v>45554</v>
      </c>
      <c r="I1344" s="1" t="str">
        <f>TEXT(data[[#This Row],[OrderDate]],"mmm")</f>
        <v>Sep</v>
      </c>
      <c r="J1344" s="6">
        <v>0.54861111111111116</v>
      </c>
      <c r="K1344" s="6" t="str">
        <f>TEXT(data[[#This Row],[OrderTime]],"h")</f>
        <v>13</v>
      </c>
      <c r="L1344" s="1">
        <v>45554</v>
      </c>
      <c r="M1344" s="6">
        <v>0.79861111111111116</v>
      </c>
      <c r="N1344" t="s">
        <v>23</v>
      </c>
      <c r="O1344" t="s">
        <v>738</v>
      </c>
      <c r="P1344" t="s">
        <v>25</v>
      </c>
      <c r="Q1344" t="s">
        <v>53</v>
      </c>
      <c r="R1344" t="s">
        <v>46</v>
      </c>
      <c r="S1344" t="s">
        <v>47</v>
      </c>
      <c r="T1344" t="s">
        <v>38</v>
      </c>
      <c r="U1344" t="s">
        <v>39</v>
      </c>
      <c r="V1344" s="5">
        <f>data[[#This Row],[PriceUSD]]*data[[#This Row],[Quantity]]</f>
        <v>34.619999999999997</v>
      </c>
      <c r="W1344" s="7">
        <f>data[[#This Row],[OrderDate]] + TIME(VALUE(LEFT(data[[#This Row],[OrderTime]],2)), VALUE(RIGHT(data[[#This Row],[OrderTime]],2)), 0)</f>
        <v>45554.007638888892</v>
      </c>
      <c r="X1344" s="7">
        <f>_xlfn.MINIFS(data[OrderDateTime], data[CustomerName], data[[#This Row],[CustomerName]])</f>
        <v>45507.052083333336</v>
      </c>
      <c r="Y1344" t="str">
        <f>IF(data[[#This Row],[OrderDateTime]]=data[[#This Row],[FirstOrderDateTime]], "New", "Returning")</f>
        <v>Returning</v>
      </c>
      <c r="Z1344" s="7">
        <f>data[[#This Row],[DeliveryDate]] + data[[#This Row],[DeliveryTime]]</f>
        <v>45554.798611111109</v>
      </c>
      <c r="AA1344" s="7">
        <f>data[[#This Row],[OrderDateTime]] + 1</f>
        <v>45555.007638888892</v>
      </c>
      <c r="AB1344" s="7" t="str">
        <f>IF(data[[#This Row],[DeliveryDateTime]] &lt;= data[[#This Row],[SLADue]], "On Time", "Late")</f>
        <v>On Time</v>
      </c>
    </row>
    <row r="1345" spans="1:28" x14ac:dyDescent="0.2">
      <c r="A1345" t="s">
        <v>1875</v>
      </c>
      <c r="B1345" t="s">
        <v>19</v>
      </c>
      <c r="C1345" t="s">
        <v>69</v>
      </c>
      <c r="D1345" t="s">
        <v>70</v>
      </c>
      <c r="E1345" s="5">
        <v>55.06</v>
      </c>
      <c r="F1345" t="s">
        <v>56</v>
      </c>
      <c r="G1345">
        <v>1</v>
      </c>
      <c r="H1345" s="1">
        <v>45784</v>
      </c>
      <c r="I1345" s="1" t="str">
        <f>TEXT(data[[#This Row],[OrderDate]],"mmm")</f>
        <v>May</v>
      </c>
      <c r="J1345" s="6">
        <v>0.51736111111111116</v>
      </c>
      <c r="K1345" s="6" t="str">
        <f>TEXT(data[[#This Row],[OrderTime]],"h")</f>
        <v>12</v>
      </c>
      <c r="L1345" s="1">
        <v>45784</v>
      </c>
      <c r="M1345" s="6">
        <v>0.68402777777777779</v>
      </c>
      <c r="N1345" t="s">
        <v>112</v>
      </c>
      <c r="O1345" t="s">
        <v>929</v>
      </c>
      <c r="P1345" t="s">
        <v>36</v>
      </c>
      <c r="Q1345" t="s">
        <v>26</v>
      </c>
      <c r="R1345" t="s">
        <v>37</v>
      </c>
      <c r="S1345" t="s">
        <v>47</v>
      </c>
      <c r="T1345" t="s">
        <v>38</v>
      </c>
      <c r="U1345" t="s">
        <v>39</v>
      </c>
      <c r="V1345" s="5">
        <f>data[[#This Row],[PriceUSD]]*data[[#This Row],[Quantity]]</f>
        <v>55.06</v>
      </c>
      <c r="W1345" s="7">
        <f>data[[#This Row],[OrderDate]] + TIME(VALUE(LEFT(data[[#This Row],[OrderTime]],2)), VALUE(RIGHT(data[[#This Row],[OrderTime]],2)), 0)</f>
        <v>45784.007638888892</v>
      </c>
      <c r="X1345" s="7">
        <f>_xlfn.MINIFS(data[OrderDateTime], data[CustomerName], data[[#This Row],[CustomerName]])</f>
        <v>45510.022916666669</v>
      </c>
      <c r="Y1345" t="str">
        <f>IF(data[[#This Row],[OrderDateTime]]=data[[#This Row],[FirstOrderDateTime]], "New", "Returning")</f>
        <v>Returning</v>
      </c>
      <c r="Z1345" s="7">
        <f>data[[#This Row],[DeliveryDate]] + data[[#This Row],[DeliveryTime]]</f>
        <v>45784.684027777781</v>
      </c>
      <c r="AA1345" s="7">
        <f>data[[#This Row],[OrderDateTime]] + 1</f>
        <v>45785.007638888892</v>
      </c>
      <c r="AB1345" s="7" t="str">
        <f>IF(data[[#This Row],[DeliveryDateTime]] &lt;= data[[#This Row],[SLADue]], "On Time", "Late")</f>
        <v>On Time</v>
      </c>
    </row>
    <row r="1346" spans="1:28" x14ac:dyDescent="0.2">
      <c r="A1346" t="s">
        <v>1876</v>
      </c>
      <c r="B1346" t="s">
        <v>19</v>
      </c>
      <c r="C1346" t="s">
        <v>61</v>
      </c>
      <c r="D1346" t="s">
        <v>62</v>
      </c>
      <c r="E1346" s="5">
        <v>157.78</v>
      </c>
      <c r="F1346" t="s">
        <v>63</v>
      </c>
      <c r="G1346">
        <v>3</v>
      </c>
      <c r="H1346" s="1">
        <v>45674</v>
      </c>
      <c r="I1346" s="1" t="str">
        <f>TEXT(data[[#This Row],[OrderDate]],"mmm")</f>
        <v>Jan</v>
      </c>
      <c r="J1346" s="6">
        <v>0.45833333333333331</v>
      </c>
      <c r="K1346" s="6" t="str">
        <f>TEXT(data[[#This Row],[OrderTime]],"h")</f>
        <v>11</v>
      </c>
      <c r="L1346" s="1">
        <v>45674</v>
      </c>
      <c r="M1346" s="6">
        <v>0.58333333333333337</v>
      </c>
      <c r="N1346" t="s">
        <v>452</v>
      </c>
      <c r="O1346" t="s">
        <v>676</v>
      </c>
      <c r="P1346" t="s">
        <v>133</v>
      </c>
      <c r="Q1346" t="s">
        <v>53</v>
      </c>
      <c r="R1346" t="s">
        <v>66</v>
      </c>
      <c r="S1346" t="s">
        <v>47</v>
      </c>
      <c r="T1346" t="s">
        <v>59</v>
      </c>
      <c r="U1346" t="s">
        <v>39</v>
      </c>
      <c r="V1346" s="5">
        <f>data[[#This Row],[PriceUSD]]*data[[#This Row],[Quantity]]</f>
        <v>473.34000000000003</v>
      </c>
      <c r="W1346" s="7">
        <f>data[[#This Row],[OrderDate]] + TIME(VALUE(LEFT(data[[#This Row],[OrderTime]],2)), VALUE(RIGHT(data[[#This Row],[OrderTime]],2)), 0)</f>
        <v>45674.022916666669</v>
      </c>
      <c r="X1346" s="7">
        <f>_xlfn.MINIFS(data[OrderDateTime], data[CustomerName], data[[#This Row],[CustomerName]])</f>
        <v>45536.052083333336</v>
      </c>
      <c r="Y1346" t="str">
        <f>IF(data[[#This Row],[OrderDateTime]]=data[[#This Row],[FirstOrderDateTime]], "New", "Returning")</f>
        <v>Returning</v>
      </c>
      <c r="Z1346" s="7">
        <f>data[[#This Row],[DeliveryDate]] + data[[#This Row],[DeliveryTime]]</f>
        <v>45674.583333333336</v>
      </c>
      <c r="AA1346" s="7">
        <f>data[[#This Row],[OrderDateTime]] + 1</f>
        <v>45675.022916666669</v>
      </c>
      <c r="AB1346" s="7" t="str">
        <f>IF(data[[#This Row],[DeliveryDateTime]] &lt;= data[[#This Row],[SLADue]], "On Time", "Late")</f>
        <v>On Time</v>
      </c>
    </row>
    <row r="1347" spans="1:28" x14ac:dyDescent="0.2">
      <c r="A1347" t="s">
        <v>1877</v>
      </c>
      <c r="B1347" t="s">
        <v>19</v>
      </c>
      <c r="C1347" t="s">
        <v>49</v>
      </c>
      <c r="D1347" t="s">
        <v>50</v>
      </c>
      <c r="E1347" s="5">
        <v>29.71</v>
      </c>
      <c r="F1347" t="s">
        <v>74</v>
      </c>
      <c r="G1347">
        <v>1</v>
      </c>
      <c r="H1347" s="1">
        <v>45569</v>
      </c>
      <c r="I1347" s="1" t="str">
        <f>TEXT(data[[#This Row],[OrderDate]],"mmm")</f>
        <v>Oct</v>
      </c>
      <c r="J1347" s="6">
        <v>0.37777777777777777</v>
      </c>
      <c r="K1347" s="6" t="str">
        <f>TEXT(data[[#This Row],[OrderTime]],"h")</f>
        <v>9</v>
      </c>
      <c r="L1347" s="1">
        <v>45569</v>
      </c>
      <c r="M1347" s="6">
        <v>0.6694444444444444</v>
      </c>
      <c r="N1347" t="s">
        <v>502</v>
      </c>
      <c r="O1347" t="s">
        <v>218</v>
      </c>
      <c r="P1347" t="s">
        <v>202</v>
      </c>
      <c r="Q1347" t="s">
        <v>53</v>
      </c>
      <c r="R1347" t="s">
        <v>54</v>
      </c>
      <c r="S1347" t="s">
        <v>47</v>
      </c>
      <c r="T1347" t="s">
        <v>29</v>
      </c>
      <c r="U1347" t="s">
        <v>30</v>
      </c>
      <c r="V1347" s="5">
        <f>data[[#This Row],[PriceUSD]]*data[[#This Row],[Quantity]]</f>
        <v>29.71</v>
      </c>
      <c r="W1347" s="7">
        <f>data[[#This Row],[OrderDate]] + TIME(VALUE(LEFT(data[[#This Row],[OrderTime]],2)), VALUE(RIGHT(data[[#This Row],[OrderTime]],2)), 0)</f>
        <v>45569.054166666669</v>
      </c>
      <c r="X1347" s="7">
        <f>_xlfn.MINIFS(data[OrderDateTime], data[CustomerName], data[[#This Row],[CustomerName]])</f>
        <v>45516.030555555553</v>
      </c>
      <c r="Y1347" t="str">
        <f>IF(data[[#This Row],[OrderDateTime]]=data[[#This Row],[FirstOrderDateTime]], "New", "Returning")</f>
        <v>Returning</v>
      </c>
      <c r="Z1347" s="7">
        <f>data[[#This Row],[DeliveryDate]] + data[[#This Row],[DeliveryTime]]</f>
        <v>45569.669444444444</v>
      </c>
      <c r="AA1347" s="7">
        <f>data[[#This Row],[OrderDateTime]] + 1</f>
        <v>45570.054166666669</v>
      </c>
      <c r="AB1347" s="7" t="str">
        <f>IF(data[[#This Row],[DeliveryDateTime]] &lt;= data[[#This Row],[SLADue]], "On Time", "Late")</f>
        <v>On Time</v>
      </c>
    </row>
    <row r="1348" spans="1:28" x14ac:dyDescent="0.2">
      <c r="A1348" t="s">
        <v>1878</v>
      </c>
      <c r="B1348" t="s">
        <v>19</v>
      </c>
      <c r="C1348" t="s">
        <v>85</v>
      </c>
      <c r="D1348" t="s">
        <v>86</v>
      </c>
      <c r="E1348" s="5">
        <v>56.85</v>
      </c>
      <c r="F1348" t="s">
        <v>87</v>
      </c>
      <c r="G1348">
        <v>3</v>
      </c>
      <c r="H1348" s="1">
        <v>45585</v>
      </c>
      <c r="I1348" s="1" t="str">
        <f>TEXT(data[[#This Row],[OrderDate]],"mmm")</f>
        <v>Oct</v>
      </c>
      <c r="J1348" s="6">
        <v>0.38194444444444442</v>
      </c>
      <c r="K1348" s="6" t="str">
        <f>TEXT(data[[#This Row],[OrderTime]],"h")</f>
        <v>9</v>
      </c>
      <c r="L1348" s="1">
        <v>45587</v>
      </c>
      <c r="M1348" s="6">
        <v>0.63194444444444442</v>
      </c>
      <c r="N1348" t="s">
        <v>57</v>
      </c>
      <c r="O1348" t="s">
        <v>1220</v>
      </c>
      <c r="P1348" t="s">
        <v>25</v>
      </c>
      <c r="Q1348" t="s">
        <v>26</v>
      </c>
      <c r="R1348" t="s">
        <v>90</v>
      </c>
      <c r="S1348" t="s">
        <v>105</v>
      </c>
      <c r="T1348" t="s">
        <v>136</v>
      </c>
      <c r="U1348" t="s">
        <v>39</v>
      </c>
      <c r="V1348" s="5">
        <f>data[[#This Row],[PriceUSD]]*data[[#This Row],[Quantity]]</f>
        <v>170.55</v>
      </c>
      <c r="W1348" s="7">
        <f>data[[#This Row],[OrderDate]] + TIME(VALUE(LEFT(data[[#This Row],[OrderTime]],2)), VALUE(RIGHT(data[[#This Row],[OrderTime]],2)), 0)</f>
        <v>45585.030555555553</v>
      </c>
      <c r="X1348" s="7">
        <f>_xlfn.MINIFS(data[OrderDateTime], data[CustomerName], data[[#This Row],[CustomerName]])</f>
        <v>45515.022916666669</v>
      </c>
      <c r="Y1348" t="str">
        <f>IF(data[[#This Row],[OrderDateTime]]=data[[#This Row],[FirstOrderDateTime]], "New", "Returning")</f>
        <v>Returning</v>
      </c>
      <c r="Z1348" s="7">
        <f>data[[#This Row],[DeliveryDate]] + data[[#This Row],[DeliveryTime]]</f>
        <v>45587.631944444445</v>
      </c>
      <c r="AA1348" s="7">
        <f>data[[#This Row],[OrderDateTime]] + 1</f>
        <v>45586.030555555553</v>
      </c>
      <c r="AB1348" s="7" t="str">
        <f>IF(data[[#This Row],[DeliveryDateTime]] &lt;= data[[#This Row],[SLADue]], "On Time", "Late")</f>
        <v>Late</v>
      </c>
    </row>
    <row r="1349" spans="1:28" x14ac:dyDescent="0.2">
      <c r="A1349" t="s">
        <v>1879</v>
      </c>
      <c r="B1349" t="s">
        <v>19</v>
      </c>
      <c r="C1349" t="s">
        <v>126</v>
      </c>
      <c r="D1349" t="s">
        <v>127</v>
      </c>
      <c r="E1349" s="5">
        <v>20.440000000000001</v>
      </c>
      <c r="F1349" t="s">
        <v>138</v>
      </c>
      <c r="G1349">
        <v>2</v>
      </c>
      <c r="H1349" s="1">
        <v>45518</v>
      </c>
      <c r="I1349" s="1" t="str">
        <f>TEXT(data[[#This Row],[OrderDate]],"mmm")</f>
        <v>Aug</v>
      </c>
      <c r="J1349" s="6">
        <v>0.43402777777777779</v>
      </c>
      <c r="K1349" s="6" t="str">
        <f>TEXT(data[[#This Row],[OrderTime]],"h")</f>
        <v>10</v>
      </c>
      <c r="L1349" s="1">
        <v>45518</v>
      </c>
      <c r="M1349" s="6">
        <v>0.60069444444444442</v>
      </c>
      <c r="N1349" t="s">
        <v>75</v>
      </c>
      <c r="O1349" t="s">
        <v>270</v>
      </c>
      <c r="P1349" t="s">
        <v>77</v>
      </c>
      <c r="Q1349" t="s">
        <v>53</v>
      </c>
      <c r="R1349" t="s">
        <v>129</v>
      </c>
      <c r="S1349" t="s">
        <v>47</v>
      </c>
      <c r="T1349" t="s">
        <v>29</v>
      </c>
      <c r="U1349" t="s">
        <v>30</v>
      </c>
      <c r="V1349" s="5">
        <f>data[[#This Row],[PriceUSD]]*data[[#This Row],[Quantity]]</f>
        <v>40.880000000000003</v>
      </c>
      <c r="W1349" s="7">
        <f>data[[#This Row],[OrderDate]] + TIME(VALUE(LEFT(data[[#This Row],[OrderTime]],2)), VALUE(RIGHT(data[[#This Row],[OrderTime]],2)), 0)</f>
        <v>45518.054166666669</v>
      </c>
      <c r="X1349" s="7">
        <f>_xlfn.MINIFS(data[OrderDateTime], data[CustomerName], data[[#This Row],[CustomerName]])</f>
        <v>45518.054166666669</v>
      </c>
      <c r="Y1349" t="str">
        <f>IF(data[[#This Row],[OrderDateTime]]=data[[#This Row],[FirstOrderDateTime]], "New", "Returning")</f>
        <v>New</v>
      </c>
      <c r="Z1349" s="7">
        <f>data[[#This Row],[DeliveryDate]] + data[[#This Row],[DeliveryTime]]</f>
        <v>45518.600694444445</v>
      </c>
      <c r="AA1349" s="7">
        <f>data[[#This Row],[OrderDateTime]] + 1</f>
        <v>45519.054166666669</v>
      </c>
      <c r="AB1349" s="7" t="str">
        <f>IF(data[[#This Row],[DeliveryDateTime]] &lt;= data[[#This Row],[SLADue]], "On Time", "Late")</f>
        <v>On Time</v>
      </c>
    </row>
    <row r="1350" spans="1:28" x14ac:dyDescent="0.2">
      <c r="A1350" t="s">
        <v>1880</v>
      </c>
      <c r="B1350" t="s">
        <v>19</v>
      </c>
      <c r="C1350" t="s">
        <v>101</v>
      </c>
      <c r="D1350" t="s">
        <v>102</v>
      </c>
      <c r="E1350" s="5">
        <v>27.02</v>
      </c>
      <c r="F1350" t="s">
        <v>81</v>
      </c>
      <c r="G1350">
        <v>1</v>
      </c>
      <c r="H1350" s="1">
        <v>45671</v>
      </c>
      <c r="I1350" s="1" t="str">
        <f>TEXT(data[[#This Row],[OrderDate]],"mmm")</f>
        <v>Jan</v>
      </c>
      <c r="J1350" s="6">
        <v>0.49375000000000002</v>
      </c>
      <c r="K1350" s="6" t="str">
        <f>TEXT(data[[#This Row],[OrderTime]],"h")</f>
        <v>11</v>
      </c>
      <c r="L1350" s="1">
        <v>45672</v>
      </c>
      <c r="M1350" s="6">
        <v>0.49375000000000002</v>
      </c>
      <c r="N1350" t="s">
        <v>123</v>
      </c>
      <c r="O1350" t="s">
        <v>740</v>
      </c>
      <c r="P1350" t="s">
        <v>36</v>
      </c>
      <c r="Q1350" t="s">
        <v>26</v>
      </c>
      <c r="R1350" t="s">
        <v>83</v>
      </c>
      <c r="S1350" t="s">
        <v>28</v>
      </c>
      <c r="T1350" t="s">
        <v>59</v>
      </c>
      <c r="U1350" t="s">
        <v>30</v>
      </c>
      <c r="V1350" s="5">
        <f>data[[#This Row],[PriceUSD]]*data[[#This Row],[Quantity]]</f>
        <v>27.02</v>
      </c>
      <c r="W1350" s="7">
        <f>data[[#This Row],[OrderDate]] + TIME(VALUE(LEFT(data[[#This Row],[OrderTime]],2)), VALUE(RIGHT(data[[#This Row],[OrderTime]],2)), 0)</f>
        <v>45671.052083333336</v>
      </c>
      <c r="X1350" s="7">
        <f>_xlfn.MINIFS(data[OrderDateTime], data[CustomerName], data[[#This Row],[CustomerName]])</f>
        <v>45509.038888888892</v>
      </c>
      <c r="Y1350" t="str">
        <f>IF(data[[#This Row],[OrderDateTime]]=data[[#This Row],[FirstOrderDateTime]], "New", "Returning")</f>
        <v>Returning</v>
      </c>
      <c r="Z1350" s="7">
        <f>data[[#This Row],[DeliveryDate]] + data[[#This Row],[DeliveryTime]]</f>
        <v>45672.493750000001</v>
      </c>
      <c r="AA1350" s="7">
        <f>data[[#This Row],[OrderDateTime]] + 1</f>
        <v>45672.052083333336</v>
      </c>
      <c r="AB1350" s="7" t="str">
        <f>IF(data[[#This Row],[DeliveryDateTime]] &lt;= data[[#This Row],[SLADue]], "On Time", "Late")</f>
        <v>Late</v>
      </c>
    </row>
    <row r="1351" spans="1:28" x14ac:dyDescent="0.2">
      <c r="A1351" t="s">
        <v>1881</v>
      </c>
      <c r="B1351" t="s">
        <v>19</v>
      </c>
      <c r="C1351" t="s">
        <v>20</v>
      </c>
      <c r="D1351" t="s">
        <v>21</v>
      </c>
      <c r="E1351" s="5">
        <v>19.04</v>
      </c>
      <c r="F1351" t="s">
        <v>22</v>
      </c>
      <c r="G1351">
        <v>1</v>
      </c>
      <c r="H1351" s="1">
        <v>45808</v>
      </c>
      <c r="I1351" s="1" t="str">
        <f>TEXT(data[[#This Row],[OrderDate]],"mmm")</f>
        <v>May</v>
      </c>
      <c r="J1351" s="6">
        <v>0.48472222222222222</v>
      </c>
      <c r="K1351" s="6" t="str">
        <f>TEXT(data[[#This Row],[OrderTime]],"h")</f>
        <v>11</v>
      </c>
      <c r="L1351" s="1">
        <v>45809</v>
      </c>
      <c r="M1351" s="6">
        <v>0.60972222222222228</v>
      </c>
      <c r="N1351" t="s">
        <v>183</v>
      </c>
      <c r="O1351" t="s">
        <v>738</v>
      </c>
      <c r="P1351" t="s">
        <v>180</v>
      </c>
      <c r="Q1351" t="s">
        <v>26</v>
      </c>
      <c r="R1351" t="s">
        <v>27</v>
      </c>
      <c r="S1351" t="s">
        <v>28</v>
      </c>
      <c r="T1351" t="s">
        <v>38</v>
      </c>
      <c r="U1351" t="s">
        <v>67</v>
      </c>
      <c r="V1351" s="5">
        <f>data[[#This Row],[PriceUSD]]*data[[#This Row],[Quantity]]</f>
        <v>19.04</v>
      </c>
      <c r="W1351" s="7">
        <f>data[[#This Row],[OrderDate]] + TIME(VALUE(LEFT(data[[#This Row],[OrderTime]],2)), VALUE(RIGHT(data[[#This Row],[OrderTime]],2)), 0)</f>
        <v>45808.015277777777</v>
      </c>
      <c r="X1351" s="7">
        <f>_xlfn.MINIFS(data[OrderDateTime], data[CustomerName], data[[#This Row],[CustomerName]])</f>
        <v>45507.052083333336</v>
      </c>
      <c r="Y1351" t="str">
        <f>IF(data[[#This Row],[OrderDateTime]]=data[[#This Row],[FirstOrderDateTime]], "New", "Returning")</f>
        <v>Returning</v>
      </c>
      <c r="Z1351" s="7">
        <f>data[[#This Row],[DeliveryDate]] + data[[#This Row],[DeliveryTime]]</f>
        <v>45809.609722222223</v>
      </c>
      <c r="AA1351" s="7">
        <f>data[[#This Row],[OrderDateTime]] + 1</f>
        <v>45809.015277777777</v>
      </c>
      <c r="AB1351" s="7" t="str">
        <f>IF(data[[#This Row],[DeliveryDateTime]] &lt;= data[[#This Row],[SLADue]], "On Time", "Late")</f>
        <v>Late</v>
      </c>
    </row>
    <row r="1352" spans="1:28" x14ac:dyDescent="0.2">
      <c r="A1352" t="s">
        <v>1882</v>
      </c>
      <c r="B1352" t="s">
        <v>19</v>
      </c>
      <c r="C1352" t="s">
        <v>41</v>
      </c>
      <c r="D1352" t="s">
        <v>42</v>
      </c>
      <c r="E1352" s="5">
        <v>33.96</v>
      </c>
      <c r="F1352" t="s">
        <v>74</v>
      </c>
      <c r="G1352">
        <v>1</v>
      </c>
      <c r="H1352" s="1">
        <v>45654</v>
      </c>
      <c r="I1352" s="1" t="str">
        <f>TEXT(data[[#This Row],[OrderDate]],"mmm")</f>
        <v>Dec</v>
      </c>
      <c r="J1352" s="6">
        <v>0.40902777777777777</v>
      </c>
      <c r="K1352" s="6" t="str">
        <f>TEXT(data[[#This Row],[OrderTime]],"h")</f>
        <v>9</v>
      </c>
      <c r="L1352" s="1">
        <v>45655</v>
      </c>
      <c r="M1352" s="6">
        <v>0.40902777777777777</v>
      </c>
      <c r="N1352" t="s">
        <v>148</v>
      </c>
      <c r="O1352" t="s">
        <v>820</v>
      </c>
      <c r="P1352" t="s">
        <v>25</v>
      </c>
      <c r="Q1352" t="s">
        <v>53</v>
      </c>
      <c r="R1352" t="s">
        <v>46</v>
      </c>
      <c r="S1352" t="s">
        <v>28</v>
      </c>
      <c r="T1352" t="s">
        <v>38</v>
      </c>
      <c r="U1352" t="s">
        <v>30</v>
      </c>
      <c r="V1352" s="5">
        <f>data[[#This Row],[PriceUSD]]*data[[#This Row],[Quantity]]</f>
        <v>33.96</v>
      </c>
      <c r="W1352" s="7">
        <f>data[[#This Row],[OrderDate]] + TIME(VALUE(LEFT(data[[#This Row],[OrderTime]],2)), VALUE(RIGHT(data[[#This Row],[OrderTime]],2)), 0)</f>
        <v>45654.054166666669</v>
      </c>
      <c r="X1352" s="7">
        <f>_xlfn.MINIFS(data[OrderDateTime], data[CustomerName], data[[#This Row],[CustomerName]])</f>
        <v>45570.030555555553</v>
      </c>
      <c r="Y1352" t="str">
        <f>IF(data[[#This Row],[OrderDateTime]]=data[[#This Row],[FirstOrderDateTime]], "New", "Returning")</f>
        <v>Returning</v>
      </c>
      <c r="Z1352" s="7">
        <f>data[[#This Row],[DeliveryDate]] + data[[#This Row],[DeliveryTime]]</f>
        <v>45655.40902777778</v>
      </c>
      <c r="AA1352" s="7">
        <f>data[[#This Row],[OrderDateTime]] + 1</f>
        <v>45655.054166666669</v>
      </c>
      <c r="AB1352" s="7" t="str">
        <f>IF(data[[#This Row],[DeliveryDateTime]] &lt;= data[[#This Row],[SLADue]], "On Time", "Late")</f>
        <v>Late</v>
      </c>
    </row>
    <row r="1353" spans="1:28" x14ac:dyDescent="0.2">
      <c r="A1353" t="s">
        <v>1883</v>
      </c>
      <c r="B1353" t="s">
        <v>19</v>
      </c>
      <c r="C1353" t="s">
        <v>391</v>
      </c>
      <c r="D1353" t="s">
        <v>392</v>
      </c>
      <c r="E1353" s="5">
        <v>20.49</v>
      </c>
      <c r="F1353" t="s">
        <v>43</v>
      </c>
      <c r="G1353">
        <v>1</v>
      </c>
      <c r="H1353" s="1">
        <v>45785</v>
      </c>
      <c r="I1353" s="1" t="str">
        <f>TEXT(data[[#This Row],[OrderDate]],"mmm")</f>
        <v>May</v>
      </c>
      <c r="J1353" s="6">
        <v>0.51875000000000004</v>
      </c>
      <c r="K1353" s="6" t="str">
        <f>TEXT(data[[#This Row],[OrderTime]],"h")</f>
        <v>12</v>
      </c>
      <c r="L1353" s="1">
        <v>45785</v>
      </c>
      <c r="M1353" s="6">
        <v>0.76875000000000004</v>
      </c>
      <c r="N1353" t="s">
        <v>112</v>
      </c>
      <c r="O1353" t="s">
        <v>649</v>
      </c>
      <c r="P1353" t="s">
        <v>36</v>
      </c>
      <c r="Q1353" t="s">
        <v>53</v>
      </c>
      <c r="R1353" t="s">
        <v>394</v>
      </c>
      <c r="S1353" t="s">
        <v>47</v>
      </c>
      <c r="T1353" t="s">
        <v>29</v>
      </c>
      <c r="U1353" t="s">
        <v>30</v>
      </c>
      <c r="V1353" s="5">
        <f>data[[#This Row],[PriceUSD]]*data[[#This Row],[Quantity]]</f>
        <v>20.49</v>
      </c>
      <c r="W1353" s="7">
        <f>data[[#This Row],[OrderDate]] + TIME(VALUE(LEFT(data[[#This Row],[OrderTime]],2)), VALUE(RIGHT(data[[#This Row],[OrderTime]],2)), 0)</f>
        <v>45785.052083333336</v>
      </c>
      <c r="X1353" s="7">
        <f>_xlfn.MINIFS(data[OrderDateTime], data[CustomerName], data[[#This Row],[CustomerName]])</f>
        <v>45524.007638888892</v>
      </c>
      <c r="Y1353" t="str">
        <f>IF(data[[#This Row],[OrderDateTime]]=data[[#This Row],[FirstOrderDateTime]], "New", "Returning")</f>
        <v>Returning</v>
      </c>
      <c r="Z1353" s="7">
        <f>data[[#This Row],[DeliveryDate]] + data[[#This Row],[DeliveryTime]]</f>
        <v>45785.768750000003</v>
      </c>
      <c r="AA1353" s="7">
        <f>data[[#This Row],[OrderDateTime]] + 1</f>
        <v>45786.052083333336</v>
      </c>
      <c r="AB1353" s="7" t="str">
        <f>IF(data[[#This Row],[DeliveryDateTime]] &lt;= data[[#This Row],[SLADue]], "On Time", "Late")</f>
        <v>On Time</v>
      </c>
    </row>
    <row r="1354" spans="1:28" x14ac:dyDescent="0.2">
      <c r="A1354" t="s">
        <v>1884</v>
      </c>
      <c r="B1354" t="s">
        <v>19</v>
      </c>
      <c r="C1354" t="s">
        <v>79</v>
      </c>
      <c r="D1354" t="s">
        <v>80</v>
      </c>
      <c r="E1354" s="5">
        <v>28.07</v>
      </c>
      <c r="F1354" t="s">
        <v>81</v>
      </c>
      <c r="G1354">
        <v>1</v>
      </c>
      <c r="H1354" s="1">
        <v>45803</v>
      </c>
      <c r="I1354" s="1" t="str">
        <f>TEXT(data[[#This Row],[OrderDate]],"mmm")</f>
        <v>May</v>
      </c>
      <c r="J1354" s="6">
        <v>0.41666666666666669</v>
      </c>
      <c r="K1354" s="6" t="str">
        <f>TEXT(data[[#This Row],[OrderTime]],"h")</f>
        <v>10</v>
      </c>
      <c r="L1354" s="1">
        <v>45804</v>
      </c>
      <c r="M1354" s="6">
        <v>0.5</v>
      </c>
      <c r="N1354" t="s">
        <v>238</v>
      </c>
      <c r="O1354" t="s">
        <v>453</v>
      </c>
      <c r="P1354" t="s">
        <v>36</v>
      </c>
      <c r="Q1354" t="s">
        <v>26</v>
      </c>
      <c r="R1354" t="s">
        <v>83</v>
      </c>
      <c r="S1354" t="s">
        <v>28</v>
      </c>
      <c r="T1354" t="s">
        <v>38</v>
      </c>
      <c r="U1354" t="s">
        <v>30</v>
      </c>
      <c r="V1354" s="5">
        <f>data[[#This Row],[PriceUSD]]*data[[#This Row],[Quantity]]</f>
        <v>28.07</v>
      </c>
      <c r="W1354" s="7">
        <f>data[[#This Row],[OrderDate]] + TIME(VALUE(LEFT(data[[#This Row],[OrderTime]],2)), VALUE(RIGHT(data[[#This Row],[OrderTime]],2)), 0)</f>
        <v>45803.046527777777</v>
      </c>
      <c r="X1354" s="7">
        <f>_xlfn.MINIFS(data[OrderDateTime], data[CustomerName], data[[#This Row],[CustomerName]])</f>
        <v>45525.022916666669</v>
      </c>
      <c r="Y1354" t="str">
        <f>IF(data[[#This Row],[OrderDateTime]]=data[[#This Row],[FirstOrderDateTime]], "New", "Returning")</f>
        <v>Returning</v>
      </c>
      <c r="Z1354" s="7">
        <f>data[[#This Row],[DeliveryDate]] + data[[#This Row],[DeliveryTime]]</f>
        <v>45804.5</v>
      </c>
      <c r="AA1354" s="7">
        <f>data[[#This Row],[OrderDateTime]] + 1</f>
        <v>45804.046527777777</v>
      </c>
      <c r="AB1354" s="7" t="str">
        <f>IF(data[[#This Row],[DeliveryDateTime]] &lt;= data[[#This Row],[SLADue]], "On Time", "Late")</f>
        <v>Late</v>
      </c>
    </row>
    <row r="1355" spans="1:28" x14ac:dyDescent="0.2">
      <c r="A1355" t="s">
        <v>1885</v>
      </c>
      <c r="B1355" t="s">
        <v>19</v>
      </c>
      <c r="C1355" t="s">
        <v>258</v>
      </c>
      <c r="D1355" t="s">
        <v>259</v>
      </c>
      <c r="E1355" s="5">
        <v>122.16</v>
      </c>
      <c r="F1355" t="s">
        <v>119</v>
      </c>
      <c r="G1355">
        <v>1</v>
      </c>
      <c r="H1355" s="1">
        <v>45509</v>
      </c>
      <c r="I1355" s="1" t="str">
        <f>TEXT(data[[#This Row],[OrderDate]],"mmm")</f>
        <v>Aug</v>
      </c>
      <c r="J1355" s="6">
        <v>0.47013888888888888</v>
      </c>
      <c r="K1355" s="6" t="str">
        <f>TEXT(data[[#This Row],[OrderTime]],"h")</f>
        <v>11</v>
      </c>
      <c r="L1355" s="1">
        <v>45510</v>
      </c>
      <c r="M1355" s="6">
        <v>0.47013888888888888</v>
      </c>
      <c r="N1355" t="s">
        <v>23</v>
      </c>
      <c r="O1355" t="s">
        <v>957</v>
      </c>
      <c r="P1355" t="s">
        <v>25</v>
      </c>
      <c r="Q1355" t="s">
        <v>26</v>
      </c>
      <c r="R1355" t="s">
        <v>261</v>
      </c>
      <c r="S1355" t="s">
        <v>28</v>
      </c>
      <c r="T1355" t="s">
        <v>29</v>
      </c>
      <c r="U1355" t="s">
        <v>30</v>
      </c>
      <c r="V1355" s="5">
        <f>data[[#This Row],[PriceUSD]]*data[[#This Row],[Quantity]]</f>
        <v>122.16</v>
      </c>
      <c r="W1355" s="7">
        <f>data[[#This Row],[OrderDate]] + TIME(VALUE(LEFT(data[[#This Row],[OrderTime]],2)), VALUE(RIGHT(data[[#This Row],[OrderTime]],2)), 0)</f>
        <v>45509.061805555553</v>
      </c>
      <c r="X1355" s="7">
        <f>_xlfn.MINIFS(data[OrderDateTime], data[CustomerName], data[[#This Row],[CustomerName]])</f>
        <v>45509.061805555553</v>
      </c>
      <c r="Y1355" t="str">
        <f>IF(data[[#This Row],[OrderDateTime]]=data[[#This Row],[FirstOrderDateTime]], "New", "Returning")</f>
        <v>New</v>
      </c>
      <c r="Z1355" s="7">
        <f>data[[#This Row],[DeliveryDate]] + data[[#This Row],[DeliveryTime]]</f>
        <v>45510.470138888886</v>
      </c>
      <c r="AA1355" s="7">
        <f>data[[#This Row],[OrderDateTime]] + 1</f>
        <v>45510.061805555553</v>
      </c>
      <c r="AB1355" s="7" t="str">
        <f>IF(data[[#This Row],[DeliveryDateTime]] &lt;= data[[#This Row],[SLADue]], "On Time", "Late")</f>
        <v>Late</v>
      </c>
    </row>
    <row r="1356" spans="1:28" x14ac:dyDescent="0.2">
      <c r="A1356" t="s">
        <v>1886</v>
      </c>
      <c r="B1356" t="s">
        <v>19</v>
      </c>
      <c r="C1356" t="s">
        <v>69</v>
      </c>
      <c r="D1356" t="s">
        <v>70</v>
      </c>
      <c r="E1356" s="5">
        <v>59.1</v>
      </c>
      <c r="F1356" t="s">
        <v>51</v>
      </c>
      <c r="G1356">
        <v>1</v>
      </c>
      <c r="H1356" s="1">
        <v>45774</v>
      </c>
      <c r="I1356" s="1" t="str">
        <f>TEXT(data[[#This Row],[OrderDate]],"mmm")</f>
        <v>Apr</v>
      </c>
      <c r="J1356" s="6">
        <v>0.78819444444444442</v>
      </c>
      <c r="K1356" s="6" t="str">
        <f>TEXT(data[[#This Row],[OrderTime]],"h")</f>
        <v>18</v>
      </c>
      <c r="L1356" s="1">
        <v>45775</v>
      </c>
      <c r="M1356" s="6">
        <v>0.87152777777777779</v>
      </c>
      <c r="N1356" t="s">
        <v>112</v>
      </c>
      <c r="O1356" t="s">
        <v>676</v>
      </c>
      <c r="P1356" t="s">
        <v>36</v>
      </c>
      <c r="Q1356" t="s">
        <v>26</v>
      </c>
      <c r="R1356" t="s">
        <v>37</v>
      </c>
      <c r="S1356" t="s">
        <v>28</v>
      </c>
      <c r="T1356" t="s">
        <v>115</v>
      </c>
      <c r="U1356" t="s">
        <v>30</v>
      </c>
      <c r="V1356" s="5">
        <f>data[[#This Row],[PriceUSD]]*data[[#This Row],[Quantity]]</f>
        <v>59.1</v>
      </c>
      <c r="W1356" s="7">
        <f>data[[#This Row],[OrderDate]] + TIME(VALUE(LEFT(data[[#This Row],[OrderTime]],2)), VALUE(RIGHT(data[[#This Row],[OrderTime]],2)), 0)</f>
        <v>45774.030555555553</v>
      </c>
      <c r="X1356" s="7">
        <f>_xlfn.MINIFS(data[OrderDateTime], data[CustomerName], data[[#This Row],[CustomerName]])</f>
        <v>45536.052083333336</v>
      </c>
      <c r="Y1356" t="str">
        <f>IF(data[[#This Row],[OrderDateTime]]=data[[#This Row],[FirstOrderDateTime]], "New", "Returning")</f>
        <v>Returning</v>
      </c>
      <c r="Z1356" s="7">
        <f>data[[#This Row],[DeliveryDate]] + data[[#This Row],[DeliveryTime]]</f>
        <v>45775.871527777781</v>
      </c>
      <c r="AA1356" s="7">
        <f>data[[#This Row],[OrderDateTime]] + 1</f>
        <v>45775.030555555553</v>
      </c>
      <c r="AB1356" s="7" t="str">
        <f>IF(data[[#This Row],[DeliveryDateTime]] &lt;= data[[#This Row],[SLADue]], "On Time", "Late")</f>
        <v>Late</v>
      </c>
    </row>
    <row r="1357" spans="1:28" x14ac:dyDescent="0.2">
      <c r="A1357" t="s">
        <v>1887</v>
      </c>
      <c r="B1357" t="s">
        <v>19</v>
      </c>
      <c r="C1357" t="s">
        <v>126</v>
      </c>
      <c r="D1357" t="s">
        <v>127</v>
      </c>
      <c r="E1357" s="5">
        <v>19.5</v>
      </c>
      <c r="F1357" t="s">
        <v>71</v>
      </c>
      <c r="G1357">
        <v>2</v>
      </c>
      <c r="H1357" s="1">
        <v>45805</v>
      </c>
      <c r="I1357" s="1" t="str">
        <f>TEXT(data[[#This Row],[OrderDate]],"mmm")</f>
        <v>May</v>
      </c>
      <c r="J1357" s="6">
        <v>0.60486111111111107</v>
      </c>
      <c r="K1357" s="6" t="str">
        <f>TEXT(data[[#This Row],[OrderTime]],"h")</f>
        <v>14</v>
      </c>
      <c r="L1357" s="1">
        <v>45806</v>
      </c>
      <c r="M1357" s="6">
        <v>0.64652777777777781</v>
      </c>
      <c r="N1357" t="s">
        <v>34</v>
      </c>
      <c r="O1357" t="s">
        <v>671</v>
      </c>
      <c r="P1357" t="s">
        <v>36</v>
      </c>
      <c r="Q1357" t="s">
        <v>26</v>
      </c>
      <c r="R1357" t="s">
        <v>129</v>
      </c>
      <c r="S1357" t="s">
        <v>28</v>
      </c>
      <c r="T1357" t="s">
        <v>59</v>
      </c>
      <c r="U1357" t="s">
        <v>67</v>
      </c>
      <c r="V1357" s="5">
        <f>data[[#This Row],[PriceUSD]]*data[[#This Row],[Quantity]]</f>
        <v>39</v>
      </c>
      <c r="W1357" s="7">
        <f>data[[#This Row],[OrderDate]] + TIME(VALUE(LEFT(data[[#This Row],[OrderTime]],2)), VALUE(RIGHT(data[[#This Row],[OrderTime]],2)), 0)</f>
        <v>45805.007638888892</v>
      </c>
      <c r="X1357" s="7">
        <f>_xlfn.MINIFS(data[OrderDateTime], data[CustomerName], data[[#This Row],[CustomerName]])</f>
        <v>45508.038888888892</v>
      </c>
      <c r="Y1357" t="str">
        <f>IF(data[[#This Row],[OrderDateTime]]=data[[#This Row],[FirstOrderDateTime]], "New", "Returning")</f>
        <v>Returning</v>
      </c>
      <c r="Z1357" s="7">
        <f>data[[#This Row],[DeliveryDate]] + data[[#This Row],[DeliveryTime]]</f>
        <v>45806.646527777775</v>
      </c>
      <c r="AA1357" s="7">
        <f>data[[#This Row],[OrderDateTime]] + 1</f>
        <v>45806.007638888892</v>
      </c>
      <c r="AB1357" s="7" t="str">
        <f>IF(data[[#This Row],[DeliveryDateTime]] &lt;= data[[#This Row],[SLADue]], "On Time", "Late")</f>
        <v>Late</v>
      </c>
    </row>
    <row r="1358" spans="1:28" x14ac:dyDescent="0.2">
      <c r="A1358" t="s">
        <v>1888</v>
      </c>
      <c r="B1358" t="s">
        <v>19</v>
      </c>
      <c r="C1358" t="s">
        <v>49</v>
      </c>
      <c r="D1358" t="s">
        <v>50</v>
      </c>
      <c r="E1358" s="5">
        <v>25.77</v>
      </c>
      <c r="F1358" t="s">
        <v>138</v>
      </c>
      <c r="G1358">
        <v>2</v>
      </c>
      <c r="H1358" s="1">
        <v>45569</v>
      </c>
      <c r="I1358" s="1" t="str">
        <f>TEXT(data[[#This Row],[OrderDate]],"mmm")</f>
        <v>Oct</v>
      </c>
      <c r="J1358" s="6">
        <v>0.48958333333333331</v>
      </c>
      <c r="K1358" s="6" t="str">
        <f>TEXT(data[[#This Row],[OrderTime]],"h")</f>
        <v>11</v>
      </c>
      <c r="L1358" s="1">
        <v>45569</v>
      </c>
      <c r="M1358" s="6">
        <v>0.78125</v>
      </c>
      <c r="N1358" t="s">
        <v>388</v>
      </c>
      <c r="O1358" t="s">
        <v>473</v>
      </c>
      <c r="P1358" t="s">
        <v>245</v>
      </c>
      <c r="Q1358" t="s">
        <v>26</v>
      </c>
      <c r="R1358" t="s">
        <v>54</v>
      </c>
      <c r="S1358" t="s">
        <v>47</v>
      </c>
      <c r="T1358" t="s">
        <v>136</v>
      </c>
      <c r="U1358" t="s">
        <v>39</v>
      </c>
      <c r="V1358" s="5">
        <f>data[[#This Row],[PriceUSD]]*data[[#This Row],[Quantity]]</f>
        <v>51.54</v>
      </c>
      <c r="W1358" s="7">
        <f>data[[#This Row],[OrderDate]] + TIME(VALUE(LEFT(data[[#This Row],[OrderTime]],2)), VALUE(RIGHT(data[[#This Row],[OrderTime]],2)), 0)</f>
        <v>45569.022916666669</v>
      </c>
      <c r="X1358" s="7">
        <f>_xlfn.MINIFS(data[OrderDateTime], data[CustomerName], data[[#This Row],[CustomerName]])</f>
        <v>45531.046527777777</v>
      </c>
      <c r="Y1358" t="str">
        <f>IF(data[[#This Row],[OrderDateTime]]=data[[#This Row],[FirstOrderDateTime]], "New", "Returning")</f>
        <v>Returning</v>
      </c>
      <c r="Z1358" s="7">
        <f>data[[#This Row],[DeliveryDate]] + data[[#This Row],[DeliveryTime]]</f>
        <v>45569.78125</v>
      </c>
      <c r="AA1358" s="7">
        <f>data[[#This Row],[OrderDateTime]] + 1</f>
        <v>45570.022916666669</v>
      </c>
      <c r="AB1358" s="7" t="str">
        <f>IF(data[[#This Row],[DeliveryDateTime]] &lt;= data[[#This Row],[SLADue]], "On Time", "Late")</f>
        <v>On Time</v>
      </c>
    </row>
    <row r="1359" spans="1:28" x14ac:dyDescent="0.2">
      <c r="A1359" t="s">
        <v>1889</v>
      </c>
      <c r="B1359" t="s">
        <v>19</v>
      </c>
      <c r="C1359" t="s">
        <v>20</v>
      </c>
      <c r="D1359" t="s">
        <v>21</v>
      </c>
      <c r="E1359" s="5">
        <v>15.8</v>
      </c>
      <c r="F1359" t="s">
        <v>22</v>
      </c>
      <c r="G1359">
        <v>1</v>
      </c>
      <c r="H1359" s="1">
        <v>45781</v>
      </c>
      <c r="I1359" s="1" t="str">
        <f>TEXT(data[[#This Row],[OrderDate]],"mmm")</f>
        <v>May</v>
      </c>
      <c r="J1359" s="6">
        <v>0.79722222222222228</v>
      </c>
      <c r="K1359" s="6" t="str">
        <f>TEXT(data[[#This Row],[OrderTime]],"h")</f>
        <v>19</v>
      </c>
      <c r="L1359" s="1">
        <v>45782</v>
      </c>
      <c r="M1359" s="6">
        <v>0.61250000000000004</v>
      </c>
      <c r="N1359" t="s">
        <v>175</v>
      </c>
      <c r="O1359" t="s">
        <v>1441</v>
      </c>
      <c r="P1359" t="s">
        <v>25</v>
      </c>
      <c r="Q1359" t="s">
        <v>53</v>
      </c>
      <c r="R1359" t="s">
        <v>27</v>
      </c>
      <c r="S1359" t="s">
        <v>28</v>
      </c>
      <c r="T1359" t="s">
        <v>106</v>
      </c>
      <c r="U1359" t="s">
        <v>30</v>
      </c>
      <c r="V1359" s="5">
        <f>data[[#This Row],[PriceUSD]]*data[[#This Row],[Quantity]]</f>
        <v>15.8</v>
      </c>
      <c r="W1359" s="7">
        <f>data[[#This Row],[OrderDate]] + TIME(VALUE(LEFT(data[[#This Row],[OrderTime]],2)), VALUE(RIGHT(data[[#This Row],[OrderTime]],2)), 0)</f>
        <v>45781.015277777777</v>
      </c>
      <c r="X1359" s="7">
        <f>_xlfn.MINIFS(data[OrderDateTime], data[CustomerName], data[[#This Row],[CustomerName]])</f>
        <v>45510.038888888892</v>
      </c>
      <c r="Y1359" t="str">
        <f>IF(data[[#This Row],[OrderDateTime]]=data[[#This Row],[FirstOrderDateTime]], "New", "Returning")</f>
        <v>Returning</v>
      </c>
      <c r="Z1359" s="7">
        <f>data[[#This Row],[DeliveryDate]] + data[[#This Row],[DeliveryTime]]</f>
        <v>45782.612500000003</v>
      </c>
      <c r="AA1359" s="7">
        <f>data[[#This Row],[OrderDateTime]] + 1</f>
        <v>45782.015277777777</v>
      </c>
      <c r="AB1359" s="7" t="str">
        <f>IF(data[[#This Row],[DeliveryDateTime]] &lt;= data[[#This Row],[SLADue]], "On Time", "Late")</f>
        <v>Late</v>
      </c>
    </row>
    <row r="1360" spans="1:28" x14ac:dyDescent="0.2">
      <c r="A1360" t="s">
        <v>1890</v>
      </c>
      <c r="B1360" t="s">
        <v>19</v>
      </c>
      <c r="C1360" t="s">
        <v>79</v>
      </c>
      <c r="D1360" t="s">
        <v>80</v>
      </c>
      <c r="E1360" s="5">
        <v>31.93</v>
      </c>
      <c r="F1360" t="s">
        <v>63</v>
      </c>
      <c r="G1360">
        <v>1</v>
      </c>
      <c r="H1360" s="1">
        <v>45650</v>
      </c>
      <c r="I1360" s="1" t="str">
        <f>TEXT(data[[#This Row],[OrderDate]],"mmm")</f>
        <v>Dec</v>
      </c>
      <c r="J1360" s="6">
        <v>0.40069444444444446</v>
      </c>
      <c r="K1360" s="6" t="str">
        <f>TEXT(data[[#This Row],[OrderTime]],"h")</f>
        <v>9</v>
      </c>
      <c r="L1360" s="1">
        <v>45650</v>
      </c>
      <c r="M1360" s="6">
        <v>0.56736111111111109</v>
      </c>
      <c r="N1360" t="s">
        <v>57</v>
      </c>
      <c r="O1360" t="s">
        <v>171</v>
      </c>
      <c r="P1360" t="s">
        <v>25</v>
      </c>
      <c r="Q1360" t="s">
        <v>53</v>
      </c>
      <c r="R1360" t="s">
        <v>83</v>
      </c>
      <c r="S1360" t="s">
        <v>47</v>
      </c>
      <c r="T1360" t="s">
        <v>143</v>
      </c>
      <c r="U1360" t="s">
        <v>30</v>
      </c>
      <c r="V1360" s="5">
        <f>data[[#This Row],[PriceUSD]]*data[[#This Row],[Quantity]]</f>
        <v>31.93</v>
      </c>
      <c r="W1360" s="7">
        <f>data[[#This Row],[OrderDate]] + TIME(VALUE(LEFT(data[[#This Row],[OrderTime]],2)), VALUE(RIGHT(data[[#This Row],[OrderTime]],2)), 0)</f>
        <v>45650.030555555553</v>
      </c>
      <c r="X1360" s="7">
        <f>_xlfn.MINIFS(data[OrderDateTime], data[CustomerName], data[[#This Row],[CustomerName]])</f>
        <v>45578.052083333336</v>
      </c>
      <c r="Y1360" t="str">
        <f>IF(data[[#This Row],[OrderDateTime]]=data[[#This Row],[FirstOrderDateTime]], "New", "Returning")</f>
        <v>Returning</v>
      </c>
      <c r="Z1360" s="7">
        <f>data[[#This Row],[DeliveryDate]] + data[[#This Row],[DeliveryTime]]</f>
        <v>45650.567361111112</v>
      </c>
      <c r="AA1360" s="7">
        <f>data[[#This Row],[OrderDateTime]] + 1</f>
        <v>45651.030555555553</v>
      </c>
      <c r="AB1360" s="7" t="str">
        <f>IF(data[[#This Row],[DeliveryDateTime]] &lt;= data[[#This Row],[SLADue]], "On Time", "Late")</f>
        <v>On Time</v>
      </c>
    </row>
    <row r="1361" spans="1:28" x14ac:dyDescent="0.2">
      <c r="A1361" t="s">
        <v>1891</v>
      </c>
      <c r="B1361" t="s">
        <v>19</v>
      </c>
      <c r="C1361" t="s">
        <v>61</v>
      </c>
      <c r="D1361" t="s">
        <v>62</v>
      </c>
      <c r="E1361" s="5">
        <v>180.7</v>
      </c>
      <c r="F1361" t="s">
        <v>94</v>
      </c>
      <c r="G1361">
        <v>3</v>
      </c>
      <c r="H1361" s="1">
        <v>45719</v>
      </c>
      <c r="I1361" s="1" t="str">
        <f>TEXT(data[[#This Row],[OrderDate]],"mmm")</f>
        <v>Mar</v>
      </c>
      <c r="J1361" s="6">
        <v>0.52569444444444446</v>
      </c>
      <c r="K1361" s="6" t="str">
        <f>TEXT(data[[#This Row],[OrderTime]],"h")</f>
        <v>12</v>
      </c>
      <c r="L1361" s="1">
        <v>45720</v>
      </c>
      <c r="M1361" s="6">
        <v>0.56736111111111109</v>
      </c>
      <c r="N1361" t="s">
        <v>139</v>
      </c>
      <c r="O1361" t="s">
        <v>607</v>
      </c>
      <c r="P1361" t="s">
        <v>36</v>
      </c>
      <c r="Q1361" t="s">
        <v>53</v>
      </c>
      <c r="R1361" t="s">
        <v>66</v>
      </c>
      <c r="S1361" t="s">
        <v>28</v>
      </c>
      <c r="T1361" t="s">
        <v>38</v>
      </c>
      <c r="U1361" t="s">
        <v>30</v>
      </c>
      <c r="V1361" s="5">
        <f>data[[#This Row],[PriceUSD]]*data[[#This Row],[Quantity]]</f>
        <v>542.09999999999991</v>
      </c>
      <c r="W1361" s="7">
        <f>data[[#This Row],[OrderDate]] + TIME(VALUE(LEFT(data[[#This Row],[OrderTime]],2)), VALUE(RIGHT(data[[#This Row],[OrderTime]],2)), 0)</f>
        <v>45719.030555555553</v>
      </c>
      <c r="X1361" s="7">
        <f>_xlfn.MINIFS(data[OrderDateTime], data[CustomerName], data[[#This Row],[CustomerName]])</f>
        <v>45536.007638888892</v>
      </c>
      <c r="Y1361" t="str">
        <f>IF(data[[#This Row],[OrderDateTime]]=data[[#This Row],[FirstOrderDateTime]], "New", "Returning")</f>
        <v>Returning</v>
      </c>
      <c r="Z1361" s="7">
        <f>data[[#This Row],[DeliveryDate]] + data[[#This Row],[DeliveryTime]]</f>
        <v>45720.567361111112</v>
      </c>
      <c r="AA1361" s="7">
        <f>data[[#This Row],[OrderDateTime]] + 1</f>
        <v>45720.030555555553</v>
      </c>
      <c r="AB1361" s="7" t="str">
        <f>IF(data[[#This Row],[DeliveryDateTime]] &lt;= data[[#This Row],[SLADue]], "On Time", "Late")</f>
        <v>Late</v>
      </c>
    </row>
    <row r="1362" spans="1:28" x14ac:dyDescent="0.2">
      <c r="A1362" t="s">
        <v>1892</v>
      </c>
      <c r="B1362" t="s">
        <v>19</v>
      </c>
      <c r="C1362" t="s">
        <v>79</v>
      </c>
      <c r="D1362" t="s">
        <v>80</v>
      </c>
      <c r="E1362" s="5">
        <v>27.69</v>
      </c>
      <c r="F1362" t="s">
        <v>63</v>
      </c>
      <c r="G1362">
        <v>1</v>
      </c>
      <c r="H1362" s="1">
        <v>45510</v>
      </c>
      <c r="I1362" s="1" t="str">
        <f>TEXT(data[[#This Row],[OrderDate]],"mmm")</f>
        <v>Aug</v>
      </c>
      <c r="J1362" s="6">
        <v>0.69513888888888886</v>
      </c>
      <c r="K1362" s="6" t="str">
        <f>TEXT(data[[#This Row],[OrderTime]],"h")</f>
        <v>16</v>
      </c>
      <c r="L1362" s="1">
        <v>45511</v>
      </c>
      <c r="M1362" s="6">
        <v>0.82013888888888886</v>
      </c>
      <c r="N1362" t="s">
        <v>145</v>
      </c>
      <c r="O1362" t="s">
        <v>408</v>
      </c>
      <c r="P1362" t="s">
        <v>77</v>
      </c>
      <c r="Q1362" t="s">
        <v>53</v>
      </c>
      <c r="R1362" t="s">
        <v>83</v>
      </c>
      <c r="S1362" t="s">
        <v>28</v>
      </c>
      <c r="T1362" t="s">
        <v>29</v>
      </c>
      <c r="U1362" t="s">
        <v>30</v>
      </c>
      <c r="V1362" s="5">
        <f>data[[#This Row],[PriceUSD]]*data[[#This Row],[Quantity]]</f>
        <v>27.69</v>
      </c>
      <c r="W1362" s="7">
        <f>data[[#This Row],[OrderDate]] + TIME(VALUE(LEFT(data[[#This Row],[OrderTime]],2)), VALUE(RIGHT(data[[#This Row],[OrderTime]],2)), 0)</f>
        <v>45510.061805555553</v>
      </c>
      <c r="X1362" s="7">
        <f>_xlfn.MINIFS(data[OrderDateTime], data[CustomerName], data[[#This Row],[CustomerName]])</f>
        <v>45510.061805555553</v>
      </c>
      <c r="Y1362" t="str">
        <f>IF(data[[#This Row],[OrderDateTime]]=data[[#This Row],[FirstOrderDateTime]], "New", "Returning")</f>
        <v>New</v>
      </c>
      <c r="Z1362" s="7">
        <f>data[[#This Row],[DeliveryDate]] + data[[#This Row],[DeliveryTime]]</f>
        <v>45511.820138888892</v>
      </c>
      <c r="AA1362" s="7">
        <f>data[[#This Row],[OrderDateTime]] + 1</f>
        <v>45511.061805555553</v>
      </c>
      <c r="AB1362" s="7" t="str">
        <f>IF(data[[#This Row],[DeliveryDateTime]] &lt;= data[[#This Row],[SLADue]], "On Time", "Late")</f>
        <v>Late</v>
      </c>
    </row>
    <row r="1363" spans="1:28" x14ac:dyDescent="0.2">
      <c r="A1363" t="s">
        <v>1893</v>
      </c>
      <c r="B1363" t="s">
        <v>19</v>
      </c>
      <c r="C1363" t="s">
        <v>69</v>
      </c>
      <c r="D1363" t="s">
        <v>70</v>
      </c>
      <c r="E1363" s="5">
        <v>55.81</v>
      </c>
      <c r="F1363" t="s">
        <v>56</v>
      </c>
      <c r="G1363">
        <v>1</v>
      </c>
      <c r="H1363" s="1">
        <v>45531</v>
      </c>
      <c r="I1363" s="1" t="str">
        <f>TEXT(data[[#This Row],[OrderDate]],"mmm")</f>
        <v>Aug</v>
      </c>
      <c r="J1363" s="6">
        <v>0.5541666666666667</v>
      </c>
      <c r="K1363" s="6" t="str">
        <f>TEXT(data[[#This Row],[OrderTime]],"h")</f>
        <v>13</v>
      </c>
      <c r="L1363" s="1">
        <v>45532</v>
      </c>
      <c r="M1363" s="6">
        <v>0.5541666666666667</v>
      </c>
      <c r="N1363" t="s">
        <v>163</v>
      </c>
      <c r="O1363" t="s">
        <v>473</v>
      </c>
      <c r="P1363" t="s">
        <v>77</v>
      </c>
      <c r="Q1363" t="s">
        <v>53</v>
      </c>
      <c r="R1363" t="s">
        <v>37</v>
      </c>
      <c r="S1363" t="s">
        <v>28</v>
      </c>
      <c r="T1363" t="s">
        <v>38</v>
      </c>
      <c r="U1363" t="s">
        <v>30</v>
      </c>
      <c r="V1363" s="5">
        <f>data[[#This Row],[PriceUSD]]*data[[#This Row],[Quantity]]</f>
        <v>55.81</v>
      </c>
      <c r="W1363" s="7">
        <f>data[[#This Row],[OrderDate]] + TIME(VALUE(LEFT(data[[#This Row],[OrderTime]],2)), VALUE(RIGHT(data[[#This Row],[OrderTime]],2)), 0)</f>
        <v>45531.046527777777</v>
      </c>
      <c r="X1363" s="7">
        <f>_xlfn.MINIFS(data[OrderDateTime], data[CustomerName], data[[#This Row],[CustomerName]])</f>
        <v>45531.046527777777</v>
      </c>
      <c r="Y1363" t="str">
        <f>IF(data[[#This Row],[OrderDateTime]]=data[[#This Row],[FirstOrderDateTime]], "New", "Returning")</f>
        <v>New</v>
      </c>
      <c r="Z1363" s="7">
        <f>data[[#This Row],[DeliveryDate]] + data[[#This Row],[DeliveryTime]]</f>
        <v>45532.554166666669</v>
      </c>
      <c r="AA1363" s="7">
        <f>data[[#This Row],[OrderDateTime]] + 1</f>
        <v>45532.046527777777</v>
      </c>
      <c r="AB1363" s="7" t="str">
        <f>IF(data[[#This Row],[DeliveryDateTime]] &lt;= data[[#This Row],[SLADue]], "On Time", "Late")</f>
        <v>Late</v>
      </c>
    </row>
    <row r="1364" spans="1:28" x14ac:dyDescent="0.2">
      <c r="A1364" t="s">
        <v>1894</v>
      </c>
      <c r="B1364" t="s">
        <v>19</v>
      </c>
      <c r="C1364" t="s">
        <v>69</v>
      </c>
      <c r="D1364" t="s">
        <v>70</v>
      </c>
      <c r="E1364" s="5">
        <v>61.79</v>
      </c>
      <c r="F1364" t="s">
        <v>119</v>
      </c>
      <c r="G1364">
        <v>1</v>
      </c>
      <c r="H1364" s="1">
        <v>45685</v>
      </c>
      <c r="I1364" s="1" t="str">
        <f>TEXT(data[[#This Row],[OrderDate]],"mmm")</f>
        <v>Jan</v>
      </c>
      <c r="J1364" s="6">
        <v>0.44236111111111109</v>
      </c>
      <c r="K1364" s="6" t="str">
        <f>TEXT(data[[#This Row],[OrderTime]],"h")</f>
        <v>10</v>
      </c>
      <c r="L1364" s="1">
        <v>45686</v>
      </c>
      <c r="M1364" s="6">
        <v>0.56736111111111109</v>
      </c>
      <c r="N1364" t="s">
        <v>145</v>
      </c>
      <c r="O1364" t="s">
        <v>1895</v>
      </c>
      <c r="P1364" t="s">
        <v>77</v>
      </c>
      <c r="Q1364" t="s">
        <v>26</v>
      </c>
      <c r="R1364" t="s">
        <v>37</v>
      </c>
      <c r="S1364" t="s">
        <v>28</v>
      </c>
      <c r="T1364" t="s">
        <v>115</v>
      </c>
      <c r="U1364" t="s">
        <v>39</v>
      </c>
      <c r="V1364" s="5">
        <f>data[[#This Row],[PriceUSD]]*data[[#This Row],[Quantity]]</f>
        <v>61.79</v>
      </c>
      <c r="W1364" s="7">
        <f>data[[#This Row],[OrderDate]] + TIME(VALUE(LEFT(data[[#This Row],[OrderTime]],2)), VALUE(RIGHT(data[[#This Row],[OrderTime]],2)), 0)</f>
        <v>45685.007638888892</v>
      </c>
      <c r="X1364" s="7">
        <f>_xlfn.MINIFS(data[OrderDateTime], data[CustomerName], data[[#This Row],[CustomerName]])</f>
        <v>45510.038888888892</v>
      </c>
      <c r="Y1364" t="str">
        <f>IF(data[[#This Row],[OrderDateTime]]=data[[#This Row],[FirstOrderDateTime]], "New", "Returning")</f>
        <v>Returning</v>
      </c>
      <c r="Z1364" s="7">
        <f>data[[#This Row],[DeliveryDate]] + data[[#This Row],[DeliveryTime]]</f>
        <v>45686.567361111112</v>
      </c>
      <c r="AA1364" s="7">
        <f>data[[#This Row],[OrderDateTime]] + 1</f>
        <v>45686.007638888892</v>
      </c>
      <c r="AB1364" s="7" t="str">
        <f>IF(data[[#This Row],[DeliveryDateTime]] &lt;= data[[#This Row],[SLADue]], "On Time", "Late")</f>
        <v>Late</v>
      </c>
    </row>
    <row r="1365" spans="1:28" x14ac:dyDescent="0.2">
      <c r="A1365" t="s">
        <v>1896</v>
      </c>
      <c r="B1365" t="s">
        <v>19</v>
      </c>
      <c r="C1365" t="s">
        <v>258</v>
      </c>
      <c r="D1365" t="s">
        <v>259</v>
      </c>
      <c r="E1365" s="5">
        <v>139.26</v>
      </c>
      <c r="F1365" t="s">
        <v>182</v>
      </c>
      <c r="G1365">
        <v>1</v>
      </c>
      <c r="H1365" s="1">
        <v>45828</v>
      </c>
      <c r="I1365" s="1" t="str">
        <f>TEXT(data[[#This Row],[OrderDate]],"mmm")</f>
        <v>Jun</v>
      </c>
      <c r="J1365" s="6">
        <v>0.8125</v>
      </c>
      <c r="K1365" s="6" t="str">
        <f>TEXT(data[[#This Row],[OrderTime]],"h")</f>
        <v>19</v>
      </c>
      <c r="L1365" s="1">
        <v>45830</v>
      </c>
      <c r="M1365" s="6">
        <v>0.66666666666666663</v>
      </c>
      <c r="N1365" t="s">
        <v>148</v>
      </c>
      <c r="O1365" t="s">
        <v>574</v>
      </c>
      <c r="P1365" t="s">
        <v>25</v>
      </c>
      <c r="Q1365" t="s">
        <v>26</v>
      </c>
      <c r="R1365" t="s">
        <v>261</v>
      </c>
      <c r="S1365" t="s">
        <v>105</v>
      </c>
      <c r="T1365" t="s">
        <v>29</v>
      </c>
      <c r="U1365" t="s">
        <v>30</v>
      </c>
      <c r="V1365" s="5">
        <f>data[[#This Row],[PriceUSD]]*data[[#This Row],[Quantity]]</f>
        <v>139.26</v>
      </c>
      <c r="W1365" s="7">
        <f>data[[#This Row],[OrderDate]] + TIME(VALUE(LEFT(data[[#This Row],[OrderTime]],2)), VALUE(RIGHT(data[[#This Row],[OrderTime]],2)), 0)</f>
        <v>45828.017361111109</v>
      </c>
      <c r="X1365" s="7">
        <f>_xlfn.MINIFS(data[OrderDateTime], data[CustomerName], data[[#This Row],[CustomerName]])</f>
        <v>45527.061805555553</v>
      </c>
      <c r="Y1365" t="str">
        <f>IF(data[[#This Row],[OrderDateTime]]=data[[#This Row],[FirstOrderDateTime]], "New", "Returning")</f>
        <v>Returning</v>
      </c>
      <c r="Z1365" s="7">
        <f>data[[#This Row],[DeliveryDate]] + data[[#This Row],[DeliveryTime]]</f>
        <v>45830.666666666664</v>
      </c>
      <c r="AA1365" s="7">
        <f>data[[#This Row],[OrderDateTime]] + 1</f>
        <v>45829.017361111109</v>
      </c>
      <c r="AB1365" s="7" t="str">
        <f>IF(data[[#This Row],[DeliveryDateTime]] &lt;= data[[#This Row],[SLADue]], "On Time", "Late")</f>
        <v>Late</v>
      </c>
    </row>
    <row r="1366" spans="1:28" x14ac:dyDescent="0.2">
      <c r="A1366" t="s">
        <v>1897</v>
      </c>
      <c r="B1366" t="s">
        <v>19</v>
      </c>
      <c r="C1366" t="s">
        <v>69</v>
      </c>
      <c r="D1366" t="s">
        <v>70</v>
      </c>
      <c r="E1366" s="5">
        <v>64.069999999999993</v>
      </c>
      <c r="F1366" t="s">
        <v>119</v>
      </c>
      <c r="G1366">
        <v>1</v>
      </c>
      <c r="H1366" s="1">
        <v>45670</v>
      </c>
      <c r="I1366" s="1" t="str">
        <f>TEXT(data[[#This Row],[OrderDate]],"mmm")</f>
        <v>Jan</v>
      </c>
      <c r="J1366" s="6">
        <v>0.74583333333333335</v>
      </c>
      <c r="K1366" s="6" t="str">
        <f>TEXT(data[[#This Row],[OrderTime]],"h")</f>
        <v>17</v>
      </c>
      <c r="L1366" s="1">
        <v>45671</v>
      </c>
      <c r="M1366" s="6">
        <v>0.74583333333333335</v>
      </c>
      <c r="N1366" t="s">
        <v>148</v>
      </c>
      <c r="O1366" t="s">
        <v>695</v>
      </c>
      <c r="P1366" t="s">
        <v>25</v>
      </c>
      <c r="Q1366" t="s">
        <v>26</v>
      </c>
      <c r="R1366" t="s">
        <v>37</v>
      </c>
      <c r="S1366" t="s">
        <v>28</v>
      </c>
      <c r="T1366" t="s">
        <v>38</v>
      </c>
      <c r="U1366" t="s">
        <v>30</v>
      </c>
      <c r="V1366" s="5">
        <f>data[[#This Row],[PriceUSD]]*data[[#This Row],[Quantity]]</f>
        <v>64.069999999999993</v>
      </c>
      <c r="W1366" s="7">
        <f>data[[#This Row],[OrderDate]] + TIME(VALUE(LEFT(data[[#This Row],[OrderTime]],2)), VALUE(RIGHT(data[[#This Row],[OrderTime]],2)), 0)</f>
        <v>45670.022916666669</v>
      </c>
      <c r="X1366" s="7">
        <f>_xlfn.MINIFS(data[OrderDateTime], data[CustomerName], data[[#This Row],[CustomerName]])</f>
        <v>45629.061805555553</v>
      </c>
      <c r="Y1366" t="str">
        <f>IF(data[[#This Row],[OrderDateTime]]=data[[#This Row],[FirstOrderDateTime]], "New", "Returning")</f>
        <v>Returning</v>
      </c>
      <c r="Z1366" s="7">
        <f>data[[#This Row],[DeliveryDate]] + data[[#This Row],[DeliveryTime]]</f>
        <v>45671.745833333334</v>
      </c>
      <c r="AA1366" s="7">
        <f>data[[#This Row],[OrderDateTime]] + 1</f>
        <v>45671.022916666669</v>
      </c>
      <c r="AB1366" s="7" t="str">
        <f>IF(data[[#This Row],[DeliveryDateTime]] &lt;= data[[#This Row],[SLADue]], "On Time", "Late")</f>
        <v>Late</v>
      </c>
    </row>
    <row r="1367" spans="1:28" x14ac:dyDescent="0.2">
      <c r="A1367" t="s">
        <v>1898</v>
      </c>
      <c r="B1367" t="s">
        <v>19</v>
      </c>
      <c r="C1367" t="s">
        <v>49</v>
      </c>
      <c r="D1367" t="s">
        <v>50</v>
      </c>
      <c r="E1367" s="5">
        <v>32.9</v>
      </c>
      <c r="F1367" t="s">
        <v>51</v>
      </c>
      <c r="G1367">
        <v>1</v>
      </c>
      <c r="H1367" s="1">
        <v>45558</v>
      </c>
      <c r="I1367" s="1" t="str">
        <f>TEXT(data[[#This Row],[OrderDate]],"mmm")</f>
        <v>Sep</v>
      </c>
      <c r="J1367" s="6">
        <v>0.90625</v>
      </c>
      <c r="K1367" s="6" t="str">
        <f>TEXT(data[[#This Row],[OrderTime]],"h")</f>
        <v>21</v>
      </c>
      <c r="L1367" s="1">
        <v>45560</v>
      </c>
      <c r="M1367" s="6">
        <v>0.60347222222222219</v>
      </c>
      <c r="N1367" t="s">
        <v>95</v>
      </c>
      <c r="O1367" t="s">
        <v>244</v>
      </c>
      <c r="P1367" t="s">
        <v>25</v>
      </c>
      <c r="Q1367" t="s">
        <v>26</v>
      </c>
      <c r="R1367" t="s">
        <v>54</v>
      </c>
      <c r="S1367" t="s">
        <v>105</v>
      </c>
      <c r="T1367" t="s">
        <v>115</v>
      </c>
      <c r="U1367" t="s">
        <v>67</v>
      </c>
      <c r="V1367" s="5">
        <f>data[[#This Row],[PriceUSD]]*data[[#This Row],[Quantity]]</f>
        <v>32.9</v>
      </c>
      <c r="W1367" s="7">
        <f>data[[#This Row],[OrderDate]] + TIME(VALUE(LEFT(data[[#This Row],[OrderTime]],2)), VALUE(RIGHT(data[[#This Row],[OrderTime]],2)), 0)</f>
        <v>45558.017361111109</v>
      </c>
      <c r="X1367" s="7">
        <f>_xlfn.MINIFS(data[OrderDateTime], data[CustomerName], data[[#This Row],[CustomerName]])</f>
        <v>45558.017361111109</v>
      </c>
      <c r="Y1367" t="str">
        <f>IF(data[[#This Row],[OrderDateTime]]=data[[#This Row],[FirstOrderDateTime]], "New", "Returning")</f>
        <v>New</v>
      </c>
      <c r="Z1367" s="7">
        <f>data[[#This Row],[DeliveryDate]] + data[[#This Row],[DeliveryTime]]</f>
        <v>45560.603472222225</v>
      </c>
      <c r="AA1367" s="7">
        <f>data[[#This Row],[OrderDateTime]] + 1</f>
        <v>45559.017361111109</v>
      </c>
      <c r="AB1367" s="7" t="str">
        <f>IF(data[[#This Row],[DeliveryDateTime]] &lt;= data[[#This Row],[SLADue]], "On Time", "Late")</f>
        <v>Late</v>
      </c>
    </row>
    <row r="1368" spans="1:28" x14ac:dyDescent="0.2">
      <c r="A1368" t="s">
        <v>1899</v>
      </c>
      <c r="B1368" t="s">
        <v>19</v>
      </c>
      <c r="C1368" t="s">
        <v>126</v>
      </c>
      <c r="D1368" t="s">
        <v>127</v>
      </c>
      <c r="E1368" s="5">
        <v>23.8</v>
      </c>
      <c r="F1368" t="s">
        <v>56</v>
      </c>
      <c r="G1368">
        <v>2</v>
      </c>
      <c r="H1368" s="1">
        <v>45797</v>
      </c>
      <c r="I1368" s="1" t="str">
        <f>TEXT(data[[#This Row],[OrderDate]],"mmm")</f>
        <v>May</v>
      </c>
      <c r="J1368" s="6">
        <v>0.49583333333333335</v>
      </c>
      <c r="K1368" s="6" t="str">
        <f>TEXT(data[[#This Row],[OrderTime]],"h")</f>
        <v>11</v>
      </c>
      <c r="L1368" s="1">
        <v>45797</v>
      </c>
      <c r="M1368" s="6">
        <v>0.70416666666666672</v>
      </c>
      <c r="N1368" t="s">
        <v>112</v>
      </c>
      <c r="O1368" t="s">
        <v>396</v>
      </c>
      <c r="P1368" t="s">
        <v>36</v>
      </c>
      <c r="Q1368" t="s">
        <v>53</v>
      </c>
      <c r="R1368" t="s">
        <v>129</v>
      </c>
      <c r="S1368" t="s">
        <v>47</v>
      </c>
      <c r="T1368" t="s">
        <v>38</v>
      </c>
      <c r="U1368" t="s">
        <v>30</v>
      </c>
      <c r="V1368" s="5">
        <f>data[[#This Row],[PriceUSD]]*data[[#This Row],[Quantity]]</f>
        <v>47.6</v>
      </c>
      <c r="W1368" s="7">
        <f>data[[#This Row],[OrderDate]] + TIME(VALUE(LEFT(data[[#This Row],[OrderTime]],2)), VALUE(RIGHT(data[[#This Row],[OrderTime]],2)), 0)</f>
        <v>45797.022916666669</v>
      </c>
      <c r="X1368" s="7">
        <f>_xlfn.MINIFS(data[OrderDateTime], data[CustomerName], data[[#This Row],[CustomerName]])</f>
        <v>45513.054166666669</v>
      </c>
      <c r="Y1368" t="str">
        <f>IF(data[[#This Row],[OrderDateTime]]=data[[#This Row],[FirstOrderDateTime]], "New", "Returning")</f>
        <v>Returning</v>
      </c>
      <c r="Z1368" s="7">
        <f>data[[#This Row],[DeliveryDate]] + data[[#This Row],[DeliveryTime]]</f>
        <v>45797.70416666667</v>
      </c>
      <c r="AA1368" s="7">
        <f>data[[#This Row],[OrderDateTime]] + 1</f>
        <v>45798.022916666669</v>
      </c>
      <c r="AB1368" s="7" t="str">
        <f>IF(data[[#This Row],[DeliveryDateTime]] &lt;= data[[#This Row],[SLADue]], "On Time", "Late")</f>
        <v>On Time</v>
      </c>
    </row>
    <row r="1369" spans="1:28" x14ac:dyDescent="0.2">
      <c r="A1369" t="s">
        <v>1900</v>
      </c>
      <c r="B1369" t="s">
        <v>19</v>
      </c>
      <c r="C1369" t="s">
        <v>41</v>
      </c>
      <c r="D1369" t="s">
        <v>42</v>
      </c>
      <c r="E1369" s="5">
        <v>36.659999999999997</v>
      </c>
      <c r="F1369" t="s">
        <v>74</v>
      </c>
      <c r="G1369">
        <v>2</v>
      </c>
      <c r="H1369" s="1">
        <v>45513</v>
      </c>
      <c r="I1369" s="1" t="str">
        <f>TEXT(data[[#This Row],[OrderDate]],"mmm")</f>
        <v>Aug</v>
      </c>
      <c r="J1369" s="6">
        <v>0.91180555555555554</v>
      </c>
      <c r="K1369" s="6" t="str">
        <f>TEXT(data[[#This Row],[OrderTime]],"h")</f>
        <v>21</v>
      </c>
      <c r="L1369" s="1">
        <v>45515</v>
      </c>
      <c r="M1369" s="6">
        <v>0.54305555555555551</v>
      </c>
      <c r="N1369" t="s">
        <v>112</v>
      </c>
      <c r="O1369" t="s">
        <v>303</v>
      </c>
      <c r="P1369" t="s">
        <v>36</v>
      </c>
      <c r="Q1369" t="s">
        <v>26</v>
      </c>
      <c r="R1369" t="s">
        <v>46</v>
      </c>
      <c r="S1369" t="s">
        <v>105</v>
      </c>
      <c r="T1369" t="s">
        <v>136</v>
      </c>
      <c r="U1369" t="s">
        <v>30</v>
      </c>
      <c r="V1369" s="5">
        <f>data[[#This Row],[PriceUSD]]*data[[#This Row],[Quantity]]</f>
        <v>73.319999999999993</v>
      </c>
      <c r="W1369" s="7">
        <f>data[[#This Row],[OrderDate]] + TIME(VALUE(LEFT(data[[#This Row],[OrderTime]],2)), VALUE(RIGHT(data[[#This Row],[OrderTime]],2)), 0)</f>
        <v>45513.038888888892</v>
      </c>
      <c r="X1369" s="7">
        <f>_xlfn.MINIFS(data[OrderDateTime], data[CustomerName], data[[#This Row],[CustomerName]])</f>
        <v>45505.061805555553</v>
      </c>
      <c r="Y1369" t="str">
        <f>IF(data[[#This Row],[OrderDateTime]]=data[[#This Row],[FirstOrderDateTime]], "New", "Returning")</f>
        <v>Returning</v>
      </c>
      <c r="Z1369" s="7">
        <f>data[[#This Row],[DeliveryDate]] + data[[#This Row],[DeliveryTime]]</f>
        <v>45515.543055555558</v>
      </c>
      <c r="AA1369" s="7">
        <f>data[[#This Row],[OrderDateTime]] + 1</f>
        <v>45514.038888888892</v>
      </c>
      <c r="AB1369" s="7" t="str">
        <f>IF(data[[#This Row],[DeliveryDateTime]] &lt;= data[[#This Row],[SLADue]], "On Time", "Late")</f>
        <v>Late</v>
      </c>
    </row>
    <row r="1370" spans="1:28" x14ac:dyDescent="0.2">
      <c r="A1370" t="s">
        <v>1901</v>
      </c>
      <c r="B1370" t="s">
        <v>19</v>
      </c>
      <c r="C1370" t="s">
        <v>101</v>
      </c>
      <c r="D1370" t="s">
        <v>102</v>
      </c>
      <c r="E1370" s="5">
        <v>29.74</v>
      </c>
      <c r="F1370" t="s">
        <v>63</v>
      </c>
      <c r="G1370">
        <v>1</v>
      </c>
      <c r="H1370" s="1">
        <v>45698</v>
      </c>
      <c r="I1370" s="1" t="str">
        <f>TEXT(data[[#This Row],[OrderDate]],"mmm")</f>
        <v>Feb</v>
      </c>
      <c r="J1370" s="6">
        <v>0.47013888888888888</v>
      </c>
      <c r="K1370" s="6" t="str">
        <f>TEXT(data[[#This Row],[OrderTime]],"h")</f>
        <v>11</v>
      </c>
      <c r="L1370" s="1">
        <v>45698</v>
      </c>
      <c r="M1370" s="6">
        <v>0.72013888888888888</v>
      </c>
      <c r="N1370" t="s">
        <v>163</v>
      </c>
      <c r="O1370" t="s">
        <v>1902</v>
      </c>
      <c r="P1370" t="s">
        <v>77</v>
      </c>
      <c r="Q1370" t="s">
        <v>53</v>
      </c>
      <c r="R1370" t="s">
        <v>83</v>
      </c>
      <c r="S1370" t="s">
        <v>47</v>
      </c>
      <c r="T1370" t="s">
        <v>136</v>
      </c>
      <c r="U1370" t="s">
        <v>30</v>
      </c>
      <c r="V1370" s="5">
        <f>data[[#This Row],[PriceUSD]]*data[[#This Row],[Quantity]]</f>
        <v>29.74</v>
      </c>
      <c r="W1370" s="7">
        <f>data[[#This Row],[OrderDate]] + TIME(VALUE(LEFT(data[[#This Row],[OrderTime]],2)), VALUE(RIGHT(data[[#This Row],[OrderTime]],2)), 0)</f>
        <v>45698.061805555553</v>
      </c>
      <c r="X1370" s="7">
        <f>_xlfn.MINIFS(data[OrderDateTime], data[CustomerName], data[[#This Row],[CustomerName]])</f>
        <v>45532.046527777777</v>
      </c>
      <c r="Y1370" t="str">
        <f>IF(data[[#This Row],[OrderDateTime]]=data[[#This Row],[FirstOrderDateTime]], "New", "Returning")</f>
        <v>Returning</v>
      </c>
      <c r="Z1370" s="7">
        <f>data[[#This Row],[DeliveryDate]] + data[[#This Row],[DeliveryTime]]</f>
        <v>45698.720138888886</v>
      </c>
      <c r="AA1370" s="7">
        <f>data[[#This Row],[OrderDateTime]] + 1</f>
        <v>45699.061805555553</v>
      </c>
      <c r="AB1370" s="7" t="str">
        <f>IF(data[[#This Row],[DeliveryDateTime]] &lt;= data[[#This Row],[SLADue]], "On Time", "Late")</f>
        <v>On Time</v>
      </c>
    </row>
    <row r="1371" spans="1:28" x14ac:dyDescent="0.2">
      <c r="A1371" t="s">
        <v>1903</v>
      </c>
      <c r="B1371" t="s">
        <v>19</v>
      </c>
      <c r="C1371" t="s">
        <v>69</v>
      </c>
      <c r="D1371" t="s">
        <v>70</v>
      </c>
      <c r="E1371" s="5">
        <v>52.57</v>
      </c>
      <c r="F1371" t="s">
        <v>51</v>
      </c>
      <c r="G1371">
        <v>1</v>
      </c>
      <c r="H1371" s="1">
        <v>45592</v>
      </c>
      <c r="I1371" s="1" t="str">
        <f>TEXT(data[[#This Row],[OrderDate]],"mmm")</f>
        <v>Oct</v>
      </c>
      <c r="J1371" s="6">
        <v>0.53333333333333333</v>
      </c>
      <c r="K1371" s="6" t="str">
        <f>TEXT(data[[#This Row],[OrderTime]],"h")</f>
        <v>12</v>
      </c>
      <c r="L1371" s="1">
        <v>45592</v>
      </c>
      <c r="M1371" s="6">
        <v>0.7416666666666667</v>
      </c>
      <c r="N1371" t="s">
        <v>88</v>
      </c>
      <c r="O1371" t="s">
        <v>981</v>
      </c>
      <c r="P1371" t="s">
        <v>25</v>
      </c>
      <c r="Q1371" t="s">
        <v>26</v>
      </c>
      <c r="R1371" t="s">
        <v>37</v>
      </c>
      <c r="S1371" t="s">
        <v>47</v>
      </c>
      <c r="T1371" t="s">
        <v>29</v>
      </c>
      <c r="U1371" t="s">
        <v>30</v>
      </c>
      <c r="V1371" s="5">
        <f>data[[#This Row],[PriceUSD]]*data[[#This Row],[Quantity]]</f>
        <v>52.57</v>
      </c>
      <c r="W1371" s="7">
        <f>data[[#This Row],[OrderDate]] + TIME(VALUE(LEFT(data[[#This Row],[OrderTime]],2)), VALUE(RIGHT(data[[#This Row],[OrderTime]],2)), 0)</f>
        <v>45592.022916666669</v>
      </c>
      <c r="X1371" s="7">
        <f>_xlfn.MINIFS(data[OrderDateTime], data[CustomerName], data[[#This Row],[CustomerName]])</f>
        <v>45526.052083333336</v>
      </c>
      <c r="Y1371" t="str">
        <f>IF(data[[#This Row],[OrderDateTime]]=data[[#This Row],[FirstOrderDateTime]], "New", "Returning")</f>
        <v>Returning</v>
      </c>
      <c r="Z1371" s="7">
        <f>data[[#This Row],[DeliveryDate]] + data[[#This Row],[DeliveryTime]]</f>
        <v>45592.741666666669</v>
      </c>
      <c r="AA1371" s="7">
        <f>data[[#This Row],[OrderDateTime]] + 1</f>
        <v>45593.022916666669</v>
      </c>
      <c r="AB1371" s="7" t="str">
        <f>IF(data[[#This Row],[DeliveryDateTime]] &lt;= data[[#This Row],[SLADue]], "On Time", "Late")</f>
        <v>On Time</v>
      </c>
    </row>
    <row r="1372" spans="1:28" x14ac:dyDescent="0.2">
      <c r="A1372" t="s">
        <v>1904</v>
      </c>
      <c r="B1372" t="s">
        <v>19</v>
      </c>
      <c r="C1372" t="s">
        <v>258</v>
      </c>
      <c r="D1372" t="s">
        <v>259</v>
      </c>
      <c r="E1372" s="5">
        <v>112.15</v>
      </c>
      <c r="F1372" t="s">
        <v>182</v>
      </c>
      <c r="G1372">
        <v>1</v>
      </c>
      <c r="H1372" s="1">
        <v>45849</v>
      </c>
      <c r="I1372" s="1" t="str">
        <f>TEXT(data[[#This Row],[OrderDate]],"mmm")</f>
        <v>Jul</v>
      </c>
      <c r="J1372" s="6">
        <v>0.4909722222222222</v>
      </c>
      <c r="K1372" s="6" t="str">
        <f>TEXT(data[[#This Row],[OrderTime]],"h")</f>
        <v>11</v>
      </c>
      <c r="L1372" s="1">
        <v>45850</v>
      </c>
      <c r="M1372" s="6">
        <v>0.65763888888888888</v>
      </c>
      <c r="N1372" t="s">
        <v>95</v>
      </c>
      <c r="O1372" t="s">
        <v>427</v>
      </c>
      <c r="P1372" t="s">
        <v>25</v>
      </c>
      <c r="Q1372" t="s">
        <v>53</v>
      </c>
      <c r="R1372" t="s">
        <v>261</v>
      </c>
      <c r="S1372" t="s">
        <v>28</v>
      </c>
      <c r="T1372" t="s">
        <v>38</v>
      </c>
      <c r="U1372" t="s">
        <v>30</v>
      </c>
      <c r="V1372" s="5">
        <f>data[[#This Row],[PriceUSD]]*data[[#This Row],[Quantity]]</f>
        <v>112.15</v>
      </c>
      <c r="W1372" s="7">
        <f>data[[#This Row],[OrderDate]] + TIME(VALUE(LEFT(data[[#This Row],[OrderTime]],2)), VALUE(RIGHT(data[[#This Row],[OrderTime]],2)), 0)</f>
        <v>45849.015277777777</v>
      </c>
      <c r="X1372" s="7">
        <f>_xlfn.MINIFS(data[OrderDateTime], data[CustomerName], data[[#This Row],[CustomerName]])</f>
        <v>45622.061805555553</v>
      </c>
      <c r="Y1372" t="str">
        <f>IF(data[[#This Row],[OrderDateTime]]=data[[#This Row],[FirstOrderDateTime]], "New", "Returning")</f>
        <v>Returning</v>
      </c>
      <c r="Z1372" s="7">
        <f>data[[#This Row],[DeliveryDate]] + data[[#This Row],[DeliveryTime]]</f>
        <v>45850.657638888886</v>
      </c>
      <c r="AA1372" s="7">
        <f>data[[#This Row],[OrderDateTime]] + 1</f>
        <v>45850.015277777777</v>
      </c>
      <c r="AB1372" s="7" t="str">
        <f>IF(data[[#This Row],[DeliveryDateTime]] &lt;= data[[#This Row],[SLADue]], "On Time", "Late")</f>
        <v>Late</v>
      </c>
    </row>
    <row r="1373" spans="1:28" x14ac:dyDescent="0.2">
      <c r="A1373" t="s">
        <v>1905</v>
      </c>
      <c r="B1373" t="s">
        <v>19</v>
      </c>
      <c r="C1373" t="s">
        <v>41</v>
      </c>
      <c r="D1373" t="s">
        <v>42</v>
      </c>
      <c r="E1373" s="5">
        <v>34.99</v>
      </c>
      <c r="F1373" t="s">
        <v>56</v>
      </c>
      <c r="G1373">
        <v>1</v>
      </c>
      <c r="H1373" s="1">
        <v>45623</v>
      </c>
      <c r="I1373" s="1" t="str">
        <f>TEXT(data[[#This Row],[OrderDate]],"mmm")</f>
        <v>Nov</v>
      </c>
      <c r="J1373" s="6">
        <v>0.6118055555555556</v>
      </c>
      <c r="K1373" s="6" t="str">
        <f>TEXT(data[[#This Row],[OrderTime]],"h")</f>
        <v>14</v>
      </c>
      <c r="L1373" s="1">
        <v>45624</v>
      </c>
      <c r="M1373" s="6">
        <v>0.77847222222222223</v>
      </c>
      <c r="N1373" t="s">
        <v>148</v>
      </c>
      <c r="O1373" t="s">
        <v>614</v>
      </c>
      <c r="P1373" t="s">
        <v>25</v>
      </c>
      <c r="Q1373" t="s">
        <v>53</v>
      </c>
      <c r="R1373" t="s">
        <v>46</v>
      </c>
      <c r="S1373" t="s">
        <v>28</v>
      </c>
      <c r="T1373" t="s">
        <v>38</v>
      </c>
      <c r="U1373" t="s">
        <v>39</v>
      </c>
      <c r="V1373" s="5">
        <f>data[[#This Row],[PriceUSD]]*data[[#This Row],[Quantity]]</f>
        <v>34.99</v>
      </c>
      <c r="W1373" s="7">
        <f>data[[#This Row],[OrderDate]] + TIME(VALUE(LEFT(data[[#This Row],[OrderTime]],2)), VALUE(RIGHT(data[[#This Row],[OrderTime]],2)), 0)</f>
        <v>45623.038888888892</v>
      </c>
      <c r="X1373" s="7">
        <f>_xlfn.MINIFS(data[OrderDateTime], data[CustomerName], data[[#This Row],[CustomerName]])</f>
        <v>45512.007638888892</v>
      </c>
      <c r="Y1373" t="str">
        <f>IF(data[[#This Row],[OrderDateTime]]=data[[#This Row],[FirstOrderDateTime]], "New", "Returning")</f>
        <v>Returning</v>
      </c>
      <c r="Z1373" s="7">
        <f>data[[#This Row],[DeliveryDate]] + data[[#This Row],[DeliveryTime]]</f>
        <v>45624.77847222222</v>
      </c>
      <c r="AA1373" s="7">
        <f>data[[#This Row],[OrderDateTime]] + 1</f>
        <v>45624.038888888892</v>
      </c>
      <c r="AB1373" s="7" t="str">
        <f>IF(data[[#This Row],[DeliveryDateTime]] &lt;= data[[#This Row],[SLADue]], "On Time", "Late")</f>
        <v>Late</v>
      </c>
    </row>
    <row r="1374" spans="1:28" x14ac:dyDescent="0.2">
      <c r="A1374" t="s">
        <v>1906</v>
      </c>
      <c r="B1374" t="s">
        <v>19</v>
      </c>
      <c r="C1374" t="s">
        <v>110</v>
      </c>
      <c r="D1374" t="s">
        <v>111</v>
      </c>
      <c r="E1374" s="5">
        <v>11.84</v>
      </c>
      <c r="F1374" t="s">
        <v>87</v>
      </c>
      <c r="G1374">
        <v>1</v>
      </c>
      <c r="H1374" s="1">
        <v>45832</v>
      </c>
      <c r="I1374" s="1" t="str">
        <f>TEXT(data[[#This Row],[OrderDate]],"mmm")</f>
        <v>Jun</v>
      </c>
      <c r="J1374" s="6">
        <v>0.74583333333333335</v>
      </c>
      <c r="K1374" s="6" t="str">
        <f>TEXT(data[[#This Row],[OrderTime]],"h")</f>
        <v>17</v>
      </c>
      <c r="L1374" s="1">
        <v>45833</v>
      </c>
      <c r="M1374" s="6">
        <v>0.78749999999999998</v>
      </c>
      <c r="N1374" t="s">
        <v>44</v>
      </c>
      <c r="O1374" t="s">
        <v>444</v>
      </c>
      <c r="P1374" t="s">
        <v>25</v>
      </c>
      <c r="Q1374" t="s">
        <v>53</v>
      </c>
      <c r="R1374" t="s">
        <v>114</v>
      </c>
      <c r="S1374" t="s">
        <v>28</v>
      </c>
      <c r="T1374" t="s">
        <v>136</v>
      </c>
      <c r="U1374" t="s">
        <v>67</v>
      </c>
      <c r="V1374" s="5">
        <f>data[[#This Row],[PriceUSD]]*data[[#This Row],[Quantity]]</f>
        <v>11.84</v>
      </c>
      <c r="W1374" s="7">
        <f>data[[#This Row],[OrderDate]] + TIME(VALUE(LEFT(data[[#This Row],[OrderTime]],2)), VALUE(RIGHT(data[[#This Row],[OrderTime]],2)), 0)</f>
        <v>45832.022916666669</v>
      </c>
      <c r="X1374" s="7">
        <f>_xlfn.MINIFS(data[OrderDateTime], data[CustomerName], data[[#This Row],[CustomerName]])</f>
        <v>45544.007638888892</v>
      </c>
      <c r="Y1374" t="str">
        <f>IF(data[[#This Row],[OrderDateTime]]=data[[#This Row],[FirstOrderDateTime]], "New", "Returning")</f>
        <v>Returning</v>
      </c>
      <c r="Z1374" s="7">
        <f>data[[#This Row],[DeliveryDate]] + data[[#This Row],[DeliveryTime]]</f>
        <v>45833.787499999999</v>
      </c>
      <c r="AA1374" s="7">
        <f>data[[#This Row],[OrderDateTime]] + 1</f>
        <v>45833.022916666669</v>
      </c>
      <c r="AB1374" s="7" t="str">
        <f>IF(data[[#This Row],[DeliveryDateTime]] &lt;= data[[#This Row],[SLADue]], "On Time", "Late")</f>
        <v>Late</v>
      </c>
    </row>
    <row r="1375" spans="1:28" x14ac:dyDescent="0.2">
      <c r="A1375" t="s">
        <v>1907</v>
      </c>
      <c r="B1375" t="s">
        <v>19</v>
      </c>
      <c r="C1375" t="s">
        <v>69</v>
      </c>
      <c r="D1375" t="s">
        <v>70</v>
      </c>
      <c r="E1375" s="5">
        <v>53.01</v>
      </c>
      <c r="F1375" t="s">
        <v>74</v>
      </c>
      <c r="G1375">
        <v>3</v>
      </c>
      <c r="H1375" s="1">
        <v>45531</v>
      </c>
      <c r="I1375" s="1" t="str">
        <f>TEXT(data[[#This Row],[OrderDate]],"mmm")</f>
        <v>Aug</v>
      </c>
      <c r="J1375" s="6">
        <v>0.5131944444444444</v>
      </c>
      <c r="K1375" s="6" t="str">
        <f>TEXT(data[[#This Row],[OrderTime]],"h")</f>
        <v>12</v>
      </c>
      <c r="L1375" s="1">
        <v>45532</v>
      </c>
      <c r="M1375" s="6">
        <v>0.5131944444444444</v>
      </c>
      <c r="N1375" t="s">
        <v>34</v>
      </c>
      <c r="O1375" t="s">
        <v>364</v>
      </c>
      <c r="P1375" t="s">
        <v>36</v>
      </c>
      <c r="Q1375" t="s">
        <v>53</v>
      </c>
      <c r="R1375" t="s">
        <v>37</v>
      </c>
      <c r="S1375" t="s">
        <v>28</v>
      </c>
      <c r="T1375" t="s">
        <v>38</v>
      </c>
      <c r="U1375" t="s">
        <v>39</v>
      </c>
      <c r="V1375" s="5">
        <f>data[[#This Row],[PriceUSD]]*data[[#This Row],[Quantity]]</f>
        <v>159.03</v>
      </c>
      <c r="W1375" s="7">
        <f>data[[#This Row],[OrderDate]] + TIME(VALUE(LEFT(data[[#This Row],[OrderTime]],2)), VALUE(RIGHT(data[[#This Row],[OrderTime]],2)), 0)</f>
        <v>45531.030555555553</v>
      </c>
      <c r="X1375" s="7">
        <f>_xlfn.MINIFS(data[OrderDateTime], data[CustomerName], data[[#This Row],[CustomerName]])</f>
        <v>45531.030555555553</v>
      </c>
      <c r="Y1375" t="str">
        <f>IF(data[[#This Row],[OrderDateTime]]=data[[#This Row],[FirstOrderDateTime]], "New", "Returning")</f>
        <v>New</v>
      </c>
      <c r="Z1375" s="7">
        <f>data[[#This Row],[DeliveryDate]] + data[[#This Row],[DeliveryTime]]</f>
        <v>45532.513194444444</v>
      </c>
      <c r="AA1375" s="7">
        <f>data[[#This Row],[OrderDateTime]] + 1</f>
        <v>45532.030555555553</v>
      </c>
      <c r="AB1375" s="7" t="str">
        <f>IF(data[[#This Row],[DeliveryDateTime]] &lt;= data[[#This Row],[SLADue]], "On Time", "Late")</f>
        <v>Late</v>
      </c>
    </row>
    <row r="1376" spans="1:28" x14ac:dyDescent="0.2">
      <c r="A1376" t="s">
        <v>1908</v>
      </c>
      <c r="B1376" t="s">
        <v>19</v>
      </c>
      <c r="C1376" t="s">
        <v>61</v>
      </c>
      <c r="D1376" t="s">
        <v>62</v>
      </c>
      <c r="E1376" s="5">
        <v>161.46</v>
      </c>
      <c r="F1376" t="s">
        <v>63</v>
      </c>
      <c r="G1376">
        <v>5</v>
      </c>
      <c r="H1376" s="1">
        <v>45625</v>
      </c>
      <c r="I1376" s="1" t="str">
        <f>TEXT(data[[#This Row],[OrderDate]],"mmm")</f>
        <v>Nov</v>
      </c>
      <c r="J1376" s="6">
        <v>0.48888888888888887</v>
      </c>
      <c r="K1376" s="6" t="str">
        <f>TEXT(data[[#This Row],[OrderTime]],"h")</f>
        <v>11</v>
      </c>
      <c r="L1376" s="1">
        <v>45626</v>
      </c>
      <c r="M1376" s="6">
        <v>0.61388888888888893</v>
      </c>
      <c r="N1376" t="s">
        <v>148</v>
      </c>
      <c r="O1376" t="s">
        <v>683</v>
      </c>
      <c r="P1376" t="s">
        <v>25</v>
      </c>
      <c r="Q1376" t="s">
        <v>53</v>
      </c>
      <c r="R1376" t="s">
        <v>66</v>
      </c>
      <c r="S1376" t="s">
        <v>28</v>
      </c>
      <c r="T1376" t="s">
        <v>29</v>
      </c>
      <c r="U1376" t="s">
        <v>67</v>
      </c>
      <c r="V1376" s="5">
        <f>data[[#This Row],[PriceUSD]]*data[[#This Row],[Quantity]]</f>
        <v>807.30000000000007</v>
      </c>
      <c r="W1376" s="7">
        <f>data[[#This Row],[OrderDate]] + TIME(VALUE(LEFT(data[[#This Row],[OrderTime]],2)), VALUE(RIGHT(data[[#This Row],[OrderTime]],2)), 0)</f>
        <v>45625.061805555553</v>
      </c>
      <c r="X1376" s="7">
        <f>_xlfn.MINIFS(data[OrderDateTime], data[CustomerName], data[[#This Row],[CustomerName]])</f>
        <v>45550.038888888892</v>
      </c>
      <c r="Y1376" t="str">
        <f>IF(data[[#This Row],[OrderDateTime]]=data[[#This Row],[FirstOrderDateTime]], "New", "Returning")</f>
        <v>Returning</v>
      </c>
      <c r="Z1376" s="7">
        <f>data[[#This Row],[DeliveryDate]] + data[[#This Row],[DeliveryTime]]</f>
        <v>45626.613888888889</v>
      </c>
      <c r="AA1376" s="7">
        <f>data[[#This Row],[OrderDateTime]] + 1</f>
        <v>45626.061805555553</v>
      </c>
      <c r="AB1376" s="7" t="str">
        <f>IF(data[[#This Row],[DeliveryDateTime]] &lt;= data[[#This Row],[SLADue]], "On Time", "Late")</f>
        <v>Late</v>
      </c>
    </row>
    <row r="1377" spans="1:28" x14ac:dyDescent="0.2">
      <c r="A1377" t="s">
        <v>1909</v>
      </c>
      <c r="B1377" t="s">
        <v>19</v>
      </c>
      <c r="C1377" t="s">
        <v>126</v>
      </c>
      <c r="D1377" t="s">
        <v>127</v>
      </c>
      <c r="E1377" s="5">
        <v>22.16</v>
      </c>
      <c r="F1377" t="s">
        <v>71</v>
      </c>
      <c r="G1377">
        <v>1</v>
      </c>
      <c r="H1377" s="1">
        <v>45735</v>
      </c>
      <c r="I1377" s="1" t="str">
        <f>TEXT(data[[#This Row],[OrderDate]],"mmm")</f>
        <v>Mar</v>
      </c>
      <c r="J1377" s="6">
        <v>0.59236111111111112</v>
      </c>
      <c r="K1377" s="6" t="str">
        <f>TEXT(data[[#This Row],[OrderTime]],"h")</f>
        <v>14</v>
      </c>
      <c r="L1377" s="1">
        <v>45736</v>
      </c>
      <c r="M1377" s="6">
        <v>0.71736111111111112</v>
      </c>
      <c r="N1377" t="s">
        <v>123</v>
      </c>
      <c r="O1377" t="s">
        <v>804</v>
      </c>
      <c r="P1377" t="s">
        <v>36</v>
      </c>
      <c r="Q1377" t="s">
        <v>53</v>
      </c>
      <c r="R1377" t="s">
        <v>129</v>
      </c>
      <c r="S1377" t="s">
        <v>28</v>
      </c>
      <c r="T1377" t="s">
        <v>38</v>
      </c>
      <c r="U1377" t="s">
        <v>30</v>
      </c>
      <c r="V1377" s="5">
        <f>data[[#This Row],[PriceUSD]]*data[[#This Row],[Quantity]]</f>
        <v>22.16</v>
      </c>
      <c r="W1377" s="7">
        <f>data[[#This Row],[OrderDate]] + TIME(VALUE(LEFT(data[[#This Row],[OrderTime]],2)), VALUE(RIGHT(data[[#This Row],[OrderTime]],2)), 0)</f>
        <v>45735.007638888892</v>
      </c>
      <c r="X1377" s="7">
        <f>_xlfn.MINIFS(data[OrderDateTime], data[CustomerName], data[[#This Row],[CustomerName]])</f>
        <v>45621.038888888892</v>
      </c>
      <c r="Y1377" t="str">
        <f>IF(data[[#This Row],[OrderDateTime]]=data[[#This Row],[FirstOrderDateTime]], "New", "Returning")</f>
        <v>Returning</v>
      </c>
      <c r="Z1377" s="7">
        <f>data[[#This Row],[DeliveryDate]] + data[[#This Row],[DeliveryTime]]</f>
        <v>45736.717361111114</v>
      </c>
      <c r="AA1377" s="7">
        <f>data[[#This Row],[OrderDateTime]] + 1</f>
        <v>45736.007638888892</v>
      </c>
      <c r="AB1377" s="7" t="str">
        <f>IF(data[[#This Row],[DeliveryDateTime]] &lt;= data[[#This Row],[SLADue]], "On Time", "Late")</f>
        <v>Late</v>
      </c>
    </row>
    <row r="1378" spans="1:28" x14ac:dyDescent="0.2">
      <c r="A1378" t="s">
        <v>1910</v>
      </c>
      <c r="B1378" t="s">
        <v>19</v>
      </c>
      <c r="C1378" t="s">
        <v>41</v>
      </c>
      <c r="D1378" t="s">
        <v>42</v>
      </c>
      <c r="E1378" s="5">
        <v>39.14</v>
      </c>
      <c r="F1378" t="s">
        <v>74</v>
      </c>
      <c r="G1378">
        <v>1</v>
      </c>
      <c r="H1378" s="1">
        <v>45664</v>
      </c>
      <c r="I1378" s="1" t="str">
        <f>TEXT(data[[#This Row],[OrderDate]],"mmm")</f>
        <v>Jan</v>
      </c>
      <c r="J1378" s="6">
        <v>0.85416666666666663</v>
      </c>
      <c r="K1378" s="6" t="str">
        <f>TEXT(data[[#This Row],[OrderTime]],"h")</f>
        <v>20</v>
      </c>
      <c r="L1378" s="1">
        <v>45666</v>
      </c>
      <c r="M1378" s="6">
        <v>0.81111111111111112</v>
      </c>
      <c r="N1378" t="s">
        <v>23</v>
      </c>
      <c r="O1378" t="s">
        <v>280</v>
      </c>
      <c r="P1378" t="s">
        <v>25</v>
      </c>
      <c r="Q1378" t="s">
        <v>26</v>
      </c>
      <c r="R1378" t="s">
        <v>46</v>
      </c>
      <c r="S1378" t="s">
        <v>105</v>
      </c>
      <c r="T1378" t="s">
        <v>38</v>
      </c>
      <c r="U1378" t="s">
        <v>39</v>
      </c>
      <c r="V1378" s="5">
        <f>data[[#This Row],[PriceUSD]]*data[[#This Row],[Quantity]]</f>
        <v>39.14</v>
      </c>
      <c r="W1378" s="7">
        <f>data[[#This Row],[OrderDate]] + TIME(VALUE(LEFT(data[[#This Row],[OrderTime]],2)), VALUE(RIGHT(data[[#This Row],[OrderTime]],2)), 0)</f>
        <v>45664.046527777777</v>
      </c>
      <c r="X1378" s="7">
        <f>_xlfn.MINIFS(data[OrderDateTime], data[CustomerName], data[[#This Row],[CustomerName]])</f>
        <v>45513.061805555553</v>
      </c>
      <c r="Y1378" t="str">
        <f>IF(data[[#This Row],[OrderDateTime]]=data[[#This Row],[FirstOrderDateTime]], "New", "Returning")</f>
        <v>Returning</v>
      </c>
      <c r="Z1378" s="7">
        <f>data[[#This Row],[DeliveryDate]] + data[[#This Row],[DeliveryTime]]</f>
        <v>45666.811111111114</v>
      </c>
      <c r="AA1378" s="7">
        <f>data[[#This Row],[OrderDateTime]] + 1</f>
        <v>45665.046527777777</v>
      </c>
      <c r="AB1378" s="7" t="str">
        <f>IF(data[[#This Row],[DeliveryDateTime]] &lt;= data[[#This Row],[SLADue]], "On Time", "Late")</f>
        <v>Late</v>
      </c>
    </row>
    <row r="1379" spans="1:28" x14ac:dyDescent="0.2">
      <c r="A1379" t="s">
        <v>1911</v>
      </c>
      <c r="B1379" t="s">
        <v>19</v>
      </c>
      <c r="C1379" t="s">
        <v>41</v>
      </c>
      <c r="D1379" t="s">
        <v>42</v>
      </c>
      <c r="E1379" s="5">
        <v>31.8</v>
      </c>
      <c r="F1379" t="s">
        <v>43</v>
      </c>
      <c r="G1379">
        <v>1</v>
      </c>
      <c r="H1379" s="1">
        <v>45826</v>
      </c>
      <c r="I1379" s="1" t="str">
        <f>TEXT(data[[#This Row],[OrderDate]],"mmm")</f>
        <v>Jun</v>
      </c>
      <c r="J1379" s="6">
        <v>0.4375</v>
      </c>
      <c r="K1379" s="6" t="str">
        <f>TEXT(data[[#This Row],[OrderTime]],"h")</f>
        <v>10</v>
      </c>
      <c r="L1379" s="1">
        <v>45826</v>
      </c>
      <c r="M1379" s="6">
        <v>0.72916666666666663</v>
      </c>
      <c r="N1379" t="s">
        <v>95</v>
      </c>
      <c r="O1379" t="s">
        <v>96</v>
      </c>
      <c r="P1379" t="s">
        <v>25</v>
      </c>
      <c r="Q1379" t="s">
        <v>53</v>
      </c>
      <c r="R1379" t="s">
        <v>46</v>
      </c>
      <c r="S1379" t="s">
        <v>47</v>
      </c>
      <c r="T1379" t="s">
        <v>38</v>
      </c>
      <c r="U1379" t="s">
        <v>39</v>
      </c>
      <c r="V1379" s="5">
        <f>data[[#This Row],[PriceUSD]]*data[[#This Row],[Quantity]]</f>
        <v>31.8</v>
      </c>
      <c r="W1379" s="7">
        <f>data[[#This Row],[OrderDate]] + TIME(VALUE(LEFT(data[[#This Row],[OrderTime]],2)), VALUE(RIGHT(data[[#This Row],[OrderTime]],2)), 0)</f>
        <v>45826.052083333336</v>
      </c>
      <c r="X1379" s="7">
        <f>_xlfn.MINIFS(data[OrderDateTime], data[CustomerName], data[[#This Row],[CustomerName]])</f>
        <v>45555.061805555553</v>
      </c>
      <c r="Y1379" t="str">
        <f>IF(data[[#This Row],[OrderDateTime]]=data[[#This Row],[FirstOrderDateTime]], "New", "Returning")</f>
        <v>Returning</v>
      </c>
      <c r="Z1379" s="7">
        <f>data[[#This Row],[DeliveryDate]] + data[[#This Row],[DeliveryTime]]</f>
        <v>45826.729166666664</v>
      </c>
      <c r="AA1379" s="7">
        <f>data[[#This Row],[OrderDateTime]] + 1</f>
        <v>45827.052083333336</v>
      </c>
      <c r="AB1379" s="7" t="str">
        <f>IF(data[[#This Row],[DeliveryDateTime]] &lt;= data[[#This Row],[SLADue]], "On Time", "Late")</f>
        <v>On Time</v>
      </c>
    </row>
    <row r="1380" spans="1:28" x14ac:dyDescent="0.2">
      <c r="A1380" t="s">
        <v>1912</v>
      </c>
      <c r="B1380" t="s">
        <v>19</v>
      </c>
      <c r="C1380" t="s">
        <v>391</v>
      </c>
      <c r="D1380" t="s">
        <v>392</v>
      </c>
      <c r="E1380" s="5">
        <v>17.72</v>
      </c>
      <c r="F1380" t="s">
        <v>43</v>
      </c>
      <c r="G1380">
        <v>1</v>
      </c>
      <c r="H1380" s="1">
        <v>45815</v>
      </c>
      <c r="I1380" s="1" t="str">
        <f>TEXT(data[[#This Row],[OrderDate]],"mmm")</f>
        <v>Jun</v>
      </c>
      <c r="J1380" s="6">
        <v>0.88888888888888884</v>
      </c>
      <c r="K1380" s="6" t="str">
        <f>TEXT(data[[#This Row],[OrderTime]],"h")</f>
        <v>21</v>
      </c>
      <c r="L1380" s="1">
        <v>45817</v>
      </c>
      <c r="M1380" s="6">
        <v>0.75208333333333333</v>
      </c>
      <c r="N1380" t="s">
        <v>112</v>
      </c>
      <c r="O1380" t="s">
        <v>669</v>
      </c>
      <c r="P1380" t="s">
        <v>36</v>
      </c>
      <c r="Q1380" t="s">
        <v>53</v>
      </c>
      <c r="R1380" t="s">
        <v>394</v>
      </c>
      <c r="S1380" t="s">
        <v>105</v>
      </c>
      <c r="T1380" t="s">
        <v>29</v>
      </c>
      <c r="U1380" t="s">
        <v>39</v>
      </c>
      <c r="V1380" s="5">
        <f>data[[#This Row],[PriceUSD]]*data[[#This Row],[Quantity]]</f>
        <v>17.72</v>
      </c>
      <c r="W1380" s="7">
        <f>data[[#This Row],[OrderDate]] + TIME(VALUE(LEFT(data[[#This Row],[OrderTime]],2)), VALUE(RIGHT(data[[#This Row],[OrderTime]],2)), 0)</f>
        <v>45815.061805555553</v>
      </c>
      <c r="X1380" s="7">
        <f>_xlfn.MINIFS(data[OrderDateTime], data[CustomerName], data[[#This Row],[CustomerName]])</f>
        <v>45507.038888888892</v>
      </c>
      <c r="Y1380" t="str">
        <f>IF(data[[#This Row],[OrderDateTime]]=data[[#This Row],[FirstOrderDateTime]], "New", "Returning")</f>
        <v>Returning</v>
      </c>
      <c r="Z1380" s="7">
        <f>data[[#This Row],[DeliveryDate]] + data[[#This Row],[DeliveryTime]]</f>
        <v>45817.752083333333</v>
      </c>
      <c r="AA1380" s="7">
        <f>data[[#This Row],[OrderDateTime]] + 1</f>
        <v>45816.061805555553</v>
      </c>
      <c r="AB1380" s="7" t="str">
        <f>IF(data[[#This Row],[DeliveryDateTime]] &lt;= data[[#This Row],[SLADue]], "On Time", "Late")</f>
        <v>Late</v>
      </c>
    </row>
    <row r="1381" spans="1:28" x14ac:dyDescent="0.2">
      <c r="A1381" t="s">
        <v>1913</v>
      </c>
      <c r="B1381" t="s">
        <v>19</v>
      </c>
      <c r="C1381" t="s">
        <v>69</v>
      </c>
      <c r="D1381" t="s">
        <v>70</v>
      </c>
      <c r="E1381" s="5">
        <v>51.85</v>
      </c>
      <c r="F1381" t="s">
        <v>119</v>
      </c>
      <c r="G1381">
        <v>1</v>
      </c>
      <c r="H1381" s="1">
        <v>45516</v>
      </c>
      <c r="I1381" s="1" t="str">
        <f>TEXT(data[[#This Row],[OrderDate]],"mmm")</f>
        <v>Aug</v>
      </c>
      <c r="J1381" s="6">
        <v>0.50902777777777775</v>
      </c>
      <c r="K1381" s="6" t="str">
        <f>TEXT(data[[#This Row],[OrderTime]],"h")</f>
        <v>12</v>
      </c>
      <c r="L1381" s="1">
        <v>45516</v>
      </c>
      <c r="M1381" s="6">
        <v>0.63402777777777775</v>
      </c>
      <c r="N1381" t="s">
        <v>145</v>
      </c>
      <c r="O1381" t="s">
        <v>1130</v>
      </c>
      <c r="P1381" t="s">
        <v>77</v>
      </c>
      <c r="Q1381" t="s">
        <v>53</v>
      </c>
      <c r="R1381" t="s">
        <v>37</v>
      </c>
      <c r="S1381" t="s">
        <v>47</v>
      </c>
      <c r="T1381" t="s">
        <v>29</v>
      </c>
      <c r="U1381" t="s">
        <v>39</v>
      </c>
      <c r="V1381" s="5">
        <f>data[[#This Row],[PriceUSD]]*data[[#This Row],[Quantity]]</f>
        <v>51.85</v>
      </c>
      <c r="W1381" s="7">
        <f>data[[#This Row],[OrderDate]] + TIME(VALUE(LEFT(data[[#This Row],[OrderTime]],2)), VALUE(RIGHT(data[[#This Row],[OrderTime]],2)), 0)</f>
        <v>45516.054166666669</v>
      </c>
      <c r="X1381" s="7">
        <f>_xlfn.MINIFS(data[OrderDateTime], data[CustomerName], data[[#This Row],[CustomerName]])</f>
        <v>45516.054166666669</v>
      </c>
      <c r="Y1381" t="str">
        <f>IF(data[[#This Row],[OrderDateTime]]=data[[#This Row],[FirstOrderDateTime]], "New", "Returning")</f>
        <v>New</v>
      </c>
      <c r="Z1381" s="7">
        <f>data[[#This Row],[DeliveryDate]] + data[[#This Row],[DeliveryTime]]</f>
        <v>45516.634027777778</v>
      </c>
      <c r="AA1381" s="7">
        <f>data[[#This Row],[OrderDateTime]] + 1</f>
        <v>45517.054166666669</v>
      </c>
      <c r="AB1381" s="7" t="str">
        <f>IF(data[[#This Row],[DeliveryDateTime]] &lt;= data[[#This Row],[SLADue]], "On Time", "Late")</f>
        <v>On Time</v>
      </c>
    </row>
    <row r="1382" spans="1:28" x14ac:dyDescent="0.2">
      <c r="A1382" t="s">
        <v>1914</v>
      </c>
      <c r="B1382" t="s">
        <v>19</v>
      </c>
      <c r="C1382" t="s">
        <v>79</v>
      </c>
      <c r="D1382" t="s">
        <v>80</v>
      </c>
      <c r="E1382" s="5">
        <v>25.9</v>
      </c>
      <c r="F1382" t="s">
        <v>81</v>
      </c>
      <c r="G1382">
        <v>2</v>
      </c>
      <c r="H1382" s="1">
        <v>45766</v>
      </c>
      <c r="I1382" s="1" t="str">
        <f>TEXT(data[[#This Row],[OrderDate]],"mmm")</f>
        <v>Apr</v>
      </c>
      <c r="J1382" s="6">
        <v>0.91111111111111109</v>
      </c>
      <c r="K1382" s="6" t="str">
        <f>TEXT(data[[#This Row],[OrderTime]],"h")</f>
        <v>21</v>
      </c>
      <c r="L1382" s="1">
        <v>45768</v>
      </c>
      <c r="M1382" s="6">
        <v>0.7055555555555556</v>
      </c>
      <c r="N1382" t="s">
        <v>238</v>
      </c>
      <c r="O1382" t="s">
        <v>427</v>
      </c>
      <c r="P1382" t="s">
        <v>36</v>
      </c>
      <c r="Q1382" t="s">
        <v>26</v>
      </c>
      <c r="R1382" t="s">
        <v>83</v>
      </c>
      <c r="S1382" t="s">
        <v>105</v>
      </c>
      <c r="T1382" t="s">
        <v>106</v>
      </c>
      <c r="U1382" t="s">
        <v>67</v>
      </c>
      <c r="V1382" s="5">
        <f>data[[#This Row],[PriceUSD]]*data[[#This Row],[Quantity]]</f>
        <v>51.8</v>
      </c>
      <c r="W1382" s="7">
        <f>data[[#This Row],[OrderDate]] + TIME(VALUE(LEFT(data[[#This Row],[OrderTime]],2)), VALUE(RIGHT(data[[#This Row],[OrderTime]],2)), 0)</f>
        <v>45766.007638888892</v>
      </c>
      <c r="X1382" s="7">
        <f>_xlfn.MINIFS(data[OrderDateTime], data[CustomerName], data[[#This Row],[CustomerName]])</f>
        <v>45622.061805555553</v>
      </c>
      <c r="Y1382" t="str">
        <f>IF(data[[#This Row],[OrderDateTime]]=data[[#This Row],[FirstOrderDateTime]], "New", "Returning")</f>
        <v>Returning</v>
      </c>
      <c r="Z1382" s="7">
        <f>data[[#This Row],[DeliveryDate]] + data[[#This Row],[DeliveryTime]]</f>
        <v>45768.705555555556</v>
      </c>
      <c r="AA1382" s="7">
        <f>data[[#This Row],[OrderDateTime]] + 1</f>
        <v>45767.007638888892</v>
      </c>
      <c r="AB1382" s="7" t="str">
        <f>IF(data[[#This Row],[DeliveryDateTime]] &lt;= data[[#This Row],[SLADue]], "On Time", "Late")</f>
        <v>Late</v>
      </c>
    </row>
    <row r="1383" spans="1:28" x14ac:dyDescent="0.2">
      <c r="A1383" t="s">
        <v>1915</v>
      </c>
      <c r="B1383" t="s">
        <v>19</v>
      </c>
      <c r="C1383" t="s">
        <v>285</v>
      </c>
      <c r="D1383" t="s">
        <v>286</v>
      </c>
      <c r="E1383" s="5">
        <v>19.87</v>
      </c>
      <c r="F1383" t="s">
        <v>22</v>
      </c>
      <c r="G1383">
        <v>1</v>
      </c>
      <c r="H1383" s="1">
        <v>45712</v>
      </c>
      <c r="I1383" s="1" t="str">
        <f>TEXT(data[[#This Row],[OrderDate]],"mmm")</f>
        <v>Feb</v>
      </c>
      <c r="J1383" s="6">
        <v>0.57847222222222228</v>
      </c>
      <c r="K1383" s="6" t="str">
        <f>TEXT(data[[#This Row],[OrderTime]],"h")</f>
        <v>13</v>
      </c>
      <c r="L1383" s="1">
        <v>45712</v>
      </c>
      <c r="M1383" s="6">
        <v>0.87013888888888891</v>
      </c>
      <c r="N1383" t="s">
        <v>75</v>
      </c>
      <c r="O1383" t="s">
        <v>776</v>
      </c>
      <c r="P1383" t="s">
        <v>25</v>
      </c>
      <c r="Q1383" t="s">
        <v>53</v>
      </c>
      <c r="R1383" t="s">
        <v>114</v>
      </c>
      <c r="S1383" t="s">
        <v>47</v>
      </c>
      <c r="T1383" t="s">
        <v>38</v>
      </c>
      <c r="U1383" t="s">
        <v>30</v>
      </c>
      <c r="V1383" s="5">
        <f>data[[#This Row],[PriceUSD]]*data[[#This Row],[Quantity]]</f>
        <v>19.87</v>
      </c>
      <c r="W1383" s="7">
        <f>data[[#This Row],[OrderDate]] + TIME(VALUE(LEFT(data[[#This Row],[OrderTime]],2)), VALUE(RIGHT(data[[#This Row],[OrderTime]],2)), 0)</f>
        <v>45712.015277777777</v>
      </c>
      <c r="X1383" s="7">
        <f>_xlfn.MINIFS(data[OrderDateTime], data[CustomerName], data[[#This Row],[CustomerName]])</f>
        <v>45548.038888888892</v>
      </c>
      <c r="Y1383" t="str">
        <f>IF(data[[#This Row],[OrderDateTime]]=data[[#This Row],[FirstOrderDateTime]], "New", "Returning")</f>
        <v>Returning</v>
      </c>
      <c r="Z1383" s="7">
        <f>data[[#This Row],[DeliveryDate]] + data[[#This Row],[DeliveryTime]]</f>
        <v>45712.870138888888</v>
      </c>
      <c r="AA1383" s="7">
        <f>data[[#This Row],[OrderDateTime]] + 1</f>
        <v>45713.015277777777</v>
      </c>
      <c r="AB1383" s="7" t="str">
        <f>IF(data[[#This Row],[DeliveryDateTime]] &lt;= data[[#This Row],[SLADue]], "On Time", "Late")</f>
        <v>On Time</v>
      </c>
    </row>
    <row r="1384" spans="1:28" x14ac:dyDescent="0.2">
      <c r="A1384" t="s">
        <v>1916</v>
      </c>
      <c r="B1384" t="s">
        <v>19</v>
      </c>
      <c r="C1384" t="s">
        <v>61</v>
      </c>
      <c r="D1384" t="s">
        <v>62</v>
      </c>
      <c r="E1384" s="5">
        <v>168.16</v>
      </c>
      <c r="F1384" t="s">
        <v>94</v>
      </c>
      <c r="G1384">
        <v>3</v>
      </c>
      <c r="H1384" s="1">
        <v>45772</v>
      </c>
      <c r="I1384" s="1" t="str">
        <f>TEXT(data[[#This Row],[OrderDate]],"mmm")</f>
        <v>Apr</v>
      </c>
      <c r="J1384" s="6">
        <v>0.90138888888888891</v>
      </c>
      <c r="K1384" s="6" t="str">
        <f>TEXT(data[[#This Row],[OrderTime]],"h")</f>
        <v>21</v>
      </c>
      <c r="L1384" s="1">
        <v>45774</v>
      </c>
      <c r="M1384" s="6">
        <v>0.75069444444444444</v>
      </c>
      <c r="N1384" t="s">
        <v>75</v>
      </c>
      <c r="O1384" t="s">
        <v>1130</v>
      </c>
      <c r="P1384" t="s">
        <v>25</v>
      </c>
      <c r="Q1384" t="s">
        <v>26</v>
      </c>
      <c r="R1384" t="s">
        <v>66</v>
      </c>
      <c r="S1384" t="s">
        <v>105</v>
      </c>
      <c r="T1384" t="s">
        <v>38</v>
      </c>
      <c r="U1384" t="s">
        <v>30</v>
      </c>
      <c r="V1384" s="5">
        <f>data[[#This Row],[PriceUSD]]*data[[#This Row],[Quantity]]</f>
        <v>504.48</v>
      </c>
      <c r="W1384" s="7">
        <f>data[[#This Row],[OrderDate]] + TIME(VALUE(LEFT(data[[#This Row],[OrderTime]],2)), VALUE(RIGHT(data[[#This Row],[OrderTime]],2)), 0)</f>
        <v>45772.061805555553</v>
      </c>
      <c r="X1384" s="7">
        <f>_xlfn.MINIFS(data[OrderDateTime], data[CustomerName], data[[#This Row],[CustomerName]])</f>
        <v>45516.054166666669</v>
      </c>
      <c r="Y1384" t="str">
        <f>IF(data[[#This Row],[OrderDateTime]]=data[[#This Row],[FirstOrderDateTime]], "New", "Returning")</f>
        <v>Returning</v>
      </c>
      <c r="Z1384" s="7">
        <f>data[[#This Row],[DeliveryDate]] + data[[#This Row],[DeliveryTime]]</f>
        <v>45774.750694444447</v>
      </c>
      <c r="AA1384" s="7">
        <f>data[[#This Row],[OrderDateTime]] + 1</f>
        <v>45773.061805555553</v>
      </c>
      <c r="AB1384" s="7" t="str">
        <f>IF(data[[#This Row],[DeliveryDateTime]] &lt;= data[[#This Row],[SLADue]], "On Time", "Late")</f>
        <v>Late</v>
      </c>
    </row>
    <row r="1385" spans="1:28" x14ac:dyDescent="0.2">
      <c r="A1385" t="s">
        <v>1917</v>
      </c>
      <c r="B1385" t="s">
        <v>19</v>
      </c>
      <c r="C1385" t="s">
        <v>117</v>
      </c>
      <c r="D1385" t="s">
        <v>118</v>
      </c>
      <c r="E1385" s="5">
        <v>78.78</v>
      </c>
      <c r="F1385" t="s">
        <v>182</v>
      </c>
      <c r="G1385">
        <v>2</v>
      </c>
      <c r="H1385" s="1">
        <v>45579</v>
      </c>
      <c r="I1385" s="1" t="str">
        <f>TEXT(data[[#This Row],[OrderDate]],"mmm")</f>
        <v>Oct</v>
      </c>
      <c r="J1385" s="6">
        <v>0.38611111111111113</v>
      </c>
      <c r="K1385" s="6" t="str">
        <f>TEXT(data[[#This Row],[OrderTime]],"h")</f>
        <v>9</v>
      </c>
      <c r="L1385" s="1">
        <v>45580</v>
      </c>
      <c r="M1385" s="6">
        <v>0.59444444444444444</v>
      </c>
      <c r="N1385" t="s">
        <v>95</v>
      </c>
      <c r="O1385" t="s">
        <v>348</v>
      </c>
      <c r="P1385" t="s">
        <v>25</v>
      </c>
      <c r="Q1385" t="s">
        <v>53</v>
      </c>
      <c r="R1385" t="s">
        <v>66</v>
      </c>
      <c r="S1385" t="s">
        <v>28</v>
      </c>
      <c r="T1385" t="s">
        <v>136</v>
      </c>
      <c r="U1385" t="s">
        <v>39</v>
      </c>
      <c r="V1385" s="5">
        <f>data[[#This Row],[PriceUSD]]*data[[#This Row],[Quantity]]</f>
        <v>157.56</v>
      </c>
      <c r="W1385" s="7">
        <f>data[[#This Row],[OrderDate]] + TIME(VALUE(LEFT(data[[#This Row],[OrderTime]],2)), VALUE(RIGHT(data[[#This Row],[OrderTime]],2)), 0)</f>
        <v>45579.007638888892</v>
      </c>
      <c r="X1385" s="7">
        <f>_xlfn.MINIFS(data[OrderDateTime], data[CustomerName], data[[#This Row],[CustomerName]])</f>
        <v>45506.054166666669</v>
      </c>
      <c r="Y1385" t="str">
        <f>IF(data[[#This Row],[OrderDateTime]]=data[[#This Row],[FirstOrderDateTime]], "New", "Returning")</f>
        <v>Returning</v>
      </c>
      <c r="Z1385" s="7">
        <f>data[[#This Row],[DeliveryDate]] + data[[#This Row],[DeliveryTime]]</f>
        <v>45580.594444444447</v>
      </c>
      <c r="AA1385" s="7">
        <f>data[[#This Row],[OrderDateTime]] + 1</f>
        <v>45580.007638888892</v>
      </c>
      <c r="AB1385" s="7" t="str">
        <f>IF(data[[#This Row],[DeliveryDateTime]] &lt;= data[[#This Row],[SLADue]], "On Time", "Late")</f>
        <v>Late</v>
      </c>
    </row>
    <row r="1386" spans="1:28" x14ac:dyDescent="0.2">
      <c r="A1386" t="s">
        <v>1918</v>
      </c>
      <c r="B1386" t="s">
        <v>19</v>
      </c>
      <c r="C1386" t="s">
        <v>32</v>
      </c>
      <c r="D1386" t="s">
        <v>33</v>
      </c>
      <c r="E1386" s="5">
        <v>44.99</v>
      </c>
      <c r="F1386" t="s">
        <v>43</v>
      </c>
      <c r="G1386">
        <v>1</v>
      </c>
      <c r="H1386" s="1">
        <v>45824</v>
      </c>
      <c r="I1386" s="1" t="str">
        <f>TEXT(data[[#This Row],[OrderDate]],"mmm")</f>
        <v>Jun</v>
      </c>
      <c r="J1386" s="6">
        <v>0.77013888888888893</v>
      </c>
      <c r="K1386" s="6" t="str">
        <f>TEXT(data[[#This Row],[OrderTime]],"h")</f>
        <v>18</v>
      </c>
      <c r="L1386" s="1">
        <v>45825</v>
      </c>
      <c r="M1386" s="6">
        <v>0.77847222222222223</v>
      </c>
      <c r="N1386" t="s">
        <v>175</v>
      </c>
      <c r="O1386" t="s">
        <v>274</v>
      </c>
      <c r="P1386" t="s">
        <v>25</v>
      </c>
      <c r="Q1386" t="s">
        <v>53</v>
      </c>
      <c r="R1386" t="s">
        <v>37</v>
      </c>
      <c r="S1386" t="s">
        <v>28</v>
      </c>
      <c r="T1386" t="s">
        <v>29</v>
      </c>
      <c r="U1386" t="s">
        <v>67</v>
      </c>
      <c r="V1386" s="5">
        <f>data[[#This Row],[PriceUSD]]*data[[#This Row],[Quantity]]</f>
        <v>44.99</v>
      </c>
      <c r="W1386" s="7">
        <f>data[[#This Row],[OrderDate]] + TIME(VALUE(LEFT(data[[#This Row],[OrderTime]],2)), VALUE(RIGHT(data[[#This Row],[OrderTime]],2)), 0)</f>
        <v>45824.061805555553</v>
      </c>
      <c r="X1386" s="7">
        <f>_xlfn.MINIFS(data[OrderDateTime], data[CustomerName], data[[#This Row],[CustomerName]])</f>
        <v>45532.022916666669</v>
      </c>
      <c r="Y1386" t="str">
        <f>IF(data[[#This Row],[OrderDateTime]]=data[[#This Row],[FirstOrderDateTime]], "New", "Returning")</f>
        <v>Returning</v>
      </c>
      <c r="Z1386" s="7">
        <f>data[[#This Row],[DeliveryDate]] + data[[#This Row],[DeliveryTime]]</f>
        <v>45825.77847222222</v>
      </c>
      <c r="AA1386" s="7">
        <f>data[[#This Row],[OrderDateTime]] + 1</f>
        <v>45825.061805555553</v>
      </c>
      <c r="AB1386" s="7" t="str">
        <f>IF(data[[#This Row],[DeliveryDateTime]] &lt;= data[[#This Row],[SLADue]], "On Time", "Late")</f>
        <v>Late</v>
      </c>
    </row>
    <row r="1387" spans="1:28" x14ac:dyDescent="0.2">
      <c r="A1387" t="s">
        <v>1919</v>
      </c>
      <c r="B1387" t="s">
        <v>19</v>
      </c>
      <c r="C1387" t="s">
        <v>49</v>
      </c>
      <c r="D1387" t="s">
        <v>50</v>
      </c>
      <c r="E1387" s="5">
        <v>34.450000000000003</v>
      </c>
      <c r="F1387" t="s">
        <v>51</v>
      </c>
      <c r="G1387">
        <v>3</v>
      </c>
      <c r="H1387" s="1">
        <v>45799</v>
      </c>
      <c r="I1387" s="1" t="str">
        <f>TEXT(data[[#This Row],[OrderDate]],"mmm")</f>
        <v>May</v>
      </c>
      <c r="J1387" s="6">
        <v>0.8354166666666667</v>
      </c>
      <c r="K1387" s="6" t="str">
        <f>TEXT(data[[#This Row],[OrderTime]],"h")</f>
        <v>20</v>
      </c>
      <c r="L1387" s="1">
        <v>45800</v>
      </c>
      <c r="M1387" s="6">
        <v>0.5083333333333333</v>
      </c>
      <c r="N1387" t="s">
        <v>502</v>
      </c>
      <c r="O1387" t="s">
        <v>229</v>
      </c>
      <c r="P1387" t="s">
        <v>202</v>
      </c>
      <c r="Q1387" t="s">
        <v>26</v>
      </c>
      <c r="R1387" t="s">
        <v>54</v>
      </c>
      <c r="S1387" t="s">
        <v>28</v>
      </c>
      <c r="T1387" t="s">
        <v>29</v>
      </c>
      <c r="U1387" t="s">
        <v>30</v>
      </c>
      <c r="V1387" s="5">
        <f>data[[#This Row],[PriceUSD]]*data[[#This Row],[Quantity]]</f>
        <v>103.35000000000001</v>
      </c>
      <c r="W1387" s="7">
        <f>data[[#This Row],[OrderDate]] + TIME(VALUE(LEFT(data[[#This Row],[OrderTime]],2)), VALUE(RIGHT(data[[#This Row],[OrderTime]],2)), 0)</f>
        <v>45799.046527777777</v>
      </c>
      <c r="X1387" s="7">
        <f>_xlfn.MINIFS(data[OrderDateTime], data[CustomerName], data[[#This Row],[CustomerName]])</f>
        <v>45594.015277777777</v>
      </c>
      <c r="Y1387" t="str">
        <f>IF(data[[#This Row],[OrderDateTime]]=data[[#This Row],[FirstOrderDateTime]], "New", "Returning")</f>
        <v>Returning</v>
      </c>
      <c r="Z1387" s="7">
        <f>data[[#This Row],[DeliveryDate]] + data[[#This Row],[DeliveryTime]]</f>
        <v>45800.508333333331</v>
      </c>
      <c r="AA1387" s="7">
        <f>data[[#This Row],[OrderDateTime]] + 1</f>
        <v>45800.046527777777</v>
      </c>
      <c r="AB1387" s="7" t="str">
        <f>IF(data[[#This Row],[DeliveryDateTime]] &lt;= data[[#This Row],[SLADue]], "On Time", "Late")</f>
        <v>Late</v>
      </c>
    </row>
    <row r="1388" spans="1:28" x14ac:dyDescent="0.2">
      <c r="A1388" t="s">
        <v>1920</v>
      </c>
      <c r="B1388" t="s">
        <v>19</v>
      </c>
      <c r="C1388" t="s">
        <v>69</v>
      </c>
      <c r="D1388" t="s">
        <v>70</v>
      </c>
      <c r="E1388" s="5">
        <v>60.37</v>
      </c>
      <c r="F1388" t="s">
        <v>74</v>
      </c>
      <c r="G1388">
        <v>3</v>
      </c>
      <c r="H1388" s="1">
        <v>45750</v>
      </c>
      <c r="I1388" s="1" t="str">
        <f>TEXT(data[[#This Row],[OrderDate]],"mmm")</f>
        <v>Apr</v>
      </c>
      <c r="J1388" s="6">
        <v>0.4777777777777778</v>
      </c>
      <c r="K1388" s="6" t="str">
        <f>TEXT(data[[#This Row],[OrderTime]],"h")</f>
        <v>11</v>
      </c>
      <c r="L1388" s="1">
        <v>45751</v>
      </c>
      <c r="M1388" s="6">
        <v>0.72777777777777775</v>
      </c>
      <c r="N1388" t="s">
        <v>175</v>
      </c>
      <c r="O1388" t="s">
        <v>416</v>
      </c>
      <c r="P1388" t="s">
        <v>25</v>
      </c>
      <c r="Q1388" t="s">
        <v>26</v>
      </c>
      <c r="R1388" t="s">
        <v>37</v>
      </c>
      <c r="S1388" t="s">
        <v>28</v>
      </c>
      <c r="T1388" t="s">
        <v>38</v>
      </c>
      <c r="U1388" t="s">
        <v>67</v>
      </c>
      <c r="V1388" s="5">
        <f>data[[#This Row],[PriceUSD]]*data[[#This Row],[Quantity]]</f>
        <v>181.10999999999999</v>
      </c>
      <c r="W1388" s="7">
        <f>data[[#This Row],[OrderDate]] + TIME(VALUE(LEFT(data[[#This Row],[OrderTime]],2)), VALUE(RIGHT(data[[#This Row],[OrderTime]],2)), 0)</f>
        <v>45750.054166666669</v>
      </c>
      <c r="X1388" s="7">
        <f>_xlfn.MINIFS(data[OrderDateTime], data[CustomerName], data[[#This Row],[CustomerName]])</f>
        <v>45519.007638888892</v>
      </c>
      <c r="Y1388" t="str">
        <f>IF(data[[#This Row],[OrderDateTime]]=data[[#This Row],[FirstOrderDateTime]], "New", "Returning")</f>
        <v>Returning</v>
      </c>
      <c r="Z1388" s="7">
        <f>data[[#This Row],[DeliveryDate]] + data[[#This Row],[DeliveryTime]]</f>
        <v>45751.727777777778</v>
      </c>
      <c r="AA1388" s="7">
        <f>data[[#This Row],[OrderDateTime]] + 1</f>
        <v>45751.054166666669</v>
      </c>
      <c r="AB1388" s="7" t="str">
        <f>IF(data[[#This Row],[DeliveryDateTime]] &lt;= data[[#This Row],[SLADue]], "On Time", "Late")</f>
        <v>Late</v>
      </c>
    </row>
    <row r="1389" spans="1:28" x14ac:dyDescent="0.2">
      <c r="A1389" t="s">
        <v>1921</v>
      </c>
      <c r="B1389" t="s">
        <v>19</v>
      </c>
      <c r="C1389" t="s">
        <v>117</v>
      </c>
      <c r="D1389" t="s">
        <v>118</v>
      </c>
      <c r="E1389" s="5">
        <v>73.64</v>
      </c>
      <c r="F1389" t="s">
        <v>94</v>
      </c>
      <c r="G1389">
        <v>4</v>
      </c>
      <c r="H1389" s="1">
        <v>45719</v>
      </c>
      <c r="I1389" s="1" t="str">
        <f>TEXT(data[[#This Row],[OrderDate]],"mmm")</f>
        <v>Mar</v>
      </c>
      <c r="J1389" s="6">
        <v>0.41319444444444442</v>
      </c>
      <c r="K1389" s="6" t="str">
        <f>TEXT(data[[#This Row],[OrderTime]],"h")</f>
        <v>9</v>
      </c>
      <c r="L1389" s="1">
        <v>45719</v>
      </c>
      <c r="M1389" s="6">
        <v>0.53819444444444442</v>
      </c>
      <c r="N1389" t="s">
        <v>200</v>
      </c>
      <c r="O1389" t="s">
        <v>616</v>
      </c>
      <c r="P1389" t="s">
        <v>202</v>
      </c>
      <c r="Q1389" t="s">
        <v>53</v>
      </c>
      <c r="R1389" t="s">
        <v>66</v>
      </c>
      <c r="S1389" t="s">
        <v>47</v>
      </c>
      <c r="T1389" t="s">
        <v>143</v>
      </c>
      <c r="U1389" t="s">
        <v>67</v>
      </c>
      <c r="V1389" s="5">
        <f>data[[#This Row],[PriceUSD]]*data[[#This Row],[Quantity]]</f>
        <v>294.56</v>
      </c>
      <c r="W1389" s="7">
        <f>data[[#This Row],[OrderDate]] + TIME(VALUE(LEFT(data[[#This Row],[OrderTime]],2)), VALUE(RIGHT(data[[#This Row],[OrderTime]],2)), 0)</f>
        <v>45719.030555555553</v>
      </c>
      <c r="X1389" s="7">
        <f>_xlfn.MINIFS(data[OrderDateTime], data[CustomerName], data[[#This Row],[CustomerName]])</f>
        <v>45556.022916666669</v>
      </c>
      <c r="Y1389" t="str">
        <f>IF(data[[#This Row],[OrderDateTime]]=data[[#This Row],[FirstOrderDateTime]], "New", "Returning")</f>
        <v>Returning</v>
      </c>
      <c r="Z1389" s="7">
        <f>data[[#This Row],[DeliveryDate]] + data[[#This Row],[DeliveryTime]]</f>
        <v>45719.538194444445</v>
      </c>
      <c r="AA1389" s="7">
        <f>data[[#This Row],[OrderDateTime]] + 1</f>
        <v>45720.030555555553</v>
      </c>
      <c r="AB1389" s="7" t="str">
        <f>IF(data[[#This Row],[DeliveryDateTime]] &lt;= data[[#This Row],[SLADue]], "On Time", "Late")</f>
        <v>On Time</v>
      </c>
    </row>
    <row r="1390" spans="1:28" x14ac:dyDescent="0.2">
      <c r="A1390" t="s">
        <v>1922</v>
      </c>
      <c r="B1390" t="s">
        <v>19</v>
      </c>
      <c r="C1390" t="s">
        <v>69</v>
      </c>
      <c r="D1390" t="s">
        <v>70</v>
      </c>
      <c r="E1390" s="5">
        <v>50.78</v>
      </c>
      <c r="F1390" t="s">
        <v>56</v>
      </c>
      <c r="G1390">
        <v>1</v>
      </c>
      <c r="H1390" s="1">
        <v>45576</v>
      </c>
      <c r="I1390" s="1" t="str">
        <f>TEXT(data[[#This Row],[OrderDate]],"mmm")</f>
        <v>Oct</v>
      </c>
      <c r="J1390" s="6">
        <v>0.72847222222222219</v>
      </c>
      <c r="K1390" s="6" t="str">
        <f>TEXT(data[[#This Row],[OrderTime]],"h")</f>
        <v>17</v>
      </c>
      <c r="L1390" s="1">
        <v>45577</v>
      </c>
      <c r="M1390" s="6">
        <v>0.89513888888888893</v>
      </c>
      <c r="N1390" t="s">
        <v>175</v>
      </c>
      <c r="O1390" t="s">
        <v>423</v>
      </c>
      <c r="P1390" t="s">
        <v>25</v>
      </c>
      <c r="Q1390" t="s">
        <v>26</v>
      </c>
      <c r="R1390" t="s">
        <v>37</v>
      </c>
      <c r="S1390" t="s">
        <v>28</v>
      </c>
      <c r="T1390" t="s">
        <v>29</v>
      </c>
      <c r="U1390" t="s">
        <v>30</v>
      </c>
      <c r="V1390" s="5">
        <f>data[[#This Row],[PriceUSD]]*data[[#This Row],[Quantity]]</f>
        <v>50.78</v>
      </c>
      <c r="W1390" s="7">
        <f>data[[#This Row],[OrderDate]] + TIME(VALUE(LEFT(data[[#This Row],[OrderTime]],2)), VALUE(RIGHT(data[[#This Row],[OrderTime]],2)), 0)</f>
        <v>45576.015277777777</v>
      </c>
      <c r="X1390" s="7">
        <f>_xlfn.MINIFS(data[OrderDateTime], data[CustomerName], data[[#This Row],[CustomerName]])</f>
        <v>45519.007638888892</v>
      </c>
      <c r="Y1390" t="str">
        <f>IF(data[[#This Row],[OrderDateTime]]=data[[#This Row],[FirstOrderDateTime]], "New", "Returning")</f>
        <v>Returning</v>
      </c>
      <c r="Z1390" s="7">
        <f>data[[#This Row],[DeliveryDate]] + data[[#This Row],[DeliveryTime]]</f>
        <v>45577.895138888889</v>
      </c>
      <c r="AA1390" s="7">
        <f>data[[#This Row],[OrderDateTime]] + 1</f>
        <v>45577.015277777777</v>
      </c>
      <c r="AB1390" s="7" t="str">
        <f>IF(data[[#This Row],[DeliveryDateTime]] &lt;= data[[#This Row],[SLADue]], "On Time", "Late")</f>
        <v>Late</v>
      </c>
    </row>
    <row r="1391" spans="1:28" x14ac:dyDescent="0.2">
      <c r="A1391" t="s">
        <v>1923</v>
      </c>
      <c r="B1391" t="s">
        <v>19</v>
      </c>
      <c r="C1391" t="s">
        <v>69</v>
      </c>
      <c r="D1391" t="s">
        <v>70</v>
      </c>
      <c r="E1391" s="5">
        <v>53.36</v>
      </c>
      <c r="F1391" t="s">
        <v>51</v>
      </c>
      <c r="G1391">
        <v>2</v>
      </c>
      <c r="H1391" s="1">
        <v>45511</v>
      </c>
      <c r="I1391" s="1" t="str">
        <f>TEXT(data[[#This Row],[OrderDate]],"mmm")</f>
        <v>Aug</v>
      </c>
      <c r="J1391" s="6">
        <v>0.6479166666666667</v>
      </c>
      <c r="K1391" s="6" t="str">
        <f>TEXT(data[[#This Row],[OrderTime]],"h")</f>
        <v>15</v>
      </c>
      <c r="L1391" s="1">
        <v>45512</v>
      </c>
      <c r="M1391" s="6">
        <v>0.85624999999999996</v>
      </c>
      <c r="N1391" t="s">
        <v>23</v>
      </c>
      <c r="O1391" t="s">
        <v>629</v>
      </c>
      <c r="P1391" t="s">
        <v>25</v>
      </c>
      <c r="Q1391" t="s">
        <v>53</v>
      </c>
      <c r="R1391" t="s">
        <v>37</v>
      </c>
      <c r="S1391" t="s">
        <v>28</v>
      </c>
      <c r="T1391" t="s">
        <v>59</v>
      </c>
      <c r="U1391" t="s">
        <v>30</v>
      </c>
      <c r="V1391" s="5">
        <f>data[[#This Row],[PriceUSD]]*data[[#This Row],[Quantity]]</f>
        <v>106.72</v>
      </c>
      <c r="W1391" s="7">
        <f>data[[#This Row],[OrderDate]] + TIME(VALUE(LEFT(data[[#This Row],[OrderTime]],2)), VALUE(RIGHT(data[[#This Row],[OrderTime]],2)), 0)</f>
        <v>45511.046527777777</v>
      </c>
      <c r="X1391" s="7">
        <f>_xlfn.MINIFS(data[OrderDateTime], data[CustomerName], data[[#This Row],[CustomerName]])</f>
        <v>45511.046527777777</v>
      </c>
      <c r="Y1391" t="str">
        <f>IF(data[[#This Row],[OrderDateTime]]=data[[#This Row],[FirstOrderDateTime]], "New", "Returning")</f>
        <v>New</v>
      </c>
      <c r="Z1391" s="7">
        <f>data[[#This Row],[DeliveryDate]] + data[[#This Row],[DeliveryTime]]</f>
        <v>45512.856249999997</v>
      </c>
      <c r="AA1391" s="7">
        <f>data[[#This Row],[OrderDateTime]] + 1</f>
        <v>45512.046527777777</v>
      </c>
      <c r="AB1391" s="7" t="str">
        <f>IF(data[[#This Row],[DeliveryDateTime]] &lt;= data[[#This Row],[SLADue]], "On Time", "Late")</f>
        <v>Late</v>
      </c>
    </row>
    <row r="1392" spans="1:28" x14ac:dyDescent="0.2">
      <c r="A1392" t="s">
        <v>1924</v>
      </c>
      <c r="B1392" t="s">
        <v>19</v>
      </c>
      <c r="C1392" t="s">
        <v>20</v>
      </c>
      <c r="D1392" t="s">
        <v>21</v>
      </c>
      <c r="E1392" s="5">
        <v>19.57</v>
      </c>
      <c r="F1392" t="s">
        <v>22</v>
      </c>
      <c r="G1392">
        <v>1</v>
      </c>
      <c r="H1392" s="1">
        <v>45590</v>
      </c>
      <c r="I1392" s="1" t="str">
        <f>TEXT(data[[#This Row],[OrderDate]],"mmm")</f>
        <v>Oct</v>
      </c>
      <c r="J1392" s="6">
        <v>0.48472222222222222</v>
      </c>
      <c r="K1392" s="6" t="str">
        <f>TEXT(data[[#This Row],[OrderTime]],"h")</f>
        <v>11</v>
      </c>
      <c r="L1392" s="1">
        <v>45591</v>
      </c>
      <c r="M1392" s="6">
        <v>0.48472222222222222</v>
      </c>
      <c r="N1392" t="s">
        <v>170</v>
      </c>
      <c r="O1392" t="s">
        <v>530</v>
      </c>
      <c r="P1392" t="s">
        <v>36</v>
      </c>
      <c r="Q1392" t="s">
        <v>26</v>
      </c>
      <c r="R1392" t="s">
        <v>27</v>
      </c>
      <c r="S1392" t="s">
        <v>28</v>
      </c>
      <c r="T1392" t="s">
        <v>106</v>
      </c>
      <c r="U1392" t="s">
        <v>30</v>
      </c>
      <c r="V1392" s="5">
        <f>data[[#This Row],[PriceUSD]]*data[[#This Row],[Quantity]]</f>
        <v>19.57</v>
      </c>
      <c r="W1392" s="7">
        <f>data[[#This Row],[OrderDate]] + TIME(VALUE(LEFT(data[[#This Row],[OrderTime]],2)), VALUE(RIGHT(data[[#This Row],[OrderTime]],2)), 0)</f>
        <v>45590.015277777777</v>
      </c>
      <c r="X1392" s="7">
        <f>_xlfn.MINIFS(data[OrderDateTime], data[CustomerName], data[[#This Row],[CustomerName]])</f>
        <v>45577.030555555553</v>
      </c>
      <c r="Y1392" t="str">
        <f>IF(data[[#This Row],[OrderDateTime]]=data[[#This Row],[FirstOrderDateTime]], "New", "Returning")</f>
        <v>Returning</v>
      </c>
      <c r="Z1392" s="7">
        <f>data[[#This Row],[DeliveryDate]] + data[[#This Row],[DeliveryTime]]</f>
        <v>45591.484722222223</v>
      </c>
      <c r="AA1392" s="7">
        <f>data[[#This Row],[OrderDateTime]] + 1</f>
        <v>45591.015277777777</v>
      </c>
      <c r="AB1392" s="7" t="str">
        <f>IF(data[[#This Row],[DeliveryDateTime]] &lt;= data[[#This Row],[SLADue]], "On Time", "Late")</f>
        <v>Late</v>
      </c>
    </row>
    <row r="1393" spans="1:28" x14ac:dyDescent="0.2">
      <c r="A1393" t="s">
        <v>1925</v>
      </c>
      <c r="B1393" t="s">
        <v>19</v>
      </c>
      <c r="C1393" t="s">
        <v>258</v>
      </c>
      <c r="D1393" t="s">
        <v>259</v>
      </c>
      <c r="E1393" s="5">
        <v>138.09</v>
      </c>
      <c r="F1393" t="s">
        <v>51</v>
      </c>
      <c r="G1393">
        <v>1</v>
      </c>
      <c r="H1393" s="1">
        <v>45663</v>
      </c>
      <c r="I1393" s="1" t="str">
        <f>TEXT(data[[#This Row],[OrderDate]],"mmm")</f>
        <v>Jan</v>
      </c>
      <c r="J1393" s="6">
        <v>0.69236111111111109</v>
      </c>
      <c r="K1393" s="6" t="str">
        <f>TEXT(data[[#This Row],[OrderTime]],"h")</f>
        <v>16</v>
      </c>
      <c r="L1393" s="1">
        <v>45664</v>
      </c>
      <c r="M1393" s="6">
        <v>0.69236111111111109</v>
      </c>
      <c r="N1393" t="s">
        <v>178</v>
      </c>
      <c r="O1393" t="s">
        <v>920</v>
      </c>
      <c r="P1393" t="s">
        <v>180</v>
      </c>
      <c r="Q1393" t="s">
        <v>26</v>
      </c>
      <c r="R1393" t="s">
        <v>261</v>
      </c>
      <c r="S1393" t="s">
        <v>28</v>
      </c>
      <c r="T1393" t="s">
        <v>136</v>
      </c>
      <c r="U1393" t="s">
        <v>39</v>
      </c>
      <c r="V1393" s="5">
        <f>data[[#This Row],[PriceUSD]]*data[[#This Row],[Quantity]]</f>
        <v>138.09</v>
      </c>
      <c r="W1393" s="7">
        <f>data[[#This Row],[OrderDate]] + TIME(VALUE(LEFT(data[[#This Row],[OrderTime]],2)), VALUE(RIGHT(data[[#This Row],[OrderTime]],2)), 0)</f>
        <v>45663.007638888892</v>
      </c>
      <c r="X1393" s="7">
        <f>_xlfn.MINIFS(data[OrderDateTime], data[CustomerName], data[[#This Row],[CustomerName]])</f>
        <v>45533.054166666669</v>
      </c>
      <c r="Y1393" t="str">
        <f>IF(data[[#This Row],[OrderDateTime]]=data[[#This Row],[FirstOrderDateTime]], "New", "Returning")</f>
        <v>Returning</v>
      </c>
      <c r="Z1393" s="7">
        <f>data[[#This Row],[DeliveryDate]] + data[[#This Row],[DeliveryTime]]</f>
        <v>45664.692361111112</v>
      </c>
      <c r="AA1393" s="7">
        <f>data[[#This Row],[OrderDateTime]] + 1</f>
        <v>45664.007638888892</v>
      </c>
      <c r="AB1393" s="7" t="str">
        <f>IF(data[[#This Row],[DeliveryDateTime]] &lt;= data[[#This Row],[SLADue]], "On Time", "Late")</f>
        <v>Late</v>
      </c>
    </row>
    <row r="1394" spans="1:28" x14ac:dyDescent="0.2">
      <c r="A1394" t="s">
        <v>1926</v>
      </c>
      <c r="B1394" t="s">
        <v>19</v>
      </c>
      <c r="C1394" t="s">
        <v>61</v>
      </c>
      <c r="D1394" t="s">
        <v>62</v>
      </c>
      <c r="E1394" s="5">
        <v>144.13</v>
      </c>
      <c r="F1394" t="s">
        <v>94</v>
      </c>
      <c r="G1394">
        <v>8</v>
      </c>
      <c r="H1394" s="1">
        <v>45602</v>
      </c>
      <c r="I1394" s="1" t="str">
        <f>TEXT(data[[#This Row],[OrderDate]],"mmm")</f>
        <v>Nov</v>
      </c>
      <c r="J1394" s="6">
        <v>0.69513888888888886</v>
      </c>
      <c r="K1394" s="6" t="str">
        <f>TEXT(data[[#This Row],[OrderTime]],"h")</f>
        <v>16</v>
      </c>
      <c r="L1394" s="1">
        <v>45603</v>
      </c>
      <c r="M1394" s="6">
        <v>0.77847222222222223</v>
      </c>
      <c r="N1394" t="s">
        <v>95</v>
      </c>
      <c r="O1394" t="s">
        <v>456</v>
      </c>
      <c r="P1394" t="s">
        <v>25</v>
      </c>
      <c r="Q1394" t="s">
        <v>26</v>
      </c>
      <c r="R1394" t="s">
        <v>66</v>
      </c>
      <c r="S1394" t="s">
        <v>28</v>
      </c>
      <c r="T1394" t="s">
        <v>38</v>
      </c>
      <c r="U1394" t="s">
        <v>39</v>
      </c>
      <c r="V1394" s="5">
        <f>data[[#This Row],[PriceUSD]]*data[[#This Row],[Quantity]]</f>
        <v>1153.04</v>
      </c>
      <c r="W1394" s="7">
        <f>data[[#This Row],[OrderDate]] + TIME(VALUE(LEFT(data[[#This Row],[OrderTime]],2)), VALUE(RIGHT(data[[#This Row],[OrderTime]],2)), 0)</f>
        <v>45602.061805555553</v>
      </c>
      <c r="X1394" s="7">
        <f>_xlfn.MINIFS(data[OrderDateTime], data[CustomerName], data[[#This Row],[CustomerName]])</f>
        <v>45562.046527777777</v>
      </c>
      <c r="Y1394" t="str">
        <f>IF(data[[#This Row],[OrderDateTime]]=data[[#This Row],[FirstOrderDateTime]], "New", "Returning")</f>
        <v>Returning</v>
      </c>
      <c r="Z1394" s="7">
        <f>data[[#This Row],[DeliveryDate]] + data[[#This Row],[DeliveryTime]]</f>
        <v>45603.77847222222</v>
      </c>
      <c r="AA1394" s="7">
        <f>data[[#This Row],[OrderDateTime]] + 1</f>
        <v>45603.061805555553</v>
      </c>
      <c r="AB1394" s="7" t="str">
        <f>IF(data[[#This Row],[DeliveryDateTime]] &lt;= data[[#This Row],[SLADue]], "On Time", "Late")</f>
        <v>Late</v>
      </c>
    </row>
    <row r="1395" spans="1:28" x14ac:dyDescent="0.2">
      <c r="A1395" t="s">
        <v>1927</v>
      </c>
      <c r="B1395" t="s">
        <v>19</v>
      </c>
      <c r="C1395" t="s">
        <v>117</v>
      </c>
      <c r="D1395" t="s">
        <v>118</v>
      </c>
      <c r="E1395" s="5">
        <v>75.849999999999994</v>
      </c>
      <c r="F1395" t="s">
        <v>94</v>
      </c>
      <c r="G1395">
        <v>3</v>
      </c>
      <c r="H1395" s="1">
        <v>45604</v>
      </c>
      <c r="I1395" s="1" t="str">
        <f>TEXT(data[[#This Row],[OrderDate]],"mmm")</f>
        <v>Nov</v>
      </c>
      <c r="J1395" s="6">
        <v>0.58680555555555558</v>
      </c>
      <c r="K1395" s="6" t="str">
        <f>TEXT(data[[#This Row],[OrderTime]],"h")</f>
        <v>14</v>
      </c>
      <c r="L1395" s="1">
        <v>45605</v>
      </c>
      <c r="M1395" s="6">
        <v>0.83680555555555558</v>
      </c>
      <c r="N1395" t="s">
        <v>75</v>
      </c>
      <c r="O1395" t="s">
        <v>660</v>
      </c>
      <c r="P1395" t="s">
        <v>77</v>
      </c>
      <c r="Q1395" t="s">
        <v>53</v>
      </c>
      <c r="R1395" t="s">
        <v>66</v>
      </c>
      <c r="S1395" t="s">
        <v>28</v>
      </c>
      <c r="T1395" t="s">
        <v>38</v>
      </c>
      <c r="U1395" t="s">
        <v>67</v>
      </c>
      <c r="V1395" s="5">
        <f>data[[#This Row],[PriceUSD]]*data[[#This Row],[Quantity]]</f>
        <v>227.54999999999998</v>
      </c>
      <c r="W1395" s="7">
        <f>data[[#This Row],[OrderDate]] + TIME(VALUE(LEFT(data[[#This Row],[OrderTime]],2)), VALUE(RIGHT(data[[#This Row],[OrderTime]],2)), 0)</f>
        <v>45604.038888888892</v>
      </c>
      <c r="X1395" s="7">
        <f>_xlfn.MINIFS(data[OrderDateTime], data[CustomerName], data[[#This Row],[CustomerName]])</f>
        <v>45590.007638888892</v>
      </c>
      <c r="Y1395" t="str">
        <f>IF(data[[#This Row],[OrderDateTime]]=data[[#This Row],[FirstOrderDateTime]], "New", "Returning")</f>
        <v>Returning</v>
      </c>
      <c r="Z1395" s="7">
        <f>data[[#This Row],[DeliveryDate]] + data[[#This Row],[DeliveryTime]]</f>
        <v>45605.836805555555</v>
      </c>
      <c r="AA1395" s="7">
        <f>data[[#This Row],[OrderDateTime]] + 1</f>
        <v>45605.038888888892</v>
      </c>
      <c r="AB1395" s="7" t="str">
        <f>IF(data[[#This Row],[DeliveryDateTime]] &lt;= data[[#This Row],[SLADue]], "On Time", "Late")</f>
        <v>Late</v>
      </c>
    </row>
    <row r="1396" spans="1:28" x14ac:dyDescent="0.2">
      <c r="A1396" t="s">
        <v>1928</v>
      </c>
      <c r="B1396" t="s">
        <v>19</v>
      </c>
      <c r="C1396" t="s">
        <v>190</v>
      </c>
      <c r="D1396" t="s">
        <v>191</v>
      </c>
      <c r="E1396" s="5">
        <v>21.46</v>
      </c>
      <c r="F1396" t="s">
        <v>87</v>
      </c>
      <c r="G1396">
        <v>1</v>
      </c>
      <c r="H1396" s="1">
        <v>45726</v>
      </c>
      <c r="I1396" s="1" t="str">
        <f>TEXT(data[[#This Row],[OrderDate]],"mmm")</f>
        <v>Mar</v>
      </c>
      <c r="J1396" s="6">
        <v>0.56319444444444444</v>
      </c>
      <c r="K1396" s="6" t="str">
        <f>TEXT(data[[#This Row],[OrderTime]],"h")</f>
        <v>13</v>
      </c>
      <c r="L1396" s="1">
        <v>45727</v>
      </c>
      <c r="M1396" s="6">
        <v>0.60486111111111107</v>
      </c>
      <c r="N1396" t="s">
        <v>44</v>
      </c>
      <c r="O1396" t="s">
        <v>265</v>
      </c>
      <c r="P1396" t="s">
        <v>25</v>
      </c>
      <c r="Q1396" t="s">
        <v>53</v>
      </c>
      <c r="R1396" t="s">
        <v>192</v>
      </c>
      <c r="S1396" t="s">
        <v>28</v>
      </c>
      <c r="T1396" t="s">
        <v>29</v>
      </c>
      <c r="U1396" t="s">
        <v>39</v>
      </c>
      <c r="V1396" s="5">
        <f>data[[#This Row],[PriceUSD]]*data[[#This Row],[Quantity]]</f>
        <v>21.46</v>
      </c>
      <c r="W1396" s="7">
        <f>data[[#This Row],[OrderDate]] + TIME(VALUE(LEFT(data[[#This Row],[OrderTime]],2)), VALUE(RIGHT(data[[#This Row],[OrderTime]],2)), 0)</f>
        <v>45726.030555555553</v>
      </c>
      <c r="X1396" s="7">
        <f>_xlfn.MINIFS(data[OrderDateTime], data[CustomerName], data[[#This Row],[CustomerName]])</f>
        <v>45522.046527777777</v>
      </c>
      <c r="Y1396" t="str">
        <f>IF(data[[#This Row],[OrderDateTime]]=data[[#This Row],[FirstOrderDateTime]], "New", "Returning")</f>
        <v>Returning</v>
      </c>
      <c r="Z1396" s="7">
        <f>data[[#This Row],[DeliveryDate]] + data[[#This Row],[DeliveryTime]]</f>
        <v>45727.604861111111</v>
      </c>
      <c r="AA1396" s="7">
        <f>data[[#This Row],[OrderDateTime]] + 1</f>
        <v>45727.030555555553</v>
      </c>
      <c r="AB1396" s="7" t="str">
        <f>IF(data[[#This Row],[DeliveryDateTime]] &lt;= data[[#This Row],[SLADue]], "On Time", "Late")</f>
        <v>Late</v>
      </c>
    </row>
    <row r="1397" spans="1:28" x14ac:dyDescent="0.2">
      <c r="A1397" t="s">
        <v>1929</v>
      </c>
      <c r="B1397" t="s">
        <v>19</v>
      </c>
      <c r="C1397" t="s">
        <v>190</v>
      </c>
      <c r="D1397" t="s">
        <v>191</v>
      </c>
      <c r="E1397" s="5">
        <v>25.65</v>
      </c>
      <c r="F1397" t="s">
        <v>71</v>
      </c>
      <c r="G1397">
        <v>5</v>
      </c>
      <c r="H1397" s="1">
        <v>45710</v>
      </c>
      <c r="I1397" s="1" t="str">
        <f>TEXT(data[[#This Row],[OrderDate]],"mmm")</f>
        <v>Feb</v>
      </c>
      <c r="J1397" s="6">
        <v>0.52569444444444446</v>
      </c>
      <c r="K1397" s="6" t="str">
        <f>TEXT(data[[#This Row],[OrderTime]],"h")</f>
        <v>12</v>
      </c>
      <c r="L1397" s="1">
        <v>45711</v>
      </c>
      <c r="M1397" s="6">
        <v>0.77569444444444446</v>
      </c>
      <c r="N1397" t="s">
        <v>238</v>
      </c>
      <c r="O1397" t="s">
        <v>467</v>
      </c>
      <c r="P1397" t="s">
        <v>36</v>
      </c>
      <c r="Q1397" t="s">
        <v>53</v>
      </c>
      <c r="R1397" t="s">
        <v>192</v>
      </c>
      <c r="S1397" t="s">
        <v>28</v>
      </c>
      <c r="T1397" t="s">
        <v>38</v>
      </c>
      <c r="U1397" t="s">
        <v>30</v>
      </c>
      <c r="V1397" s="5">
        <f>data[[#This Row],[PriceUSD]]*data[[#This Row],[Quantity]]</f>
        <v>128.25</v>
      </c>
      <c r="W1397" s="7">
        <f>data[[#This Row],[OrderDate]] + TIME(VALUE(LEFT(data[[#This Row],[OrderTime]],2)), VALUE(RIGHT(data[[#This Row],[OrderTime]],2)), 0)</f>
        <v>45710.030555555553</v>
      </c>
      <c r="X1397" s="7">
        <f>_xlfn.MINIFS(data[OrderDateTime], data[CustomerName], data[[#This Row],[CustomerName]])</f>
        <v>45589.015277777777</v>
      </c>
      <c r="Y1397" t="str">
        <f>IF(data[[#This Row],[OrderDateTime]]=data[[#This Row],[FirstOrderDateTime]], "New", "Returning")</f>
        <v>Returning</v>
      </c>
      <c r="Z1397" s="7">
        <f>data[[#This Row],[DeliveryDate]] + data[[#This Row],[DeliveryTime]]</f>
        <v>45711.775694444441</v>
      </c>
      <c r="AA1397" s="7">
        <f>data[[#This Row],[OrderDateTime]] + 1</f>
        <v>45711.030555555553</v>
      </c>
      <c r="AB1397" s="7" t="str">
        <f>IF(data[[#This Row],[DeliveryDateTime]] &lt;= data[[#This Row],[SLADue]], "On Time", "Late")</f>
        <v>Late</v>
      </c>
    </row>
    <row r="1398" spans="1:28" x14ac:dyDescent="0.2">
      <c r="A1398" t="s">
        <v>1930</v>
      </c>
      <c r="B1398" t="s">
        <v>19</v>
      </c>
      <c r="C1398" t="s">
        <v>32</v>
      </c>
      <c r="D1398" t="s">
        <v>33</v>
      </c>
      <c r="E1398" s="5">
        <v>48.42</v>
      </c>
      <c r="F1398" t="s">
        <v>138</v>
      </c>
      <c r="G1398">
        <v>1</v>
      </c>
      <c r="H1398" s="1">
        <v>45577</v>
      </c>
      <c r="I1398" s="1" t="str">
        <f>TEXT(data[[#This Row],[OrderDate]],"mmm")</f>
        <v>Oct</v>
      </c>
      <c r="J1398" s="6">
        <v>0.47638888888888886</v>
      </c>
      <c r="K1398" s="6" t="str">
        <f>TEXT(data[[#This Row],[OrderTime]],"h")</f>
        <v>11</v>
      </c>
      <c r="L1398" s="1">
        <v>45578</v>
      </c>
      <c r="M1398" s="6">
        <v>0.6430555555555556</v>
      </c>
      <c r="N1398" t="s">
        <v>44</v>
      </c>
      <c r="O1398" t="s">
        <v>814</v>
      </c>
      <c r="P1398" t="s">
        <v>25</v>
      </c>
      <c r="Q1398" t="s">
        <v>53</v>
      </c>
      <c r="R1398" t="s">
        <v>37</v>
      </c>
      <c r="S1398" t="s">
        <v>28</v>
      </c>
      <c r="T1398" t="s">
        <v>29</v>
      </c>
      <c r="U1398" t="s">
        <v>67</v>
      </c>
      <c r="V1398" s="5">
        <f>data[[#This Row],[PriceUSD]]*data[[#This Row],[Quantity]]</f>
        <v>48.42</v>
      </c>
      <c r="W1398" s="7">
        <f>data[[#This Row],[OrderDate]] + TIME(VALUE(LEFT(data[[#This Row],[OrderTime]],2)), VALUE(RIGHT(data[[#This Row],[OrderTime]],2)), 0)</f>
        <v>45577.061805555553</v>
      </c>
      <c r="X1398" s="7">
        <f>_xlfn.MINIFS(data[OrderDateTime], data[CustomerName], data[[#This Row],[CustomerName]])</f>
        <v>45508.030555555553</v>
      </c>
      <c r="Y1398" t="str">
        <f>IF(data[[#This Row],[OrderDateTime]]=data[[#This Row],[FirstOrderDateTime]], "New", "Returning")</f>
        <v>Returning</v>
      </c>
      <c r="Z1398" s="7">
        <f>data[[#This Row],[DeliveryDate]] + data[[#This Row],[DeliveryTime]]</f>
        <v>45578.643055555556</v>
      </c>
      <c r="AA1398" s="7">
        <f>data[[#This Row],[OrderDateTime]] + 1</f>
        <v>45578.061805555553</v>
      </c>
      <c r="AB1398" s="7" t="str">
        <f>IF(data[[#This Row],[DeliveryDateTime]] &lt;= data[[#This Row],[SLADue]], "On Time", "Late")</f>
        <v>Late</v>
      </c>
    </row>
    <row r="1399" spans="1:28" x14ac:dyDescent="0.2">
      <c r="A1399" t="s">
        <v>1931</v>
      </c>
      <c r="B1399" t="s">
        <v>19</v>
      </c>
      <c r="C1399" t="s">
        <v>41</v>
      </c>
      <c r="D1399" t="s">
        <v>42</v>
      </c>
      <c r="E1399" s="5">
        <v>33.700000000000003</v>
      </c>
      <c r="F1399" t="s">
        <v>56</v>
      </c>
      <c r="G1399">
        <v>1</v>
      </c>
      <c r="H1399" s="1">
        <v>45738</v>
      </c>
      <c r="I1399" s="1" t="str">
        <f>TEXT(data[[#This Row],[OrderDate]],"mmm")</f>
        <v>Mar</v>
      </c>
      <c r="J1399" s="6">
        <v>0.71458333333333335</v>
      </c>
      <c r="K1399" s="6" t="str">
        <f>TEXT(data[[#This Row],[OrderTime]],"h")</f>
        <v>17</v>
      </c>
      <c r="L1399" s="1">
        <v>45739</v>
      </c>
      <c r="M1399" s="6">
        <v>0.75624999999999998</v>
      </c>
      <c r="N1399" t="s">
        <v>123</v>
      </c>
      <c r="O1399" t="s">
        <v>909</v>
      </c>
      <c r="P1399" t="s">
        <v>36</v>
      </c>
      <c r="Q1399" t="s">
        <v>53</v>
      </c>
      <c r="R1399" t="s">
        <v>46</v>
      </c>
      <c r="S1399" t="s">
        <v>28</v>
      </c>
      <c r="T1399" t="s">
        <v>29</v>
      </c>
      <c r="U1399" t="s">
        <v>30</v>
      </c>
      <c r="V1399" s="5">
        <f>data[[#This Row],[PriceUSD]]*data[[#This Row],[Quantity]]</f>
        <v>33.700000000000003</v>
      </c>
      <c r="W1399" s="7">
        <f>data[[#This Row],[OrderDate]] + TIME(VALUE(LEFT(data[[#This Row],[OrderTime]],2)), VALUE(RIGHT(data[[#This Row],[OrderTime]],2)), 0)</f>
        <v>45738.022916666669</v>
      </c>
      <c r="X1399" s="7">
        <f>_xlfn.MINIFS(data[OrderDateTime], data[CustomerName], data[[#This Row],[CustomerName]])</f>
        <v>45517.030555555553</v>
      </c>
      <c r="Y1399" t="str">
        <f>IF(data[[#This Row],[OrderDateTime]]=data[[#This Row],[FirstOrderDateTime]], "New", "Returning")</f>
        <v>Returning</v>
      </c>
      <c r="Z1399" s="7">
        <f>data[[#This Row],[DeliveryDate]] + data[[#This Row],[DeliveryTime]]</f>
        <v>45739.756249999999</v>
      </c>
      <c r="AA1399" s="7">
        <f>data[[#This Row],[OrderDateTime]] + 1</f>
        <v>45739.022916666669</v>
      </c>
      <c r="AB1399" s="7" t="str">
        <f>IF(data[[#This Row],[DeliveryDateTime]] &lt;= data[[#This Row],[SLADue]], "On Time", "Late")</f>
        <v>Late</v>
      </c>
    </row>
    <row r="1400" spans="1:28" x14ac:dyDescent="0.2">
      <c r="A1400" t="s">
        <v>1932</v>
      </c>
      <c r="B1400" t="s">
        <v>19</v>
      </c>
      <c r="C1400" t="s">
        <v>61</v>
      </c>
      <c r="D1400" t="s">
        <v>62</v>
      </c>
      <c r="E1400" s="5">
        <v>156.16</v>
      </c>
      <c r="F1400" t="s">
        <v>94</v>
      </c>
      <c r="G1400">
        <v>3</v>
      </c>
      <c r="H1400" s="1">
        <v>45742</v>
      </c>
      <c r="I1400" s="1" t="str">
        <f>TEXT(data[[#This Row],[OrderDate]],"mmm")</f>
        <v>Mar</v>
      </c>
      <c r="J1400" s="6">
        <v>0.4152777777777778</v>
      </c>
      <c r="K1400" s="6" t="str">
        <f>TEXT(data[[#This Row],[OrderTime]],"h")</f>
        <v>9</v>
      </c>
      <c r="L1400" s="1">
        <v>45742</v>
      </c>
      <c r="M1400" s="6">
        <v>0.70694444444444449</v>
      </c>
      <c r="N1400" t="s">
        <v>148</v>
      </c>
      <c r="O1400" t="s">
        <v>354</v>
      </c>
      <c r="P1400" t="s">
        <v>25</v>
      </c>
      <c r="Q1400" t="s">
        <v>26</v>
      </c>
      <c r="R1400" t="s">
        <v>66</v>
      </c>
      <c r="S1400" t="s">
        <v>47</v>
      </c>
      <c r="T1400" t="s">
        <v>38</v>
      </c>
      <c r="U1400" t="s">
        <v>30</v>
      </c>
      <c r="V1400" s="5">
        <f>data[[#This Row],[PriceUSD]]*data[[#This Row],[Quantity]]</f>
        <v>468.48</v>
      </c>
      <c r="W1400" s="7">
        <f>data[[#This Row],[OrderDate]] + TIME(VALUE(LEFT(data[[#This Row],[OrderTime]],2)), VALUE(RIGHT(data[[#This Row],[OrderTime]],2)), 0)</f>
        <v>45742.054166666669</v>
      </c>
      <c r="X1400" s="7">
        <f>_xlfn.MINIFS(data[OrderDateTime], data[CustomerName], data[[#This Row],[CustomerName]])</f>
        <v>45512.052083333336</v>
      </c>
      <c r="Y1400" t="str">
        <f>IF(data[[#This Row],[OrderDateTime]]=data[[#This Row],[FirstOrderDateTime]], "New", "Returning")</f>
        <v>Returning</v>
      </c>
      <c r="Z1400" s="7">
        <f>data[[#This Row],[DeliveryDate]] + data[[#This Row],[DeliveryTime]]</f>
        <v>45742.706944444442</v>
      </c>
      <c r="AA1400" s="7">
        <f>data[[#This Row],[OrderDateTime]] + 1</f>
        <v>45743.054166666669</v>
      </c>
      <c r="AB1400" s="7" t="str">
        <f>IF(data[[#This Row],[DeliveryDateTime]] &lt;= data[[#This Row],[SLADue]], "On Time", "Late")</f>
        <v>On Time</v>
      </c>
    </row>
    <row r="1401" spans="1:28" x14ac:dyDescent="0.2">
      <c r="A1401" t="s">
        <v>1933</v>
      </c>
      <c r="B1401" t="s">
        <v>19</v>
      </c>
      <c r="C1401" t="s">
        <v>258</v>
      </c>
      <c r="D1401" t="s">
        <v>259</v>
      </c>
      <c r="E1401" s="5">
        <v>114.89</v>
      </c>
      <c r="F1401" t="s">
        <v>51</v>
      </c>
      <c r="G1401">
        <v>1</v>
      </c>
      <c r="H1401" s="1">
        <v>45579</v>
      </c>
      <c r="I1401" s="1" t="str">
        <f>TEXT(data[[#This Row],[OrderDate]],"mmm")</f>
        <v>Oct</v>
      </c>
      <c r="J1401" s="6">
        <v>0.85972222222222228</v>
      </c>
      <c r="K1401" s="6" t="str">
        <f>TEXT(data[[#This Row],[OrderTime]],"h")</f>
        <v>20</v>
      </c>
      <c r="L1401" s="1">
        <v>45580</v>
      </c>
      <c r="M1401" s="6">
        <v>0.85972222222222228</v>
      </c>
      <c r="N1401" t="s">
        <v>120</v>
      </c>
      <c r="O1401" t="s">
        <v>1168</v>
      </c>
      <c r="P1401" t="s">
        <v>25</v>
      </c>
      <c r="Q1401" t="s">
        <v>26</v>
      </c>
      <c r="R1401" t="s">
        <v>261</v>
      </c>
      <c r="S1401" t="s">
        <v>28</v>
      </c>
      <c r="T1401" t="s">
        <v>29</v>
      </c>
      <c r="U1401" t="s">
        <v>39</v>
      </c>
      <c r="V1401" s="5">
        <f>data[[#This Row],[PriceUSD]]*data[[#This Row],[Quantity]]</f>
        <v>114.89</v>
      </c>
      <c r="W1401" s="7">
        <f>data[[#This Row],[OrderDate]] + TIME(VALUE(LEFT(data[[#This Row],[OrderTime]],2)), VALUE(RIGHT(data[[#This Row],[OrderTime]],2)), 0)</f>
        <v>45579.015277777777</v>
      </c>
      <c r="X1401" s="7">
        <f>_xlfn.MINIFS(data[OrderDateTime], data[CustomerName], data[[#This Row],[CustomerName]])</f>
        <v>45518.015277777777</v>
      </c>
      <c r="Y1401" t="str">
        <f>IF(data[[#This Row],[OrderDateTime]]=data[[#This Row],[FirstOrderDateTime]], "New", "Returning")</f>
        <v>Returning</v>
      </c>
      <c r="Z1401" s="7">
        <f>data[[#This Row],[DeliveryDate]] + data[[#This Row],[DeliveryTime]]</f>
        <v>45580.859722222223</v>
      </c>
      <c r="AA1401" s="7">
        <f>data[[#This Row],[OrderDateTime]] + 1</f>
        <v>45580.015277777777</v>
      </c>
      <c r="AB1401" s="7" t="str">
        <f>IF(data[[#This Row],[DeliveryDateTime]] &lt;= data[[#This Row],[SLADue]], "On Time", "Late")</f>
        <v>Late</v>
      </c>
    </row>
    <row r="1402" spans="1:28" x14ac:dyDescent="0.2">
      <c r="A1402" t="s">
        <v>1934</v>
      </c>
      <c r="B1402" t="s">
        <v>19</v>
      </c>
      <c r="C1402" t="s">
        <v>92</v>
      </c>
      <c r="D1402" t="s">
        <v>93</v>
      </c>
      <c r="E1402" s="5">
        <v>65.47</v>
      </c>
      <c r="F1402" t="s">
        <v>94</v>
      </c>
      <c r="G1402">
        <v>3</v>
      </c>
      <c r="H1402" s="1">
        <v>45531</v>
      </c>
      <c r="I1402" s="1" t="str">
        <f>TEXT(data[[#This Row],[OrderDate]],"mmm")</f>
        <v>Aug</v>
      </c>
      <c r="J1402" s="6">
        <v>0.8881944444444444</v>
      </c>
      <c r="K1402" s="6" t="str">
        <f>TEXT(data[[#This Row],[OrderTime]],"h")</f>
        <v>21</v>
      </c>
      <c r="L1402" s="1">
        <v>45532</v>
      </c>
      <c r="M1402" s="6">
        <v>0.67152777777777772</v>
      </c>
      <c r="N1402" t="s">
        <v>120</v>
      </c>
      <c r="O1402" t="s">
        <v>1787</v>
      </c>
      <c r="P1402" t="s">
        <v>25</v>
      </c>
      <c r="Q1402" t="s">
        <v>26</v>
      </c>
      <c r="R1402" t="s">
        <v>66</v>
      </c>
      <c r="S1402" t="s">
        <v>28</v>
      </c>
      <c r="T1402" t="s">
        <v>106</v>
      </c>
      <c r="U1402" t="s">
        <v>30</v>
      </c>
      <c r="V1402" s="5">
        <f>data[[#This Row],[PriceUSD]]*data[[#This Row],[Quantity]]</f>
        <v>196.41</v>
      </c>
      <c r="W1402" s="7">
        <f>data[[#This Row],[OrderDate]] + TIME(VALUE(LEFT(data[[#This Row],[OrderTime]],2)), VALUE(RIGHT(data[[#This Row],[OrderTime]],2)), 0)</f>
        <v>45531.030555555553</v>
      </c>
      <c r="X1402" s="7">
        <f>_xlfn.MINIFS(data[OrderDateTime], data[CustomerName], data[[#This Row],[CustomerName]])</f>
        <v>45531.030555555553</v>
      </c>
      <c r="Y1402" t="str">
        <f>IF(data[[#This Row],[OrderDateTime]]=data[[#This Row],[FirstOrderDateTime]], "New", "Returning")</f>
        <v>New</v>
      </c>
      <c r="Z1402" s="7">
        <f>data[[#This Row],[DeliveryDate]] + data[[#This Row],[DeliveryTime]]</f>
        <v>45532.671527777777</v>
      </c>
      <c r="AA1402" s="7">
        <f>data[[#This Row],[OrderDateTime]] + 1</f>
        <v>45532.030555555553</v>
      </c>
      <c r="AB1402" s="7" t="str">
        <f>IF(data[[#This Row],[DeliveryDateTime]] &lt;= data[[#This Row],[SLADue]], "On Time", "Late")</f>
        <v>Late</v>
      </c>
    </row>
    <row r="1403" spans="1:28" x14ac:dyDescent="0.2">
      <c r="A1403" t="s">
        <v>1935</v>
      </c>
      <c r="B1403" t="s">
        <v>19</v>
      </c>
      <c r="C1403" t="s">
        <v>126</v>
      </c>
      <c r="D1403" t="s">
        <v>127</v>
      </c>
      <c r="E1403" s="5">
        <v>21.95</v>
      </c>
      <c r="F1403" t="s">
        <v>138</v>
      </c>
      <c r="G1403">
        <v>3</v>
      </c>
      <c r="H1403" s="1">
        <v>45556</v>
      </c>
      <c r="I1403" s="1" t="str">
        <f>TEXT(data[[#This Row],[OrderDate]],"mmm")</f>
        <v>Sep</v>
      </c>
      <c r="J1403" s="6">
        <v>0.48541666666666666</v>
      </c>
      <c r="K1403" s="6" t="str">
        <f>TEXT(data[[#This Row],[OrderTime]],"h")</f>
        <v>11</v>
      </c>
      <c r="L1403" s="1">
        <v>45557</v>
      </c>
      <c r="M1403" s="6">
        <v>0.69374999999999998</v>
      </c>
      <c r="N1403" t="s">
        <v>44</v>
      </c>
      <c r="O1403" t="s">
        <v>488</v>
      </c>
      <c r="P1403" t="s">
        <v>25</v>
      </c>
      <c r="Q1403" t="s">
        <v>53</v>
      </c>
      <c r="R1403" t="s">
        <v>129</v>
      </c>
      <c r="S1403" t="s">
        <v>28</v>
      </c>
      <c r="T1403" t="s">
        <v>106</v>
      </c>
      <c r="U1403" t="s">
        <v>30</v>
      </c>
      <c r="V1403" s="5">
        <f>data[[#This Row],[PriceUSD]]*data[[#This Row],[Quantity]]</f>
        <v>65.849999999999994</v>
      </c>
      <c r="W1403" s="7">
        <f>data[[#This Row],[OrderDate]] + TIME(VALUE(LEFT(data[[#This Row],[OrderTime]],2)), VALUE(RIGHT(data[[#This Row],[OrderTime]],2)), 0)</f>
        <v>45556.046527777777</v>
      </c>
      <c r="X1403" s="7">
        <f>_xlfn.MINIFS(data[OrderDateTime], data[CustomerName], data[[#This Row],[CustomerName]])</f>
        <v>45556.046527777777</v>
      </c>
      <c r="Y1403" t="str">
        <f>IF(data[[#This Row],[OrderDateTime]]=data[[#This Row],[FirstOrderDateTime]], "New", "Returning")</f>
        <v>New</v>
      </c>
      <c r="Z1403" s="7">
        <f>data[[#This Row],[DeliveryDate]] + data[[#This Row],[DeliveryTime]]</f>
        <v>45557.693749999999</v>
      </c>
      <c r="AA1403" s="7">
        <f>data[[#This Row],[OrderDateTime]] + 1</f>
        <v>45557.046527777777</v>
      </c>
      <c r="AB1403" s="7" t="str">
        <f>IF(data[[#This Row],[DeliveryDateTime]] &lt;= data[[#This Row],[SLADue]], "On Time", "Late")</f>
        <v>Late</v>
      </c>
    </row>
    <row r="1404" spans="1:28" x14ac:dyDescent="0.2">
      <c r="A1404" t="s">
        <v>1936</v>
      </c>
      <c r="B1404" t="s">
        <v>19</v>
      </c>
      <c r="C1404" t="s">
        <v>32</v>
      </c>
      <c r="D1404" t="s">
        <v>33</v>
      </c>
      <c r="E1404" s="5">
        <v>55.95</v>
      </c>
      <c r="F1404" t="s">
        <v>43</v>
      </c>
      <c r="G1404">
        <v>3</v>
      </c>
      <c r="H1404" s="1">
        <v>45706</v>
      </c>
      <c r="I1404" s="1" t="str">
        <f>TEXT(data[[#This Row],[OrderDate]],"mmm")</f>
        <v>Feb</v>
      </c>
      <c r="J1404" s="6">
        <v>0.38958333333333334</v>
      </c>
      <c r="K1404" s="6" t="str">
        <f>TEXT(data[[#This Row],[OrderTime]],"h")</f>
        <v>9</v>
      </c>
      <c r="L1404" s="1">
        <v>45707</v>
      </c>
      <c r="M1404" s="6">
        <v>0.55625000000000002</v>
      </c>
      <c r="N1404" t="s">
        <v>213</v>
      </c>
      <c r="O1404" t="s">
        <v>171</v>
      </c>
      <c r="P1404" t="s">
        <v>36</v>
      </c>
      <c r="Q1404" t="s">
        <v>53</v>
      </c>
      <c r="R1404" t="s">
        <v>37</v>
      </c>
      <c r="S1404" t="s">
        <v>28</v>
      </c>
      <c r="T1404" t="s">
        <v>29</v>
      </c>
      <c r="U1404" t="s">
        <v>67</v>
      </c>
      <c r="V1404" s="5">
        <f>data[[#This Row],[PriceUSD]]*data[[#This Row],[Quantity]]</f>
        <v>167.85000000000002</v>
      </c>
      <c r="W1404" s="7">
        <f>data[[#This Row],[OrderDate]] + TIME(VALUE(LEFT(data[[#This Row],[OrderTime]],2)), VALUE(RIGHT(data[[#This Row],[OrderTime]],2)), 0)</f>
        <v>45706.022916666669</v>
      </c>
      <c r="X1404" s="7">
        <f>_xlfn.MINIFS(data[OrderDateTime], data[CustomerName], data[[#This Row],[CustomerName]])</f>
        <v>45578.052083333336</v>
      </c>
      <c r="Y1404" t="str">
        <f>IF(data[[#This Row],[OrderDateTime]]=data[[#This Row],[FirstOrderDateTime]], "New", "Returning")</f>
        <v>Returning</v>
      </c>
      <c r="Z1404" s="7">
        <f>data[[#This Row],[DeliveryDate]] + data[[#This Row],[DeliveryTime]]</f>
        <v>45707.556250000001</v>
      </c>
      <c r="AA1404" s="7">
        <f>data[[#This Row],[OrderDateTime]] + 1</f>
        <v>45707.022916666669</v>
      </c>
      <c r="AB1404" s="7" t="str">
        <f>IF(data[[#This Row],[DeliveryDateTime]] &lt;= data[[#This Row],[SLADue]], "On Time", "Late")</f>
        <v>Late</v>
      </c>
    </row>
    <row r="1405" spans="1:28" x14ac:dyDescent="0.2">
      <c r="A1405" t="s">
        <v>1937</v>
      </c>
      <c r="B1405" t="s">
        <v>19</v>
      </c>
      <c r="C1405" t="s">
        <v>190</v>
      </c>
      <c r="D1405" t="s">
        <v>191</v>
      </c>
      <c r="E1405" s="5">
        <v>28.32</v>
      </c>
      <c r="F1405" t="s">
        <v>71</v>
      </c>
      <c r="G1405">
        <v>5</v>
      </c>
      <c r="H1405" s="1">
        <v>45807</v>
      </c>
      <c r="I1405" s="1" t="str">
        <f>TEXT(data[[#This Row],[OrderDate]],"mmm")</f>
        <v>May</v>
      </c>
      <c r="J1405" s="6">
        <v>0.61944444444444446</v>
      </c>
      <c r="K1405" s="6" t="str">
        <f>TEXT(data[[#This Row],[OrderTime]],"h")</f>
        <v>14</v>
      </c>
      <c r="L1405" s="1">
        <v>45808</v>
      </c>
      <c r="M1405" s="6">
        <v>0.66111111111111109</v>
      </c>
      <c r="N1405" t="s">
        <v>64</v>
      </c>
      <c r="O1405" t="s">
        <v>745</v>
      </c>
      <c r="P1405" t="s">
        <v>25</v>
      </c>
      <c r="Q1405" t="s">
        <v>26</v>
      </c>
      <c r="R1405" t="s">
        <v>192</v>
      </c>
      <c r="S1405" t="s">
        <v>28</v>
      </c>
      <c r="T1405" t="s">
        <v>115</v>
      </c>
      <c r="U1405" t="s">
        <v>30</v>
      </c>
      <c r="V1405" s="5">
        <f>data[[#This Row],[PriceUSD]]*data[[#This Row],[Quantity]]</f>
        <v>141.6</v>
      </c>
      <c r="W1405" s="7">
        <f>data[[#This Row],[OrderDate]] + TIME(VALUE(LEFT(data[[#This Row],[OrderTime]],2)), VALUE(RIGHT(data[[#This Row],[OrderTime]],2)), 0)</f>
        <v>45807.030555555553</v>
      </c>
      <c r="X1405" s="7">
        <f>_xlfn.MINIFS(data[OrderDateTime], data[CustomerName], data[[#This Row],[CustomerName]])</f>
        <v>45509.030555555553</v>
      </c>
      <c r="Y1405" t="str">
        <f>IF(data[[#This Row],[OrderDateTime]]=data[[#This Row],[FirstOrderDateTime]], "New", "Returning")</f>
        <v>Returning</v>
      </c>
      <c r="Z1405" s="7">
        <f>data[[#This Row],[DeliveryDate]] + data[[#This Row],[DeliveryTime]]</f>
        <v>45808.661111111112</v>
      </c>
      <c r="AA1405" s="7">
        <f>data[[#This Row],[OrderDateTime]] + 1</f>
        <v>45808.030555555553</v>
      </c>
      <c r="AB1405" s="7" t="str">
        <f>IF(data[[#This Row],[DeliveryDateTime]] &lt;= data[[#This Row],[SLADue]], "On Time", "Late")</f>
        <v>Late</v>
      </c>
    </row>
    <row r="1406" spans="1:28" x14ac:dyDescent="0.2">
      <c r="A1406" t="s">
        <v>1938</v>
      </c>
      <c r="B1406" t="s">
        <v>19</v>
      </c>
      <c r="C1406" t="s">
        <v>92</v>
      </c>
      <c r="D1406" t="s">
        <v>93</v>
      </c>
      <c r="E1406" s="5">
        <v>80.900000000000006</v>
      </c>
      <c r="F1406" t="s">
        <v>94</v>
      </c>
      <c r="G1406">
        <v>3</v>
      </c>
      <c r="H1406" s="1">
        <v>45634</v>
      </c>
      <c r="I1406" s="1" t="str">
        <f>TEXT(data[[#This Row],[OrderDate]],"mmm")</f>
        <v>Dec</v>
      </c>
      <c r="J1406" s="6">
        <v>0.83958333333333335</v>
      </c>
      <c r="K1406" s="6" t="str">
        <f>TEXT(data[[#This Row],[OrderTime]],"h")</f>
        <v>20</v>
      </c>
      <c r="L1406" s="1">
        <v>45635</v>
      </c>
      <c r="M1406" s="6">
        <v>0.83958333333333335</v>
      </c>
      <c r="N1406" t="s">
        <v>388</v>
      </c>
      <c r="O1406" t="s">
        <v>263</v>
      </c>
      <c r="P1406" t="s">
        <v>234</v>
      </c>
      <c r="Q1406" t="s">
        <v>26</v>
      </c>
      <c r="R1406" t="s">
        <v>66</v>
      </c>
      <c r="S1406" t="s">
        <v>28</v>
      </c>
      <c r="T1406" t="s">
        <v>106</v>
      </c>
      <c r="U1406" t="s">
        <v>30</v>
      </c>
      <c r="V1406" s="5">
        <f>data[[#This Row],[PriceUSD]]*data[[#This Row],[Quantity]]</f>
        <v>242.70000000000002</v>
      </c>
      <c r="W1406" s="7">
        <f>data[[#This Row],[OrderDate]] + TIME(VALUE(LEFT(data[[#This Row],[OrderTime]],2)), VALUE(RIGHT(data[[#This Row],[OrderTime]],2)), 0)</f>
        <v>45634.022916666669</v>
      </c>
      <c r="X1406" s="7">
        <f>_xlfn.MINIFS(data[OrderDateTime], data[CustomerName], data[[#This Row],[CustomerName]])</f>
        <v>45547.007638888892</v>
      </c>
      <c r="Y1406" t="str">
        <f>IF(data[[#This Row],[OrderDateTime]]=data[[#This Row],[FirstOrderDateTime]], "New", "Returning")</f>
        <v>Returning</v>
      </c>
      <c r="Z1406" s="7">
        <f>data[[#This Row],[DeliveryDate]] + data[[#This Row],[DeliveryTime]]</f>
        <v>45635.839583333334</v>
      </c>
      <c r="AA1406" s="7">
        <f>data[[#This Row],[OrderDateTime]] + 1</f>
        <v>45635.022916666669</v>
      </c>
      <c r="AB1406" s="7" t="str">
        <f>IF(data[[#This Row],[DeliveryDateTime]] &lt;= data[[#This Row],[SLADue]], "On Time", "Late")</f>
        <v>Late</v>
      </c>
    </row>
    <row r="1407" spans="1:28" x14ac:dyDescent="0.2">
      <c r="A1407" t="s">
        <v>1939</v>
      </c>
      <c r="B1407" t="s">
        <v>19</v>
      </c>
      <c r="C1407" t="s">
        <v>92</v>
      </c>
      <c r="D1407" t="s">
        <v>93</v>
      </c>
      <c r="E1407" s="5">
        <v>88.19</v>
      </c>
      <c r="F1407" t="s">
        <v>81</v>
      </c>
      <c r="G1407">
        <v>1</v>
      </c>
      <c r="H1407" s="1">
        <v>45879</v>
      </c>
      <c r="I1407" s="1" t="str">
        <f>TEXT(data[[#This Row],[OrderDate]],"mmm")</f>
        <v>Aug</v>
      </c>
      <c r="J1407" s="6">
        <v>0.38333333333333336</v>
      </c>
      <c r="K1407" s="6" t="str">
        <f>TEXT(data[[#This Row],[OrderTime]],"h")</f>
        <v>9</v>
      </c>
      <c r="L1407" s="1">
        <v>45879</v>
      </c>
      <c r="M1407" s="6">
        <v>0.6333333333333333</v>
      </c>
      <c r="N1407" t="s">
        <v>44</v>
      </c>
      <c r="O1407" t="s">
        <v>556</v>
      </c>
      <c r="P1407" t="s">
        <v>25</v>
      </c>
      <c r="Q1407" t="s">
        <v>53</v>
      </c>
      <c r="R1407" t="s">
        <v>66</v>
      </c>
      <c r="S1407" t="s">
        <v>47</v>
      </c>
      <c r="T1407" t="s">
        <v>29</v>
      </c>
      <c r="U1407" t="s">
        <v>30</v>
      </c>
      <c r="V1407" s="5">
        <f>data[[#This Row],[PriceUSD]]*data[[#This Row],[Quantity]]</f>
        <v>88.19</v>
      </c>
      <c r="W1407" s="7">
        <f>data[[#This Row],[OrderDate]] + TIME(VALUE(LEFT(data[[#This Row],[OrderTime]],2)), VALUE(RIGHT(data[[#This Row],[OrderTime]],2)), 0)</f>
        <v>45879.022916666669</v>
      </c>
      <c r="X1407" s="7">
        <f>_xlfn.MINIFS(data[OrderDateTime], data[CustomerName], data[[#This Row],[CustomerName]])</f>
        <v>45528.030555555553</v>
      </c>
      <c r="Y1407" t="str">
        <f>IF(data[[#This Row],[OrderDateTime]]=data[[#This Row],[FirstOrderDateTime]], "New", "Returning")</f>
        <v>Returning</v>
      </c>
      <c r="Z1407" s="7">
        <f>data[[#This Row],[DeliveryDate]] + data[[#This Row],[DeliveryTime]]</f>
        <v>45879.633333333331</v>
      </c>
      <c r="AA1407" s="7">
        <f>data[[#This Row],[OrderDateTime]] + 1</f>
        <v>45880.022916666669</v>
      </c>
      <c r="AB1407" s="7" t="str">
        <f>IF(data[[#This Row],[DeliveryDateTime]] &lt;= data[[#This Row],[SLADue]], "On Time", "Late")</f>
        <v>On Time</v>
      </c>
    </row>
    <row r="1408" spans="1:28" x14ac:dyDescent="0.2">
      <c r="A1408" t="s">
        <v>1940</v>
      </c>
      <c r="B1408" t="s">
        <v>19</v>
      </c>
      <c r="C1408" t="s">
        <v>69</v>
      </c>
      <c r="D1408" t="s">
        <v>70</v>
      </c>
      <c r="E1408" s="5">
        <v>50.61</v>
      </c>
      <c r="F1408" t="s">
        <v>56</v>
      </c>
      <c r="G1408">
        <v>1</v>
      </c>
      <c r="H1408" s="1">
        <v>45538</v>
      </c>
      <c r="I1408" s="1" t="str">
        <f>TEXT(data[[#This Row],[OrderDate]],"mmm")</f>
        <v>Sep</v>
      </c>
      <c r="J1408" s="6">
        <v>0.78333333333333333</v>
      </c>
      <c r="K1408" s="6" t="str">
        <f>TEXT(data[[#This Row],[OrderTime]],"h")</f>
        <v>18</v>
      </c>
      <c r="L1408" s="1">
        <v>45539</v>
      </c>
      <c r="M1408" s="6">
        <v>0.56736111111111109</v>
      </c>
      <c r="N1408" t="s">
        <v>57</v>
      </c>
      <c r="O1408" t="s">
        <v>525</v>
      </c>
      <c r="P1408" t="s">
        <v>25</v>
      </c>
      <c r="Q1408" t="s">
        <v>26</v>
      </c>
      <c r="R1408" t="s">
        <v>37</v>
      </c>
      <c r="S1408" t="s">
        <v>28</v>
      </c>
      <c r="T1408" t="s">
        <v>38</v>
      </c>
      <c r="U1408" t="s">
        <v>30</v>
      </c>
      <c r="V1408" s="5">
        <f>data[[#This Row],[PriceUSD]]*data[[#This Row],[Quantity]]</f>
        <v>50.61</v>
      </c>
      <c r="W1408" s="7">
        <f>data[[#This Row],[OrderDate]] + TIME(VALUE(LEFT(data[[#This Row],[OrderTime]],2)), VALUE(RIGHT(data[[#This Row],[OrderTime]],2)), 0)</f>
        <v>45538.022916666669</v>
      </c>
      <c r="X1408" s="7">
        <f>_xlfn.MINIFS(data[OrderDateTime], data[CustomerName], data[[#This Row],[CustomerName]])</f>
        <v>45508.038888888892</v>
      </c>
      <c r="Y1408" t="str">
        <f>IF(data[[#This Row],[OrderDateTime]]=data[[#This Row],[FirstOrderDateTime]], "New", "Returning")</f>
        <v>Returning</v>
      </c>
      <c r="Z1408" s="7">
        <f>data[[#This Row],[DeliveryDate]] + data[[#This Row],[DeliveryTime]]</f>
        <v>45539.567361111112</v>
      </c>
      <c r="AA1408" s="7">
        <f>data[[#This Row],[OrderDateTime]] + 1</f>
        <v>45539.022916666669</v>
      </c>
      <c r="AB1408" s="7" t="str">
        <f>IF(data[[#This Row],[DeliveryDateTime]] &lt;= data[[#This Row],[SLADue]], "On Time", "Late")</f>
        <v>Late</v>
      </c>
    </row>
    <row r="1409" spans="1:28" x14ac:dyDescent="0.2">
      <c r="A1409" t="s">
        <v>1941</v>
      </c>
      <c r="B1409" t="s">
        <v>19</v>
      </c>
      <c r="C1409" t="s">
        <v>110</v>
      </c>
      <c r="D1409" t="s">
        <v>111</v>
      </c>
      <c r="E1409" s="5">
        <v>12.29</v>
      </c>
      <c r="F1409" t="s">
        <v>87</v>
      </c>
      <c r="G1409">
        <v>1</v>
      </c>
      <c r="H1409" s="1">
        <v>45619</v>
      </c>
      <c r="I1409" s="1" t="str">
        <f>TEXT(data[[#This Row],[OrderDate]],"mmm")</f>
        <v>Nov</v>
      </c>
      <c r="J1409" s="6">
        <v>0.80486111111111114</v>
      </c>
      <c r="K1409" s="6" t="str">
        <f>TEXT(data[[#This Row],[OrderTime]],"h")</f>
        <v>19</v>
      </c>
      <c r="L1409" s="1">
        <v>45620</v>
      </c>
      <c r="M1409" s="6">
        <v>0.8881944444444444</v>
      </c>
      <c r="N1409" t="s">
        <v>75</v>
      </c>
      <c r="O1409" t="s">
        <v>403</v>
      </c>
      <c r="P1409" t="s">
        <v>25</v>
      </c>
      <c r="Q1409" t="s">
        <v>53</v>
      </c>
      <c r="R1409" t="s">
        <v>114</v>
      </c>
      <c r="S1409" t="s">
        <v>28</v>
      </c>
      <c r="T1409" t="s">
        <v>38</v>
      </c>
      <c r="U1409" t="s">
        <v>30</v>
      </c>
      <c r="V1409" s="5">
        <f>data[[#This Row],[PriceUSD]]*data[[#This Row],[Quantity]]</f>
        <v>12.29</v>
      </c>
      <c r="W1409" s="7">
        <f>data[[#This Row],[OrderDate]] + TIME(VALUE(LEFT(data[[#This Row],[OrderTime]],2)), VALUE(RIGHT(data[[#This Row],[OrderTime]],2)), 0)</f>
        <v>45619.007638888892</v>
      </c>
      <c r="X1409" s="7">
        <f>_xlfn.MINIFS(data[OrderDateTime], data[CustomerName], data[[#This Row],[CustomerName]])</f>
        <v>45535.015277777777</v>
      </c>
      <c r="Y1409" t="str">
        <f>IF(data[[#This Row],[OrderDateTime]]=data[[#This Row],[FirstOrderDateTime]], "New", "Returning")</f>
        <v>Returning</v>
      </c>
      <c r="Z1409" s="7">
        <f>data[[#This Row],[DeliveryDate]] + data[[#This Row],[DeliveryTime]]</f>
        <v>45620.888194444444</v>
      </c>
      <c r="AA1409" s="7">
        <f>data[[#This Row],[OrderDateTime]] + 1</f>
        <v>45620.007638888892</v>
      </c>
      <c r="AB1409" s="7" t="str">
        <f>IF(data[[#This Row],[DeliveryDateTime]] &lt;= data[[#This Row],[SLADue]], "On Time", "Late")</f>
        <v>Late</v>
      </c>
    </row>
    <row r="1410" spans="1:28" x14ac:dyDescent="0.2">
      <c r="A1410" t="s">
        <v>1942</v>
      </c>
      <c r="B1410" t="s">
        <v>19</v>
      </c>
      <c r="C1410" t="s">
        <v>20</v>
      </c>
      <c r="D1410" t="s">
        <v>21</v>
      </c>
      <c r="E1410" s="5">
        <v>19.100000000000001</v>
      </c>
      <c r="F1410" t="s">
        <v>43</v>
      </c>
      <c r="G1410">
        <v>1</v>
      </c>
      <c r="H1410" s="1">
        <v>45881</v>
      </c>
      <c r="I1410" s="1" t="str">
        <f>TEXT(data[[#This Row],[OrderDate]],"mmm")</f>
        <v>Aug</v>
      </c>
      <c r="J1410" s="6">
        <v>0.86388888888888893</v>
      </c>
      <c r="K1410" s="6" t="str">
        <f>TEXT(data[[#This Row],[OrderTime]],"h")</f>
        <v>20</v>
      </c>
      <c r="L1410" s="1">
        <v>45882</v>
      </c>
      <c r="M1410" s="6">
        <v>0.54027777777777775</v>
      </c>
      <c r="N1410" t="s">
        <v>75</v>
      </c>
      <c r="O1410" t="s">
        <v>492</v>
      </c>
      <c r="P1410" t="s">
        <v>25</v>
      </c>
      <c r="Q1410" t="s">
        <v>26</v>
      </c>
      <c r="R1410" t="s">
        <v>27</v>
      </c>
      <c r="S1410" t="s">
        <v>28</v>
      </c>
      <c r="T1410" t="s">
        <v>38</v>
      </c>
      <c r="U1410" t="s">
        <v>39</v>
      </c>
      <c r="V1410" s="5">
        <f>data[[#This Row],[PriceUSD]]*data[[#This Row],[Quantity]]</f>
        <v>19.100000000000001</v>
      </c>
      <c r="W1410" s="7">
        <f>data[[#This Row],[OrderDate]] + TIME(VALUE(LEFT(data[[#This Row],[OrderTime]],2)), VALUE(RIGHT(data[[#This Row],[OrderTime]],2)), 0)</f>
        <v>45881.061805555553</v>
      </c>
      <c r="X1410" s="7">
        <f>_xlfn.MINIFS(data[OrderDateTime], data[CustomerName], data[[#This Row],[CustomerName]])</f>
        <v>45508.061805555553</v>
      </c>
      <c r="Y1410" t="str">
        <f>IF(data[[#This Row],[OrderDateTime]]=data[[#This Row],[FirstOrderDateTime]], "New", "Returning")</f>
        <v>Returning</v>
      </c>
      <c r="Z1410" s="7">
        <f>data[[#This Row],[DeliveryDate]] + data[[#This Row],[DeliveryTime]]</f>
        <v>45882.540277777778</v>
      </c>
      <c r="AA1410" s="7">
        <f>data[[#This Row],[OrderDateTime]] + 1</f>
        <v>45882.061805555553</v>
      </c>
      <c r="AB1410" s="7" t="str">
        <f>IF(data[[#This Row],[DeliveryDateTime]] &lt;= data[[#This Row],[SLADue]], "On Time", "Late")</f>
        <v>Late</v>
      </c>
    </row>
    <row r="1411" spans="1:28" x14ac:dyDescent="0.2">
      <c r="A1411" t="s">
        <v>1943</v>
      </c>
      <c r="B1411" t="s">
        <v>19</v>
      </c>
      <c r="C1411" t="s">
        <v>49</v>
      </c>
      <c r="D1411" t="s">
        <v>50</v>
      </c>
      <c r="E1411" s="5">
        <v>32.94</v>
      </c>
      <c r="F1411" t="s">
        <v>51</v>
      </c>
      <c r="G1411">
        <v>2</v>
      </c>
      <c r="H1411" s="1">
        <v>45840</v>
      </c>
      <c r="I1411" s="1" t="str">
        <f>TEXT(data[[#This Row],[OrderDate]],"mmm")</f>
        <v>Jul</v>
      </c>
      <c r="J1411" s="6">
        <v>0.59861111111111109</v>
      </c>
      <c r="K1411" s="6" t="str">
        <f>TEXT(data[[#This Row],[OrderTime]],"h")</f>
        <v>14</v>
      </c>
      <c r="L1411" s="1">
        <v>45841</v>
      </c>
      <c r="M1411" s="6">
        <v>0.76527777777777772</v>
      </c>
      <c r="N1411" t="s">
        <v>95</v>
      </c>
      <c r="O1411" t="s">
        <v>756</v>
      </c>
      <c r="P1411" t="s">
        <v>25</v>
      </c>
      <c r="Q1411" t="s">
        <v>53</v>
      </c>
      <c r="R1411" t="s">
        <v>54</v>
      </c>
      <c r="S1411" t="s">
        <v>28</v>
      </c>
      <c r="T1411" t="s">
        <v>38</v>
      </c>
      <c r="U1411" t="s">
        <v>39</v>
      </c>
      <c r="V1411" s="5">
        <f>data[[#This Row],[PriceUSD]]*data[[#This Row],[Quantity]]</f>
        <v>65.88</v>
      </c>
      <c r="W1411" s="7">
        <f>data[[#This Row],[OrderDate]] + TIME(VALUE(LEFT(data[[#This Row],[OrderTime]],2)), VALUE(RIGHT(data[[#This Row],[OrderTime]],2)), 0)</f>
        <v>45840.007638888892</v>
      </c>
      <c r="X1411" s="7">
        <f>_xlfn.MINIFS(data[OrderDateTime], data[CustomerName], data[[#This Row],[CustomerName]])</f>
        <v>45521.061805555553</v>
      </c>
      <c r="Y1411" t="str">
        <f>IF(data[[#This Row],[OrderDateTime]]=data[[#This Row],[FirstOrderDateTime]], "New", "Returning")</f>
        <v>Returning</v>
      </c>
      <c r="Z1411" s="7">
        <f>data[[#This Row],[DeliveryDate]] + data[[#This Row],[DeliveryTime]]</f>
        <v>45841.765277777777</v>
      </c>
      <c r="AA1411" s="7">
        <f>data[[#This Row],[OrderDateTime]] + 1</f>
        <v>45841.007638888892</v>
      </c>
      <c r="AB1411" s="7" t="str">
        <f>IF(data[[#This Row],[DeliveryDateTime]] &lt;= data[[#This Row],[SLADue]], "On Time", "Late")</f>
        <v>Late</v>
      </c>
    </row>
    <row r="1412" spans="1:28" x14ac:dyDescent="0.2">
      <c r="A1412" t="s">
        <v>1944</v>
      </c>
      <c r="B1412" t="s">
        <v>19</v>
      </c>
      <c r="C1412" t="s">
        <v>101</v>
      </c>
      <c r="D1412" t="s">
        <v>102</v>
      </c>
      <c r="E1412" s="5">
        <v>27.78</v>
      </c>
      <c r="F1412" t="s">
        <v>63</v>
      </c>
      <c r="G1412">
        <v>1</v>
      </c>
      <c r="H1412" s="1">
        <v>45542</v>
      </c>
      <c r="I1412" s="1" t="str">
        <f>TEXT(data[[#This Row],[OrderDate]],"mmm")</f>
        <v>Sep</v>
      </c>
      <c r="J1412" s="6">
        <v>0.49513888888888891</v>
      </c>
      <c r="K1412" s="6" t="str">
        <f>TEXT(data[[#This Row],[OrderTime]],"h")</f>
        <v>11</v>
      </c>
      <c r="L1412" s="1">
        <v>45542</v>
      </c>
      <c r="M1412" s="6">
        <v>0.78680555555555554</v>
      </c>
      <c r="N1412" t="s">
        <v>163</v>
      </c>
      <c r="O1412" t="s">
        <v>287</v>
      </c>
      <c r="P1412" t="s">
        <v>77</v>
      </c>
      <c r="Q1412" t="s">
        <v>53</v>
      </c>
      <c r="R1412" t="s">
        <v>83</v>
      </c>
      <c r="S1412" t="s">
        <v>47</v>
      </c>
      <c r="T1412" t="s">
        <v>38</v>
      </c>
      <c r="U1412" t="s">
        <v>30</v>
      </c>
      <c r="V1412" s="5">
        <f>data[[#This Row],[PriceUSD]]*data[[#This Row],[Quantity]]</f>
        <v>27.78</v>
      </c>
      <c r="W1412" s="7">
        <f>data[[#This Row],[OrderDate]] + TIME(VALUE(LEFT(data[[#This Row],[OrderTime]],2)), VALUE(RIGHT(data[[#This Row],[OrderTime]],2)), 0)</f>
        <v>45542.061805555553</v>
      </c>
      <c r="X1412" s="7">
        <f>_xlfn.MINIFS(data[OrderDateTime], data[CustomerName], data[[#This Row],[CustomerName]])</f>
        <v>45542.061805555553</v>
      </c>
      <c r="Y1412" t="str">
        <f>IF(data[[#This Row],[OrderDateTime]]=data[[#This Row],[FirstOrderDateTime]], "New", "Returning")</f>
        <v>New</v>
      </c>
      <c r="Z1412" s="7">
        <f>data[[#This Row],[DeliveryDate]] + data[[#This Row],[DeliveryTime]]</f>
        <v>45542.786805555559</v>
      </c>
      <c r="AA1412" s="7">
        <f>data[[#This Row],[OrderDateTime]] + 1</f>
        <v>45543.061805555553</v>
      </c>
      <c r="AB1412" s="7" t="str">
        <f>IF(data[[#This Row],[DeliveryDateTime]] &lt;= data[[#This Row],[SLADue]], "On Time", "Late")</f>
        <v>On Time</v>
      </c>
    </row>
    <row r="1413" spans="1:28" x14ac:dyDescent="0.2">
      <c r="A1413" t="s">
        <v>1945</v>
      </c>
      <c r="B1413" t="s">
        <v>19</v>
      </c>
      <c r="C1413" t="s">
        <v>92</v>
      </c>
      <c r="D1413" t="s">
        <v>93</v>
      </c>
      <c r="E1413" s="5">
        <v>79.03</v>
      </c>
      <c r="F1413" t="s">
        <v>94</v>
      </c>
      <c r="G1413">
        <v>3</v>
      </c>
      <c r="H1413" s="1">
        <v>45733</v>
      </c>
      <c r="I1413" s="1" t="str">
        <f>TEXT(data[[#This Row],[OrderDate]],"mmm")</f>
        <v>Mar</v>
      </c>
      <c r="J1413" s="6">
        <v>0.45347222222222222</v>
      </c>
      <c r="K1413" s="6" t="str">
        <f>TEXT(data[[#This Row],[OrderTime]],"h")</f>
        <v>10</v>
      </c>
      <c r="L1413" s="1">
        <v>45733</v>
      </c>
      <c r="M1413" s="6">
        <v>0.57847222222222228</v>
      </c>
      <c r="N1413" t="s">
        <v>95</v>
      </c>
      <c r="O1413" t="s">
        <v>1674</v>
      </c>
      <c r="P1413" t="s">
        <v>25</v>
      </c>
      <c r="Q1413" t="s">
        <v>26</v>
      </c>
      <c r="R1413" t="s">
        <v>66</v>
      </c>
      <c r="S1413" t="s">
        <v>47</v>
      </c>
      <c r="T1413" t="s">
        <v>136</v>
      </c>
      <c r="U1413" t="s">
        <v>30</v>
      </c>
      <c r="V1413" s="5">
        <f>data[[#This Row],[PriceUSD]]*data[[#This Row],[Quantity]]</f>
        <v>237.09</v>
      </c>
      <c r="W1413" s="7">
        <f>data[[#This Row],[OrderDate]] + TIME(VALUE(LEFT(data[[#This Row],[OrderTime]],2)), VALUE(RIGHT(data[[#This Row],[OrderTime]],2)), 0)</f>
        <v>45733.015277777777</v>
      </c>
      <c r="X1413" s="7">
        <f>_xlfn.MINIFS(data[OrderDateTime], data[CustomerName], data[[#This Row],[CustomerName]])</f>
        <v>45542.038888888892</v>
      </c>
      <c r="Y1413" t="str">
        <f>IF(data[[#This Row],[OrderDateTime]]=data[[#This Row],[FirstOrderDateTime]], "New", "Returning")</f>
        <v>Returning</v>
      </c>
      <c r="Z1413" s="7">
        <f>data[[#This Row],[DeliveryDate]] + data[[#This Row],[DeliveryTime]]</f>
        <v>45733.578472222223</v>
      </c>
      <c r="AA1413" s="7">
        <f>data[[#This Row],[OrderDateTime]] + 1</f>
        <v>45734.015277777777</v>
      </c>
      <c r="AB1413" s="7" t="str">
        <f>IF(data[[#This Row],[DeliveryDateTime]] &lt;= data[[#This Row],[SLADue]], "On Time", "Late")</f>
        <v>On Time</v>
      </c>
    </row>
    <row r="1414" spans="1:28" x14ac:dyDescent="0.2">
      <c r="A1414" t="s">
        <v>1946</v>
      </c>
      <c r="B1414" t="s">
        <v>19</v>
      </c>
      <c r="C1414" t="s">
        <v>92</v>
      </c>
      <c r="D1414" t="s">
        <v>93</v>
      </c>
      <c r="E1414" s="5">
        <v>83.46</v>
      </c>
      <c r="F1414" t="s">
        <v>94</v>
      </c>
      <c r="G1414">
        <v>3</v>
      </c>
      <c r="H1414" s="1">
        <v>45586</v>
      </c>
      <c r="I1414" s="1" t="str">
        <f>TEXT(data[[#This Row],[OrderDate]],"mmm")</f>
        <v>Oct</v>
      </c>
      <c r="J1414" s="6">
        <v>0.64236111111111116</v>
      </c>
      <c r="K1414" s="6" t="str">
        <f>TEXT(data[[#This Row],[OrderTime]],"h")</f>
        <v>15</v>
      </c>
      <c r="L1414" s="1">
        <v>45587</v>
      </c>
      <c r="M1414" s="6">
        <v>0.89236111111111116</v>
      </c>
      <c r="N1414" t="s">
        <v>103</v>
      </c>
      <c r="O1414" t="s">
        <v>58</v>
      </c>
      <c r="P1414" t="s">
        <v>77</v>
      </c>
      <c r="Q1414" t="s">
        <v>53</v>
      </c>
      <c r="R1414" t="s">
        <v>66</v>
      </c>
      <c r="S1414" t="s">
        <v>28</v>
      </c>
      <c r="T1414" t="s">
        <v>106</v>
      </c>
      <c r="U1414" t="s">
        <v>30</v>
      </c>
      <c r="V1414" s="5">
        <f>data[[#This Row],[PriceUSD]]*data[[#This Row],[Quantity]]</f>
        <v>250.38</v>
      </c>
      <c r="W1414" s="7">
        <f>data[[#This Row],[OrderDate]] + TIME(VALUE(LEFT(data[[#This Row],[OrderTime]],2)), VALUE(RIGHT(data[[#This Row],[OrderTime]],2)), 0)</f>
        <v>45586.007638888892</v>
      </c>
      <c r="X1414" s="7">
        <f>_xlfn.MINIFS(data[OrderDateTime], data[CustomerName], data[[#This Row],[CustomerName]])</f>
        <v>45506.061805555553</v>
      </c>
      <c r="Y1414" t="str">
        <f>IF(data[[#This Row],[OrderDateTime]]=data[[#This Row],[FirstOrderDateTime]], "New", "Returning")</f>
        <v>Returning</v>
      </c>
      <c r="Z1414" s="7">
        <f>data[[#This Row],[DeliveryDate]] + data[[#This Row],[DeliveryTime]]</f>
        <v>45587.892361111109</v>
      </c>
      <c r="AA1414" s="7">
        <f>data[[#This Row],[OrderDateTime]] + 1</f>
        <v>45587.007638888892</v>
      </c>
      <c r="AB1414" s="7" t="str">
        <f>IF(data[[#This Row],[DeliveryDateTime]] &lt;= data[[#This Row],[SLADue]], "On Time", "Late")</f>
        <v>Late</v>
      </c>
    </row>
    <row r="1415" spans="1:28" x14ac:dyDescent="0.2">
      <c r="A1415" t="s">
        <v>1947</v>
      </c>
      <c r="B1415" t="s">
        <v>19</v>
      </c>
      <c r="C1415" t="s">
        <v>49</v>
      </c>
      <c r="D1415" t="s">
        <v>50</v>
      </c>
      <c r="E1415" s="5">
        <v>30.88</v>
      </c>
      <c r="F1415" t="s">
        <v>51</v>
      </c>
      <c r="G1415">
        <v>1</v>
      </c>
      <c r="H1415" s="1">
        <v>45678</v>
      </c>
      <c r="I1415" s="1" t="str">
        <f>TEXT(data[[#This Row],[OrderDate]],"mmm")</f>
        <v>Jan</v>
      </c>
      <c r="J1415" s="6">
        <v>0.58333333333333337</v>
      </c>
      <c r="K1415" s="6" t="str">
        <f>TEXT(data[[#This Row],[OrderTime]],"h")</f>
        <v>14</v>
      </c>
      <c r="L1415" s="1">
        <v>45679</v>
      </c>
      <c r="M1415" s="6">
        <v>0.66666666666666663</v>
      </c>
      <c r="N1415" t="s">
        <v>57</v>
      </c>
      <c r="O1415" t="s">
        <v>567</v>
      </c>
      <c r="P1415" t="s">
        <v>25</v>
      </c>
      <c r="Q1415" t="s">
        <v>53</v>
      </c>
      <c r="R1415" t="s">
        <v>54</v>
      </c>
      <c r="S1415" t="s">
        <v>28</v>
      </c>
      <c r="T1415" t="s">
        <v>29</v>
      </c>
      <c r="U1415" t="s">
        <v>30</v>
      </c>
      <c r="V1415" s="5">
        <f>data[[#This Row],[PriceUSD]]*data[[#This Row],[Quantity]]</f>
        <v>30.88</v>
      </c>
      <c r="W1415" s="7">
        <f>data[[#This Row],[OrderDate]] + TIME(VALUE(LEFT(data[[#This Row],[OrderTime]],2)), VALUE(RIGHT(data[[#This Row],[OrderTime]],2)), 0)</f>
        <v>45678.022916666669</v>
      </c>
      <c r="X1415" s="7">
        <f>_xlfn.MINIFS(data[OrderDateTime], data[CustomerName], data[[#This Row],[CustomerName]])</f>
        <v>45515.022916666669</v>
      </c>
      <c r="Y1415" t="str">
        <f>IF(data[[#This Row],[OrderDateTime]]=data[[#This Row],[FirstOrderDateTime]], "New", "Returning")</f>
        <v>Returning</v>
      </c>
      <c r="Z1415" s="7">
        <f>data[[#This Row],[DeliveryDate]] + data[[#This Row],[DeliveryTime]]</f>
        <v>45679.666666666664</v>
      </c>
      <c r="AA1415" s="7">
        <f>data[[#This Row],[OrderDateTime]] + 1</f>
        <v>45679.022916666669</v>
      </c>
      <c r="AB1415" s="7" t="str">
        <f>IF(data[[#This Row],[DeliveryDateTime]] &lt;= data[[#This Row],[SLADue]], "On Time", "Late")</f>
        <v>Late</v>
      </c>
    </row>
    <row r="1416" spans="1:28" x14ac:dyDescent="0.2">
      <c r="A1416" t="s">
        <v>1948</v>
      </c>
      <c r="B1416" t="s">
        <v>19</v>
      </c>
      <c r="C1416" t="s">
        <v>49</v>
      </c>
      <c r="D1416" t="s">
        <v>50</v>
      </c>
      <c r="E1416" s="5">
        <v>32.19</v>
      </c>
      <c r="F1416" t="s">
        <v>138</v>
      </c>
      <c r="G1416">
        <v>2</v>
      </c>
      <c r="H1416" s="1">
        <v>45583</v>
      </c>
      <c r="I1416" s="1" t="str">
        <f>TEXT(data[[#This Row],[OrderDate]],"mmm")</f>
        <v>Oct</v>
      </c>
      <c r="J1416" s="6">
        <v>0.42499999999999999</v>
      </c>
      <c r="K1416" s="6" t="str">
        <f>TEXT(data[[#This Row],[OrderTime]],"h")</f>
        <v>10</v>
      </c>
      <c r="L1416" s="1">
        <v>45583</v>
      </c>
      <c r="M1416" s="6">
        <v>0.55000000000000004</v>
      </c>
      <c r="N1416" t="s">
        <v>120</v>
      </c>
      <c r="O1416" t="s">
        <v>82</v>
      </c>
      <c r="P1416" t="s">
        <v>25</v>
      </c>
      <c r="Q1416" t="s">
        <v>26</v>
      </c>
      <c r="R1416" t="s">
        <v>54</v>
      </c>
      <c r="S1416" t="s">
        <v>47</v>
      </c>
      <c r="T1416" t="s">
        <v>143</v>
      </c>
      <c r="U1416" t="s">
        <v>30</v>
      </c>
      <c r="V1416" s="5">
        <f>data[[#This Row],[PriceUSD]]*data[[#This Row],[Quantity]]</f>
        <v>64.38</v>
      </c>
      <c r="W1416" s="7">
        <f>data[[#This Row],[OrderDate]] + TIME(VALUE(LEFT(data[[#This Row],[OrderTime]],2)), VALUE(RIGHT(data[[#This Row],[OrderTime]],2)), 0)</f>
        <v>45583.017361111109</v>
      </c>
      <c r="X1416" s="7">
        <f>_xlfn.MINIFS(data[OrderDateTime], data[CustomerName], data[[#This Row],[CustomerName]])</f>
        <v>45519.052083333336</v>
      </c>
      <c r="Y1416" t="str">
        <f>IF(data[[#This Row],[OrderDateTime]]=data[[#This Row],[FirstOrderDateTime]], "New", "Returning")</f>
        <v>Returning</v>
      </c>
      <c r="Z1416" s="7">
        <f>data[[#This Row],[DeliveryDate]] + data[[#This Row],[DeliveryTime]]</f>
        <v>45583.55</v>
      </c>
      <c r="AA1416" s="7">
        <f>data[[#This Row],[OrderDateTime]] + 1</f>
        <v>45584.017361111109</v>
      </c>
      <c r="AB1416" s="7" t="str">
        <f>IF(data[[#This Row],[DeliveryDateTime]] &lt;= data[[#This Row],[SLADue]], "On Time", "Late")</f>
        <v>On Time</v>
      </c>
    </row>
    <row r="1417" spans="1:28" x14ac:dyDescent="0.2">
      <c r="A1417" t="s">
        <v>1949</v>
      </c>
      <c r="B1417" t="s">
        <v>19</v>
      </c>
      <c r="C1417" t="s">
        <v>110</v>
      </c>
      <c r="D1417" t="s">
        <v>111</v>
      </c>
      <c r="E1417" s="5">
        <v>11.23</v>
      </c>
      <c r="F1417" t="s">
        <v>71</v>
      </c>
      <c r="G1417">
        <v>2</v>
      </c>
      <c r="H1417" s="1">
        <v>45881</v>
      </c>
      <c r="I1417" s="1" t="str">
        <f>TEXT(data[[#This Row],[OrderDate]],"mmm")</f>
        <v>Aug</v>
      </c>
      <c r="J1417" s="6">
        <v>0.38194444444444442</v>
      </c>
      <c r="K1417" s="6" t="str">
        <f>TEXT(data[[#This Row],[OrderTime]],"h")</f>
        <v>9</v>
      </c>
      <c r="L1417" s="1">
        <v>45881</v>
      </c>
      <c r="M1417" s="6">
        <v>0.59027777777777779</v>
      </c>
      <c r="N1417" t="s">
        <v>163</v>
      </c>
      <c r="O1417" t="s">
        <v>329</v>
      </c>
      <c r="P1417" t="s">
        <v>77</v>
      </c>
      <c r="Q1417" t="s">
        <v>53</v>
      </c>
      <c r="R1417" t="s">
        <v>114</v>
      </c>
      <c r="S1417" t="s">
        <v>47</v>
      </c>
      <c r="T1417" t="s">
        <v>29</v>
      </c>
      <c r="U1417" t="s">
        <v>30</v>
      </c>
      <c r="V1417" s="5">
        <f>data[[#This Row],[PriceUSD]]*data[[#This Row],[Quantity]]</f>
        <v>22.46</v>
      </c>
      <c r="W1417" s="7">
        <f>data[[#This Row],[OrderDate]] + TIME(VALUE(LEFT(data[[#This Row],[OrderTime]],2)), VALUE(RIGHT(data[[#This Row],[OrderTime]],2)), 0)</f>
        <v>45881.030555555553</v>
      </c>
      <c r="X1417" s="7">
        <f>_xlfn.MINIFS(data[OrderDateTime], data[CustomerName], data[[#This Row],[CustomerName]])</f>
        <v>45621.046527777777</v>
      </c>
      <c r="Y1417" t="str">
        <f>IF(data[[#This Row],[OrderDateTime]]=data[[#This Row],[FirstOrderDateTime]], "New", "Returning")</f>
        <v>Returning</v>
      </c>
      <c r="Z1417" s="7">
        <f>data[[#This Row],[DeliveryDate]] + data[[#This Row],[DeliveryTime]]</f>
        <v>45881.590277777781</v>
      </c>
      <c r="AA1417" s="7">
        <f>data[[#This Row],[OrderDateTime]] + 1</f>
        <v>45882.030555555553</v>
      </c>
      <c r="AB1417" s="7" t="str">
        <f>IF(data[[#This Row],[DeliveryDateTime]] &lt;= data[[#This Row],[SLADue]], "On Time", "Late")</f>
        <v>On Time</v>
      </c>
    </row>
    <row r="1418" spans="1:28" x14ac:dyDescent="0.2">
      <c r="A1418" t="s">
        <v>1950</v>
      </c>
      <c r="B1418" t="s">
        <v>19</v>
      </c>
      <c r="C1418" t="s">
        <v>49</v>
      </c>
      <c r="D1418" t="s">
        <v>50</v>
      </c>
      <c r="E1418" s="5">
        <v>33.58</v>
      </c>
      <c r="F1418" t="s">
        <v>138</v>
      </c>
      <c r="G1418">
        <v>1</v>
      </c>
      <c r="H1418" s="1">
        <v>45713</v>
      </c>
      <c r="I1418" s="1" t="str">
        <f>TEXT(data[[#This Row],[OrderDate]],"mmm")</f>
        <v>Feb</v>
      </c>
      <c r="J1418" s="6">
        <v>0.47291666666666665</v>
      </c>
      <c r="K1418" s="6" t="str">
        <f>TEXT(data[[#This Row],[OrderTime]],"h")</f>
        <v>11</v>
      </c>
      <c r="L1418" s="1">
        <v>45714</v>
      </c>
      <c r="M1418" s="6">
        <v>0.47291666666666665</v>
      </c>
      <c r="N1418" t="s">
        <v>44</v>
      </c>
      <c r="O1418" t="s">
        <v>346</v>
      </c>
      <c r="P1418" t="s">
        <v>25</v>
      </c>
      <c r="Q1418" t="s">
        <v>53</v>
      </c>
      <c r="R1418" t="s">
        <v>54</v>
      </c>
      <c r="S1418" t="s">
        <v>28</v>
      </c>
      <c r="T1418" t="s">
        <v>106</v>
      </c>
      <c r="U1418" t="s">
        <v>30</v>
      </c>
      <c r="V1418" s="5">
        <f>data[[#This Row],[PriceUSD]]*data[[#This Row],[Quantity]]</f>
        <v>33.58</v>
      </c>
      <c r="W1418" s="7">
        <f>data[[#This Row],[OrderDate]] + TIME(VALUE(LEFT(data[[#This Row],[OrderTime]],2)), VALUE(RIGHT(data[[#This Row],[OrderTime]],2)), 0)</f>
        <v>45713.046527777777</v>
      </c>
      <c r="X1418" s="7">
        <f>_xlfn.MINIFS(data[OrderDateTime], data[CustomerName], data[[#This Row],[CustomerName]])</f>
        <v>45547.030555555553</v>
      </c>
      <c r="Y1418" t="str">
        <f>IF(data[[#This Row],[OrderDateTime]]=data[[#This Row],[FirstOrderDateTime]], "New", "Returning")</f>
        <v>Returning</v>
      </c>
      <c r="Z1418" s="7">
        <f>data[[#This Row],[DeliveryDate]] + data[[#This Row],[DeliveryTime]]</f>
        <v>45714.472916666666</v>
      </c>
      <c r="AA1418" s="7">
        <f>data[[#This Row],[OrderDateTime]] + 1</f>
        <v>45714.046527777777</v>
      </c>
      <c r="AB1418" s="7" t="str">
        <f>IF(data[[#This Row],[DeliveryDateTime]] &lt;= data[[#This Row],[SLADue]], "On Time", "Late")</f>
        <v>Late</v>
      </c>
    </row>
    <row r="1419" spans="1:28" x14ac:dyDescent="0.2">
      <c r="A1419" t="s">
        <v>1951</v>
      </c>
      <c r="B1419" t="s">
        <v>19</v>
      </c>
      <c r="C1419" t="s">
        <v>41</v>
      </c>
      <c r="D1419" t="s">
        <v>42</v>
      </c>
      <c r="E1419" s="5">
        <v>34.24</v>
      </c>
      <c r="F1419" t="s">
        <v>74</v>
      </c>
      <c r="G1419">
        <v>2</v>
      </c>
      <c r="H1419" s="1">
        <v>45512</v>
      </c>
      <c r="I1419" s="1" t="str">
        <f>TEXT(data[[#This Row],[OrderDate]],"mmm")</f>
        <v>Aug</v>
      </c>
      <c r="J1419" s="6">
        <v>0.48472222222222222</v>
      </c>
      <c r="K1419" s="6" t="str">
        <f>TEXT(data[[#This Row],[OrderTime]],"h")</f>
        <v>11</v>
      </c>
      <c r="L1419" s="1">
        <v>45512</v>
      </c>
      <c r="M1419" s="6">
        <v>0.73472222222222228</v>
      </c>
      <c r="N1419" t="s">
        <v>88</v>
      </c>
      <c r="O1419" t="s">
        <v>1952</v>
      </c>
      <c r="P1419" t="s">
        <v>25</v>
      </c>
      <c r="Q1419" t="s">
        <v>53</v>
      </c>
      <c r="R1419" t="s">
        <v>46</v>
      </c>
      <c r="S1419" t="s">
        <v>47</v>
      </c>
      <c r="T1419" t="s">
        <v>59</v>
      </c>
      <c r="U1419" t="s">
        <v>30</v>
      </c>
      <c r="V1419" s="5">
        <f>data[[#This Row],[PriceUSD]]*data[[#This Row],[Quantity]]</f>
        <v>68.48</v>
      </c>
      <c r="W1419" s="7">
        <f>data[[#This Row],[OrderDate]] + TIME(VALUE(LEFT(data[[#This Row],[OrderTime]],2)), VALUE(RIGHT(data[[#This Row],[OrderTime]],2)), 0)</f>
        <v>45512.015277777777</v>
      </c>
      <c r="X1419" s="7">
        <f>_xlfn.MINIFS(data[OrderDateTime], data[CustomerName], data[[#This Row],[CustomerName]])</f>
        <v>45505.046527777777</v>
      </c>
      <c r="Y1419" t="str">
        <f>IF(data[[#This Row],[OrderDateTime]]=data[[#This Row],[FirstOrderDateTime]], "New", "Returning")</f>
        <v>Returning</v>
      </c>
      <c r="Z1419" s="7">
        <f>data[[#This Row],[DeliveryDate]] + data[[#This Row],[DeliveryTime]]</f>
        <v>45512.734722222223</v>
      </c>
      <c r="AA1419" s="7">
        <f>data[[#This Row],[OrderDateTime]] + 1</f>
        <v>45513.015277777777</v>
      </c>
      <c r="AB1419" s="7" t="str">
        <f>IF(data[[#This Row],[DeliveryDateTime]] &lt;= data[[#This Row],[SLADue]], "On Time", "Late")</f>
        <v>On Time</v>
      </c>
    </row>
    <row r="1420" spans="1:28" x14ac:dyDescent="0.2">
      <c r="A1420" t="s">
        <v>1953</v>
      </c>
      <c r="B1420" t="s">
        <v>19</v>
      </c>
      <c r="C1420" t="s">
        <v>92</v>
      </c>
      <c r="D1420" t="s">
        <v>93</v>
      </c>
      <c r="E1420" s="5">
        <v>79.92</v>
      </c>
      <c r="F1420" t="s">
        <v>94</v>
      </c>
      <c r="G1420">
        <v>3</v>
      </c>
      <c r="H1420" s="1">
        <v>45796</v>
      </c>
      <c r="I1420" s="1" t="str">
        <f>TEXT(data[[#This Row],[OrderDate]],"mmm")</f>
        <v>May</v>
      </c>
      <c r="J1420" s="6">
        <v>0.47499999999999998</v>
      </c>
      <c r="K1420" s="6" t="str">
        <f>TEXT(data[[#This Row],[OrderTime]],"h")</f>
        <v>11</v>
      </c>
      <c r="L1420" s="1">
        <v>45796</v>
      </c>
      <c r="M1420" s="6">
        <v>0.72499999999999998</v>
      </c>
      <c r="N1420" t="s">
        <v>123</v>
      </c>
      <c r="O1420" t="s">
        <v>550</v>
      </c>
      <c r="P1420" t="s">
        <v>36</v>
      </c>
      <c r="Q1420" t="s">
        <v>53</v>
      </c>
      <c r="R1420" t="s">
        <v>66</v>
      </c>
      <c r="S1420" t="s">
        <v>47</v>
      </c>
      <c r="T1420" t="s">
        <v>38</v>
      </c>
      <c r="U1420" t="s">
        <v>30</v>
      </c>
      <c r="V1420" s="5">
        <f>data[[#This Row],[PriceUSD]]*data[[#This Row],[Quantity]]</f>
        <v>239.76</v>
      </c>
      <c r="W1420" s="7">
        <f>data[[#This Row],[OrderDate]] + TIME(VALUE(LEFT(data[[#This Row],[OrderTime]],2)), VALUE(RIGHT(data[[#This Row],[OrderTime]],2)), 0)</f>
        <v>45796.052083333336</v>
      </c>
      <c r="X1420" s="7">
        <f>_xlfn.MINIFS(data[OrderDateTime], data[CustomerName], data[[#This Row],[CustomerName]])</f>
        <v>45528.054166666669</v>
      </c>
      <c r="Y1420" t="str">
        <f>IF(data[[#This Row],[OrderDateTime]]=data[[#This Row],[FirstOrderDateTime]], "New", "Returning")</f>
        <v>Returning</v>
      </c>
      <c r="Z1420" s="7">
        <f>data[[#This Row],[DeliveryDate]] + data[[#This Row],[DeliveryTime]]</f>
        <v>45796.724999999999</v>
      </c>
      <c r="AA1420" s="7">
        <f>data[[#This Row],[OrderDateTime]] + 1</f>
        <v>45797.052083333336</v>
      </c>
      <c r="AB1420" s="7" t="str">
        <f>IF(data[[#This Row],[DeliveryDateTime]] &lt;= data[[#This Row],[SLADue]], "On Time", "Late")</f>
        <v>On Time</v>
      </c>
    </row>
    <row r="1421" spans="1:28" x14ac:dyDescent="0.2">
      <c r="A1421" t="s">
        <v>1954</v>
      </c>
      <c r="B1421" t="s">
        <v>19</v>
      </c>
      <c r="C1421" t="s">
        <v>85</v>
      </c>
      <c r="D1421" t="s">
        <v>86</v>
      </c>
      <c r="E1421" s="5">
        <v>44.33</v>
      </c>
      <c r="F1421" t="s">
        <v>71</v>
      </c>
      <c r="G1421">
        <v>2</v>
      </c>
      <c r="H1421" s="1">
        <v>45800</v>
      </c>
      <c r="I1421" s="1" t="str">
        <f>TEXT(data[[#This Row],[OrderDate]],"mmm")</f>
        <v>May</v>
      </c>
      <c r="J1421" s="6">
        <v>0.66597222222222219</v>
      </c>
      <c r="K1421" s="6" t="str">
        <f>TEXT(data[[#This Row],[OrderTime]],"h")</f>
        <v>15</v>
      </c>
      <c r="L1421" s="1">
        <v>45801</v>
      </c>
      <c r="M1421" s="6">
        <v>0.66597222222222219</v>
      </c>
      <c r="N1421" t="s">
        <v>243</v>
      </c>
      <c r="O1421" t="s">
        <v>293</v>
      </c>
      <c r="P1421" t="s">
        <v>245</v>
      </c>
      <c r="Q1421" t="s">
        <v>26</v>
      </c>
      <c r="R1421" t="s">
        <v>90</v>
      </c>
      <c r="S1421" t="s">
        <v>28</v>
      </c>
      <c r="T1421" t="s">
        <v>29</v>
      </c>
      <c r="U1421" t="s">
        <v>30</v>
      </c>
      <c r="V1421" s="5">
        <f>data[[#This Row],[PriceUSD]]*data[[#This Row],[Quantity]]</f>
        <v>88.66</v>
      </c>
      <c r="W1421" s="7">
        <f>data[[#This Row],[OrderDate]] + TIME(VALUE(LEFT(data[[#This Row],[OrderTime]],2)), VALUE(RIGHT(data[[#This Row],[OrderTime]],2)), 0)</f>
        <v>45800.015277777777</v>
      </c>
      <c r="X1421" s="7">
        <f>_xlfn.MINIFS(data[OrderDateTime], data[CustomerName], data[[#This Row],[CustomerName]])</f>
        <v>45615.054166666669</v>
      </c>
      <c r="Y1421" t="str">
        <f>IF(data[[#This Row],[OrderDateTime]]=data[[#This Row],[FirstOrderDateTime]], "New", "Returning")</f>
        <v>Returning</v>
      </c>
      <c r="Z1421" s="7">
        <f>data[[#This Row],[DeliveryDate]] + data[[#This Row],[DeliveryTime]]</f>
        <v>45801.665972222225</v>
      </c>
      <c r="AA1421" s="7">
        <f>data[[#This Row],[OrderDateTime]] + 1</f>
        <v>45801.015277777777</v>
      </c>
      <c r="AB1421" s="7" t="str">
        <f>IF(data[[#This Row],[DeliveryDateTime]] &lt;= data[[#This Row],[SLADue]], "On Time", "Late")</f>
        <v>Late</v>
      </c>
    </row>
    <row r="1422" spans="1:28" x14ac:dyDescent="0.2">
      <c r="A1422" t="s">
        <v>1955</v>
      </c>
      <c r="B1422" t="s">
        <v>19</v>
      </c>
      <c r="C1422" t="s">
        <v>101</v>
      </c>
      <c r="D1422" t="s">
        <v>102</v>
      </c>
      <c r="E1422" s="5">
        <v>29.98</v>
      </c>
      <c r="F1422" t="s">
        <v>63</v>
      </c>
      <c r="G1422">
        <v>1</v>
      </c>
      <c r="H1422" s="1">
        <v>45589</v>
      </c>
      <c r="I1422" s="1" t="str">
        <f>TEXT(data[[#This Row],[OrderDate]],"mmm")</f>
        <v>Oct</v>
      </c>
      <c r="J1422" s="6">
        <v>0.85624999999999996</v>
      </c>
      <c r="K1422" s="6" t="str">
        <f>TEXT(data[[#This Row],[OrderTime]],"h")</f>
        <v>20</v>
      </c>
      <c r="L1422" s="1">
        <v>45590</v>
      </c>
      <c r="M1422" s="6">
        <v>0.85624999999999996</v>
      </c>
      <c r="N1422" t="s">
        <v>434</v>
      </c>
      <c r="O1422" t="s">
        <v>488</v>
      </c>
      <c r="P1422" t="s">
        <v>234</v>
      </c>
      <c r="Q1422" t="s">
        <v>26</v>
      </c>
      <c r="R1422" t="s">
        <v>83</v>
      </c>
      <c r="S1422" t="s">
        <v>28</v>
      </c>
      <c r="T1422" t="s">
        <v>106</v>
      </c>
      <c r="U1422" t="s">
        <v>67</v>
      </c>
      <c r="V1422" s="5">
        <f>data[[#This Row],[PriceUSD]]*data[[#This Row],[Quantity]]</f>
        <v>29.98</v>
      </c>
      <c r="W1422" s="7">
        <f>data[[#This Row],[OrderDate]] + TIME(VALUE(LEFT(data[[#This Row],[OrderTime]],2)), VALUE(RIGHT(data[[#This Row],[OrderTime]],2)), 0)</f>
        <v>45589.017361111109</v>
      </c>
      <c r="X1422" s="7">
        <f>_xlfn.MINIFS(data[OrderDateTime], data[CustomerName], data[[#This Row],[CustomerName]])</f>
        <v>45556.046527777777</v>
      </c>
      <c r="Y1422" t="str">
        <f>IF(data[[#This Row],[OrderDateTime]]=data[[#This Row],[FirstOrderDateTime]], "New", "Returning")</f>
        <v>Returning</v>
      </c>
      <c r="Z1422" s="7">
        <f>data[[#This Row],[DeliveryDate]] + data[[#This Row],[DeliveryTime]]</f>
        <v>45590.856249999997</v>
      </c>
      <c r="AA1422" s="7">
        <f>data[[#This Row],[OrderDateTime]] + 1</f>
        <v>45590.017361111109</v>
      </c>
      <c r="AB1422" s="7" t="str">
        <f>IF(data[[#This Row],[DeliveryDateTime]] &lt;= data[[#This Row],[SLADue]], "On Time", "Late")</f>
        <v>Late</v>
      </c>
    </row>
    <row r="1423" spans="1:28" x14ac:dyDescent="0.2">
      <c r="A1423" t="s">
        <v>1956</v>
      </c>
      <c r="B1423" t="s">
        <v>19</v>
      </c>
      <c r="C1423" t="s">
        <v>85</v>
      </c>
      <c r="D1423" t="s">
        <v>86</v>
      </c>
      <c r="E1423" s="5">
        <v>58.24</v>
      </c>
      <c r="F1423" t="s">
        <v>87</v>
      </c>
      <c r="G1423">
        <v>1</v>
      </c>
      <c r="H1423" s="1">
        <v>45539</v>
      </c>
      <c r="I1423" s="1" t="str">
        <f>TEXT(data[[#This Row],[OrderDate]],"mmm")</f>
        <v>Sep</v>
      </c>
      <c r="J1423" s="6">
        <v>0.7270833333333333</v>
      </c>
      <c r="K1423" s="6" t="str">
        <f>TEXT(data[[#This Row],[OrderTime]],"h")</f>
        <v>17</v>
      </c>
      <c r="L1423" s="1">
        <v>45540</v>
      </c>
      <c r="M1423" s="6">
        <v>0.65069444444444446</v>
      </c>
      <c r="N1423" t="s">
        <v>238</v>
      </c>
      <c r="O1423" t="s">
        <v>1534</v>
      </c>
      <c r="P1423" t="s">
        <v>36</v>
      </c>
      <c r="Q1423" t="s">
        <v>53</v>
      </c>
      <c r="R1423" t="s">
        <v>90</v>
      </c>
      <c r="S1423" t="s">
        <v>28</v>
      </c>
      <c r="T1423" t="s">
        <v>38</v>
      </c>
      <c r="U1423" t="s">
        <v>30</v>
      </c>
      <c r="V1423" s="5">
        <f>data[[#This Row],[PriceUSD]]*data[[#This Row],[Quantity]]</f>
        <v>58.24</v>
      </c>
      <c r="W1423" s="7">
        <f>data[[#This Row],[OrderDate]] + TIME(VALUE(LEFT(data[[#This Row],[OrderTime]],2)), VALUE(RIGHT(data[[#This Row],[OrderTime]],2)), 0)</f>
        <v>45539.022916666669</v>
      </c>
      <c r="X1423" s="7">
        <f>_xlfn.MINIFS(data[OrderDateTime], data[CustomerName], data[[#This Row],[CustomerName]])</f>
        <v>45507.007638888892</v>
      </c>
      <c r="Y1423" t="str">
        <f>IF(data[[#This Row],[OrderDateTime]]=data[[#This Row],[FirstOrderDateTime]], "New", "Returning")</f>
        <v>Returning</v>
      </c>
      <c r="Z1423" s="7">
        <f>data[[#This Row],[DeliveryDate]] + data[[#This Row],[DeliveryTime]]</f>
        <v>45540.650694444441</v>
      </c>
      <c r="AA1423" s="7">
        <f>data[[#This Row],[OrderDateTime]] + 1</f>
        <v>45540.022916666669</v>
      </c>
      <c r="AB1423" s="7" t="str">
        <f>IF(data[[#This Row],[DeliveryDateTime]] &lt;= data[[#This Row],[SLADue]], "On Time", "Late")</f>
        <v>Late</v>
      </c>
    </row>
    <row r="1424" spans="1:28" x14ac:dyDescent="0.2">
      <c r="A1424" t="s">
        <v>1957</v>
      </c>
      <c r="B1424" t="s">
        <v>19</v>
      </c>
      <c r="C1424" t="s">
        <v>126</v>
      </c>
      <c r="D1424" t="s">
        <v>127</v>
      </c>
      <c r="E1424" s="5">
        <v>21.5</v>
      </c>
      <c r="F1424" t="s">
        <v>87</v>
      </c>
      <c r="G1424">
        <v>1</v>
      </c>
      <c r="H1424" s="1">
        <v>45647</v>
      </c>
      <c r="I1424" s="1" t="str">
        <f>TEXT(data[[#This Row],[OrderDate]],"mmm")</f>
        <v>Dec</v>
      </c>
      <c r="J1424" s="6">
        <v>0.48472222222222222</v>
      </c>
      <c r="K1424" s="6" t="str">
        <f>TEXT(data[[#This Row],[OrderTime]],"h")</f>
        <v>11</v>
      </c>
      <c r="L1424" s="1">
        <v>45649</v>
      </c>
      <c r="M1424" s="6">
        <v>0.69305555555555554</v>
      </c>
      <c r="N1424" t="s">
        <v>34</v>
      </c>
      <c r="O1424" t="s">
        <v>1958</v>
      </c>
      <c r="P1424" t="s">
        <v>36</v>
      </c>
      <c r="Q1424" t="s">
        <v>53</v>
      </c>
      <c r="R1424" t="s">
        <v>129</v>
      </c>
      <c r="S1424" t="s">
        <v>105</v>
      </c>
      <c r="T1424" t="s">
        <v>38</v>
      </c>
      <c r="U1424" t="s">
        <v>30</v>
      </c>
      <c r="V1424" s="5">
        <f>data[[#This Row],[PriceUSD]]*data[[#This Row],[Quantity]]</f>
        <v>21.5</v>
      </c>
      <c r="W1424" s="7">
        <f>data[[#This Row],[OrderDate]] + TIME(VALUE(LEFT(data[[#This Row],[OrderTime]],2)), VALUE(RIGHT(data[[#This Row],[OrderTime]],2)), 0)</f>
        <v>45647.015277777777</v>
      </c>
      <c r="X1424" s="7">
        <f>_xlfn.MINIFS(data[OrderDateTime], data[CustomerName], data[[#This Row],[CustomerName]])</f>
        <v>45519.030555555553</v>
      </c>
      <c r="Y1424" t="str">
        <f>IF(data[[#This Row],[OrderDateTime]]=data[[#This Row],[FirstOrderDateTime]], "New", "Returning")</f>
        <v>Returning</v>
      </c>
      <c r="Z1424" s="7">
        <f>data[[#This Row],[DeliveryDate]] + data[[#This Row],[DeliveryTime]]</f>
        <v>45649.693055555559</v>
      </c>
      <c r="AA1424" s="7">
        <f>data[[#This Row],[OrderDateTime]] + 1</f>
        <v>45648.015277777777</v>
      </c>
      <c r="AB1424" s="7" t="str">
        <f>IF(data[[#This Row],[DeliveryDateTime]] &lt;= data[[#This Row],[SLADue]], "On Time", "Late")</f>
        <v>Late</v>
      </c>
    </row>
    <row r="1425" spans="1:28" x14ac:dyDescent="0.2">
      <c r="A1425" t="s">
        <v>1959</v>
      </c>
      <c r="B1425" t="s">
        <v>19</v>
      </c>
      <c r="C1425" t="s">
        <v>79</v>
      </c>
      <c r="D1425" t="s">
        <v>80</v>
      </c>
      <c r="E1425" s="5">
        <v>29.16</v>
      </c>
      <c r="F1425" t="s">
        <v>63</v>
      </c>
      <c r="G1425">
        <v>1</v>
      </c>
      <c r="H1425" s="1">
        <v>45524</v>
      </c>
      <c r="I1425" s="1" t="str">
        <f>TEXT(data[[#This Row],[OrderDate]],"mmm")</f>
        <v>Aug</v>
      </c>
      <c r="J1425" s="6">
        <v>0.69027777777777777</v>
      </c>
      <c r="K1425" s="6" t="str">
        <f>TEXT(data[[#This Row],[OrderTime]],"h")</f>
        <v>16</v>
      </c>
      <c r="L1425" s="1">
        <v>45525</v>
      </c>
      <c r="M1425" s="6">
        <v>0.83263888888888893</v>
      </c>
      <c r="N1425" t="s">
        <v>326</v>
      </c>
      <c r="O1425" t="s">
        <v>655</v>
      </c>
      <c r="P1425" t="s">
        <v>202</v>
      </c>
      <c r="Q1425" t="s">
        <v>53</v>
      </c>
      <c r="R1425" t="s">
        <v>83</v>
      </c>
      <c r="S1425" t="s">
        <v>28</v>
      </c>
      <c r="T1425" t="s">
        <v>38</v>
      </c>
      <c r="U1425" t="s">
        <v>30</v>
      </c>
      <c r="V1425" s="5">
        <f>data[[#This Row],[PriceUSD]]*data[[#This Row],[Quantity]]</f>
        <v>29.16</v>
      </c>
      <c r="W1425" s="7">
        <f>data[[#This Row],[OrderDate]] + TIME(VALUE(LEFT(data[[#This Row],[OrderTime]],2)), VALUE(RIGHT(data[[#This Row],[OrderTime]],2)), 0)</f>
        <v>45524.054166666669</v>
      </c>
      <c r="X1425" s="7">
        <f>_xlfn.MINIFS(data[OrderDateTime], data[CustomerName], data[[#This Row],[CustomerName]])</f>
        <v>45511.030555555553</v>
      </c>
      <c r="Y1425" t="str">
        <f>IF(data[[#This Row],[OrderDateTime]]=data[[#This Row],[FirstOrderDateTime]], "New", "Returning")</f>
        <v>Returning</v>
      </c>
      <c r="Z1425" s="7">
        <f>data[[#This Row],[DeliveryDate]] + data[[#This Row],[DeliveryTime]]</f>
        <v>45525.832638888889</v>
      </c>
      <c r="AA1425" s="7">
        <f>data[[#This Row],[OrderDateTime]] + 1</f>
        <v>45525.054166666669</v>
      </c>
      <c r="AB1425" s="7" t="str">
        <f>IF(data[[#This Row],[DeliveryDateTime]] &lt;= data[[#This Row],[SLADue]], "On Time", "Late")</f>
        <v>Late</v>
      </c>
    </row>
    <row r="1426" spans="1:28" x14ac:dyDescent="0.2">
      <c r="A1426" t="s">
        <v>1960</v>
      </c>
      <c r="B1426" t="s">
        <v>19</v>
      </c>
      <c r="C1426" t="s">
        <v>126</v>
      </c>
      <c r="D1426" t="s">
        <v>127</v>
      </c>
      <c r="E1426" s="5">
        <v>22.91</v>
      </c>
      <c r="F1426" t="s">
        <v>56</v>
      </c>
      <c r="G1426">
        <v>1</v>
      </c>
      <c r="H1426" s="1">
        <v>45721</v>
      </c>
      <c r="I1426" s="1" t="str">
        <f>TEXT(data[[#This Row],[OrderDate]],"mmm")</f>
        <v>Mar</v>
      </c>
      <c r="J1426" s="6">
        <v>0.88749999999999996</v>
      </c>
      <c r="K1426" s="6" t="str">
        <f>TEXT(data[[#This Row],[OrderTime]],"h")</f>
        <v>21</v>
      </c>
      <c r="L1426" s="1">
        <v>45722</v>
      </c>
      <c r="M1426" s="6">
        <v>0.88749999999999996</v>
      </c>
      <c r="N1426" t="s">
        <v>23</v>
      </c>
      <c r="O1426" t="s">
        <v>320</v>
      </c>
      <c r="P1426" t="s">
        <v>25</v>
      </c>
      <c r="Q1426" t="s">
        <v>53</v>
      </c>
      <c r="R1426" t="s">
        <v>129</v>
      </c>
      <c r="S1426" t="s">
        <v>28</v>
      </c>
      <c r="T1426" t="s">
        <v>29</v>
      </c>
      <c r="U1426" t="s">
        <v>30</v>
      </c>
      <c r="V1426" s="5">
        <f>data[[#This Row],[PriceUSD]]*data[[#This Row],[Quantity]]</f>
        <v>22.91</v>
      </c>
      <c r="W1426" s="7">
        <f>data[[#This Row],[OrderDate]] + TIME(VALUE(LEFT(data[[#This Row],[OrderTime]],2)), VALUE(RIGHT(data[[#This Row],[OrderTime]],2)), 0)</f>
        <v>45721.052083333336</v>
      </c>
      <c r="X1426" s="7">
        <f>_xlfn.MINIFS(data[OrderDateTime], data[CustomerName], data[[#This Row],[CustomerName]])</f>
        <v>45548.038888888892</v>
      </c>
      <c r="Y1426" t="str">
        <f>IF(data[[#This Row],[OrderDateTime]]=data[[#This Row],[FirstOrderDateTime]], "New", "Returning")</f>
        <v>Returning</v>
      </c>
      <c r="Z1426" s="7">
        <f>data[[#This Row],[DeliveryDate]] + data[[#This Row],[DeliveryTime]]</f>
        <v>45722.887499999997</v>
      </c>
      <c r="AA1426" s="7">
        <f>data[[#This Row],[OrderDateTime]] + 1</f>
        <v>45722.052083333336</v>
      </c>
      <c r="AB1426" s="7" t="str">
        <f>IF(data[[#This Row],[DeliveryDateTime]] &lt;= data[[#This Row],[SLADue]], "On Time", "Late")</f>
        <v>Late</v>
      </c>
    </row>
    <row r="1427" spans="1:28" x14ac:dyDescent="0.2">
      <c r="A1427" t="s">
        <v>1961</v>
      </c>
      <c r="B1427" t="s">
        <v>19</v>
      </c>
      <c r="C1427" t="s">
        <v>110</v>
      </c>
      <c r="D1427" t="s">
        <v>111</v>
      </c>
      <c r="E1427" s="5">
        <v>10.5</v>
      </c>
      <c r="F1427" t="s">
        <v>87</v>
      </c>
      <c r="G1427">
        <v>1</v>
      </c>
      <c r="H1427" s="1">
        <v>45831</v>
      </c>
      <c r="I1427" s="1" t="str">
        <f>TEXT(data[[#This Row],[OrderDate]],"mmm")</f>
        <v>Jun</v>
      </c>
      <c r="J1427" s="6">
        <v>0.82499999999999996</v>
      </c>
      <c r="K1427" s="6" t="str">
        <f>TEXT(data[[#This Row],[OrderTime]],"h")</f>
        <v>19</v>
      </c>
      <c r="L1427" s="1">
        <v>45833</v>
      </c>
      <c r="M1427" s="6">
        <v>0.67291666666666672</v>
      </c>
      <c r="N1427" t="s">
        <v>64</v>
      </c>
      <c r="O1427" t="s">
        <v>384</v>
      </c>
      <c r="P1427" t="s">
        <v>25</v>
      </c>
      <c r="Q1427" t="s">
        <v>53</v>
      </c>
      <c r="R1427" t="s">
        <v>114</v>
      </c>
      <c r="S1427" t="s">
        <v>105</v>
      </c>
      <c r="T1427" t="s">
        <v>29</v>
      </c>
      <c r="U1427" t="s">
        <v>30</v>
      </c>
      <c r="V1427" s="5">
        <f>data[[#This Row],[PriceUSD]]*data[[#This Row],[Quantity]]</f>
        <v>10.5</v>
      </c>
      <c r="W1427" s="7">
        <f>data[[#This Row],[OrderDate]] + TIME(VALUE(LEFT(data[[#This Row],[OrderTime]],2)), VALUE(RIGHT(data[[#This Row],[OrderTime]],2)), 0)</f>
        <v>45831.017361111109</v>
      </c>
      <c r="X1427" s="7">
        <f>_xlfn.MINIFS(data[OrderDateTime], data[CustomerName], data[[#This Row],[CustomerName]])</f>
        <v>45533.038888888892</v>
      </c>
      <c r="Y1427" t="str">
        <f>IF(data[[#This Row],[OrderDateTime]]=data[[#This Row],[FirstOrderDateTime]], "New", "Returning")</f>
        <v>Returning</v>
      </c>
      <c r="Z1427" s="7">
        <f>data[[#This Row],[DeliveryDate]] + data[[#This Row],[DeliveryTime]]</f>
        <v>45833.67291666667</v>
      </c>
      <c r="AA1427" s="7">
        <f>data[[#This Row],[OrderDateTime]] + 1</f>
        <v>45832.017361111109</v>
      </c>
      <c r="AB1427" s="7" t="str">
        <f>IF(data[[#This Row],[DeliveryDateTime]] &lt;= data[[#This Row],[SLADue]], "On Time", "Late")</f>
        <v>Late</v>
      </c>
    </row>
    <row r="1428" spans="1:28" x14ac:dyDescent="0.2">
      <c r="A1428" t="s">
        <v>1962</v>
      </c>
      <c r="B1428" t="s">
        <v>19</v>
      </c>
      <c r="C1428" t="s">
        <v>79</v>
      </c>
      <c r="D1428" t="s">
        <v>80</v>
      </c>
      <c r="E1428" s="5">
        <v>29.16</v>
      </c>
      <c r="F1428" t="s">
        <v>63</v>
      </c>
      <c r="G1428">
        <v>2</v>
      </c>
      <c r="H1428" s="1">
        <v>45820</v>
      </c>
      <c r="I1428" s="1" t="str">
        <f>TEXT(data[[#This Row],[OrderDate]],"mmm")</f>
        <v>Jun</v>
      </c>
      <c r="J1428" s="6">
        <v>0.53541666666666665</v>
      </c>
      <c r="K1428" s="6" t="str">
        <f>TEXT(data[[#This Row],[OrderTime]],"h")</f>
        <v>12</v>
      </c>
      <c r="L1428" s="1">
        <v>45820</v>
      </c>
      <c r="M1428" s="6">
        <v>0.78541666666666665</v>
      </c>
      <c r="N1428" t="s">
        <v>44</v>
      </c>
      <c r="O1428" t="s">
        <v>709</v>
      </c>
      <c r="P1428" t="s">
        <v>25</v>
      </c>
      <c r="Q1428" t="s">
        <v>26</v>
      </c>
      <c r="R1428" t="s">
        <v>83</v>
      </c>
      <c r="S1428" t="s">
        <v>47</v>
      </c>
      <c r="T1428" t="s">
        <v>38</v>
      </c>
      <c r="U1428" t="s">
        <v>39</v>
      </c>
      <c r="V1428" s="5">
        <f>data[[#This Row],[PriceUSD]]*data[[#This Row],[Quantity]]</f>
        <v>58.32</v>
      </c>
      <c r="W1428" s="7">
        <f>data[[#This Row],[OrderDate]] + TIME(VALUE(LEFT(data[[#This Row],[OrderTime]],2)), VALUE(RIGHT(data[[#This Row],[OrderTime]],2)), 0)</f>
        <v>45820.046527777777</v>
      </c>
      <c r="X1428" s="7">
        <f>_xlfn.MINIFS(data[OrderDateTime], data[CustomerName], data[[#This Row],[CustomerName]])</f>
        <v>45522.046527777777</v>
      </c>
      <c r="Y1428" t="str">
        <f>IF(data[[#This Row],[OrderDateTime]]=data[[#This Row],[FirstOrderDateTime]], "New", "Returning")</f>
        <v>Returning</v>
      </c>
      <c r="Z1428" s="7">
        <f>data[[#This Row],[DeliveryDate]] + data[[#This Row],[DeliveryTime]]</f>
        <v>45820.785416666666</v>
      </c>
      <c r="AA1428" s="7">
        <f>data[[#This Row],[OrderDateTime]] + 1</f>
        <v>45821.046527777777</v>
      </c>
      <c r="AB1428" s="7" t="str">
        <f>IF(data[[#This Row],[DeliveryDateTime]] &lt;= data[[#This Row],[SLADue]], "On Time", "Late")</f>
        <v>On Time</v>
      </c>
    </row>
    <row r="1429" spans="1:28" x14ac:dyDescent="0.2">
      <c r="A1429" t="s">
        <v>1963</v>
      </c>
      <c r="B1429" t="s">
        <v>19</v>
      </c>
      <c r="C1429" t="s">
        <v>190</v>
      </c>
      <c r="D1429" t="s">
        <v>191</v>
      </c>
      <c r="E1429" s="5">
        <v>26.59</v>
      </c>
      <c r="F1429" t="s">
        <v>71</v>
      </c>
      <c r="G1429">
        <v>2</v>
      </c>
      <c r="H1429" s="1">
        <v>45529</v>
      </c>
      <c r="I1429" s="1" t="str">
        <f>TEXT(data[[#This Row],[OrderDate]],"mmm")</f>
        <v>Aug</v>
      </c>
      <c r="J1429" s="6">
        <v>0.51597222222222228</v>
      </c>
      <c r="K1429" s="6" t="str">
        <f>TEXT(data[[#This Row],[OrderTime]],"h")</f>
        <v>12</v>
      </c>
      <c r="L1429" s="1">
        <v>45529</v>
      </c>
      <c r="M1429" s="6">
        <v>0.64097222222222228</v>
      </c>
      <c r="N1429" t="s">
        <v>310</v>
      </c>
      <c r="O1429" t="s">
        <v>268</v>
      </c>
      <c r="P1429" t="s">
        <v>180</v>
      </c>
      <c r="Q1429" t="s">
        <v>26</v>
      </c>
      <c r="R1429" t="s">
        <v>192</v>
      </c>
      <c r="S1429" t="s">
        <v>47</v>
      </c>
      <c r="T1429" t="s">
        <v>29</v>
      </c>
      <c r="U1429" t="s">
        <v>30</v>
      </c>
      <c r="V1429" s="5">
        <f>data[[#This Row],[PriceUSD]]*data[[#This Row],[Quantity]]</f>
        <v>53.18</v>
      </c>
      <c r="W1429" s="7">
        <f>data[[#This Row],[OrderDate]] + TIME(VALUE(LEFT(data[[#This Row],[OrderTime]],2)), VALUE(RIGHT(data[[#This Row],[OrderTime]],2)), 0)</f>
        <v>45529.015277777777</v>
      </c>
      <c r="X1429" s="7">
        <f>_xlfn.MINIFS(data[OrderDateTime], data[CustomerName], data[[#This Row],[CustomerName]])</f>
        <v>45529.015277777777</v>
      </c>
      <c r="Y1429" t="str">
        <f>IF(data[[#This Row],[OrderDateTime]]=data[[#This Row],[FirstOrderDateTime]], "New", "Returning")</f>
        <v>New</v>
      </c>
      <c r="Z1429" s="7">
        <f>data[[#This Row],[DeliveryDate]] + data[[#This Row],[DeliveryTime]]</f>
        <v>45529.640972222223</v>
      </c>
      <c r="AA1429" s="7">
        <f>data[[#This Row],[OrderDateTime]] + 1</f>
        <v>45530.015277777777</v>
      </c>
      <c r="AB1429" s="7" t="str">
        <f>IF(data[[#This Row],[DeliveryDateTime]] &lt;= data[[#This Row],[SLADue]], "On Time", "Late")</f>
        <v>On Time</v>
      </c>
    </row>
    <row r="1430" spans="1:28" x14ac:dyDescent="0.2">
      <c r="A1430" t="s">
        <v>1964</v>
      </c>
      <c r="B1430" t="s">
        <v>19</v>
      </c>
      <c r="C1430" t="s">
        <v>85</v>
      </c>
      <c r="D1430" t="s">
        <v>86</v>
      </c>
      <c r="E1430" s="5">
        <v>49.48</v>
      </c>
      <c r="F1430" t="s">
        <v>87</v>
      </c>
      <c r="G1430">
        <v>1</v>
      </c>
      <c r="H1430" s="1">
        <v>45529</v>
      </c>
      <c r="I1430" s="1" t="str">
        <f>TEXT(data[[#This Row],[OrderDate]],"mmm")</f>
        <v>Aug</v>
      </c>
      <c r="J1430" s="6">
        <v>0.50763888888888886</v>
      </c>
      <c r="K1430" s="6" t="str">
        <f>TEXT(data[[#This Row],[OrderTime]],"h")</f>
        <v>12</v>
      </c>
      <c r="L1430" s="1">
        <v>45529</v>
      </c>
      <c r="M1430" s="6">
        <v>0.71597222222222223</v>
      </c>
      <c r="N1430" t="s">
        <v>75</v>
      </c>
      <c r="O1430" t="s">
        <v>527</v>
      </c>
      <c r="P1430" t="s">
        <v>25</v>
      </c>
      <c r="Q1430" t="s">
        <v>26</v>
      </c>
      <c r="R1430" t="s">
        <v>90</v>
      </c>
      <c r="S1430" t="s">
        <v>47</v>
      </c>
      <c r="T1430" t="s">
        <v>106</v>
      </c>
      <c r="U1430" t="s">
        <v>30</v>
      </c>
      <c r="V1430" s="5">
        <f>data[[#This Row],[PriceUSD]]*data[[#This Row],[Quantity]]</f>
        <v>49.48</v>
      </c>
      <c r="W1430" s="7">
        <f>data[[#This Row],[OrderDate]] + TIME(VALUE(LEFT(data[[#This Row],[OrderTime]],2)), VALUE(RIGHT(data[[#This Row],[OrderTime]],2)), 0)</f>
        <v>45529.061805555553</v>
      </c>
      <c r="X1430" s="7">
        <f>_xlfn.MINIFS(data[OrderDateTime], data[CustomerName], data[[#This Row],[CustomerName]])</f>
        <v>45525.046527777777</v>
      </c>
      <c r="Y1430" t="str">
        <f>IF(data[[#This Row],[OrderDateTime]]=data[[#This Row],[FirstOrderDateTime]], "New", "Returning")</f>
        <v>Returning</v>
      </c>
      <c r="Z1430" s="7">
        <f>data[[#This Row],[DeliveryDate]] + data[[#This Row],[DeliveryTime]]</f>
        <v>45529.71597222222</v>
      </c>
      <c r="AA1430" s="7">
        <f>data[[#This Row],[OrderDateTime]] + 1</f>
        <v>45530.061805555553</v>
      </c>
      <c r="AB1430" s="7" t="str">
        <f>IF(data[[#This Row],[DeliveryDateTime]] &lt;= data[[#This Row],[SLADue]], "On Time", "Late")</f>
        <v>On Time</v>
      </c>
    </row>
    <row r="1431" spans="1:28" x14ac:dyDescent="0.2">
      <c r="A1431" t="s">
        <v>1965</v>
      </c>
      <c r="B1431" t="s">
        <v>19</v>
      </c>
      <c r="C1431" t="s">
        <v>49</v>
      </c>
      <c r="D1431" t="s">
        <v>50</v>
      </c>
      <c r="E1431" s="5">
        <v>30.7</v>
      </c>
      <c r="F1431" t="s">
        <v>138</v>
      </c>
      <c r="G1431">
        <v>1</v>
      </c>
      <c r="H1431" s="1">
        <v>45870</v>
      </c>
      <c r="I1431" s="1" t="str">
        <f>TEXT(data[[#This Row],[OrderDate]],"mmm")</f>
        <v>Aug</v>
      </c>
      <c r="J1431" s="6">
        <v>0.85347222222222219</v>
      </c>
      <c r="K1431" s="6" t="str">
        <f>TEXT(data[[#This Row],[OrderTime]],"h")</f>
        <v>20</v>
      </c>
      <c r="L1431" s="1">
        <v>45872</v>
      </c>
      <c r="M1431" s="6">
        <v>0.53333333333333333</v>
      </c>
      <c r="N1431" t="s">
        <v>98</v>
      </c>
      <c r="O1431" t="s">
        <v>265</v>
      </c>
      <c r="P1431" t="s">
        <v>77</v>
      </c>
      <c r="Q1431" t="s">
        <v>53</v>
      </c>
      <c r="R1431" t="s">
        <v>54</v>
      </c>
      <c r="S1431" t="s">
        <v>105</v>
      </c>
      <c r="T1431" t="s">
        <v>115</v>
      </c>
      <c r="U1431" t="s">
        <v>39</v>
      </c>
      <c r="V1431" s="5">
        <f>data[[#This Row],[PriceUSD]]*data[[#This Row],[Quantity]]</f>
        <v>30.7</v>
      </c>
      <c r="W1431" s="7">
        <f>data[[#This Row],[OrderDate]] + TIME(VALUE(LEFT(data[[#This Row],[OrderTime]],2)), VALUE(RIGHT(data[[#This Row],[OrderTime]],2)), 0)</f>
        <v>45870.015277777777</v>
      </c>
      <c r="X1431" s="7">
        <f>_xlfn.MINIFS(data[OrderDateTime], data[CustomerName], data[[#This Row],[CustomerName]])</f>
        <v>45522.046527777777</v>
      </c>
      <c r="Y1431" t="str">
        <f>IF(data[[#This Row],[OrderDateTime]]=data[[#This Row],[FirstOrderDateTime]], "New", "Returning")</f>
        <v>Returning</v>
      </c>
      <c r="Z1431" s="7">
        <f>data[[#This Row],[DeliveryDate]] + data[[#This Row],[DeliveryTime]]</f>
        <v>45872.533333333333</v>
      </c>
      <c r="AA1431" s="7">
        <f>data[[#This Row],[OrderDateTime]] + 1</f>
        <v>45871.015277777777</v>
      </c>
      <c r="AB1431" s="7" t="str">
        <f>IF(data[[#This Row],[DeliveryDateTime]] &lt;= data[[#This Row],[SLADue]], "On Time", "Late")</f>
        <v>Late</v>
      </c>
    </row>
    <row r="1432" spans="1:28" x14ac:dyDescent="0.2">
      <c r="A1432" t="s">
        <v>1966</v>
      </c>
      <c r="B1432" t="s">
        <v>19</v>
      </c>
      <c r="C1432" t="s">
        <v>290</v>
      </c>
      <c r="D1432" t="s">
        <v>291</v>
      </c>
      <c r="E1432" s="5">
        <v>57.95</v>
      </c>
      <c r="F1432" t="s">
        <v>22</v>
      </c>
      <c r="G1432">
        <v>1</v>
      </c>
      <c r="H1432" s="1">
        <v>45662</v>
      </c>
      <c r="I1432" s="1" t="str">
        <f>TEXT(data[[#This Row],[OrderDate]],"mmm")</f>
        <v>Jan</v>
      </c>
      <c r="J1432" s="6">
        <v>0.64375000000000004</v>
      </c>
      <c r="K1432" s="6" t="str">
        <f>TEXT(data[[#This Row],[OrderTime]],"h")</f>
        <v>15</v>
      </c>
      <c r="L1432" s="1">
        <v>45664</v>
      </c>
      <c r="M1432" s="6">
        <v>0.7270833333333333</v>
      </c>
      <c r="N1432" t="s">
        <v>112</v>
      </c>
      <c r="O1432" t="s">
        <v>244</v>
      </c>
      <c r="P1432" t="s">
        <v>36</v>
      </c>
      <c r="Q1432" t="s">
        <v>53</v>
      </c>
      <c r="R1432" t="s">
        <v>294</v>
      </c>
      <c r="S1432" t="s">
        <v>105</v>
      </c>
      <c r="T1432" t="s">
        <v>29</v>
      </c>
      <c r="U1432" t="s">
        <v>30</v>
      </c>
      <c r="V1432" s="5">
        <f>data[[#This Row],[PriceUSD]]*data[[#This Row],[Quantity]]</f>
        <v>57.95</v>
      </c>
      <c r="W1432" s="7">
        <f>data[[#This Row],[OrderDate]] + TIME(VALUE(LEFT(data[[#This Row],[OrderTime]],2)), VALUE(RIGHT(data[[#This Row],[OrderTime]],2)), 0)</f>
        <v>45662.052083333336</v>
      </c>
      <c r="X1432" s="7">
        <f>_xlfn.MINIFS(data[OrderDateTime], data[CustomerName], data[[#This Row],[CustomerName]])</f>
        <v>45558.017361111109</v>
      </c>
      <c r="Y1432" t="str">
        <f>IF(data[[#This Row],[OrderDateTime]]=data[[#This Row],[FirstOrderDateTime]], "New", "Returning")</f>
        <v>Returning</v>
      </c>
      <c r="Z1432" s="7">
        <f>data[[#This Row],[DeliveryDate]] + data[[#This Row],[DeliveryTime]]</f>
        <v>45664.727083333331</v>
      </c>
      <c r="AA1432" s="7">
        <f>data[[#This Row],[OrderDateTime]] + 1</f>
        <v>45663.052083333336</v>
      </c>
      <c r="AB1432" s="7" t="str">
        <f>IF(data[[#This Row],[DeliveryDateTime]] &lt;= data[[#This Row],[SLADue]], "On Time", "Late")</f>
        <v>Late</v>
      </c>
    </row>
    <row r="1433" spans="1:28" x14ac:dyDescent="0.2">
      <c r="A1433" t="s">
        <v>1967</v>
      </c>
      <c r="B1433" t="s">
        <v>19</v>
      </c>
      <c r="C1433" t="s">
        <v>117</v>
      </c>
      <c r="D1433" t="s">
        <v>118</v>
      </c>
      <c r="E1433" s="5">
        <v>77.8</v>
      </c>
      <c r="F1433" t="s">
        <v>182</v>
      </c>
      <c r="G1433">
        <v>1</v>
      </c>
      <c r="H1433" s="1">
        <v>45805</v>
      </c>
      <c r="I1433" s="1" t="str">
        <f>TEXT(data[[#This Row],[OrderDate]],"mmm")</f>
        <v>May</v>
      </c>
      <c r="J1433" s="6">
        <v>0.38541666666666669</v>
      </c>
      <c r="K1433" s="6" t="str">
        <f>TEXT(data[[#This Row],[OrderTime]],"h")</f>
        <v>9</v>
      </c>
      <c r="L1433" s="1">
        <v>45805</v>
      </c>
      <c r="M1433" s="6">
        <v>0.59375</v>
      </c>
      <c r="N1433" t="s">
        <v>213</v>
      </c>
      <c r="O1433" t="s">
        <v>1958</v>
      </c>
      <c r="P1433" t="s">
        <v>36</v>
      </c>
      <c r="Q1433" t="s">
        <v>26</v>
      </c>
      <c r="R1433" t="s">
        <v>66</v>
      </c>
      <c r="S1433" t="s">
        <v>47</v>
      </c>
      <c r="T1433" t="s">
        <v>38</v>
      </c>
      <c r="U1433" t="s">
        <v>30</v>
      </c>
      <c r="V1433" s="5">
        <f>data[[#This Row],[PriceUSD]]*data[[#This Row],[Quantity]]</f>
        <v>77.8</v>
      </c>
      <c r="W1433" s="7">
        <f>data[[#This Row],[OrderDate]] + TIME(VALUE(LEFT(data[[#This Row],[OrderTime]],2)), VALUE(RIGHT(data[[#This Row],[OrderTime]],2)), 0)</f>
        <v>45805.046527777777</v>
      </c>
      <c r="X1433" s="7">
        <f>_xlfn.MINIFS(data[OrderDateTime], data[CustomerName], data[[#This Row],[CustomerName]])</f>
        <v>45519.030555555553</v>
      </c>
      <c r="Y1433" t="str">
        <f>IF(data[[#This Row],[OrderDateTime]]=data[[#This Row],[FirstOrderDateTime]], "New", "Returning")</f>
        <v>Returning</v>
      </c>
      <c r="Z1433" s="7">
        <f>data[[#This Row],[DeliveryDate]] + data[[#This Row],[DeliveryTime]]</f>
        <v>45805.59375</v>
      </c>
      <c r="AA1433" s="7">
        <f>data[[#This Row],[OrderDateTime]] + 1</f>
        <v>45806.046527777777</v>
      </c>
      <c r="AB1433" s="7" t="str">
        <f>IF(data[[#This Row],[DeliveryDateTime]] &lt;= data[[#This Row],[SLADue]], "On Time", "Late")</f>
        <v>On Time</v>
      </c>
    </row>
    <row r="1434" spans="1:28" x14ac:dyDescent="0.2">
      <c r="A1434" t="s">
        <v>1968</v>
      </c>
      <c r="B1434" t="s">
        <v>19</v>
      </c>
      <c r="C1434" t="s">
        <v>69</v>
      </c>
      <c r="D1434" t="s">
        <v>70</v>
      </c>
      <c r="E1434" s="5">
        <v>54.84</v>
      </c>
      <c r="F1434" t="s">
        <v>74</v>
      </c>
      <c r="G1434">
        <v>1</v>
      </c>
      <c r="H1434" s="1">
        <v>45695</v>
      </c>
      <c r="I1434" s="1" t="str">
        <f>TEXT(data[[#This Row],[OrderDate]],"mmm")</f>
        <v>Feb</v>
      </c>
      <c r="J1434" s="6">
        <v>0.42499999999999999</v>
      </c>
      <c r="K1434" s="6" t="str">
        <f>TEXT(data[[#This Row],[OrderTime]],"h")</f>
        <v>10</v>
      </c>
      <c r="L1434" s="1">
        <v>45695</v>
      </c>
      <c r="M1434" s="6">
        <v>0.59166666666666667</v>
      </c>
      <c r="N1434" t="s">
        <v>163</v>
      </c>
      <c r="O1434" t="s">
        <v>1287</v>
      </c>
      <c r="P1434" t="s">
        <v>77</v>
      </c>
      <c r="Q1434" t="s">
        <v>26</v>
      </c>
      <c r="R1434" t="s">
        <v>37</v>
      </c>
      <c r="S1434" t="s">
        <v>47</v>
      </c>
      <c r="T1434" t="s">
        <v>38</v>
      </c>
      <c r="U1434" t="s">
        <v>30</v>
      </c>
      <c r="V1434" s="5">
        <f>data[[#This Row],[PriceUSD]]*data[[#This Row],[Quantity]]</f>
        <v>54.84</v>
      </c>
      <c r="W1434" s="7">
        <f>data[[#This Row],[OrderDate]] + TIME(VALUE(LEFT(data[[#This Row],[OrderTime]],2)), VALUE(RIGHT(data[[#This Row],[OrderTime]],2)), 0)</f>
        <v>45695.017361111109</v>
      </c>
      <c r="X1434" s="7">
        <f>_xlfn.MINIFS(data[OrderDateTime], data[CustomerName], data[[#This Row],[CustomerName]])</f>
        <v>45635.007638888892</v>
      </c>
      <c r="Y1434" t="str">
        <f>IF(data[[#This Row],[OrderDateTime]]=data[[#This Row],[FirstOrderDateTime]], "New", "Returning")</f>
        <v>Returning</v>
      </c>
      <c r="Z1434" s="7">
        <f>data[[#This Row],[DeliveryDate]] + data[[#This Row],[DeliveryTime]]</f>
        <v>45695.591666666667</v>
      </c>
      <c r="AA1434" s="7">
        <f>data[[#This Row],[OrderDateTime]] + 1</f>
        <v>45696.017361111109</v>
      </c>
      <c r="AB1434" s="7" t="str">
        <f>IF(data[[#This Row],[DeliveryDateTime]] &lt;= data[[#This Row],[SLADue]], "On Time", "Late")</f>
        <v>On Time</v>
      </c>
    </row>
    <row r="1435" spans="1:28" x14ac:dyDescent="0.2">
      <c r="A1435" t="s">
        <v>1969</v>
      </c>
      <c r="B1435" t="s">
        <v>19</v>
      </c>
      <c r="C1435" t="s">
        <v>41</v>
      </c>
      <c r="D1435" t="s">
        <v>42</v>
      </c>
      <c r="E1435" s="5">
        <v>30.48</v>
      </c>
      <c r="F1435" t="s">
        <v>119</v>
      </c>
      <c r="G1435">
        <v>1</v>
      </c>
      <c r="H1435" s="1">
        <v>45557</v>
      </c>
      <c r="I1435" s="1" t="str">
        <f>TEXT(data[[#This Row],[OrderDate]],"mmm")</f>
        <v>Sep</v>
      </c>
      <c r="J1435" s="6">
        <v>0.49166666666666664</v>
      </c>
      <c r="K1435" s="6" t="str">
        <f>TEXT(data[[#This Row],[OrderTime]],"h")</f>
        <v>11</v>
      </c>
      <c r="L1435" s="1">
        <v>45558</v>
      </c>
      <c r="M1435" s="6">
        <v>0.7</v>
      </c>
      <c r="N1435" t="s">
        <v>178</v>
      </c>
      <c r="O1435" t="s">
        <v>471</v>
      </c>
      <c r="P1435" t="s">
        <v>180</v>
      </c>
      <c r="Q1435" t="s">
        <v>53</v>
      </c>
      <c r="R1435" t="s">
        <v>46</v>
      </c>
      <c r="S1435" t="s">
        <v>28</v>
      </c>
      <c r="T1435" t="s">
        <v>106</v>
      </c>
      <c r="U1435" t="s">
        <v>30</v>
      </c>
      <c r="V1435" s="5">
        <f>data[[#This Row],[PriceUSD]]*data[[#This Row],[Quantity]]</f>
        <v>30.48</v>
      </c>
      <c r="W1435" s="7">
        <f>data[[#This Row],[OrderDate]] + TIME(VALUE(LEFT(data[[#This Row],[OrderTime]],2)), VALUE(RIGHT(data[[#This Row],[OrderTime]],2)), 0)</f>
        <v>45557.046527777777</v>
      </c>
      <c r="X1435" s="7">
        <f>_xlfn.MINIFS(data[OrderDateTime], data[CustomerName], data[[#This Row],[CustomerName]])</f>
        <v>45514.030555555553</v>
      </c>
      <c r="Y1435" t="str">
        <f>IF(data[[#This Row],[OrderDateTime]]=data[[#This Row],[FirstOrderDateTime]], "New", "Returning")</f>
        <v>Returning</v>
      </c>
      <c r="Z1435" s="7">
        <f>data[[#This Row],[DeliveryDate]] + data[[#This Row],[DeliveryTime]]</f>
        <v>45558.7</v>
      </c>
      <c r="AA1435" s="7">
        <f>data[[#This Row],[OrderDateTime]] + 1</f>
        <v>45558.046527777777</v>
      </c>
      <c r="AB1435" s="7" t="str">
        <f>IF(data[[#This Row],[DeliveryDateTime]] &lt;= data[[#This Row],[SLADue]], "On Time", "Late")</f>
        <v>Late</v>
      </c>
    </row>
    <row r="1436" spans="1:28" x14ac:dyDescent="0.2">
      <c r="A1436" t="s">
        <v>1970</v>
      </c>
      <c r="B1436" t="s">
        <v>19</v>
      </c>
      <c r="C1436" t="s">
        <v>258</v>
      </c>
      <c r="D1436" t="s">
        <v>259</v>
      </c>
      <c r="E1436" s="5">
        <v>131.18</v>
      </c>
      <c r="F1436" t="s">
        <v>51</v>
      </c>
      <c r="G1436">
        <v>1</v>
      </c>
      <c r="H1436" s="1">
        <v>45713</v>
      </c>
      <c r="I1436" s="1" t="str">
        <f>TEXT(data[[#This Row],[OrderDate]],"mmm")</f>
        <v>Feb</v>
      </c>
      <c r="J1436" s="6">
        <v>0.8618055555555556</v>
      </c>
      <c r="K1436" s="6" t="str">
        <f>TEXT(data[[#This Row],[OrderTime]],"h")</f>
        <v>20</v>
      </c>
      <c r="L1436" s="1">
        <v>45714</v>
      </c>
      <c r="M1436" s="6">
        <v>0.8618055555555556</v>
      </c>
      <c r="N1436" t="s">
        <v>64</v>
      </c>
      <c r="O1436" t="s">
        <v>1542</v>
      </c>
      <c r="P1436" t="s">
        <v>25</v>
      </c>
      <c r="Q1436" t="s">
        <v>53</v>
      </c>
      <c r="R1436" t="s">
        <v>261</v>
      </c>
      <c r="S1436" t="s">
        <v>28</v>
      </c>
      <c r="T1436" t="s">
        <v>38</v>
      </c>
      <c r="U1436" t="s">
        <v>39</v>
      </c>
      <c r="V1436" s="5">
        <f>data[[#This Row],[PriceUSD]]*data[[#This Row],[Quantity]]</f>
        <v>131.18</v>
      </c>
      <c r="W1436" s="7">
        <f>data[[#This Row],[OrderDate]] + TIME(VALUE(LEFT(data[[#This Row],[OrderTime]],2)), VALUE(RIGHT(data[[#This Row],[OrderTime]],2)), 0)</f>
        <v>45713.038888888892</v>
      </c>
      <c r="X1436" s="7">
        <f>_xlfn.MINIFS(data[OrderDateTime], data[CustomerName], data[[#This Row],[CustomerName]])</f>
        <v>45510.007638888892</v>
      </c>
      <c r="Y1436" t="str">
        <f>IF(data[[#This Row],[OrderDateTime]]=data[[#This Row],[FirstOrderDateTime]], "New", "Returning")</f>
        <v>Returning</v>
      </c>
      <c r="Z1436" s="7">
        <f>data[[#This Row],[DeliveryDate]] + data[[#This Row],[DeliveryTime]]</f>
        <v>45714.861805555556</v>
      </c>
      <c r="AA1436" s="7">
        <f>data[[#This Row],[OrderDateTime]] + 1</f>
        <v>45714.038888888892</v>
      </c>
      <c r="AB1436" s="7" t="str">
        <f>IF(data[[#This Row],[DeliveryDateTime]] &lt;= data[[#This Row],[SLADue]], "On Time", "Late")</f>
        <v>Late</v>
      </c>
    </row>
    <row r="1437" spans="1:28" x14ac:dyDescent="0.2">
      <c r="A1437" t="s">
        <v>1971</v>
      </c>
      <c r="B1437" t="s">
        <v>19</v>
      </c>
      <c r="C1437" t="s">
        <v>117</v>
      </c>
      <c r="D1437" t="s">
        <v>118</v>
      </c>
      <c r="E1437" s="5">
        <v>70.59</v>
      </c>
      <c r="F1437" t="s">
        <v>119</v>
      </c>
      <c r="G1437">
        <v>1</v>
      </c>
      <c r="H1437" s="1">
        <v>45705</v>
      </c>
      <c r="I1437" s="1" t="str">
        <f>TEXT(data[[#This Row],[OrderDate]],"mmm")</f>
        <v>Feb</v>
      </c>
      <c r="J1437" s="6">
        <v>0.46388888888888891</v>
      </c>
      <c r="K1437" s="6" t="str">
        <f>TEXT(data[[#This Row],[OrderTime]],"h")</f>
        <v>11</v>
      </c>
      <c r="L1437" s="1">
        <v>45705</v>
      </c>
      <c r="M1437" s="6">
        <v>0.75555555555555554</v>
      </c>
      <c r="N1437" t="s">
        <v>139</v>
      </c>
      <c r="O1437" t="s">
        <v>788</v>
      </c>
      <c r="P1437" t="s">
        <v>36</v>
      </c>
      <c r="Q1437" t="s">
        <v>53</v>
      </c>
      <c r="R1437" t="s">
        <v>66</v>
      </c>
      <c r="S1437" t="s">
        <v>47</v>
      </c>
      <c r="T1437" t="s">
        <v>38</v>
      </c>
      <c r="U1437" t="s">
        <v>30</v>
      </c>
      <c r="V1437" s="5">
        <f>data[[#This Row],[PriceUSD]]*data[[#This Row],[Quantity]]</f>
        <v>70.59</v>
      </c>
      <c r="W1437" s="7">
        <f>data[[#This Row],[OrderDate]] + TIME(VALUE(LEFT(data[[#This Row],[OrderTime]],2)), VALUE(RIGHT(data[[#This Row],[OrderTime]],2)), 0)</f>
        <v>45705.061805555553</v>
      </c>
      <c r="X1437" s="7">
        <f>_xlfn.MINIFS(data[OrderDateTime], data[CustomerName], data[[#This Row],[CustomerName]])</f>
        <v>45543.022916666669</v>
      </c>
      <c r="Y1437" t="str">
        <f>IF(data[[#This Row],[OrderDateTime]]=data[[#This Row],[FirstOrderDateTime]], "New", "Returning")</f>
        <v>Returning</v>
      </c>
      <c r="Z1437" s="7">
        <f>data[[#This Row],[DeliveryDate]] + data[[#This Row],[DeliveryTime]]</f>
        <v>45705.755555555559</v>
      </c>
      <c r="AA1437" s="7">
        <f>data[[#This Row],[OrderDateTime]] + 1</f>
        <v>45706.061805555553</v>
      </c>
      <c r="AB1437" s="7" t="str">
        <f>IF(data[[#This Row],[DeliveryDateTime]] &lt;= data[[#This Row],[SLADue]], "On Time", "Late")</f>
        <v>On Time</v>
      </c>
    </row>
    <row r="1438" spans="1:28" x14ac:dyDescent="0.2">
      <c r="A1438" t="s">
        <v>1972</v>
      </c>
      <c r="B1438" t="s">
        <v>19</v>
      </c>
      <c r="C1438" t="s">
        <v>126</v>
      </c>
      <c r="D1438" t="s">
        <v>127</v>
      </c>
      <c r="E1438" s="5">
        <v>20.57</v>
      </c>
      <c r="F1438" t="s">
        <v>71</v>
      </c>
      <c r="G1438">
        <v>1</v>
      </c>
      <c r="H1438" s="1">
        <v>45638</v>
      </c>
      <c r="I1438" s="1" t="str">
        <f>TEXT(data[[#This Row],[OrderDate]],"mmm")</f>
        <v>Dec</v>
      </c>
      <c r="J1438" s="6">
        <v>0.47499999999999998</v>
      </c>
      <c r="K1438" s="6" t="str">
        <f>TEXT(data[[#This Row],[OrderTime]],"h")</f>
        <v>11</v>
      </c>
      <c r="L1438" s="1">
        <v>45639</v>
      </c>
      <c r="M1438" s="6">
        <v>0.51666666666666672</v>
      </c>
      <c r="N1438" t="s">
        <v>75</v>
      </c>
      <c r="O1438" t="s">
        <v>1499</v>
      </c>
      <c r="P1438" t="s">
        <v>25</v>
      </c>
      <c r="Q1438" t="s">
        <v>53</v>
      </c>
      <c r="R1438" t="s">
        <v>129</v>
      </c>
      <c r="S1438" t="s">
        <v>28</v>
      </c>
      <c r="T1438" t="s">
        <v>29</v>
      </c>
      <c r="U1438" t="s">
        <v>30</v>
      </c>
      <c r="V1438" s="5">
        <f>data[[#This Row],[PriceUSD]]*data[[#This Row],[Quantity]]</f>
        <v>20.57</v>
      </c>
      <c r="W1438" s="7">
        <f>data[[#This Row],[OrderDate]] + TIME(VALUE(LEFT(data[[#This Row],[OrderTime]],2)), VALUE(RIGHT(data[[#This Row],[OrderTime]],2)), 0)</f>
        <v>45638.052083333336</v>
      </c>
      <c r="X1438" s="7">
        <f>_xlfn.MINIFS(data[OrderDateTime], data[CustomerName], data[[#This Row],[CustomerName]])</f>
        <v>45517.022916666669</v>
      </c>
      <c r="Y1438" t="str">
        <f>IF(data[[#This Row],[OrderDateTime]]=data[[#This Row],[FirstOrderDateTime]], "New", "Returning")</f>
        <v>Returning</v>
      </c>
      <c r="Z1438" s="7">
        <f>data[[#This Row],[DeliveryDate]] + data[[#This Row],[DeliveryTime]]</f>
        <v>45639.51666666667</v>
      </c>
      <c r="AA1438" s="7">
        <f>data[[#This Row],[OrderDateTime]] + 1</f>
        <v>45639.052083333336</v>
      </c>
      <c r="AB1438" s="7" t="str">
        <f>IF(data[[#This Row],[DeliveryDateTime]] &lt;= data[[#This Row],[SLADue]], "On Time", "Late")</f>
        <v>Late</v>
      </c>
    </row>
    <row r="1439" spans="1:28" x14ac:dyDescent="0.2">
      <c r="A1439" t="s">
        <v>1973</v>
      </c>
      <c r="B1439" t="s">
        <v>19</v>
      </c>
      <c r="C1439" t="s">
        <v>41</v>
      </c>
      <c r="D1439" t="s">
        <v>42</v>
      </c>
      <c r="E1439" s="5">
        <v>35.56</v>
      </c>
      <c r="F1439" t="s">
        <v>119</v>
      </c>
      <c r="G1439">
        <v>1</v>
      </c>
      <c r="H1439" s="1">
        <v>45600</v>
      </c>
      <c r="I1439" s="1" t="str">
        <f>TEXT(data[[#This Row],[OrderDate]],"mmm")</f>
        <v>Nov</v>
      </c>
      <c r="J1439" s="6">
        <v>0.38124999999999998</v>
      </c>
      <c r="K1439" s="6" t="str">
        <f>TEXT(data[[#This Row],[OrderTime]],"h")</f>
        <v>9</v>
      </c>
      <c r="L1439" s="1">
        <v>45601</v>
      </c>
      <c r="M1439" s="6">
        <v>0.50624999999999998</v>
      </c>
      <c r="N1439" t="s">
        <v>131</v>
      </c>
      <c r="O1439" t="s">
        <v>868</v>
      </c>
      <c r="P1439" t="s">
        <v>133</v>
      </c>
      <c r="Q1439" t="s">
        <v>26</v>
      </c>
      <c r="R1439" t="s">
        <v>46</v>
      </c>
      <c r="S1439" t="s">
        <v>28</v>
      </c>
      <c r="T1439" t="s">
        <v>106</v>
      </c>
      <c r="U1439" t="s">
        <v>39</v>
      </c>
      <c r="V1439" s="5">
        <f>data[[#This Row],[PriceUSD]]*data[[#This Row],[Quantity]]</f>
        <v>35.56</v>
      </c>
      <c r="W1439" s="7">
        <f>data[[#This Row],[OrderDate]] + TIME(VALUE(LEFT(data[[#This Row],[OrderTime]],2)), VALUE(RIGHT(data[[#This Row],[OrderTime]],2)), 0)</f>
        <v>45600.017361111109</v>
      </c>
      <c r="X1439" s="7">
        <f>_xlfn.MINIFS(data[OrderDateTime], data[CustomerName], data[[#This Row],[CustomerName]])</f>
        <v>45551.061805555553</v>
      </c>
      <c r="Y1439" t="str">
        <f>IF(data[[#This Row],[OrderDateTime]]=data[[#This Row],[FirstOrderDateTime]], "New", "Returning")</f>
        <v>Returning</v>
      </c>
      <c r="Z1439" s="7">
        <f>data[[#This Row],[DeliveryDate]] + data[[#This Row],[DeliveryTime]]</f>
        <v>45601.506249999999</v>
      </c>
      <c r="AA1439" s="7">
        <f>data[[#This Row],[OrderDateTime]] + 1</f>
        <v>45601.017361111109</v>
      </c>
      <c r="AB1439" s="7" t="str">
        <f>IF(data[[#This Row],[DeliveryDateTime]] &lt;= data[[#This Row],[SLADue]], "On Time", "Late")</f>
        <v>Late</v>
      </c>
    </row>
    <row r="1440" spans="1:28" x14ac:dyDescent="0.2">
      <c r="A1440" t="s">
        <v>1974</v>
      </c>
      <c r="B1440" t="s">
        <v>19</v>
      </c>
      <c r="C1440" t="s">
        <v>117</v>
      </c>
      <c r="D1440" t="s">
        <v>118</v>
      </c>
      <c r="E1440" s="5">
        <v>81.89</v>
      </c>
      <c r="F1440" t="s">
        <v>182</v>
      </c>
      <c r="G1440">
        <v>1</v>
      </c>
      <c r="H1440" s="1">
        <v>45518</v>
      </c>
      <c r="I1440" s="1" t="str">
        <f>TEXT(data[[#This Row],[OrderDate]],"mmm")</f>
        <v>Aug</v>
      </c>
      <c r="J1440" s="6">
        <v>0.89236111111111116</v>
      </c>
      <c r="K1440" s="6" t="str">
        <f>TEXT(data[[#This Row],[OrderTime]],"h")</f>
        <v>21</v>
      </c>
      <c r="L1440" s="1">
        <v>45519</v>
      </c>
      <c r="M1440" s="6">
        <v>0.84930555555555554</v>
      </c>
      <c r="N1440" t="s">
        <v>34</v>
      </c>
      <c r="O1440" t="s">
        <v>1142</v>
      </c>
      <c r="P1440" t="s">
        <v>36</v>
      </c>
      <c r="Q1440" t="s">
        <v>53</v>
      </c>
      <c r="R1440" t="s">
        <v>66</v>
      </c>
      <c r="S1440" t="s">
        <v>28</v>
      </c>
      <c r="T1440" t="s">
        <v>38</v>
      </c>
      <c r="U1440" t="s">
        <v>30</v>
      </c>
      <c r="V1440" s="5">
        <f>data[[#This Row],[PriceUSD]]*data[[#This Row],[Quantity]]</f>
        <v>81.89</v>
      </c>
      <c r="W1440" s="7">
        <f>data[[#This Row],[OrderDate]] + TIME(VALUE(LEFT(data[[#This Row],[OrderTime]],2)), VALUE(RIGHT(data[[#This Row],[OrderTime]],2)), 0)</f>
        <v>45518.007638888892</v>
      </c>
      <c r="X1440" s="7">
        <f>_xlfn.MINIFS(data[OrderDateTime], data[CustomerName], data[[#This Row],[CustomerName]])</f>
        <v>45513.054166666669</v>
      </c>
      <c r="Y1440" t="str">
        <f>IF(data[[#This Row],[OrderDateTime]]=data[[#This Row],[FirstOrderDateTime]], "New", "Returning")</f>
        <v>Returning</v>
      </c>
      <c r="Z1440" s="7">
        <f>data[[#This Row],[DeliveryDate]] + data[[#This Row],[DeliveryTime]]</f>
        <v>45519.849305555559</v>
      </c>
      <c r="AA1440" s="7">
        <f>data[[#This Row],[OrderDateTime]] + 1</f>
        <v>45519.007638888892</v>
      </c>
      <c r="AB1440" s="7" t="str">
        <f>IF(data[[#This Row],[DeliveryDateTime]] &lt;= data[[#This Row],[SLADue]], "On Time", "Late")</f>
        <v>Late</v>
      </c>
    </row>
    <row r="1441" spans="1:28" x14ac:dyDescent="0.2">
      <c r="A1441" t="s">
        <v>1975</v>
      </c>
      <c r="B1441" t="s">
        <v>19</v>
      </c>
      <c r="C1441" t="s">
        <v>69</v>
      </c>
      <c r="D1441" t="s">
        <v>70</v>
      </c>
      <c r="E1441" s="5">
        <v>50.53</v>
      </c>
      <c r="F1441" t="s">
        <v>51</v>
      </c>
      <c r="G1441">
        <v>2</v>
      </c>
      <c r="H1441" s="1">
        <v>45623</v>
      </c>
      <c r="I1441" s="1" t="str">
        <f>TEXT(data[[#This Row],[OrderDate]],"mmm")</f>
        <v>Nov</v>
      </c>
      <c r="J1441" s="6">
        <v>0.47083333333333333</v>
      </c>
      <c r="K1441" s="6" t="str">
        <f>TEXT(data[[#This Row],[OrderTime]],"h")</f>
        <v>11</v>
      </c>
      <c r="L1441" s="1">
        <v>45624</v>
      </c>
      <c r="M1441" s="6">
        <v>0.51249999999999996</v>
      </c>
      <c r="N1441" t="s">
        <v>34</v>
      </c>
      <c r="O1441" t="s">
        <v>950</v>
      </c>
      <c r="P1441" t="s">
        <v>36</v>
      </c>
      <c r="Q1441" t="s">
        <v>53</v>
      </c>
      <c r="R1441" t="s">
        <v>37</v>
      </c>
      <c r="S1441" t="s">
        <v>28</v>
      </c>
      <c r="T1441" t="s">
        <v>29</v>
      </c>
      <c r="U1441" t="s">
        <v>30</v>
      </c>
      <c r="V1441" s="5">
        <f>data[[#This Row],[PriceUSD]]*data[[#This Row],[Quantity]]</f>
        <v>101.06</v>
      </c>
      <c r="W1441" s="7">
        <f>data[[#This Row],[OrderDate]] + TIME(VALUE(LEFT(data[[#This Row],[OrderTime]],2)), VALUE(RIGHT(data[[#This Row],[OrderTime]],2)), 0)</f>
        <v>45623.022916666669</v>
      </c>
      <c r="X1441" s="7">
        <f>_xlfn.MINIFS(data[OrderDateTime], data[CustomerName], data[[#This Row],[CustomerName]])</f>
        <v>45549.054166666669</v>
      </c>
      <c r="Y1441" t="str">
        <f>IF(data[[#This Row],[OrderDateTime]]=data[[#This Row],[FirstOrderDateTime]], "New", "Returning")</f>
        <v>Returning</v>
      </c>
      <c r="Z1441" s="7">
        <f>data[[#This Row],[DeliveryDate]] + data[[#This Row],[DeliveryTime]]</f>
        <v>45624.512499999997</v>
      </c>
      <c r="AA1441" s="7">
        <f>data[[#This Row],[OrderDateTime]] + 1</f>
        <v>45624.022916666669</v>
      </c>
      <c r="AB1441" s="7" t="str">
        <f>IF(data[[#This Row],[DeliveryDateTime]] &lt;= data[[#This Row],[SLADue]], "On Time", "Late")</f>
        <v>Late</v>
      </c>
    </row>
    <row r="1442" spans="1:28" x14ac:dyDescent="0.2">
      <c r="A1442" t="s">
        <v>1976</v>
      </c>
      <c r="B1442" t="s">
        <v>19</v>
      </c>
      <c r="C1442" t="s">
        <v>32</v>
      </c>
      <c r="D1442" t="s">
        <v>33</v>
      </c>
      <c r="E1442" s="5">
        <v>49.24</v>
      </c>
      <c r="F1442" t="s">
        <v>138</v>
      </c>
      <c r="G1442">
        <v>1</v>
      </c>
      <c r="H1442" s="1">
        <v>45681</v>
      </c>
      <c r="I1442" s="1" t="str">
        <f>TEXT(data[[#This Row],[OrderDate]],"mmm")</f>
        <v>Jan</v>
      </c>
      <c r="J1442" s="6">
        <v>0.51597222222222228</v>
      </c>
      <c r="K1442" s="6" t="str">
        <f>TEXT(data[[#This Row],[OrderTime]],"h")</f>
        <v>12</v>
      </c>
      <c r="L1442" s="1">
        <v>45681</v>
      </c>
      <c r="M1442" s="6">
        <v>0.64097222222222228</v>
      </c>
      <c r="N1442" t="s">
        <v>326</v>
      </c>
      <c r="O1442" t="s">
        <v>124</v>
      </c>
      <c r="P1442" t="s">
        <v>202</v>
      </c>
      <c r="Q1442" t="s">
        <v>53</v>
      </c>
      <c r="R1442" t="s">
        <v>37</v>
      </c>
      <c r="S1442" t="s">
        <v>47</v>
      </c>
      <c r="T1442" t="s">
        <v>136</v>
      </c>
      <c r="U1442" t="s">
        <v>67</v>
      </c>
      <c r="V1442" s="5">
        <f>data[[#This Row],[PriceUSD]]*data[[#This Row],[Quantity]]</f>
        <v>49.24</v>
      </c>
      <c r="W1442" s="7">
        <f>data[[#This Row],[OrderDate]] + TIME(VALUE(LEFT(data[[#This Row],[OrderTime]],2)), VALUE(RIGHT(data[[#This Row],[OrderTime]],2)), 0)</f>
        <v>45681.015277777777</v>
      </c>
      <c r="X1442" s="7">
        <f>_xlfn.MINIFS(data[OrderDateTime], data[CustomerName], data[[#This Row],[CustomerName]])</f>
        <v>45515.046527777777</v>
      </c>
      <c r="Y1442" t="str">
        <f>IF(data[[#This Row],[OrderDateTime]]=data[[#This Row],[FirstOrderDateTime]], "New", "Returning")</f>
        <v>Returning</v>
      </c>
      <c r="Z1442" s="7">
        <f>data[[#This Row],[DeliveryDate]] + data[[#This Row],[DeliveryTime]]</f>
        <v>45681.640972222223</v>
      </c>
      <c r="AA1442" s="7">
        <f>data[[#This Row],[OrderDateTime]] + 1</f>
        <v>45682.015277777777</v>
      </c>
      <c r="AB1442" s="7" t="str">
        <f>IF(data[[#This Row],[DeliveryDateTime]] &lt;= data[[#This Row],[SLADue]], "On Time", "Late")</f>
        <v>On Time</v>
      </c>
    </row>
    <row r="1443" spans="1:28" x14ac:dyDescent="0.2">
      <c r="A1443" t="s">
        <v>1977</v>
      </c>
      <c r="B1443" t="s">
        <v>19</v>
      </c>
      <c r="C1443" t="s">
        <v>117</v>
      </c>
      <c r="D1443" t="s">
        <v>118</v>
      </c>
      <c r="E1443" s="5">
        <v>77.569999999999993</v>
      </c>
      <c r="F1443" t="s">
        <v>182</v>
      </c>
      <c r="G1443">
        <v>1</v>
      </c>
      <c r="H1443" s="1">
        <v>45848</v>
      </c>
      <c r="I1443" s="1" t="str">
        <f>TEXT(data[[#This Row],[OrderDate]],"mmm")</f>
        <v>Jul</v>
      </c>
      <c r="J1443" s="6">
        <v>0.88611111111111107</v>
      </c>
      <c r="K1443" s="6" t="str">
        <f>TEXT(data[[#This Row],[OrderTime]],"h")</f>
        <v>21</v>
      </c>
      <c r="L1443" s="1">
        <v>45849</v>
      </c>
      <c r="M1443" s="6">
        <v>0.82013888888888886</v>
      </c>
      <c r="N1443" t="s">
        <v>75</v>
      </c>
      <c r="O1443" t="s">
        <v>1371</v>
      </c>
      <c r="P1443" t="s">
        <v>25</v>
      </c>
      <c r="Q1443" t="s">
        <v>53</v>
      </c>
      <c r="R1443" t="s">
        <v>66</v>
      </c>
      <c r="S1443" t="s">
        <v>28</v>
      </c>
      <c r="T1443" t="s">
        <v>29</v>
      </c>
      <c r="U1443" t="s">
        <v>30</v>
      </c>
      <c r="V1443" s="5">
        <f>data[[#This Row],[PriceUSD]]*data[[#This Row],[Quantity]]</f>
        <v>77.569999999999993</v>
      </c>
      <c r="W1443" s="7">
        <f>data[[#This Row],[OrderDate]] + TIME(VALUE(LEFT(data[[#This Row],[OrderTime]],2)), VALUE(RIGHT(data[[#This Row],[OrderTime]],2)), 0)</f>
        <v>45848.007638888892</v>
      </c>
      <c r="X1443" s="7">
        <f>_xlfn.MINIFS(data[OrderDateTime], data[CustomerName], data[[#This Row],[CustomerName]])</f>
        <v>45525.007638888892</v>
      </c>
      <c r="Y1443" t="str">
        <f>IF(data[[#This Row],[OrderDateTime]]=data[[#This Row],[FirstOrderDateTime]], "New", "Returning")</f>
        <v>Returning</v>
      </c>
      <c r="Z1443" s="7">
        <f>data[[#This Row],[DeliveryDate]] + data[[#This Row],[DeliveryTime]]</f>
        <v>45849.820138888892</v>
      </c>
      <c r="AA1443" s="7">
        <f>data[[#This Row],[OrderDateTime]] + 1</f>
        <v>45849.007638888892</v>
      </c>
      <c r="AB1443" s="7" t="str">
        <f>IF(data[[#This Row],[DeliveryDateTime]] &lt;= data[[#This Row],[SLADue]], "On Time", "Late")</f>
        <v>Late</v>
      </c>
    </row>
    <row r="1444" spans="1:28" x14ac:dyDescent="0.2">
      <c r="A1444" t="s">
        <v>1978</v>
      </c>
      <c r="B1444" t="s">
        <v>19</v>
      </c>
      <c r="C1444" t="s">
        <v>290</v>
      </c>
      <c r="D1444" t="s">
        <v>291</v>
      </c>
      <c r="E1444" s="5">
        <v>68.599999999999994</v>
      </c>
      <c r="F1444" t="s">
        <v>22</v>
      </c>
      <c r="G1444">
        <v>1</v>
      </c>
      <c r="H1444" s="1">
        <v>45728</v>
      </c>
      <c r="I1444" s="1" t="str">
        <f>TEXT(data[[#This Row],[OrderDate]],"mmm")</f>
        <v>Mar</v>
      </c>
      <c r="J1444" s="6">
        <v>0.82291666666666663</v>
      </c>
      <c r="K1444" s="6" t="str">
        <f>TEXT(data[[#This Row],[OrderTime]],"h")</f>
        <v>19</v>
      </c>
      <c r="L1444" s="1">
        <v>45729</v>
      </c>
      <c r="M1444" s="6">
        <v>0.74444444444444446</v>
      </c>
      <c r="N1444" t="s">
        <v>175</v>
      </c>
      <c r="O1444" t="s">
        <v>631</v>
      </c>
      <c r="P1444" t="s">
        <v>25</v>
      </c>
      <c r="Q1444" t="s">
        <v>53</v>
      </c>
      <c r="R1444" t="s">
        <v>294</v>
      </c>
      <c r="S1444" t="s">
        <v>28</v>
      </c>
      <c r="T1444" t="s">
        <v>136</v>
      </c>
      <c r="U1444" t="s">
        <v>30</v>
      </c>
      <c r="V1444" s="5">
        <f>data[[#This Row],[PriceUSD]]*data[[#This Row],[Quantity]]</f>
        <v>68.599999999999994</v>
      </c>
      <c r="W1444" s="7">
        <f>data[[#This Row],[OrderDate]] + TIME(VALUE(LEFT(data[[#This Row],[OrderTime]],2)), VALUE(RIGHT(data[[#This Row],[OrderTime]],2)), 0)</f>
        <v>45728.046527777777</v>
      </c>
      <c r="X1444" s="7">
        <f>_xlfn.MINIFS(data[OrderDateTime], data[CustomerName], data[[#This Row],[CustomerName]])</f>
        <v>45506.052083333336</v>
      </c>
      <c r="Y1444" t="str">
        <f>IF(data[[#This Row],[OrderDateTime]]=data[[#This Row],[FirstOrderDateTime]], "New", "Returning")</f>
        <v>Returning</v>
      </c>
      <c r="Z1444" s="7">
        <f>data[[#This Row],[DeliveryDate]] + data[[#This Row],[DeliveryTime]]</f>
        <v>45729.744444444441</v>
      </c>
      <c r="AA1444" s="7">
        <f>data[[#This Row],[OrderDateTime]] + 1</f>
        <v>45729.046527777777</v>
      </c>
      <c r="AB1444" s="7" t="str">
        <f>IF(data[[#This Row],[DeliveryDateTime]] &lt;= data[[#This Row],[SLADue]], "On Time", "Late")</f>
        <v>Late</v>
      </c>
    </row>
    <row r="1445" spans="1:28" x14ac:dyDescent="0.2">
      <c r="A1445" t="s">
        <v>1979</v>
      </c>
      <c r="B1445" t="s">
        <v>19</v>
      </c>
      <c r="C1445" t="s">
        <v>117</v>
      </c>
      <c r="D1445" t="s">
        <v>118</v>
      </c>
      <c r="E1445" s="5">
        <v>76.06</v>
      </c>
      <c r="F1445" t="s">
        <v>119</v>
      </c>
      <c r="G1445">
        <v>1</v>
      </c>
      <c r="H1445" s="1">
        <v>45589</v>
      </c>
      <c r="I1445" s="1" t="str">
        <f>TEXT(data[[#This Row],[OrderDate]],"mmm")</f>
        <v>Oct</v>
      </c>
      <c r="J1445" s="6">
        <v>0.4909722222222222</v>
      </c>
      <c r="K1445" s="6" t="str">
        <f>TEXT(data[[#This Row],[OrderTime]],"h")</f>
        <v>11</v>
      </c>
      <c r="L1445" s="1">
        <v>45589</v>
      </c>
      <c r="M1445" s="6">
        <v>0.78263888888888888</v>
      </c>
      <c r="N1445" t="s">
        <v>434</v>
      </c>
      <c r="O1445" t="s">
        <v>667</v>
      </c>
      <c r="P1445" t="s">
        <v>234</v>
      </c>
      <c r="Q1445" t="s">
        <v>53</v>
      </c>
      <c r="R1445" t="s">
        <v>66</v>
      </c>
      <c r="S1445" t="s">
        <v>47</v>
      </c>
      <c r="T1445" t="s">
        <v>59</v>
      </c>
      <c r="U1445" t="s">
        <v>30</v>
      </c>
      <c r="V1445" s="5">
        <f>data[[#This Row],[PriceUSD]]*data[[#This Row],[Quantity]]</f>
        <v>76.06</v>
      </c>
      <c r="W1445" s="7">
        <f>data[[#This Row],[OrderDate]] + TIME(VALUE(LEFT(data[[#This Row],[OrderTime]],2)), VALUE(RIGHT(data[[#This Row],[OrderTime]],2)), 0)</f>
        <v>45589.015277777777</v>
      </c>
      <c r="X1445" s="7">
        <f>_xlfn.MINIFS(data[OrderDateTime], data[CustomerName], data[[#This Row],[CustomerName]])</f>
        <v>45589.015277777777</v>
      </c>
      <c r="Y1445" t="str">
        <f>IF(data[[#This Row],[OrderDateTime]]=data[[#This Row],[FirstOrderDateTime]], "New", "Returning")</f>
        <v>New</v>
      </c>
      <c r="Z1445" s="7">
        <f>data[[#This Row],[DeliveryDate]] + data[[#This Row],[DeliveryTime]]</f>
        <v>45589.782638888886</v>
      </c>
      <c r="AA1445" s="7">
        <f>data[[#This Row],[OrderDateTime]] + 1</f>
        <v>45590.015277777777</v>
      </c>
      <c r="AB1445" s="7" t="str">
        <f>IF(data[[#This Row],[DeliveryDateTime]] &lt;= data[[#This Row],[SLADue]], "On Time", "Late")</f>
        <v>On Time</v>
      </c>
    </row>
    <row r="1446" spans="1:28" x14ac:dyDescent="0.2">
      <c r="A1446" t="s">
        <v>1980</v>
      </c>
      <c r="B1446" t="s">
        <v>19</v>
      </c>
      <c r="C1446" t="s">
        <v>69</v>
      </c>
      <c r="D1446" t="s">
        <v>70</v>
      </c>
      <c r="E1446" s="5">
        <v>53.39</v>
      </c>
      <c r="F1446" t="s">
        <v>119</v>
      </c>
      <c r="G1446">
        <v>1</v>
      </c>
      <c r="H1446" s="1">
        <v>45617</v>
      </c>
      <c r="I1446" s="1" t="str">
        <f>TEXT(data[[#This Row],[OrderDate]],"mmm")</f>
        <v>Nov</v>
      </c>
      <c r="J1446" s="6">
        <v>0.63958333333333328</v>
      </c>
      <c r="K1446" s="6" t="str">
        <f>TEXT(data[[#This Row],[OrderTime]],"h")</f>
        <v>15</v>
      </c>
      <c r="L1446" s="1">
        <v>45618</v>
      </c>
      <c r="M1446" s="6">
        <v>0.76458333333333328</v>
      </c>
      <c r="N1446" t="s">
        <v>23</v>
      </c>
      <c r="O1446" t="s">
        <v>864</v>
      </c>
      <c r="P1446" t="s">
        <v>25</v>
      </c>
      <c r="Q1446" t="s">
        <v>53</v>
      </c>
      <c r="R1446" t="s">
        <v>37</v>
      </c>
      <c r="S1446" t="s">
        <v>28</v>
      </c>
      <c r="T1446" t="s">
        <v>136</v>
      </c>
      <c r="U1446" t="s">
        <v>67</v>
      </c>
      <c r="V1446" s="5">
        <f>data[[#This Row],[PriceUSD]]*data[[#This Row],[Quantity]]</f>
        <v>53.39</v>
      </c>
      <c r="W1446" s="7">
        <f>data[[#This Row],[OrderDate]] + TIME(VALUE(LEFT(data[[#This Row],[OrderTime]],2)), VALUE(RIGHT(data[[#This Row],[OrderTime]],2)), 0)</f>
        <v>45617.022916666669</v>
      </c>
      <c r="X1446" s="7">
        <f>_xlfn.MINIFS(data[OrderDateTime], data[CustomerName], data[[#This Row],[CustomerName]])</f>
        <v>45509.015277777777</v>
      </c>
      <c r="Y1446" t="str">
        <f>IF(data[[#This Row],[OrderDateTime]]=data[[#This Row],[FirstOrderDateTime]], "New", "Returning")</f>
        <v>Returning</v>
      </c>
      <c r="Z1446" s="7">
        <f>data[[#This Row],[DeliveryDate]] + data[[#This Row],[DeliveryTime]]</f>
        <v>45618.76458333333</v>
      </c>
      <c r="AA1446" s="7">
        <f>data[[#This Row],[OrderDateTime]] + 1</f>
        <v>45618.022916666669</v>
      </c>
      <c r="AB1446" s="7" t="str">
        <f>IF(data[[#This Row],[DeliveryDateTime]] &lt;= data[[#This Row],[SLADue]], "On Time", "Late")</f>
        <v>Late</v>
      </c>
    </row>
    <row r="1447" spans="1:28" x14ac:dyDescent="0.2">
      <c r="A1447" t="s">
        <v>1981</v>
      </c>
      <c r="B1447" t="s">
        <v>19</v>
      </c>
      <c r="C1447" t="s">
        <v>126</v>
      </c>
      <c r="D1447" t="s">
        <v>127</v>
      </c>
      <c r="E1447" s="5">
        <v>20.54</v>
      </c>
      <c r="F1447" t="s">
        <v>87</v>
      </c>
      <c r="G1447">
        <v>2</v>
      </c>
      <c r="H1447" s="1">
        <v>45778</v>
      </c>
      <c r="I1447" s="1" t="str">
        <f>TEXT(data[[#This Row],[OrderDate]],"mmm")</f>
        <v>May</v>
      </c>
      <c r="J1447" s="6">
        <v>0.85486111111111107</v>
      </c>
      <c r="K1447" s="6" t="str">
        <f>TEXT(data[[#This Row],[OrderTime]],"h")</f>
        <v>20</v>
      </c>
      <c r="L1447" s="1">
        <v>45780</v>
      </c>
      <c r="M1447" s="6">
        <v>0.75277777777777777</v>
      </c>
      <c r="N1447" t="s">
        <v>88</v>
      </c>
      <c r="O1447" t="s">
        <v>519</v>
      </c>
      <c r="P1447" t="s">
        <v>25</v>
      </c>
      <c r="Q1447" t="s">
        <v>53</v>
      </c>
      <c r="R1447" t="s">
        <v>129</v>
      </c>
      <c r="S1447" t="s">
        <v>105</v>
      </c>
      <c r="T1447" t="s">
        <v>38</v>
      </c>
      <c r="U1447" t="s">
        <v>30</v>
      </c>
      <c r="V1447" s="5">
        <f>data[[#This Row],[PriceUSD]]*data[[#This Row],[Quantity]]</f>
        <v>41.08</v>
      </c>
      <c r="W1447" s="7">
        <f>data[[#This Row],[OrderDate]] + TIME(VALUE(LEFT(data[[#This Row],[OrderTime]],2)), VALUE(RIGHT(data[[#This Row],[OrderTime]],2)), 0)</f>
        <v>45778.007638888892</v>
      </c>
      <c r="X1447" s="7">
        <f>_xlfn.MINIFS(data[OrderDateTime], data[CustomerName], data[[#This Row],[CustomerName]])</f>
        <v>45511.007638888892</v>
      </c>
      <c r="Y1447" t="str">
        <f>IF(data[[#This Row],[OrderDateTime]]=data[[#This Row],[FirstOrderDateTime]], "New", "Returning")</f>
        <v>Returning</v>
      </c>
      <c r="Z1447" s="7">
        <f>data[[#This Row],[DeliveryDate]] + data[[#This Row],[DeliveryTime]]</f>
        <v>45780.75277777778</v>
      </c>
      <c r="AA1447" s="7">
        <f>data[[#This Row],[OrderDateTime]] + 1</f>
        <v>45779.007638888892</v>
      </c>
      <c r="AB1447" s="7" t="str">
        <f>IF(data[[#This Row],[DeliveryDateTime]] &lt;= data[[#This Row],[SLADue]], "On Time", "Late")</f>
        <v>Late</v>
      </c>
    </row>
    <row r="1448" spans="1:28" x14ac:dyDescent="0.2">
      <c r="A1448" t="s">
        <v>1982</v>
      </c>
      <c r="B1448" t="s">
        <v>19</v>
      </c>
      <c r="C1448" t="s">
        <v>110</v>
      </c>
      <c r="D1448" t="s">
        <v>111</v>
      </c>
      <c r="E1448" s="5">
        <v>12.08</v>
      </c>
      <c r="F1448" t="s">
        <v>71</v>
      </c>
      <c r="G1448">
        <v>1</v>
      </c>
      <c r="H1448" s="1">
        <v>45755</v>
      </c>
      <c r="I1448" s="1" t="str">
        <f>TEXT(data[[#This Row],[OrderDate]],"mmm")</f>
        <v>Apr</v>
      </c>
      <c r="J1448" s="6">
        <v>0.64583333333333337</v>
      </c>
      <c r="K1448" s="6" t="str">
        <f>TEXT(data[[#This Row],[OrderTime]],"h")</f>
        <v>15</v>
      </c>
      <c r="L1448" s="1">
        <v>45756</v>
      </c>
      <c r="M1448" s="6">
        <v>0.77083333333333337</v>
      </c>
      <c r="N1448" t="s">
        <v>34</v>
      </c>
      <c r="O1448" t="s">
        <v>24</v>
      </c>
      <c r="P1448" t="s">
        <v>36</v>
      </c>
      <c r="Q1448" t="s">
        <v>53</v>
      </c>
      <c r="R1448" t="s">
        <v>114</v>
      </c>
      <c r="S1448" t="s">
        <v>28</v>
      </c>
      <c r="T1448" t="s">
        <v>38</v>
      </c>
      <c r="U1448" t="s">
        <v>39</v>
      </c>
      <c r="V1448" s="5">
        <f>data[[#This Row],[PriceUSD]]*data[[#This Row],[Quantity]]</f>
        <v>12.08</v>
      </c>
      <c r="W1448" s="7">
        <f>data[[#This Row],[OrderDate]] + TIME(VALUE(LEFT(data[[#This Row],[OrderTime]],2)), VALUE(RIGHT(data[[#This Row],[OrderTime]],2)), 0)</f>
        <v>45755.022916666669</v>
      </c>
      <c r="X1448" s="7">
        <f>_xlfn.MINIFS(data[OrderDateTime], data[CustomerName], data[[#This Row],[CustomerName]])</f>
        <v>45531.017361111109</v>
      </c>
      <c r="Y1448" t="str">
        <f>IF(data[[#This Row],[OrderDateTime]]=data[[#This Row],[FirstOrderDateTime]], "New", "Returning")</f>
        <v>Returning</v>
      </c>
      <c r="Z1448" s="7">
        <f>data[[#This Row],[DeliveryDate]] + data[[#This Row],[DeliveryTime]]</f>
        <v>45756.770833333336</v>
      </c>
      <c r="AA1448" s="7">
        <f>data[[#This Row],[OrderDateTime]] + 1</f>
        <v>45756.022916666669</v>
      </c>
      <c r="AB1448" s="7" t="str">
        <f>IF(data[[#This Row],[DeliveryDateTime]] &lt;= data[[#This Row],[SLADue]], "On Time", "Late")</f>
        <v>Late</v>
      </c>
    </row>
    <row r="1449" spans="1:28" x14ac:dyDescent="0.2">
      <c r="A1449" t="s">
        <v>1983</v>
      </c>
      <c r="B1449" t="s">
        <v>19</v>
      </c>
      <c r="C1449" t="s">
        <v>117</v>
      </c>
      <c r="D1449" t="s">
        <v>118</v>
      </c>
      <c r="E1449" s="5">
        <v>68.569999999999993</v>
      </c>
      <c r="F1449" t="s">
        <v>182</v>
      </c>
      <c r="G1449">
        <v>1</v>
      </c>
      <c r="H1449" s="1">
        <v>45661</v>
      </c>
      <c r="I1449" s="1" t="str">
        <f>TEXT(data[[#This Row],[OrderDate]],"mmm")</f>
        <v>Jan</v>
      </c>
      <c r="J1449" s="6">
        <v>0.4909722222222222</v>
      </c>
      <c r="K1449" s="6" t="str">
        <f>TEXT(data[[#This Row],[OrderTime]],"h")</f>
        <v>11</v>
      </c>
      <c r="L1449" s="1">
        <v>45663</v>
      </c>
      <c r="M1449" s="6">
        <v>0.65763888888888888</v>
      </c>
      <c r="N1449" t="s">
        <v>34</v>
      </c>
      <c r="O1449" t="s">
        <v>597</v>
      </c>
      <c r="P1449" t="s">
        <v>36</v>
      </c>
      <c r="Q1449" t="s">
        <v>53</v>
      </c>
      <c r="R1449" t="s">
        <v>66</v>
      </c>
      <c r="S1449" t="s">
        <v>105</v>
      </c>
      <c r="T1449" t="s">
        <v>29</v>
      </c>
      <c r="U1449" t="s">
        <v>67</v>
      </c>
      <c r="V1449" s="5">
        <f>data[[#This Row],[PriceUSD]]*data[[#This Row],[Quantity]]</f>
        <v>68.569999999999993</v>
      </c>
      <c r="W1449" s="7">
        <f>data[[#This Row],[OrderDate]] + TIME(VALUE(LEFT(data[[#This Row],[OrderTime]],2)), VALUE(RIGHT(data[[#This Row],[OrderTime]],2)), 0)</f>
        <v>45661.015277777777</v>
      </c>
      <c r="X1449" s="7">
        <f>_xlfn.MINIFS(data[OrderDateTime], data[CustomerName], data[[#This Row],[CustomerName]])</f>
        <v>45519.052083333336</v>
      </c>
      <c r="Y1449" t="str">
        <f>IF(data[[#This Row],[OrderDateTime]]=data[[#This Row],[FirstOrderDateTime]], "New", "Returning")</f>
        <v>Returning</v>
      </c>
      <c r="Z1449" s="7">
        <f>data[[#This Row],[DeliveryDate]] + data[[#This Row],[DeliveryTime]]</f>
        <v>45663.657638888886</v>
      </c>
      <c r="AA1449" s="7">
        <f>data[[#This Row],[OrderDateTime]] + 1</f>
        <v>45662.015277777777</v>
      </c>
      <c r="AB1449" s="7" t="str">
        <f>IF(data[[#This Row],[DeliveryDateTime]] &lt;= data[[#This Row],[SLADue]], "On Time", "Late")</f>
        <v>Late</v>
      </c>
    </row>
    <row r="1450" spans="1:28" x14ac:dyDescent="0.2">
      <c r="A1450" t="s">
        <v>1984</v>
      </c>
      <c r="B1450" t="s">
        <v>19</v>
      </c>
      <c r="C1450" t="s">
        <v>49</v>
      </c>
      <c r="D1450" t="s">
        <v>50</v>
      </c>
      <c r="E1450" s="5">
        <v>22.99</v>
      </c>
      <c r="F1450" t="s">
        <v>74</v>
      </c>
      <c r="G1450">
        <v>1</v>
      </c>
      <c r="H1450" s="1">
        <v>45715</v>
      </c>
      <c r="I1450" s="1" t="str">
        <f>TEXT(data[[#This Row],[OrderDate]],"mmm")</f>
        <v>Feb</v>
      </c>
      <c r="J1450" s="6">
        <v>0.41666666666666669</v>
      </c>
      <c r="K1450" s="6" t="str">
        <f>TEXT(data[[#This Row],[OrderTime]],"h")</f>
        <v>10</v>
      </c>
      <c r="L1450" s="1">
        <v>45715</v>
      </c>
      <c r="M1450" s="6">
        <v>0.70833333333333337</v>
      </c>
      <c r="N1450" t="s">
        <v>44</v>
      </c>
      <c r="O1450" t="s">
        <v>669</v>
      </c>
      <c r="P1450" t="s">
        <v>25</v>
      </c>
      <c r="Q1450" t="s">
        <v>26</v>
      </c>
      <c r="R1450" t="s">
        <v>54</v>
      </c>
      <c r="S1450" t="s">
        <v>47</v>
      </c>
      <c r="T1450" t="s">
        <v>38</v>
      </c>
      <c r="U1450" t="s">
        <v>30</v>
      </c>
      <c r="V1450" s="5">
        <f>data[[#This Row],[PriceUSD]]*data[[#This Row],[Quantity]]</f>
        <v>22.99</v>
      </c>
      <c r="W1450" s="7">
        <f>data[[#This Row],[OrderDate]] + TIME(VALUE(LEFT(data[[#This Row],[OrderTime]],2)), VALUE(RIGHT(data[[#This Row],[OrderTime]],2)), 0)</f>
        <v>45715.046527777777</v>
      </c>
      <c r="X1450" s="7">
        <f>_xlfn.MINIFS(data[OrderDateTime], data[CustomerName], data[[#This Row],[CustomerName]])</f>
        <v>45507.038888888892</v>
      </c>
      <c r="Y1450" t="str">
        <f>IF(data[[#This Row],[OrderDateTime]]=data[[#This Row],[FirstOrderDateTime]], "New", "Returning")</f>
        <v>Returning</v>
      </c>
      <c r="Z1450" s="7">
        <f>data[[#This Row],[DeliveryDate]] + data[[#This Row],[DeliveryTime]]</f>
        <v>45715.708333333336</v>
      </c>
      <c r="AA1450" s="7">
        <f>data[[#This Row],[OrderDateTime]] + 1</f>
        <v>45716.046527777777</v>
      </c>
      <c r="AB1450" s="7" t="str">
        <f>IF(data[[#This Row],[DeliveryDateTime]] &lt;= data[[#This Row],[SLADue]], "On Time", "Late")</f>
        <v>On Time</v>
      </c>
    </row>
    <row r="1451" spans="1:28" x14ac:dyDescent="0.2">
      <c r="A1451" t="s">
        <v>1985</v>
      </c>
      <c r="B1451" t="s">
        <v>19</v>
      </c>
      <c r="C1451" t="s">
        <v>92</v>
      </c>
      <c r="D1451" t="s">
        <v>93</v>
      </c>
      <c r="E1451" s="5">
        <v>91.15</v>
      </c>
      <c r="F1451" t="s">
        <v>94</v>
      </c>
      <c r="G1451">
        <v>4</v>
      </c>
      <c r="H1451" s="1">
        <v>45630</v>
      </c>
      <c r="I1451" s="1" t="str">
        <f>TEXT(data[[#This Row],[OrderDate]],"mmm")</f>
        <v>Dec</v>
      </c>
      <c r="J1451" s="6">
        <v>0.51388888888888884</v>
      </c>
      <c r="K1451" s="6" t="str">
        <f>TEXT(data[[#This Row],[OrderTime]],"h")</f>
        <v>12</v>
      </c>
      <c r="L1451" s="1">
        <v>45631</v>
      </c>
      <c r="M1451" s="6">
        <v>0.68055555555555558</v>
      </c>
      <c r="N1451" t="s">
        <v>170</v>
      </c>
      <c r="O1451" t="s">
        <v>327</v>
      </c>
      <c r="P1451" t="s">
        <v>36</v>
      </c>
      <c r="Q1451" t="s">
        <v>53</v>
      </c>
      <c r="R1451" t="s">
        <v>66</v>
      </c>
      <c r="S1451" t="s">
        <v>28</v>
      </c>
      <c r="T1451" t="s">
        <v>29</v>
      </c>
      <c r="U1451" t="s">
        <v>30</v>
      </c>
      <c r="V1451" s="5">
        <f>data[[#This Row],[PriceUSD]]*data[[#This Row],[Quantity]]</f>
        <v>364.6</v>
      </c>
      <c r="W1451" s="7">
        <f>data[[#This Row],[OrderDate]] + TIME(VALUE(LEFT(data[[#This Row],[OrderTime]],2)), VALUE(RIGHT(data[[#This Row],[OrderTime]],2)), 0)</f>
        <v>45630.061805555553</v>
      </c>
      <c r="X1451" s="7">
        <f>_xlfn.MINIFS(data[OrderDateTime], data[CustomerName], data[[#This Row],[CustomerName]])</f>
        <v>45507.017361111109</v>
      </c>
      <c r="Y1451" t="str">
        <f>IF(data[[#This Row],[OrderDateTime]]=data[[#This Row],[FirstOrderDateTime]], "New", "Returning")</f>
        <v>Returning</v>
      </c>
      <c r="Z1451" s="7">
        <f>data[[#This Row],[DeliveryDate]] + data[[#This Row],[DeliveryTime]]</f>
        <v>45631.680555555555</v>
      </c>
      <c r="AA1451" s="7">
        <f>data[[#This Row],[OrderDateTime]] + 1</f>
        <v>45631.061805555553</v>
      </c>
      <c r="AB1451" s="7" t="str">
        <f>IF(data[[#This Row],[DeliveryDateTime]] &lt;= data[[#This Row],[SLADue]], "On Time", "Late")</f>
        <v>Late</v>
      </c>
    </row>
    <row r="1452" spans="1:28" x14ac:dyDescent="0.2">
      <c r="A1452" t="s">
        <v>1986</v>
      </c>
      <c r="B1452" t="s">
        <v>19</v>
      </c>
      <c r="C1452" t="s">
        <v>110</v>
      </c>
      <c r="D1452" t="s">
        <v>111</v>
      </c>
      <c r="E1452" s="5">
        <v>9.73</v>
      </c>
      <c r="F1452" t="s">
        <v>87</v>
      </c>
      <c r="G1452">
        <v>1</v>
      </c>
      <c r="H1452" s="1">
        <v>45544</v>
      </c>
      <c r="I1452" s="1" t="str">
        <f>TEXT(data[[#This Row],[OrderDate]],"mmm")</f>
        <v>Sep</v>
      </c>
      <c r="J1452" s="6">
        <v>0.88263888888888886</v>
      </c>
      <c r="K1452" s="6" t="str">
        <f>TEXT(data[[#This Row],[OrderTime]],"h")</f>
        <v>21</v>
      </c>
      <c r="L1452" s="1">
        <v>45546</v>
      </c>
      <c r="M1452" s="6">
        <v>0.76458333333333328</v>
      </c>
      <c r="N1452" t="s">
        <v>120</v>
      </c>
      <c r="O1452" t="s">
        <v>519</v>
      </c>
      <c r="P1452" t="s">
        <v>25</v>
      </c>
      <c r="Q1452" t="s">
        <v>26</v>
      </c>
      <c r="R1452" t="s">
        <v>114</v>
      </c>
      <c r="S1452" t="s">
        <v>105</v>
      </c>
      <c r="T1452" t="s">
        <v>38</v>
      </c>
      <c r="U1452" t="s">
        <v>30</v>
      </c>
      <c r="V1452" s="5">
        <f>data[[#This Row],[PriceUSD]]*data[[#This Row],[Quantity]]</f>
        <v>9.73</v>
      </c>
      <c r="W1452" s="7">
        <f>data[[#This Row],[OrderDate]] + TIME(VALUE(LEFT(data[[#This Row],[OrderTime]],2)), VALUE(RIGHT(data[[#This Row],[OrderTime]],2)), 0)</f>
        <v>45544.061805555553</v>
      </c>
      <c r="X1452" s="7">
        <f>_xlfn.MINIFS(data[OrderDateTime], data[CustomerName], data[[#This Row],[CustomerName]])</f>
        <v>45511.007638888892</v>
      </c>
      <c r="Y1452" t="str">
        <f>IF(data[[#This Row],[OrderDateTime]]=data[[#This Row],[FirstOrderDateTime]], "New", "Returning")</f>
        <v>Returning</v>
      </c>
      <c r="Z1452" s="7">
        <f>data[[#This Row],[DeliveryDate]] + data[[#This Row],[DeliveryTime]]</f>
        <v>45546.76458333333</v>
      </c>
      <c r="AA1452" s="7">
        <f>data[[#This Row],[OrderDateTime]] + 1</f>
        <v>45545.061805555553</v>
      </c>
      <c r="AB1452" s="7" t="str">
        <f>IF(data[[#This Row],[DeliveryDateTime]] &lt;= data[[#This Row],[SLADue]], "On Time", "Late")</f>
        <v>Late</v>
      </c>
    </row>
    <row r="1453" spans="1:28" x14ac:dyDescent="0.2">
      <c r="A1453" t="s">
        <v>1987</v>
      </c>
      <c r="B1453" t="s">
        <v>19</v>
      </c>
      <c r="C1453" t="s">
        <v>258</v>
      </c>
      <c r="D1453" t="s">
        <v>259</v>
      </c>
      <c r="E1453" s="5">
        <v>110.31</v>
      </c>
      <c r="F1453" t="s">
        <v>51</v>
      </c>
      <c r="G1453">
        <v>1</v>
      </c>
      <c r="H1453" s="1">
        <v>45653</v>
      </c>
      <c r="I1453" s="1" t="str">
        <f>TEXT(data[[#This Row],[OrderDate]],"mmm")</f>
        <v>Dec</v>
      </c>
      <c r="J1453" s="6">
        <v>0.51388888888888884</v>
      </c>
      <c r="K1453" s="6" t="str">
        <f>TEXT(data[[#This Row],[OrderTime]],"h")</f>
        <v>12</v>
      </c>
      <c r="L1453" s="1">
        <v>45654</v>
      </c>
      <c r="M1453" s="6">
        <v>0.68055555555555558</v>
      </c>
      <c r="N1453" t="s">
        <v>388</v>
      </c>
      <c r="O1453" t="s">
        <v>1952</v>
      </c>
      <c r="P1453" t="s">
        <v>234</v>
      </c>
      <c r="Q1453" t="s">
        <v>53</v>
      </c>
      <c r="R1453" t="s">
        <v>261</v>
      </c>
      <c r="S1453" t="s">
        <v>28</v>
      </c>
      <c r="T1453" t="s">
        <v>136</v>
      </c>
      <c r="U1453" t="s">
        <v>30</v>
      </c>
      <c r="V1453" s="5">
        <f>data[[#This Row],[PriceUSD]]*data[[#This Row],[Quantity]]</f>
        <v>110.31</v>
      </c>
      <c r="W1453" s="7">
        <f>data[[#This Row],[OrderDate]] + TIME(VALUE(LEFT(data[[#This Row],[OrderTime]],2)), VALUE(RIGHT(data[[#This Row],[OrderTime]],2)), 0)</f>
        <v>45653.061805555553</v>
      </c>
      <c r="X1453" s="7">
        <f>_xlfn.MINIFS(data[OrderDateTime], data[CustomerName], data[[#This Row],[CustomerName]])</f>
        <v>45505.046527777777</v>
      </c>
      <c r="Y1453" t="str">
        <f>IF(data[[#This Row],[OrderDateTime]]=data[[#This Row],[FirstOrderDateTime]], "New", "Returning")</f>
        <v>Returning</v>
      </c>
      <c r="Z1453" s="7">
        <f>data[[#This Row],[DeliveryDate]] + data[[#This Row],[DeliveryTime]]</f>
        <v>45654.680555555555</v>
      </c>
      <c r="AA1453" s="7">
        <f>data[[#This Row],[OrderDateTime]] + 1</f>
        <v>45654.061805555553</v>
      </c>
      <c r="AB1453" s="7" t="str">
        <f>IF(data[[#This Row],[DeliveryDateTime]] &lt;= data[[#This Row],[SLADue]], "On Time", "Late")</f>
        <v>Late</v>
      </c>
    </row>
    <row r="1454" spans="1:28" x14ac:dyDescent="0.2">
      <c r="A1454" t="s">
        <v>1988</v>
      </c>
      <c r="B1454" t="s">
        <v>19</v>
      </c>
      <c r="C1454" t="s">
        <v>85</v>
      </c>
      <c r="D1454" t="s">
        <v>86</v>
      </c>
      <c r="E1454" s="5">
        <v>57.72</v>
      </c>
      <c r="F1454" t="s">
        <v>71</v>
      </c>
      <c r="G1454">
        <v>1</v>
      </c>
      <c r="H1454" s="1">
        <v>45663</v>
      </c>
      <c r="I1454" s="1" t="str">
        <f>TEXT(data[[#This Row],[OrderDate]],"mmm")</f>
        <v>Jan</v>
      </c>
      <c r="J1454" s="6">
        <v>0.8520833333333333</v>
      </c>
      <c r="K1454" s="6" t="str">
        <f>TEXT(data[[#This Row],[OrderTime]],"h")</f>
        <v>20</v>
      </c>
      <c r="L1454" s="1">
        <v>45664</v>
      </c>
      <c r="M1454" s="6">
        <v>0.51041666666666663</v>
      </c>
      <c r="N1454" t="s">
        <v>145</v>
      </c>
      <c r="O1454" t="s">
        <v>318</v>
      </c>
      <c r="P1454" t="s">
        <v>77</v>
      </c>
      <c r="Q1454" t="s">
        <v>26</v>
      </c>
      <c r="R1454" t="s">
        <v>90</v>
      </c>
      <c r="S1454" t="s">
        <v>28</v>
      </c>
      <c r="T1454" t="s">
        <v>38</v>
      </c>
      <c r="U1454" t="s">
        <v>39</v>
      </c>
      <c r="V1454" s="5">
        <f>data[[#This Row],[PriceUSD]]*data[[#This Row],[Quantity]]</f>
        <v>57.72</v>
      </c>
      <c r="W1454" s="7">
        <f>data[[#This Row],[OrderDate]] + TIME(VALUE(LEFT(data[[#This Row],[OrderTime]],2)), VALUE(RIGHT(data[[#This Row],[OrderTime]],2)), 0)</f>
        <v>45663.022916666669</v>
      </c>
      <c r="X1454" s="7">
        <f>_xlfn.MINIFS(data[OrderDateTime], data[CustomerName], data[[#This Row],[CustomerName]])</f>
        <v>45528.054166666669</v>
      </c>
      <c r="Y1454" t="str">
        <f>IF(data[[#This Row],[OrderDateTime]]=data[[#This Row],[FirstOrderDateTime]], "New", "Returning")</f>
        <v>Returning</v>
      </c>
      <c r="Z1454" s="7">
        <f>data[[#This Row],[DeliveryDate]] + data[[#This Row],[DeliveryTime]]</f>
        <v>45664.510416666664</v>
      </c>
      <c r="AA1454" s="7">
        <f>data[[#This Row],[OrderDateTime]] + 1</f>
        <v>45664.022916666669</v>
      </c>
      <c r="AB1454" s="7" t="str">
        <f>IF(data[[#This Row],[DeliveryDateTime]] &lt;= data[[#This Row],[SLADue]], "On Time", "Late")</f>
        <v>Late</v>
      </c>
    </row>
    <row r="1455" spans="1:28" x14ac:dyDescent="0.2">
      <c r="A1455" t="s">
        <v>1989</v>
      </c>
      <c r="B1455" t="s">
        <v>19</v>
      </c>
      <c r="C1455" t="s">
        <v>92</v>
      </c>
      <c r="D1455" t="s">
        <v>93</v>
      </c>
      <c r="E1455" s="5">
        <v>85.14</v>
      </c>
      <c r="F1455" t="s">
        <v>94</v>
      </c>
      <c r="G1455">
        <v>11</v>
      </c>
      <c r="H1455" s="1">
        <v>45528</v>
      </c>
      <c r="I1455" s="1" t="str">
        <f>TEXT(data[[#This Row],[OrderDate]],"mmm")</f>
        <v>Aug</v>
      </c>
      <c r="J1455" s="6">
        <v>0.41041666666666665</v>
      </c>
      <c r="K1455" s="6" t="str">
        <f>TEXT(data[[#This Row],[OrderTime]],"h")</f>
        <v>9</v>
      </c>
      <c r="L1455" s="1">
        <v>45528</v>
      </c>
      <c r="M1455" s="6">
        <v>0.70208333333333328</v>
      </c>
      <c r="N1455" t="s">
        <v>75</v>
      </c>
      <c r="O1455" t="s">
        <v>1184</v>
      </c>
      <c r="P1455" t="s">
        <v>25</v>
      </c>
      <c r="Q1455" t="s">
        <v>26</v>
      </c>
      <c r="R1455" t="s">
        <v>66</v>
      </c>
      <c r="S1455" t="s">
        <v>47</v>
      </c>
      <c r="T1455" t="s">
        <v>106</v>
      </c>
      <c r="U1455" t="s">
        <v>30</v>
      </c>
      <c r="V1455" s="5">
        <f>data[[#This Row],[PriceUSD]]*data[[#This Row],[Quantity]]</f>
        <v>936.54</v>
      </c>
      <c r="W1455" s="7">
        <f>data[[#This Row],[OrderDate]] + TIME(VALUE(LEFT(data[[#This Row],[OrderTime]],2)), VALUE(RIGHT(data[[#This Row],[OrderTime]],2)), 0)</f>
        <v>45528.046527777777</v>
      </c>
      <c r="X1455" s="7">
        <f>_xlfn.MINIFS(data[OrderDateTime], data[CustomerName], data[[#This Row],[CustomerName]])</f>
        <v>45514.030555555553</v>
      </c>
      <c r="Y1455" t="str">
        <f>IF(data[[#This Row],[OrderDateTime]]=data[[#This Row],[FirstOrderDateTime]], "New", "Returning")</f>
        <v>Returning</v>
      </c>
      <c r="Z1455" s="7">
        <f>data[[#This Row],[DeliveryDate]] + data[[#This Row],[DeliveryTime]]</f>
        <v>45528.70208333333</v>
      </c>
      <c r="AA1455" s="7">
        <f>data[[#This Row],[OrderDateTime]] + 1</f>
        <v>45529.046527777777</v>
      </c>
      <c r="AB1455" s="7" t="str">
        <f>IF(data[[#This Row],[DeliveryDateTime]] &lt;= data[[#This Row],[SLADue]], "On Time", "Late")</f>
        <v>On Time</v>
      </c>
    </row>
    <row r="1456" spans="1:28" x14ac:dyDescent="0.2">
      <c r="A1456" t="s">
        <v>1990</v>
      </c>
      <c r="B1456" t="s">
        <v>19</v>
      </c>
      <c r="C1456" t="s">
        <v>20</v>
      </c>
      <c r="D1456" t="s">
        <v>21</v>
      </c>
      <c r="E1456" s="5">
        <v>16.95</v>
      </c>
      <c r="F1456" t="s">
        <v>43</v>
      </c>
      <c r="G1456">
        <v>2</v>
      </c>
      <c r="H1456" s="1">
        <v>45804</v>
      </c>
      <c r="I1456" s="1" t="str">
        <f>TEXT(data[[#This Row],[OrderDate]],"mmm")</f>
        <v>May</v>
      </c>
      <c r="J1456" s="6">
        <v>0.5444444444444444</v>
      </c>
      <c r="K1456" s="6" t="str">
        <f>TEXT(data[[#This Row],[OrderTime]],"h")</f>
        <v>13</v>
      </c>
      <c r="L1456" s="1">
        <v>45805</v>
      </c>
      <c r="M1456" s="6">
        <v>0.71111111111111114</v>
      </c>
      <c r="N1456" t="s">
        <v>34</v>
      </c>
      <c r="O1456" t="s">
        <v>527</v>
      </c>
      <c r="P1456" t="s">
        <v>36</v>
      </c>
      <c r="Q1456" t="s">
        <v>53</v>
      </c>
      <c r="R1456" t="s">
        <v>27</v>
      </c>
      <c r="S1456" t="s">
        <v>28</v>
      </c>
      <c r="T1456" t="s">
        <v>29</v>
      </c>
      <c r="U1456" t="s">
        <v>30</v>
      </c>
      <c r="V1456" s="5">
        <f>data[[#This Row],[PriceUSD]]*data[[#This Row],[Quantity]]</f>
        <v>33.9</v>
      </c>
      <c r="W1456" s="7">
        <f>data[[#This Row],[OrderDate]] + TIME(VALUE(LEFT(data[[#This Row],[OrderTime]],2)), VALUE(RIGHT(data[[#This Row],[OrderTime]],2)), 0)</f>
        <v>45804.030555555553</v>
      </c>
      <c r="X1456" s="7">
        <f>_xlfn.MINIFS(data[OrderDateTime], data[CustomerName], data[[#This Row],[CustomerName]])</f>
        <v>45525.046527777777</v>
      </c>
      <c r="Y1456" t="str">
        <f>IF(data[[#This Row],[OrderDateTime]]=data[[#This Row],[FirstOrderDateTime]], "New", "Returning")</f>
        <v>Returning</v>
      </c>
      <c r="Z1456" s="7">
        <f>data[[#This Row],[DeliveryDate]] + data[[#This Row],[DeliveryTime]]</f>
        <v>45805.711111111108</v>
      </c>
      <c r="AA1456" s="7">
        <f>data[[#This Row],[OrderDateTime]] + 1</f>
        <v>45805.030555555553</v>
      </c>
      <c r="AB1456" s="7" t="str">
        <f>IF(data[[#This Row],[DeliveryDateTime]] &lt;= data[[#This Row],[SLADue]], "On Time", "Late")</f>
        <v>Late</v>
      </c>
    </row>
    <row r="1457" spans="1:28" x14ac:dyDescent="0.2">
      <c r="A1457" t="s">
        <v>1991</v>
      </c>
      <c r="B1457" t="s">
        <v>19</v>
      </c>
      <c r="C1457" t="s">
        <v>101</v>
      </c>
      <c r="D1457" t="s">
        <v>102</v>
      </c>
      <c r="E1457" s="5">
        <v>27.59</v>
      </c>
      <c r="F1457" t="s">
        <v>81</v>
      </c>
      <c r="G1457">
        <v>2</v>
      </c>
      <c r="H1457" s="1">
        <v>45646</v>
      </c>
      <c r="I1457" s="1" t="str">
        <f>TEXT(data[[#This Row],[OrderDate]],"mmm")</f>
        <v>Dec</v>
      </c>
      <c r="J1457" s="6">
        <v>0.51180555555555551</v>
      </c>
      <c r="K1457" s="6" t="str">
        <f>TEXT(data[[#This Row],[OrderTime]],"h")</f>
        <v>12</v>
      </c>
      <c r="L1457" s="1">
        <v>45646</v>
      </c>
      <c r="M1457" s="6">
        <v>0.76180555555555551</v>
      </c>
      <c r="N1457" t="s">
        <v>120</v>
      </c>
      <c r="O1457" t="s">
        <v>298</v>
      </c>
      <c r="P1457" t="s">
        <v>25</v>
      </c>
      <c r="Q1457" t="s">
        <v>53</v>
      </c>
      <c r="R1457" t="s">
        <v>83</v>
      </c>
      <c r="S1457" t="s">
        <v>47</v>
      </c>
      <c r="T1457" t="s">
        <v>29</v>
      </c>
      <c r="U1457" t="s">
        <v>39</v>
      </c>
      <c r="V1457" s="5">
        <f>data[[#This Row],[PriceUSD]]*data[[#This Row],[Quantity]]</f>
        <v>55.18</v>
      </c>
      <c r="W1457" s="7">
        <f>data[[#This Row],[OrderDate]] + TIME(VALUE(LEFT(data[[#This Row],[OrderTime]],2)), VALUE(RIGHT(data[[#This Row],[OrderTime]],2)), 0)</f>
        <v>45646.038888888892</v>
      </c>
      <c r="X1457" s="7">
        <f>_xlfn.MINIFS(data[OrderDateTime], data[CustomerName], data[[#This Row],[CustomerName]])</f>
        <v>45549.022916666669</v>
      </c>
      <c r="Y1457" t="str">
        <f>IF(data[[#This Row],[OrderDateTime]]=data[[#This Row],[FirstOrderDateTime]], "New", "Returning")</f>
        <v>Returning</v>
      </c>
      <c r="Z1457" s="7">
        <f>data[[#This Row],[DeliveryDate]] + data[[#This Row],[DeliveryTime]]</f>
        <v>45646.761805555558</v>
      </c>
      <c r="AA1457" s="7">
        <f>data[[#This Row],[OrderDateTime]] + 1</f>
        <v>45647.038888888892</v>
      </c>
      <c r="AB1457" s="7" t="str">
        <f>IF(data[[#This Row],[DeliveryDateTime]] &lt;= data[[#This Row],[SLADue]], "On Time", "Late")</f>
        <v>On Time</v>
      </c>
    </row>
    <row r="1458" spans="1:28" x14ac:dyDescent="0.2">
      <c r="A1458" t="s">
        <v>1992</v>
      </c>
      <c r="B1458" t="s">
        <v>19</v>
      </c>
      <c r="C1458" t="s">
        <v>190</v>
      </c>
      <c r="D1458" t="s">
        <v>191</v>
      </c>
      <c r="E1458" s="5">
        <v>27.75</v>
      </c>
      <c r="F1458" t="s">
        <v>71</v>
      </c>
      <c r="G1458">
        <v>1</v>
      </c>
      <c r="H1458" s="1">
        <v>45591</v>
      </c>
      <c r="I1458" s="1" t="str">
        <f>TEXT(data[[#This Row],[OrderDate]],"mmm")</f>
        <v>Oct</v>
      </c>
      <c r="J1458" s="6">
        <v>0.65486111111111112</v>
      </c>
      <c r="K1458" s="6" t="str">
        <f>TEXT(data[[#This Row],[OrderTime]],"h")</f>
        <v>15</v>
      </c>
      <c r="L1458" s="1">
        <v>45592</v>
      </c>
      <c r="M1458" s="6">
        <v>0.65486111111111112</v>
      </c>
      <c r="N1458" t="s">
        <v>123</v>
      </c>
      <c r="O1458" t="s">
        <v>223</v>
      </c>
      <c r="P1458" t="s">
        <v>36</v>
      </c>
      <c r="Q1458" t="s">
        <v>26</v>
      </c>
      <c r="R1458" t="s">
        <v>192</v>
      </c>
      <c r="S1458" t="s">
        <v>28</v>
      </c>
      <c r="T1458" t="s">
        <v>29</v>
      </c>
      <c r="U1458" t="s">
        <v>30</v>
      </c>
      <c r="V1458" s="5">
        <f>data[[#This Row],[PriceUSD]]*data[[#This Row],[Quantity]]</f>
        <v>27.75</v>
      </c>
      <c r="W1458" s="7">
        <f>data[[#This Row],[OrderDate]] + TIME(VALUE(LEFT(data[[#This Row],[OrderTime]],2)), VALUE(RIGHT(data[[#This Row],[OrderTime]],2)), 0)</f>
        <v>45591.007638888892</v>
      </c>
      <c r="X1458" s="7">
        <f>_xlfn.MINIFS(data[OrderDateTime], data[CustomerName], data[[#This Row],[CustomerName]])</f>
        <v>45507.007638888892</v>
      </c>
      <c r="Y1458" t="str">
        <f>IF(data[[#This Row],[OrderDateTime]]=data[[#This Row],[FirstOrderDateTime]], "New", "Returning")</f>
        <v>Returning</v>
      </c>
      <c r="Z1458" s="7">
        <f>data[[#This Row],[DeliveryDate]] + data[[#This Row],[DeliveryTime]]</f>
        <v>45592.654861111114</v>
      </c>
      <c r="AA1458" s="7">
        <f>data[[#This Row],[OrderDateTime]] + 1</f>
        <v>45592.007638888892</v>
      </c>
      <c r="AB1458" s="7" t="str">
        <f>IF(data[[#This Row],[DeliveryDateTime]] &lt;= data[[#This Row],[SLADue]], "On Time", "Late")</f>
        <v>Late</v>
      </c>
    </row>
    <row r="1459" spans="1:28" x14ac:dyDescent="0.2">
      <c r="A1459" t="s">
        <v>1993</v>
      </c>
      <c r="B1459" t="s">
        <v>19</v>
      </c>
      <c r="C1459" t="s">
        <v>85</v>
      </c>
      <c r="D1459" t="s">
        <v>86</v>
      </c>
      <c r="E1459" s="5">
        <v>52.16</v>
      </c>
      <c r="F1459" t="s">
        <v>71</v>
      </c>
      <c r="G1459">
        <v>1</v>
      </c>
      <c r="H1459" s="1">
        <v>45758</v>
      </c>
      <c r="I1459" s="1" t="str">
        <f>TEXT(data[[#This Row],[OrderDate]],"mmm")</f>
        <v>Apr</v>
      </c>
      <c r="J1459" s="6">
        <v>0.87083333333333335</v>
      </c>
      <c r="K1459" s="6" t="str">
        <f>TEXT(data[[#This Row],[OrderTime]],"h")</f>
        <v>20</v>
      </c>
      <c r="L1459" s="1">
        <v>45759</v>
      </c>
      <c r="M1459" s="6">
        <v>0.84513888888888888</v>
      </c>
      <c r="N1459" t="s">
        <v>388</v>
      </c>
      <c r="O1459" t="s">
        <v>300</v>
      </c>
      <c r="P1459" t="s">
        <v>245</v>
      </c>
      <c r="Q1459" t="s">
        <v>53</v>
      </c>
      <c r="R1459" t="s">
        <v>90</v>
      </c>
      <c r="S1459" t="s">
        <v>28</v>
      </c>
      <c r="T1459" t="s">
        <v>38</v>
      </c>
      <c r="U1459" t="s">
        <v>30</v>
      </c>
      <c r="V1459" s="5">
        <f>data[[#This Row],[PriceUSD]]*data[[#This Row],[Quantity]]</f>
        <v>52.16</v>
      </c>
      <c r="W1459" s="7">
        <f>data[[#This Row],[OrderDate]] + TIME(VALUE(LEFT(data[[#This Row],[OrderTime]],2)), VALUE(RIGHT(data[[#This Row],[OrderTime]],2)), 0)</f>
        <v>45758.022916666669</v>
      </c>
      <c r="X1459" s="7">
        <f>_xlfn.MINIFS(data[OrderDateTime], data[CustomerName], data[[#This Row],[CustomerName]])</f>
        <v>45507.007638888892</v>
      </c>
      <c r="Y1459" t="str">
        <f>IF(data[[#This Row],[OrderDateTime]]=data[[#This Row],[FirstOrderDateTime]], "New", "Returning")</f>
        <v>Returning</v>
      </c>
      <c r="Z1459" s="7">
        <f>data[[#This Row],[DeliveryDate]] + data[[#This Row],[DeliveryTime]]</f>
        <v>45759.845138888886</v>
      </c>
      <c r="AA1459" s="7">
        <f>data[[#This Row],[OrderDateTime]] + 1</f>
        <v>45759.022916666669</v>
      </c>
      <c r="AB1459" s="7" t="str">
        <f>IF(data[[#This Row],[DeliveryDateTime]] &lt;= data[[#This Row],[SLADue]], "On Time", "Late")</f>
        <v>Late</v>
      </c>
    </row>
    <row r="1460" spans="1:28" x14ac:dyDescent="0.2">
      <c r="A1460" t="s">
        <v>1994</v>
      </c>
      <c r="B1460" t="s">
        <v>19</v>
      </c>
      <c r="C1460" t="s">
        <v>101</v>
      </c>
      <c r="D1460" t="s">
        <v>102</v>
      </c>
      <c r="E1460" s="5">
        <v>27.52</v>
      </c>
      <c r="F1460" t="s">
        <v>81</v>
      </c>
      <c r="G1460">
        <v>3</v>
      </c>
      <c r="H1460" s="1">
        <v>45724</v>
      </c>
      <c r="I1460" s="1" t="str">
        <f>TEXT(data[[#This Row],[OrderDate]],"mmm")</f>
        <v>Mar</v>
      </c>
      <c r="J1460" s="6">
        <v>0.77916666666666667</v>
      </c>
      <c r="K1460" s="6" t="str">
        <f>TEXT(data[[#This Row],[OrderTime]],"h")</f>
        <v>18</v>
      </c>
      <c r="L1460" s="1">
        <v>45725</v>
      </c>
      <c r="M1460" s="6">
        <v>0.86250000000000004</v>
      </c>
      <c r="N1460" t="s">
        <v>213</v>
      </c>
      <c r="O1460" t="s">
        <v>1338</v>
      </c>
      <c r="P1460" t="s">
        <v>36</v>
      </c>
      <c r="Q1460" t="s">
        <v>26</v>
      </c>
      <c r="R1460" t="s">
        <v>83</v>
      </c>
      <c r="S1460" t="s">
        <v>28</v>
      </c>
      <c r="T1460" t="s">
        <v>29</v>
      </c>
      <c r="U1460" t="s">
        <v>30</v>
      </c>
      <c r="V1460" s="5">
        <f>data[[#This Row],[PriceUSD]]*data[[#This Row],[Quantity]]</f>
        <v>82.56</v>
      </c>
      <c r="W1460" s="7">
        <f>data[[#This Row],[OrderDate]] + TIME(VALUE(LEFT(data[[#This Row],[OrderTime]],2)), VALUE(RIGHT(data[[#This Row],[OrderTime]],2)), 0)</f>
        <v>45724.046527777777</v>
      </c>
      <c r="X1460" s="7">
        <f>_xlfn.MINIFS(data[OrderDateTime], data[CustomerName], data[[#This Row],[CustomerName]])</f>
        <v>45583.030555555553</v>
      </c>
      <c r="Y1460" t="str">
        <f>IF(data[[#This Row],[OrderDateTime]]=data[[#This Row],[FirstOrderDateTime]], "New", "Returning")</f>
        <v>Returning</v>
      </c>
      <c r="Z1460" s="7">
        <f>data[[#This Row],[DeliveryDate]] + data[[#This Row],[DeliveryTime]]</f>
        <v>45725.862500000003</v>
      </c>
      <c r="AA1460" s="7">
        <f>data[[#This Row],[OrderDateTime]] + 1</f>
        <v>45725.046527777777</v>
      </c>
      <c r="AB1460" s="7" t="str">
        <f>IF(data[[#This Row],[DeliveryDateTime]] &lt;= data[[#This Row],[SLADue]], "On Time", "Late")</f>
        <v>Late</v>
      </c>
    </row>
    <row r="1461" spans="1:28" x14ac:dyDescent="0.2">
      <c r="A1461" t="s">
        <v>1995</v>
      </c>
      <c r="B1461" t="s">
        <v>19</v>
      </c>
      <c r="C1461" t="s">
        <v>69</v>
      </c>
      <c r="D1461" t="s">
        <v>70</v>
      </c>
      <c r="E1461" s="5">
        <v>52.88</v>
      </c>
      <c r="F1461" t="s">
        <v>119</v>
      </c>
      <c r="G1461">
        <v>1</v>
      </c>
      <c r="H1461" s="1">
        <v>45858</v>
      </c>
      <c r="I1461" s="1" t="str">
        <f>TEXT(data[[#This Row],[OrderDate]],"mmm")</f>
        <v>Jul</v>
      </c>
      <c r="J1461" s="6">
        <v>0.74027777777777781</v>
      </c>
      <c r="K1461" s="6" t="str">
        <f>TEXT(data[[#This Row],[OrderTime]],"h")</f>
        <v>17</v>
      </c>
      <c r="L1461" s="1">
        <v>45859</v>
      </c>
      <c r="M1461" s="6">
        <v>0.74305555555555558</v>
      </c>
      <c r="N1461" t="s">
        <v>34</v>
      </c>
      <c r="O1461" t="s">
        <v>620</v>
      </c>
      <c r="P1461" t="s">
        <v>36</v>
      </c>
      <c r="Q1461" t="s">
        <v>26</v>
      </c>
      <c r="R1461" t="s">
        <v>37</v>
      </c>
      <c r="S1461" t="s">
        <v>28</v>
      </c>
      <c r="T1461" t="s">
        <v>29</v>
      </c>
      <c r="U1461" t="s">
        <v>30</v>
      </c>
      <c r="V1461" s="5">
        <f>data[[#This Row],[PriceUSD]]*data[[#This Row],[Quantity]]</f>
        <v>52.88</v>
      </c>
      <c r="W1461" s="7">
        <f>data[[#This Row],[OrderDate]] + TIME(VALUE(LEFT(data[[#This Row],[OrderTime]],2)), VALUE(RIGHT(data[[#This Row],[OrderTime]],2)), 0)</f>
        <v>45858.054166666669</v>
      </c>
      <c r="X1461" s="7">
        <f>_xlfn.MINIFS(data[OrderDateTime], data[CustomerName], data[[#This Row],[CustomerName]])</f>
        <v>45526.054166666669</v>
      </c>
      <c r="Y1461" t="str">
        <f>IF(data[[#This Row],[OrderDateTime]]=data[[#This Row],[FirstOrderDateTime]], "New", "Returning")</f>
        <v>Returning</v>
      </c>
      <c r="Z1461" s="7">
        <f>data[[#This Row],[DeliveryDate]] + data[[#This Row],[DeliveryTime]]</f>
        <v>45859.743055555555</v>
      </c>
      <c r="AA1461" s="7">
        <f>data[[#This Row],[OrderDateTime]] + 1</f>
        <v>45859.054166666669</v>
      </c>
      <c r="AB1461" s="7" t="str">
        <f>IF(data[[#This Row],[DeliveryDateTime]] &lt;= data[[#This Row],[SLADue]], "On Time", "Late")</f>
        <v>Late</v>
      </c>
    </row>
    <row r="1462" spans="1:28" x14ac:dyDescent="0.2">
      <c r="A1462" t="s">
        <v>1996</v>
      </c>
      <c r="B1462" t="s">
        <v>19</v>
      </c>
      <c r="C1462" t="s">
        <v>101</v>
      </c>
      <c r="D1462" t="s">
        <v>102</v>
      </c>
      <c r="E1462" s="5">
        <v>25.86</v>
      </c>
      <c r="F1462" t="s">
        <v>63</v>
      </c>
      <c r="G1462">
        <v>1</v>
      </c>
      <c r="H1462" s="1">
        <v>45803</v>
      </c>
      <c r="I1462" s="1" t="str">
        <f>TEXT(data[[#This Row],[OrderDate]],"mmm")</f>
        <v>May</v>
      </c>
      <c r="J1462" s="6">
        <v>0.45624999999999999</v>
      </c>
      <c r="K1462" s="6" t="str">
        <f>TEXT(data[[#This Row],[OrderTime]],"h")</f>
        <v>10</v>
      </c>
      <c r="L1462" s="1">
        <v>45804</v>
      </c>
      <c r="M1462" s="6">
        <v>0.49791666666666667</v>
      </c>
      <c r="N1462" t="s">
        <v>145</v>
      </c>
      <c r="O1462" t="s">
        <v>153</v>
      </c>
      <c r="P1462" t="s">
        <v>77</v>
      </c>
      <c r="Q1462" t="s">
        <v>26</v>
      </c>
      <c r="R1462" t="s">
        <v>83</v>
      </c>
      <c r="S1462" t="s">
        <v>28</v>
      </c>
      <c r="T1462" t="s">
        <v>59</v>
      </c>
      <c r="U1462" t="s">
        <v>30</v>
      </c>
      <c r="V1462" s="5">
        <f>data[[#This Row],[PriceUSD]]*data[[#This Row],[Quantity]]</f>
        <v>25.86</v>
      </c>
      <c r="W1462" s="7">
        <f>data[[#This Row],[OrderDate]] + TIME(VALUE(LEFT(data[[#This Row],[OrderTime]],2)), VALUE(RIGHT(data[[#This Row],[OrderTime]],2)), 0)</f>
        <v>45803.017361111109</v>
      </c>
      <c r="X1462" s="7">
        <f>_xlfn.MINIFS(data[OrderDateTime], data[CustomerName], data[[#This Row],[CustomerName]])</f>
        <v>45572.017361111109</v>
      </c>
      <c r="Y1462" t="str">
        <f>IF(data[[#This Row],[OrderDateTime]]=data[[#This Row],[FirstOrderDateTime]], "New", "Returning")</f>
        <v>Returning</v>
      </c>
      <c r="Z1462" s="7">
        <f>data[[#This Row],[DeliveryDate]] + data[[#This Row],[DeliveryTime]]</f>
        <v>45804.497916666667</v>
      </c>
      <c r="AA1462" s="7">
        <f>data[[#This Row],[OrderDateTime]] + 1</f>
        <v>45804.017361111109</v>
      </c>
      <c r="AB1462" s="7" t="str">
        <f>IF(data[[#This Row],[DeliveryDateTime]] &lt;= data[[#This Row],[SLADue]], "On Time", "Late")</f>
        <v>Late</v>
      </c>
    </row>
    <row r="1463" spans="1:28" x14ac:dyDescent="0.2">
      <c r="A1463" t="s">
        <v>1997</v>
      </c>
      <c r="B1463" t="s">
        <v>19</v>
      </c>
      <c r="C1463" t="s">
        <v>258</v>
      </c>
      <c r="D1463" t="s">
        <v>259</v>
      </c>
      <c r="E1463" s="5">
        <v>121.18</v>
      </c>
      <c r="F1463" t="s">
        <v>119</v>
      </c>
      <c r="G1463">
        <v>1</v>
      </c>
      <c r="H1463" s="1">
        <v>45777</v>
      </c>
      <c r="I1463" s="1" t="str">
        <f>TEXT(data[[#This Row],[OrderDate]],"mmm")</f>
        <v>Apr</v>
      </c>
      <c r="J1463" s="6">
        <v>0.3923611111111111</v>
      </c>
      <c r="K1463" s="6" t="str">
        <f>TEXT(data[[#This Row],[OrderTime]],"h")</f>
        <v>9</v>
      </c>
      <c r="L1463" s="1">
        <v>45778</v>
      </c>
      <c r="M1463" s="6">
        <v>0.64236111111111116</v>
      </c>
      <c r="N1463" t="s">
        <v>123</v>
      </c>
      <c r="O1463" t="s">
        <v>556</v>
      </c>
      <c r="P1463" t="s">
        <v>36</v>
      </c>
      <c r="Q1463" t="s">
        <v>53</v>
      </c>
      <c r="R1463" t="s">
        <v>261</v>
      </c>
      <c r="S1463" t="s">
        <v>28</v>
      </c>
      <c r="T1463" t="s">
        <v>38</v>
      </c>
      <c r="U1463" t="s">
        <v>39</v>
      </c>
      <c r="V1463" s="5">
        <f>data[[#This Row],[PriceUSD]]*data[[#This Row],[Quantity]]</f>
        <v>121.18</v>
      </c>
      <c r="W1463" s="7">
        <f>data[[#This Row],[OrderDate]] + TIME(VALUE(LEFT(data[[#This Row],[OrderTime]],2)), VALUE(RIGHT(data[[#This Row],[OrderTime]],2)), 0)</f>
        <v>45777.007638888892</v>
      </c>
      <c r="X1463" s="7">
        <f>_xlfn.MINIFS(data[OrderDateTime], data[CustomerName], data[[#This Row],[CustomerName]])</f>
        <v>45528.030555555553</v>
      </c>
      <c r="Y1463" t="str">
        <f>IF(data[[#This Row],[OrderDateTime]]=data[[#This Row],[FirstOrderDateTime]], "New", "Returning")</f>
        <v>Returning</v>
      </c>
      <c r="Z1463" s="7">
        <f>data[[#This Row],[DeliveryDate]] + data[[#This Row],[DeliveryTime]]</f>
        <v>45778.642361111109</v>
      </c>
      <c r="AA1463" s="7">
        <f>data[[#This Row],[OrderDateTime]] + 1</f>
        <v>45778.007638888892</v>
      </c>
      <c r="AB1463" s="7" t="str">
        <f>IF(data[[#This Row],[DeliveryDateTime]] &lt;= data[[#This Row],[SLADue]], "On Time", "Late")</f>
        <v>Late</v>
      </c>
    </row>
    <row r="1464" spans="1:28" x14ac:dyDescent="0.2">
      <c r="A1464" t="s">
        <v>1998</v>
      </c>
      <c r="B1464" t="s">
        <v>19</v>
      </c>
      <c r="C1464" t="s">
        <v>41</v>
      </c>
      <c r="D1464" t="s">
        <v>42</v>
      </c>
      <c r="E1464" s="5">
        <v>39.549999999999997</v>
      </c>
      <c r="F1464" t="s">
        <v>43</v>
      </c>
      <c r="G1464">
        <v>3</v>
      </c>
      <c r="H1464" s="1">
        <v>45849</v>
      </c>
      <c r="I1464" s="1" t="str">
        <f>TEXT(data[[#This Row],[OrderDate]],"mmm")</f>
        <v>Jul</v>
      </c>
      <c r="J1464" s="6">
        <v>0.51597222222222228</v>
      </c>
      <c r="K1464" s="6" t="str">
        <f>TEXT(data[[#This Row],[OrderTime]],"h")</f>
        <v>12</v>
      </c>
      <c r="L1464" s="1">
        <v>45850</v>
      </c>
      <c r="M1464" s="6">
        <v>0.64097222222222228</v>
      </c>
      <c r="N1464" t="s">
        <v>75</v>
      </c>
      <c r="O1464" t="s">
        <v>574</v>
      </c>
      <c r="P1464" t="s">
        <v>25</v>
      </c>
      <c r="Q1464" t="s">
        <v>26</v>
      </c>
      <c r="R1464" t="s">
        <v>46</v>
      </c>
      <c r="S1464" t="s">
        <v>28</v>
      </c>
      <c r="T1464" t="s">
        <v>29</v>
      </c>
      <c r="U1464" t="s">
        <v>30</v>
      </c>
      <c r="V1464" s="5">
        <f>data[[#This Row],[PriceUSD]]*data[[#This Row],[Quantity]]</f>
        <v>118.64999999999999</v>
      </c>
      <c r="W1464" s="7">
        <f>data[[#This Row],[OrderDate]] + TIME(VALUE(LEFT(data[[#This Row],[OrderTime]],2)), VALUE(RIGHT(data[[#This Row],[OrderTime]],2)), 0)</f>
        <v>45849.015277777777</v>
      </c>
      <c r="X1464" s="7">
        <f>_xlfn.MINIFS(data[OrderDateTime], data[CustomerName], data[[#This Row],[CustomerName]])</f>
        <v>45527.061805555553</v>
      </c>
      <c r="Y1464" t="str">
        <f>IF(data[[#This Row],[OrderDateTime]]=data[[#This Row],[FirstOrderDateTime]], "New", "Returning")</f>
        <v>Returning</v>
      </c>
      <c r="Z1464" s="7">
        <f>data[[#This Row],[DeliveryDate]] + data[[#This Row],[DeliveryTime]]</f>
        <v>45850.640972222223</v>
      </c>
      <c r="AA1464" s="7">
        <f>data[[#This Row],[OrderDateTime]] + 1</f>
        <v>45850.015277777777</v>
      </c>
      <c r="AB1464" s="7" t="str">
        <f>IF(data[[#This Row],[DeliveryDateTime]] &lt;= data[[#This Row],[SLADue]], "On Time", "Late")</f>
        <v>Late</v>
      </c>
    </row>
    <row r="1465" spans="1:28" x14ac:dyDescent="0.2">
      <c r="A1465" t="s">
        <v>1999</v>
      </c>
      <c r="B1465" t="s">
        <v>19</v>
      </c>
      <c r="C1465" t="s">
        <v>258</v>
      </c>
      <c r="D1465" t="s">
        <v>259</v>
      </c>
      <c r="E1465" s="5">
        <v>123.1</v>
      </c>
      <c r="F1465" t="s">
        <v>182</v>
      </c>
      <c r="G1465">
        <v>2</v>
      </c>
      <c r="H1465" s="1">
        <v>45700</v>
      </c>
      <c r="I1465" s="1" t="str">
        <f>TEXT(data[[#This Row],[OrderDate]],"mmm")</f>
        <v>Feb</v>
      </c>
      <c r="J1465" s="6">
        <v>0.87569444444444444</v>
      </c>
      <c r="K1465" s="6" t="str">
        <f>TEXT(data[[#This Row],[OrderTime]],"h")</f>
        <v>21</v>
      </c>
      <c r="L1465" s="1">
        <v>45702</v>
      </c>
      <c r="M1465" s="6">
        <v>0.72222222222222221</v>
      </c>
      <c r="N1465" t="s">
        <v>75</v>
      </c>
      <c r="O1465" t="s">
        <v>852</v>
      </c>
      <c r="P1465" t="s">
        <v>25</v>
      </c>
      <c r="Q1465" t="s">
        <v>53</v>
      </c>
      <c r="R1465" t="s">
        <v>261</v>
      </c>
      <c r="S1465" t="s">
        <v>105</v>
      </c>
      <c r="T1465" t="s">
        <v>29</v>
      </c>
      <c r="U1465" t="s">
        <v>39</v>
      </c>
      <c r="V1465" s="5">
        <f>data[[#This Row],[PriceUSD]]*data[[#This Row],[Quantity]]</f>
        <v>246.2</v>
      </c>
      <c r="W1465" s="7">
        <f>data[[#This Row],[OrderDate]] + TIME(VALUE(LEFT(data[[#This Row],[OrderTime]],2)), VALUE(RIGHT(data[[#This Row],[OrderTime]],2)), 0)</f>
        <v>45700.030555555553</v>
      </c>
      <c r="X1465" s="7">
        <f>_xlfn.MINIFS(data[OrderDateTime], data[CustomerName], data[[#This Row],[CustomerName]])</f>
        <v>45514.030555555553</v>
      </c>
      <c r="Y1465" t="str">
        <f>IF(data[[#This Row],[OrderDateTime]]=data[[#This Row],[FirstOrderDateTime]], "New", "Returning")</f>
        <v>Returning</v>
      </c>
      <c r="Z1465" s="7">
        <f>data[[#This Row],[DeliveryDate]] + data[[#This Row],[DeliveryTime]]</f>
        <v>45702.722222222219</v>
      </c>
      <c r="AA1465" s="7">
        <f>data[[#This Row],[OrderDateTime]] + 1</f>
        <v>45701.030555555553</v>
      </c>
      <c r="AB1465" s="7" t="str">
        <f>IF(data[[#This Row],[DeliveryDateTime]] &lt;= data[[#This Row],[SLADue]], "On Time", "Late")</f>
        <v>Late</v>
      </c>
    </row>
    <row r="1466" spans="1:28" x14ac:dyDescent="0.2">
      <c r="A1466" t="s">
        <v>2000</v>
      </c>
      <c r="B1466" t="s">
        <v>19</v>
      </c>
      <c r="C1466" t="s">
        <v>110</v>
      </c>
      <c r="D1466" t="s">
        <v>111</v>
      </c>
      <c r="E1466" s="5">
        <v>11.76</v>
      </c>
      <c r="F1466" t="s">
        <v>87</v>
      </c>
      <c r="G1466">
        <v>1</v>
      </c>
      <c r="H1466" s="1">
        <v>45678</v>
      </c>
      <c r="I1466" s="1" t="str">
        <f>TEXT(data[[#This Row],[OrderDate]],"mmm")</f>
        <v>Jan</v>
      </c>
      <c r="J1466" s="6">
        <v>0.65625</v>
      </c>
      <c r="K1466" s="6" t="str">
        <f>TEXT(data[[#This Row],[OrderTime]],"h")</f>
        <v>15</v>
      </c>
      <c r="L1466" s="1">
        <v>45679</v>
      </c>
      <c r="M1466" s="6">
        <v>0.82291666666666663</v>
      </c>
      <c r="N1466" t="s">
        <v>57</v>
      </c>
      <c r="O1466" t="s">
        <v>1591</v>
      </c>
      <c r="P1466" t="s">
        <v>25</v>
      </c>
      <c r="Q1466" t="s">
        <v>53</v>
      </c>
      <c r="R1466" t="s">
        <v>114</v>
      </c>
      <c r="S1466" t="s">
        <v>28</v>
      </c>
      <c r="T1466" t="s">
        <v>136</v>
      </c>
      <c r="U1466" t="s">
        <v>30</v>
      </c>
      <c r="V1466" s="5">
        <f>data[[#This Row],[PriceUSD]]*data[[#This Row],[Quantity]]</f>
        <v>11.76</v>
      </c>
      <c r="W1466" s="7">
        <f>data[[#This Row],[OrderDate]] + TIME(VALUE(LEFT(data[[#This Row],[OrderTime]],2)), VALUE(RIGHT(data[[#This Row],[OrderTime]],2)), 0)</f>
        <v>45678.017361111109</v>
      </c>
      <c r="X1466" s="7">
        <f>_xlfn.MINIFS(data[OrderDateTime], data[CustomerName], data[[#This Row],[CustomerName]])</f>
        <v>45523.054166666669</v>
      </c>
      <c r="Y1466" t="str">
        <f>IF(data[[#This Row],[OrderDateTime]]=data[[#This Row],[FirstOrderDateTime]], "New", "Returning")</f>
        <v>Returning</v>
      </c>
      <c r="Z1466" s="7">
        <f>data[[#This Row],[DeliveryDate]] + data[[#This Row],[DeliveryTime]]</f>
        <v>45679.822916666664</v>
      </c>
      <c r="AA1466" s="7">
        <f>data[[#This Row],[OrderDateTime]] + 1</f>
        <v>45679.017361111109</v>
      </c>
      <c r="AB1466" s="7" t="str">
        <f>IF(data[[#This Row],[DeliveryDateTime]] &lt;= data[[#This Row],[SLADue]], "On Time", "Late")</f>
        <v>Late</v>
      </c>
    </row>
    <row r="1467" spans="1:28" x14ac:dyDescent="0.2">
      <c r="A1467" t="s">
        <v>2001</v>
      </c>
      <c r="B1467" t="s">
        <v>19</v>
      </c>
      <c r="C1467" t="s">
        <v>290</v>
      </c>
      <c r="D1467" t="s">
        <v>291</v>
      </c>
      <c r="E1467" s="5">
        <v>63.48</v>
      </c>
      <c r="F1467" t="s">
        <v>22</v>
      </c>
      <c r="G1467">
        <v>1</v>
      </c>
      <c r="H1467" s="1">
        <v>45531</v>
      </c>
      <c r="I1467" s="1" t="str">
        <f>TEXT(data[[#This Row],[OrderDate]],"mmm")</f>
        <v>Aug</v>
      </c>
      <c r="J1467" s="6">
        <v>0.50277777777777777</v>
      </c>
      <c r="K1467" s="6" t="str">
        <f>TEXT(data[[#This Row],[OrderTime]],"h")</f>
        <v>12</v>
      </c>
      <c r="L1467" s="1">
        <v>45532</v>
      </c>
      <c r="M1467" s="6">
        <v>0.75277777777777777</v>
      </c>
      <c r="N1467" t="s">
        <v>170</v>
      </c>
      <c r="O1467" t="s">
        <v>690</v>
      </c>
      <c r="P1467" t="s">
        <v>36</v>
      </c>
      <c r="Q1467" t="s">
        <v>26</v>
      </c>
      <c r="R1467" t="s">
        <v>294</v>
      </c>
      <c r="S1467" t="s">
        <v>28</v>
      </c>
      <c r="T1467" t="s">
        <v>38</v>
      </c>
      <c r="U1467" t="s">
        <v>30</v>
      </c>
      <c r="V1467" s="5">
        <f>data[[#This Row],[PriceUSD]]*data[[#This Row],[Quantity]]</f>
        <v>63.48</v>
      </c>
      <c r="W1467" s="7">
        <f>data[[#This Row],[OrderDate]] + TIME(VALUE(LEFT(data[[#This Row],[OrderTime]],2)), VALUE(RIGHT(data[[#This Row],[OrderTime]],2)), 0)</f>
        <v>45531.054166666669</v>
      </c>
      <c r="X1467" s="7">
        <f>_xlfn.MINIFS(data[OrderDateTime], data[CustomerName], data[[#This Row],[CustomerName]])</f>
        <v>45531.054166666669</v>
      </c>
      <c r="Y1467" t="str">
        <f>IF(data[[#This Row],[OrderDateTime]]=data[[#This Row],[FirstOrderDateTime]], "New", "Returning")</f>
        <v>New</v>
      </c>
      <c r="Z1467" s="7">
        <f>data[[#This Row],[DeliveryDate]] + data[[#This Row],[DeliveryTime]]</f>
        <v>45532.75277777778</v>
      </c>
      <c r="AA1467" s="7">
        <f>data[[#This Row],[OrderDateTime]] + 1</f>
        <v>45532.054166666669</v>
      </c>
      <c r="AB1467" s="7" t="str">
        <f>IF(data[[#This Row],[DeliveryDateTime]] &lt;= data[[#This Row],[SLADue]], "On Time", "Late")</f>
        <v>Late</v>
      </c>
    </row>
    <row r="1468" spans="1:28" x14ac:dyDescent="0.2">
      <c r="A1468" t="s">
        <v>2002</v>
      </c>
      <c r="B1468" t="s">
        <v>19</v>
      </c>
      <c r="C1468" t="s">
        <v>69</v>
      </c>
      <c r="D1468" t="s">
        <v>70</v>
      </c>
      <c r="E1468" s="5">
        <v>48.12</v>
      </c>
      <c r="F1468" t="s">
        <v>74</v>
      </c>
      <c r="G1468">
        <v>1</v>
      </c>
      <c r="H1468" s="1">
        <v>45665</v>
      </c>
      <c r="I1468" s="1" t="str">
        <f>TEXT(data[[#This Row],[OrderDate]],"mmm")</f>
        <v>Jan</v>
      </c>
      <c r="J1468" s="6">
        <v>0.37569444444444444</v>
      </c>
      <c r="K1468" s="6" t="str">
        <f>TEXT(data[[#This Row],[OrderTime]],"h")</f>
        <v>9</v>
      </c>
      <c r="L1468" s="1">
        <v>45665</v>
      </c>
      <c r="M1468" s="6">
        <v>0.62569444444444444</v>
      </c>
      <c r="N1468" t="s">
        <v>213</v>
      </c>
      <c r="O1468" t="s">
        <v>488</v>
      </c>
      <c r="P1468" t="s">
        <v>36</v>
      </c>
      <c r="Q1468" t="s">
        <v>53</v>
      </c>
      <c r="R1468" t="s">
        <v>37</v>
      </c>
      <c r="S1468" t="s">
        <v>47</v>
      </c>
      <c r="T1468" t="s">
        <v>29</v>
      </c>
      <c r="U1468" t="s">
        <v>39</v>
      </c>
      <c r="V1468" s="5">
        <f>data[[#This Row],[PriceUSD]]*data[[#This Row],[Quantity]]</f>
        <v>48.12</v>
      </c>
      <c r="W1468" s="7">
        <f>data[[#This Row],[OrderDate]] + TIME(VALUE(LEFT(data[[#This Row],[OrderTime]],2)), VALUE(RIGHT(data[[#This Row],[OrderTime]],2)), 0)</f>
        <v>45665.030555555553</v>
      </c>
      <c r="X1468" s="7">
        <f>_xlfn.MINIFS(data[OrderDateTime], data[CustomerName], data[[#This Row],[CustomerName]])</f>
        <v>45556.046527777777</v>
      </c>
      <c r="Y1468" t="str">
        <f>IF(data[[#This Row],[OrderDateTime]]=data[[#This Row],[FirstOrderDateTime]], "New", "Returning")</f>
        <v>Returning</v>
      </c>
      <c r="Z1468" s="7">
        <f>data[[#This Row],[DeliveryDate]] + data[[#This Row],[DeliveryTime]]</f>
        <v>45665.625694444447</v>
      </c>
      <c r="AA1468" s="7">
        <f>data[[#This Row],[OrderDateTime]] + 1</f>
        <v>45666.030555555553</v>
      </c>
      <c r="AB1468" s="7" t="str">
        <f>IF(data[[#This Row],[DeliveryDateTime]] &lt;= data[[#This Row],[SLADue]], "On Time", "Late")</f>
        <v>On Time</v>
      </c>
    </row>
    <row r="1469" spans="1:28" x14ac:dyDescent="0.2">
      <c r="A1469" t="s">
        <v>2003</v>
      </c>
      <c r="B1469" t="s">
        <v>19</v>
      </c>
      <c r="C1469" t="s">
        <v>41</v>
      </c>
      <c r="D1469" t="s">
        <v>42</v>
      </c>
      <c r="E1469" s="5">
        <v>37.47</v>
      </c>
      <c r="F1469" t="s">
        <v>56</v>
      </c>
      <c r="G1469">
        <v>1</v>
      </c>
      <c r="H1469" s="1">
        <v>45544</v>
      </c>
      <c r="I1469" s="1" t="str">
        <f>TEXT(data[[#This Row],[OrderDate]],"mmm")</f>
        <v>Sep</v>
      </c>
      <c r="J1469" s="6">
        <v>0.48333333333333334</v>
      </c>
      <c r="K1469" s="6" t="str">
        <f>TEXT(data[[#This Row],[OrderTime]],"h")</f>
        <v>11</v>
      </c>
      <c r="L1469" s="1">
        <v>45545</v>
      </c>
      <c r="M1469" s="6">
        <v>0.48333333333333334</v>
      </c>
      <c r="N1469" t="s">
        <v>213</v>
      </c>
      <c r="O1469" t="s">
        <v>771</v>
      </c>
      <c r="P1469" t="s">
        <v>36</v>
      </c>
      <c r="Q1469" t="s">
        <v>26</v>
      </c>
      <c r="R1469" t="s">
        <v>46</v>
      </c>
      <c r="S1469" t="s">
        <v>28</v>
      </c>
      <c r="T1469" t="s">
        <v>29</v>
      </c>
      <c r="U1469" t="s">
        <v>39</v>
      </c>
      <c r="V1469" s="5">
        <f>data[[#This Row],[PriceUSD]]*data[[#This Row],[Quantity]]</f>
        <v>37.47</v>
      </c>
      <c r="W1469" s="7">
        <f>data[[#This Row],[OrderDate]] + TIME(VALUE(LEFT(data[[#This Row],[OrderTime]],2)), VALUE(RIGHT(data[[#This Row],[OrderTime]],2)), 0)</f>
        <v>45544.022916666669</v>
      </c>
      <c r="X1469" s="7">
        <f>_xlfn.MINIFS(data[OrderDateTime], data[CustomerName], data[[#This Row],[CustomerName]])</f>
        <v>45524.007638888892</v>
      </c>
      <c r="Y1469" t="str">
        <f>IF(data[[#This Row],[OrderDateTime]]=data[[#This Row],[FirstOrderDateTime]], "New", "Returning")</f>
        <v>Returning</v>
      </c>
      <c r="Z1469" s="7">
        <f>data[[#This Row],[DeliveryDate]] + data[[#This Row],[DeliveryTime]]</f>
        <v>45545.48333333333</v>
      </c>
      <c r="AA1469" s="7">
        <f>data[[#This Row],[OrderDateTime]] + 1</f>
        <v>45545.022916666669</v>
      </c>
      <c r="AB1469" s="7" t="str">
        <f>IF(data[[#This Row],[DeliveryDateTime]] &lt;= data[[#This Row],[SLADue]], "On Time", "Late")</f>
        <v>Late</v>
      </c>
    </row>
    <row r="1470" spans="1:28" x14ac:dyDescent="0.2">
      <c r="A1470" t="s">
        <v>2004</v>
      </c>
      <c r="B1470" t="s">
        <v>19</v>
      </c>
      <c r="C1470" t="s">
        <v>69</v>
      </c>
      <c r="D1470" t="s">
        <v>70</v>
      </c>
      <c r="E1470" s="5">
        <v>54.66</v>
      </c>
      <c r="F1470" t="s">
        <v>74</v>
      </c>
      <c r="G1470">
        <v>1</v>
      </c>
      <c r="H1470" s="1">
        <v>45835</v>
      </c>
      <c r="I1470" s="1" t="str">
        <f>TEXT(data[[#This Row],[OrderDate]],"mmm")</f>
        <v>Jun</v>
      </c>
      <c r="J1470" s="6">
        <v>0.87638888888888888</v>
      </c>
      <c r="K1470" s="6" t="str">
        <f>TEXT(data[[#This Row],[OrderTime]],"h")</f>
        <v>21</v>
      </c>
      <c r="L1470" s="1">
        <v>45837</v>
      </c>
      <c r="M1470" s="6">
        <v>0.56736111111111109</v>
      </c>
      <c r="N1470" t="s">
        <v>112</v>
      </c>
      <c r="O1470" t="s">
        <v>1361</v>
      </c>
      <c r="P1470" t="s">
        <v>36</v>
      </c>
      <c r="Q1470" t="s">
        <v>26</v>
      </c>
      <c r="R1470" t="s">
        <v>37</v>
      </c>
      <c r="S1470" t="s">
        <v>105</v>
      </c>
      <c r="T1470" t="s">
        <v>106</v>
      </c>
      <c r="U1470" t="s">
        <v>39</v>
      </c>
      <c r="V1470" s="5">
        <f>data[[#This Row],[PriceUSD]]*data[[#This Row],[Quantity]]</f>
        <v>54.66</v>
      </c>
      <c r="W1470" s="7">
        <f>data[[#This Row],[OrderDate]] + TIME(VALUE(LEFT(data[[#This Row],[OrderTime]],2)), VALUE(RIGHT(data[[#This Row],[OrderTime]],2)), 0)</f>
        <v>45835.061805555553</v>
      </c>
      <c r="X1470" s="7">
        <f>_xlfn.MINIFS(data[OrderDateTime], data[CustomerName], data[[#This Row],[CustomerName]])</f>
        <v>45567.030555555553</v>
      </c>
      <c r="Y1470" t="str">
        <f>IF(data[[#This Row],[OrderDateTime]]=data[[#This Row],[FirstOrderDateTime]], "New", "Returning")</f>
        <v>Returning</v>
      </c>
      <c r="Z1470" s="7">
        <f>data[[#This Row],[DeliveryDate]] + data[[#This Row],[DeliveryTime]]</f>
        <v>45837.567361111112</v>
      </c>
      <c r="AA1470" s="7">
        <f>data[[#This Row],[OrderDateTime]] + 1</f>
        <v>45836.061805555553</v>
      </c>
      <c r="AB1470" s="7" t="str">
        <f>IF(data[[#This Row],[DeliveryDateTime]] &lt;= data[[#This Row],[SLADue]], "On Time", "Late")</f>
        <v>Late</v>
      </c>
    </row>
    <row r="1471" spans="1:28" x14ac:dyDescent="0.2">
      <c r="A1471" t="s">
        <v>2005</v>
      </c>
      <c r="B1471" t="s">
        <v>19</v>
      </c>
      <c r="C1471" t="s">
        <v>49</v>
      </c>
      <c r="D1471" t="s">
        <v>50</v>
      </c>
      <c r="E1471" s="5">
        <v>29.57</v>
      </c>
      <c r="F1471" t="s">
        <v>138</v>
      </c>
      <c r="G1471">
        <v>1</v>
      </c>
      <c r="H1471" s="1">
        <v>45835</v>
      </c>
      <c r="I1471" s="1" t="str">
        <f>TEXT(data[[#This Row],[OrderDate]],"mmm")</f>
        <v>Jun</v>
      </c>
      <c r="J1471" s="6">
        <v>0.55486111111111114</v>
      </c>
      <c r="K1471" s="6" t="str">
        <f>TEXT(data[[#This Row],[OrderTime]],"h")</f>
        <v>13</v>
      </c>
      <c r="L1471" s="1">
        <v>45835</v>
      </c>
      <c r="M1471" s="6">
        <v>0.80486111111111114</v>
      </c>
      <c r="N1471" t="s">
        <v>750</v>
      </c>
      <c r="O1471" t="s">
        <v>379</v>
      </c>
      <c r="P1471" t="s">
        <v>234</v>
      </c>
      <c r="Q1471" t="s">
        <v>53</v>
      </c>
      <c r="R1471" t="s">
        <v>54</v>
      </c>
      <c r="S1471" t="s">
        <v>47</v>
      </c>
      <c r="T1471" t="s">
        <v>59</v>
      </c>
      <c r="U1471" t="s">
        <v>67</v>
      </c>
      <c r="V1471" s="5">
        <f>data[[#This Row],[PriceUSD]]*data[[#This Row],[Quantity]]</f>
        <v>29.57</v>
      </c>
      <c r="W1471" s="7">
        <f>data[[#This Row],[OrderDate]] + TIME(VALUE(LEFT(data[[#This Row],[OrderTime]],2)), VALUE(RIGHT(data[[#This Row],[OrderTime]],2)), 0)</f>
        <v>45835.007638888892</v>
      </c>
      <c r="X1471" s="7">
        <f>_xlfn.MINIFS(data[OrderDateTime], data[CustomerName], data[[#This Row],[CustomerName]])</f>
        <v>45520.015277777777</v>
      </c>
      <c r="Y1471" t="str">
        <f>IF(data[[#This Row],[OrderDateTime]]=data[[#This Row],[FirstOrderDateTime]], "New", "Returning")</f>
        <v>Returning</v>
      </c>
      <c r="Z1471" s="7">
        <f>data[[#This Row],[DeliveryDate]] + data[[#This Row],[DeliveryTime]]</f>
        <v>45835.804861111108</v>
      </c>
      <c r="AA1471" s="7">
        <f>data[[#This Row],[OrderDateTime]] + 1</f>
        <v>45836.007638888892</v>
      </c>
      <c r="AB1471" s="7" t="str">
        <f>IF(data[[#This Row],[DeliveryDateTime]] &lt;= data[[#This Row],[SLADue]], "On Time", "Late")</f>
        <v>On Time</v>
      </c>
    </row>
    <row r="1472" spans="1:28" x14ac:dyDescent="0.2">
      <c r="A1472" t="s">
        <v>2006</v>
      </c>
      <c r="B1472" t="s">
        <v>19</v>
      </c>
      <c r="C1472" t="s">
        <v>61</v>
      </c>
      <c r="D1472" t="s">
        <v>62</v>
      </c>
      <c r="E1472" s="5">
        <v>153.59</v>
      </c>
      <c r="F1472" t="s">
        <v>63</v>
      </c>
      <c r="G1472">
        <v>22</v>
      </c>
      <c r="H1472" s="1">
        <v>45579</v>
      </c>
      <c r="I1472" s="1" t="str">
        <f>TEXT(data[[#This Row],[OrderDate]],"mmm")</f>
        <v>Oct</v>
      </c>
      <c r="J1472" s="6">
        <v>0.48888888888888887</v>
      </c>
      <c r="K1472" s="6" t="str">
        <f>TEXT(data[[#This Row],[OrderTime]],"h")</f>
        <v>11</v>
      </c>
      <c r="L1472" s="1">
        <v>45580</v>
      </c>
      <c r="M1472" s="6">
        <v>0.69722222222222219</v>
      </c>
      <c r="N1472" t="s">
        <v>23</v>
      </c>
      <c r="O1472" t="s">
        <v>868</v>
      </c>
      <c r="P1472" t="s">
        <v>25</v>
      </c>
      <c r="Q1472" t="s">
        <v>26</v>
      </c>
      <c r="R1472" t="s">
        <v>66</v>
      </c>
      <c r="S1472" t="s">
        <v>28</v>
      </c>
      <c r="T1472" t="s">
        <v>29</v>
      </c>
      <c r="U1472" t="s">
        <v>30</v>
      </c>
      <c r="V1472" s="5">
        <f>data[[#This Row],[PriceUSD]]*data[[#This Row],[Quantity]]</f>
        <v>3378.98</v>
      </c>
      <c r="W1472" s="7">
        <f>data[[#This Row],[OrderDate]] + TIME(VALUE(LEFT(data[[#This Row],[OrderTime]],2)), VALUE(RIGHT(data[[#This Row],[OrderTime]],2)), 0)</f>
        <v>45579.061805555553</v>
      </c>
      <c r="X1472" s="7">
        <f>_xlfn.MINIFS(data[OrderDateTime], data[CustomerName], data[[#This Row],[CustomerName]])</f>
        <v>45551.061805555553</v>
      </c>
      <c r="Y1472" t="str">
        <f>IF(data[[#This Row],[OrderDateTime]]=data[[#This Row],[FirstOrderDateTime]], "New", "Returning")</f>
        <v>Returning</v>
      </c>
      <c r="Z1472" s="7">
        <f>data[[#This Row],[DeliveryDate]] + data[[#This Row],[DeliveryTime]]</f>
        <v>45580.697222222225</v>
      </c>
      <c r="AA1472" s="7">
        <f>data[[#This Row],[OrderDateTime]] + 1</f>
        <v>45580.061805555553</v>
      </c>
      <c r="AB1472" s="7" t="str">
        <f>IF(data[[#This Row],[DeliveryDateTime]] &lt;= data[[#This Row],[SLADue]], "On Time", "Late")</f>
        <v>Late</v>
      </c>
    </row>
    <row r="1473" spans="1:28" x14ac:dyDescent="0.2">
      <c r="A1473" t="s">
        <v>2007</v>
      </c>
      <c r="B1473" t="s">
        <v>19</v>
      </c>
      <c r="C1473" t="s">
        <v>69</v>
      </c>
      <c r="D1473" t="s">
        <v>70</v>
      </c>
      <c r="E1473" s="5">
        <v>51.69</v>
      </c>
      <c r="F1473" t="s">
        <v>56</v>
      </c>
      <c r="G1473">
        <v>1</v>
      </c>
      <c r="H1473" s="1">
        <v>45833</v>
      </c>
      <c r="I1473" s="1" t="str">
        <f>TEXT(data[[#This Row],[OrderDate]],"mmm")</f>
        <v>Jun</v>
      </c>
      <c r="J1473" s="6">
        <v>0.76944444444444449</v>
      </c>
      <c r="K1473" s="6" t="str">
        <f>TEXT(data[[#This Row],[OrderTime]],"h")</f>
        <v>18</v>
      </c>
      <c r="L1473" s="1">
        <v>45834</v>
      </c>
      <c r="M1473" s="6">
        <v>0.6479166666666667</v>
      </c>
      <c r="N1473" t="s">
        <v>23</v>
      </c>
      <c r="O1473" t="s">
        <v>135</v>
      </c>
      <c r="P1473" t="s">
        <v>25</v>
      </c>
      <c r="Q1473" t="s">
        <v>26</v>
      </c>
      <c r="R1473" t="s">
        <v>37</v>
      </c>
      <c r="S1473" t="s">
        <v>28</v>
      </c>
      <c r="T1473" t="s">
        <v>143</v>
      </c>
      <c r="U1473" t="s">
        <v>30</v>
      </c>
      <c r="V1473" s="5">
        <f>data[[#This Row],[PriceUSD]]*data[[#This Row],[Quantity]]</f>
        <v>51.69</v>
      </c>
      <c r="W1473" s="7">
        <f>data[[#This Row],[OrderDate]] + TIME(VALUE(LEFT(data[[#This Row],[OrderTime]],2)), VALUE(RIGHT(data[[#This Row],[OrderTime]],2)), 0)</f>
        <v>45833.030555555553</v>
      </c>
      <c r="X1473" s="7">
        <f>_xlfn.MINIFS(data[OrderDateTime], data[CustomerName], data[[#This Row],[CustomerName]])</f>
        <v>45516.061805555553</v>
      </c>
      <c r="Y1473" t="str">
        <f>IF(data[[#This Row],[OrderDateTime]]=data[[#This Row],[FirstOrderDateTime]], "New", "Returning")</f>
        <v>Returning</v>
      </c>
      <c r="Z1473" s="7">
        <f>data[[#This Row],[DeliveryDate]] + data[[#This Row],[DeliveryTime]]</f>
        <v>45834.647916666669</v>
      </c>
      <c r="AA1473" s="7">
        <f>data[[#This Row],[OrderDateTime]] + 1</f>
        <v>45834.030555555553</v>
      </c>
      <c r="AB1473" s="7" t="str">
        <f>IF(data[[#This Row],[DeliveryDateTime]] &lt;= data[[#This Row],[SLADue]], "On Time", "Late")</f>
        <v>Late</v>
      </c>
    </row>
    <row r="1474" spans="1:28" x14ac:dyDescent="0.2">
      <c r="A1474" t="s">
        <v>2008</v>
      </c>
      <c r="B1474" t="s">
        <v>19</v>
      </c>
      <c r="C1474" t="s">
        <v>126</v>
      </c>
      <c r="D1474" t="s">
        <v>127</v>
      </c>
      <c r="E1474" s="5">
        <v>21.25</v>
      </c>
      <c r="F1474" t="s">
        <v>71</v>
      </c>
      <c r="G1474">
        <v>3</v>
      </c>
      <c r="H1474" s="1">
        <v>45546</v>
      </c>
      <c r="I1474" s="1" t="str">
        <f>TEXT(data[[#This Row],[OrderDate]],"mmm")</f>
        <v>Sep</v>
      </c>
      <c r="J1474" s="6">
        <v>0.84652777777777777</v>
      </c>
      <c r="K1474" s="6" t="str">
        <f>TEXT(data[[#This Row],[OrderTime]],"h")</f>
        <v>20</v>
      </c>
      <c r="L1474" s="1">
        <v>45547</v>
      </c>
      <c r="M1474" s="6">
        <v>0.8881944444444444</v>
      </c>
      <c r="N1474" t="s">
        <v>310</v>
      </c>
      <c r="O1474" t="s">
        <v>633</v>
      </c>
      <c r="P1474" t="s">
        <v>180</v>
      </c>
      <c r="Q1474" t="s">
        <v>26</v>
      </c>
      <c r="R1474" t="s">
        <v>129</v>
      </c>
      <c r="S1474" t="s">
        <v>28</v>
      </c>
      <c r="T1474" t="s">
        <v>143</v>
      </c>
      <c r="U1474" t="s">
        <v>30</v>
      </c>
      <c r="V1474" s="5">
        <f>data[[#This Row],[PriceUSD]]*data[[#This Row],[Quantity]]</f>
        <v>63.75</v>
      </c>
      <c r="W1474" s="7">
        <f>data[[#This Row],[OrderDate]] + TIME(VALUE(LEFT(data[[#This Row],[OrderTime]],2)), VALUE(RIGHT(data[[#This Row],[OrderTime]],2)), 0)</f>
        <v>45546.054166666669</v>
      </c>
      <c r="X1474" s="7">
        <f>_xlfn.MINIFS(data[OrderDateTime], data[CustomerName], data[[#This Row],[CustomerName]])</f>
        <v>45509.054166666669</v>
      </c>
      <c r="Y1474" t="str">
        <f>IF(data[[#This Row],[OrderDateTime]]=data[[#This Row],[FirstOrderDateTime]], "New", "Returning")</f>
        <v>Returning</v>
      </c>
      <c r="Z1474" s="7">
        <f>data[[#This Row],[DeliveryDate]] + data[[#This Row],[DeliveryTime]]</f>
        <v>45547.888194444444</v>
      </c>
      <c r="AA1474" s="7">
        <f>data[[#This Row],[OrderDateTime]] + 1</f>
        <v>45547.054166666669</v>
      </c>
      <c r="AB1474" s="7" t="str">
        <f>IF(data[[#This Row],[DeliveryDateTime]] &lt;= data[[#This Row],[SLADue]], "On Time", "Late")</f>
        <v>Late</v>
      </c>
    </row>
    <row r="1475" spans="1:28" x14ac:dyDescent="0.2">
      <c r="A1475" t="s">
        <v>2009</v>
      </c>
      <c r="B1475" t="s">
        <v>19</v>
      </c>
      <c r="C1475" t="s">
        <v>41</v>
      </c>
      <c r="D1475" t="s">
        <v>42</v>
      </c>
      <c r="E1475" s="5">
        <v>38.22</v>
      </c>
      <c r="F1475" t="s">
        <v>74</v>
      </c>
      <c r="G1475">
        <v>2</v>
      </c>
      <c r="H1475" s="1">
        <v>45749</v>
      </c>
      <c r="I1475" s="1" t="str">
        <f>TEXT(data[[#This Row],[OrderDate]],"mmm")</f>
        <v>Apr</v>
      </c>
      <c r="J1475" s="6">
        <v>0.78611111111111109</v>
      </c>
      <c r="K1475" s="6" t="str">
        <f>TEXT(data[[#This Row],[OrderTime]],"h")</f>
        <v>18</v>
      </c>
      <c r="L1475" s="1">
        <v>45750</v>
      </c>
      <c r="M1475" s="6">
        <v>0.8305555555555556</v>
      </c>
      <c r="N1475" t="s">
        <v>123</v>
      </c>
      <c r="O1475" t="s">
        <v>1766</v>
      </c>
      <c r="P1475" t="s">
        <v>36</v>
      </c>
      <c r="Q1475" t="s">
        <v>26</v>
      </c>
      <c r="R1475" t="s">
        <v>46</v>
      </c>
      <c r="S1475" t="s">
        <v>28</v>
      </c>
      <c r="T1475" t="s">
        <v>143</v>
      </c>
      <c r="U1475" t="s">
        <v>39</v>
      </c>
      <c r="V1475" s="5">
        <f>data[[#This Row],[PriceUSD]]*data[[#This Row],[Quantity]]</f>
        <v>76.44</v>
      </c>
      <c r="W1475" s="7">
        <f>data[[#This Row],[OrderDate]] + TIME(VALUE(LEFT(data[[#This Row],[OrderTime]],2)), VALUE(RIGHT(data[[#This Row],[OrderTime]],2)), 0)</f>
        <v>45749.007638888892</v>
      </c>
      <c r="X1475" s="7">
        <f>_xlfn.MINIFS(data[OrderDateTime], data[CustomerName], data[[#This Row],[CustomerName]])</f>
        <v>45511.061805555553</v>
      </c>
      <c r="Y1475" t="str">
        <f>IF(data[[#This Row],[OrderDateTime]]=data[[#This Row],[FirstOrderDateTime]], "New", "Returning")</f>
        <v>Returning</v>
      </c>
      <c r="Z1475" s="7">
        <f>data[[#This Row],[DeliveryDate]] + data[[#This Row],[DeliveryTime]]</f>
        <v>45750.830555555556</v>
      </c>
      <c r="AA1475" s="7">
        <f>data[[#This Row],[OrderDateTime]] + 1</f>
        <v>45750.007638888892</v>
      </c>
      <c r="AB1475" s="7" t="str">
        <f>IF(data[[#This Row],[DeliveryDateTime]] &lt;= data[[#This Row],[SLADue]], "On Time", "Late")</f>
        <v>Late</v>
      </c>
    </row>
    <row r="1476" spans="1:28" x14ac:dyDescent="0.2">
      <c r="A1476" t="s">
        <v>2010</v>
      </c>
      <c r="B1476" t="s">
        <v>19</v>
      </c>
      <c r="C1476" t="s">
        <v>101</v>
      </c>
      <c r="D1476" t="s">
        <v>102</v>
      </c>
      <c r="E1476" s="5">
        <v>29.67</v>
      </c>
      <c r="F1476" t="s">
        <v>81</v>
      </c>
      <c r="G1476">
        <v>2</v>
      </c>
      <c r="H1476" s="1">
        <v>45749</v>
      </c>
      <c r="I1476" s="1" t="str">
        <f>TEXT(data[[#This Row],[OrderDate]],"mmm")</f>
        <v>Apr</v>
      </c>
      <c r="J1476" s="6">
        <v>0.43541666666666667</v>
      </c>
      <c r="K1476" s="6" t="str">
        <f>TEXT(data[[#This Row],[OrderTime]],"h")</f>
        <v>10</v>
      </c>
      <c r="L1476" s="1">
        <v>45749</v>
      </c>
      <c r="M1476" s="6">
        <v>0.6020833333333333</v>
      </c>
      <c r="N1476" t="s">
        <v>88</v>
      </c>
      <c r="O1476" t="s">
        <v>978</v>
      </c>
      <c r="P1476" t="s">
        <v>25</v>
      </c>
      <c r="Q1476" t="s">
        <v>53</v>
      </c>
      <c r="R1476" t="s">
        <v>83</v>
      </c>
      <c r="S1476" t="s">
        <v>47</v>
      </c>
      <c r="T1476" t="s">
        <v>38</v>
      </c>
      <c r="U1476" t="s">
        <v>30</v>
      </c>
      <c r="V1476" s="5">
        <f>data[[#This Row],[PriceUSD]]*data[[#This Row],[Quantity]]</f>
        <v>59.34</v>
      </c>
      <c r="W1476" s="7">
        <f>data[[#This Row],[OrderDate]] + TIME(VALUE(LEFT(data[[#This Row],[OrderTime]],2)), VALUE(RIGHT(data[[#This Row],[OrderTime]],2)), 0)</f>
        <v>45749.046527777777</v>
      </c>
      <c r="X1476" s="7">
        <f>_xlfn.MINIFS(data[OrderDateTime], data[CustomerName], data[[#This Row],[CustomerName]])</f>
        <v>45560.030555555553</v>
      </c>
      <c r="Y1476" t="str">
        <f>IF(data[[#This Row],[OrderDateTime]]=data[[#This Row],[FirstOrderDateTime]], "New", "Returning")</f>
        <v>Returning</v>
      </c>
      <c r="Z1476" s="7">
        <f>data[[#This Row],[DeliveryDate]] + data[[#This Row],[DeliveryTime]]</f>
        <v>45749.602083333331</v>
      </c>
      <c r="AA1476" s="7">
        <f>data[[#This Row],[OrderDateTime]] + 1</f>
        <v>45750.046527777777</v>
      </c>
      <c r="AB1476" s="7" t="str">
        <f>IF(data[[#This Row],[DeliveryDateTime]] &lt;= data[[#This Row],[SLADue]], "On Time", "Late")</f>
        <v>On Time</v>
      </c>
    </row>
    <row r="1477" spans="1:28" x14ac:dyDescent="0.2">
      <c r="A1477" t="s">
        <v>2011</v>
      </c>
      <c r="B1477" t="s">
        <v>19</v>
      </c>
      <c r="C1477" t="s">
        <v>41</v>
      </c>
      <c r="D1477" t="s">
        <v>42</v>
      </c>
      <c r="E1477" s="5">
        <v>30.97</v>
      </c>
      <c r="F1477" t="s">
        <v>119</v>
      </c>
      <c r="G1477">
        <v>1</v>
      </c>
      <c r="H1477" s="1">
        <v>45557</v>
      </c>
      <c r="I1477" s="1" t="str">
        <f>TEXT(data[[#This Row],[OrderDate]],"mmm")</f>
        <v>Sep</v>
      </c>
      <c r="J1477" s="6">
        <v>0.6875</v>
      </c>
      <c r="K1477" s="6" t="str">
        <f>TEXT(data[[#This Row],[OrderTime]],"h")</f>
        <v>16</v>
      </c>
      <c r="L1477" s="1">
        <v>45559</v>
      </c>
      <c r="M1477" s="6">
        <v>0.77083333333333337</v>
      </c>
      <c r="N1477" t="s">
        <v>112</v>
      </c>
      <c r="O1477" t="s">
        <v>1130</v>
      </c>
      <c r="P1477" t="s">
        <v>36</v>
      </c>
      <c r="Q1477" t="s">
        <v>53</v>
      </c>
      <c r="R1477" t="s">
        <v>46</v>
      </c>
      <c r="S1477" t="s">
        <v>105</v>
      </c>
      <c r="T1477" t="s">
        <v>38</v>
      </c>
      <c r="U1477" t="s">
        <v>30</v>
      </c>
      <c r="V1477" s="5">
        <f>data[[#This Row],[PriceUSD]]*data[[#This Row],[Quantity]]</f>
        <v>30.97</v>
      </c>
      <c r="W1477" s="7">
        <f>data[[#This Row],[OrderDate]] + TIME(VALUE(LEFT(data[[#This Row],[OrderTime]],2)), VALUE(RIGHT(data[[#This Row],[OrderTime]],2)), 0)</f>
        <v>45557.052083333336</v>
      </c>
      <c r="X1477" s="7">
        <f>_xlfn.MINIFS(data[OrderDateTime], data[CustomerName], data[[#This Row],[CustomerName]])</f>
        <v>45516.054166666669</v>
      </c>
      <c r="Y1477" t="str">
        <f>IF(data[[#This Row],[OrderDateTime]]=data[[#This Row],[FirstOrderDateTime]], "New", "Returning")</f>
        <v>Returning</v>
      </c>
      <c r="Z1477" s="7">
        <f>data[[#This Row],[DeliveryDate]] + data[[#This Row],[DeliveryTime]]</f>
        <v>45559.770833333336</v>
      </c>
      <c r="AA1477" s="7">
        <f>data[[#This Row],[OrderDateTime]] + 1</f>
        <v>45558.052083333336</v>
      </c>
      <c r="AB1477" s="7" t="str">
        <f>IF(data[[#This Row],[DeliveryDateTime]] &lt;= data[[#This Row],[SLADue]], "On Time", "Late")</f>
        <v>Late</v>
      </c>
    </row>
    <row r="1478" spans="1:28" x14ac:dyDescent="0.2">
      <c r="A1478" t="s">
        <v>2012</v>
      </c>
      <c r="B1478" t="s">
        <v>19</v>
      </c>
      <c r="C1478" t="s">
        <v>69</v>
      </c>
      <c r="D1478" t="s">
        <v>70</v>
      </c>
      <c r="E1478" s="5">
        <v>59.04</v>
      </c>
      <c r="F1478" t="s">
        <v>119</v>
      </c>
      <c r="G1478">
        <v>3</v>
      </c>
      <c r="H1478" s="1">
        <v>45878</v>
      </c>
      <c r="I1478" s="1" t="str">
        <f>TEXT(data[[#This Row],[OrderDate]],"mmm")</f>
        <v>Aug</v>
      </c>
      <c r="J1478" s="6">
        <v>0.65763888888888888</v>
      </c>
      <c r="K1478" s="6" t="str">
        <f>TEXT(data[[#This Row],[OrderTime]],"h")</f>
        <v>15</v>
      </c>
      <c r="L1478" s="1">
        <v>45879</v>
      </c>
      <c r="M1478" s="6">
        <v>0.74097222222222225</v>
      </c>
      <c r="N1478" t="s">
        <v>23</v>
      </c>
      <c r="O1478" t="s">
        <v>196</v>
      </c>
      <c r="P1478" t="s">
        <v>25</v>
      </c>
      <c r="Q1478" t="s">
        <v>26</v>
      </c>
      <c r="R1478" t="s">
        <v>37</v>
      </c>
      <c r="S1478" t="s">
        <v>28</v>
      </c>
      <c r="T1478" t="s">
        <v>38</v>
      </c>
      <c r="U1478" t="s">
        <v>30</v>
      </c>
      <c r="V1478" s="5">
        <f>data[[#This Row],[PriceUSD]]*data[[#This Row],[Quantity]]</f>
        <v>177.12</v>
      </c>
      <c r="W1478" s="7">
        <f>data[[#This Row],[OrderDate]] + TIME(VALUE(LEFT(data[[#This Row],[OrderTime]],2)), VALUE(RIGHT(data[[#This Row],[OrderTime]],2)), 0)</f>
        <v>45878.061805555553</v>
      </c>
      <c r="X1478" s="7">
        <f>_xlfn.MINIFS(data[OrderDateTime], data[CustomerName], data[[#This Row],[CustomerName]])</f>
        <v>45507.038888888892</v>
      </c>
      <c r="Y1478" t="str">
        <f>IF(data[[#This Row],[OrderDateTime]]=data[[#This Row],[FirstOrderDateTime]], "New", "Returning")</f>
        <v>Returning</v>
      </c>
      <c r="Z1478" s="7">
        <f>data[[#This Row],[DeliveryDate]] + data[[#This Row],[DeliveryTime]]</f>
        <v>45879.740972222222</v>
      </c>
      <c r="AA1478" s="7">
        <f>data[[#This Row],[OrderDateTime]] + 1</f>
        <v>45879.061805555553</v>
      </c>
      <c r="AB1478" s="7" t="str">
        <f>IF(data[[#This Row],[DeliveryDateTime]] &lt;= data[[#This Row],[SLADue]], "On Time", "Late")</f>
        <v>Late</v>
      </c>
    </row>
    <row r="1479" spans="1:28" x14ac:dyDescent="0.2">
      <c r="A1479" t="s">
        <v>2013</v>
      </c>
      <c r="B1479" t="s">
        <v>19</v>
      </c>
      <c r="C1479" t="s">
        <v>190</v>
      </c>
      <c r="D1479" t="s">
        <v>191</v>
      </c>
      <c r="E1479" s="5">
        <v>23.66</v>
      </c>
      <c r="F1479" t="s">
        <v>87</v>
      </c>
      <c r="G1479">
        <v>1</v>
      </c>
      <c r="H1479" s="1">
        <v>45791</v>
      </c>
      <c r="I1479" s="1" t="str">
        <f>TEXT(data[[#This Row],[OrderDate]],"mmm")</f>
        <v>May</v>
      </c>
      <c r="J1479" s="6">
        <v>0.52430555555555558</v>
      </c>
      <c r="K1479" s="6" t="str">
        <f>TEXT(data[[#This Row],[OrderTime]],"h")</f>
        <v>12</v>
      </c>
      <c r="L1479" s="1">
        <v>45791</v>
      </c>
      <c r="M1479" s="6">
        <v>0.77430555555555558</v>
      </c>
      <c r="N1479" t="s">
        <v>238</v>
      </c>
      <c r="O1479" t="s">
        <v>506</v>
      </c>
      <c r="P1479" t="s">
        <v>36</v>
      </c>
      <c r="Q1479" t="s">
        <v>53</v>
      </c>
      <c r="R1479" t="s">
        <v>192</v>
      </c>
      <c r="S1479" t="s">
        <v>47</v>
      </c>
      <c r="T1479" t="s">
        <v>29</v>
      </c>
      <c r="U1479" t="s">
        <v>39</v>
      </c>
      <c r="V1479" s="5">
        <f>data[[#This Row],[PriceUSD]]*data[[#This Row],[Quantity]]</f>
        <v>23.66</v>
      </c>
      <c r="W1479" s="7">
        <f>data[[#This Row],[OrderDate]] + TIME(VALUE(LEFT(data[[#This Row],[OrderTime]],2)), VALUE(RIGHT(data[[#This Row],[OrderTime]],2)), 0)</f>
        <v>45791.038888888892</v>
      </c>
      <c r="X1479" s="7">
        <f>_xlfn.MINIFS(data[OrderDateTime], data[CustomerName], data[[#This Row],[CustomerName]])</f>
        <v>45526.052083333336</v>
      </c>
      <c r="Y1479" t="str">
        <f>IF(data[[#This Row],[OrderDateTime]]=data[[#This Row],[FirstOrderDateTime]], "New", "Returning")</f>
        <v>Returning</v>
      </c>
      <c r="Z1479" s="7">
        <f>data[[#This Row],[DeliveryDate]] + data[[#This Row],[DeliveryTime]]</f>
        <v>45791.774305555555</v>
      </c>
      <c r="AA1479" s="7">
        <f>data[[#This Row],[OrderDateTime]] + 1</f>
        <v>45792.038888888892</v>
      </c>
      <c r="AB1479" s="7" t="str">
        <f>IF(data[[#This Row],[DeliveryDateTime]] &lt;= data[[#This Row],[SLADue]], "On Time", "Late")</f>
        <v>On Time</v>
      </c>
    </row>
    <row r="1480" spans="1:28" x14ac:dyDescent="0.2">
      <c r="A1480" t="s">
        <v>2014</v>
      </c>
      <c r="B1480" t="s">
        <v>19</v>
      </c>
      <c r="C1480" t="s">
        <v>285</v>
      </c>
      <c r="D1480" t="s">
        <v>286</v>
      </c>
      <c r="E1480" s="5">
        <v>23</v>
      </c>
      <c r="F1480" t="s">
        <v>22</v>
      </c>
      <c r="G1480">
        <v>1</v>
      </c>
      <c r="H1480" s="1">
        <v>45639</v>
      </c>
      <c r="I1480" s="1" t="str">
        <f>TEXT(data[[#This Row],[OrderDate]],"mmm")</f>
        <v>Dec</v>
      </c>
      <c r="J1480" s="6">
        <v>0.77500000000000002</v>
      </c>
      <c r="K1480" s="6" t="str">
        <f>TEXT(data[[#This Row],[OrderTime]],"h")</f>
        <v>18</v>
      </c>
      <c r="L1480" s="1">
        <v>45640</v>
      </c>
      <c r="M1480" s="6">
        <v>0.56041666666666667</v>
      </c>
      <c r="N1480" t="s">
        <v>123</v>
      </c>
      <c r="O1480" t="s">
        <v>552</v>
      </c>
      <c r="P1480" t="s">
        <v>36</v>
      </c>
      <c r="Q1480" t="s">
        <v>53</v>
      </c>
      <c r="R1480" t="s">
        <v>114</v>
      </c>
      <c r="S1480" t="s">
        <v>28</v>
      </c>
      <c r="T1480" t="s">
        <v>38</v>
      </c>
      <c r="U1480" t="s">
        <v>39</v>
      </c>
      <c r="V1480" s="5">
        <f>data[[#This Row],[PriceUSD]]*data[[#This Row],[Quantity]]</f>
        <v>23</v>
      </c>
      <c r="W1480" s="7">
        <f>data[[#This Row],[OrderDate]] + TIME(VALUE(LEFT(data[[#This Row],[OrderTime]],2)), VALUE(RIGHT(data[[#This Row],[OrderTime]],2)), 0)</f>
        <v>45639.052083333336</v>
      </c>
      <c r="X1480" s="7">
        <f>_xlfn.MINIFS(data[OrderDateTime], data[CustomerName], data[[#This Row],[CustomerName]])</f>
        <v>45615.017361111109</v>
      </c>
      <c r="Y1480" t="str">
        <f>IF(data[[#This Row],[OrderDateTime]]=data[[#This Row],[FirstOrderDateTime]], "New", "Returning")</f>
        <v>Returning</v>
      </c>
      <c r="Z1480" s="7">
        <f>data[[#This Row],[DeliveryDate]] + data[[#This Row],[DeliveryTime]]</f>
        <v>45640.560416666667</v>
      </c>
      <c r="AA1480" s="7">
        <f>data[[#This Row],[OrderDateTime]] + 1</f>
        <v>45640.052083333336</v>
      </c>
      <c r="AB1480" s="7" t="str">
        <f>IF(data[[#This Row],[DeliveryDateTime]] &lt;= data[[#This Row],[SLADue]], "On Time", "Late")</f>
        <v>Late</v>
      </c>
    </row>
    <row r="1481" spans="1:28" x14ac:dyDescent="0.2">
      <c r="A1481" t="s">
        <v>2015</v>
      </c>
      <c r="B1481" t="s">
        <v>19</v>
      </c>
      <c r="C1481" t="s">
        <v>126</v>
      </c>
      <c r="D1481" t="s">
        <v>127</v>
      </c>
      <c r="E1481" s="5">
        <v>23.9</v>
      </c>
      <c r="F1481" t="s">
        <v>56</v>
      </c>
      <c r="G1481">
        <v>1</v>
      </c>
      <c r="H1481" s="1">
        <v>45662</v>
      </c>
      <c r="I1481" s="1" t="str">
        <f>TEXT(data[[#This Row],[OrderDate]],"mmm")</f>
        <v>Jan</v>
      </c>
      <c r="J1481" s="6">
        <v>0.62777777777777777</v>
      </c>
      <c r="K1481" s="6" t="str">
        <f>TEXT(data[[#This Row],[OrderTime]],"h")</f>
        <v>15</v>
      </c>
      <c r="L1481" s="1">
        <v>45663</v>
      </c>
      <c r="M1481" s="6">
        <v>0.87777777777777777</v>
      </c>
      <c r="N1481" t="s">
        <v>434</v>
      </c>
      <c r="O1481" t="s">
        <v>1047</v>
      </c>
      <c r="P1481" t="s">
        <v>234</v>
      </c>
      <c r="Q1481" t="s">
        <v>53</v>
      </c>
      <c r="R1481" t="s">
        <v>129</v>
      </c>
      <c r="S1481" t="s">
        <v>28</v>
      </c>
      <c r="T1481" t="s">
        <v>38</v>
      </c>
      <c r="U1481" t="s">
        <v>39</v>
      </c>
      <c r="V1481" s="5">
        <f>data[[#This Row],[PriceUSD]]*data[[#This Row],[Quantity]]</f>
        <v>23.9</v>
      </c>
      <c r="W1481" s="7">
        <f>data[[#This Row],[OrderDate]] + TIME(VALUE(LEFT(data[[#This Row],[OrderTime]],2)), VALUE(RIGHT(data[[#This Row],[OrderTime]],2)), 0)</f>
        <v>45662.054166666669</v>
      </c>
      <c r="X1481" s="7">
        <f>_xlfn.MINIFS(data[OrderDateTime], data[CustomerName], data[[#This Row],[CustomerName]])</f>
        <v>45507.015277777777</v>
      </c>
      <c r="Y1481" t="str">
        <f>IF(data[[#This Row],[OrderDateTime]]=data[[#This Row],[FirstOrderDateTime]], "New", "Returning")</f>
        <v>Returning</v>
      </c>
      <c r="Z1481" s="7">
        <f>data[[#This Row],[DeliveryDate]] + data[[#This Row],[DeliveryTime]]</f>
        <v>45663.87777777778</v>
      </c>
      <c r="AA1481" s="7">
        <f>data[[#This Row],[OrderDateTime]] + 1</f>
        <v>45663.054166666669</v>
      </c>
      <c r="AB1481" s="7" t="str">
        <f>IF(data[[#This Row],[DeliveryDateTime]] &lt;= data[[#This Row],[SLADue]], "On Time", "Late")</f>
        <v>Late</v>
      </c>
    </row>
    <row r="1482" spans="1:28" x14ac:dyDescent="0.2">
      <c r="A1482" t="s">
        <v>2016</v>
      </c>
      <c r="B1482" t="s">
        <v>19</v>
      </c>
      <c r="C1482" t="s">
        <v>101</v>
      </c>
      <c r="D1482" t="s">
        <v>102</v>
      </c>
      <c r="E1482" s="5">
        <v>28.35</v>
      </c>
      <c r="F1482" t="s">
        <v>81</v>
      </c>
      <c r="G1482">
        <v>2</v>
      </c>
      <c r="H1482" s="1">
        <v>45822</v>
      </c>
      <c r="I1482" s="1" t="str">
        <f>TEXT(data[[#This Row],[OrderDate]],"mmm")</f>
        <v>Jun</v>
      </c>
      <c r="J1482" s="6">
        <v>0.65555555555555556</v>
      </c>
      <c r="K1482" s="6" t="str">
        <f>TEXT(data[[#This Row],[OrderTime]],"h")</f>
        <v>15</v>
      </c>
      <c r="L1482" s="1">
        <v>45823</v>
      </c>
      <c r="M1482" s="6">
        <v>0.86388888888888893</v>
      </c>
      <c r="N1482" t="s">
        <v>64</v>
      </c>
      <c r="O1482" t="s">
        <v>306</v>
      </c>
      <c r="P1482" t="s">
        <v>25</v>
      </c>
      <c r="Q1482" t="s">
        <v>53</v>
      </c>
      <c r="R1482" t="s">
        <v>83</v>
      </c>
      <c r="S1482" t="s">
        <v>28</v>
      </c>
      <c r="T1482" t="s">
        <v>136</v>
      </c>
      <c r="U1482" t="s">
        <v>30</v>
      </c>
      <c r="V1482" s="5">
        <f>data[[#This Row],[PriceUSD]]*data[[#This Row],[Quantity]]</f>
        <v>56.7</v>
      </c>
      <c r="W1482" s="7">
        <f>data[[#This Row],[OrderDate]] + TIME(VALUE(LEFT(data[[#This Row],[OrderTime]],2)), VALUE(RIGHT(data[[#This Row],[OrderTime]],2)), 0)</f>
        <v>45822.038888888892</v>
      </c>
      <c r="X1482" s="7">
        <f>_xlfn.MINIFS(data[OrderDateTime], data[CustomerName], data[[#This Row],[CustomerName]])</f>
        <v>45527.061805555553</v>
      </c>
      <c r="Y1482" t="str">
        <f>IF(data[[#This Row],[OrderDateTime]]=data[[#This Row],[FirstOrderDateTime]], "New", "Returning")</f>
        <v>Returning</v>
      </c>
      <c r="Z1482" s="7">
        <f>data[[#This Row],[DeliveryDate]] + data[[#This Row],[DeliveryTime]]</f>
        <v>45823.863888888889</v>
      </c>
      <c r="AA1482" s="7">
        <f>data[[#This Row],[OrderDateTime]] + 1</f>
        <v>45823.038888888892</v>
      </c>
      <c r="AB1482" s="7" t="str">
        <f>IF(data[[#This Row],[DeliveryDateTime]] &lt;= data[[#This Row],[SLADue]], "On Time", "Late")</f>
        <v>Late</v>
      </c>
    </row>
    <row r="1483" spans="1:28" x14ac:dyDescent="0.2">
      <c r="A1483" t="s">
        <v>2017</v>
      </c>
      <c r="B1483" t="s">
        <v>19</v>
      </c>
      <c r="C1483" t="s">
        <v>41</v>
      </c>
      <c r="D1483" t="s">
        <v>42</v>
      </c>
      <c r="E1483" s="5">
        <v>38.590000000000003</v>
      </c>
      <c r="F1483" t="s">
        <v>56</v>
      </c>
      <c r="G1483">
        <v>1</v>
      </c>
      <c r="H1483" s="1">
        <v>45564</v>
      </c>
      <c r="I1483" s="1" t="str">
        <f>TEXT(data[[#This Row],[OrderDate]],"mmm")</f>
        <v>Sep</v>
      </c>
      <c r="J1483" s="6">
        <v>0.57916666666666672</v>
      </c>
      <c r="K1483" s="6" t="str">
        <f>TEXT(data[[#This Row],[OrderTime]],"h")</f>
        <v>13</v>
      </c>
      <c r="L1483" s="1">
        <v>45565</v>
      </c>
      <c r="M1483" s="6">
        <v>0.57916666666666672</v>
      </c>
      <c r="N1483" t="s">
        <v>75</v>
      </c>
      <c r="O1483" t="s">
        <v>506</v>
      </c>
      <c r="P1483" t="s">
        <v>25</v>
      </c>
      <c r="Q1483" t="s">
        <v>26</v>
      </c>
      <c r="R1483" t="s">
        <v>46</v>
      </c>
      <c r="S1483" t="s">
        <v>28</v>
      </c>
      <c r="T1483" t="s">
        <v>29</v>
      </c>
      <c r="U1483" t="s">
        <v>30</v>
      </c>
      <c r="V1483" s="5">
        <f>data[[#This Row],[PriceUSD]]*data[[#This Row],[Quantity]]</f>
        <v>38.590000000000003</v>
      </c>
      <c r="W1483" s="7">
        <f>data[[#This Row],[OrderDate]] + TIME(VALUE(LEFT(data[[#This Row],[OrderTime]],2)), VALUE(RIGHT(data[[#This Row],[OrderTime]],2)), 0)</f>
        <v>45564.046527777777</v>
      </c>
      <c r="X1483" s="7">
        <f>_xlfn.MINIFS(data[OrderDateTime], data[CustomerName], data[[#This Row],[CustomerName]])</f>
        <v>45526.052083333336</v>
      </c>
      <c r="Y1483" t="str">
        <f>IF(data[[#This Row],[OrderDateTime]]=data[[#This Row],[FirstOrderDateTime]], "New", "Returning")</f>
        <v>Returning</v>
      </c>
      <c r="Z1483" s="7">
        <f>data[[#This Row],[DeliveryDate]] + data[[#This Row],[DeliveryTime]]</f>
        <v>45565.57916666667</v>
      </c>
      <c r="AA1483" s="7">
        <f>data[[#This Row],[OrderDateTime]] + 1</f>
        <v>45565.046527777777</v>
      </c>
      <c r="AB1483" s="7" t="str">
        <f>IF(data[[#This Row],[DeliveryDateTime]] &lt;= data[[#This Row],[SLADue]], "On Time", "Late")</f>
        <v>Late</v>
      </c>
    </row>
    <row r="1484" spans="1:28" x14ac:dyDescent="0.2">
      <c r="A1484" t="s">
        <v>2018</v>
      </c>
      <c r="B1484" t="s">
        <v>19</v>
      </c>
      <c r="C1484" t="s">
        <v>190</v>
      </c>
      <c r="D1484" t="s">
        <v>191</v>
      </c>
      <c r="E1484" s="5">
        <v>25.14</v>
      </c>
      <c r="F1484" t="s">
        <v>71</v>
      </c>
      <c r="G1484">
        <v>1</v>
      </c>
      <c r="H1484" s="1">
        <v>45666</v>
      </c>
      <c r="I1484" s="1" t="str">
        <f>TEXT(data[[#This Row],[OrderDate]],"mmm")</f>
        <v>Jan</v>
      </c>
      <c r="J1484" s="6">
        <v>0.50277777777777777</v>
      </c>
      <c r="K1484" s="6" t="str">
        <f>TEXT(data[[#This Row],[OrderTime]],"h")</f>
        <v>12</v>
      </c>
      <c r="L1484" s="1">
        <v>45667</v>
      </c>
      <c r="M1484" s="6">
        <v>0.50277777777777777</v>
      </c>
      <c r="N1484" t="s">
        <v>103</v>
      </c>
      <c r="O1484" t="s">
        <v>166</v>
      </c>
      <c r="P1484" t="s">
        <v>77</v>
      </c>
      <c r="Q1484" t="s">
        <v>53</v>
      </c>
      <c r="R1484" t="s">
        <v>192</v>
      </c>
      <c r="S1484" t="s">
        <v>28</v>
      </c>
      <c r="T1484" t="s">
        <v>143</v>
      </c>
      <c r="U1484" t="s">
        <v>30</v>
      </c>
      <c r="V1484" s="5">
        <f>data[[#This Row],[PriceUSD]]*data[[#This Row],[Quantity]]</f>
        <v>25.14</v>
      </c>
      <c r="W1484" s="7">
        <f>data[[#This Row],[OrderDate]] + TIME(VALUE(LEFT(data[[#This Row],[OrderTime]],2)), VALUE(RIGHT(data[[#This Row],[OrderTime]],2)), 0)</f>
        <v>45666.054166666669</v>
      </c>
      <c r="X1484" s="7">
        <f>_xlfn.MINIFS(data[OrderDateTime], data[CustomerName], data[[#This Row],[CustomerName]])</f>
        <v>45531.038888888892</v>
      </c>
      <c r="Y1484" t="str">
        <f>IF(data[[#This Row],[OrderDateTime]]=data[[#This Row],[FirstOrderDateTime]], "New", "Returning")</f>
        <v>Returning</v>
      </c>
      <c r="Z1484" s="7">
        <f>data[[#This Row],[DeliveryDate]] + data[[#This Row],[DeliveryTime]]</f>
        <v>45667.50277777778</v>
      </c>
      <c r="AA1484" s="7">
        <f>data[[#This Row],[OrderDateTime]] + 1</f>
        <v>45667.054166666669</v>
      </c>
      <c r="AB1484" s="7" t="str">
        <f>IF(data[[#This Row],[DeliveryDateTime]] &lt;= data[[#This Row],[SLADue]], "On Time", "Late")</f>
        <v>Late</v>
      </c>
    </row>
    <row r="1485" spans="1:28" x14ac:dyDescent="0.2">
      <c r="A1485" t="s">
        <v>2019</v>
      </c>
      <c r="B1485" t="s">
        <v>19</v>
      </c>
      <c r="C1485" t="s">
        <v>69</v>
      </c>
      <c r="D1485" t="s">
        <v>70</v>
      </c>
      <c r="E1485" s="5">
        <v>58.75</v>
      </c>
      <c r="F1485" t="s">
        <v>74</v>
      </c>
      <c r="G1485">
        <v>1</v>
      </c>
      <c r="H1485" s="1">
        <v>45733</v>
      </c>
      <c r="I1485" s="1" t="str">
        <f>TEXT(data[[#This Row],[OrderDate]],"mmm")</f>
        <v>Mar</v>
      </c>
      <c r="J1485" s="6">
        <v>0.58611111111111114</v>
      </c>
      <c r="K1485" s="6" t="str">
        <f>TEXT(data[[#This Row],[OrderTime]],"h")</f>
        <v>14</v>
      </c>
      <c r="L1485" s="1">
        <v>45734</v>
      </c>
      <c r="M1485" s="6">
        <v>0.71111111111111114</v>
      </c>
      <c r="N1485" t="s">
        <v>145</v>
      </c>
      <c r="O1485" t="s">
        <v>229</v>
      </c>
      <c r="P1485" t="s">
        <v>77</v>
      </c>
      <c r="Q1485" t="s">
        <v>53</v>
      </c>
      <c r="R1485" t="s">
        <v>37</v>
      </c>
      <c r="S1485" t="s">
        <v>28</v>
      </c>
      <c r="T1485" t="s">
        <v>29</v>
      </c>
      <c r="U1485" t="s">
        <v>30</v>
      </c>
      <c r="V1485" s="5">
        <f>data[[#This Row],[PriceUSD]]*data[[#This Row],[Quantity]]</f>
        <v>58.75</v>
      </c>
      <c r="W1485" s="7">
        <f>data[[#This Row],[OrderDate]] + TIME(VALUE(LEFT(data[[#This Row],[OrderTime]],2)), VALUE(RIGHT(data[[#This Row],[OrderTime]],2)), 0)</f>
        <v>45733.007638888892</v>
      </c>
      <c r="X1485" s="7">
        <f>_xlfn.MINIFS(data[OrderDateTime], data[CustomerName], data[[#This Row],[CustomerName]])</f>
        <v>45594.015277777777</v>
      </c>
      <c r="Y1485" t="str">
        <f>IF(data[[#This Row],[OrderDateTime]]=data[[#This Row],[FirstOrderDateTime]], "New", "Returning")</f>
        <v>Returning</v>
      </c>
      <c r="Z1485" s="7">
        <f>data[[#This Row],[DeliveryDate]] + data[[#This Row],[DeliveryTime]]</f>
        <v>45734.711111111108</v>
      </c>
      <c r="AA1485" s="7">
        <f>data[[#This Row],[OrderDateTime]] + 1</f>
        <v>45734.007638888892</v>
      </c>
      <c r="AB1485" s="7" t="str">
        <f>IF(data[[#This Row],[DeliveryDateTime]] &lt;= data[[#This Row],[SLADue]], "On Time", "Late")</f>
        <v>Late</v>
      </c>
    </row>
    <row r="1486" spans="1:28" x14ac:dyDescent="0.2">
      <c r="A1486" t="s">
        <v>2020</v>
      </c>
      <c r="B1486" t="s">
        <v>19</v>
      </c>
      <c r="C1486" t="s">
        <v>101</v>
      </c>
      <c r="D1486" t="s">
        <v>102</v>
      </c>
      <c r="E1486" s="5">
        <v>30.54</v>
      </c>
      <c r="F1486" t="s">
        <v>63</v>
      </c>
      <c r="G1486">
        <v>1</v>
      </c>
      <c r="H1486" s="1">
        <v>45752</v>
      </c>
      <c r="I1486" s="1" t="str">
        <f>TEXT(data[[#This Row],[OrderDate]],"mmm")</f>
        <v>Apr</v>
      </c>
      <c r="J1486" s="6">
        <v>0.49444444444444446</v>
      </c>
      <c r="K1486" s="6" t="str">
        <f>TEXT(data[[#This Row],[OrderTime]],"h")</f>
        <v>11</v>
      </c>
      <c r="L1486" s="1">
        <v>45752</v>
      </c>
      <c r="M1486" s="6">
        <v>0.70277777777777772</v>
      </c>
      <c r="N1486" t="s">
        <v>75</v>
      </c>
      <c r="O1486" t="s">
        <v>320</v>
      </c>
      <c r="P1486" t="s">
        <v>25</v>
      </c>
      <c r="Q1486" t="s">
        <v>26</v>
      </c>
      <c r="R1486" t="s">
        <v>83</v>
      </c>
      <c r="S1486" t="s">
        <v>47</v>
      </c>
      <c r="T1486" t="s">
        <v>38</v>
      </c>
      <c r="U1486" t="s">
        <v>67</v>
      </c>
      <c r="V1486" s="5">
        <f>data[[#This Row],[PriceUSD]]*data[[#This Row],[Quantity]]</f>
        <v>30.54</v>
      </c>
      <c r="W1486" s="7">
        <f>data[[#This Row],[OrderDate]] + TIME(VALUE(LEFT(data[[#This Row],[OrderTime]],2)), VALUE(RIGHT(data[[#This Row],[OrderTime]],2)), 0)</f>
        <v>45752.030555555553</v>
      </c>
      <c r="X1486" s="7">
        <f>_xlfn.MINIFS(data[OrderDateTime], data[CustomerName], data[[#This Row],[CustomerName]])</f>
        <v>45548.038888888892</v>
      </c>
      <c r="Y1486" t="str">
        <f>IF(data[[#This Row],[OrderDateTime]]=data[[#This Row],[FirstOrderDateTime]], "New", "Returning")</f>
        <v>Returning</v>
      </c>
      <c r="Z1486" s="7">
        <f>data[[#This Row],[DeliveryDate]] + data[[#This Row],[DeliveryTime]]</f>
        <v>45752.702777777777</v>
      </c>
      <c r="AA1486" s="7">
        <f>data[[#This Row],[OrderDateTime]] + 1</f>
        <v>45753.030555555553</v>
      </c>
      <c r="AB1486" s="7" t="str">
        <f>IF(data[[#This Row],[DeliveryDateTime]] &lt;= data[[#This Row],[SLADue]], "On Time", "Late")</f>
        <v>On Time</v>
      </c>
    </row>
    <row r="1487" spans="1:28" x14ac:dyDescent="0.2">
      <c r="A1487" t="s">
        <v>2021</v>
      </c>
      <c r="B1487" t="s">
        <v>19</v>
      </c>
      <c r="C1487" t="s">
        <v>32</v>
      </c>
      <c r="D1487" t="s">
        <v>33</v>
      </c>
      <c r="E1487" s="5">
        <v>45.68</v>
      </c>
      <c r="F1487" t="s">
        <v>138</v>
      </c>
      <c r="G1487">
        <v>1</v>
      </c>
      <c r="H1487" s="1">
        <v>45651</v>
      </c>
      <c r="I1487" s="1" t="str">
        <f>TEXT(data[[#This Row],[OrderDate]],"mmm")</f>
        <v>Dec</v>
      </c>
      <c r="J1487" s="6">
        <v>0.79652777777777772</v>
      </c>
      <c r="K1487" s="6" t="str">
        <f>TEXT(data[[#This Row],[OrderTime]],"h")</f>
        <v>19</v>
      </c>
      <c r="L1487" s="1">
        <v>45652</v>
      </c>
      <c r="M1487" s="6">
        <v>0.79652777777777772</v>
      </c>
      <c r="N1487" t="s">
        <v>112</v>
      </c>
      <c r="O1487" t="s">
        <v>888</v>
      </c>
      <c r="P1487" t="s">
        <v>36</v>
      </c>
      <c r="Q1487" t="s">
        <v>53</v>
      </c>
      <c r="R1487" t="s">
        <v>37</v>
      </c>
      <c r="S1487" t="s">
        <v>28</v>
      </c>
      <c r="T1487" t="s">
        <v>106</v>
      </c>
      <c r="U1487" t="s">
        <v>30</v>
      </c>
      <c r="V1487" s="5">
        <f>data[[#This Row],[PriceUSD]]*data[[#This Row],[Quantity]]</f>
        <v>45.68</v>
      </c>
      <c r="W1487" s="7">
        <f>data[[#This Row],[OrderDate]] + TIME(VALUE(LEFT(data[[#This Row],[OrderTime]],2)), VALUE(RIGHT(data[[#This Row],[OrderTime]],2)), 0)</f>
        <v>45651.054166666669</v>
      </c>
      <c r="X1487" s="7">
        <f>_xlfn.MINIFS(data[OrderDateTime], data[CustomerName], data[[#This Row],[CustomerName]])</f>
        <v>45530.007638888892</v>
      </c>
      <c r="Y1487" t="str">
        <f>IF(data[[#This Row],[OrderDateTime]]=data[[#This Row],[FirstOrderDateTime]], "New", "Returning")</f>
        <v>Returning</v>
      </c>
      <c r="Z1487" s="7">
        <f>data[[#This Row],[DeliveryDate]] + data[[#This Row],[DeliveryTime]]</f>
        <v>45652.796527777777</v>
      </c>
      <c r="AA1487" s="7">
        <f>data[[#This Row],[OrderDateTime]] + 1</f>
        <v>45652.054166666669</v>
      </c>
      <c r="AB1487" s="7" t="str">
        <f>IF(data[[#This Row],[DeliveryDateTime]] &lt;= data[[#This Row],[SLADue]], "On Time", "Late")</f>
        <v>Late</v>
      </c>
    </row>
    <row r="1488" spans="1:28" x14ac:dyDescent="0.2">
      <c r="A1488" t="s">
        <v>2022</v>
      </c>
      <c r="B1488" t="s">
        <v>19</v>
      </c>
      <c r="C1488" t="s">
        <v>61</v>
      </c>
      <c r="D1488" t="s">
        <v>62</v>
      </c>
      <c r="E1488" s="5">
        <v>162.36000000000001</v>
      </c>
      <c r="F1488" t="s">
        <v>63</v>
      </c>
      <c r="G1488">
        <v>3</v>
      </c>
      <c r="H1488" s="1">
        <v>45799</v>
      </c>
      <c r="I1488" s="1" t="str">
        <f>TEXT(data[[#This Row],[OrderDate]],"mmm")</f>
        <v>May</v>
      </c>
      <c r="J1488" s="6">
        <v>0.46597222222222223</v>
      </c>
      <c r="K1488" s="6" t="str">
        <f>TEXT(data[[#This Row],[OrderTime]],"h")</f>
        <v>11</v>
      </c>
      <c r="L1488" s="1">
        <v>45799</v>
      </c>
      <c r="M1488" s="6">
        <v>0.59097222222222223</v>
      </c>
      <c r="N1488" t="s">
        <v>95</v>
      </c>
      <c r="O1488" t="s">
        <v>408</v>
      </c>
      <c r="P1488" t="s">
        <v>25</v>
      </c>
      <c r="Q1488" t="s">
        <v>53</v>
      </c>
      <c r="R1488" t="s">
        <v>66</v>
      </c>
      <c r="S1488" t="s">
        <v>47</v>
      </c>
      <c r="T1488" t="s">
        <v>136</v>
      </c>
      <c r="U1488" t="s">
        <v>30</v>
      </c>
      <c r="V1488" s="5">
        <f>data[[#This Row],[PriceUSD]]*data[[#This Row],[Quantity]]</f>
        <v>487.08000000000004</v>
      </c>
      <c r="W1488" s="7">
        <f>data[[#This Row],[OrderDate]] + TIME(VALUE(LEFT(data[[#This Row],[OrderTime]],2)), VALUE(RIGHT(data[[#This Row],[OrderTime]],2)), 0)</f>
        <v>45799.015277777777</v>
      </c>
      <c r="X1488" s="7">
        <f>_xlfn.MINIFS(data[OrderDateTime], data[CustomerName], data[[#This Row],[CustomerName]])</f>
        <v>45510.061805555553</v>
      </c>
      <c r="Y1488" t="str">
        <f>IF(data[[#This Row],[OrderDateTime]]=data[[#This Row],[FirstOrderDateTime]], "New", "Returning")</f>
        <v>Returning</v>
      </c>
      <c r="Z1488" s="7">
        <f>data[[#This Row],[DeliveryDate]] + data[[#This Row],[DeliveryTime]]</f>
        <v>45799.59097222222</v>
      </c>
      <c r="AA1488" s="7">
        <f>data[[#This Row],[OrderDateTime]] + 1</f>
        <v>45800.015277777777</v>
      </c>
      <c r="AB1488" s="7" t="str">
        <f>IF(data[[#This Row],[DeliveryDateTime]] &lt;= data[[#This Row],[SLADue]], "On Time", "Late")</f>
        <v>On Time</v>
      </c>
    </row>
    <row r="1489" spans="1:28" x14ac:dyDescent="0.2">
      <c r="A1489" t="s">
        <v>2023</v>
      </c>
      <c r="B1489" t="s">
        <v>19</v>
      </c>
      <c r="C1489" t="s">
        <v>391</v>
      </c>
      <c r="D1489" t="s">
        <v>392</v>
      </c>
      <c r="E1489" s="5">
        <v>17.52</v>
      </c>
      <c r="F1489" t="s">
        <v>43</v>
      </c>
      <c r="G1489">
        <v>1</v>
      </c>
      <c r="H1489" s="1">
        <v>45530</v>
      </c>
      <c r="I1489" s="1" t="str">
        <f>TEXT(data[[#This Row],[OrderDate]],"mmm")</f>
        <v>Aug</v>
      </c>
      <c r="J1489" s="6">
        <v>0.75902777777777775</v>
      </c>
      <c r="K1489" s="6" t="str">
        <f>TEXT(data[[#This Row],[OrderTime]],"h")</f>
        <v>18</v>
      </c>
      <c r="L1489" s="1">
        <v>45531</v>
      </c>
      <c r="M1489" s="6">
        <v>0.77083333333333337</v>
      </c>
      <c r="N1489" t="s">
        <v>292</v>
      </c>
      <c r="O1489" t="s">
        <v>393</v>
      </c>
      <c r="P1489" t="s">
        <v>77</v>
      </c>
      <c r="Q1489" t="s">
        <v>26</v>
      </c>
      <c r="R1489" t="s">
        <v>394</v>
      </c>
      <c r="S1489" t="s">
        <v>28</v>
      </c>
      <c r="T1489" t="s">
        <v>29</v>
      </c>
      <c r="U1489" t="s">
        <v>30</v>
      </c>
      <c r="V1489" s="5">
        <f>data[[#This Row],[PriceUSD]]*data[[#This Row],[Quantity]]</f>
        <v>17.52</v>
      </c>
      <c r="W1489" s="7">
        <f>data[[#This Row],[OrderDate]] + TIME(VALUE(LEFT(data[[#This Row],[OrderTime]],2)), VALUE(RIGHT(data[[#This Row],[OrderTime]],2)), 0)</f>
        <v>45530.054166666669</v>
      </c>
      <c r="X1489" s="7">
        <f>_xlfn.MINIFS(data[OrderDateTime], data[CustomerName], data[[#This Row],[CustomerName]])</f>
        <v>45530.054166666669</v>
      </c>
      <c r="Y1489" t="str">
        <f>IF(data[[#This Row],[OrderDateTime]]=data[[#This Row],[FirstOrderDateTime]], "New", "Returning")</f>
        <v>New</v>
      </c>
      <c r="Z1489" s="7">
        <f>data[[#This Row],[DeliveryDate]] + data[[#This Row],[DeliveryTime]]</f>
        <v>45531.770833333336</v>
      </c>
      <c r="AA1489" s="7">
        <f>data[[#This Row],[OrderDateTime]] + 1</f>
        <v>45531.054166666669</v>
      </c>
      <c r="AB1489" s="7" t="str">
        <f>IF(data[[#This Row],[DeliveryDateTime]] &lt;= data[[#This Row],[SLADue]], "On Time", "Late")</f>
        <v>Late</v>
      </c>
    </row>
    <row r="1490" spans="1:28" x14ac:dyDescent="0.2">
      <c r="A1490" t="s">
        <v>2024</v>
      </c>
      <c r="B1490" t="s">
        <v>19</v>
      </c>
      <c r="C1490" t="s">
        <v>32</v>
      </c>
      <c r="D1490" t="s">
        <v>33</v>
      </c>
      <c r="E1490" s="5">
        <v>47.42</v>
      </c>
      <c r="F1490" t="s">
        <v>22</v>
      </c>
      <c r="G1490">
        <v>1</v>
      </c>
      <c r="H1490" s="1">
        <v>45596</v>
      </c>
      <c r="I1490" s="1" t="str">
        <f>TEXT(data[[#This Row],[OrderDate]],"mmm")</f>
        <v>Oct</v>
      </c>
      <c r="J1490" s="6">
        <v>0.49930555555555556</v>
      </c>
      <c r="K1490" s="6" t="str">
        <f>TEXT(data[[#This Row],[OrderTime]],"h")</f>
        <v>11</v>
      </c>
      <c r="L1490" s="1">
        <v>45597</v>
      </c>
      <c r="M1490" s="6">
        <v>0.58263888888888893</v>
      </c>
      <c r="N1490" t="s">
        <v>292</v>
      </c>
      <c r="O1490" t="s">
        <v>609</v>
      </c>
      <c r="P1490" t="s">
        <v>77</v>
      </c>
      <c r="Q1490" t="s">
        <v>26</v>
      </c>
      <c r="R1490" t="s">
        <v>37</v>
      </c>
      <c r="S1490" t="s">
        <v>28</v>
      </c>
      <c r="T1490" t="s">
        <v>106</v>
      </c>
      <c r="U1490" t="s">
        <v>39</v>
      </c>
      <c r="V1490" s="5">
        <f>data[[#This Row],[PriceUSD]]*data[[#This Row],[Quantity]]</f>
        <v>47.42</v>
      </c>
      <c r="W1490" s="7">
        <f>data[[#This Row],[OrderDate]] + TIME(VALUE(LEFT(data[[#This Row],[OrderTime]],2)), VALUE(RIGHT(data[[#This Row],[OrderTime]],2)), 0)</f>
        <v>45596.038888888892</v>
      </c>
      <c r="X1490" s="7">
        <f>_xlfn.MINIFS(data[OrderDateTime], data[CustomerName], data[[#This Row],[CustomerName]])</f>
        <v>45507.015277777777</v>
      </c>
      <c r="Y1490" t="str">
        <f>IF(data[[#This Row],[OrderDateTime]]=data[[#This Row],[FirstOrderDateTime]], "New", "Returning")</f>
        <v>Returning</v>
      </c>
      <c r="Z1490" s="7">
        <f>data[[#This Row],[DeliveryDate]] + data[[#This Row],[DeliveryTime]]</f>
        <v>45597.582638888889</v>
      </c>
      <c r="AA1490" s="7">
        <f>data[[#This Row],[OrderDateTime]] + 1</f>
        <v>45597.038888888892</v>
      </c>
      <c r="AB1490" s="7" t="str">
        <f>IF(data[[#This Row],[DeliveryDateTime]] &lt;= data[[#This Row],[SLADue]], "On Time", "Late")</f>
        <v>Late</v>
      </c>
    </row>
    <row r="1491" spans="1:28" x14ac:dyDescent="0.2">
      <c r="A1491" t="s">
        <v>2025</v>
      </c>
      <c r="B1491" t="s">
        <v>19</v>
      </c>
      <c r="C1491" t="s">
        <v>69</v>
      </c>
      <c r="D1491" t="s">
        <v>70</v>
      </c>
      <c r="E1491" s="5">
        <v>50.8</v>
      </c>
      <c r="F1491" t="s">
        <v>43</v>
      </c>
      <c r="G1491">
        <v>1</v>
      </c>
      <c r="H1491" s="1">
        <v>45709</v>
      </c>
      <c r="I1491" s="1" t="str">
        <f>TEXT(data[[#This Row],[OrderDate]],"mmm")</f>
        <v>Feb</v>
      </c>
      <c r="J1491" s="6">
        <v>0.60902777777777772</v>
      </c>
      <c r="K1491" s="6" t="str">
        <f>TEXT(data[[#This Row],[OrderTime]],"h")</f>
        <v>14</v>
      </c>
      <c r="L1491" s="1">
        <v>45709</v>
      </c>
      <c r="M1491" s="6">
        <v>0.81736111111111109</v>
      </c>
      <c r="N1491" t="s">
        <v>120</v>
      </c>
      <c r="O1491" t="s">
        <v>1634</v>
      </c>
      <c r="P1491" t="s">
        <v>25</v>
      </c>
      <c r="Q1491" t="s">
        <v>26</v>
      </c>
      <c r="R1491" t="s">
        <v>37</v>
      </c>
      <c r="S1491" t="s">
        <v>47</v>
      </c>
      <c r="T1491" t="s">
        <v>38</v>
      </c>
      <c r="U1491" t="s">
        <v>39</v>
      </c>
      <c r="V1491" s="5">
        <f>data[[#This Row],[PriceUSD]]*data[[#This Row],[Quantity]]</f>
        <v>50.8</v>
      </c>
      <c r="W1491" s="7">
        <f>data[[#This Row],[OrderDate]] + TIME(VALUE(LEFT(data[[#This Row],[OrderTime]],2)), VALUE(RIGHT(data[[#This Row],[OrderTime]],2)), 0)</f>
        <v>45709.054166666669</v>
      </c>
      <c r="X1491" s="7">
        <f>_xlfn.MINIFS(data[OrderDateTime], data[CustomerName], data[[#This Row],[CustomerName]])</f>
        <v>45528.046527777777</v>
      </c>
      <c r="Y1491" t="str">
        <f>IF(data[[#This Row],[OrderDateTime]]=data[[#This Row],[FirstOrderDateTime]], "New", "Returning")</f>
        <v>Returning</v>
      </c>
      <c r="Z1491" s="7">
        <f>data[[#This Row],[DeliveryDate]] + data[[#This Row],[DeliveryTime]]</f>
        <v>45709.817361111112</v>
      </c>
      <c r="AA1491" s="7">
        <f>data[[#This Row],[OrderDateTime]] + 1</f>
        <v>45710.054166666669</v>
      </c>
      <c r="AB1491" s="7" t="str">
        <f>IF(data[[#This Row],[DeliveryDateTime]] &lt;= data[[#This Row],[SLADue]], "On Time", "Late")</f>
        <v>On Time</v>
      </c>
    </row>
    <row r="1492" spans="1:28" x14ac:dyDescent="0.2">
      <c r="A1492" t="s">
        <v>2026</v>
      </c>
      <c r="B1492" t="s">
        <v>19</v>
      </c>
      <c r="C1492" t="s">
        <v>110</v>
      </c>
      <c r="D1492" t="s">
        <v>111</v>
      </c>
      <c r="E1492" s="5">
        <v>12.41</v>
      </c>
      <c r="F1492" t="s">
        <v>71</v>
      </c>
      <c r="G1492">
        <v>1</v>
      </c>
      <c r="H1492" s="1">
        <v>45817</v>
      </c>
      <c r="I1492" s="1" t="str">
        <f>TEXT(data[[#This Row],[OrderDate]],"mmm")</f>
        <v>Jun</v>
      </c>
      <c r="J1492" s="6">
        <v>0.50208333333333333</v>
      </c>
      <c r="K1492" s="6" t="str">
        <f>TEXT(data[[#This Row],[OrderTime]],"h")</f>
        <v>12</v>
      </c>
      <c r="L1492" s="1">
        <v>45818</v>
      </c>
      <c r="M1492" s="6">
        <v>0.66874999999999996</v>
      </c>
      <c r="N1492" t="s">
        <v>145</v>
      </c>
      <c r="O1492" t="s">
        <v>188</v>
      </c>
      <c r="P1492" t="s">
        <v>77</v>
      </c>
      <c r="Q1492" t="s">
        <v>26</v>
      </c>
      <c r="R1492" t="s">
        <v>114</v>
      </c>
      <c r="S1492" t="s">
        <v>28</v>
      </c>
      <c r="T1492" t="s">
        <v>29</v>
      </c>
      <c r="U1492" t="s">
        <v>30</v>
      </c>
      <c r="V1492" s="5">
        <f>data[[#This Row],[PriceUSD]]*data[[#This Row],[Quantity]]</f>
        <v>12.41</v>
      </c>
      <c r="W1492" s="7">
        <f>data[[#This Row],[OrderDate]] + TIME(VALUE(LEFT(data[[#This Row],[OrderTime]],2)), VALUE(RIGHT(data[[#This Row],[OrderTime]],2)), 0)</f>
        <v>45817.022916666669</v>
      </c>
      <c r="X1492" s="7">
        <f>_xlfn.MINIFS(data[OrderDateTime], data[CustomerName], data[[#This Row],[CustomerName]])</f>
        <v>45610.030555555553</v>
      </c>
      <c r="Y1492" t="str">
        <f>IF(data[[#This Row],[OrderDateTime]]=data[[#This Row],[FirstOrderDateTime]], "New", "Returning")</f>
        <v>Returning</v>
      </c>
      <c r="Z1492" s="7">
        <f>data[[#This Row],[DeliveryDate]] + data[[#This Row],[DeliveryTime]]</f>
        <v>45818.668749999997</v>
      </c>
      <c r="AA1492" s="7">
        <f>data[[#This Row],[OrderDateTime]] + 1</f>
        <v>45818.022916666669</v>
      </c>
      <c r="AB1492" s="7" t="str">
        <f>IF(data[[#This Row],[DeliveryDateTime]] &lt;= data[[#This Row],[SLADue]], "On Time", "Late")</f>
        <v>Late</v>
      </c>
    </row>
    <row r="1493" spans="1:28" x14ac:dyDescent="0.2">
      <c r="A1493" t="s">
        <v>2027</v>
      </c>
      <c r="B1493" t="s">
        <v>19</v>
      </c>
      <c r="C1493" t="s">
        <v>20</v>
      </c>
      <c r="D1493" t="s">
        <v>21</v>
      </c>
      <c r="E1493" s="5">
        <v>20.97</v>
      </c>
      <c r="F1493" t="s">
        <v>71</v>
      </c>
      <c r="G1493">
        <v>1</v>
      </c>
      <c r="H1493" s="1">
        <v>45750</v>
      </c>
      <c r="I1493" s="1" t="str">
        <f>TEXT(data[[#This Row],[OrderDate]],"mmm")</f>
        <v>Apr</v>
      </c>
      <c r="J1493" s="6">
        <v>0.45208333333333334</v>
      </c>
      <c r="K1493" s="6" t="str">
        <f>TEXT(data[[#This Row],[OrderTime]],"h")</f>
        <v>10</v>
      </c>
      <c r="L1493" s="1">
        <v>45751</v>
      </c>
      <c r="M1493" s="6">
        <v>0.57708333333333328</v>
      </c>
      <c r="N1493" t="s">
        <v>88</v>
      </c>
      <c r="O1493" t="s">
        <v>530</v>
      </c>
      <c r="P1493" t="s">
        <v>25</v>
      </c>
      <c r="Q1493" t="s">
        <v>26</v>
      </c>
      <c r="R1493" t="s">
        <v>27</v>
      </c>
      <c r="S1493" t="s">
        <v>28</v>
      </c>
      <c r="T1493" t="s">
        <v>29</v>
      </c>
      <c r="U1493" t="s">
        <v>30</v>
      </c>
      <c r="V1493" s="5">
        <f>data[[#This Row],[PriceUSD]]*data[[#This Row],[Quantity]]</f>
        <v>20.97</v>
      </c>
      <c r="W1493" s="7">
        <f>data[[#This Row],[OrderDate]] + TIME(VALUE(LEFT(data[[#This Row],[OrderTime]],2)), VALUE(RIGHT(data[[#This Row],[OrderTime]],2)), 0)</f>
        <v>45750.022916666669</v>
      </c>
      <c r="X1493" s="7">
        <f>_xlfn.MINIFS(data[OrderDateTime], data[CustomerName], data[[#This Row],[CustomerName]])</f>
        <v>45577.030555555553</v>
      </c>
      <c r="Y1493" t="str">
        <f>IF(data[[#This Row],[OrderDateTime]]=data[[#This Row],[FirstOrderDateTime]], "New", "Returning")</f>
        <v>Returning</v>
      </c>
      <c r="Z1493" s="7">
        <f>data[[#This Row],[DeliveryDate]] + data[[#This Row],[DeliveryTime]]</f>
        <v>45751.57708333333</v>
      </c>
      <c r="AA1493" s="7">
        <f>data[[#This Row],[OrderDateTime]] + 1</f>
        <v>45751.022916666669</v>
      </c>
      <c r="AB1493" s="7" t="str">
        <f>IF(data[[#This Row],[DeliveryDateTime]] &lt;= data[[#This Row],[SLADue]], "On Time", "Late")</f>
        <v>Late</v>
      </c>
    </row>
    <row r="1494" spans="1:28" x14ac:dyDescent="0.2">
      <c r="A1494" t="s">
        <v>2028</v>
      </c>
      <c r="B1494" t="s">
        <v>19</v>
      </c>
      <c r="C1494" t="s">
        <v>126</v>
      </c>
      <c r="D1494" t="s">
        <v>127</v>
      </c>
      <c r="E1494" s="5">
        <v>20.12</v>
      </c>
      <c r="F1494" t="s">
        <v>71</v>
      </c>
      <c r="G1494">
        <v>2</v>
      </c>
      <c r="H1494" s="1">
        <v>45754</v>
      </c>
      <c r="I1494" s="1" t="str">
        <f>TEXT(data[[#This Row],[OrderDate]],"mmm")</f>
        <v>Apr</v>
      </c>
      <c r="J1494" s="6">
        <v>0.66180555555555554</v>
      </c>
      <c r="K1494" s="6" t="str">
        <f>TEXT(data[[#This Row],[OrderTime]],"h")</f>
        <v>15</v>
      </c>
      <c r="L1494" s="1">
        <v>45755</v>
      </c>
      <c r="M1494" s="6">
        <v>0.91180555555555554</v>
      </c>
      <c r="N1494" t="s">
        <v>292</v>
      </c>
      <c r="O1494" t="s">
        <v>601</v>
      </c>
      <c r="P1494" t="s">
        <v>77</v>
      </c>
      <c r="Q1494" t="s">
        <v>53</v>
      </c>
      <c r="R1494" t="s">
        <v>129</v>
      </c>
      <c r="S1494" t="s">
        <v>28</v>
      </c>
      <c r="T1494" t="s">
        <v>38</v>
      </c>
      <c r="U1494" t="s">
        <v>30</v>
      </c>
      <c r="V1494" s="5">
        <f>data[[#This Row],[PriceUSD]]*data[[#This Row],[Quantity]]</f>
        <v>40.24</v>
      </c>
      <c r="W1494" s="7">
        <f>data[[#This Row],[OrderDate]] + TIME(VALUE(LEFT(data[[#This Row],[OrderTime]],2)), VALUE(RIGHT(data[[#This Row],[OrderTime]],2)), 0)</f>
        <v>45754.038888888892</v>
      </c>
      <c r="X1494" s="7">
        <f>_xlfn.MINIFS(data[OrderDateTime], data[CustomerName], data[[#This Row],[CustomerName]])</f>
        <v>45605.030555555553</v>
      </c>
      <c r="Y1494" t="str">
        <f>IF(data[[#This Row],[OrderDateTime]]=data[[#This Row],[FirstOrderDateTime]], "New", "Returning")</f>
        <v>Returning</v>
      </c>
      <c r="Z1494" s="7">
        <f>data[[#This Row],[DeliveryDate]] + data[[#This Row],[DeliveryTime]]</f>
        <v>45755.911805555559</v>
      </c>
      <c r="AA1494" s="7">
        <f>data[[#This Row],[OrderDateTime]] + 1</f>
        <v>45755.038888888892</v>
      </c>
      <c r="AB1494" s="7" t="str">
        <f>IF(data[[#This Row],[DeliveryDateTime]] &lt;= data[[#This Row],[SLADue]], "On Time", "Late")</f>
        <v>Late</v>
      </c>
    </row>
    <row r="1495" spans="1:28" x14ac:dyDescent="0.2">
      <c r="A1495" t="s">
        <v>2029</v>
      </c>
      <c r="B1495" t="s">
        <v>19</v>
      </c>
      <c r="C1495" t="s">
        <v>41</v>
      </c>
      <c r="D1495" t="s">
        <v>42</v>
      </c>
      <c r="E1495" s="5">
        <v>35.07</v>
      </c>
      <c r="F1495" t="s">
        <v>119</v>
      </c>
      <c r="G1495">
        <v>1</v>
      </c>
      <c r="H1495" s="1">
        <v>45525</v>
      </c>
      <c r="I1495" s="1" t="str">
        <f>TEXT(data[[#This Row],[OrderDate]],"mmm")</f>
        <v>Aug</v>
      </c>
      <c r="J1495" s="6">
        <v>0.37708333333333333</v>
      </c>
      <c r="K1495" s="6" t="str">
        <f>TEXT(data[[#This Row],[OrderTime]],"h")</f>
        <v>9</v>
      </c>
      <c r="L1495" s="1">
        <v>45527</v>
      </c>
      <c r="M1495" s="6">
        <v>0.62708333333333333</v>
      </c>
      <c r="N1495" t="s">
        <v>200</v>
      </c>
      <c r="O1495" t="s">
        <v>453</v>
      </c>
      <c r="P1495" t="s">
        <v>202</v>
      </c>
      <c r="Q1495" t="s">
        <v>26</v>
      </c>
      <c r="R1495" t="s">
        <v>46</v>
      </c>
      <c r="S1495" t="s">
        <v>105</v>
      </c>
      <c r="T1495" t="s">
        <v>38</v>
      </c>
      <c r="U1495" t="s">
        <v>30</v>
      </c>
      <c r="V1495" s="5">
        <f>data[[#This Row],[PriceUSD]]*data[[#This Row],[Quantity]]</f>
        <v>35.07</v>
      </c>
      <c r="W1495" s="7">
        <f>data[[#This Row],[OrderDate]] + TIME(VALUE(LEFT(data[[#This Row],[OrderTime]],2)), VALUE(RIGHT(data[[#This Row],[OrderTime]],2)), 0)</f>
        <v>45525.022916666669</v>
      </c>
      <c r="X1495" s="7">
        <f>_xlfn.MINIFS(data[OrderDateTime], data[CustomerName], data[[#This Row],[CustomerName]])</f>
        <v>45525.022916666669</v>
      </c>
      <c r="Y1495" t="str">
        <f>IF(data[[#This Row],[OrderDateTime]]=data[[#This Row],[FirstOrderDateTime]], "New", "Returning")</f>
        <v>New</v>
      </c>
      <c r="Z1495" s="7">
        <f>data[[#This Row],[DeliveryDate]] + data[[#This Row],[DeliveryTime]]</f>
        <v>45527.627083333333</v>
      </c>
      <c r="AA1495" s="7">
        <f>data[[#This Row],[OrderDateTime]] + 1</f>
        <v>45526.022916666669</v>
      </c>
      <c r="AB1495" s="7" t="str">
        <f>IF(data[[#This Row],[DeliveryDateTime]] &lt;= data[[#This Row],[SLADue]], "On Time", "Late")</f>
        <v>Late</v>
      </c>
    </row>
    <row r="1496" spans="1:28" x14ac:dyDescent="0.2">
      <c r="A1496" t="s">
        <v>2030</v>
      </c>
      <c r="B1496" t="s">
        <v>19</v>
      </c>
      <c r="C1496" t="s">
        <v>190</v>
      </c>
      <c r="D1496" t="s">
        <v>191</v>
      </c>
      <c r="E1496" s="5">
        <v>27.82</v>
      </c>
      <c r="F1496" t="s">
        <v>71</v>
      </c>
      <c r="G1496">
        <v>2</v>
      </c>
      <c r="H1496" s="1">
        <v>45691</v>
      </c>
      <c r="I1496" s="1" t="str">
        <f>TEXT(data[[#This Row],[OrderDate]],"mmm")</f>
        <v>Feb</v>
      </c>
      <c r="J1496" s="6">
        <v>0.3888888888888889</v>
      </c>
      <c r="K1496" s="6" t="str">
        <f>TEXT(data[[#This Row],[OrderTime]],"h")</f>
        <v>9</v>
      </c>
      <c r="L1496" s="1">
        <v>45691</v>
      </c>
      <c r="M1496" s="6">
        <v>0.63888888888888884</v>
      </c>
      <c r="N1496" t="s">
        <v>163</v>
      </c>
      <c r="O1496" t="s">
        <v>570</v>
      </c>
      <c r="P1496" t="s">
        <v>77</v>
      </c>
      <c r="Q1496" t="s">
        <v>26</v>
      </c>
      <c r="R1496" t="s">
        <v>192</v>
      </c>
      <c r="S1496" t="s">
        <v>47</v>
      </c>
      <c r="T1496" t="s">
        <v>38</v>
      </c>
      <c r="U1496" t="s">
        <v>30</v>
      </c>
      <c r="V1496" s="5">
        <f>data[[#This Row],[PriceUSD]]*data[[#This Row],[Quantity]]</f>
        <v>55.64</v>
      </c>
      <c r="W1496" s="7">
        <f>data[[#This Row],[OrderDate]] + TIME(VALUE(LEFT(data[[#This Row],[OrderTime]],2)), VALUE(RIGHT(data[[#This Row],[OrderTime]],2)), 0)</f>
        <v>45691.061805555553</v>
      </c>
      <c r="X1496" s="7">
        <f>_xlfn.MINIFS(data[OrderDateTime], data[CustomerName], data[[#This Row],[CustomerName]])</f>
        <v>45521.038888888892</v>
      </c>
      <c r="Y1496" t="str">
        <f>IF(data[[#This Row],[OrderDateTime]]=data[[#This Row],[FirstOrderDateTime]], "New", "Returning")</f>
        <v>Returning</v>
      </c>
      <c r="Z1496" s="7">
        <f>data[[#This Row],[DeliveryDate]] + data[[#This Row],[DeliveryTime]]</f>
        <v>45691.638888888891</v>
      </c>
      <c r="AA1496" s="7">
        <f>data[[#This Row],[OrderDateTime]] + 1</f>
        <v>45692.061805555553</v>
      </c>
      <c r="AB1496" s="7" t="str">
        <f>IF(data[[#This Row],[DeliveryDateTime]] &lt;= data[[#This Row],[SLADue]], "On Time", "Late")</f>
        <v>On Time</v>
      </c>
    </row>
    <row r="1497" spans="1:28" x14ac:dyDescent="0.2">
      <c r="A1497" t="s">
        <v>2031</v>
      </c>
      <c r="B1497" t="s">
        <v>19</v>
      </c>
      <c r="C1497" t="s">
        <v>126</v>
      </c>
      <c r="D1497" t="s">
        <v>127</v>
      </c>
      <c r="E1497" s="5">
        <v>21.86</v>
      </c>
      <c r="F1497" t="s">
        <v>87</v>
      </c>
      <c r="G1497">
        <v>1</v>
      </c>
      <c r="H1497" s="1">
        <v>45519</v>
      </c>
      <c r="I1497" s="1" t="str">
        <f>TEXT(data[[#This Row],[OrderDate]],"mmm")</f>
        <v>Aug</v>
      </c>
      <c r="J1497" s="6">
        <v>0.47222222222222221</v>
      </c>
      <c r="K1497" s="6" t="str">
        <f>TEXT(data[[#This Row],[OrderTime]],"h")</f>
        <v>11</v>
      </c>
      <c r="L1497" s="1">
        <v>45519</v>
      </c>
      <c r="M1497" s="6">
        <v>0.59722222222222221</v>
      </c>
      <c r="N1497" t="s">
        <v>64</v>
      </c>
      <c r="O1497" t="s">
        <v>104</v>
      </c>
      <c r="P1497" t="s">
        <v>25</v>
      </c>
      <c r="Q1497" t="s">
        <v>26</v>
      </c>
      <c r="R1497" t="s">
        <v>129</v>
      </c>
      <c r="S1497" t="s">
        <v>47</v>
      </c>
      <c r="T1497" t="s">
        <v>38</v>
      </c>
      <c r="U1497" t="s">
        <v>30</v>
      </c>
      <c r="V1497" s="5">
        <f>data[[#This Row],[PriceUSD]]*data[[#This Row],[Quantity]]</f>
        <v>21.86</v>
      </c>
      <c r="W1497" s="7">
        <f>data[[#This Row],[OrderDate]] + TIME(VALUE(LEFT(data[[#This Row],[OrderTime]],2)), VALUE(RIGHT(data[[#This Row],[OrderTime]],2)), 0)</f>
        <v>45519.015277777777</v>
      </c>
      <c r="X1497" s="7">
        <f>_xlfn.MINIFS(data[OrderDateTime], data[CustomerName], data[[#This Row],[CustomerName]])</f>
        <v>45519.015277777777</v>
      </c>
      <c r="Y1497" t="str">
        <f>IF(data[[#This Row],[OrderDateTime]]=data[[#This Row],[FirstOrderDateTime]], "New", "Returning")</f>
        <v>New</v>
      </c>
      <c r="Z1497" s="7">
        <f>data[[#This Row],[DeliveryDate]] + data[[#This Row],[DeliveryTime]]</f>
        <v>45519.597222222219</v>
      </c>
      <c r="AA1497" s="7">
        <f>data[[#This Row],[OrderDateTime]] + 1</f>
        <v>45520.015277777777</v>
      </c>
      <c r="AB1497" s="7" t="str">
        <f>IF(data[[#This Row],[DeliveryDateTime]] &lt;= data[[#This Row],[SLADue]], "On Time", "Late")</f>
        <v>On Time</v>
      </c>
    </row>
    <row r="1498" spans="1:28" x14ac:dyDescent="0.2">
      <c r="A1498" t="s">
        <v>2032</v>
      </c>
      <c r="B1498" t="s">
        <v>19</v>
      </c>
      <c r="C1498" t="s">
        <v>258</v>
      </c>
      <c r="D1498" t="s">
        <v>259</v>
      </c>
      <c r="E1498" s="5">
        <v>124.34</v>
      </c>
      <c r="F1498" t="s">
        <v>119</v>
      </c>
      <c r="G1498">
        <v>1</v>
      </c>
      <c r="H1498" s="1">
        <v>45586</v>
      </c>
      <c r="I1498" s="1" t="str">
        <f>TEXT(data[[#This Row],[OrderDate]],"mmm")</f>
        <v>Oct</v>
      </c>
      <c r="J1498" s="6">
        <v>0.42083333333333334</v>
      </c>
      <c r="K1498" s="6" t="str">
        <f>TEXT(data[[#This Row],[OrderTime]],"h")</f>
        <v>10</v>
      </c>
      <c r="L1498" s="1">
        <v>45587</v>
      </c>
      <c r="M1498" s="6">
        <v>0.67083333333333328</v>
      </c>
      <c r="N1498" t="s">
        <v>175</v>
      </c>
      <c r="O1498" t="s">
        <v>527</v>
      </c>
      <c r="P1498" t="s">
        <v>25</v>
      </c>
      <c r="Q1498" t="s">
        <v>53</v>
      </c>
      <c r="R1498" t="s">
        <v>261</v>
      </c>
      <c r="S1498" t="s">
        <v>28</v>
      </c>
      <c r="T1498" t="s">
        <v>29</v>
      </c>
      <c r="U1498" t="s">
        <v>30</v>
      </c>
      <c r="V1498" s="5">
        <f>data[[#This Row],[PriceUSD]]*data[[#This Row],[Quantity]]</f>
        <v>124.34</v>
      </c>
      <c r="W1498" s="7">
        <f>data[[#This Row],[OrderDate]] + TIME(VALUE(LEFT(data[[#This Row],[OrderTime]],2)), VALUE(RIGHT(data[[#This Row],[OrderTime]],2)), 0)</f>
        <v>45586.022916666669</v>
      </c>
      <c r="X1498" s="7">
        <f>_xlfn.MINIFS(data[OrderDateTime], data[CustomerName], data[[#This Row],[CustomerName]])</f>
        <v>45525.046527777777</v>
      </c>
      <c r="Y1498" t="str">
        <f>IF(data[[#This Row],[OrderDateTime]]=data[[#This Row],[FirstOrderDateTime]], "New", "Returning")</f>
        <v>Returning</v>
      </c>
      <c r="Z1498" s="7">
        <f>data[[#This Row],[DeliveryDate]] + data[[#This Row],[DeliveryTime]]</f>
        <v>45587.67083333333</v>
      </c>
      <c r="AA1498" s="7">
        <f>data[[#This Row],[OrderDateTime]] + 1</f>
        <v>45587.022916666669</v>
      </c>
      <c r="AB1498" s="7" t="str">
        <f>IF(data[[#This Row],[DeliveryDateTime]] &lt;= data[[#This Row],[SLADue]], "On Time", "Late")</f>
        <v>Late</v>
      </c>
    </row>
    <row r="1499" spans="1:28" x14ac:dyDescent="0.2">
      <c r="A1499" t="s">
        <v>2033</v>
      </c>
      <c r="B1499" t="s">
        <v>19</v>
      </c>
      <c r="C1499" t="s">
        <v>101</v>
      </c>
      <c r="D1499" t="s">
        <v>102</v>
      </c>
      <c r="E1499" s="5">
        <v>25.62</v>
      </c>
      <c r="F1499" t="s">
        <v>81</v>
      </c>
      <c r="G1499">
        <v>1</v>
      </c>
      <c r="H1499" s="1">
        <v>45554</v>
      </c>
      <c r="I1499" s="1" t="str">
        <f>TEXT(data[[#This Row],[OrderDate]],"mmm")</f>
        <v>Sep</v>
      </c>
      <c r="J1499" s="6">
        <v>0.42430555555555555</v>
      </c>
      <c r="K1499" s="6" t="str">
        <f>TEXT(data[[#This Row],[OrderTime]],"h")</f>
        <v>10</v>
      </c>
      <c r="L1499" s="1">
        <v>45554</v>
      </c>
      <c r="M1499" s="6">
        <v>0.5493055555555556</v>
      </c>
      <c r="N1499" t="s">
        <v>75</v>
      </c>
      <c r="O1499" t="s">
        <v>1634</v>
      </c>
      <c r="P1499" t="s">
        <v>77</v>
      </c>
      <c r="Q1499" t="s">
        <v>26</v>
      </c>
      <c r="R1499" t="s">
        <v>83</v>
      </c>
      <c r="S1499" t="s">
        <v>47</v>
      </c>
      <c r="T1499" t="s">
        <v>38</v>
      </c>
      <c r="U1499" t="s">
        <v>30</v>
      </c>
      <c r="V1499" s="5">
        <f>data[[#This Row],[PriceUSD]]*data[[#This Row],[Quantity]]</f>
        <v>25.62</v>
      </c>
      <c r="W1499" s="7">
        <f>data[[#This Row],[OrderDate]] + TIME(VALUE(LEFT(data[[#This Row],[OrderTime]],2)), VALUE(RIGHT(data[[#This Row],[OrderTime]],2)), 0)</f>
        <v>45554.038888888892</v>
      </c>
      <c r="X1499" s="7">
        <f>_xlfn.MINIFS(data[OrderDateTime], data[CustomerName], data[[#This Row],[CustomerName]])</f>
        <v>45528.046527777777</v>
      </c>
      <c r="Y1499" t="str">
        <f>IF(data[[#This Row],[OrderDateTime]]=data[[#This Row],[FirstOrderDateTime]], "New", "Returning")</f>
        <v>Returning</v>
      </c>
      <c r="Z1499" s="7">
        <f>data[[#This Row],[DeliveryDate]] + data[[#This Row],[DeliveryTime]]</f>
        <v>45554.549305555556</v>
      </c>
      <c r="AA1499" s="7">
        <f>data[[#This Row],[OrderDateTime]] + 1</f>
        <v>45555.038888888892</v>
      </c>
      <c r="AB1499" s="7" t="str">
        <f>IF(data[[#This Row],[DeliveryDateTime]] &lt;= data[[#This Row],[SLADue]], "On Time", "Late")</f>
        <v>On Time</v>
      </c>
    </row>
    <row r="1500" spans="1:28" x14ac:dyDescent="0.2">
      <c r="A1500" t="s">
        <v>2034</v>
      </c>
      <c r="B1500" t="s">
        <v>19</v>
      </c>
      <c r="C1500" t="s">
        <v>110</v>
      </c>
      <c r="D1500" t="s">
        <v>111</v>
      </c>
      <c r="E1500" s="5">
        <v>12.41</v>
      </c>
      <c r="F1500" t="s">
        <v>87</v>
      </c>
      <c r="G1500">
        <v>2</v>
      </c>
      <c r="H1500" s="1">
        <v>45820</v>
      </c>
      <c r="I1500" s="1" t="str">
        <f>TEXT(data[[#This Row],[OrderDate]],"mmm")</f>
        <v>Jun</v>
      </c>
      <c r="J1500" s="6">
        <v>0.64027777777777772</v>
      </c>
      <c r="K1500" s="6" t="str">
        <f>TEXT(data[[#This Row],[OrderTime]],"h")</f>
        <v>15</v>
      </c>
      <c r="L1500" s="1">
        <v>45821</v>
      </c>
      <c r="M1500" s="6">
        <v>0.89027777777777772</v>
      </c>
      <c r="N1500" t="s">
        <v>213</v>
      </c>
      <c r="O1500" t="s">
        <v>674</v>
      </c>
      <c r="P1500" t="s">
        <v>36</v>
      </c>
      <c r="Q1500" t="s">
        <v>53</v>
      </c>
      <c r="R1500" t="s">
        <v>114</v>
      </c>
      <c r="S1500" t="s">
        <v>28</v>
      </c>
      <c r="T1500" t="s">
        <v>136</v>
      </c>
      <c r="U1500" t="s">
        <v>30</v>
      </c>
      <c r="V1500" s="5">
        <f>data[[#This Row],[PriceUSD]]*data[[#This Row],[Quantity]]</f>
        <v>24.82</v>
      </c>
      <c r="W1500" s="7">
        <f>data[[#This Row],[OrderDate]] + TIME(VALUE(LEFT(data[[#This Row],[OrderTime]],2)), VALUE(RIGHT(data[[#This Row],[OrderTime]],2)), 0)</f>
        <v>45820.054166666669</v>
      </c>
      <c r="X1500" s="7">
        <f>_xlfn.MINIFS(data[OrderDateTime], data[CustomerName], data[[#This Row],[CustomerName]])</f>
        <v>45523.007638888892</v>
      </c>
      <c r="Y1500" t="str">
        <f>IF(data[[#This Row],[OrderDateTime]]=data[[#This Row],[FirstOrderDateTime]], "New", "Returning")</f>
        <v>Returning</v>
      </c>
      <c r="Z1500" s="7">
        <f>data[[#This Row],[DeliveryDate]] + data[[#This Row],[DeliveryTime]]</f>
        <v>45821.890277777777</v>
      </c>
      <c r="AA1500" s="7">
        <f>data[[#This Row],[OrderDateTime]] + 1</f>
        <v>45821.054166666669</v>
      </c>
      <c r="AB1500" s="7" t="str">
        <f>IF(data[[#This Row],[DeliveryDateTime]] &lt;= data[[#This Row],[SLADue]], "On Time", "Late")</f>
        <v>Late</v>
      </c>
    </row>
    <row r="1501" spans="1:28" x14ac:dyDescent="0.2">
      <c r="A1501" t="s">
        <v>2035</v>
      </c>
      <c r="B1501" t="s">
        <v>19</v>
      </c>
      <c r="C1501" t="s">
        <v>126</v>
      </c>
      <c r="D1501" t="s">
        <v>127</v>
      </c>
      <c r="E1501" s="5">
        <v>21.67</v>
      </c>
      <c r="F1501" t="s">
        <v>56</v>
      </c>
      <c r="G1501">
        <v>1</v>
      </c>
      <c r="H1501" s="1">
        <v>45829</v>
      </c>
      <c r="I1501" s="1" t="str">
        <f>TEXT(data[[#This Row],[OrderDate]],"mmm")</f>
        <v>Jun</v>
      </c>
      <c r="J1501" s="6">
        <v>0.76458333333333328</v>
      </c>
      <c r="K1501" s="6" t="str">
        <f>TEXT(data[[#This Row],[OrderTime]],"h")</f>
        <v>18</v>
      </c>
      <c r="L1501" s="1">
        <v>45830</v>
      </c>
      <c r="M1501" s="6">
        <v>0.84791666666666665</v>
      </c>
      <c r="N1501" t="s">
        <v>452</v>
      </c>
      <c r="O1501" t="s">
        <v>1047</v>
      </c>
      <c r="P1501" t="s">
        <v>133</v>
      </c>
      <c r="Q1501" t="s">
        <v>53</v>
      </c>
      <c r="R1501" t="s">
        <v>129</v>
      </c>
      <c r="S1501" t="s">
        <v>28</v>
      </c>
      <c r="T1501" t="s">
        <v>29</v>
      </c>
      <c r="U1501" t="s">
        <v>30</v>
      </c>
      <c r="V1501" s="5">
        <f>data[[#This Row],[PriceUSD]]*data[[#This Row],[Quantity]]</f>
        <v>21.67</v>
      </c>
      <c r="W1501" s="7">
        <f>data[[#This Row],[OrderDate]] + TIME(VALUE(LEFT(data[[#This Row],[OrderTime]],2)), VALUE(RIGHT(data[[#This Row],[OrderTime]],2)), 0)</f>
        <v>45829.022916666669</v>
      </c>
      <c r="X1501" s="7">
        <f>_xlfn.MINIFS(data[OrderDateTime], data[CustomerName], data[[#This Row],[CustomerName]])</f>
        <v>45507.015277777777</v>
      </c>
      <c r="Y1501" t="str">
        <f>IF(data[[#This Row],[OrderDateTime]]=data[[#This Row],[FirstOrderDateTime]], "New", "Returning")</f>
        <v>Returning</v>
      </c>
      <c r="Z1501" s="7">
        <f>data[[#This Row],[DeliveryDate]] + data[[#This Row],[DeliveryTime]]</f>
        <v>45830.847916666666</v>
      </c>
      <c r="AA1501" s="7">
        <f>data[[#This Row],[OrderDateTime]] + 1</f>
        <v>45830.022916666669</v>
      </c>
      <c r="AB1501" s="7" t="str">
        <f>IF(data[[#This Row],[DeliveryDateTime]] &lt;= data[[#This Row],[SLADue]], "On Time", "Late")</f>
        <v>Late</v>
      </c>
    </row>
    <row r="1502" spans="1:28" x14ac:dyDescent="0.2">
      <c r="A1502" t="s">
        <v>2036</v>
      </c>
      <c r="B1502" t="s">
        <v>19</v>
      </c>
      <c r="C1502" t="s">
        <v>49</v>
      </c>
      <c r="D1502" t="s">
        <v>50</v>
      </c>
      <c r="E1502" s="5">
        <v>32.369999999999997</v>
      </c>
      <c r="F1502" t="s">
        <v>74</v>
      </c>
      <c r="G1502">
        <v>1</v>
      </c>
      <c r="H1502" s="1">
        <v>45753</v>
      </c>
      <c r="I1502" s="1" t="str">
        <f>TEXT(data[[#This Row],[OrderDate]],"mmm")</f>
        <v>Apr</v>
      </c>
      <c r="J1502" s="6">
        <v>0.61041666666666672</v>
      </c>
      <c r="K1502" s="6" t="str">
        <f>TEXT(data[[#This Row],[OrderTime]],"h")</f>
        <v>14</v>
      </c>
      <c r="L1502" s="1">
        <v>45754</v>
      </c>
      <c r="M1502" s="6">
        <v>0.65208333333333335</v>
      </c>
      <c r="N1502" t="s">
        <v>95</v>
      </c>
      <c r="O1502" t="s">
        <v>425</v>
      </c>
      <c r="P1502" t="s">
        <v>25</v>
      </c>
      <c r="Q1502" t="s">
        <v>26</v>
      </c>
      <c r="R1502" t="s">
        <v>54</v>
      </c>
      <c r="S1502" t="s">
        <v>28</v>
      </c>
      <c r="T1502" t="s">
        <v>29</v>
      </c>
      <c r="U1502" t="s">
        <v>67</v>
      </c>
      <c r="V1502" s="5">
        <f>data[[#This Row],[PriceUSD]]*data[[#This Row],[Quantity]]</f>
        <v>32.369999999999997</v>
      </c>
      <c r="W1502" s="7">
        <f>data[[#This Row],[OrderDate]] + TIME(VALUE(LEFT(data[[#This Row],[OrderTime]],2)), VALUE(RIGHT(data[[#This Row],[OrderTime]],2)), 0)</f>
        <v>45753.046527777777</v>
      </c>
      <c r="X1502" s="7">
        <f>_xlfn.MINIFS(data[OrderDateTime], data[CustomerName], data[[#This Row],[CustomerName]])</f>
        <v>45595.038888888892</v>
      </c>
      <c r="Y1502" t="str">
        <f>IF(data[[#This Row],[OrderDateTime]]=data[[#This Row],[FirstOrderDateTime]], "New", "Returning")</f>
        <v>Returning</v>
      </c>
      <c r="Z1502" s="7">
        <f>data[[#This Row],[DeliveryDate]] + data[[#This Row],[DeliveryTime]]</f>
        <v>45754.652083333334</v>
      </c>
      <c r="AA1502" s="7">
        <f>data[[#This Row],[OrderDateTime]] + 1</f>
        <v>45754.046527777777</v>
      </c>
      <c r="AB1502" s="7" t="str">
        <f>IF(data[[#This Row],[DeliveryDateTime]] &lt;= data[[#This Row],[SLADue]], "On Time", "Late")</f>
        <v>Late</v>
      </c>
    </row>
    <row r="1503" spans="1:28" x14ac:dyDescent="0.2">
      <c r="A1503" t="s">
        <v>2037</v>
      </c>
      <c r="B1503" t="s">
        <v>19</v>
      </c>
      <c r="C1503" t="s">
        <v>101</v>
      </c>
      <c r="D1503" t="s">
        <v>102</v>
      </c>
      <c r="E1503" s="5">
        <v>30.66</v>
      </c>
      <c r="F1503" t="s">
        <v>63</v>
      </c>
      <c r="G1503">
        <v>2</v>
      </c>
      <c r="H1503" s="1">
        <v>45610</v>
      </c>
      <c r="I1503" s="1" t="str">
        <f>TEXT(data[[#This Row],[OrderDate]],"mmm")</f>
        <v>Nov</v>
      </c>
      <c r="J1503" s="6">
        <v>0.85069444444444442</v>
      </c>
      <c r="K1503" s="6" t="str">
        <f>TEXT(data[[#This Row],[OrderTime]],"h")</f>
        <v>20</v>
      </c>
      <c r="L1503" s="1">
        <v>45612</v>
      </c>
      <c r="M1503" s="6">
        <v>0.71388888888888891</v>
      </c>
      <c r="N1503" t="s">
        <v>170</v>
      </c>
      <c r="O1503" t="s">
        <v>280</v>
      </c>
      <c r="P1503" t="s">
        <v>36</v>
      </c>
      <c r="Q1503" t="s">
        <v>26</v>
      </c>
      <c r="R1503" t="s">
        <v>83</v>
      </c>
      <c r="S1503" t="s">
        <v>105</v>
      </c>
      <c r="T1503" t="s">
        <v>38</v>
      </c>
      <c r="U1503" t="s">
        <v>67</v>
      </c>
      <c r="V1503" s="5">
        <f>data[[#This Row],[PriceUSD]]*data[[#This Row],[Quantity]]</f>
        <v>61.32</v>
      </c>
      <c r="W1503" s="7">
        <f>data[[#This Row],[OrderDate]] + TIME(VALUE(LEFT(data[[#This Row],[OrderTime]],2)), VALUE(RIGHT(data[[#This Row],[OrderTime]],2)), 0)</f>
        <v>45610.030555555553</v>
      </c>
      <c r="X1503" s="7">
        <f>_xlfn.MINIFS(data[OrderDateTime], data[CustomerName], data[[#This Row],[CustomerName]])</f>
        <v>45513.061805555553</v>
      </c>
      <c r="Y1503" t="str">
        <f>IF(data[[#This Row],[OrderDateTime]]=data[[#This Row],[FirstOrderDateTime]], "New", "Returning")</f>
        <v>Returning</v>
      </c>
      <c r="Z1503" s="7">
        <f>data[[#This Row],[DeliveryDate]] + data[[#This Row],[DeliveryTime]]</f>
        <v>45612.713888888888</v>
      </c>
      <c r="AA1503" s="7">
        <f>data[[#This Row],[OrderDateTime]] + 1</f>
        <v>45611.030555555553</v>
      </c>
      <c r="AB1503" s="7" t="str">
        <f>IF(data[[#This Row],[DeliveryDateTime]] &lt;= data[[#This Row],[SLADue]], "On Time", "Late")</f>
        <v>Late</v>
      </c>
    </row>
    <row r="1504" spans="1:28" x14ac:dyDescent="0.2">
      <c r="A1504" t="s">
        <v>2038</v>
      </c>
      <c r="B1504" t="s">
        <v>19</v>
      </c>
      <c r="C1504" t="s">
        <v>69</v>
      </c>
      <c r="D1504" t="s">
        <v>70</v>
      </c>
      <c r="E1504" s="5">
        <v>66.39</v>
      </c>
      <c r="F1504" t="s">
        <v>74</v>
      </c>
      <c r="G1504">
        <v>1</v>
      </c>
      <c r="H1504" s="1">
        <v>45798</v>
      </c>
      <c r="I1504" s="1" t="str">
        <f>TEXT(data[[#This Row],[OrderDate]],"mmm")</f>
        <v>May</v>
      </c>
      <c r="J1504" s="6">
        <v>0.89652777777777781</v>
      </c>
      <c r="K1504" s="6" t="str">
        <f>TEXT(data[[#This Row],[OrderTime]],"h")</f>
        <v>21</v>
      </c>
      <c r="L1504" s="1">
        <v>45799</v>
      </c>
      <c r="M1504" s="6">
        <v>0.82986111111111116</v>
      </c>
      <c r="N1504" t="s">
        <v>57</v>
      </c>
      <c r="O1504" t="s">
        <v>441</v>
      </c>
      <c r="P1504" t="s">
        <v>25</v>
      </c>
      <c r="Q1504" t="s">
        <v>26</v>
      </c>
      <c r="R1504" t="s">
        <v>37</v>
      </c>
      <c r="S1504" t="s">
        <v>28</v>
      </c>
      <c r="T1504" t="s">
        <v>38</v>
      </c>
      <c r="U1504" t="s">
        <v>39</v>
      </c>
      <c r="V1504" s="5">
        <f>data[[#This Row],[PriceUSD]]*data[[#This Row],[Quantity]]</f>
        <v>66.39</v>
      </c>
      <c r="W1504" s="7">
        <f>data[[#This Row],[OrderDate]] + TIME(VALUE(LEFT(data[[#This Row],[OrderTime]],2)), VALUE(RIGHT(data[[#This Row],[OrderTime]],2)), 0)</f>
        <v>45798.054166666669</v>
      </c>
      <c r="X1504" s="7">
        <f>_xlfn.MINIFS(data[OrderDateTime], data[CustomerName], data[[#This Row],[CustomerName]])</f>
        <v>45510.015277777777</v>
      </c>
      <c r="Y1504" t="str">
        <f>IF(data[[#This Row],[OrderDateTime]]=data[[#This Row],[FirstOrderDateTime]], "New", "Returning")</f>
        <v>Returning</v>
      </c>
      <c r="Z1504" s="7">
        <f>data[[#This Row],[DeliveryDate]] + data[[#This Row],[DeliveryTime]]</f>
        <v>45799.829861111109</v>
      </c>
      <c r="AA1504" s="7">
        <f>data[[#This Row],[OrderDateTime]] + 1</f>
        <v>45799.054166666669</v>
      </c>
      <c r="AB1504" s="7" t="str">
        <f>IF(data[[#This Row],[DeliveryDateTime]] &lt;= data[[#This Row],[SLADue]], "On Time", "Late")</f>
        <v>Late</v>
      </c>
    </row>
    <row r="1505" spans="1:28" x14ac:dyDescent="0.2">
      <c r="A1505" t="s">
        <v>2039</v>
      </c>
      <c r="B1505" t="s">
        <v>19</v>
      </c>
      <c r="C1505" t="s">
        <v>61</v>
      </c>
      <c r="D1505" t="s">
        <v>62</v>
      </c>
      <c r="E1505" s="5">
        <v>153.91</v>
      </c>
      <c r="F1505" t="s">
        <v>94</v>
      </c>
      <c r="G1505">
        <v>4</v>
      </c>
      <c r="H1505" s="1">
        <v>45664</v>
      </c>
      <c r="I1505" s="1" t="str">
        <f>TEXT(data[[#This Row],[OrderDate]],"mmm")</f>
        <v>Jan</v>
      </c>
      <c r="J1505" s="6">
        <v>0.64722222222222225</v>
      </c>
      <c r="K1505" s="6" t="str">
        <f>TEXT(data[[#This Row],[OrderTime]],"h")</f>
        <v>15</v>
      </c>
      <c r="L1505" s="1">
        <v>45665</v>
      </c>
      <c r="M1505" s="6">
        <v>0.64722222222222225</v>
      </c>
      <c r="N1505" t="s">
        <v>139</v>
      </c>
      <c r="O1505" t="s">
        <v>944</v>
      </c>
      <c r="P1505" t="s">
        <v>36</v>
      </c>
      <c r="Q1505" t="s">
        <v>53</v>
      </c>
      <c r="R1505" t="s">
        <v>66</v>
      </c>
      <c r="S1505" t="s">
        <v>28</v>
      </c>
      <c r="T1505" t="s">
        <v>29</v>
      </c>
      <c r="U1505" t="s">
        <v>30</v>
      </c>
      <c r="V1505" s="5">
        <f>data[[#This Row],[PriceUSD]]*data[[#This Row],[Quantity]]</f>
        <v>615.64</v>
      </c>
      <c r="W1505" s="7">
        <f>data[[#This Row],[OrderDate]] + TIME(VALUE(LEFT(data[[#This Row],[OrderTime]],2)), VALUE(RIGHT(data[[#This Row],[OrderTime]],2)), 0)</f>
        <v>45664.015277777777</v>
      </c>
      <c r="X1505" s="7">
        <f>_xlfn.MINIFS(data[OrderDateTime], data[CustomerName], data[[#This Row],[CustomerName]])</f>
        <v>45517.015277777777</v>
      </c>
      <c r="Y1505" t="str">
        <f>IF(data[[#This Row],[OrderDateTime]]=data[[#This Row],[FirstOrderDateTime]], "New", "Returning")</f>
        <v>Returning</v>
      </c>
      <c r="Z1505" s="7">
        <f>data[[#This Row],[DeliveryDate]] + data[[#This Row],[DeliveryTime]]</f>
        <v>45665.647222222222</v>
      </c>
      <c r="AA1505" s="7">
        <f>data[[#This Row],[OrderDateTime]] + 1</f>
        <v>45665.015277777777</v>
      </c>
      <c r="AB1505" s="7" t="str">
        <f>IF(data[[#This Row],[DeliveryDateTime]] &lt;= data[[#This Row],[SLADue]], "On Time", "Late")</f>
        <v>Late</v>
      </c>
    </row>
    <row r="1506" spans="1:28" x14ac:dyDescent="0.2">
      <c r="A1506" t="s">
        <v>2040</v>
      </c>
      <c r="B1506" t="s">
        <v>19</v>
      </c>
      <c r="C1506" t="s">
        <v>92</v>
      </c>
      <c r="D1506" t="s">
        <v>93</v>
      </c>
      <c r="E1506" s="5">
        <v>90.64</v>
      </c>
      <c r="F1506" t="s">
        <v>81</v>
      </c>
      <c r="G1506">
        <v>1</v>
      </c>
      <c r="H1506" s="1">
        <v>45741</v>
      </c>
      <c r="I1506" s="1" t="str">
        <f>TEXT(data[[#This Row],[OrderDate]],"mmm")</f>
        <v>Mar</v>
      </c>
      <c r="J1506" s="6">
        <v>0.78333333333333333</v>
      </c>
      <c r="K1506" s="6" t="str">
        <f>TEXT(data[[#This Row],[OrderTime]],"h")</f>
        <v>18</v>
      </c>
      <c r="L1506" s="1">
        <v>45742</v>
      </c>
      <c r="M1506" s="6">
        <v>0.82499999999999996</v>
      </c>
      <c r="N1506" t="s">
        <v>23</v>
      </c>
      <c r="O1506" t="s">
        <v>817</v>
      </c>
      <c r="P1506" t="s">
        <v>25</v>
      </c>
      <c r="Q1506" t="s">
        <v>53</v>
      </c>
      <c r="R1506" t="s">
        <v>66</v>
      </c>
      <c r="S1506" t="s">
        <v>28</v>
      </c>
      <c r="T1506" t="s">
        <v>29</v>
      </c>
      <c r="U1506" t="s">
        <v>30</v>
      </c>
      <c r="V1506" s="5">
        <f>data[[#This Row],[PriceUSD]]*data[[#This Row],[Quantity]]</f>
        <v>90.64</v>
      </c>
      <c r="W1506" s="7">
        <f>data[[#This Row],[OrderDate]] + TIME(VALUE(LEFT(data[[#This Row],[OrderTime]],2)), VALUE(RIGHT(data[[#This Row],[OrderTime]],2)), 0)</f>
        <v>45741.022916666669</v>
      </c>
      <c r="X1506" s="7">
        <f>_xlfn.MINIFS(data[OrderDateTime], data[CustomerName], data[[#This Row],[CustomerName]])</f>
        <v>45559.022916666669</v>
      </c>
      <c r="Y1506" t="str">
        <f>IF(data[[#This Row],[OrderDateTime]]=data[[#This Row],[FirstOrderDateTime]], "New", "Returning")</f>
        <v>Returning</v>
      </c>
      <c r="Z1506" s="7">
        <f>data[[#This Row],[DeliveryDate]] + data[[#This Row],[DeliveryTime]]</f>
        <v>45742.824999999997</v>
      </c>
      <c r="AA1506" s="7">
        <f>data[[#This Row],[OrderDateTime]] + 1</f>
        <v>45742.022916666669</v>
      </c>
      <c r="AB1506" s="7" t="str">
        <f>IF(data[[#This Row],[DeliveryDateTime]] &lt;= data[[#This Row],[SLADue]], "On Time", "Late")</f>
        <v>Late</v>
      </c>
    </row>
    <row r="1507" spans="1:28" x14ac:dyDescent="0.2">
      <c r="A1507" t="s">
        <v>2041</v>
      </c>
      <c r="B1507" t="s">
        <v>19</v>
      </c>
      <c r="C1507" t="s">
        <v>85</v>
      </c>
      <c r="D1507" t="s">
        <v>86</v>
      </c>
      <c r="E1507" s="5">
        <v>53.45</v>
      </c>
      <c r="F1507" t="s">
        <v>71</v>
      </c>
      <c r="G1507">
        <v>2</v>
      </c>
      <c r="H1507" s="1">
        <v>45684</v>
      </c>
      <c r="I1507" s="1" t="str">
        <f>TEXT(data[[#This Row],[OrderDate]],"mmm")</f>
        <v>Jan</v>
      </c>
      <c r="J1507" s="6">
        <v>0.38541666666666669</v>
      </c>
      <c r="K1507" s="6" t="str">
        <f>TEXT(data[[#This Row],[OrderTime]],"h")</f>
        <v>9</v>
      </c>
      <c r="L1507" s="1">
        <v>45685</v>
      </c>
      <c r="M1507" s="6">
        <v>0.63541666666666663</v>
      </c>
      <c r="N1507" t="s">
        <v>213</v>
      </c>
      <c r="O1507" t="s">
        <v>1802</v>
      </c>
      <c r="P1507" t="s">
        <v>36</v>
      </c>
      <c r="Q1507" t="s">
        <v>53</v>
      </c>
      <c r="R1507" t="s">
        <v>90</v>
      </c>
      <c r="S1507" t="s">
        <v>28</v>
      </c>
      <c r="T1507" t="s">
        <v>29</v>
      </c>
      <c r="U1507" t="s">
        <v>30</v>
      </c>
      <c r="V1507" s="5">
        <f>data[[#This Row],[PriceUSD]]*data[[#This Row],[Quantity]]</f>
        <v>106.9</v>
      </c>
      <c r="W1507" s="7">
        <f>data[[#This Row],[OrderDate]] + TIME(VALUE(LEFT(data[[#This Row],[OrderTime]],2)), VALUE(RIGHT(data[[#This Row],[OrderTime]],2)), 0)</f>
        <v>45684.046527777777</v>
      </c>
      <c r="X1507" s="7">
        <f>_xlfn.MINIFS(data[OrderDateTime], data[CustomerName], data[[#This Row],[CustomerName]])</f>
        <v>45513.038888888892</v>
      </c>
      <c r="Y1507" t="str">
        <f>IF(data[[#This Row],[OrderDateTime]]=data[[#This Row],[FirstOrderDateTime]], "New", "Returning")</f>
        <v>Returning</v>
      </c>
      <c r="Z1507" s="7">
        <f>data[[#This Row],[DeliveryDate]] + data[[#This Row],[DeliveryTime]]</f>
        <v>45685.635416666664</v>
      </c>
      <c r="AA1507" s="7">
        <f>data[[#This Row],[OrderDateTime]] + 1</f>
        <v>45685.046527777777</v>
      </c>
      <c r="AB1507" s="7" t="str">
        <f>IF(data[[#This Row],[DeliveryDateTime]] &lt;= data[[#This Row],[SLADue]], "On Time", "Late")</f>
        <v>Late</v>
      </c>
    </row>
    <row r="1508" spans="1:28" x14ac:dyDescent="0.2">
      <c r="A1508" t="s">
        <v>2042</v>
      </c>
      <c r="B1508" t="s">
        <v>19</v>
      </c>
      <c r="C1508" t="s">
        <v>79</v>
      </c>
      <c r="D1508" t="s">
        <v>80</v>
      </c>
      <c r="E1508" s="5">
        <v>31.27</v>
      </c>
      <c r="F1508" t="s">
        <v>81</v>
      </c>
      <c r="G1508">
        <v>1</v>
      </c>
      <c r="H1508" s="1">
        <v>45720</v>
      </c>
      <c r="I1508" s="1" t="str">
        <f>TEXT(data[[#This Row],[OrderDate]],"mmm")</f>
        <v>Mar</v>
      </c>
      <c r="J1508" s="6">
        <v>0.83402777777777781</v>
      </c>
      <c r="K1508" s="6" t="str">
        <f>TEXT(data[[#This Row],[OrderTime]],"h")</f>
        <v>20</v>
      </c>
      <c r="L1508" s="1">
        <v>45721</v>
      </c>
      <c r="M1508" s="6">
        <v>0.83402777777777781</v>
      </c>
      <c r="N1508" t="s">
        <v>95</v>
      </c>
      <c r="O1508" t="s">
        <v>210</v>
      </c>
      <c r="P1508" t="s">
        <v>25</v>
      </c>
      <c r="Q1508" t="s">
        <v>53</v>
      </c>
      <c r="R1508" t="s">
        <v>83</v>
      </c>
      <c r="S1508" t="s">
        <v>28</v>
      </c>
      <c r="T1508" t="s">
        <v>29</v>
      </c>
      <c r="U1508" t="s">
        <v>30</v>
      </c>
      <c r="V1508" s="5">
        <f>data[[#This Row],[PriceUSD]]*data[[#This Row],[Quantity]]</f>
        <v>31.27</v>
      </c>
      <c r="W1508" s="7">
        <f>data[[#This Row],[OrderDate]] + TIME(VALUE(LEFT(data[[#This Row],[OrderTime]],2)), VALUE(RIGHT(data[[#This Row],[OrderTime]],2)), 0)</f>
        <v>45720.054166666669</v>
      </c>
      <c r="X1508" s="7">
        <f>_xlfn.MINIFS(data[OrderDateTime], data[CustomerName], data[[#This Row],[CustomerName]])</f>
        <v>45520.046527777777</v>
      </c>
      <c r="Y1508" t="str">
        <f>IF(data[[#This Row],[OrderDateTime]]=data[[#This Row],[FirstOrderDateTime]], "New", "Returning")</f>
        <v>Returning</v>
      </c>
      <c r="Z1508" s="7">
        <f>data[[#This Row],[DeliveryDate]] + data[[#This Row],[DeliveryTime]]</f>
        <v>45721.834027777775</v>
      </c>
      <c r="AA1508" s="7">
        <f>data[[#This Row],[OrderDateTime]] + 1</f>
        <v>45721.054166666669</v>
      </c>
      <c r="AB1508" s="7" t="str">
        <f>IF(data[[#This Row],[DeliveryDateTime]] &lt;= data[[#This Row],[SLADue]], "On Time", "Late")</f>
        <v>Late</v>
      </c>
    </row>
    <row r="1509" spans="1:28" x14ac:dyDescent="0.2">
      <c r="A1509" t="s">
        <v>2043</v>
      </c>
      <c r="B1509" t="s">
        <v>19</v>
      </c>
      <c r="C1509" t="s">
        <v>190</v>
      </c>
      <c r="D1509" t="s">
        <v>191</v>
      </c>
      <c r="E1509" s="5">
        <v>24.41</v>
      </c>
      <c r="F1509" t="s">
        <v>87</v>
      </c>
      <c r="G1509">
        <v>2</v>
      </c>
      <c r="H1509" s="1">
        <v>45805</v>
      </c>
      <c r="I1509" s="1" t="str">
        <f>TEXT(data[[#This Row],[OrderDate]],"mmm")</f>
        <v>May</v>
      </c>
      <c r="J1509" s="6">
        <v>0.5493055555555556</v>
      </c>
      <c r="K1509" s="6" t="str">
        <f>TEXT(data[[#This Row],[OrderTime]],"h")</f>
        <v>13</v>
      </c>
      <c r="L1509" s="1">
        <v>45806</v>
      </c>
      <c r="M1509" s="6">
        <v>0.59097222222222223</v>
      </c>
      <c r="N1509" t="s">
        <v>292</v>
      </c>
      <c r="O1509" t="s">
        <v>277</v>
      </c>
      <c r="P1509" t="s">
        <v>77</v>
      </c>
      <c r="Q1509" t="s">
        <v>53</v>
      </c>
      <c r="R1509" t="s">
        <v>192</v>
      </c>
      <c r="S1509" t="s">
        <v>28</v>
      </c>
      <c r="T1509" t="s">
        <v>38</v>
      </c>
      <c r="U1509" t="s">
        <v>39</v>
      </c>
      <c r="V1509" s="5">
        <f>data[[#This Row],[PriceUSD]]*data[[#This Row],[Quantity]]</f>
        <v>48.82</v>
      </c>
      <c r="W1509" s="7">
        <f>data[[#This Row],[OrderDate]] + TIME(VALUE(LEFT(data[[#This Row],[OrderTime]],2)), VALUE(RIGHT(data[[#This Row],[OrderTime]],2)), 0)</f>
        <v>45805.038888888892</v>
      </c>
      <c r="X1509" s="7">
        <f>_xlfn.MINIFS(data[OrderDateTime], data[CustomerName], data[[#This Row],[CustomerName]])</f>
        <v>45588.061805555553</v>
      </c>
      <c r="Y1509" t="str">
        <f>IF(data[[#This Row],[OrderDateTime]]=data[[#This Row],[FirstOrderDateTime]], "New", "Returning")</f>
        <v>Returning</v>
      </c>
      <c r="Z1509" s="7">
        <f>data[[#This Row],[DeliveryDate]] + data[[#This Row],[DeliveryTime]]</f>
        <v>45806.59097222222</v>
      </c>
      <c r="AA1509" s="7">
        <f>data[[#This Row],[OrderDateTime]] + 1</f>
        <v>45806.038888888892</v>
      </c>
      <c r="AB1509" s="7" t="str">
        <f>IF(data[[#This Row],[DeliveryDateTime]] &lt;= data[[#This Row],[SLADue]], "On Time", "Late")</f>
        <v>Late</v>
      </c>
    </row>
    <row r="1510" spans="1:28" x14ac:dyDescent="0.2">
      <c r="A1510" t="s">
        <v>2044</v>
      </c>
      <c r="B1510" t="s">
        <v>19</v>
      </c>
      <c r="C1510" t="s">
        <v>41</v>
      </c>
      <c r="D1510" t="s">
        <v>42</v>
      </c>
      <c r="E1510" s="5">
        <v>35.47</v>
      </c>
      <c r="F1510" t="s">
        <v>74</v>
      </c>
      <c r="G1510">
        <v>1</v>
      </c>
      <c r="H1510" s="1">
        <v>45737</v>
      </c>
      <c r="I1510" s="1" t="str">
        <f>TEXT(data[[#This Row],[OrderDate]],"mmm")</f>
        <v>Mar</v>
      </c>
      <c r="J1510" s="6">
        <v>0.42222222222222222</v>
      </c>
      <c r="K1510" s="6" t="str">
        <f>TEXT(data[[#This Row],[OrderTime]],"h")</f>
        <v>10</v>
      </c>
      <c r="L1510" s="1">
        <v>45737</v>
      </c>
      <c r="M1510" s="6">
        <v>0.71388888888888891</v>
      </c>
      <c r="N1510" t="s">
        <v>200</v>
      </c>
      <c r="O1510" t="s">
        <v>637</v>
      </c>
      <c r="P1510" t="s">
        <v>202</v>
      </c>
      <c r="Q1510" t="s">
        <v>26</v>
      </c>
      <c r="R1510" t="s">
        <v>46</v>
      </c>
      <c r="S1510" t="s">
        <v>47</v>
      </c>
      <c r="T1510" t="s">
        <v>29</v>
      </c>
      <c r="U1510" t="s">
        <v>67</v>
      </c>
      <c r="V1510" s="5">
        <f>data[[#This Row],[PriceUSD]]*data[[#This Row],[Quantity]]</f>
        <v>35.47</v>
      </c>
      <c r="W1510" s="7">
        <f>data[[#This Row],[OrderDate]] + TIME(VALUE(LEFT(data[[#This Row],[OrderTime]],2)), VALUE(RIGHT(data[[#This Row],[OrderTime]],2)), 0)</f>
        <v>45737.015277777777</v>
      </c>
      <c r="X1510" s="7">
        <f>_xlfn.MINIFS(data[OrderDateTime], data[CustomerName], data[[#This Row],[CustomerName]])</f>
        <v>45540.052083333336</v>
      </c>
      <c r="Y1510" t="str">
        <f>IF(data[[#This Row],[OrderDateTime]]=data[[#This Row],[FirstOrderDateTime]], "New", "Returning")</f>
        <v>Returning</v>
      </c>
      <c r="Z1510" s="7">
        <f>data[[#This Row],[DeliveryDate]] + data[[#This Row],[DeliveryTime]]</f>
        <v>45737.713888888888</v>
      </c>
      <c r="AA1510" s="7">
        <f>data[[#This Row],[OrderDateTime]] + 1</f>
        <v>45738.015277777777</v>
      </c>
      <c r="AB1510" s="7" t="str">
        <f>IF(data[[#This Row],[DeliveryDateTime]] &lt;= data[[#This Row],[SLADue]], "On Time", "Late")</f>
        <v>On Time</v>
      </c>
    </row>
    <row r="1511" spans="1:28" x14ac:dyDescent="0.2">
      <c r="A1511" t="s">
        <v>2045</v>
      </c>
      <c r="B1511" t="s">
        <v>19</v>
      </c>
      <c r="C1511" t="s">
        <v>41</v>
      </c>
      <c r="D1511" t="s">
        <v>42</v>
      </c>
      <c r="E1511" s="5">
        <v>38.69</v>
      </c>
      <c r="F1511" t="s">
        <v>51</v>
      </c>
      <c r="G1511">
        <v>1</v>
      </c>
      <c r="H1511" s="1">
        <v>45784</v>
      </c>
      <c r="I1511" s="1" t="str">
        <f>TEXT(data[[#This Row],[OrderDate]],"mmm")</f>
        <v>May</v>
      </c>
      <c r="J1511" s="6">
        <v>0.47847222222222224</v>
      </c>
      <c r="K1511" s="6" t="str">
        <f>TEXT(data[[#This Row],[OrderTime]],"h")</f>
        <v>11</v>
      </c>
      <c r="L1511" s="1">
        <v>45785</v>
      </c>
      <c r="M1511" s="6">
        <v>0.64513888888888893</v>
      </c>
      <c r="N1511" t="s">
        <v>123</v>
      </c>
      <c r="O1511" t="s">
        <v>371</v>
      </c>
      <c r="P1511" t="s">
        <v>36</v>
      </c>
      <c r="Q1511" t="s">
        <v>26</v>
      </c>
      <c r="R1511" t="s">
        <v>46</v>
      </c>
      <c r="S1511" t="s">
        <v>28</v>
      </c>
      <c r="T1511" t="s">
        <v>29</v>
      </c>
      <c r="U1511" t="s">
        <v>30</v>
      </c>
      <c r="V1511" s="5">
        <f>data[[#This Row],[PriceUSD]]*data[[#This Row],[Quantity]]</f>
        <v>38.69</v>
      </c>
      <c r="W1511" s="7">
        <f>data[[#This Row],[OrderDate]] + TIME(VALUE(LEFT(data[[#This Row],[OrderTime]],2)), VALUE(RIGHT(data[[#This Row],[OrderTime]],2)), 0)</f>
        <v>45784.015277777777</v>
      </c>
      <c r="X1511" s="7">
        <f>_xlfn.MINIFS(data[OrderDateTime], data[CustomerName], data[[#This Row],[CustomerName]])</f>
        <v>45514.038888888892</v>
      </c>
      <c r="Y1511" t="str">
        <f>IF(data[[#This Row],[OrderDateTime]]=data[[#This Row],[FirstOrderDateTime]], "New", "Returning")</f>
        <v>Returning</v>
      </c>
      <c r="Z1511" s="7">
        <f>data[[#This Row],[DeliveryDate]] + data[[#This Row],[DeliveryTime]]</f>
        <v>45785.645138888889</v>
      </c>
      <c r="AA1511" s="7">
        <f>data[[#This Row],[OrderDateTime]] + 1</f>
        <v>45785.015277777777</v>
      </c>
      <c r="AB1511" s="7" t="str">
        <f>IF(data[[#This Row],[DeliveryDateTime]] &lt;= data[[#This Row],[SLADue]], "On Time", "Late")</f>
        <v>Late</v>
      </c>
    </row>
    <row r="1512" spans="1:28" x14ac:dyDescent="0.2">
      <c r="A1512" t="s">
        <v>2046</v>
      </c>
      <c r="B1512" t="s">
        <v>19</v>
      </c>
      <c r="C1512" t="s">
        <v>258</v>
      </c>
      <c r="D1512" t="s">
        <v>259</v>
      </c>
      <c r="E1512" s="5">
        <v>110.34</v>
      </c>
      <c r="F1512" t="s">
        <v>51</v>
      </c>
      <c r="G1512">
        <v>2</v>
      </c>
      <c r="H1512" s="1">
        <v>45810</v>
      </c>
      <c r="I1512" s="1" t="str">
        <f>TEXT(data[[#This Row],[OrderDate]],"mmm")</f>
        <v>Jun</v>
      </c>
      <c r="J1512" s="6">
        <v>0.75069444444444444</v>
      </c>
      <c r="K1512" s="6" t="str">
        <f>TEXT(data[[#This Row],[OrderTime]],"h")</f>
        <v>18</v>
      </c>
      <c r="L1512" s="1">
        <v>45811</v>
      </c>
      <c r="M1512" s="6">
        <v>0.75069444444444444</v>
      </c>
      <c r="N1512" t="s">
        <v>170</v>
      </c>
      <c r="O1512" t="s">
        <v>1361</v>
      </c>
      <c r="P1512" t="s">
        <v>36</v>
      </c>
      <c r="Q1512" t="s">
        <v>26</v>
      </c>
      <c r="R1512" t="s">
        <v>261</v>
      </c>
      <c r="S1512" t="s">
        <v>28</v>
      </c>
      <c r="T1512" t="s">
        <v>38</v>
      </c>
      <c r="U1512" t="s">
        <v>30</v>
      </c>
      <c r="V1512" s="5">
        <f>data[[#This Row],[PriceUSD]]*data[[#This Row],[Quantity]]</f>
        <v>220.68</v>
      </c>
      <c r="W1512" s="7">
        <f>data[[#This Row],[OrderDate]] + TIME(VALUE(LEFT(data[[#This Row],[OrderTime]],2)), VALUE(RIGHT(data[[#This Row],[OrderTime]],2)), 0)</f>
        <v>45810.030555555553</v>
      </c>
      <c r="X1512" s="7">
        <f>_xlfn.MINIFS(data[OrderDateTime], data[CustomerName], data[[#This Row],[CustomerName]])</f>
        <v>45567.030555555553</v>
      </c>
      <c r="Y1512" t="str">
        <f>IF(data[[#This Row],[OrderDateTime]]=data[[#This Row],[FirstOrderDateTime]], "New", "Returning")</f>
        <v>Returning</v>
      </c>
      <c r="Z1512" s="7">
        <f>data[[#This Row],[DeliveryDate]] + data[[#This Row],[DeliveryTime]]</f>
        <v>45811.750694444447</v>
      </c>
      <c r="AA1512" s="7">
        <f>data[[#This Row],[OrderDateTime]] + 1</f>
        <v>45811.030555555553</v>
      </c>
      <c r="AB1512" s="7" t="str">
        <f>IF(data[[#This Row],[DeliveryDateTime]] &lt;= data[[#This Row],[SLADue]], "On Time", "Late")</f>
        <v>Late</v>
      </c>
    </row>
    <row r="1513" spans="1:28" x14ac:dyDescent="0.2">
      <c r="A1513" t="s">
        <v>2047</v>
      </c>
      <c r="B1513" t="s">
        <v>19</v>
      </c>
      <c r="C1513" t="s">
        <v>69</v>
      </c>
      <c r="D1513" t="s">
        <v>70</v>
      </c>
      <c r="E1513" s="5">
        <v>60.02</v>
      </c>
      <c r="F1513" t="s">
        <v>56</v>
      </c>
      <c r="G1513">
        <v>2</v>
      </c>
      <c r="H1513" s="1">
        <v>45763</v>
      </c>
      <c r="I1513" s="1" t="str">
        <f>TEXT(data[[#This Row],[OrderDate]],"mmm")</f>
        <v>Apr</v>
      </c>
      <c r="J1513" s="6">
        <v>0.52083333333333337</v>
      </c>
      <c r="K1513" s="6" t="str">
        <f>TEXT(data[[#This Row],[OrderTime]],"h")</f>
        <v>12</v>
      </c>
      <c r="L1513" s="1">
        <v>45763</v>
      </c>
      <c r="M1513" s="6">
        <v>0.64583333333333337</v>
      </c>
      <c r="N1513" t="s">
        <v>178</v>
      </c>
      <c r="O1513" t="s">
        <v>1184</v>
      </c>
      <c r="P1513" t="s">
        <v>180</v>
      </c>
      <c r="Q1513" t="s">
        <v>53</v>
      </c>
      <c r="R1513" t="s">
        <v>37</v>
      </c>
      <c r="S1513" t="s">
        <v>47</v>
      </c>
      <c r="T1513" t="s">
        <v>115</v>
      </c>
      <c r="U1513" t="s">
        <v>67</v>
      </c>
      <c r="V1513" s="5">
        <f>data[[#This Row],[PriceUSD]]*data[[#This Row],[Quantity]]</f>
        <v>120.04</v>
      </c>
      <c r="W1513" s="7">
        <f>data[[#This Row],[OrderDate]] + TIME(VALUE(LEFT(data[[#This Row],[OrderTime]],2)), VALUE(RIGHT(data[[#This Row],[OrderTime]],2)), 0)</f>
        <v>45763.022916666669</v>
      </c>
      <c r="X1513" s="7">
        <f>_xlfn.MINIFS(data[OrderDateTime], data[CustomerName], data[[#This Row],[CustomerName]])</f>
        <v>45514.030555555553</v>
      </c>
      <c r="Y1513" t="str">
        <f>IF(data[[#This Row],[OrderDateTime]]=data[[#This Row],[FirstOrderDateTime]], "New", "Returning")</f>
        <v>Returning</v>
      </c>
      <c r="Z1513" s="7">
        <f>data[[#This Row],[DeliveryDate]] + data[[#This Row],[DeliveryTime]]</f>
        <v>45763.645833333336</v>
      </c>
      <c r="AA1513" s="7">
        <f>data[[#This Row],[OrderDateTime]] + 1</f>
        <v>45764.022916666669</v>
      </c>
      <c r="AB1513" s="7" t="str">
        <f>IF(data[[#This Row],[DeliveryDateTime]] &lt;= data[[#This Row],[SLADue]], "On Time", "Late")</f>
        <v>On Time</v>
      </c>
    </row>
    <row r="1514" spans="1:28" x14ac:dyDescent="0.2">
      <c r="A1514" t="s">
        <v>2048</v>
      </c>
      <c r="B1514" t="s">
        <v>19</v>
      </c>
      <c r="C1514" t="s">
        <v>190</v>
      </c>
      <c r="D1514" t="s">
        <v>191</v>
      </c>
      <c r="E1514" s="5">
        <v>27.63</v>
      </c>
      <c r="F1514" t="s">
        <v>71</v>
      </c>
      <c r="G1514">
        <v>1</v>
      </c>
      <c r="H1514" s="1">
        <v>45697</v>
      </c>
      <c r="I1514" s="1" t="str">
        <f>TEXT(data[[#This Row],[OrderDate]],"mmm")</f>
        <v>Feb</v>
      </c>
      <c r="J1514" s="6">
        <v>0.66805555555555551</v>
      </c>
      <c r="K1514" s="6" t="str">
        <f>TEXT(data[[#This Row],[OrderTime]],"h")</f>
        <v>16</v>
      </c>
      <c r="L1514" s="1">
        <v>45698</v>
      </c>
      <c r="M1514" s="6">
        <v>0.66805555555555551</v>
      </c>
      <c r="N1514" t="s">
        <v>434</v>
      </c>
      <c r="O1514" t="s">
        <v>1505</v>
      </c>
      <c r="P1514" t="s">
        <v>234</v>
      </c>
      <c r="Q1514" t="s">
        <v>26</v>
      </c>
      <c r="R1514" t="s">
        <v>192</v>
      </c>
      <c r="S1514" t="s">
        <v>28</v>
      </c>
      <c r="T1514" t="s">
        <v>38</v>
      </c>
      <c r="U1514" t="s">
        <v>67</v>
      </c>
      <c r="V1514" s="5">
        <f>data[[#This Row],[PriceUSD]]*data[[#This Row],[Quantity]]</f>
        <v>27.63</v>
      </c>
      <c r="W1514" s="7">
        <f>data[[#This Row],[OrderDate]] + TIME(VALUE(LEFT(data[[#This Row],[OrderTime]],2)), VALUE(RIGHT(data[[#This Row],[OrderTime]],2)), 0)</f>
        <v>45697.038888888892</v>
      </c>
      <c r="X1514" s="7">
        <f>_xlfn.MINIFS(data[OrderDateTime], data[CustomerName], data[[#This Row],[CustomerName]])</f>
        <v>45588.015277777777</v>
      </c>
      <c r="Y1514" t="str">
        <f>IF(data[[#This Row],[OrderDateTime]]=data[[#This Row],[FirstOrderDateTime]], "New", "Returning")</f>
        <v>Returning</v>
      </c>
      <c r="Z1514" s="7">
        <f>data[[#This Row],[DeliveryDate]] + data[[#This Row],[DeliveryTime]]</f>
        <v>45698.668055555558</v>
      </c>
      <c r="AA1514" s="7">
        <f>data[[#This Row],[OrderDateTime]] + 1</f>
        <v>45698.038888888892</v>
      </c>
      <c r="AB1514" s="7" t="str">
        <f>IF(data[[#This Row],[DeliveryDateTime]] &lt;= data[[#This Row],[SLADue]], "On Time", "Late")</f>
        <v>Late</v>
      </c>
    </row>
    <row r="1515" spans="1:28" x14ac:dyDescent="0.2">
      <c r="A1515" t="s">
        <v>2049</v>
      </c>
      <c r="B1515" t="s">
        <v>19</v>
      </c>
      <c r="C1515" t="s">
        <v>41</v>
      </c>
      <c r="D1515" t="s">
        <v>42</v>
      </c>
      <c r="E1515" s="5">
        <v>34.67</v>
      </c>
      <c r="F1515" t="s">
        <v>51</v>
      </c>
      <c r="G1515">
        <v>3</v>
      </c>
      <c r="H1515" s="1">
        <v>45568</v>
      </c>
      <c r="I1515" s="1" t="str">
        <f>TEXT(data[[#This Row],[OrderDate]],"mmm")</f>
        <v>Oct</v>
      </c>
      <c r="J1515" s="6">
        <v>0.83472222222222225</v>
      </c>
      <c r="K1515" s="6" t="str">
        <f>TEXT(data[[#This Row],[OrderTime]],"h")</f>
        <v>20</v>
      </c>
      <c r="L1515" s="1">
        <v>45570</v>
      </c>
      <c r="M1515" s="6">
        <v>0.4909722222222222</v>
      </c>
      <c r="N1515" t="s">
        <v>208</v>
      </c>
      <c r="O1515" t="s">
        <v>633</v>
      </c>
      <c r="P1515" t="s">
        <v>202</v>
      </c>
      <c r="Q1515" t="s">
        <v>26</v>
      </c>
      <c r="R1515" t="s">
        <v>46</v>
      </c>
      <c r="S1515" t="s">
        <v>105</v>
      </c>
      <c r="T1515" t="s">
        <v>38</v>
      </c>
      <c r="U1515" t="s">
        <v>39</v>
      </c>
      <c r="V1515" s="5">
        <f>data[[#This Row],[PriceUSD]]*data[[#This Row],[Quantity]]</f>
        <v>104.01</v>
      </c>
      <c r="W1515" s="7">
        <f>data[[#This Row],[OrderDate]] + TIME(VALUE(LEFT(data[[#This Row],[OrderTime]],2)), VALUE(RIGHT(data[[#This Row],[OrderTime]],2)), 0)</f>
        <v>45568.015277777777</v>
      </c>
      <c r="X1515" s="7">
        <f>_xlfn.MINIFS(data[OrderDateTime], data[CustomerName], data[[#This Row],[CustomerName]])</f>
        <v>45509.054166666669</v>
      </c>
      <c r="Y1515" t="str">
        <f>IF(data[[#This Row],[OrderDateTime]]=data[[#This Row],[FirstOrderDateTime]], "New", "Returning")</f>
        <v>Returning</v>
      </c>
      <c r="Z1515" s="7">
        <f>data[[#This Row],[DeliveryDate]] + data[[#This Row],[DeliveryTime]]</f>
        <v>45570.490972222222</v>
      </c>
      <c r="AA1515" s="7">
        <f>data[[#This Row],[OrderDateTime]] + 1</f>
        <v>45569.015277777777</v>
      </c>
      <c r="AB1515" s="7" t="str">
        <f>IF(data[[#This Row],[DeliveryDateTime]] &lt;= data[[#This Row],[SLADue]], "On Time", "Late")</f>
        <v>Late</v>
      </c>
    </row>
    <row r="1516" spans="1:28" x14ac:dyDescent="0.2">
      <c r="A1516" t="s">
        <v>2050</v>
      </c>
      <c r="B1516" t="s">
        <v>19</v>
      </c>
      <c r="C1516" t="s">
        <v>117</v>
      </c>
      <c r="D1516" t="s">
        <v>118</v>
      </c>
      <c r="E1516" s="5">
        <v>71.349999999999994</v>
      </c>
      <c r="F1516" t="s">
        <v>94</v>
      </c>
      <c r="G1516">
        <v>3</v>
      </c>
      <c r="H1516" s="1">
        <v>45583</v>
      </c>
      <c r="I1516" s="1" t="str">
        <f>TEXT(data[[#This Row],[OrderDate]],"mmm")</f>
        <v>Oct</v>
      </c>
      <c r="J1516" s="6">
        <v>0.45624999999999999</v>
      </c>
      <c r="K1516" s="6" t="str">
        <f>TEXT(data[[#This Row],[OrderTime]],"h")</f>
        <v>10</v>
      </c>
      <c r="L1516" s="1">
        <v>45584</v>
      </c>
      <c r="M1516" s="6">
        <v>0.5395833333333333</v>
      </c>
      <c r="N1516" t="s">
        <v>95</v>
      </c>
      <c r="O1516" t="s">
        <v>308</v>
      </c>
      <c r="P1516" t="s">
        <v>25</v>
      </c>
      <c r="Q1516" t="s">
        <v>53</v>
      </c>
      <c r="R1516" t="s">
        <v>66</v>
      </c>
      <c r="S1516" t="s">
        <v>28</v>
      </c>
      <c r="T1516" t="s">
        <v>29</v>
      </c>
      <c r="U1516" t="s">
        <v>39</v>
      </c>
      <c r="V1516" s="5">
        <f>data[[#This Row],[PriceUSD]]*data[[#This Row],[Quantity]]</f>
        <v>214.04999999999998</v>
      </c>
      <c r="W1516" s="7">
        <f>data[[#This Row],[OrderDate]] + TIME(VALUE(LEFT(data[[#This Row],[OrderTime]],2)), VALUE(RIGHT(data[[#This Row],[OrderTime]],2)), 0)</f>
        <v>45583.017361111109</v>
      </c>
      <c r="X1516" s="7">
        <f>_xlfn.MINIFS(data[OrderDateTime], data[CustomerName], data[[#This Row],[CustomerName]])</f>
        <v>45508.030555555553</v>
      </c>
      <c r="Y1516" t="str">
        <f>IF(data[[#This Row],[OrderDateTime]]=data[[#This Row],[FirstOrderDateTime]], "New", "Returning")</f>
        <v>Returning</v>
      </c>
      <c r="Z1516" s="7">
        <f>data[[#This Row],[DeliveryDate]] + data[[#This Row],[DeliveryTime]]</f>
        <v>45584.539583333331</v>
      </c>
      <c r="AA1516" s="7">
        <f>data[[#This Row],[OrderDateTime]] + 1</f>
        <v>45584.017361111109</v>
      </c>
      <c r="AB1516" s="7" t="str">
        <f>IF(data[[#This Row],[DeliveryDateTime]] &lt;= data[[#This Row],[SLADue]], "On Time", "Late")</f>
        <v>Late</v>
      </c>
    </row>
    <row r="1517" spans="1:28" x14ac:dyDescent="0.2">
      <c r="A1517" t="s">
        <v>2051</v>
      </c>
      <c r="B1517" t="s">
        <v>19</v>
      </c>
      <c r="C1517" t="s">
        <v>32</v>
      </c>
      <c r="D1517" t="s">
        <v>33</v>
      </c>
      <c r="E1517" s="5">
        <v>54.08</v>
      </c>
      <c r="F1517" t="s">
        <v>138</v>
      </c>
      <c r="G1517">
        <v>2</v>
      </c>
      <c r="H1517" s="1">
        <v>45693</v>
      </c>
      <c r="I1517" s="1" t="str">
        <f>TEXT(data[[#This Row],[OrderDate]],"mmm")</f>
        <v>Feb</v>
      </c>
      <c r="J1517" s="6">
        <v>0.83263888888888893</v>
      </c>
      <c r="K1517" s="6" t="str">
        <f>TEXT(data[[#This Row],[OrderTime]],"h")</f>
        <v>19</v>
      </c>
      <c r="L1517" s="1">
        <v>45694</v>
      </c>
      <c r="M1517" s="6">
        <v>0.91597222222222219</v>
      </c>
      <c r="N1517" t="s">
        <v>233</v>
      </c>
      <c r="O1517" t="s">
        <v>1091</v>
      </c>
      <c r="P1517" t="s">
        <v>234</v>
      </c>
      <c r="Q1517" t="s">
        <v>26</v>
      </c>
      <c r="R1517" t="s">
        <v>37</v>
      </c>
      <c r="S1517" t="s">
        <v>28</v>
      </c>
      <c r="T1517" t="s">
        <v>59</v>
      </c>
      <c r="U1517" t="s">
        <v>39</v>
      </c>
      <c r="V1517" s="5">
        <f>data[[#This Row],[PriceUSD]]*data[[#This Row],[Quantity]]</f>
        <v>108.16</v>
      </c>
      <c r="W1517" s="7">
        <f>data[[#This Row],[OrderDate]] + TIME(VALUE(LEFT(data[[#This Row],[OrderTime]],2)), VALUE(RIGHT(data[[#This Row],[OrderTime]],2)), 0)</f>
        <v>45693.061805555553</v>
      </c>
      <c r="X1517" s="7">
        <f>_xlfn.MINIFS(data[OrderDateTime], data[CustomerName], data[[#This Row],[CustomerName]])</f>
        <v>45511.015277777777</v>
      </c>
      <c r="Y1517" t="str">
        <f>IF(data[[#This Row],[OrderDateTime]]=data[[#This Row],[FirstOrderDateTime]], "New", "Returning")</f>
        <v>Returning</v>
      </c>
      <c r="Z1517" s="7">
        <f>data[[#This Row],[DeliveryDate]] + data[[#This Row],[DeliveryTime]]</f>
        <v>45694.915972222225</v>
      </c>
      <c r="AA1517" s="7">
        <f>data[[#This Row],[OrderDateTime]] + 1</f>
        <v>45694.061805555553</v>
      </c>
      <c r="AB1517" s="7" t="str">
        <f>IF(data[[#This Row],[DeliveryDateTime]] &lt;= data[[#This Row],[SLADue]], "On Time", "Late")</f>
        <v>Late</v>
      </c>
    </row>
    <row r="1518" spans="1:28" x14ac:dyDescent="0.2">
      <c r="A1518" t="s">
        <v>2052</v>
      </c>
      <c r="B1518" t="s">
        <v>19</v>
      </c>
      <c r="C1518" t="s">
        <v>258</v>
      </c>
      <c r="D1518" t="s">
        <v>259</v>
      </c>
      <c r="E1518" s="5">
        <v>119.78</v>
      </c>
      <c r="F1518" t="s">
        <v>182</v>
      </c>
      <c r="G1518">
        <v>3</v>
      </c>
      <c r="H1518" s="1">
        <v>45543</v>
      </c>
      <c r="I1518" s="1" t="str">
        <f>TEXT(data[[#This Row],[OrderDate]],"mmm")</f>
        <v>Sep</v>
      </c>
      <c r="J1518" s="6">
        <v>0.6381944444444444</v>
      </c>
      <c r="K1518" s="6" t="str">
        <f>TEXT(data[[#This Row],[OrderTime]],"h")</f>
        <v>15</v>
      </c>
      <c r="L1518" s="1">
        <v>45544</v>
      </c>
      <c r="M1518" s="6">
        <v>0.67986111111111114</v>
      </c>
      <c r="N1518" t="s">
        <v>452</v>
      </c>
      <c r="O1518" t="s">
        <v>483</v>
      </c>
      <c r="P1518" t="s">
        <v>133</v>
      </c>
      <c r="Q1518" t="s">
        <v>26</v>
      </c>
      <c r="R1518" t="s">
        <v>261</v>
      </c>
      <c r="S1518" t="s">
        <v>28</v>
      </c>
      <c r="T1518" t="s">
        <v>38</v>
      </c>
      <c r="U1518" t="s">
        <v>30</v>
      </c>
      <c r="V1518" s="5">
        <f>data[[#This Row],[PriceUSD]]*data[[#This Row],[Quantity]]</f>
        <v>359.34000000000003</v>
      </c>
      <c r="W1518" s="7">
        <f>data[[#This Row],[OrderDate]] + TIME(VALUE(LEFT(data[[#This Row],[OrderTime]],2)), VALUE(RIGHT(data[[#This Row],[OrderTime]],2)), 0)</f>
        <v>45543.030555555553</v>
      </c>
      <c r="X1518" s="7">
        <f>_xlfn.MINIFS(data[OrderDateTime], data[CustomerName], data[[#This Row],[CustomerName]])</f>
        <v>45541.007638888892</v>
      </c>
      <c r="Y1518" t="str">
        <f>IF(data[[#This Row],[OrderDateTime]]=data[[#This Row],[FirstOrderDateTime]], "New", "Returning")</f>
        <v>Returning</v>
      </c>
      <c r="Z1518" s="7">
        <f>data[[#This Row],[DeliveryDate]] + data[[#This Row],[DeliveryTime]]</f>
        <v>45544.679861111108</v>
      </c>
      <c r="AA1518" s="7">
        <f>data[[#This Row],[OrderDateTime]] + 1</f>
        <v>45544.030555555553</v>
      </c>
      <c r="AB1518" s="7" t="str">
        <f>IF(data[[#This Row],[DeliveryDateTime]] &lt;= data[[#This Row],[SLADue]], "On Time", "Late")</f>
        <v>Late</v>
      </c>
    </row>
    <row r="1519" spans="1:28" x14ac:dyDescent="0.2">
      <c r="A1519" t="s">
        <v>2053</v>
      </c>
      <c r="B1519" t="s">
        <v>19</v>
      </c>
      <c r="C1519" t="s">
        <v>41</v>
      </c>
      <c r="D1519" t="s">
        <v>42</v>
      </c>
      <c r="E1519" s="5">
        <v>32.200000000000003</v>
      </c>
      <c r="F1519" t="s">
        <v>51</v>
      </c>
      <c r="G1519">
        <v>1</v>
      </c>
      <c r="H1519" s="1">
        <v>45835</v>
      </c>
      <c r="I1519" s="1" t="str">
        <f>TEXT(data[[#This Row],[OrderDate]],"mmm")</f>
        <v>Jun</v>
      </c>
      <c r="J1519" s="6">
        <v>0.68055555555555558</v>
      </c>
      <c r="K1519" s="6" t="str">
        <f>TEXT(data[[#This Row],[OrderTime]],"h")</f>
        <v>16</v>
      </c>
      <c r="L1519" s="1">
        <v>45836</v>
      </c>
      <c r="M1519" s="6">
        <v>0.84722222222222221</v>
      </c>
      <c r="N1519" t="s">
        <v>183</v>
      </c>
      <c r="O1519" t="s">
        <v>124</v>
      </c>
      <c r="P1519" t="s">
        <v>180</v>
      </c>
      <c r="Q1519" t="s">
        <v>26</v>
      </c>
      <c r="R1519" t="s">
        <v>46</v>
      </c>
      <c r="S1519" t="s">
        <v>28</v>
      </c>
      <c r="T1519" t="s">
        <v>38</v>
      </c>
      <c r="U1519" t="s">
        <v>30</v>
      </c>
      <c r="V1519" s="5">
        <f>data[[#This Row],[PriceUSD]]*data[[#This Row],[Quantity]]</f>
        <v>32.200000000000003</v>
      </c>
      <c r="W1519" s="7">
        <f>data[[#This Row],[OrderDate]] + TIME(VALUE(LEFT(data[[#This Row],[OrderTime]],2)), VALUE(RIGHT(data[[#This Row],[OrderTime]],2)), 0)</f>
        <v>45835.038888888892</v>
      </c>
      <c r="X1519" s="7">
        <f>_xlfn.MINIFS(data[OrderDateTime], data[CustomerName], data[[#This Row],[CustomerName]])</f>
        <v>45515.046527777777</v>
      </c>
      <c r="Y1519" t="str">
        <f>IF(data[[#This Row],[OrderDateTime]]=data[[#This Row],[FirstOrderDateTime]], "New", "Returning")</f>
        <v>Returning</v>
      </c>
      <c r="Z1519" s="7">
        <f>data[[#This Row],[DeliveryDate]] + data[[#This Row],[DeliveryTime]]</f>
        <v>45836.847222222219</v>
      </c>
      <c r="AA1519" s="7">
        <f>data[[#This Row],[OrderDateTime]] + 1</f>
        <v>45836.038888888892</v>
      </c>
      <c r="AB1519" s="7" t="str">
        <f>IF(data[[#This Row],[DeliveryDateTime]] &lt;= data[[#This Row],[SLADue]], "On Time", "Late")</f>
        <v>Late</v>
      </c>
    </row>
    <row r="1520" spans="1:28" x14ac:dyDescent="0.2">
      <c r="A1520" t="s">
        <v>2054</v>
      </c>
      <c r="B1520" t="s">
        <v>19</v>
      </c>
      <c r="C1520" t="s">
        <v>69</v>
      </c>
      <c r="D1520" t="s">
        <v>70</v>
      </c>
      <c r="E1520" s="5">
        <v>52.78</v>
      </c>
      <c r="F1520" t="s">
        <v>74</v>
      </c>
      <c r="G1520">
        <v>4</v>
      </c>
      <c r="H1520" s="1">
        <v>45740</v>
      </c>
      <c r="I1520" s="1" t="str">
        <f>TEXT(data[[#This Row],[OrderDate]],"mmm")</f>
        <v>Mar</v>
      </c>
      <c r="J1520" s="6">
        <v>0.39930555555555558</v>
      </c>
      <c r="K1520" s="6" t="str">
        <f>TEXT(data[[#This Row],[OrderTime]],"h")</f>
        <v>9</v>
      </c>
      <c r="L1520" s="1">
        <v>45741</v>
      </c>
      <c r="M1520" s="6">
        <v>0.60763888888888884</v>
      </c>
      <c r="N1520" t="s">
        <v>88</v>
      </c>
      <c r="O1520" t="s">
        <v>530</v>
      </c>
      <c r="P1520" t="s">
        <v>25</v>
      </c>
      <c r="Q1520" t="s">
        <v>26</v>
      </c>
      <c r="R1520" t="s">
        <v>37</v>
      </c>
      <c r="S1520" t="s">
        <v>28</v>
      </c>
      <c r="T1520" t="s">
        <v>38</v>
      </c>
      <c r="U1520" t="s">
        <v>30</v>
      </c>
      <c r="V1520" s="5">
        <f>data[[#This Row],[PriceUSD]]*data[[#This Row],[Quantity]]</f>
        <v>211.12</v>
      </c>
      <c r="W1520" s="7">
        <f>data[[#This Row],[OrderDate]] + TIME(VALUE(LEFT(data[[#This Row],[OrderTime]],2)), VALUE(RIGHT(data[[#This Row],[OrderTime]],2)), 0)</f>
        <v>45740.038888888892</v>
      </c>
      <c r="X1520" s="7">
        <f>_xlfn.MINIFS(data[OrderDateTime], data[CustomerName], data[[#This Row],[CustomerName]])</f>
        <v>45577.030555555553</v>
      </c>
      <c r="Y1520" t="str">
        <f>IF(data[[#This Row],[OrderDateTime]]=data[[#This Row],[FirstOrderDateTime]], "New", "Returning")</f>
        <v>Returning</v>
      </c>
      <c r="Z1520" s="7">
        <f>data[[#This Row],[DeliveryDate]] + data[[#This Row],[DeliveryTime]]</f>
        <v>45741.607638888891</v>
      </c>
      <c r="AA1520" s="7">
        <f>data[[#This Row],[OrderDateTime]] + 1</f>
        <v>45741.038888888892</v>
      </c>
      <c r="AB1520" s="7" t="str">
        <f>IF(data[[#This Row],[DeliveryDateTime]] &lt;= data[[#This Row],[SLADue]], "On Time", "Late")</f>
        <v>Late</v>
      </c>
    </row>
    <row r="1521" spans="1:28" x14ac:dyDescent="0.2">
      <c r="A1521" t="s">
        <v>2055</v>
      </c>
      <c r="B1521" t="s">
        <v>19</v>
      </c>
      <c r="C1521" t="s">
        <v>190</v>
      </c>
      <c r="D1521" t="s">
        <v>191</v>
      </c>
      <c r="E1521" s="5">
        <v>26.68</v>
      </c>
      <c r="F1521" t="s">
        <v>87</v>
      </c>
      <c r="G1521">
        <v>1</v>
      </c>
      <c r="H1521" s="1">
        <v>45845</v>
      </c>
      <c r="I1521" s="1" t="str">
        <f>TEXT(data[[#This Row],[OrderDate]],"mmm")</f>
        <v>Jul</v>
      </c>
      <c r="J1521" s="6">
        <v>0.44791666666666669</v>
      </c>
      <c r="K1521" s="6" t="str">
        <f>TEXT(data[[#This Row],[OrderTime]],"h")</f>
        <v>10</v>
      </c>
      <c r="L1521" s="1">
        <v>45846</v>
      </c>
      <c r="M1521" s="6">
        <v>0.65625</v>
      </c>
      <c r="N1521" t="s">
        <v>120</v>
      </c>
      <c r="O1521" t="s">
        <v>786</v>
      </c>
      <c r="P1521" t="s">
        <v>25</v>
      </c>
      <c r="Q1521" t="s">
        <v>26</v>
      </c>
      <c r="R1521" t="s">
        <v>192</v>
      </c>
      <c r="S1521" t="s">
        <v>28</v>
      </c>
      <c r="T1521" t="s">
        <v>29</v>
      </c>
      <c r="U1521" t="s">
        <v>30</v>
      </c>
      <c r="V1521" s="5">
        <f>data[[#This Row],[PriceUSD]]*data[[#This Row],[Quantity]]</f>
        <v>26.68</v>
      </c>
      <c r="W1521" s="7">
        <f>data[[#This Row],[OrderDate]] + TIME(VALUE(LEFT(data[[#This Row],[OrderTime]],2)), VALUE(RIGHT(data[[#This Row],[OrderTime]],2)), 0)</f>
        <v>45845.046527777777</v>
      </c>
      <c r="X1521" s="7">
        <f>_xlfn.MINIFS(data[OrderDateTime], data[CustomerName], data[[#This Row],[CustomerName]])</f>
        <v>45515.046527777777</v>
      </c>
      <c r="Y1521" t="str">
        <f>IF(data[[#This Row],[OrderDateTime]]=data[[#This Row],[FirstOrderDateTime]], "New", "Returning")</f>
        <v>Returning</v>
      </c>
      <c r="Z1521" s="7">
        <f>data[[#This Row],[DeliveryDate]] + data[[#This Row],[DeliveryTime]]</f>
        <v>45846.65625</v>
      </c>
      <c r="AA1521" s="7">
        <f>data[[#This Row],[OrderDateTime]] + 1</f>
        <v>45846.046527777777</v>
      </c>
      <c r="AB1521" s="7" t="str">
        <f>IF(data[[#This Row],[DeliveryDateTime]] &lt;= data[[#This Row],[SLADue]], "On Time", "Late")</f>
        <v>Late</v>
      </c>
    </row>
    <row r="1522" spans="1:28" x14ac:dyDescent="0.2">
      <c r="A1522" t="s">
        <v>2056</v>
      </c>
      <c r="B1522" t="s">
        <v>19</v>
      </c>
      <c r="C1522" t="s">
        <v>101</v>
      </c>
      <c r="D1522" t="s">
        <v>102</v>
      </c>
      <c r="E1522" s="5">
        <v>29.22</v>
      </c>
      <c r="F1522" t="s">
        <v>81</v>
      </c>
      <c r="G1522">
        <v>2</v>
      </c>
      <c r="H1522" s="1">
        <v>45630</v>
      </c>
      <c r="I1522" s="1" t="str">
        <f>TEXT(data[[#This Row],[OrderDate]],"mmm")</f>
        <v>Dec</v>
      </c>
      <c r="J1522" s="6">
        <v>0.40347222222222223</v>
      </c>
      <c r="K1522" s="6" t="str">
        <f>TEXT(data[[#This Row],[OrderTime]],"h")</f>
        <v>9</v>
      </c>
      <c r="L1522" s="1">
        <v>45630</v>
      </c>
      <c r="M1522" s="6">
        <v>0.65347222222222223</v>
      </c>
      <c r="N1522" t="s">
        <v>434</v>
      </c>
      <c r="O1522" t="s">
        <v>1196</v>
      </c>
      <c r="P1522" t="s">
        <v>234</v>
      </c>
      <c r="Q1522" t="s">
        <v>53</v>
      </c>
      <c r="R1522" t="s">
        <v>83</v>
      </c>
      <c r="S1522" t="s">
        <v>47</v>
      </c>
      <c r="T1522" t="s">
        <v>106</v>
      </c>
      <c r="U1522" t="s">
        <v>30</v>
      </c>
      <c r="V1522" s="5">
        <f>data[[#This Row],[PriceUSD]]*data[[#This Row],[Quantity]]</f>
        <v>58.44</v>
      </c>
      <c r="W1522" s="7">
        <f>data[[#This Row],[OrderDate]] + TIME(VALUE(LEFT(data[[#This Row],[OrderTime]],2)), VALUE(RIGHT(data[[#This Row],[OrderTime]],2)), 0)</f>
        <v>45630.015277777777</v>
      </c>
      <c r="X1522" s="7">
        <f>_xlfn.MINIFS(data[OrderDateTime], data[CustomerName], data[[#This Row],[CustomerName]])</f>
        <v>45509.015277777777</v>
      </c>
      <c r="Y1522" t="str">
        <f>IF(data[[#This Row],[OrderDateTime]]=data[[#This Row],[FirstOrderDateTime]], "New", "Returning")</f>
        <v>Returning</v>
      </c>
      <c r="Z1522" s="7">
        <f>data[[#This Row],[DeliveryDate]] + data[[#This Row],[DeliveryTime]]</f>
        <v>45630.65347222222</v>
      </c>
      <c r="AA1522" s="7">
        <f>data[[#This Row],[OrderDateTime]] + 1</f>
        <v>45631.015277777777</v>
      </c>
      <c r="AB1522" s="7" t="str">
        <f>IF(data[[#This Row],[DeliveryDateTime]] &lt;= data[[#This Row],[SLADue]], "On Time", "Late")</f>
        <v>On Time</v>
      </c>
    </row>
    <row r="1523" spans="1:28" x14ac:dyDescent="0.2">
      <c r="A1523" t="s">
        <v>2057</v>
      </c>
      <c r="B1523" t="s">
        <v>19</v>
      </c>
      <c r="C1523" t="s">
        <v>101</v>
      </c>
      <c r="D1523" t="s">
        <v>102</v>
      </c>
      <c r="E1523" s="5">
        <v>27.46</v>
      </c>
      <c r="F1523" t="s">
        <v>63</v>
      </c>
      <c r="G1523">
        <v>1</v>
      </c>
      <c r="H1523" s="1">
        <v>45709</v>
      </c>
      <c r="I1523" s="1" t="str">
        <f>TEXT(data[[#This Row],[OrderDate]],"mmm")</f>
        <v>Feb</v>
      </c>
      <c r="J1523" s="6">
        <v>0.84861111111111109</v>
      </c>
      <c r="K1523" s="6" t="str">
        <f>TEXT(data[[#This Row],[OrderTime]],"h")</f>
        <v>20</v>
      </c>
      <c r="L1523" s="1">
        <v>45710</v>
      </c>
      <c r="M1523" s="6">
        <v>0.84861111111111109</v>
      </c>
      <c r="N1523" t="s">
        <v>238</v>
      </c>
      <c r="O1523" t="s">
        <v>485</v>
      </c>
      <c r="P1523" t="s">
        <v>36</v>
      </c>
      <c r="Q1523" t="s">
        <v>26</v>
      </c>
      <c r="R1523" t="s">
        <v>83</v>
      </c>
      <c r="S1523" t="s">
        <v>28</v>
      </c>
      <c r="T1523" t="s">
        <v>115</v>
      </c>
      <c r="U1523" t="s">
        <v>67</v>
      </c>
      <c r="V1523" s="5">
        <f>data[[#This Row],[PriceUSD]]*data[[#This Row],[Quantity]]</f>
        <v>27.46</v>
      </c>
      <c r="W1523" s="7">
        <f>data[[#This Row],[OrderDate]] + TIME(VALUE(LEFT(data[[#This Row],[OrderTime]],2)), VALUE(RIGHT(data[[#This Row],[OrderTime]],2)), 0)</f>
        <v>45709.007638888892</v>
      </c>
      <c r="X1523" s="7">
        <f>_xlfn.MINIFS(data[OrderDateTime], data[CustomerName], data[[#This Row],[CustomerName]])</f>
        <v>45507.030555555553</v>
      </c>
      <c r="Y1523" t="str">
        <f>IF(data[[#This Row],[OrderDateTime]]=data[[#This Row],[FirstOrderDateTime]], "New", "Returning")</f>
        <v>Returning</v>
      </c>
      <c r="Z1523" s="7">
        <f>data[[#This Row],[DeliveryDate]] + data[[#This Row],[DeliveryTime]]</f>
        <v>45710.848611111112</v>
      </c>
      <c r="AA1523" s="7">
        <f>data[[#This Row],[OrderDateTime]] + 1</f>
        <v>45710.007638888892</v>
      </c>
      <c r="AB1523" s="7" t="str">
        <f>IF(data[[#This Row],[DeliveryDateTime]] &lt;= data[[#This Row],[SLADue]], "On Time", "Late")</f>
        <v>Late</v>
      </c>
    </row>
    <row r="1524" spans="1:28" x14ac:dyDescent="0.2">
      <c r="A1524" t="s">
        <v>2058</v>
      </c>
      <c r="B1524" t="s">
        <v>19</v>
      </c>
      <c r="C1524" t="s">
        <v>79</v>
      </c>
      <c r="D1524" t="s">
        <v>80</v>
      </c>
      <c r="E1524" s="5">
        <v>28.15</v>
      </c>
      <c r="F1524" t="s">
        <v>81</v>
      </c>
      <c r="G1524">
        <v>1</v>
      </c>
      <c r="H1524" s="1">
        <v>45586</v>
      </c>
      <c r="I1524" s="1" t="str">
        <f>TEXT(data[[#This Row],[OrderDate]],"mmm")</f>
        <v>Oct</v>
      </c>
      <c r="J1524" s="6">
        <v>0.53402777777777777</v>
      </c>
      <c r="K1524" s="6" t="str">
        <f>TEXT(data[[#This Row],[OrderTime]],"h")</f>
        <v>12</v>
      </c>
      <c r="L1524" s="1">
        <v>45587</v>
      </c>
      <c r="M1524" s="6">
        <v>0.65902777777777777</v>
      </c>
      <c r="N1524" t="s">
        <v>502</v>
      </c>
      <c r="O1524" t="s">
        <v>888</v>
      </c>
      <c r="P1524" t="s">
        <v>202</v>
      </c>
      <c r="Q1524" t="s">
        <v>26</v>
      </c>
      <c r="R1524" t="s">
        <v>83</v>
      </c>
      <c r="S1524" t="s">
        <v>28</v>
      </c>
      <c r="T1524" t="s">
        <v>38</v>
      </c>
      <c r="U1524" t="s">
        <v>67</v>
      </c>
      <c r="V1524" s="5">
        <f>data[[#This Row],[PriceUSD]]*data[[#This Row],[Quantity]]</f>
        <v>28.15</v>
      </c>
      <c r="W1524" s="7">
        <f>data[[#This Row],[OrderDate]] + TIME(VALUE(LEFT(data[[#This Row],[OrderTime]],2)), VALUE(RIGHT(data[[#This Row],[OrderTime]],2)), 0)</f>
        <v>45586.054166666669</v>
      </c>
      <c r="X1524" s="7">
        <f>_xlfn.MINIFS(data[OrderDateTime], data[CustomerName], data[[#This Row],[CustomerName]])</f>
        <v>45530.007638888892</v>
      </c>
      <c r="Y1524" t="str">
        <f>IF(data[[#This Row],[OrderDateTime]]=data[[#This Row],[FirstOrderDateTime]], "New", "Returning")</f>
        <v>Returning</v>
      </c>
      <c r="Z1524" s="7">
        <f>data[[#This Row],[DeliveryDate]] + data[[#This Row],[DeliveryTime]]</f>
        <v>45587.65902777778</v>
      </c>
      <c r="AA1524" s="7">
        <f>data[[#This Row],[OrderDateTime]] + 1</f>
        <v>45587.054166666669</v>
      </c>
      <c r="AB1524" s="7" t="str">
        <f>IF(data[[#This Row],[DeliveryDateTime]] &lt;= data[[#This Row],[SLADue]], "On Time", "Late")</f>
        <v>Late</v>
      </c>
    </row>
    <row r="1525" spans="1:28" x14ac:dyDescent="0.2">
      <c r="A1525" t="s">
        <v>2059</v>
      </c>
      <c r="B1525" t="s">
        <v>19</v>
      </c>
      <c r="C1525" t="s">
        <v>49</v>
      </c>
      <c r="D1525" t="s">
        <v>50</v>
      </c>
      <c r="E1525" s="5">
        <v>29.06</v>
      </c>
      <c r="F1525" t="s">
        <v>51</v>
      </c>
      <c r="G1525">
        <v>1</v>
      </c>
      <c r="H1525" s="1">
        <v>45690</v>
      </c>
      <c r="I1525" s="1" t="str">
        <f>TEXT(data[[#This Row],[OrderDate]],"mmm")</f>
        <v>Feb</v>
      </c>
      <c r="J1525" s="6">
        <v>0.41805555555555557</v>
      </c>
      <c r="K1525" s="6" t="str">
        <f>TEXT(data[[#This Row],[OrderTime]],"h")</f>
        <v>10</v>
      </c>
      <c r="L1525" s="1">
        <v>45691</v>
      </c>
      <c r="M1525" s="6">
        <v>0.58472222222222225</v>
      </c>
      <c r="N1525" t="s">
        <v>148</v>
      </c>
      <c r="O1525" t="s">
        <v>241</v>
      </c>
      <c r="P1525" t="s">
        <v>25</v>
      </c>
      <c r="Q1525" t="s">
        <v>26</v>
      </c>
      <c r="R1525" t="s">
        <v>54</v>
      </c>
      <c r="S1525" t="s">
        <v>28</v>
      </c>
      <c r="T1525" t="s">
        <v>106</v>
      </c>
      <c r="U1525" t="s">
        <v>30</v>
      </c>
      <c r="V1525" s="5">
        <f>data[[#This Row],[PriceUSD]]*data[[#This Row],[Quantity]]</f>
        <v>29.06</v>
      </c>
      <c r="W1525" s="7">
        <f>data[[#This Row],[OrderDate]] + TIME(VALUE(LEFT(data[[#This Row],[OrderTime]],2)), VALUE(RIGHT(data[[#This Row],[OrderTime]],2)), 0)</f>
        <v>45690.038888888892</v>
      </c>
      <c r="X1525" s="7">
        <f>_xlfn.MINIFS(data[OrderDateTime], data[CustomerName], data[[#This Row],[CustomerName]])</f>
        <v>45515.007638888892</v>
      </c>
      <c r="Y1525" t="str">
        <f>IF(data[[#This Row],[OrderDateTime]]=data[[#This Row],[FirstOrderDateTime]], "New", "Returning")</f>
        <v>Returning</v>
      </c>
      <c r="Z1525" s="7">
        <f>data[[#This Row],[DeliveryDate]] + data[[#This Row],[DeliveryTime]]</f>
        <v>45691.584722222222</v>
      </c>
      <c r="AA1525" s="7">
        <f>data[[#This Row],[OrderDateTime]] + 1</f>
        <v>45691.038888888892</v>
      </c>
      <c r="AB1525" s="7" t="str">
        <f>IF(data[[#This Row],[DeliveryDateTime]] &lt;= data[[#This Row],[SLADue]], "On Time", "Late")</f>
        <v>Late</v>
      </c>
    </row>
    <row r="1526" spans="1:28" x14ac:dyDescent="0.2">
      <c r="A1526" t="s">
        <v>2060</v>
      </c>
      <c r="B1526" t="s">
        <v>19</v>
      </c>
      <c r="C1526" t="s">
        <v>110</v>
      </c>
      <c r="D1526" t="s">
        <v>111</v>
      </c>
      <c r="E1526" s="5">
        <v>11.11</v>
      </c>
      <c r="F1526" t="s">
        <v>71</v>
      </c>
      <c r="G1526">
        <v>4</v>
      </c>
      <c r="H1526" s="1">
        <v>45819</v>
      </c>
      <c r="I1526" s="1" t="str">
        <f>TEXT(data[[#This Row],[OrderDate]],"mmm")</f>
        <v>Jun</v>
      </c>
      <c r="J1526" s="6">
        <v>0.41666666666666669</v>
      </c>
      <c r="K1526" s="6" t="str">
        <f>TEXT(data[[#This Row],[OrderTime]],"h")</f>
        <v>10</v>
      </c>
      <c r="L1526" s="1">
        <v>45819</v>
      </c>
      <c r="M1526" s="6">
        <v>0.625</v>
      </c>
      <c r="N1526" t="s">
        <v>452</v>
      </c>
      <c r="O1526" t="s">
        <v>229</v>
      </c>
      <c r="P1526" t="s">
        <v>133</v>
      </c>
      <c r="Q1526" t="s">
        <v>26</v>
      </c>
      <c r="R1526" t="s">
        <v>114</v>
      </c>
      <c r="S1526" t="s">
        <v>47</v>
      </c>
      <c r="T1526" t="s">
        <v>38</v>
      </c>
      <c r="U1526" t="s">
        <v>30</v>
      </c>
      <c r="V1526" s="5">
        <f>data[[#This Row],[PriceUSD]]*data[[#This Row],[Quantity]]</f>
        <v>44.44</v>
      </c>
      <c r="W1526" s="7">
        <f>data[[#This Row],[OrderDate]] + TIME(VALUE(LEFT(data[[#This Row],[OrderTime]],2)), VALUE(RIGHT(data[[#This Row],[OrderTime]],2)), 0)</f>
        <v>45819.046527777777</v>
      </c>
      <c r="X1526" s="7">
        <f>_xlfn.MINIFS(data[OrderDateTime], data[CustomerName], data[[#This Row],[CustomerName]])</f>
        <v>45594.015277777777</v>
      </c>
      <c r="Y1526" t="str">
        <f>IF(data[[#This Row],[OrderDateTime]]=data[[#This Row],[FirstOrderDateTime]], "New", "Returning")</f>
        <v>Returning</v>
      </c>
      <c r="Z1526" s="7">
        <f>data[[#This Row],[DeliveryDate]] + data[[#This Row],[DeliveryTime]]</f>
        <v>45819.625</v>
      </c>
      <c r="AA1526" s="7">
        <f>data[[#This Row],[OrderDateTime]] + 1</f>
        <v>45820.046527777777</v>
      </c>
      <c r="AB1526" s="7" t="str">
        <f>IF(data[[#This Row],[DeliveryDateTime]] &lt;= data[[#This Row],[SLADue]], "On Time", "Late")</f>
        <v>On Time</v>
      </c>
    </row>
    <row r="1527" spans="1:28" x14ac:dyDescent="0.2">
      <c r="A1527" t="s">
        <v>2061</v>
      </c>
      <c r="B1527" t="s">
        <v>19</v>
      </c>
      <c r="C1527" t="s">
        <v>49</v>
      </c>
      <c r="D1527" t="s">
        <v>50</v>
      </c>
      <c r="E1527" s="5">
        <v>33.880000000000003</v>
      </c>
      <c r="F1527" t="s">
        <v>51</v>
      </c>
      <c r="G1527">
        <v>1</v>
      </c>
      <c r="H1527" s="1">
        <v>45570</v>
      </c>
      <c r="I1527" s="1" t="str">
        <f>TEXT(data[[#This Row],[OrderDate]],"mmm")</f>
        <v>Oct</v>
      </c>
      <c r="J1527" s="6">
        <v>0.40694444444444444</v>
      </c>
      <c r="K1527" s="6" t="str">
        <f>TEXT(data[[#This Row],[OrderTime]],"h")</f>
        <v>9</v>
      </c>
      <c r="L1527" s="1">
        <v>45570</v>
      </c>
      <c r="M1527" s="6">
        <v>0.57361111111111107</v>
      </c>
      <c r="N1527" t="s">
        <v>502</v>
      </c>
      <c r="O1527" t="s">
        <v>356</v>
      </c>
      <c r="P1527" t="s">
        <v>202</v>
      </c>
      <c r="Q1527" t="s">
        <v>53</v>
      </c>
      <c r="R1527" t="s">
        <v>54</v>
      </c>
      <c r="S1527" t="s">
        <v>47</v>
      </c>
      <c r="T1527" t="s">
        <v>29</v>
      </c>
      <c r="U1527" t="s">
        <v>67</v>
      </c>
      <c r="V1527" s="5">
        <f>data[[#This Row],[PriceUSD]]*data[[#This Row],[Quantity]]</f>
        <v>33.880000000000003</v>
      </c>
      <c r="W1527" s="7">
        <f>data[[#This Row],[OrderDate]] + TIME(VALUE(LEFT(data[[#This Row],[OrderTime]],2)), VALUE(RIGHT(data[[#This Row],[OrderTime]],2)), 0)</f>
        <v>45570.030555555553</v>
      </c>
      <c r="X1527" s="7">
        <f>_xlfn.MINIFS(data[OrderDateTime], data[CustomerName], data[[#This Row],[CustomerName]])</f>
        <v>45570.030555555553</v>
      </c>
      <c r="Y1527" t="str">
        <f>IF(data[[#This Row],[OrderDateTime]]=data[[#This Row],[FirstOrderDateTime]], "New", "Returning")</f>
        <v>New</v>
      </c>
      <c r="Z1527" s="7">
        <f>data[[#This Row],[DeliveryDate]] + data[[#This Row],[DeliveryTime]]</f>
        <v>45570.573611111111</v>
      </c>
      <c r="AA1527" s="7">
        <f>data[[#This Row],[OrderDateTime]] + 1</f>
        <v>45571.030555555553</v>
      </c>
      <c r="AB1527" s="7" t="str">
        <f>IF(data[[#This Row],[DeliveryDateTime]] &lt;= data[[#This Row],[SLADue]], "On Time", "Late")</f>
        <v>On Time</v>
      </c>
    </row>
    <row r="1528" spans="1:28" x14ac:dyDescent="0.2">
      <c r="A1528" t="s">
        <v>2062</v>
      </c>
      <c r="B1528" t="s">
        <v>19</v>
      </c>
      <c r="C1528" t="s">
        <v>49</v>
      </c>
      <c r="D1528" t="s">
        <v>50</v>
      </c>
      <c r="E1528" s="5">
        <v>29.23</v>
      </c>
      <c r="F1528" t="s">
        <v>138</v>
      </c>
      <c r="G1528">
        <v>1</v>
      </c>
      <c r="H1528" s="1">
        <v>45709</v>
      </c>
      <c r="I1528" s="1" t="str">
        <f>TEXT(data[[#This Row],[OrderDate]],"mmm")</f>
        <v>Feb</v>
      </c>
      <c r="J1528" s="6">
        <v>0.40138888888888891</v>
      </c>
      <c r="K1528" s="6" t="str">
        <f>TEXT(data[[#This Row],[OrderTime]],"h")</f>
        <v>9</v>
      </c>
      <c r="L1528" s="1">
        <v>45710</v>
      </c>
      <c r="M1528" s="6">
        <v>0.56805555555555554</v>
      </c>
      <c r="N1528" t="s">
        <v>95</v>
      </c>
      <c r="O1528" t="s">
        <v>517</v>
      </c>
      <c r="P1528" t="s">
        <v>25</v>
      </c>
      <c r="Q1528" t="s">
        <v>26</v>
      </c>
      <c r="R1528" t="s">
        <v>54</v>
      </c>
      <c r="S1528" t="s">
        <v>28</v>
      </c>
      <c r="T1528" t="s">
        <v>136</v>
      </c>
      <c r="U1528" t="s">
        <v>39</v>
      </c>
      <c r="V1528" s="5">
        <f>data[[#This Row],[PriceUSD]]*data[[#This Row],[Quantity]]</f>
        <v>29.23</v>
      </c>
      <c r="W1528" s="7">
        <f>data[[#This Row],[OrderDate]] + TIME(VALUE(LEFT(data[[#This Row],[OrderTime]],2)), VALUE(RIGHT(data[[#This Row],[OrderTime]],2)), 0)</f>
        <v>45709.061805555553</v>
      </c>
      <c r="X1528" s="7">
        <f>_xlfn.MINIFS(data[OrderDateTime], data[CustomerName], data[[#This Row],[CustomerName]])</f>
        <v>45511.054166666669</v>
      </c>
      <c r="Y1528" t="str">
        <f>IF(data[[#This Row],[OrderDateTime]]=data[[#This Row],[FirstOrderDateTime]], "New", "Returning")</f>
        <v>Returning</v>
      </c>
      <c r="Z1528" s="7">
        <f>data[[#This Row],[DeliveryDate]] + data[[#This Row],[DeliveryTime]]</f>
        <v>45710.568055555559</v>
      </c>
      <c r="AA1528" s="7">
        <f>data[[#This Row],[OrderDateTime]] + 1</f>
        <v>45710.061805555553</v>
      </c>
      <c r="AB1528" s="7" t="str">
        <f>IF(data[[#This Row],[DeliveryDateTime]] &lt;= data[[#This Row],[SLADue]], "On Time", "Late")</f>
        <v>Late</v>
      </c>
    </row>
    <row r="1529" spans="1:28" x14ac:dyDescent="0.2">
      <c r="A1529" t="s">
        <v>2063</v>
      </c>
      <c r="B1529" t="s">
        <v>19</v>
      </c>
      <c r="C1529" t="s">
        <v>190</v>
      </c>
      <c r="D1529" t="s">
        <v>191</v>
      </c>
      <c r="E1529" s="5">
        <v>27.43</v>
      </c>
      <c r="F1529" t="s">
        <v>71</v>
      </c>
      <c r="G1529">
        <v>1</v>
      </c>
      <c r="H1529" s="1">
        <v>45868</v>
      </c>
      <c r="I1529" s="1" t="str">
        <f>TEXT(data[[#This Row],[OrderDate]],"mmm")</f>
        <v>Jul</v>
      </c>
      <c r="J1529" s="6">
        <v>0.44583333333333336</v>
      </c>
      <c r="K1529" s="6" t="str">
        <f>TEXT(data[[#This Row],[OrderTime]],"h")</f>
        <v>10</v>
      </c>
      <c r="L1529" s="1">
        <v>45869</v>
      </c>
      <c r="M1529" s="6">
        <v>0.61250000000000004</v>
      </c>
      <c r="N1529" t="s">
        <v>88</v>
      </c>
      <c r="O1529" t="s">
        <v>2064</v>
      </c>
      <c r="P1529" t="s">
        <v>25</v>
      </c>
      <c r="Q1529" t="s">
        <v>26</v>
      </c>
      <c r="R1529" t="s">
        <v>192</v>
      </c>
      <c r="S1529" t="s">
        <v>28</v>
      </c>
      <c r="T1529" t="s">
        <v>106</v>
      </c>
      <c r="U1529" t="s">
        <v>67</v>
      </c>
      <c r="V1529" s="5">
        <f>data[[#This Row],[PriceUSD]]*data[[#This Row],[Quantity]]</f>
        <v>27.43</v>
      </c>
      <c r="W1529" s="7">
        <f>data[[#This Row],[OrderDate]] + TIME(VALUE(LEFT(data[[#This Row],[OrderTime]],2)), VALUE(RIGHT(data[[#This Row],[OrderTime]],2)), 0)</f>
        <v>45868.022916666669</v>
      </c>
      <c r="X1529" s="7">
        <f>_xlfn.MINIFS(data[OrderDateTime], data[CustomerName], data[[#This Row],[CustomerName]])</f>
        <v>45784.017361111109</v>
      </c>
      <c r="Y1529" t="str">
        <f>IF(data[[#This Row],[OrderDateTime]]=data[[#This Row],[FirstOrderDateTime]], "New", "Returning")</f>
        <v>Returning</v>
      </c>
      <c r="Z1529" s="7">
        <f>data[[#This Row],[DeliveryDate]] + data[[#This Row],[DeliveryTime]]</f>
        <v>45869.612500000003</v>
      </c>
      <c r="AA1529" s="7">
        <f>data[[#This Row],[OrderDateTime]] + 1</f>
        <v>45869.022916666669</v>
      </c>
      <c r="AB1529" s="7" t="str">
        <f>IF(data[[#This Row],[DeliveryDateTime]] &lt;= data[[#This Row],[SLADue]], "On Time", "Late")</f>
        <v>Late</v>
      </c>
    </row>
    <row r="1530" spans="1:28" x14ac:dyDescent="0.2">
      <c r="A1530" t="s">
        <v>2065</v>
      </c>
      <c r="B1530" t="s">
        <v>19</v>
      </c>
      <c r="C1530" t="s">
        <v>117</v>
      </c>
      <c r="D1530" t="s">
        <v>118</v>
      </c>
      <c r="E1530" s="5">
        <v>84.13</v>
      </c>
      <c r="F1530" t="s">
        <v>182</v>
      </c>
      <c r="G1530">
        <v>2</v>
      </c>
      <c r="H1530" s="1">
        <v>45644</v>
      </c>
      <c r="I1530" s="1" t="str">
        <f>TEXT(data[[#This Row],[OrderDate]],"mmm")</f>
        <v>Dec</v>
      </c>
      <c r="J1530" s="6">
        <v>0.89930555555555558</v>
      </c>
      <c r="K1530" s="6" t="str">
        <f>TEXT(data[[#This Row],[OrderTime]],"h")</f>
        <v>21</v>
      </c>
      <c r="L1530" s="1">
        <v>45645</v>
      </c>
      <c r="M1530" s="6">
        <v>0.83402777777777781</v>
      </c>
      <c r="N1530" t="s">
        <v>163</v>
      </c>
      <c r="O1530" t="s">
        <v>1338</v>
      </c>
      <c r="P1530" t="s">
        <v>77</v>
      </c>
      <c r="Q1530" t="s">
        <v>53</v>
      </c>
      <c r="R1530" t="s">
        <v>66</v>
      </c>
      <c r="S1530" t="s">
        <v>28</v>
      </c>
      <c r="T1530" t="s">
        <v>59</v>
      </c>
      <c r="U1530" t="s">
        <v>39</v>
      </c>
      <c r="V1530" s="5">
        <f>data[[#This Row],[PriceUSD]]*data[[#This Row],[Quantity]]</f>
        <v>168.26</v>
      </c>
      <c r="W1530" s="7">
        <f>data[[#This Row],[OrderDate]] + TIME(VALUE(LEFT(data[[#This Row],[OrderTime]],2)), VALUE(RIGHT(data[[#This Row],[OrderTime]],2)), 0)</f>
        <v>45644.038888888892</v>
      </c>
      <c r="X1530" s="7">
        <f>_xlfn.MINIFS(data[OrderDateTime], data[CustomerName], data[[#This Row],[CustomerName]])</f>
        <v>45583.030555555553</v>
      </c>
      <c r="Y1530" t="str">
        <f>IF(data[[#This Row],[OrderDateTime]]=data[[#This Row],[FirstOrderDateTime]], "New", "Returning")</f>
        <v>Returning</v>
      </c>
      <c r="Z1530" s="7">
        <f>data[[#This Row],[DeliveryDate]] + data[[#This Row],[DeliveryTime]]</f>
        <v>45645.834027777775</v>
      </c>
      <c r="AA1530" s="7">
        <f>data[[#This Row],[OrderDateTime]] + 1</f>
        <v>45645.038888888892</v>
      </c>
      <c r="AB1530" s="7" t="str">
        <f>IF(data[[#This Row],[DeliveryDateTime]] &lt;= data[[#This Row],[SLADue]], "On Time", "Late")</f>
        <v>Late</v>
      </c>
    </row>
    <row r="1531" spans="1:28" x14ac:dyDescent="0.2">
      <c r="A1531" t="s">
        <v>2066</v>
      </c>
      <c r="B1531" t="s">
        <v>19</v>
      </c>
      <c r="C1531" t="s">
        <v>32</v>
      </c>
      <c r="D1531" t="s">
        <v>33</v>
      </c>
      <c r="E1531" s="5">
        <v>52.91</v>
      </c>
      <c r="F1531" t="s">
        <v>138</v>
      </c>
      <c r="G1531">
        <v>1</v>
      </c>
      <c r="H1531" s="1">
        <v>45633</v>
      </c>
      <c r="I1531" s="1" t="str">
        <f>TEXT(data[[#This Row],[OrderDate]],"mmm")</f>
        <v>Dec</v>
      </c>
      <c r="J1531" s="6">
        <v>0.41944444444444445</v>
      </c>
      <c r="K1531" s="6" t="str">
        <f>TEXT(data[[#This Row],[OrderTime]],"h")</f>
        <v>10</v>
      </c>
      <c r="L1531" s="1">
        <v>45633</v>
      </c>
      <c r="M1531" s="6">
        <v>0.62777777777777777</v>
      </c>
      <c r="N1531" t="s">
        <v>163</v>
      </c>
      <c r="O1531" t="s">
        <v>113</v>
      </c>
      <c r="P1531" t="s">
        <v>77</v>
      </c>
      <c r="Q1531" t="s">
        <v>53</v>
      </c>
      <c r="R1531" t="s">
        <v>37</v>
      </c>
      <c r="S1531" t="s">
        <v>47</v>
      </c>
      <c r="T1531" t="s">
        <v>106</v>
      </c>
      <c r="U1531" t="s">
        <v>30</v>
      </c>
      <c r="V1531" s="5">
        <f>data[[#This Row],[PriceUSD]]*data[[#This Row],[Quantity]]</f>
        <v>52.91</v>
      </c>
      <c r="W1531" s="7">
        <f>data[[#This Row],[OrderDate]] + TIME(VALUE(LEFT(data[[#This Row],[OrderTime]],2)), VALUE(RIGHT(data[[#This Row],[OrderTime]],2)), 0)</f>
        <v>45633.030555555553</v>
      </c>
      <c r="X1531" s="7">
        <f>_xlfn.MINIFS(data[OrderDateTime], data[CustomerName], data[[#This Row],[CustomerName]])</f>
        <v>45522.054166666669</v>
      </c>
      <c r="Y1531" t="str">
        <f>IF(data[[#This Row],[OrderDateTime]]=data[[#This Row],[FirstOrderDateTime]], "New", "Returning")</f>
        <v>Returning</v>
      </c>
      <c r="Z1531" s="7">
        <f>data[[#This Row],[DeliveryDate]] + data[[#This Row],[DeliveryTime]]</f>
        <v>45633.62777777778</v>
      </c>
      <c r="AA1531" s="7">
        <f>data[[#This Row],[OrderDateTime]] + 1</f>
        <v>45634.030555555553</v>
      </c>
      <c r="AB1531" s="7" t="str">
        <f>IF(data[[#This Row],[DeliveryDateTime]] &lt;= data[[#This Row],[SLADue]], "On Time", "Late")</f>
        <v>On Time</v>
      </c>
    </row>
    <row r="1532" spans="1:28" x14ac:dyDescent="0.2">
      <c r="A1532" t="s">
        <v>2067</v>
      </c>
      <c r="B1532" t="s">
        <v>19</v>
      </c>
      <c r="C1532" t="s">
        <v>41</v>
      </c>
      <c r="D1532" t="s">
        <v>42</v>
      </c>
      <c r="E1532" s="5">
        <v>33.79</v>
      </c>
      <c r="F1532" t="s">
        <v>56</v>
      </c>
      <c r="G1532">
        <v>1</v>
      </c>
      <c r="H1532" s="1">
        <v>45573</v>
      </c>
      <c r="I1532" s="1" t="str">
        <f>TEXT(data[[#This Row],[OrderDate]],"mmm")</f>
        <v>Oct</v>
      </c>
      <c r="J1532" s="6">
        <v>0.3972222222222222</v>
      </c>
      <c r="K1532" s="6" t="str">
        <f>TEXT(data[[#This Row],[OrderTime]],"h")</f>
        <v>9</v>
      </c>
      <c r="L1532" s="1">
        <v>45573</v>
      </c>
      <c r="M1532" s="6">
        <v>0.68888888888888888</v>
      </c>
      <c r="N1532" t="s">
        <v>44</v>
      </c>
      <c r="O1532" t="s">
        <v>759</v>
      </c>
      <c r="P1532" t="s">
        <v>25</v>
      </c>
      <c r="Q1532" t="s">
        <v>53</v>
      </c>
      <c r="R1532" t="s">
        <v>46</v>
      </c>
      <c r="S1532" t="s">
        <v>47</v>
      </c>
      <c r="T1532" t="s">
        <v>136</v>
      </c>
      <c r="U1532" t="s">
        <v>39</v>
      </c>
      <c r="V1532" s="5">
        <f>data[[#This Row],[PriceUSD]]*data[[#This Row],[Quantity]]</f>
        <v>33.79</v>
      </c>
      <c r="W1532" s="7">
        <f>data[[#This Row],[OrderDate]] + TIME(VALUE(LEFT(data[[#This Row],[OrderTime]],2)), VALUE(RIGHT(data[[#This Row],[OrderTime]],2)), 0)</f>
        <v>45573.015277777777</v>
      </c>
      <c r="X1532" s="7">
        <f>_xlfn.MINIFS(data[OrderDateTime], data[CustomerName], data[[#This Row],[CustomerName]])</f>
        <v>45546.030555555553</v>
      </c>
      <c r="Y1532" t="str">
        <f>IF(data[[#This Row],[OrderDateTime]]=data[[#This Row],[FirstOrderDateTime]], "New", "Returning")</f>
        <v>Returning</v>
      </c>
      <c r="Z1532" s="7">
        <f>data[[#This Row],[DeliveryDate]] + data[[#This Row],[DeliveryTime]]</f>
        <v>45573.688888888886</v>
      </c>
      <c r="AA1532" s="7">
        <f>data[[#This Row],[OrderDateTime]] + 1</f>
        <v>45574.015277777777</v>
      </c>
      <c r="AB1532" s="7" t="str">
        <f>IF(data[[#This Row],[DeliveryDateTime]] &lt;= data[[#This Row],[SLADue]], "On Time", "Late")</f>
        <v>On Time</v>
      </c>
    </row>
    <row r="1533" spans="1:28" x14ac:dyDescent="0.2">
      <c r="A1533" t="s">
        <v>2068</v>
      </c>
      <c r="B1533" t="s">
        <v>19</v>
      </c>
      <c r="C1533" t="s">
        <v>41</v>
      </c>
      <c r="D1533" t="s">
        <v>42</v>
      </c>
      <c r="E1533" s="5">
        <v>36.130000000000003</v>
      </c>
      <c r="F1533" t="s">
        <v>56</v>
      </c>
      <c r="G1533">
        <v>1</v>
      </c>
      <c r="H1533" s="1">
        <v>45543</v>
      </c>
      <c r="I1533" s="1" t="str">
        <f>TEXT(data[[#This Row],[OrderDate]],"mmm")</f>
        <v>Sep</v>
      </c>
      <c r="J1533" s="6">
        <v>0.44583333333333336</v>
      </c>
      <c r="K1533" s="6" t="str">
        <f>TEXT(data[[#This Row],[OrderTime]],"h")</f>
        <v>10</v>
      </c>
      <c r="L1533" s="1">
        <v>45543</v>
      </c>
      <c r="M1533" s="6">
        <v>0.73750000000000004</v>
      </c>
      <c r="N1533" t="s">
        <v>148</v>
      </c>
      <c r="O1533" t="s">
        <v>788</v>
      </c>
      <c r="P1533" t="s">
        <v>25</v>
      </c>
      <c r="Q1533" t="s">
        <v>53</v>
      </c>
      <c r="R1533" t="s">
        <v>46</v>
      </c>
      <c r="S1533" t="s">
        <v>47</v>
      </c>
      <c r="T1533" t="s">
        <v>136</v>
      </c>
      <c r="U1533" t="s">
        <v>39</v>
      </c>
      <c r="V1533" s="5">
        <f>data[[#This Row],[PriceUSD]]*data[[#This Row],[Quantity]]</f>
        <v>36.130000000000003</v>
      </c>
      <c r="W1533" s="7">
        <f>data[[#This Row],[OrderDate]] + TIME(VALUE(LEFT(data[[#This Row],[OrderTime]],2)), VALUE(RIGHT(data[[#This Row],[OrderTime]],2)), 0)</f>
        <v>45543.022916666669</v>
      </c>
      <c r="X1533" s="7">
        <f>_xlfn.MINIFS(data[OrderDateTime], data[CustomerName], data[[#This Row],[CustomerName]])</f>
        <v>45543.022916666669</v>
      </c>
      <c r="Y1533" t="str">
        <f>IF(data[[#This Row],[OrderDateTime]]=data[[#This Row],[FirstOrderDateTime]], "New", "Returning")</f>
        <v>New</v>
      </c>
      <c r="Z1533" s="7">
        <f>data[[#This Row],[DeliveryDate]] + data[[#This Row],[DeliveryTime]]</f>
        <v>45543.737500000003</v>
      </c>
      <c r="AA1533" s="7">
        <f>data[[#This Row],[OrderDateTime]] + 1</f>
        <v>45544.022916666669</v>
      </c>
      <c r="AB1533" s="7" t="str">
        <f>IF(data[[#This Row],[DeliveryDateTime]] &lt;= data[[#This Row],[SLADue]], "On Time", "Late")</f>
        <v>On Time</v>
      </c>
    </row>
    <row r="1534" spans="1:28" x14ac:dyDescent="0.2">
      <c r="A1534" t="s">
        <v>2069</v>
      </c>
      <c r="B1534" t="s">
        <v>19</v>
      </c>
      <c r="C1534" t="s">
        <v>49</v>
      </c>
      <c r="D1534" t="s">
        <v>50</v>
      </c>
      <c r="E1534" s="5">
        <v>29.94</v>
      </c>
      <c r="F1534" t="s">
        <v>138</v>
      </c>
      <c r="G1534">
        <v>3</v>
      </c>
      <c r="H1534" s="1">
        <v>45624</v>
      </c>
      <c r="I1534" s="1" t="str">
        <f>TEXT(data[[#This Row],[OrderDate]],"mmm")</f>
        <v>Nov</v>
      </c>
      <c r="J1534" s="6">
        <v>0.70902777777777781</v>
      </c>
      <c r="K1534" s="6" t="str">
        <f>TEXT(data[[#This Row],[OrderTime]],"h")</f>
        <v>17</v>
      </c>
      <c r="L1534" s="1">
        <v>45625</v>
      </c>
      <c r="M1534" s="6">
        <v>0.87569444444444444</v>
      </c>
      <c r="N1534" t="s">
        <v>120</v>
      </c>
      <c r="O1534" t="s">
        <v>239</v>
      </c>
      <c r="P1534" t="s">
        <v>25</v>
      </c>
      <c r="Q1534" t="s">
        <v>26</v>
      </c>
      <c r="R1534" t="s">
        <v>54</v>
      </c>
      <c r="S1534" t="s">
        <v>28</v>
      </c>
      <c r="T1534" t="s">
        <v>38</v>
      </c>
      <c r="U1534" t="s">
        <v>39</v>
      </c>
      <c r="V1534" s="5">
        <f>data[[#This Row],[PriceUSD]]*data[[#This Row],[Quantity]]</f>
        <v>89.820000000000007</v>
      </c>
      <c r="W1534" s="7">
        <f>data[[#This Row],[OrderDate]] + TIME(VALUE(LEFT(data[[#This Row],[OrderTime]],2)), VALUE(RIGHT(data[[#This Row],[OrderTime]],2)), 0)</f>
        <v>45624.054166666669</v>
      </c>
      <c r="X1534" s="7">
        <f>_xlfn.MINIFS(data[OrderDateTime], data[CustomerName], data[[#This Row],[CustomerName]])</f>
        <v>45547.030555555553</v>
      </c>
      <c r="Y1534" t="str">
        <f>IF(data[[#This Row],[OrderDateTime]]=data[[#This Row],[FirstOrderDateTime]], "New", "Returning")</f>
        <v>Returning</v>
      </c>
      <c r="Z1534" s="7">
        <f>data[[#This Row],[DeliveryDate]] + data[[#This Row],[DeliveryTime]]</f>
        <v>45625.875694444447</v>
      </c>
      <c r="AA1534" s="7">
        <f>data[[#This Row],[OrderDateTime]] + 1</f>
        <v>45625.054166666669</v>
      </c>
      <c r="AB1534" s="7" t="str">
        <f>IF(data[[#This Row],[DeliveryDateTime]] &lt;= data[[#This Row],[SLADue]], "On Time", "Late")</f>
        <v>Late</v>
      </c>
    </row>
    <row r="1535" spans="1:28" x14ac:dyDescent="0.2">
      <c r="A1535" t="s">
        <v>2070</v>
      </c>
      <c r="B1535" t="s">
        <v>19</v>
      </c>
      <c r="C1535" t="s">
        <v>69</v>
      </c>
      <c r="D1535" t="s">
        <v>70</v>
      </c>
      <c r="E1535" s="5">
        <v>51.02</v>
      </c>
      <c r="F1535" t="s">
        <v>71</v>
      </c>
      <c r="G1535">
        <v>1</v>
      </c>
      <c r="H1535" s="1">
        <v>45716</v>
      </c>
      <c r="I1535" s="1" t="str">
        <f>TEXT(data[[#This Row],[OrderDate]],"mmm")</f>
        <v>Feb</v>
      </c>
      <c r="J1535" s="6">
        <v>0.55833333333333335</v>
      </c>
      <c r="K1535" s="6" t="str">
        <f>TEXT(data[[#This Row],[OrderTime]],"h")</f>
        <v>13</v>
      </c>
      <c r="L1535" s="1">
        <v>45716</v>
      </c>
      <c r="M1535" s="6">
        <v>0.76666666666666672</v>
      </c>
      <c r="N1535" t="s">
        <v>44</v>
      </c>
      <c r="O1535" t="s">
        <v>2071</v>
      </c>
      <c r="P1535" t="s">
        <v>25</v>
      </c>
      <c r="Q1535" t="s">
        <v>26</v>
      </c>
      <c r="R1535" t="s">
        <v>37</v>
      </c>
      <c r="S1535" t="s">
        <v>47</v>
      </c>
      <c r="T1535" t="s">
        <v>29</v>
      </c>
      <c r="U1535" t="s">
        <v>30</v>
      </c>
      <c r="V1535" s="5">
        <f>data[[#This Row],[PriceUSD]]*data[[#This Row],[Quantity]]</f>
        <v>51.02</v>
      </c>
      <c r="W1535" s="7">
        <f>data[[#This Row],[OrderDate]] + TIME(VALUE(LEFT(data[[#This Row],[OrderTime]],2)), VALUE(RIGHT(data[[#This Row],[OrderTime]],2)), 0)</f>
        <v>45716.022916666669</v>
      </c>
      <c r="X1535" s="7">
        <f>_xlfn.MINIFS(data[OrderDateTime], data[CustomerName], data[[#This Row],[CustomerName]])</f>
        <v>45527.038888888892</v>
      </c>
      <c r="Y1535" t="str">
        <f>IF(data[[#This Row],[OrderDateTime]]=data[[#This Row],[FirstOrderDateTime]], "New", "Returning")</f>
        <v>Returning</v>
      </c>
      <c r="Z1535" s="7">
        <f>data[[#This Row],[DeliveryDate]] + data[[#This Row],[DeliveryTime]]</f>
        <v>45716.76666666667</v>
      </c>
      <c r="AA1535" s="7">
        <f>data[[#This Row],[OrderDateTime]] + 1</f>
        <v>45717.022916666669</v>
      </c>
      <c r="AB1535" s="7" t="str">
        <f>IF(data[[#This Row],[DeliveryDateTime]] &lt;= data[[#This Row],[SLADue]], "On Time", "Late")</f>
        <v>On Time</v>
      </c>
    </row>
    <row r="1536" spans="1:28" x14ac:dyDescent="0.2">
      <c r="A1536" t="s">
        <v>2072</v>
      </c>
      <c r="B1536" t="s">
        <v>19</v>
      </c>
      <c r="C1536" t="s">
        <v>20</v>
      </c>
      <c r="D1536" t="s">
        <v>21</v>
      </c>
      <c r="E1536" s="5">
        <v>18.47</v>
      </c>
      <c r="F1536" t="s">
        <v>71</v>
      </c>
      <c r="G1536">
        <v>1</v>
      </c>
      <c r="H1536" s="1">
        <v>45591</v>
      </c>
      <c r="I1536" s="1" t="str">
        <f>TEXT(data[[#This Row],[OrderDate]],"mmm")</f>
        <v>Oct</v>
      </c>
      <c r="J1536" s="6">
        <v>0.52430555555555558</v>
      </c>
      <c r="K1536" s="6" t="str">
        <f>TEXT(data[[#This Row],[OrderTime]],"h")</f>
        <v>12</v>
      </c>
      <c r="L1536" s="1">
        <v>45591</v>
      </c>
      <c r="M1536" s="6">
        <v>0.64930555555555558</v>
      </c>
      <c r="N1536" t="s">
        <v>434</v>
      </c>
      <c r="O1536" t="s">
        <v>711</v>
      </c>
      <c r="P1536" t="s">
        <v>234</v>
      </c>
      <c r="Q1536" t="s">
        <v>53</v>
      </c>
      <c r="R1536" t="s">
        <v>27</v>
      </c>
      <c r="S1536" t="s">
        <v>47</v>
      </c>
      <c r="T1536" t="s">
        <v>106</v>
      </c>
      <c r="U1536" t="s">
        <v>39</v>
      </c>
      <c r="V1536" s="5">
        <f>data[[#This Row],[PriceUSD]]*data[[#This Row],[Quantity]]</f>
        <v>18.47</v>
      </c>
      <c r="W1536" s="7">
        <f>data[[#This Row],[OrderDate]] + TIME(VALUE(LEFT(data[[#This Row],[OrderTime]],2)), VALUE(RIGHT(data[[#This Row],[OrderTime]],2)), 0)</f>
        <v>45591.038888888892</v>
      </c>
      <c r="X1536" s="7">
        <f>_xlfn.MINIFS(data[OrderDateTime], data[CustomerName], data[[#This Row],[CustomerName]])</f>
        <v>45532.046527777777</v>
      </c>
      <c r="Y1536" t="str">
        <f>IF(data[[#This Row],[OrderDateTime]]=data[[#This Row],[FirstOrderDateTime]], "New", "Returning")</f>
        <v>Returning</v>
      </c>
      <c r="Z1536" s="7">
        <f>data[[#This Row],[DeliveryDate]] + data[[#This Row],[DeliveryTime]]</f>
        <v>45591.649305555555</v>
      </c>
      <c r="AA1536" s="7">
        <f>data[[#This Row],[OrderDateTime]] + 1</f>
        <v>45592.038888888892</v>
      </c>
      <c r="AB1536" s="7" t="str">
        <f>IF(data[[#This Row],[DeliveryDateTime]] &lt;= data[[#This Row],[SLADue]], "On Time", "Late")</f>
        <v>On Time</v>
      </c>
    </row>
    <row r="1537" spans="1:28" x14ac:dyDescent="0.2">
      <c r="A1537" t="s">
        <v>2073</v>
      </c>
      <c r="B1537" t="s">
        <v>19</v>
      </c>
      <c r="C1537" t="s">
        <v>20</v>
      </c>
      <c r="D1537" t="s">
        <v>21</v>
      </c>
      <c r="E1537" s="5">
        <v>16.3</v>
      </c>
      <c r="F1537" t="s">
        <v>43</v>
      </c>
      <c r="G1537">
        <v>1</v>
      </c>
      <c r="H1537" s="1">
        <v>45620</v>
      </c>
      <c r="I1537" s="1" t="str">
        <f>TEXT(data[[#This Row],[OrderDate]],"mmm")</f>
        <v>Nov</v>
      </c>
      <c r="J1537" s="6">
        <v>0.43680555555555556</v>
      </c>
      <c r="K1537" s="6" t="str">
        <f>TEXT(data[[#This Row],[OrderTime]],"h")</f>
        <v>10</v>
      </c>
      <c r="L1537" s="1">
        <v>45621</v>
      </c>
      <c r="M1537" s="6">
        <v>0.43680555555555556</v>
      </c>
      <c r="N1537" t="s">
        <v>502</v>
      </c>
      <c r="O1537" t="s">
        <v>500</v>
      </c>
      <c r="P1537" t="s">
        <v>202</v>
      </c>
      <c r="Q1537" t="s">
        <v>53</v>
      </c>
      <c r="R1537" t="s">
        <v>27</v>
      </c>
      <c r="S1537" t="s">
        <v>28</v>
      </c>
      <c r="T1537" t="s">
        <v>38</v>
      </c>
      <c r="U1537" t="s">
        <v>30</v>
      </c>
      <c r="V1537" s="5">
        <f>data[[#This Row],[PriceUSD]]*data[[#This Row],[Quantity]]</f>
        <v>16.3</v>
      </c>
      <c r="W1537" s="7">
        <f>data[[#This Row],[OrderDate]] + TIME(VALUE(LEFT(data[[#This Row],[OrderTime]],2)), VALUE(RIGHT(data[[#This Row],[OrderTime]],2)), 0)</f>
        <v>45620.038888888892</v>
      </c>
      <c r="X1537" s="7">
        <f>_xlfn.MINIFS(data[OrderDateTime], data[CustomerName], data[[#This Row],[CustomerName]])</f>
        <v>45534.046527777777</v>
      </c>
      <c r="Y1537" t="str">
        <f>IF(data[[#This Row],[OrderDateTime]]=data[[#This Row],[FirstOrderDateTime]], "New", "Returning")</f>
        <v>Returning</v>
      </c>
      <c r="Z1537" s="7">
        <f>data[[#This Row],[DeliveryDate]] + data[[#This Row],[DeliveryTime]]</f>
        <v>45621.436805555553</v>
      </c>
      <c r="AA1537" s="7">
        <f>data[[#This Row],[OrderDateTime]] + 1</f>
        <v>45621.038888888892</v>
      </c>
      <c r="AB1537" s="7" t="str">
        <f>IF(data[[#This Row],[DeliveryDateTime]] &lt;= data[[#This Row],[SLADue]], "On Time", "Late")</f>
        <v>Late</v>
      </c>
    </row>
    <row r="1538" spans="1:28" x14ac:dyDescent="0.2">
      <c r="A1538" t="s">
        <v>2074</v>
      </c>
      <c r="B1538" t="s">
        <v>19</v>
      </c>
      <c r="C1538" t="s">
        <v>258</v>
      </c>
      <c r="D1538" t="s">
        <v>259</v>
      </c>
      <c r="E1538" s="5">
        <v>131.4</v>
      </c>
      <c r="F1538" t="s">
        <v>51</v>
      </c>
      <c r="G1538">
        <v>1</v>
      </c>
      <c r="H1538" s="1">
        <v>45507</v>
      </c>
      <c r="I1538" s="1" t="str">
        <f>TEXT(data[[#This Row],[OrderDate]],"mmm")</f>
        <v>Aug</v>
      </c>
      <c r="J1538" s="6">
        <v>0.76180555555555551</v>
      </c>
      <c r="K1538" s="6" t="str">
        <f>TEXT(data[[#This Row],[OrderTime]],"h")</f>
        <v>18</v>
      </c>
      <c r="L1538" s="1">
        <v>45509</v>
      </c>
      <c r="M1538" s="6">
        <v>0.73472222222222228</v>
      </c>
      <c r="N1538" t="s">
        <v>57</v>
      </c>
      <c r="O1538" t="s">
        <v>642</v>
      </c>
      <c r="P1538" t="s">
        <v>25</v>
      </c>
      <c r="Q1538" t="s">
        <v>26</v>
      </c>
      <c r="R1538" t="s">
        <v>261</v>
      </c>
      <c r="S1538" t="s">
        <v>105</v>
      </c>
      <c r="T1538" t="s">
        <v>115</v>
      </c>
      <c r="U1538" t="s">
        <v>67</v>
      </c>
      <c r="V1538" s="5">
        <f>data[[#This Row],[PriceUSD]]*data[[#This Row],[Quantity]]</f>
        <v>131.4</v>
      </c>
      <c r="W1538" s="7">
        <f>data[[#This Row],[OrderDate]] + TIME(VALUE(LEFT(data[[#This Row],[OrderTime]],2)), VALUE(RIGHT(data[[#This Row],[OrderTime]],2)), 0)</f>
        <v>45507.038888888892</v>
      </c>
      <c r="X1538" s="7">
        <f>_xlfn.MINIFS(data[OrderDateTime], data[CustomerName], data[[#This Row],[CustomerName]])</f>
        <v>45507.038888888892</v>
      </c>
      <c r="Y1538" t="str">
        <f>IF(data[[#This Row],[OrderDateTime]]=data[[#This Row],[FirstOrderDateTime]], "New", "Returning")</f>
        <v>New</v>
      </c>
      <c r="Z1538" s="7">
        <f>data[[#This Row],[DeliveryDate]] + data[[#This Row],[DeliveryTime]]</f>
        <v>45509.734722222223</v>
      </c>
      <c r="AA1538" s="7">
        <f>data[[#This Row],[OrderDateTime]] + 1</f>
        <v>45508.038888888892</v>
      </c>
      <c r="AB1538" s="7" t="str">
        <f>IF(data[[#This Row],[DeliveryDateTime]] &lt;= data[[#This Row],[SLADue]], "On Time", "Late")</f>
        <v>Late</v>
      </c>
    </row>
    <row r="1539" spans="1:28" x14ac:dyDescent="0.2">
      <c r="A1539" t="s">
        <v>2075</v>
      </c>
      <c r="B1539" t="s">
        <v>19</v>
      </c>
      <c r="C1539" t="s">
        <v>49</v>
      </c>
      <c r="D1539" t="s">
        <v>50</v>
      </c>
      <c r="E1539" s="5">
        <v>28.88</v>
      </c>
      <c r="F1539" t="s">
        <v>138</v>
      </c>
      <c r="G1539">
        <v>4</v>
      </c>
      <c r="H1539" s="1">
        <v>45654</v>
      </c>
      <c r="I1539" s="1" t="str">
        <f>TEXT(data[[#This Row],[OrderDate]],"mmm")</f>
        <v>Dec</v>
      </c>
      <c r="J1539" s="6">
        <v>0.39652777777777776</v>
      </c>
      <c r="K1539" s="6" t="str">
        <f>TEXT(data[[#This Row],[OrderTime]],"h")</f>
        <v>9</v>
      </c>
      <c r="L1539" s="1">
        <v>45654</v>
      </c>
      <c r="M1539" s="6">
        <v>0.56319444444444444</v>
      </c>
      <c r="N1539" t="s">
        <v>95</v>
      </c>
      <c r="O1539" t="s">
        <v>255</v>
      </c>
      <c r="P1539" t="s">
        <v>25</v>
      </c>
      <c r="Q1539" t="s">
        <v>53</v>
      </c>
      <c r="R1539" t="s">
        <v>54</v>
      </c>
      <c r="S1539" t="s">
        <v>47</v>
      </c>
      <c r="T1539" t="s">
        <v>106</v>
      </c>
      <c r="U1539" t="s">
        <v>30</v>
      </c>
      <c r="V1539" s="5">
        <f>data[[#This Row],[PriceUSD]]*data[[#This Row],[Quantity]]</f>
        <v>115.52</v>
      </c>
      <c r="W1539" s="7">
        <f>data[[#This Row],[OrderDate]] + TIME(VALUE(LEFT(data[[#This Row],[OrderTime]],2)), VALUE(RIGHT(data[[#This Row],[OrderTime]],2)), 0)</f>
        <v>45654.054166666669</v>
      </c>
      <c r="X1539" s="7">
        <f>_xlfn.MINIFS(data[OrderDateTime], data[CustomerName], data[[#This Row],[CustomerName]])</f>
        <v>45506.030555555553</v>
      </c>
      <c r="Y1539" t="str">
        <f>IF(data[[#This Row],[OrderDateTime]]=data[[#This Row],[FirstOrderDateTime]], "New", "Returning")</f>
        <v>Returning</v>
      </c>
      <c r="Z1539" s="7">
        <f>data[[#This Row],[DeliveryDate]] + data[[#This Row],[DeliveryTime]]</f>
        <v>45654.563194444447</v>
      </c>
      <c r="AA1539" s="7">
        <f>data[[#This Row],[OrderDateTime]] + 1</f>
        <v>45655.054166666669</v>
      </c>
      <c r="AB1539" s="7" t="str">
        <f>IF(data[[#This Row],[DeliveryDateTime]] &lt;= data[[#This Row],[SLADue]], "On Time", "Late")</f>
        <v>On Time</v>
      </c>
    </row>
    <row r="1540" spans="1:28" x14ac:dyDescent="0.2">
      <c r="A1540" t="s">
        <v>2076</v>
      </c>
      <c r="B1540" t="s">
        <v>19</v>
      </c>
      <c r="C1540" t="s">
        <v>258</v>
      </c>
      <c r="D1540" t="s">
        <v>259</v>
      </c>
      <c r="E1540" s="5">
        <v>121.93</v>
      </c>
      <c r="F1540" t="s">
        <v>51</v>
      </c>
      <c r="G1540">
        <v>3</v>
      </c>
      <c r="H1540" s="1">
        <v>45575</v>
      </c>
      <c r="I1540" s="1" t="str">
        <f>TEXT(data[[#This Row],[OrderDate]],"mmm")</f>
        <v>Oct</v>
      </c>
      <c r="J1540" s="6">
        <v>0.87083333333333335</v>
      </c>
      <c r="K1540" s="6" t="str">
        <f>TEXT(data[[#This Row],[OrderTime]],"h")</f>
        <v>20</v>
      </c>
      <c r="L1540" s="1">
        <v>45576</v>
      </c>
      <c r="M1540" s="6">
        <v>0.87083333333333335</v>
      </c>
      <c r="N1540" t="s">
        <v>112</v>
      </c>
      <c r="O1540" t="s">
        <v>709</v>
      </c>
      <c r="P1540" t="s">
        <v>36</v>
      </c>
      <c r="Q1540" t="s">
        <v>26</v>
      </c>
      <c r="R1540" t="s">
        <v>261</v>
      </c>
      <c r="S1540" t="s">
        <v>28</v>
      </c>
      <c r="T1540" t="s">
        <v>59</v>
      </c>
      <c r="U1540" t="s">
        <v>39</v>
      </c>
      <c r="V1540" s="5">
        <f>data[[#This Row],[PriceUSD]]*data[[#This Row],[Quantity]]</f>
        <v>365.79</v>
      </c>
      <c r="W1540" s="7">
        <f>data[[#This Row],[OrderDate]] + TIME(VALUE(LEFT(data[[#This Row],[OrderTime]],2)), VALUE(RIGHT(data[[#This Row],[OrderTime]],2)), 0)</f>
        <v>45575.022916666669</v>
      </c>
      <c r="X1540" s="7">
        <f>_xlfn.MINIFS(data[OrderDateTime], data[CustomerName], data[[#This Row],[CustomerName]])</f>
        <v>45522.046527777777</v>
      </c>
      <c r="Y1540" t="str">
        <f>IF(data[[#This Row],[OrderDateTime]]=data[[#This Row],[FirstOrderDateTime]], "New", "Returning")</f>
        <v>Returning</v>
      </c>
      <c r="Z1540" s="7">
        <f>data[[#This Row],[DeliveryDate]] + data[[#This Row],[DeliveryTime]]</f>
        <v>45576.870833333334</v>
      </c>
      <c r="AA1540" s="7">
        <f>data[[#This Row],[OrderDateTime]] + 1</f>
        <v>45576.022916666669</v>
      </c>
      <c r="AB1540" s="7" t="str">
        <f>IF(data[[#This Row],[DeliveryDateTime]] &lt;= data[[#This Row],[SLADue]], "On Time", "Late")</f>
        <v>Late</v>
      </c>
    </row>
    <row r="1541" spans="1:28" x14ac:dyDescent="0.2">
      <c r="A1541" t="s">
        <v>2077</v>
      </c>
      <c r="B1541" t="s">
        <v>19</v>
      </c>
      <c r="C1541" t="s">
        <v>79</v>
      </c>
      <c r="D1541" t="s">
        <v>80</v>
      </c>
      <c r="E1541" s="5">
        <v>29.66</v>
      </c>
      <c r="F1541" t="s">
        <v>81</v>
      </c>
      <c r="G1541">
        <v>1</v>
      </c>
      <c r="H1541" s="1">
        <v>45540</v>
      </c>
      <c r="I1541" s="1" t="str">
        <f>TEXT(data[[#This Row],[OrderDate]],"mmm")</f>
        <v>Sep</v>
      </c>
      <c r="J1541" s="6">
        <v>0.54583333333333328</v>
      </c>
      <c r="K1541" s="6" t="str">
        <f>TEXT(data[[#This Row],[OrderTime]],"h")</f>
        <v>13</v>
      </c>
      <c r="L1541" s="1">
        <v>45540</v>
      </c>
      <c r="M1541" s="6">
        <v>0.79583333333333328</v>
      </c>
      <c r="N1541" t="s">
        <v>34</v>
      </c>
      <c r="O1541" t="s">
        <v>858</v>
      </c>
      <c r="P1541" t="s">
        <v>36</v>
      </c>
      <c r="Q1541" t="s">
        <v>26</v>
      </c>
      <c r="R1541" t="s">
        <v>83</v>
      </c>
      <c r="S1541" t="s">
        <v>47</v>
      </c>
      <c r="T1541" t="s">
        <v>38</v>
      </c>
      <c r="U1541" t="s">
        <v>30</v>
      </c>
      <c r="V1541" s="5">
        <f>data[[#This Row],[PriceUSD]]*data[[#This Row],[Quantity]]</f>
        <v>29.66</v>
      </c>
      <c r="W1541" s="7">
        <f>data[[#This Row],[OrderDate]] + TIME(VALUE(LEFT(data[[#This Row],[OrderTime]],2)), VALUE(RIGHT(data[[#This Row],[OrderTime]],2)), 0)</f>
        <v>45540.022916666669</v>
      </c>
      <c r="X1541" s="7">
        <f>_xlfn.MINIFS(data[OrderDateTime], data[CustomerName], data[[#This Row],[CustomerName]])</f>
        <v>45523.022916666669</v>
      </c>
      <c r="Y1541" t="str">
        <f>IF(data[[#This Row],[OrderDateTime]]=data[[#This Row],[FirstOrderDateTime]], "New", "Returning")</f>
        <v>Returning</v>
      </c>
      <c r="Z1541" s="7">
        <f>data[[#This Row],[DeliveryDate]] + data[[#This Row],[DeliveryTime]]</f>
        <v>45540.79583333333</v>
      </c>
      <c r="AA1541" s="7">
        <f>data[[#This Row],[OrderDateTime]] + 1</f>
        <v>45541.022916666669</v>
      </c>
      <c r="AB1541" s="7" t="str">
        <f>IF(data[[#This Row],[DeliveryDateTime]] &lt;= data[[#This Row],[SLADue]], "On Time", "Late")</f>
        <v>On Time</v>
      </c>
    </row>
    <row r="1542" spans="1:28" x14ac:dyDescent="0.2">
      <c r="A1542" t="s">
        <v>2078</v>
      </c>
      <c r="B1542" t="s">
        <v>19</v>
      </c>
      <c r="C1542" t="s">
        <v>79</v>
      </c>
      <c r="D1542" t="s">
        <v>80</v>
      </c>
      <c r="E1542" s="5">
        <v>28.4</v>
      </c>
      <c r="F1542" t="s">
        <v>81</v>
      </c>
      <c r="G1542">
        <v>1</v>
      </c>
      <c r="H1542" s="1">
        <v>45663</v>
      </c>
      <c r="I1542" s="1" t="str">
        <f>TEXT(data[[#This Row],[OrderDate]],"mmm")</f>
        <v>Jan</v>
      </c>
      <c r="J1542" s="6">
        <v>0.50902777777777775</v>
      </c>
      <c r="K1542" s="6" t="str">
        <f>TEXT(data[[#This Row],[OrderTime]],"h")</f>
        <v>12</v>
      </c>
      <c r="L1542" s="1">
        <v>45664</v>
      </c>
      <c r="M1542" s="6">
        <v>0.55069444444444449</v>
      </c>
      <c r="N1542" t="s">
        <v>64</v>
      </c>
      <c r="O1542" t="s">
        <v>1076</v>
      </c>
      <c r="P1542" t="s">
        <v>25</v>
      </c>
      <c r="Q1542" t="s">
        <v>26</v>
      </c>
      <c r="R1542" t="s">
        <v>83</v>
      </c>
      <c r="S1542" t="s">
        <v>28</v>
      </c>
      <c r="T1542" t="s">
        <v>29</v>
      </c>
      <c r="U1542" t="s">
        <v>67</v>
      </c>
      <c r="V1542" s="5">
        <f>data[[#This Row],[PriceUSD]]*data[[#This Row],[Quantity]]</f>
        <v>28.4</v>
      </c>
      <c r="W1542" s="7">
        <f>data[[#This Row],[OrderDate]] + TIME(VALUE(LEFT(data[[#This Row],[OrderTime]],2)), VALUE(RIGHT(data[[#This Row],[OrderTime]],2)), 0)</f>
        <v>45663.054166666669</v>
      </c>
      <c r="X1542" s="7">
        <f>_xlfn.MINIFS(data[OrderDateTime], data[CustomerName], data[[#This Row],[CustomerName]])</f>
        <v>45506.015277777777</v>
      </c>
      <c r="Y1542" t="str">
        <f>IF(data[[#This Row],[OrderDateTime]]=data[[#This Row],[FirstOrderDateTime]], "New", "Returning")</f>
        <v>Returning</v>
      </c>
      <c r="Z1542" s="7">
        <f>data[[#This Row],[DeliveryDate]] + data[[#This Row],[DeliveryTime]]</f>
        <v>45664.550694444442</v>
      </c>
      <c r="AA1542" s="7">
        <f>data[[#This Row],[OrderDateTime]] + 1</f>
        <v>45664.054166666669</v>
      </c>
      <c r="AB1542" s="7" t="str">
        <f>IF(data[[#This Row],[DeliveryDateTime]] &lt;= data[[#This Row],[SLADue]], "On Time", "Late")</f>
        <v>Late</v>
      </c>
    </row>
    <row r="1543" spans="1:28" x14ac:dyDescent="0.2">
      <c r="A1543" t="s">
        <v>2079</v>
      </c>
      <c r="B1543" t="s">
        <v>19</v>
      </c>
      <c r="C1543" t="s">
        <v>69</v>
      </c>
      <c r="D1543" t="s">
        <v>70</v>
      </c>
      <c r="E1543" s="5">
        <v>57.58</v>
      </c>
      <c r="F1543" t="s">
        <v>71</v>
      </c>
      <c r="G1543">
        <v>1</v>
      </c>
      <c r="H1543" s="1">
        <v>45644</v>
      </c>
      <c r="I1543" s="1" t="str">
        <f>TEXT(data[[#This Row],[OrderDate]],"mmm")</f>
        <v>Dec</v>
      </c>
      <c r="J1543" s="6">
        <v>0.38124999999999998</v>
      </c>
      <c r="K1543" s="6" t="str">
        <f>TEXT(data[[#This Row],[OrderTime]],"h")</f>
        <v>9</v>
      </c>
      <c r="L1543" s="1">
        <v>45644</v>
      </c>
      <c r="M1543" s="6">
        <v>0.54791666666666672</v>
      </c>
      <c r="N1543" t="s">
        <v>139</v>
      </c>
      <c r="O1543" t="s">
        <v>1330</v>
      </c>
      <c r="P1543" t="s">
        <v>36</v>
      </c>
      <c r="Q1543" t="s">
        <v>26</v>
      </c>
      <c r="R1543" t="s">
        <v>37</v>
      </c>
      <c r="S1543" t="s">
        <v>47</v>
      </c>
      <c r="T1543" t="s">
        <v>29</v>
      </c>
      <c r="U1543" t="s">
        <v>30</v>
      </c>
      <c r="V1543" s="5">
        <f>data[[#This Row],[PriceUSD]]*data[[#This Row],[Quantity]]</f>
        <v>57.58</v>
      </c>
      <c r="W1543" s="7">
        <f>data[[#This Row],[OrderDate]] + TIME(VALUE(LEFT(data[[#This Row],[OrderTime]],2)), VALUE(RIGHT(data[[#This Row],[OrderTime]],2)), 0)</f>
        <v>45644.017361111109</v>
      </c>
      <c r="X1543" s="7">
        <f>_xlfn.MINIFS(data[OrderDateTime], data[CustomerName], data[[#This Row],[CustomerName]])</f>
        <v>45551.007638888892</v>
      </c>
      <c r="Y1543" t="str">
        <f>IF(data[[#This Row],[OrderDateTime]]=data[[#This Row],[FirstOrderDateTime]], "New", "Returning")</f>
        <v>Returning</v>
      </c>
      <c r="Z1543" s="7">
        <f>data[[#This Row],[DeliveryDate]] + data[[#This Row],[DeliveryTime]]</f>
        <v>45644.54791666667</v>
      </c>
      <c r="AA1543" s="7">
        <f>data[[#This Row],[OrderDateTime]] + 1</f>
        <v>45645.017361111109</v>
      </c>
      <c r="AB1543" s="7" t="str">
        <f>IF(data[[#This Row],[DeliveryDateTime]] &lt;= data[[#This Row],[SLADue]], "On Time", "Late")</f>
        <v>On Time</v>
      </c>
    </row>
    <row r="1544" spans="1:28" x14ac:dyDescent="0.2">
      <c r="A1544" t="s">
        <v>2080</v>
      </c>
      <c r="B1544" t="s">
        <v>19</v>
      </c>
      <c r="C1544" t="s">
        <v>101</v>
      </c>
      <c r="D1544" t="s">
        <v>102</v>
      </c>
      <c r="E1544" s="5">
        <v>28.28</v>
      </c>
      <c r="F1544" t="s">
        <v>81</v>
      </c>
      <c r="G1544">
        <v>1</v>
      </c>
      <c r="H1544" s="1">
        <v>45756</v>
      </c>
      <c r="I1544" s="1" t="str">
        <f>TEXT(data[[#This Row],[OrderDate]],"mmm")</f>
        <v>Apr</v>
      </c>
      <c r="J1544" s="6">
        <v>0.44791666666666669</v>
      </c>
      <c r="K1544" s="6" t="str">
        <f>TEXT(data[[#This Row],[OrderTime]],"h")</f>
        <v>10</v>
      </c>
      <c r="L1544" s="1">
        <v>45757</v>
      </c>
      <c r="M1544" s="6">
        <v>0.57291666666666663</v>
      </c>
      <c r="N1544" t="s">
        <v>44</v>
      </c>
      <c r="O1544" t="s">
        <v>990</v>
      </c>
      <c r="P1544" t="s">
        <v>25</v>
      </c>
      <c r="Q1544" t="s">
        <v>26</v>
      </c>
      <c r="R1544" t="s">
        <v>83</v>
      </c>
      <c r="S1544" t="s">
        <v>28</v>
      </c>
      <c r="T1544" t="s">
        <v>29</v>
      </c>
      <c r="U1544" t="s">
        <v>67</v>
      </c>
      <c r="V1544" s="5">
        <f>data[[#This Row],[PriceUSD]]*data[[#This Row],[Quantity]]</f>
        <v>28.28</v>
      </c>
      <c r="W1544" s="7">
        <f>data[[#This Row],[OrderDate]] + TIME(VALUE(LEFT(data[[#This Row],[OrderTime]],2)), VALUE(RIGHT(data[[#This Row],[OrderTime]],2)), 0)</f>
        <v>45756.046527777777</v>
      </c>
      <c r="X1544" s="7">
        <f>_xlfn.MINIFS(data[OrderDateTime], data[CustomerName], data[[#This Row],[CustomerName]])</f>
        <v>45517.038888888892</v>
      </c>
      <c r="Y1544" t="str">
        <f>IF(data[[#This Row],[OrderDateTime]]=data[[#This Row],[FirstOrderDateTime]], "New", "Returning")</f>
        <v>Returning</v>
      </c>
      <c r="Z1544" s="7">
        <f>data[[#This Row],[DeliveryDate]] + data[[#This Row],[DeliveryTime]]</f>
        <v>45757.572916666664</v>
      </c>
      <c r="AA1544" s="7">
        <f>data[[#This Row],[OrderDateTime]] + 1</f>
        <v>45757.046527777777</v>
      </c>
      <c r="AB1544" s="7" t="str">
        <f>IF(data[[#This Row],[DeliveryDateTime]] &lt;= data[[#This Row],[SLADue]], "On Time", "Late")</f>
        <v>Late</v>
      </c>
    </row>
    <row r="1545" spans="1:28" x14ac:dyDescent="0.2">
      <c r="A1545" t="s">
        <v>2081</v>
      </c>
      <c r="B1545" t="s">
        <v>19</v>
      </c>
      <c r="C1545" t="s">
        <v>126</v>
      </c>
      <c r="D1545" t="s">
        <v>127</v>
      </c>
      <c r="E1545" s="5">
        <v>23.53</v>
      </c>
      <c r="F1545" t="s">
        <v>138</v>
      </c>
      <c r="G1545">
        <v>2</v>
      </c>
      <c r="H1545" s="1">
        <v>45625</v>
      </c>
      <c r="I1545" s="1" t="str">
        <f>TEXT(data[[#This Row],[OrderDate]],"mmm")</f>
        <v>Nov</v>
      </c>
      <c r="J1545" s="6">
        <v>0.39444444444444443</v>
      </c>
      <c r="K1545" s="6" t="str">
        <f>TEXT(data[[#This Row],[OrderTime]],"h")</f>
        <v>9</v>
      </c>
      <c r="L1545" s="1">
        <v>45625</v>
      </c>
      <c r="M1545" s="6">
        <v>0.60277777777777775</v>
      </c>
      <c r="N1545" t="s">
        <v>103</v>
      </c>
      <c r="O1545" t="s">
        <v>142</v>
      </c>
      <c r="P1545" t="s">
        <v>77</v>
      </c>
      <c r="Q1545" t="s">
        <v>26</v>
      </c>
      <c r="R1545" t="s">
        <v>129</v>
      </c>
      <c r="S1545" t="s">
        <v>47</v>
      </c>
      <c r="T1545" t="s">
        <v>29</v>
      </c>
      <c r="U1545" t="s">
        <v>39</v>
      </c>
      <c r="V1545" s="5">
        <f>data[[#This Row],[PriceUSD]]*data[[#This Row],[Quantity]]</f>
        <v>47.06</v>
      </c>
      <c r="W1545" s="7">
        <f>data[[#This Row],[OrderDate]] + TIME(VALUE(LEFT(data[[#This Row],[OrderTime]],2)), VALUE(RIGHT(data[[#This Row],[OrderTime]],2)), 0)</f>
        <v>45625.030555555553</v>
      </c>
      <c r="X1545" s="7">
        <f>_xlfn.MINIFS(data[OrderDateTime], data[CustomerName], data[[#This Row],[CustomerName]])</f>
        <v>45509.022916666669</v>
      </c>
      <c r="Y1545" t="str">
        <f>IF(data[[#This Row],[OrderDateTime]]=data[[#This Row],[FirstOrderDateTime]], "New", "Returning")</f>
        <v>Returning</v>
      </c>
      <c r="Z1545" s="7">
        <f>data[[#This Row],[DeliveryDate]] + data[[#This Row],[DeliveryTime]]</f>
        <v>45625.602777777778</v>
      </c>
      <c r="AA1545" s="7">
        <f>data[[#This Row],[OrderDateTime]] + 1</f>
        <v>45626.030555555553</v>
      </c>
      <c r="AB1545" s="7" t="str">
        <f>IF(data[[#This Row],[DeliveryDateTime]] &lt;= data[[#This Row],[SLADue]], "On Time", "Late")</f>
        <v>On Time</v>
      </c>
    </row>
    <row r="1546" spans="1:28" x14ac:dyDescent="0.2">
      <c r="A1546" t="s">
        <v>2082</v>
      </c>
      <c r="B1546" t="s">
        <v>19</v>
      </c>
      <c r="C1546" t="s">
        <v>117</v>
      </c>
      <c r="D1546" t="s">
        <v>118</v>
      </c>
      <c r="E1546" s="5">
        <v>75.760000000000005</v>
      </c>
      <c r="F1546" t="s">
        <v>94</v>
      </c>
      <c r="G1546">
        <v>3</v>
      </c>
      <c r="H1546" s="1">
        <v>45686</v>
      </c>
      <c r="I1546" s="1" t="str">
        <f>TEXT(data[[#This Row],[OrderDate]],"mmm")</f>
        <v>Jan</v>
      </c>
      <c r="J1546" s="6">
        <v>0.8569444444444444</v>
      </c>
      <c r="K1546" s="6" t="str">
        <f>TEXT(data[[#This Row],[OrderTime]],"h")</f>
        <v>20</v>
      </c>
      <c r="L1546" s="1">
        <v>45687</v>
      </c>
      <c r="M1546" s="6">
        <v>0.64444444444444449</v>
      </c>
      <c r="N1546" t="s">
        <v>95</v>
      </c>
      <c r="O1546" t="s">
        <v>1958</v>
      </c>
      <c r="P1546" t="s">
        <v>25</v>
      </c>
      <c r="Q1546" t="s">
        <v>26</v>
      </c>
      <c r="R1546" t="s">
        <v>66</v>
      </c>
      <c r="S1546" t="s">
        <v>28</v>
      </c>
      <c r="T1546" t="s">
        <v>136</v>
      </c>
      <c r="U1546" t="s">
        <v>30</v>
      </c>
      <c r="V1546" s="5">
        <f>data[[#This Row],[PriceUSD]]*data[[#This Row],[Quantity]]</f>
        <v>227.28000000000003</v>
      </c>
      <c r="W1546" s="7">
        <f>data[[#This Row],[OrderDate]] + TIME(VALUE(LEFT(data[[#This Row],[OrderTime]],2)), VALUE(RIGHT(data[[#This Row],[OrderTime]],2)), 0)</f>
        <v>45686.030555555553</v>
      </c>
      <c r="X1546" s="7">
        <f>_xlfn.MINIFS(data[OrderDateTime], data[CustomerName], data[[#This Row],[CustomerName]])</f>
        <v>45519.030555555553</v>
      </c>
      <c r="Y1546" t="str">
        <f>IF(data[[#This Row],[OrderDateTime]]=data[[#This Row],[FirstOrderDateTime]], "New", "Returning")</f>
        <v>Returning</v>
      </c>
      <c r="Z1546" s="7">
        <f>data[[#This Row],[DeliveryDate]] + data[[#This Row],[DeliveryTime]]</f>
        <v>45687.644444444442</v>
      </c>
      <c r="AA1546" s="7">
        <f>data[[#This Row],[OrderDateTime]] + 1</f>
        <v>45687.030555555553</v>
      </c>
      <c r="AB1546" s="7" t="str">
        <f>IF(data[[#This Row],[DeliveryDateTime]] &lt;= data[[#This Row],[SLADue]], "On Time", "Late")</f>
        <v>Late</v>
      </c>
    </row>
    <row r="1547" spans="1:28" x14ac:dyDescent="0.2">
      <c r="A1547" t="s">
        <v>2083</v>
      </c>
      <c r="B1547" t="s">
        <v>19</v>
      </c>
      <c r="C1547" t="s">
        <v>41</v>
      </c>
      <c r="D1547" t="s">
        <v>42</v>
      </c>
      <c r="E1547" s="5">
        <v>40.43</v>
      </c>
      <c r="F1547" t="s">
        <v>74</v>
      </c>
      <c r="G1547">
        <v>1</v>
      </c>
      <c r="H1547" s="1">
        <v>45743</v>
      </c>
      <c r="I1547" s="1" t="str">
        <f>TEXT(data[[#This Row],[OrderDate]],"mmm")</f>
        <v>Mar</v>
      </c>
      <c r="J1547" s="6">
        <v>0.71250000000000002</v>
      </c>
      <c r="K1547" s="6" t="str">
        <f>TEXT(data[[#This Row],[OrderTime]],"h")</f>
        <v>17</v>
      </c>
      <c r="L1547" s="1">
        <v>45744</v>
      </c>
      <c r="M1547" s="6">
        <v>0.83750000000000002</v>
      </c>
      <c r="N1547" t="s">
        <v>213</v>
      </c>
      <c r="O1547" t="s">
        <v>674</v>
      </c>
      <c r="P1547" t="s">
        <v>36</v>
      </c>
      <c r="Q1547" t="s">
        <v>53</v>
      </c>
      <c r="R1547" t="s">
        <v>46</v>
      </c>
      <c r="S1547" t="s">
        <v>28</v>
      </c>
      <c r="T1547" t="s">
        <v>106</v>
      </c>
      <c r="U1547" t="s">
        <v>39</v>
      </c>
      <c r="V1547" s="5">
        <f>data[[#This Row],[PriceUSD]]*data[[#This Row],[Quantity]]</f>
        <v>40.43</v>
      </c>
      <c r="W1547" s="7">
        <f>data[[#This Row],[OrderDate]] + TIME(VALUE(LEFT(data[[#This Row],[OrderTime]],2)), VALUE(RIGHT(data[[#This Row],[OrderTime]],2)), 0)</f>
        <v>45743.017361111109</v>
      </c>
      <c r="X1547" s="7">
        <f>_xlfn.MINIFS(data[OrderDateTime], data[CustomerName], data[[#This Row],[CustomerName]])</f>
        <v>45523.007638888892</v>
      </c>
      <c r="Y1547" t="str">
        <f>IF(data[[#This Row],[OrderDateTime]]=data[[#This Row],[FirstOrderDateTime]], "New", "Returning")</f>
        <v>Returning</v>
      </c>
      <c r="Z1547" s="7">
        <f>data[[#This Row],[DeliveryDate]] + data[[#This Row],[DeliveryTime]]</f>
        <v>45744.837500000001</v>
      </c>
      <c r="AA1547" s="7">
        <f>data[[#This Row],[OrderDateTime]] + 1</f>
        <v>45744.017361111109</v>
      </c>
      <c r="AB1547" s="7" t="str">
        <f>IF(data[[#This Row],[DeliveryDateTime]] &lt;= data[[#This Row],[SLADue]], "On Time", "Late")</f>
        <v>Late</v>
      </c>
    </row>
    <row r="1548" spans="1:28" x14ac:dyDescent="0.2">
      <c r="A1548" t="s">
        <v>2084</v>
      </c>
      <c r="B1548" t="s">
        <v>19</v>
      </c>
      <c r="C1548" t="s">
        <v>126</v>
      </c>
      <c r="D1548" t="s">
        <v>127</v>
      </c>
      <c r="E1548" s="5">
        <v>20.239999999999998</v>
      </c>
      <c r="F1548" t="s">
        <v>138</v>
      </c>
      <c r="G1548">
        <v>2</v>
      </c>
      <c r="H1548" s="1">
        <v>45531</v>
      </c>
      <c r="I1548" s="1" t="str">
        <f>TEXT(data[[#This Row],[OrderDate]],"mmm")</f>
        <v>Aug</v>
      </c>
      <c r="J1548" s="6">
        <v>0.49305555555555558</v>
      </c>
      <c r="K1548" s="6" t="str">
        <f>TEXT(data[[#This Row],[OrderTime]],"h")</f>
        <v>11</v>
      </c>
      <c r="L1548" s="1">
        <v>45531</v>
      </c>
      <c r="M1548" s="6">
        <v>0.61805555555555558</v>
      </c>
      <c r="N1548" t="s">
        <v>57</v>
      </c>
      <c r="O1548" t="s">
        <v>166</v>
      </c>
      <c r="P1548" t="s">
        <v>25</v>
      </c>
      <c r="Q1548" t="s">
        <v>26</v>
      </c>
      <c r="R1548" t="s">
        <v>129</v>
      </c>
      <c r="S1548" t="s">
        <v>47</v>
      </c>
      <c r="T1548" t="s">
        <v>106</v>
      </c>
      <c r="U1548" t="s">
        <v>30</v>
      </c>
      <c r="V1548" s="5">
        <f>data[[#This Row],[PriceUSD]]*data[[#This Row],[Quantity]]</f>
        <v>40.479999999999997</v>
      </c>
      <c r="W1548" s="7">
        <f>data[[#This Row],[OrderDate]] + TIME(VALUE(LEFT(data[[#This Row],[OrderTime]],2)), VALUE(RIGHT(data[[#This Row],[OrderTime]],2)), 0)</f>
        <v>45531.038888888892</v>
      </c>
      <c r="X1548" s="7">
        <f>_xlfn.MINIFS(data[OrderDateTime], data[CustomerName], data[[#This Row],[CustomerName]])</f>
        <v>45531.038888888892</v>
      </c>
      <c r="Y1548" t="str">
        <f>IF(data[[#This Row],[OrderDateTime]]=data[[#This Row],[FirstOrderDateTime]], "New", "Returning")</f>
        <v>New</v>
      </c>
      <c r="Z1548" s="7">
        <f>data[[#This Row],[DeliveryDate]] + data[[#This Row],[DeliveryTime]]</f>
        <v>45531.618055555555</v>
      </c>
      <c r="AA1548" s="7">
        <f>data[[#This Row],[OrderDateTime]] + 1</f>
        <v>45532.038888888892</v>
      </c>
      <c r="AB1548" s="7" t="str">
        <f>IF(data[[#This Row],[DeliveryDateTime]] &lt;= data[[#This Row],[SLADue]], "On Time", "Late")</f>
        <v>On Time</v>
      </c>
    </row>
    <row r="1549" spans="1:28" x14ac:dyDescent="0.2">
      <c r="A1549" t="s">
        <v>2085</v>
      </c>
      <c r="B1549" t="s">
        <v>19</v>
      </c>
      <c r="C1549" t="s">
        <v>101</v>
      </c>
      <c r="D1549" t="s">
        <v>102</v>
      </c>
      <c r="E1549" s="5">
        <v>27.81</v>
      </c>
      <c r="F1549" t="s">
        <v>81</v>
      </c>
      <c r="G1549">
        <v>1</v>
      </c>
      <c r="H1549" s="1">
        <v>45748</v>
      </c>
      <c r="I1549" s="1" t="str">
        <f>TEXT(data[[#This Row],[OrderDate]],"mmm")</f>
        <v>Apr</v>
      </c>
      <c r="J1549" s="6">
        <v>0.66597222222222219</v>
      </c>
      <c r="K1549" s="6" t="str">
        <f>TEXT(data[[#This Row],[OrderTime]],"h")</f>
        <v>15</v>
      </c>
      <c r="L1549" s="1">
        <v>45749</v>
      </c>
      <c r="M1549" s="6">
        <v>0.70763888888888893</v>
      </c>
      <c r="N1549" t="s">
        <v>213</v>
      </c>
      <c r="O1549" t="s">
        <v>1148</v>
      </c>
      <c r="P1549" t="s">
        <v>36</v>
      </c>
      <c r="Q1549" t="s">
        <v>26</v>
      </c>
      <c r="R1549" t="s">
        <v>83</v>
      </c>
      <c r="S1549" t="s">
        <v>28</v>
      </c>
      <c r="T1549" t="s">
        <v>29</v>
      </c>
      <c r="U1549" t="s">
        <v>30</v>
      </c>
      <c r="V1549" s="5">
        <f>data[[#This Row],[PriceUSD]]*data[[#This Row],[Quantity]]</f>
        <v>27.81</v>
      </c>
      <c r="W1549" s="7">
        <f>data[[#This Row],[OrderDate]] + TIME(VALUE(LEFT(data[[#This Row],[OrderTime]],2)), VALUE(RIGHT(data[[#This Row],[OrderTime]],2)), 0)</f>
        <v>45748.015277777777</v>
      </c>
      <c r="X1549" s="7">
        <f>_xlfn.MINIFS(data[OrderDateTime], data[CustomerName], data[[#This Row],[CustomerName]])</f>
        <v>45523.017361111109</v>
      </c>
      <c r="Y1549" t="str">
        <f>IF(data[[#This Row],[OrderDateTime]]=data[[#This Row],[FirstOrderDateTime]], "New", "Returning")</f>
        <v>Returning</v>
      </c>
      <c r="Z1549" s="7">
        <f>data[[#This Row],[DeliveryDate]] + data[[#This Row],[DeliveryTime]]</f>
        <v>45749.707638888889</v>
      </c>
      <c r="AA1549" s="7">
        <f>data[[#This Row],[OrderDateTime]] + 1</f>
        <v>45749.015277777777</v>
      </c>
      <c r="AB1549" s="7" t="str">
        <f>IF(data[[#This Row],[DeliveryDateTime]] &lt;= data[[#This Row],[SLADue]], "On Time", "Late")</f>
        <v>Late</v>
      </c>
    </row>
    <row r="1550" spans="1:28" x14ac:dyDescent="0.2">
      <c r="A1550" t="s">
        <v>2086</v>
      </c>
      <c r="B1550" t="s">
        <v>19</v>
      </c>
      <c r="C1550" t="s">
        <v>41</v>
      </c>
      <c r="D1550" t="s">
        <v>42</v>
      </c>
      <c r="E1550" s="5">
        <v>36.44</v>
      </c>
      <c r="F1550" t="s">
        <v>56</v>
      </c>
      <c r="G1550">
        <v>1</v>
      </c>
      <c r="H1550" s="1">
        <v>45842</v>
      </c>
      <c r="I1550" s="1" t="str">
        <f>TEXT(data[[#This Row],[OrderDate]],"mmm")</f>
        <v>Jul</v>
      </c>
      <c r="J1550" s="6">
        <v>0.49444444444444446</v>
      </c>
      <c r="K1550" s="6" t="str">
        <f>TEXT(data[[#This Row],[OrderTime]],"h")</f>
        <v>11</v>
      </c>
      <c r="L1550" s="1">
        <v>45842</v>
      </c>
      <c r="M1550" s="6">
        <v>0.74444444444444446</v>
      </c>
      <c r="N1550" t="s">
        <v>175</v>
      </c>
      <c r="O1550" t="s">
        <v>255</v>
      </c>
      <c r="P1550" t="s">
        <v>25</v>
      </c>
      <c r="Q1550" t="s">
        <v>26</v>
      </c>
      <c r="R1550" t="s">
        <v>46</v>
      </c>
      <c r="S1550" t="s">
        <v>47</v>
      </c>
      <c r="T1550" t="s">
        <v>38</v>
      </c>
      <c r="U1550" t="s">
        <v>30</v>
      </c>
      <c r="V1550" s="5">
        <f>data[[#This Row],[PriceUSD]]*data[[#This Row],[Quantity]]</f>
        <v>36.44</v>
      </c>
      <c r="W1550" s="7">
        <f>data[[#This Row],[OrderDate]] + TIME(VALUE(LEFT(data[[#This Row],[OrderTime]],2)), VALUE(RIGHT(data[[#This Row],[OrderTime]],2)), 0)</f>
        <v>45842.030555555553</v>
      </c>
      <c r="X1550" s="7">
        <f>_xlfn.MINIFS(data[OrderDateTime], data[CustomerName], data[[#This Row],[CustomerName]])</f>
        <v>45506.030555555553</v>
      </c>
      <c r="Y1550" t="str">
        <f>IF(data[[#This Row],[OrderDateTime]]=data[[#This Row],[FirstOrderDateTime]], "New", "Returning")</f>
        <v>Returning</v>
      </c>
      <c r="Z1550" s="7">
        <f>data[[#This Row],[DeliveryDate]] + data[[#This Row],[DeliveryTime]]</f>
        <v>45842.744444444441</v>
      </c>
      <c r="AA1550" s="7">
        <f>data[[#This Row],[OrderDateTime]] + 1</f>
        <v>45843.030555555553</v>
      </c>
      <c r="AB1550" s="7" t="str">
        <f>IF(data[[#This Row],[DeliveryDateTime]] &lt;= data[[#This Row],[SLADue]], "On Time", "Late")</f>
        <v>On Time</v>
      </c>
    </row>
    <row r="1551" spans="1:28" x14ac:dyDescent="0.2">
      <c r="A1551" t="s">
        <v>2087</v>
      </c>
      <c r="B1551" t="s">
        <v>19</v>
      </c>
      <c r="C1551" t="s">
        <v>126</v>
      </c>
      <c r="D1551" t="s">
        <v>127</v>
      </c>
      <c r="E1551" s="5">
        <v>22.32</v>
      </c>
      <c r="F1551" t="s">
        <v>87</v>
      </c>
      <c r="G1551">
        <v>1</v>
      </c>
      <c r="H1551" s="1">
        <v>45795</v>
      </c>
      <c r="I1551" s="1" t="str">
        <f>TEXT(data[[#This Row],[OrderDate]],"mmm")</f>
        <v>May</v>
      </c>
      <c r="J1551" s="6">
        <v>0.45347222222222222</v>
      </c>
      <c r="K1551" s="6" t="str">
        <f>TEXT(data[[#This Row],[OrderTime]],"h")</f>
        <v>10</v>
      </c>
      <c r="L1551" s="1">
        <v>45796</v>
      </c>
      <c r="M1551" s="6">
        <v>0.70347222222222228</v>
      </c>
      <c r="N1551" t="s">
        <v>238</v>
      </c>
      <c r="O1551" t="s">
        <v>631</v>
      </c>
      <c r="P1551" t="s">
        <v>36</v>
      </c>
      <c r="Q1551" t="s">
        <v>26</v>
      </c>
      <c r="R1551" t="s">
        <v>129</v>
      </c>
      <c r="S1551" t="s">
        <v>28</v>
      </c>
      <c r="T1551" t="s">
        <v>29</v>
      </c>
      <c r="U1551" t="s">
        <v>39</v>
      </c>
      <c r="V1551" s="5">
        <f>data[[#This Row],[PriceUSD]]*data[[#This Row],[Quantity]]</f>
        <v>22.32</v>
      </c>
      <c r="W1551" s="7">
        <f>data[[#This Row],[OrderDate]] + TIME(VALUE(LEFT(data[[#This Row],[OrderTime]],2)), VALUE(RIGHT(data[[#This Row],[OrderTime]],2)), 0)</f>
        <v>45795.015277777777</v>
      </c>
      <c r="X1551" s="7">
        <f>_xlfn.MINIFS(data[OrderDateTime], data[CustomerName], data[[#This Row],[CustomerName]])</f>
        <v>45506.052083333336</v>
      </c>
      <c r="Y1551" t="str">
        <f>IF(data[[#This Row],[OrderDateTime]]=data[[#This Row],[FirstOrderDateTime]], "New", "Returning")</f>
        <v>Returning</v>
      </c>
      <c r="Z1551" s="7">
        <f>data[[#This Row],[DeliveryDate]] + data[[#This Row],[DeliveryTime]]</f>
        <v>45796.703472222223</v>
      </c>
      <c r="AA1551" s="7">
        <f>data[[#This Row],[OrderDateTime]] + 1</f>
        <v>45796.015277777777</v>
      </c>
      <c r="AB1551" s="7" t="str">
        <f>IF(data[[#This Row],[DeliveryDateTime]] &lt;= data[[#This Row],[SLADue]], "On Time", "Late")</f>
        <v>Late</v>
      </c>
    </row>
    <row r="1552" spans="1:28" x14ac:dyDescent="0.2">
      <c r="A1552" t="s">
        <v>2088</v>
      </c>
      <c r="B1552" t="s">
        <v>19</v>
      </c>
      <c r="C1552" t="s">
        <v>69</v>
      </c>
      <c r="D1552" t="s">
        <v>70</v>
      </c>
      <c r="E1552" s="5">
        <v>61.07</v>
      </c>
      <c r="F1552" t="s">
        <v>43</v>
      </c>
      <c r="G1552">
        <v>1</v>
      </c>
      <c r="H1552" s="1">
        <v>45700</v>
      </c>
      <c r="I1552" s="1" t="str">
        <f>TEXT(data[[#This Row],[OrderDate]],"mmm")</f>
        <v>Feb</v>
      </c>
      <c r="J1552" s="6">
        <v>0.80833333333333335</v>
      </c>
      <c r="K1552" s="6" t="str">
        <f>TEXT(data[[#This Row],[OrderTime]],"h")</f>
        <v>19</v>
      </c>
      <c r="L1552" s="1">
        <v>45701</v>
      </c>
      <c r="M1552" s="6">
        <v>0.80833333333333335</v>
      </c>
      <c r="N1552" t="s">
        <v>861</v>
      </c>
      <c r="O1552" t="s">
        <v>909</v>
      </c>
      <c r="P1552" t="s">
        <v>245</v>
      </c>
      <c r="Q1552" t="s">
        <v>26</v>
      </c>
      <c r="R1552" t="s">
        <v>37</v>
      </c>
      <c r="S1552" t="s">
        <v>28</v>
      </c>
      <c r="T1552" t="s">
        <v>38</v>
      </c>
      <c r="U1552" t="s">
        <v>67</v>
      </c>
      <c r="V1552" s="5">
        <f>data[[#This Row],[PriceUSD]]*data[[#This Row],[Quantity]]</f>
        <v>61.07</v>
      </c>
      <c r="W1552" s="7">
        <f>data[[#This Row],[OrderDate]] + TIME(VALUE(LEFT(data[[#This Row],[OrderTime]],2)), VALUE(RIGHT(data[[#This Row],[OrderTime]],2)), 0)</f>
        <v>45700.022916666669</v>
      </c>
      <c r="X1552" s="7">
        <f>_xlfn.MINIFS(data[OrderDateTime], data[CustomerName], data[[#This Row],[CustomerName]])</f>
        <v>45517.030555555553</v>
      </c>
      <c r="Y1552" t="str">
        <f>IF(data[[#This Row],[OrderDateTime]]=data[[#This Row],[FirstOrderDateTime]], "New", "Returning")</f>
        <v>Returning</v>
      </c>
      <c r="Z1552" s="7">
        <f>data[[#This Row],[DeliveryDate]] + data[[#This Row],[DeliveryTime]]</f>
        <v>45701.808333333334</v>
      </c>
      <c r="AA1552" s="7">
        <f>data[[#This Row],[OrderDateTime]] + 1</f>
        <v>45701.022916666669</v>
      </c>
      <c r="AB1552" s="7" t="str">
        <f>IF(data[[#This Row],[DeliveryDateTime]] &lt;= data[[#This Row],[SLADue]], "On Time", "Late")</f>
        <v>Late</v>
      </c>
    </row>
    <row r="1553" spans="1:28" x14ac:dyDescent="0.2">
      <c r="A1553" t="s">
        <v>2089</v>
      </c>
      <c r="B1553" t="s">
        <v>19</v>
      </c>
      <c r="C1553" t="s">
        <v>69</v>
      </c>
      <c r="D1553" t="s">
        <v>70</v>
      </c>
      <c r="E1553" s="5">
        <v>57.15</v>
      </c>
      <c r="F1553" t="s">
        <v>51</v>
      </c>
      <c r="G1553">
        <v>2</v>
      </c>
      <c r="H1553" s="1">
        <v>45853</v>
      </c>
      <c r="I1553" s="1" t="str">
        <f>TEXT(data[[#This Row],[OrderDate]],"mmm")</f>
        <v>Jul</v>
      </c>
      <c r="J1553" s="6">
        <v>0.39791666666666664</v>
      </c>
      <c r="K1553" s="6" t="str">
        <f>TEXT(data[[#This Row],[OrderTime]],"h")</f>
        <v>9</v>
      </c>
      <c r="L1553" s="1">
        <v>45853</v>
      </c>
      <c r="M1553" s="6">
        <v>0.6479166666666667</v>
      </c>
      <c r="N1553" t="s">
        <v>95</v>
      </c>
      <c r="O1553" t="s">
        <v>709</v>
      </c>
      <c r="P1553" t="s">
        <v>25</v>
      </c>
      <c r="Q1553" t="s">
        <v>26</v>
      </c>
      <c r="R1553" t="s">
        <v>37</v>
      </c>
      <c r="S1553" t="s">
        <v>47</v>
      </c>
      <c r="T1553" t="s">
        <v>29</v>
      </c>
      <c r="U1553" t="s">
        <v>67</v>
      </c>
      <c r="V1553" s="5">
        <f>data[[#This Row],[PriceUSD]]*data[[#This Row],[Quantity]]</f>
        <v>114.3</v>
      </c>
      <c r="W1553" s="7">
        <f>data[[#This Row],[OrderDate]] + TIME(VALUE(LEFT(data[[#This Row],[OrderTime]],2)), VALUE(RIGHT(data[[#This Row],[OrderTime]],2)), 0)</f>
        <v>45853.046527777777</v>
      </c>
      <c r="X1553" s="7">
        <f>_xlfn.MINIFS(data[OrderDateTime], data[CustomerName], data[[#This Row],[CustomerName]])</f>
        <v>45522.046527777777</v>
      </c>
      <c r="Y1553" t="str">
        <f>IF(data[[#This Row],[OrderDateTime]]=data[[#This Row],[FirstOrderDateTime]], "New", "Returning")</f>
        <v>Returning</v>
      </c>
      <c r="Z1553" s="7">
        <f>data[[#This Row],[DeliveryDate]] + data[[#This Row],[DeliveryTime]]</f>
        <v>45853.647916666669</v>
      </c>
      <c r="AA1553" s="7">
        <f>data[[#This Row],[OrderDateTime]] + 1</f>
        <v>45854.046527777777</v>
      </c>
      <c r="AB1553" s="7" t="str">
        <f>IF(data[[#This Row],[DeliveryDateTime]] &lt;= data[[#This Row],[SLADue]], "On Time", "Late")</f>
        <v>On Time</v>
      </c>
    </row>
    <row r="1554" spans="1:28" x14ac:dyDescent="0.2">
      <c r="A1554" t="s">
        <v>2090</v>
      </c>
      <c r="B1554" t="s">
        <v>19</v>
      </c>
      <c r="C1554" t="s">
        <v>20</v>
      </c>
      <c r="D1554" t="s">
        <v>21</v>
      </c>
      <c r="E1554" s="5">
        <v>18.91</v>
      </c>
      <c r="F1554" t="s">
        <v>22</v>
      </c>
      <c r="G1554">
        <v>1</v>
      </c>
      <c r="H1554" s="1">
        <v>45845</v>
      </c>
      <c r="I1554" s="1" t="str">
        <f>TEXT(data[[#This Row],[OrderDate]],"mmm")</f>
        <v>Jul</v>
      </c>
      <c r="J1554" s="6">
        <v>0.45555555555555555</v>
      </c>
      <c r="K1554" s="6" t="str">
        <f>TEXT(data[[#This Row],[OrderTime]],"h")</f>
        <v>10</v>
      </c>
      <c r="L1554" s="1">
        <v>45845</v>
      </c>
      <c r="M1554" s="6">
        <v>0.62222222222222223</v>
      </c>
      <c r="N1554" t="s">
        <v>170</v>
      </c>
      <c r="O1554" t="s">
        <v>227</v>
      </c>
      <c r="P1554" t="s">
        <v>36</v>
      </c>
      <c r="Q1554" t="s">
        <v>53</v>
      </c>
      <c r="R1554" t="s">
        <v>27</v>
      </c>
      <c r="S1554" t="s">
        <v>47</v>
      </c>
      <c r="T1554" t="s">
        <v>29</v>
      </c>
      <c r="U1554" t="s">
        <v>30</v>
      </c>
      <c r="V1554" s="5">
        <f>data[[#This Row],[PriceUSD]]*data[[#This Row],[Quantity]]</f>
        <v>18.91</v>
      </c>
      <c r="W1554" s="7">
        <f>data[[#This Row],[OrderDate]] + TIME(VALUE(LEFT(data[[#This Row],[OrderTime]],2)), VALUE(RIGHT(data[[#This Row],[OrderTime]],2)), 0)</f>
        <v>45845.038888888892</v>
      </c>
      <c r="X1554" s="7">
        <f>_xlfn.MINIFS(data[OrderDateTime], data[CustomerName], data[[#This Row],[CustomerName]])</f>
        <v>45535.059027777781</v>
      </c>
      <c r="Y1554" t="str">
        <f>IF(data[[#This Row],[OrderDateTime]]=data[[#This Row],[FirstOrderDateTime]], "New", "Returning")</f>
        <v>Returning</v>
      </c>
      <c r="Z1554" s="7">
        <f>data[[#This Row],[DeliveryDate]] + data[[#This Row],[DeliveryTime]]</f>
        <v>45845.62222222222</v>
      </c>
      <c r="AA1554" s="7">
        <f>data[[#This Row],[OrderDateTime]] + 1</f>
        <v>45846.038888888892</v>
      </c>
      <c r="AB1554" s="7" t="str">
        <f>IF(data[[#This Row],[DeliveryDateTime]] &lt;= data[[#This Row],[SLADue]], "On Time", "Late")</f>
        <v>On Time</v>
      </c>
    </row>
    <row r="1555" spans="1:28" x14ac:dyDescent="0.2">
      <c r="A1555" t="s">
        <v>2091</v>
      </c>
      <c r="B1555" t="s">
        <v>19</v>
      </c>
      <c r="C1555" t="s">
        <v>92</v>
      </c>
      <c r="D1555" t="s">
        <v>93</v>
      </c>
      <c r="E1555" s="5">
        <v>92.55</v>
      </c>
      <c r="F1555" t="s">
        <v>81</v>
      </c>
      <c r="G1555">
        <v>1</v>
      </c>
      <c r="H1555" s="1">
        <v>45664</v>
      </c>
      <c r="I1555" s="1" t="str">
        <f>TEXT(data[[#This Row],[OrderDate]],"mmm")</f>
        <v>Jan</v>
      </c>
      <c r="J1555" s="6">
        <v>0.43611111111111112</v>
      </c>
      <c r="K1555" s="6" t="str">
        <f>TEXT(data[[#This Row],[OrderTime]],"h")</f>
        <v>10</v>
      </c>
      <c r="L1555" s="1">
        <v>45665</v>
      </c>
      <c r="M1555" s="6">
        <v>0.51944444444444449</v>
      </c>
      <c r="N1555" t="s">
        <v>64</v>
      </c>
      <c r="O1555" t="s">
        <v>155</v>
      </c>
      <c r="P1555" t="s">
        <v>25</v>
      </c>
      <c r="Q1555" t="s">
        <v>26</v>
      </c>
      <c r="R1555" t="s">
        <v>66</v>
      </c>
      <c r="S1555" t="s">
        <v>28</v>
      </c>
      <c r="T1555" t="s">
        <v>38</v>
      </c>
      <c r="U1555" t="s">
        <v>30</v>
      </c>
      <c r="V1555" s="5">
        <f>data[[#This Row],[PriceUSD]]*data[[#This Row],[Quantity]]</f>
        <v>92.55</v>
      </c>
      <c r="W1555" s="7">
        <f>data[[#This Row],[OrderDate]] + TIME(VALUE(LEFT(data[[#This Row],[OrderTime]],2)), VALUE(RIGHT(data[[#This Row],[OrderTime]],2)), 0)</f>
        <v>45664.007638888892</v>
      </c>
      <c r="X1555" s="7">
        <f>_xlfn.MINIFS(data[OrderDateTime], data[CustomerName], data[[#This Row],[CustomerName]])</f>
        <v>45536.038888888892</v>
      </c>
      <c r="Y1555" t="str">
        <f>IF(data[[#This Row],[OrderDateTime]]=data[[#This Row],[FirstOrderDateTime]], "New", "Returning")</f>
        <v>Returning</v>
      </c>
      <c r="Z1555" s="7">
        <f>data[[#This Row],[DeliveryDate]] + data[[#This Row],[DeliveryTime]]</f>
        <v>45665.519444444442</v>
      </c>
      <c r="AA1555" s="7">
        <f>data[[#This Row],[OrderDateTime]] + 1</f>
        <v>45665.007638888892</v>
      </c>
      <c r="AB1555" s="7" t="str">
        <f>IF(data[[#This Row],[DeliveryDateTime]] &lt;= data[[#This Row],[SLADue]], "On Time", "Late")</f>
        <v>Late</v>
      </c>
    </row>
    <row r="1556" spans="1:28" x14ac:dyDescent="0.2">
      <c r="A1556" t="s">
        <v>2092</v>
      </c>
      <c r="B1556" t="s">
        <v>19</v>
      </c>
      <c r="C1556" t="s">
        <v>61</v>
      </c>
      <c r="D1556" t="s">
        <v>62</v>
      </c>
      <c r="E1556" s="5">
        <v>147.1</v>
      </c>
      <c r="F1556" t="s">
        <v>63</v>
      </c>
      <c r="G1556">
        <v>4</v>
      </c>
      <c r="H1556" s="1">
        <v>45665</v>
      </c>
      <c r="I1556" s="1" t="str">
        <f>TEXT(data[[#This Row],[OrderDate]],"mmm")</f>
        <v>Jan</v>
      </c>
      <c r="J1556" s="6">
        <v>0.65</v>
      </c>
      <c r="K1556" s="6" t="str">
        <f>TEXT(data[[#This Row],[OrderTime]],"h")</f>
        <v>15</v>
      </c>
      <c r="L1556" s="1">
        <v>45666</v>
      </c>
      <c r="M1556" s="6">
        <v>0.9</v>
      </c>
      <c r="N1556" t="s">
        <v>170</v>
      </c>
      <c r="O1556" t="s">
        <v>322</v>
      </c>
      <c r="P1556" t="s">
        <v>36</v>
      </c>
      <c r="Q1556" t="s">
        <v>53</v>
      </c>
      <c r="R1556" t="s">
        <v>66</v>
      </c>
      <c r="S1556" t="s">
        <v>28</v>
      </c>
      <c r="T1556" t="s">
        <v>106</v>
      </c>
      <c r="U1556" t="s">
        <v>30</v>
      </c>
      <c r="V1556" s="5">
        <f>data[[#This Row],[PriceUSD]]*data[[#This Row],[Quantity]]</f>
        <v>588.4</v>
      </c>
      <c r="W1556" s="7">
        <f>data[[#This Row],[OrderDate]] + TIME(VALUE(LEFT(data[[#This Row],[OrderTime]],2)), VALUE(RIGHT(data[[#This Row],[OrderTime]],2)), 0)</f>
        <v>45665.045138888891</v>
      </c>
      <c r="X1556" s="7">
        <f>_xlfn.MINIFS(data[OrderDateTime], data[CustomerName], data[[#This Row],[CustomerName]])</f>
        <v>45508.015277777777</v>
      </c>
      <c r="Y1556" t="str">
        <f>IF(data[[#This Row],[OrderDateTime]]=data[[#This Row],[FirstOrderDateTime]], "New", "Returning")</f>
        <v>Returning</v>
      </c>
      <c r="Z1556" s="7">
        <f>data[[#This Row],[DeliveryDate]] + data[[#This Row],[DeliveryTime]]</f>
        <v>45666.9</v>
      </c>
      <c r="AA1556" s="7">
        <f>data[[#This Row],[OrderDateTime]] + 1</f>
        <v>45666.045138888891</v>
      </c>
      <c r="AB1556" s="7" t="str">
        <f>IF(data[[#This Row],[DeliveryDateTime]] &lt;= data[[#This Row],[SLADue]], "On Time", "Late")</f>
        <v>Late</v>
      </c>
    </row>
    <row r="1557" spans="1:28" x14ac:dyDescent="0.2">
      <c r="A1557" t="s">
        <v>2093</v>
      </c>
      <c r="B1557" t="s">
        <v>19</v>
      </c>
      <c r="C1557" t="s">
        <v>92</v>
      </c>
      <c r="D1557" t="s">
        <v>93</v>
      </c>
      <c r="E1557" s="5">
        <v>97.92</v>
      </c>
      <c r="F1557" t="s">
        <v>94</v>
      </c>
      <c r="G1557">
        <v>4</v>
      </c>
      <c r="H1557" s="1">
        <v>45872</v>
      </c>
      <c r="I1557" s="1" t="str">
        <f>TEXT(data[[#This Row],[OrderDate]],"mmm")</f>
        <v>Aug</v>
      </c>
      <c r="J1557" s="6">
        <v>0.43055555555555558</v>
      </c>
      <c r="K1557" s="6" t="str">
        <f>TEXT(data[[#This Row],[OrderTime]],"h")</f>
        <v>10</v>
      </c>
      <c r="L1557" s="1">
        <v>45873</v>
      </c>
      <c r="M1557" s="6">
        <v>0.68055555555555558</v>
      </c>
      <c r="N1557" t="s">
        <v>148</v>
      </c>
      <c r="O1557" t="s">
        <v>255</v>
      </c>
      <c r="P1557" t="s">
        <v>25</v>
      </c>
      <c r="Q1557" t="s">
        <v>26</v>
      </c>
      <c r="R1557" t="s">
        <v>66</v>
      </c>
      <c r="S1557" t="s">
        <v>28</v>
      </c>
      <c r="T1557" t="s">
        <v>29</v>
      </c>
      <c r="U1557" t="s">
        <v>39</v>
      </c>
      <c r="V1557" s="5">
        <f>data[[#This Row],[PriceUSD]]*data[[#This Row],[Quantity]]</f>
        <v>391.68</v>
      </c>
      <c r="W1557" s="7">
        <f>data[[#This Row],[OrderDate]] + TIME(VALUE(LEFT(data[[#This Row],[OrderTime]],2)), VALUE(RIGHT(data[[#This Row],[OrderTime]],2)), 0)</f>
        <v>45872.038888888892</v>
      </c>
      <c r="X1557" s="7">
        <f>_xlfn.MINIFS(data[OrderDateTime], data[CustomerName], data[[#This Row],[CustomerName]])</f>
        <v>45506.030555555553</v>
      </c>
      <c r="Y1557" t="str">
        <f>IF(data[[#This Row],[OrderDateTime]]=data[[#This Row],[FirstOrderDateTime]], "New", "Returning")</f>
        <v>Returning</v>
      </c>
      <c r="Z1557" s="7">
        <f>data[[#This Row],[DeliveryDate]] + data[[#This Row],[DeliveryTime]]</f>
        <v>45873.680555555555</v>
      </c>
      <c r="AA1557" s="7">
        <f>data[[#This Row],[OrderDateTime]] + 1</f>
        <v>45873.038888888892</v>
      </c>
      <c r="AB1557" s="7" t="str">
        <f>IF(data[[#This Row],[DeliveryDateTime]] &lt;= data[[#This Row],[SLADue]], "On Time", "Late")</f>
        <v>Late</v>
      </c>
    </row>
    <row r="1558" spans="1:28" x14ac:dyDescent="0.2">
      <c r="A1558" t="s">
        <v>2094</v>
      </c>
      <c r="B1558" t="s">
        <v>19</v>
      </c>
      <c r="C1558" t="s">
        <v>258</v>
      </c>
      <c r="D1558" t="s">
        <v>259</v>
      </c>
      <c r="E1558" s="5">
        <v>118.73</v>
      </c>
      <c r="F1558" t="s">
        <v>51</v>
      </c>
      <c r="G1558">
        <v>3</v>
      </c>
      <c r="H1558" s="1">
        <v>45649</v>
      </c>
      <c r="I1558" s="1" t="str">
        <f>TEXT(data[[#This Row],[OrderDate]],"mmm")</f>
        <v>Dec</v>
      </c>
      <c r="J1558" s="6">
        <v>0.84097222222222223</v>
      </c>
      <c r="K1558" s="6" t="str">
        <f>TEXT(data[[#This Row],[OrderTime]],"h")</f>
        <v>20</v>
      </c>
      <c r="L1558" s="1">
        <v>45651</v>
      </c>
      <c r="M1558" s="6">
        <v>0.47083333333333333</v>
      </c>
      <c r="N1558" t="s">
        <v>88</v>
      </c>
      <c r="O1558" t="s">
        <v>920</v>
      </c>
      <c r="P1558" t="s">
        <v>25</v>
      </c>
      <c r="Q1558" t="s">
        <v>53</v>
      </c>
      <c r="R1558" t="s">
        <v>261</v>
      </c>
      <c r="S1558" t="s">
        <v>105</v>
      </c>
      <c r="T1558" t="s">
        <v>38</v>
      </c>
      <c r="U1558" t="s">
        <v>30</v>
      </c>
      <c r="V1558" s="5">
        <f>data[[#This Row],[PriceUSD]]*data[[#This Row],[Quantity]]</f>
        <v>356.19</v>
      </c>
      <c r="W1558" s="7">
        <f>data[[#This Row],[OrderDate]] + TIME(VALUE(LEFT(data[[#This Row],[OrderTime]],2)), VALUE(RIGHT(data[[#This Row],[OrderTime]],2)), 0)</f>
        <v>45649.015277777777</v>
      </c>
      <c r="X1558" s="7">
        <f>_xlfn.MINIFS(data[OrderDateTime], data[CustomerName], data[[#This Row],[CustomerName]])</f>
        <v>45533.054166666669</v>
      </c>
      <c r="Y1558" t="str">
        <f>IF(data[[#This Row],[OrderDateTime]]=data[[#This Row],[FirstOrderDateTime]], "New", "Returning")</f>
        <v>Returning</v>
      </c>
      <c r="Z1558" s="7">
        <f>data[[#This Row],[DeliveryDate]] + data[[#This Row],[DeliveryTime]]</f>
        <v>45651.470833333333</v>
      </c>
      <c r="AA1558" s="7">
        <f>data[[#This Row],[OrderDateTime]] + 1</f>
        <v>45650.015277777777</v>
      </c>
      <c r="AB1558" s="7" t="str">
        <f>IF(data[[#This Row],[DeliveryDateTime]] &lt;= data[[#This Row],[SLADue]], "On Time", "Late")</f>
        <v>Late</v>
      </c>
    </row>
    <row r="1559" spans="1:28" x14ac:dyDescent="0.2">
      <c r="A1559" t="s">
        <v>2095</v>
      </c>
      <c r="B1559" t="s">
        <v>19</v>
      </c>
      <c r="C1559" t="s">
        <v>69</v>
      </c>
      <c r="D1559" t="s">
        <v>70</v>
      </c>
      <c r="E1559" s="5">
        <v>50.71</v>
      </c>
      <c r="F1559" t="s">
        <v>71</v>
      </c>
      <c r="G1559">
        <v>1</v>
      </c>
      <c r="H1559" s="1">
        <v>45707</v>
      </c>
      <c r="I1559" s="1" t="str">
        <f>TEXT(data[[#This Row],[OrderDate]],"mmm")</f>
        <v>Feb</v>
      </c>
      <c r="J1559" s="6">
        <v>0.48680555555555555</v>
      </c>
      <c r="K1559" s="6" t="str">
        <f>TEXT(data[[#This Row],[OrderTime]],"h")</f>
        <v>11</v>
      </c>
      <c r="L1559" s="1">
        <v>45707</v>
      </c>
      <c r="M1559" s="6">
        <v>0.7368055555555556</v>
      </c>
      <c r="N1559" t="s">
        <v>75</v>
      </c>
      <c r="O1559" t="s">
        <v>639</v>
      </c>
      <c r="P1559" t="s">
        <v>25</v>
      </c>
      <c r="Q1559" t="s">
        <v>26</v>
      </c>
      <c r="R1559" t="s">
        <v>37</v>
      </c>
      <c r="S1559" t="s">
        <v>47</v>
      </c>
      <c r="T1559" t="s">
        <v>106</v>
      </c>
      <c r="U1559" t="s">
        <v>67</v>
      </c>
      <c r="V1559" s="5">
        <f>data[[#This Row],[PriceUSD]]*data[[#This Row],[Quantity]]</f>
        <v>50.71</v>
      </c>
      <c r="W1559" s="7">
        <f>data[[#This Row],[OrderDate]] + TIME(VALUE(LEFT(data[[#This Row],[OrderTime]],2)), VALUE(RIGHT(data[[#This Row],[OrderTime]],2)), 0)</f>
        <v>45707.038888888892</v>
      </c>
      <c r="X1559" s="7">
        <f>_xlfn.MINIFS(data[OrderDateTime], data[CustomerName], data[[#This Row],[CustomerName]])</f>
        <v>45515.061805555553</v>
      </c>
      <c r="Y1559" t="str">
        <f>IF(data[[#This Row],[OrderDateTime]]=data[[#This Row],[FirstOrderDateTime]], "New", "Returning")</f>
        <v>Returning</v>
      </c>
      <c r="Z1559" s="7">
        <f>data[[#This Row],[DeliveryDate]] + data[[#This Row],[DeliveryTime]]</f>
        <v>45707.736805555556</v>
      </c>
      <c r="AA1559" s="7">
        <f>data[[#This Row],[OrderDateTime]] + 1</f>
        <v>45708.038888888892</v>
      </c>
      <c r="AB1559" s="7" t="str">
        <f>IF(data[[#This Row],[DeliveryDateTime]] &lt;= data[[#This Row],[SLADue]], "On Time", "Late")</f>
        <v>On Time</v>
      </c>
    </row>
    <row r="1560" spans="1:28" x14ac:dyDescent="0.2">
      <c r="A1560" t="s">
        <v>2096</v>
      </c>
      <c r="B1560" t="s">
        <v>19</v>
      </c>
      <c r="C1560" t="s">
        <v>117</v>
      </c>
      <c r="D1560" t="s">
        <v>118</v>
      </c>
      <c r="E1560" s="5">
        <v>74.28</v>
      </c>
      <c r="F1560" t="s">
        <v>94</v>
      </c>
      <c r="G1560">
        <v>6</v>
      </c>
      <c r="H1560" s="1">
        <v>45774</v>
      </c>
      <c r="I1560" s="1" t="str">
        <f>TEXT(data[[#This Row],[OrderDate]],"mmm")</f>
        <v>Apr</v>
      </c>
      <c r="J1560" s="6">
        <v>0.44166666666666665</v>
      </c>
      <c r="K1560" s="6" t="str">
        <f>TEXT(data[[#This Row],[OrderTime]],"h")</f>
        <v>10</v>
      </c>
      <c r="L1560" s="1">
        <v>45775</v>
      </c>
      <c r="M1560" s="6">
        <v>0.56666666666666665</v>
      </c>
      <c r="N1560" t="s">
        <v>44</v>
      </c>
      <c r="O1560" t="s">
        <v>350</v>
      </c>
      <c r="P1560" t="s">
        <v>25</v>
      </c>
      <c r="Q1560" t="s">
        <v>53</v>
      </c>
      <c r="R1560" t="s">
        <v>66</v>
      </c>
      <c r="S1560" t="s">
        <v>28</v>
      </c>
      <c r="T1560" t="s">
        <v>106</v>
      </c>
      <c r="U1560" t="s">
        <v>39</v>
      </c>
      <c r="V1560" s="5">
        <f>data[[#This Row],[PriceUSD]]*data[[#This Row],[Quantity]]</f>
        <v>445.68</v>
      </c>
      <c r="W1560" s="7">
        <f>data[[#This Row],[OrderDate]] + TIME(VALUE(LEFT(data[[#This Row],[OrderTime]],2)), VALUE(RIGHT(data[[#This Row],[OrderTime]],2)), 0)</f>
        <v>45774.046527777777</v>
      </c>
      <c r="X1560" s="7">
        <f>_xlfn.MINIFS(data[OrderDateTime], data[CustomerName], data[[#This Row],[CustomerName]])</f>
        <v>45512.017361111109</v>
      </c>
      <c r="Y1560" t="str">
        <f>IF(data[[#This Row],[OrderDateTime]]=data[[#This Row],[FirstOrderDateTime]], "New", "Returning")</f>
        <v>Returning</v>
      </c>
      <c r="Z1560" s="7">
        <f>data[[#This Row],[DeliveryDate]] + data[[#This Row],[DeliveryTime]]</f>
        <v>45775.566666666666</v>
      </c>
      <c r="AA1560" s="7">
        <f>data[[#This Row],[OrderDateTime]] + 1</f>
        <v>45775.046527777777</v>
      </c>
      <c r="AB1560" s="7" t="str">
        <f>IF(data[[#This Row],[DeliveryDateTime]] &lt;= data[[#This Row],[SLADue]], "On Time", "Late")</f>
        <v>Late</v>
      </c>
    </row>
    <row r="1561" spans="1:28" x14ac:dyDescent="0.2">
      <c r="A1561" t="s">
        <v>2097</v>
      </c>
      <c r="B1561" t="s">
        <v>19</v>
      </c>
      <c r="C1561" t="s">
        <v>92</v>
      </c>
      <c r="D1561" t="s">
        <v>93</v>
      </c>
      <c r="E1561" s="5">
        <v>73.739999999999995</v>
      </c>
      <c r="F1561" t="s">
        <v>63</v>
      </c>
      <c r="G1561">
        <v>2</v>
      </c>
      <c r="H1561" s="1">
        <v>45809</v>
      </c>
      <c r="I1561" s="1" t="str">
        <f>TEXT(data[[#This Row],[OrderDate]],"mmm")</f>
        <v>Jun</v>
      </c>
      <c r="J1561" s="6">
        <v>0.85624999999999996</v>
      </c>
      <c r="K1561" s="6" t="str">
        <f>TEXT(data[[#This Row],[OrderTime]],"h")</f>
        <v>20</v>
      </c>
      <c r="L1561" s="1">
        <v>45811</v>
      </c>
      <c r="M1561" s="6">
        <v>0.49791666666666667</v>
      </c>
      <c r="N1561" t="s">
        <v>64</v>
      </c>
      <c r="O1561" t="s">
        <v>153</v>
      </c>
      <c r="P1561" t="s">
        <v>25</v>
      </c>
      <c r="Q1561" t="s">
        <v>53</v>
      </c>
      <c r="R1561" t="s">
        <v>66</v>
      </c>
      <c r="S1561" t="s">
        <v>105</v>
      </c>
      <c r="T1561" t="s">
        <v>38</v>
      </c>
      <c r="U1561" t="s">
        <v>39</v>
      </c>
      <c r="V1561" s="5">
        <f>data[[#This Row],[PriceUSD]]*data[[#This Row],[Quantity]]</f>
        <v>147.47999999999999</v>
      </c>
      <c r="W1561" s="7">
        <f>data[[#This Row],[OrderDate]] + TIME(VALUE(LEFT(data[[#This Row],[OrderTime]],2)), VALUE(RIGHT(data[[#This Row],[OrderTime]],2)), 0)</f>
        <v>45809.017361111109</v>
      </c>
      <c r="X1561" s="7">
        <f>_xlfn.MINIFS(data[OrderDateTime], data[CustomerName], data[[#This Row],[CustomerName]])</f>
        <v>45572.017361111109</v>
      </c>
      <c r="Y1561" t="str">
        <f>IF(data[[#This Row],[OrderDateTime]]=data[[#This Row],[FirstOrderDateTime]], "New", "Returning")</f>
        <v>Returning</v>
      </c>
      <c r="Z1561" s="7">
        <f>data[[#This Row],[DeliveryDate]] + data[[#This Row],[DeliveryTime]]</f>
        <v>45811.497916666667</v>
      </c>
      <c r="AA1561" s="7">
        <f>data[[#This Row],[OrderDateTime]] + 1</f>
        <v>45810.017361111109</v>
      </c>
      <c r="AB1561" s="7" t="str">
        <f>IF(data[[#This Row],[DeliveryDateTime]] &lt;= data[[#This Row],[SLADue]], "On Time", "Late")</f>
        <v>Late</v>
      </c>
    </row>
    <row r="1562" spans="1:28" x14ac:dyDescent="0.2">
      <c r="A1562" t="s">
        <v>2098</v>
      </c>
      <c r="B1562" t="s">
        <v>19</v>
      </c>
      <c r="C1562" t="s">
        <v>258</v>
      </c>
      <c r="D1562" t="s">
        <v>259</v>
      </c>
      <c r="E1562" s="5">
        <v>128.13999999999999</v>
      </c>
      <c r="F1562" t="s">
        <v>119</v>
      </c>
      <c r="G1562">
        <v>1</v>
      </c>
      <c r="H1562" s="1">
        <v>45805</v>
      </c>
      <c r="I1562" s="1" t="str">
        <f>TEXT(data[[#This Row],[OrderDate]],"mmm")</f>
        <v>May</v>
      </c>
      <c r="J1562" s="6">
        <v>0.89861111111111114</v>
      </c>
      <c r="K1562" s="6" t="str">
        <f>TEXT(data[[#This Row],[OrderTime]],"h")</f>
        <v>21</v>
      </c>
      <c r="L1562" s="1">
        <v>45807</v>
      </c>
      <c r="M1562" s="6">
        <v>0.49305555555555558</v>
      </c>
      <c r="N1562" t="s">
        <v>88</v>
      </c>
      <c r="O1562" t="s">
        <v>2099</v>
      </c>
      <c r="P1562" t="s">
        <v>25</v>
      </c>
      <c r="Q1562" t="s">
        <v>26</v>
      </c>
      <c r="R1562" t="s">
        <v>261</v>
      </c>
      <c r="S1562" t="s">
        <v>105</v>
      </c>
      <c r="T1562" t="s">
        <v>136</v>
      </c>
      <c r="U1562" t="s">
        <v>30</v>
      </c>
      <c r="V1562" s="5">
        <f>data[[#This Row],[PriceUSD]]*data[[#This Row],[Quantity]]</f>
        <v>128.13999999999999</v>
      </c>
      <c r="W1562" s="7">
        <f>data[[#This Row],[OrderDate]] + TIME(VALUE(LEFT(data[[#This Row],[OrderTime]],2)), VALUE(RIGHT(data[[#This Row],[OrderTime]],2)), 0)</f>
        <v>45805.007638888892</v>
      </c>
      <c r="X1562" s="7">
        <f>_xlfn.MINIFS(data[OrderDateTime], data[CustomerName], data[[#This Row],[CustomerName]])</f>
        <v>45519.015277777777</v>
      </c>
      <c r="Y1562" t="str">
        <f>IF(data[[#This Row],[OrderDateTime]]=data[[#This Row],[FirstOrderDateTime]], "New", "Returning")</f>
        <v>Returning</v>
      </c>
      <c r="Z1562" s="7">
        <f>data[[#This Row],[DeliveryDate]] + data[[#This Row],[DeliveryTime]]</f>
        <v>45807.493055555555</v>
      </c>
      <c r="AA1562" s="7">
        <f>data[[#This Row],[OrderDateTime]] + 1</f>
        <v>45806.007638888892</v>
      </c>
      <c r="AB1562" s="7" t="str">
        <f>IF(data[[#This Row],[DeliveryDateTime]] &lt;= data[[#This Row],[SLADue]], "On Time", "Late")</f>
        <v>Late</v>
      </c>
    </row>
    <row r="1563" spans="1:28" x14ac:dyDescent="0.2">
      <c r="A1563" t="s">
        <v>2100</v>
      </c>
      <c r="B1563" t="s">
        <v>19</v>
      </c>
      <c r="C1563" t="s">
        <v>285</v>
      </c>
      <c r="D1563" t="s">
        <v>286</v>
      </c>
      <c r="E1563" s="5">
        <v>19.14</v>
      </c>
      <c r="F1563" t="s">
        <v>22</v>
      </c>
      <c r="G1563">
        <v>1</v>
      </c>
      <c r="H1563" s="1">
        <v>45585</v>
      </c>
      <c r="I1563" s="1" t="str">
        <f>TEXT(data[[#This Row],[OrderDate]],"mmm")</f>
        <v>Oct</v>
      </c>
      <c r="J1563" s="6">
        <v>0.53749999999999998</v>
      </c>
      <c r="K1563" s="6" t="str">
        <f>TEXT(data[[#This Row],[OrderTime]],"h")</f>
        <v>12</v>
      </c>
      <c r="L1563" s="1">
        <v>45586</v>
      </c>
      <c r="M1563" s="6">
        <v>0.53749999999999998</v>
      </c>
      <c r="N1563" t="s">
        <v>170</v>
      </c>
      <c r="O1563" t="s">
        <v>589</v>
      </c>
      <c r="P1563" t="s">
        <v>36</v>
      </c>
      <c r="Q1563" t="s">
        <v>53</v>
      </c>
      <c r="R1563" t="s">
        <v>114</v>
      </c>
      <c r="S1563" t="s">
        <v>28</v>
      </c>
      <c r="T1563" t="s">
        <v>136</v>
      </c>
      <c r="U1563" t="s">
        <v>30</v>
      </c>
      <c r="V1563" s="5">
        <f>data[[#This Row],[PriceUSD]]*data[[#This Row],[Quantity]]</f>
        <v>19.14</v>
      </c>
      <c r="W1563" s="7">
        <f>data[[#This Row],[OrderDate]] + TIME(VALUE(LEFT(data[[#This Row],[OrderTime]],2)), VALUE(RIGHT(data[[#This Row],[OrderTime]],2)), 0)</f>
        <v>45585.052083333336</v>
      </c>
      <c r="X1563" s="7">
        <f>_xlfn.MINIFS(data[OrderDateTime], data[CustomerName], data[[#This Row],[CustomerName]])</f>
        <v>45536.061805555553</v>
      </c>
      <c r="Y1563" t="str">
        <f>IF(data[[#This Row],[OrderDateTime]]=data[[#This Row],[FirstOrderDateTime]], "New", "Returning")</f>
        <v>Returning</v>
      </c>
      <c r="Z1563" s="7">
        <f>data[[#This Row],[DeliveryDate]] + data[[#This Row],[DeliveryTime]]</f>
        <v>45586.537499999999</v>
      </c>
      <c r="AA1563" s="7">
        <f>data[[#This Row],[OrderDateTime]] + 1</f>
        <v>45586.052083333336</v>
      </c>
      <c r="AB1563" s="7" t="str">
        <f>IF(data[[#This Row],[DeliveryDateTime]] &lt;= data[[#This Row],[SLADue]], "On Time", "Late")</f>
        <v>Late</v>
      </c>
    </row>
    <row r="1564" spans="1:28" x14ac:dyDescent="0.2">
      <c r="A1564" t="s">
        <v>2101</v>
      </c>
      <c r="B1564" t="s">
        <v>19</v>
      </c>
      <c r="C1564" t="s">
        <v>290</v>
      </c>
      <c r="D1564" t="s">
        <v>291</v>
      </c>
      <c r="E1564" s="5">
        <v>64.53</v>
      </c>
      <c r="F1564" t="s">
        <v>22</v>
      </c>
      <c r="G1564">
        <v>1</v>
      </c>
      <c r="H1564" s="1">
        <v>45578</v>
      </c>
      <c r="I1564" s="1" t="str">
        <f>TEXT(data[[#This Row],[OrderDate]],"mmm")</f>
        <v>Oct</v>
      </c>
      <c r="J1564" s="6">
        <v>0.48541666666666666</v>
      </c>
      <c r="K1564" s="6" t="str">
        <f>TEXT(data[[#This Row],[OrderTime]],"h")</f>
        <v>11</v>
      </c>
      <c r="L1564" s="1">
        <v>45579</v>
      </c>
      <c r="M1564" s="6">
        <v>0.73541666666666672</v>
      </c>
      <c r="N1564" t="s">
        <v>750</v>
      </c>
      <c r="O1564" t="s">
        <v>420</v>
      </c>
      <c r="P1564" t="s">
        <v>234</v>
      </c>
      <c r="Q1564" t="s">
        <v>26</v>
      </c>
      <c r="R1564" t="s">
        <v>294</v>
      </c>
      <c r="S1564" t="s">
        <v>28</v>
      </c>
      <c r="T1564" t="s">
        <v>29</v>
      </c>
      <c r="U1564" t="s">
        <v>39</v>
      </c>
      <c r="V1564" s="5">
        <f>data[[#This Row],[PriceUSD]]*data[[#This Row],[Quantity]]</f>
        <v>64.53</v>
      </c>
      <c r="W1564" s="7">
        <f>data[[#This Row],[OrderDate]] + TIME(VALUE(LEFT(data[[#This Row],[OrderTime]],2)), VALUE(RIGHT(data[[#This Row],[OrderTime]],2)), 0)</f>
        <v>45578.046527777777</v>
      </c>
      <c r="X1564" s="7">
        <f>_xlfn.MINIFS(data[OrderDateTime], data[CustomerName], data[[#This Row],[CustomerName]])</f>
        <v>45578.046527777777</v>
      </c>
      <c r="Y1564" t="str">
        <f>IF(data[[#This Row],[OrderDateTime]]=data[[#This Row],[FirstOrderDateTime]], "New", "Returning")</f>
        <v>New</v>
      </c>
      <c r="Z1564" s="7">
        <f>data[[#This Row],[DeliveryDate]] + data[[#This Row],[DeliveryTime]]</f>
        <v>45579.73541666667</v>
      </c>
      <c r="AA1564" s="7">
        <f>data[[#This Row],[OrderDateTime]] + 1</f>
        <v>45579.046527777777</v>
      </c>
      <c r="AB1564" s="7" t="str">
        <f>IF(data[[#This Row],[DeliveryDateTime]] &lt;= data[[#This Row],[SLADue]], "On Time", "Late")</f>
        <v>Late</v>
      </c>
    </row>
    <row r="1565" spans="1:28" x14ac:dyDescent="0.2">
      <c r="A1565" t="s">
        <v>2102</v>
      </c>
      <c r="B1565" t="s">
        <v>19</v>
      </c>
      <c r="C1565" t="s">
        <v>61</v>
      </c>
      <c r="D1565" t="s">
        <v>62</v>
      </c>
      <c r="E1565" s="5">
        <v>152.29</v>
      </c>
      <c r="F1565" t="s">
        <v>94</v>
      </c>
      <c r="G1565">
        <v>4</v>
      </c>
      <c r="H1565" s="1">
        <v>45711</v>
      </c>
      <c r="I1565" s="1" t="str">
        <f>TEXT(data[[#This Row],[OrderDate]],"mmm")</f>
        <v>Feb</v>
      </c>
      <c r="J1565" s="6">
        <v>0.7895833333333333</v>
      </c>
      <c r="K1565" s="6" t="str">
        <f>TEXT(data[[#This Row],[OrderTime]],"h")</f>
        <v>18</v>
      </c>
      <c r="L1565" s="1">
        <v>45712</v>
      </c>
      <c r="M1565" s="6">
        <v>0.85833333333333328</v>
      </c>
      <c r="N1565" t="s">
        <v>139</v>
      </c>
      <c r="O1565" t="s">
        <v>239</v>
      </c>
      <c r="P1565" t="s">
        <v>36</v>
      </c>
      <c r="Q1565" t="s">
        <v>26</v>
      </c>
      <c r="R1565" t="s">
        <v>66</v>
      </c>
      <c r="S1565" t="s">
        <v>28</v>
      </c>
      <c r="T1565" t="s">
        <v>38</v>
      </c>
      <c r="U1565" t="s">
        <v>30</v>
      </c>
      <c r="V1565" s="5">
        <f>data[[#This Row],[PriceUSD]]*data[[#This Row],[Quantity]]</f>
        <v>609.16</v>
      </c>
      <c r="W1565" s="7">
        <f>data[[#This Row],[OrderDate]] + TIME(VALUE(LEFT(data[[#This Row],[OrderTime]],2)), VALUE(RIGHT(data[[#This Row],[OrderTime]],2)), 0)</f>
        <v>45711.022916666669</v>
      </c>
      <c r="X1565" s="7">
        <f>_xlfn.MINIFS(data[OrderDateTime], data[CustomerName], data[[#This Row],[CustomerName]])</f>
        <v>45547.030555555553</v>
      </c>
      <c r="Y1565" t="str">
        <f>IF(data[[#This Row],[OrderDateTime]]=data[[#This Row],[FirstOrderDateTime]], "New", "Returning")</f>
        <v>Returning</v>
      </c>
      <c r="Z1565" s="7">
        <f>data[[#This Row],[DeliveryDate]] + data[[#This Row],[DeliveryTime]]</f>
        <v>45712.85833333333</v>
      </c>
      <c r="AA1565" s="7">
        <f>data[[#This Row],[OrderDateTime]] + 1</f>
        <v>45712.022916666669</v>
      </c>
      <c r="AB1565" s="7" t="str">
        <f>IF(data[[#This Row],[DeliveryDateTime]] &lt;= data[[#This Row],[SLADue]], "On Time", "Late")</f>
        <v>Late</v>
      </c>
    </row>
    <row r="1566" spans="1:28" x14ac:dyDescent="0.2">
      <c r="A1566" t="s">
        <v>2103</v>
      </c>
      <c r="B1566" t="s">
        <v>19</v>
      </c>
      <c r="C1566" t="s">
        <v>101</v>
      </c>
      <c r="D1566" t="s">
        <v>102</v>
      </c>
      <c r="E1566" s="5">
        <v>29.59</v>
      </c>
      <c r="F1566" t="s">
        <v>63</v>
      </c>
      <c r="G1566">
        <v>1</v>
      </c>
      <c r="H1566" s="1">
        <v>45610</v>
      </c>
      <c r="I1566" s="1" t="str">
        <f>TEXT(data[[#This Row],[OrderDate]],"mmm")</f>
        <v>Nov</v>
      </c>
      <c r="J1566" s="6">
        <v>0.43194444444444446</v>
      </c>
      <c r="K1566" s="6" t="str">
        <f>TEXT(data[[#This Row],[OrderTime]],"h")</f>
        <v>10</v>
      </c>
      <c r="L1566" s="1">
        <v>45610</v>
      </c>
      <c r="M1566" s="6">
        <v>0.55694444444444446</v>
      </c>
      <c r="N1566" t="s">
        <v>148</v>
      </c>
      <c r="O1566" t="s">
        <v>315</v>
      </c>
      <c r="P1566" t="s">
        <v>25</v>
      </c>
      <c r="Q1566" t="s">
        <v>26</v>
      </c>
      <c r="R1566" t="s">
        <v>83</v>
      </c>
      <c r="S1566" t="s">
        <v>47</v>
      </c>
      <c r="T1566" t="s">
        <v>29</v>
      </c>
      <c r="U1566" t="s">
        <v>30</v>
      </c>
      <c r="V1566" s="5">
        <f>data[[#This Row],[PriceUSD]]*data[[#This Row],[Quantity]]</f>
        <v>29.59</v>
      </c>
      <c r="W1566" s="7">
        <f>data[[#This Row],[OrderDate]] + TIME(VALUE(LEFT(data[[#This Row],[OrderTime]],2)), VALUE(RIGHT(data[[#This Row],[OrderTime]],2)), 0)</f>
        <v>45610.030555555553</v>
      </c>
      <c r="X1566" s="7">
        <f>_xlfn.MINIFS(data[OrderDateTime], data[CustomerName], data[[#This Row],[CustomerName]])</f>
        <v>45557.007638888892</v>
      </c>
      <c r="Y1566" t="str">
        <f>IF(data[[#This Row],[OrderDateTime]]=data[[#This Row],[FirstOrderDateTime]], "New", "Returning")</f>
        <v>Returning</v>
      </c>
      <c r="Z1566" s="7">
        <f>data[[#This Row],[DeliveryDate]] + data[[#This Row],[DeliveryTime]]</f>
        <v>45610.556944444441</v>
      </c>
      <c r="AA1566" s="7">
        <f>data[[#This Row],[OrderDateTime]] + 1</f>
        <v>45611.030555555553</v>
      </c>
      <c r="AB1566" s="7" t="str">
        <f>IF(data[[#This Row],[DeliveryDateTime]] &lt;= data[[#This Row],[SLADue]], "On Time", "Late")</f>
        <v>On Time</v>
      </c>
    </row>
    <row r="1567" spans="1:28" x14ac:dyDescent="0.2">
      <c r="A1567" t="s">
        <v>2104</v>
      </c>
      <c r="B1567" t="s">
        <v>19</v>
      </c>
      <c r="C1567" t="s">
        <v>41</v>
      </c>
      <c r="D1567" t="s">
        <v>42</v>
      </c>
      <c r="E1567" s="5">
        <v>33.78</v>
      </c>
      <c r="F1567" t="s">
        <v>51</v>
      </c>
      <c r="G1567">
        <v>1</v>
      </c>
      <c r="H1567" s="1">
        <v>45521</v>
      </c>
      <c r="I1567" s="1" t="str">
        <f>TEXT(data[[#This Row],[OrderDate]],"mmm")</f>
        <v>Aug</v>
      </c>
      <c r="J1567" s="6">
        <v>0.66666666666666663</v>
      </c>
      <c r="K1567" s="6" t="str">
        <f>TEXT(data[[#This Row],[OrderTime]],"h")</f>
        <v>16</v>
      </c>
      <c r="L1567" s="1">
        <v>45522</v>
      </c>
      <c r="M1567" s="6">
        <v>0.79166666666666663</v>
      </c>
      <c r="N1567" t="s">
        <v>170</v>
      </c>
      <c r="O1567" t="s">
        <v>72</v>
      </c>
      <c r="P1567" t="s">
        <v>36</v>
      </c>
      <c r="Q1567" t="s">
        <v>26</v>
      </c>
      <c r="R1567" t="s">
        <v>46</v>
      </c>
      <c r="S1567" t="s">
        <v>28</v>
      </c>
      <c r="T1567" t="s">
        <v>38</v>
      </c>
      <c r="U1567" t="s">
        <v>67</v>
      </c>
      <c r="V1567" s="5">
        <f>data[[#This Row],[PriceUSD]]*data[[#This Row],[Quantity]]</f>
        <v>33.78</v>
      </c>
      <c r="W1567" s="7">
        <f>data[[#This Row],[OrderDate]] + TIME(VALUE(LEFT(data[[#This Row],[OrderTime]],2)), VALUE(RIGHT(data[[#This Row],[OrderTime]],2)), 0)</f>
        <v>45521.046527777777</v>
      </c>
      <c r="X1567" s="7">
        <f>_xlfn.MINIFS(data[OrderDateTime], data[CustomerName], data[[#This Row],[CustomerName]])</f>
        <v>45521.046527777777</v>
      </c>
      <c r="Y1567" t="str">
        <f>IF(data[[#This Row],[OrderDateTime]]=data[[#This Row],[FirstOrderDateTime]], "New", "Returning")</f>
        <v>New</v>
      </c>
      <c r="Z1567" s="7">
        <f>data[[#This Row],[DeliveryDate]] + data[[#This Row],[DeliveryTime]]</f>
        <v>45522.791666666664</v>
      </c>
      <c r="AA1567" s="7">
        <f>data[[#This Row],[OrderDateTime]] + 1</f>
        <v>45522.046527777777</v>
      </c>
      <c r="AB1567" s="7" t="str">
        <f>IF(data[[#This Row],[DeliveryDateTime]] &lt;= data[[#This Row],[SLADue]], "On Time", "Late")</f>
        <v>Late</v>
      </c>
    </row>
    <row r="1568" spans="1:28" x14ac:dyDescent="0.2">
      <c r="A1568" t="s">
        <v>2105</v>
      </c>
      <c r="B1568" t="s">
        <v>19</v>
      </c>
      <c r="C1568" t="s">
        <v>32</v>
      </c>
      <c r="D1568" t="s">
        <v>33</v>
      </c>
      <c r="E1568" s="5">
        <v>51.01</v>
      </c>
      <c r="F1568" t="s">
        <v>43</v>
      </c>
      <c r="G1568">
        <v>1</v>
      </c>
      <c r="H1568" s="1">
        <v>45519</v>
      </c>
      <c r="I1568" s="1" t="str">
        <f>TEXT(data[[#This Row],[OrderDate]],"mmm")</f>
        <v>Aug</v>
      </c>
      <c r="J1568" s="6">
        <v>0.47847222222222224</v>
      </c>
      <c r="K1568" s="6" t="str">
        <f>TEXT(data[[#This Row],[OrderTime]],"h")</f>
        <v>11</v>
      </c>
      <c r="L1568" s="1">
        <v>45519</v>
      </c>
      <c r="M1568" s="6">
        <v>0.64513888888888893</v>
      </c>
      <c r="N1568" t="s">
        <v>75</v>
      </c>
      <c r="O1568" t="s">
        <v>618</v>
      </c>
      <c r="P1568" t="s">
        <v>25</v>
      </c>
      <c r="Q1568" t="s">
        <v>26</v>
      </c>
      <c r="R1568" t="s">
        <v>37</v>
      </c>
      <c r="S1568" t="s">
        <v>47</v>
      </c>
      <c r="T1568" t="s">
        <v>115</v>
      </c>
      <c r="U1568" t="s">
        <v>30</v>
      </c>
      <c r="V1568" s="5">
        <f>data[[#This Row],[PriceUSD]]*data[[#This Row],[Quantity]]</f>
        <v>51.01</v>
      </c>
      <c r="W1568" s="7">
        <f>data[[#This Row],[OrderDate]] + TIME(VALUE(LEFT(data[[#This Row],[OrderTime]],2)), VALUE(RIGHT(data[[#This Row],[OrderTime]],2)), 0)</f>
        <v>45519.015277777777</v>
      </c>
      <c r="X1568" s="7">
        <f>_xlfn.MINIFS(data[OrderDateTime], data[CustomerName], data[[#This Row],[CustomerName]])</f>
        <v>45519.015277777777</v>
      </c>
      <c r="Y1568" t="str">
        <f>IF(data[[#This Row],[OrderDateTime]]=data[[#This Row],[FirstOrderDateTime]], "New", "Returning")</f>
        <v>New</v>
      </c>
      <c r="Z1568" s="7">
        <f>data[[#This Row],[DeliveryDate]] + data[[#This Row],[DeliveryTime]]</f>
        <v>45519.645138888889</v>
      </c>
      <c r="AA1568" s="7">
        <f>data[[#This Row],[OrderDateTime]] + 1</f>
        <v>45520.015277777777</v>
      </c>
      <c r="AB1568" s="7" t="str">
        <f>IF(data[[#This Row],[DeliveryDateTime]] &lt;= data[[#This Row],[SLADue]], "On Time", "Late")</f>
        <v>On Time</v>
      </c>
    </row>
    <row r="1569" spans="1:28" x14ac:dyDescent="0.2">
      <c r="A1569" t="s">
        <v>2106</v>
      </c>
      <c r="B1569" t="s">
        <v>19</v>
      </c>
      <c r="C1569" t="s">
        <v>41</v>
      </c>
      <c r="D1569" t="s">
        <v>42</v>
      </c>
      <c r="E1569" s="5">
        <v>34.270000000000003</v>
      </c>
      <c r="F1569" t="s">
        <v>51</v>
      </c>
      <c r="G1569">
        <v>1</v>
      </c>
      <c r="H1569" s="1">
        <v>45815</v>
      </c>
      <c r="I1569" s="1" t="str">
        <f>TEXT(data[[#This Row],[OrderDate]],"mmm")</f>
        <v>Jun</v>
      </c>
      <c r="J1569" s="6">
        <v>0.6020833333333333</v>
      </c>
      <c r="K1569" s="6" t="str">
        <f>TEXT(data[[#This Row],[OrderTime]],"h")</f>
        <v>14</v>
      </c>
      <c r="L1569" s="1">
        <v>45815</v>
      </c>
      <c r="M1569" s="6">
        <v>0.89375000000000004</v>
      </c>
      <c r="N1569" t="s">
        <v>145</v>
      </c>
      <c r="O1569" t="s">
        <v>462</v>
      </c>
      <c r="P1569" t="s">
        <v>77</v>
      </c>
      <c r="Q1569" t="s">
        <v>26</v>
      </c>
      <c r="R1569" t="s">
        <v>46</v>
      </c>
      <c r="S1569" t="s">
        <v>47</v>
      </c>
      <c r="T1569" t="s">
        <v>38</v>
      </c>
      <c r="U1569" t="s">
        <v>30</v>
      </c>
      <c r="V1569" s="5">
        <f>data[[#This Row],[PriceUSD]]*data[[#This Row],[Quantity]]</f>
        <v>34.270000000000003</v>
      </c>
      <c r="W1569" s="7">
        <f>data[[#This Row],[OrderDate]] + TIME(VALUE(LEFT(data[[#This Row],[OrderTime]],2)), VALUE(RIGHT(data[[#This Row],[OrderTime]],2)), 0)</f>
        <v>45815.022916666669</v>
      </c>
      <c r="X1569" s="7">
        <f>_xlfn.MINIFS(data[OrderDateTime], data[CustomerName], data[[#This Row],[CustomerName]])</f>
        <v>45565.030555555553</v>
      </c>
      <c r="Y1569" t="str">
        <f>IF(data[[#This Row],[OrderDateTime]]=data[[#This Row],[FirstOrderDateTime]], "New", "Returning")</f>
        <v>Returning</v>
      </c>
      <c r="Z1569" s="7">
        <f>data[[#This Row],[DeliveryDate]] + data[[#This Row],[DeliveryTime]]</f>
        <v>45815.893750000003</v>
      </c>
      <c r="AA1569" s="7">
        <f>data[[#This Row],[OrderDateTime]] + 1</f>
        <v>45816.022916666669</v>
      </c>
      <c r="AB1569" s="7" t="str">
        <f>IF(data[[#This Row],[DeliveryDateTime]] &lt;= data[[#This Row],[SLADue]], "On Time", "Late")</f>
        <v>On Time</v>
      </c>
    </row>
    <row r="1570" spans="1:28" x14ac:dyDescent="0.2">
      <c r="A1570" t="s">
        <v>2107</v>
      </c>
      <c r="B1570" t="s">
        <v>19</v>
      </c>
      <c r="C1570" t="s">
        <v>258</v>
      </c>
      <c r="D1570" t="s">
        <v>259</v>
      </c>
      <c r="E1570" s="5">
        <v>127.09</v>
      </c>
      <c r="F1570" t="s">
        <v>119</v>
      </c>
      <c r="G1570">
        <v>1</v>
      </c>
      <c r="H1570" s="1">
        <v>45516</v>
      </c>
      <c r="I1570" s="1" t="str">
        <f>TEXT(data[[#This Row],[OrderDate]],"mmm")</f>
        <v>Aug</v>
      </c>
      <c r="J1570" s="6">
        <v>0.48194444444444445</v>
      </c>
      <c r="K1570" s="6" t="str">
        <f>TEXT(data[[#This Row],[OrderTime]],"h")</f>
        <v>11</v>
      </c>
      <c r="L1570" s="1">
        <v>45516</v>
      </c>
      <c r="M1570" s="6">
        <v>0.69027777777777777</v>
      </c>
      <c r="N1570" t="s">
        <v>175</v>
      </c>
      <c r="O1570" t="s">
        <v>251</v>
      </c>
      <c r="P1570" t="s">
        <v>25</v>
      </c>
      <c r="Q1570" t="s">
        <v>26</v>
      </c>
      <c r="R1570" t="s">
        <v>261</v>
      </c>
      <c r="S1570" t="s">
        <v>47</v>
      </c>
      <c r="T1570" t="s">
        <v>38</v>
      </c>
      <c r="U1570" t="s">
        <v>30</v>
      </c>
      <c r="V1570" s="5">
        <f>data[[#This Row],[PriceUSD]]*data[[#This Row],[Quantity]]</f>
        <v>127.09</v>
      </c>
      <c r="W1570" s="7">
        <f>data[[#This Row],[OrderDate]] + TIME(VALUE(LEFT(data[[#This Row],[OrderTime]],2)), VALUE(RIGHT(data[[#This Row],[OrderTime]],2)), 0)</f>
        <v>45516.030555555553</v>
      </c>
      <c r="X1570" s="7">
        <f>_xlfn.MINIFS(data[OrderDateTime], data[CustomerName], data[[#This Row],[CustomerName]])</f>
        <v>45516.030555555553</v>
      </c>
      <c r="Y1570" t="str">
        <f>IF(data[[#This Row],[OrderDateTime]]=data[[#This Row],[FirstOrderDateTime]], "New", "Returning")</f>
        <v>New</v>
      </c>
      <c r="Z1570" s="7">
        <f>data[[#This Row],[DeliveryDate]] + data[[#This Row],[DeliveryTime]]</f>
        <v>45516.69027777778</v>
      </c>
      <c r="AA1570" s="7">
        <f>data[[#This Row],[OrderDateTime]] + 1</f>
        <v>45517.030555555553</v>
      </c>
      <c r="AB1570" s="7" t="str">
        <f>IF(data[[#This Row],[DeliveryDateTime]] &lt;= data[[#This Row],[SLADue]], "On Time", "Late")</f>
        <v>On Time</v>
      </c>
    </row>
    <row r="1571" spans="1:28" x14ac:dyDescent="0.2">
      <c r="A1571" t="s">
        <v>2108</v>
      </c>
      <c r="B1571" t="s">
        <v>19</v>
      </c>
      <c r="C1571" t="s">
        <v>101</v>
      </c>
      <c r="D1571" t="s">
        <v>102</v>
      </c>
      <c r="E1571" s="5">
        <v>30.85</v>
      </c>
      <c r="F1571" t="s">
        <v>81</v>
      </c>
      <c r="G1571">
        <v>1</v>
      </c>
      <c r="H1571" s="1">
        <v>45760</v>
      </c>
      <c r="I1571" s="1" t="str">
        <f>TEXT(data[[#This Row],[OrderDate]],"mmm")</f>
        <v>Apr</v>
      </c>
      <c r="J1571" s="6">
        <v>0.7</v>
      </c>
      <c r="K1571" s="6" t="str">
        <f>TEXT(data[[#This Row],[OrderTime]],"h")</f>
        <v>16</v>
      </c>
      <c r="L1571" s="1">
        <v>45761</v>
      </c>
      <c r="M1571" s="6">
        <v>0.7</v>
      </c>
      <c r="N1571" t="s">
        <v>44</v>
      </c>
      <c r="O1571" t="s">
        <v>396</v>
      </c>
      <c r="P1571" t="s">
        <v>25</v>
      </c>
      <c r="Q1571" t="s">
        <v>53</v>
      </c>
      <c r="R1571" t="s">
        <v>83</v>
      </c>
      <c r="S1571" t="s">
        <v>28</v>
      </c>
      <c r="T1571" t="s">
        <v>38</v>
      </c>
      <c r="U1571" t="s">
        <v>30</v>
      </c>
      <c r="V1571" s="5">
        <f>data[[#This Row],[PriceUSD]]*data[[#This Row],[Quantity]]</f>
        <v>30.85</v>
      </c>
      <c r="W1571" s="7">
        <f>data[[#This Row],[OrderDate]] + TIME(VALUE(LEFT(data[[#This Row],[OrderTime]],2)), VALUE(RIGHT(data[[#This Row],[OrderTime]],2)), 0)</f>
        <v>45760</v>
      </c>
      <c r="X1571" s="7">
        <f>_xlfn.MINIFS(data[OrderDateTime], data[CustomerName], data[[#This Row],[CustomerName]])</f>
        <v>45513.054166666669</v>
      </c>
      <c r="Y1571" t="str">
        <f>IF(data[[#This Row],[OrderDateTime]]=data[[#This Row],[FirstOrderDateTime]], "New", "Returning")</f>
        <v>Returning</v>
      </c>
      <c r="Z1571" s="7">
        <f>data[[#This Row],[DeliveryDate]] + data[[#This Row],[DeliveryTime]]</f>
        <v>45761.7</v>
      </c>
      <c r="AA1571" s="7">
        <f>data[[#This Row],[OrderDateTime]] + 1</f>
        <v>45761</v>
      </c>
      <c r="AB1571" s="7" t="str">
        <f>IF(data[[#This Row],[DeliveryDateTime]] &lt;= data[[#This Row],[SLADue]], "On Time", "Late")</f>
        <v>Late</v>
      </c>
    </row>
    <row r="1572" spans="1:28" x14ac:dyDescent="0.2">
      <c r="A1572" t="s">
        <v>2109</v>
      </c>
      <c r="B1572" t="s">
        <v>19</v>
      </c>
      <c r="C1572" t="s">
        <v>61</v>
      </c>
      <c r="D1572" t="s">
        <v>62</v>
      </c>
      <c r="E1572" s="5">
        <v>171.18</v>
      </c>
      <c r="F1572" t="s">
        <v>63</v>
      </c>
      <c r="G1572">
        <v>3</v>
      </c>
      <c r="H1572" s="1">
        <v>45821</v>
      </c>
      <c r="I1572" s="1" t="str">
        <f>TEXT(data[[#This Row],[OrderDate]],"mmm")</f>
        <v>Jun</v>
      </c>
      <c r="J1572" s="6">
        <v>0.43541666666666667</v>
      </c>
      <c r="K1572" s="6" t="str">
        <f>TEXT(data[[#This Row],[OrderTime]],"h")</f>
        <v>10</v>
      </c>
      <c r="L1572" s="1">
        <v>45822</v>
      </c>
      <c r="M1572" s="6">
        <v>0.47708333333333336</v>
      </c>
      <c r="N1572" t="s">
        <v>112</v>
      </c>
      <c r="O1572" t="s">
        <v>1717</v>
      </c>
      <c r="P1572" t="s">
        <v>36</v>
      </c>
      <c r="Q1572" t="s">
        <v>26</v>
      </c>
      <c r="R1572" t="s">
        <v>66</v>
      </c>
      <c r="S1572" t="s">
        <v>28</v>
      </c>
      <c r="T1572" t="s">
        <v>136</v>
      </c>
      <c r="U1572" t="s">
        <v>30</v>
      </c>
      <c r="V1572" s="5">
        <f>data[[#This Row],[PriceUSD]]*data[[#This Row],[Quantity]]</f>
        <v>513.54</v>
      </c>
      <c r="W1572" s="7">
        <f>data[[#This Row],[OrderDate]] + TIME(VALUE(LEFT(data[[#This Row],[OrderTime]],2)), VALUE(RIGHT(data[[#This Row],[OrderTime]],2)), 0)</f>
        <v>45821.046527777777</v>
      </c>
      <c r="X1572" s="7">
        <f>_xlfn.MINIFS(data[OrderDateTime], data[CustomerName], data[[#This Row],[CustomerName]])</f>
        <v>45507.022916666669</v>
      </c>
      <c r="Y1572" t="str">
        <f>IF(data[[#This Row],[OrderDateTime]]=data[[#This Row],[FirstOrderDateTime]], "New", "Returning")</f>
        <v>Returning</v>
      </c>
      <c r="Z1572" s="7">
        <f>data[[#This Row],[DeliveryDate]] + data[[#This Row],[DeliveryTime]]</f>
        <v>45822.477083333331</v>
      </c>
      <c r="AA1572" s="7">
        <f>data[[#This Row],[OrderDateTime]] + 1</f>
        <v>45822.046527777777</v>
      </c>
      <c r="AB1572" s="7" t="str">
        <f>IF(data[[#This Row],[DeliveryDateTime]] &lt;= data[[#This Row],[SLADue]], "On Time", "Late")</f>
        <v>Late</v>
      </c>
    </row>
    <row r="1573" spans="1:28" x14ac:dyDescent="0.2">
      <c r="A1573" t="s">
        <v>2110</v>
      </c>
      <c r="B1573" t="s">
        <v>19</v>
      </c>
      <c r="C1573" t="s">
        <v>92</v>
      </c>
      <c r="D1573" t="s">
        <v>93</v>
      </c>
      <c r="E1573" s="5">
        <v>81.36</v>
      </c>
      <c r="F1573" t="s">
        <v>81</v>
      </c>
      <c r="G1573">
        <v>1</v>
      </c>
      <c r="H1573" s="1">
        <v>45798</v>
      </c>
      <c r="I1573" s="1" t="str">
        <f>TEXT(data[[#This Row],[OrderDate]],"mmm")</f>
        <v>May</v>
      </c>
      <c r="J1573" s="6">
        <v>0.52569444444444446</v>
      </c>
      <c r="K1573" s="6" t="str">
        <f>TEXT(data[[#This Row],[OrderTime]],"h")</f>
        <v>12</v>
      </c>
      <c r="L1573" s="1">
        <v>45798</v>
      </c>
      <c r="M1573" s="6">
        <v>0.65069444444444446</v>
      </c>
      <c r="N1573" t="s">
        <v>57</v>
      </c>
      <c r="O1573" t="s">
        <v>272</v>
      </c>
      <c r="P1573" t="s">
        <v>25</v>
      </c>
      <c r="Q1573" t="s">
        <v>26</v>
      </c>
      <c r="R1573" t="s">
        <v>66</v>
      </c>
      <c r="S1573" t="s">
        <v>47</v>
      </c>
      <c r="T1573" t="s">
        <v>143</v>
      </c>
      <c r="U1573" t="s">
        <v>30</v>
      </c>
      <c r="V1573" s="5">
        <f>data[[#This Row],[PriceUSD]]*data[[#This Row],[Quantity]]</f>
        <v>81.36</v>
      </c>
      <c r="W1573" s="7">
        <f>data[[#This Row],[OrderDate]] + TIME(VALUE(LEFT(data[[#This Row],[OrderTime]],2)), VALUE(RIGHT(data[[#This Row],[OrderTime]],2)), 0)</f>
        <v>45798.030555555553</v>
      </c>
      <c r="X1573" s="7">
        <f>_xlfn.MINIFS(data[OrderDateTime], data[CustomerName], data[[#This Row],[CustomerName]])</f>
        <v>45507.017361111109</v>
      </c>
      <c r="Y1573" t="str">
        <f>IF(data[[#This Row],[OrderDateTime]]=data[[#This Row],[FirstOrderDateTime]], "New", "Returning")</f>
        <v>Returning</v>
      </c>
      <c r="Z1573" s="7">
        <f>data[[#This Row],[DeliveryDate]] + data[[#This Row],[DeliveryTime]]</f>
        <v>45798.650694444441</v>
      </c>
      <c r="AA1573" s="7">
        <f>data[[#This Row],[OrderDateTime]] + 1</f>
        <v>45799.030555555553</v>
      </c>
      <c r="AB1573" s="7" t="str">
        <f>IF(data[[#This Row],[DeliveryDateTime]] &lt;= data[[#This Row],[SLADue]], "On Time", "Late")</f>
        <v>On Time</v>
      </c>
    </row>
    <row r="1574" spans="1:28" x14ac:dyDescent="0.2">
      <c r="A1574" t="s">
        <v>2111</v>
      </c>
      <c r="B1574" t="s">
        <v>19</v>
      </c>
      <c r="C1574" t="s">
        <v>258</v>
      </c>
      <c r="D1574" t="s">
        <v>259</v>
      </c>
      <c r="E1574" s="5">
        <v>127.76</v>
      </c>
      <c r="F1574" t="s">
        <v>182</v>
      </c>
      <c r="G1574">
        <v>1</v>
      </c>
      <c r="H1574" s="1">
        <v>45716</v>
      </c>
      <c r="I1574" s="1" t="str">
        <f>TEXT(data[[#This Row],[OrderDate]],"mmm")</f>
        <v>Feb</v>
      </c>
      <c r="J1574" s="6">
        <v>0.55000000000000004</v>
      </c>
      <c r="K1574" s="6" t="str">
        <f>TEXT(data[[#This Row],[OrderTime]],"h")</f>
        <v>13</v>
      </c>
      <c r="L1574" s="1">
        <v>45717</v>
      </c>
      <c r="M1574" s="6">
        <v>0.7583333333333333</v>
      </c>
      <c r="N1574" t="s">
        <v>238</v>
      </c>
      <c r="O1574" t="s">
        <v>313</v>
      </c>
      <c r="P1574" t="s">
        <v>36</v>
      </c>
      <c r="Q1574" t="s">
        <v>53</v>
      </c>
      <c r="R1574" t="s">
        <v>261</v>
      </c>
      <c r="S1574" t="s">
        <v>28</v>
      </c>
      <c r="T1574" t="s">
        <v>29</v>
      </c>
      <c r="U1574" t="s">
        <v>67</v>
      </c>
      <c r="V1574" s="5">
        <f>data[[#This Row],[PriceUSD]]*data[[#This Row],[Quantity]]</f>
        <v>127.76</v>
      </c>
      <c r="W1574" s="7">
        <f>data[[#This Row],[OrderDate]] + TIME(VALUE(LEFT(data[[#This Row],[OrderTime]],2)), VALUE(RIGHT(data[[#This Row],[OrderTime]],2)), 0)</f>
        <v>45716.038194444445</v>
      </c>
      <c r="X1574" s="7">
        <f>_xlfn.MINIFS(data[OrderDateTime], data[CustomerName], data[[#This Row],[CustomerName]])</f>
        <v>45511.054166666669</v>
      </c>
      <c r="Y1574" t="str">
        <f>IF(data[[#This Row],[OrderDateTime]]=data[[#This Row],[FirstOrderDateTime]], "New", "Returning")</f>
        <v>Returning</v>
      </c>
      <c r="Z1574" s="7">
        <f>data[[#This Row],[DeliveryDate]] + data[[#This Row],[DeliveryTime]]</f>
        <v>45717.758333333331</v>
      </c>
      <c r="AA1574" s="7">
        <f>data[[#This Row],[OrderDateTime]] + 1</f>
        <v>45717.038194444445</v>
      </c>
      <c r="AB1574" s="7" t="str">
        <f>IF(data[[#This Row],[DeliveryDateTime]] &lt;= data[[#This Row],[SLADue]], "On Time", "Late")</f>
        <v>Late</v>
      </c>
    </row>
    <row r="1575" spans="1:28" x14ac:dyDescent="0.2">
      <c r="A1575" t="s">
        <v>2112</v>
      </c>
      <c r="B1575" t="s">
        <v>19</v>
      </c>
      <c r="C1575" t="s">
        <v>41</v>
      </c>
      <c r="D1575" t="s">
        <v>42</v>
      </c>
      <c r="E1575" s="5">
        <v>36.03</v>
      </c>
      <c r="F1575" t="s">
        <v>74</v>
      </c>
      <c r="G1575">
        <v>1</v>
      </c>
      <c r="H1575" s="1">
        <v>45874</v>
      </c>
      <c r="I1575" s="1" t="str">
        <f>TEXT(data[[#This Row],[OrderDate]],"mmm")</f>
        <v>Aug</v>
      </c>
      <c r="J1575" s="6">
        <v>0.75486111111111109</v>
      </c>
      <c r="K1575" s="6" t="str">
        <f>TEXT(data[[#This Row],[OrderTime]],"h")</f>
        <v>18</v>
      </c>
      <c r="L1575" s="1">
        <v>45875</v>
      </c>
      <c r="M1575" s="6">
        <v>0.82013888888888886</v>
      </c>
      <c r="N1575" t="s">
        <v>57</v>
      </c>
      <c r="O1575" t="s">
        <v>981</v>
      </c>
      <c r="P1575" t="s">
        <v>25</v>
      </c>
      <c r="Q1575" t="s">
        <v>26</v>
      </c>
      <c r="R1575" t="s">
        <v>46</v>
      </c>
      <c r="S1575" t="s">
        <v>28</v>
      </c>
      <c r="T1575" t="s">
        <v>29</v>
      </c>
      <c r="U1575" t="s">
        <v>30</v>
      </c>
      <c r="V1575" s="5">
        <f>data[[#This Row],[PriceUSD]]*data[[#This Row],[Quantity]]</f>
        <v>36.03</v>
      </c>
      <c r="W1575" s="7">
        <f>data[[#This Row],[OrderDate]] + TIME(VALUE(LEFT(data[[#This Row],[OrderTime]],2)), VALUE(RIGHT(data[[#This Row],[OrderTime]],2)), 0)</f>
        <v>45874.007638888892</v>
      </c>
      <c r="X1575" s="7">
        <f>_xlfn.MINIFS(data[OrderDateTime], data[CustomerName], data[[#This Row],[CustomerName]])</f>
        <v>45526.052083333336</v>
      </c>
      <c r="Y1575" t="str">
        <f>IF(data[[#This Row],[OrderDateTime]]=data[[#This Row],[FirstOrderDateTime]], "New", "Returning")</f>
        <v>Returning</v>
      </c>
      <c r="Z1575" s="7">
        <f>data[[#This Row],[DeliveryDate]] + data[[#This Row],[DeliveryTime]]</f>
        <v>45875.820138888892</v>
      </c>
      <c r="AA1575" s="7">
        <f>data[[#This Row],[OrderDateTime]] + 1</f>
        <v>45875.007638888892</v>
      </c>
      <c r="AB1575" s="7" t="str">
        <f>IF(data[[#This Row],[DeliveryDateTime]] &lt;= data[[#This Row],[SLADue]], "On Time", "Late")</f>
        <v>Late</v>
      </c>
    </row>
    <row r="1576" spans="1:28" x14ac:dyDescent="0.2">
      <c r="A1576" t="s">
        <v>2113</v>
      </c>
      <c r="B1576" t="s">
        <v>19</v>
      </c>
      <c r="C1576" t="s">
        <v>117</v>
      </c>
      <c r="D1576" t="s">
        <v>118</v>
      </c>
      <c r="E1576" s="5">
        <v>73.66</v>
      </c>
      <c r="F1576" t="s">
        <v>94</v>
      </c>
      <c r="G1576">
        <v>10</v>
      </c>
      <c r="H1576" s="1">
        <v>45533</v>
      </c>
      <c r="I1576" s="1" t="str">
        <f>TEXT(data[[#This Row],[OrderDate]],"mmm")</f>
        <v>Aug</v>
      </c>
      <c r="J1576" s="6">
        <v>0.42291666666666666</v>
      </c>
      <c r="K1576" s="6" t="str">
        <f>TEXT(data[[#This Row],[OrderTime]],"h")</f>
        <v>10</v>
      </c>
      <c r="L1576" s="1">
        <v>45533</v>
      </c>
      <c r="M1576" s="6">
        <v>0.54791666666666672</v>
      </c>
      <c r="N1576" t="s">
        <v>95</v>
      </c>
      <c r="O1576" t="s">
        <v>164</v>
      </c>
      <c r="P1576" t="s">
        <v>25</v>
      </c>
      <c r="Q1576" t="s">
        <v>53</v>
      </c>
      <c r="R1576" t="s">
        <v>66</v>
      </c>
      <c r="S1576" t="s">
        <v>47</v>
      </c>
      <c r="T1576" t="s">
        <v>38</v>
      </c>
      <c r="U1576" t="s">
        <v>39</v>
      </c>
      <c r="V1576" s="5">
        <f>data[[#This Row],[PriceUSD]]*data[[#This Row],[Quantity]]</f>
        <v>736.59999999999991</v>
      </c>
      <c r="W1576" s="7">
        <f>data[[#This Row],[OrderDate]] + TIME(VALUE(LEFT(data[[#This Row],[OrderTime]],2)), VALUE(RIGHT(data[[#This Row],[OrderTime]],2)), 0)</f>
        <v>45533.046527777777</v>
      </c>
      <c r="X1576" s="7">
        <f>_xlfn.MINIFS(data[OrderDateTime], data[CustomerName], data[[#This Row],[CustomerName]])</f>
        <v>45514.007638888892</v>
      </c>
      <c r="Y1576" t="str">
        <f>IF(data[[#This Row],[OrderDateTime]]=data[[#This Row],[FirstOrderDateTime]], "New", "Returning")</f>
        <v>Returning</v>
      </c>
      <c r="Z1576" s="7">
        <f>data[[#This Row],[DeliveryDate]] + data[[#This Row],[DeliveryTime]]</f>
        <v>45533.54791666667</v>
      </c>
      <c r="AA1576" s="7">
        <f>data[[#This Row],[OrderDateTime]] + 1</f>
        <v>45534.046527777777</v>
      </c>
      <c r="AB1576" s="7" t="str">
        <f>IF(data[[#This Row],[DeliveryDateTime]] &lt;= data[[#This Row],[SLADue]], "On Time", "Late")</f>
        <v>On Time</v>
      </c>
    </row>
    <row r="1577" spans="1:28" x14ac:dyDescent="0.2">
      <c r="A1577" t="s">
        <v>2114</v>
      </c>
      <c r="B1577" t="s">
        <v>19</v>
      </c>
      <c r="C1577" t="s">
        <v>92</v>
      </c>
      <c r="D1577" t="s">
        <v>93</v>
      </c>
      <c r="E1577" s="5">
        <v>82.62</v>
      </c>
      <c r="F1577" t="s">
        <v>63</v>
      </c>
      <c r="G1577">
        <v>1</v>
      </c>
      <c r="H1577" s="1">
        <v>45865</v>
      </c>
      <c r="I1577" s="1" t="str">
        <f>TEXT(data[[#This Row],[OrderDate]],"mmm")</f>
        <v>Jul</v>
      </c>
      <c r="J1577" s="6">
        <v>0.7895833333333333</v>
      </c>
      <c r="K1577" s="6" t="str">
        <f>TEXT(data[[#This Row],[OrderTime]],"h")</f>
        <v>18</v>
      </c>
      <c r="L1577" s="1">
        <v>45866</v>
      </c>
      <c r="M1577" s="6">
        <v>0.7895833333333333</v>
      </c>
      <c r="N1577" t="s">
        <v>238</v>
      </c>
      <c r="O1577" t="s">
        <v>671</v>
      </c>
      <c r="P1577" t="s">
        <v>36</v>
      </c>
      <c r="Q1577" t="s">
        <v>53</v>
      </c>
      <c r="R1577" t="s">
        <v>66</v>
      </c>
      <c r="S1577" t="s">
        <v>28</v>
      </c>
      <c r="T1577" t="s">
        <v>29</v>
      </c>
      <c r="U1577" t="s">
        <v>30</v>
      </c>
      <c r="V1577" s="5">
        <f>data[[#This Row],[PriceUSD]]*data[[#This Row],[Quantity]]</f>
        <v>82.62</v>
      </c>
      <c r="W1577" s="7">
        <f>data[[#This Row],[OrderDate]] + TIME(VALUE(LEFT(data[[#This Row],[OrderTime]],2)), VALUE(RIGHT(data[[#This Row],[OrderTime]],2)), 0)</f>
        <v>45865.022916666669</v>
      </c>
      <c r="X1577" s="7">
        <f>_xlfn.MINIFS(data[OrderDateTime], data[CustomerName], data[[#This Row],[CustomerName]])</f>
        <v>45508.038888888892</v>
      </c>
      <c r="Y1577" t="str">
        <f>IF(data[[#This Row],[OrderDateTime]]=data[[#This Row],[FirstOrderDateTime]], "New", "Returning")</f>
        <v>Returning</v>
      </c>
      <c r="Z1577" s="7">
        <f>data[[#This Row],[DeliveryDate]] + data[[#This Row],[DeliveryTime]]</f>
        <v>45866.789583333331</v>
      </c>
      <c r="AA1577" s="7">
        <f>data[[#This Row],[OrderDateTime]] + 1</f>
        <v>45866.022916666669</v>
      </c>
      <c r="AB1577" s="7" t="str">
        <f>IF(data[[#This Row],[DeliveryDateTime]] &lt;= data[[#This Row],[SLADue]], "On Time", "Late")</f>
        <v>Late</v>
      </c>
    </row>
    <row r="1578" spans="1:28" x14ac:dyDescent="0.2">
      <c r="A1578" t="s">
        <v>2115</v>
      </c>
      <c r="B1578" t="s">
        <v>19</v>
      </c>
      <c r="C1578" t="s">
        <v>117</v>
      </c>
      <c r="D1578" t="s">
        <v>118</v>
      </c>
      <c r="E1578" s="5">
        <v>73.180000000000007</v>
      </c>
      <c r="F1578" t="s">
        <v>94</v>
      </c>
      <c r="G1578">
        <v>3</v>
      </c>
      <c r="H1578" s="1">
        <v>45620</v>
      </c>
      <c r="I1578" s="1" t="str">
        <f>TEXT(data[[#This Row],[OrderDate]],"mmm")</f>
        <v>Nov</v>
      </c>
      <c r="J1578" s="6">
        <v>0.40208333333333335</v>
      </c>
      <c r="K1578" s="6" t="str">
        <f>TEXT(data[[#This Row],[OrderTime]],"h")</f>
        <v>9</v>
      </c>
      <c r="L1578" s="1">
        <v>45621</v>
      </c>
      <c r="M1578" s="6">
        <v>0.40208333333333335</v>
      </c>
      <c r="N1578" t="s">
        <v>112</v>
      </c>
      <c r="O1578" t="s">
        <v>674</v>
      </c>
      <c r="P1578" t="s">
        <v>36</v>
      </c>
      <c r="Q1578" t="s">
        <v>26</v>
      </c>
      <c r="R1578" t="s">
        <v>66</v>
      </c>
      <c r="S1578" t="s">
        <v>28</v>
      </c>
      <c r="T1578" t="s">
        <v>136</v>
      </c>
      <c r="U1578" t="s">
        <v>30</v>
      </c>
      <c r="V1578" s="5">
        <f>data[[#This Row],[PriceUSD]]*data[[#This Row],[Quantity]]</f>
        <v>219.54000000000002</v>
      </c>
      <c r="W1578" s="7">
        <f>data[[#This Row],[OrderDate]] + TIME(VALUE(LEFT(data[[#This Row],[OrderTime]],2)), VALUE(RIGHT(data[[#This Row],[OrderTime]],2)), 0)</f>
        <v>45620.022916666669</v>
      </c>
      <c r="X1578" s="7">
        <f>_xlfn.MINIFS(data[OrderDateTime], data[CustomerName], data[[#This Row],[CustomerName]])</f>
        <v>45523.007638888892</v>
      </c>
      <c r="Y1578" t="str">
        <f>IF(data[[#This Row],[OrderDateTime]]=data[[#This Row],[FirstOrderDateTime]], "New", "Returning")</f>
        <v>Returning</v>
      </c>
      <c r="Z1578" s="7">
        <f>data[[#This Row],[DeliveryDate]] + data[[#This Row],[DeliveryTime]]</f>
        <v>45621.402083333334</v>
      </c>
      <c r="AA1578" s="7">
        <f>data[[#This Row],[OrderDateTime]] + 1</f>
        <v>45621.022916666669</v>
      </c>
      <c r="AB1578" s="7" t="str">
        <f>IF(data[[#This Row],[DeliveryDateTime]] &lt;= data[[#This Row],[SLADue]], "On Time", "Late")</f>
        <v>Late</v>
      </c>
    </row>
    <row r="1579" spans="1:28" x14ac:dyDescent="0.2">
      <c r="A1579" t="s">
        <v>2116</v>
      </c>
      <c r="B1579" t="s">
        <v>19</v>
      </c>
      <c r="C1579" t="s">
        <v>126</v>
      </c>
      <c r="D1579" t="s">
        <v>127</v>
      </c>
      <c r="E1579" s="5">
        <v>23.41</v>
      </c>
      <c r="F1579" t="s">
        <v>56</v>
      </c>
      <c r="G1579">
        <v>2</v>
      </c>
      <c r="H1579" s="1">
        <v>45559</v>
      </c>
      <c r="I1579" s="1" t="str">
        <f>TEXT(data[[#This Row],[OrderDate]],"mmm")</f>
        <v>Sep</v>
      </c>
      <c r="J1579" s="6">
        <v>0.85</v>
      </c>
      <c r="K1579" s="6" t="str">
        <f>TEXT(data[[#This Row],[OrderTime]],"h")</f>
        <v>20</v>
      </c>
      <c r="L1579" s="1">
        <v>45561</v>
      </c>
      <c r="M1579" s="6">
        <v>0.54722222222222228</v>
      </c>
      <c r="N1579" t="s">
        <v>88</v>
      </c>
      <c r="O1579" t="s">
        <v>547</v>
      </c>
      <c r="P1579" t="s">
        <v>25</v>
      </c>
      <c r="Q1579" t="s">
        <v>53</v>
      </c>
      <c r="R1579" t="s">
        <v>129</v>
      </c>
      <c r="S1579" t="s">
        <v>105</v>
      </c>
      <c r="T1579" t="s">
        <v>106</v>
      </c>
      <c r="U1579" t="s">
        <v>30</v>
      </c>
      <c r="V1579" s="5">
        <f>data[[#This Row],[PriceUSD]]*data[[#This Row],[Quantity]]</f>
        <v>46.82</v>
      </c>
      <c r="W1579" s="7">
        <f>data[[#This Row],[OrderDate]] + TIME(VALUE(LEFT(data[[#This Row],[OrderTime]],2)), VALUE(RIGHT(data[[#This Row],[OrderTime]],2)), 0)</f>
        <v>45559.059027777781</v>
      </c>
      <c r="X1579" s="7">
        <f>_xlfn.MINIFS(data[OrderDateTime], data[CustomerName], data[[#This Row],[CustomerName]])</f>
        <v>45506.022916666669</v>
      </c>
      <c r="Y1579" t="str">
        <f>IF(data[[#This Row],[OrderDateTime]]=data[[#This Row],[FirstOrderDateTime]], "New", "Returning")</f>
        <v>Returning</v>
      </c>
      <c r="Z1579" s="7">
        <f>data[[#This Row],[DeliveryDate]] + data[[#This Row],[DeliveryTime]]</f>
        <v>45561.547222222223</v>
      </c>
      <c r="AA1579" s="7">
        <f>data[[#This Row],[OrderDateTime]] + 1</f>
        <v>45560.059027777781</v>
      </c>
      <c r="AB1579" s="7" t="str">
        <f>IF(data[[#This Row],[DeliveryDateTime]] &lt;= data[[#This Row],[SLADue]], "On Time", "Late")</f>
        <v>Late</v>
      </c>
    </row>
    <row r="1580" spans="1:28" x14ac:dyDescent="0.2">
      <c r="A1580" t="s">
        <v>2117</v>
      </c>
      <c r="B1580" t="s">
        <v>19</v>
      </c>
      <c r="C1580" t="s">
        <v>126</v>
      </c>
      <c r="D1580" t="s">
        <v>127</v>
      </c>
      <c r="E1580" s="5">
        <v>19.16</v>
      </c>
      <c r="F1580" t="s">
        <v>56</v>
      </c>
      <c r="G1580">
        <v>3</v>
      </c>
      <c r="H1580" s="1">
        <v>45645</v>
      </c>
      <c r="I1580" s="1" t="str">
        <f>TEXT(data[[#This Row],[OrderDate]],"mmm")</f>
        <v>Dec</v>
      </c>
      <c r="J1580" s="6">
        <v>0.72916666666666663</v>
      </c>
      <c r="K1580" s="6" t="str">
        <f>TEXT(data[[#This Row],[OrderTime]],"h")</f>
        <v>17</v>
      </c>
      <c r="L1580" s="1">
        <v>45646</v>
      </c>
      <c r="M1580" s="6">
        <v>0.54513888888888884</v>
      </c>
      <c r="N1580" t="s">
        <v>23</v>
      </c>
      <c r="O1580" t="s">
        <v>371</v>
      </c>
      <c r="P1580" t="s">
        <v>25</v>
      </c>
      <c r="Q1580" t="s">
        <v>26</v>
      </c>
      <c r="R1580" t="s">
        <v>129</v>
      </c>
      <c r="S1580" t="s">
        <v>28</v>
      </c>
      <c r="T1580" t="s">
        <v>106</v>
      </c>
      <c r="U1580" t="s">
        <v>67</v>
      </c>
      <c r="V1580" s="5">
        <f>data[[#This Row],[PriceUSD]]*data[[#This Row],[Quantity]]</f>
        <v>57.480000000000004</v>
      </c>
      <c r="W1580" s="7">
        <f>data[[#This Row],[OrderDate]] + TIME(VALUE(LEFT(data[[#This Row],[OrderTime]],2)), VALUE(RIGHT(data[[#This Row],[OrderTime]],2)), 0)</f>
        <v>45645.046527777777</v>
      </c>
      <c r="X1580" s="7">
        <f>_xlfn.MINIFS(data[OrderDateTime], data[CustomerName], data[[#This Row],[CustomerName]])</f>
        <v>45514.038888888892</v>
      </c>
      <c r="Y1580" t="str">
        <f>IF(data[[#This Row],[OrderDateTime]]=data[[#This Row],[FirstOrderDateTime]], "New", "Returning")</f>
        <v>Returning</v>
      </c>
      <c r="Z1580" s="7">
        <f>data[[#This Row],[DeliveryDate]] + data[[#This Row],[DeliveryTime]]</f>
        <v>45646.545138888891</v>
      </c>
      <c r="AA1580" s="7">
        <f>data[[#This Row],[OrderDateTime]] + 1</f>
        <v>45646.046527777777</v>
      </c>
      <c r="AB1580" s="7" t="str">
        <f>IF(data[[#This Row],[DeliveryDateTime]] &lt;= data[[#This Row],[SLADue]], "On Time", "Late")</f>
        <v>Late</v>
      </c>
    </row>
    <row r="1581" spans="1:28" x14ac:dyDescent="0.2">
      <c r="A1581" t="s">
        <v>2118</v>
      </c>
      <c r="B1581" t="s">
        <v>19</v>
      </c>
      <c r="C1581" t="s">
        <v>126</v>
      </c>
      <c r="D1581" t="s">
        <v>127</v>
      </c>
      <c r="E1581" s="5">
        <v>20.149999999999999</v>
      </c>
      <c r="F1581" t="s">
        <v>71</v>
      </c>
      <c r="G1581">
        <v>1</v>
      </c>
      <c r="H1581" s="1">
        <v>45668</v>
      </c>
      <c r="I1581" s="1" t="str">
        <f>TEXT(data[[#This Row],[OrderDate]],"mmm")</f>
        <v>Jan</v>
      </c>
      <c r="J1581" s="6">
        <v>0.3972222222222222</v>
      </c>
      <c r="K1581" s="6" t="str">
        <f>TEXT(data[[#This Row],[OrderTime]],"h")</f>
        <v>9</v>
      </c>
      <c r="L1581" s="1">
        <v>45669</v>
      </c>
      <c r="M1581" s="6">
        <v>0.64722222222222225</v>
      </c>
      <c r="N1581" t="s">
        <v>75</v>
      </c>
      <c r="O1581" t="s">
        <v>831</v>
      </c>
      <c r="P1581" t="s">
        <v>25</v>
      </c>
      <c r="Q1581" t="s">
        <v>53</v>
      </c>
      <c r="R1581" t="s">
        <v>129</v>
      </c>
      <c r="S1581" t="s">
        <v>28</v>
      </c>
      <c r="T1581" t="s">
        <v>38</v>
      </c>
      <c r="U1581" t="s">
        <v>30</v>
      </c>
      <c r="V1581" s="5">
        <f>data[[#This Row],[PriceUSD]]*data[[#This Row],[Quantity]]</f>
        <v>20.149999999999999</v>
      </c>
      <c r="W1581" s="7">
        <f>data[[#This Row],[OrderDate]] + TIME(VALUE(LEFT(data[[#This Row],[OrderTime]],2)), VALUE(RIGHT(data[[#This Row],[OrderTime]],2)), 0)</f>
        <v>45668.015277777777</v>
      </c>
      <c r="X1581" s="7">
        <f>_xlfn.MINIFS(data[OrderDateTime], data[CustomerName], data[[#This Row],[CustomerName]])</f>
        <v>45541.022916666669</v>
      </c>
      <c r="Y1581" t="str">
        <f>IF(data[[#This Row],[OrderDateTime]]=data[[#This Row],[FirstOrderDateTime]], "New", "Returning")</f>
        <v>Returning</v>
      </c>
      <c r="Z1581" s="7">
        <f>data[[#This Row],[DeliveryDate]] + data[[#This Row],[DeliveryTime]]</f>
        <v>45669.647222222222</v>
      </c>
      <c r="AA1581" s="7">
        <f>data[[#This Row],[OrderDateTime]] + 1</f>
        <v>45669.015277777777</v>
      </c>
      <c r="AB1581" s="7" t="str">
        <f>IF(data[[#This Row],[DeliveryDateTime]] &lt;= data[[#This Row],[SLADue]], "On Time", "Late")</f>
        <v>Late</v>
      </c>
    </row>
    <row r="1582" spans="1:28" x14ac:dyDescent="0.2">
      <c r="A1582" t="s">
        <v>2119</v>
      </c>
      <c r="B1582" t="s">
        <v>19</v>
      </c>
      <c r="C1582" t="s">
        <v>92</v>
      </c>
      <c r="D1582" t="s">
        <v>93</v>
      </c>
      <c r="E1582" s="5">
        <v>77.739999999999995</v>
      </c>
      <c r="F1582" t="s">
        <v>63</v>
      </c>
      <c r="G1582">
        <v>1</v>
      </c>
      <c r="H1582" s="1">
        <v>45702</v>
      </c>
      <c r="I1582" s="1" t="str">
        <f>TEXT(data[[#This Row],[OrderDate]],"mmm")</f>
        <v>Feb</v>
      </c>
      <c r="J1582" s="6">
        <v>0.59236111111111112</v>
      </c>
      <c r="K1582" s="6" t="str">
        <f>TEXT(data[[#This Row],[OrderTime]],"h")</f>
        <v>14</v>
      </c>
      <c r="L1582" s="1">
        <v>45702</v>
      </c>
      <c r="M1582" s="6">
        <v>0.88402777777777775</v>
      </c>
      <c r="N1582" t="s">
        <v>139</v>
      </c>
      <c r="O1582" t="s">
        <v>726</v>
      </c>
      <c r="P1582" t="s">
        <v>36</v>
      </c>
      <c r="Q1582" t="s">
        <v>53</v>
      </c>
      <c r="R1582" t="s">
        <v>66</v>
      </c>
      <c r="S1582" t="s">
        <v>47</v>
      </c>
      <c r="T1582" t="s">
        <v>143</v>
      </c>
      <c r="U1582" t="s">
        <v>30</v>
      </c>
      <c r="V1582" s="5">
        <f>data[[#This Row],[PriceUSD]]*data[[#This Row],[Quantity]]</f>
        <v>77.739999999999995</v>
      </c>
      <c r="W1582" s="7">
        <f>data[[#This Row],[OrderDate]] + TIME(VALUE(LEFT(data[[#This Row],[OrderTime]],2)), VALUE(RIGHT(data[[#This Row],[OrderTime]],2)), 0)</f>
        <v>45702.007638888892</v>
      </c>
      <c r="X1582" s="7">
        <f>_xlfn.MINIFS(data[OrderDateTime], data[CustomerName], data[[#This Row],[CustomerName]])</f>
        <v>45537.054166666669</v>
      </c>
      <c r="Y1582" t="str">
        <f>IF(data[[#This Row],[OrderDateTime]]=data[[#This Row],[FirstOrderDateTime]], "New", "Returning")</f>
        <v>Returning</v>
      </c>
      <c r="Z1582" s="7">
        <f>data[[#This Row],[DeliveryDate]] + data[[#This Row],[DeliveryTime]]</f>
        <v>45702.884027777778</v>
      </c>
      <c r="AA1582" s="7">
        <f>data[[#This Row],[OrderDateTime]] + 1</f>
        <v>45703.007638888892</v>
      </c>
      <c r="AB1582" s="7" t="str">
        <f>IF(data[[#This Row],[DeliveryDateTime]] &lt;= data[[#This Row],[SLADue]], "On Time", "Late")</f>
        <v>On Time</v>
      </c>
    </row>
    <row r="1583" spans="1:28" x14ac:dyDescent="0.2">
      <c r="A1583" t="s">
        <v>2120</v>
      </c>
      <c r="B1583" t="s">
        <v>19</v>
      </c>
      <c r="C1583" t="s">
        <v>32</v>
      </c>
      <c r="D1583" t="s">
        <v>33</v>
      </c>
      <c r="E1583" s="5">
        <v>52.73</v>
      </c>
      <c r="F1583" t="s">
        <v>43</v>
      </c>
      <c r="G1583">
        <v>1</v>
      </c>
      <c r="H1583" s="1">
        <v>45615</v>
      </c>
      <c r="I1583" s="1" t="str">
        <f>TEXT(data[[#This Row],[OrderDate]],"mmm")</f>
        <v>Nov</v>
      </c>
      <c r="J1583" s="6">
        <v>0.71875</v>
      </c>
      <c r="K1583" s="6" t="str">
        <f>TEXT(data[[#This Row],[OrderTime]],"h")</f>
        <v>17</v>
      </c>
      <c r="L1583" s="1">
        <v>45616</v>
      </c>
      <c r="M1583" s="6">
        <v>0.76875000000000004</v>
      </c>
      <c r="N1583" t="s">
        <v>208</v>
      </c>
      <c r="O1583" t="s">
        <v>198</v>
      </c>
      <c r="P1583" t="s">
        <v>202</v>
      </c>
      <c r="Q1583" t="s">
        <v>26</v>
      </c>
      <c r="R1583" t="s">
        <v>37</v>
      </c>
      <c r="S1583" t="s">
        <v>28</v>
      </c>
      <c r="T1583" t="s">
        <v>38</v>
      </c>
      <c r="U1583" t="s">
        <v>39</v>
      </c>
      <c r="V1583" s="5">
        <f>data[[#This Row],[PriceUSD]]*data[[#This Row],[Quantity]]</f>
        <v>52.73</v>
      </c>
      <c r="W1583" s="7">
        <f>data[[#This Row],[OrderDate]] + TIME(VALUE(LEFT(data[[#This Row],[OrderTime]],2)), VALUE(RIGHT(data[[#This Row],[OrderTime]],2)), 0)</f>
        <v>45615.052083333336</v>
      </c>
      <c r="X1583" s="7">
        <f>_xlfn.MINIFS(data[OrderDateTime], data[CustomerName], data[[#This Row],[CustomerName]])</f>
        <v>45592.054166666669</v>
      </c>
      <c r="Y1583" t="str">
        <f>IF(data[[#This Row],[OrderDateTime]]=data[[#This Row],[FirstOrderDateTime]], "New", "Returning")</f>
        <v>Returning</v>
      </c>
      <c r="Z1583" s="7">
        <f>data[[#This Row],[DeliveryDate]] + data[[#This Row],[DeliveryTime]]</f>
        <v>45616.768750000003</v>
      </c>
      <c r="AA1583" s="7">
        <f>data[[#This Row],[OrderDateTime]] + 1</f>
        <v>45616.052083333336</v>
      </c>
      <c r="AB1583" s="7" t="str">
        <f>IF(data[[#This Row],[DeliveryDateTime]] &lt;= data[[#This Row],[SLADue]], "On Time", "Late")</f>
        <v>Late</v>
      </c>
    </row>
    <row r="1584" spans="1:28" x14ac:dyDescent="0.2">
      <c r="A1584" t="s">
        <v>2121</v>
      </c>
      <c r="B1584" t="s">
        <v>19</v>
      </c>
      <c r="C1584" t="s">
        <v>32</v>
      </c>
      <c r="D1584" t="s">
        <v>33</v>
      </c>
      <c r="E1584" s="5">
        <v>55.71</v>
      </c>
      <c r="F1584" t="s">
        <v>138</v>
      </c>
      <c r="G1584">
        <v>1</v>
      </c>
      <c r="H1584" s="1">
        <v>45735</v>
      </c>
      <c r="I1584" s="1" t="str">
        <f>TEXT(data[[#This Row],[OrderDate]],"mmm")</f>
        <v>Mar</v>
      </c>
      <c r="J1584" s="6">
        <v>0.86527777777777781</v>
      </c>
      <c r="K1584" s="6" t="str">
        <f>TEXT(data[[#This Row],[OrderTime]],"h")</f>
        <v>20</v>
      </c>
      <c r="L1584" s="1">
        <v>45737</v>
      </c>
      <c r="M1584" s="6">
        <v>0.54236111111111107</v>
      </c>
      <c r="N1584" t="s">
        <v>120</v>
      </c>
      <c r="O1584" t="s">
        <v>483</v>
      </c>
      <c r="P1584" t="s">
        <v>25</v>
      </c>
      <c r="Q1584" t="s">
        <v>53</v>
      </c>
      <c r="R1584" t="s">
        <v>37</v>
      </c>
      <c r="S1584" t="s">
        <v>105</v>
      </c>
      <c r="T1584" t="s">
        <v>29</v>
      </c>
      <c r="U1584" t="s">
        <v>30</v>
      </c>
      <c r="V1584" s="5">
        <f>data[[#This Row],[PriceUSD]]*data[[#This Row],[Quantity]]</f>
        <v>55.71</v>
      </c>
      <c r="W1584" s="7">
        <f>data[[#This Row],[OrderDate]] + TIME(VALUE(LEFT(data[[#This Row],[OrderTime]],2)), VALUE(RIGHT(data[[#This Row],[OrderTime]],2)), 0)</f>
        <v>45735.054166666669</v>
      </c>
      <c r="X1584" s="7">
        <f>_xlfn.MINIFS(data[OrderDateTime], data[CustomerName], data[[#This Row],[CustomerName]])</f>
        <v>45541.007638888892</v>
      </c>
      <c r="Y1584" t="str">
        <f>IF(data[[#This Row],[OrderDateTime]]=data[[#This Row],[FirstOrderDateTime]], "New", "Returning")</f>
        <v>Returning</v>
      </c>
      <c r="Z1584" s="7">
        <f>data[[#This Row],[DeliveryDate]] + data[[#This Row],[DeliveryTime]]</f>
        <v>45737.542361111111</v>
      </c>
      <c r="AA1584" s="7">
        <f>data[[#This Row],[OrderDateTime]] + 1</f>
        <v>45736.054166666669</v>
      </c>
      <c r="AB1584" s="7" t="str">
        <f>IF(data[[#This Row],[DeliveryDateTime]] &lt;= data[[#This Row],[SLADue]], "On Time", "Late")</f>
        <v>Late</v>
      </c>
    </row>
    <row r="1585" spans="1:28" x14ac:dyDescent="0.2">
      <c r="A1585" t="s">
        <v>2122</v>
      </c>
      <c r="B1585" t="s">
        <v>19</v>
      </c>
      <c r="C1585" t="s">
        <v>117</v>
      </c>
      <c r="D1585" t="s">
        <v>118</v>
      </c>
      <c r="E1585" s="5">
        <v>73.989999999999995</v>
      </c>
      <c r="F1585" t="s">
        <v>94</v>
      </c>
      <c r="G1585">
        <v>3</v>
      </c>
      <c r="H1585" s="1">
        <v>45538</v>
      </c>
      <c r="I1585" s="1" t="str">
        <f>TEXT(data[[#This Row],[OrderDate]],"mmm")</f>
        <v>Sep</v>
      </c>
      <c r="J1585" s="6">
        <v>0.64930555555555558</v>
      </c>
      <c r="K1585" s="6" t="str">
        <f>TEXT(data[[#This Row],[OrderTime]],"h")</f>
        <v>15</v>
      </c>
      <c r="L1585" s="1">
        <v>45539</v>
      </c>
      <c r="M1585" s="6">
        <v>0.64930555555555558</v>
      </c>
      <c r="N1585" t="s">
        <v>64</v>
      </c>
      <c r="O1585" t="s">
        <v>1415</v>
      </c>
      <c r="P1585" t="s">
        <v>25</v>
      </c>
      <c r="Q1585" t="s">
        <v>53</v>
      </c>
      <c r="R1585" t="s">
        <v>66</v>
      </c>
      <c r="S1585" t="s">
        <v>28</v>
      </c>
      <c r="T1585" t="s">
        <v>106</v>
      </c>
      <c r="U1585" t="s">
        <v>30</v>
      </c>
      <c r="V1585" s="5">
        <f>data[[#This Row],[PriceUSD]]*data[[#This Row],[Quantity]]</f>
        <v>221.96999999999997</v>
      </c>
      <c r="W1585" s="7">
        <f>data[[#This Row],[OrderDate]] + TIME(VALUE(LEFT(data[[#This Row],[OrderTime]],2)), VALUE(RIGHT(data[[#This Row],[OrderTime]],2)), 0)</f>
        <v>45538.038888888892</v>
      </c>
      <c r="X1585" s="7">
        <f>_xlfn.MINIFS(data[OrderDateTime], data[CustomerName], data[[#This Row],[CustomerName]])</f>
        <v>45538.038888888892</v>
      </c>
      <c r="Y1585" t="str">
        <f>IF(data[[#This Row],[OrderDateTime]]=data[[#This Row],[FirstOrderDateTime]], "New", "Returning")</f>
        <v>New</v>
      </c>
      <c r="Z1585" s="7">
        <f>data[[#This Row],[DeliveryDate]] + data[[#This Row],[DeliveryTime]]</f>
        <v>45539.649305555555</v>
      </c>
      <c r="AA1585" s="7">
        <f>data[[#This Row],[OrderDateTime]] + 1</f>
        <v>45539.038888888892</v>
      </c>
      <c r="AB1585" s="7" t="str">
        <f>IF(data[[#This Row],[DeliveryDateTime]] &lt;= data[[#This Row],[SLADue]], "On Time", "Late")</f>
        <v>Late</v>
      </c>
    </row>
    <row r="1586" spans="1:28" x14ac:dyDescent="0.2">
      <c r="A1586" t="s">
        <v>2123</v>
      </c>
      <c r="B1586" t="s">
        <v>19</v>
      </c>
      <c r="C1586" t="s">
        <v>69</v>
      </c>
      <c r="D1586" t="s">
        <v>70</v>
      </c>
      <c r="E1586" s="5">
        <v>55.31</v>
      </c>
      <c r="F1586" t="s">
        <v>43</v>
      </c>
      <c r="G1586">
        <v>1</v>
      </c>
      <c r="H1586" s="1">
        <v>45596</v>
      </c>
      <c r="I1586" s="1" t="str">
        <f>TEXT(data[[#This Row],[OrderDate]],"mmm")</f>
        <v>Oct</v>
      </c>
      <c r="J1586" s="6">
        <v>0.47638888888888886</v>
      </c>
      <c r="K1586" s="6" t="str">
        <f>TEXT(data[[#This Row],[OrderTime]],"h")</f>
        <v>11</v>
      </c>
      <c r="L1586" s="1">
        <v>45596</v>
      </c>
      <c r="M1586" s="6">
        <v>0.60138888888888886</v>
      </c>
      <c r="N1586" t="s">
        <v>148</v>
      </c>
      <c r="O1586" t="s">
        <v>510</v>
      </c>
      <c r="P1586" t="s">
        <v>25</v>
      </c>
      <c r="Q1586" t="s">
        <v>53</v>
      </c>
      <c r="R1586" t="s">
        <v>37</v>
      </c>
      <c r="S1586" t="s">
        <v>47</v>
      </c>
      <c r="T1586" t="s">
        <v>29</v>
      </c>
      <c r="U1586" t="s">
        <v>30</v>
      </c>
      <c r="V1586" s="5">
        <f>data[[#This Row],[PriceUSD]]*data[[#This Row],[Quantity]]</f>
        <v>55.31</v>
      </c>
      <c r="W1586" s="7">
        <f>data[[#This Row],[OrderDate]] + TIME(VALUE(LEFT(data[[#This Row],[OrderTime]],2)), VALUE(RIGHT(data[[#This Row],[OrderTime]],2)), 0)</f>
        <v>45596.061805555553</v>
      </c>
      <c r="X1586" s="7">
        <f>_xlfn.MINIFS(data[OrderDateTime], data[CustomerName], data[[#This Row],[CustomerName]])</f>
        <v>45510.038888888892</v>
      </c>
      <c r="Y1586" t="str">
        <f>IF(data[[#This Row],[OrderDateTime]]=data[[#This Row],[FirstOrderDateTime]], "New", "Returning")</f>
        <v>Returning</v>
      </c>
      <c r="Z1586" s="7">
        <f>data[[#This Row],[DeliveryDate]] + data[[#This Row],[DeliveryTime]]</f>
        <v>45596.601388888892</v>
      </c>
      <c r="AA1586" s="7">
        <f>data[[#This Row],[OrderDateTime]] + 1</f>
        <v>45597.061805555553</v>
      </c>
      <c r="AB1586" s="7" t="str">
        <f>IF(data[[#This Row],[DeliveryDateTime]] &lt;= data[[#This Row],[SLADue]], "On Time", "Late")</f>
        <v>On Time</v>
      </c>
    </row>
    <row r="1587" spans="1:28" x14ac:dyDescent="0.2">
      <c r="A1587" t="s">
        <v>2124</v>
      </c>
      <c r="B1587" t="s">
        <v>19</v>
      </c>
      <c r="C1587" t="s">
        <v>190</v>
      </c>
      <c r="D1587" t="s">
        <v>191</v>
      </c>
      <c r="E1587" s="5">
        <v>27.32</v>
      </c>
      <c r="F1587" t="s">
        <v>71</v>
      </c>
      <c r="G1587">
        <v>1</v>
      </c>
      <c r="H1587" s="1">
        <v>45677</v>
      </c>
      <c r="I1587" s="1" t="str">
        <f>TEXT(data[[#This Row],[OrderDate]],"mmm")</f>
        <v>Jan</v>
      </c>
      <c r="J1587" s="6">
        <v>0.61527777777777781</v>
      </c>
      <c r="K1587" s="6" t="str">
        <f>TEXT(data[[#This Row],[OrderTime]],"h")</f>
        <v>14</v>
      </c>
      <c r="L1587" s="1">
        <v>45678</v>
      </c>
      <c r="M1587" s="6">
        <v>0.65694444444444444</v>
      </c>
      <c r="N1587" t="s">
        <v>208</v>
      </c>
      <c r="O1587" t="s">
        <v>1184</v>
      </c>
      <c r="P1587" t="s">
        <v>202</v>
      </c>
      <c r="Q1587" t="s">
        <v>26</v>
      </c>
      <c r="R1587" t="s">
        <v>192</v>
      </c>
      <c r="S1587" t="s">
        <v>28</v>
      </c>
      <c r="T1587" t="s">
        <v>59</v>
      </c>
      <c r="U1587" t="s">
        <v>39</v>
      </c>
      <c r="V1587" s="5">
        <f>data[[#This Row],[PriceUSD]]*data[[#This Row],[Quantity]]</f>
        <v>27.32</v>
      </c>
      <c r="W1587" s="7">
        <f>data[[#This Row],[OrderDate]] + TIME(VALUE(LEFT(data[[#This Row],[OrderTime]],2)), VALUE(RIGHT(data[[#This Row],[OrderTime]],2)), 0)</f>
        <v>45677.054166666669</v>
      </c>
      <c r="X1587" s="7">
        <f>_xlfn.MINIFS(data[OrderDateTime], data[CustomerName], data[[#This Row],[CustomerName]])</f>
        <v>45514.030555555553</v>
      </c>
      <c r="Y1587" t="str">
        <f>IF(data[[#This Row],[OrderDateTime]]=data[[#This Row],[FirstOrderDateTime]], "New", "Returning")</f>
        <v>Returning</v>
      </c>
      <c r="Z1587" s="7">
        <f>data[[#This Row],[DeliveryDate]] + data[[#This Row],[DeliveryTime]]</f>
        <v>45678.656944444447</v>
      </c>
      <c r="AA1587" s="7">
        <f>data[[#This Row],[OrderDateTime]] + 1</f>
        <v>45678.054166666669</v>
      </c>
      <c r="AB1587" s="7" t="str">
        <f>IF(data[[#This Row],[DeliveryDateTime]] &lt;= data[[#This Row],[SLADue]], "On Time", "Late")</f>
        <v>Late</v>
      </c>
    </row>
    <row r="1588" spans="1:28" x14ac:dyDescent="0.2">
      <c r="A1588" t="s">
        <v>2125</v>
      </c>
      <c r="B1588" t="s">
        <v>19</v>
      </c>
      <c r="C1588" t="s">
        <v>69</v>
      </c>
      <c r="D1588" t="s">
        <v>70</v>
      </c>
      <c r="E1588" s="5">
        <v>50.92</v>
      </c>
      <c r="F1588" t="s">
        <v>56</v>
      </c>
      <c r="G1588">
        <v>1</v>
      </c>
      <c r="H1588" s="1">
        <v>45575</v>
      </c>
      <c r="I1588" s="1" t="str">
        <f>TEXT(data[[#This Row],[OrderDate]],"mmm")</f>
        <v>Oct</v>
      </c>
      <c r="J1588" s="6">
        <v>0.66874999999999996</v>
      </c>
      <c r="K1588" s="6" t="str">
        <f>TEXT(data[[#This Row],[OrderTime]],"h")</f>
        <v>16</v>
      </c>
      <c r="L1588" s="1">
        <v>45576</v>
      </c>
      <c r="M1588" s="6">
        <v>0.87708333333333333</v>
      </c>
      <c r="N1588" t="s">
        <v>95</v>
      </c>
      <c r="O1588" t="s">
        <v>603</v>
      </c>
      <c r="P1588" t="s">
        <v>25</v>
      </c>
      <c r="Q1588" t="s">
        <v>26</v>
      </c>
      <c r="R1588" t="s">
        <v>37</v>
      </c>
      <c r="S1588" t="s">
        <v>28</v>
      </c>
      <c r="T1588" t="s">
        <v>29</v>
      </c>
      <c r="U1588" t="s">
        <v>39</v>
      </c>
      <c r="V1588" s="5">
        <f>data[[#This Row],[PriceUSD]]*data[[#This Row],[Quantity]]</f>
        <v>50.92</v>
      </c>
      <c r="W1588" s="7">
        <f>data[[#This Row],[OrderDate]] + TIME(VALUE(LEFT(data[[#This Row],[OrderTime]],2)), VALUE(RIGHT(data[[#This Row],[OrderTime]],2)), 0)</f>
        <v>45575.052083333336</v>
      </c>
      <c r="X1588" s="7">
        <f>_xlfn.MINIFS(data[OrderDateTime], data[CustomerName], data[[#This Row],[CustomerName]])</f>
        <v>45511.061805555553</v>
      </c>
      <c r="Y1588" t="str">
        <f>IF(data[[#This Row],[OrderDateTime]]=data[[#This Row],[FirstOrderDateTime]], "New", "Returning")</f>
        <v>Returning</v>
      </c>
      <c r="Z1588" s="7">
        <f>data[[#This Row],[DeliveryDate]] + data[[#This Row],[DeliveryTime]]</f>
        <v>45576.877083333333</v>
      </c>
      <c r="AA1588" s="7">
        <f>data[[#This Row],[OrderDateTime]] + 1</f>
        <v>45576.052083333336</v>
      </c>
      <c r="AB1588" s="7" t="str">
        <f>IF(data[[#This Row],[DeliveryDateTime]] &lt;= data[[#This Row],[SLADue]], "On Time", "Late")</f>
        <v>Late</v>
      </c>
    </row>
    <row r="1589" spans="1:28" x14ac:dyDescent="0.2">
      <c r="A1589" t="s">
        <v>2126</v>
      </c>
      <c r="B1589" t="s">
        <v>19</v>
      </c>
      <c r="C1589" t="s">
        <v>258</v>
      </c>
      <c r="D1589" t="s">
        <v>259</v>
      </c>
      <c r="E1589" s="5">
        <v>122.29</v>
      </c>
      <c r="F1589" t="s">
        <v>51</v>
      </c>
      <c r="G1589">
        <v>2</v>
      </c>
      <c r="H1589" s="1">
        <v>45704</v>
      </c>
      <c r="I1589" s="1" t="str">
        <f>TEXT(data[[#This Row],[OrderDate]],"mmm")</f>
        <v>Feb</v>
      </c>
      <c r="J1589" s="6">
        <v>0.79513888888888884</v>
      </c>
      <c r="K1589" s="6" t="str">
        <f>TEXT(data[[#This Row],[OrderTime]],"h")</f>
        <v>19</v>
      </c>
      <c r="L1589" s="1">
        <v>45705</v>
      </c>
      <c r="M1589" s="6">
        <v>0.87847222222222221</v>
      </c>
      <c r="N1589" t="s">
        <v>213</v>
      </c>
      <c r="O1589" t="s">
        <v>346</v>
      </c>
      <c r="P1589" t="s">
        <v>36</v>
      </c>
      <c r="Q1589" t="s">
        <v>53</v>
      </c>
      <c r="R1589" t="s">
        <v>261</v>
      </c>
      <c r="S1589" t="s">
        <v>28</v>
      </c>
      <c r="T1589" t="s">
        <v>143</v>
      </c>
      <c r="U1589" t="s">
        <v>39</v>
      </c>
      <c r="V1589" s="5">
        <f>data[[#This Row],[PriceUSD]]*data[[#This Row],[Quantity]]</f>
        <v>244.58</v>
      </c>
      <c r="W1589" s="7">
        <f>data[[#This Row],[OrderDate]] + TIME(VALUE(LEFT(data[[#This Row],[OrderTime]],2)), VALUE(RIGHT(data[[#This Row],[OrderTime]],2)), 0)</f>
        <v>45704.061805555553</v>
      </c>
      <c r="X1589" s="7">
        <f>_xlfn.MINIFS(data[OrderDateTime], data[CustomerName], data[[#This Row],[CustomerName]])</f>
        <v>45547.030555555553</v>
      </c>
      <c r="Y1589" t="str">
        <f>IF(data[[#This Row],[OrderDateTime]]=data[[#This Row],[FirstOrderDateTime]], "New", "Returning")</f>
        <v>Returning</v>
      </c>
      <c r="Z1589" s="7">
        <f>data[[#This Row],[DeliveryDate]] + data[[#This Row],[DeliveryTime]]</f>
        <v>45705.878472222219</v>
      </c>
      <c r="AA1589" s="7">
        <f>data[[#This Row],[OrderDateTime]] + 1</f>
        <v>45705.061805555553</v>
      </c>
      <c r="AB1589" s="7" t="str">
        <f>IF(data[[#This Row],[DeliveryDateTime]] &lt;= data[[#This Row],[SLADue]], "On Time", "Late")</f>
        <v>Late</v>
      </c>
    </row>
    <row r="1590" spans="1:28" x14ac:dyDescent="0.2">
      <c r="A1590" t="s">
        <v>2127</v>
      </c>
      <c r="B1590" t="s">
        <v>19</v>
      </c>
      <c r="C1590" t="s">
        <v>69</v>
      </c>
      <c r="D1590" t="s">
        <v>70</v>
      </c>
      <c r="E1590" s="5">
        <v>59.29</v>
      </c>
      <c r="F1590" t="s">
        <v>74</v>
      </c>
      <c r="G1590">
        <v>3</v>
      </c>
      <c r="H1590" s="1">
        <v>45834</v>
      </c>
      <c r="I1590" s="1" t="str">
        <f>TEXT(data[[#This Row],[OrderDate]],"mmm")</f>
        <v>Jun</v>
      </c>
      <c r="J1590" s="6">
        <v>0.39027777777777778</v>
      </c>
      <c r="K1590" s="6" t="str">
        <f>TEXT(data[[#This Row],[OrderTime]],"h")</f>
        <v>9</v>
      </c>
      <c r="L1590" s="1">
        <v>45834</v>
      </c>
      <c r="M1590" s="6">
        <v>0.68194444444444446</v>
      </c>
      <c r="N1590" t="s">
        <v>23</v>
      </c>
      <c r="O1590" t="s">
        <v>348</v>
      </c>
      <c r="P1590" t="s">
        <v>25</v>
      </c>
      <c r="Q1590" t="s">
        <v>53</v>
      </c>
      <c r="R1590" t="s">
        <v>37</v>
      </c>
      <c r="S1590" t="s">
        <v>47</v>
      </c>
      <c r="T1590" t="s">
        <v>29</v>
      </c>
      <c r="U1590" t="s">
        <v>67</v>
      </c>
      <c r="V1590" s="5">
        <f>data[[#This Row],[PriceUSD]]*data[[#This Row],[Quantity]]</f>
        <v>177.87</v>
      </c>
      <c r="W1590" s="7">
        <f>data[[#This Row],[OrderDate]] + TIME(VALUE(LEFT(data[[#This Row],[OrderTime]],2)), VALUE(RIGHT(data[[#This Row],[OrderTime]],2)), 0)</f>
        <v>45834.054166666669</v>
      </c>
      <c r="X1590" s="7">
        <f>_xlfn.MINIFS(data[OrderDateTime], data[CustomerName], data[[#This Row],[CustomerName]])</f>
        <v>45506.054166666669</v>
      </c>
      <c r="Y1590" t="str">
        <f>IF(data[[#This Row],[OrderDateTime]]=data[[#This Row],[FirstOrderDateTime]], "New", "Returning")</f>
        <v>Returning</v>
      </c>
      <c r="Z1590" s="7">
        <f>data[[#This Row],[DeliveryDate]] + data[[#This Row],[DeliveryTime]]</f>
        <v>45834.681944444441</v>
      </c>
      <c r="AA1590" s="7">
        <f>data[[#This Row],[OrderDateTime]] + 1</f>
        <v>45835.054166666669</v>
      </c>
      <c r="AB1590" s="7" t="str">
        <f>IF(data[[#This Row],[DeliveryDateTime]] &lt;= data[[#This Row],[SLADue]], "On Time", "Late")</f>
        <v>On Time</v>
      </c>
    </row>
    <row r="1591" spans="1:28" x14ac:dyDescent="0.2">
      <c r="A1591" t="s">
        <v>2128</v>
      </c>
      <c r="B1591" t="s">
        <v>19</v>
      </c>
      <c r="C1591" t="s">
        <v>79</v>
      </c>
      <c r="D1591" t="s">
        <v>80</v>
      </c>
      <c r="E1591" s="5">
        <v>31.67</v>
      </c>
      <c r="F1591" t="s">
        <v>63</v>
      </c>
      <c r="G1591">
        <v>1</v>
      </c>
      <c r="H1591" s="1">
        <v>45740</v>
      </c>
      <c r="I1591" s="1" t="str">
        <f>TEXT(data[[#This Row],[OrderDate]],"mmm")</f>
        <v>Mar</v>
      </c>
      <c r="J1591" s="6">
        <v>0.56388888888888888</v>
      </c>
      <c r="K1591" s="6" t="str">
        <f>TEXT(data[[#This Row],[OrderTime]],"h")</f>
        <v>13</v>
      </c>
      <c r="L1591" s="1">
        <v>45741</v>
      </c>
      <c r="M1591" s="6">
        <v>0.77222222222222225</v>
      </c>
      <c r="N1591" t="s">
        <v>75</v>
      </c>
      <c r="O1591" t="s">
        <v>406</v>
      </c>
      <c r="P1591" t="s">
        <v>25</v>
      </c>
      <c r="Q1591" t="s">
        <v>53</v>
      </c>
      <c r="R1591" t="s">
        <v>83</v>
      </c>
      <c r="S1591" t="s">
        <v>28</v>
      </c>
      <c r="T1591" t="s">
        <v>136</v>
      </c>
      <c r="U1591" t="s">
        <v>30</v>
      </c>
      <c r="V1591" s="5">
        <f>data[[#This Row],[PriceUSD]]*data[[#This Row],[Quantity]]</f>
        <v>31.67</v>
      </c>
      <c r="W1591" s="7">
        <f>data[[#This Row],[OrderDate]] + TIME(VALUE(LEFT(data[[#This Row],[OrderTime]],2)), VALUE(RIGHT(data[[#This Row],[OrderTime]],2)), 0)</f>
        <v>45740.061805555553</v>
      </c>
      <c r="X1591" s="7">
        <f>_xlfn.MINIFS(data[OrderDateTime], data[CustomerName], data[[#This Row],[CustomerName]])</f>
        <v>45507.061805555553</v>
      </c>
      <c r="Y1591" t="str">
        <f>IF(data[[#This Row],[OrderDateTime]]=data[[#This Row],[FirstOrderDateTime]], "New", "Returning")</f>
        <v>Returning</v>
      </c>
      <c r="Z1591" s="7">
        <f>data[[#This Row],[DeliveryDate]] + data[[#This Row],[DeliveryTime]]</f>
        <v>45741.772222222222</v>
      </c>
      <c r="AA1591" s="7">
        <f>data[[#This Row],[OrderDateTime]] + 1</f>
        <v>45741.061805555553</v>
      </c>
      <c r="AB1591" s="7" t="str">
        <f>IF(data[[#This Row],[DeliveryDateTime]] &lt;= data[[#This Row],[SLADue]], "On Time", "Late")</f>
        <v>Late</v>
      </c>
    </row>
    <row r="1592" spans="1:28" x14ac:dyDescent="0.2">
      <c r="A1592" t="s">
        <v>2129</v>
      </c>
      <c r="B1592" t="s">
        <v>19</v>
      </c>
      <c r="C1592" t="s">
        <v>69</v>
      </c>
      <c r="D1592" t="s">
        <v>70</v>
      </c>
      <c r="E1592" s="5">
        <v>55.83</v>
      </c>
      <c r="F1592" t="s">
        <v>56</v>
      </c>
      <c r="G1592">
        <v>1</v>
      </c>
      <c r="H1592" s="1">
        <v>45820</v>
      </c>
      <c r="I1592" s="1" t="str">
        <f>TEXT(data[[#This Row],[OrderDate]],"mmm")</f>
        <v>Jun</v>
      </c>
      <c r="J1592" s="6">
        <v>0.5625</v>
      </c>
      <c r="K1592" s="6" t="str">
        <f>TEXT(data[[#This Row],[OrderTime]],"h")</f>
        <v>13</v>
      </c>
      <c r="L1592" s="1">
        <v>45821</v>
      </c>
      <c r="M1592" s="6">
        <v>0.77083333333333337</v>
      </c>
      <c r="N1592" t="s">
        <v>213</v>
      </c>
      <c r="O1592" t="s">
        <v>159</v>
      </c>
      <c r="P1592" t="s">
        <v>36</v>
      </c>
      <c r="Q1592" t="s">
        <v>53</v>
      </c>
      <c r="R1592" t="s">
        <v>37</v>
      </c>
      <c r="S1592" t="s">
        <v>28</v>
      </c>
      <c r="T1592" t="s">
        <v>29</v>
      </c>
      <c r="U1592" t="s">
        <v>30</v>
      </c>
      <c r="V1592" s="5">
        <f>data[[#This Row],[PriceUSD]]*data[[#This Row],[Quantity]]</f>
        <v>55.83</v>
      </c>
      <c r="W1592" s="7">
        <f>data[[#This Row],[OrderDate]] + TIME(VALUE(LEFT(data[[#This Row],[OrderTime]],2)), VALUE(RIGHT(data[[#This Row],[OrderTime]],2)), 0)</f>
        <v>45820.017361111109</v>
      </c>
      <c r="X1592" s="7">
        <f>_xlfn.MINIFS(data[OrderDateTime], data[CustomerName], data[[#This Row],[CustomerName]])</f>
        <v>45548.015277777777</v>
      </c>
      <c r="Y1592" t="str">
        <f>IF(data[[#This Row],[OrderDateTime]]=data[[#This Row],[FirstOrderDateTime]], "New", "Returning")</f>
        <v>Returning</v>
      </c>
      <c r="Z1592" s="7">
        <f>data[[#This Row],[DeliveryDate]] + data[[#This Row],[DeliveryTime]]</f>
        <v>45821.770833333336</v>
      </c>
      <c r="AA1592" s="7">
        <f>data[[#This Row],[OrderDateTime]] + 1</f>
        <v>45821.017361111109</v>
      </c>
      <c r="AB1592" s="7" t="str">
        <f>IF(data[[#This Row],[DeliveryDateTime]] &lt;= data[[#This Row],[SLADue]], "On Time", "Late")</f>
        <v>Late</v>
      </c>
    </row>
    <row r="1593" spans="1:28" x14ac:dyDescent="0.2">
      <c r="A1593" t="s">
        <v>2130</v>
      </c>
      <c r="B1593" t="s">
        <v>19</v>
      </c>
      <c r="C1593" t="s">
        <v>41</v>
      </c>
      <c r="D1593" t="s">
        <v>42</v>
      </c>
      <c r="E1593" s="5">
        <v>37.799999999999997</v>
      </c>
      <c r="F1593" t="s">
        <v>51</v>
      </c>
      <c r="G1593">
        <v>1</v>
      </c>
      <c r="H1593" s="1">
        <v>45763</v>
      </c>
      <c r="I1593" s="1" t="str">
        <f>TEXT(data[[#This Row],[OrderDate]],"mmm")</f>
        <v>Apr</v>
      </c>
      <c r="J1593" s="6">
        <v>0.70902777777777781</v>
      </c>
      <c r="K1593" s="6" t="str">
        <f>TEXT(data[[#This Row],[OrderTime]],"h")</f>
        <v>17</v>
      </c>
      <c r="L1593" s="1">
        <v>45764</v>
      </c>
      <c r="M1593" s="6">
        <v>0.83402777777777781</v>
      </c>
      <c r="N1593" t="s">
        <v>502</v>
      </c>
      <c r="O1593" t="s">
        <v>709</v>
      </c>
      <c r="P1593" t="s">
        <v>202</v>
      </c>
      <c r="Q1593" t="s">
        <v>26</v>
      </c>
      <c r="R1593" t="s">
        <v>46</v>
      </c>
      <c r="S1593" t="s">
        <v>28</v>
      </c>
      <c r="T1593" t="s">
        <v>29</v>
      </c>
      <c r="U1593" t="s">
        <v>39</v>
      </c>
      <c r="V1593" s="5">
        <f>data[[#This Row],[PriceUSD]]*data[[#This Row],[Quantity]]</f>
        <v>37.799999999999997</v>
      </c>
      <c r="W1593" s="7">
        <f>data[[#This Row],[OrderDate]] + TIME(VALUE(LEFT(data[[#This Row],[OrderTime]],2)), VALUE(RIGHT(data[[#This Row],[OrderTime]],2)), 0)</f>
        <v>45763.054166666669</v>
      </c>
      <c r="X1593" s="7">
        <f>_xlfn.MINIFS(data[OrderDateTime], data[CustomerName], data[[#This Row],[CustomerName]])</f>
        <v>45522.046527777777</v>
      </c>
      <c r="Y1593" t="str">
        <f>IF(data[[#This Row],[OrderDateTime]]=data[[#This Row],[FirstOrderDateTime]], "New", "Returning")</f>
        <v>Returning</v>
      </c>
      <c r="Z1593" s="7">
        <f>data[[#This Row],[DeliveryDate]] + data[[#This Row],[DeliveryTime]]</f>
        <v>45764.834027777775</v>
      </c>
      <c r="AA1593" s="7">
        <f>data[[#This Row],[OrderDateTime]] + 1</f>
        <v>45764.054166666669</v>
      </c>
      <c r="AB1593" s="7" t="str">
        <f>IF(data[[#This Row],[DeliveryDateTime]] &lt;= data[[#This Row],[SLADue]], "On Time", "Late")</f>
        <v>Late</v>
      </c>
    </row>
    <row r="1594" spans="1:28" x14ac:dyDescent="0.2">
      <c r="A1594" t="s">
        <v>2131</v>
      </c>
      <c r="B1594" t="s">
        <v>19</v>
      </c>
      <c r="C1594" t="s">
        <v>41</v>
      </c>
      <c r="D1594" t="s">
        <v>42</v>
      </c>
      <c r="E1594" s="5">
        <v>27.43</v>
      </c>
      <c r="F1594" t="s">
        <v>119</v>
      </c>
      <c r="G1594">
        <v>1</v>
      </c>
      <c r="H1594" s="1">
        <v>45509</v>
      </c>
      <c r="I1594" s="1" t="str">
        <f>TEXT(data[[#This Row],[OrderDate]],"mmm")</f>
        <v>Aug</v>
      </c>
      <c r="J1594" s="6">
        <v>0.65555555555555556</v>
      </c>
      <c r="K1594" s="6" t="str">
        <f>TEXT(data[[#This Row],[OrderTime]],"h")</f>
        <v>15</v>
      </c>
      <c r="L1594" s="1">
        <v>45510</v>
      </c>
      <c r="M1594" s="6">
        <v>0.69722222222222219</v>
      </c>
      <c r="N1594" t="s">
        <v>44</v>
      </c>
      <c r="O1594" t="s">
        <v>523</v>
      </c>
      <c r="P1594" t="s">
        <v>25</v>
      </c>
      <c r="Q1594" t="s">
        <v>26</v>
      </c>
      <c r="R1594" t="s">
        <v>46</v>
      </c>
      <c r="S1594" t="s">
        <v>28</v>
      </c>
      <c r="T1594" t="s">
        <v>29</v>
      </c>
      <c r="U1594" t="s">
        <v>39</v>
      </c>
      <c r="V1594" s="5">
        <f>data[[#This Row],[PriceUSD]]*data[[#This Row],[Quantity]]</f>
        <v>27.43</v>
      </c>
      <c r="W1594" s="7">
        <f>data[[#This Row],[OrderDate]] + TIME(VALUE(LEFT(data[[#This Row],[OrderTime]],2)), VALUE(RIGHT(data[[#This Row],[OrderTime]],2)), 0)</f>
        <v>45509.038888888892</v>
      </c>
      <c r="X1594" s="7">
        <f>_xlfn.MINIFS(data[OrderDateTime], data[CustomerName], data[[#This Row],[CustomerName]])</f>
        <v>45509.038888888892</v>
      </c>
      <c r="Y1594" t="str">
        <f>IF(data[[#This Row],[OrderDateTime]]=data[[#This Row],[FirstOrderDateTime]], "New", "Returning")</f>
        <v>New</v>
      </c>
      <c r="Z1594" s="7">
        <f>data[[#This Row],[DeliveryDate]] + data[[#This Row],[DeliveryTime]]</f>
        <v>45510.697222222225</v>
      </c>
      <c r="AA1594" s="7">
        <f>data[[#This Row],[OrderDateTime]] + 1</f>
        <v>45510.038888888892</v>
      </c>
      <c r="AB1594" s="7" t="str">
        <f>IF(data[[#This Row],[DeliveryDateTime]] &lt;= data[[#This Row],[SLADue]], "On Time", "Late")</f>
        <v>Late</v>
      </c>
    </row>
    <row r="1595" spans="1:28" x14ac:dyDescent="0.2">
      <c r="A1595" t="s">
        <v>2132</v>
      </c>
      <c r="B1595" t="s">
        <v>19</v>
      </c>
      <c r="C1595" t="s">
        <v>61</v>
      </c>
      <c r="D1595" t="s">
        <v>62</v>
      </c>
      <c r="E1595" s="5">
        <v>149.26</v>
      </c>
      <c r="F1595" t="s">
        <v>63</v>
      </c>
      <c r="G1595">
        <v>4</v>
      </c>
      <c r="H1595" s="1">
        <v>45725</v>
      </c>
      <c r="I1595" s="1" t="str">
        <f>TEXT(data[[#This Row],[OrderDate]],"mmm")</f>
        <v>Mar</v>
      </c>
      <c r="J1595" s="6">
        <v>0.58888888888888891</v>
      </c>
      <c r="K1595" s="6" t="str">
        <f>TEXT(data[[#This Row],[OrderTime]],"h")</f>
        <v>14</v>
      </c>
      <c r="L1595" s="1">
        <v>45726</v>
      </c>
      <c r="M1595" s="6">
        <v>0.83888888888888891</v>
      </c>
      <c r="N1595" t="s">
        <v>112</v>
      </c>
      <c r="O1595" t="s">
        <v>356</v>
      </c>
      <c r="P1595" t="s">
        <v>36</v>
      </c>
      <c r="Q1595" t="s">
        <v>53</v>
      </c>
      <c r="R1595" t="s">
        <v>66</v>
      </c>
      <c r="S1595" t="s">
        <v>28</v>
      </c>
      <c r="T1595" t="s">
        <v>38</v>
      </c>
      <c r="U1595" t="s">
        <v>30</v>
      </c>
      <c r="V1595" s="5">
        <f>data[[#This Row],[PriceUSD]]*data[[#This Row],[Quantity]]</f>
        <v>597.04</v>
      </c>
      <c r="W1595" s="7">
        <f>data[[#This Row],[OrderDate]] + TIME(VALUE(LEFT(data[[#This Row],[OrderTime]],2)), VALUE(RIGHT(data[[#This Row],[OrderTime]],2)), 0)</f>
        <v>45725.061805555553</v>
      </c>
      <c r="X1595" s="7">
        <f>_xlfn.MINIFS(data[OrderDateTime], data[CustomerName], data[[#This Row],[CustomerName]])</f>
        <v>45570.030555555553</v>
      </c>
      <c r="Y1595" t="str">
        <f>IF(data[[#This Row],[OrderDateTime]]=data[[#This Row],[FirstOrderDateTime]], "New", "Returning")</f>
        <v>Returning</v>
      </c>
      <c r="Z1595" s="7">
        <f>data[[#This Row],[DeliveryDate]] + data[[#This Row],[DeliveryTime]]</f>
        <v>45726.838888888888</v>
      </c>
      <c r="AA1595" s="7">
        <f>data[[#This Row],[OrderDateTime]] + 1</f>
        <v>45726.061805555553</v>
      </c>
      <c r="AB1595" s="7" t="str">
        <f>IF(data[[#This Row],[DeliveryDateTime]] &lt;= data[[#This Row],[SLADue]], "On Time", "Late")</f>
        <v>Late</v>
      </c>
    </row>
    <row r="1596" spans="1:28" x14ac:dyDescent="0.2">
      <c r="A1596" t="s">
        <v>2133</v>
      </c>
      <c r="B1596" t="s">
        <v>19</v>
      </c>
      <c r="C1596" t="s">
        <v>290</v>
      </c>
      <c r="D1596" t="s">
        <v>291</v>
      </c>
      <c r="E1596" s="5">
        <v>55.48</v>
      </c>
      <c r="F1596" t="s">
        <v>22</v>
      </c>
      <c r="G1596">
        <v>1</v>
      </c>
      <c r="H1596" s="1">
        <v>45878</v>
      </c>
      <c r="I1596" s="1" t="str">
        <f>TEXT(data[[#This Row],[OrderDate]],"mmm")</f>
        <v>Aug</v>
      </c>
      <c r="J1596" s="6">
        <v>0.75069444444444444</v>
      </c>
      <c r="K1596" s="6" t="str">
        <f>TEXT(data[[#This Row],[OrderTime]],"h")</f>
        <v>18</v>
      </c>
      <c r="L1596" s="1">
        <v>45879</v>
      </c>
      <c r="M1596" s="6">
        <v>0.87569444444444444</v>
      </c>
      <c r="N1596" t="s">
        <v>388</v>
      </c>
      <c r="O1596" t="s">
        <v>2134</v>
      </c>
      <c r="P1596" t="s">
        <v>234</v>
      </c>
      <c r="Q1596" t="s">
        <v>26</v>
      </c>
      <c r="R1596" t="s">
        <v>294</v>
      </c>
      <c r="S1596" t="s">
        <v>28</v>
      </c>
      <c r="T1596" t="s">
        <v>29</v>
      </c>
      <c r="U1596" t="s">
        <v>30</v>
      </c>
      <c r="V1596" s="5">
        <f>data[[#This Row],[PriceUSD]]*data[[#This Row],[Quantity]]</f>
        <v>55.48</v>
      </c>
      <c r="W1596" s="7">
        <f>data[[#This Row],[OrderDate]] + TIME(VALUE(LEFT(data[[#This Row],[OrderTime]],2)), VALUE(RIGHT(data[[#This Row],[OrderTime]],2)), 0)</f>
        <v>45878.030555555553</v>
      </c>
      <c r="X1596" s="7">
        <f>_xlfn.MINIFS(data[OrderDateTime], data[CustomerName], data[[#This Row],[CustomerName]])</f>
        <v>45622.061805555553</v>
      </c>
      <c r="Y1596" t="str">
        <f>IF(data[[#This Row],[OrderDateTime]]=data[[#This Row],[FirstOrderDateTime]], "New", "Returning")</f>
        <v>Returning</v>
      </c>
      <c r="Z1596" s="7">
        <f>data[[#This Row],[DeliveryDate]] + data[[#This Row],[DeliveryTime]]</f>
        <v>45879.875694444447</v>
      </c>
      <c r="AA1596" s="7">
        <f>data[[#This Row],[OrderDateTime]] + 1</f>
        <v>45879.030555555553</v>
      </c>
      <c r="AB1596" s="7" t="str">
        <f>IF(data[[#This Row],[DeliveryDateTime]] &lt;= data[[#This Row],[SLADue]], "On Time", "Late")</f>
        <v>Late</v>
      </c>
    </row>
    <row r="1597" spans="1:28" x14ac:dyDescent="0.2">
      <c r="A1597" t="s">
        <v>2135</v>
      </c>
      <c r="B1597" t="s">
        <v>19</v>
      </c>
      <c r="C1597" t="s">
        <v>41</v>
      </c>
      <c r="D1597" t="s">
        <v>42</v>
      </c>
      <c r="E1597" s="5">
        <v>36.43</v>
      </c>
      <c r="F1597" t="s">
        <v>182</v>
      </c>
      <c r="G1597">
        <v>1</v>
      </c>
      <c r="H1597" s="1">
        <v>45875</v>
      </c>
      <c r="I1597" s="1" t="str">
        <f>TEXT(data[[#This Row],[OrderDate]],"mmm")</f>
        <v>Aug</v>
      </c>
      <c r="J1597" s="6">
        <v>0.81736111111111109</v>
      </c>
      <c r="K1597" s="6" t="str">
        <f>TEXT(data[[#This Row],[OrderTime]],"h")</f>
        <v>19</v>
      </c>
      <c r="L1597" s="1">
        <v>45876</v>
      </c>
      <c r="M1597" s="6">
        <v>0.85277777777777775</v>
      </c>
      <c r="N1597" t="s">
        <v>200</v>
      </c>
      <c r="O1597" t="s">
        <v>1074</v>
      </c>
      <c r="P1597" t="s">
        <v>202</v>
      </c>
      <c r="Q1597" t="s">
        <v>26</v>
      </c>
      <c r="R1597" t="s">
        <v>46</v>
      </c>
      <c r="S1597" t="s">
        <v>28</v>
      </c>
      <c r="T1597" t="s">
        <v>38</v>
      </c>
      <c r="U1597" t="s">
        <v>39</v>
      </c>
      <c r="V1597" s="5">
        <f>data[[#This Row],[PriceUSD]]*data[[#This Row],[Quantity]]</f>
        <v>36.43</v>
      </c>
      <c r="W1597" s="7">
        <f>data[[#This Row],[OrderDate]] + TIME(VALUE(LEFT(data[[#This Row],[OrderTime]],2)), VALUE(RIGHT(data[[#This Row],[OrderTime]],2)), 0)</f>
        <v>45875.007638888892</v>
      </c>
      <c r="X1597" s="7">
        <f>_xlfn.MINIFS(data[OrderDateTime], data[CustomerName], data[[#This Row],[CustomerName]])</f>
        <v>45591.038888888892</v>
      </c>
      <c r="Y1597" t="str">
        <f>IF(data[[#This Row],[OrderDateTime]]=data[[#This Row],[FirstOrderDateTime]], "New", "Returning")</f>
        <v>Returning</v>
      </c>
      <c r="Z1597" s="7">
        <f>data[[#This Row],[DeliveryDate]] + data[[#This Row],[DeliveryTime]]</f>
        <v>45876.852777777778</v>
      </c>
      <c r="AA1597" s="7">
        <f>data[[#This Row],[OrderDateTime]] + 1</f>
        <v>45876.007638888892</v>
      </c>
      <c r="AB1597" s="7" t="str">
        <f>IF(data[[#This Row],[DeliveryDateTime]] &lt;= data[[#This Row],[SLADue]], "On Time", "Late")</f>
        <v>Late</v>
      </c>
    </row>
    <row r="1598" spans="1:28" x14ac:dyDescent="0.2">
      <c r="A1598" t="s">
        <v>2136</v>
      </c>
      <c r="B1598" t="s">
        <v>19</v>
      </c>
      <c r="C1598" t="s">
        <v>49</v>
      </c>
      <c r="D1598" t="s">
        <v>50</v>
      </c>
      <c r="E1598" s="5">
        <v>33.299999999999997</v>
      </c>
      <c r="F1598" t="s">
        <v>138</v>
      </c>
      <c r="G1598">
        <v>1</v>
      </c>
      <c r="H1598" s="1">
        <v>45805</v>
      </c>
      <c r="I1598" s="1" t="str">
        <f>TEXT(data[[#This Row],[OrderDate]],"mmm")</f>
        <v>May</v>
      </c>
      <c r="J1598" s="6">
        <v>0.40625</v>
      </c>
      <c r="K1598" s="6" t="str">
        <f>TEXT(data[[#This Row],[OrderTime]],"h")</f>
        <v>9</v>
      </c>
      <c r="L1598" s="1">
        <v>45805</v>
      </c>
      <c r="M1598" s="6">
        <v>0.65625</v>
      </c>
      <c r="N1598" t="s">
        <v>64</v>
      </c>
      <c r="O1598" t="s">
        <v>633</v>
      </c>
      <c r="P1598" t="s">
        <v>25</v>
      </c>
      <c r="Q1598" t="s">
        <v>53</v>
      </c>
      <c r="R1598" t="s">
        <v>54</v>
      </c>
      <c r="S1598" t="s">
        <v>47</v>
      </c>
      <c r="T1598" t="s">
        <v>136</v>
      </c>
      <c r="U1598" t="s">
        <v>39</v>
      </c>
      <c r="V1598" s="5">
        <f>data[[#This Row],[PriceUSD]]*data[[#This Row],[Quantity]]</f>
        <v>33.299999999999997</v>
      </c>
      <c r="W1598" s="7">
        <f>data[[#This Row],[OrderDate]] + TIME(VALUE(LEFT(data[[#This Row],[OrderTime]],2)), VALUE(RIGHT(data[[#This Row],[OrderTime]],2)), 0)</f>
        <v>45805.017361111109</v>
      </c>
      <c r="X1598" s="7">
        <f>_xlfn.MINIFS(data[OrderDateTime], data[CustomerName], data[[#This Row],[CustomerName]])</f>
        <v>45509.054166666669</v>
      </c>
      <c r="Y1598" t="str">
        <f>IF(data[[#This Row],[OrderDateTime]]=data[[#This Row],[FirstOrderDateTime]], "New", "Returning")</f>
        <v>Returning</v>
      </c>
      <c r="Z1598" s="7">
        <f>data[[#This Row],[DeliveryDate]] + data[[#This Row],[DeliveryTime]]</f>
        <v>45805.65625</v>
      </c>
      <c r="AA1598" s="7">
        <f>data[[#This Row],[OrderDateTime]] + 1</f>
        <v>45806.017361111109</v>
      </c>
      <c r="AB1598" s="7" t="str">
        <f>IF(data[[#This Row],[DeliveryDateTime]] &lt;= data[[#This Row],[SLADue]], "On Time", "Late")</f>
        <v>On Time</v>
      </c>
    </row>
    <row r="1599" spans="1:28" x14ac:dyDescent="0.2">
      <c r="A1599" t="s">
        <v>2137</v>
      </c>
      <c r="B1599" t="s">
        <v>19</v>
      </c>
      <c r="C1599" t="s">
        <v>49</v>
      </c>
      <c r="D1599" t="s">
        <v>50</v>
      </c>
      <c r="E1599" s="5">
        <v>29.67</v>
      </c>
      <c r="F1599" t="s">
        <v>74</v>
      </c>
      <c r="G1599">
        <v>1</v>
      </c>
      <c r="H1599" s="1">
        <v>45512</v>
      </c>
      <c r="I1599" s="1" t="str">
        <f>TEXT(data[[#This Row],[OrderDate]],"mmm")</f>
        <v>Aug</v>
      </c>
      <c r="J1599" s="6">
        <v>0.44861111111111113</v>
      </c>
      <c r="K1599" s="6" t="str">
        <f>TEXT(data[[#This Row],[OrderTime]],"h")</f>
        <v>10</v>
      </c>
      <c r="L1599" s="1">
        <v>45512</v>
      </c>
      <c r="M1599" s="6">
        <v>0.57361111111111107</v>
      </c>
      <c r="N1599" t="s">
        <v>139</v>
      </c>
      <c r="O1599" t="s">
        <v>481</v>
      </c>
      <c r="P1599" t="s">
        <v>36</v>
      </c>
      <c r="Q1599" t="s">
        <v>53</v>
      </c>
      <c r="R1599" t="s">
        <v>54</v>
      </c>
      <c r="S1599" t="s">
        <v>47</v>
      </c>
      <c r="T1599" t="s">
        <v>29</v>
      </c>
      <c r="U1599" t="s">
        <v>30</v>
      </c>
      <c r="V1599" s="5">
        <f>data[[#This Row],[PriceUSD]]*data[[#This Row],[Quantity]]</f>
        <v>29.67</v>
      </c>
      <c r="W1599" s="7">
        <f>data[[#This Row],[OrderDate]] + TIME(VALUE(LEFT(data[[#This Row],[OrderTime]],2)), VALUE(RIGHT(data[[#This Row],[OrderTime]],2)), 0)</f>
        <v>45512.007638888892</v>
      </c>
      <c r="X1599" s="7">
        <f>_xlfn.MINIFS(data[OrderDateTime], data[CustomerName], data[[#This Row],[CustomerName]])</f>
        <v>45512.007638888892</v>
      </c>
      <c r="Y1599" t="str">
        <f>IF(data[[#This Row],[OrderDateTime]]=data[[#This Row],[FirstOrderDateTime]], "New", "Returning")</f>
        <v>New</v>
      </c>
      <c r="Z1599" s="7">
        <f>data[[#This Row],[DeliveryDate]] + data[[#This Row],[DeliveryTime]]</f>
        <v>45512.573611111111</v>
      </c>
      <c r="AA1599" s="7">
        <f>data[[#This Row],[OrderDateTime]] + 1</f>
        <v>45513.007638888892</v>
      </c>
      <c r="AB1599" s="7" t="str">
        <f>IF(data[[#This Row],[DeliveryDateTime]] &lt;= data[[#This Row],[SLADue]], "On Time", "Late")</f>
        <v>On Time</v>
      </c>
    </row>
    <row r="1600" spans="1:28" x14ac:dyDescent="0.2">
      <c r="A1600" t="s">
        <v>2138</v>
      </c>
      <c r="B1600" t="s">
        <v>19</v>
      </c>
      <c r="C1600" t="s">
        <v>258</v>
      </c>
      <c r="D1600" t="s">
        <v>259</v>
      </c>
      <c r="E1600" s="5">
        <v>129.15</v>
      </c>
      <c r="F1600" t="s">
        <v>119</v>
      </c>
      <c r="G1600">
        <v>1</v>
      </c>
      <c r="H1600" s="1">
        <v>45575</v>
      </c>
      <c r="I1600" s="1" t="str">
        <f>TEXT(data[[#This Row],[OrderDate]],"mmm")</f>
        <v>Oct</v>
      </c>
      <c r="J1600" s="6">
        <v>0.49583333333333335</v>
      </c>
      <c r="K1600" s="6" t="str">
        <f>TEXT(data[[#This Row],[OrderTime]],"h")</f>
        <v>11</v>
      </c>
      <c r="L1600" s="1">
        <v>45575</v>
      </c>
      <c r="M1600" s="6">
        <v>0.62083333333333335</v>
      </c>
      <c r="N1600" t="s">
        <v>292</v>
      </c>
      <c r="O1600" t="s">
        <v>2139</v>
      </c>
      <c r="P1600" t="s">
        <v>77</v>
      </c>
      <c r="Q1600" t="s">
        <v>53</v>
      </c>
      <c r="R1600" t="s">
        <v>261</v>
      </c>
      <c r="S1600" t="s">
        <v>47</v>
      </c>
      <c r="T1600" t="s">
        <v>136</v>
      </c>
      <c r="U1600" t="s">
        <v>39</v>
      </c>
      <c r="V1600" s="5">
        <f>data[[#This Row],[PriceUSD]]*data[[#This Row],[Quantity]]</f>
        <v>129.15</v>
      </c>
      <c r="W1600" s="7">
        <f>data[[#This Row],[OrderDate]] + TIME(VALUE(LEFT(data[[#This Row],[OrderTime]],2)), VALUE(RIGHT(data[[#This Row],[OrderTime]],2)), 0)</f>
        <v>45575.022916666669</v>
      </c>
      <c r="X1600" s="7">
        <f>_xlfn.MINIFS(data[OrderDateTime], data[CustomerName], data[[#This Row],[CustomerName]])</f>
        <v>45575.022916666669</v>
      </c>
      <c r="Y1600" t="str">
        <f>IF(data[[#This Row],[OrderDateTime]]=data[[#This Row],[FirstOrderDateTime]], "New", "Returning")</f>
        <v>New</v>
      </c>
      <c r="Z1600" s="7">
        <f>data[[#This Row],[DeliveryDate]] + data[[#This Row],[DeliveryTime]]</f>
        <v>45575.620833333334</v>
      </c>
      <c r="AA1600" s="7">
        <f>data[[#This Row],[OrderDateTime]] + 1</f>
        <v>45576.022916666669</v>
      </c>
      <c r="AB1600" s="7" t="str">
        <f>IF(data[[#This Row],[DeliveryDateTime]] &lt;= data[[#This Row],[SLADue]], "On Time", "Late")</f>
        <v>On Time</v>
      </c>
    </row>
    <row r="1601" spans="1:28" x14ac:dyDescent="0.2">
      <c r="A1601" t="s">
        <v>2140</v>
      </c>
      <c r="B1601" t="s">
        <v>19</v>
      </c>
      <c r="C1601" t="s">
        <v>101</v>
      </c>
      <c r="D1601" t="s">
        <v>102</v>
      </c>
      <c r="E1601" s="5">
        <v>31.61</v>
      </c>
      <c r="F1601" t="s">
        <v>63</v>
      </c>
      <c r="G1601">
        <v>4</v>
      </c>
      <c r="H1601" s="1">
        <v>45856</v>
      </c>
      <c r="I1601" s="1" t="str">
        <f>TEXT(data[[#This Row],[OrderDate]],"mmm")</f>
        <v>Jul</v>
      </c>
      <c r="J1601" s="6">
        <v>0.53125</v>
      </c>
      <c r="K1601" s="6" t="str">
        <f>TEXT(data[[#This Row],[OrderTime]],"h")</f>
        <v>12</v>
      </c>
      <c r="L1601" s="1">
        <v>45856</v>
      </c>
      <c r="M1601" s="6">
        <v>0.73958333333333337</v>
      </c>
      <c r="N1601" t="s">
        <v>163</v>
      </c>
      <c r="O1601" t="s">
        <v>642</v>
      </c>
      <c r="P1601" t="s">
        <v>77</v>
      </c>
      <c r="Q1601" t="s">
        <v>53</v>
      </c>
      <c r="R1601" t="s">
        <v>83</v>
      </c>
      <c r="S1601" t="s">
        <v>47</v>
      </c>
      <c r="T1601" t="s">
        <v>106</v>
      </c>
      <c r="U1601" t="s">
        <v>39</v>
      </c>
      <c r="V1601" s="5">
        <f>data[[#This Row],[PriceUSD]]*data[[#This Row],[Quantity]]</f>
        <v>126.44</v>
      </c>
      <c r="W1601" s="7">
        <f>data[[#This Row],[OrderDate]] + TIME(VALUE(LEFT(data[[#This Row],[OrderTime]],2)), VALUE(RIGHT(data[[#This Row],[OrderTime]],2)), 0)</f>
        <v>45856.017361111109</v>
      </c>
      <c r="X1601" s="7">
        <f>_xlfn.MINIFS(data[OrderDateTime], data[CustomerName], data[[#This Row],[CustomerName]])</f>
        <v>45507.038888888892</v>
      </c>
      <c r="Y1601" t="str">
        <f>IF(data[[#This Row],[OrderDateTime]]=data[[#This Row],[FirstOrderDateTime]], "New", "Returning")</f>
        <v>Returning</v>
      </c>
      <c r="Z1601" s="7">
        <f>data[[#This Row],[DeliveryDate]] + data[[#This Row],[DeliveryTime]]</f>
        <v>45856.739583333336</v>
      </c>
      <c r="AA1601" s="7">
        <f>data[[#This Row],[OrderDateTime]] + 1</f>
        <v>45857.017361111109</v>
      </c>
      <c r="AB1601" s="7" t="str">
        <f>IF(data[[#This Row],[DeliveryDateTime]] &lt;= data[[#This Row],[SLADue]], "On Time", "Late")</f>
        <v>On Time</v>
      </c>
    </row>
    <row r="1602" spans="1:28" x14ac:dyDescent="0.2">
      <c r="A1602" t="s">
        <v>2141</v>
      </c>
      <c r="B1602" t="s">
        <v>19</v>
      </c>
      <c r="C1602" t="s">
        <v>117</v>
      </c>
      <c r="D1602" t="s">
        <v>118</v>
      </c>
      <c r="E1602" s="5">
        <v>82.89</v>
      </c>
      <c r="F1602" t="s">
        <v>182</v>
      </c>
      <c r="G1602">
        <v>1</v>
      </c>
      <c r="H1602" s="1">
        <v>45801</v>
      </c>
      <c r="I1602" s="1" t="str">
        <f>TEXT(data[[#This Row],[OrderDate]],"mmm")</f>
        <v>May</v>
      </c>
      <c r="J1602" s="6">
        <v>0.47569444444444442</v>
      </c>
      <c r="K1602" s="6" t="str">
        <f>TEXT(data[[#This Row],[OrderTime]],"h")</f>
        <v>11</v>
      </c>
      <c r="L1602" s="1">
        <v>45802</v>
      </c>
      <c r="M1602" s="6">
        <v>0.55902777777777779</v>
      </c>
      <c r="N1602" t="s">
        <v>44</v>
      </c>
      <c r="O1602" t="s">
        <v>471</v>
      </c>
      <c r="P1602" t="s">
        <v>25</v>
      </c>
      <c r="Q1602" t="s">
        <v>26</v>
      </c>
      <c r="R1602" t="s">
        <v>66</v>
      </c>
      <c r="S1602" t="s">
        <v>28</v>
      </c>
      <c r="T1602" t="s">
        <v>38</v>
      </c>
      <c r="U1602" t="s">
        <v>67</v>
      </c>
      <c r="V1602" s="5">
        <f>data[[#This Row],[PriceUSD]]*data[[#This Row],[Quantity]]</f>
        <v>82.89</v>
      </c>
      <c r="W1602" s="7">
        <f>data[[#This Row],[OrderDate]] + TIME(VALUE(LEFT(data[[#This Row],[OrderTime]],2)), VALUE(RIGHT(data[[#This Row],[OrderTime]],2)), 0)</f>
        <v>45801.030555555553</v>
      </c>
      <c r="X1602" s="7">
        <f>_xlfn.MINIFS(data[OrderDateTime], data[CustomerName], data[[#This Row],[CustomerName]])</f>
        <v>45514.030555555553</v>
      </c>
      <c r="Y1602" t="str">
        <f>IF(data[[#This Row],[OrderDateTime]]=data[[#This Row],[FirstOrderDateTime]], "New", "Returning")</f>
        <v>Returning</v>
      </c>
      <c r="Z1602" s="7">
        <f>data[[#This Row],[DeliveryDate]] + data[[#This Row],[DeliveryTime]]</f>
        <v>45802.559027777781</v>
      </c>
      <c r="AA1602" s="7">
        <f>data[[#This Row],[OrderDateTime]] + 1</f>
        <v>45802.030555555553</v>
      </c>
      <c r="AB1602" s="7" t="str">
        <f>IF(data[[#This Row],[DeliveryDateTime]] &lt;= data[[#This Row],[SLADue]], "On Time", "Late")</f>
        <v>Late</v>
      </c>
    </row>
    <row r="1603" spans="1:28" x14ac:dyDescent="0.2">
      <c r="A1603" t="s">
        <v>2142</v>
      </c>
      <c r="B1603" t="s">
        <v>19</v>
      </c>
      <c r="C1603" t="s">
        <v>126</v>
      </c>
      <c r="D1603" t="s">
        <v>127</v>
      </c>
      <c r="E1603" s="5">
        <v>24.89</v>
      </c>
      <c r="F1603" t="s">
        <v>71</v>
      </c>
      <c r="G1603">
        <v>1</v>
      </c>
      <c r="H1603" s="1">
        <v>45590</v>
      </c>
      <c r="I1603" s="1" t="str">
        <f>TEXT(data[[#This Row],[OrderDate]],"mmm")</f>
        <v>Oct</v>
      </c>
      <c r="J1603" s="6">
        <v>0.44861111111111113</v>
      </c>
      <c r="K1603" s="6" t="str">
        <f>TEXT(data[[#This Row],[OrderTime]],"h")</f>
        <v>10</v>
      </c>
      <c r="L1603" s="1">
        <v>45590</v>
      </c>
      <c r="M1603" s="6">
        <v>0.74027777777777781</v>
      </c>
      <c r="N1603" t="s">
        <v>238</v>
      </c>
      <c r="O1603" t="s">
        <v>660</v>
      </c>
      <c r="P1603" t="s">
        <v>36</v>
      </c>
      <c r="Q1603" t="s">
        <v>26</v>
      </c>
      <c r="R1603" t="s">
        <v>129</v>
      </c>
      <c r="S1603" t="s">
        <v>47</v>
      </c>
      <c r="T1603" t="s">
        <v>38</v>
      </c>
      <c r="U1603" t="s">
        <v>39</v>
      </c>
      <c r="V1603" s="5">
        <f>data[[#This Row],[PriceUSD]]*data[[#This Row],[Quantity]]</f>
        <v>24.89</v>
      </c>
      <c r="W1603" s="7">
        <f>data[[#This Row],[OrderDate]] + TIME(VALUE(LEFT(data[[#This Row],[OrderTime]],2)), VALUE(RIGHT(data[[#This Row],[OrderTime]],2)), 0)</f>
        <v>45590.007638888892</v>
      </c>
      <c r="X1603" s="7">
        <f>_xlfn.MINIFS(data[OrderDateTime], data[CustomerName], data[[#This Row],[CustomerName]])</f>
        <v>45590.007638888892</v>
      </c>
      <c r="Y1603" t="str">
        <f>IF(data[[#This Row],[OrderDateTime]]=data[[#This Row],[FirstOrderDateTime]], "New", "Returning")</f>
        <v>New</v>
      </c>
      <c r="Z1603" s="7">
        <f>data[[#This Row],[DeliveryDate]] + data[[#This Row],[DeliveryTime]]</f>
        <v>45590.740277777775</v>
      </c>
      <c r="AA1603" s="7">
        <f>data[[#This Row],[OrderDateTime]] + 1</f>
        <v>45591.007638888892</v>
      </c>
      <c r="AB1603" s="7" t="str">
        <f>IF(data[[#This Row],[DeliveryDateTime]] &lt;= data[[#This Row],[SLADue]], "On Time", "Late")</f>
        <v>On Time</v>
      </c>
    </row>
    <row r="1604" spans="1:28" x14ac:dyDescent="0.2">
      <c r="A1604" t="s">
        <v>2143</v>
      </c>
      <c r="B1604" t="s">
        <v>19</v>
      </c>
      <c r="C1604" t="s">
        <v>32</v>
      </c>
      <c r="D1604" t="s">
        <v>33</v>
      </c>
      <c r="E1604" s="5">
        <v>51.91</v>
      </c>
      <c r="F1604" t="s">
        <v>22</v>
      </c>
      <c r="G1604">
        <v>1</v>
      </c>
      <c r="H1604" s="1">
        <v>45594</v>
      </c>
      <c r="I1604" s="1" t="str">
        <f>TEXT(data[[#This Row],[OrderDate]],"mmm")</f>
        <v>Oct</v>
      </c>
      <c r="J1604" s="6">
        <v>0.74930555555555556</v>
      </c>
      <c r="K1604" s="6" t="str">
        <f>TEXT(data[[#This Row],[OrderTime]],"h")</f>
        <v>17</v>
      </c>
      <c r="L1604" s="1">
        <v>45595</v>
      </c>
      <c r="M1604" s="6">
        <v>0.87430555555555556</v>
      </c>
      <c r="N1604" t="s">
        <v>34</v>
      </c>
      <c r="O1604" t="s">
        <v>149</v>
      </c>
      <c r="P1604" t="s">
        <v>36</v>
      </c>
      <c r="Q1604" t="s">
        <v>26</v>
      </c>
      <c r="R1604" t="s">
        <v>37</v>
      </c>
      <c r="S1604" t="s">
        <v>28</v>
      </c>
      <c r="T1604" t="s">
        <v>38</v>
      </c>
      <c r="U1604" t="s">
        <v>39</v>
      </c>
      <c r="V1604" s="5">
        <f>data[[#This Row],[PriceUSD]]*data[[#This Row],[Quantity]]</f>
        <v>51.91</v>
      </c>
      <c r="W1604" s="7">
        <f>data[[#This Row],[OrderDate]] + TIME(VALUE(LEFT(data[[#This Row],[OrderTime]],2)), VALUE(RIGHT(data[[#This Row],[OrderTime]],2)), 0)</f>
        <v>45594.038888888892</v>
      </c>
      <c r="X1604" s="7">
        <f>_xlfn.MINIFS(data[OrderDateTime], data[CustomerName], data[[#This Row],[CustomerName]])</f>
        <v>45582.038888888892</v>
      </c>
      <c r="Y1604" t="str">
        <f>IF(data[[#This Row],[OrderDateTime]]=data[[#This Row],[FirstOrderDateTime]], "New", "Returning")</f>
        <v>Returning</v>
      </c>
      <c r="Z1604" s="7">
        <f>data[[#This Row],[DeliveryDate]] + data[[#This Row],[DeliveryTime]]</f>
        <v>45595.874305555553</v>
      </c>
      <c r="AA1604" s="7">
        <f>data[[#This Row],[OrderDateTime]] + 1</f>
        <v>45595.038888888892</v>
      </c>
      <c r="AB1604" s="7" t="str">
        <f>IF(data[[#This Row],[DeliveryDateTime]] &lt;= data[[#This Row],[SLADue]], "On Time", "Late")</f>
        <v>Late</v>
      </c>
    </row>
    <row r="1605" spans="1:28" x14ac:dyDescent="0.2">
      <c r="A1605" t="s">
        <v>2144</v>
      </c>
      <c r="B1605" t="s">
        <v>19</v>
      </c>
      <c r="C1605" t="s">
        <v>92</v>
      </c>
      <c r="D1605" t="s">
        <v>93</v>
      </c>
      <c r="E1605" s="5">
        <v>85.51</v>
      </c>
      <c r="F1605" t="s">
        <v>81</v>
      </c>
      <c r="G1605">
        <v>1</v>
      </c>
      <c r="H1605" s="1">
        <v>45684</v>
      </c>
      <c r="I1605" s="1" t="str">
        <f>TEXT(data[[#This Row],[OrderDate]],"mmm")</f>
        <v>Jan</v>
      </c>
      <c r="J1605" s="6">
        <v>0.56458333333333333</v>
      </c>
      <c r="K1605" s="6" t="str">
        <f>TEXT(data[[#This Row],[OrderTime]],"h")</f>
        <v>13</v>
      </c>
      <c r="L1605" s="1">
        <v>45685</v>
      </c>
      <c r="M1605" s="6">
        <v>0.7729166666666667</v>
      </c>
      <c r="N1605" t="s">
        <v>388</v>
      </c>
      <c r="O1605" t="s">
        <v>591</v>
      </c>
      <c r="P1605" t="s">
        <v>234</v>
      </c>
      <c r="Q1605" t="s">
        <v>26</v>
      </c>
      <c r="R1605" t="s">
        <v>66</v>
      </c>
      <c r="S1605" t="s">
        <v>28</v>
      </c>
      <c r="T1605" t="s">
        <v>59</v>
      </c>
      <c r="U1605" t="s">
        <v>39</v>
      </c>
      <c r="V1605" s="5">
        <f>data[[#This Row],[PriceUSD]]*data[[#This Row],[Quantity]]</f>
        <v>85.51</v>
      </c>
      <c r="W1605" s="7">
        <f>data[[#This Row],[OrderDate]] + TIME(VALUE(LEFT(data[[#This Row],[OrderTime]],2)), VALUE(RIGHT(data[[#This Row],[OrderTime]],2)), 0)</f>
        <v>45684.022916666669</v>
      </c>
      <c r="X1605" s="7">
        <f>_xlfn.MINIFS(data[OrderDateTime], data[CustomerName], data[[#This Row],[CustomerName]])</f>
        <v>45510.052083333336</v>
      </c>
      <c r="Y1605" t="str">
        <f>IF(data[[#This Row],[OrderDateTime]]=data[[#This Row],[FirstOrderDateTime]], "New", "Returning")</f>
        <v>Returning</v>
      </c>
      <c r="Z1605" s="7">
        <f>data[[#This Row],[DeliveryDate]] + data[[#This Row],[DeliveryTime]]</f>
        <v>45685.772916666669</v>
      </c>
      <c r="AA1605" s="7">
        <f>data[[#This Row],[OrderDateTime]] + 1</f>
        <v>45685.022916666669</v>
      </c>
      <c r="AB1605" s="7" t="str">
        <f>IF(data[[#This Row],[DeliveryDateTime]] &lt;= data[[#This Row],[SLADue]], "On Time", "Late")</f>
        <v>Late</v>
      </c>
    </row>
    <row r="1606" spans="1:28" x14ac:dyDescent="0.2">
      <c r="A1606" t="s">
        <v>2145</v>
      </c>
      <c r="B1606" t="s">
        <v>19</v>
      </c>
      <c r="C1606" t="s">
        <v>49</v>
      </c>
      <c r="D1606" t="s">
        <v>50</v>
      </c>
      <c r="E1606" s="5">
        <v>26.16</v>
      </c>
      <c r="F1606" t="s">
        <v>138</v>
      </c>
      <c r="G1606">
        <v>1</v>
      </c>
      <c r="H1606" s="1">
        <v>45737</v>
      </c>
      <c r="I1606" s="1" t="str">
        <f>TEXT(data[[#This Row],[OrderDate]],"mmm")</f>
        <v>Mar</v>
      </c>
      <c r="J1606" s="6">
        <v>0.74652777777777779</v>
      </c>
      <c r="K1606" s="6" t="str">
        <f>TEXT(data[[#This Row],[OrderTime]],"h")</f>
        <v>17</v>
      </c>
      <c r="L1606" s="1">
        <v>45738</v>
      </c>
      <c r="M1606" s="6">
        <v>0.74652777777777779</v>
      </c>
      <c r="N1606" t="s">
        <v>95</v>
      </c>
      <c r="O1606" t="s">
        <v>399</v>
      </c>
      <c r="P1606" t="s">
        <v>25</v>
      </c>
      <c r="Q1606" t="s">
        <v>26</v>
      </c>
      <c r="R1606" t="s">
        <v>54</v>
      </c>
      <c r="S1606" t="s">
        <v>28</v>
      </c>
      <c r="T1606" t="s">
        <v>29</v>
      </c>
      <c r="U1606" t="s">
        <v>39</v>
      </c>
      <c r="V1606" s="5">
        <f>data[[#This Row],[PriceUSD]]*data[[#This Row],[Quantity]]</f>
        <v>26.16</v>
      </c>
      <c r="W1606" s="7">
        <f>data[[#This Row],[OrderDate]] + TIME(VALUE(LEFT(data[[#This Row],[OrderTime]],2)), VALUE(RIGHT(data[[#This Row],[OrderTime]],2)), 0)</f>
        <v>45737.054166666669</v>
      </c>
      <c r="X1606" s="7">
        <f>_xlfn.MINIFS(data[OrderDateTime], data[CustomerName], data[[#This Row],[CustomerName]])</f>
        <v>45532.017361111109</v>
      </c>
      <c r="Y1606" t="str">
        <f>IF(data[[#This Row],[OrderDateTime]]=data[[#This Row],[FirstOrderDateTime]], "New", "Returning")</f>
        <v>Returning</v>
      </c>
      <c r="Z1606" s="7">
        <f>data[[#This Row],[DeliveryDate]] + data[[#This Row],[DeliveryTime]]</f>
        <v>45738.746527777781</v>
      </c>
      <c r="AA1606" s="7">
        <f>data[[#This Row],[OrderDateTime]] + 1</f>
        <v>45738.054166666669</v>
      </c>
      <c r="AB1606" s="7" t="str">
        <f>IF(data[[#This Row],[DeliveryDateTime]] &lt;= data[[#This Row],[SLADue]], "On Time", "Late")</f>
        <v>Late</v>
      </c>
    </row>
    <row r="1607" spans="1:28" x14ac:dyDescent="0.2">
      <c r="A1607" t="s">
        <v>2146</v>
      </c>
      <c r="B1607" t="s">
        <v>19</v>
      </c>
      <c r="C1607" t="s">
        <v>126</v>
      </c>
      <c r="D1607" t="s">
        <v>127</v>
      </c>
      <c r="E1607" s="5">
        <v>21.57</v>
      </c>
      <c r="F1607" t="s">
        <v>87</v>
      </c>
      <c r="G1607">
        <v>3</v>
      </c>
      <c r="H1607" s="1">
        <v>45508</v>
      </c>
      <c r="I1607" s="1" t="str">
        <f>TEXT(data[[#This Row],[OrderDate]],"mmm")</f>
        <v>Aug</v>
      </c>
      <c r="J1607" s="6">
        <v>0.42499999999999999</v>
      </c>
      <c r="K1607" s="6" t="str">
        <f>TEXT(data[[#This Row],[OrderTime]],"h")</f>
        <v>10</v>
      </c>
      <c r="L1607" s="1">
        <v>45508</v>
      </c>
      <c r="M1607" s="6">
        <v>0.67500000000000004</v>
      </c>
      <c r="N1607" t="s">
        <v>123</v>
      </c>
      <c r="O1607" t="s">
        <v>1245</v>
      </c>
      <c r="P1607" t="s">
        <v>36</v>
      </c>
      <c r="Q1607" t="s">
        <v>53</v>
      </c>
      <c r="R1607" t="s">
        <v>129</v>
      </c>
      <c r="S1607" t="s">
        <v>47</v>
      </c>
      <c r="T1607" t="s">
        <v>115</v>
      </c>
      <c r="U1607" t="s">
        <v>39</v>
      </c>
      <c r="V1607" s="5">
        <f>data[[#This Row],[PriceUSD]]*data[[#This Row],[Quantity]]</f>
        <v>64.710000000000008</v>
      </c>
      <c r="W1607" s="7">
        <f>data[[#This Row],[OrderDate]] + TIME(VALUE(LEFT(data[[#This Row],[OrderTime]],2)), VALUE(RIGHT(data[[#This Row],[OrderTime]],2)), 0)</f>
        <v>45508.017361111109</v>
      </c>
      <c r="X1607" s="7">
        <f>_xlfn.MINIFS(data[OrderDateTime], data[CustomerName], data[[#This Row],[CustomerName]])</f>
        <v>45508.017361111109</v>
      </c>
      <c r="Y1607" t="str">
        <f>IF(data[[#This Row],[OrderDateTime]]=data[[#This Row],[FirstOrderDateTime]], "New", "Returning")</f>
        <v>New</v>
      </c>
      <c r="Z1607" s="7">
        <f>data[[#This Row],[DeliveryDate]] + data[[#This Row],[DeliveryTime]]</f>
        <v>45508.675000000003</v>
      </c>
      <c r="AA1607" s="7">
        <f>data[[#This Row],[OrderDateTime]] + 1</f>
        <v>45509.017361111109</v>
      </c>
      <c r="AB1607" s="7" t="str">
        <f>IF(data[[#This Row],[DeliveryDateTime]] &lt;= data[[#This Row],[SLADue]], "On Time", "Late")</f>
        <v>On Time</v>
      </c>
    </row>
    <row r="1608" spans="1:28" x14ac:dyDescent="0.2">
      <c r="A1608" t="s">
        <v>2147</v>
      </c>
      <c r="B1608" t="s">
        <v>19</v>
      </c>
      <c r="C1608" t="s">
        <v>32</v>
      </c>
      <c r="D1608" t="s">
        <v>33</v>
      </c>
      <c r="E1608" s="5">
        <v>45.69</v>
      </c>
      <c r="F1608" t="s">
        <v>138</v>
      </c>
      <c r="G1608">
        <v>1</v>
      </c>
      <c r="H1608" s="1">
        <v>45881</v>
      </c>
      <c r="I1608" s="1" t="str">
        <f>TEXT(data[[#This Row],[OrderDate]],"mmm")</f>
        <v>Aug</v>
      </c>
      <c r="J1608" s="6">
        <v>0.71875</v>
      </c>
      <c r="K1608" s="6" t="str">
        <f>TEXT(data[[#This Row],[OrderTime]],"h")</f>
        <v>17</v>
      </c>
      <c r="L1608" s="1">
        <v>45882</v>
      </c>
      <c r="M1608" s="6">
        <v>0.80208333333333337</v>
      </c>
      <c r="N1608" t="s">
        <v>64</v>
      </c>
      <c r="O1608" t="s">
        <v>649</v>
      </c>
      <c r="P1608" t="s">
        <v>25</v>
      </c>
      <c r="Q1608" t="s">
        <v>26</v>
      </c>
      <c r="R1608" t="s">
        <v>37</v>
      </c>
      <c r="S1608" t="s">
        <v>28</v>
      </c>
      <c r="T1608" t="s">
        <v>29</v>
      </c>
      <c r="U1608" t="s">
        <v>39</v>
      </c>
      <c r="V1608" s="5">
        <f>data[[#This Row],[PriceUSD]]*data[[#This Row],[Quantity]]</f>
        <v>45.69</v>
      </c>
      <c r="W1608" s="7">
        <f>data[[#This Row],[OrderDate]] + TIME(VALUE(LEFT(data[[#This Row],[OrderTime]],2)), VALUE(RIGHT(data[[#This Row],[OrderTime]],2)), 0)</f>
        <v>45881.052083333336</v>
      </c>
      <c r="X1608" s="7">
        <f>_xlfn.MINIFS(data[OrderDateTime], data[CustomerName], data[[#This Row],[CustomerName]])</f>
        <v>45524.007638888892</v>
      </c>
      <c r="Y1608" t="str">
        <f>IF(data[[#This Row],[OrderDateTime]]=data[[#This Row],[FirstOrderDateTime]], "New", "Returning")</f>
        <v>Returning</v>
      </c>
      <c r="Z1608" s="7">
        <f>data[[#This Row],[DeliveryDate]] + data[[#This Row],[DeliveryTime]]</f>
        <v>45882.802083333336</v>
      </c>
      <c r="AA1608" s="7">
        <f>data[[#This Row],[OrderDateTime]] + 1</f>
        <v>45882.052083333336</v>
      </c>
      <c r="AB1608" s="7" t="str">
        <f>IF(data[[#This Row],[DeliveryDateTime]] &lt;= data[[#This Row],[SLADue]], "On Time", "Late")</f>
        <v>Late</v>
      </c>
    </row>
    <row r="1609" spans="1:28" x14ac:dyDescent="0.2">
      <c r="A1609" t="s">
        <v>2148</v>
      </c>
      <c r="B1609" t="s">
        <v>19</v>
      </c>
      <c r="C1609" t="s">
        <v>258</v>
      </c>
      <c r="D1609" t="s">
        <v>259</v>
      </c>
      <c r="E1609" s="5">
        <v>140.84</v>
      </c>
      <c r="F1609" t="s">
        <v>119</v>
      </c>
      <c r="G1609">
        <v>1</v>
      </c>
      <c r="H1609" s="1">
        <v>45877</v>
      </c>
      <c r="I1609" s="1" t="str">
        <f>TEXT(data[[#This Row],[OrderDate]],"mmm")</f>
        <v>Aug</v>
      </c>
      <c r="J1609" s="6">
        <v>0.6381944444444444</v>
      </c>
      <c r="K1609" s="6" t="str">
        <f>TEXT(data[[#This Row],[OrderTime]],"h")</f>
        <v>15</v>
      </c>
      <c r="L1609" s="1">
        <v>45878</v>
      </c>
      <c r="M1609" s="6">
        <v>0.8881944444444444</v>
      </c>
      <c r="N1609" t="s">
        <v>502</v>
      </c>
      <c r="O1609" t="s">
        <v>280</v>
      </c>
      <c r="P1609" t="s">
        <v>202</v>
      </c>
      <c r="Q1609" t="s">
        <v>26</v>
      </c>
      <c r="R1609" t="s">
        <v>261</v>
      </c>
      <c r="S1609" t="s">
        <v>28</v>
      </c>
      <c r="T1609" t="s">
        <v>106</v>
      </c>
      <c r="U1609" t="s">
        <v>67</v>
      </c>
      <c r="V1609" s="5">
        <f>data[[#This Row],[PriceUSD]]*data[[#This Row],[Quantity]]</f>
        <v>140.84</v>
      </c>
      <c r="W1609" s="7">
        <f>data[[#This Row],[OrderDate]] + TIME(VALUE(LEFT(data[[#This Row],[OrderTime]],2)), VALUE(RIGHT(data[[#This Row],[OrderTime]],2)), 0)</f>
        <v>45877.030555555553</v>
      </c>
      <c r="X1609" s="7">
        <f>_xlfn.MINIFS(data[OrderDateTime], data[CustomerName], data[[#This Row],[CustomerName]])</f>
        <v>45513.061805555553</v>
      </c>
      <c r="Y1609" t="str">
        <f>IF(data[[#This Row],[OrderDateTime]]=data[[#This Row],[FirstOrderDateTime]], "New", "Returning")</f>
        <v>Returning</v>
      </c>
      <c r="Z1609" s="7">
        <f>data[[#This Row],[DeliveryDate]] + data[[#This Row],[DeliveryTime]]</f>
        <v>45878.888194444444</v>
      </c>
      <c r="AA1609" s="7">
        <f>data[[#This Row],[OrderDateTime]] + 1</f>
        <v>45878.030555555553</v>
      </c>
      <c r="AB1609" s="7" t="str">
        <f>IF(data[[#This Row],[DeliveryDateTime]] &lt;= data[[#This Row],[SLADue]], "On Time", "Late")</f>
        <v>Late</v>
      </c>
    </row>
    <row r="1610" spans="1:28" x14ac:dyDescent="0.2">
      <c r="A1610" t="s">
        <v>2149</v>
      </c>
      <c r="B1610" t="s">
        <v>19</v>
      </c>
      <c r="C1610" t="s">
        <v>290</v>
      </c>
      <c r="D1610" t="s">
        <v>291</v>
      </c>
      <c r="E1610" s="5">
        <v>64.09</v>
      </c>
      <c r="F1610" t="s">
        <v>22</v>
      </c>
      <c r="G1610">
        <v>2</v>
      </c>
      <c r="H1610" s="1">
        <v>45548</v>
      </c>
      <c r="I1610" s="1" t="str">
        <f>TEXT(data[[#This Row],[OrderDate]],"mmm")</f>
        <v>Sep</v>
      </c>
      <c r="J1610" s="6">
        <v>0.48749999999999999</v>
      </c>
      <c r="K1610" s="6" t="str">
        <f>TEXT(data[[#This Row],[OrderTime]],"h")</f>
        <v>11</v>
      </c>
      <c r="L1610" s="1">
        <v>45548</v>
      </c>
      <c r="M1610" s="6">
        <v>0.73750000000000004</v>
      </c>
      <c r="N1610" t="s">
        <v>64</v>
      </c>
      <c r="O1610" t="s">
        <v>709</v>
      </c>
      <c r="P1610" t="s">
        <v>25</v>
      </c>
      <c r="Q1610" t="s">
        <v>53</v>
      </c>
      <c r="R1610" t="s">
        <v>294</v>
      </c>
      <c r="S1610" t="s">
        <v>47</v>
      </c>
      <c r="T1610" t="s">
        <v>136</v>
      </c>
      <c r="U1610" t="s">
        <v>30</v>
      </c>
      <c r="V1610" s="5">
        <f>data[[#This Row],[PriceUSD]]*data[[#This Row],[Quantity]]</f>
        <v>128.18</v>
      </c>
      <c r="W1610" s="7">
        <f>data[[#This Row],[OrderDate]] + TIME(VALUE(LEFT(data[[#This Row],[OrderTime]],2)), VALUE(RIGHT(data[[#This Row],[OrderTime]],2)), 0)</f>
        <v>45548.052083333336</v>
      </c>
      <c r="X1610" s="7">
        <f>_xlfn.MINIFS(data[OrderDateTime], data[CustomerName], data[[#This Row],[CustomerName]])</f>
        <v>45522.046527777777</v>
      </c>
      <c r="Y1610" t="str">
        <f>IF(data[[#This Row],[OrderDateTime]]=data[[#This Row],[FirstOrderDateTime]], "New", "Returning")</f>
        <v>Returning</v>
      </c>
      <c r="Z1610" s="7">
        <f>data[[#This Row],[DeliveryDate]] + data[[#This Row],[DeliveryTime]]</f>
        <v>45548.737500000003</v>
      </c>
      <c r="AA1610" s="7">
        <f>data[[#This Row],[OrderDateTime]] + 1</f>
        <v>45549.052083333336</v>
      </c>
      <c r="AB1610" s="7" t="str">
        <f>IF(data[[#This Row],[DeliveryDateTime]] &lt;= data[[#This Row],[SLADue]], "On Time", "Late")</f>
        <v>On Time</v>
      </c>
    </row>
    <row r="1611" spans="1:28" x14ac:dyDescent="0.2">
      <c r="A1611" t="s">
        <v>2150</v>
      </c>
      <c r="B1611" t="s">
        <v>19</v>
      </c>
      <c r="C1611" t="s">
        <v>92</v>
      </c>
      <c r="D1611" t="s">
        <v>93</v>
      </c>
      <c r="E1611" s="5">
        <v>90.13</v>
      </c>
      <c r="F1611" t="s">
        <v>81</v>
      </c>
      <c r="G1611">
        <v>1</v>
      </c>
      <c r="H1611" s="1">
        <v>45774</v>
      </c>
      <c r="I1611" s="1" t="str">
        <f>TEXT(data[[#This Row],[OrderDate]],"mmm")</f>
        <v>Apr</v>
      </c>
      <c r="J1611" s="6">
        <v>0.43263888888888891</v>
      </c>
      <c r="K1611" s="6" t="str">
        <f>TEXT(data[[#This Row],[OrderTime]],"h")</f>
        <v>10</v>
      </c>
      <c r="L1611" s="1">
        <v>45774</v>
      </c>
      <c r="M1611" s="6">
        <v>0.55763888888888891</v>
      </c>
      <c r="N1611" t="s">
        <v>57</v>
      </c>
      <c r="O1611" t="s">
        <v>236</v>
      </c>
      <c r="P1611" t="s">
        <v>25</v>
      </c>
      <c r="Q1611" t="s">
        <v>53</v>
      </c>
      <c r="R1611" t="s">
        <v>66</v>
      </c>
      <c r="S1611" t="s">
        <v>47</v>
      </c>
      <c r="T1611" t="s">
        <v>106</v>
      </c>
      <c r="U1611" t="s">
        <v>39</v>
      </c>
      <c r="V1611" s="5">
        <f>data[[#This Row],[PriceUSD]]*data[[#This Row],[Quantity]]</f>
        <v>90.13</v>
      </c>
      <c r="W1611" s="7">
        <f>data[[#This Row],[OrderDate]] + TIME(VALUE(LEFT(data[[#This Row],[OrderTime]],2)), VALUE(RIGHT(data[[#This Row],[OrderTime]],2)), 0)</f>
        <v>45774.061805555553</v>
      </c>
      <c r="X1611" s="7">
        <f>_xlfn.MINIFS(data[OrderDateTime], data[CustomerName], data[[#This Row],[CustomerName]])</f>
        <v>45524.030555555553</v>
      </c>
      <c r="Y1611" t="str">
        <f>IF(data[[#This Row],[OrderDateTime]]=data[[#This Row],[FirstOrderDateTime]], "New", "Returning")</f>
        <v>Returning</v>
      </c>
      <c r="Z1611" s="7">
        <f>data[[#This Row],[DeliveryDate]] + data[[#This Row],[DeliveryTime]]</f>
        <v>45774.557638888888</v>
      </c>
      <c r="AA1611" s="7">
        <f>data[[#This Row],[OrderDateTime]] + 1</f>
        <v>45775.061805555553</v>
      </c>
      <c r="AB1611" s="7" t="str">
        <f>IF(data[[#This Row],[DeliveryDateTime]] &lt;= data[[#This Row],[SLADue]], "On Time", "Late")</f>
        <v>On Time</v>
      </c>
    </row>
    <row r="1612" spans="1:28" x14ac:dyDescent="0.2">
      <c r="A1612" t="s">
        <v>2151</v>
      </c>
      <c r="B1612" t="s">
        <v>19</v>
      </c>
      <c r="C1612" t="s">
        <v>126</v>
      </c>
      <c r="D1612" t="s">
        <v>127</v>
      </c>
      <c r="E1612" s="5">
        <v>22.97</v>
      </c>
      <c r="F1612" t="s">
        <v>56</v>
      </c>
      <c r="G1612">
        <v>1</v>
      </c>
      <c r="H1612" s="1">
        <v>45631</v>
      </c>
      <c r="I1612" s="1" t="str">
        <f>TEXT(data[[#This Row],[OrderDate]],"mmm")</f>
        <v>Dec</v>
      </c>
      <c r="J1612" s="6">
        <v>0.4375</v>
      </c>
      <c r="K1612" s="6" t="str">
        <f>TEXT(data[[#This Row],[OrderTime]],"h")</f>
        <v>10</v>
      </c>
      <c r="L1612" s="1">
        <v>45632</v>
      </c>
      <c r="M1612" s="6">
        <v>0.64583333333333337</v>
      </c>
      <c r="N1612" t="s">
        <v>57</v>
      </c>
      <c r="O1612" t="s">
        <v>403</v>
      </c>
      <c r="P1612" t="s">
        <v>25</v>
      </c>
      <c r="Q1612" t="s">
        <v>26</v>
      </c>
      <c r="R1612" t="s">
        <v>129</v>
      </c>
      <c r="S1612" t="s">
        <v>28</v>
      </c>
      <c r="T1612" t="s">
        <v>29</v>
      </c>
      <c r="U1612" t="s">
        <v>30</v>
      </c>
      <c r="V1612" s="5">
        <f>data[[#This Row],[PriceUSD]]*data[[#This Row],[Quantity]]</f>
        <v>22.97</v>
      </c>
      <c r="W1612" s="7">
        <f>data[[#This Row],[OrderDate]] + TIME(VALUE(LEFT(data[[#This Row],[OrderTime]],2)), VALUE(RIGHT(data[[#This Row],[OrderTime]],2)), 0)</f>
        <v>45631.052083333336</v>
      </c>
      <c r="X1612" s="7">
        <f>_xlfn.MINIFS(data[OrderDateTime], data[CustomerName], data[[#This Row],[CustomerName]])</f>
        <v>45535.015277777777</v>
      </c>
      <c r="Y1612" t="str">
        <f>IF(data[[#This Row],[OrderDateTime]]=data[[#This Row],[FirstOrderDateTime]], "New", "Returning")</f>
        <v>Returning</v>
      </c>
      <c r="Z1612" s="7">
        <f>data[[#This Row],[DeliveryDate]] + data[[#This Row],[DeliveryTime]]</f>
        <v>45632.645833333336</v>
      </c>
      <c r="AA1612" s="7">
        <f>data[[#This Row],[OrderDateTime]] + 1</f>
        <v>45632.052083333336</v>
      </c>
      <c r="AB1612" s="7" t="str">
        <f>IF(data[[#This Row],[DeliveryDateTime]] &lt;= data[[#This Row],[SLADue]], "On Time", "Late")</f>
        <v>Late</v>
      </c>
    </row>
    <row r="1613" spans="1:28" x14ac:dyDescent="0.2">
      <c r="A1613" t="s">
        <v>2152</v>
      </c>
      <c r="B1613" t="s">
        <v>19</v>
      </c>
      <c r="C1613" t="s">
        <v>85</v>
      </c>
      <c r="D1613" t="s">
        <v>86</v>
      </c>
      <c r="E1613" s="5">
        <v>55.19</v>
      </c>
      <c r="F1613" t="s">
        <v>87</v>
      </c>
      <c r="G1613">
        <v>1</v>
      </c>
      <c r="H1613" s="1">
        <v>45682</v>
      </c>
      <c r="I1613" s="1" t="str">
        <f>TEXT(data[[#This Row],[OrderDate]],"mmm")</f>
        <v>Jan</v>
      </c>
      <c r="J1613" s="6">
        <v>0.39444444444444443</v>
      </c>
      <c r="K1613" s="6" t="str">
        <f>TEXT(data[[#This Row],[OrderTime]],"h")</f>
        <v>9</v>
      </c>
      <c r="L1613" s="1">
        <v>45683</v>
      </c>
      <c r="M1613" s="6">
        <v>0.64444444444444449</v>
      </c>
      <c r="N1613" t="s">
        <v>276</v>
      </c>
      <c r="O1613" t="s">
        <v>1166</v>
      </c>
      <c r="P1613" t="s">
        <v>133</v>
      </c>
      <c r="Q1613" t="s">
        <v>26</v>
      </c>
      <c r="R1613" t="s">
        <v>90</v>
      </c>
      <c r="S1613" t="s">
        <v>28</v>
      </c>
      <c r="T1613" t="s">
        <v>38</v>
      </c>
      <c r="U1613" t="s">
        <v>39</v>
      </c>
      <c r="V1613" s="5">
        <f>data[[#This Row],[PriceUSD]]*data[[#This Row],[Quantity]]</f>
        <v>55.19</v>
      </c>
      <c r="W1613" s="7">
        <f>data[[#This Row],[OrderDate]] + TIME(VALUE(LEFT(data[[#This Row],[OrderTime]],2)), VALUE(RIGHT(data[[#This Row],[OrderTime]],2)), 0)</f>
        <v>45682.030555555553</v>
      </c>
      <c r="X1613" s="7">
        <f>_xlfn.MINIFS(data[OrderDateTime], data[CustomerName], data[[#This Row],[CustomerName]])</f>
        <v>45572.061805555553</v>
      </c>
      <c r="Y1613" t="str">
        <f>IF(data[[#This Row],[OrderDateTime]]=data[[#This Row],[FirstOrderDateTime]], "New", "Returning")</f>
        <v>Returning</v>
      </c>
      <c r="Z1613" s="7">
        <f>data[[#This Row],[DeliveryDate]] + data[[#This Row],[DeliveryTime]]</f>
        <v>45683.644444444442</v>
      </c>
      <c r="AA1613" s="7">
        <f>data[[#This Row],[OrderDateTime]] + 1</f>
        <v>45683.030555555553</v>
      </c>
      <c r="AB1613" s="7" t="str">
        <f>IF(data[[#This Row],[DeliveryDateTime]] &lt;= data[[#This Row],[SLADue]], "On Time", "Late")</f>
        <v>Late</v>
      </c>
    </row>
    <row r="1614" spans="1:28" x14ac:dyDescent="0.2">
      <c r="A1614" t="s">
        <v>2153</v>
      </c>
      <c r="B1614" t="s">
        <v>19</v>
      </c>
      <c r="C1614" t="s">
        <v>41</v>
      </c>
      <c r="D1614" t="s">
        <v>42</v>
      </c>
      <c r="E1614" s="5">
        <v>39.75</v>
      </c>
      <c r="F1614" t="s">
        <v>51</v>
      </c>
      <c r="G1614">
        <v>1</v>
      </c>
      <c r="H1614" s="1">
        <v>45516</v>
      </c>
      <c r="I1614" s="1" t="str">
        <f>TEXT(data[[#This Row],[OrderDate]],"mmm")</f>
        <v>Aug</v>
      </c>
      <c r="J1614" s="6">
        <v>0.60624999999999996</v>
      </c>
      <c r="K1614" s="6" t="str">
        <f>TEXT(data[[#This Row],[OrderTime]],"h")</f>
        <v>14</v>
      </c>
      <c r="L1614" s="1">
        <v>45517</v>
      </c>
      <c r="M1614" s="6">
        <v>0.73124999999999996</v>
      </c>
      <c r="N1614" t="s">
        <v>120</v>
      </c>
      <c r="O1614" t="s">
        <v>629</v>
      </c>
      <c r="P1614" t="s">
        <v>25</v>
      </c>
      <c r="Q1614" t="s">
        <v>26</v>
      </c>
      <c r="R1614" t="s">
        <v>46</v>
      </c>
      <c r="S1614" t="s">
        <v>28</v>
      </c>
      <c r="T1614" t="s">
        <v>59</v>
      </c>
      <c r="U1614" t="s">
        <v>67</v>
      </c>
      <c r="V1614" s="5">
        <f>data[[#This Row],[PriceUSD]]*data[[#This Row],[Quantity]]</f>
        <v>39.75</v>
      </c>
      <c r="W1614" s="7">
        <f>data[[#This Row],[OrderDate]] + TIME(VALUE(LEFT(data[[#This Row],[OrderTime]],2)), VALUE(RIGHT(data[[#This Row],[OrderTime]],2)), 0)</f>
        <v>45516.017361111109</v>
      </c>
      <c r="X1614" s="7">
        <f>_xlfn.MINIFS(data[OrderDateTime], data[CustomerName], data[[#This Row],[CustomerName]])</f>
        <v>45511.046527777777</v>
      </c>
      <c r="Y1614" t="str">
        <f>IF(data[[#This Row],[OrderDateTime]]=data[[#This Row],[FirstOrderDateTime]], "New", "Returning")</f>
        <v>Returning</v>
      </c>
      <c r="Z1614" s="7">
        <f>data[[#This Row],[DeliveryDate]] + data[[#This Row],[DeliveryTime]]</f>
        <v>45517.731249999997</v>
      </c>
      <c r="AA1614" s="7">
        <f>data[[#This Row],[OrderDateTime]] + 1</f>
        <v>45517.017361111109</v>
      </c>
      <c r="AB1614" s="7" t="str">
        <f>IF(data[[#This Row],[DeliveryDateTime]] &lt;= data[[#This Row],[SLADue]], "On Time", "Late")</f>
        <v>Late</v>
      </c>
    </row>
    <row r="1615" spans="1:28" x14ac:dyDescent="0.2">
      <c r="A1615" t="s">
        <v>2154</v>
      </c>
      <c r="B1615" t="s">
        <v>19</v>
      </c>
      <c r="C1615" t="s">
        <v>101</v>
      </c>
      <c r="D1615" t="s">
        <v>102</v>
      </c>
      <c r="E1615" s="5">
        <v>27.94</v>
      </c>
      <c r="F1615" t="s">
        <v>81</v>
      </c>
      <c r="G1615">
        <v>1</v>
      </c>
      <c r="H1615" s="1">
        <v>45737</v>
      </c>
      <c r="I1615" s="1" t="str">
        <f>TEXT(data[[#This Row],[OrderDate]],"mmm")</f>
        <v>Mar</v>
      </c>
      <c r="J1615" s="6">
        <v>0.46111111111111114</v>
      </c>
      <c r="K1615" s="6" t="str">
        <f>TEXT(data[[#This Row],[OrderTime]],"h")</f>
        <v>11</v>
      </c>
      <c r="L1615" s="1">
        <v>45738</v>
      </c>
      <c r="M1615" s="6">
        <v>0.6694444444444444</v>
      </c>
      <c r="N1615" t="s">
        <v>178</v>
      </c>
      <c r="O1615" t="s">
        <v>166</v>
      </c>
      <c r="P1615" t="s">
        <v>180</v>
      </c>
      <c r="Q1615" t="s">
        <v>53</v>
      </c>
      <c r="R1615" t="s">
        <v>83</v>
      </c>
      <c r="S1615" t="s">
        <v>28</v>
      </c>
      <c r="T1615" t="s">
        <v>106</v>
      </c>
      <c r="U1615" t="s">
        <v>30</v>
      </c>
      <c r="V1615" s="5">
        <f>data[[#This Row],[PriceUSD]]*data[[#This Row],[Quantity]]</f>
        <v>27.94</v>
      </c>
      <c r="W1615" s="7">
        <f>data[[#This Row],[OrderDate]] + TIME(VALUE(LEFT(data[[#This Row],[OrderTime]],2)), VALUE(RIGHT(data[[#This Row],[OrderTime]],2)), 0)</f>
        <v>45737.007638888892</v>
      </c>
      <c r="X1615" s="7">
        <f>_xlfn.MINIFS(data[OrderDateTime], data[CustomerName], data[[#This Row],[CustomerName]])</f>
        <v>45531.038888888892</v>
      </c>
      <c r="Y1615" t="str">
        <f>IF(data[[#This Row],[OrderDateTime]]=data[[#This Row],[FirstOrderDateTime]], "New", "Returning")</f>
        <v>Returning</v>
      </c>
      <c r="Z1615" s="7">
        <f>data[[#This Row],[DeliveryDate]] + data[[#This Row],[DeliveryTime]]</f>
        <v>45738.669444444444</v>
      </c>
      <c r="AA1615" s="7">
        <f>data[[#This Row],[OrderDateTime]] + 1</f>
        <v>45738.007638888892</v>
      </c>
      <c r="AB1615" s="7" t="str">
        <f>IF(data[[#This Row],[DeliveryDateTime]] &lt;= data[[#This Row],[SLADue]], "On Time", "Late")</f>
        <v>Late</v>
      </c>
    </row>
    <row r="1616" spans="1:28" x14ac:dyDescent="0.2">
      <c r="A1616" t="s">
        <v>2155</v>
      </c>
      <c r="B1616" t="s">
        <v>19</v>
      </c>
      <c r="C1616" t="s">
        <v>258</v>
      </c>
      <c r="D1616" t="s">
        <v>259</v>
      </c>
      <c r="E1616" s="5">
        <v>121.87</v>
      </c>
      <c r="F1616" t="s">
        <v>182</v>
      </c>
      <c r="G1616">
        <v>3</v>
      </c>
      <c r="H1616" s="1">
        <v>45593</v>
      </c>
      <c r="I1616" s="1" t="str">
        <f>TEXT(data[[#This Row],[OrderDate]],"mmm")</f>
        <v>Oct</v>
      </c>
      <c r="J1616" s="6">
        <v>0.71250000000000002</v>
      </c>
      <c r="K1616" s="6" t="str">
        <f>TEXT(data[[#This Row],[OrderTime]],"h")</f>
        <v>17</v>
      </c>
      <c r="L1616" s="1">
        <v>45594</v>
      </c>
      <c r="M1616" s="6">
        <v>0.87916666666666665</v>
      </c>
      <c r="N1616" t="s">
        <v>148</v>
      </c>
      <c r="O1616" t="s">
        <v>239</v>
      </c>
      <c r="P1616" t="s">
        <v>25</v>
      </c>
      <c r="Q1616" t="s">
        <v>26</v>
      </c>
      <c r="R1616" t="s">
        <v>261</v>
      </c>
      <c r="S1616" t="s">
        <v>28</v>
      </c>
      <c r="T1616" t="s">
        <v>59</v>
      </c>
      <c r="U1616" t="s">
        <v>30</v>
      </c>
      <c r="V1616" s="5">
        <f>data[[#This Row],[PriceUSD]]*data[[#This Row],[Quantity]]</f>
        <v>365.61</v>
      </c>
      <c r="W1616" s="7">
        <f>data[[#This Row],[OrderDate]] + TIME(VALUE(LEFT(data[[#This Row],[OrderTime]],2)), VALUE(RIGHT(data[[#This Row],[OrderTime]],2)), 0)</f>
        <v>45593.017361111109</v>
      </c>
      <c r="X1616" s="7">
        <f>_xlfn.MINIFS(data[OrderDateTime], data[CustomerName], data[[#This Row],[CustomerName]])</f>
        <v>45547.030555555553</v>
      </c>
      <c r="Y1616" t="str">
        <f>IF(data[[#This Row],[OrderDateTime]]=data[[#This Row],[FirstOrderDateTime]], "New", "Returning")</f>
        <v>Returning</v>
      </c>
      <c r="Z1616" s="7">
        <f>data[[#This Row],[DeliveryDate]] + data[[#This Row],[DeliveryTime]]</f>
        <v>45594.879166666666</v>
      </c>
      <c r="AA1616" s="7">
        <f>data[[#This Row],[OrderDateTime]] + 1</f>
        <v>45594.017361111109</v>
      </c>
      <c r="AB1616" s="7" t="str">
        <f>IF(data[[#This Row],[DeliveryDateTime]] &lt;= data[[#This Row],[SLADue]], "On Time", "Late")</f>
        <v>Late</v>
      </c>
    </row>
    <row r="1617" spans="1:28" x14ac:dyDescent="0.2">
      <c r="A1617" t="s">
        <v>2156</v>
      </c>
      <c r="B1617" t="s">
        <v>19</v>
      </c>
      <c r="C1617" t="s">
        <v>258</v>
      </c>
      <c r="D1617" t="s">
        <v>259</v>
      </c>
      <c r="E1617" s="5">
        <v>112.87</v>
      </c>
      <c r="F1617" t="s">
        <v>51</v>
      </c>
      <c r="G1617">
        <v>1</v>
      </c>
      <c r="H1617" s="1">
        <v>45618</v>
      </c>
      <c r="I1617" s="1" t="str">
        <f>TEXT(data[[#This Row],[OrderDate]],"mmm")</f>
        <v>Nov</v>
      </c>
      <c r="J1617" s="6">
        <v>0.7104166666666667</v>
      </c>
      <c r="K1617" s="6" t="str">
        <f>TEXT(data[[#This Row],[OrderTime]],"h")</f>
        <v>17</v>
      </c>
      <c r="L1617" s="1">
        <v>45619</v>
      </c>
      <c r="M1617" s="6">
        <v>0.60763888888888884</v>
      </c>
      <c r="N1617" t="s">
        <v>57</v>
      </c>
      <c r="O1617" t="s">
        <v>517</v>
      </c>
      <c r="P1617" t="s">
        <v>25</v>
      </c>
      <c r="Q1617" t="s">
        <v>26</v>
      </c>
      <c r="R1617" t="s">
        <v>261</v>
      </c>
      <c r="S1617" t="s">
        <v>28</v>
      </c>
      <c r="T1617" t="s">
        <v>29</v>
      </c>
      <c r="U1617" t="s">
        <v>39</v>
      </c>
      <c r="V1617" s="5">
        <f>data[[#This Row],[PriceUSD]]*data[[#This Row],[Quantity]]</f>
        <v>112.87</v>
      </c>
      <c r="W1617" s="7">
        <f>data[[#This Row],[OrderDate]] + TIME(VALUE(LEFT(data[[#This Row],[OrderTime]],2)), VALUE(RIGHT(data[[#This Row],[OrderTime]],2)), 0)</f>
        <v>45618.046527777777</v>
      </c>
      <c r="X1617" s="7">
        <f>_xlfn.MINIFS(data[OrderDateTime], data[CustomerName], data[[#This Row],[CustomerName]])</f>
        <v>45511.054166666669</v>
      </c>
      <c r="Y1617" t="str">
        <f>IF(data[[#This Row],[OrderDateTime]]=data[[#This Row],[FirstOrderDateTime]], "New", "Returning")</f>
        <v>Returning</v>
      </c>
      <c r="Z1617" s="7">
        <f>data[[#This Row],[DeliveryDate]] + data[[#This Row],[DeliveryTime]]</f>
        <v>45619.607638888891</v>
      </c>
      <c r="AA1617" s="7">
        <f>data[[#This Row],[OrderDateTime]] + 1</f>
        <v>45619.046527777777</v>
      </c>
      <c r="AB1617" s="7" t="str">
        <f>IF(data[[#This Row],[DeliveryDateTime]] &lt;= data[[#This Row],[SLADue]], "On Time", "Late")</f>
        <v>Late</v>
      </c>
    </row>
    <row r="1618" spans="1:28" x14ac:dyDescent="0.2">
      <c r="A1618" t="s">
        <v>2157</v>
      </c>
      <c r="B1618" t="s">
        <v>19</v>
      </c>
      <c r="C1618" t="s">
        <v>32</v>
      </c>
      <c r="D1618" t="s">
        <v>33</v>
      </c>
      <c r="E1618" s="5">
        <v>43.83</v>
      </c>
      <c r="F1618" t="s">
        <v>138</v>
      </c>
      <c r="G1618">
        <v>1</v>
      </c>
      <c r="H1618" s="1">
        <v>45676</v>
      </c>
      <c r="I1618" s="1" t="str">
        <f>TEXT(data[[#This Row],[OrderDate]],"mmm")</f>
        <v>Jan</v>
      </c>
      <c r="J1618" s="6">
        <v>0.50763888888888886</v>
      </c>
      <c r="K1618" s="6" t="str">
        <f>TEXT(data[[#This Row],[OrderTime]],"h")</f>
        <v>12</v>
      </c>
      <c r="L1618" s="1">
        <v>45676</v>
      </c>
      <c r="M1618" s="6">
        <v>0.71597222222222223</v>
      </c>
      <c r="N1618" t="s">
        <v>57</v>
      </c>
      <c r="O1618" t="s">
        <v>802</v>
      </c>
      <c r="P1618" t="s">
        <v>25</v>
      </c>
      <c r="Q1618" t="s">
        <v>53</v>
      </c>
      <c r="R1618" t="s">
        <v>37</v>
      </c>
      <c r="S1618" t="s">
        <v>47</v>
      </c>
      <c r="T1618" t="s">
        <v>38</v>
      </c>
      <c r="U1618" t="s">
        <v>30</v>
      </c>
      <c r="V1618" s="5">
        <f>data[[#This Row],[PriceUSD]]*data[[#This Row],[Quantity]]</f>
        <v>43.83</v>
      </c>
      <c r="W1618" s="7">
        <f>data[[#This Row],[OrderDate]] + TIME(VALUE(LEFT(data[[#This Row],[OrderTime]],2)), VALUE(RIGHT(data[[#This Row],[OrderTime]],2)), 0)</f>
        <v>45676.061805555553</v>
      </c>
      <c r="X1618" s="7">
        <f>_xlfn.MINIFS(data[OrderDateTime], data[CustomerName], data[[#This Row],[CustomerName]])</f>
        <v>45572.054166666669</v>
      </c>
      <c r="Y1618" t="str">
        <f>IF(data[[#This Row],[OrderDateTime]]=data[[#This Row],[FirstOrderDateTime]], "New", "Returning")</f>
        <v>Returning</v>
      </c>
      <c r="Z1618" s="7">
        <f>data[[#This Row],[DeliveryDate]] + data[[#This Row],[DeliveryTime]]</f>
        <v>45676.71597222222</v>
      </c>
      <c r="AA1618" s="7">
        <f>data[[#This Row],[OrderDateTime]] + 1</f>
        <v>45677.061805555553</v>
      </c>
      <c r="AB1618" s="7" t="str">
        <f>IF(data[[#This Row],[DeliveryDateTime]] &lt;= data[[#This Row],[SLADue]], "On Time", "Late")</f>
        <v>On Time</v>
      </c>
    </row>
    <row r="1619" spans="1:28" x14ac:dyDescent="0.2">
      <c r="A1619" t="s">
        <v>2158</v>
      </c>
      <c r="B1619" t="s">
        <v>19</v>
      </c>
      <c r="C1619" t="s">
        <v>69</v>
      </c>
      <c r="D1619" t="s">
        <v>70</v>
      </c>
      <c r="E1619" s="5">
        <v>52.31</v>
      </c>
      <c r="F1619" t="s">
        <v>119</v>
      </c>
      <c r="G1619">
        <v>1</v>
      </c>
      <c r="H1619" s="1">
        <v>45674</v>
      </c>
      <c r="I1619" s="1" t="str">
        <f>TEXT(data[[#This Row],[OrderDate]],"mmm")</f>
        <v>Jan</v>
      </c>
      <c r="J1619" s="6">
        <v>0.84930555555555554</v>
      </c>
      <c r="K1619" s="6" t="str">
        <f>TEXT(data[[#This Row],[OrderTime]],"h")</f>
        <v>20</v>
      </c>
      <c r="L1619" s="1">
        <v>45676</v>
      </c>
      <c r="M1619" s="6">
        <v>0.77083333333333337</v>
      </c>
      <c r="N1619" t="s">
        <v>502</v>
      </c>
      <c r="O1619" t="s">
        <v>1309</v>
      </c>
      <c r="P1619" t="s">
        <v>202</v>
      </c>
      <c r="Q1619" t="s">
        <v>26</v>
      </c>
      <c r="R1619" t="s">
        <v>37</v>
      </c>
      <c r="S1619" t="s">
        <v>105</v>
      </c>
      <c r="T1619" t="s">
        <v>106</v>
      </c>
      <c r="U1619" t="s">
        <v>30</v>
      </c>
      <c r="V1619" s="5">
        <f>data[[#This Row],[PriceUSD]]*data[[#This Row],[Quantity]]</f>
        <v>52.31</v>
      </c>
      <c r="W1619" s="7">
        <f>data[[#This Row],[OrderDate]] + TIME(VALUE(LEFT(data[[#This Row],[OrderTime]],2)), VALUE(RIGHT(data[[#This Row],[OrderTime]],2)), 0)</f>
        <v>45674.038888888892</v>
      </c>
      <c r="X1619" s="7">
        <f>_xlfn.MINIFS(data[OrderDateTime], data[CustomerName], data[[#This Row],[CustomerName]])</f>
        <v>45512.007638888892</v>
      </c>
      <c r="Y1619" t="str">
        <f>IF(data[[#This Row],[OrderDateTime]]=data[[#This Row],[FirstOrderDateTime]], "New", "Returning")</f>
        <v>Returning</v>
      </c>
      <c r="Z1619" s="7">
        <f>data[[#This Row],[DeliveryDate]] + data[[#This Row],[DeliveryTime]]</f>
        <v>45676.770833333336</v>
      </c>
      <c r="AA1619" s="7">
        <f>data[[#This Row],[OrderDateTime]] + 1</f>
        <v>45675.038888888892</v>
      </c>
      <c r="AB1619" s="7" t="str">
        <f>IF(data[[#This Row],[DeliveryDateTime]] &lt;= data[[#This Row],[SLADue]], "On Time", "Late")</f>
        <v>Late</v>
      </c>
    </row>
    <row r="1620" spans="1:28" x14ac:dyDescent="0.2">
      <c r="A1620" t="s">
        <v>2159</v>
      </c>
      <c r="B1620" t="s">
        <v>19</v>
      </c>
      <c r="C1620" t="s">
        <v>49</v>
      </c>
      <c r="D1620" t="s">
        <v>50</v>
      </c>
      <c r="E1620" s="5">
        <v>29.91</v>
      </c>
      <c r="F1620" t="s">
        <v>51</v>
      </c>
      <c r="G1620">
        <v>2</v>
      </c>
      <c r="H1620" s="1">
        <v>45766</v>
      </c>
      <c r="I1620" s="1" t="str">
        <f>TEXT(data[[#This Row],[OrderDate]],"mmm")</f>
        <v>Apr</v>
      </c>
      <c r="J1620" s="6">
        <v>0.90138888888888891</v>
      </c>
      <c r="K1620" s="6" t="str">
        <f>TEXT(data[[#This Row],[OrderTime]],"h")</f>
        <v>21</v>
      </c>
      <c r="L1620" s="1">
        <v>45767</v>
      </c>
      <c r="M1620" s="6">
        <v>0.83819444444444446</v>
      </c>
      <c r="N1620" t="s">
        <v>145</v>
      </c>
      <c r="O1620" t="s">
        <v>412</v>
      </c>
      <c r="P1620" t="s">
        <v>77</v>
      </c>
      <c r="Q1620" t="s">
        <v>53</v>
      </c>
      <c r="R1620" t="s">
        <v>54</v>
      </c>
      <c r="S1620" t="s">
        <v>28</v>
      </c>
      <c r="T1620" t="s">
        <v>29</v>
      </c>
      <c r="U1620" t="s">
        <v>39</v>
      </c>
      <c r="V1620" s="5">
        <f>data[[#This Row],[PriceUSD]]*data[[#This Row],[Quantity]]</f>
        <v>59.82</v>
      </c>
      <c r="W1620" s="7">
        <f>data[[#This Row],[OrderDate]] + TIME(VALUE(LEFT(data[[#This Row],[OrderTime]],2)), VALUE(RIGHT(data[[#This Row],[OrderTime]],2)), 0)</f>
        <v>45766.061805555553</v>
      </c>
      <c r="X1620" s="7">
        <f>_xlfn.MINIFS(data[OrderDateTime], data[CustomerName], data[[#This Row],[CustomerName]])</f>
        <v>45509.061805555553</v>
      </c>
      <c r="Y1620" t="str">
        <f>IF(data[[#This Row],[OrderDateTime]]=data[[#This Row],[FirstOrderDateTime]], "New", "Returning")</f>
        <v>Returning</v>
      </c>
      <c r="Z1620" s="7">
        <f>data[[#This Row],[DeliveryDate]] + data[[#This Row],[DeliveryTime]]</f>
        <v>45767.838194444441</v>
      </c>
      <c r="AA1620" s="7">
        <f>data[[#This Row],[OrderDateTime]] + 1</f>
        <v>45767.061805555553</v>
      </c>
      <c r="AB1620" s="7" t="str">
        <f>IF(data[[#This Row],[DeliveryDateTime]] &lt;= data[[#This Row],[SLADue]], "On Time", "Late")</f>
        <v>Late</v>
      </c>
    </row>
    <row r="1621" spans="1:28" x14ac:dyDescent="0.2">
      <c r="A1621" t="s">
        <v>2160</v>
      </c>
      <c r="B1621" t="s">
        <v>19</v>
      </c>
      <c r="C1621" t="s">
        <v>49</v>
      </c>
      <c r="D1621" t="s">
        <v>50</v>
      </c>
      <c r="E1621" s="5">
        <v>28.97</v>
      </c>
      <c r="F1621" t="s">
        <v>138</v>
      </c>
      <c r="G1621">
        <v>1</v>
      </c>
      <c r="H1621" s="1">
        <v>45565</v>
      </c>
      <c r="I1621" s="1" t="str">
        <f>TEXT(data[[#This Row],[OrderDate]],"mmm")</f>
        <v>Sep</v>
      </c>
      <c r="J1621" s="6">
        <v>0.48402777777777778</v>
      </c>
      <c r="K1621" s="6" t="str">
        <f>TEXT(data[[#This Row],[OrderTime]],"h")</f>
        <v>11</v>
      </c>
      <c r="L1621" s="1">
        <v>45565</v>
      </c>
      <c r="M1621" s="6">
        <v>0.73402777777777772</v>
      </c>
      <c r="N1621" t="s">
        <v>139</v>
      </c>
      <c r="O1621" t="s">
        <v>693</v>
      </c>
      <c r="P1621" t="s">
        <v>36</v>
      </c>
      <c r="Q1621" t="s">
        <v>26</v>
      </c>
      <c r="R1621" t="s">
        <v>54</v>
      </c>
      <c r="S1621" t="s">
        <v>47</v>
      </c>
      <c r="T1621" t="s">
        <v>29</v>
      </c>
      <c r="U1621" t="s">
        <v>30</v>
      </c>
      <c r="V1621" s="5">
        <f>data[[#This Row],[PriceUSD]]*data[[#This Row],[Quantity]]</f>
        <v>28.97</v>
      </c>
      <c r="W1621" s="7">
        <f>data[[#This Row],[OrderDate]] + TIME(VALUE(LEFT(data[[#This Row],[OrderTime]],2)), VALUE(RIGHT(data[[#This Row],[OrderTime]],2)), 0)</f>
        <v>45565.054166666669</v>
      </c>
      <c r="X1621" s="7">
        <f>_xlfn.MINIFS(data[OrderDateTime], data[CustomerName], data[[#This Row],[CustomerName]])</f>
        <v>45535.052083333336</v>
      </c>
      <c r="Y1621" t="str">
        <f>IF(data[[#This Row],[OrderDateTime]]=data[[#This Row],[FirstOrderDateTime]], "New", "Returning")</f>
        <v>Returning</v>
      </c>
      <c r="Z1621" s="7">
        <f>data[[#This Row],[DeliveryDate]] + data[[#This Row],[DeliveryTime]]</f>
        <v>45565.734027777777</v>
      </c>
      <c r="AA1621" s="7">
        <f>data[[#This Row],[OrderDateTime]] + 1</f>
        <v>45566.054166666669</v>
      </c>
      <c r="AB1621" s="7" t="str">
        <f>IF(data[[#This Row],[DeliveryDateTime]] &lt;= data[[#This Row],[SLADue]], "On Time", "Late")</f>
        <v>On Time</v>
      </c>
    </row>
    <row r="1622" spans="1:28" x14ac:dyDescent="0.2">
      <c r="A1622" t="s">
        <v>2161</v>
      </c>
      <c r="B1622" t="s">
        <v>19</v>
      </c>
      <c r="C1622" t="s">
        <v>290</v>
      </c>
      <c r="D1622" t="s">
        <v>291</v>
      </c>
      <c r="E1622" s="5">
        <v>61.4</v>
      </c>
      <c r="F1622" t="s">
        <v>22</v>
      </c>
      <c r="G1622">
        <v>1</v>
      </c>
      <c r="H1622" s="1">
        <v>45505</v>
      </c>
      <c r="I1622" s="1" t="str">
        <f>TEXT(data[[#This Row],[OrderDate]],"mmm")</f>
        <v>Aug</v>
      </c>
      <c r="J1622" s="6">
        <v>0.5541666666666667</v>
      </c>
      <c r="K1622" s="6" t="str">
        <f>TEXT(data[[#This Row],[OrderTime]],"h")</f>
        <v>13</v>
      </c>
      <c r="L1622" s="1">
        <v>45505</v>
      </c>
      <c r="M1622" s="6">
        <v>0.6791666666666667</v>
      </c>
      <c r="N1622" t="s">
        <v>148</v>
      </c>
      <c r="O1622" t="s">
        <v>1952</v>
      </c>
      <c r="P1622" t="s">
        <v>25</v>
      </c>
      <c r="Q1622" t="s">
        <v>53</v>
      </c>
      <c r="R1622" t="s">
        <v>294</v>
      </c>
      <c r="S1622" t="s">
        <v>47</v>
      </c>
      <c r="T1622" t="s">
        <v>29</v>
      </c>
      <c r="U1622" t="s">
        <v>39</v>
      </c>
      <c r="V1622" s="5">
        <f>data[[#This Row],[PriceUSD]]*data[[#This Row],[Quantity]]</f>
        <v>61.4</v>
      </c>
      <c r="W1622" s="7">
        <f>data[[#This Row],[OrderDate]] + TIME(VALUE(LEFT(data[[#This Row],[OrderTime]],2)), VALUE(RIGHT(data[[#This Row],[OrderTime]],2)), 0)</f>
        <v>45505.046527777777</v>
      </c>
      <c r="X1622" s="7">
        <f>_xlfn.MINIFS(data[OrderDateTime], data[CustomerName], data[[#This Row],[CustomerName]])</f>
        <v>45505.046527777777</v>
      </c>
      <c r="Y1622" t="str">
        <f>IF(data[[#This Row],[OrderDateTime]]=data[[#This Row],[FirstOrderDateTime]], "New", "Returning")</f>
        <v>New</v>
      </c>
      <c r="Z1622" s="7">
        <f>data[[#This Row],[DeliveryDate]] + data[[#This Row],[DeliveryTime]]</f>
        <v>45505.679166666669</v>
      </c>
      <c r="AA1622" s="7">
        <f>data[[#This Row],[OrderDateTime]] + 1</f>
        <v>45506.046527777777</v>
      </c>
      <c r="AB1622" s="7" t="str">
        <f>IF(data[[#This Row],[DeliveryDateTime]] &lt;= data[[#This Row],[SLADue]], "On Time", "Late")</f>
        <v>On Time</v>
      </c>
    </row>
    <row r="1623" spans="1:28" x14ac:dyDescent="0.2">
      <c r="A1623" t="s">
        <v>2162</v>
      </c>
      <c r="B1623" t="s">
        <v>19</v>
      </c>
      <c r="C1623" t="s">
        <v>32</v>
      </c>
      <c r="D1623" t="s">
        <v>33</v>
      </c>
      <c r="E1623" s="5">
        <v>43.49</v>
      </c>
      <c r="F1623" t="s">
        <v>138</v>
      </c>
      <c r="G1623">
        <v>1</v>
      </c>
      <c r="H1623" s="1">
        <v>45600</v>
      </c>
      <c r="I1623" s="1" t="str">
        <f>TEXT(data[[#This Row],[OrderDate]],"mmm")</f>
        <v>Nov</v>
      </c>
      <c r="J1623" s="6">
        <v>0.64930555555555558</v>
      </c>
      <c r="K1623" s="6" t="str">
        <f>TEXT(data[[#This Row],[OrderTime]],"h")</f>
        <v>15</v>
      </c>
      <c r="L1623" s="1">
        <v>45601</v>
      </c>
      <c r="M1623" s="6">
        <v>0.64930555555555558</v>
      </c>
      <c r="N1623" t="s">
        <v>75</v>
      </c>
      <c r="O1623" t="s">
        <v>506</v>
      </c>
      <c r="P1623" t="s">
        <v>77</v>
      </c>
      <c r="Q1623" t="s">
        <v>53</v>
      </c>
      <c r="R1623" t="s">
        <v>37</v>
      </c>
      <c r="S1623" t="s">
        <v>28</v>
      </c>
      <c r="T1623" t="s">
        <v>38</v>
      </c>
      <c r="U1623" t="s">
        <v>39</v>
      </c>
      <c r="V1623" s="5">
        <f>data[[#This Row],[PriceUSD]]*data[[#This Row],[Quantity]]</f>
        <v>43.49</v>
      </c>
      <c r="W1623" s="7">
        <f>data[[#This Row],[OrderDate]] + TIME(VALUE(LEFT(data[[#This Row],[OrderTime]],2)), VALUE(RIGHT(data[[#This Row],[OrderTime]],2)), 0)</f>
        <v>45600.038888888892</v>
      </c>
      <c r="X1623" s="7">
        <f>_xlfn.MINIFS(data[OrderDateTime], data[CustomerName], data[[#This Row],[CustomerName]])</f>
        <v>45526.052083333336</v>
      </c>
      <c r="Y1623" t="str">
        <f>IF(data[[#This Row],[OrderDateTime]]=data[[#This Row],[FirstOrderDateTime]], "New", "Returning")</f>
        <v>Returning</v>
      </c>
      <c r="Z1623" s="7">
        <f>data[[#This Row],[DeliveryDate]] + data[[#This Row],[DeliveryTime]]</f>
        <v>45601.649305555555</v>
      </c>
      <c r="AA1623" s="7">
        <f>data[[#This Row],[OrderDateTime]] + 1</f>
        <v>45601.038888888892</v>
      </c>
      <c r="AB1623" s="7" t="str">
        <f>IF(data[[#This Row],[DeliveryDateTime]] &lt;= data[[#This Row],[SLADue]], "On Time", "Late")</f>
        <v>Late</v>
      </c>
    </row>
    <row r="1624" spans="1:28" x14ac:dyDescent="0.2">
      <c r="A1624" t="s">
        <v>2163</v>
      </c>
      <c r="B1624" t="s">
        <v>19</v>
      </c>
      <c r="C1624" t="s">
        <v>69</v>
      </c>
      <c r="D1624" t="s">
        <v>70</v>
      </c>
      <c r="E1624" s="5">
        <v>54.63</v>
      </c>
      <c r="F1624" t="s">
        <v>43</v>
      </c>
      <c r="G1624">
        <v>1</v>
      </c>
      <c r="H1624" s="1">
        <v>45523</v>
      </c>
      <c r="I1624" s="1" t="str">
        <f>TEXT(data[[#This Row],[OrderDate]],"mmm")</f>
        <v>Aug</v>
      </c>
      <c r="J1624" s="6">
        <v>0.44305555555555554</v>
      </c>
      <c r="K1624" s="6" t="str">
        <f>TEXT(data[[#This Row],[OrderTime]],"h")</f>
        <v>10</v>
      </c>
      <c r="L1624" s="1">
        <v>45523</v>
      </c>
      <c r="M1624" s="6">
        <v>0.56805555555555554</v>
      </c>
      <c r="N1624" t="s">
        <v>88</v>
      </c>
      <c r="O1624" t="s">
        <v>603</v>
      </c>
      <c r="P1624" t="s">
        <v>25</v>
      </c>
      <c r="Q1624" t="s">
        <v>53</v>
      </c>
      <c r="R1624" t="s">
        <v>37</v>
      </c>
      <c r="S1624" t="s">
        <v>47</v>
      </c>
      <c r="T1624" t="s">
        <v>38</v>
      </c>
      <c r="U1624" t="s">
        <v>30</v>
      </c>
      <c r="V1624" s="5">
        <f>data[[#This Row],[PriceUSD]]*data[[#This Row],[Quantity]]</f>
        <v>54.63</v>
      </c>
      <c r="W1624" s="7">
        <f>data[[#This Row],[OrderDate]] + TIME(VALUE(LEFT(data[[#This Row],[OrderTime]],2)), VALUE(RIGHT(data[[#This Row],[OrderTime]],2)), 0)</f>
        <v>45523.038888888892</v>
      </c>
      <c r="X1624" s="7">
        <f>_xlfn.MINIFS(data[OrderDateTime], data[CustomerName], data[[#This Row],[CustomerName]])</f>
        <v>45511.061805555553</v>
      </c>
      <c r="Y1624" t="str">
        <f>IF(data[[#This Row],[OrderDateTime]]=data[[#This Row],[FirstOrderDateTime]], "New", "Returning")</f>
        <v>Returning</v>
      </c>
      <c r="Z1624" s="7">
        <f>data[[#This Row],[DeliveryDate]] + data[[#This Row],[DeliveryTime]]</f>
        <v>45523.568055555559</v>
      </c>
      <c r="AA1624" s="7">
        <f>data[[#This Row],[OrderDateTime]] + 1</f>
        <v>45524.038888888892</v>
      </c>
      <c r="AB1624" s="7" t="str">
        <f>IF(data[[#This Row],[DeliveryDateTime]] &lt;= data[[#This Row],[SLADue]], "On Time", "Late")</f>
        <v>On Time</v>
      </c>
    </row>
    <row r="1625" spans="1:28" x14ac:dyDescent="0.2">
      <c r="A1625" t="s">
        <v>2164</v>
      </c>
      <c r="B1625" t="s">
        <v>19</v>
      </c>
      <c r="C1625" t="s">
        <v>258</v>
      </c>
      <c r="D1625" t="s">
        <v>259</v>
      </c>
      <c r="E1625" s="5">
        <v>105.55</v>
      </c>
      <c r="F1625" t="s">
        <v>51</v>
      </c>
      <c r="G1625">
        <v>1</v>
      </c>
      <c r="H1625" s="1">
        <v>45599</v>
      </c>
      <c r="I1625" s="1" t="str">
        <f>TEXT(data[[#This Row],[OrderDate]],"mmm")</f>
        <v>Nov</v>
      </c>
      <c r="J1625" s="6">
        <v>0.8208333333333333</v>
      </c>
      <c r="K1625" s="6" t="str">
        <f>TEXT(data[[#This Row],[OrderTime]],"h")</f>
        <v>19</v>
      </c>
      <c r="L1625" s="1">
        <v>45600</v>
      </c>
      <c r="M1625" s="6">
        <v>0.86250000000000004</v>
      </c>
      <c r="N1625" t="s">
        <v>57</v>
      </c>
      <c r="O1625" t="s">
        <v>530</v>
      </c>
      <c r="P1625" t="s">
        <v>25</v>
      </c>
      <c r="Q1625" t="s">
        <v>26</v>
      </c>
      <c r="R1625" t="s">
        <v>261</v>
      </c>
      <c r="S1625" t="s">
        <v>28</v>
      </c>
      <c r="T1625" t="s">
        <v>38</v>
      </c>
      <c r="U1625" t="s">
        <v>30</v>
      </c>
      <c r="V1625" s="5">
        <f>data[[#This Row],[PriceUSD]]*data[[#This Row],[Quantity]]</f>
        <v>105.55</v>
      </c>
      <c r="W1625" s="7">
        <f>data[[#This Row],[OrderDate]] + TIME(VALUE(LEFT(data[[#This Row],[OrderTime]],2)), VALUE(RIGHT(data[[#This Row],[OrderTime]],2)), 0)</f>
        <v>45599.022916666669</v>
      </c>
      <c r="X1625" s="7">
        <f>_xlfn.MINIFS(data[OrderDateTime], data[CustomerName], data[[#This Row],[CustomerName]])</f>
        <v>45577.030555555553</v>
      </c>
      <c r="Y1625" t="str">
        <f>IF(data[[#This Row],[OrderDateTime]]=data[[#This Row],[FirstOrderDateTime]], "New", "Returning")</f>
        <v>Returning</v>
      </c>
      <c r="Z1625" s="7">
        <f>data[[#This Row],[DeliveryDate]] + data[[#This Row],[DeliveryTime]]</f>
        <v>45600.862500000003</v>
      </c>
      <c r="AA1625" s="7">
        <f>data[[#This Row],[OrderDateTime]] + 1</f>
        <v>45600.022916666669</v>
      </c>
      <c r="AB1625" s="7" t="str">
        <f>IF(data[[#This Row],[DeliveryDateTime]] &lt;= data[[#This Row],[SLADue]], "On Time", "Late")</f>
        <v>Late</v>
      </c>
    </row>
    <row r="1626" spans="1:28" x14ac:dyDescent="0.2">
      <c r="A1626" t="s">
        <v>2165</v>
      </c>
      <c r="B1626" t="s">
        <v>19</v>
      </c>
      <c r="C1626" t="s">
        <v>85</v>
      </c>
      <c r="D1626" t="s">
        <v>86</v>
      </c>
      <c r="E1626" s="5">
        <v>58.34</v>
      </c>
      <c r="F1626" t="s">
        <v>87</v>
      </c>
      <c r="G1626">
        <v>1</v>
      </c>
      <c r="H1626" s="1">
        <v>45717</v>
      </c>
      <c r="I1626" s="1" t="str">
        <f>TEXT(data[[#This Row],[OrderDate]],"mmm")</f>
        <v>Mar</v>
      </c>
      <c r="J1626" s="6">
        <v>0.49305555555555558</v>
      </c>
      <c r="K1626" s="6" t="str">
        <f>TEXT(data[[#This Row],[OrderTime]],"h")</f>
        <v>11</v>
      </c>
      <c r="L1626" s="1">
        <v>45718</v>
      </c>
      <c r="M1626" s="6">
        <v>0.74305555555555558</v>
      </c>
      <c r="N1626" t="s">
        <v>292</v>
      </c>
      <c r="O1626" t="s">
        <v>1202</v>
      </c>
      <c r="P1626" t="s">
        <v>77</v>
      </c>
      <c r="Q1626" t="s">
        <v>26</v>
      </c>
      <c r="R1626" t="s">
        <v>90</v>
      </c>
      <c r="S1626" t="s">
        <v>28</v>
      </c>
      <c r="T1626" t="s">
        <v>38</v>
      </c>
      <c r="U1626" t="s">
        <v>30</v>
      </c>
      <c r="V1626" s="5">
        <f>data[[#This Row],[PriceUSD]]*data[[#This Row],[Quantity]]</f>
        <v>58.34</v>
      </c>
      <c r="W1626" s="7">
        <f>data[[#This Row],[OrderDate]] + TIME(VALUE(LEFT(data[[#This Row],[OrderTime]],2)), VALUE(RIGHT(data[[#This Row],[OrderTime]],2)), 0)</f>
        <v>45717.038888888892</v>
      </c>
      <c r="X1626" s="7">
        <f>_xlfn.MINIFS(data[OrderDateTime], data[CustomerName], data[[#This Row],[CustomerName]])</f>
        <v>45514.007638888892</v>
      </c>
      <c r="Y1626" t="str">
        <f>IF(data[[#This Row],[OrderDateTime]]=data[[#This Row],[FirstOrderDateTime]], "New", "Returning")</f>
        <v>Returning</v>
      </c>
      <c r="Z1626" s="7">
        <f>data[[#This Row],[DeliveryDate]] + data[[#This Row],[DeliveryTime]]</f>
        <v>45718.743055555555</v>
      </c>
      <c r="AA1626" s="7">
        <f>data[[#This Row],[OrderDateTime]] + 1</f>
        <v>45718.038888888892</v>
      </c>
      <c r="AB1626" s="7" t="str">
        <f>IF(data[[#This Row],[DeliveryDateTime]] &lt;= data[[#This Row],[SLADue]], "On Time", "Late")</f>
        <v>Late</v>
      </c>
    </row>
    <row r="1627" spans="1:28" x14ac:dyDescent="0.2">
      <c r="A1627" t="s">
        <v>2166</v>
      </c>
      <c r="B1627" t="s">
        <v>19</v>
      </c>
      <c r="C1627" t="s">
        <v>41</v>
      </c>
      <c r="D1627" t="s">
        <v>42</v>
      </c>
      <c r="E1627" s="5">
        <v>35.229999999999997</v>
      </c>
      <c r="F1627" t="s">
        <v>56</v>
      </c>
      <c r="G1627">
        <v>1</v>
      </c>
      <c r="H1627" s="1">
        <v>45768</v>
      </c>
      <c r="I1627" s="1" t="str">
        <f>TEXT(data[[#This Row],[OrderDate]],"mmm")</f>
        <v>Apr</v>
      </c>
      <c r="J1627" s="6">
        <v>0.71180555555555558</v>
      </c>
      <c r="K1627" s="6" t="str">
        <f>TEXT(data[[#This Row],[OrderTime]],"h")</f>
        <v>17</v>
      </c>
      <c r="L1627" s="1">
        <v>45769</v>
      </c>
      <c r="M1627" s="6">
        <v>0.87847222222222221</v>
      </c>
      <c r="N1627" t="s">
        <v>112</v>
      </c>
      <c r="O1627" t="s">
        <v>346</v>
      </c>
      <c r="P1627" t="s">
        <v>36</v>
      </c>
      <c r="Q1627" t="s">
        <v>26</v>
      </c>
      <c r="R1627" t="s">
        <v>46</v>
      </c>
      <c r="S1627" t="s">
        <v>28</v>
      </c>
      <c r="T1627" t="s">
        <v>38</v>
      </c>
      <c r="U1627" t="s">
        <v>30</v>
      </c>
      <c r="V1627" s="5">
        <f>data[[#This Row],[PriceUSD]]*data[[#This Row],[Quantity]]</f>
        <v>35.229999999999997</v>
      </c>
      <c r="W1627" s="7">
        <f>data[[#This Row],[OrderDate]] + TIME(VALUE(LEFT(data[[#This Row],[OrderTime]],2)), VALUE(RIGHT(data[[#This Row],[OrderTime]],2)), 0)</f>
        <v>45768.038888888892</v>
      </c>
      <c r="X1627" s="7">
        <f>_xlfn.MINIFS(data[OrderDateTime], data[CustomerName], data[[#This Row],[CustomerName]])</f>
        <v>45547.030555555553</v>
      </c>
      <c r="Y1627" t="str">
        <f>IF(data[[#This Row],[OrderDateTime]]=data[[#This Row],[FirstOrderDateTime]], "New", "Returning")</f>
        <v>Returning</v>
      </c>
      <c r="Z1627" s="7">
        <f>data[[#This Row],[DeliveryDate]] + data[[#This Row],[DeliveryTime]]</f>
        <v>45769.878472222219</v>
      </c>
      <c r="AA1627" s="7">
        <f>data[[#This Row],[OrderDateTime]] + 1</f>
        <v>45769.038888888892</v>
      </c>
      <c r="AB1627" s="7" t="str">
        <f>IF(data[[#This Row],[DeliveryDateTime]] &lt;= data[[#This Row],[SLADue]], "On Time", "Late")</f>
        <v>Late</v>
      </c>
    </row>
    <row r="1628" spans="1:28" x14ac:dyDescent="0.2">
      <c r="A1628" t="s">
        <v>2167</v>
      </c>
      <c r="B1628" t="s">
        <v>19</v>
      </c>
      <c r="C1628" t="s">
        <v>61</v>
      </c>
      <c r="D1628" t="s">
        <v>62</v>
      </c>
      <c r="E1628" s="5">
        <v>146.29</v>
      </c>
      <c r="F1628" t="s">
        <v>94</v>
      </c>
      <c r="G1628">
        <v>3</v>
      </c>
      <c r="H1628" s="1">
        <v>45642</v>
      </c>
      <c r="I1628" s="1" t="str">
        <f>TEXT(data[[#This Row],[OrderDate]],"mmm")</f>
        <v>Dec</v>
      </c>
      <c r="J1628" s="6">
        <v>0.46944444444444444</v>
      </c>
      <c r="K1628" s="6" t="str">
        <f>TEXT(data[[#This Row],[OrderTime]],"h")</f>
        <v>11</v>
      </c>
      <c r="L1628" s="1">
        <v>45644</v>
      </c>
      <c r="M1628" s="6">
        <v>0.51111111111111107</v>
      </c>
      <c r="N1628" t="s">
        <v>145</v>
      </c>
      <c r="O1628" t="s">
        <v>929</v>
      </c>
      <c r="P1628" t="s">
        <v>77</v>
      </c>
      <c r="Q1628" t="s">
        <v>53</v>
      </c>
      <c r="R1628" t="s">
        <v>66</v>
      </c>
      <c r="S1628" t="s">
        <v>105</v>
      </c>
      <c r="T1628" t="s">
        <v>106</v>
      </c>
      <c r="U1628" t="s">
        <v>39</v>
      </c>
      <c r="V1628" s="5">
        <f>data[[#This Row],[PriceUSD]]*data[[#This Row],[Quantity]]</f>
        <v>438.87</v>
      </c>
      <c r="W1628" s="7">
        <f>data[[#This Row],[OrderDate]] + TIME(VALUE(LEFT(data[[#This Row],[OrderTime]],2)), VALUE(RIGHT(data[[#This Row],[OrderTime]],2)), 0)</f>
        <v>45642.030555555553</v>
      </c>
      <c r="X1628" s="7">
        <f>_xlfn.MINIFS(data[OrderDateTime], data[CustomerName], data[[#This Row],[CustomerName]])</f>
        <v>45510.022916666669</v>
      </c>
      <c r="Y1628" t="str">
        <f>IF(data[[#This Row],[OrderDateTime]]=data[[#This Row],[FirstOrderDateTime]], "New", "Returning")</f>
        <v>Returning</v>
      </c>
      <c r="Z1628" s="7">
        <f>data[[#This Row],[DeliveryDate]] + data[[#This Row],[DeliveryTime]]</f>
        <v>45644.511111111111</v>
      </c>
      <c r="AA1628" s="7">
        <f>data[[#This Row],[OrderDateTime]] + 1</f>
        <v>45643.030555555553</v>
      </c>
      <c r="AB1628" s="7" t="str">
        <f>IF(data[[#This Row],[DeliveryDateTime]] &lt;= data[[#This Row],[SLADue]], "On Time", "Late")</f>
        <v>Late</v>
      </c>
    </row>
    <row r="1629" spans="1:28" x14ac:dyDescent="0.2">
      <c r="A1629" t="s">
        <v>2168</v>
      </c>
      <c r="B1629" t="s">
        <v>19</v>
      </c>
      <c r="C1629" t="s">
        <v>101</v>
      </c>
      <c r="D1629" t="s">
        <v>102</v>
      </c>
      <c r="E1629" s="5">
        <v>26.32</v>
      </c>
      <c r="F1629" t="s">
        <v>63</v>
      </c>
      <c r="G1629">
        <v>1</v>
      </c>
      <c r="H1629" s="1">
        <v>45629</v>
      </c>
      <c r="I1629" s="1" t="str">
        <f>TEXT(data[[#This Row],[OrderDate]],"mmm")</f>
        <v>Dec</v>
      </c>
      <c r="J1629" s="6">
        <v>0.42569444444444443</v>
      </c>
      <c r="K1629" s="6" t="str">
        <f>TEXT(data[[#This Row],[OrderTime]],"h")</f>
        <v>10</v>
      </c>
      <c r="L1629" s="1">
        <v>45630</v>
      </c>
      <c r="M1629" s="6">
        <v>0.59236111111111112</v>
      </c>
      <c r="N1629" t="s">
        <v>23</v>
      </c>
      <c r="O1629" t="s">
        <v>688</v>
      </c>
      <c r="P1629" t="s">
        <v>25</v>
      </c>
      <c r="Q1629" t="s">
        <v>53</v>
      </c>
      <c r="R1629" t="s">
        <v>83</v>
      </c>
      <c r="S1629" t="s">
        <v>28</v>
      </c>
      <c r="T1629" t="s">
        <v>29</v>
      </c>
      <c r="U1629" t="s">
        <v>30</v>
      </c>
      <c r="V1629" s="5">
        <f>data[[#This Row],[PriceUSD]]*data[[#This Row],[Quantity]]</f>
        <v>26.32</v>
      </c>
      <c r="W1629" s="7">
        <f>data[[#This Row],[OrderDate]] + TIME(VALUE(LEFT(data[[#This Row],[OrderTime]],2)), VALUE(RIGHT(data[[#This Row],[OrderTime]],2)), 0)</f>
        <v>45629.030555555553</v>
      </c>
      <c r="X1629" s="7">
        <f>_xlfn.MINIFS(data[OrderDateTime], data[CustomerName], data[[#This Row],[CustomerName]])</f>
        <v>45535.022916666669</v>
      </c>
      <c r="Y1629" t="str">
        <f>IF(data[[#This Row],[OrderDateTime]]=data[[#This Row],[FirstOrderDateTime]], "New", "Returning")</f>
        <v>Returning</v>
      </c>
      <c r="Z1629" s="7">
        <f>data[[#This Row],[DeliveryDate]] + data[[#This Row],[DeliveryTime]]</f>
        <v>45630.592361111114</v>
      </c>
      <c r="AA1629" s="7">
        <f>data[[#This Row],[OrderDateTime]] + 1</f>
        <v>45630.030555555553</v>
      </c>
      <c r="AB1629" s="7" t="str">
        <f>IF(data[[#This Row],[DeliveryDateTime]] &lt;= data[[#This Row],[SLADue]], "On Time", "Late")</f>
        <v>Late</v>
      </c>
    </row>
    <row r="1630" spans="1:28" x14ac:dyDescent="0.2">
      <c r="A1630" t="s">
        <v>2169</v>
      </c>
      <c r="B1630" t="s">
        <v>19</v>
      </c>
      <c r="C1630" t="s">
        <v>92</v>
      </c>
      <c r="D1630" t="s">
        <v>93</v>
      </c>
      <c r="E1630" s="5">
        <v>91.53</v>
      </c>
      <c r="F1630" t="s">
        <v>63</v>
      </c>
      <c r="G1630">
        <v>1</v>
      </c>
      <c r="H1630" s="1">
        <v>45744</v>
      </c>
      <c r="I1630" s="1" t="str">
        <f>TEXT(data[[#This Row],[OrderDate]],"mmm")</f>
        <v>Mar</v>
      </c>
      <c r="J1630" s="6">
        <v>0.51458333333333328</v>
      </c>
      <c r="K1630" s="6" t="str">
        <f>TEXT(data[[#This Row],[OrderTime]],"h")</f>
        <v>12</v>
      </c>
      <c r="L1630" s="1">
        <v>45744</v>
      </c>
      <c r="M1630" s="6">
        <v>0.76458333333333328</v>
      </c>
      <c r="N1630" t="s">
        <v>213</v>
      </c>
      <c r="O1630" t="s">
        <v>804</v>
      </c>
      <c r="P1630" t="s">
        <v>36</v>
      </c>
      <c r="Q1630" t="s">
        <v>26</v>
      </c>
      <c r="R1630" t="s">
        <v>66</v>
      </c>
      <c r="S1630" t="s">
        <v>47</v>
      </c>
      <c r="T1630" t="s">
        <v>136</v>
      </c>
      <c r="U1630" t="s">
        <v>39</v>
      </c>
      <c r="V1630" s="5">
        <f>data[[#This Row],[PriceUSD]]*data[[#This Row],[Quantity]]</f>
        <v>91.53</v>
      </c>
      <c r="W1630" s="7">
        <f>data[[#This Row],[OrderDate]] + TIME(VALUE(LEFT(data[[#This Row],[OrderTime]],2)), VALUE(RIGHT(data[[#This Row],[OrderTime]],2)), 0)</f>
        <v>45744.022916666669</v>
      </c>
      <c r="X1630" s="7">
        <f>_xlfn.MINIFS(data[OrderDateTime], data[CustomerName], data[[#This Row],[CustomerName]])</f>
        <v>45621.038888888892</v>
      </c>
      <c r="Y1630" t="str">
        <f>IF(data[[#This Row],[OrderDateTime]]=data[[#This Row],[FirstOrderDateTime]], "New", "Returning")</f>
        <v>Returning</v>
      </c>
      <c r="Z1630" s="7">
        <f>data[[#This Row],[DeliveryDate]] + data[[#This Row],[DeliveryTime]]</f>
        <v>45744.76458333333</v>
      </c>
      <c r="AA1630" s="7">
        <f>data[[#This Row],[OrderDateTime]] + 1</f>
        <v>45745.022916666669</v>
      </c>
      <c r="AB1630" s="7" t="str">
        <f>IF(data[[#This Row],[DeliveryDateTime]] &lt;= data[[#This Row],[SLADue]], "On Time", "Late")</f>
        <v>On Time</v>
      </c>
    </row>
    <row r="1631" spans="1:28" x14ac:dyDescent="0.2">
      <c r="A1631" t="s">
        <v>2170</v>
      </c>
      <c r="B1631" t="s">
        <v>19</v>
      </c>
      <c r="C1631" t="s">
        <v>41</v>
      </c>
      <c r="D1631" t="s">
        <v>42</v>
      </c>
      <c r="E1631" s="5">
        <v>38.75</v>
      </c>
      <c r="F1631" t="s">
        <v>51</v>
      </c>
      <c r="G1631">
        <v>1</v>
      </c>
      <c r="H1631" s="1">
        <v>45598</v>
      </c>
      <c r="I1631" s="1" t="str">
        <f>TEXT(data[[#This Row],[OrderDate]],"mmm")</f>
        <v>Nov</v>
      </c>
      <c r="J1631" s="6">
        <v>0.64236111111111116</v>
      </c>
      <c r="K1631" s="6" t="str">
        <f>TEXT(data[[#This Row],[OrderTime]],"h")</f>
        <v>15</v>
      </c>
      <c r="L1631" s="1">
        <v>45599</v>
      </c>
      <c r="M1631" s="6">
        <v>0.64236111111111116</v>
      </c>
      <c r="N1631" t="s">
        <v>145</v>
      </c>
      <c r="O1631" t="s">
        <v>225</v>
      </c>
      <c r="P1631" t="s">
        <v>77</v>
      </c>
      <c r="Q1631" t="s">
        <v>26</v>
      </c>
      <c r="R1631" t="s">
        <v>46</v>
      </c>
      <c r="S1631" t="s">
        <v>28</v>
      </c>
      <c r="T1631" t="s">
        <v>59</v>
      </c>
      <c r="U1631" t="s">
        <v>30</v>
      </c>
      <c r="V1631" s="5">
        <f>data[[#This Row],[PriceUSD]]*data[[#This Row],[Quantity]]</f>
        <v>38.75</v>
      </c>
      <c r="W1631" s="7">
        <f>data[[#This Row],[OrderDate]] + TIME(VALUE(LEFT(data[[#This Row],[OrderTime]],2)), VALUE(RIGHT(data[[#This Row],[OrderTime]],2)), 0)</f>
        <v>45598.007638888892</v>
      </c>
      <c r="X1631" s="7">
        <f>_xlfn.MINIFS(data[OrderDateTime], data[CustomerName], data[[#This Row],[CustomerName]])</f>
        <v>45521.054166666669</v>
      </c>
      <c r="Y1631" t="str">
        <f>IF(data[[#This Row],[OrderDateTime]]=data[[#This Row],[FirstOrderDateTime]], "New", "Returning")</f>
        <v>Returning</v>
      </c>
      <c r="Z1631" s="7">
        <f>data[[#This Row],[DeliveryDate]] + data[[#This Row],[DeliveryTime]]</f>
        <v>45599.642361111109</v>
      </c>
      <c r="AA1631" s="7">
        <f>data[[#This Row],[OrderDateTime]] + 1</f>
        <v>45599.007638888892</v>
      </c>
      <c r="AB1631" s="7" t="str">
        <f>IF(data[[#This Row],[DeliveryDateTime]] &lt;= data[[#This Row],[SLADue]], "On Time", "Late")</f>
        <v>Late</v>
      </c>
    </row>
    <row r="1632" spans="1:28" x14ac:dyDescent="0.2">
      <c r="A1632" t="s">
        <v>2171</v>
      </c>
      <c r="B1632" t="s">
        <v>19</v>
      </c>
      <c r="C1632" t="s">
        <v>258</v>
      </c>
      <c r="D1632" t="s">
        <v>259</v>
      </c>
      <c r="E1632" s="5">
        <v>102</v>
      </c>
      <c r="F1632" t="s">
        <v>119</v>
      </c>
      <c r="G1632">
        <v>1</v>
      </c>
      <c r="H1632" s="1">
        <v>45795</v>
      </c>
      <c r="I1632" s="1" t="str">
        <f>TEXT(data[[#This Row],[OrderDate]],"mmm")</f>
        <v>May</v>
      </c>
      <c r="J1632" s="6">
        <v>0.4597222222222222</v>
      </c>
      <c r="K1632" s="6" t="str">
        <f>TEXT(data[[#This Row],[OrderTime]],"h")</f>
        <v>11</v>
      </c>
      <c r="L1632" s="1">
        <v>45796</v>
      </c>
      <c r="M1632" s="6">
        <v>0.54305555555555551</v>
      </c>
      <c r="N1632" t="s">
        <v>95</v>
      </c>
      <c r="O1632" t="s">
        <v>515</v>
      </c>
      <c r="P1632" t="s">
        <v>25</v>
      </c>
      <c r="Q1632" t="s">
        <v>26</v>
      </c>
      <c r="R1632" t="s">
        <v>261</v>
      </c>
      <c r="S1632" t="s">
        <v>28</v>
      </c>
      <c r="T1632" t="s">
        <v>38</v>
      </c>
      <c r="U1632" t="s">
        <v>30</v>
      </c>
      <c r="V1632" s="5">
        <f>data[[#This Row],[PriceUSD]]*data[[#This Row],[Quantity]]</f>
        <v>102</v>
      </c>
      <c r="W1632" s="7">
        <f>data[[#This Row],[OrderDate]] + TIME(VALUE(LEFT(data[[#This Row],[OrderTime]],2)), VALUE(RIGHT(data[[#This Row],[OrderTime]],2)), 0)</f>
        <v>45795.015277777777</v>
      </c>
      <c r="X1632" s="7">
        <f>_xlfn.MINIFS(data[OrderDateTime], data[CustomerName], data[[#This Row],[CustomerName]])</f>
        <v>45598.038888888892</v>
      </c>
      <c r="Y1632" t="str">
        <f>IF(data[[#This Row],[OrderDateTime]]=data[[#This Row],[FirstOrderDateTime]], "New", "Returning")</f>
        <v>Returning</v>
      </c>
      <c r="Z1632" s="7">
        <f>data[[#This Row],[DeliveryDate]] + data[[#This Row],[DeliveryTime]]</f>
        <v>45796.543055555558</v>
      </c>
      <c r="AA1632" s="7">
        <f>data[[#This Row],[OrderDateTime]] + 1</f>
        <v>45796.015277777777</v>
      </c>
      <c r="AB1632" s="7" t="str">
        <f>IF(data[[#This Row],[DeliveryDateTime]] &lt;= data[[#This Row],[SLADue]], "On Time", "Late")</f>
        <v>Late</v>
      </c>
    </row>
    <row r="1633" spans="1:28" x14ac:dyDescent="0.2">
      <c r="A1633" t="s">
        <v>2172</v>
      </c>
      <c r="B1633" t="s">
        <v>19</v>
      </c>
      <c r="C1633" t="s">
        <v>126</v>
      </c>
      <c r="D1633" t="s">
        <v>127</v>
      </c>
      <c r="E1633" s="5">
        <v>22.2</v>
      </c>
      <c r="F1633" t="s">
        <v>71</v>
      </c>
      <c r="G1633">
        <v>1</v>
      </c>
      <c r="H1633" s="1">
        <v>45620</v>
      </c>
      <c r="I1633" s="1" t="str">
        <f>TEXT(data[[#This Row],[OrderDate]],"mmm")</f>
        <v>Nov</v>
      </c>
      <c r="J1633" s="6">
        <v>0.87986111111111109</v>
      </c>
      <c r="K1633" s="6" t="str">
        <f>TEXT(data[[#This Row],[OrderTime]],"h")</f>
        <v>21</v>
      </c>
      <c r="L1633" s="1">
        <v>45621</v>
      </c>
      <c r="M1633" s="6">
        <v>0.55763888888888891</v>
      </c>
      <c r="N1633" t="s">
        <v>23</v>
      </c>
      <c r="O1633" t="s">
        <v>676</v>
      </c>
      <c r="P1633" t="s">
        <v>25</v>
      </c>
      <c r="Q1633" t="s">
        <v>26</v>
      </c>
      <c r="R1633" t="s">
        <v>129</v>
      </c>
      <c r="S1633" t="s">
        <v>28</v>
      </c>
      <c r="T1633" t="s">
        <v>29</v>
      </c>
      <c r="U1633" t="s">
        <v>30</v>
      </c>
      <c r="V1633" s="5">
        <f>data[[#This Row],[PriceUSD]]*data[[#This Row],[Quantity]]</f>
        <v>22.2</v>
      </c>
      <c r="W1633" s="7">
        <f>data[[#This Row],[OrderDate]] + TIME(VALUE(LEFT(data[[#This Row],[OrderTime]],2)), VALUE(RIGHT(data[[#This Row],[OrderTime]],2)), 0)</f>
        <v>45620.007638888892</v>
      </c>
      <c r="X1633" s="7">
        <f>_xlfn.MINIFS(data[OrderDateTime], data[CustomerName], data[[#This Row],[CustomerName]])</f>
        <v>45536.052083333336</v>
      </c>
      <c r="Y1633" t="str">
        <f>IF(data[[#This Row],[OrderDateTime]]=data[[#This Row],[FirstOrderDateTime]], "New", "Returning")</f>
        <v>Returning</v>
      </c>
      <c r="Z1633" s="7">
        <f>data[[#This Row],[DeliveryDate]] + data[[#This Row],[DeliveryTime]]</f>
        <v>45621.557638888888</v>
      </c>
      <c r="AA1633" s="7">
        <f>data[[#This Row],[OrderDateTime]] + 1</f>
        <v>45621.007638888892</v>
      </c>
      <c r="AB1633" s="7" t="str">
        <f>IF(data[[#This Row],[DeliveryDateTime]] &lt;= data[[#This Row],[SLADue]], "On Time", "Late")</f>
        <v>Late</v>
      </c>
    </row>
    <row r="1634" spans="1:28" x14ac:dyDescent="0.2">
      <c r="A1634" t="s">
        <v>2173</v>
      </c>
      <c r="B1634" t="s">
        <v>19</v>
      </c>
      <c r="C1634" t="s">
        <v>101</v>
      </c>
      <c r="D1634" t="s">
        <v>102</v>
      </c>
      <c r="E1634" s="5">
        <v>27.64</v>
      </c>
      <c r="F1634" t="s">
        <v>81</v>
      </c>
      <c r="G1634">
        <v>1</v>
      </c>
      <c r="H1634" s="1">
        <v>45849</v>
      </c>
      <c r="I1634" s="1" t="str">
        <f>TEXT(data[[#This Row],[OrderDate]],"mmm")</f>
        <v>Jul</v>
      </c>
      <c r="J1634" s="6">
        <v>0.84444444444444444</v>
      </c>
      <c r="K1634" s="6" t="str">
        <f>TEXT(data[[#This Row],[OrderTime]],"h")</f>
        <v>20</v>
      </c>
      <c r="L1634" s="1">
        <v>45851</v>
      </c>
      <c r="M1634" s="6">
        <v>0.73402777777777772</v>
      </c>
      <c r="N1634" t="s">
        <v>44</v>
      </c>
      <c r="O1634" t="s">
        <v>450</v>
      </c>
      <c r="P1634" t="s">
        <v>25</v>
      </c>
      <c r="Q1634" t="s">
        <v>26</v>
      </c>
      <c r="R1634" t="s">
        <v>83</v>
      </c>
      <c r="S1634" t="s">
        <v>105</v>
      </c>
      <c r="T1634" t="s">
        <v>29</v>
      </c>
      <c r="U1634" t="s">
        <v>67</v>
      </c>
      <c r="V1634" s="5">
        <f>data[[#This Row],[PriceUSD]]*data[[#This Row],[Quantity]]</f>
        <v>27.64</v>
      </c>
      <c r="W1634" s="7">
        <f>data[[#This Row],[OrderDate]] + TIME(VALUE(LEFT(data[[#This Row],[OrderTime]],2)), VALUE(RIGHT(data[[#This Row],[OrderTime]],2)), 0)</f>
        <v>45849.030555555553</v>
      </c>
      <c r="X1634" s="7">
        <f>_xlfn.MINIFS(data[OrderDateTime], data[CustomerName], data[[#This Row],[CustomerName]])</f>
        <v>45556.046527777777</v>
      </c>
      <c r="Y1634" t="str">
        <f>IF(data[[#This Row],[OrderDateTime]]=data[[#This Row],[FirstOrderDateTime]], "New", "Returning")</f>
        <v>Returning</v>
      </c>
      <c r="Z1634" s="7">
        <f>data[[#This Row],[DeliveryDate]] + data[[#This Row],[DeliveryTime]]</f>
        <v>45851.734027777777</v>
      </c>
      <c r="AA1634" s="7">
        <f>data[[#This Row],[OrderDateTime]] + 1</f>
        <v>45850.030555555553</v>
      </c>
      <c r="AB1634" s="7" t="str">
        <f>IF(data[[#This Row],[DeliveryDateTime]] &lt;= data[[#This Row],[SLADue]], "On Time", "Late")</f>
        <v>Late</v>
      </c>
    </row>
    <row r="1635" spans="1:28" x14ac:dyDescent="0.2">
      <c r="A1635" t="s">
        <v>2174</v>
      </c>
      <c r="B1635" t="s">
        <v>19</v>
      </c>
      <c r="C1635" t="s">
        <v>258</v>
      </c>
      <c r="D1635" t="s">
        <v>259</v>
      </c>
      <c r="E1635" s="5">
        <v>126.44</v>
      </c>
      <c r="F1635" t="s">
        <v>119</v>
      </c>
      <c r="G1635">
        <v>1</v>
      </c>
      <c r="H1635" s="1">
        <v>45506</v>
      </c>
      <c r="I1635" s="1" t="str">
        <f>TEXT(data[[#This Row],[OrderDate]],"mmm")</f>
        <v>Aug</v>
      </c>
      <c r="J1635" s="6">
        <v>0.48194444444444445</v>
      </c>
      <c r="K1635" s="6" t="str">
        <f>TEXT(data[[#This Row],[OrderTime]],"h")</f>
        <v>11</v>
      </c>
      <c r="L1635" s="1">
        <v>45506</v>
      </c>
      <c r="M1635" s="6">
        <v>0.69027777777777777</v>
      </c>
      <c r="N1635" t="s">
        <v>148</v>
      </c>
      <c r="O1635" t="s">
        <v>255</v>
      </c>
      <c r="P1635" t="s">
        <v>25</v>
      </c>
      <c r="Q1635" t="s">
        <v>26</v>
      </c>
      <c r="R1635" t="s">
        <v>261</v>
      </c>
      <c r="S1635" t="s">
        <v>47</v>
      </c>
      <c r="T1635" t="s">
        <v>106</v>
      </c>
      <c r="U1635" t="s">
        <v>30</v>
      </c>
      <c r="V1635" s="5">
        <f>data[[#This Row],[PriceUSD]]*data[[#This Row],[Quantity]]</f>
        <v>126.44</v>
      </c>
      <c r="W1635" s="7">
        <f>data[[#This Row],[OrderDate]] + TIME(VALUE(LEFT(data[[#This Row],[OrderTime]],2)), VALUE(RIGHT(data[[#This Row],[OrderTime]],2)), 0)</f>
        <v>45506.030555555553</v>
      </c>
      <c r="X1635" s="7">
        <f>_xlfn.MINIFS(data[OrderDateTime], data[CustomerName], data[[#This Row],[CustomerName]])</f>
        <v>45506.030555555553</v>
      </c>
      <c r="Y1635" t="str">
        <f>IF(data[[#This Row],[OrderDateTime]]=data[[#This Row],[FirstOrderDateTime]], "New", "Returning")</f>
        <v>New</v>
      </c>
      <c r="Z1635" s="7">
        <f>data[[#This Row],[DeliveryDate]] + data[[#This Row],[DeliveryTime]]</f>
        <v>45506.69027777778</v>
      </c>
      <c r="AA1635" s="7">
        <f>data[[#This Row],[OrderDateTime]] + 1</f>
        <v>45507.030555555553</v>
      </c>
      <c r="AB1635" s="7" t="str">
        <f>IF(data[[#This Row],[DeliveryDateTime]] &lt;= data[[#This Row],[SLADue]], "On Time", "Late")</f>
        <v>On Time</v>
      </c>
    </row>
    <row r="1636" spans="1:28" x14ac:dyDescent="0.2">
      <c r="A1636" t="s">
        <v>2175</v>
      </c>
      <c r="B1636" t="s">
        <v>19</v>
      </c>
      <c r="C1636" t="s">
        <v>69</v>
      </c>
      <c r="D1636" t="s">
        <v>70</v>
      </c>
      <c r="E1636" s="5">
        <v>55.94</v>
      </c>
      <c r="F1636" t="s">
        <v>119</v>
      </c>
      <c r="G1636">
        <v>1</v>
      </c>
      <c r="H1636" s="1">
        <v>45527</v>
      </c>
      <c r="I1636" s="1" t="str">
        <f>TEXT(data[[#This Row],[OrderDate]],"mmm")</f>
        <v>Aug</v>
      </c>
      <c r="J1636" s="6">
        <v>0.52638888888888891</v>
      </c>
      <c r="K1636" s="6" t="str">
        <f>TEXT(data[[#This Row],[OrderTime]],"h")</f>
        <v>12</v>
      </c>
      <c r="L1636" s="1">
        <v>45528</v>
      </c>
      <c r="M1636" s="6">
        <v>0.73472222222222228</v>
      </c>
      <c r="N1636" t="s">
        <v>95</v>
      </c>
      <c r="O1636" t="s">
        <v>574</v>
      </c>
      <c r="P1636" t="s">
        <v>25</v>
      </c>
      <c r="Q1636" t="s">
        <v>26</v>
      </c>
      <c r="R1636" t="s">
        <v>37</v>
      </c>
      <c r="S1636" t="s">
        <v>28</v>
      </c>
      <c r="T1636" t="s">
        <v>38</v>
      </c>
      <c r="U1636" t="s">
        <v>30</v>
      </c>
      <c r="V1636" s="5">
        <f>data[[#This Row],[PriceUSD]]*data[[#This Row],[Quantity]]</f>
        <v>55.94</v>
      </c>
      <c r="W1636" s="7">
        <f>data[[#This Row],[OrderDate]] + TIME(VALUE(LEFT(data[[#This Row],[OrderTime]],2)), VALUE(RIGHT(data[[#This Row],[OrderTime]],2)), 0)</f>
        <v>45527.061805555553</v>
      </c>
      <c r="X1636" s="7">
        <f>_xlfn.MINIFS(data[OrderDateTime], data[CustomerName], data[[#This Row],[CustomerName]])</f>
        <v>45527.061805555553</v>
      </c>
      <c r="Y1636" t="str">
        <f>IF(data[[#This Row],[OrderDateTime]]=data[[#This Row],[FirstOrderDateTime]], "New", "Returning")</f>
        <v>New</v>
      </c>
      <c r="Z1636" s="7">
        <f>data[[#This Row],[DeliveryDate]] + data[[#This Row],[DeliveryTime]]</f>
        <v>45528.734722222223</v>
      </c>
      <c r="AA1636" s="7">
        <f>data[[#This Row],[OrderDateTime]] + 1</f>
        <v>45528.061805555553</v>
      </c>
      <c r="AB1636" s="7" t="str">
        <f>IF(data[[#This Row],[DeliveryDateTime]] &lt;= data[[#This Row],[SLADue]], "On Time", "Late")</f>
        <v>Late</v>
      </c>
    </row>
    <row r="1637" spans="1:28" x14ac:dyDescent="0.2">
      <c r="A1637" t="s">
        <v>2176</v>
      </c>
      <c r="B1637" t="s">
        <v>19</v>
      </c>
      <c r="C1637" t="s">
        <v>101</v>
      </c>
      <c r="D1637" t="s">
        <v>102</v>
      </c>
      <c r="E1637" s="5">
        <v>26.32</v>
      </c>
      <c r="F1637" t="s">
        <v>81</v>
      </c>
      <c r="G1637">
        <v>1</v>
      </c>
      <c r="H1637" s="1">
        <v>45706</v>
      </c>
      <c r="I1637" s="1" t="str">
        <f>TEXT(data[[#This Row],[OrderDate]],"mmm")</f>
        <v>Feb</v>
      </c>
      <c r="J1637" s="6">
        <v>0.37847222222222221</v>
      </c>
      <c r="K1637" s="6" t="str">
        <f>TEXT(data[[#This Row],[OrderTime]],"h")</f>
        <v>9</v>
      </c>
      <c r="L1637" s="1">
        <v>45707</v>
      </c>
      <c r="M1637" s="6">
        <v>0.50347222222222221</v>
      </c>
      <c r="N1637" t="s">
        <v>145</v>
      </c>
      <c r="O1637" t="s">
        <v>620</v>
      </c>
      <c r="P1637" t="s">
        <v>77</v>
      </c>
      <c r="Q1637" t="s">
        <v>53</v>
      </c>
      <c r="R1637" t="s">
        <v>83</v>
      </c>
      <c r="S1637" t="s">
        <v>28</v>
      </c>
      <c r="T1637" t="s">
        <v>29</v>
      </c>
      <c r="U1637" t="s">
        <v>30</v>
      </c>
      <c r="V1637" s="5">
        <f>data[[#This Row],[PriceUSD]]*data[[#This Row],[Quantity]]</f>
        <v>26.32</v>
      </c>
      <c r="W1637" s="7">
        <f>data[[#This Row],[OrderDate]] + TIME(VALUE(LEFT(data[[#This Row],[OrderTime]],2)), VALUE(RIGHT(data[[#This Row],[OrderTime]],2)), 0)</f>
        <v>45706.015277777777</v>
      </c>
      <c r="X1637" s="7">
        <f>_xlfn.MINIFS(data[OrderDateTime], data[CustomerName], data[[#This Row],[CustomerName]])</f>
        <v>45526.054166666669</v>
      </c>
      <c r="Y1637" t="str">
        <f>IF(data[[#This Row],[OrderDateTime]]=data[[#This Row],[FirstOrderDateTime]], "New", "Returning")</f>
        <v>Returning</v>
      </c>
      <c r="Z1637" s="7">
        <f>data[[#This Row],[DeliveryDate]] + data[[#This Row],[DeliveryTime]]</f>
        <v>45707.503472222219</v>
      </c>
      <c r="AA1637" s="7">
        <f>data[[#This Row],[OrderDateTime]] + 1</f>
        <v>45707.015277777777</v>
      </c>
      <c r="AB1637" s="7" t="str">
        <f>IF(data[[#This Row],[DeliveryDateTime]] &lt;= data[[#This Row],[SLADue]], "On Time", "Late")</f>
        <v>Late</v>
      </c>
    </row>
    <row r="1638" spans="1:28" x14ac:dyDescent="0.2">
      <c r="A1638" t="s">
        <v>2177</v>
      </c>
      <c r="B1638" t="s">
        <v>19</v>
      </c>
      <c r="C1638" t="s">
        <v>85</v>
      </c>
      <c r="D1638" t="s">
        <v>86</v>
      </c>
      <c r="E1638" s="5">
        <v>53.6</v>
      </c>
      <c r="F1638" t="s">
        <v>71</v>
      </c>
      <c r="G1638">
        <v>1</v>
      </c>
      <c r="H1638" s="1">
        <v>45743</v>
      </c>
      <c r="I1638" s="1" t="str">
        <f>TEXT(data[[#This Row],[OrderDate]],"mmm")</f>
        <v>Mar</v>
      </c>
      <c r="J1638" s="6">
        <v>0.56805555555555554</v>
      </c>
      <c r="K1638" s="6" t="str">
        <f>TEXT(data[[#This Row],[OrderTime]],"h")</f>
        <v>13</v>
      </c>
      <c r="L1638" s="1">
        <v>45743</v>
      </c>
      <c r="M1638" s="6">
        <v>0.77638888888888891</v>
      </c>
      <c r="N1638" t="s">
        <v>750</v>
      </c>
      <c r="O1638" t="s">
        <v>937</v>
      </c>
      <c r="P1638" t="s">
        <v>234</v>
      </c>
      <c r="Q1638" t="s">
        <v>26</v>
      </c>
      <c r="R1638" t="s">
        <v>90</v>
      </c>
      <c r="S1638" t="s">
        <v>47</v>
      </c>
      <c r="T1638" t="s">
        <v>106</v>
      </c>
      <c r="U1638" t="s">
        <v>30</v>
      </c>
      <c r="V1638" s="5">
        <f>data[[#This Row],[PriceUSD]]*data[[#This Row],[Quantity]]</f>
        <v>53.6</v>
      </c>
      <c r="W1638" s="7">
        <f>data[[#This Row],[OrderDate]] + TIME(VALUE(LEFT(data[[#This Row],[OrderTime]],2)), VALUE(RIGHT(data[[#This Row],[OrderTime]],2)), 0)</f>
        <v>45743.038888888892</v>
      </c>
      <c r="X1638" s="7">
        <f>_xlfn.MINIFS(data[OrderDateTime], data[CustomerName], data[[#This Row],[CustomerName]])</f>
        <v>45533.046527777777</v>
      </c>
      <c r="Y1638" t="str">
        <f>IF(data[[#This Row],[OrderDateTime]]=data[[#This Row],[FirstOrderDateTime]], "New", "Returning")</f>
        <v>Returning</v>
      </c>
      <c r="Z1638" s="7">
        <f>data[[#This Row],[DeliveryDate]] + data[[#This Row],[DeliveryTime]]</f>
        <v>45743.776388888888</v>
      </c>
      <c r="AA1638" s="7">
        <f>data[[#This Row],[OrderDateTime]] + 1</f>
        <v>45744.038888888892</v>
      </c>
      <c r="AB1638" s="7" t="str">
        <f>IF(data[[#This Row],[DeliveryDateTime]] &lt;= data[[#This Row],[SLADue]], "On Time", "Late")</f>
        <v>On Time</v>
      </c>
    </row>
    <row r="1639" spans="1:28" x14ac:dyDescent="0.2">
      <c r="A1639" t="s">
        <v>2178</v>
      </c>
      <c r="B1639" t="s">
        <v>19</v>
      </c>
      <c r="C1639" t="s">
        <v>41</v>
      </c>
      <c r="D1639" t="s">
        <v>42</v>
      </c>
      <c r="E1639" s="5">
        <v>32.770000000000003</v>
      </c>
      <c r="F1639" t="s">
        <v>182</v>
      </c>
      <c r="G1639">
        <v>2</v>
      </c>
      <c r="H1639" s="1">
        <v>45712</v>
      </c>
      <c r="I1639" s="1" t="str">
        <f>TEXT(data[[#This Row],[OrderDate]],"mmm")</f>
        <v>Feb</v>
      </c>
      <c r="J1639" s="6">
        <v>0.74791666666666667</v>
      </c>
      <c r="K1639" s="6" t="str">
        <f>TEXT(data[[#This Row],[OrderTime]],"h")</f>
        <v>17</v>
      </c>
      <c r="L1639" s="1">
        <v>45713</v>
      </c>
      <c r="M1639" s="6">
        <v>0.72638888888888886</v>
      </c>
      <c r="N1639" t="s">
        <v>148</v>
      </c>
      <c r="O1639" t="s">
        <v>629</v>
      </c>
      <c r="P1639" t="s">
        <v>25</v>
      </c>
      <c r="Q1639" t="s">
        <v>53</v>
      </c>
      <c r="R1639" t="s">
        <v>46</v>
      </c>
      <c r="S1639" t="s">
        <v>28</v>
      </c>
      <c r="T1639" t="s">
        <v>38</v>
      </c>
      <c r="U1639" t="s">
        <v>30</v>
      </c>
      <c r="V1639" s="5">
        <f>data[[#This Row],[PriceUSD]]*data[[#This Row],[Quantity]]</f>
        <v>65.540000000000006</v>
      </c>
      <c r="W1639" s="7">
        <f>data[[#This Row],[OrderDate]] + TIME(VALUE(LEFT(data[[#This Row],[OrderTime]],2)), VALUE(RIGHT(data[[#This Row],[OrderTime]],2)), 0)</f>
        <v>45712.046527777777</v>
      </c>
      <c r="X1639" s="7">
        <f>_xlfn.MINIFS(data[OrderDateTime], data[CustomerName], data[[#This Row],[CustomerName]])</f>
        <v>45511.046527777777</v>
      </c>
      <c r="Y1639" t="str">
        <f>IF(data[[#This Row],[OrderDateTime]]=data[[#This Row],[FirstOrderDateTime]], "New", "Returning")</f>
        <v>Returning</v>
      </c>
      <c r="Z1639" s="7">
        <f>data[[#This Row],[DeliveryDate]] + data[[#This Row],[DeliveryTime]]</f>
        <v>45713.726388888892</v>
      </c>
      <c r="AA1639" s="7">
        <f>data[[#This Row],[OrderDateTime]] + 1</f>
        <v>45713.046527777777</v>
      </c>
      <c r="AB1639" s="7" t="str">
        <f>IF(data[[#This Row],[DeliveryDateTime]] &lt;= data[[#This Row],[SLADue]], "On Time", "Late")</f>
        <v>Late</v>
      </c>
    </row>
    <row r="1640" spans="1:28" x14ac:dyDescent="0.2">
      <c r="A1640" t="s">
        <v>2179</v>
      </c>
      <c r="B1640" t="s">
        <v>19</v>
      </c>
      <c r="C1640" t="s">
        <v>79</v>
      </c>
      <c r="D1640" t="s">
        <v>80</v>
      </c>
      <c r="E1640" s="5">
        <v>31.5</v>
      </c>
      <c r="F1640" t="s">
        <v>63</v>
      </c>
      <c r="G1640">
        <v>1</v>
      </c>
      <c r="H1640" s="1">
        <v>45876</v>
      </c>
      <c r="I1640" s="1" t="str">
        <f>TEXT(data[[#This Row],[OrderDate]],"mmm")</f>
        <v>Aug</v>
      </c>
      <c r="J1640" s="6">
        <v>0.51527777777777772</v>
      </c>
      <c r="K1640" s="6" t="str">
        <f>TEXT(data[[#This Row],[OrderTime]],"h")</f>
        <v>12</v>
      </c>
      <c r="L1640" s="1">
        <v>45876</v>
      </c>
      <c r="M1640" s="6">
        <v>0.80694444444444446</v>
      </c>
      <c r="N1640" t="s">
        <v>145</v>
      </c>
      <c r="O1640" t="s">
        <v>296</v>
      </c>
      <c r="P1640" t="s">
        <v>77</v>
      </c>
      <c r="Q1640" t="s">
        <v>26</v>
      </c>
      <c r="R1640" t="s">
        <v>83</v>
      </c>
      <c r="S1640" t="s">
        <v>47</v>
      </c>
      <c r="T1640" t="s">
        <v>136</v>
      </c>
      <c r="U1640" t="s">
        <v>30</v>
      </c>
      <c r="V1640" s="5">
        <f>data[[#This Row],[PriceUSD]]*data[[#This Row],[Quantity]]</f>
        <v>31.5</v>
      </c>
      <c r="W1640" s="7">
        <f>data[[#This Row],[OrderDate]] + TIME(VALUE(LEFT(data[[#This Row],[OrderTime]],2)), VALUE(RIGHT(data[[#This Row],[OrderTime]],2)), 0)</f>
        <v>45876.054166666669</v>
      </c>
      <c r="X1640" s="7">
        <f>_xlfn.MINIFS(data[OrderDateTime], data[CustomerName], data[[#This Row],[CustomerName]])</f>
        <v>45511.017361111109</v>
      </c>
      <c r="Y1640" t="str">
        <f>IF(data[[#This Row],[OrderDateTime]]=data[[#This Row],[FirstOrderDateTime]], "New", "Returning")</f>
        <v>Returning</v>
      </c>
      <c r="Z1640" s="7">
        <f>data[[#This Row],[DeliveryDate]] + data[[#This Row],[DeliveryTime]]</f>
        <v>45876.806944444441</v>
      </c>
      <c r="AA1640" s="7">
        <f>data[[#This Row],[OrderDateTime]] + 1</f>
        <v>45877.054166666669</v>
      </c>
      <c r="AB1640" s="7" t="str">
        <f>IF(data[[#This Row],[DeliveryDateTime]] &lt;= data[[#This Row],[SLADue]], "On Time", "Late")</f>
        <v>On Time</v>
      </c>
    </row>
    <row r="1641" spans="1:28" x14ac:dyDescent="0.2">
      <c r="A1641" t="s">
        <v>2180</v>
      </c>
      <c r="B1641" t="s">
        <v>19</v>
      </c>
      <c r="C1641" t="s">
        <v>41</v>
      </c>
      <c r="D1641" t="s">
        <v>42</v>
      </c>
      <c r="E1641" s="5">
        <v>35.06</v>
      </c>
      <c r="F1641" t="s">
        <v>56</v>
      </c>
      <c r="G1641">
        <v>1</v>
      </c>
      <c r="H1641" s="1">
        <v>45836</v>
      </c>
      <c r="I1641" s="1" t="str">
        <f>TEXT(data[[#This Row],[OrderDate]],"mmm")</f>
        <v>Jun</v>
      </c>
      <c r="J1641" s="6">
        <v>0.73402777777777772</v>
      </c>
      <c r="K1641" s="6" t="str">
        <f>TEXT(data[[#This Row],[OrderTime]],"h")</f>
        <v>17</v>
      </c>
      <c r="L1641" s="1">
        <v>45837</v>
      </c>
      <c r="M1641" s="6">
        <v>0.73402777777777772</v>
      </c>
      <c r="N1641" t="s">
        <v>175</v>
      </c>
      <c r="O1641" t="s">
        <v>771</v>
      </c>
      <c r="P1641" t="s">
        <v>25</v>
      </c>
      <c r="Q1641" t="s">
        <v>26</v>
      </c>
      <c r="R1641" t="s">
        <v>46</v>
      </c>
      <c r="S1641" t="s">
        <v>28</v>
      </c>
      <c r="T1641" t="s">
        <v>143</v>
      </c>
      <c r="U1641" t="s">
        <v>30</v>
      </c>
      <c r="V1641" s="5">
        <f>data[[#This Row],[PriceUSD]]*data[[#This Row],[Quantity]]</f>
        <v>35.06</v>
      </c>
      <c r="W1641" s="7">
        <f>data[[#This Row],[OrderDate]] + TIME(VALUE(LEFT(data[[#This Row],[OrderTime]],2)), VALUE(RIGHT(data[[#This Row],[OrderTime]],2)), 0)</f>
        <v>45836.054166666669</v>
      </c>
      <c r="X1641" s="7">
        <f>_xlfn.MINIFS(data[OrderDateTime], data[CustomerName], data[[#This Row],[CustomerName]])</f>
        <v>45524.007638888892</v>
      </c>
      <c r="Y1641" t="str">
        <f>IF(data[[#This Row],[OrderDateTime]]=data[[#This Row],[FirstOrderDateTime]], "New", "Returning")</f>
        <v>Returning</v>
      </c>
      <c r="Z1641" s="7">
        <f>data[[#This Row],[DeliveryDate]] + data[[#This Row],[DeliveryTime]]</f>
        <v>45837.734027777777</v>
      </c>
      <c r="AA1641" s="7">
        <f>data[[#This Row],[OrderDateTime]] + 1</f>
        <v>45837.054166666669</v>
      </c>
      <c r="AB1641" s="7" t="str">
        <f>IF(data[[#This Row],[DeliveryDateTime]] &lt;= data[[#This Row],[SLADue]], "On Time", "Late")</f>
        <v>Late</v>
      </c>
    </row>
    <row r="1642" spans="1:28" x14ac:dyDescent="0.2">
      <c r="A1642" t="s">
        <v>2181</v>
      </c>
      <c r="B1642" t="s">
        <v>19</v>
      </c>
      <c r="C1642" t="s">
        <v>258</v>
      </c>
      <c r="D1642" t="s">
        <v>259</v>
      </c>
      <c r="E1642" s="5">
        <v>138.25</v>
      </c>
      <c r="F1642" t="s">
        <v>51</v>
      </c>
      <c r="G1642">
        <v>2</v>
      </c>
      <c r="H1642" s="1">
        <v>45814</v>
      </c>
      <c r="I1642" s="1" t="str">
        <f>TEXT(data[[#This Row],[OrderDate]],"mmm")</f>
        <v>Jun</v>
      </c>
      <c r="J1642" s="6">
        <v>0.71527777777777779</v>
      </c>
      <c r="K1642" s="6" t="str">
        <f>TEXT(data[[#This Row],[OrderTime]],"h")</f>
        <v>17</v>
      </c>
      <c r="L1642" s="1">
        <v>45815</v>
      </c>
      <c r="M1642" s="6">
        <v>0.71527777777777779</v>
      </c>
      <c r="N1642" t="s">
        <v>292</v>
      </c>
      <c r="O1642" t="s">
        <v>458</v>
      </c>
      <c r="P1642" t="s">
        <v>77</v>
      </c>
      <c r="Q1642" t="s">
        <v>53</v>
      </c>
      <c r="R1642" t="s">
        <v>261</v>
      </c>
      <c r="S1642" t="s">
        <v>28</v>
      </c>
      <c r="T1642" t="s">
        <v>38</v>
      </c>
      <c r="U1642" t="s">
        <v>30</v>
      </c>
      <c r="V1642" s="5">
        <f>data[[#This Row],[PriceUSD]]*data[[#This Row],[Quantity]]</f>
        <v>276.5</v>
      </c>
      <c r="W1642" s="7">
        <f>data[[#This Row],[OrderDate]] + TIME(VALUE(LEFT(data[[#This Row],[OrderTime]],2)), VALUE(RIGHT(data[[#This Row],[OrderTime]],2)), 0)</f>
        <v>45814.054166666669</v>
      </c>
      <c r="X1642" s="7">
        <f>_xlfn.MINIFS(data[OrderDateTime], data[CustomerName], data[[#This Row],[CustomerName]])</f>
        <v>45575.054166666669</v>
      </c>
      <c r="Y1642" t="str">
        <f>IF(data[[#This Row],[OrderDateTime]]=data[[#This Row],[FirstOrderDateTime]], "New", "Returning")</f>
        <v>Returning</v>
      </c>
      <c r="Z1642" s="7">
        <f>data[[#This Row],[DeliveryDate]] + data[[#This Row],[DeliveryTime]]</f>
        <v>45815.715277777781</v>
      </c>
      <c r="AA1642" s="7">
        <f>data[[#This Row],[OrderDateTime]] + 1</f>
        <v>45815.054166666669</v>
      </c>
      <c r="AB1642" s="7" t="str">
        <f>IF(data[[#This Row],[DeliveryDateTime]] &lt;= data[[#This Row],[SLADue]], "On Time", "Late")</f>
        <v>Late</v>
      </c>
    </row>
    <row r="1643" spans="1:28" x14ac:dyDescent="0.2">
      <c r="A1643" t="s">
        <v>2182</v>
      </c>
      <c r="B1643" t="s">
        <v>19</v>
      </c>
      <c r="C1643" t="s">
        <v>69</v>
      </c>
      <c r="D1643" t="s">
        <v>70</v>
      </c>
      <c r="E1643" s="5">
        <v>54.73</v>
      </c>
      <c r="F1643" t="s">
        <v>56</v>
      </c>
      <c r="G1643">
        <v>1</v>
      </c>
      <c r="H1643" s="1">
        <v>45798</v>
      </c>
      <c r="I1643" s="1" t="str">
        <f>TEXT(data[[#This Row],[OrderDate]],"mmm")</f>
        <v>May</v>
      </c>
      <c r="J1643" s="6">
        <v>0.80486111111111114</v>
      </c>
      <c r="K1643" s="6" t="str">
        <f>TEXT(data[[#This Row],[OrderTime]],"h")</f>
        <v>19</v>
      </c>
      <c r="L1643" s="1">
        <v>45800</v>
      </c>
      <c r="M1643" s="6">
        <v>0.64097222222222228</v>
      </c>
      <c r="N1643" t="s">
        <v>64</v>
      </c>
      <c r="O1643" t="s">
        <v>1220</v>
      </c>
      <c r="P1643" t="s">
        <v>25</v>
      </c>
      <c r="Q1643" t="s">
        <v>53</v>
      </c>
      <c r="R1643" t="s">
        <v>37</v>
      </c>
      <c r="S1643" t="s">
        <v>105</v>
      </c>
      <c r="T1643" t="s">
        <v>59</v>
      </c>
      <c r="U1643" t="s">
        <v>39</v>
      </c>
      <c r="V1643" s="5">
        <f>data[[#This Row],[PriceUSD]]*data[[#This Row],[Quantity]]</f>
        <v>54.73</v>
      </c>
      <c r="W1643" s="7">
        <f>data[[#This Row],[OrderDate]] + TIME(VALUE(LEFT(data[[#This Row],[OrderTime]],2)), VALUE(RIGHT(data[[#This Row],[OrderTime]],2)), 0)</f>
        <v>45798.007638888892</v>
      </c>
      <c r="X1643" s="7">
        <f>_xlfn.MINIFS(data[OrderDateTime], data[CustomerName], data[[#This Row],[CustomerName]])</f>
        <v>45515.022916666669</v>
      </c>
      <c r="Y1643" t="str">
        <f>IF(data[[#This Row],[OrderDateTime]]=data[[#This Row],[FirstOrderDateTime]], "New", "Returning")</f>
        <v>Returning</v>
      </c>
      <c r="Z1643" s="7">
        <f>data[[#This Row],[DeliveryDate]] + data[[#This Row],[DeliveryTime]]</f>
        <v>45800.640972222223</v>
      </c>
      <c r="AA1643" s="7">
        <f>data[[#This Row],[OrderDateTime]] + 1</f>
        <v>45799.007638888892</v>
      </c>
      <c r="AB1643" s="7" t="str">
        <f>IF(data[[#This Row],[DeliveryDateTime]] &lt;= data[[#This Row],[SLADue]], "On Time", "Late")</f>
        <v>Late</v>
      </c>
    </row>
    <row r="1644" spans="1:28" x14ac:dyDescent="0.2">
      <c r="A1644" t="s">
        <v>2183</v>
      </c>
      <c r="B1644" t="s">
        <v>19</v>
      </c>
      <c r="C1644" t="s">
        <v>32</v>
      </c>
      <c r="D1644" t="s">
        <v>33</v>
      </c>
      <c r="E1644" s="5">
        <v>46.22</v>
      </c>
      <c r="F1644" t="s">
        <v>138</v>
      </c>
      <c r="G1644">
        <v>3</v>
      </c>
      <c r="H1644" s="1">
        <v>45596</v>
      </c>
      <c r="I1644" s="1" t="str">
        <f>TEXT(data[[#This Row],[OrderDate]],"mmm")</f>
        <v>Oct</v>
      </c>
      <c r="J1644" s="6">
        <v>0.74861111111111112</v>
      </c>
      <c r="K1644" s="6" t="str">
        <f>TEXT(data[[#This Row],[OrderTime]],"h")</f>
        <v>17</v>
      </c>
      <c r="L1644" s="1">
        <v>45597</v>
      </c>
      <c r="M1644" s="6">
        <v>0.58958333333333335</v>
      </c>
      <c r="N1644" t="s">
        <v>95</v>
      </c>
      <c r="O1644" t="s">
        <v>157</v>
      </c>
      <c r="P1644" t="s">
        <v>25</v>
      </c>
      <c r="Q1644" t="s">
        <v>26</v>
      </c>
      <c r="R1644" t="s">
        <v>37</v>
      </c>
      <c r="S1644" t="s">
        <v>28</v>
      </c>
      <c r="T1644" t="s">
        <v>38</v>
      </c>
      <c r="U1644" t="s">
        <v>39</v>
      </c>
      <c r="V1644" s="5">
        <f>data[[#This Row],[PriceUSD]]*data[[#This Row],[Quantity]]</f>
        <v>138.66</v>
      </c>
      <c r="W1644" s="7">
        <f>data[[#This Row],[OrderDate]] + TIME(VALUE(LEFT(data[[#This Row],[OrderTime]],2)), VALUE(RIGHT(data[[#This Row],[OrderTime]],2)), 0)</f>
        <v>45596.007638888892</v>
      </c>
      <c r="X1644" s="7">
        <f>_xlfn.MINIFS(data[OrderDateTime], data[CustomerName], data[[#This Row],[CustomerName]])</f>
        <v>45540.038888888892</v>
      </c>
      <c r="Y1644" t="str">
        <f>IF(data[[#This Row],[OrderDateTime]]=data[[#This Row],[FirstOrderDateTime]], "New", "Returning")</f>
        <v>Returning</v>
      </c>
      <c r="Z1644" s="7">
        <f>data[[#This Row],[DeliveryDate]] + data[[#This Row],[DeliveryTime]]</f>
        <v>45597.589583333334</v>
      </c>
      <c r="AA1644" s="7">
        <f>data[[#This Row],[OrderDateTime]] + 1</f>
        <v>45597.007638888892</v>
      </c>
      <c r="AB1644" s="7" t="str">
        <f>IF(data[[#This Row],[DeliveryDateTime]] &lt;= data[[#This Row],[SLADue]], "On Time", "Late")</f>
        <v>Late</v>
      </c>
    </row>
    <row r="1645" spans="1:28" x14ac:dyDescent="0.2">
      <c r="A1645" t="s">
        <v>2184</v>
      </c>
      <c r="B1645" t="s">
        <v>19</v>
      </c>
      <c r="C1645" t="s">
        <v>32</v>
      </c>
      <c r="D1645" t="s">
        <v>33</v>
      </c>
      <c r="E1645" s="5">
        <v>43.07</v>
      </c>
      <c r="F1645" t="s">
        <v>138</v>
      </c>
      <c r="G1645">
        <v>1</v>
      </c>
      <c r="H1645" s="1">
        <v>45777</v>
      </c>
      <c r="I1645" s="1" t="str">
        <f>TEXT(data[[#This Row],[OrderDate]],"mmm")</f>
        <v>Apr</v>
      </c>
      <c r="J1645" s="6">
        <v>0.76388888888888884</v>
      </c>
      <c r="K1645" s="6" t="str">
        <f>TEXT(data[[#This Row],[OrderTime]],"h")</f>
        <v>18</v>
      </c>
      <c r="L1645" s="1">
        <v>45780</v>
      </c>
      <c r="M1645" s="6">
        <v>0.78819444444444442</v>
      </c>
      <c r="N1645" t="s">
        <v>34</v>
      </c>
      <c r="O1645" t="s">
        <v>132</v>
      </c>
      <c r="P1645" t="s">
        <v>36</v>
      </c>
      <c r="Q1645" t="s">
        <v>53</v>
      </c>
      <c r="R1645" t="s">
        <v>37</v>
      </c>
      <c r="S1645" t="s">
        <v>105</v>
      </c>
      <c r="T1645" t="s">
        <v>29</v>
      </c>
      <c r="U1645" t="s">
        <v>30</v>
      </c>
      <c r="V1645" s="5">
        <f>data[[#This Row],[PriceUSD]]*data[[#This Row],[Quantity]]</f>
        <v>43.07</v>
      </c>
      <c r="W1645" s="7">
        <f>data[[#This Row],[OrderDate]] + TIME(VALUE(LEFT(data[[#This Row],[OrderTime]],2)), VALUE(RIGHT(data[[#This Row],[OrderTime]],2)), 0)</f>
        <v>45777.061805555553</v>
      </c>
      <c r="X1645" s="7">
        <f>_xlfn.MINIFS(data[OrderDateTime], data[CustomerName], data[[#This Row],[CustomerName]])</f>
        <v>45536.007638888892</v>
      </c>
      <c r="Y1645" t="str">
        <f>IF(data[[#This Row],[OrderDateTime]]=data[[#This Row],[FirstOrderDateTime]], "New", "Returning")</f>
        <v>Returning</v>
      </c>
      <c r="Z1645" s="7">
        <f>data[[#This Row],[DeliveryDate]] + data[[#This Row],[DeliveryTime]]</f>
        <v>45780.788194444445</v>
      </c>
      <c r="AA1645" s="7">
        <f>data[[#This Row],[OrderDateTime]] + 1</f>
        <v>45778.061805555553</v>
      </c>
      <c r="AB1645" s="7" t="str">
        <f>IF(data[[#This Row],[DeliveryDateTime]] &lt;= data[[#This Row],[SLADue]], "On Time", "Late")</f>
        <v>Late</v>
      </c>
    </row>
    <row r="1646" spans="1:28" x14ac:dyDescent="0.2">
      <c r="A1646" t="s">
        <v>2185</v>
      </c>
      <c r="B1646" t="s">
        <v>19</v>
      </c>
      <c r="C1646" t="s">
        <v>49</v>
      </c>
      <c r="D1646" t="s">
        <v>50</v>
      </c>
      <c r="E1646" s="5">
        <v>25.67</v>
      </c>
      <c r="F1646" t="s">
        <v>138</v>
      </c>
      <c r="G1646">
        <v>1</v>
      </c>
      <c r="H1646" s="1">
        <v>45775</v>
      </c>
      <c r="I1646" s="1" t="str">
        <f>TEXT(data[[#This Row],[OrderDate]],"mmm")</f>
        <v>Apr</v>
      </c>
      <c r="J1646" s="6">
        <v>0.59305555555555556</v>
      </c>
      <c r="K1646" s="6" t="str">
        <f>TEXT(data[[#This Row],[OrderTime]],"h")</f>
        <v>14</v>
      </c>
      <c r="L1646" s="1">
        <v>45776</v>
      </c>
      <c r="M1646" s="6">
        <v>0.75972222222222219</v>
      </c>
      <c r="N1646" t="s">
        <v>23</v>
      </c>
      <c r="O1646" t="s">
        <v>485</v>
      </c>
      <c r="P1646" t="s">
        <v>25</v>
      </c>
      <c r="Q1646" t="s">
        <v>26</v>
      </c>
      <c r="R1646" t="s">
        <v>54</v>
      </c>
      <c r="S1646" t="s">
        <v>28</v>
      </c>
      <c r="T1646" t="s">
        <v>38</v>
      </c>
      <c r="U1646" t="s">
        <v>30</v>
      </c>
      <c r="V1646" s="5">
        <f>data[[#This Row],[PriceUSD]]*data[[#This Row],[Quantity]]</f>
        <v>25.67</v>
      </c>
      <c r="W1646" s="7">
        <f>data[[#This Row],[OrderDate]] + TIME(VALUE(LEFT(data[[#This Row],[OrderTime]],2)), VALUE(RIGHT(data[[#This Row],[OrderTime]],2)), 0)</f>
        <v>45775.038888888892</v>
      </c>
      <c r="X1646" s="7">
        <f>_xlfn.MINIFS(data[OrderDateTime], data[CustomerName], data[[#This Row],[CustomerName]])</f>
        <v>45507.030555555553</v>
      </c>
      <c r="Y1646" t="str">
        <f>IF(data[[#This Row],[OrderDateTime]]=data[[#This Row],[FirstOrderDateTime]], "New", "Returning")</f>
        <v>Returning</v>
      </c>
      <c r="Z1646" s="7">
        <f>data[[#This Row],[DeliveryDate]] + data[[#This Row],[DeliveryTime]]</f>
        <v>45776.759722222225</v>
      </c>
      <c r="AA1646" s="7">
        <f>data[[#This Row],[OrderDateTime]] + 1</f>
        <v>45776.038888888892</v>
      </c>
      <c r="AB1646" s="7" t="str">
        <f>IF(data[[#This Row],[DeliveryDateTime]] &lt;= data[[#This Row],[SLADue]], "On Time", "Late")</f>
        <v>Late</v>
      </c>
    </row>
    <row r="1647" spans="1:28" x14ac:dyDescent="0.2">
      <c r="A1647" t="s">
        <v>2186</v>
      </c>
      <c r="B1647" t="s">
        <v>19</v>
      </c>
      <c r="C1647" t="s">
        <v>126</v>
      </c>
      <c r="D1647" t="s">
        <v>127</v>
      </c>
      <c r="E1647" s="5">
        <v>19.21</v>
      </c>
      <c r="F1647" t="s">
        <v>138</v>
      </c>
      <c r="G1647">
        <v>1</v>
      </c>
      <c r="H1647" s="1">
        <v>45852</v>
      </c>
      <c r="I1647" s="1" t="str">
        <f>TEXT(data[[#This Row],[OrderDate]],"mmm")</f>
        <v>Jul</v>
      </c>
      <c r="J1647" s="6">
        <v>0.77083333333333337</v>
      </c>
      <c r="K1647" s="6" t="str">
        <f>TEXT(data[[#This Row],[OrderTime]],"h")</f>
        <v>18</v>
      </c>
      <c r="L1647" s="1">
        <v>45853</v>
      </c>
      <c r="M1647" s="6">
        <v>0.52847222222222223</v>
      </c>
      <c r="N1647" t="s">
        <v>170</v>
      </c>
      <c r="O1647" t="s">
        <v>277</v>
      </c>
      <c r="P1647" t="s">
        <v>36</v>
      </c>
      <c r="Q1647" t="s">
        <v>53</v>
      </c>
      <c r="R1647" t="s">
        <v>129</v>
      </c>
      <c r="S1647" t="s">
        <v>28</v>
      </c>
      <c r="T1647" t="s">
        <v>29</v>
      </c>
      <c r="U1647" t="s">
        <v>30</v>
      </c>
      <c r="V1647" s="5">
        <f>data[[#This Row],[PriceUSD]]*data[[#This Row],[Quantity]]</f>
        <v>19.21</v>
      </c>
      <c r="W1647" s="7">
        <f>data[[#This Row],[OrderDate]] + TIME(VALUE(LEFT(data[[#This Row],[OrderTime]],2)), VALUE(RIGHT(data[[#This Row],[OrderTime]],2)), 0)</f>
        <v>45852.022916666669</v>
      </c>
      <c r="X1647" s="7">
        <f>_xlfn.MINIFS(data[OrderDateTime], data[CustomerName], data[[#This Row],[CustomerName]])</f>
        <v>45588.061805555553</v>
      </c>
      <c r="Y1647" t="str">
        <f>IF(data[[#This Row],[OrderDateTime]]=data[[#This Row],[FirstOrderDateTime]], "New", "Returning")</f>
        <v>Returning</v>
      </c>
      <c r="Z1647" s="7">
        <f>data[[#This Row],[DeliveryDate]] + data[[#This Row],[DeliveryTime]]</f>
        <v>45853.52847222222</v>
      </c>
      <c r="AA1647" s="7">
        <f>data[[#This Row],[OrderDateTime]] + 1</f>
        <v>45853.022916666669</v>
      </c>
      <c r="AB1647" s="7" t="str">
        <f>IF(data[[#This Row],[DeliveryDateTime]] &lt;= data[[#This Row],[SLADue]], "On Time", "Late")</f>
        <v>Late</v>
      </c>
    </row>
    <row r="1648" spans="1:28" x14ac:dyDescent="0.2">
      <c r="A1648" t="s">
        <v>2187</v>
      </c>
      <c r="B1648" t="s">
        <v>19</v>
      </c>
      <c r="C1648" t="s">
        <v>110</v>
      </c>
      <c r="D1648" t="s">
        <v>111</v>
      </c>
      <c r="E1648" s="5">
        <v>12.26</v>
      </c>
      <c r="F1648" t="s">
        <v>71</v>
      </c>
      <c r="G1648">
        <v>1</v>
      </c>
      <c r="H1648" s="1">
        <v>45749</v>
      </c>
      <c r="I1648" s="1" t="str">
        <f>TEXT(data[[#This Row],[OrderDate]],"mmm")</f>
        <v>Apr</v>
      </c>
      <c r="J1648" s="6">
        <v>0.49027777777777776</v>
      </c>
      <c r="K1648" s="6" t="str">
        <f>TEXT(data[[#This Row],[OrderTime]],"h")</f>
        <v>11</v>
      </c>
      <c r="L1648" s="1">
        <v>45749</v>
      </c>
      <c r="M1648" s="6">
        <v>0.74027777777777781</v>
      </c>
      <c r="N1648" t="s">
        <v>34</v>
      </c>
      <c r="O1648" t="s">
        <v>157</v>
      </c>
      <c r="P1648" t="s">
        <v>36</v>
      </c>
      <c r="Q1648" t="s">
        <v>26</v>
      </c>
      <c r="R1648" t="s">
        <v>114</v>
      </c>
      <c r="S1648" t="s">
        <v>47</v>
      </c>
      <c r="T1648" t="s">
        <v>29</v>
      </c>
      <c r="U1648" t="s">
        <v>30</v>
      </c>
      <c r="V1648" s="5">
        <f>data[[#This Row],[PriceUSD]]*data[[#This Row],[Quantity]]</f>
        <v>12.26</v>
      </c>
      <c r="W1648" s="7">
        <f>data[[#This Row],[OrderDate]] + TIME(VALUE(LEFT(data[[#This Row],[OrderTime]],2)), VALUE(RIGHT(data[[#This Row],[OrderTime]],2)), 0)</f>
        <v>45749.054166666669</v>
      </c>
      <c r="X1648" s="7">
        <f>_xlfn.MINIFS(data[OrderDateTime], data[CustomerName], data[[#This Row],[CustomerName]])</f>
        <v>45540.038888888892</v>
      </c>
      <c r="Y1648" t="str">
        <f>IF(data[[#This Row],[OrderDateTime]]=data[[#This Row],[FirstOrderDateTime]], "New", "Returning")</f>
        <v>Returning</v>
      </c>
      <c r="Z1648" s="7">
        <f>data[[#This Row],[DeliveryDate]] + data[[#This Row],[DeliveryTime]]</f>
        <v>45749.740277777775</v>
      </c>
      <c r="AA1648" s="7">
        <f>data[[#This Row],[OrderDateTime]] + 1</f>
        <v>45750.054166666669</v>
      </c>
      <c r="AB1648" s="7" t="str">
        <f>IF(data[[#This Row],[DeliveryDateTime]] &lt;= data[[#This Row],[SLADue]], "On Time", "Late")</f>
        <v>On Time</v>
      </c>
    </row>
    <row r="1649" spans="1:28" x14ac:dyDescent="0.2">
      <c r="A1649" t="s">
        <v>2188</v>
      </c>
      <c r="B1649" t="s">
        <v>19</v>
      </c>
      <c r="C1649" t="s">
        <v>101</v>
      </c>
      <c r="D1649" t="s">
        <v>102</v>
      </c>
      <c r="E1649" s="5">
        <v>29.14</v>
      </c>
      <c r="F1649" t="s">
        <v>81</v>
      </c>
      <c r="G1649">
        <v>1</v>
      </c>
      <c r="H1649" s="1">
        <v>45585</v>
      </c>
      <c r="I1649" s="1" t="str">
        <f>TEXT(data[[#This Row],[OrderDate]],"mmm")</f>
        <v>Oct</v>
      </c>
      <c r="J1649" s="6">
        <v>0.40208333333333335</v>
      </c>
      <c r="K1649" s="6" t="str">
        <f>TEXT(data[[#This Row],[OrderTime]],"h")</f>
        <v>9</v>
      </c>
      <c r="L1649" s="1">
        <v>45585</v>
      </c>
      <c r="M1649" s="6">
        <v>0.56874999999999998</v>
      </c>
      <c r="N1649" t="s">
        <v>213</v>
      </c>
      <c r="O1649" t="s">
        <v>241</v>
      </c>
      <c r="P1649" t="s">
        <v>36</v>
      </c>
      <c r="Q1649" t="s">
        <v>26</v>
      </c>
      <c r="R1649" t="s">
        <v>83</v>
      </c>
      <c r="S1649" t="s">
        <v>47</v>
      </c>
      <c r="T1649" t="s">
        <v>38</v>
      </c>
      <c r="U1649" t="s">
        <v>30</v>
      </c>
      <c r="V1649" s="5">
        <f>data[[#This Row],[PriceUSD]]*data[[#This Row],[Quantity]]</f>
        <v>29.14</v>
      </c>
      <c r="W1649" s="7">
        <f>data[[#This Row],[OrderDate]] + TIME(VALUE(LEFT(data[[#This Row],[OrderTime]],2)), VALUE(RIGHT(data[[#This Row],[OrderTime]],2)), 0)</f>
        <v>45585.022916666669</v>
      </c>
      <c r="X1649" s="7">
        <f>_xlfn.MINIFS(data[OrderDateTime], data[CustomerName], data[[#This Row],[CustomerName]])</f>
        <v>45515.007638888892</v>
      </c>
      <c r="Y1649" t="str">
        <f>IF(data[[#This Row],[OrderDateTime]]=data[[#This Row],[FirstOrderDateTime]], "New", "Returning")</f>
        <v>Returning</v>
      </c>
      <c r="Z1649" s="7">
        <f>data[[#This Row],[DeliveryDate]] + data[[#This Row],[DeliveryTime]]</f>
        <v>45585.568749999999</v>
      </c>
      <c r="AA1649" s="7">
        <f>data[[#This Row],[OrderDateTime]] + 1</f>
        <v>45586.022916666669</v>
      </c>
      <c r="AB1649" s="7" t="str">
        <f>IF(data[[#This Row],[DeliveryDateTime]] &lt;= data[[#This Row],[SLADue]], "On Time", "Late")</f>
        <v>On Time</v>
      </c>
    </row>
    <row r="1650" spans="1:28" x14ac:dyDescent="0.2">
      <c r="A1650" t="s">
        <v>2189</v>
      </c>
      <c r="B1650" t="s">
        <v>19</v>
      </c>
      <c r="C1650" t="s">
        <v>41</v>
      </c>
      <c r="D1650" t="s">
        <v>42</v>
      </c>
      <c r="E1650" s="5">
        <v>30.57</v>
      </c>
      <c r="F1650" t="s">
        <v>56</v>
      </c>
      <c r="G1650">
        <v>1</v>
      </c>
      <c r="H1650" s="1">
        <v>45835</v>
      </c>
      <c r="I1650" s="1" t="str">
        <f>TEXT(data[[#This Row],[OrderDate]],"mmm")</f>
        <v>Jun</v>
      </c>
      <c r="J1650" s="6">
        <v>0.87916666666666665</v>
      </c>
      <c r="K1650" s="6" t="str">
        <f>TEXT(data[[#This Row],[OrderTime]],"h")</f>
        <v>21</v>
      </c>
      <c r="L1650" s="1">
        <v>45836</v>
      </c>
      <c r="M1650" s="6">
        <v>0.87916666666666665</v>
      </c>
      <c r="N1650" t="s">
        <v>502</v>
      </c>
      <c r="O1650" t="s">
        <v>142</v>
      </c>
      <c r="P1650" t="s">
        <v>202</v>
      </c>
      <c r="Q1650" t="s">
        <v>26</v>
      </c>
      <c r="R1650" t="s">
        <v>46</v>
      </c>
      <c r="S1650" t="s">
        <v>28</v>
      </c>
      <c r="T1650" t="s">
        <v>38</v>
      </c>
      <c r="U1650" t="s">
        <v>30</v>
      </c>
      <c r="V1650" s="5">
        <f>data[[#This Row],[PriceUSD]]*data[[#This Row],[Quantity]]</f>
        <v>30.57</v>
      </c>
      <c r="W1650" s="7">
        <f>data[[#This Row],[OrderDate]] + TIME(VALUE(LEFT(data[[#This Row],[OrderTime]],2)), VALUE(RIGHT(data[[#This Row],[OrderTime]],2)), 0)</f>
        <v>45835.046527777777</v>
      </c>
      <c r="X1650" s="7">
        <f>_xlfn.MINIFS(data[OrderDateTime], data[CustomerName], data[[#This Row],[CustomerName]])</f>
        <v>45509.022916666669</v>
      </c>
      <c r="Y1650" t="str">
        <f>IF(data[[#This Row],[OrderDateTime]]=data[[#This Row],[FirstOrderDateTime]], "New", "Returning")</f>
        <v>Returning</v>
      </c>
      <c r="Z1650" s="7">
        <f>data[[#This Row],[DeliveryDate]] + data[[#This Row],[DeliveryTime]]</f>
        <v>45836.879166666666</v>
      </c>
      <c r="AA1650" s="7">
        <f>data[[#This Row],[OrderDateTime]] + 1</f>
        <v>45836.046527777777</v>
      </c>
      <c r="AB1650" s="7" t="str">
        <f>IF(data[[#This Row],[DeliveryDateTime]] &lt;= data[[#This Row],[SLADue]], "On Time", "Late")</f>
        <v>Late</v>
      </c>
    </row>
    <row r="1651" spans="1:28" x14ac:dyDescent="0.2">
      <c r="A1651" t="s">
        <v>2190</v>
      </c>
      <c r="B1651" t="s">
        <v>19</v>
      </c>
      <c r="C1651" t="s">
        <v>391</v>
      </c>
      <c r="D1651" t="s">
        <v>392</v>
      </c>
      <c r="E1651" s="5">
        <v>19.29</v>
      </c>
      <c r="F1651" t="s">
        <v>43</v>
      </c>
      <c r="G1651">
        <v>1</v>
      </c>
      <c r="H1651" s="1">
        <v>45851</v>
      </c>
      <c r="I1651" s="1" t="str">
        <f>TEXT(data[[#This Row],[OrderDate]],"mmm")</f>
        <v>Jul</v>
      </c>
      <c r="J1651" s="6">
        <v>0.6118055555555556</v>
      </c>
      <c r="K1651" s="6" t="str">
        <f>TEXT(data[[#This Row],[OrderTime]],"h")</f>
        <v>14</v>
      </c>
      <c r="L1651" s="1">
        <v>45851</v>
      </c>
      <c r="M1651" s="6">
        <v>0.82013888888888886</v>
      </c>
      <c r="N1651" t="s">
        <v>95</v>
      </c>
      <c r="O1651" t="s">
        <v>1952</v>
      </c>
      <c r="P1651" t="s">
        <v>25</v>
      </c>
      <c r="Q1651" t="s">
        <v>53</v>
      </c>
      <c r="R1651" t="s">
        <v>394</v>
      </c>
      <c r="S1651" t="s">
        <v>47</v>
      </c>
      <c r="T1651" t="s">
        <v>38</v>
      </c>
      <c r="U1651" t="s">
        <v>39</v>
      </c>
      <c r="V1651" s="5">
        <f>data[[#This Row],[PriceUSD]]*data[[#This Row],[Quantity]]</f>
        <v>19.29</v>
      </c>
      <c r="W1651" s="7">
        <f>data[[#This Row],[OrderDate]] + TIME(VALUE(LEFT(data[[#This Row],[OrderTime]],2)), VALUE(RIGHT(data[[#This Row],[OrderTime]],2)), 0)</f>
        <v>45851.038888888892</v>
      </c>
      <c r="X1651" s="7">
        <f>_xlfn.MINIFS(data[OrderDateTime], data[CustomerName], data[[#This Row],[CustomerName]])</f>
        <v>45505.046527777777</v>
      </c>
      <c r="Y1651" t="str">
        <f>IF(data[[#This Row],[OrderDateTime]]=data[[#This Row],[FirstOrderDateTime]], "New", "Returning")</f>
        <v>Returning</v>
      </c>
      <c r="Z1651" s="7">
        <f>data[[#This Row],[DeliveryDate]] + data[[#This Row],[DeliveryTime]]</f>
        <v>45851.820138888892</v>
      </c>
      <c r="AA1651" s="7">
        <f>data[[#This Row],[OrderDateTime]] + 1</f>
        <v>45852.038888888892</v>
      </c>
      <c r="AB1651" s="7" t="str">
        <f>IF(data[[#This Row],[DeliveryDateTime]] &lt;= data[[#This Row],[SLADue]], "On Time", "Late")</f>
        <v>On Time</v>
      </c>
    </row>
    <row r="1652" spans="1:28" x14ac:dyDescent="0.2">
      <c r="A1652" t="s">
        <v>2191</v>
      </c>
      <c r="B1652" t="s">
        <v>19</v>
      </c>
      <c r="C1652" t="s">
        <v>110</v>
      </c>
      <c r="D1652" t="s">
        <v>111</v>
      </c>
      <c r="E1652" s="5">
        <v>11.54</v>
      </c>
      <c r="F1652" t="s">
        <v>87</v>
      </c>
      <c r="G1652">
        <v>1</v>
      </c>
      <c r="H1652" s="1">
        <v>45648</v>
      </c>
      <c r="I1652" s="1" t="str">
        <f>TEXT(data[[#This Row],[OrderDate]],"mmm")</f>
        <v>Dec</v>
      </c>
      <c r="J1652" s="6">
        <v>0.40138888888888891</v>
      </c>
      <c r="K1652" s="6" t="str">
        <f>TEXT(data[[#This Row],[OrderTime]],"h")</f>
        <v>9</v>
      </c>
      <c r="L1652" s="1">
        <v>45649</v>
      </c>
      <c r="M1652" s="6">
        <v>0.52638888888888891</v>
      </c>
      <c r="N1652" t="s">
        <v>23</v>
      </c>
      <c r="O1652" t="s">
        <v>1287</v>
      </c>
      <c r="P1652" t="s">
        <v>25</v>
      </c>
      <c r="Q1652" t="s">
        <v>26</v>
      </c>
      <c r="R1652" t="s">
        <v>114</v>
      </c>
      <c r="S1652" t="s">
        <v>28</v>
      </c>
      <c r="T1652" t="s">
        <v>136</v>
      </c>
      <c r="U1652" t="s">
        <v>30</v>
      </c>
      <c r="V1652" s="5">
        <f>data[[#This Row],[PriceUSD]]*data[[#This Row],[Quantity]]</f>
        <v>11.54</v>
      </c>
      <c r="W1652" s="7">
        <f>data[[#This Row],[OrderDate]] + TIME(VALUE(LEFT(data[[#This Row],[OrderTime]],2)), VALUE(RIGHT(data[[#This Row],[OrderTime]],2)), 0)</f>
        <v>45648.061805555553</v>
      </c>
      <c r="X1652" s="7">
        <f>_xlfn.MINIFS(data[OrderDateTime], data[CustomerName], data[[#This Row],[CustomerName]])</f>
        <v>45635.007638888892</v>
      </c>
      <c r="Y1652" t="str">
        <f>IF(data[[#This Row],[OrderDateTime]]=data[[#This Row],[FirstOrderDateTime]], "New", "Returning")</f>
        <v>Returning</v>
      </c>
      <c r="Z1652" s="7">
        <f>data[[#This Row],[DeliveryDate]] + data[[#This Row],[DeliveryTime]]</f>
        <v>45649.526388888888</v>
      </c>
      <c r="AA1652" s="7">
        <f>data[[#This Row],[OrderDateTime]] + 1</f>
        <v>45649.061805555553</v>
      </c>
      <c r="AB1652" s="7" t="str">
        <f>IF(data[[#This Row],[DeliveryDateTime]] &lt;= data[[#This Row],[SLADue]], "On Time", "Late")</f>
        <v>Late</v>
      </c>
    </row>
    <row r="1653" spans="1:28" x14ac:dyDescent="0.2">
      <c r="A1653" t="s">
        <v>2192</v>
      </c>
      <c r="B1653" t="s">
        <v>19</v>
      </c>
      <c r="C1653" t="s">
        <v>41</v>
      </c>
      <c r="D1653" t="s">
        <v>42</v>
      </c>
      <c r="E1653" s="5">
        <v>35.409999999999997</v>
      </c>
      <c r="F1653" t="s">
        <v>56</v>
      </c>
      <c r="G1653">
        <v>1</v>
      </c>
      <c r="H1653" s="1">
        <v>45625</v>
      </c>
      <c r="I1653" s="1" t="str">
        <f>TEXT(data[[#This Row],[OrderDate]],"mmm")</f>
        <v>Nov</v>
      </c>
      <c r="J1653" s="6">
        <v>0.59166666666666667</v>
      </c>
      <c r="K1653" s="6" t="str">
        <f>TEXT(data[[#This Row],[OrderTime]],"h")</f>
        <v>14</v>
      </c>
      <c r="L1653" s="1">
        <v>45625</v>
      </c>
      <c r="M1653" s="6">
        <v>0.7583333333333333</v>
      </c>
      <c r="N1653" t="s">
        <v>103</v>
      </c>
      <c r="O1653" t="s">
        <v>728</v>
      </c>
      <c r="P1653" t="s">
        <v>77</v>
      </c>
      <c r="Q1653" t="s">
        <v>26</v>
      </c>
      <c r="R1653" t="s">
        <v>46</v>
      </c>
      <c r="S1653" t="s">
        <v>47</v>
      </c>
      <c r="T1653" t="s">
        <v>59</v>
      </c>
      <c r="U1653" t="s">
        <v>30</v>
      </c>
      <c r="V1653" s="5">
        <f>data[[#This Row],[PriceUSD]]*data[[#This Row],[Quantity]]</f>
        <v>35.409999999999997</v>
      </c>
      <c r="W1653" s="7">
        <f>data[[#This Row],[OrderDate]] + TIME(VALUE(LEFT(data[[#This Row],[OrderTime]],2)), VALUE(RIGHT(data[[#This Row],[OrderTime]],2)), 0)</f>
        <v>45625.046527777777</v>
      </c>
      <c r="X1653" s="7">
        <f>_xlfn.MINIFS(data[OrderDateTime], data[CustomerName], data[[#This Row],[CustomerName]])</f>
        <v>45512.046527777777</v>
      </c>
      <c r="Y1653" t="str">
        <f>IF(data[[#This Row],[OrderDateTime]]=data[[#This Row],[FirstOrderDateTime]], "New", "Returning")</f>
        <v>Returning</v>
      </c>
      <c r="Z1653" s="7">
        <f>data[[#This Row],[DeliveryDate]] + data[[#This Row],[DeliveryTime]]</f>
        <v>45625.758333333331</v>
      </c>
      <c r="AA1653" s="7">
        <f>data[[#This Row],[OrderDateTime]] + 1</f>
        <v>45626.046527777777</v>
      </c>
      <c r="AB1653" s="7" t="str">
        <f>IF(data[[#This Row],[DeliveryDateTime]] &lt;= data[[#This Row],[SLADue]], "On Time", "Late")</f>
        <v>On Time</v>
      </c>
    </row>
    <row r="1654" spans="1:28" x14ac:dyDescent="0.2">
      <c r="A1654" t="s">
        <v>2193</v>
      </c>
      <c r="B1654" t="s">
        <v>19</v>
      </c>
      <c r="C1654" t="s">
        <v>32</v>
      </c>
      <c r="D1654" t="s">
        <v>33</v>
      </c>
      <c r="E1654" s="5">
        <v>55.32</v>
      </c>
      <c r="F1654" t="s">
        <v>43</v>
      </c>
      <c r="G1654">
        <v>1</v>
      </c>
      <c r="H1654" s="1">
        <v>45839</v>
      </c>
      <c r="I1654" s="1" t="str">
        <f>TEXT(data[[#This Row],[OrderDate]],"mmm")</f>
        <v>Jul</v>
      </c>
      <c r="J1654" s="6">
        <v>0.41458333333333336</v>
      </c>
      <c r="K1654" s="6" t="str">
        <f>TEXT(data[[#This Row],[OrderTime]],"h")</f>
        <v>9</v>
      </c>
      <c r="L1654" s="1">
        <v>45839</v>
      </c>
      <c r="M1654" s="6">
        <v>0.62291666666666667</v>
      </c>
      <c r="N1654" t="s">
        <v>148</v>
      </c>
      <c r="O1654" t="s">
        <v>545</v>
      </c>
      <c r="P1654" t="s">
        <v>25</v>
      </c>
      <c r="Q1654" t="s">
        <v>53</v>
      </c>
      <c r="R1654" t="s">
        <v>37</v>
      </c>
      <c r="S1654" t="s">
        <v>47</v>
      </c>
      <c r="T1654" t="s">
        <v>38</v>
      </c>
      <c r="U1654" t="s">
        <v>30</v>
      </c>
      <c r="V1654" s="5">
        <f>data[[#This Row],[PriceUSD]]*data[[#This Row],[Quantity]]</f>
        <v>55.32</v>
      </c>
      <c r="W1654" s="7">
        <f>data[[#This Row],[OrderDate]] + TIME(VALUE(LEFT(data[[#This Row],[OrderTime]],2)), VALUE(RIGHT(data[[#This Row],[OrderTime]],2)), 0)</f>
        <v>45839.022916666669</v>
      </c>
      <c r="X1654" s="7">
        <f>_xlfn.MINIFS(data[OrderDateTime], data[CustomerName], data[[#This Row],[CustomerName]])</f>
        <v>45509.015277777777</v>
      </c>
      <c r="Y1654" t="str">
        <f>IF(data[[#This Row],[OrderDateTime]]=data[[#This Row],[FirstOrderDateTime]], "New", "Returning")</f>
        <v>Returning</v>
      </c>
      <c r="Z1654" s="7">
        <f>data[[#This Row],[DeliveryDate]] + data[[#This Row],[DeliveryTime]]</f>
        <v>45839.622916666667</v>
      </c>
      <c r="AA1654" s="7">
        <f>data[[#This Row],[OrderDateTime]] + 1</f>
        <v>45840.022916666669</v>
      </c>
      <c r="AB1654" s="7" t="str">
        <f>IF(data[[#This Row],[DeliveryDateTime]] &lt;= data[[#This Row],[SLADue]], "On Time", "Late")</f>
        <v>On Time</v>
      </c>
    </row>
    <row r="1655" spans="1:28" x14ac:dyDescent="0.2">
      <c r="A1655" t="s">
        <v>2194</v>
      </c>
      <c r="B1655" t="s">
        <v>19</v>
      </c>
      <c r="C1655" t="s">
        <v>126</v>
      </c>
      <c r="D1655" t="s">
        <v>127</v>
      </c>
      <c r="E1655" s="5">
        <v>23.58</v>
      </c>
      <c r="F1655" t="s">
        <v>56</v>
      </c>
      <c r="G1655">
        <v>1</v>
      </c>
      <c r="H1655" s="1">
        <v>45781</v>
      </c>
      <c r="I1655" s="1" t="str">
        <f>TEXT(data[[#This Row],[OrderDate]],"mmm")</f>
        <v>May</v>
      </c>
      <c r="J1655" s="6">
        <v>0.52569444444444446</v>
      </c>
      <c r="K1655" s="6" t="str">
        <f>TEXT(data[[#This Row],[OrderTime]],"h")</f>
        <v>12</v>
      </c>
      <c r="L1655" s="1">
        <v>45781</v>
      </c>
      <c r="M1655" s="6">
        <v>0.69236111111111109</v>
      </c>
      <c r="N1655" t="s">
        <v>34</v>
      </c>
      <c r="O1655" t="s">
        <v>992</v>
      </c>
      <c r="P1655" t="s">
        <v>36</v>
      </c>
      <c r="Q1655" t="s">
        <v>53</v>
      </c>
      <c r="R1655" t="s">
        <v>129</v>
      </c>
      <c r="S1655" t="s">
        <v>47</v>
      </c>
      <c r="T1655" t="s">
        <v>106</v>
      </c>
      <c r="U1655" t="s">
        <v>30</v>
      </c>
      <c r="V1655" s="5">
        <f>data[[#This Row],[PriceUSD]]*data[[#This Row],[Quantity]]</f>
        <v>23.58</v>
      </c>
      <c r="W1655" s="7">
        <f>data[[#This Row],[OrderDate]] + TIME(VALUE(LEFT(data[[#This Row],[OrderTime]],2)), VALUE(RIGHT(data[[#This Row],[OrderTime]],2)), 0)</f>
        <v>45781.030555555553</v>
      </c>
      <c r="X1655" s="7">
        <f>_xlfn.MINIFS(data[OrderDateTime], data[CustomerName], data[[#This Row],[CustomerName]])</f>
        <v>45557.022916666669</v>
      </c>
      <c r="Y1655" t="str">
        <f>IF(data[[#This Row],[OrderDateTime]]=data[[#This Row],[FirstOrderDateTime]], "New", "Returning")</f>
        <v>Returning</v>
      </c>
      <c r="Z1655" s="7">
        <f>data[[#This Row],[DeliveryDate]] + data[[#This Row],[DeliveryTime]]</f>
        <v>45781.692361111112</v>
      </c>
      <c r="AA1655" s="7">
        <f>data[[#This Row],[OrderDateTime]] + 1</f>
        <v>45782.030555555553</v>
      </c>
      <c r="AB1655" s="7" t="str">
        <f>IF(data[[#This Row],[DeliveryDateTime]] &lt;= data[[#This Row],[SLADue]], "On Time", "Late")</f>
        <v>On Time</v>
      </c>
    </row>
    <row r="1656" spans="1:28" x14ac:dyDescent="0.2">
      <c r="A1656" t="s">
        <v>2195</v>
      </c>
      <c r="B1656" t="s">
        <v>19</v>
      </c>
      <c r="C1656" t="s">
        <v>20</v>
      </c>
      <c r="D1656" t="s">
        <v>21</v>
      </c>
      <c r="E1656" s="5">
        <v>17.61</v>
      </c>
      <c r="F1656" t="s">
        <v>71</v>
      </c>
      <c r="G1656">
        <v>1</v>
      </c>
      <c r="H1656" s="1">
        <v>45798</v>
      </c>
      <c r="I1656" s="1" t="str">
        <f>TEXT(data[[#This Row],[OrderDate]],"mmm")</f>
        <v>May</v>
      </c>
      <c r="J1656" s="6">
        <v>0.40486111111111112</v>
      </c>
      <c r="K1656" s="6" t="str">
        <f>TEXT(data[[#This Row],[OrderTime]],"h")</f>
        <v>9</v>
      </c>
      <c r="L1656" s="1">
        <v>45799</v>
      </c>
      <c r="M1656" s="6">
        <v>0.65486111111111112</v>
      </c>
      <c r="N1656" t="s">
        <v>75</v>
      </c>
      <c r="O1656" t="s">
        <v>403</v>
      </c>
      <c r="P1656" t="s">
        <v>77</v>
      </c>
      <c r="Q1656" t="s">
        <v>26</v>
      </c>
      <c r="R1656" t="s">
        <v>27</v>
      </c>
      <c r="S1656" t="s">
        <v>28</v>
      </c>
      <c r="T1656" t="s">
        <v>38</v>
      </c>
      <c r="U1656" t="s">
        <v>30</v>
      </c>
      <c r="V1656" s="5">
        <f>data[[#This Row],[PriceUSD]]*data[[#This Row],[Quantity]]</f>
        <v>17.61</v>
      </c>
      <c r="W1656" s="7">
        <f>data[[#This Row],[OrderDate]] + TIME(VALUE(LEFT(data[[#This Row],[OrderTime]],2)), VALUE(RIGHT(data[[#This Row],[OrderTime]],2)), 0)</f>
        <v>45798.007638888892</v>
      </c>
      <c r="X1656" s="7">
        <f>_xlfn.MINIFS(data[OrderDateTime], data[CustomerName], data[[#This Row],[CustomerName]])</f>
        <v>45535.015277777777</v>
      </c>
      <c r="Y1656" t="str">
        <f>IF(data[[#This Row],[OrderDateTime]]=data[[#This Row],[FirstOrderDateTime]], "New", "Returning")</f>
        <v>Returning</v>
      </c>
      <c r="Z1656" s="7">
        <f>data[[#This Row],[DeliveryDate]] + data[[#This Row],[DeliveryTime]]</f>
        <v>45799.654861111114</v>
      </c>
      <c r="AA1656" s="7">
        <f>data[[#This Row],[OrderDateTime]] + 1</f>
        <v>45799.007638888892</v>
      </c>
      <c r="AB1656" s="7" t="str">
        <f>IF(data[[#This Row],[DeliveryDateTime]] &lt;= data[[#This Row],[SLADue]], "On Time", "Late")</f>
        <v>Late</v>
      </c>
    </row>
    <row r="1657" spans="1:28" x14ac:dyDescent="0.2">
      <c r="A1657" t="s">
        <v>2196</v>
      </c>
      <c r="B1657" t="s">
        <v>19</v>
      </c>
      <c r="C1657" t="s">
        <v>92</v>
      </c>
      <c r="D1657" t="s">
        <v>93</v>
      </c>
      <c r="E1657" s="5">
        <v>78.94</v>
      </c>
      <c r="F1657" t="s">
        <v>81</v>
      </c>
      <c r="G1657">
        <v>3</v>
      </c>
      <c r="H1657" s="1">
        <v>45583</v>
      </c>
      <c r="I1657" s="1" t="str">
        <f>TEXT(data[[#This Row],[OrderDate]],"mmm")</f>
        <v>Oct</v>
      </c>
      <c r="J1657" s="6">
        <v>0.82152777777777775</v>
      </c>
      <c r="K1657" s="6" t="str">
        <f>TEXT(data[[#This Row],[OrderTime]],"h")</f>
        <v>19</v>
      </c>
      <c r="L1657" s="1">
        <v>45584</v>
      </c>
      <c r="M1657" s="6">
        <v>0.71250000000000002</v>
      </c>
      <c r="N1657" t="s">
        <v>148</v>
      </c>
      <c r="O1657" t="s">
        <v>265</v>
      </c>
      <c r="P1657" t="s">
        <v>25</v>
      </c>
      <c r="Q1657" t="s">
        <v>53</v>
      </c>
      <c r="R1657" t="s">
        <v>66</v>
      </c>
      <c r="S1657" t="s">
        <v>28</v>
      </c>
      <c r="T1657" t="s">
        <v>38</v>
      </c>
      <c r="U1657" t="s">
        <v>30</v>
      </c>
      <c r="V1657" s="5">
        <f>data[[#This Row],[PriceUSD]]*data[[#This Row],[Quantity]]</f>
        <v>236.82</v>
      </c>
      <c r="W1657" s="7">
        <f>data[[#This Row],[OrderDate]] + TIME(VALUE(LEFT(data[[#This Row],[OrderTime]],2)), VALUE(RIGHT(data[[#This Row],[OrderTime]],2)), 0)</f>
        <v>45583.054166666669</v>
      </c>
      <c r="X1657" s="7">
        <f>_xlfn.MINIFS(data[OrderDateTime], data[CustomerName], data[[#This Row],[CustomerName]])</f>
        <v>45522.046527777777</v>
      </c>
      <c r="Y1657" t="str">
        <f>IF(data[[#This Row],[OrderDateTime]]=data[[#This Row],[FirstOrderDateTime]], "New", "Returning")</f>
        <v>Returning</v>
      </c>
      <c r="Z1657" s="7">
        <f>data[[#This Row],[DeliveryDate]] + data[[#This Row],[DeliveryTime]]</f>
        <v>45584.712500000001</v>
      </c>
      <c r="AA1657" s="7">
        <f>data[[#This Row],[OrderDateTime]] + 1</f>
        <v>45584.054166666669</v>
      </c>
      <c r="AB1657" s="7" t="str">
        <f>IF(data[[#This Row],[DeliveryDateTime]] &lt;= data[[#This Row],[SLADue]], "On Time", "Late")</f>
        <v>Late</v>
      </c>
    </row>
    <row r="1658" spans="1:28" x14ac:dyDescent="0.2">
      <c r="A1658" t="s">
        <v>2197</v>
      </c>
      <c r="B1658" t="s">
        <v>19</v>
      </c>
      <c r="C1658" t="s">
        <v>69</v>
      </c>
      <c r="D1658" t="s">
        <v>70</v>
      </c>
      <c r="E1658" s="5">
        <v>45.53</v>
      </c>
      <c r="F1658" t="s">
        <v>43</v>
      </c>
      <c r="G1658">
        <v>1</v>
      </c>
      <c r="H1658" s="1">
        <v>45674</v>
      </c>
      <c r="I1658" s="1" t="str">
        <f>TEXT(data[[#This Row],[OrderDate]],"mmm")</f>
        <v>Jan</v>
      </c>
      <c r="J1658" s="6">
        <v>0.76597222222222228</v>
      </c>
      <c r="K1658" s="6" t="str">
        <f>TEXT(data[[#This Row],[OrderTime]],"h")</f>
        <v>18</v>
      </c>
      <c r="L1658" s="1">
        <v>45675</v>
      </c>
      <c r="M1658" s="6">
        <v>0.60763888888888884</v>
      </c>
      <c r="N1658" t="s">
        <v>175</v>
      </c>
      <c r="O1658" t="s">
        <v>984</v>
      </c>
      <c r="P1658" t="s">
        <v>25</v>
      </c>
      <c r="Q1658" t="s">
        <v>26</v>
      </c>
      <c r="R1658" t="s">
        <v>37</v>
      </c>
      <c r="S1658" t="s">
        <v>28</v>
      </c>
      <c r="T1658" t="s">
        <v>136</v>
      </c>
      <c r="U1658" t="s">
        <v>30</v>
      </c>
      <c r="V1658" s="5">
        <f>data[[#This Row],[PriceUSD]]*data[[#This Row],[Quantity]]</f>
        <v>45.53</v>
      </c>
      <c r="W1658" s="7">
        <f>data[[#This Row],[OrderDate]] + TIME(VALUE(LEFT(data[[#This Row],[OrderTime]],2)), VALUE(RIGHT(data[[#This Row],[OrderTime]],2)), 0)</f>
        <v>45674.015277777777</v>
      </c>
      <c r="X1658" s="7">
        <f>_xlfn.MINIFS(data[OrderDateTime], data[CustomerName], data[[#This Row],[CustomerName]])</f>
        <v>45522.022916666669</v>
      </c>
      <c r="Y1658" t="str">
        <f>IF(data[[#This Row],[OrderDateTime]]=data[[#This Row],[FirstOrderDateTime]], "New", "Returning")</f>
        <v>Returning</v>
      </c>
      <c r="Z1658" s="7">
        <f>data[[#This Row],[DeliveryDate]] + data[[#This Row],[DeliveryTime]]</f>
        <v>45675.607638888891</v>
      </c>
      <c r="AA1658" s="7">
        <f>data[[#This Row],[OrderDateTime]] + 1</f>
        <v>45675.015277777777</v>
      </c>
      <c r="AB1658" s="7" t="str">
        <f>IF(data[[#This Row],[DeliveryDateTime]] &lt;= data[[#This Row],[SLADue]], "On Time", "Late")</f>
        <v>Late</v>
      </c>
    </row>
    <row r="1659" spans="1:28" x14ac:dyDescent="0.2">
      <c r="A1659" t="s">
        <v>2198</v>
      </c>
      <c r="B1659" t="s">
        <v>19</v>
      </c>
      <c r="C1659" t="s">
        <v>41</v>
      </c>
      <c r="D1659" t="s">
        <v>42</v>
      </c>
      <c r="E1659" s="5">
        <v>32.99</v>
      </c>
      <c r="F1659" t="s">
        <v>74</v>
      </c>
      <c r="G1659">
        <v>2</v>
      </c>
      <c r="H1659" s="1">
        <v>45640</v>
      </c>
      <c r="I1659" s="1" t="str">
        <f>TEXT(data[[#This Row],[OrderDate]],"mmm")</f>
        <v>Dec</v>
      </c>
      <c r="J1659" s="6">
        <v>0.49166666666666664</v>
      </c>
      <c r="K1659" s="6" t="str">
        <f>TEXT(data[[#This Row],[OrderTime]],"h")</f>
        <v>11</v>
      </c>
      <c r="L1659" s="1">
        <v>45641</v>
      </c>
      <c r="M1659" s="6">
        <v>0.6166666666666667</v>
      </c>
      <c r="N1659" t="s">
        <v>388</v>
      </c>
      <c r="O1659" t="s">
        <v>393</v>
      </c>
      <c r="P1659" t="s">
        <v>234</v>
      </c>
      <c r="Q1659" t="s">
        <v>26</v>
      </c>
      <c r="R1659" t="s">
        <v>46</v>
      </c>
      <c r="S1659" t="s">
        <v>28</v>
      </c>
      <c r="T1659" t="s">
        <v>59</v>
      </c>
      <c r="U1659" t="s">
        <v>67</v>
      </c>
      <c r="V1659" s="5">
        <f>data[[#This Row],[PriceUSD]]*data[[#This Row],[Quantity]]</f>
        <v>65.98</v>
      </c>
      <c r="W1659" s="7">
        <f>data[[#This Row],[OrderDate]] + TIME(VALUE(LEFT(data[[#This Row],[OrderTime]],2)), VALUE(RIGHT(data[[#This Row],[OrderTime]],2)), 0)</f>
        <v>45640.046527777777</v>
      </c>
      <c r="X1659" s="7">
        <f>_xlfn.MINIFS(data[OrderDateTime], data[CustomerName], data[[#This Row],[CustomerName]])</f>
        <v>45530.054166666669</v>
      </c>
      <c r="Y1659" t="str">
        <f>IF(data[[#This Row],[OrderDateTime]]=data[[#This Row],[FirstOrderDateTime]], "New", "Returning")</f>
        <v>Returning</v>
      </c>
      <c r="Z1659" s="7">
        <f>data[[#This Row],[DeliveryDate]] + data[[#This Row],[DeliveryTime]]</f>
        <v>45641.616666666669</v>
      </c>
      <c r="AA1659" s="7">
        <f>data[[#This Row],[OrderDateTime]] + 1</f>
        <v>45641.046527777777</v>
      </c>
      <c r="AB1659" s="7" t="str">
        <f>IF(data[[#This Row],[DeliveryDateTime]] &lt;= data[[#This Row],[SLADue]], "On Time", "Late")</f>
        <v>Late</v>
      </c>
    </row>
    <row r="1660" spans="1:28" x14ac:dyDescent="0.2">
      <c r="A1660" t="s">
        <v>2199</v>
      </c>
      <c r="B1660" t="s">
        <v>19</v>
      </c>
      <c r="C1660" t="s">
        <v>290</v>
      </c>
      <c r="D1660" t="s">
        <v>291</v>
      </c>
      <c r="E1660" s="5">
        <v>63.9</v>
      </c>
      <c r="F1660" t="s">
        <v>22</v>
      </c>
      <c r="G1660">
        <v>1</v>
      </c>
      <c r="H1660" s="1">
        <v>45669</v>
      </c>
      <c r="I1660" s="1" t="str">
        <f>TEXT(data[[#This Row],[OrderDate]],"mmm")</f>
        <v>Jan</v>
      </c>
      <c r="J1660" s="6">
        <v>0.46736111111111112</v>
      </c>
      <c r="K1660" s="6" t="str">
        <f>TEXT(data[[#This Row],[OrderTime]],"h")</f>
        <v>11</v>
      </c>
      <c r="L1660" s="1">
        <v>45669</v>
      </c>
      <c r="M1660" s="6">
        <v>0.71736111111111112</v>
      </c>
      <c r="N1660" t="s">
        <v>145</v>
      </c>
      <c r="O1660" t="s">
        <v>1415</v>
      </c>
      <c r="P1660" t="s">
        <v>77</v>
      </c>
      <c r="Q1660" t="s">
        <v>26</v>
      </c>
      <c r="R1660" t="s">
        <v>294</v>
      </c>
      <c r="S1660" t="s">
        <v>47</v>
      </c>
      <c r="T1660" t="s">
        <v>29</v>
      </c>
      <c r="U1660" t="s">
        <v>39</v>
      </c>
      <c r="V1660" s="5">
        <f>data[[#This Row],[PriceUSD]]*data[[#This Row],[Quantity]]</f>
        <v>63.9</v>
      </c>
      <c r="W1660" s="7">
        <f>data[[#This Row],[OrderDate]] + TIME(VALUE(LEFT(data[[#This Row],[OrderTime]],2)), VALUE(RIGHT(data[[#This Row],[OrderTime]],2)), 0)</f>
        <v>45669.007638888892</v>
      </c>
      <c r="X1660" s="7">
        <f>_xlfn.MINIFS(data[OrderDateTime], data[CustomerName], data[[#This Row],[CustomerName]])</f>
        <v>45538.038888888892</v>
      </c>
      <c r="Y1660" t="str">
        <f>IF(data[[#This Row],[OrderDateTime]]=data[[#This Row],[FirstOrderDateTime]], "New", "Returning")</f>
        <v>Returning</v>
      </c>
      <c r="Z1660" s="7">
        <f>data[[#This Row],[DeliveryDate]] + data[[#This Row],[DeliveryTime]]</f>
        <v>45669.717361111114</v>
      </c>
      <c r="AA1660" s="7">
        <f>data[[#This Row],[OrderDateTime]] + 1</f>
        <v>45670.007638888892</v>
      </c>
      <c r="AB1660" s="7" t="str">
        <f>IF(data[[#This Row],[DeliveryDateTime]] &lt;= data[[#This Row],[SLADue]], "On Time", "Late")</f>
        <v>On Time</v>
      </c>
    </row>
    <row r="1661" spans="1:28" x14ac:dyDescent="0.2">
      <c r="A1661" t="s">
        <v>2200</v>
      </c>
      <c r="B1661" t="s">
        <v>19</v>
      </c>
      <c r="C1661" t="s">
        <v>258</v>
      </c>
      <c r="D1661" t="s">
        <v>259</v>
      </c>
      <c r="E1661" s="5">
        <v>110.52</v>
      </c>
      <c r="F1661" t="s">
        <v>182</v>
      </c>
      <c r="G1661">
        <v>1</v>
      </c>
      <c r="H1661" s="1">
        <v>45611</v>
      </c>
      <c r="I1661" s="1" t="str">
        <f>TEXT(data[[#This Row],[OrderDate]],"mmm")</f>
        <v>Nov</v>
      </c>
      <c r="J1661" s="6">
        <v>0.48055555555555557</v>
      </c>
      <c r="K1661" s="6" t="str">
        <f>TEXT(data[[#This Row],[OrderTime]],"h")</f>
        <v>11</v>
      </c>
      <c r="L1661" s="1">
        <v>45612</v>
      </c>
      <c r="M1661" s="6">
        <v>0.60555555555555551</v>
      </c>
      <c r="N1661" t="s">
        <v>178</v>
      </c>
      <c r="O1661" t="s">
        <v>1634</v>
      </c>
      <c r="P1661" t="s">
        <v>180</v>
      </c>
      <c r="Q1661" t="s">
        <v>26</v>
      </c>
      <c r="R1661" t="s">
        <v>261</v>
      </c>
      <c r="S1661" t="s">
        <v>28</v>
      </c>
      <c r="T1661" t="s">
        <v>29</v>
      </c>
      <c r="U1661" t="s">
        <v>30</v>
      </c>
      <c r="V1661" s="5">
        <f>data[[#This Row],[PriceUSD]]*data[[#This Row],[Quantity]]</f>
        <v>110.52</v>
      </c>
      <c r="W1661" s="7">
        <f>data[[#This Row],[OrderDate]] + TIME(VALUE(LEFT(data[[#This Row],[OrderTime]],2)), VALUE(RIGHT(data[[#This Row],[OrderTime]],2)), 0)</f>
        <v>45611.038888888892</v>
      </c>
      <c r="X1661" s="7">
        <f>_xlfn.MINIFS(data[OrderDateTime], data[CustomerName], data[[#This Row],[CustomerName]])</f>
        <v>45528.046527777777</v>
      </c>
      <c r="Y1661" t="str">
        <f>IF(data[[#This Row],[OrderDateTime]]=data[[#This Row],[FirstOrderDateTime]], "New", "Returning")</f>
        <v>Returning</v>
      </c>
      <c r="Z1661" s="7">
        <f>data[[#This Row],[DeliveryDate]] + data[[#This Row],[DeliveryTime]]</f>
        <v>45612.605555555558</v>
      </c>
      <c r="AA1661" s="7">
        <f>data[[#This Row],[OrderDateTime]] + 1</f>
        <v>45612.038888888892</v>
      </c>
      <c r="AB1661" s="7" t="str">
        <f>IF(data[[#This Row],[DeliveryDateTime]] &lt;= data[[#This Row],[SLADue]], "On Time", "Late")</f>
        <v>Late</v>
      </c>
    </row>
    <row r="1662" spans="1:28" x14ac:dyDescent="0.2">
      <c r="A1662" t="s">
        <v>2201</v>
      </c>
      <c r="B1662" t="s">
        <v>19</v>
      </c>
      <c r="C1662" t="s">
        <v>69</v>
      </c>
      <c r="D1662" t="s">
        <v>70</v>
      </c>
      <c r="E1662" s="5">
        <v>54.42</v>
      </c>
      <c r="F1662" t="s">
        <v>51</v>
      </c>
      <c r="G1662">
        <v>1</v>
      </c>
      <c r="H1662" s="1">
        <v>45682</v>
      </c>
      <c r="I1662" s="1" t="str">
        <f>TEXT(data[[#This Row],[OrderDate]],"mmm")</f>
        <v>Jan</v>
      </c>
      <c r="J1662" s="6">
        <v>0.44722222222222224</v>
      </c>
      <c r="K1662" s="6" t="str">
        <f>TEXT(data[[#This Row],[OrderTime]],"h")</f>
        <v>10</v>
      </c>
      <c r="L1662" s="1">
        <v>45682</v>
      </c>
      <c r="M1662" s="6">
        <v>0.65555555555555556</v>
      </c>
      <c r="N1662" t="s">
        <v>326</v>
      </c>
      <c r="O1662" t="s">
        <v>479</v>
      </c>
      <c r="P1662" t="s">
        <v>202</v>
      </c>
      <c r="Q1662" t="s">
        <v>53</v>
      </c>
      <c r="R1662" t="s">
        <v>37</v>
      </c>
      <c r="S1662" t="s">
        <v>47</v>
      </c>
      <c r="T1662" t="s">
        <v>38</v>
      </c>
      <c r="U1662" t="s">
        <v>30</v>
      </c>
      <c r="V1662" s="5">
        <f>data[[#This Row],[PriceUSD]]*data[[#This Row],[Quantity]]</f>
        <v>54.42</v>
      </c>
      <c r="W1662" s="7">
        <f>data[[#This Row],[OrderDate]] + TIME(VALUE(LEFT(data[[#This Row],[OrderTime]],2)), VALUE(RIGHT(data[[#This Row],[OrderTime]],2)), 0)</f>
        <v>45682.015277777777</v>
      </c>
      <c r="X1662" s="7">
        <f>_xlfn.MINIFS(data[OrderDateTime], data[CustomerName], data[[#This Row],[CustomerName]])</f>
        <v>45670.015277777777</v>
      </c>
      <c r="Y1662" t="str">
        <f>IF(data[[#This Row],[OrderDateTime]]=data[[#This Row],[FirstOrderDateTime]], "New", "Returning")</f>
        <v>Returning</v>
      </c>
      <c r="Z1662" s="7">
        <f>data[[#This Row],[DeliveryDate]] + data[[#This Row],[DeliveryTime]]</f>
        <v>45682.655555555553</v>
      </c>
      <c r="AA1662" s="7">
        <f>data[[#This Row],[OrderDateTime]] + 1</f>
        <v>45683.015277777777</v>
      </c>
      <c r="AB1662" s="7" t="str">
        <f>IF(data[[#This Row],[DeliveryDateTime]] &lt;= data[[#This Row],[SLADue]], "On Time", "Late")</f>
        <v>On Time</v>
      </c>
    </row>
    <row r="1663" spans="1:28" x14ac:dyDescent="0.2">
      <c r="A1663" t="s">
        <v>2202</v>
      </c>
      <c r="B1663" t="s">
        <v>19</v>
      </c>
      <c r="C1663" t="s">
        <v>49</v>
      </c>
      <c r="D1663" t="s">
        <v>50</v>
      </c>
      <c r="E1663" s="5">
        <v>30.18</v>
      </c>
      <c r="F1663" t="s">
        <v>74</v>
      </c>
      <c r="G1663">
        <v>2</v>
      </c>
      <c r="H1663" s="1">
        <v>45814</v>
      </c>
      <c r="I1663" s="1" t="str">
        <f>TEXT(data[[#This Row],[OrderDate]],"mmm")</f>
        <v>Jun</v>
      </c>
      <c r="J1663" s="6">
        <v>0.90625</v>
      </c>
      <c r="K1663" s="6" t="str">
        <f>TEXT(data[[#This Row],[OrderTime]],"h")</f>
        <v>21</v>
      </c>
      <c r="L1663" s="1">
        <v>45815</v>
      </c>
      <c r="M1663" s="6">
        <v>0.76875000000000004</v>
      </c>
      <c r="N1663" t="s">
        <v>44</v>
      </c>
      <c r="O1663" t="s">
        <v>35</v>
      </c>
      <c r="P1663" t="s">
        <v>25</v>
      </c>
      <c r="Q1663" t="s">
        <v>53</v>
      </c>
      <c r="R1663" t="s">
        <v>54</v>
      </c>
      <c r="S1663" t="s">
        <v>28</v>
      </c>
      <c r="T1663" t="s">
        <v>29</v>
      </c>
      <c r="U1663" t="s">
        <v>67</v>
      </c>
      <c r="V1663" s="5">
        <f>data[[#This Row],[PriceUSD]]*data[[#This Row],[Quantity]]</f>
        <v>60.36</v>
      </c>
      <c r="W1663" s="7">
        <f>data[[#This Row],[OrderDate]] + TIME(VALUE(LEFT(data[[#This Row],[OrderTime]],2)), VALUE(RIGHT(data[[#This Row],[OrderTime]],2)), 0)</f>
        <v>45814.017361111109</v>
      </c>
      <c r="X1663" s="7">
        <f>_xlfn.MINIFS(data[OrderDateTime], data[CustomerName], data[[#This Row],[CustomerName]])</f>
        <v>45595.015277777777</v>
      </c>
      <c r="Y1663" t="str">
        <f>IF(data[[#This Row],[OrderDateTime]]=data[[#This Row],[FirstOrderDateTime]], "New", "Returning")</f>
        <v>Returning</v>
      </c>
      <c r="Z1663" s="7">
        <f>data[[#This Row],[DeliveryDate]] + data[[#This Row],[DeliveryTime]]</f>
        <v>45815.768750000003</v>
      </c>
      <c r="AA1663" s="7">
        <f>data[[#This Row],[OrderDateTime]] + 1</f>
        <v>45815.017361111109</v>
      </c>
      <c r="AB1663" s="7" t="str">
        <f>IF(data[[#This Row],[DeliveryDateTime]] &lt;= data[[#This Row],[SLADue]], "On Time", "Late")</f>
        <v>Late</v>
      </c>
    </row>
    <row r="1664" spans="1:28" x14ac:dyDescent="0.2">
      <c r="A1664" t="s">
        <v>2203</v>
      </c>
      <c r="B1664" t="s">
        <v>19</v>
      </c>
      <c r="C1664" t="s">
        <v>126</v>
      </c>
      <c r="D1664" t="s">
        <v>127</v>
      </c>
      <c r="E1664" s="5">
        <v>21.6</v>
      </c>
      <c r="F1664" t="s">
        <v>56</v>
      </c>
      <c r="G1664">
        <v>3</v>
      </c>
      <c r="H1664" s="1">
        <v>45771</v>
      </c>
      <c r="I1664" s="1" t="str">
        <f>TEXT(data[[#This Row],[OrderDate]],"mmm")</f>
        <v>Apr</v>
      </c>
      <c r="J1664" s="6">
        <v>0.43819444444444444</v>
      </c>
      <c r="K1664" s="6" t="str">
        <f>TEXT(data[[#This Row],[OrderTime]],"h")</f>
        <v>10</v>
      </c>
      <c r="L1664" s="1">
        <v>45771</v>
      </c>
      <c r="M1664" s="6">
        <v>0.60486111111111107</v>
      </c>
      <c r="N1664" t="s">
        <v>123</v>
      </c>
      <c r="O1664" t="s">
        <v>735</v>
      </c>
      <c r="P1664" t="s">
        <v>36</v>
      </c>
      <c r="Q1664" t="s">
        <v>26</v>
      </c>
      <c r="R1664" t="s">
        <v>129</v>
      </c>
      <c r="S1664" t="s">
        <v>47</v>
      </c>
      <c r="T1664" t="s">
        <v>38</v>
      </c>
      <c r="U1664" t="s">
        <v>67</v>
      </c>
      <c r="V1664" s="5">
        <f>data[[#This Row],[PriceUSD]]*data[[#This Row],[Quantity]]</f>
        <v>64.800000000000011</v>
      </c>
      <c r="W1664" s="7">
        <f>data[[#This Row],[OrderDate]] + TIME(VALUE(LEFT(data[[#This Row],[OrderTime]],2)), VALUE(RIGHT(data[[#This Row],[OrderTime]],2)), 0)</f>
        <v>45771.030555555553</v>
      </c>
      <c r="X1664" s="7">
        <f>_xlfn.MINIFS(data[OrderDateTime], data[CustomerName], data[[#This Row],[CustomerName]])</f>
        <v>45534.022916666669</v>
      </c>
      <c r="Y1664" t="str">
        <f>IF(data[[#This Row],[OrderDateTime]]=data[[#This Row],[FirstOrderDateTime]], "New", "Returning")</f>
        <v>Returning</v>
      </c>
      <c r="Z1664" s="7">
        <f>data[[#This Row],[DeliveryDate]] + data[[#This Row],[DeliveryTime]]</f>
        <v>45771.604861111111</v>
      </c>
      <c r="AA1664" s="7">
        <f>data[[#This Row],[OrderDateTime]] + 1</f>
        <v>45772.030555555553</v>
      </c>
      <c r="AB1664" s="7" t="str">
        <f>IF(data[[#This Row],[DeliveryDateTime]] &lt;= data[[#This Row],[SLADue]], "On Time", "Late")</f>
        <v>On Time</v>
      </c>
    </row>
    <row r="1665" spans="1:28" x14ac:dyDescent="0.2">
      <c r="A1665" t="s">
        <v>2204</v>
      </c>
      <c r="B1665" t="s">
        <v>19</v>
      </c>
      <c r="C1665" t="s">
        <v>41</v>
      </c>
      <c r="D1665" t="s">
        <v>42</v>
      </c>
      <c r="E1665" s="5">
        <v>33.18</v>
      </c>
      <c r="F1665" t="s">
        <v>74</v>
      </c>
      <c r="G1665">
        <v>3</v>
      </c>
      <c r="H1665" s="1">
        <v>45865</v>
      </c>
      <c r="I1665" s="1" t="str">
        <f>TEXT(data[[#This Row],[OrderDate]],"mmm")</f>
        <v>Jul</v>
      </c>
      <c r="J1665" s="6">
        <v>0.49166666666666664</v>
      </c>
      <c r="K1665" s="6" t="str">
        <f>TEXT(data[[#This Row],[OrderTime]],"h")</f>
        <v>11</v>
      </c>
      <c r="L1665" s="1">
        <v>45866</v>
      </c>
      <c r="M1665" s="6">
        <v>0.7416666666666667</v>
      </c>
      <c r="N1665" t="s">
        <v>44</v>
      </c>
      <c r="O1665" t="s">
        <v>356</v>
      </c>
      <c r="P1665" t="s">
        <v>25</v>
      </c>
      <c r="Q1665" t="s">
        <v>26</v>
      </c>
      <c r="R1665" t="s">
        <v>46</v>
      </c>
      <c r="S1665" t="s">
        <v>28</v>
      </c>
      <c r="T1665" t="s">
        <v>106</v>
      </c>
      <c r="U1665" t="s">
        <v>67</v>
      </c>
      <c r="V1665" s="5">
        <f>data[[#This Row],[PriceUSD]]*data[[#This Row],[Quantity]]</f>
        <v>99.539999999999992</v>
      </c>
      <c r="W1665" s="7">
        <f>data[[#This Row],[OrderDate]] + TIME(VALUE(LEFT(data[[#This Row],[OrderTime]],2)), VALUE(RIGHT(data[[#This Row],[OrderTime]],2)), 0)</f>
        <v>45865.046527777777</v>
      </c>
      <c r="X1665" s="7">
        <f>_xlfn.MINIFS(data[OrderDateTime], data[CustomerName], data[[#This Row],[CustomerName]])</f>
        <v>45570.030555555553</v>
      </c>
      <c r="Y1665" t="str">
        <f>IF(data[[#This Row],[OrderDateTime]]=data[[#This Row],[FirstOrderDateTime]], "New", "Returning")</f>
        <v>Returning</v>
      </c>
      <c r="Z1665" s="7">
        <f>data[[#This Row],[DeliveryDate]] + data[[#This Row],[DeliveryTime]]</f>
        <v>45866.741666666669</v>
      </c>
      <c r="AA1665" s="7">
        <f>data[[#This Row],[OrderDateTime]] + 1</f>
        <v>45866.046527777777</v>
      </c>
      <c r="AB1665" s="7" t="str">
        <f>IF(data[[#This Row],[DeliveryDateTime]] &lt;= data[[#This Row],[SLADue]], "On Time", "Late")</f>
        <v>Late</v>
      </c>
    </row>
    <row r="1666" spans="1:28" x14ac:dyDescent="0.2">
      <c r="A1666" t="s">
        <v>2205</v>
      </c>
      <c r="B1666" t="s">
        <v>19</v>
      </c>
      <c r="C1666" t="s">
        <v>61</v>
      </c>
      <c r="D1666" t="s">
        <v>62</v>
      </c>
      <c r="E1666" s="5">
        <v>155.30000000000001</v>
      </c>
      <c r="F1666" t="s">
        <v>63</v>
      </c>
      <c r="G1666">
        <v>3</v>
      </c>
      <c r="H1666" s="1">
        <v>45855</v>
      </c>
      <c r="I1666" s="1" t="str">
        <f>TEXT(data[[#This Row],[OrderDate]],"mmm")</f>
        <v>Jul</v>
      </c>
      <c r="J1666" s="6">
        <v>0.39930555555555558</v>
      </c>
      <c r="K1666" s="6" t="str">
        <f>TEXT(data[[#This Row],[OrderTime]],"h")</f>
        <v>9</v>
      </c>
      <c r="L1666" s="1">
        <v>45856</v>
      </c>
      <c r="M1666" s="6">
        <v>0.64930555555555558</v>
      </c>
      <c r="N1666" t="s">
        <v>163</v>
      </c>
      <c r="O1666" t="s">
        <v>356</v>
      </c>
      <c r="P1666" t="s">
        <v>77</v>
      </c>
      <c r="Q1666" t="s">
        <v>53</v>
      </c>
      <c r="R1666" t="s">
        <v>66</v>
      </c>
      <c r="S1666" t="s">
        <v>28</v>
      </c>
      <c r="T1666" t="s">
        <v>38</v>
      </c>
      <c r="U1666" t="s">
        <v>67</v>
      </c>
      <c r="V1666" s="5">
        <f>data[[#This Row],[PriceUSD]]*data[[#This Row],[Quantity]]</f>
        <v>465.90000000000003</v>
      </c>
      <c r="W1666" s="7">
        <f>data[[#This Row],[OrderDate]] + TIME(VALUE(LEFT(data[[#This Row],[OrderTime]],2)), VALUE(RIGHT(data[[#This Row],[OrderTime]],2)), 0)</f>
        <v>45855.038888888892</v>
      </c>
      <c r="X1666" s="7">
        <f>_xlfn.MINIFS(data[OrderDateTime], data[CustomerName], data[[#This Row],[CustomerName]])</f>
        <v>45570.030555555553</v>
      </c>
      <c r="Y1666" t="str">
        <f>IF(data[[#This Row],[OrderDateTime]]=data[[#This Row],[FirstOrderDateTime]], "New", "Returning")</f>
        <v>Returning</v>
      </c>
      <c r="Z1666" s="7">
        <f>data[[#This Row],[DeliveryDate]] + data[[#This Row],[DeliveryTime]]</f>
        <v>45856.649305555555</v>
      </c>
      <c r="AA1666" s="7">
        <f>data[[#This Row],[OrderDateTime]] + 1</f>
        <v>45856.038888888892</v>
      </c>
      <c r="AB1666" s="7" t="str">
        <f>IF(data[[#This Row],[DeliveryDateTime]] &lt;= data[[#This Row],[SLADue]], "On Time", "Late")</f>
        <v>Late</v>
      </c>
    </row>
    <row r="1667" spans="1:28" x14ac:dyDescent="0.2">
      <c r="A1667" t="s">
        <v>2206</v>
      </c>
      <c r="B1667" t="s">
        <v>19</v>
      </c>
      <c r="C1667" t="s">
        <v>32</v>
      </c>
      <c r="D1667" t="s">
        <v>33</v>
      </c>
      <c r="E1667" s="5">
        <v>44.73</v>
      </c>
      <c r="F1667" t="s">
        <v>22</v>
      </c>
      <c r="G1667">
        <v>4</v>
      </c>
      <c r="H1667" s="1">
        <v>45770</v>
      </c>
      <c r="I1667" s="1" t="str">
        <f>TEXT(data[[#This Row],[OrderDate]],"mmm")</f>
        <v>Apr</v>
      </c>
      <c r="J1667" s="6">
        <v>0.81527777777777777</v>
      </c>
      <c r="K1667" s="6" t="str">
        <f>TEXT(data[[#This Row],[OrderTime]],"h")</f>
        <v>19</v>
      </c>
      <c r="L1667" s="1">
        <v>45772</v>
      </c>
      <c r="M1667" s="6">
        <v>0.64722222222222225</v>
      </c>
      <c r="N1667" t="s">
        <v>64</v>
      </c>
      <c r="O1667" t="s">
        <v>629</v>
      </c>
      <c r="P1667" t="s">
        <v>25</v>
      </c>
      <c r="Q1667" t="s">
        <v>26</v>
      </c>
      <c r="R1667" t="s">
        <v>37</v>
      </c>
      <c r="S1667" t="s">
        <v>105</v>
      </c>
      <c r="T1667" t="s">
        <v>38</v>
      </c>
      <c r="U1667" t="s">
        <v>30</v>
      </c>
      <c r="V1667" s="5">
        <f>data[[#This Row],[PriceUSD]]*data[[#This Row],[Quantity]]</f>
        <v>178.92</v>
      </c>
      <c r="W1667" s="7">
        <f>data[[#This Row],[OrderDate]] + TIME(VALUE(LEFT(data[[#This Row],[OrderTime]],2)), VALUE(RIGHT(data[[#This Row],[OrderTime]],2)), 0)</f>
        <v>45770.054166666669</v>
      </c>
      <c r="X1667" s="7">
        <f>_xlfn.MINIFS(data[OrderDateTime], data[CustomerName], data[[#This Row],[CustomerName]])</f>
        <v>45511.046527777777</v>
      </c>
      <c r="Y1667" t="str">
        <f>IF(data[[#This Row],[OrderDateTime]]=data[[#This Row],[FirstOrderDateTime]], "New", "Returning")</f>
        <v>Returning</v>
      </c>
      <c r="Z1667" s="7">
        <f>data[[#This Row],[DeliveryDate]] + data[[#This Row],[DeliveryTime]]</f>
        <v>45772.647222222222</v>
      </c>
      <c r="AA1667" s="7">
        <f>data[[#This Row],[OrderDateTime]] + 1</f>
        <v>45771.054166666669</v>
      </c>
      <c r="AB1667" s="7" t="str">
        <f>IF(data[[#This Row],[DeliveryDateTime]] &lt;= data[[#This Row],[SLADue]], "On Time", "Late")</f>
        <v>Late</v>
      </c>
    </row>
    <row r="1668" spans="1:28" x14ac:dyDescent="0.2">
      <c r="A1668" t="s">
        <v>2207</v>
      </c>
      <c r="B1668" t="s">
        <v>19</v>
      </c>
      <c r="C1668" t="s">
        <v>41</v>
      </c>
      <c r="D1668" t="s">
        <v>42</v>
      </c>
      <c r="E1668" s="5">
        <v>38.950000000000003</v>
      </c>
      <c r="F1668" t="s">
        <v>74</v>
      </c>
      <c r="G1668">
        <v>1</v>
      </c>
      <c r="H1668" s="1">
        <v>45796</v>
      </c>
      <c r="I1668" s="1" t="str">
        <f>TEXT(data[[#This Row],[OrderDate]],"mmm")</f>
        <v>May</v>
      </c>
      <c r="J1668" s="6">
        <v>0.52430555555555558</v>
      </c>
      <c r="K1668" s="6" t="str">
        <f>TEXT(data[[#This Row],[OrderTime]],"h")</f>
        <v>12</v>
      </c>
      <c r="L1668" s="1">
        <v>45796</v>
      </c>
      <c r="M1668" s="6">
        <v>0.64930555555555558</v>
      </c>
      <c r="N1668" t="s">
        <v>57</v>
      </c>
      <c r="O1668" t="s">
        <v>769</v>
      </c>
      <c r="P1668" t="s">
        <v>25</v>
      </c>
      <c r="Q1668" t="s">
        <v>53</v>
      </c>
      <c r="R1668" t="s">
        <v>46</v>
      </c>
      <c r="S1668" t="s">
        <v>47</v>
      </c>
      <c r="T1668" t="s">
        <v>29</v>
      </c>
      <c r="U1668" t="s">
        <v>30</v>
      </c>
      <c r="V1668" s="5">
        <f>data[[#This Row],[PriceUSD]]*data[[#This Row],[Quantity]]</f>
        <v>38.950000000000003</v>
      </c>
      <c r="W1668" s="7">
        <f>data[[#This Row],[OrderDate]] + TIME(VALUE(LEFT(data[[#This Row],[OrderTime]],2)), VALUE(RIGHT(data[[#This Row],[OrderTime]],2)), 0)</f>
        <v>45796.038888888892</v>
      </c>
      <c r="X1668" s="7">
        <f>_xlfn.MINIFS(data[OrderDateTime], data[CustomerName], data[[#This Row],[CustomerName]])</f>
        <v>45551.052083333336</v>
      </c>
      <c r="Y1668" t="str">
        <f>IF(data[[#This Row],[OrderDateTime]]=data[[#This Row],[FirstOrderDateTime]], "New", "Returning")</f>
        <v>Returning</v>
      </c>
      <c r="Z1668" s="7">
        <f>data[[#This Row],[DeliveryDate]] + data[[#This Row],[DeliveryTime]]</f>
        <v>45796.649305555555</v>
      </c>
      <c r="AA1668" s="7">
        <f>data[[#This Row],[OrderDateTime]] + 1</f>
        <v>45797.038888888892</v>
      </c>
      <c r="AB1668" s="7" t="str">
        <f>IF(data[[#This Row],[DeliveryDateTime]] &lt;= data[[#This Row],[SLADue]], "On Time", "Late")</f>
        <v>On Time</v>
      </c>
    </row>
    <row r="1669" spans="1:28" x14ac:dyDescent="0.2">
      <c r="A1669" t="s">
        <v>2208</v>
      </c>
      <c r="B1669" t="s">
        <v>19</v>
      </c>
      <c r="C1669" t="s">
        <v>117</v>
      </c>
      <c r="D1669" t="s">
        <v>118</v>
      </c>
      <c r="E1669" s="5">
        <v>74.41</v>
      </c>
      <c r="F1669" t="s">
        <v>119</v>
      </c>
      <c r="G1669">
        <v>1</v>
      </c>
      <c r="H1669" s="1">
        <v>45880</v>
      </c>
      <c r="I1669" s="1" t="str">
        <f>TEXT(data[[#This Row],[OrderDate]],"mmm")</f>
        <v>Aug</v>
      </c>
      <c r="J1669" s="6">
        <v>0.82013888888888886</v>
      </c>
      <c r="K1669" s="6" t="str">
        <f>TEXT(data[[#This Row],[OrderTime]],"h")</f>
        <v>19</v>
      </c>
      <c r="L1669" s="1">
        <v>45882</v>
      </c>
      <c r="M1669" s="6">
        <v>0.73124999999999996</v>
      </c>
      <c r="N1669" t="s">
        <v>238</v>
      </c>
      <c r="O1669" t="s">
        <v>159</v>
      </c>
      <c r="P1669" t="s">
        <v>36</v>
      </c>
      <c r="Q1669" t="s">
        <v>26</v>
      </c>
      <c r="R1669" t="s">
        <v>66</v>
      </c>
      <c r="S1669" t="s">
        <v>105</v>
      </c>
      <c r="T1669" t="s">
        <v>38</v>
      </c>
      <c r="U1669" t="s">
        <v>67</v>
      </c>
      <c r="V1669" s="5">
        <f>data[[#This Row],[PriceUSD]]*data[[#This Row],[Quantity]]</f>
        <v>74.41</v>
      </c>
      <c r="W1669" s="7">
        <f>data[[#This Row],[OrderDate]] + TIME(VALUE(LEFT(data[[#This Row],[OrderTime]],2)), VALUE(RIGHT(data[[#This Row],[OrderTime]],2)), 0)</f>
        <v>45880.061805555553</v>
      </c>
      <c r="X1669" s="7">
        <f>_xlfn.MINIFS(data[OrderDateTime], data[CustomerName], data[[#This Row],[CustomerName]])</f>
        <v>45548.015277777777</v>
      </c>
      <c r="Y1669" t="str">
        <f>IF(data[[#This Row],[OrderDateTime]]=data[[#This Row],[FirstOrderDateTime]], "New", "Returning")</f>
        <v>Returning</v>
      </c>
      <c r="Z1669" s="7">
        <f>data[[#This Row],[DeliveryDate]] + data[[#This Row],[DeliveryTime]]</f>
        <v>45882.731249999997</v>
      </c>
      <c r="AA1669" s="7">
        <f>data[[#This Row],[OrderDateTime]] + 1</f>
        <v>45881.061805555553</v>
      </c>
      <c r="AB1669" s="7" t="str">
        <f>IF(data[[#This Row],[DeliveryDateTime]] &lt;= data[[#This Row],[SLADue]], "On Time", "Late")</f>
        <v>Late</v>
      </c>
    </row>
    <row r="1670" spans="1:28" x14ac:dyDescent="0.2">
      <c r="A1670" t="s">
        <v>2209</v>
      </c>
      <c r="B1670" t="s">
        <v>19</v>
      </c>
      <c r="C1670" t="s">
        <v>190</v>
      </c>
      <c r="D1670" t="s">
        <v>191</v>
      </c>
      <c r="E1670" s="5">
        <v>25.04</v>
      </c>
      <c r="F1670" t="s">
        <v>87</v>
      </c>
      <c r="G1670">
        <v>2</v>
      </c>
      <c r="H1670" s="1">
        <v>45795</v>
      </c>
      <c r="I1670" s="1" t="str">
        <f>TEXT(data[[#This Row],[OrderDate]],"mmm")</f>
        <v>May</v>
      </c>
      <c r="J1670" s="6">
        <v>0.55277777777777781</v>
      </c>
      <c r="K1670" s="6" t="str">
        <f>TEXT(data[[#This Row],[OrderTime]],"h")</f>
        <v>13</v>
      </c>
      <c r="L1670" s="1">
        <v>45795</v>
      </c>
      <c r="M1670" s="6">
        <v>0.84444444444444444</v>
      </c>
      <c r="N1670" t="s">
        <v>75</v>
      </c>
      <c r="O1670" t="s">
        <v>358</v>
      </c>
      <c r="P1670" t="s">
        <v>25</v>
      </c>
      <c r="Q1670" t="s">
        <v>26</v>
      </c>
      <c r="R1670" t="s">
        <v>192</v>
      </c>
      <c r="S1670" t="s">
        <v>47</v>
      </c>
      <c r="T1670" t="s">
        <v>38</v>
      </c>
      <c r="U1670" t="s">
        <v>67</v>
      </c>
      <c r="V1670" s="5">
        <f>data[[#This Row],[PriceUSD]]*data[[#This Row],[Quantity]]</f>
        <v>50.08</v>
      </c>
      <c r="W1670" s="7">
        <f>data[[#This Row],[OrderDate]] + TIME(VALUE(LEFT(data[[#This Row],[OrderTime]],2)), VALUE(RIGHT(data[[#This Row],[OrderTime]],2)), 0)</f>
        <v>45795.054166666669</v>
      </c>
      <c r="X1670" s="7">
        <f>_xlfn.MINIFS(data[OrderDateTime], data[CustomerName], data[[#This Row],[CustomerName]])</f>
        <v>45518.046527777777</v>
      </c>
      <c r="Y1670" t="str">
        <f>IF(data[[#This Row],[OrderDateTime]]=data[[#This Row],[FirstOrderDateTime]], "New", "Returning")</f>
        <v>Returning</v>
      </c>
      <c r="Z1670" s="7">
        <f>data[[#This Row],[DeliveryDate]] + data[[#This Row],[DeliveryTime]]</f>
        <v>45795.844444444447</v>
      </c>
      <c r="AA1670" s="7">
        <f>data[[#This Row],[OrderDateTime]] + 1</f>
        <v>45796.054166666669</v>
      </c>
      <c r="AB1670" s="7" t="str">
        <f>IF(data[[#This Row],[DeliveryDateTime]] &lt;= data[[#This Row],[SLADue]], "On Time", "Late")</f>
        <v>On Time</v>
      </c>
    </row>
    <row r="1671" spans="1:28" x14ac:dyDescent="0.2">
      <c r="A1671" t="s">
        <v>2210</v>
      </c>
      <c r="B1671" t="s">
        <v>19</v>
      </c>
      <c r="C1671" t="s">
        <v>69</v>
      </c>
      <c r="D1671" t="s">
        <v>70</v>
      </c>
      <c r="E1671" s="5">
        <v>58.12</v>
      </c>
      <c r="F1671" t="s">
        <v>56</v>
      </c>
      <c r="G1671">
        <v>2</v>
      </c>
      <c r="H1671" s="1">
        <v>45581</v>
      </c>
      <c r="I1671" s="1" t="str">
        <f>TEXT(data[[#This Row],[OrderDate]],"mmm")</f>
        <v>Oct</v>
      </c>
      <c r="J1671" s="6">
        <v>0.43611111111111112</v>
      </c>
      <c r="K1671" s="6" t="str">
        <f>TEXT(data[[#This Row],[OrderTime]],"h")</f>
        <v>10</v>
      </c>
      <c r="L1671" s="1">
        <v>45581</v>
      </c>
      <c r="M1671" s="6">
        <v>0.60277777777777775</v>
      </c>
      <c r="N1671" t="s">
        <v>34</v>
      </c>
      <c r="O1671" t="s">
        <v>283</v>
      </c>
      <c r="P1671" t="s">
        <v>36</v>
      </c>
      <c r="Q1671" t="s">
        <v>53</v>
      </c>
      <c r="R1671" t="s">
        <v>37</v>
      </c>
      <c r="S1671" t="s">
        <v>47</v>
      </c>
      <c r="T1671" t="s">
        <v>29</v>
      </c>
      <c r="U1671" t="s">
        <v>67</v>
      </c>
      <c r="V1671" s="5">
        <f>data[[#This Row],[PriceUSD]]*data[[#This Row],[Quantity]]</f>
        <v>116.24</v>
      </c>
      <c r="W1671" s="7">
        <f>data[[#This Row],[OrderDate]] + TIME(VALUE(LEFT(data[[#This Row],[OrderTime]],2)), VALUE(RIGHT(data[[#This Row],[OrderTime]],2)), 0)</f>
        <v>45581.007638888892</v>
      </c>
      <c r="X1671" s="7">
        <f>_xlfn.MINIFS(data[OrderDateTime], data[CustomerName], data[[#This Row],[CustomerName]])</f>
        <v>45523.030555555553</v>
      </c>
      <c r="Y1671" t="str">
        <f>IF(data[[#This Row],[OrderDateTime]]=data[[#This Row],[FirstOrderDateTime]], "New", "Returning")</f>
        <v>Returning</v>
      </c>
      <c r="Z1671" s="7">
        <f>data[[#This Row],[DeliveryDate]] + data[[#This Row],[DeliveryTime]]</f>
        <v>45581.602777777778</v>
      </c>
      <c r="AA1671" s="7">
        <f>data[[#This Row],[OrderDateTime]] + 1</f>
        <v>45582.007638888892</v>
      </c>
      <c r="AB1671" s="7" t="str">
        <f>IF(data[[#This Row],[DeliveryDateTime]] &lt;= data[[#This Row],[SLADue]], "On Time", "Late")</f>
        <v>On Time</v>
      </c>
    </row>
    <row r="1672" spans="1:28" x14ac:dyDescent="0.2">
      <c r="A1672" t="s">
        <v>2211</v>
      </c>
      <c r="B1672" t="s">
        <v>19</v>
      </c>
      <c r="C1672" t="s">
        <v>258</v>
      </c>
      <c r="D1672" t="s">
        <v>259</v>
      </c>
      <c r="E1672" s="5">
        <v>122.24</v>
      </c>
      <c r="F1672" t="s">
        <v>51</v>
      </c>
      <c r="G1672">
        <v>1</v>
      </c>
      <c r="H1672" s="1">
        <v>45572</v>
      </c>
      <c r="I1672" s="1" t="str">
        <f>TEXT(data[[#This Row],[OrderDate]],"mmm")</f>
        <v>Oct</v>
      </c>
      <c r="J1672" s="6">
        <v>0.74722222222222223</v>
      </c>
      <c r="K1672" s="6" t="str">
        <f>TEXT(data[[#This Row],[OrderTime]],"h")</f>
        <v>17</v>
      </c>
      <c r="L1672" s="1">
        <v>45573</v>
      </c>
      <c r="M1672" s="6">
        <v>0.52222222222222225</v>
      </c>
      <c r="N1672" t="s">
        <v>178</v>
      </c>
      <c r="O1672" t="s">
        <v>920</v>
      </c>
      <c r="P1672" t="s">
        <v>180</v>
      </c>
      <c r="Q1672" t="s">
        <v>53</v>
      </c>
      <c r="R1672" t="s">
        <v>261</v>
      </c>
      <c r="S1672" t="s">
        <v>28</v>
      </c>
      <c r="T1672" t="s">
        <v>38</v>
      </c>
      <c r="U1672" t="s">
        <v>30</v>
      </c>
      <c r="V1672" s="5">
        <f>data[[#This Row],[PriceUSD]]*data[[#This Row],[Quantity]]</f>
        <v>122.24</v>
      </c>
      <c r="W1672" s="7">
        <f>data[[#This Row],[OrderDate]] + TIME(VALUE(LEFT(data[[#This Row],[OrderTime]],2)), VALUE(RIGHT(data[[#This Row],[OrderTime]],2)), 0)</f>
        <v>45572.015277777777</v>
      </c>
      <c r="X1672" s="7">
        <f>_xlfn.MINIFS(data[OrderDateTime], data[CustomerName], data[[#This Row],[CustomerName]])</f>
        <v>45533.054166666669</v>
      </c>
      <c r="Y1672" t="str">
        <f>IF(data[[#This Row],[OrderDateTime]]=data[[#This Row],[FirstOrderDateTime]], "New", "Returning")</f>
        <v>Returning</v>
      </c>
      <c r="Z1672" s="7">
        <f>data[[#This Row],[DeliveryDate]] + data[[#This Row],[DeliveryTime]]</f>
        <v>45573.522222222222</v>
      </c>
      <c r="AA1672" s="7">
        <f>data[[#This Row],[OrderDateTime]] + 1</f>
        <v>45573.015277777777</v>
      </c>
      <c r="AB1672" s="7" t="str">
        <f>IF(data[[#This Row],[DeliveryDateTime]] &lt;= data[[#This Row],[SLADue]], "On Time", "Late")</f>
        <v>Late</v>
      </c>
    </row>
    <row r="1673" spans="1:28" x14ac:dyDescent="0.2">
      <c r="A1673" t="s">
        <v>2212</v>
      </c>
      <c r="B1673" t="s">
        <v>19</v>
      </c>
      <c r="C1673" t="s">
        <v>190</v>
      </c>
      <c r="D1673" t="s">
        <v>191</v>
      </c>
      <c r="E1673" s="5">
        <v>26.91</v>
      </c>
      <c r="F1673" t="s">
        <v>87</v>
      </c>
      <c r="G1673">
        <v>3</v>
      </c>
      <c r="H1673" s="1">
        <v>45805</v>
      </c>
      <c r="I1673" s="1" t="str">
        <f>TEXT(data[[#This Row],[OrderDate]],"mmm")</f>
        <v>May</v>
      </c>
      <c r="J1673" s="6">
        <v>0.81874999999999998</v>
      </c>
      <c r="K1673" s="6" t="str">
        <f>TEXT(data[[#This Row],[OrderTime]],"h")</f>
        <v>19</v>
      </c>
      <c r="L1673" s="1">
        <v>45807</v>
      </c>
      <c r="M1673" s="6">
        <v>0.67222222222222228</v>
      </c>
      <c r="N1673" t="s">
        <v>170</v>
      </c>
      <c r="O1673" t="s">
        <v>1148</v>
      </c>
      <c r="P1673" t="s">
        <v>36</v>
      </c>
      <c r="Q1673" t="s">
        <v>53</v>
      </c>
      <c r="R1673" t="s">
        <v>192</v>
      </c>
      <c r="S1673" t="s">
        <v>105</v>
      </c>
      <c r="T1673" t="s">
        <v>136</v>
      </c>
      <c r="U1673" t="s">
        <v>67</v>
      </c>
      <c r="V1673" s="5">
        <f>data[[#This Row],[PriceUSD]]*data[[#This Row],[Quantity]]</f>
        <v>80.73</v>
      </c>
      <c r="W1673" s="7">
        <f>data[[#This Row],[OrderDate]] + TIME(VALUE(LEFT(data[[#This Row],[OrderTime]],2)), VALUE(RIGHT(data[[#This Row],[OrderTime]],2)), 0)</f>
        <v>45805.052083333336</v>
      </c>
      <c r="X1673" s="7">
        <f>_xlfn.MINIFS(data[OrderDateTime], data[CustomerName], data[[#This Row],[CustomerName]])</f>
        <v>45523.017361111109</v>
      </c>
      <c r="Y1673" t="str">
        <f>IF(data[[#This Row],[OrderDateTime]]=data[[#This Row],[FirstOrderDateTime]], "New", "Returning")</f>
        <v>Returning</v>
      </c>
      <c r="Z1673" s="7">
        <f>data[[#This Row],[DeliveryDate]] + data[[#This Row],[DeliveryTime]]</f>
        <v>45807.672222222223</v>
      </c>
      <c r="AA1673" s="7">
        <f>data[[#This Row],[OrderDateTime]] + 1</f>
        <v>45806.052083333336</v>
      </c>
      <c r="AB1673" s="7" t="str">
        <f>IF(data[[#This Row],[DeliveryDateTime]] &lt;= data[[#This Row],[SLADue]], "On Time", "Late")</f>
        <v>Late</v>
      </c>
    </row>
    <row r="1674" spans="1:28" x14ac:dyDescent="0.2">
      <c r="A1674" t="s">
        <v>2213</v>
      </c>
      <c r="B1674" t="s">
        <v>19</v>
      </c>
      <c r="C1674" t="s">
        <v>20</v>
      </c>
      <c r="D1674" t="s">
        <v>21</v>
      </c>
      <c r="E1674" s="5">
        <v>18.41</v>
      </c>
      <c r="F1674" t="s">
        <v>43</v>
      </c>
      <c r="G1674">
        <v>2</v>
      </c>
      <c r="H1674" s="1">
        <v>45842</v>
      </c>
      <c r="I1674" s="1" t="str">
        <f>TEXT(data[[#This Row],[OrderDate]],"mmm")</f>
        <v>Jul</v>
      </c>
      <c r="J1674" s="6">
        <v>0.49166666666666664</v>
      </c>
      <c r="K1674" s="6" t="str">
        <f>TEXT(data[[#This Row],[OrderTime]],"h")</f>
        <v>11</v>
      </c>
      <c r="L1674" s="1">
        <v>45842</v>
      </c>
      <c r="M1674" s="6">
        <v>0.7</v>
      </c>
      <c r="N1674" t="s">
        <v>44</v>
      </c>
      <c r="O1674" t="s">
        <v>1047</v>
      </c>
      <c r="P1674" t="s">
        <v>25</v>
      </c>
      <c r="Q1674" t="s">
        <v>26</v>
      </c>
      <c r="R1674" t="s">
        <v>27</v>
      </c>
      <c r="S1674" t="s">
        <v>47</v>
      </c>
      <c r="T1674" t="s">
        <v>38</v>
      </c>
      <c r="U1674" t="s">
        <v>39</v>
      </c>
      <c r="V1674" s="5">
        <f>data[[#This Row],[PriceUSD]]*data[[#This Row],[Quantity]]</f>
        <v>36.82</v>
      </c>
      <c r="W1674" s="7">
        <f>data[[#This Row],[OrderDate]] + TIME(VALUE(LEFT(data[[#This Row],[OrderTime]],2)), VALUE(RIGHT(data[[#This Row],[OrderTime]],2)), 0)</f>
        <v>45842.046527777777</v>
      </c>
      <c r="X1674" s="7">
        <f>_xlfn.MINIFS(data[OrderDateTime], data[CustomerName], data[[#This Row],[CustomerName]])</f>
        <v>45507.015277777777</v>
      </c>
      <c r="Y1674" t="str">
        <f>IF(data[[#This Row],[OrderDateTime]]=data[[#This Row],[FirstOrderDateTime]], "New", "Returning")</f>
        <v>Returning</v>
      </c>
      <c r="Z1674" s="7">
        <f>data[[#This Row],[DeliveryDate]] + data[[#This Row],[DeliveryTime]]</f>
        <v>45842.7</v>
      </c>
      <c r="AA1674" s="7">
        <f>data[[#This Row],[OrderDateTime]] + 1</f>
        <v>45843.046527777777</v>
      </c>
      <c r="AB1674" s="7" t="str">
        <f>IF(data[[#This Row],[DeliveryDateTime]] &lt;= data[[#This Row],[SLADue]], "On Time", "Late")</f>
        <v>On Time</v>
      </c>
    </row>
    <row r="1675" spans="1:28" x14ac:dyDescent="0.2">
      <c r="A1675" t="s">
        <v>2214</v>
      </c>
      <c r="B1675" t="s">
        <v>19</v>
      </c>
      <c r="C1675" t="s">
        <v>126</v>
      </c>
      <c r="D1675" t="s">
        <v>127</v>
      </c>
      <c r="E1675" s="5">
        <v>20.92</v>
      </c>
      <c r="F1675" t="s">
        <v>71</v>
      </c>
      <c r="G1675">
        <v>1</v>
      </c>
      <c r="H1675" s="1">
        <v>45641</v>
      </c>
      <c r="I1675" s="1" t="str">
        <f>TEXT(data[[#This Row],[OrderDate]],"mmm")</f>
        <v>Dec</v>
      </c>
      <c r="J1675" s="6">
        <v>0.37847222222222221</v>
      </c>
      <c r="K1675" s="6" t="str">
        <f>TEXT(data[[#This Row],[OrderTime]],"h")</f>
        <v>9</v>
      </c>
      <c r="L1675" s="1">
        <v>45641</v>
      </c>
      <c r="M1675" s="6">
        <v>0.67013888888888884</v>
      </c>
      <c r="N1675" t="s">
        <v>292</v>
      </c>
      <c r="O1675" t="s">
        <v>121</v>
      </c>
      <c r="P1675" t="s">
        <v>77</v>
      </c>
      <c r="Q1675" t="s">
        <v>53</v>
      </c>
      <c r="R1675" t="s">
        <v>129</v>
      </c>
      <c r="S1675" t="s">
        <v>47</v>
      </c>
      <c r="T1675" t="s">
        <v>106</v>
      </c>
      <c r="U1675" t="s">
        <v>39</v>
      </c>
      <c r="V1675" s="5">
        <f>data[[#This Row],[PriceUSD]]*data[[#This Row],[Quantity]]</f>
        <v>20.92</v>
      </c>
      <c r="W1675" s="7">
        <f>data[[#This Row],[OrderDate]] + TIME(VALUE(LEFT(data[[#This Row],[OrderTime]],2)), VALUE(RIGHT(data[[#This Row],[OrderTime]],2)), 0)</f>
        <v>45641.015277777777</v>
      </c>
      <c r="X1675" s="7">
        <f>_xlfn.MINIFS(data[OrderDateTime], data[CustomerName], data[[#This Row],[CustomerName]])</f>
        <v>45517.030555555553</v>
      </c>
      <c r="Y1675" t="str">
        <f>IF(data[[#This Row],[OrderDateTime]]=data[[#This Row],[FirstOrderDateTime]], "New", "Returning")</f>
        <v>Returning</v>
      </c>
      <c r="Z1675" s="7">
        <f>data[[#This Row],[DeliveryDate]] + data[[#This Row],[DeliveryTime]]</f>
        <v>45641.670138888891</v>
      </c>
      <c r="AA1675" s="7">
        <f>data[[#This Row],[OrderDateTime]] + 1</f>
        <v>45642.015277777777</v>
      </c>
      <c r="AB1675" s="7" t="str">
        <f>IF(data[[#This Row],[DeliveryDateTime]] &lt;= data[[#This Row],[SLADue]], "On Time", "Late")</f>
        <v>On Time</v>
      </c>
    </row>
    <row r="1676" spans="1:28" x14ac:dyDescent="0.2">
      <c r="A1676" t="s">
        <v>2215</v>
      </c>
      <c r="B1676" t="s">
        <v>19</v>
      </c>
      <c r="C1676" t="s">
        <v>79</v>
      </c>
      <c r="D1676" t="s">
        <v>80</v>
      </c>
      <c r="E1676" s="5">
        <v>29.84</v>
      </c>
      <c r="F1676" t="s">
        <v>81</v>
      </c>
      <c r="G1676">
        <v>1</v>
      </c>
      <c r="H1676" s="1">
        <v>45650</v>
      </c>
      <c r="I1676" s="1" t="str">
        <f>TEXT(data[[#This Row],[OrderDate]],"mmm")</f>
        <v>Dec</v>
      </c>
      <c r="J1676" s="6">
        <v>0.53194444444444444</v>
      </c>
      <c r="K1676" s="6" t="str">
        <f>TEXT(data[[#This Row],[OrderTime]],"h")</f>
        <v>12</v>
      </c>
      <c r="L1676" s="1">
        <v>45650</v>
      </c>
      <c r="M1676" s="6">
        <v>0.74027777777777781</v>
      </c>
      <c r="N1676" t="s">
        <v>292</v>
      </c>
      <c r="O1676" t="s">
        <v>1037</v>
      </c>
      <c r="P1676" t="s">
        <v>77</v>
      </c>
      <c r="Q1676" t="s">
        <v>53</v>
      </c>
      <c r="R1676" t="s">
        <v>83</v>
      </c>
      <c r="S1676" t="s">
        <v>47</v>
      </c>
      <c r="T1676" t="s">
        <v>59</v>
      </c>
      <c r="U1676" t="s">
        <v>67</v>
      </c>
      <c r="V1676" s="5">
        <f>data[[#This Row],[PriceUSD]]*data[[#This Row],[Quantity]]</f>
        <v>29.84</v>
      </c>
      <c r="W1676" s="7">
        <f>data[[#This Row],[OrderDate]] + TIME(VALUE(LEFT(data[[#This Row],[OrderTime]],2)), VALUE(RIGHT(data[[#This Row],[OrderTime]],2)), 0)</f>
        <v>45650.030555555553</v>
      </c>
      <c r="X1676" s="7">
        <f>_xlfn.MINIFS(data[OrderDateTime], data[CustomerName], data[[#This Row],[CustomerName]])</f>
        <v>45547.022916666669</v>
      </c>
      <c r="Y1676" t="str">
        <f>IF(data[[#This Row],[OrderDateTime]]=data[[#This Row],[FirstOrderDateTime]], "New", "Returning")</f>
        <v>Returning</v>
      </c>
      <c r="Z1676" s="7">
        <f>data[[#This Row],[DeliveryDate]] + data[[#This Row],[DeliveryTime]]</f>
        <v>45650.740277777775</v>
      </c>
      <c r="AA1676" s="7">
        <f>data[[#This Row],[OrderDateTime]] + 1</f>
        <v>45651.030555555553</v>
      </c>
      <c r="AB1676" s="7" t="str">
        <f>IF(data[[#This Row],[DeliveryDateTime]] &lt;= data[[#This Row],[SLADue]], "On Time", "Late")</f>
        <v>On Time</v>
      </c>
    </row>
    <row r="1677" spans="1:28" x14ac:dyDescent="0.2">
      <c r="A1677" t="s">
        <v>2216</v>
      </c>
      <c r="B1677" t="s">
        <v>19</v>
      </c>
      <c r="C1677" t="s">
        <v>117</v>
      </c>
      <c r="D1677" t="s">
        <v>118</v>
      </c>
      <c r="E1677" s="5">
        <v>68.14</v>
      </c>
      <c r="F1677" t="s">
        <v>182</v>
      </c>
      <c r="G1677">
        <v>1</v>
      </c>
      <c r="H1677" s="1">
        <v>45555</v>
      </c>
      <c r="I1677" s="1" t="str">
        <f>TEXT(data[[#This Row],[OrderDate]],"mmm")</f>
        <v>Sep</v>
      </c>
      <c r="J1677" s="6">
        <v>0.89375000000000004</v>
      </c>
      <c r="K1677" s="6" t="str">
        <f>TEXT(data[[#This Row],[OrderTime]],"h")</f>
        <v>21</v>
      </c>
      <c r="L1677" s="1">
        <v>45557</v>
      </c>
      <c r="M1677" s="6">
        <v>0.46944444444444444</v>
      </c>
      <c r="N1677" t="s">
        <v>123</v>
      </c>
      <c r="O1677" t="s">
        <v>637</v>
      </c>
      <c r="P1677" t="s">
        <v>36</v>
      </c>
      <c r="Q1677" t="s">
        <v>26</v>
      </c>
      <c r="R1677" t="s">
        <v>66</v>
      </c>
      <c r="S1677" t="s">
        <v>105</v>
      </c>
      <c r="T1677" t="s">
        <v>38</v>
      </c>
      <c r="U1677" t="s">
        <v>30</v>
      </c>
      <c r="V1677" s="5">
        <f>data[[#This Row],[PriceUSD]]*data[[#This Row],[Quantity]]</f>
        <v>68.14</v>
      </c>
      <c r="W1677" s="7">
        <f>data[[#This Row],[OrderDate]] + TIME(VALUE(LEFT(data[[#This Row],[OrderTime]],2)), VALUE(RIGHT(data[[#This Row],[OrderTime]],2)), 0)</f>
        <v>45555.052083333336</v>
      </c>
      <c r="X1677" s="7">
        <f>_xlfn.MINIFS(data[OrderDateTime], data[CustomerName], data[[#This Row],[CustomerName]])</f>
        <v>45540.052083333336</v>
      </c>
      <c r="Y1677" t="str">
        <f>IF(data[[#This Row],[OrderDateTime]]=data[[#This Row],[FirstOrderDateTime]], "New", "Returning")</f>
        <v>Returning</v>
      </c>
      <c r="Z1677" s="7">
        <f>data[[#This Row],[DeliveryDate]] + data[[#This Row],[DeliveryTime]]</f>
        <v>45557.469444444447</v>
      </c>
      <c r="AA1677" s="7">
        <f>data[[#This Row],[OrderDateTime]] + 1</f>
        <v>45556.052083333336</v>
      </c>
      <c r="AB1677" s="7" t="str">
        <f>IF(data[[#This Row],[DeliveryDateTime]] &lt;= data[[#This Row],[SLADue]], "On Time", "Late")</f>
        <v>Late</v>
      </c>
    </row>
    <row r="1678" spans="1:28" x14ac:dyDescent="0.2">
      <c r="A1678" t="s">
        <v>2217</v>
      </c>
      <c r="B1678" t="s">
        <v>19</v>
      </c>
      <c r="C1678" t="s">
        <v>290</v>
      </c>
      <c r="D1678" t="s">
        <v>291</v>
      </c>
      <c r="E1678" s="5">
        <v>65.56</v>
      </c>
      <c r="F1678" t="s">
        <v>22</v>
      </c>
      <c r="G1678">
        <v>1</v>
      </c>
      <c r="H1678" s="1">
        <v>45797</v>
      </c>
      <c r="I1678" s="1" t="str">
        <f>TEXT(data[[#This Row],[OrderDate]],"mmm")</f>
        <v>May</v>
      </c>
      <c r="J1678" s="6">
        <v>0.74444444444444446</v>
      </c>
      <c r="K1678" s="6" t="str">
        <f>TEXT(data[[#This Row],[OrderTime]],"h")</f>
        <v>17</v>
      </c>
      <c r="L1678" s="1">
        <v>45798</v>
      </c>
      <c r="M1678" s="6">
        <v>0.91111111111111109</v>
      </c>
      <c r="N1678" t="s">
        <v>34</v>
      </c>
      <c r="O1678" t="s">
        <v>35</v>
      </c>
      <c r="P1678" t="s">
        <v>36</v>
      </c>
      <c r="Q1678" t="s">
        <v>26</v>
      </c>
      <c r="R1678" t="s">
        <v>294</v>
      </c>
      <c r="S1678" t="s">
        <v>28</v>
      </c>
      <c r="T1678" t="s">
        <v>38</v>
      </c>
      <c r="U1678" t="s">
        <v>67</v>
      </c>
      <c r="V1678" s="5">
        <f>data[[#This Row],[PriceUSD]]*data[[#This Row],[Quantity]]</f>
        <v>65.56</v>
      </c>
      <c r="W1678" s="7">
        <f>data[[#This Row],[OrderDate]] + TIME(VALUE(LEFT(data[[#This Row],[OrderTime]],2)), VALUE(RIGHT(data[[#This Row],[OrderTime]],2)), 0)</f>
        <v>45797.030555555553</v>
      </c>
      <c r="X1678" s="7">
        <f>_xlfn.MINIFS(data[OrderDateTime], data[CustomerName], data[[#This Row],[CustomerName]])</f>
        <v>45595.015277777777</v>
      </c>
      <c r="Y1678" t="str">
        <f>IF(data[[#This Row],[OrderDateTime]]=data[[#This Row],[FirstOrderDateTime]], "New", "Returning")</f>
        <v>Returning</v>
      </c>
      <c r="Z1678" s="7">
        <f>data[[#This Row],[DeliveryDate]] + data[[#This Row],[DeliveryTime]]</f>
        <v>45798.911111111112</v>
      </c>
      <c r="AA1678" s="7">
        <f>data[[#This Row],[OrderDateTime]] + 1</f>
        <v>45798.030555555553</v>
      </c>
      <c r="AB1678" s="7" t="str">
        <f>IF(data[[#This Row],[DeliveryDateTime]] &lt;= data[[#This Row],[SLADue]], "On Time", "Late")</f>
        <v>Late</v>
      </c>
    </row>
    <row r="1679" spans="1:28" x14ac:dyDescent="0.2">
      <c r="A1679" t="s">
        <v>2218</v>
      </c>
      <c r="B1679" t="s">
        <v>19</v>
      </c>
      <c r="C1679" t="s">
        <v>391</v>
      </c>
      <c r="D1679" t="s">
        <v>392</v>
      </c>
      <c r="E1679" s="5">
        <v>19.39</v>
      </c>
      <c r="F1679" t="s">
        <v>43</v>
      </c>
      <c r="G1679">
        <v>1</v>
      </c>
      <c r="H1679" s="1">
        <v>45700</v>
      </c>
      <c r="I1679" s="1" t="str">
        <f>TEXT(data[[#This Row],[OrderDate]],"mmm")</f>
        <v>Feb</v>
      </c>
      <c r="J1679" s="6">
        <v>0.39444444444444443</v>
      </c>
      <c r="K1679" s="6" t="str">
        <f>TEXT(data[[#This Row],[OrderTime]],"h")</f>
        <v>9</v>
      </c>
      <c r="L1679" s="1">
        <v>45700</v>
      </c>
      <c r="M1679" s="6">
        <v>0.64444444444444449</v>
      </c>
      <c r="N1679" t="s">
        <v>23</v>
      </c>
      <c r="O1679" t="s">
        <v>786</v>
      </c>
      <c r="P1679" t="s">
        <v>25</v>
      </c>
      <c r="Q1679" t="s">
        <v>26</v>
      </c>
      <c r="R1679" t="s">
        <v>394</v>
      </c>
      <c r="S1679" t="s">
        <v>47</v>
      </c>
      <c r="T1679" t="s">
        <v>38</v>
      </c>
      <c r="U1679" t="s">
        <v>39</v>
      </c>
      <c r="V1679" s="5">
        <f>data[[#This Row],[PriceUSD]]*data[[#This Row],[Quantity]]</f>
        <v>19.39</v>
      </c>
      <c r="W1679" s="7">
        <f>data[[#This Row],[OrderDate]] + TIME(VALUE(LEFT(data[[#This Row],[OrderTime]],2)), VALUE(RIGHT(data[[#This Row],[OrderTime]],2)), 0)</f>
        <v>45700.030555555553</v>
      </c>
      <c r="X1679" s="7">
        <f>_xlfn.MINIFS(data[OrderDateTime], data[CustomerName], data[[#This Row],[CustomerName]])</f>
        <v>45515.046527777777</v>
      </c>
      <c r="Y1679" t="str">
        <f>IF(data[[#This Row],[OrderDateTime]]=data[[#This Row],[FirstOrderDateTime]], "New", "Returning")</f>
        <v>Returning</v>
      </c>
      <c r="Z1679" s="7">
        <f>data[[#This Row],[DeliveryDate]] + data[[#This Row],[DeliveryTime]]</f>
        <v>45700.644444444442</v>
      </c>
      <c r="AA1679" s="7">
        <f>data[[#This Row],[OrderDateTime]] + 1</f>
        <v>45701.030555555553</v>
      </c>
      <c r="AB1679" s="7" t="str">
        <f>IF(data[[#This Row],[DeliveryDateTime]] &lt;= data[[#This Row],[SLADue]], "On Time", "Late")</f>
        <v>On Time</v>
      </c>
    </row>
    <row r="1680" spans="1:28" x14ac:dyDescent="0.2">
      <c r="A1680" t="s">
        <v>2219</v>
      </c>
      <c r="B1680" t="s">
        <v>19</v>
      </c>
      <c r="C1680" t="s">
        <v>126</v>
      </c>
      <c r="D1680" t="s">
        <v>127</v>
      </c>
      <c r="E1680" s="5">
        <v>21.63</v>
      </c>
      <c r="F1680" t="s">
        <v>56</v>
      </c>
      <c r="G1680">
        <v>2</v>
      </c>
      <c r="H1680" s="1">
        <v>45790</v>
      </c>
      <c r="I1680" s="1" t="str">
        <f>TEXT(data[[#This Row],[OrderDate]],"mmm")</f>
        <v>May</v>
      </c>
      <c r="J1680" s="6">
        <v>0.64236111111111116</v>
      </c>
      <c r="K1680" s="6" t="str">
        <f>TEXT(data[[#This Row],[OrderTime]],"h")</f>
        <v>15</v>
      </c>
      <c r="L1680" s="1">
        <v>45791</v>
      </c>
      <c r="M1680" s="6">
        <v>0.64236111111111116</v>
      </c>
      <c r="N1680" t="s">
        <v>112</v>
      </c>
      <c r="O1680" t="s">
        <v>888</v>
      </c>
      <c r="P1680" t="s">
        <v>36</v>
      </c>
      <c r="Q1680" t="s">
        <v>26</v>
      </c>
      <c r="R1680" t="s">
        <v>129</v>
      </c>
      <c r="S1680" t="s">
        <v>28</v>
      </c>
      <c r="T1680" t="s">
        <v>29</v>
      </c>
      <c r="U1680" t="s">
        <v>30</v>
      </c>
      <c r="V1680" s="5">
        <f>data[[#This Row],[PriceUSD]]*data[[#This Row],[Quantity]]</f>
        <v>43.26</v>
      </c>
      <c r="W1680" s="7">
        <f>data[[#This Row],[OrderDate]] + TIME(VALUE(LEFT(data[[#This Row],[OrderTime]],2)), VALUE(RIGHT(data[[#This Row],[OrderTime]],2)), 0)</f>
        <v>45790.007638888892</v>
      </c>
      <c r="X1680" s="7">
        <f>_xlfn.MINIFS(data[OrderDateTime], data[CustomerName], data[[#This Row],[CustomerName]])</f>
        <v>45530.007638888892</v>
      </c>
      <c r="Y1680" t="str">
        <f>IF(data[[#This Row],[OrderDateTime]]=data[[#This Row],[FirstOrderDateTime]], "New", "Returning")</f>
        <v>Returning</v>
      </c>
      <c r="Z1680" s="7">
        <f>data[[#This Row],[DeliveryDate]] + data[[#This Row],[DeliveryTime]]</f>
        <v>45791.642361111109</v>
      </c>
      <c r="AA1680" s="7">
        <f>data[[#This Row],[OrderDateTime]] + 1</f>
        <v>45791.007638888892</v>
      </c>
      <c r="AB1680" s="7" t="str">
        <f>IF(data[[#This Row],[DeliveryDateTime]] &lt;= data[[#This Row],[SLADue]], "On Time", "Late")</f>
        <v>Late</v>
      </c>
    </row>
    <row r="1681" spans="1:28" x14ac:dyDescent="0.2">
      <c r="A1681" t="s">
        <v>2220</v>
      </c>
      <c r="B1681" t="s">
        <v>19</v>
      </c>
      <c r="C1681" t="s">
        <v>126</v>
      </c>
      <c r="D1681" t="s">
        <v>127</v>
      </c>
      <c r="E1681" s="5">
        <v>21.77</v>
      </c>
      <c r="F1681" t="s">
        <v>87</v>
      </c>
      <c r="G1681">
        <v>1</v>
      </c>
      <c r="H1681" s="1">
        <v>45709</v>
      </c>
      <c r="I1681" s="1" t="str">
        <f>TEXT(data[[#This Row],[OrderDate]],"mmm")</f>
        <v>Feb</v>
      </c>
      <c r="J1681" s="6">
        <v>0.71111111111111114</v>
      </c>
      <c r="K1681" s="6" t="str">
        <f>TEXT(data[[#This Row],[OrderTime]],"h")</f>
        <v>17</v>
      </c>
      <c r="L1681" s="1">
        <v>45710</v>
      </c>
      <c r="M1681" s="6">
        <v>0.60833333333333328</v>
      </c>
      <c r="N1681" t="s">
        <v>292</v>
      </c>
      <c r="O1681" t="s">
        <v>356</v>
      </c>
      <c r="P1681" t="s">
        <v>77</v>
      </c>
      <c r="Q1681" t="s">
        <v>26</v>
      </c>
      <c r="R1681" t="s">
        <v>129</v>
      </c>
      <c r="S1681" t="s">
        <v>28</v>
      </c>
      <c r="T1681" t="s">
        <v>136</v>
      </c>
      <c r="U1681" t="s">
        <v>39</v>
      </c>
      <c r="V1681" s="5">
        <f>data[[#This Row],[PriceUSD]]*data[[#This Row],[Quantity]]</f>
        <v>21.77</v>
      </c>
      <c r="W1681" s="7">
        <f>data[[#This Row],[OrderDate]] + TIME(VALUE(LEFT(data[[#This Row],[OrderTime]],2)), VALUE(RIGHT(data[[#This Row],[OrderTime]],2)), 0)</f>
        <v>45709.007638888892</v>
      </c>
      <c r="X1681" s="7">
        <f>_xlfn.MINIFS(data[OrderDateTime], data[CustomerName], data[[#This Row],[CustomerName]])</f>
        <v>45570.030555555553</v>
      </c>
      <c r="Y1681" t="str">
        <f>IF(data[[#This Row],[OrderDateTime]]=data[[#This Row],[FirstOrderDateTime]], "New", "Returning")</f>
        <v>Returning</v>
      </c>
      <c r="Z1681" s="7">
        <f>data[[#This Row],[DeliveryDate]] + data[[#This Row],[DeliveryTime]]</f>
        <v>45710.60833333333</v>
      </c>
      <c r="AA1681" s="7">
        <f>data[[#This Row],[OrderDateTime]] + 1</f>
        <v>45710.007638888892</v>
      </c>
      <c r="AB1681" s="7" t="str">
        <f>IF(data[[#This Row],[DeliveryDateTime]] &lt;= data[[#This Row],[SLADue]], "On Time", "Late")</f>
        <v>Late</v>
      </c>
    </row>
    <row r="1682" spans="1:28" x14ac:dyDescent="0.2">
      <c r="A1682" t="s">
        <v>2221</v>
      </c>
      <c r="B1682" t="s">
        <v>19</v>
      </c>
      <c r="C1682" t="s">
        <v>69</v>
      </c>
      <c r="D1682" t="s">
        <v>70</v>
      </c>
      <c r="E1682" s="5">
        <v>46.72</v>
      </c>
      <c r="F1682" t="s">
        <v>74</v>
      </c>
      <c r="G1682">
        <v>1</v>
      </c>
      <c r="H1682" s="1">
        <v>45747</v>
      </c>
      <c r="I1682" s="1" t="str">
        <f>TEXT(data[[#This Row],[OrderDate]],"mmm")</f>
        <v>Mar</v>
      </c>
      <c r="J1682" s="6">
        <v>0.59097222222222223</v>
      </c>
      <c r="K1682" s="6" t="str">
        <f>TEXT(data[[#This Row],[OrderTime]],"h")</f>
        <v>14</v>
      </c>
      <c r="L1682" s="1">
        <v>45748</v>
      </c>
      <c r="M1682" s="6">
        <v>0.75763888888888886</v>
      </c>
      <c r="N1682" t="s">
        <v>57</v>
      </c>
      <c r="O1682" t="s">
        <v>611</v>
      </c>
      <c r="P1682" t="s">
        <v>25</v>
      </c>
      <c r="Q1682" t="s">
        <v>26</v>
      </c>
      <c r="R1682" t="s">
        <v>37</v>
      </c>
      <c r="S1682" t="s">
        <v>28</v>
      </c>
      <c r="T1682" t="s">
        <v>38</v>
      </c>
      <c r="U1682" t="s">
        <v>30</v>
      </c>
      <c r="V1682" s="5">
        <f>data[[#This Row],[PriceUSD]]*data[[#This Row],[Quantity]]</f>
        <v>46.72</v>
      </c>
      <c r="W1682" s="7">
        <f>data[[#This Row],[OrderDate]] + TIME(VALUE(LEFT(data[[#This Row],[OrderTime]],2)), VALUE(RIGHT(data[[#This Row],[OrderTime]],2)), 0)</f>
        <v>45747.015277777777</v>
      </c>
      <c r="X1682" s="7">
        <f>_xlfn.MINIFS(data[OrderDateTime], data[CustomerName], data[[#This Row],[CustomerName]])</f>
        <v>45580.007638888892</v>
      </c>
      <c r="Y1682" t="str">
        <f>IF(data[[#This Row],[OrderDateTime]]=data[[#This Row],[FirstOrderDateTime]], "New", "Returning")</f>
        <v>Returning</v>
      </c>
      <c r="Z1682" s="7">
        <f>data[[#This Row],[DeliveryDate]] + data[[#This Row],[DeliveryTime]]</f>
        <v>45748.757638888892</v>
      </c>
      <c r="AA1682" s="7">
        <f>data[[#This Row],[OrderDateTime]] + 1</f>
        <v>45748.015277777777</v>
      </c>
      <c r="AB1682" s="7" t="str">
        <f>IF(data[[#This Row],[DeliveryDateTime]] &lt;= data[[#This Row],[SLADue]], "On Time", "Late")</f>
        <v>Late</v>
      </c>
    </row>
    <row r="1683" spans="1:28" x14ac:dyDescent="0.2">
      <c r="A1683" t="s">
        <v>2222</v>
      </c>
      <c r="B1683" t="s">
        <v>19</v>
      </c>
      <c r="C1683" t="s">
        <v>92</v>
      </c>
      <c r="D1683" t="s">
        <v>93</v>
      </c>
      <c r="E1683" s="5">
        <v>85.63</v>
      </c>
      <c r="F1683" t="s">
        <v>94</v>
      </c>
      <c r="G1683">
        <v>3</v>
      </c>
      <c r="H1683" s="1">
        <v>45830</v>
      </c>
      <c r="I1683" s="1" t="str">
        <f>TEXT(data[[#This Row],[OrderDate]],"mmm")</f>
        <v>Jun</v>
      </c>
      <c r="J1683" s="6">
        <v>0.39513888888888887</v>
      </c>
      <c r="K1683" s="6" t="str">
        <f>TEXT(data[[#This Row],[OrderTime]],"h")</f>
        <v>9</v>
      </c>
      <c r="L1683" s="1">
        <v>45831</v>
      </c>
      <c r="M1683" s="6">
        <v>0.64513888888888893</v>
      </c>
      <c r="N1683" t="s">
        <v>95</v>
      </c>
      <c r="O1683" t="s">
        <v>537</v>
      </c>
      <c r="P1683" t="s">
        <v>25</v>
      </c>
      <c r="Q1683" t="s">
        <v>53</v>
      </c>
      <c r="R1683" t="s">
        <v>66</v>
      </c>
      <c r="S1683" t="s">
        <v>28</v>
      </c>
      <c r="T1683" t="s">
        <v>38</v>
      </c>
      <c r="U1683" t="s">
        <v>30</v>
      </c>
      <c r="V1683" s="5">
        <f>data[[#This Row],[PriceUSD]]*data[[#This Row],[Quantity]]</f>
        <v>256.89</v>
      </c>
      <c r="W1683" s="7">
        <f>data[[#This Row],[OrderDate]] + TIME(VALUE(LEFT(data[[#This Row],[OrderTime]],2)), VALUE(RIGHT(data[[#This Row],[OrderTime]],2)), 0)</f>
        <v>45830.061805555553</v>
      </c>
      <c r="X1683" s="7">
        <f>_xlfn.MINIFS(data[OrderDateTime], data[CustomerName], data[[#This Row],[CustomerName]])</f>
        <v>45527.038888888892</v>
      </c>
      <c r="Y1683" t="str">
        <f>IF(data[[#This Row],[OrderDateTime]]=data[[#This Row],[FirstOrderDateTime]], "New", "Returning")</f>
        <v>Returning</v>
      </c>
      <c r="Z1683" s="7">
        <f>data[[#This Row],[DeliveryDate]] + data[[#This Row],[DeliveryTime]]</f>
        <v>45831.645138888889</v>
      </c>
      <c r="AA1683" s="7">
        <f>data[[#This Row],[OrderDateTime]] + 1</f>
        <v>45831.061805555553</v>
      </c>
      <c r="AB1683" s="7" t="str">
        <f>IF(data[[#This Row],[DeliveryDateTime]] &lt;= data[[#This Row],[SLADue]], "On Time", "Late")</f>
        <v>Late</v>
      </c>
    </row>
    <row r="1684" spans="1:28" x14ac:dyDescent="0.2">
      <c r="A1684" t="s">
        <v>2223</v>
      </c>
      <c r="B1684" t="s">
        <v>19</v>
      </c>
      <c r="C1684" t="s">
        <v>258</v>
      </c>
      <c r="D1684" t="s">
        <v>259</v>
      </c>
      <c r="E1684" s="5">
        <v>121.53</v>
      </c>
      <c r="F1684" t="s">
        <v>119</v>
      </c>
      <c r="G1684">
        <v>1</v>
      </c>
      <c r="H1684" s="1">
        <v>45853</v>
      </c>
      <c r="I1684" s="1" t="str">
        <f>TEXT(data[[#This Row],[OrderDate]],"mmm")</f>
        <v>Jul</v>
      </c>
      <c r="J1684" s="6">
        <v>0.77986111111111112</v>
      </c>
      <c r="K1684" s="6" t="str">
        <f>TEXT(data[[#This Row],[OrderTime]],"h")</f>
        <v>18</v>
      </c>
      <c r="L1684" s="1">
        <v>45855</v>
      </c>
      <c r="M1684" s="6">
        <v>0.67013888888888884</v>
      </c>
      <c r="N1684" t="s">
        <v>145</v>
      </c>
      <c r="O1684" t="s">
        <v>1634</v>
      </c>
      <c r="P1684" t="s">
        <v>77</v>
      </c>
      <c r="Q1684" t="s">
        <v>26</v>
      </c>
      <c r="R1684" t="s">
        <v>261</v>
      </c>
      <c r="S1684" t="s">
        <v>105</v>
      </c>
      <c r="T1684" t="s">
        <v>59</v>
      </c>
      <c r="U1684" t="s">
        <v>30</v>
      </c>
      <c r="V1684" s="5">
        <f>data[[#This Row],[PriceUSD]]*data[[#This Row],[Quantity]]</f>
        <v>121.53</v>
      </c>
      <c r="W1684" s="7">
        <f>data[[#This Row],[OrderDate]] + TIME(VALUE(LEFT(data[[#This Row],[OrderTime]],2)), VALUE(RIGHT(data[[#This Row],[OrderTime]],2)), 0)</f>
        <v>45853.007638888892</v>
      </c>
      <c r="X1684" s="7">
        <f>_xlfn.MINIFS(data[OrderDateTime], data[CustomerName], data[[#This Row],[CustomerName]])</f>
        <v>45528.046527777777</v>
      </c>
      <c r="Y1684" t="str">
        <f>IF(data[[#This Row],[OrderDateTime]]=data[[#This Row],[FirstOrderDateTime]], "New", "Returning")</f>
        <v>Returning</v>
      </c>
      <c r="Z1684" s="7">
        <f>data[[#This Row],[DeliveryDate]] + data[[#This Row],[DeliveryTime]]</f>
        <v>45855.670138888891</v>
      </c>
      <c r="AA1684" s="7">
        <f>data[[#This Row],[OrderDateTime]] + 1</f>
        <v>45854.007638888892</v>
      </c>
      <c r="AB1684" s="7" t="str">
        <f>IF(data[[#This Row],[DeliveryDateTime]] &lt;= data[[#This Row],[SLADue]], "On Time", "Late")</f>
        <v>Late</v>
      </c>
    </row>
    <row r="1685" spans="1:28" x14ac:dyDescent="0.2">
      <c r="A1685" t="s">
        <v>2224</v>
      </c>
      <c r="B1685" t="s">
        <v>19</v>
      </c>
      <c r="C1685" t="s">
        <v>41</v>
      </c>
      <c r="D1685" t="s">
        <v>42</v>
      </c>
      <c r="E1685" s="5">
        <v>32.119999999999997</v>
      </c>
      <c r="F1685" t="s">
        <v>182</v>
      </c>
      <c r="G1685">
        <v>1</v>
      </c>
      <c r="H1685" s="1">
        <v>45622</v>
      </c>
      <c r="I1685" s="1" t="str">
        <f>TEXT(data[[#This Row],[OrderDate]],"mmm")</f>
        <v>Nov</v>
      </c>
      <c r="J1685" s="6">
        <v>0.4201388888888889</v>
      </c>
      <c r="K1685" s="6" t="str">
        <f>TEXT(data[[#This Row],[OrderTime]],"h")</f>
        <v>10</v>
      </c>
      <c r="L1685" s="1">
        <v>45622</v>
      </c>
      <c r="M1685" s="6">
        <v>0.62847222222222221</v>
      </c>
      <c r="N1685" t="s">
        <v>148</v>
      </c>
      <c r="O1685" t="s">
        <v>2134</v>
      </c>
      <c r="P1685" t="s">
        <v>25</v>
      </c>
      <c r="Q1685" t="s">
        <v>53</v>
      </c>
      <c r="R1685" t="s">
        <v>46</v>
      </c>
      <c r="S1685" t="s">
        <v>47</v>
      </c>
      <c r="T1685" t="s">
        <v>38</v>
      </c>
      <c r="U1685" t="s">
        <v>30</v>
      </c>
      <c r="V1685" s="5">
        <f>data[[#This Row],[PriceUSD]]*data[[#This Row],[Quantity]]</f>
        <v>32.119999999999997</v>
      </c>
      <c r="W1685" s="7">
        <f>data[[#This Row],[OrderDate]] + TIME(VALUE(LEFT(data[[#This Row],[OrderTime]],2)), VALUE(RIGHT(data[[#This Row],[OrderTime]],2)), 0)</f>
        <v>45622.061805555553</v>
      </c>
      <c r="X1685" s="7">
        <f>_xlfn.MINIFS(data[OrderDateTime], data[CustomerName], data[[#This Row],[CustomerName]])</f>
        <v>45622.061805555553</v>
      </c>
      <c r="Y1685" t="str">
        <f>IF(data[[#This Row],[OrderDateTime]]=data[[#This Row],[FirstOrderDateTime]], "New", "Returning")</f>
        <v>New</v>
      </c>
      <c r="Z1685" s="7">
        <f>data[[#This Row],[DeliveryDate]] + data[[#This Row],[DeliveryTime]]</f>
        <v>45622.628472222219</v>
      </c>
      <c r="AA1685" s="7">
        <f>data[[#This Row],[OrderDateTime]] + 1</f>
        <v>45623.061805555553</v>
      </c>
      <c r="AB1685" s="7" t="str">
        <f>IF(data[[#This Row],[DeliveryDateTime]] &lt;= data[[#This Row],[SLADue]], "On Time", "Late")</f>
        <v>On Time</v>
      </c>
    </row>
    <row r="1686" spans="1:28" x14ac:dyDescent="0.2">
      <c r="A1686" t="s">
        <v>2225</v>
      </c>
      <c r="B1686" t="s">
        <v>19</v>
      </c>
      <c r="C1686" t="s">
        <v>92</v>
      </c>
      <c r="D1686" t="s">
        <v>93</v>
      </c>
      <c r="E1686" s="5">
        <v>98.29</v>
      </c>
      <c r="F1686" t="s">
        <v>81</v>
      </c>
      <c r="G1686">
        <v>2</v>
      </c>
      <c r="H1686" s="1">
        <v>45746</v>
      </c>
      <c r="I1686" s="1" t="str">
        <f>TEXT(data[[#This Row],[OrderDate]],"mmm")</f>
        <v>Mar</v>
      </c>
      <c r="J1686" s="6">
        <v>0.90902777777777777</v>
      </c>
      <c r="K1686" s="6" t="str">
        <f>TEXT(data[[#This Row],[OrderTime]],"h")</f>
        <v>21</v>
      </c>
      <c r="L1686" s="1">
        <v>45748</v>
      </c>
      <c r="M1686" s="6">
        <v>0.68125000000000002</v>
      </c>
      <c r="N1686" t="s">
        <v>23</v>
      </c>
      <c r="O1686" t="s">
        <v>236</v>
      </c>
      <c r="P1686" t="s">
        <v>25</v>
      </c>
      <c r="Q1686" t="s">
        <v>53</v>
      </c>
      <c r="R1686" t="s">
        <v>66</v>
      </c>
      <c r="S1686" t="s">
        <v>105</v>
      </c>
      <c r="T1686" t="s">
        <v>106</v>
      </c>
      <c r="U1686" t="s">
        <v>39</v>
      </c>
      <c r="V1686" s="5">
        <f>data[[#This Row],[PriceUSD]]*data[[#This Row],[Quantity]]</f>
        <v>196.58</v>
      </c>
      <c r="W1686" s="7">
        <f>data[[#This Row],[OrderDate]] + TIME(VALUE(LEFT(data[[#This Row],[OrderTime]],2)), VALUE(RIGHT(data[[#This Row],[OrderTime]],2)), 0)</f>
        <v>45746.054166666669</v>
      </c>
      <c r="X1686" s="7">
        <f>_xlfn.MINIFS(data[OrderDateTime], data[CustomerName], data[[#This Row],[CustomerName]])</f>
        <v>45524.030555555553</v>
      </c>
      <c r="Y1686" t="str">
        <f>IF(data[[#This Row],[OrderDateTime]]=data[[#This Row],[FirstOrderDateTime]], "New", "Returning")</f>
        <v>Returning</v>
      </c>
      <c r="Z1686" s="7">
        <f>data[[#This Row],[DeliveryDate]] + data[[#This Row],[DeliveryTime]]</f>
        <v>45748.681250000001</v>
      </c>
      <c r="AA1686" s="7">
        <f>data[[#This Row],[OrderDateTime]] + 1</f>
        <v>45747.054166666669</v>
      </c>
      <c r="AB1686" s="7" t="str">
        <f>IF(data[[#This Row],[DeliveryDateTime]] &lt;= data[[#This Row],[SLADue]], "On Time", "Late")</f>
        <v>Late</v>
      </c>
    </row>
    <row r="1687" spans="1:28" x14ac:dyDescent="0.2">
      <c r="A1687" t="s">
        <v>2226</v>
      </c>
      <c r="B1687" t="s">
        <v>19</v>
      </c>
      <c r="C1687" t="s">
        <v>117</v>
      </c>
      <c r="D1687" t="s">
        <v>118</v>
      </c>
      <c r="E1687" s="5">
        <v>69.8</v>
      </c>
      <c r="F1687" t="s">
        <v>182</v>
      </c>
      <c r="G1687">
        <v>1</v>
      </c>
      <c r="H1687" s="1">
        <v>45883</v>
      </c>
      <c r="I1687" s="1" t="str">
        <f>TEXT(data[[#This Row],[OrderDate]],"mmm")</f>
        <v>Aug</v>
      </c>
      <c r="J1687" s="6">
        <v>0.38194444444444442</v>
      </c>
      <c r="K1687" s="6" t="str">
        <f>TEXT(data[[#This Row],[OrderTime]],"h")</f>
        <v>9</v>
      </c>
      <c r="L1687" s="1">
        <v>45883</v>
      </c>
      <c r="M1687" s="6">
        <v>0.50694444444444442</v>
      </c>
      <c r="N1687" t="s">
        <v>388</v>
      </c>
      <c r="O1687" t="s">
        <v>1417</v>
      </c>
      <c r="P1687" t="s">
        <v>245</v>
      </c>
      <c r="Q1687" t="s">
        <v>53</v>
      </c>
      <c r="R1687" t="s">
        <v>66</v>
      </c>
      <c r="S1687" t="s">
        <v>47</v>
      </c>
      <c r="T1687" t="s">
        <v>115</v>
      </c>
      <c r="U1687" t="s">
        <v>30</v>
      </c>
      <c r="V1687" s="5">
        <f>data[[#This Row],[PriceUSD]]*data[[#This Row],[Quantity]]</f>
        <v>69.8</v>
      </c>
      <c r="W1687" s="7">
        <f>data[[#This Row],[OrderDate]] + TIME(VALUE(LEFT(data[[#This Row],[OrderTime]],2)), VALUE(RIGHT(data[[#This Row],[OrderTime]],2)), 0)</f>
        <v>45883.030555555553</v>
      </c>
      <c r="X1687" s="7">
        <f>_xlfn.MINIFS(data[OrderDateTime], data[CustomerName], data[[#This Row],[CustomerName]])</f>
        <v>45540.030555555553</v>
      </c>
      <c r="Y1687" t="str">
        <f>IF(data[[#This Row],[OrderDateTime]]=data[[#This Row],[FirstOrderDateTime]], "New", "Returning")</f>
        <v>Returning</v>
      </c>
      <c r="Z1687" s="7">
        <f>data[[#This Row],[DeliveryDate]] + data[[#This Row],[DeliveryTime]]</f>
        <v>45883.506944444445</v>
      </c>
      <c r="AA1687" s="7">
        <f>data[[#This Row],[OrderDateTime]] + 1</f>
        <v>45884.030555555553</v>
      </c>
      <c r="AB1687" s="7" t="str">
        <f>IF(data[[#This Row],[DeliveryDateTime]] &lt;= data[[#This Row],[SLADue]], "On Time", "Late")</f>
        <v>On Time</v>
      </c>
    </row>
    <row r="1688" spans="1:28" x14ac:dyDescent="0.2">
      <c r="A1688" t="s">
        <v>2227</v>
      </c>
      <c r="B1688" t="s">
        <v>19</v>
      </c>
      <c r="C1688" t="s">
        <v>258</v>
      </c>
      <c r="D1688" t="s">
        <v>259</v>
      </c>
      <c r="E1688" s="5">
        <v>129.31</v>
      </c>
      <c r="F1688" t="s">
        <v>182</v>
      </c>
      <c r="G1688">
        <v>3</v>
      </c>
      <c r="H1688" s="1">
        <v>45590</v>
      </c>
      <c r="I1688" s="1" t="str">
        <f>TEXT(data[[#This Row],[OrderDate]],"mmm")</f>
        <v>Oct</v>
      </c>
      <c r="J1688" s="6">
        <v>0.49166666666666664</v>
      </c>
      <c r="K1688" s="6" t="str">
        <f>TEXT(data[[#This Row],[OrderTime]],"h")</f>
        <v>11</v>
      </c>
      <c r="L1688" s="1">
        <v>45591</v>
      </c>
      <c r="M1688" s="6">
        <v>0.53333333333333333</v>
      </c>
      <c r="N1688" t="s">
        <v>123</v>
      </c>
      <c r="O1688" t="s">
        <v>651</v>
      </c>
      <c r="P1688" t="s">
        <v>36</v>
      </c>
      <c r="Q1688" t="s">
        <v>26</v>
      </c>
      <c r="R1688" t="s">
        <v>261</v>
      </c>
      <c r="S1688" t="s">
        <v>28</v>
      </c>
      <c r="T1688" t="s">
        <v>38</v>
      </c>
      <c r="U1688" t="s">
        <v>39</v>
      </c>
      <c r="V1688" s="5">
        <f>data[[#This Row],[PriceUSD]]*data[[#This Row],[Quantity]]</f>
        <v>387.93</v>
      </c>
      <c r="W1688" s="7">
        <f>data[[#This Row],[OrderDate]] + TIME(VALUE(LEFT(data[[#This Row],[OrderTime]],2)), VALUE(RIGHT(data[[#This Row],[OrderTime]],2)), 0)</f>
        <v>45590.046527777777</v>
      </c>
      <c r="X1688" s="7">
        <f>_xlfn.MINIFS(data[OrderDateTime], data[CustomerName], data[[#This Row],[CustomerName]])</f>
        <v>45522.038888888892</v>
      </c>
      <c r="Y1688" t="str">
        <f>IF(data[[#This Row],[OrderDateTime]]=data[[#This Row],[FirstOrderDateTime]], "New", "Returning")</f>
        <v>Returning</v>
      </c>
      <c r="Z1688" s="7">
        <f>data[[#This Row],[DeliveryDate]] + data[[#This Row],[DeliveryTime]]</f>
        <v>45591.533333333333</v>
      </c>
      <c r="AA1688" s="7">
        <f>data[[#This Row],[OrderDateTime]] + 1</f>
        <v>45591.046527777777</v>
      </c>
      <c r="AB1688" s="7" t="str">
        <f>IF(data[[#This Row],[DeliveryDateTime]] &lt;= data[[#This Row],[SLADue]], "On Time", "Late")</f>
        <v>Late</v>
      </c>
    </row>
    <row r="1689" spans="1:28" x14ac:dyDescent="0.2">
      <c r="A1689" t="s">
        <v>2228</v>
      </c>
      <c r="B1689" t="s">
        <v>19</v>
      </c>
      <c r="C1689" t="s">
        <v>117</v>
      </c>
      <c r="D1689" t="s">
        <v>118</v>
      </c>
      <c r="E1689" s="5">
        <v>77.56</v>
      </c>
      <c r="F1689" t="s">
        <v>119</v>
      </c>
      <c r="G1689">
        <v>1</v>
      </c>
      <c r="H1689" s="1">
        <v>45822</v>
      </c>
      <c r="I1689" s="1" t="str">
        <f>TEXT(data[[#This Row],[OrderDate]],"mmm")</f>
        <v>Jun</v>
      </c>
      <c r="J1689" s="6">
        <v>0.4152777777777778</v>
      </c>
      <c r="K1689" s="6" t="str">
        <f>TEXT(data[[#This Row],[OrderTime]],"h")</f>
        <v>9</v>
      </c>
      <c r="L1689" s="1">
        <v>45823</v>
      </c>
      <c r="M1689" s="6">
        <v>0.66527777777777775</v>
      </c>
      <c r="N1689" t="s">
        <v>123</v>
      </c>
      <c r="O1689" t="s">
        <v>1009</v>
      </c>
      <c r="P1689" t="s">
        <v>36</v>
      </c>
      <c r="Q1689" t="s">
        <v>26</v>
      </c>
      <c r="R1689" t="s">
        <v>66</v>
      </c>
      <c r="S1689" t="s">
        <v>28</v>
      </c>
      <c r="T1689" t="s">
        <v>38</v>
      </c>
      <c r="U1689" t="s">
        <v>30</v>
      </c>
      <c r="V1689" s="5">
        <f>data[[#This Row],[PriceUSD]]*data[[#This Row],[Quantity]]</f>
        <v>77.56</v>
      </c>
      <c r="W1689" s="7">
        <f>data[[#This Row],[OrderDate]] + TIME(VALUE(LEFT(data[[#This Row],[OrderTime]],2)), VALUE(RIGHT(data[[#This Row],[OrderTime]],2)), 0)</f>
        <v>45822.054166666669</v>
      </c>
      <c r="X1689" s="7">
        <f>_xlfn.MINIFS(data[OrderDateTime], data[CustomerName], data[[#This Row],[CustomerName]])</f>
        <v>45520.017361111109</v>
      </c>
      <c r="Y1689" t="str">
        <f>IF(data[[#This Row],[OrderDateTime]]=data[[#This Row],[FirstOrderDateTime]], "New", "Returning")</f>
        <v>Returning</v>
      </c>
      <c r="Z1689" s="7">
        <f>data[[#This Row],[DeliveryDate]] + data[[#This Row],[DeliveryTime]]</f>
        <v>45823.665277777778</v>
      </c>
      <c r="AA1689" s="7">
        <f>data[[#This Row],[OrderDateTime]] + 1</f>
        <v>45823.054166666669</v>
      </c>
      <c r="AB1689" s="7" t="str">
        <f>IF(data[[#This Row],[DeliveryDateTime]] &lt;= data[[#This Row],[SLADue]], "On Time", "Late")</f>
        <v>Late</v>
      </c>
    </row>
    <row r="1690" spans="1:28" x14ac:dyDescent="0.2">
      <c r="A1690" t="s">
        <v>2229</v>
      </c>
      <c r="B1690" t="s">
        <v>19</v>
      </c>
      <c r="C1690" t="s">
        <v>110</v>
      </c>
      <c r="D1690" t="s">
        <v>111</v>
      </c>
      <c r="E1690" s="5">
        <v>11.38</v>
      </c>
      <c r="F1690" t="s">
        <v>87</v>
      </c>
      <c r="G1690">
        <v>1</v>
      </c>
      <c r="H1690" s="1">
        <v>45580</v>
      </c>
      <c r="I1690" s="1" t="str">
        <f>TEXT(data[[#This Row],[OrderDate]],"mmm")</f>
        <v>Oct</v>
      </c>
      <c r="J1690" s="6">
        <v>0.46180555555555558</v>
      </c>
      <c r="K1690" s="6" t="str">
        <f>TEXT(data[[#This Row],[OrderTime]],"h")</f>
        <v>11</v>
      </c>
      <c r="L1690" s="1">
        <v>45581</v>
      </c>
      <c r="M1690" s="6">
        <v>0.54513888888888884</v>
      </c>
      <c r="N1690" t="s">
        <v>148</v>
      </c>
      <c r="O1690" t="s">
        <v>964</v>
      </c>
      <c r="P1690" t="s">
        <v>25</v>
      </c>
      <c r="Q1690" t="s">
        <v>26</v>
      </c>
      <c r="R1690" t="s">
        <v>114</v>
      </c>
      <c r="S1690" t="s">
        <v>28</v>
      </c>
      <c r="T1690" t="s">
        <v>38</v>
      </c>
      <c r="U1690" t="s">
        <v>39</v>
      </c>
      <c r="V1690" s="5">
        <f>data[[#This Row],[PriceUSD]]*data[[#This Row],[Quantity]]</f>
        <v>11.38</v>
      </c>
      <c r="W1690" s="7">
        <f>data[[#This Row],[OrderDate]] + TIME(VALUE(LEFT(data[[#This Row],[OrderTime]],2)), VALUE(RIGHT(data[[#This Row],[OrderTime]],2)), 0)</f>
        <v>45580.038888888892</v>
      </c>
      <c r="X1690" s="7">
        <f>_xlfn.MINIFS(data[OrderDateTime], data[CustomerName], data[[#This Row],[CustomerName]])</f>
        <v>45505.007638888892</v>
      </c>
      <c r="Y1690" t="str">
        <f>IF(data[[#This Row],[OrderDateTime]]=data[[#This Row],[FirstOrderDateTime]], "New", "Returning")</f>
        <v>Returning</v>
      </c>
      <c r="Z1690" s="7">
        <f>data[[#This Row],[DeliveryDate]] + data[[#This Row],[DeliveryTime]]</f>
        <v>45581.545138888891</v>
      </c>
      <c r="AA1690" s="7">
        <f>data[[#This Row],[OrderDateTime]] + 1</f>
        <v>45581.038888888892</v>
      </c>
      <c r="AB1690" s="7" t="str">
        <f>IF(data[[#This Row],[DeliveryDateTime]] &lt;= data[[#This Row],[SLADue]], "On Time", "Late")</f>
        <v>Late</v>
      </c>
    </row>
    <row r="1691" spans="1:28" x14ac:dyDescent="0.2">
      <c r="A1691" t="s">
        <v>2230</v>
      </c>
      <c r="B1691" t="s">
        <v>19</v>
      </c>
      <c r="C1691" t="s">
        <v>92</v>
      </c>
      <c r="D1691" t="s">
        <v>93</v>
      </c>
      <c r="E1691" s="5">
        <v>97.07</v>
      </c>
      <c r="F1691" t="s">
        <v>81</v>
      </c>
      <c r="G1691">
        <v>1</v>
      </c>
      <c r="H1691" s="1">
        <v>45620</v>
      </c>
      <c r="I1691" s="1" t="str">
        <f>TEXT(data[[#This Row],[OrderDate]],"mmm")</f>
        <v>Nov</v>
      </c>
      <c r="J1691" s="6">
        <v>0.39444444444444443</v>
      </c>
      <c r="K1691" s="6" t="str">
        <f>TEXT(data[[#This Row],[OrderTime]],"h")</f>
        <v>9</v>
      </c>
      <c r="L1691" s="1">
        <v>45621</v>
      </c>
      <c r="M1691" s="6">
        <v>0.51944444444444449</v>
      </c>
      <c r="N1691" t="s">
        <v>98</v>
      </c>
      <c r="O1691" t="s">
        <v>788</v>
      </c>
      <c r="P1691" t="s">
        <v>77</v>
      </c>
      <c r="Q1691" t="s">
        <v>26</v>
      </c>
      <c r="R1691" t="s">
        <v>66</v>
      </c>
      <c r="S1691" t="s">
        <v>28</v>
      </c>
      <c r="T1691" t="s">
        <v>136</v>
      </c>
      <c r="U1691" t="s">
        <v>39</v>
      </c>
      <c r="V1691" s="5">
        <f>data[[#This Row],[PriceUSD]]*data[[#This Row],[Quantity]]</f>
        <v>97.07</v>
      </c>
      <c r="W1691" s="7">
        <f>data[[#This Row],[OrderDate]] + TIME(VALUE(LEFT(data[[#This Row],[OrderTime]],2)), VALUE(RIGHT(data[[#This Row],[OrderTime]],2)), 0)</f>
        <v>45620.030555555553</v>
      </c>
      <c r="X1691" s="7">
        <f>_xlfn.MINIFS(data[OrderDateTime], data[CustomerName], data[[#This Row],[CustomerName]])</f>
        <v>45543.022916666669</v>
      </c>
      <c r="Y1691" t="str">
        <f>IF(data[[#This Row],[OrderDateTime]]=data[[#This Row],[FirstOrderDateTime]], "New", "Returning")</f>
        <v>Returning</v>
      </c>
      <c r="Z1691" s="7">
        <f>data[[#This Row],[DeliveryDate]] + data[[#This Row],[DeliveryTime]]</f>
        <v>45621.519444444442</v>
      </c>
      <c r="AA1691" s="7">
        <f>data[[#This Row],[OrderDateTime]] + 1</f>
        <v>45621.030555555553</v>
      </c>
      <c r="AB1691" s="7" t="str">
        <f>IF(data[[#This Row],[DeliveryDateTime]] &lt;= data[[#This Row],[SLADue]], "On Time", "Late")</f>
        <v>Late</v>
      </c>
    </row>
    <row r="1692" spans="1:28" x14ac:dyDescent="0.2">
      <c r="A1692" t="s">
        <v>2231</v>
      </c>
      <c r="B1692" t="s">
        <v>19</v>
      </c>
      <c r="C1692" t="s">
        <v>285</v>
      </c>
      <c r="D1692" t="s">
        <v>286</v>
      </c>
      <c r="E1692" s="5">
        <v>18.09</v>
      </c>
      <c r="F1692" t="s">
        <v>22</v>
      </c>
      <c r="G1692">
        <v>1</v>
      </c>
      <c r="H1692" s="1">
        <v>45597</v>
      </c>
      <c r="I1692" s="1" t="str">
        <f>TEXT(data[[#This Row],[OrderDate]],"mmm")</f>
        <v>Nov</v>
      </c>
      <c r="J1692" s="6">
        <v>0.7631944444444444</v>
      </c>
      <c r="K1692" s="6" t="str">
        <f>TEXT(data[[#This Row],[OrderTime]],"h")</f>
        <v>18</v>
      </c>
      <c r="L1692" s="1">
        <v>45598</v>
      </c>
      <c r="M1692" s="6">
        <v>0.80486111111111114</v>
      </c>
      <c r="N1692" t="s">
        <v>175</v>
      </c>
      <c r="O1692" t="s">
        <v>735</v>
      </c>
      <c r="P1692" t="s">
        <v>25</v>
      </c>
      <c r="Q1692" t="s">
        <v>53</v>
      </c>
      <c r="R1692" t="s">
        <v>114</v>
      </c>
      <c r="S1692" t="s">
        <v>28</v>
      </c>
      <c r="T1692" t="s">
        <v>29</v>
      </c>
      <c r="U1692" t="s">
        <v>30</v>
      </c>
      <c r="V1692" s="5">
        <f>data[[#This Row],[PriceUSD]]*data[[#This Row],[Quantity]]</f>
        <v>18.09</v>
      </c>
      <c r="W1692" s="7">
        <f>data[[#This Row],[OrderDate]] + TIME(VALUE(LEFT(data[[#This Row],[OrderTime]],2)), VALUE(RIGHT(data[[#This Row],[OrderTime]],2)), 0)</f>
        <v>45597.030555555553</v>
      </c>
      <c r="X1692" s="7">
        <f>_xlfn.MINIFS(data[OrderDateTime], data[CustomerName], data[[#This Row],[CustomerName]])</f>
        <v>45534.022916666669</v>
      </c>
      <c r="Y1692" t="str">
        <f>IF(data[[#This Row],[OrderDateTime]]=data[[#This Row],[FirstOrderDateTime]], "New", "Returning")</f>
        <v>Returning</v>
      </c>
      <c r="Z1692" s="7">
        <f>data[[#This Row],[DeliveryDate]] + data[[#This Row],[DeliveryTime]]</f>
        <v>45598.804861111108</v>
      </c>
      <c r="AA1692" s="7">
        <f>data[[#This Row],[OrderDateTime]] + 1</f>
        <v>45598.030555555553</v>
      </c>
      <c r="AB1692" s="7" t="str">
        <f>IF(data[[#This Row],[DeliveryDateTime]] &lt;= data[[#This Row],[SLADue]], "On Time", "Late")</f>
        <v>Late</v>
      </c>
    </row>
    <row r="1693" spans="1:28" x14ac:dyDescent="0.2">
      <c r="A1693" t="s">
        <v>2232</v>
      </c>
      <c r="B1693" t="s">
        <v>19</v>
      </c>
      <c r="C1693" t="s">
        <v>69</v>
      </c>
      <c r="D1693" t="s">
        <v>70</v>
      </c>
      <c r="E1693" s="5">
        <v>59.04</v>
      </c>
      <c r="F1693" t="s">
        <v>51</v>
      </c>
      <c r="G1693">
        <v>1</v>
      </c>
      <c r="H1693" s="1">
        <v>45526</v>
      </c>
      <c r="I1693" s="1" t="str">
        <f>TEXT(data[[#This Row],[OrderDate]],"mmm")</f>
        <v>Aug</v>
      </c>
      <c r="J1693" s="6">
        <v>0.52986111111111112</v>
      </c>
      <c r="K1693" s="6" t="str">
        <f>TEXT(data[[#This Row],[OrderTime]],"h")</f>
        <v>12</v>
      </c>
      <c r="L1693" s="1">
        <v>45528</v>
      </c>
      <c r="M1693" s="6">
        <v>0.73819444444444449</v>
      </c>
      <c r="N1693" t="s">
        <v>23</v>
      </c>
      <c r="O1693" t="s">
        <v>946</v>
      </c>
      <c r="P1693" t="s">
        <v>25</v>
      </c>
      <c r="Q1693" t="s">
        <v>53</v>
      </c>
      <c r="R1693" t="s">
        <v>37</v>
      </c>
      <c r="S1693" t="s">
        <v>105</v>
      </c>
      <c r="T1693" t="s">
        <v>38</v>
      </c>
      <c r="U1693" t="s">
        <v>39</v>
      </c>
      <c r="V1693" s="5">
        <f>data[[#This Row],[PriceUSD]]*data[[#This Row],[Quantity]]</f>
        <v>59.04</v>
      </c>
      <c r="W1693" s="7">
        <f>data[[#This Row],[OrderDate]] + TIME(VALUE(LEFT(data[[#This Row],[OrderTime]],2)), VALUE(RIGHT(data[[#This Row],[OrderTime]],2)), 0)</f>
        <v>45526.007638888892</v>
      </c>
      <c r="X1693" s="7">
        <f>_xlfn.MINIFS(data[OrderDateTime], data[CustomerName], data[[#This Row],[CustomerName]])</f>
        <v>45506.022916666669</v>
      </c>
      <c r="Y1693" t="str">
        <f>IF(data[[#This Row],[OrderDateTime]]=data[[#This Row],[FirstOrderDateTime]], "New", "Returning")</f>
        <v>Returning</v>
      </c>
      <c r="Z1693" s="7">
        <f>data[[#This Row],[DeliveryDate]] + data[[#This Row],[DeliveryTime]]</f>
        <v>45528.738194444442</v>
      </c>
      <c r="AA1693" s="7">
        <f>data[[#This Row],[OrderDateTime]] + 1</f>
        <v>45527.007638888892</v>
      </c>
      <c r="AB1693" s="7" t="str">
        <f>IF(data[[#This Row],[DeliveryDateTime]] &lt;= data[[#This Row],[SLADue]], "On Time", "Late")</f>
        <v>Late</v>
      </c>
    </row>
    <row r="1694" spans="1:28" x14ac:dyDescent="0.2">
      <c r="A1694" t="s">
        <v>2233</v>
      </c>
      <c r="B1694" t="s">
        <v>19</v>
      </c>
      <c r="C1694" t="s">
        <v>69</v>
      </c>
      <c r="D1694" t="s">
        <v>70</v>
      </c>
      <c r="E1694" s="5">
        <v>59.4</v>
      </c>
      <c r="F1694" t="s">
        <v>43</v>
      </c>
      <c r="G1694">
        <v>1</v>
      </c>
      <c r="H1694" s="1">
        <v>45662</v>
      </c>
      <c r="I1694" s="1" t="str">
        <f>TEXT(data[[#This Row],[OrderDate]],"mmm")</f>
        <v>Jan</v>
      </c>
      <c r="J1694" s="6">
        <v>0.60138888888888886</v>
      </c>
      <c r="K1694" s="6" t="str">
        <f>TEXT(data[[#This Row],[OrderTime]],"h")</f>
        <v>14</v>
      </c>
      <c r="L1694" s="1">
        <v>45662</v>
      </c>
      <c r="M1694" s="6">
        <v>0.85138888888888886</v>
      </c>
      <c r="N1694" t="s">
        <v>23</v>
      </c>
      <c r="O1694" t="s">
        <v>171</v>
      </c>
      <c r="P1694" t="s">
        <v>25</v>
      </c>
      <c r="Q1694" t="s">
        <v>26</v>
      </c>
      <c r="R1694" t="s">
        <v>37</v>
      </c>
      <c r="S1694" t="s">
        <v>47</v>
      </c>
      <c r="T1694" t="s">
        <v>38</v>
      </c>
      <c r="U1694" t="s">
        <v>30</v>
      </c>
      <c r="V1694" s="5">
        <f>data[[#This Row],[PriceUSD]]*data[[#This Row],[Quantity]]</f>
        <v>59.4</v>
      </c>
      <c r="W1694" s="7">
        <f>data[[#This Row],[OrderDate]] + TIME(VALUE(LEFT(data[[#This Row],[OrderTime]],2)), VALUE(RIGHT(data[[#This Row],[OrderTime]],2)), 0)</f>
        <v>45662.061805555553</v>
      </c>
      <c r="X1694" s="7">
        <f>_xlfn.MINIFS(data[OrderDateTime], data[CustomerName], data[[#This Row],[CustomerName]])</f>
        <v>45578.052083333336</v>
      </c>
      <c r="Y1694" t="str">
        <f>IF(data[[#This Row],[OrderDateTime]]=data[[#This Row],[FirstOrderDateTime]], "New", "Returning")</f>
        <v>Returning</v>
      </c>
      <c r="Z1694" s="7">
        <f>data[[#This Row],[DeliveryDate]] + data[[#This Row],[DeliveryTime]]</f>
        <v>45662.851388888892</v>
      </c>
      <c r="AA1694" s="7">
        <f>data[[#This Row],[OrderDateTime]] + 1</f>
        <v>45663.061805555553</v>
      </c>
      <c r="AB1694" s="7" t="str">
        <f>IF(data[[#This Row],[DeliveryDateTime]] &lt;= data[[#This Row],[SLADue]], "On Time", "Late")</f>
        <v>On Time</v>
      </c>
    </row>
    <row r="1695" spans="1:28" x14ac:dyDescent="0.2">
      <c r="A1695" t="s">
        <v>2234</v>
      </c>
      <c r="B1695" t="s">
        <v>19</v>
      </c>
      <c r="C1695" t="s">
        <v>69</v>
      </c>
      <c r="D1695" t="s">
        <v>70</v>
      </c>
      <c r="E1695" s="5">
        <v>52.05</v>
      </c>
      <c r="F1695" t="s">
        <v>51</v>
      </c>
      <c r="G1695">
        <v>1</v>
      </c>
      <c r="H1695" s="1">
        <v>45727</v>
      </c>
      <c r="I1695" s="1" t="str">
        <f>TEXT(data[[#This Row],[OrderDate]],"mmm")</f>
        <v>Mar</v>
      </c>
      <c r="J1695" s="6">
        <v>0.82291666666666663</v>
      </c>
      <c r="K1695" s="6" t="str">
        <f>TEXT(data[[#This Row],[OrderTime]],"h")</f>
        <v>19</v>
      </c>
      <c r="L1695" s="1">
        <v>45729</v>
      </c>
      <c r="M1695" s="6">
        <v>0.68819444444444444</v>
      </c>
      <c r="N1695" t="s">
        <v>75</v>
      </c>
      <c r="O1695" t="s">
        <v>386</v>
      </c>
      <c r="P1695" t="s">
        <v>25</v>
      </c>
      <c r="Q1695" t="s">
        <v>53</v>
      </c>
      <c r="R1695" t="s">
        <v>37</v>
      </c>
      <c r="S1695" t="s">
        <v>105</v>
      </c>
      <c r="T1695" t="s">
        <v>38</v>
      </c>
      <c r="U1695" t="s">
        <v>30</v>
      </c>
      <c r="V1695" s="5">
        <f>data[[#This Row],[PriceUSD]]*data[[#This Row],[Quantity]]</f>
        <v>52.05</v>
      </c>
      <c r="W1695" s="7">
        <f>data[[#This Row],[OrderDate]] + TIME(VALUE(LEFT(data[[#This Row],[OrderTime]],2)), VALUE(RIGHT(data[[#This Row],[OrderTime]],2)), 0)</f>
        <v>45727.046527777777</v>
      </c>
      <c r="X1695" s="7">
        <f>_xlfn.MINIFS(data[OrderDateTime], data[CustomerName], data[[#This Row],[CustomerName]])</f>
        <v>45508.038888888892</v>
      </c>
      <c r="Y1695" t="str">
        <f>IF(data[[#This Row],[OrderDateTime]]=data[[#This Row],[FirstOrderDateTime]], "New", "Returning")</f>
        <v>Returning</v>
      </c>
      <c r="Z1695" s="7">
        <f>data[[#This Row],[DeliveryDate]] + data[[#This Row],[DeliveryTime]]</f>
        <v>45729.688194444447</v>
      </c>
      <c r="AA1695" s="7">
        <f>data[[#This Row],[OrderDateTime]] + 1</f>
        <v>45728.046527777777</v>
      </c>
      <c r="AB1695" s="7" t="str">
        <f>IF(data[[#This Row],[DeliveryDateTime]] &lt;= data[[#This Row],[SLADue]], "On Time", "Late")</f>
        <v>Late</v>
      </c>
    </row>
    <row r="1696" spans="1:28" x14ac:dyDescent="0.2">
      <c r="A1696" t="s">
        <v>2235</v>
      </c>
      <c r="B1696" t="s">
        <v>19</v>
      </c>
      <c r="C1696" t="s">
        <v>49</v>
      </c>
      <c r="D1696" t="s">
        <v>50</v>
      </c>
      <c r="E1696" s="5">
        <v>33.340000000000003</v>
      </c>
      <c r="F1696" t="s">
        <v>74</v>
      </c>
      <c r="G1696">
        <v>1</v>
      </c>
      <c r="H1696" s="1">
        <v>45878</v>
      </c>
      <c r="I1696" s="1" t="str">
        <f>TEXT(data[[#This Row],[OrderDate]],"mmm")</f>
        <v>Aug</v>
      </c>
      <c r="J1696" s="6">
        <v>0.72847222222222219</v>
      </c>
      <c r="K1696" s="6" t="str">
        <f>TEXT(data[[#This Row],[OrderTime]],"h")</f>
        <v>17</v>
      </c>
      <c r="L1696" s="1">
        <v>45879</v>
      </c>
      <c r="M1696" s="6">
        <v>0.77013888888888893</v>
      </c>
      <c r="N1696" t="s">
        <v>238</v>
      </c>
      <c r="O1696" t="s">
        <v>820</v>
      </c>
      <c r="P1696" t="s">
        <v>36</v>
      </c>
      <c r="Q1696" t="s">
        <v>26</v>
      </c>
      <c r="R1696" t="s">
        <v>54</v>
      </c>
      <c r="S1696" t="s">
        <v>28</v>
      </c>
      <c r="T1696" t="s">
        <v>29</v>
      </c>
      <c r="U1696" t="s">
        <v>30</v>
      </c>
      <c r="V1696" s="5">
        <f>data[[#This Row],[PriceUSD]]*data[[#This Row],[Quantity]]</f>
        <v>33.340000000000003</v>
      </c>
      <c r="W1696" s="7">
        <f>data[[#This Row],[OrderDate]] + TIME(VALUE(LEFT(data[[#This Row],[OrderTime]],2)), VALUE(RIGHT(data[[#This Row],[OrderTime]],2)), 0)</f>
        <v>45878.015277777777</v>
      </c>
      <c r="X1696" s="7">
        <f>_xlfn.MINIFS(data[OrderDateTime], data[CustomerName], data[[#This Row],[CustomerName]])</f>
        <v>45570.030555555553</v>
      </c>
      <c r="Y1696" t="str">
        <f>IF(data[[#This Row],[OrderDateTime]]=data[[#This Row],[FirstOrderDateTime]], "New", "Returning")</f>
        <v>Returning</v>
      </c>
      <c r="Z1696" s="7">
        <f>data[[#This Row],[DeliveryDate]] + data[[#This Row],[DeliveryTime]]</f>
        <v>45879.770138888889</v>
      </c>
      <c r="AA1696" s="7">
        <f>data[[#This Row],[OrderDateTime]] + 1</f>
        <v>45879.015277777777</v>
      </c>
      <c r="AB1696" s="7" t="str">
        <f>IF(data[[#This Row],[DeliveryDateTime]] &lt;= data[[#This Row],[SLADue]], "On Time", "Late")</f>
        <v>Late</v>
      </c>
    </row>
    <row r="1697" spans="1:28" x14ac:dyDescent="0.2">
      <c r="A1697" t="s">
        <v>2236</v>
      </c>
      <c r="B1697" t="s">
        <v>19</v>
      </c>
      <c r="C1697" t="s">
        <v>110</v>
      </c>
      <c r="D1697" t="s">
        <v>111</v>
      </c>
      <c r="E1697" s="5">
        <v>11.76</v>
      </c>
      <c r="F1697" t="s">
        <v>71</v>
      </c>
      <c r="G1697">
        <v>3</v>
      </c>
      <c r="H1697" s="1">
        <v>45577</v>
      </c>
      <c r="I1697" s="1" t="str">
        <f>TEXT(data[[#This Row],[OrderDate]],"mmm")</f>
        <v>Oct</v>
      </c>
      <c r="J1697" s="6">
        <v>0.86875000000000002</v>
      </c>
      <c r="K1697" s="6" t="str">
        <f>TEXT(data[[#This Row],[OrderTime]],"h")</f>
        <v>20</v>
      </c>
      <c r="L1697" s="1">
        <v>45578</v>
      </c>
      <c r="M1697" s="6">
        <v>0.91041666666666665</v>
      </c>
      <c r="N1697" t="s">
        <v>131</v>
      </c>
      <c r="O1697" t="s">
        <v>2237</v>
      </c>
      <c r="P1697" t="s">
        <v>133</v>
      </c>
      <c r="Q1697" t="s">
        <v>53</v>
      </c>
      <c r="R1697" t="s">
        <v>114</v>
      </c>
      <c r="S1697" t="s">
        <v>28</v>
      </c>
      <c r="T1697" t="s">
        <v>38</v>
      </c>
      <c r="U1697" t="s">
        <v>30</v>
      </c>
      <c r="V1697" s="5">
        <f>data[[#This Row],[PriceUSD]]*data[[#This Row],[Quantity]]</f>
        <v>35.28</v>
      </c>
      <c r="W1697" s="7">
        <f>data[[#This Row],[OrderDate]] + TIME(VALUE(LEFT(data[[#This Row],[OrderTime]],2)), VALUE(RIGHT(data[[#This Row],[OrderTime]],2)), 0)</f>
        <v>45577.052083333336</v>
      </c>
      <c r="X1697" s="7">
        <f>_xlfn.MINIFS(data[OrderDateTime], data[CustomerName], data[[#This Row],[CustomerName]])</f>
        <v>45577.052083333336</v>
      </c>
      <c r="Y1697" t="str">
        <f>IF(data[[#This Row],[OrderDateTime]]=data[[#This Row],[FirstOrderDateTime]], "New", "Returning")</f>
        <v>New</v>
      </c>
      <c r="Z1697" s="7">
        <f>data[[#This Row],[DeliveryDate]] + data[[#This Row],[DeliveryTime]]</f>
        <v>45578.910416666666</v>
      </c>
      <c r="AA1697" s="7">
        <f>data[[#This Row],[OrderDateTime]] + 1</f>
        <v>45578.052083333336</v>
      </c>
      <c r="AB1697" s="7" t="str">
        <f>IF(data[[#This Row],[DeliveryDateTime]] &lt;= data[[#This Row],[SLADue]], "On Time", "Late")</f>
        <v>Late</v>
      </c>
    </row>
    <row r="1698" spans="1:28" x14ac:dyDescent="0.2">
      <c r="A1698" t="s">
        <v>2238</v>
      </c>
      <c r="B1698" t="s">
        <v>19</v>
      </c>
      <c r="C1698" t="s">
        <v>69</v>
      </c>
      <c r="D1698" t="s">
        <v>70</v>
      </c>
      <c r="E1698" s="5">
        <v>56.27</v>
      </c>
      <c r="F1698" t="s">
        <v>119</v>
      </c>
      <c r="G1698">
        <v>3</v>
      </c>
      <c r="H1698" s="1">
        <v>45572</v>
      </c>
      <c r="I1698" s="1" t="str">
        <f>TEXT(data[[#This Row],[OrderDate]],"mmm")</f>
        <v>Oct</v>
      </c>
      <c r="J1698" s="6">
        <v>0.82847222222222228</v>
      </c>
      <c r="K1698" s="6" t="str">
        <f>TEXT(data[[#This Row],[OrderTime]],"h")</f>
        <v>19</v>
      </c>
      <c r="L1698" s="1">
        <v>45573</v>
      </c>
      <c r="M1698" s="6">
        <v>0.68611111111111112</v>
      </c>
      <c r="N1698" t="s">
        <v>57</v>
      </c>
      <c r="O1698" t="s">
        <v>408</v>
      </c>
      <c r="P1698" t="s">
        <v>25</v>
      </c>
      <c r="Q1698" t="s">
        <v>53</v>
      </c>
      <c r="R1698" t="s">
        <v>37</v>
      </c>
      <c r="S1698" t="s">
        <v>28</v>
      </c>
      <c r="T1698" t="s">
        <v>38</v>
      </c>
      <c r="U1698" t="s">
        <v>67</v>
      </c>
      <c r="V1698" s="5">
        <f>data[[#This Row],[PriceUSD]]*data[[#This Row],[Quantity]]</f>
        <v>168.81</v>
      </c>
      <c r="W1698" s="7">
        <f>data[[#This Row],[OrderDate]] + TIME(VALUE(LEFT(data[[#This Row],[OrderTime]],2)), VALUE(RIGHT(data[[#This Row],[OrderTime]],2)), 0)</f>
        <v>45572.015277777777</v>
      </c>
      <c r="X1698" s="7">
        <f>_xlfn.MINIFS(data[OrderDateTime], data[CustomerName], data[[#This Row],[CustomerName]])</f>
        <v>45510.061805555553</v>
      </c>
      <c r="Y1698" t="str">
        <f>IF(data[[#This Row],[OrderDateTime]]=data[[#This Row],[FirstOrderDateTime]], "New", "Returning")</f>
        <v>Returning</v>
      </c>
      <c r="Z1698" s="7">
        <f>data[[#This Row],[DeliveryDate]] + data[[#This Row],[DeliveryTime]]</f>
        <v>45573.686111111114</v>
      </c>
      <c r="AA1698" s="7">
        <f>data[[#This Row],[OrderDateTime]] + 1</f>
        <v>45573.015277777777</v>
      </c>
      <c r="AB1698" s="7" t="str">
        <f>IF(data[[#This Row],[DeliveryDateTime]] &lt;= data[[#This Row],[SLADue]], "On Time", "Late")</f>
        <v>Late</v>
      </c>
    </row>
    <row r="1699" spans="1:28" x14ac:dyDescent="0.2">
      <c r="A1699" t="s">
        <v>2239</v>
      </c>
      <c r="B1699" t="s">
        <v>19</v>
      </c>
      <c r="C1699" t="s">
        <v>101</v>
      </c>
      <c r="D1699" t="s">
        <v>102</v>
      </c>
      <c r="E1699" s="5">
        <v>30.01</v>
      </c>
      <c r="F1699" t="s">
        <v>81</v>
      </c>
      <c r="G1699">
        <v>1</v>
      </c>
      <c r="H1699" s="1">
        <v>45751</v>
      </c>
      <c r="I1699" s="1" t="str">
        <f>TEXT(data[[#This Row],[OrderDate]],"mmm")</f>
        <v>Apr</v>
      </c>
      <c r="J1699" s="6">
        <v>0.61527777777777781</v>
      </c>
      <c r="K1699" s="6" t="str">
        <f>TEXT(data[[#This Row],[OrderTime]],"h")</f>
        <v>14</v>
      </c>
      <c r="L1699" s="1">
        <v>45751</v>
      </c>
      <c r="M1699" s="6">
        <v>0.86527777777777781</v>
      </c>
      <c r="N1699" t="s">
        <v>95</v>
      </c>
      <c r="O1699" t="s">
        <v>550</v>
      </c>
      <c r="P1699" t="s">
        <v>25</v>
      </c>
      <c r="Q1699" t="s">
        <v>26</v>
      </c>
      <c r="R1699" t="s">
        <v>83</v>
      </c>
      <c r="S1699" t="s">
        <v>47</v>
      </c>
      <c r="T1699" t="s">
        <v>29</v>
      </c>
      <c r="U1699" t="s">
        <v>30</v>
      </c>
      <c r="V1699" s="5">
        <f>data[[#This Row],[PriceUSD]]*data[[#This Row],[Quantity]]</f>
        <v>30.01</v>
      </c>
      <c r="W1699" s="7">
        <f>data[[#This Row],[OrderDate]] + TIME(VALUE(LEFT(data[[#This Row],[OrderTime]],2)), VALUE(RIGHT(data[[#This Row],[OrderTime]],2)), 0)</f>
        <v>45751.054166666669</v>
      </c>
      <c r="X1699" s="7">
        <f>_xlfn.MINIFS(data[OrderDateTime], data[CustomerName], data[[#This Row],[CustomerName]])</f>
        <v>45528.054166666669</v>
      </c>
      <c r="Y1699" t="str">
        <f>IF(data[[#This Row],[OrderDateTime]]=data[[#This Row],[FirstOrderDateTime]], "New", "Returning")</f>
        <v>Returning</v>
      </c>
      <c r="Z1699" s="7">
        <f>data[[#This Row],[DeliveryDate]] + data[[#This Row],[DeliveryTime]]</f>
        <v>45751.865277777775</v>
      </c>
      <c r="AA1699" s="7">
        <f>data[[#This Row],[OrderDateTime]] + 1</f>
        <v>45752.054166666669</v>
      </c>
      <c r="AB1699" s="7" t="str">
        <f>IF(data[[#This Row],[DeliveryDateTime]] &lt;= data[[#This Row],[SLADue]], "On Time", "Late")</f>
        <v>On Time</v>
      </c>
    </row>
    <row r="1700" spans="1:28" x14ac:dyDescent="0.2">
      <c r="A1700" t="s">
        <v>2240</v>
      </c>
      <c r="B1700" t="s">
        <v>19</v>
      </c>
      <c r="C1700" t="s">
        <v>49</v>
      </c>
      <c r="D1700" t="s">
        <v>50</v>
      </c>
      <c r="E1700" s="5">
        <v>29.68</v>
      </c>
      <c r="F1700" t="s">
        <v>74</v>
      </c>
      <c r="G1700">
        <v>1</v>
      </c>
      <c r="H1700" s="1">
        <v>45865</v>
      </c>
      <c r="I1700" s="1" t="str">
        <f>TEXT(data[[#This Row],[OrderDate]],"mmm")</f>
        <v>Jul</v>
      </c>
      <c r="J1700" s="6">
        <v>0.61527777777777781</v>
      </c>
      <c r="K1700" s="6" t="str">
        <f>TEXT(data[[#This Row],[OrderTime]],"h")</f>
        <v>14</v>
      </c>
      <c r="L1700" s="1">
        <v>45865</v>
      </c>
      <c r="M1700" s="6">
        <v>0.78194444444444444</v>
      </c>
      <c r="N1700" t="s">
        <v>75</v>
      </c>
      <c r="O1700" t="s">
        <v>362</v>
      </c>
      <c r="P1700" t="s">
        <v>25</v>
      </c>
      <c r="Q1700" t="s">
        <v>53</v>
      </c>
      <c r="R1700" t="s">
        <v>54</v>
      </c>
      <c r="S1700" t="s">
        <v>47</v>
      </c>
      <c r="T1700" t="s">
        <v>38</v>
      </c>
      <c r="U1700" t="s">
        <v>39</v>
      </c>
      <c r="V1700" s="5">
        <f>data[[#This Row],[PriceUSD]]*data[[#This Row],[Quantity]]</f>
        <v>29.68</v>
      </c>
      <c r="W1700" s="7">
        <f>data[[#This Row],[OrderDate]] + TIME(VALUE(LEFT(data[[#This Row],[OrderTime]],2)), VALUE(RIGHT(data[[#This Row],[OrderTime]],2)), 0)</f>
        <v>45865.054166666669</v>
      </c>
      <c r="X1700" s="7">
        <f>_xlfn.MINIFS(data[OrderDateTime], data[CustomerName], data[[#This Row],[CustomerName]])</f>
        <v>45532.046527777777</v>
      </c>
      <c r="Y1700" t="str">
        <f>IF(data[[#This Row],[OrderDateTime]]=data[[#This Row],[FirstOrderDateTime]], "New", "Returning")</f>
        <v>Returning</v>
      </c>
      <c r="Z1700" s="7">
        <f>data[[#This Row],[DeliveryDate]] + data[[#This Row],[DeliveryTime]]</f>
        <v>45865.781944444447</v>
      </c>
      <c r="AA1700" s="7">
        <f>data[[#This Row],[OrderDateTime]] + 1</f>
        <v>45866.054166666669</v>
      </c>
      <c r="AB1700" s="7" t="str">
        <f>IF(data[[#This Row],[DeliveryDateTime]] &lt;= data[[#This Row],[SLADue]], "On Time", "Late")</f>
        <v>On Time</v>
      </c>
    </row>
    <row r="1701" spans="1:28" x14ac:dyDescent="0.2">
      <c r="A1701" t="s">
        <v>2241</v>
      </c>
      <c r="B1701" t="s">
        <v>19</v>
      </c>
      <c r="C1701" t="s">
        <v>69</v>
      </c>
      <c r="D1701" t="s">
        <v>70</v>
      </c>
      <c r="E1701" s="5">
        <v>58.57</v>
      </c>
      <c r="F1701" t="s">
        <v>43</v>
      </c>
      <c r="G1701">
        <v>3</v>
      </c>
      <c r="H1701" s="1">
        <v>45848</v>
      </c>
      <c r="I1701" s="1" t="str">
        <f>TEXT(data[[#This Row],[OrderDate]],"mmm")</f>
        <v>Jul</v>
      </c>
      <c r="J1701" s="6">
        <v>0.37916666666666665</v>
      </c>
      <c r="K1701" s="6" t="str">
        <f>TEXT(data[[#This Row],[OrderTime]],"h")</f>
        <v>9</v>
      </c>
      <c r="L1701" s="1">
        <v>45848</v>
      </c>
      <c r="M1701" s="6">
        <v>0.62916666666666665</v>
      </c>
      <c r="N1701" t="s">
        <v>139</v>
      </c>
      <c r="O1701" t="s">
        <v>2242</v>
      </c>
      <c r="P1701" t="s">
        <v>36</v>
      </c>
      <c r="Q1701" t="s">
        <v>26</v>
      </c>
      <c r="R1701" t="s">
        <v>37</v>
      </c>
      <c r="S1701" t="s">
        <v>47</v>
      </c>
      <c r="T1701" t="s">
        <v>38</v>
      </c>
      <c r="U1701" t="s">
        <v>30</v>
      </c>
      <c r="V1701" s="5">
        <f>data[[#This Row],[PriceUSD]]*data[[#This Row],[Quantity]]</f>
        <v>175.71</v>
      </c>
      <c r="W1701" s="7">
        <f>data[[#This Row],[OrderDate]] + TIME(VALUE(LEFT(data[[#This Row],[OrderTime]],2)), VALUE(RIGHT(data[[#This Row],[OrderTime]],2)), 0)</f>
        <v>45848.046527777777</v>
      </c>
      <c r="X1701" s="7">
        <f>_xlfn.MINIFS(data[OrderDateTime], data[CustomerName], data[[#This Row],[CustomerName]])</f>
        <v>45505.038888888892</v>
      </c>
      <c r="Y1701" t="str">
        <f>IF(data[[#This Row],[OrderDateTime]]=data[[#This Row],[FirstOrderDateTime]], "New", "Returning")</f>
        <v>Returning</v>
      </c>
      <c r="Z1701" s="7">
        <f>data[[#This Row],[DeliveryDate]] + data[[#This Row],[DeliveryTime]]</f>
        <v>45848.629166666666</v>
      </c>
      <c r="AA1701" s="7">
        <f>data[[#This Row],[OrderDateTime]] + 1</f>
        <v>45849.046527777777</v>
      </c>
      <c r="AB1701" s="7" t="str">
        <f>IF(data[[#This Row],[DeliveryDateTime]] &lt;= data[[#This Row],[SLADue]], "On Time", "Late")</f>
        <v>On Time</v>
      </c>
    </row>
    <row r="1702" spans="1:28" x14ac:dyDescent="0.2">
      <c r="A1702" t="s">
        <v>2243</v>
      </c>
      <c r="B1702" t="s">
        <v>19</v>
      </c>
      <c r="C1702" t="s">
        <v>117</v>
      </c>
      <c r="D1702" t="s">
        <v>118</v>
      </c>
      <c r="E1702" s="5">
        <v>79.760000000000005</v>
      </c>
      <c r="F1702" t="s">
        <v>182</v>
      </c>
      <c r="G1702">
        <v>1</v>
      </c>
      <c r="H1702" s="1">
        <v>45785</v>
      </c>
      <c r="I1702" s="1" t="str">
        <f>TEXT(data[[#This Row],[OrderDate]],"mmm")</f>
        <v>May</v>
      </c>
      <c r="J1702" s="6">
        <v>0.78749999999999998</v>
      </c>
      <c r="K1702" s="6" t="str">
        <f>TEXT(data[[#This Row],[OrderTime]],"h")</f>
        <v>18</v>
      </c>
      <c r="L1702" s="1">
        <v>45786</v>
      </c>
      <c r="M1702" s="6">
        <v>0.61458333333333337</v>
      </c>
      <c r="N1702" t="s">
        <v>75</v>
      </c>
      <c r="O1702" t="s">
        <v>1802</v>
      </c>
      <c r="P1702" t="s">
        <v>77</v>
      </c>
      <c r="Q1702" t="s">
        <v>26</v>
      </c>
      <c r="R1702" t="s">
        <v>66</v>
      </c>
      <c r="S1702" t="s">
        <v>28</v>
      </c>
      <c r="T1702" t="s">
        <v>29</v>
      </c>
      <c r="U1702" t="s">
        <v>30</v>
      </c>
      <c r="V1702" s="5">
        <f>data[[#This Row],[PriceUSD]]*data[[#This Row],[Quantity]]</f>
        <v>79.760000000000005</v>
      </c>
      <c r="W1702" s="7">
        <f>data[[#This Row],[OrderDate]] + TIME(VALUE(LEFT(data[[#This Row],[OrderTime]],2)), VALUE(RIGHT(data[[#This Row],[OrderTime]],2)), 0)</f>
        <v>45785.052083333336</v>
      </c>
      <c r="X1702" s="7">
        <f>_xlfn.MINIFS(data[OrderDateTime], data[CustomerName], data[[#This Row],[CustomerName]])</f>
        <v>45513.038888888892</v>
      </c>
      <c r="Y1702" t="str">
        <f>IF(data[[#This Row],[OrderDateTime]]=data[[#This Row],[FirstOrderDateTime]], "New", "Returning")</f>
        <v>Returning</v>
      </c>
      <c r="Z1702" s="7">
        <f>data[[#This Row],[DeliveryDate]] + data[[#This Row],[DeliveryTime]]</f>
        <v>45786.614583333336</v>
      </c>
      <c r="AA1702" s="7">
        <f>data[[#This Row],[OrderDateTime]] + 1</f>
        <v>45786.052083333336</v>
      </c>
      <c r="AB1702" s="7" t="str">
        <f>IF(data[[#This Row],[DeliveryDateTime]] &lt;= data[[#This Row],[SLADue]], "On Time", "Late")</f>
        <v>Late</v>
      </c>
    </row>
    <row r="1703" spans="1:28" x14ac:dyDescent="0.2">
      <c r="A1703" t="s">
        <v>2244</v>
      </c>
      <c r="B1703" t="s">
        <v>19</v>
      </c>
      <c r="C1703" t="s">
        <v>258</v>
      </c>
      <c r="D1703" t="s">
        <v>259</v>
      </c>
      <c r="E1703" s="5">
        <v>103.21</v>
      </c>
      <c r="F1703" t="s">
        <v>51</v>
      </c>
      <c r="G1703">
        <v>1</v>
      </c>
      <c r="H1703" s="1">
        <v>45645</v>
      </c>
      <c r="I1703" s="1" t="str">
        <f>TEXT(data[[#This Row],[OrderDate]],"mmm")</f>
        <v>Dec</v>
      </c>
      <c r="J1703" s="6">
        <v>0.43611111111111112</v>
      </c>
      <c r="K1703" s="6" t="str">
        <f>TEXT(data[[#This Row],[OrderTime]],"h")</f>
        <v>10</v>
      </c>
      <c r="L1703" s="1">
        <v>45646</v>
      </c>
      <c r="M1703" s="6">
        <v>0.64444444444444449</v>
      </c>
      <c r="N1703" t="s">
        <v>139</v>
      </c>
      <c r="O1703" t="s">
        <v>500</v>
      </c>
      <c r="P1703" t="s">
        <v>36</v>
      </c>
      <c r="Q1703" t="s">
        <v>53</v>
      </c>
      <c r="R1703" t="s">
        <v>261</v>
      </c>
      <c r="S1703" t="s">
        <v>28</v>
      </c>
      <c r="T1703" t="s">
        <v>29</v>
      </c>
      <c r="U1703" t="s">
        <v>30</v>
      </c>
      <c r="V1703" s="5">
        <f>data[[#This Row],[PriceUSD]]*data[[#This Row],[Quantity]]</f>
        <v>103.21</v>
      </c>
      <c r="W1703" s="7">
        <f>data[[#This Row],[OrderDate]] + TIME(VALUE(LEFT(data[[#This Row],[OrderTime]],2)), VALUE(RIGHT(data[[#This Row],[OrderTime]],2)), 0)</f>
        <v>45645.007638888892</v>
      </c>
      <c r="X1703" s="7">
        <f>_xlfn.MINIFS(data[OrderDateTime], data[CustomerName], data[[#This Row],[CustomerName]])</f>
        <v>45534.046527777777</v>
      </c>
      <c r="Y1703" t="str">
        <f>IF(data[[#This Row],[OrderDateTime]]=data[[#This Row],[FirstOrderDateTime]], "New", "Returning")</f>
        <v>Returning</v>
      </c>
      <c r="Z1703" s="7">
        <f>data[[#This Row],[DeliveryDate]] + data[[#This Row],[DeliveryTime]]</f>
        <v>45646.644444444442</v>
      </c>
      <c r="AA1703" s="7">
        <f>data[[#This Row],[OrderDateTime]] + 1</f>
        <v>45646.007638888892</v>
      </c>
      <c r="AB1703" s="7" t="str">
        <f>IF(data[[#This Row],[DeliveryDateTime]] &lt;= data[[#This Row],[SLADue]], "On Time", "Late")</f>
        <v>Late</v>
      </c>
    </row>
    <row r="1704" spans="1:28" x14ac:dyDescent="0.2">
      <c r="A1704" t="s">
        <v>2245</v>
      </c>
      <c r="B1704" t="s">
        <v>19</v>
      </c>
      <c r="C1704" t="s">
        <v>117</v>
      </c>
      <c r="D1704" t="s">
        <v>118</v>
      </c>
      <c r="E1704" s="5">
        <v>65.03</v>
      </c>
      <c r="F1704" t="s">
        <v>94</v>
      </c>
      <c r="G1704">
        <v>7</v>
      </c>
      <c r="H1704" s="1">
        <v>45721</v>
      </c>
      <c r="I1704" s="1" t="str">
        <f>TEXT(data[[#This Row],[OrderDate]],"mmm")</f>
        <v>Mar</v>
      </c>
      <c r="J1704" s="6">
        <v>0.43888888888888888</v>
      </c>
      <c r="K1704" s="6" t="str">
        <f>TEXT(data[[#This Row],[OrderTime]],"h")</f>
        <v>10</v>
      </c>
      <c r="L1704" s="1">
        <v>45721</v>
      </c>
      <c r="M1704" s="6">
        <v>0.64722222222222225</v>
      </c>
      <c r="N1704" t="s">
        <v>163</v>
      </c>
      <c r="O1704" t="s">
        <v>255</v>
      </c>
      <c r="P1704" t="s">
        <v>77</v>
      </c>
      <c r="Q1704" t="s">
        <v>53</v>
      </c>
      <c r="R1704" t="s">
        <v>66</v>
      </c>
      <c r="S1704" t="s">
        <v>47</v>
      </c>
      <c r="T1704" t="s">
        <v>29</v>
      </c>
      <c r="U1704" t="s">
        <v>39</v>
      </c>
      <c r="V1704" s="5">
        <f>data[[#This Row],[PriceUSD]]*data[[#This Row],[Quantity]]</f>
        <v>455.21000000000004</v>
      </c>
      <c r="W1704" s="7">
        <f>data[[#This Row],[OrderDate]] + TIME(VALUE(LEFT(data[[#This Row],[OrderTime]],2)), VALUE(RIGHT(data[[#This Row],[OrderTime]],2)), 0)</f>
        <v>45721.061805555553</v>
      </c>
      <c r="X1704" s="7">
        <f>_xlfn.MINIFS(data[OrderDateTime], data[CustomerName], data[[#This Row],[CustomerName]])</f>
        <v>45506.030555555553</v>
      </c>
      <c r="Y1704" t="str">
        <f>IF(data[[#This Row],[OrderDateTime]]=data[[#This Row],[FirstOrderDateTime]], "New", "Returning")</f>
        <v>Returning</v>
      </c>
      <c r="Z1704" s="7">
        <f>data[[#This Row],[DeliveryDate]] + data[[#This Row],[DeliveryTime]]</f>
        <v>45721.647222222222</v>
      </c>
      <c r="AA1704" s="7">
        <f>data[[#This Row],[OrderDateTime]] + 1</f>
        <v>45722.061805555553</v>
      </c>
      <c r="AB1704" s="7" t="str">
        <f>IF(data[[#This Row],[DeliveryDateTime]] &lt;= data[[#This Row],[SLADue]], "On Time", "Late")</f>
        <v>On Time</v>
      </c>
    </row>
    <row r="1705" spans="1:28" x14ac:dyDescent="0.2">
      <c r="A1705" t="s">
        <v>2246</v>
      </c>
      <c r="B1705" t="s">
        <v>19</v>
      </c>
      <c r="C1705" t="s">
        <v>69</v>
      </c>
      <c r="D1705" t="s">
        <v>70</v>
      </c>
      <c r="E1705" s="5">
        <v>59.54</v>
      </c>
      <c r="F1705" t="s">
        <v>74</v>
      </c>
      <c r="G1705">
        <v>2</v>
      </c>
      <c r="H1705" s="1">
        <v>45762</v>
      </c>
      <c r="I1705" s="1" t="str">
        <f>TEXT(data[[#This Row],[OrderDate]],"mmm")</f>
        <v>Apr</v>
      </c>
      <c r="J1705" s="6">
        <v>0.59097222222222223</v>
      </c>
      <c r="K1705" s="6" t="str">
        <f>TEXT(data[[#This Row],[OrderTime]],"h")</f>
        <v>14</v>
      </c>
      <c r="L1705" s="1">
        <v>45763</v>
      </c>
      <c r="M1705" s="6">
        <v>0.84097222222222223</v>
      </c>
      <c r="N1705" t="s">
        <v>112</v>
      </c>
      <c r="O1705" t="s">
        <v>639</v>
      </c>
      <c r="P1705" t="s">
        <v>36</v>
      </c>
      <c r="Q1705" t="s">
        <v>26</v>
      </c>
      <c r="R1705" t="s">
        <v>37</v>
      </c>
      <c r="S1705" t="s">
        <v>28</v>
      </c>
      <c r="T1705" t="s">
        <v>38</v>
      </c>
      <c r="U1705" t="s">
        <v>67</v>
      </c>
      <c r="V1705" s="5">
        <f>data[[#This Row],[PriceUSD]]*data[[#This Row],[Quantity]]</f>
        <v>119.08</v>
      </c>
      <c r="W1705" s="7">
        <f>data[[#This Row],[OrderDate]] + TIME(VALUE(LEFT(data[[#This Row],[OrderTime]],2)), VALUE(RIGHT(data[[#This Row],[OrderTime]],2)), 0)</f>
        <v>45762.015277777777</v>
      </c>
      <c r="X1705" s="7">
        <f>_xlfn.MINIFS(data[OrderDateTime], data[CustomerName], data[[#This Row],[CustomerName]])</f>
        <v>45515.061805555553</v>
      </c>
      <c r="Y1705" t="str">
        <f>IF(data[[#This Row],[OrderDateTime]]=data[[#This Row],[FirstOrderDateTime]], "New", "Returning")</f>
        <v>Returning</v>
      </c>
      <c r="Z1705" s="7">
        <f>data[[#This Row],[DeliveryDate]] + data[[#This Row],[DeliveryTime]]</f>
        <v>45763.84097222222</v>
      </c>
      <c r="AA1705" s="7">
        <f>data[[#This Row],[OrderDateTime]] + 1</f>
        <v>45763.015277777777</v>
      </c>
      <c r="AB1705" s="7" t="str">
        <f>IF(data[[#This Row],[DeliveryDateTime]] &lt;= data[[#This Row],[SLADue]], "On Time", "Late")</f>
        <v>Late</v>
      </c>
    </row>
    <row r="1706" spans="1:28" x14ac:dyDescent="0.2">
      <c r="A1706" t="s">
        <v>2247</v>
      </c>
      <c r="B1706" t="s">
        <v>19</v>
      </c>
      <c r="C1706" t="s">
        <v>92</v>
      </c>
      <c r="D1706" t="s">
        <v>93</v>
      </c>
      <c r="E1706" s="5">
        <v>77.58</v>
      </c>
      <c r="F1706" t="s">
        <v>94</v>
      </c>
      <c r="G1706">
        <v>6</v>
      </c>
      <c r="H1706" s="1">
        <v>45705</v>
      </c>
      <c r="I1706" s="1" t="str">
        <f>TEXT(data[[#This Row],[OrderDate]],"mmm")</f>
        <v>Feb</v>
      </c>
      <c r="J1706" s="6">
        <v>0.52361111111111114</v>
      </c>
      <c r="K1706" s="6" t="str">
        <f>TEXT(data[[#This Row],[OrderTime]],"h")</f>
        <v>12</v>
      </c>
      <c r="L1706" s="1">
        <v>45705</v>
      </c>
      <c r="M1706" s="6">
        <v>0.77361111111111114</v>
      </c>
      <c r="N1706" t="s">
        <v>178</v>
      </c>
      <c r="O1706" t="s">
        <v>58</v>
      </c>
      <c r="P1706" t="s">
        <v>180</v>
      </c>
      <c r="Q1706" t="s">
        <v>26</v>
      </c>
      <c r="R1706" t="s">
        <v>66</v>
      </c>
      <c r="S1706" t="s">
        <v>47</v>
      </c>
      <c r="T1706" t="s">
        <v>29</v>
      </c>
      <c r="U1706" t="s">
        <v>30</v>
      </c>
      <c r="V1706" s="5">
        <f>data[[#This Row],[PriceUSD]]*data[[#This Row],[Quantity]]</f>
        <v>465.48</v>
      </c>
      <c r="W1706" s="7">
        <f>data[[#This Row],[OrderDate]] + TIME(VALUE(LEFT(data[[#This Row],[OrderTime]],2)), VALUE(RIGHT(data[[#This Row],[OrderTime]],2)), 0)</f>
        <v>45705.007638888892</v>
      </c>
      <c r="X1706" s="7">
        <f>_xlfn.MINIFS(data[OrderDateTime], data[CustomerName], data[[#This Row],[CustomerName]])</f>
        <v>45506.061805555553</v>
      </c>
      <c r="Y1706" t="str">
        <f>IF(data[[#This Row],[OrderDateTime]]=data[[#This Row],[FirstOrderDateTime]], "New", "Returning")</f>
        <v>Returning</v>
      </c>
      <c r="Z1706" s="7">
        <f>data[[#This Row],[DeliveryDate]] + data[[#This Row],[DeliveryTime]]</f>
        <v>45705.773611111108</v>
      </c>
      <c r="AA1706" s="7">
        <f>data[[#This Row],[OrderDateTime]] + 1</f>
        <v>45706.007638888892</v>
      </c>
      <c r="AB1706" s="7" t="str">
        <f>IF(data[[#This Row],[DeliveryDateTime]] &lt;= data[[#This Row],[SLADue]], "On Time", "Late")</f>
        <v>On Time</v>
      </c>
    </row>
    <row r="1707" spans="1:28" x14ac:dyDescent="0.2">
      <c r="A1707" t="s">
        <v>2248</v>
      </c>
      <c r="B1707" t="s">
        <v>19</v>
      </c>
      <c r="C1707" t="s">
        <v>32</v>
      </c>
      <c r="D1707" t="s">
        <v>33</v>
      </c>
      <c r="E1707" s="5">
        <v>47.39</v>
      </c>
      <c r="F1707" t="s">
        <v>22</v>
      </c>
      <c r="G1707">
        <v>3</v>
      </c>
      <c r="H1707" s="1">
        <v>45609</v>
      </c>
      <c r="I1707" s="1" t="str">
        <f>TEXT(data[[#This Row],[OrderDate]],"mmm")</f>
        <v>Nov</v>
      </c>
      <c r="J1707" s="6">
        <v>0.77500000000000002</v>
      </c>
      <c r="K1707" s="6" t="str">
        <f>TEXT(data[[#This Row],[OrderTime]],"h")</f>
        <v>18</v>
      </c>
      <c r="L1707" s="1">
        <v>45610</v>
      </c>
      <c r="M1707" s="6">
        <v>0.62847222222222221</v>
      </c>
      <c r="N1707" t="s">
        <v>23</v>
      </c>
      <c r="O1707" t="s">
        <v>1159</v>
      </c>
      <c r="P1707" t="s">
        <v>25</v>
      </c>
      <c r="Q1707" t="s">
        <v>53</v>
      </c>
      <c r="R1707" t="s">
        <v>37</v>
      </c>
      <c r="S1707" t="s">
        <v>28</v>
      </c>
      <c r="T1707" t="s">
        <v>38</v>
      </c>
      <c r="U1707" t="s">
        <v>30</v>
      </c>
      <c r="V1707" s="5">
        <f>data[[#This Row],[PriceUSD]]*data[[#This Row],[Quantity]]</f>
        <v>142.17000000000002</v>
      </c>
      <c r="W1707" s="7">
        <f>data[[#This Row],[OrderDate]] + TIME(VALUE(LEFT(data[[#This Row],[OrderTime]],2)), VALUE(RIGHT(data[[#This Row],[OrderTime]],2)), 0)</f>
        <v>45609.052083333336</v>
      </c>
      <c r="X1707" s="7">
        <f>_xlfn.MINIFS(data[OrderDateTime], data[CustomerName], data[[#This Row],[CustomerName]])</f>
        <v>45531.052083333336</v>
      </c>
      <c r="Y1707" t="str">
        <f>IF(data[[#This Row],[OrderDateTime]]=data[[#This Row],[FirstOrderDateTime]], "New", "Returning")</f>
        <v>Returning</v>
      </c>
      <c r="Z1707" s="7">
        <f>data[[#This Row],[DeliveryDate]] + data[[#This Row],[DeliveryTime]]</f>
        <v>45610.628472222219</v>
      </c>
      <c r="AA1707" s="7">
        <f>data[[#This Row],[OrderDateTime]] + 1</f>
        <v>45610.052083333336</v>
      </c>
      <c r="AB1707" s="7" t="str">
        <f>IF(data[[#This Row],[DeliveryDateTime]] &lt;= data[[#This Row],[SLADue]], "On Time", "Late")</f>
        <v>Late</v>
      </c>
    </row>
    <row r="1708" spans="1:28" x14ac:dyDescent="0.2">
      <c r="A1708" t="s">
        <v>2249</v>
      </c>
      <c r="B1708" t="s">
        <v>19</v>
      </c>
      <c r="C1708" t="s">
        <v>126</v>
      </c>
      <c r="D1708" t="s">
        <v>127</v>
      </c>
      <c r="E1708" s="5">
        <v>20.05</v>
      </c>
      <c r="F1708" t="s">
        <v>56</v>
      </c>
      <c r="G1708">
        <v>1</v>
      </c>
      <c r="H1708" s="1">
        <v>45747</v>
      </c>
      <c r="I1708" s="1" t="str">
        <f>TEXT(data[[#This Row],[OrderDate]],"mmm")</f>
        <v>Mar</v>
      </c>
      <c r="J1708" s="6">
        <v>0.56527777777777777</v>
      </c>
      <c r="K1708" s="6" t="str">
        <f>TEXT(data[[#This Row],[OrderTime]],"h")</f>
        <v>13</v>
      </c>
      <c r="L1708" s="1">
        <v>45747</v>
      </c>
      <c r="M1708" s="6">
        <v>0.8569444444444444</v>
      </c>
      <c r="N1708" t="s">
        <v>23</v>
      </c>
      <c r="O1708" t="s">
        <v>2250</v>
      </c>
      <c r="P1708" t="s">
        <v>25</v>
      </c>
      <c r="Q1708" t="s">
        <v>26</v>
      </c>
      <c r="R1708" t="s">
        <v>129</v>
      </c>
      <c r="S1708" t="s">
        <v>47</v>
      </c>
      <c r="T1708" t="s">
        <v>136</v>
      </c>
      <c r="U1708" t="s">
        <v>39</v>
      </c>
      <c r="V1708" s="5">
        <f>data[[#This Row],[PriceUSD]]*data[[#This Row],[Quantity]]</f>
        <v>20.05</v>
      </c>
      <c r="W1708" s="7">
        <f>data[[#This Row],[OrderDate]] + TIME(VALUE(LEFT(data[[#This Row],[OrderTime]],2)), VALUE(RIGHT(data[[#This Row],[OrderTime]],2)), 0)</f>
        <v>45747.054166666669</v>
      </c>
      <c r="X1708" s="7">
        <f>_xlfn.MINIFS(data[OrderDateTime], data[CustomerName], data[[#This Row],[CustomerName]])</f>
        <v>45540.007638888892</v>
      </c>
      <c r="Y1708" t="str">
        <f>IF(data[[#This Row],[OrderDateTime]]=data[[#This Row],[FirstOrderDateTime]], "New", "Returning")</f>
        <v>Returning</v>
      </c>
      <c r="Z1708" s="7">
        <f>data[[#This Row],[DeliveryDate]] + data[[#This Row],[DeliveryTime]]</f>
        <v>45747.856944444444</v>
      </c>
      <c r="AA1708" s="7">
        <f>data[[#This Row],[OrderDateTime]] + 1</f>
        <v>45748.054166666669</v>
      </c>
      <c r="AB1708" s="7" t="str">
        <f>IF(data[[#This Row],[DeliveryDateTime]] &lt;= data[[#This Row],[SLADue]], "On Time", "Late")</f>
        <v>On Time</v>
      </c>
    </row>
    <row r="1709" spans="1:28" x14ac:dyDescent="0.2">
      <c r="A1709" t="s">
        <v>2251</v>
      </c>
      <c r="B1709" t="s">
        <v>19</v>
      </c>
      <c r="C1709" t="s">
        <v>49</v>
      </c>
      <c r="D1709" t="s">
        <v>50</v>
      </c>
      <c r="E1709" s="5">
        <v>29.48</v>
      </c>
      <c r="F1709" t="s">
        <v>138</v>
      </c>
      <c r="G1709">
        <v>1</v>
      </c>
      <c r="H1709" s="1">
        <v>45758</v>
      </c>
      <c r="I1709" s="1" t="str">
        <f>TEXT(data[[#This Row],[OrderDate]],"mmm")</f>
        <v>Apr</v>
      </c>
      <c r="J1709" s="6">
        <v>0.44374999999999998</v>
      </c>
      <c r="K1709" s="6" t="str">
        <f>TEXT(data[[#This Row],[OrderTime]],"h")</f>
        <v>10</v>
      </c>
      <c r="L1709" s="1">
        <v>45758</v>
      </c>
      <c r="M1709" s="6">
        <v>0.65208333333333335</v>
      </c>
      <c r="N1709" t="s">
        <v>148</v>
      </c>
      <c r="O1709" t="s">
        <v>589</v>
      </c>
      <c r="P1709" t="s">
        <v>25</v>
      </c>
      <c r="Q1709" t="s">
        <v>53</v>
      </c>
      <c r="R1709" t="s">
        <v>54</v>
      </c>
      <c r="S1709" t="s">
        <v>47</v>
      </c>
      <c r="T1709" t="s">
        <v>29</v>
      </c>
      <c r="U1709" t="s">
        <v>30</v>
      </c>
      <c r="V1709" s="5">
        <f>data[[#This Row],[PriceUSD]]*data[[#This Row],[Quantity]]</f>
        <v>29.48</v>
      </c>
      <c r="W1709" s="7">
        <f>data[[#This Row],[OrderDate]] + TIME(VALUE(LEFT(data[[#This Row],[OrderTime]],2)), VALUE(RIGHT(data[[#This Row],[OrderTime]],2)), 0)</f>
        <v>45758.052083333336</v>
      </c>
      <c r="X1709" s="7">
        <f>_xlfn.MINIFS(data[OrderDateTime], data[CustomerName], data[[#This Row],[CustomerName]])</f>
        <v>45536.061805555553</v>
      </c>
      <c r="Y1709" t="str">
        <f>IF(data[[#This Row],[OrderDateTime]]=data[[#This Row],[FirstOrderDateTime]], "New", "Returning")</f>
        <v>Returning</v>
      </c>
      <c r="Z1709" s="7">
        <f>data[[#This Row],[DeliveryDate]] + data[[#This Row],[DeliveryTime]]</f>
        <v>45758.652083333334</v>
      </c>
      <c r="AA1709" s="7">
        <f>data[[#This Row],[OrderDateTime]] + 1</f>
        <v>45759.052083333336</v>
      </c>
      <c r="AB1709" s="7" t="str">
        <f>IF(data[[#This Row],[DeliveryDateTime]] &lt;= data[[#This Row],[SLADue]], "On Time", "Late")</f>
        <v>On Time</v>
      </c>
    </row>
    <row r="1710" spans="1:28" x14ac:dyDescent="0.2">
      <c r="A1710" t="s">
        <v>2252</v>
      </c>
      <c r="B1710" t="s">
        <v>19</v>
      </c>
      <c r="C1710" t="s">
        <v>32</v>
      </c>
      <c r="D1710" t="s">
        <v>33</v>
      </c>
      <c r="E1710" s="5">
        <v>47.79</v>
      </c>
      <c r="F1710" t="s">
        <v>43</v>
      </c>
      <c r="G1710">
        <v>1</v>
      </c>
      <c r="H1710" s="1">
        <v>45737</v>
      </c>
      <c r="I1710" s="1" t="str">
        <f>TEXT(data[[#This Row],[OrderDate]],"mmm")</f>
        <v>Mar</v>
      </c>
      <c r="J1710" s="6">
        <v>0.58263888888888893</v>
      </c>
      <c r="K1710" s="6" t="str">
        <f>TEXT(data[[#This Row],[OrderTime]],"h")</f>
        <v>13</v>
      </c>
      <c r="L1710" s="1">
        <v>45737</v>
      </c>
      <c r="M1710" s="6">
        <v>0.74930555555555556</v>
      </c>
      <c r="N1710" t="s">
        <v>112</v>
      </c>
      <c r="O1710" t="s">
        <v>1057</v>
      </c>
      <c r="P1710" t="s">
        <v>36</v>
      </c>
      <c r="Q1710" t="s">
        <v>26</v>
      </c>
      <c r="R1710" t="s">
        <v>37</v>
      </c>
      <c r="S1710" t="s">
        <v>47</v>
      </c>
      <c r="T1710" t="s">
        <v>106</v>
      </c>
      <c r="U1710" t="s">
        <v>30</v>
      </c>
      <c r="V1710" s="5">
        <f>data[[#This Row],[PriceUSD]]*data[[#This Row],[Quantity]]</f>
        <v>47.79</v>
      </c>
      <c r="W1710" s="7">
        <f>data[[#This Row],[OrderDate]] + TIME(VALUE(LEFT(data[[#This Row],[OrderTime]],2)), VALUE(RIGHT(data[[#This Row],[OrderTime]],2)), 0)</f>
        <v>45737.061805555553</v>
      </c>
      <c r="X1710" s="7">
        <f>_xlfn.MINIFS(data[OrderDateTime], data[CustomerName], data[[#This Row],[CustomerName]])</f>
        <v>45557.017361111109</v>
      </c>
      <c r="Y1710" t="str">
        <f>IF(data[[#This Row],[OrderDateTime]]=data[[#This Row],[FirstOrderDateTime]], "New", "Returning")</f>
        <v>Returning</v>
      </c>
      <c r="Z1710" s="7">
        <f>data[[#This Row],[DeliveryDate]] + data[[#This Row],[DeliveryTime]]</f>
        <v>45737.749305555553</v>
      </c>
      <c r="AA1710" s="7">
        <f>data[[#This Row],[OrderDateTime]] + 1</f>
        <v>45738.061805555553</v>
      </c>
      <c r="AB1710" s="7" t="str">
        <f>IF(data[[#This Row],[DeliveryDateTime]] &lt;= data[[#This Row],[SLADue]], "On Time", "Late")</f>
        <v>On Time</v>
      </c>
    </row>
    <row r="1711" spans="1:28" x14ac:dyDescent="0.2">
      <c r="A1711" t="s">
        <v>2253</v>
      </c>
      <c r="B1711" t="s">
        <v>19</v>
      </c>
      <c r="C1711" t="s">
        <v>69</v>
      </c>
      <c r="D1711" t="s">
        <v>70</v>
      </c>
      <c r="E1711" s="5">
        <v>58.43</v>
      </c>
      <c r="F1711" t="s">
        <v>74</v>
      </c>
      <c r="G1711">
        <v>2</v>
      </c>
      <c r="H1711" s="1">
        <v>45758</v>
      </c>
      <c r="I1711" s="1" t="str">
        <f>TEXT(data[[#This Row],[OrderDate]],"mmm")</f>
        <v>Apr</v>
      </c>
      <c r="J1711" s="6">
        <v>0.71597222222222223</v>
      </c>
      <c r="K1711" s="6" t="str">
        <f>TEXT(data[[#This Row],[OrderTime]],"h")</f>
        <v>17</v>
      </c>
      <c r="L1711" s="1">
        <v>45759</v>
      </c>
      <c r="M1711" s="6">
        <v>0.6381944444444444</v>
      </c>
      <c r="N1711" t="s">
        <v>95</v>
      </c>
      <c r="O1711" t="s">
        <v>909</v>
      </c>
      <c r="P1711" t="s">
        <v>25</v>
      </c>
      <c r="Q1711" t="s">
        <v>26</v>
      </c>
      <c r="R1711" t="s">
        <v>37</v>
      </c>
      <c r="S1711" t="s">
        <v>28</v>
      </c>
      <c r="T1711" t="s">
        <v>38</v>
      </c>
      <c r="U1711" t="s">
        <v>39</v>
      </c>
      <c r="V1711" s="5">
        <f>data[[#This Row],[PriceUSD]]*data[[#This Row],[Quantity]]</f>
        <v>116.86</v>
      </c>
      <c r="W1711" s="7">
        <f>data[[#This Row],[OrderDate]] + TIME(VALUE(LEFT(data[[#This Row],[OrderTime]],2)), VALUE(RIGHT(data[[#This Row],[OrderTime]],2)), 0)</f>
        <v>45758.015277777777</v>
      </c>
      <c r="X1711" s="7">
        <f>_xlfn.MINIFS(data[OrderDateTime], data[CustomerName], data[[#This Row],[CustomerName]])</f>
        <v>45517.030555555553</v>
      </c>
      <c r="Y1711" t="str">
        <f>IF(data[[#This Row],[OrderDateTime]]=data[[#This Row],[FirstOrderDateTime]], "New", "Returning")</f>
        <v>Returning</v>
      </c>
      <c r="Z1711" s="7">
        <f>data[[#This Row],[DeliveryDate]] + data[[#This Row],[DeliveryTime]]</f>
        <v>45759.638194444444</v>
      </c>
      <c r="AA1711" s="7">
        <f>data[[#This Row],[OrderDateTime]] + 1</f>
        <v>45759.015277777777</v>
      </c>
      <c r="AB1711" s="7" t="str">
        <f>IF(data[[#This Row],[DeliveryDateTime]] &lt;= data[[#This Row],[SLADue]], "On Time", "Late")</f>
        <v>Late</v>
      </c>
    </row>
    <row r="1712" spans="1:28" x14ac:dyDescent="0.2">
      <c r="A1712" t="s">
        <v>2254</v>
      </c>
      <c r="B1712" t="s">
        <v>19</v>
      </c>
      <c r="C1712" t="s">
        <v>69</v>
      </c>
      <c r="D1712" t="s">
        <v>70</v>
      </c>
      <c r="E1712" s="5">
        <v>60.77</v>
      </c>
      <c r="F1712" t="s">
        <v>56</v>
      </c>
      <c r="G1712">
        <v>3</v>
      </c>
      <c r="H1712" s="1">
        <v>45802</v>
      </c>
      <c r="I1712" s="1" t="str">
        <f>TEXT(data[[#This Row],[OrderDate]],"mmm")</f>
        <v>May</v>
      </c>
      <c r="J1712" s="6">
        <v>0.44513888888888886</v>
      </c>
      <c r="K1712" s="6" t="str">
        <f>TEXT(data[[#This Row],[OrderTime]],"h")</f>
        <v>10</v>
      </c>
      <c r="L1712" s="1">
        <v>45803</v>
      </c>
      <c r="M1712" s="6">
        <v>0.48680555555555555</v>
      </c>
      <c r="N1712" t="s">
        <v>163</v>
      </c>
      <c r="O1712" t="s">
        <v>964</v>
      </c>
      <c r="P1712" t="s">
        <v>77</v>
      </c>
      <c r="Q1712" t="s">
        <v>53</v>
      </c>
      <c r="R1712" t="s">
        <v>37</v>
      </c>
      <c r="S1712" t="s">
        <v>28</v>
      </c>
      <c r="T1712" t="s">
        <v>29</v>
      </c>
      <c r="U1712" t="s">
        <v>30</v>
      </c>
      <c r="V1712" s="5">
        <f>data[[#This Row],[PriceUSD]]*data[[#This Row],[Quantity]]</f>
        <v>182.31</v>
      </c>
      <c r="W1712" s="7">
        <f>data[[#This Row],[OrderDate]] + TIME(VALUE(LEFT(data[[#This Row],[OrderTime]],2)), VALUE(RIGHT(data[[#This Row],[OrderTime]],2)), 0)</f>
        <v>45802.061805555553</v>
      </c>
      <c r="X1712" s="7">
        <f>_xlfn.MINIFS(data[OrderDateTime], data[CustomerName], data[[#This Row],[CustomerName]])</f>
        <v>45505.007638888892</v>
      </c>
      <c r="Y1712" t="str">
        <f>IF(data[[#This Row],[OrderDateTime]]=data[[#This Row],[FirstOrderDateTime]], "New", "Returning")</f>
        <v>Returning</v>
      </c>
      <c r="Z1712" s="7">
        <f>data[[#This Row],[DeliveryDate]] + data[[#This Row],[DeliveryTime]]</f>
        <v>45803.486805555556</v>
      </c>
      <c r="AA1712" s="7">
        <f>data[[#This Row],[OrderDateTime]] + 1</f>
        <v>45803.061805555553</v>
      </c>
      <c r="AB1712" s="7" t="str">
        <f>IF(data[[#This Row],[DeliveryDateTime]] &lt;= data[[#This Row],[SLADue]], "On Time", "Late")</f>
        <v>Late</v>
      </c>
    </row>
    <row r="1713" spans="1:28" x14ac:dyDescent="0.2">
      <c r="A1713" t="s">
        <v>2255</v>
      </c>
      <c r="B1713" t="s">
        <v>19</v>
      </c>
      <c r="C1713" t="s">
        <v>61</v>
      </c>
      <c r="D1713" t="s">
        <v>62</v>
      </c>
      <c r="E1713" s="5">
        <v>150.41999999999999</v>
      </c>
      <c r="F1713" t="s">
        <v>63</v>
      </c>
      <c r="G1713">
        <v>7</v>
      </c>
      <c r="H1713" s="1">
        <v>45813</v>
      </c>
      <c r="I1713" s="1" t="str">
        <f>TEXT(data[[#This Row],[OrderDate]],"mmm")</f>
        <v>Jun</v>
      </c>
      <c r="J1713" s="6">
        <v>0.85069444444444442</v>
      </c>
      <c r="K1713" s="6" t="str">
        <f>TEXT(data[[#This Row],[OrderTime]],"h")</f>
        <v>20</v>
      </c>
      <c r="L1713" s="1">
        <v>45814</v>
      </c>
      <c r="M1713" s="6">
        <v>0.78888888888888886</v>
      </c>
      <c r="N1713" t="s">
        <v>57</v>
      </c>
      <c r="O1713" t="s">
        <v>1269</v>
      </c>
      <c r="P1713" t="s">
        <v>25</v>
      </c>
      <c r="Q1713" t="s">
        <v>26</v>
      </c>
      <c r="R1713" t="s">
        <v>66</v>
      </c>
      <c r="S1713" t="s">
        <v>28</v>
      </c>
      <c r="T1713" t="s">
        <v>29</v>
      </c>
      <c r="U1713" t="s">
        <v>39</v>
      </c>
      <c r="V1713" s="5">
        <f>data[[#This Row],[PriceUSD]]*data[[#This Row],[Quantity]]</f>
        <v>1052.9399999999998</v>
      </c>
      <c r="W1713" s="7">
        <f>data[[#This Row],[OrderDate]] + TIME(VALUE(LEFT(data[[#This Row],[OrderTime]],2)), VALUE(RIGHT(data[[#This Row],[OrderTime]],2)), 0)</f>
        <v>45813.030555555553</v>
      </c>
      <c r="X1713" s="7">
        <f>_xlfn.MINIFS(data[OrderDateTime], data[CustomerName], data[[#This Row],[CustomerName]])</f>
        <v>45673.030555555553</v>
      </c>
      <c r="Y1713" t="str">
        <f>IF(data[[#This Row],[OrderDateTime]]=data[[#This Row],[FirstOrderDateTime]], "New", "Returning")</f>
        <v>Returning</v>
      </c>
      <c r="Z1713" s="7">
        <f>data[[#This Row],[DeliveryDate]] + data[[#This Row],[DeliveryTime]]</f>
        <v>45814.788888888892</v>
      </c>
      <c r="AA1713" s="7">
        <f>data[[#This Row],[OrderDateTime]] + 1</f>
        <v>45814.030555555553</v>
      </c>
      <c r="AB1713" s="7" t="str">
        <f>IF(data[[#This Row],[DeliveryDateTime]] &lt;= data[[#This Row],[SLADue]], "On Time", "Late")</f>
        <v>Late</v>
      </c>
    </row>
    <row r="1714" spans="1:28" x14ac:dyDescent="0.2">
      <c r="A1714" t="s">
        <v>2256</v>
      </c>
      <c r="B1714" t="s">
        <v>19</v>
      </c>
      <c r="C1714" t="s">
        <v>41</v>
      </c>
      <c r="D1714" t="s">
        <v>42</v>
      </c>
      <c r="E1714" s="5">
        <v>34.409999999999997</v>
      </c>
      <c r="F1714" t="s">
        <v>182</v>
      </c>
      <c r="G1714">
        <v>2</v>
      </c>
      <c r="H1714" s="1">
        <v>45675</v>
      </c>
      <c r="I1714" s="1" t="str">
        <f>TEXT(data[[#This Row],[OrderDate]],"mmm")</f>
        <v>Jan</v>
      </c>
      <c r="J1714" s="6">
        <v>0.55347222222222225</v>
      </c>
      <c r="K1714" s="6" t="str">
        <f>TEXT(data[[#This Row],[OrderTime]],"h")</f>
        <v>13</v>
      </c>
      <c r="L1714" s="1">
        <v>45675</v>
      </c>
      <c r="M1714" s="6">
        <v>0.76180555555555551</v>
      </c>
      <c r="N1714" t="s">
        <v>112</v>
      </c>
      <c r="O1714" t="s">
        <v>184</v>
      </c>
      <c r="P1714" t="s">
        <v>36</v>
      </c>
      <c r="Q1714" t="s">
        <v>53</v>
      </c>
      <c r="R1714" t="s">
        <v>46</v>
      </c>
      <c r="S1714" t="s">
        <v>47</v>
      </c>
      <c r="T1714" t="s">
        <v>38</v>
      </c>
      <c r="U1714" t="s">
        <v>39</v>
      </c>
      <c r="V1714" s="5">
        <f>data[[#This Row],[PriceUSD]]*data[[#This Row],[Quantity]]</f>
        <v>68.819999999999993</v>
      </c>
      <c r="W1714" s="7">
        <f>data[[#This Row],[OrderDate]] + TIME(VALUE(LEFT(data[[#This Row],[OrderTime]],2)), VALUE(RIGHT(data[[#This Row],[OrderTime]],2)), 0)</f>
        <v>45675.015277777777</v>
      </c>
      <c r="X1714" s="7">
        <f>_xlfn.MINIFS(data[OrderDateTime], data[CustomerName], data[[#This Row],[CustomerName]])</f>
        <v>45515.054166666669</v>
      </c>
      <c r="Y1714" t="str">
        <f>IF(data[[#This Row],[OrderDateTime]]=data[[#This Row],[FirstOrderDateTime]], "New", "Returning")</f>
        <v>Returning</v>
      </c>
      <c r="Z1714" s="7">
        <f>data[[#This Row],[DeliveryDate]] + data[[#This Row],[DeliveryTime]]</f>
        <v>45675.761805555558</v>
      </c>
      <c r="AA1714" s="7">
        <f>data[[#This Row],[OrderDateTime]] + 1</f>
        <v>45676.015277777777</v>
      </c>
      <c r="AB1714" s="7" t="str">
        <f>IF(data[[#This Row],[DeliveryDateTime]] &lt;= data[[#This Row],[SLADue]], "On Time", "Late")</f>
        <v>On Time</v>
      </c>
    </row>
    <row r="1715" spans="1:28" x14ac:dyDescent="0.2">
      <c r="A1715" t="s">
        <v>2257</v>
      </c>
      <c r="B1715" t="s">
        <v>19</v>
      </c>
      <c r="C1715" t="s">
        <v>20</v>
      </c>
      <c r="D1715" t="s">
        <v>21</v>
      </c>
      <c r="E1715" s="5">
        <v>15.58</v>
      </c>
      <c r="F1715" t="s">
        <v>22</v>
      </c>
      <c r="G1715">
        <v>2</v>
      </c>
      <c r="H1715" s="1">
        <v>45781</v>
      </c>
      <c r="I1715" s="1" t="str">
        <f>TEXT(data[[#This Row],[OrderDate]],"mmm")</f>
        <v>May</v>
      </c>
      <c r="J1715" s="6">
        <v>0.59861111111111109</v>
      </c>
      <c r="K1715" s="6" t="str">
        <f>TEXT(data[[#This Row],[OrderTime]],"h")</f>
        <v>14</v>
      </c>
      <c r="L1715" s="1">
        <v>45781</v>
      </c>
      <c r="M1715" s="6">
        <v>0.72361111111111109</v>
      </c>
      <c r="N1715" t="s">
        <v>75</v>
      </c>
      <c r="O1715" t="s">
        <v>1302</v>
      </c>
      <c r="P1715" t="s">
        <v>77</v>
      </c>
      <c r="Q1715" t="s">
        <v>53</v>
      </c>
      <c r="R1715" t="s">
        <v>27</v>
      </c>
      <c r="S1715" t="s">
        <v>47</v>
      </c>
      <c r="T1715" t="s">
        <v>59</v>
      </c>
      <c r="U1715" t="s">
        <v>39</v>
      </c>
      <c r="V1715" s="5">
        <f>data[[#This Row],[PriceUSD]]*data[[#This Row],[Quantity]]</f>
        <v>31.16</v>
      </c>
      <c r="W1715" s="7">
        <f>data[[#This Row],[OrderDate]] + TIME(VALUE(LEFT(data[[#This Row],[OrderTime]],2)), VALUE(RIGHT(data[[#This Row],[OrderTime]],2)), 0)</f>
        <v>45781.007638888892</v>
      </c>
      <c r="X1715" s="7">
        <f>_xlfn.MINIFS(data[OrderDateTime], data[CustomerName], data[[#This Row],[CustomerName]])</f>
        <v>45513.022916666669</v>
      </c>
      <c r="Y1715" t="str">
        <f>IF(data[[#This Row],[OrderDateTime]]=data[[#This Row],[FirstOrderDateTime]], "New", "Returning")</f>
        <v>Returning</v>
      </c>
      <c r="Z1715" s="7">
        <f>data[[#This Row],[DeliveryDate]] + data[[#This Row],[DeliveryTime]]</f>
        <v>45781.723611111112</v>
      </c>
      <c r="AA1715" s="7">
        <f>data[[#This Row],[OrderDateTime]] + 1</f>
        <v>45782.007638888892</v>
      </c>
      <c r="AB1715" s="7" t="str">
        <f>IF(data[[#This Row],[DeliveryDateTime]] &lt;= data[[#This Row],[SLADue]], "On Time", "Late")</f>
        <v>On Time</v>
      </c>
    </row>
    <row r="1716" spans="1:28" x14ac:dyDescent="0.2">
      <c r="A1716" t="s">
        <v>2258</v>
      </c>
      <c r="B1716" t="s">
        <v>19</v>
      </c>
      <c r="C1716" t="s">
        <v>32</v>
      </c>
      <c r="D1716" t="s">
        <v>33</v>
      </c>
      <c r="E1716" s="5">
        <v>45.84</v>
      </c>
      <c r="F1716" t="s">
        <v>138</v>
      </c>
      <c r="G1716">
        <v>1</v>
      </c>
      <c r="H1716" s="1">
        <v>45681</v>
      </c>
      <c r="I1716" s="1" t="str">
        <f>TEXT(data[[#This Row],[OrderDate]],"mmm")</f>
        <v>Jan</v>
      </c>
      <c r="J1716" s="6">
        <v>0.47222222222222221</v>
      </c>
      <c r="K1716" s="6" t="str">
        <f>TEXT(data[[#This Row],[OrderTime]],"h")</f>
        <v>11</v>
      </c>
      <c r="L1716" s="1">
        <v>45681</v>
      </c>
      <c r="M1716" s="6">
        <v>0.76388888888888884</v>
      </c>
      <c r="N1716" t="s">
        <v>233</v>
      </c>
      <c r="O1716" t="s">
        <v>620</v>
      </c>
      <c r="P1716" t="s">
        <v>234</v>
      </c>
      <c r="Q1716" t="s">
        <v>26</v>
      </c>
      <c r="R1716" t="s">
        <v>37</v>
      </c>
      <c r="S1716" t="s">
        <v>47</v>
      </c>
      <c r="T1716" t="s">
        <v>29</v>
      </c>
      <c r="U1716" t="s">
        <v>30</v>
      </c>
      <c r="V1716" s="5">
        <f>data[[#This Row],[PriceUSD]]*data[[#This Row],[Quantity]]</f>
        <v>45.84</v>
      </c>
      <c r="W1716" s="7">
        <f>data[[#This Row],[OrderDate]] + TIME(VALUE(LEFT(data[[#This Row],[OrderTime]],2)), VALUE(RIGHT(data[[#This Row],[OrderTime]],2)), 0)</f>
        <v>45681.015277777777</v>
      </c>
      <c r="X1716" s="7">
        <f>_xlfn.MINIFS(data[OrderDateTime], data[CustomerName], data[[#This Row],[CustomerName]])</f>
        <v>45526.054166666669</v>
      </c>
      <c r="Y1716" t="str">
        <f>IF(data[[#This Row],[OrderDateTime]]=data[[#This Row],[FirstOrderDateTime]], "New", "Returning")</f>
        <v>Returning</v>
      </c>
      <c r="Z1716" s="7">
        <f>data[[#This Row],[DeliveryDate]] + data[[#This Row],[DeliveryTime]]</f>
        <v>45681.763888888891</v>
      </c>
      <c r="AA1716" s="7">
        <f>data[[#This Row],[OrderDateTime]] + 1</f>
        <v>45682.015277777777</v>
      </c>
      <c r="AB1716" s="7" t="str">
        <f>IF(data[[#This Row],[DeliveryDateTime]] &lt;= data[[#This Row],[SLADue]], "On Time", "Late")</f>
        <v>On Time</v>
      </c>
    </row>
    <row r="1717" spans="1:28" x14ac:dyDescent="0.2">
      <c r="A1717" t="s">
        <v>2259</v>
      </c>
      <c r="B1717" t="s">
        <v>19</v>
      </c>
      <c r="C1717" t="s">
        <v>391</v>
      </c>
      <c r="D1717" t="s">
        <v>392</v>
      </c>
      <c r="E1717" s="5">
        <v>19.39</v>
      </c>
      <c r="F1717" t="s">
        <v>43</v>
      </c>
      <c r="G1717">
        <v>1</v>
      </c>
      <c r="H1717" s="1">
        <v>45742</v>
      </c>
      <c r="I1717" s="1" t="str">
        <f>TEXT(data[[#This Row],[OrderDate]],"mmm")</f>
        <v>Mar</v>
      </c>
      <c r="J1717" s="6">
        <v>0.75069444444444444</v>
      </c>
      <c r="K1717" s="6" t="str">
        <f>TEXT(data[[#This Row],[OrderTime]],"h")</f>
        <v>18</v>
      </c>
      <c r="L1717" s="1">
        <v>45743</v>
      </c>
      <c r="M1717" s="6">
        <v>0.75069444444444444</v>
      </c>
      <c r="N1717" t="s">
        <v>75</v>
      </c>
      <c r="O1717" t="s">
        <v>1787</v>
      </c>
      <c r="P1717" t="s">
        <v>25</v>
      </c>
      <c r="Q1717" t="s">
        <v>26</v>
      </c>
      <c r="R1717" t="s">
        <v>394</v>
      </c>
      <c r="S1717" t="s">
        <v>28</v>
      </c>
      <c r="T1717" t="s">
        <v>38</v>
      </c>
      <c r="U1717" t="s">
        <v>39</v>
      </c>
      <c r="V1717" s="5">
        <f>data[[#This Row],[PriceUSD]]*data[[#This Row],[Quantity]]</f>
        <v>19.39</v>
      </c>
      <c r="W1717" s="7">
        <f>data[[#This Row],[OrderDate]] + TIME(VALUE(LEFT(data[[#This Row],[OrderTime]],2)), VALUE(RIGHT(data[[#This Row],[OrderTime]],2)), 0)</f>
        <v>45742.030555555553</v>
      </c>
      <c r="X1717" s="7">
        <f>_xlfn.MINIFS(data[OrderDateTime], data[CustomerName], data[[#This Row],[CustomerName]])</f>
        <v>45531.030555555553</v>
      </c>
      <c r="Y1717" t="str">
        <f>IF(data[[#This Row],[OrderDateTime]]=data[[#This Row],[FirstOrderDateTime]], "New", "Returning")</f>
        <v>Returning</v>
      </c>
      <c r="Z1717" s="7">
        <f>data[[#This Row],[DeliveryDate]] + data[[#This Row],[DeliveryTime]]</f>
        <v>45743.750694444447</v>
      </c>
      <c r="AA1717" s="7">
        <f>data[[#This Row],[OrderDateTime]] + 1</f>
        <v>45743.030555555553</v>
      </c>
      <c r="AB1717" s="7" t="str">
        <f>IF(data[[#This Row],[DeliveryDateTime]] &lt;= data[[#This Row],[SLADue]], "On Time", "Late")</f>
        <v>Late</v>
      </c>
    </row>
    <row r="1718" spans="1:28" x14ac:dyDescent="0.2">
      <c r="A1718" t="s">
        <v>2260</v>
      </c>
      <c r="B1718" t="s">
        <v>19</v>
      </c>
      <c r="C1718" t="s">
        <v>126</v>
      </c>
      <c r="D1718" t="s">
        <v>127</v>
      </c>
      <c r="E1718" s="5">
        <v>24.84</v>
      </c>
      <c r="F1718" t="s">
        <v>87</v>
      </c>
      <c r="G1718">
        <v>1</v>
      </c>
      <c r="H1718" s="1">
        <v>45613</v>
      </c>
      <c r="I1718" s="1" t="str">
        <f>TEXT(data[[#This Row],[OrderDate]],"mmm")</f>
        <v>Nov</v>
      </c>
      <c r="J1718" s="6">
        <v>0.49305555555555558</v>
      </c>
      <c r="K1718" s="6" t="str">
        <f>TEXT(data[[#This Row],[OrderTime]],"h")</f>
        <v>11</v>
      </c>
      <c r="L1718" s="1">
        <v>45613</v>
      </c>
      <c r="M1718" s="6">
        <v>0.78472222222222221</v>
      </c>
      <c r="N1718" t="s">
        <v>23</v>
      </c>
      <c r="O1718" t="s">
        <v>1351</v>
      </c>
      <c r="P1718" t="s">
        <v>25</v>
      </c>
      <c r="Q1718" t="s">
        <v>53</v>
      </c>
      <c r="R1718" t="s">
        <v>129</v>
      </c>
      <c r="S1718" t="s">
        <v>47</v>
      </c>
      <c r="T1718" t="s">
        <v>38</v>
      </c>
      <c r="U1718" t="s">
        <v>30</v>
      </c>
      <c r="V1718" s="5">
        <f>data[[#This Row],[PriceUSD]]*data[[#This Row],[Quantity]]</f>
        <v>24.84</v>
      </c>
      <c r="W1718" s="7">
        <f>data[[#This Row],[OrderDate]] + TIME(VALUE(LEFT(data[[#This Row],[OrderTime]],2)), VALUE(RIGHT(data[[#This Row],[OrderTime]],2)), 0)</f>
        <v>45613.038888888892</v>
      </c>
      <c r="X1718" s="7">
        <f>_xlfn.MINIFS(data[OrderDateTime], data[CustomerName], data[[#This Row],[CustomerName]])</f>
        <v>45613.038888888892</v>
      </c>
      <c r="Y1718" t="str">
        <f>IF(data[[#This Row],[OrderDateTime]]=data[[#This Row],[FirstOrderDateTime]], "New", "Returning")</f>
        <v>New</v>
      </c>
      <c r="Z1718" s="7">
        <f>data[[#This Row],[DeliveryDate]] + data[[#This Row],[DeliveryTime]]</f>
        <v>45613.784722222219</v>
      </c>
      <c r="AA1718" s="7">
        <f>data[[#This Row],[OrderDateTime]] + 1</f>
        <v>45614.038888888892</v>
      </c>
      <c r="AB1718" s="7" t="str">
        <f>IF(data[[#This Row],[DeliveryDateTime]] &lt;= data[[#This Row],[SLADue]], "On Time", "Late")</f>
        <v>On Time</v>
      </c>
    </row>
    <row r="1719" spans="1:28" x14ac:dyDescent="0.2">
      <c r="A1719" t="s">
        <v>2261</v>
      </c>
      <c r="B1719" t="s">
        <v>19</v>
      </c>
      <c r="C1719" t="s">
        <v>285</v>
      </c>
      <c r="D1719" t="s">
        <v>286</v>
      </c>
      <c r="E1719" s="5">
        <v>18.03</v>
      </c>
      <c r="F1719" t="s">
        <v>22</v>
      </c>
      <c r="G1719">
        <v>2</v>
      </c>
      <c r="H1719" s="1">
        <v>45611</v>
      </c>
      <c r="I1719" s="1" t="str">
        <f>TEXT(data[[#This Row],[OrderDate]],"mmm")</f>
        <v>Nov</v>
      </c>
      <c r="J1719" s="6">
        <v>0.56041666666666667</v>
      </c>
      <c r="K1719" s="6" t="str">
        <f>TEXT(data[[#This Row],[OrderTime]],"h")</f>
        <v>13</v>
      </c>
      <c r="L1719" s="1">
        <v>45611</v>
      </c>
      <c r="M1719" s="6">
        <v>0.76875000000000004</v>
      </c>
      <c r="N1719" t="s">
        <v>139</v>
      </c>
      <c r="O1719" t="s">
        <v>719</v>
      </c>
      <c r="P1719" t="s">
        <v>36</v>
      </c>
      <c r="Q1719" t="s">
        <v>26</v>
      </c>
      <c r="R1719" t="s">
        <v>114</v>
      </c>
      <c r="S1719" t="s">
        <v>47</v>
      </c>
      <c r="T1719" t="s">
        <v>136</v>
      </c>
      <c r="U1719" t="s">
        <v>30</v>
      </c>
      <c r="V1719" s="5">
        <f>data[[#This Row],[PriceUSD]]*data[[#This Row],[Quantity]]</f>
        <v>36.06</v>
      </c>
      <c r="W1719" s="7">
        <f>data[[#This Row],[OrderDate]] + TIME(VALUE(LEFT(data[[#This Row],[OrderTime]],2)), VALUE(RIGHT(data[[#This Row],[OrderTime]],2)), 0)</f>
        <v>45611.046527777777</v>
      </c>
      <c r="X1719" s="7">
        <f>_xlfn.MINIFS(data[OrderDateTime], data[CustomerName], data[[#This Row],[CustomerName]])</f>
        <v>45519.015277777777</v>
      </c>
      <c r="Y1719" t="str">
        <f>IF(data[[#This Row],[OrderDateTime]]=data[[#This Row],[FirstOrderDateTime]], "New", "Returning")</f>
        <v>Returning</v>
      </c>
      <c r="Z1719" s="7">
        <f>data[[#This Row],[DeliveryDate]] + data[[#This Row],[DeliveryTime]]</f>
        <v>45611.768750000003</v>
      </c>
      <c r="AA1719" s="7">
        <f>data[[#This Row],[OrderDateTime]] + 1</f>
        <v>45612.046527777777</v>
      </c>
      <c r="AB1719" s="7" t="str">
        <f>IF(data[[#This Row],[DeliveryDateTime]] &lt;= data[[#This Row],[SLADue]], "On Time", "Late")</f>
        <v>On Time</v>
      </c>
    </row>
    <row r="1720" spans="1:28" x14ac:dyDescent="0.2">
      <c r="A1720" t="s">
        <v>2262</v>
      </c>
      <c r="B1720" t="s">
        <v>19</v>
      </c>
      <c r="C1720" t="s">
        <v>41</v>
      </c>
      <c r="D1720" t="s">
        <v>42</v>
      </c>
      <c r="E1720" s="5">
        <v>33.340000000000003</v>
      </c>
      <c r="F1720" t="s">
        <v>43</v>
      </c>
      <c r="G1720">
        <v>2</v>
      </c>
      <c r="H1720" s="1">
        <v>45760</v>
      </c>
      <c r="I1720" s="1" t="str">
        <f>TEXT(data[[#This Row],[OrderDate]],"mmm")</f>
        <v>Apr</v>
      </c>
      <c r="J1720" s="6">
        <v>0.59791666666666665</v>
      </c>
      <c r="K1720" s="6" t="str">
        <f>TEXT(data[[#This Row],[OrderTime]],"h")</f>
        <v>14</v>
      </c>
      <c r="L1720" s="1">
        <v>45761</v>
      </c>
      <c r="M1720" s="6">
        <v>0.68125000000000002</v>
      </c>
      <c r="N1720" t="s">
        <v>64</v>
      </c>
      <c r="O1720" t="s">
        <v>927</v>
      </c>
      <c r="P1720" t="s">
        <v>25</v>
      </c>
      <c r="Q1720" t="s">
        <v>26</v>
      </c>
      <c r="R1720" t="s">
        <v>46</v>
      </c>
      <c r="S1720" t="s">
        <v>28</v>
      </c>
      <c r="T1720" t="s">
        <v>115</v>
      </c>
      <c r="U1720" t="s">
        <v>30</v>
      </c>
      <c r="V1720" s="5">
        <f>data[[#This Row],[PriceUSD]]*data[[#This Row],[Quantity]]</f>
        <v>66.680000000000007</v>
      </c>
      <c r="W1720" s="7">
        <f>data[[#This Row],[OrderDate]] + TIME(VALUE(LEFT(data[[#This Row],[OrderTime]],2)), VALUE(RIGHT(data[[#This Row],[OrderTime]],2)), 0)</f>
        <v>45760.046527777777</v>
      </c>
      <c r="X1720" s="7">
        <f>_xlfn.MINIFS(data[OrderDateTime], data[CustomerName], data[[#This Row],[CustomerName]])</f>
        <v>45534.054166666669</v>
      </c>
      <c r="Y1720" t="str">
        <f>IF(data[[#This Row],[OrderDateTime]]=data[[#This Row],[FirstOrderDateTime]], "New", "Returning")</f>
        <v>Returning</v>
      </c>
      <c r="Z1720" s="7">
        <f>data[[#This Row],[DeliveryDate]] + data[[#This Row],[DeliveryTime]]</f>
        <v>45761.681250000001</v>
      </c>
      <c r="AA1720" s="7">
        <f>data[[#This Row],[OrderDateTime]] + 1</f>
        <v>45761.046527777777</v>
      </c>
      <c r="AB1720" s="7" t="str">
        <f>IF(data[[#This Row],[DeliveryDateTime]] &lt;= data[[#This Row],[SLADue]], "On Time", "Late")</f>
        <v>Late</v>
      </c>
    </row>
    <row r="1721" spans="1:28" x14ac:dyDescent="0.2">
      <c r="A1721" t="s">
        <v>2263</v>
      </c>
      <c r="B1721" t="s">
        <v>19</v>
      </c>
      <c r="C1721" t="s">
        <v>32</v>
      </c>
      <c r="D1721" t="s">
        <v>33</v>
      </c>
      <c r="E1721" s="5">
        <v>48.9</v>
      </c>
      <c r="F1721" t="s">
        <v>22</v>
      </c>
      <c r="G1721">
        <v>1</v>
      </c>
      <c r="H1721" s="1">
        <v>45841</v>
      </c>
      <c r="I1721" s="1" t="str">
        <f>TEXT(data[[#This Row],[OrderDate]],"mmm")</f>
        <v>Jul</v>
      </c>
      <c r="J1721" s="6">
        <v>0.42569444444444443</v>
      </c>
      <c r="K1721" s="6" t="str">
        <f>TEXT(data[[#This Row],[OrderTime]],"h")</f>
        <v>10</v>
      </c>
      <c r="L1721" s="1">
        <v>45841</v>
      </c>
      <c r="M1721" s="6">
        <v>0.63402777777777775</v>
      </c>
      <c r="N1721" t="s">
        <v>139</v>
      </c>
      <c r="O1721" t="s">
        <v>565</v>
      </c>
      <c r="P1721" t="s">
        <v>36</v>
      </c>
      <c r="Q1721" t="s">
        <v>53</v>
      </c>
      <c r="R1721" t="s">
        <v>37</v>
      </c>
      <c r="S1721" t="s">
        <v>47</v>
      </c>
      <c r="T1721" t="s">
        <v>38</v>
      </c>
      <c r="U1721" t="s">
        <v>39</v>
      </c>
      <c r="V1721" s="5">
        <f>data[[#This Row],[PriceUSD]]*data[[#This Row],[Quantity]]</f>
        <v>48.9</v>
      </c>
      <c r="W1721" s="7">
        <f>data[[#This Row],[OrderDate]] + TIME(VALUE(LEFT(data[[#This Row],[OrderTime]],2)), VALUE(RIGHT(data[[#This Row],[OrderTime]],2)), 0)</f>
        <v>45841.030555555553</v>
      </c>
      <c r="X1721" s="7">
        <f>_xlfn.MINIFS(data[OrderDateTime], data[CustomerName], data[[#This Row],[CustomerName]])</f>
        <v>45513.052083333336</v>
      </c>
      <c r="Y1721" t="str">
        <f>IF(data[[#This Row],[OrderDateTime]]=data[[#This Row],[FirstOrderDateTime]], "New", "Returning")</f>
        <v>Returning</v>
      </c>
      <c r="Z1721" s="7">
        <f>data[[#This Row],[DeliveryDate]] + data[[#This Row],[DeliveryTime]]</f>
        <v>45841.634027777778</v>
      </c>
      <c r="AA1721" s="7">
        <f>data[[#This Row],[OrderDateTime]] + 1</f>
        <v>45842.030555555553</v>
      </c>
      <c r="AB1721" s="7" t="str">
        <f>IF(data[[#This Row],[DeliveryDateTime]] &lt;= data[[#This Row],[SLADue]], "On Time", "Late")</f>
        <v>On Time</v>
      </c>
    </row>
    <row r="1722" spans="1:28" x14ac:dyDescent="0.2">
      <c r="A1722" t="s">
        <v>2264</v>
      </c>
      <c r="B1722" t="s">
        <v>19</v>
      </c>
      <c r="C1722" t="s">
        <v>117</v>
      </c>
      <c r="D1722" t="s">
        <v>118</v>
      </c>
      <c r="E1722" s="5">
        <v>70.14</v>
      </c>
      <c r="F1722" t="s">
        <v>94</v>
      </c>
      <c r="G1722">
        <v>3</v>
      </c>
      <c r="H1722" s="1">
        <v>45823</v>
      </c>
      <c r="I1722" s="1" t="str">
        <f>TEXT(data[[#This Row],[OrderDate]],"mmm")</f>
        <v>Jun</v>
      </c>
      <c r="J1722" s="6">
        <v>0.84444444444444444</v>
      </c>
      <c r="K1722" s="6" t="str">
        <f>TEXT(data[[#This Row],[OrderTime]],"h")</f>
        <v>20</v>
      </c>
      <c r="L1722" s="1">
        <v>45825</v>
      </c>
      <c r="M1722" s="6">
        <v>0.67083333333333328</v>
      </c>
      <c r="N1722" t="s">
        <v>57</v>
      </c>
      <c r="O1722" t="s">
        <v>1134</v>
      </c>
      <c r="P1722" t="s">
        <v>25</v>
      </c>
      <c r="Q1722" t="s">
        <v>26</v>
      </c>
      <c r="R1722" t="s">
        <v>66</v>
      </c>
      <c r="S1722" t="s">
        <v>105</v>
      </c>
      <c r="T1722" t="s">
        <v>29</v>
      </c>
      <c r="U1722" t="s">
        <v>30</v>
      </c>
      <c r="V1722" s="5">
        <f>data[[#This Row],[PriceUSD]]*data[[#This Row],[Quantity]]</f>
        <v>210.42000000000002</v>
      </c>
      <c r="W1722" s="7">
        <f>data[[#This Row],[OrderDate]] + TIME(VALUE(LEFT(data[[#This Row],[OrderTime]],2)), VALUE(RIGHT(data[[#This Row],[OrderTime]],2)), 0)</f>
        <v>45823.030555555553</v>
      </c>
      <c r="X1722" s="7">
        <f>_xlfn.MINIFS(data[OrderDateTime], data[CustomerName], data[[#This Row],[CustomerName]])</f>
        <v>45505.059027777781</v>
      </c>
      <c r="Y1722" t="str">
        <f>IF(data[[#This Row],[OrderDateTime]]=data[[#This Row],[FirstOrderDateTime]], "New", "Returning")</f>
        <v>Returning</v>
      </c>
      <c r="Z1722" s="7">
        <f>data[[#This Row],[DeliveryDate]] + data[[#This Row],[DeliveryTime]]</f>
        <v>45825.67083333333</v>
      </c>
      <c r="AA1722" s="7">
        <f>data[[#This Row],[OrderDateTime]] + 1</f>
        <v>45824.030555555553</v>
      </c>
      <c r="AB1722" s="7" t="str">
        <f>IF(data[[#This Row],[DeliveryDateTime]] &lt;= data[[#This Row],[SLADue]], "On Time", "Late")</f>
        <v>Late</v>
      </c>
    </row>
    <row r="1723" spans="1:28" x14ac:dyDescent="0.2">
      <c r="A1723" t="s">
        <v>2265</v>
      </c>
      <c r="B1723" t="s">
        <v>19</v>
      </c>
      <c r="C1723" t="s">
        <v>49</v>
      </c>
      <c r="D1723" t="s">
        <v>50</v>
      </c>
      <c r="E1723" s="5">
        <v>31.02</v>
      </c>
      <c r="F1723" t="s">
        <v>138</v>
      </c>
      <c r="G1723">
        <v>1</v>
      </c>
      <c r="H1723" s="1">
        <v>45757</v>
      </c>
      <c r="I1723" s="1" t="str">
        <f>TEXT(data[[#This Row],[OrderDate]],"mmm")</f>
        <v>Apr</v>
      </c>
      <c r="J1723" s="6">
        <v>0.50902777777777775</v>
      </c>
      <c r="K1723" s="6" t="str">
        <f>TEXT(data[[#This Row],[OrderTime]],"h")</f>
        <v>12</v>
      </c>
      <c r="L1723" s="1">
        <v>45758</v>
      </c>
      <c r="M1723" s="6">
        <v>0.59236111111111112</v>
      </c>
      <c r="N1723" t="s">
        <v>64</v>
      </c>
      <c r="O1723" t="s">
        <v>875</v>
      </c>
      <c r="P1723" t="s">
        <v>25</v>
      </c>
      <c r="Q1723" t="s">
        <v>53</v>
      </c>
      <c r="R1723" t="s">
        <v>54</v>
      </c>
      <c r="S1723" t="s">
        <v>28</v>
      </c>
      <c r="T1723" t="s">
        <v>38</v>
      </c>
      <c r="U1723" t="s">
        <v>30</v>
      </c>
      <c r="V1723" s="5">
        <f>data[[#This Row],[PriceUSD]]*data[[#This Row],[Quantity]]</f>
        <v>31.02</v>
      </c>
      <c r="W1723" s="7">
        <f>data[[#This Row],[OrderDate]] + TIME(VALUE(LEFT(data[[#This Row],[OrderTime]],2)), VALUE(RIGHT(data[[#This Row],[OrderTime]],2)), 0)</f>
        <v>45757.054166666669</v>
      </c>
      <c r="X1723" s="7">
        <f>_xlfn.MINIFS(data[OrderDateTime], data[CustomerName], data[[#This Row],[CustomerName]])</f>
        <v>45516.030555555553</v>
      </c>
      <c r="Y1723" t="str">
        <f>IF(data[[#This Row],[OrderDateTime]]=data[[#This Row],[FirstOrderDateTime]], "New", "Returning")</f>
        <v>Returning</v>
      </c>
      <c r="Z1723" s="7">
        <f>data[[#This Row],[DeliveryDate]] + data[[#This Row],[DeliveryTime]]</f>
        <v>45758.592361111114</v>
      </c>
      <c r="AA1723" s="7">
        <f>data[[#This Row],[OrderDateTime]] + 1</f>
        <v>45758.054166666669</v>
      </c>
      <c r="AB1723" s="7" t="str">
        <f>IF(data[[#This Row],[DeliveryDateTime]] &lt;= data[[#This Row],[SLADue]], "On Time", "Late")</f>
        <v>Late</v>
      </c>
    </row>
    <row r="1724" spans="1:28" x14ac:dyDescent="0.2">
      <c r="A1724" t="s">
        <v>2266</v>
      </c>
      <c r="B1724" t="s">
        <v>19</v>
      </c>
      <c r="C1724" t="s">
        <v>92</v>
      </c>
      <c r="D1724" t="s">
        <v>93</v>
      </c>
      <c r="E1724" s="5">
        <v>81.78</v>
      </c>
      <c r="F1724" t="s">
        <v>63</v>
      </c>
      <c r="G1724">
        <v>2</v>
      </c>
      <c r="H1724" s="1">
        <v>45865</v>
      </c>
      <c r="I1724" s="1" t="str">
        <f>TEXT(data[[#This Row],[OrderDate]],"mmm")</f>
        <v>Jul</v>
      </c>
      <c r="J1724" s="6">
        <v>0.6118055555555556</v>
      </c>
      <c r="K1724" s="6" t="str">
        <f>TEXT(data[[#This Row],[OrderTime]],"h")</f>
        <v>14</v>
      </c>
      <c r="L1724" s="1">
        <v>45865</v>
      </c>
      <c r="M1724" s="6">
        <v>0.7368055555555556</v>
      </c>
      <c r="N1724" t="s">
        <v>175</v>
      </c>
      <c r="O1724" t="s">
        <v>358</v>
      </c>
      <c r="P1724" t="s">
        <v>25</v>
      </c>
      <c r="Q1724" t="s">
        <v>53</v>
      </c>
      <c r="R1724" t="s">
        <v>66</v>
      </c>
      <c r="S1724" t="s">
        <v>47</v>
      </c>
      <c r="T1724" t="s">
        <v>106</v>
      </c>
      <c r="U1724" t="s">
        <v>67</v>
      </c>
      <c r="V1724" s="5">
        <f>data[[#This Row],[PriceUSD]]*data[[#This Row],[Quantity]]</f>
        <v>163.56</v>
      </c>
      <c r="W1724" s="7">
        <f>data[[#This Row],[OrderDate]] + TIME(VALUE(LEFT(data[[#This Row],[OrderTime]],2)), VALUE(RIGHT(data[[#This Row],[OrderTime]],2)), 0)</f>
        <v>45865.038888888892</v>
      </c>
      <c r="X1724" s="7">
        <f>_xlfn.MINIFS(data[OrderDateTime], data[CustomerName], data[[#This Row],[CustomerName]])</f>
        <v>45518.046527777777</v>
      </c>
      <c r="Y1724" t="str">
        <f>IF(data[[#This Row],[OrderDateTime]]=data[[#This Row],[FirstOrderDateTime]], "New", "Returning")</f>
        <v>Returning</v>
      </c>
      <c r="Z1724" s="7">
        <f>data[[#This Row],[DeliveryDate]] + data[[#This Row],[DeliveryTime]]</f>
        <v>45865.736805555556</v>
      </c>
      <c r="AA1724" s="7">
        <f>data[[#This Row],[OrderDateTime]] + 1</f>
        <v>45866.038888888892</v>
      </c>
      <c r="AB1724" s="7" t="str">
        <f>IF(data[[#This Row],[DeliveryDateTime]] &lt;= data[[#This Row],[SLADue]], "On Time", "Late")</f>
        <v>On Time</v>
      </c>
    </row>
    <row r="1725" spans="1:28" x14ac:dyDescent="0.2">
      <c r="A1725" t="s">
        <v>2267</v>
      </c>
      <c r="B1725" t="s">
        <v>19</v>
      </c>
      <c r="C1725" t="s">
        <v>69</v>
      </c>
      <c r="D1725" t="s">
        <v>70</v>
      </c>
      <c r="E1725" s="5">
        <v>54.94</v>
      </c>
      <c r="F1725" t="s">
        <v>71</v>
      </c>
      <c r="G1725">
        <v>2</v>
      </c>
      <c r="H1725" s="1">
        <v>45622</v>
      </c>
      <c r="I1725" s="1" t="str">
        <f>TEXT(data[[#This Row],[OrderDate]],"mmm")</f>
        <v>Nov</v>
      </c>
      <c r="J1725" s="6">
        <v>0.55486111111111114</v>
      </c>
      <c r="K1725" s="6" t="str">
        <f>TEXT(data[[#This Row],[OrderTime]],"h")</f>
        <v>13</v>
      </c>
      <c r="L1725" s="1">
        <v>45623</v>
      </c>
      <c r="M1725" s="6">
        <v>0.6381944444444444</v>
      </c>
      <c r="N1725" t="s">
        <v>75</v>
      </c>
      <c r="O1725" t="s">
        <v>715</v>
      </c>
      <c r="P1725" t="s">
        <v>25</v>
      </c>
      <c r="Q1725" t="s">
        <v>53</v>
      </c>
      <c r="R1725" t="s">
        <v>37</v>
      </c>
      <c r="S1725" t="s">
        <v>28</v>
      </c>
      <c r="T1725" t="s">
        <v>38</v>
      </c>
      <c r="U1725" t="s">
        <v>30</v>
      </c>
      <c r="V1725" s="5">
        <f>data[[#This Row],[PriceUSD]]*data[[#This Row],[Quantity]]</f>
        <v>109.88</v>
      </c>
      <c r="W1725" s="7">
        <f>data[[#This Row],[OrderDate]] + TIME(VALUE(LEFT(data[[#This Row],[OrderTime]],2)), VALUE(RIGHT(data[[#This Row],[OrderTime]],2)), 0)</f>
        <v>45622.007638888892</v>
      </c>
      <c r="X1725" s="7">
        <f>_xlfn.MINIFS(data[OrderDateTime], data[CustomerName], data[[#This Row],[CustomerName]])</f>
        <v>45554.054166666669</v>
      </c>
      <c r="Y1725" t="str">
        <f>IF(data[[#This Row],[OrderDateTime]]=data[[#This Row],[FirstOrderDateTime]], "New", "Returning")</f>
        <v>Returning</v>
      </c>
      <c r="Z1725" s="7">
        <f>data[[#This Row],[DeliveryDate]] + data[[#This Row],[DeliveryTime]]</f>
        <v>45623.638194444444</v>
      </c>
      <c r="AA1725" s="7">
        <f>data[[#This Row],[OrderDateTime]] + 1</f>
        <v>45623.007638888892</v>
      </c>
      <c r="AB1725" s="7" t="str">
        <f>IF(data[[#This Row],[DeliveryDateTime]] &lt;= data[[#This Row],[SLADue]], "On Time", "Late")</f>
        <v>Late</v>
      </c>
    </row>
    <row r="1726" spans="1:28" x14ac:dyDescent="0.2">
      <c r="A1726" t="s">
        <v>2268</v>
      </c>
      <c r="B1726" t="s">
        <v>19</v>
      </c>
      <c r="C1726" t="s">
        <v>79</v>
      </c>
      <c r="D1726" t="s">
        <v>80</v>
      </c>
      <c r="E1726" s="5">
        <v>30.27</v>
      </c>
      <c r="F1726" t="s">
        <v>81</v>
      </c>
      <c r="G1726">
        <v>1</v>
      </c>
      <c r="H1726" s="1">
        <v>45629</v>
      </c>
      <c r="I1726" s="1" t="str">
        <f>TEXT(data[[#This Row],[OrderDate]],"mmm")</f>
        <v>Dec</v>
      </c>
      <c r="J1726" s="6">
        <v>0.62638888888888888</v>
      </c>
      <c r="K1726" s="6" t="str">
        <f>TEXT(data[[#This Row],[OrderTime]],"h")</f>
        <v>15</v>
      </c>
      <c r="L1726" s="1">
        <v>45630</v>
      </c>
      <c r="M1726" s="6">
        <v>0.87638888888888888</v>
      </c>
      <c r="N1726" t="s">
        <v>170</v>
      </c>
      <c r="O1726" t="s">
        <v>2242</v>
      </c>
      <c r="P1726" t="s">
        <v>36</v>
      </c>
      <c r="Q1726" t="s">
        <v>53</v>
      </c>
      <c r="R1726" t="s">
        <v>83</v>
      </c>
      <c r="S1726" t="s">
        <v>28</v>
      </c>
      <c r="T1726" t="s">
        <v>29</v>
      </c>
      <c r="U1726" t="s">
        <v>30</v>
      </c>
      <c r="V1726" s="5">
        <f>data[[#This Row],[PriceUSD]]*data[[#This Row],[Quantity]]</f>
        <v>30.27</v>
      </c>
      <c r="W1726" s="7">
        <f>data[[#This Row],[OrderDate]] + TIME(VALUE(LEFT(data[[#This Row],[OrderTime]],2)), VALUE(RIGHT(data[[#This Row],[OrderTime]],2)), 0)</f>
        <v>45629.061805555553</v>
      </c>
      <c r="X1726" s="7">
        <f>_xlfn.MINIFS(data[OrderDateTime], data[CustomerName], data[[#This Row],[CustomerName]])</f>
        <v>45505.038888888892</v>
      </c>
      <c r="Y1726" t="str">
        <f>IF(data[[#This Row],[OrderDateTime]]=data[[#This Row],[FirstOrderDateTime]], "New", "Returning")</f>
        <v>Returning</v>
      </c>
      <c r="Z1726" s="7">
        <f>data[[#This Row],[DeliveryDate]] + data[[#This Row],[DeliveryTime]]</f>
        <v>45630.876388888886</v>
      </c>
      <c r="AA1726" s="7">
        <f>data[[#This Row],[OrderDateTime]] + 1</f>
        <v>45630.061805555553</v>
      </c>
      <c r="AB1726" s="7" t="str">
        <f>IF(data[[#This Row],[DeliveryDateTime]] &lt;= data[[#This Row],[SLADue]], "On Time", "Late")</f>
        <v>Late</v>
      </c>
    </row>
    <row r="1727" spans="1:28" x14ac:dyDescent="0.2">
      <c r="A1727" t="s">
        <v>2269</v>
      </c>
      <c r="B1727" t="s">
        <v>19</v>
      </c>
      <c r="C1727" t="s">
        <v>69</v>
      </c>
      <c r="D1727" t="s">
        <v>70</v>
      </c>
      <c r="E1727" s="5">
        <v>55.03</v>
      </c>
      <c r="F1727" t="s">
        <v>71</v>
      </c>
      <c r="G1727">
        <v>1</v>
      </c>
      <c r="H1727" s="1">
        <v>45684</v>
      </c>
      <c r="I1727" s="1" t="str">
        <f>TEXT(data[[#This Row],[OrderDate]],"mmm")</f>
        <v>Jan</v>
      </c>
      <c r="J1727" s="6">
        <v>0.52986111111111112</v>
      </c>
      <c r="K1727" s="6" t="str">
        <f>TEXT(data[[#This Row],[OrderTime]],"h")</f>
        <v>12</v>
      </c>
      <c r="L1727" s="1">
        <v>45685</v>
      </c>
      <c r="M1727" s="6">
        <v>0.65486111111111112</v>
      </c>
      <c r="N1727" t="s">
        <v>145</v>
      </c>
      <c r="O1727" t="s">
        <v>927</v>
      </c>
      <c r="P1727" t="s">
        <v>77</v>
      </c>
      <c r="Q1727" t="s">
        <v>53</v>
      </c>
      <c r="R1727" t="s">
        <v>37</v>
      </c>
      <c r="S1727" t="s">
        <v>28</v>
      </c>
      <c r="T1727" t="s">
        <v>106</v>
      </c>
      <c r="U1727" t="s">
        <v>30</v>
      </c>
      <c r="V1727" s="5">
        <f>data[[#This Row],[PriceUSD]]*data[[#This Row],[Quantity]]</f>
        <v>55.03</v>
      </c>
      <c r="W1727" s="7">
        <f>data[[#This Row],[OrderDate]] + TIME(VALUE(LEFT(data[[#This Row],[OrderTime]],2)), VALUE(RIGHT(data[[#This Row],[OrderTime]],2)), 0)</f>
        <v>45684.007638888892</v>
      </c>
      <c r="X1727" s="7">
        <f>_xlfn.MINIFS(data[OrderDateTime], data[CustomerName], data[[#This Row],[CustomerName]])</f>
        <v>45534.054166666669</v>
      </c>
      <c r="Y1727" t="str">
        <f>IF(data[[#This Row],[OrderDateTime]]=data[[#This Row],[FirstOrderDateTime]], "New", "Returning")</f>
        <v>Returning</v>
      </c>
      <c r="Z1727" s="7">
        <f>data[[#This Row],[DeliveryDate]] + data[[#This Row],[DeliveryTime]]</f>
        <v>45685.654861111114</v>
      </c>
      <c r="AA1727" s="7">
        <f>data[[#This Row],[OrderDateTime]] + 1</f>
        <v>45685.007638888892</v>
      </c>
      <c r="AB1727" s="7" t="str">
        <f>IF(data[[#This Row],[DeliveryDateTime]] &lt;= data[[#This Row],[SLADue]], "On Time", "Late")</f>
        <v>Late</v>
      </c>
    </row>
    <row r="1728" spans="1:28" x14ac:dyDescent="0.2">
      <c r="A1728" t="s">
        <v>2270</v>
      </c>
      <c r="B1728" t="s">
        <v>19</v>
      </c>
      <c r="C1728" t="s">
        <v>258</v>
      </c>
      <c r="D1728" t="s">
        <v>259</v>
      </c>
      <c r="E1728" s="5">
        <v>115.81</v>
      </c>
      <c r="F1728" t="s">
        <v>51</v>
      </c>
      <c r="G1728">
        <v>1</v>
      </c>
      <c r="H1728" s="1">
        <v>45710</v>
      </c>
      <c r="I1728" s="1" t="str">
        <f>TEXT(data[[#This Row],[OrderDate]],"mmm")</f>
        <v>Feb</v>
      </c>
      <c r="J1728" s="6">
        <v>0.48819444444444443</v>
      </c>
      <c r="K1728" s="6" t="str">
        <f>TEXT(data[[#This Row],[OrderTime]],"h")</f>
        <v>11</v>
      </c>
      <c r="L1728" s="1">
        <v>45711</v>
      </c>
      <c r="M1728" s="6">
        <v>0.69652777777777775</v>
      </c>
      <c r="N1728" t="s">
        <v>57</v>
      </c>
      <c r="O1728" t="s">
        <v>1101</v>
      </c>
      <c r="P1728" t="s">
        <v>25</v>
      </c>
      <c r="Q1728" t="s">
        <v>26</v>
      </c>
      <c r="R1728" t="s">
        <v>261</v>
      </c>
      <c r="S1728" t="s">
        <v>28</v>
      </c>
      <c r="T1728" t="s">
        <v>38</v>
      </c>
      <c r="U1728" t="s">
        <v>67</v>
      </c>
      <c r="V1728" s="5">
        <f>data[[#This Row],[PriceUSD]]*data[[#This Row],[Quantity]]</f>
        <v>115.81</v>
      </c>
      <c r="W1728" s="7">
        <f>data[[#This Row],[OrderDate]] + TIME(VALUE(LEFT(data[[#This Row],[OrderTime]],2)), VALUE(RIGHT(data[[#This Row],[OrderTime]],2)), 0)</f>
        <v>45710.030555555553</v>
      </c>
      <c r="X1728" s="7">
        <f>_xlfn.MINIFS(data[OrderDateTime], data[CustomerName], data[[#This Row],[CustomerName]])</f>
        <v>45540.046527777777</v>
      </c>
      <c r="Y1728" t="str">
        <f>IF(data[[#This Row],[OrderDateTime]]=data[[#This Row],[FirstOrderDateTime]], "New", "Returning")</f>
        <v>Returning</v>
      </c>
      <c r="Z1728" s="7">
        <f>data[[#This Row],[DeliveryDate]] + data[[#This Row],[DeliveryTime]]</f>
        <v>45711.696527777778</v>
      </c>
      <c r="AA1728" s="7">
        <f>data[[#This Row],[OrderDateTime]] + 1</f>
        <v>45711.030555555553</v>
      </c>
      <c r="AB1728" s="7" t="str">
        <f>IF(data[[#This Row],[DeliveryDateTime]] &lt;= data[[#This Row],[SLADue]], "On Time", "Late")</f>
        <v>Late</v>
      </c>
    </row>
    <row r="1729" spans="1:28" x14ac:dyDescent="0.2">
      <c r="A1729" t="s">
        <v>2271</v>
      </c>
      <c r="B1729" t="s">
        <v>19</v>
      </c>
      <c r="C1729" t="s">
        <v>285</v>
      </c>
      <c r="D1729" t="s">
        <v>286</v>
      </c>
      <c r="E1729" s="5">
        <v>19.82</v>
      </c>
      <c r="F1729" t="s">
        <v>22</v>
      </c>
      <c r="G1729">
        <v>1</v>
      </c>
      <c r="H1729" s="1">
        <v>45812</v>
      </c>
      <c r="I1729" s="1" t="str">
        <f>TEXT(data[[#This Row],[OrderDate]],"mmm")</f>
        <v>Jun</v>
      </c>
      <c r="J1729" s="6">
        <v>0.55208333333333337</v>
      </c>
      <c r="K1729" s="6" t="str">
        <f>TEXT(data[[#This Row],[OrderTime]],"h")</f>
        <v>13</v>
      </c>
      <c r="L1729" s="1">
        <v>45812</v>
      </c>
      <c r="M1729" s="6">
        <v>0.80208333333333337</v>
      </c>
      <c r="N1729" t="s">
        <v>163</v>
      </c>
      <c r="O1729" t="s">
        <v>591</v>
      </c>
      <c r="P1729" t="s">
        <v>77</v>
      </c>
      <c r="Q1729" t="s">
        <v>53</v>
      </c>
      <c r="R1729" t="s">
        <v>114</v>
      </c>
      <c r="S1729" t="s">
        <v>47</v>
      </c>
      <c r="T1729" t="s">
        <v>143</v>
      </c>
      <c r="U1729" t="s">
        <v>30</v>
      </c>
      <c r="V1729" s="5">
        <f>data[[#This Row],[PriceUSD]]*data[[#This Row],[Quantity]]</f>
        <v>19.82</v>
      </c>
      <c r="W1729" s="7">
        <f>data[[#This Row],[OrderDate]] + TIME(VALUE(LEFT(data[[#This Row],[OrderTime]],2)), VALUE(RIGHT(data[[#This Row],[OrderTime]],2)), 0)</f>
        <v>45812.022916666669</v>
      </c>
      <c r="X1729" s="7">
        <f>_xlfn.MINIFS(data[OrderDateTime], data[CustomerName], data[[#This Row],[CustomerName]])</f>
        <v>45510.052083333336</v>
      </c>
      <c r="Y1729" t="str">
        <f>IF(data[[#This Row],[OrderDateTime]]=data[[#This Row],[FirstOrderDateTime]], "New", "Returning")</f>
        <v>Returning</v>
      </c>
      <c r="Z1729" s="7">
        <f>data[[#This Row],[DeliveryDate]] + data[[#This Row],[DeliveryTime]]</f>
        <v>45812.802083333336</v>
      </c>
      <c r="AA1729" s="7">
        <f>data[[#This Row],[OrderDateTime]] + 1</f>
        <v>45813.022916666669</v>
      </c>
      <c r="AB1729" s="7" t="str">
        <f>IF(data[[#This Row],[DeliveryDateTime]] &lt;= data[[#This Row],[SLADue]], "On Time", "Late")</f>
        <v>On Time</v>
      </c>
    </row>
    <row r="1730" spans="1:28" x14ac:dyDescent="0.2">
      <c r="A1730" t="s">
        <v>2272</v>
      </c>
      <c r="B1730" t="s">
        <v>19</v>
      </c>
      <c r="C1730" t="s">
        <v>69</v>
      </c>
      <c r="D1730" t="s">
        <v>70</v>
      </c>
      <c r="E1730" s="5">
        <v>54.61</v>
      </c>
      <c r="F1730" t="s">
        <v>119</v>
      </c>
      <c r="G1730">
        <v>1</v>
      </c>
      <c r="H1730" s="1">
        <v>45639</v>
      </c>
      <c r="I1730" s="1" t="str">
        <f>TEXT(data[[#This Row],[OrderDate]],"mmm")</f>
        <v>Dec</v>
      </c>
      <c r="J1730" s="6">
        <v>0.82499999999999996</v>
      </c>
      <c r="K1730" s="6" t="str">
        <f>TEXT(data[[#This Row],[OrderTime]],"h")</f>
        <v>19</v>
      </c>
      <c r="L1730" s="1">
        <v>45640</v>
      </c>
      <c r="M1730" s="6">
        <v>0.67361111111111116</v>
      </c>
      <c r="N1730" t="s">
        <v>148</v>
      </c>
      <c r="O1730" t="s">
        <v>444</v>
      </c>
      <c r="P1730" t="s">
        <v>25</v>
      </c>
      <c r="Q1730" t="s">
        <v>26</v>
      </c>
      <c r="R1730" t="s">
        <v>37</v>
      </c>
      <c r="S1730" t="s">
        <v>28</v>
      </c>
      <c r="T1730" t="s">
        <v>106</v>
      </c>
      <c r="U1730" t="s">
        <v>30</v>
      </c>
      <c r="V1730" s="5">
        <f>data[[#This Row],[PriceUSD]]*data[[#This Row],[Quantity]]</f>
        <v>54.61</v>
      </c>
      <c r="W1730" s="7">
        <f>data[[#This Row],[OrderDate]] + TIME(VALUE(LEFT(data[[#This Row],[OrderTime]],2)), VALUE(RIGHT(data[[#This Row],[OrderTime]],2)), 0)</f>
        <v>45639.017361111109</v>
      </c>
      <c r="X1730" s="7">
        <f>_xlfn.MINIFS(data[OrderDateTime], data[CustomerName], data[[#This Row],[CustomerName]])</f>
        <v>45544.007638888892</v>
      </c>
      <c r="Y1730" t="str">
        <f>IF(data[[#This Row],[OrderDateTime]]=data[[#This Row],[FirstOrderDateTime]], "New", "Returning")</f>
        <v>Returning</v>
      </c>
      <c r="Z1730" s="7">
        <f>data[[#This Row],[DeliveryDate]] + data[[#This Row],[DeliveryTime]]</f>
        <v>45640.673611111109</v>
      </c>
      <c r="AA1730" s="7">
        <f>data[[#This Row],[OrderDateTime]] + 1</f>
        <v>45640.017361111109</v>
      </c>
      <c r="AB1730" s="7" t="str">
        <f>IF(data[[#This Row],[DeliveryDateTime]] &lt;= data[[#This Row],[SLADue]], "On Time", "Late")</f>
        <v>Late</v>
      </c>
    </row>
    <row r="1731" spans="1:28" x14ac:dyDescent="0.2">
      <c r="A1731" t="s">
        <v>2273</v>
      </c>
      <c r="B1731" t="s">
        <v>19</v>
      </c>
      <c r="C1731" t="s">
        <v>49</v>
      </c>
      <c r="D1731" t="s">
        <v>50</v>
      </c>
      <c r="E1731" s="5">
        <v>29.11</v>
      </c>
      <c r="F1731" t="s">
        <v>138</v>
      </c>
      <c r="G1731">
        <v>1</v>
      </c>
      <c r="H1731" s="1">
        <v>45691</v>
      </c>
      <c r="I1731" s="1" t="str">
        <f>TEXT(data[[#This Row],[OrderDate]],"mmm")</f>
        <v>Feb</v>
      </c>
      <c r="J1731" s="6">
        <v>0.78194444444444444</v>
      </c>
      <c r="K1731" s="6" t="str">
        <f>TEXT(data[[#This Row],[OrderTime]],"h")</f>
        <v>18</v>
      </c>
      <c r="L1731" s="1">
        <v>45692</v>
      </c>
      <c r="M1731" s="6">
        <v>0.82361111111111107</v>
      </c>
      <c r="N1731" t="s">
        <v>98</v>
      </c>
      <c r="O1731" t="s">
        <v>260</v>
      </c>
      <c r="P1731" t="s">
        <v>77</v>
      </c>
      <c r="Q1731" t="s">
        <v>53</v>
      </c>
      <c r="R1731" t="s">
        <v>54</v>
      </c>
      <c r="S1731" t="s">
        <v>28</v>
      </c>
      <c r="T1731" t="s">
        <v>106</v>
      </c>
      <c r="U1731" t="s">
        <v>30</v>
      </c>
      <c r="V1731" s="5">
        <f>data[[#This Row],[PriceUSD]]*data[[#This Row],[Quantity]]</f>
        <v>29.11</v>
      </c>
      <c r="W1731" s="7">
        <f>data[[#This Row],[OrderDate]] + TIME(VALUE(LEFT(data[[#This Row],[OrderTime]],2)), VALUE(RIGHT(data[[#This Row],[OrderTime]],2)), 0)</f>
        <v>45691.030555555553</v>
      </c>
      <c r="X1731" s="7">
        <f>_xlfn.MINIFS(data[OrderDateTime], data[CustomerName], data[[#This Row],[CustomerName]])</f>
        <v>45510.054166666669</v>
      </c>
      <c r="Y1731" t="str">
        <f>IF(data[[#This Row],[OrderDateTime]]=data[[#This Row],[FirstOrderDateTime]], "New", "Returning")</f>
        <v>Returning</v>
      </c>
      <c r="Z1731" s="7">
        <f>data[[#This Row],[DeliveryDate]] + data[[#This Row],[DeliveryTime]]</f>
        <v>45692.823611111111</v>
      </c>
      <c r="AA1731" s="7">
        <f>data[[#This Row],[OrderDateTime]] + 1</f>
        <v>45692.030555555553</v>
      </c>
      <c r="AB1731" s="7" t="str">
        <f>IF(data[[#This Row],[DeliveryDateTime]] &lt;= data[[#This Row],[SLADue]], "On Time", "Late")</f>
        <v>Late</v>
      </c>
    </row>
    <row r="1732" spans="1:28" x14ac:dyDescent="0.2">
      <c r="A1732" t="s">
        <v>2274</v>
      </c>
      <c r="B1732" t="s">
        <v>19</v>
      </c>
      <c r="C1732" t="s">
        <v>41</v>
      </c>
      <c r="D1732" t="s">
        <v>42</v>
      </c>
      <c r="E1732" s="5">
        <v>34.28</v>
      </c>
      <c r="F1732" t="s">
        <v>43</v>
      </c>
      <c r="G1732">
        <v>1</v>
      </c>
      <c r="H1732" s="1">
        <v>45646</v>
      </c>
      <c r="I1732" s="1" t="str">
        <f>TEXT(data[[#This Row],[OrderDate]],"mmm")</f>
        <v>Dec</v>
      </c>
      <c r="J1732" s="6">
        <v>0.76875000000000004</v>
      </c>
      <c r="K1732" s="6" t="str">
        <f>TEXT(data[[#This Row],[OrderTime]],"h")</f>
        <v>18</v>
      </c>
      <c r="L1732" s="1">
        <v>45647</v>
      </c>
      <c r="M1732" s="6">
        <v>0.62083333333333335</v>
      </c>
      <c r="N1732" t="s">
        <v>145</v>
      </c>
      <c r="O1732" t="s">
        <v>662</v>
      </c>
      <c r="P1732" t="s">
        <v>77</v>
      </c>
      <c r="Q1732" t="s">
        <v>53</v>
      </c>
      <c r="R1732" t="s">
        <v>46</v>
      </c>
      <c r="S1732" t="s">
        <v>28</v>
      </c>
      <c r="T1732" t="s">
        <v>29</v>
      </c>
      <c r="U1732" t="s">
        <v>39</v>
      </c>
      <c r="V1732" s="5">
        <f>data[[#This Row],[PriceUSD]]*data[[#This Row],[Quantity]]</f>
        <v>34.28</v>
      </c>
      <c r="W1732" s="7">
        <f>data[[#This Row],[OrderDate]] + TIME(VALUE(LEFT(data[[#This Row],[OrderTime]],2)), VALUE(RIGHT(data[[#This Row],[OrderTime]],2)), 0)</f>
        <v>45646.052083333336</v>
      </c>
      <c r="X1732" s="7">
        <f>_xlfn.MINIFS(data[OrderDateTime], data[CustomerName], data[[#This Row],[CustomerName]])</f>
        <v>45646.015277777777</v>
      </c>
      <c r="Y1732" t="str">
        <f>IF(data[[#This Row],[OrderDateTime]]=data[[#This Row],[FirstOrderDateTime]], "New", "Returning")</f>
        <v>Returning</v>
      </c>
      <c r="Z1732" s="7">
        <f>data[[#This Row],[DeliveryDate]] + data[[#This Row],[DeliveryTime]]</f>
        <v>45647.620833333334</v>
      </c>
      <c r="AA1732" s="7">
        <f>data[[#This Row],[OrderDateTime]] + 1</f>
        <v>45647.052083333336</v>
      </c>
      <c r="AB1732" s="7" t="str">
        <f>IF(data[[#This Row],[DeliveryDateTime]] &lt;= data[[#This Row],[SLADue]], "On Time", "Late")</f>
        <v>Late</v>
      </c>
    </row>
    <row r="1733" spans="1:28" x14ac:dyDescent="0.2">
      <c r="A1733" t="s">
        <v>2275</v>
      </c>
      <c r="B1733" t="s">
        <v>19</v>
      </c>
      <c r="C1733" t="s">
        <v>20</v>
      </c>
      <c r="D1733" t="s">
        <v>21</v>
      </c>
      <c r="E1733" s="5">
        <v>20.3</v>
      </c>
      <c r="F1733" t="s">
        <v>71</v>
      </c>
      <c r="G1733">
        <v>2</v>
      </c>
      <c r="H1733" s="1">
        <v>45608</v>
      </c>
      <c r="I1733" s="1" t="str">
        <f>TEXT(data[[#This Row],[OrderDate]],"mmm")</f>
        <v>Nov</v>
      </c>
      <c r="J1733" s="6">
        <v>0.78541666666666665</v>
      </c>
      <c r="K1733" s="6" t="str">
        <f>TEXT(data[[#This Row],[OrderTime]],"h")</f>
        <v>18</v>
      </c>
      <c r="L1733" s="1">
        <v>45609</v>
      </c>
      <c r="M1733" s="6">
        <v>0.54513888888888884</v>
      </c>
      <c r="N1733" t="s">
        <v>326</v>
      </c>
      <c r="O1733" t="s">
        <v>631</v>
      </c>
      <c r="P1733" t="s">
        <v>202</v>
      </c>
      <c r="Q1733" t="s">
        <v>26</v>
      </c>
      <c r="R1733" t="s">
        <v>27</v>
      </c>
      <c r="S1733" t="s">
        <v>28</v>
      </c>
      <c r="T1733" t="s">
        <v>106</v>
      </c>
      <c r="U1733" t="s">
        <v>30</v>
      </c>
      <c r="V1733" s="5">
        <f>data[[#This Row],[PriceUSD]]*data[[#This Row],[Quantity]]</f>
        <v>40.6</v>
      </c>
      <c r="W1733" s="7">
        <f>data[[#This Row],[OrderDate]] + TIME(VALUE(LEFT(data[[#This Row],[OrderTime]],2)), VALUE(RIGHT(data[[#This Row],[OrderTime]],2)), 0)</f>
        <v>45608.046527777777</v>
      </c>
      <c r="X1733" s="7">
        <f>_xlfn.MINIFS(data[OrderDateTime], data[CustomerName], data[[#This Row],[CustomerName]])</f>
        <v>45506.052083333336</v>
      </c>
      <c r="Y1733" t="str">
        <f>IF(data[[#This Row],[OrderDateTime]]=data[[#This Row],[FirstOrderDateTime]], "New", "Returning")</f>
        <v>Returning</v>
      </c>
      <c r="Z1733" s="7">
        <f>data[[#This Row],[DeliveryDate]] + data[[#This Row],[DeliveryTime]]</f>
        <v>45609.545138888891</v>
      </c>
      <c r="AA1733" s="7">
        <f>data[[#This Row],[OrderDateTime]] + 1</f>
        <v>45609.046527777777</v>
      </c>
      <c r="AB1733" s="7" t="str">
        <f>IF(data[[#This Row],[DeliveryDateTime]] &lt;= data[[#This Row],[SLADue]], "On Time", "Late")</f>
        <v>Late</v>
      </c>
    </row>
    <row r="1734" spans="1:28" x14ac:dyDescent="0.2">
      <c r="A1734" t="s">
        <v>2276</v>
      </c>
      <c r="B1734" t="s">
        <v>19</v>
      </c>
      <c r="C1734" t="s">
        <v>69</v>
      </c>
      <c r="D1734" t="s">
        <v>70</v>
      </c>
      <c r="E1734" s="5">
        <v>57.47</v>
      </c>
      <c r="F1734" t="s">
        <v>51</v>
      </c>
      <c r="G1734">
        <v>2</v>
      </c>
      <c r="H1734" s="1">
        <v>45841</v>
      </c>
      <c r="I1734" s="1" t="str">
        <f>TEXT(data[[#This Row],[OrderDate]],"mmm")</f>
        <v>Jul</v>
      </c>
      <c r="J1734" s="6">
        <v>0.47499999999999998</v>
      </c>
      <c r="K1734" s="6" t="str">
        <f>TEXT(data[[#This Row],[OrderTime]],"h")</f>
        <v>11</v>
      </c>
      <c r="L1734" s="1">
        <v>45841</v>
      </c>
      <c r="M1734" s="6">
        <v>0.64166666666666672</v>
      </c>
      <c r="N1734" t="s">
        <v>34</v>
      </c>
      <c r="O1734" t="s">
        <v>766</v>
      </c>
      <c r="P1734" t="s">
        <v>36</v>
      </c>
      <c r="Q1734" t="s">
        <v>53</v>
      </c>
      <c r="R1734" t="s">
        <v>37</v>
      </c>
      <c r="S1734" t="s">
        <v>47</v>
      </c>
      <c r="T1734" t="s">
        <v>136</v>
      </c>
      <c r="U1734" t="s">
        <v>30</v>
      </c>
      <c r="V1734" s="5">
        <f>data[[#This Row],[PriceUSD]]*data[[#This Row],[Quantity]]</f>
        <v>114.94</v>
      </c>
      <c r="W1734" s="7">
        <f>data[[#This Row],[OrderDate]] + TIME(VALUE(LEFT(data[[#This Row],[OrderTime]],2)), VALUE(RIGHT(data[[#This Row],[OrderTime]],2)), 0)</f>
        <v>45841.052083333336</v>
      </c>
      <c r="X1734" s="7">
        <f>_xlfn.MINIFS(data[OrderDateTime], data[CustomerName], data[[#This Row],[CustomerName]])</f>
        <v>45554.030555555553</v>
      </c>
      <c r="Y1734" t="str">
        <f>IF(data[[#This Row],[OrderDateTime]]=data[[#This Row],[FirstOrderDateTime]], "New", "Returning")</f>
        <v>Returning</v>
      </c>
      <c r="Z1734" s="7">
        <f>data[[#This Row],[DeliveryDate]] + data[[#This Row],[DeliveryTime]]</f>
        <v>45841.64166666667</v>
      </c>
      <c r="AA1734" s="7">
        <f>data[[#This Row],[OrderDateTime]] + 1</f>
        <v>45842.052083333336</v>
      </c>
      <c r="AB1734" s="7" t="str">
        <f>IF(data[[#This Row],[DeliveryDateTime]] &lt;= data[[#This Row],[SLADue]], "On Time", "Late")</f>
        <v>On Time</v>
      </c>
    </row>
    <row r="1735" spans="1:28" x14ac:dyDescent="0.2">
      <c r="A1735" t="s">
        <v>2277</v>
      </c>
      <c r="B1735" t="s">
        <v>19</v>
      </c>
      <c r="C1735" t="s">
        <v>285</v>
      </c>
      <c r="D1735" t="s">
        <v>286</v>
      </c>
      <c r="E1735" s="5">
        <v>19.53</v>
      </c>
      <c r="F1735" t="s">
        <v>22</v>
      </c>
      <c r="G1735">
        <v>1</v>
      </c>
      <c r="H1735" s="1">
        <v>45607</v>
      </c>
      <c r="I1735" s="1" t="str">
        <f>TEXT(data[[#This Row],[OrderDate]],"mmm")</f>
        <v>Nov</v>
      </c>
      <c r="J1735" s="6">
        <v>0.67847222222222225</v>
      </c>
      <c r="K1735" s="6" t="str">
        <f>TEXT(data[[#This Row],[OrderTime]],"h")</f>
        <v>16</v>
      </c>
      <c r="L1735" s="1">
        <v>45608</v>
      </c>
      <c r="M1735" s="6">
        <v>0.72013888888888888</v>
      </c>
      <c r="N1735" t="s">
        <v>103</v>
      </c>
      <c r="O1735" t="s">
        <v>333</v>
      </c>
      <c r="P1735" t="s">
        <v>77</v>
      </c>
      <c r="Q1735" t="s">
        <v>53</v>
      </c>
      <c r="R1735" t="s">
        <v>114</v>
      </c>
      <c r="S1735" t="s">
        <v>28</v>
      </c>
      <c r="T1735" t="s">
        <v>136</v>
      </c>
      <c r="U1735" t="s">
        <v>39</v>
      </c>
      <c r="V1735" s="5">
        <f>data[[#This Row],[PriceUSD]]*data[[#This Row],[Quantity]]</f>
        <v>19.53</v>
      </c>
      <c r="W1735" s="7">
        <f>data[[#This Row],[OrderDate]] + TIME(VALUE(LEFT(data[[#This Row],[OrderTime]],2)), VALUE(RIGHT(data[[#This Row],[OrderTime]],2)), 0)</f>
        <v>45607.015277777777</v>
      </c>
      <c r="X1735" s="7">
        <f>_xlfn.MINIFS(data[OrderDateTime], data[CustomerName], data[[#This Row],[CustomerName]])</f>
        <v>45513.007638888892</v>
      </c>
      <c r="Y1735" t="str">
        <f>IF(data[[#This Row],[OrderDateTime]]=data[[#This Row],[FirstOrderDateTime]], "New", "Returning")</f>
        <v>Returning</v>
      </c>
      <c r="Z1735" s="7">
        <f>data[[#This Row],[DeliveryDate]] + data[[#This Row],[DeliveryTime]]</f>
        <v>45608.720138888886</v>
      </c>
      <c r="AA1735" s="7">
        <f>data[[#This Row],[OrderDateTime]] + 1</f>
        <v>45608.015277777777</v>
      </c>
      <c r="AB1735" s="7" t="str">
        <f>IF(data[[#This Row],[DeliveryDateTime]] &lt;= data[[#This Row],[SLADue]], "On Time", "Late")</f>
        <v>Late</v>
      </c>
    </row>
    <row r="1736" spans="1:28" x14ac:dyDescent="0.2">
      <c r="A1736" t="s">
        <v>2278</v>
      </c>
      <c r="B1736" t="s">
        <v>19</v>
      </c>
      <c r="C1736" t="s">
        <v>92</v>
      </c>
      <c r="D1736" t="s">
        <v>93</v>
      </c>
      <c r="E1736" s="5">
        <v>89.74</v>
      </c>
      <c r="F1736" t="s">
        <v>63</v>
      </c>
      <c r="G1736">
        <v>1</v>
      </c>
      <c r="H1736" s="1">
        <v>45538</v>
      </c>
      <c r="I1736" s="1" t="str">
        <f>TEXT(data[[#This Row],[OrderDate]],"mmm")</f>
        <v>Sep</v>
      </c>
      <c r="J1736" s="6">
        <v>0.4152777777777778</v>
      </c>
      <c r="K1736" s="6" t="str">
        <f>TEXT(data[[#This Row],[OrderTime]],"h")</f>
        <v>9</v>
      </c>
      <c r="L1736" s="1">
        <v>45538</v>
      </c>
      <c r="M1736" s="6">
        <v>0.70694444444444449</v>
      </c>
      <c r="N1736" t="s">
        <v>112</v>
      </c>
      <c r="O1736" t="s">
        <v>953</v>
      </c>
      <c r="P1736" t="s">
        <v>36</v>
      </c>
      <c r="Q1736" t="s">
        <v>26</v>
      </c>
      <c r="R1736" t="s">
        <v>66</v>
      </c>
      <c r="S1736" t="s">
        <v>47</v>
      </c>
      <c r="T1736" t="s">
        <v>136</v>
      </c>
      <c r="U1736" t="s">
        <v>30</v>
      </c>
      <c r="V1736" s="5">
        <f>data[[#This Row],[PriceUSD]]*data[[#This Row],[Quantity]]</f>
        <v>89.74</v>
      </c>
      <c r="W1736" s="7">
        <f>data[[#This Row],[OrderDate]] + TIME(VALUE(LEFT(data[[#This Row],[OrderTime]],2)), VALUE(RIGHT(data[[#This Row],[OrderTime]],2)), 0)</f>
        <v>45538.054166666669</v>
      </c>
      <c r="X1736" s="7">
        <f>_xlfn.MINIFS(data[OrderDateTime], data[CustomerName], data[[#This Row],[CustomerName]])</f>
        <v>45538.054166666669</v>
      </c>
      <c r="Y1736" t="str">
        <f>IF(data[[#This Row],[OrderDateTime]]=data[[#This Row],[FirstOrderDateTime]], "New", "Returning")</f>
        <v>New</v>
      </c>
      <c r="Z1736" s="7">
        <f>data[[#This Row],[DeliveryDate]] + data[[#This Row],[DeliveryTime]]</f>
        <v>45538.706944444442</v>
      </c>
      <c r="AA1736" s="7">
        <f>data[[#This Row],[OrderDateTime]] + 1</f>
        <v>45539.054166666669</v>
      </c>
      <c r="AB1736" s="7" t="str">
        <f>IF(data[[#This Row],[DeliveryDateTime]] &lt;= data[[#This Row],[SLADue]], "On Time", "Late")</f>
        <v>On Time</v>
      </c>
    </row>
    <row r="1737" spans="1:28" x14ac:dyDescent="0.2">
      <c r="A1737" t="s">
        <v>2279</v>
      </c>
      <c r="B1737" t="s">
        <v>19</v>
      </c>
      <c r="C1737" t="s">
        <v>41</v>
      </c>
      <c r="D1737" t="s">
        <v>42</v>
      </c>
      <c r="E1737" s="5">
        <v>34.07</v>
      </c>
      <c r="F1737" t="s">
        <v>182</v>
      </c>
      <c r="G1737">
        <v>1</v>
      </c>
      <c r="H1737" s="1">
        <v>45854</v>
      </c>
      <c r="I1737" s="1" t="str">
        <f>TEXT(data[[#This Row],[OrderDate]],"mmm")</f>
        <v>Jul</v>
      </c>
      <c r="J1737" s="6">
        <v>0.47986111111111113</v>
      </c>
      <c r="K1737" s="6" t="str">
        <f>TEXT(data[[#This Row],[OrderTime]],"h")</f>
        <v>11</v>
      </c>
      <c r="L1737" s="1">
        <v>45855</v>
      </c>
      <c r="M1737" s="6">
        <v>0.56319444444444444</v>
      </c>
      <c r="N1737" t="s">
        <v>64</v>
      </c>
      <c r="O1737" t="s">
        <v>1220</v>
      </c>
      <c r="P1737" t="s">
        <v>25</v>
      </c>
      <c r="Q1737" t="s">
        <v>26</v>
      </c>
      <c r="R1737" t="s">
        <v>46</v>
      </c>
      <c r="S1737" t="s">
        <v>28</v>
      </c>
      <c r="T1737" t="s">
        <v>38</v>
      </c>
      <c r="U1737" t="s">
        <v>30</v>
      </c>
      <c r="V1737" s="5">
        <f>data[[#This Row],[PriceUSD]]*data[[#This Row],[Quantity]]</f>
        <v>34.07</v>
      </c>
      <c r="W1737" s="7">
        <f>data[[#This Row],[OrderDate]] + TIME(VALUE(LEFT(data[[#This Row],[OrderTime]],2)), VALUE(RIGHT(data[[#This Row],[OrderTime]],2)), 0)</f>
        <v>45854.007638888892</v>
      </c>
      <c r="X1737" s="7">
        <f>_xlfn.MINIFS(data[OrderDateTime], data[CustomerName], data[[#This Row],[CustomerName]])</f>
        <v>45515.022916666669</v>
      </c>
      <c r="Y1737" t="str">
        <f>IF(data[[#This Row],[OrderDateTime]]=data[[#This Row],[FirstOrderDateTime]], "New", "Returning")</f>
        <v>Returning</v>
      </c>
      <c r="Z1737" s="7">
        <f>data[[#This Row],[DeliveryDate]] + data[[#This Row],[DeliveryTime]]</f>
        <v>45855.563194444447</v>
      </c>
      <c r="AA1737" s="7">
        <f>data[[#This Row],[OrderDateTime]] + 1</f>
        <v>45855.007638888892</v>
      </c>
      <c r="AB1737" s="7" t="str">
        <f>IF(data[[#This Row],[DeliveryDateTime]] &lt;= data[[#This Row],[SLADue]], "On Time", "Late")</f>
        <v>Late</v>
      </c>
    </row>
    <row r="1738" spans="1:28" x14ac:dyDescent="0.2">
      <c r="A1738" t="s">
        <v>2280</v>
      </c>
      <c r="B1738" t="s">
        <v>19</v>
      </c>
      <c r="C1738" t="s">
        <v>41</v>
      </c>
      <c r="D1738" t="s">
        <v>42</v>
      </c>
      <c r="E1738" s="5">
        <v>38.28</v>
      </c>
      <c r="F1738" t="s">
        <v>119</v>
      </c>
      <c r="G1738">
        <v>3</v>
      </c>
      <c r="H1738" s="1">
        <v>45577</v>
      </c>
      <c r="I1738" s="1" t="str">
        <f>TEXT(data[[#This Row],[OrderDate]],"mmm")</f>
        <v>Oct</v>
      </c>
      <c r="J1738" s="6">
        <v>0.56527777777777777</v>
      </c>
      <c r="K1738" s="6" t="str">
        <f>TEXT(data[[#This Row],[OrderTime]],"h")</f>
        <v>13</v>
      </c>
      <c r="L1738" s="1">
        <v>45578</v>
      </c>
      <c r="M1738" s="6">
        <v>0.69027777777777777</v>
      </c>
      <c r="N1738" t="s">
        <v>120</v>
      </c>
      <c r="O1738" t="s">
        <v>82</v>
      </c>
      <c r="P1738" t="s">
        <v>25</v>
      </c>
      <c r="Q1738" t="s">
        <v>53</v>
      </c>
      <c r="R1738" t="s">
        <v>46</v>
      </c>
      <c r="S1738" t="s">
        <v>28</v>
      </c>
      <c r="T1738" t="s">
        <v>38</v>
      </c>
      <c r="U1738" t="s">
        <v>30</v>
      </c>
      <c r="V1738" s="5">
        <f>data[[#This Row],[PriceUSD]]*data[[#This Row],[Quantity]]</f>
        <v>114.84</v>
      </c>
      <c r="W1738" s="7">
        <f>data[[#This Row],[OrderDate]] + TIME(VALUE(LEFT(data[[#This Row],[OrderTime]],2)), VALUE(RIGHT(data[[#This Row],[OrderTime]],2)), 0)</f>
        <v>45577.054166666669</v>
      </c>
      <c r="X1738" s="7">
        <f>_xlfn.MINIFS(data[OrderDateTime], data[CustomerName], data[[#This Row],[CustomerName]])</f>
        <v>45519.052083333336</v>
      </c>
      <c r="Y1738" t="str">
        <f>IF(data[[#This Row],[OrderDateTime]]=data[[#This Row],[FirstOrderDateTime]], "New", "Returning")</f>
        <v>Returning</v>
      </c>
      <c r="Z1738" s="7">
        <f>data[[#This Row],[DeliveryDate]] + data[[#This Row],[DeliveryTime]]</f>
        <v>45578.69027777778</v>
      </c>
      <c r="AA1738" s="7">
        <f>data[[#This Row],[OrderDateTime]] + 1</f>
        <v>45578.054166666669</v>
      </c>
      <c r="AB1738" s="7" t="str">
        <f>IF(data[[#This Row],[DeliveryDateTime]] &lt;= data[[#This Row],[SLADue]], "On Time", "Late")</f>
        <v>Late</v>
      </c>
    </row>
    <row r="1739" spans="1:28" x14ac:dyDescent="0.2">
      <c r="A1739" t="s">
        <v>2281</v>
      </c>
      <c r="B1739" t="s">
        <v>19</v>
      </c>
      <c r="C1739" t="s">
        <v>258</v>
      </c>
      <c r="D1739" t="s">
        <v>259</v>
      </c>
      <c r="E1739" s="5">
        <v>123.55</v>
      </c>
      <c r="F1739" t="s">
        <v>182</v>
      </c>
      <c r="G1739">
        <v>1</v>
      </c>
      <c r="H1739" s="1">
        <v>45763</v>
      </c>
      <c r="I1739" s="1" t="str">
        <f>TEXT(data[[#This Row],[OrderDate]],"mmm")</f>
        <v>Apr</v>
      </c>
      <c r="J1739" s="6">
        <v>0.54583333333333328</v>
      </c>
      <c r="K1739" s="6" t="str">
        <f>TEXT(data[[#This Row],[OrderTime]],"h")</f>
        <v>13</v>
      </c>
      <c r="L1739" s="1">
        <v>45764</v>
      </c>
      <c r="M1739" s="6">
        <v>0.54583333333333328</v>
      </c>
      <c r="N1739" t="s">
        <v>145</v>
      </c>
      <c r="O1739" t="s">
        <v>2071</v>
      </c>
      <c r="P1739" t="s">
        <v>77</v>
      </c>
      <c r="Q1739" t="s">
        <v>26</v>
      </c>
      <c r="R1739" t="s">
        <v>261</v>
      </c>
      <c r="S1739" t="s">
        <v>28</v>
      </c>
      <c r="T1739" t="s">
        <v>38</v>
      </c>
      <c r="U1739" t="s">
        <v>30</v>
      </c>
      <c r="V1739" s="5">
        <f>data[[#This Row],[PriceUSD]]*data[[#This Row],[Quantity]]</f>
        <v>123.55</v>
      </c>
      <c r="W1739" s="7">
        <f>data[[#This Row],[OrderDate]] + TIME(VALUE(LEFT(data[[#This Row],[OrderTime]],2)), VALUE(RIGHT(data[[#This Row],[OrderTime]],2)), 0)</f>
        <v>45763.022916666669</v>
      </c>
      <c r="X1739" s="7">
        <f>_xlfn.MINIFS(data[OrderDateTime], data[CustomerName], data[[#This Row],[CustomerName]])</f>
        <v>45527.038888888892</v>
      </c>
      <c r="Y1739" t="str">
        <f>IF(data[[#This Row],[OrderDateTime]]=data[[#This Row],[FirstOrderDateTime]], "New", "Returning")</f>
        <v>Returning</v>
      </c>
      <c r="Z1739" s="7">
        <f>data[[#This Row],[DeliveryDate]] + data[[#This Row],[DeliveryTime]]</f>
        <v>45764.54583333333</v>
      </c>
      <c r="AA1739" s="7">
        <f>data[[#This Row],[OrderDateTime]] + 1</f>
        <v>45764.022916666669</v>
      </c>
      <c r="AB1739" s="7" t="str">
        <f>IF(data[[#This Row],[DeliveryDateTime]] &lt;= data[[#This Row],[SLADue]], "On Time", "Late")</f>
        <v>Late</v>
      </c>
    </row>
    <row r="1740" spans="1:28" x14ac:dyDescent="0.2">
      <c r="A1740" t="s">
        <v>2282</v>
      </c>
      <c r="B1740" t="s">
        <v>19</v>
      </c>
      <c r="C1740" t="s">
        <v>92</v>
      </c>
      <c r="D1740" t="s">
        <v>93</v>
      </c>
      <c r="E1740" s="5">
        <v>84.27</v>
      </c>
      <c r="F1740" t="s">
        <v>81</v>
      </c>
      <c r="G1740">
        <v>2</v>
      </c>
      <c r="H1740" s="1">
        <v>45614</v>
      </c>
      <c r="I1740" s="1" t="str">
        <f>TEXT(data[[#This Row],[OrderDate]],"mmm")</f>
        <v>Nov</v>
      </c>
      <c r="J1740" s="6">
        <v>0.66249999999999998</v>
      </c>
      <c r="K1740" s="6" t="str">
        <f>TEXT(data[[#This Row],[OrderTime]],"h")</f>
        <v>15</v>
      </c>
      <c r="L1740" s="1">
        <v>45615</v>
      </c>
      <c r="M1740" s="6">
        <v>0.78749999999999998</v>
      </c>
      <c r="N1740" t="s">
        <v>95</v>
      </c>
      <c r="O1740" t="s">
        <v>218</v>
      </c>
      <c r="P1740" t="s">
        <v>25</v>
      </c>
      <c r="Q1740" t="s">
        <v>26</v>
      </c>
      <c r="R1740" t="s">
        <v>66</v>
      </c>
      <c r="S1740" t="s">
        <v>28</v>
      </c>
      <c r="T1740" t="s">
        <v>38</v>
      </c>
      <c r="U1740" t="s">
        <v>30</v>
      </c>
      <c r="V1740" s="5">
        <f>data[[#This Row],[PriceUSD]]*data[[#This Row],[Quantity]]</f>
        <v>168.54</v>
      </c>
      <c r="W1740" s="7">
        <f>data[[#This Row],[OrderDate]] + TIME(VALUE(LEFT(data[[#This Row],[OrderTime]],2)), VALUE(RIGHT(data[[#This Row],[OrderTime]],2)), 0)</f>
        <v>45614.017361111109</v>
      </c>
      <c r="X1740" s="7">
        <f>_xlfn.MINIFS(data[OrderDateTime], data[CustomerName], data[[#This Row],[CustomerName]])</f>
        <v>45516.030555555553</v>
      </c>
      <c r="Y1740" t="str">
        <f>IF(data[[#This Row],[OrderDateTime]]=data[[#This Row],[FirstOrderDateTime]], "New", "Returning")</f>
        <v>Returning</v>
      </c>
      <c r="Z1740" s="7">
        <f>data[[#This Row],[DeliveryDate]] + data[[#This Row],[DeliveryTime]]</f>
        <v>45615.787499999999</v>
      </c>
      <c r="AA1740" s="7">
        <f>data[[#This Row],[OrderDateTime]] + 1</f>
        <v>45615.017361111109</v>
      </c>
      <c r="AB1740" s="7" t="str">
        <f>IF(data[[#This Row],[DeliveryDateTime]] &lt;= data[[#This Row],[SLADue]], "On Time", "Late")</f>
        <v>Late</v>
      </c>
    </row>
    <row r="1741" spans="1:28" x14ac:dyDescent="0.2">
      <c r="A1741" t="s">
        <v>2283</v>
      </c>
      <c r="B1741" t="s">
        <v>19</v>
      </c>
      <c r="C1741" t="s">
        <v>79</v>
      </c>
      <c r="D1741" t="s">
        <v>80</v>
      </c>
      <c r="E1741" s="5">
        <v>30.04</v>
      </c>
      <c r="F1741" t="s">
        <v>81</v>
      </c>
      <c r="G1741">
        <v>1</v>
      </c>
      <c r="H1741" s="1">
        <v>45660</v>
      </c>
      <c r="I1741" s="1" t="str">
        <f>TEXT(data[[#This Row],[OrderDate]],"mmm")</f>
        <v>Jan</v>
      </c>
      <c r="J1741" s="6">
        <v>0.43541666666666667</v>
      </c>
      <c r="K1741" s="6" t="str">
        <f>TEXT(data[[#This Row],[OrderTime]],"h")</f>
        <v>10</v>
      </c>
      <c r="L1741" s="1">
        <v>45660</v>
      </c>
      <c r="M1741" s="6">
        <v>0.6020833333333333</v>
      </c>
      <c r="N1741" t="s">
        <v>139</v>
      </c>
      <c r="O1741" t="s">
        <v>655</v>
      </c>
      <c r="P1741" t="s">
        <v>36</v>
      </c>
      <c r="Q1741" t="s">
        <v>26</v>
      </c>
      <c r="R1741" t="s">
        <v>83</v>
      </c>
      <c r="S1741" t="s">
        <v>47</v>
      </c>
      <c r="T1741" t="s">
        <v>29</v>
      </c>
      <c r="U1741" t="s">
        <v>39</v>
      </c>
      <c r="V1741" s="5">
        <f>data[[#This Row],[PriceUSD]]*data[[#This Row],[Quantity]]</f>
        <v>30.04</v>
      </c>
      <c r="W1741" s="7">
        <f>data[[#This Row],[OrderDate]] + TIME(VALUE(LEFT(data[[#This Row],[OrderTime]],2)), VALUE(RIGHT(data[[#This Row],[OrderTime]],2)), 0)</f>
        <v>45660.046527777777</v>
      </c>
      <c r="X1741" s="7">
        <f>_xlfn.MINIFS(data[OrderDateTime], data[CustomerName], data[[#This Row],[CustomerName]])</f>
        <v>45511.030555555553</v>
      </c>
      <c r="Y1741" t="str">
        <f>IF(data[[#This Row],[OrderDateTime]]=data[[#This Row],[FirstOrderDateTime]], "New", "Returning")</f>
        <v>Returning</v>
      </c>
      <c r="Z1741" s="7">
        <f>data[[#This Row],[DeliveryDate]] + data[[#This Row],[DeliveryTime]]</f>
        <v>45660.602083333331</v>
      </c>
      <c r="AA1741" s="7">
        <f>data[[#This Row],[OrderDateTime]] + 1</f>
        <v>45661.046527777777</v>
      </c>
      <c r="AB1741" s="7" t="str">
        <f>IF(data[[#This Row],[DeliveryDateTime]] &lt;= data[[#This Row],[SLADue]], "On Time", "Late")</f>
        <v>On Time</v>
      </c>
    </row>
    <row r="1742" spans="1:28" x14ac:dyDescent="0.2">
      <c r="A1742" t="s">
        <v>2284</v>
      </c>
      <c r="B1742" t="s">
        <v>19</v>
      </c>
      <c r="C1742" t="s">
        <v>190</v>
      </c>
      <c r="D1742" t="s">
        <v>191</v>
      </c>
      <c r="E1742" s="5">
        <v>21.86</v>
      </c>
      <c r="F1742" t="s">
        <v>87</v>
      </c>
      <c r="G1742">
        <v>2</v>
      </c>
      <c r="H1742" s="1">
        <v>45694</v>
      </c>
      <c r="I1742" s="1" t="str">
        <f>TEXT(data[[#This Row],[OrderDate]],"mmm")</f>
        <v>Feb</v>
      </c>
      <c r="J1742" s="6">
        <v>0.71805555555555556</v>
      </c>
      <c r="K1742" s="6" t="str">
        <f>TEXT(data[[#This Row],[OrderTime]],"h")</f>
        <v>17</v>
      </c>
      <c r="L1742" s="1">
        <v>45695</v>
      </c>
      <c r="M1742" s="6">
        <v>0.88472222222222219</v>
      </c>
      <c r="N1742" t="s">
        <v>98</v>
      </c>
      <c r="O1742" t="s">
        <v>804</v>
      </c>
      <c r="P1742" t="s">
        <v>77</v>
      </c>
      <c r="Q1742" t="s">
        <v>26</v>
      </c>
      <c r="R1742" t="s">
        <v>192</v>
      </c>
      <c r="S1742" t="s">
        <v>28</v>
      </c>
      <c r="T1742" t="s">
        <v>59</v>
      </c>
      <c r="U1742" t="s">
        <v>30</v>
      </c>
      <c r="V1742" s="5">
        <f>data[[#This Row],[PriceUSD]]*data[[#This Row],[Quantity]]</f>
        <v>43.72</v>
      </c>
      <c r="W1742" s="7">
        <f>data[[#This Row],[OrderDate]] + TIME(VALUE(LEFT(data[[#This Row],[OrderTime]],2)), VALUE(RIGHT(data[[#This Row],[OrderTime]],2)), 0)</f>
        <v>45694.038888888892</v>
      </c>
      <c r="X1742" s="7">
        <f>_xlfn.MINIFS(data[OrderDateTime], data[CustomerName], data[[#This Row],[CustomerName]])</f>
        <v>45621.038888888892</v>
      </c>
      <c r="Y1742" t="str">
        <f>IF(data[[#This Row],[OrderDateTime]]=data[[#This Row],[FirstOrderDateTime]], "New", "Returning")</f>
        <v>Returning</v>
      </c>
      <c r="Z1742" s="7">
        <f>data[[#This Row],[DeliveryDate]] + data[[#This Row],[DeliveryTime]]</f>
        <v>45695.884722222225</v>
      </c>
      <c r="AA1742" s="7">
        <f>data[[#This Row],[OrderDateTime]] + 1</f>
        <v>45695.038888888892</v>
      </c>
      <c r="AB1742" s="7" t="str">
        <f>IF(data[[#This Row],[DeliveryDateTime]] &lt;= data[[#This Row],[SLADue]], "On Time", "Late")</f>
        <v>Late</v>
      </c>
    </row>
    <row r="1743" spans="1:28" x14ac:dyDescent="0.2">
      <c r="A1743" t="s">
        <v>2285</v>
      </c>
      <c r="B1743" t="s">
        <v>19</v>
      </c>
      <c r="C1743" t="s">
        <v>41</v>
      </c>
      <c r="D1743" t="s">
        <v>42</v>
      </c>
      <c r="E1743" s="5">
        <v>31.85</v>
      </c>
      <c r="F1743" t="s">
        <v>51</v>
      </c>
      <c r="G1743">
        <v>3</v>
      </c>
      <c r="H1743" s="1">
        <v>45544</v>
      </c>
      <c r="I1743" s="1" t="str">
        <f>TEXT(data[[#This Row],[OrderDate]],"mmm")</f>
        <v>Sep</v>
      </c>
      <c r="J1743" s="6">
        <v>0.39861111111111114</v>
      </c>
      <c r="K1743" s="6" t="str">
        <f>TEXT(data[[#This Row],[OrderTime]],"h")</f>
        <v>9</v>
      </c>
      <c r="L1743" s="1">
        <v>45544</v>
      </c>
      <c r="M1743" s="6">
        <v>0.6069444444444444</v>
      </c>
      <c r="N1743" t="s">
        <v>139</v>
      </c>
      <c r="O1743" t="s">
        <v>444</v>
      </c>
      <c r="P1743" t="s">
        <v>36</v>
      </c>
      <c r="Q1743" t="s">
        <v>53</v>
      </c>
      <c r="R1743" t="s">
        <v>46</v>
      </c>
      <c r="S1743" t="s">
        <v>47</v>
      </c>
      <c r="T1743" t="s">
        <v>136</v>
      </c>
      <c r="U1743" t="s">
        <v>30</v>
      </c>
      <c r="V1743" s="5">
        <f>data[[#This Row],[PriceUSD]]*data[[#This Row],[Quantity]]</f>
        <v>95.550000000000011</v>
      </c>
      <c r="W1743" s="7">
        <f>data[[#This Row],[OrderDate]] + TIME(VALUE(LEFT(data[[#This Row],[OrderTime]],2)), VALUE(RIGHT(data[[#This Row],[OrderTime]],2)), 0)</f>
        <v>45544.007638888892</v>
      </c>
      <c r="X1743" s="7">
        <f>_xlfn.MINIFS(data[OrderDateTime], data[CustomerName], data[[#This Row],[CustomerName]])</f>
        <v>45544.007638888892</v>
      </c>
      <c r="Y1743" t="str">
        <f>IF(data[[#This Row],[OrderDateTime]]=data[[#This Row],[FirstOrderDateTime]], "New", "Returning")</f>
        <v>New</v>
      </c>
      <c r="Z1743" s="7">
        <f>data[[#This Row],[DeliveryDate]] + data[[#This Row],[DeliveryTime]]</f>
        <v>45544.606944444444</v>
      </c>
      <c r="AA1743" s="7">
        <f>data[[#This Row],[OrderDateTime]] + 1</f>
        <v>45545.007638888892</v>
      </c>
      <c r="AB1743" s="7" t="str">
        <f>IF(data[[#This Row],[DeliveryDateTime]] &lt;= data[[#This Row],[SLADue]], "On Time", "Late")</f>
        <v>On Time</v>
      </c>
    </row>
    <row r="1744" spans="1:28" x14ac:dyDescent="0.2">
      <c r="A1744" t="s">
        <v>2286</v>
      </c>
      <c r="B1744" t="s">
        <v>19</v>
      </c>
      <c r="C1744" t="s">
        <v>69</v>
      </c>
      <c r="D1744" t="s">
        <v>70</v>
      </c>
      <c r="E1744" s="5">
        <v>49.75</v>
      </c>
      <c r="F1744" t="s">
        <v>51</v>
      </c>
      <c r="G1744">
        <v>2</v>
      </c>
      <c r="H1744" s="1">
        <v>45572</v>
      </c>
      <c r="I1744" s="1" t="str">
        <f>TEXT(data[[#This Row],[OrderDate]],"mmm")</f>
        <v>Oct</v>
      </c>
      <c r="J1744" s="6">
        <v>0.5</v>
      </c>
      <c r="K1744" s="6" t="str">
        <f>TEXT(data[[#This Row],[OrderTime]],"h")</f>
        <v>12</v>
      </c>
      <c r="L1744" s="1">
        <v>45572</v>
      </c>
      <c r="M1744" s="6">
        <v>0.70833333333333337</v>
      </c>
      <c r="N1744" t="s">
        <v>120</v>
      </c>
      <c r="O1744" t="s">
        <v>512</v>
      </c>
      <c r="P1744" t="s">
        <v>25</v>
      </c>
      <c r="Q1744" t="s">
        <v>26</v>
      </c>
      <c r="R1744" t="s">
        <v>37</v>
      </c>
      <c r="S1744" t="s">
        <v>47</v>
      </c>
      <c r="T1744" t="s">
        <v>136</v>
      </c>
      <c r="U1744" t="s">
        <v>30</v>
      </c>
      <c r="V1744" s="5">
        <f>data[[#This Row],[PriceUSD]]*data[[#This Row],[Quantity]]</f>
        <v>99.5</v>
      </c>
      <c r="W1744" s="7">
        <f>data[[#This Row],[OrderDate]] + TIME(VALUE(LEFT(data[[#This Row],[OrderTime]],2)), VALUE(RIGHT(data[[#This Row],[OrderTime]],2)), 0)</f>
        <v>45572</v>
      </c>
      <c r="X1744" s="7">
        <f>_xlfn.MINIFS(data[OrderDateTime], data[CustomerName], data[[#This Row],[CustomerName]])</f>
        <v>45572</v>
      </c>
      <c r="Y1744" t="str">
        <f>IF(data[[#This Row],[OrderDateTime]]=data[[#This Row],[FirstOrderDateTime]], "New", "Returning")</f>
        <v>New</v>
      </c>
      <c r="Z1744" s="7">
        <f>data[[#This Row],[DeliveryDate]] + data[[#This Row],[DeliveryTime]]</f>
        <v>45572.708333333336</v>
      </c>
      <c r="AA1744" s="7">
        <f>data[[#This Row],[OrderDateTime]] + 1</f>
        <v>45573</v>
      </c>
      <c r="AB1744" s="7" t="str">
        <f>IF(data[[#This Row],[DeliveryDateTime]] &lt;= data[[#This Row],[SLADue]], "On Time", "Late")</f>
        <v>On Time</v>
      </c>
    </row>
    <row r="1745" spans="1:28" x14ac:dyDescent="0.2">
      <c r="A1745" t="s">
        <v>2287</v>
      </c>
      <c r="B1745" t="s">
        <v>19</v>
      </c>
      <c r="C1745" t="s">
        <v>85</v>
      </c>
      <c r="D1745" t="s">
        <v>86</v>
      </c>
      <c r="E1745" s="5">
        <v>55.63</v>
      </c>
      <c r="F1745" t="s">
        <v>87</v>
      </c>
      <c r="G1745">
        <v>1</v>
      </c>
      <c r="H1745" s="1">
        <v>45595</v>
      </c>
      <c r="I1745" s="1" t="str">
        <f>TEXT(data[[#This Row],[OrderDate]],"mmm")</f>
        <v>Oct</v>
      </c>
      <c r="J1745" s="6">
        <v>0.78611111111111109</v>
      </c>
      <c r="K1745" s="6" t="str">
        <f>TEXT(data[[#This Row],[OrderTime]],"h")</f>
        <v>18</v>
      </c>
      <c r="L1745" s="1">
        <v>45597</v>
      </c>
      <c r="M1745" s="6">
        <v>0.70416666666666672</v>
      </c>
      <c r="N1745" t="s">
        <v>57</v>
      </c>
      <c r="O1745" t="s">
        <v>651</v>
      </c>
      <c r="P1745" t="s">
        <v>25</v>
      </c>
      <c r="Q1745" t="s">
        <v>53</v>
      </c>
      <c r="R1745" t="s">
        <v>90</v>
      </c>
      <c r="S1745" t="s">
        <v>105</v>
      </c>
      <c r="T1745" t="s">
        <v>136</v>
      </c>
      <c r="U1745" t="s">
        <v>39</v>
      </c>
      <c r="V1745" s="5">
        <f>data[[#This Row],[PriceUSD]]*data[[#This Row],[Quantity]]</f>
        <v>55.63</v>
      </c>
      <c r="W1745" s="7">
        <f>data[[#This Row],[OrderDate]] + TIME(VALUE(LEFT(data[[#This Row],[OrderTime]],2)), VALUE(RIGHT(data[[#This Row],[OrderTime]],2)), 0)</f>
        <v>45595.007638888892</v>
      </c>
      <c r="X1745" s="7">
        <f>_xlfn.MINIFS(data[OrderDateTime], data[CustomerName], data[[#This Row],[CustomerName]])</f>
        <v>45522.038888888892</v>
      </c>
      <c r="Y1745" t="str">
        <f>IF(data[[#This Row],[OrderDateTime]]=data[[#This Row],[FirstOrderDateTime]], "New", "Returning")</f>
        <v>Returning</v>
      </c>
      <c r="Z1745" s="7">
        <f>data[[#This Row],[DeliveryDate]] + data[[#This Row],[DeliveryTime]]</f>
        <v>45597.70416666667</v>
      </c>
      <c r="AA1745" s="7">
        <f>data[[#This Row],[OrderDateTime]] + 1</f>
        <v>45596.007638888892</v>
      </c>
      <c r="AB1745" s="7" t="str">
        <f>IF(data[[#This Row],[DeliveryDateTime]] &lt;= data[[#This Row],[SLADue]], "On Time", "Late")</f>
        <v>Late</v>
      </c>
    </row>
    <row r="1746" spans="1:28" x14ac:dyDescent="0.2">
      <c r="A1746" t="s">
        <v>2288</v>
      </c>
      <c r="B1746" t="s">
        <v>19</v>
      </c>
      <c r="C1746" t="s">
        <v>117</v>
      </c>
      <c r="D1746" t="s">
        <v>118</v>
      </c>
      <c r="E1746" s="5">
        <v>88.39</v>
      </c>
      <c r="F1746" t="s">
        <v>94</v>
      </c>
      <c r="G1746">
        <v>9</v>
      </c>
      <c r="H1746" s="1">
        <v>45552</v>
      </c>
      <c r="I1746" s="1" t="str">
        <f>TEXT(data[[#This Row],[OrderDate]],"mmm")</f>
        <v>Sep</v>
      </c>
      <c r="J1746" s="6">
        <v>0.46527777777777779</v>
      </c>
      <c r="K1746" s="6" t="str">
        <f>TEXT(data[[#This Row],[OrderTime]],"h")</f>
        <v>11</v>
      </c>
      <c r="L1746" s="1">
        <v>45552</v>
      </c>
      <c r="M1746" s="6">
        <v>0.63194444444444442</v>
      </c>
      <c r="N1746" t="s">
        <v>23</v>
      </c>
      <c r="O1746" t="s">
        <v>532</v>
      </c>
      <c r="P1746" t="s">
        <v>25</v>
      </c>
      <c r="Q1746" t="s">
        <v>26</v>
      </c>
      <c r="R1746" t="s">
        <v>66</v>
      </c>
      <c r="S1746" t="s">
        <v>47</v>
      </c>
      <c r="T1746" t="s">
        <v>106</v>
      </c>
      <c r="U1746" t="s">
        <v>39</v>
      </c>
      <c r="V1746" s="5">
        <f>data[[#This Row],[PriceUSD]]*data[[#This Row],[Quantity]]</f>
        <v>795.51</v>
      </c>
      <c r="W1746" s="7">
        <f>data[[#This Row],[OrderDate]] + TIME(VALUE(LEFT(data[[#This Row],[OrderTime]],2)), VALUE(RIGHT(data[[#This Row],[OrderTime]],2)), 0)</f>
        <v>45552.054166666669</v>
      </c>
      <c r="X1746" s="7">
        <f>_xlfn.MINIFS(data[OrderDateTime], data[CustomerName], data[[#This Row],[CustomerName]])</f>
        <v>45543.038888888892</v>
      </c>
      <c r="Y1746" t="str">
        <f>IF(data[[#This Row],[OrderDateTime]]=data[[#This Row],[FirstOrderDateTime]], "New", "Returning")</f>
        <v>Returning</v>
      </c>
      <c r="Z1746" s="7">
        <f>data[[#This Row],[DeliveryDate]] + data[[#This Row],[DeliveryTime]]</f>
        <v>45552.631944444445</v>
      </c>
      <c r="AA1746" s="7">
        <f>data[[#This Row],[OrderDateTime]] + 1</f>
        <v>45553.054166666669</v>
      </c>
      <c r="AB1746" s="7" t="str">
        <f>IF(data[[#This Row],[DeliveryDateTime]] &lt;= data[[#This Row],[SLADue]], "On Time", "Late")</f>
        <v>On Time</v>
      </c>
    </row>
    <row r="1747" spans="1:28" x14ac:dyDescent="0.2">
      <c r="A1747" t="s">
        <v>2289</v>
      </c>
      <c r="B1747" t="s">
        <v>19</v>
      </c>
      <c r="C1747" t="s">
        <v>110</v>
      </c>
      <c r="D1747" t="s">
        <v>111</v>
      </c>
      <c r="E1747" s="5">
        <v>12.61</v>
      </c>
      <c r="F1747" t="s">
        <v>87</v>
      </c>
      <c r="G1747">
        <v>1</v>
      </c>
      <c r="H1747" s="1">
        <v>45725</v>
      </c>
      <c r="I1747" s="1" t="str">
        <f>TEXT(data[[#This Row],[OrderDate]],"mmm")</f>
        <v>Mar</v>
      </c>
      <c r="J1747" s="6">
        <v>0.66597222222222219</v>
      </c>
      <c r="K1747" s="6" t="str">
        <f>TEXT(data[[#This Row],[OrderTime]],"h")</f>
        <v>15</v>
      </c>
      <c r="L1747" s="1">
        <v>45726</v>
      </c>
      <c r="M1747" s="6">
        <v>0.79097222222222219</v>
      </c>
      <c r="N1747" t="s">
        <v>88</v>
      </c>
      <c r="O1747" t="s">
        <v>814</v>
      </c>
      <c r="P1747" t="s">
        <v>25</v>
      </c>
      <c r="Q1747" t="s">
        <v>26</v>
      </c>
      <c r="R1747" t="s">
        <v>114</v>
      </c>
      <c r="S1747" t="s">
        <v>28</v>
      </c>
      <c r="T1747" t="s">
        <v>59</v>
      </c>
      <c r="U1747" t="s">
        <v>67</v>
      </c>
      <c r="V1747" s="5">
        <f>data[[#This Row],[PriceUSD]]*data[[#This Row],[Quantity]]</f>
        <v>12.61</v>
      </c>
      <c r="W1747" s="7">
        <f>data[[#This Row],[OrderDate]] + TIME(VALUE(LEFT(data[[#This Row],[OrderTime]],2)), VALUE(RIGHT(data[[#This Row],[OrderTime]],2)), 0)</f>
        <v>45725.015277777777</v>
      </c>
      <c r="X1747" s="7">
        <f>_xlfn.MINIFS(data[OrderDateTime], data[CustomerName], data[[#This Row],[CustomerName]])</f>
        <v>45508.030555555553</v>
      </c>
      <c r="Y1747" t="str">
        <f>IF(data[[#This Row],[OrderDateTime]]=data[[#This Row],[FirstOrderDateTime]], "New", "Returning")</f>
        <v>Returning</v>
      </c>
      <c r="Z1747" s="7">
        <f>data[[#This Row],[DeliveryDate]] + data[[#This Row],[DeliveryTime]]</f>
        <v>45726.790972222225</v>
      </c>
      <c r="AA1747" s="7">
        <f>data[[#This Row],[OrderDateTime]] + 1</f>
        <v>45726.015277777777</v>
      </c>
      <c r="AB1747" s="7" t="str">
        <f>IF(data[[#This Row],[DeliveryDateTime]] &lt;= data[[#This Row],[SLADue]], "On Time", "Late")</f>
        <v>Late</v>
      </c>
    </row>
    <row r="1748" spans="1:28" x14ac:dyDescent="0.2">
      <c r="A1748" t="s">
        <v>2290</v>
      </c>
      <c r="B1748" t="s">
        <v>19</v>
      </c>
      <c r="C1748" t="s">
        <v>41</v>
      </c>
      <c r="D1748" t="s">
        <v>42</v>
      </c>
      <c r="E1748" s="5">
        <v>36.4</v>
      </c>
      <c r="F1748" t="s">
        <v>74</v>
      </c>
      <c r="G1748">
        <v>2</v>
      </c>
      <c r="H1748" s="1">
        <v>45623</v>
      </c>
      <c r="I1748" s="1" t="str">
        <f>TEXT(data[[#This Row],[OrderDate]],"mmm")</f>
        <v>Nov</v>
      </c>
      <c r="J1748" s="6">
        <v>0.38611111111111113</v>
      </c>
      <c r="K1748" s="6" t="str">
        <f>TEXT(data[[#This Row],[OrderTime]],"h")</f>
        <v>9</v>
      </c>
      <c r="L1748" s="1">
        <v>45623</v>
      </c>
      <c r="M1748" s="6">
        <v>0.67777777777777781</v>
      </c>
      <c r="N1748" t="s">
        <v>57</v>
      </c>
      <c r="O1748" t="s">
        <v>280</v>
      </c>
      <c r="P1748" t="s">
        <v>25</v>
      </c>
      <c r="Q1748" t="s">
        <v>26</v>
      </c>
      <c r="R1748" t="s">
        <v>46</v>
      </c>
      <c r="S1748" t="s">
        <v>47</v>
      </c>
      <c r="T1748" t="s">
        <v>29</v>
      </c>
      <c r="U1748" t="s">
        <v>30</v>
      </c>
      <c r="V1748" s="5">
        <f>data[[#This Row],[PriceUSD]]*data[[#This Row],[Quantity]]</f>
        <v>72.8</v>
      </c>
      <c r="W1748" s="7">
        <f>data[[#This Row],[OrderDate]] + TIME(VALUE(LEFT(data[[#This Row],[OrderTime]],2)), VALUE(RIGHT(data[[#This Row],[OrderTime]],2)), 0)</f>
        <v>45623.007638888892</v>
      </c>
      <c r="X1748" s="7">
        <f>_xlfn.MINIFS(data[OrderDateTime], data[CustomerName], data[[#This Row],[CustomerName]])</f>
        <v>45513.061805555553</v>
      </c>
      <c r="Y1748" t="str">
        <f>IF(data[[#This Row],[OrderDateTime]]=data[[#This Row],[FirstOrderDateTime]], "New", "Returning")</f>
        <v>Returning</v>
      </c>
      <c r="Z1748" s="7">
        <f>data[[#This Row],[DeliveryDate]] + data[[#This Row],[DeliveryTime]]</f>
        <v>45623.677777777775</v>
      </c>
      <c r="AA1748" s="7">
        <f>data[[#This Row],[OrderDateTime]] + 1</f>
        <v>45624.007638888892</v>
      </c>
      <c r="AB1748" s="7" t="str">
        <f>IF(data[[#This Row],[DeliveryDateTime]] &lt;= data[[#This Row],[SLADue]], "On Time", "Late")</f>
        <v>On Time</v>
      </c>
    </row>
    <row r="1749" spans="1:28" x14ac:dyDescent="0.2">
      <c r="A1749" t="s">
        <v>2291</v>
      </c>
      <c r="B1749" t="s">
        <v>19</v>
      </c>
      <c r="C1749" t="s">
        <v>20</v>
      </c>
      <c r="D1749" t="s">
        <v>21</v>
      </c>
      <c r="E1749" s="5">
        <v>15.41</v>
      </c>
      <c r="F1749" t="s">
        <v>43</v>
      </c>
      <c r="G1749">
        <v>1</v>
      </c>
      <c r="H1749" s="1">
        <v>45798</v>
      </c>
      <c r="I1749" s="1" t="str">
        <f>TEXT(data[[#This Row],[OrderDate]],"mmm")</f>
        <v>May</v>
      </c>
      <c r="J1749" s="6">
        <v>0.65833333333333333</v>
      </c>
      <c r="K1749" s="6" t="str">
        <f>TEXT(data[[#This Row],[OrderTime]],"h")</f>
        <v>15</v>
      </c>
      <c r="L1749" s="1">
        <v>45799</v>
      </c>
      <c r="M1749" s="6">
        <v>0.65833333333333333</v>
      </c>
      <c r="N1749" t="s">
        <v>123</v>
      </c>
      <c r="O1749" t="s">
        <v>1020</v>
      </c>
      <c r="P1749" t="s">
        <v>36</v>
      </c>
      <c r="Q1749" t="s">
        <v>53</v>
      </c>
      <c r="R1749" t="s">
        <v>27</v>
      </c>
      <c r="S1749" t="s">
        <v>28</v>
      </c>
      <c r="T1749" t="s">
        <v>106</v>
      </c>
      <c r="U1749" t="s">
        <v>39</v>
      </c>
      <c r="V1749" s="5">
        <f>data[[#This Row],[PriceUSD]]*data[[#This Row],[Quantity]]</f>
        <v>15.41</v>
      </c>
      <c r="W1749" s="7">
        <f>data[[#This Row],[OrderDate]] + TIME(VALUE(LEFT(data[[#This Row],[OrderTime]],2)), VALUE(RIGHT(data[[#This Row],[OrderTime]],2)), 0)</f>
        <v>45798.022916666669</v>
      </c>
      <c r="X1749" s="7">
        <f>_xlfn.MINIFS(data[OrderDateTime], data[CustomerName], data[[#This Row],[CustomerName]])</f>
        <v>45565.061805555553</v>
      </c>
      <c r="Y1749" t="str">
        <f>IF(data[[#This Row],[OrderDateTime]]=data[[#This Row],[FirstOrderDateTime]], "New", "Returning")</f>
        <v>Returning</v>
      </c>
      <c r="Z1749" s="7">
        <f>data[[#This Row],[DeliveryDate]] + data[[#This Row],[DeliveryTime]]</f>
        <v>45799.658333333333</v>
      </c>
      <c r="AA1749" s="7">
        <f>data[[#This Row],[OrderDateTime]] + 1</f>
        <v>45799.022916666669</v>
      </c>
      <c r="AB1749" s="7" t="str">
        <f>IF(data[[#This Row],[DeliveryDateTime]] &lt;= data[[#This Row],[SLADue]], "On Time", "Late")</f>
        <v>Late</v>
      </c>
    </row>
    <row r="1750" spans="1:28" x14ac:dyDescent="0.2">
      <c r="A1750" t="s">
        <v>2292</v>
      </c>
      <c r="B1750" t="s">
        <v>19</v>
      </c>
      <c r="C1750" t="s">
        <v>41</v>
      </c>
      <c r="D1750" t="s">
        <v>42</v>
      </c>
      <c r="E1750" s="5">
        <v>33.479999999999997</v>
      </c>
      <c r="F1750" t="s">
        <v>56</v>
      </c>
      <c r="G1750">
        <v>1</v>
      </c>
      <c r="H1750" s="1">
        <v>45733</v>
      </c>
      <c r="I1750" s="1" t="str">
        <f>TEXT(data[[#This Row],[OrderDate]],"mmm")</f>
        <v>Mar</v>
      </c>
      <c r="J1750" s="6">
        <v>0.81180555555555556</v>
      </c>
      <c r="K1750" s="6" t="str">
        <f>TEXT(data[[#This Row],[OrderTime]],"h")</f>
        <v>19</v>
      </c>
      <c r="L1750" s="1">
        <v>45734</v>
      </c>
      <c r="M1750" s="6">
        <v>0.62638888888888888</v>
      </c>
      <c r="N1750" t="s">
        <v>208</v>
      </c>
      <c r="O1750" t="s">
        <v>950</v>
      </c>
      <c r="P1750" t="s">
        <v>202</v>
      </c>
      <c r="Q1750" t="s">
        <v>26</v>
      </c>
      <c r="R1750" t="s">
        <v>46</v>
      </c>
      <c r="S1750" t="s">
        <v>28</v>
      </c>
      <c r="T1750" t="s">
        <v>136</v>
      </c>
      <c r="U1750" t="s">
        <v>30</v>
      </c>
      <c r="V1750" s="5">
        <f>data[[#This Row],[PriceUSD]]*data[[#This Row],[Quantity]]</f>
        <v>33.479999999999997</v>
      </c>
      <c r="W1750" s="7">
        <f>data[[#This Row],[OrderDate]] + TIME(VALUE(LEFT(data[[#This Row],[OrderTime]],2)), VALUE(RIGHT(data[[#This Row],[OrderTime]],2)), 0)</f>
        <v>45733.038888888892</v>
      </c>
      <c r="X1750" s="7">
        <f>_xlfn.MINIFS(data[OrderDateTime], data[CustomerName], data[[#This Row],[CustomerName]])</f>
        <v>45549.054166666669</v>
      </c>
      <c r="Y1750" t="str">
        <f>IF(data[[#This Row],[OrderDateTime]]=data[[#This Row],[FirstOrderDateTime]], "New", "Returning")</f>
        <v>Returning</v>
      </c>
      <c r="Z1750" s="7">
        <f>data[[#This Row],[DeliveryDate]] + data[[#This Row],[DeliveryTime]]</f>
        <v>45734.626388888886</v>
      </c>
      <c r="AA1750" s="7">
        <f>data[[#This Row],[OrderDateTime]] + 1</f>
        <v>45734.038888888892</v>
      </c>
      <c r="AB1750" s="7" t="str">
        <f>IF(data[[#This Row],[DeliveryDateTime]] &lt;= data[[#This Row],[SLADue]], "On Time", "Late")</f>
        <v>Late</v>
      </c>
    </row>
    <row r="1751" spans="1:28" x14ac:dyDescent="0.2">
      <c r="A1751" t="s">
        <v>2293</v>
      </c>
      <c r="B1751" t="s">
        <v>19</v>
      </c>
      <c r="C1751" t="s">
        <v>69</v>
      </c>
      <c r="D1751" t="s">
        <v>70</v>
      </c>
      <c r="E1751" s="5">
        <v>51.53</v>
      </c>
      <c r="F1751" t="s">
        <v>51</v>
      </c>
      <c r="G1751">
        <v>2</v>
      </c>
      <c r="H1751" s="1">
        <v>45607</v>
      </c>
      <c r="I1751" s="1" t="str">
        <f>TEXT(data[[#This Row],[OrderDate]],"mmm")</f>
        <v>Nov</v>
      </c>
      <c r="J1751" s="6">
        <v>0.88958333333333328</v>
      </c>
      <c r="K1751" s="6" t="str">
        <f>TEXT(data[[#This Row],[OrderTime]],"h")</f>
        <v>21</v>
      </c>
      <c r="L1751" s="1">
        <v>45610</v>
      </c>
      <c r="M1751" s="6">
        <v>0.78194444444444444</v>
      </c>
      <c r="N1751" t="s">
        <v>95</v>
      </c>
      <c r="O1751" t="s">
        <v>964</v>
      </c>
      <c r="P1751" t="s">
        <v>25</v>
      </c>
      <c r="Q1751" t="s">
        <v>26</v>
      </c>
      <c r="R1751" t="s">
        <v>37</v>
      </c>
      <c r="S1751" t="s">
        <v>105</v>
      </c>
      <c r="T1751" t="s">
        <v>59</v>
      </c>
      <c r="U1751" t="s">
        <v>39</v>
      </c>
      <c r="V1751" s="5">
        <f>data[[#This Row],[PriceUSD]]*data[[#This Row],[Quantity]]</f>
        <v>103.06</v>
      </c>
      <c r="W1751" s="7">
        <f>data[[#This Row],[OrderDate]] + TIME(VALUE(LEFT(data[[#This Row],[OrderTime]],2)), VALUE(RIGHT(data[[#This Row],[OrderTime]],2)), 0)</f>
        <v>45607.022916666669</v>
      </c>
      <c r="X1751" s="7">
        <f>_xlfn.MINIFS(data[OrderDateTime], data[CustomerName], data[[#This Row],[CustomerName]])</f>
        <v>45505.007638888892</v>
      </c>
      <c r="Y1751" t="str">
        <f>IF(data[[#This Row],[OrderDateTime]]=data[[#This Row],[FirstOrderDateTime]], "New", "Returning")</f>
        <v>Returning</v>
      </c>
      <c r="Z1751" s="7">
        <f>data[[#This Row],[DeliveryDate]] + data[[#This Row],[DeliveryTime]]</f>
        <v>45610.781944444447</v>
      </c>
      <c r="AA1751" s="7">
        <f>data[[#This Row],[OrderDateTime]] + 1</f>
        <v>45608.022916666669</v>
      </c>
      <c r="AB1751" s="7" t="str">
        <f>IF(data[[#This Row],[DeliveryDateTime]] &lt;= data[[#This Row],[SLADue]], "On Time", "Late")</f>
        <v>Late</v>
      </c>
    </row>
    <row r="1752" spans="1:28" x14ac:dyDescent="0.2">
      <c r="A1752" t="s">
        <v>2294</v>
      </c>
      <c r="B1752" t="s">
        <v>19</v>
      </c>
      <c r="C1752" t="s">
        <v>126</v>
      </c>
      <c r="D1752" t="s">
        <v>127</v>
      </c>
      <c r="E1752" s="5">
        <v>20.91</v>
      </c>
      <c r="F1752" t="s">
        <v>138</v>
      </c>
      <c r="G1752">
        <v>2</v>
      </c>
      <c r="H1752" s="1">
        <v>45568</v>
      </c>
      <c r="I1752" s="1" t="str">
        <f>TEXT(data[[#This Row],[OrderDate]],"mmm")</f>
        <v>Oct</v>
      </c>
      <c r="J1752" s="6">
        <v>0.56180555555555556</v>
      </c>
      <c r="K1752" s="6" t="str">
        <f>TEXT(data[[#This Row],[OrderTime]],"h")</f>
        <v>13</v>
      </c>
      <c r="L1752" s="1">
        <v>45569</v>
      </c>
      <c r="M1752" s="6">
        <v>0.64513888888888893</v>
      </c>
      <c r="N1752" t="s">
        <v>388</v>
      </c>
      <c r="O1752" t="s">
        <v>808</v>
      </c>
      <c r="P1752" t="s">
        <v>234</v>
      </c>
      <c r="Q1752" t="s">
        <v>26</v>
      </c>
      <c r="R1752" t="s">
        <v>129</v>
      </c>
      <c r="S1752" t="s">
        <v>28</v>
      </c>
      <c r="T1752" t="s">
        <v>29</v>
      </c>
      <c r="U1752" t="s">
        <v>67</v>
      </c>
      <c r="V1752" s="5">
        <f>data[[#This Row],[PriceUSD]]*data[[#This Row],[Quantity]]</f>
        <v>41.82</v>
      </c>
      <c r="W1752" s="7">
        <f>data[[#This Row],[OrderDate]] + TIME(VALUE(LEFT(data[[#This Row],[OrderTime]],2)), VALUE(RIGHT(data[[#This Row],[OrderTime]],2)), 0)</f>
        <v>45568.038888888892</v>
      </c>
      <c r="X1752" s="7">
        <f>_xlfn.MINIFS(data[OrderDateTime], data[CustomerName], data[[#This Row],[CustomerName]])</f>
        <v>45530.022916666669</v>
      </c>
      <c r="Y1752" t="str">
        <f>IF(data[[#This Row],[OrderDateTime]]=data[[#This Row],[FirstOrderDateTime]], "New", "Returning")</f>
        <v>Returning</v>
      </c>
      <c r="Z1752" s="7">
        <f>data[[#This Row],[DeliveryDate]] + data[[#This Row],[DeliveryTime]]</f>
        <v>45569.645138888889</v>
      </c>
      <c r="AA1752" s="7">
        <f>data[[#This Row],[OrderDateTime]] + 1</f>
        <v>45569.038888888892</v>
      </c>
      <c r="AB1752" s="7" t="str">
        <f>IF(data[[#This Row],[DeliveryDateTime]] &lt;= data[[#This Row],[SLADue]], "On Time", "Late")</f>
        <v>Late</v>
      </c>
    </row>
    <row r="1753" spans="1:28" x14ac:dyDescent="0.2">
      <c r="A1753" t="s">
        <v>2295</v>
      </c>
      <c r="B1753" t="s">
        <v>19</v>
      </c>
      <c r="C1753" t="s">
        <v>101</v>
      </c>
      <c r="D1753" t="s">
        <v>102</v>
      </c>
      <c r="E1753" s="5">
        <v>27.62</v>
      </c>
      <c r="F1753" t="s">
        <v>63</v>
      </c>
      <c r="G1753">
        <v>1</v>
      </c>
      <c r="H1753" s="1">
        <v>45688</v>
      </c>
      <c r="I1753" s="1" t="str">
        <f>TEXT(data[[#This Row],[OrderDate]],"mmm")</f>
        <v>Jan</v>
      </c>
      <c r="J1753" s="6">
        <v>0.53888888888888886</v>
      </c>
      <c r="K1753" s="6" t="str">
        <f>TEXT(data[[#This Row],[OrderTime]],"h")</f>
        <v>12</v>
      </c>
      <c r="L1753" s="1">
        <v>45688</v>
      </c>
      <c r="M1753" s="6">
        <v>0.8305555555555556</v>
      </c>
      <c r="N1753" t="s">
        <v>170</v>
      </c>
      <c r="O1753" t="s">
        <v>2250</v>
      </c>
      <c r="P1753" t="s">
        <v>36</v>
      </c>
      <c r="Q1753" t="s">
        <v>53</v>
      </c>
      <c r="R1753" t="s">
        <v>83</v>
      </c>
      <c r="S1753" t="s">
        <v>47</v>
      </c>
      <c r="T1753" t="s">
        <v>38</v>
      </c>
      <c r="U1753" t="s">
        <v>30</v>
      </c>
      <c r="V1753" s="5">
        <f>data[[#This Row],[PriceUSD]]*data[[#This Row],[Quantity]]</f>
        <v>27.62</v>
      </c>
      <c r="W1753" s="7">
        <f>data[[#This Row],[OrderDate]] + TIME(VALUE(LEFT(data[[#This Row],[OrderTime]],2)), VALUE(RIGHT(data[[#This Row],[OrderTime]],2)), 0)</f>
        <v>45688.061805555553</v>
      </c>
      <c r="X1753" s="7">
        <f>_xlfn.MINIFS(data[OrderDateTime], data[CustomerName], data[[#This Row],[CustomerName]])</f>
        <v>45540.007638888892</v>
      </c>
      <c r="Y1753" t="str">
        <f>IF(data[[#This Row],[OrderDateTime]]=data[[#This Row],[FirstOrderDateTime]], "New", "Returning")</f>
        <v>Returning</v>
      </c>
      <c r="Z1753" s="7">
        <f>data[[#This Row],[DeliveryDate]] + data[[#This Row],[DeliveryTime]]</f>
        <v>45688.830555555556</v>
      </c>
      <c r="AA1753" s="7">
        <f>data[[#This Row],[OrderDateTime]] + 1</f>
        <v>45689.061805555553</v>
      </c>
      <c r="AB1753" s="7" t="str">
        <f>IF(data[[#This Row],[DeliveryDateTime]] &lt;= data[[#This Row],[SLADue]], "On Time", "Late")</f>
        <v>On Time</v>
      </c>
    </row>
    <row r="1754" spans="1:28" x14ac:dyDescent="0.2">
      <c r="A1754" t="s">
        <v>2296</v>
      </c>
      <c r="B1754" t="s">
        <v>19</v>
      </c>
      <c r="C1754" t="s">
        <v>85</v>
      </c>
      <c r="D1754" t="s">
        <v>86</v>
      </c>
      <c r="E1754" s="5">
        <v>52.92</v>
      </c>
      <c r="F1754" t="s">
        <v>71</v>
      </c>
      <c r="G1754">
        <v>2</v>
      </c>
      <c r="H1754" s="1">
        <v>45609</v>
      </c>
      <c r="I1754" s="1" t="str">
        <f>TEXT(data[[#This Row],[OrderDate]],"mmm")</f>
        <v>Nov</v>
      </c>
      <c r="J1754" s="6">
        <v>0.90486111111111112</v>
      </c>
      <c r="K1754" s="6" t="str">
        <f>TEXT(data[[#This Row],[OrderTime]],"h")</f>
        <v>21</v>
      </c>
      <c r="L1754" s="1">
        <v>45611</v>
      </c>
      <c r="M1754" s="6">
        <v>0.73124999999999996</v>
      </c>
      <c r="N1754" t="s">
        <v>238</v>
      </c>
      <c r="O1754" t="s">
        <v>678</v>
      </c>
      <c r="P1754" t="s">
        <v>36</v>
      </c>
      <c r="Q1754" t="s">
        <v>26</v>
      </c>
      <c r="R1754" t="s">
        <v>90</v>
      </c>
      <c r="S1754" t="s">
        <v>105</v>
      </c>
      <c r="T1754" t="s">
        <v>29</v>
      </c>
      <c r="U1754" t="s">
        <v>39</v>
      </c>
      <c r="V1754" s="5">
        <f>data[[#This Row],[PriceUSD]]*data[[#This Row],[Quantity]]</f>
        <v>105.84</v>
      </c>
      <c r="W1754" s="7">
        <f>data[[#This Row],[OrderDate]] + TIME(VALUE(LEFT(data[[#This Row],[OrderTime]],2)), VALUE(RIGHT(data[[#This Row],[OrderTime]],2)), 0)</f>
        <v>45609.007638888892</v>
      </c>
      <c r="X1754" s="7">
        <f>_xlfn.MINIFS(data[OrderDateTime], data[CustomerName], data[[#This Row],[CustomerName]])</f>
        <v>45520.015277777777</v>
      </c>
      <c r="Y1754" t="str">
        <f>IF(data[[#This Row],[OrderDateTime]]=data[[#This Row],[FirstOrderDateTime]], "New", "Returning")</f>
        <v>Returning</v>
      </c>
      <c r="Z1754" s="7">
        <f>data[[#This Row],[DeliveryDate]] + data[[#This Row],[DeliveryTime]]</f>
        <v>45611.731249999997</v>
      </c>
      <c r="AA1754" s="7">
        <f>data[[#This Row],[OrderDateTime]] + 1</f>
        <v>45610.007638888892</v>
      </c>
      <c r="AB1754" s="7" t="str">
        <f>IF(data[[#This Row],[DeliveryDateTime]] &lt;= data[[#This Row],[SLADue]], "On Time", "Late")</f>
        <v>Late</v>
      </c>
    </row>
    <row r="1755" spans="1:28" x14ac:dyDescent="0.2">
      <c r="A1755" t="s">
        <v>2297</v>
      </c>
      <c r="B1755" t="s">
        <v>19</v>
      </c>
      <c r="C1755" t="s">
        <v>117</v>
      </c>
      <c r="D1755" t="s">
        <v>118</v>
      </c>
      <c r="E1755" s="5">
        <v>79.489999999999995</v>
      </c>
      <c r="F1755" t="s">
        <v>94</v>
      </c>
      <c r="G1755">
        <v>3</v>
      </c>
      <c r="H1755" s="1">
        <v>45863</v>
      </c>
      <c r="I1755" s="1" t="str">
        <f>TEXT(data[[#This Row],[OrderDate]],"mmm")</f>
        <v>Jul</v>
      </c>
      <c r="J1755" s="6">
        <v>0.8618055555555556</v>
      </c>
      <c r="K1755" s="6" t="str">
        <f>TEXT(data[[#This Row],[OrderTime]],"h")</f>
        <v>20</v>
      </c>
      <c r="L1755" s="1">
        <v>45864</v>
      </c>
      <c r="M1755" s="6">
        <v>0.85416666666666663</v>
      </c>
      <c r="N1755" t="s">
        <v>175</v>
      </c>
      <c r="O1755" t="s">
        <v>881</v>
      </c>
      <c r="P1755" t="s">
        <v>25</v>
      </c>
      <c r="Q1755" t="s">
        <v>53</v>
      </c>
      <c r="R1755" t="s">
        <v>66</v>
      </c>
      <c r="S1755" t="s">
        <v>28</v>
      </c>
      <c r="T1755" t="s">
        <v>29</v>
      </c>
      <c r="U1755" t="s">
        <v>30</v>
      </c>
      <c r="V1755" s="5">
        <f>data[[#This Row],[PriceUSD]]*data[[#This Row],[Quantity]]</f>
        <v>238.46999999999997</v>
      </c>
      <c r="W1755" s="7">
        <f>data[[#This Row],[OrderDate]] + TIME(VALUE(LEFT(data[[#This Row],[OrderTime]],2)), VALUE(RIGHT(data[[#This Row],[OrderTime]],2)), 0)</f>
        <v>45863.038888888892</v>
      </c>
      <c r="X1755" s="7">
        <f>_xlfn.MINIFS(data[OrderDateTime], data[CustomerName], data[[#This Row],[CustomerName]])</f>
        <v>45612.022916666669</v>
      </c>
      <c r="Y1755" t="str">
        <f>IF(data[[#This Row],[OrderDateTime]]=data[[#This Row],[FirstOrderDateTime]], "New", "Returning")</f>
        <v>Returning</v>
      </c>
      <c r="Z1755" s="7">
        <f>data[[#This Row],[DeliveryDate]] + data[[#This Row],[DeliveryTime]]</f>
        <v>45864.854166666664</v>
      </c>
      <c r="AA1755" s="7">
        <f>data[[#This Row],[OrderDateTime]] + 1</f>
        <v>45864.038888888892</v>
      </c>
      <c r="AB1755" s="7" t="str">
        <f>IF(data[[#This Row],[DeliveryDateTime]] &lt;= data[[#This Row],[SLADue]], "On Time", "Late")</f>
        <v>Late</v>
      </c>
    </row>
    <row r="1756" spans="1:28" x14ac:dyDescent="0.2">
      <c r="A1756" t="s">
        <v>2298</v>
      </c>
      <c r="B1756" t="s">
        <v>19</v>
      </c>
      <c r="C1756" t="s">
        <v>49</v>
      </c>
      <c r="D1756" t="s">
        <v>50</v>
      </c>
      <c r="E1756" s="5">
        <v>27.43</v>
      </c>
      <c r="F1756" t="s">
        <v>138</v>
      </c>
      <c r="G1756">
        <v>2</v>
      </c>
      <c r="H1756" s="1">
        <v>45521</v>
      </c>
      <c r="I1756" s="1" t="str">
        <f>TEXT(data[[#This Row],[OrderDate]],"mmm")</f>
        <v>Aug</v>
      </c>
      <c r="J1756" s="6">
        <v>0.75902777777777775</v>
      </c>
      <c r="K1756" s="6" t="str">
        <f>TEXT(data[[#This Row],[OrderTime]],"h")</f>
        <v>18</v>
      </c>
      <c r="L1756" s="1">
        <v>45522</v>
      </c>
      <c r="M1756" s="6">
        <v>0.62222222222222223</v>
      </c>
      <c r="N1756" t="s">
        <v>148</v>
      </c>
      <c r="O1756" t="s">
        <v>225</v>
      </c>
      <c r="P1756" t="s">
        <v>25</v>
      </c>
      <c r="Q1756" t="s">
        <v>53</v>
      </c>
      <c r="R1756" t="s">
        <v>54</v>
      </c>
      <c r="S1756" t="s">
        <v>28</v>
      </c>
      <c r="T1756" t="s">
        <v>38</v>
      </c>
      <c r="U1756" t="s">
        <v>67</v>
      </c>
      <c r="V1756" s="5">
        <f>data[[#This Row],[PriceUSD]]*data[[#This Row],[Quantity]]</f>
        <v>54.86</v>
      </c>
      <c r="W1756" s="7">
        <f>data[[#This Row],[OrderDate]] + TIME(VALUE(LEFT(data[[#This Row],[OrderTime]],2)), VALUE(RIGHT(data[[#This Row],[OrderTime]],2)), 0)</f>
        <v>45521.054166666669</v>
      </c>
      <c r="X1756" s="7">
        <f>_xlfn.MINIFS(data[OrderDateTime], data[CustomerName], data[[#This Row],[CustomerName]])</f>
        <v>45521.054166666669</v>
      </c>
      <c r="Y1756" t="str">
        <f>IF(data[[#This Row],[OrderDateTime]]=data[[#This Row],[FirstOrderDateTime]], "New", "Returning")</f>
        <v>New</v>
      </c>
      <c r="Z1756" s="7">
        <f>data[[#This Row],[DeliveryDate]] + data[[#This Row],[DeliveryTime]]</f>
        <v>45522.62222222222</v>
      </c>
      <c r="AA1756" s="7">
        <f>data[[#This Row],[OrderDateTime]] + 1</f>
        <v>45522.054166666669</v>
      </c>
      <c r="AB1756" s="7" t="str">
        <f>IF(data[[#This Row],[DeliveryDateTime]] &lt;= data[[#This Row],[SLADue]], "On Time", "Late")</f>
        <v>Late</v>
      </c>
    </row>
    <row r="1757" spans="1:28" x14ac:dyDescent="0.2">
      <c r="A1757" t="s">
        <v>2299</v>
      </c>
      <c r="B1757" t="s">
        <v>19</v>
      </c>
      <c r="C1757" t="s">
        <v>41</v>
      </c>
      <c r="D1757" t="s">
        <v>42</v>
      </c>
      <c r="E1757" s="5">
        <v>35.67</v>
      </c>
      <c r="F1757" t="s">
        <v>51</v>
      </c>
      <c r="G1757">
        <v>3</v>
      </c>
      <c r="H1757" s="1">
        <v>45800</v>
      </c>
      <c r="I1757" s="1" t="str">
        <f>TEXT(data[[#This Row],[OrderDate]],"mmm")</f>
        <v>May</v>
      </c>
      <c r="J1757" s="6">
        <v>0.43194444444444446</v>
      </c>
      <c r="K1757" s="6" t="str">
        <f>TEXT(data[[#This Row],[OrderTime]],"h")</f>
        <v>10</v>
      </c>
      <c r="L1757" s="1">
        <v>45801</v>
      </c>
      <c r="M1757" s="6">
        <v>0.64027777777777772</v>
      </c>
      <c r="N1757" t="s">
        <v>120</v>
      </c>
      <c r="O1757" t="s">
        <v>1417</v>
      </c>
      <c r="P1757" t="s">
        <v>25</v>
      </c>
      <c r="Q1757" t="s">
        <v>26</v>
      </c>
      <c r="R1757" t="s">
        <v>46</v>
      </c>
      <c r="S1757" t="s">
        <v>28</v>
      </c>
      <c r="T1757" t="s">
        <v>115</v>
      </c>
      <c r="U1757" t="s">
        <v>30</v>
      </c>
      <c r="V1757" s="5">
        <f>data[[#This Row],[PriceUSD]]*data[[#This Row],[Quantity]]</f>
        <v>107.01</v>
      </c>
      <c r="W1757" s="7">
        <f>data[[#This Row],[OrderDate]] + TIME(VALUE(LEFT(data[[#This Row],[OrderTime]],2)), VALUE(RIGHT(data[[#This Row],[OrderTime]],2)), 0)</f>
        <v>45800.030555555553</v>
      </c>
      <c r="X1757" s="7">
        <f>_xlfn.MINIFS(data[OrderDateTime], data[CustomerName], data[[#This Row],[CustomerName]])</f>
        <v>45540.030555555553</v>
      </c>
      <c r="Y1757" t="str">
        <f>IF(data[[#This Row],[OrderDateTime]]=data[[#This Row],[FirstOrderDateTime]], "New", "Returning")</f>
        <v>Returning</v>
      </c>
      <c r="Z1757" s="7">
        <f>data[[#This Row],[DeliveryDate]] + data[[#This Row],[DeliveryTime]]</f>
        <v>45801.640277777777</v>
      </c>
      <c r="AA1757" s="7">
        <f>data[[#This Row],[OrderDateTime]] + 1</f>
        <v>45801.030555555553</v>
      </c>
      <c r="AB1757" s="7" t="str">
        <f>IF(data[[#This Row],[DeliveryDateTime]] &lt;= data[[#This Row],[SLADue]], "On Time", "Late")</f>
        <v>Late</v>
      </c>
    </row>
    <row r="1758" spans="1:28" x14ac:dyDescent="0.2">
      <c r="A1758" t="s">
        <v>2300</v>
      </c>
      <c r="B1758" t="s">
        <v>19</v>
      </c>
      <c r="C1758" t="s">
        <v>79</v>
      </c>
      <c r="D1758" t="s">
        <v>80</v>
      </c>
      <c r="E1758" s="5">
        <v>35.5</v>
      </c>
      <c r="F1758" t="s">
        <v>81</v>
      </c>
      <c r="G1758">
        <v>2</v>
      </c>
      <c r="H1758" s="1">
        <v>45811</v>
      </c>
      <c r="I1758" s="1" t="str">
        <f>TEXT(data[[#This Row],[OrderDate]],"mmm")</f>
        <v>Jun</v>
      </c>
      <c r="J1758" s="6">
        <v>0.48541666666666666</v>
      </c>
      <c r="K1758" s="6" t="str">
        <f>TEXT(data[[#This Row],[OrderTime]],"h")</f>
        <v>11</v>
      </c>
      <c r="L1758" s="1">
        <v>45811</v>
      </c>
      <c r="M1758" s="6">
        <v>0.61041666666666672</v>
      </c>
      <c r="N1758" t="s">
        <v>44</v>
      </c>
      <c r="O1758" t="s">
        <v>1287</v>
      </c>
      <c r="P1758" t="s">
        <v>25</v>
      </c>
      <c r="Q1758" t="s">
        <v>53</v>
      </c>
      <c r="R1758" t="s">
        <v>83</v>
      </c>
      <c r="S1758" t="s">
        <v>47</v>
      </c>
      <c r="T1758" t="s">
        <v>106</v>
      </c>
      <c r="U1758" t="s">
        <v>30</v>
      </c>
      <c r="V1758" s="5">
        <f>data[[#This Row],[PriceUSD]]*data[[#This Row],[Quantity]]</f>
        <v>71</v>
      </c>
      <c r="W1758" s="7">
        <f>data[[#This Row],[OrderDate]] + TIME(VALUE(LEFT(data[[#This Row],[OrderTime]],2)), VALUE(RIGHT(data[[#This Row],[OrderTime]],2)), 0)</f>
        <v>45811.046527777777</v>
      </c>
      <c r="X1758" s="7">
        <f>_xlfn.MINIFS(data[OrderDateTime], data[CustomerName], data[[#This Row],[CustomerName]])</f>
        <v>45635.007638888892</v>
      </c>
      <c r="Y1758" t="str">
        <f>IF(data[[#This Row],[OrderDateTime]]=data[[#This Row],[FirstOrderDateTime]], "New", "Returning")</f>
        <v>Returning</v>
      </c>
      <c r="Z1758" s="7">
        <f>data[[#This Row],[DeliveryDate]] + data[[#This Row],[DeliveryTime]]</f>
        <v>45811.61041666667</v>
      </c>
      <c r="AA1758" s="7">
        <f>data[[#This Row],[OrderDateTime]] + 1</f>
        <v>45812.046527777777</v>
      </c>
      <c r="AB1758" s="7" t="str">
        <f>IF(data[[#This Row],[DeliveryDateTime]] &lt;= data[[#This Row],[SLADue]], "On Time", "Late")</f>
        <v>On Time</v>
      </c>
    </row>
    <row r="1759" spans="1:28" x14ac:dyDescent="0.2">
      <c r="A1759" t="s">
        <v>2301</v>
      </c>
      <c r="B1759" t="s">
        <v>19</v>
      </c>
      <c r="C1759" t="s">
        <v>41</v>
      </c>
      <c r="D1759" t="s">
        <v>42</v>
      </c>
      <c r="E1759" s="5">
        <v>32.43</v>
      </c>
      <c r="F1759" t="s">
        <v>119</v>
      </c>
      <c r="G1759">
        <v>1</v>
      </c>
      <c r="H1759" s="1">
        <v>45743</v>
      </c>
      <c r="I1759" s="1" t="str">
        <f>TEXT(data[[#This Row],[OrderDate]],"mmm")</f>
        <v>Mar</v>
      </c>
      <c r="J1759" s="6">
        <v>0.50555555555555554</v>
      </c>
      <c r="K1759" s="6" t="str">
        <f>TEXT(data[[#This Row],[OrderTime]],"h")</f>
        <v>12</v>
      </c>
      <c r="L1759" s="1">
        <v>45743</v>
      </c>
      <c r="M1759" s="6">
        <v>0.71388888888888891</v>
      </c>
      <c r="N1759" t="s">
        <v>213</v>
      </c>
      <c r="O1759" t="s">
        <v>427</v>
      </c>
      <c r="P1759" t="s">
        <v>36</v>
      </c>
      <c r="Q1759" t="s">
        <v>53</v>
      </c>
      <c r="R1759" t="s">
        <v>46</v>
      </c>
      <c r="S1759" t="s">
        <v>47</v>
      </c>
      <c r="T1759" t="s">
        <v>38</v>
      </c>
      <c r="U1759" t="s">
        <v>39</v>
      </c>
      <c r="V1759" s="5">
        <f>data[[#This Row],[PriceUSD]]*data[[#This Row],[Quantity]]</f>
        <v>32.43</v>
      </c>
      <c r="W1759" s="7">
        <f>data[[#This Row],[OrderDate]] + TIME(VALUE(LEFT(data[[#This Row],[OrderTime]],2)), VALUE(RIGHT(data[[#This Row],[OrderTime]],2)), 0)</f>
        <v>45743.038888888892</v>
      </c>
      <c r="X1759" s="7">
        <f>_xlfn.MINIFS(data[OrderDateTime], data[CustomerName], data[[#This Row],[CustomerName]])</f>
        <v>45622.061805555553</v>
      </c>
      <c r="Y1759" t="str">
        <f>IF(data[[#This Row],[OrderDateTime]]=data[[#This Row],[FirstOrderDateTime]], "New", "Returning")</f>
        <v>Returning</v>
      </c>
      <c r="Z1759" s="7">
        <f>data[[#This Row],[DeliveryDate]] + data[[#This Row],[DeliveryTime]]</f>
        <v>45743.713888888888</v>
      </c>
      <c r="AA1759" s="7">
        <f>data[[#This Row],[OrderDateTime]] + 1</f>
        <v>45744.038888888892</v>
      </c>
      <c r="AB1759" s="7" t="str">
        <f>IF(data[[#This Row],[DeliveryDateTime]] &lt;= data[[#This Row],[SLADue]], "On Time", "Late")</f>
        <v>On Time</v>
      </c>
    </row>
    <row r="1760" spans="1:28" x14ac:dyDescent="0.2">
      <c r="A1760" t="s">
        <v>2302</v>
      </c>
      <c r="B1760" t="s">
        <v>19</v>
      </c>
      <c r="C1760" t="s">
        <v>92</v>
      </c>
      <c r="D1760" t="s">
        <v>93</v>
      </c>
      <c r="E1760" s="5">
        <v>67.790000000000006</v>
      </c>
      <c r="F1760" t="s">
        <v>81</v>
      </c>
      <c r="G1760">
        <v>1</v>
      </c>
      <c r="H1760" s="1">
        <v>45839</v>
      </c>
      <c r="I1760" s="1" t="str">
        <f>TEXT(data[[#This Row],[OrderDate]],"mmm")</f>
        <v>Jul</v>
      </c>
      <c r="J1760" s="6">
        <v>0.88611111111111107</v>
      </c>
      <c r="K1760" s="6" t="str">
        <f>TEXT(data[[#This Row],[OrderTime]],"h")</f>
        <v>21</v>
      </c>
      <c r="L1760" s="1">
        <v>45840</v>
      </c>
      <c r="M1760" s="6">
        <v>0.62916666666666665</v>
      </c>
      <c r="N1760" t="s">
        <v>175</v>
      </c>
      <c r="O1760" t="s">
        <v>298</v>
      </c>
      <c r="P1760" t="s">
        <v>25</v>
      </c>
      <c r="Q1760" t="s">
        <v>26</v>
      </c>
      <c r="R1760" t="s">
        <v>66</v>
      </c>
      <c r="S1760" t="s">
        <v>28</v>
      </c>
      <c r="T1760" t="s">
        <v>29</v>
      </c>
      <c r="U1760" t="s">
        <v>67</v>
      </c>
      <c r="V1760" s="5">
        <f>data[[#This Row],[PriceUSD]]*data[[#This Row],[Quantity]]</f>
        <v>67.790000000000006</v>
      </c>
      <c r="W1760" s="7">
        <f>data[[#This Row],[OrderDate]] + TIME(VALUE(LEFT(data[[#This Row],[OrderTime]],2)), VALUE(RIGHT(data[[#This Row],[OrderTime]],2)), 0)</f>
        <v>45839.007638888892</v>
      </c>
      <c r="X1760" s="7">
        <f>_xlfn.MINIFS(data[OrderDateTime], data[CustomerName], data[[#This Row],[CustomerName]])</f>
        <v>45549.022916666669</v>
      </c>
      <c r="Y1760" t="str">
        <f>IF(data[[#This Row],[OrderDateTime]]=data[[#This Row],[FirstOrderDateTime]], "New", "Returning")</f>
        <v>Returning</v>
      </c>
      <c r="Z1760" s="7">
        <f>data[[#This Row],[DeliveryDate]] + data[[#This Row],[DeliveryTime]]</f>
        <v>45840.629166666666</v>
      </c>
      <c r="AA1760" s="7">
        <f>data[[#This Row],[OrderDateTime]] + 1</f>
        <v>45840.007638888892</v>
      </c>
      <c r="AB1760" s="7" t="str">
        <f>IF(data[[#This Row],[DeliveryDateTime]] &lt;= data[[#This Row],[SLADue]], "On Time", "Late")</f>
        <v>Late</v>
      </c>
    </row>
    <row r="1761" spans="1:28" x14ac:dyDescent="0.2">
      <c r="A1761" t="s">
        <v>2303</v>
      </c>
      <c r="B1761" t="s">
        <v>19</v>
      </c>
      <c r="C1761" t="s">
        <v>85</v>
      </c>
      <c r="D1761" t="s">
        <v>86</v>
      </c>
      <c r="E1761" s="5">
        <v>53.74</v>
      </c>
      <c r="F1761" t="s">
        <v>71</v>
      </c>
      <c r="G1761">
        <v>1</v>
      </c>
      <c r="H1761" s="1">
        <v>45856</v>
      </c>
      <c r="I1761" s="1" t="str">
        <f>TEXT(data[[#This Row],[OrderDate]],"mmm")</f>
        <v>Jul</v>
      </c>
      <c r="J1761" s="6">
        <v>0.49375000000000002</v>
      </c>
      <c r="K1761" s="6" t="str">
        <f>TEXT(data[[#This Row],[OrderTime]],"h")</f>
        <v>11</v>
      </c>
      <c r="L1761" s="1">
        <v>45856</v>
      </c>
      <c r="M1761" s="6">
        <v>0.66041666666666665</v>
      </c>
      <c r="N1761" t="s">
        <v>388</v>
      </c>
      <c r="O1761" t="s">
        <v>900</v>
      </c>
      <c r="P1761" t="s">
        <v>245</v>
      </c>
      <c r="Q1761" t="s">
        <v>53</v>
      </c>
      <c r="R1761" t="s">
        <v>90</v>
      </c>
      <c r="S1761" t="s">
        <v>47</v>
      </c>
      <c r="T1761" t="s">
        <v>115</v>
      </c>
      <c r="U1761" t="s">
        <v>30</v>
      </c>
      <c r="V1761" s="5">
        <f>data[[#This Row],[PriceUSD]]*data[[#This Row],[Quantity]]</f>
        <v>53.74</v>
      </c>
      <c r="W1761" s="7">
        <f>data[[#This Row],[OrderDate]] + TIME(VALUE(LEFT(data[[#This Row],[OrderTime]],2)), VALUE(RIGHT(data[[#This Row],[OrderTime]],2)), 0)</f>
        <v>45856.052083333336</v>
      </c>
      <c r="X1761" s="7">
        <f>_xlfn.MINIFS(data[OrderDateTime], data[CustomerName], data[[#This Row],[CustomerName]])</f>
        <v>45510.038888888892</v>
      </c>
      <c r="Y1761" t="str">
        <f>IF(data[[#This Row],[OrderDateTime]]=data[[#This Row],[FirstOrderDateTime]], "New", "Returning")</f>
        <v>Returning</v>
      </c>
      <c r="Z1761" s="7">
        <f>data[[#This Row],[DeliveryDate]] + data[[#This Row],[DeliveryTime]]</f>
        <v>45856.660416666666</v>
      </c>
      <c r="AA1761" s="7">
        <f>data[[#This Row],[OrderDateTime]] + 1</f>
        <v>45857.052083333336</v>
      </c>
      <c r="AB1761" s="7" t="str">
        <f>IF(data[[#This Row],[DeliveryDateTime]] &lt;= data[[#This Row],[SLADue]], "On Time", "Late")</f>
        <v>On Time</v>
      </c>
    </row>
    <row r="1762" spans="1:28" x14ac:dyDescent="0.2">
      <c r="A1762" t="s">
        <v>2304</v>
      </c>
      <c r="B1762" t="s">
        <v>19</v>
      </c>
      <c r="C1762" t="s">
        <v>79</v>
      </c>
      <c r="D1762" t="s">
        <v>80</v>
      </c>
      <c r="E1762" s="5">
        <v>33.130000000000003</v>
      </c>
      <c r="F1762" t="s">
        <v>63</v>
      </c>
      <c r="G1762">
        <v>1</v>
      </c>
      <c r="H1762" s="1">
        <v>45752</v>
      </c>
      <c r="I1762" s="1" t="str">
        <f>TEXT(data[[#This Row],[OrderDate]],"mmm")</f>
        <v>Apr</v>
      </c>
      <c r="J1762" s="6">
        <v>0.89861111111111114</v>
      </c>
      <c r="K1762" s="6" t="str">
        <f>TEXT(data[[#This Row],[OrderTime]],"h")</f>
        <v>21</v>
      </c>
      <c r="L1762" s="1">
        <v>45753</v>
      </c>
      <c r="M1762" s="6">
        <v>0.58194444444444449</v>
      </c>
      <c r="N1762" t="s">
        <v>75</v>
      </c>
      <c r="O1762" t="s">
        <v>1041</v>
      </c>
      <c r="P1762" t="s">
        <v>25</v>
      </c>
      <c r="Q1762" t="s">
        <v>53</v>
      </c>
      <c r="R1762" t="s">
        <v>83</v>
      </c>
      <c r="S1762" t="s">
        <v>28</v>
      </c>
      <c r="T1762" t="s">
        <v>143</v>
      </c>
      <c r="U1762" t="s">
        <v>67</v>
      </c>
      <c r="V1762" s="5">
        <f>data[[#This Row],[PriceUSD]]*data[[#This Row],[Quantity]]</f>
        <v>33.130000000000003</v>
      </c>
      <c r="W1762" s="7">
        <f>data[[#This Row],[OrderDate]] + TIME(VALUE(LEFT(data[[#This Row],[OrderTime]],2)), VALUE(RIGHT(data[[#This Row],[OrderTime]],2)), 0)</f>
        <v>45752.007638888892</v>
      </c>
      <c r="X1762" s="7">
        <f>_xlfn.MINIFS(data[OrderDateTime], data[CustomerName], data[[#This Row],[CustomerName]])</f>
        <v>45510.015277777777</v>
      </c>
      <c r="Y1762" t="str">
        <f>IF(data[[#This Row],[OrderDateTime]]=data[[#This Row],[FirstOrderDateTime]], "New", "Returning")</f>
        <v>Returning</v>
      </c>
      <c r="Z1762" s="7">
        <f>data[[#This Row],[DeliveryDate]] + data[[#This Row],[DeliveryTime]]</f>
        <v>45753.581944444442</v>
      </c>
      <c r="AA1762" s="7">
        <f>data[[#This Row],[OrderDateTime]] + 1</f>
        <v>45753.007638888892</v>
      </c>
      <c r="AB1762" s="7" t="str">
        <f>IF(data[[#This Row],[DeliveryDateTime]] &lt;= data[[#This Row],[SLADue]], "On Time", "Late")</f>
        <v>Late</v>
      </c>
    </row>
    <row r="1763" spans="1:28" x14ac:dyDescent="0.2">
      <c r="A1763" t="s">
        <v>2305</v>
      </c>
      <c r="B1763" t="s">
        <v>19</v>
      </c>
      <c r="C1763" t="s">
        <v>41</v>
      </c>
      <c r="D1763" t="s">
        <v>42</v>
      </c>
      <c r="E1763" s="5">
        <v>40.479999999999997</v>
      </c>
      <c r="F1763" t="s">
        <v>56</v>
      </c>
      <c r="G1763">
        <v>1</v>
      </c>
      <c r="H1763" s="1">
        <v>45874</v>
      </c>
      <c r="I1763" s="1" t="str">
        <f>TEXT(data[[#This Row],[OrderDate]],"mmm")</f>
        <v>Aug</v>
      </c>
      <c r="J1763" s="6">
        <v>0.69166666666666665</v>
      </c>
      <c r="K1763" s="6" t="str">
        <f>TEXT(data[[#This Row],[OrderTime]],"h")</f>
        <v>16</v>
      </c>
      <c r="L1763" s="1">
        <v>45875</v>
      </c>
      <c r="M1763" s="6">
        <v>0.81666666666666665</v>
      </c>
      <c r="N1763" t="s">
        <v>163</v>
      </c>
      <c r="O1763" t="s">
        <v>715</v>
      </c>
      <c r="P1763" t="s">
        <v>77</v>
      </c>
      <c r="Q1763" t="s">
        <v>53</v>
      </c>
      <c r="R1763" t="s">
        <v>46</v>
      </c>
      <c r="S1763" t="s">
        <v>28</v>
      </c>
      <c r="T1763" t="s">
        <v>106</v>
      </c>
      <c r="U1763" t="s">
        <v>30</v>
      </c>
      <c r="V1763" s="5">
        <f>data[[#This Row],[PriceUSD]]*data[[#This Row],[Quantity]]</f>
        <v>40.479999999999997</v>
      </c>
      <c r="W1763" s="7">
        <f>data[[#This Row],[OrderDate]] + TIME(VALUE(LEFT(data[[#This Row],[OrderTime]],2)), VALUE(RIGHT(data[[#This Row],[OrderTime]],2)), 0)</f>
        <v>45874.046527777777</v>
      </c>
      <c r="X1763" s="7">
        <f>_xlfn.MINIFS(data[OrderDateTime], data[CustomerName], data[[#This Row],[CustomerName]])</f>
        <v>45554.054166666669</v>
      </c>
      <c r="Y1763" t="str">
        <f>IF(data[[#This Row],[OrderDateTime]]=data[[#This Row],[FirstOrderDateTime]], "New", "Returning")</f>
        <v>Returning</v>
      </c>
      <c r="Z1763" s="7">
        <f>data[[#This Row],[DeliveryDate]] + data[[#This Row],[DeliveryTime]]</f>
        <v>45875.816666666666</v>
      </c>
      <c r="AA1763" s="7">
        <f>data[[#This Row],[OrderDateTime]] + 1</f>
        <v>45875.046527777777</v>
      </c>
      <c r="AB1763" s="7" t="str">
        <f>IF(data[[#This Row],[DeliveryDateTime]] &lt;= data[[#This Row],[SLADue]], "On Time", "Late")</f>
        <v>Late</v>
      </c>
    </row>
    <row r="1764" spans="1:28" x14ac:dyDescent="0.2">
      <c r="A1764" t="s">
        <v>2306</v>
      </c>
      <c r="B1764" t="s">
        <v>19</v>
      </c>
      <c r="C1764" t="s">
        <v>32</v>
      </c>
      <c r="D1764" t="s">
        <v>33</v>
      </c>
      <c r="E1764" s="5">
        <v>44.18</v>
      </c>
      <c r="F1764" t="s">
        <v>22</v>
      </c>
      <c r="G1764">
        <v>1</v>
      </c>
      <c r="H1764" s="1">
        <v>45566</v>
      </c>
      <c r="I1764" s="1" t="str">
        <f>TEXT(data[[#This Row],[OrderDate]],"mmm")</f>
        <v>Oct</v>
      </c>
      <c r="J1764" s="6">
        <v>0.81666666666666665</v>
      </c>
      <c r="K1764" s="6" t="str">
        <f>TEXT(data[[#This Row],[OrderTime]],"h")</f>
        <v>19</v>
      </c>
      <c r="L1764" s="1">
        <v>45568</v>
      </c>
      <c r="M1764" s="6">
        <v>0.85069444444444442</v>
      </c>
      <c r="N1764" t="s">
        <v>23</v>
      </c>
      <c r="O1764" t="s">
        <v>2242</v>
      </c>
      <c r="P1764" t="s">
        <v>25</v>
      </c>
      <c r="Q1764" t="s">
        <v>26</v>
      </c>
      <c r="R1764" t="s">
        <v>37</v>
      </c>
      <c r="S1764" t="s">
        <v>105</v>
      </c>
      <c r="T1764" t="s">
        <v>38</v>
      </c>
      <c r="U1764" t="s">
        <v>30</v>
      </c>
      <c r="V1764" s="5">
        <f>data[[#This Row],[PriceUSD]]*data[[#This Row],[Quantity]]</f>
        <v>44.18</v>
      </c>
      <c r="W1764" s="7">
        <f>data[[#This Row],[OrderDate]] + TIME(VALUE(LEFT(data[[#This Row],[OrderTime]],2)), VALUE(RIGHT(data[[#This Row],[OrderTime]],2)), 0)</f>
        <v>45566.046527777777</v>
      </c>
      <c r="X1764" s="7">
        <f>_xlfn.MINIFS(data[OrderDateTime], data[CustomerName], data[[#This Row],[CustomerName]])</f>
        <v>45505.038888888892</v>
      </c>
      <c r="Y1764" t="str">
        <f>IF(data[[#This Row],[OrderDateTime]]=data[[#This Row],[FirstOrderDateTime]], "New", "Returning")</f>
        <v>Returning</v>
      </c>
      <c r="Z1764" s="7">
        <f>data[[#This Row],[DeliveryDate]] + data[[#This Row],[DeliveryTime]]</f>
        <v>45568.850694444445</v>
      </c>
      <c r="AA1764" s="7">
        <f>data[[#This Row],[OrderDateTime]] + 1</f>
        <v>45567.046527777777</v>
      </c>
      <c r="AB1764" s="7" t="str">
        <f>IF(data[[#This Row],[DeliveryDateTime]] &lt;= data[[#This Row],[SLADue]], "On Time", "Late")</f>
        <v>Late</v>
      </c>
    </row>
    <row r="1765" spans="1:28" x14ac:dyDescent="0.2">
      <c r="A1765" t="s">
        <v>2307</v>
      </c>
      <c r="B1765" t="s">
        <v>19</v>
      </c>
      <c r="C1765" t="s">
        <v>290</v>
      </c>
      <c r="D1765" t="s">
        <v>291</v>
      </c>
      <c r="E1765" s="5">
        <v>67.58</v>
      </c>
      <c r="F1765" t="s">
        <v>22</v>
      </c>
      <c r="G1765">
        <v>3</v>
      </c>
      <c r="H1765" s="1">
        <v>45507</v>
      </c>
      <c r="I1765" s="1" t="str">
        <f>TEXT(data[[#This Row],[OrderDate]],"mmm")</f>
        <v>Aug</v>
      </c>
      <c r="J1765" s="6">
        <v>0.54236111111111107</v>
      </c>
      <c r="K1765" s="6" t="str">
        <f>TEXT(data[[#This Row],[OrderTime]],"h")</f>
        <v>13</v>
      </c>
      <c r="L1765" s="1">
        <v>45508</v>
      </c>
      <c r="M1765" s="6">
        <v>0.58402777777777781</v>
      </c>
      <c r="N1765" t="s">
        <v>88</v>
      </c>
      <c r="O1765" t="s">
        <v>1534</v>
      </c>
      <c r="P1765" t="s">
        <v>25</v>
      </c>
      <c r="Q1765" t="s">
        <v>26</v>
      </c>
      <c r="R1765" t="s">
        <v>294</v>
      </c>
      <c r="S1765" t="s">
        <v>28</v>
      </c>
      <c r="T1765" t="s">
        <v>59</v>
      </c>
      <c r="U1765" t="s">
        <v>30</v>
      </c>
      <c r="V1765" s="5">
        <f>data[[#This Row],[PriceUSD]]*data[[#This Row],[Quantity]]</f>
        <v>202.74</v>
      </c>
      <c r="W1765" s="7">
        <f>data[[#This Row],[OrderDate]] + TIME(VALUE(LEFT(data[[#This Row],[OrderTime]],2)), VALUE(RIGHT(data[[#This Row],[OrderTime]],2)), 0)</f>
        <v>45507.007638888892</v>
      </c>
      <c r="X1765" s="7">
        <f>_xlfn.MINIFS(data[OrderDateTime], data[CustomerName], data[[#This Row],[CustomerName]])</f>
        <v>45507.007638888892</v>
      </c>
      <c r="Y1765" t="str">
        <f>IF(data[[#This Row],[OrderDateTime]]=data[[#This Row],[FirstOrderDateTime]], "New", "Returning")</f>
        <v>New</v>
      </c>
      <c r="Z1765" s="7">
        <f>data[[#This Row],[DeliveryDate]] + data[[#This Row],[DeliveryTime]]</f>
        <v>45508.584027777775</v>
      </c>
      <c r="AA1765" s="7">
        <f>data[[#This Row],[OrderDateTime]] + 1</f>
        <v>45508.007638888892</v>
      </c>
      <c r="AB1765" s="7" t="str">
        <f>IF(data[[#This Row],[DeliveryDateTime]] &lt;= data[[#This Row],[SLADue]], "On Time", "Late")</f>
        <v>Late</v>
      </c>
    </row>
    <row r="1766" spans="1:28" x14ac:dyDescent="0.2">
      <c r="A1766" t="s">
        <v>2308</v>
      </c>
      <c r="B1766" t="s">
        <v>19</v>
      </c>
      <c r="C1766" t="s">
        <v>61</v>
      </c>
      <c r="D1766" t="s">
        <v>62</v>
      </c>
      <c r="E1766" s="5">
        <v>148.72999999999999</v>
      </c>
      <c r="F1766" t="s">
        <v>63</v>
      </c>
      <c r="G1766">
        <v>3</v>
      </c>
      <c r="H1766" s="1">
        <v>45647</v>
      </c>
      <c r="I1766" s="1" t="str">
        <f>TEXT(data[[#This Row],[OrderDate]],"mmm")</f>
        <v>Dec</v>
      </c>
      <c r="J1766" s="6">
        <v>0.87777777777777777</v>
      </c>
      <c r="K1766" s="6" t="str">
        <f>TEXT(data[[#This Row],[OrderTime]],"h")</f>
        <v>21</v>
      </c>
      <c r="L1766" s="1">
        <v>45650</v>
      </c>
      <c r="M1766" s="6">
        <v>0.71388888888888891</v>
      </c>
      <c r="N1766" t="s">
        <v>123</v>
      </c>
      <c r="O1766" t="s">
        <v>1309</v>
      </c>
      <c r="P1766" t="s">
        <v>36</v>
      </c>
      <c r="Q1766" t="s">
        <v>53</v>
      </c>
      <c r="R1766" t="s">
        <v>66</v>
      </c>
      <c r="S1766" t="s">
        <v>105</v>
      </c>
      <c r="T1766" t="s">
        <v>29</v>
      </c>
      <c r="U1766" t="s">
        <v>30</v>
      </c>
      <c r="V1766" s="5">
        <f>data[[#This Row],[PriceUSD]]*data[[#This Row],[Quantity]]</f>
        <v>446.18999999999994</v>
      </c>
      <c r="W1766" s="7">
        <f>data[[#This Row],[OrderDate]] + TIME(VALUE(LEFT(data[[#This Row],[OrderTime]],2)), VALUE(RIGHT(data[[#This Row],[OrderTime]],2)), 0)</f>
        <v>45647.054166666669</v>
      </c>
      <c r="X1766" s="7">
        <f>_xlfn.MINIFS(data[OrderDateTime], data[CustomerName], data[[#This Row],[CustomerName]])</f>
        <v>45512.007638888892</v>
      </c>
      <c r="Y1766" t="str">
        <f>IF(data[[#This Row],[OrderDateTime]]=data[[#This Row],[FirstOrderDateTime]], "New", "Returning")</f>
        <v>Returning</v>
      </c>
      <c r="Z1766" s="7">
        <f>data[[#This Row],[DeliveryDate]] + data[[#This Row],[DeliveryTime]]</f>
        <v>45650.713888888888</v>
      </c>
      <c r="AA1766" s="7">
        <f>data[[#This Row],[OrderDateTime]] + 1</f>
        <v>45648.054166666669</v>
      </c>
      <c r="AB1766" s="7" t="str">
        <f>IF(data[[#This Row],[DeliveryDateTime]] &lt;= data[[#This Row],[SLADue]], "On Time", "Late")</f>
        <v>Late</v>
      </c>
    </row>
    <row r="1767" spans="1:28" x14ac:dyDescent="0.2">
      <c r="A1767" t="s">
        <v>2309</v>
      </c>
      <c r="B1767" t="s">
        <v>19</v>
      </c>
      <c r="C1767" t="s">
        <v>85</v>
      </c>
      <c r="D1767" t="s">
        <v>86</v>
      </c>
      <c r="E1767" s="5">
        <v>66.64</v>
      </c>
      <c r="F1767" t="s">
        <v>87</v>
      </c>
      <c r="G1767">
        <v>3</v>
      </c>
      <c r="H1767" s="1">
        <v>45769</v>
      </c>
      <c r="I1767" s="1" t="str">
        <f>TEXT(data[[#This Row],[OrderDate]],"mmm")</f>
        <v>Apr</v>
      </c>
      <c r="J1767" s="6">
        <v>0.63611111111111107</v>
      </c>
      <c r="K1767" s="6" t="str">
        <f>TEXT(data[[#This Row],[OrderTime]],"h")</f>
        <v>15</v>
      </c>
      <c r="L1767" s="1">
        <v>45770</v>
      </c>
      <c r="M1767" s="6">
        <v>0.80277777777777781</v>
      </c>
      <c r="N1767" t="s">
        <v>44</v>
      </c>
      <c r="O1767" t="s">
        <v>625</v>
      </c>
      <c r="P1767" t="s">
        <v>25</v>
      </c>
      <c r="Q1767" t="s">
        <v>26</v>
      </c>
      <c r="R1767" t="s">
        <v>90</v>
      </c>
      <c r="S1767" t="s">
        <v>28</v>
      </c>
      <c r="T1767" t="s">
        <v>143</v>
      </c>
      <c r="U1767" t="s">
        <v>30</v>
      </c>
      <c r="V1767" s="5">
        <f>data[[#This Row],[PriceUSD]]*data[[#This Row],[Quantity]]</f>
        <v>199.92000000000002</v>
      </c>
      <c r="W1767" s="7">
        <f>data[[#This Row],[OrderDate]] + TIME(VALUE(LEFT(data[[#This Row],[OrderTime]],2)), VALUE(RIGHT(data[[#This Row],[OrderTime]],2)), 0)</f>
        <v>45769.007638888892</v>
      </c>
      <c r="X1767" s="7">
        <f>_xlfn.MINIFS(data[OrderDateTime], data[CustomerName], data[[#This Row],[CustomerName]])</f>
        <v>45525.061805555553</v>
      </c>
      <c r="Y1767" t="str">
        <f>IF(data[[#This Row],[OrderDateTime]]=data[[#This Row],[FirstOrderDateTime]], "New", "Returning")</f>
        <v>Returning</v>
      </c>
      <c r="Z1767" s="7">
        <f>data[[#This Row],[DeliveryDate]] + data[[#This Row],[DeliveryTime]]</f>
        <v>45770.802777777775</v>
      </c>
      <c r="AA1767" s="7">
        <f>data[[#This Row],[OrderDateTime]] + 1</f>
        <v>45770.007638888892</v>
      </c>
      <c r="AB1767" s="7" t="str">
        <f>IF(data[[#This Row],[DeliveryDateTime]] &lt;= data[[#This Row],[SLADue]], "On Time", "Late")</f>
        <v>Late</v>
      </c>
    </row>
    <row r="1768" spans="1:28" x14ac:dyDescent="0.2">
      <c r="A1768" t="s">
        <v>2310</v>
      </c>
      <c r="B1768" t="s">
        <v>19</v>
      </c>
      <c r="C1768" t="s">
        <v>69</v>
      </c>
      <c r="D1768" t="s">
        <v>70</v>
      </c>
      <c r="E1768" s="5">
        <v>48.39</v>
      </c>
      <c r="F1768" t="s">
        <v>56</v>
      </c>
      <c r="G1768">
        <v>1</v>
      </c>
      <c r="H1768" s="1">
        <v>45696</v>
      </c>
      <c r="I1768" s="1" t="str">
        <f>TEXT(data[[#This Row],[OrderDate]],"mmm")</f>
        <v>Feb</v>
      </c>
      <c r="J1768" s="6">
        <v>0.46875</v>
      </c>
      <c r="K1768" s="6" t="str">
        <f>TEXT(data[[#This Row],[OrderTime]],"h")</f>
        <v>11</v>
      </c>
      <c r="L1768" s="1">
        <v>45697</v>
      </c>
      <c r="M1768" s="6">
        <v>0.71875</v>
      </c>
      <c r="N1768" t="s">
        <v>120</v>
      </c>
      <c r="O1768" t="s">
        <v>639</v>
      </c>
      <c r="P1768" t="s">
        <v>25</v>
      </c>
      <c r="Q1768" t="s">
        <v>26</v>
      </c>
      <c r="R1768" t="s">
        <v>37</v>
      </c>
      <c r="S1768" t="s">
        <v>28</v>
      </c>
      <c r="T1768" t="s">
        <v>29</v>
      </c>
      <c r="U1768" t="s">
        <v>30</v>
      </c>
      <c r="V1768" s="5">
        <f>data[[#This Row],[PriceUSD]]*data[[#This Row],[Quantity]]</f>
        <v>48.39</v>
      </c>
      <c r="W1768" s="7">
        <f>data[[#This Row],[OrderDate]] + TIME(VALUE(LEFT(data[[#This Row],[OrderTime]],2)), VALUE(RIGHT(data[[#This Row],[OrderTime]],2)), 0)</f>
        <v>45696.052083333336</v>
      </c>
      <c r="X1768" s="7">
        <f>_xlfn.MINIFS(data[OrderDateTime], data[CustomerName], data[[#This Row],[CustomerName]])</f>
        <v>45515.061805555553</v>
      </c>
      <c r="Y1768" t="str">
        <f>IF(data[[#This Row],[OrderDateTime]]=data[[#This Row],[FirstOrderDateTime]], "New", "Returning")</f>
        <v>Returning</v>
      </c>
      <c r="Z1768" s="7">
        <f>data[[#This Row],[DeliveryDate]] + data[[#This Row],[DeliveryTime]]</f>
        <v>45697.71875</v>
      </c>
      <c r="AA1768" s="7">
        <f>data[[#This Row],[OrderDateTime]] + 1</f>
        <v>45697.052083333336</v>
      </c>
      <c r="AB1768" s="7" t="str">
        <f>IF(data[[#This Row],[DeliveryDateTime]] &lt;= data[[#This Row],[SLADue]], "On Time", "Late")</f>
        <v>Late</v>
      </c>
    </row>
    <row r="1769" spans="1:28" x14ac:dyDescent="0.2">
      <c r="A1769" t="s">
        <v>2311</v>
      </c>
      <c r="B1769" t="s">
        <v>19</v>
      </c>
      <c r="C1769" t="s">
        <v>92</v>
      </c>
      <c r="D1769" t="s">
        <v>93</v>
      </c>
      <c r="E1769" s="5">
        <v>88.18</v>
      </c>
      <c r="F1769" t="s">
        <v>94</v>
      </c>
      <c r="G1769">
        <v>3</v>
      </c>
      <c r="H1769" s="1">
        <v>45763</v>
      </c>
      <c r="I1769" s="1" t="str">
        <f>TEXT(data[[#This Row],[OrderDate]],"mmm")</f>
        <v>Apr</v>
      </c>
      <c r="J1769" s="6">
        <v>0.60555555555555551</v>
      </c>
      <c r="K1769" s="6" t="str">
        <f>TEXT(data[[#This Row],[OrderTime]],"h")</f>
        <v>14</v>
      </c>
      <c r="L1769" s="1">
        <v>45763</v>
      </c>
      <c r="M1769" s="6">
        <v>0.73055555555555551</v>
      </c>
      <c r="N1769" t="s">
        <v>139</v>
      </c>
      <c r="O1769" t="s">
        <v>1330</v>
      </c>
      <c r="P1769" t="s">
        <v>36</v>
      </c>
      <c r="Q1769" t="s">
        <v>53</v>
      </c>
      <c r="R1769" t="s">
        <v>66</v>
      </c>
      <c r="S1769" t="s">
        <v>47</v>
      </c>
      <c r="T1769" t="s">
        <v>143</v>
      </c>
      <c r="U1769" t="s">
        <v>39</v>
      </c>
      <c r="V1769" s="5">
        <f>data[[#This Row],[PriceUSD]]*data[[#This Row],[Quantity]]</f>
        <v>264.54000000000002</v>
      </c>
      <c r="W1769" s="7">
        <f>data[[#This Row],[OrderDate]] + TIME(VALUE(LEFT(data[[#This Row],[OrderTime]],2)), VALUE(RIGHT(data[[#This Row],[OrderTime]],2)), 0)</f>
        <v>45763.038888888892</v>
      </c>
      <c r="X1769" s="7">
        <f>_xlfn.MINIFS(data[OrderDateTime], data[CustomerName], data[[#This Row],[CustomerName]])</f>
        <v>45551.007638888892</v>
      </c>
      <c r="Y1769" t="str">
        <f>IF(data[[#This Row],[OrderDateTime]]=data[[#This Row],[FirstOrderDateTime]], "New", "Returning")</f>
        <v>Returning</v>
      </c>
      <c r="Z1769" s="7">
        <f>data[[#This Row],[DeliveryDate]] + data[[#This Row],[DeliveryTime]]</f>
        <v>45763.730555555558</v>
      </c>
      <c r="AA1769" s="7">
        <f>data[[#This Row],[OrderDateTime]] + 1</f>
        <v>45764.038888888892</v>
      </c>
      <c r="AB1769" s="7" t="str">
        <f>IF(data[[#This Row],[DeliveryDateTime]] &lt;= data[[#This Row],[SLADue]], "On Time", "Late")</f>
        <v>On Time</v>
      </c>
    </row>
    <row r="1770" spans="1:28" x14ac:dyDescent="0.2">
      <c r="A1770" t="s">
        <v>2312</v>
      </c>
      <c r="B1770" t="s">
        <v>19</v>
      </c>
      <c r="C1770" t="s">
        <v>85</v>
      </c>
      <c r="D1770" t="s">
        <v>86</v>
      </c>
      <c r="E1770" s="5">
        <v>59.78</v>
      </c>
      <c r="F1770" t="s">
        <v>71</v>
      </c>
      <c r="G1770">
        <v>2</v>
      </c>
      <c r="H1770" s="1">
        <v>45516</v>
      </c>
      <c r="I1770" s="1" t="str">
        <f>TEXT(data[[#This Row],[OrderDate]],"mmm")</f>
        <v>Aug</v>
      </c>
      <c r="J1770" s="6">
        <v>0.68194444444444446</v>
      </c>
      <c r="K1770" s="6" t="str">
        <f>TEXT(data[[#This Row],[OrderTime]],"h")</f>
        <v>16</v>
      </c>
      <c r="L1770" s="1">
        <v>45517</v>
      </c>
      <c r="M1770" s="6">
        <v>0.89027777777777772</v>
      </c>
      <c r="N1770" t="s">
        <v>175</v>
      </c>
      <c r="O1770" t="s">
        <v>218</v>
      </c>
      <c r="P1770" t="s">
        <v>25</v>
      </c>
      <c r="Q1770" t="s">
        <v>53</v>
      </c>
      <c r="R1770" t="s">
        <v>90</v>
      </c>
      <c r="S1770" t="s">
        <v>28</v>
      </c>
      <c r="T1770" t="s">
        <v>29</v>
      </c>
      <c r="U1770" t="s">
        <v>30</v>
      </c>
      <c r="V1770" s="5">
        <f>data[[#This Row],[PriceUSD]]*data[[#This Row],[Quantity]]</f>
        <v>119.56</v>
      </c>
      <c r="W1770" s="7">
        <f>data[[#This Row],[OrderDate]] + TIME(VALUE(LEFT(data[[#This Row],[OrderTime]],2)), VALUE(RIGHT(data[[#This Row],[OrderTime]],2)), 0)</f>
        <v>45516.030555555553</v>
      </c>
      <c r="X1770" s="7">
        <f>_xlfn.MINIFS(data[OrderDateTime], data[CustomerName], data[[#This Row],[CustomerName]])</f>
        <v>45516.030555555553</v>
      </c>
      <c r="Y1770" t="str">
        <f>IF(data[[#This Row],[OrderDateTime]]=data[[#This Row],[FirstOrderDateTime]], "New", "Returning")</f>
        <v>New</v>
      </c>
      <c r="Z1770" s="7">
        <f>data[[#This Row],[DeliveryDate]] + data[[#This Row],[DeliveryTime]]</f>
        <v>45517.890277777777</v>
      </c>
      <c r="AA1770" s="7">
        <f>data[[#This Row],[OrderDateTime]] + 1</f>
        <v>45517.030555555553</v>
      </c>
      <c r="AB1770" s="7" t="str">
        <f>IF(data[[#This Row],[DeliveryDateTime]] &lt;= data[[#This Row],[SLADue]], "On Time", "Late")</f>
        <v>Late</v>
      </c>
    </row>
    <row r="1771" spans="1:28" x14ac:dyDescent="0.2">
      <c r="A1771" t="s">
        <v>2313</v>
      </c>
      <c r="B1771" t="s">
        <v>19</v>
      </c>
      <c r="C1771" t="s">
        <v>41</v>
      </c>
      <c r="D1771" t="s">
        <v>42</v>
      </c>
      <c r="E1771" s="5">
        <v>35.270000000000003</v>
      </c>
      <c r="F1771" t="s">
        <v>119</v>
      </c>
      <c r="G1771">
        <v>1</v>
      </c>
      <c r="H1771" s="1">
        <v>45609</v>
      </c>
      <c r="I1771" s="1" t="str">
        <f>TEXT(data[[#This Row],[OrderDate]],"mmm")</f>
        <v>Nov</v>
      </c>
      <c r="J1771" s="6">
        <v>0.66249999999999998</v>
      </c>
      <c r="K1771" s="6" t="str">
        <f>TEXT(data[[#This Row],[OrderTime]],"h")</f>
        <v>15</v>
      </c>
      <c r="L1771" s="1">
        <v>45610</v>
      </c>
      <c r="M1771" s="6">
        <v>0.66249999999999998</v>
      </c>
      <c r="N1771" t="s">
        <v>238</v>
      </c>
      <c r="O1771" t="s">
        <v>327</v>
      </c>
      <c r="P1771" t="s">
        <v>36</v>
      </c>
      <c r="Q1771" t="s">
        <v>53</v>
      </c>
      <c r="R1771" t="s">
        <v>46</v>
      </c>
      <c r="S1771" t="s">
        <v>28</v>
      </c>
      <c r="T1771" t="s">
        <v>38</v>
      </c>
      <c r="U1771" t="s">
        <v>39</v>
      </c>
      <c r="V1771" s="5">
        <f>data[[#This Row],[PriceUSD]]*data[[#This Row],[Quantity]]</f>
        <v>35.270000000000003</v>
      </c>
      <c r="W1771" s="7">
        <f>data[[#This Row],[OrderDate]] + TIME(VALUE(LEFT(data[[#This Row],[OrderTime]],2)), VALUE(RIGHT(data[[#This Row],[OrderTime]],2)), 0)</f>
        <v>45609.017361111109</v>
      </c>
      <c r="X1771" s="7">
        <f>_xlfn.MINIFS(data[OrderDateTime], data[CustomerName], data[[#This Row],[CustomerName]])</f>
        <v>45507.017361111109</v>
      </c>
      <c r="Y1771" t="str">
        <f>IF(data[[#This Row],[OrderDateTime]]=data[[#This Row],[FirstOrderDateTime]], "New", "Returning")</f>
        <v>Returning</v>
      </c>
      <c r="Z1771" s="7">
        <f>data[[#This Row],[DeliveryDate]] + data[[#This Row],[DeliveryTime]]</f>
        <v>45610.662499999999</v>
      </c>
      <c r="AA1771" s="7">
        <f>data[[#This Row],[OrderDateTime]] + 1</f>
        <v>45610.017361111109</v>
      </c>
      <c r="AB1771" s="7" t="str">
        <f>IF(data[[#This Row],[DeliveryDateTime]] &lt;= data[[#This Row],[SLADue]], "On Time", "Late")</f>
        <v>Late</v>
      </c>
    </row>
    <row r="1772" spans="1:28" x14ac:dyDescent="0.2">
      <c r="A1772" t="s">
        <v>2314</v>
      </c>
      <c r="B1772" t="s">
        <v>19</v>
      </c>
      <c r="C1772" t="s">
        <v>258</v>
      </c>
      <c r="D1772" t="s">
        <v>259</v>
      </c>
      <c r="E1772" s="5">
        <v>122.96</v>
      </c>
      <c r="F1772" t="s">
        <v>51</v>
      </c>
      <c r="G1772">
        <v>1</v>
      </c>
      <c r="H1772" s="1">
        <v>45816</v>
      </c>
      <c r="I1772" s="1" t="str">
        <f>TEXT(data[[#This Row],[OrderDate]],"mmm")</f>
        <v>Jun</v>
      </c>
      <c r="J1772" s="6">
        <v>0.68611111111111112</v>
      </c>
      <c r="K1772" s="6" t="str">
        <f>TEXT(data[[#This Row],[OrderTime]],"h")</f>
        <v>16</v>
      </c>
      <c r="L1772" s="1">
        <v>45817</v>
      </c>
      <c r="M1772" s="6">
        <v>0.81111111111111112</v>
      </c>
      <c r="N1772" t="s">
        <v>388</v>
      </c>
      <c r="O1772" t="s">
        <v>584</v>
      </c>
      <c r="P1772" t="s">
        <v>245</v>
      </c>
      <c r="Q1772" t="s">
        <v>26</v>
      </c>
      <c r="R1772" t="s">
        <v>261</v>
      </c>
      <c r="S1772" t="s">
        <v>28</v>
      </c>
      <c r="T1772" t="s">
        <v>136</v>
      </c>
      <c r="U1772" t="s">
        <v>39</v>
      </c>
      <c r="V1772" s="5">
        <f>data[[#This Row],[PriceUSD]]*data[[#This Row],[Quantity]]</f>
        <v>122.96</v>
      </c>
      <c r="W1772" s="7">
        <f>data[[#This Row],[OrderDate]] + TIME(VALUE(LEFT(data[[#This Row],[OrderTime]],2)), VALUE(RIGHT(data[[#This Row],[OrderTime]],2)), 0)</f>
        <v>45816.007638888892</v>
      </c>
      <c r="X1772" s="7">
        <f>_xlfn.MINIFS(data[OrderDateTime], data[CustomerName], data[[#This Row],[CustomerName]])</f>
        <v>45511.017361111109</v>
      </c>
      <c r="Y1772" t="str">
        <f>IF(data[[#This Row],[OrderDateTime]]=data[[#This Row],[FirstOrderDateTime]], "New", "Returning")</f>
        <v>Returning</v>
      </c>
      <c r="Z1772" s="7">
        <f>data[[#This Row],[DeliveryDate]] + data[[#This Row],[DeliveryTime]]</f>
        <v>45817.811111111114</v>
      </c>
      <c r="AA1772" s="7">
        <f>data[[#This Row],[OrderDateTime]] + 1</f>
        <v>45817.007638888892</v>
      </c>
      <c r="AB1772" s="7" t="str">
        <f>IF(data[[#This Row],[DeliveryDateTime]] &lt;= data[[#This Row],[SLADue]], "On Time", "Late")</f>
        <v>Late</v>
      </c>
    </row>
    <row r="1773" spans="1:28" x14ac:dyDescent="0.2">
      <c r="A1773" t="s">
        <v>2315</v>
      </c>
      <c r="B1773" t="s">
        <v>19</v>
      </c>
      <c r="C1773" t="s">
        <v>69</v>
      </c>
      <c r="D1773" t="s">
        <v>70</v>
      </c>
      <c r="E1773" s="5">
        <v>53.28</v>
      </c>
      <c r="F1773" t="s">
        <v>119</v>
      </c>
      <c r="G1773">
        <v>1</v>
      </c>
      <c r="H1773" s="1">
        <v>45731</v>
      </c>
      <c r="I1773" s="1" t="str">
        <f>TEXT(data[[#This Row],[OrderDate]],"mmm")</f>
        <v>Mar</v>
      </c>
      <c r="J1773" s="6">
        <v>0.51666666666666672</v>
      </c>
      <c r="K1773" s="6" t="str">
        <f>TEXT(data[[#This Row],[OrderTime]],"h")</f>
        <v>12</v>
      </c>
      <c r="L1773" s="1">
        <v>45731</v>
      </c>
      <c r="M1773" s="6">
        <v>0.72499999999999998</v>
      </c>
      <c r="N1773" t="s">
        <v>238</v>
      </c>
      <c r="O1773" t="s">
        <v>360</v>
      </c>
      <c r="P1773" t="s">
        <v>36</v>
      </c>
      <c r="Q1773" t="s">
        <v>26</v>
      </c>
      <c r="R1773" t="s">
        <v>37</v>
      </c>
      <c r="S1773" t="s">
        <v>47</v>
      </c>
      <c r="T1773" t="s">
        <v>115</v>
      </c>
      <c r="U1773" t="s">
        <v>30</v>
      </c>
      <c r="V1773" s="5">
        <f>data[[#This Row],[PriceUSD]]*data[[#This Row],[Quantity]]</f>
        <v>53.28</v>
      </c>
      <c r="W1773" s="7">
        <f>data[[#This Row],[OrderDate]] + TIME(VALUE(LEFT(data[[#This Row],[OrderTime]],2)), VALUE(RIGHT(data[[#This Row],[OrderTime]],2)), 0)</f>
        <v>45731.046527777777</v>
      </c>
      <c r="X1773" s="7">
        <f>_xlfn.MINIFS(data[OrderDateTime], data[CustomerName], data[[#This Row],[CustomerName]])</f>
        <v>45588.030555555553</v>
      </c>
      <c r="Y1773" t="str">
        <f>IF(data[[#This Row],[OrderDateTime]]=data[[#This Row],[FirstOrderDateTime]], "New", "Returning")</f>
        <v>Returning</v>
      </c>
      <c r="Z1773" s="7">
        <f>data[[#This Row],[DeliveryDate]] + data[[#This Row],[DeliveryTime]]</f>
        <v>45731.724999999999</v>
      </c>
      <c r="AA1773" s="7">
        <f>data[[#This Row],[OrderDateTime]] + 1</f>
        <v>45732.046527777777</v>
      </c>
      <c r="AB1773" s="7" t="str">
        <f>IF(data[[#This Row],[DeliveryDateTime]] &lt;= data[[#This Row],[SLADue]], "On Time", "Late")</f>
        <v>On Time</v>
      </c>
    </row>
    <row r="1774" spans="1:28" x14ac:dyDescent="0.2">
      <c r="A1774" t="s">
        <v>2316</v>
      </c>
      <c r="B1774" t="s">
        <v>19</v>
      </c>
      <c r="C1774" t="s">
        <v>49</v>
      </c>
      <c r="D1774" t="s">
        <v>50</v>
      </c>
      <c r="E1774" s="5">
        <v>30.65</v>
      </c>
      <c r="F1774" t="s">
        <v>74</v>
      </c>
      <c r="G1774">
        <v>1</v>
      </c>
      <c r="H1774" s="1">
        <v>45811</v>
      </c>
      <c r="I1774" s="1" t="str">
        <f>TEXT(data[[#This Row],[OrderDate]],"mmm")</f>
        <v>Jun</v>
      </c>
      <c r="J1774" s="6">
        <v>0.54861111111111116</v>
      </c>
      <c r="K1774" s="6" t="str">
        <f>TEXT(data[[#This Row],[OrderTime]],"h")</f>
        <v>13</v>
      </c>
      <c r="L1774" s="1">
        <v>45812</v>
      </c>
      <c r="M1774" s="6">
        <v>0.79861111111111116</v>
      </c>
      <c r="N1774" t="s">
        <v>95</v>
      </c>
      <c r="O1774" t="s">
        <v>96</v>
      </c>
      <c r="P1774" t="s">
        <v>25</v>
      </c>
      <c r="Q1774" t="s">
        <v>26</v>
      </c>
      <c r="R1774" t="s">
        <v>54</v>
      </c>
      <c r="S1774" t="s">
        <v>28</v>
      </c>
      <c r="T1774" t="s">
        <v>143</v>
      </c>
      <c r="U1774" t="s">
        <v>30</v>
      </c>
      <c r="V1774" s="5">
        <f>data[[#This Row],[PriceUSD]]*data[[#This Row],[Quantity]]</f>
        <v>30.65</v>
      </c>
      <c r="W1774" s="7">
        <f>data[[#This Row],[OrderDate]] + TIME(VALUE(LEFT(data[[#This Row],[OrderTime]],2)), VALUE(RIGHT(data[[#This Row],[OrderTime]],2)), 0)</f>
        <v>45811.007638888892</v>
      </c>
      <c r="X1774" s="7">
        <f>_xlfn.MINIFS(data[OrderDateTime], data[CustomerName], data[[#This Row],[CustomerName]])</f>
        <v>45555.061805555553</v>
      </c>
      <c r="Y1774" t="str">
        <f>IF(data[[#This Row],[OrderDateTime]]=data[[#This Row],[FirstOrderDateTime]], "New", "Returning")</f>
        <v>Returning</v>
      </c>
      <c r="Z1774" s="7">
        <f>data[[#This Row],[DeliveryDate]] + data[[#This Row],[DeliveryTime]]</f>
        <v>45812.798611111109</v>
      </c>
      <c r="AA1774" s="7">
        <f>data[[#This Row],[OrderDateTime]] + 1</f>
        <v>45812.007638888892</v>
      </c>
      <c r="AB1774" s="7" t="str">
        <f>IF(data[[#This Row],[DeliveryDateTime]] &lt;= data[[#This Row],[SLADue]], "On Time", "Late")</f>
        <v>Late</v>
      </c>
    </row>
    <row r="1775" spans="1:28" x14ac:dyDescent="0.2">
      <c r="A1775" t="s">
        <v>2317</v>
      </c>
      <c r="B1775" t="s">
        <v>19</v>
      </c>
      <c r="C1775" t="s">
        <v>101</v>
      </c>
      <c r="D1775" t="s">
        <v>102</v>
      </c>
      <c r="E1775" s="5">
        <v>27.23</v>
      </c>
      <c r="F1775" t="s">
        <v>63</v>
      </c>
      <c r="G1775">
        <v>3</v>
      </c>
      <c r="H1775" s="1">
        <v>45690</v>
      </c>
      <c r="I1775" s="1" t="str">
        <f>TEXT(data[[#This Row],[OrderDate]],"mmm")</f>
        <v>Feb</v>
      </c>
      <c r="J1775" s="6">
        <v>0.45624999999999999</v>
      </c>
      <c r="K1775" s="6" t="str">
        <f>TEXT(data[[#This Row],[OrderTime]],"h")</f>
        <v>10</v>
      </c>
      <c r="L1775" s="1">
        <v>45691</v>
      </c>
      <c r="M1775" s="6">
        <v>0.62291666666666667</v>
      </c>
      <c r="N1775" t="s">
        <v>175</v>
      </c>
      <c r="O1775" t="s">
        <v>99</v>
      </c>
      <c r="P1775" t="s">
        <v>25</v>
      </c>
      <c r="Q1775" t="s">
        <v>53</v>
      </c>
      <c r="R1775" t="s">
        <v>83</v>
      </c>
      <c r="S1775" t="s">
        <v>28</v>
      </c>
      <c r="T1775" t="s">
        <v>106</v>
      </c>
      <c r="U1775" t="s">
        <v>39</v>
      </c>
      <c r="V1775" s="5">
        <f>data[[#This Row],[PriceUSD]]*data[[#This Row],[Quantity]]</f>
        <v>81.69</v>
      </c>
      <c r="W1775" s="7">
        <f>data[[#This Row],[OrderDate]] + TIME(VALUE(LEFT(data[[#This Row],[OrderTime]],2)), VALUE(RIGHT(data[[#This Row],[OrderTime]],2)), 0)</f>
        <v>45690.017361111109</v>
      </c>
      <c r="X1775" s="7">
        <f>_xlfn.MINIFS(data[OrderDateTime], data[CustomerName], data[[#This Row],[CustomerName]])</f>
        <v>45507.015277777777</v>
      </c>
      <c r="Y1775" t="str">
        <f>IF(data[[#This Row],[OrderDateTime]]=data[[#This Row],[FirstOrderDateTime]], "New", "Returning")</f>
        <v>Returning</v>
      </c>
      <c r="Z1775" s="7">
        <f>data[[#This Row],[DeliveryDate]] + data[[#This Row],[DeliveryTime]]</f>
        <v>45691.622916666667</v>
      </c>
      <c r="AA1775" s="7">
        <f>data[[#This Row],[OrderDateTime]] + 1</f>
        <v>45691.017361111109</v>
      </c>
      <c r="AB1775" s="7" t="str">
        <f>IF(data[[#This Row],[DeliveryDateTime]] &lt;= data[[#This Row],[SLADue]], "On Time", "Late")</f>
        <v>Late</v>
      </c>
    </row>
    <row r="1776" spans="1:28" x14ac:dyDescent="0.2">
      <c r="A1776" t="s">
        <v>2318</v>
      </c>
      <c r="B1776" t="s">
        <v>19</v>
      </c>
      <c r="C1776" t="s">
        <v>69</v>
      </c>
      <c r="D1776" t="s">
        <v>70</v>
      </c>
      <c r="E1776" s="5">
        <v>57.73</v>
      </c>
      <c r="F1776" t="s">
        <v>74</v>
      </c>
      <c r="G1776">
        <v>1</v>
      </c>
      <c r="H1776" s="1">
        <v>45554</v>
      </c>
      <c r="I1776" s="1" t="str">
        <f>TEXT(data[[#This Row],[OrderDate]],"mmm")</f>
        <v>Sep</v>
      </c>
      <c r="J1776" s="6">
        <v>0.48402777777777778</v>
      </c>
      <c r="K1776" s="6" t="str">
        <f>TEXT(data[[#This Row],[OrderTime]],"h")</f>
        <v>11</v>
      </c>
      <c r="L1776" s="1">
        <v>45554</v>
      </c>
      <c r="M1776" s="6">
        <v>0.77569444444444446</v>
      </c>
      <c r="N1776" t="s">
        <v>123</v>
      </c>
      <c r="O1776" t="s">
        <v>715</v>
      </c>
      <c r="P1776" t="s">
        <v>36</v>
      </c>
      <c r="Q1776" t="s">
        <v>26</v>
      </c>
      <c r="R1776" t="s">
        <v>37</v>
      </c>
      <c r="S1776" t="s">
        <v>47</v>
      </c>
      <c r="T1776" t="s">
        <v>38</v>
      </c>
      <c r="U1776" t="s">
        <v>67</v>
      </c>
      <c r="V1776" s="5">
        <f>data[[#This Row],[PriceUSD]]*data[[#This Row],[Quantity]]</f>
        <v>57.73</v>
      </c>
      <c r="W1776" s="7">
        <f>data[[#This Row],[OrderDate]] + TIME(VALUE(LEFT(data[[#This Row],[OrderTime]],2)), VALUE(RIGHT(data[[#This Row],[OrderTime]],2)), 0)</f>
        <v>45554.054166666669</v>
      </c>
      <c r="X1776" s="7">
        <f>_xlfn.MINIFS(data[OrderDateTime], data[CustomerName], data[[#This Row],[CustomerName]])</f>
        <v>45554.054166666669</v>
      </c>
      <c r="Y1776" t="str">
        <f>IF(data[[#This Row],[OrderDateTime]]=data[[#This Row],[FirstOrderDateTime]], "New", "Returning")</f>
        <v>New</v>
      </c>
      <c r="Z1776" s="7">
        <f>data[[#This Row],[DeliveryDate]] + data[[#This Row],[DeliveryTime]]</f>
        <v>45554.775694444441</v>
      </c>
      <c r="AA1776" s="7">
        <f>data[[#This Row],[OrderDateTime]] + 1</f>
        <v>45555.054166666669</v>
      </c>
      <c r="AB1776" s="7" t="str">
        <f>IF(data[[#This Row],[DeliveryDateTime]] &lt;= data[[#This Row],[SLADue]], "On Time", "Late")</f>
        <v>On Time</v>
      </c>
    </row>
    <row r="1777" spans="1:28" x14ac:dyDescent="0.2">
      <c r="A1777" t="s">
        <v>2319</v>
      </c>
      <c r="B1777" t="s">
        <v>19</v>
      </c>
      <c r="C1777" t="s">
        <v>258</v>
      </c>
      <c r="D1777" t="s">
        <v>259</v>
      </c>
      <c r="E1777" s="5">
        <v>116.45</v>
      </c>
      <c r="F1777" t="s">
        <v>182</v>
      </c>
      <c r="G1777">
        <v>1</v>
      </c>
      <c r="H1777" s="1">
        <v>45662</v>
      </c>
      <c r="I1777" s="1" t="str">
        <f>TEXT(data[[#This Row],[OrderDate]],"mmm")</f>
        <v>Jan</v>
      </c>
      <c r="J1777" s="6">
        <v>0.53402777777777777</v>
      </c>
      <c r="K1777" s="6" t="str">
        <f>TEXT(data[[#This Row],[OrderTime]],"h")</f>
        <v>12</v>
      </c>
      <c r="L1777" s="1">
        <v>45663</v>
      </c>
      <c r="M1777" s="6">
        <v>0.5756944444444444</v>
      </c>
      <c r="N1777" t="s">
        <v>95</v>
      </c>
      <c r="O1777" t="s">
        <v>236</v>
      </c>
      <c r="P1777" t="s">
        <v>25</v>
      </c>
      <c r="Q1777" t="s">
        <v>53</v>
      </c>
      <c r="R1777" t="s">
        <v>261</v>
      </c>
      <c r="S1777" t="s">
        <v>28</v>
      </c>
      <c r="T1777" t="s">
        <v>106</v>
      </c>
      <c r="U1777" t="s">
        <v>30</v>
      </c>
      <c r="V1777" s="5">
        <f>data[[#This Row],[PriceUSD]]*data[[#This Row],[Quantity]]</f>
        <v>116.45</v>
      </c>
      <c r="W1777" s="7">
        <f>data[[#This Row],[OrderDate]] + TIME(VALUE(LEFT(data[[#This Row],[OrderTime]],2)), VALUE(RIGHT(data[[#This Row],[OrderTime]],2)), 0)</f>
        <v>45662.054166666669</v>
      </c>
      <c r="X1777" s="7">
        <f>_xlfn.MINIFS(data[OrderDateTime], data[CustomerName], data[[#This Row],[CustomerName]])</f>
        <v>45524.030555555553</v>
      </c>
      <c r="Y1777" t="str">
        <f>IF(data[[#This Row],[OrderDateTime]]=data[[#This Row],[FirstOrderDateTime]], "New", "Returning")</f>
        <v>Returning</v>
      </c>
      <c r="Z1777" s="7">
        <f>data[[#This Row],[DeliveryDate]] + data[[#This Row],[DeliveryTime]]</f>
        <v>45663.575694444444</v>
      </c>
      <c r="AA1777" s="7">
        <f>data[[#This Row],[OrderDateTime]] + 1</f>
        <v>45663.054166666669</v>
      </c>
      <c r="AB1777" s="7" t="str">
        <f>IF(data[[#This Row],[DeliveryDateTime]] &lt;= data[[#This Row],[SLADue]], "On Time", "Late")</f>
        <v>Late</v>
      </c>
    </row>
    <row r="1778" spans="1:28" x14ac:dyDescent="0.2">
      <c r="A1778" t="s">
        <v>2320</v>
      </c>
      <c r="B1778" t="s">
        <v>19</v>
      </c>
      <c r="C1778" t="s">
        <v>117</v>
      </c>
      <c r="D1778" t="s">
        <v>118</v>
      </c>
      <c r="E1778" s="5">
        <v>77.260000000000005</v>
      </c>
      <c r="F1778" t="s">
        <v>182</v>
      </c>
      <c r="G1778">
        <v>1</v>
      </c>
      <c r="H1778" s="1">
        <v>45827</v>
      </c>
      <c r="I1778" s="1" t="str">
        <f>TEXT(data[[#This Row],[OrderDate]],"mmm")</f>
        <v>Jun</v>
      </c>
      <c r="J1778" s="6">
        <v>0.66874999999999996</v>
      </c>
      <c r="K1778" s="6" t="str">
        <f>TEXT(data[[#This Row],[OrderTime]],"h")</f>
        <v>16</v>
      </c>
      <c r="L1778" s="1">
        <v>45828</v>
      </c>
      <c r="M1778" s="6">
        <v>0.87708333333333333</v>
      </c>
      <c r="N1778" t="s">
        <v>88</v>
      </c>
      <c r="O1778" t="s">
        <v>2250</v>
      </c>
      <c r="P1778" t="s">
        <v>25</v>
      </c>
      <c r="Q1778" t="s">
        <v>26</v>
      </c>
      <c r="R1778" t="s">
        <v>66</v>
      </c>
      <c r="S1778" t="s">
        <v>28</v>
      </c>
      <c r="T1778" t="s">
        <v>38</v>
      </c>
      <c r="U1778" t="s">
        <v>30</v>
      </c>
      <c r="V1778" s="5">
        <f>data[[#This Row],[PriceUSD]]*data[[#This Row],[Quantity]]</f>
        <v>77.260000000000005</v>
      </c>
      <c r="W1778" s="7">
        <f>data[[#This Row],[OrderDate]] + TIME(VALUE(LEFT(data[[#This Row],[OrderTime]],2)), VALUE(RIGHT(data[[#This Row],[OrderTime]],2)), 0)</f>
        <v>45827.052083333336</v>
      </c>
      <c r="X1778" s="7">
        <f>_xlfn.MINIFS(data[OrderDateTime], data[CustomerName], data[[#This Row],[CustomerName]])</f>
        <v>45540.007638888892</v>
      </c>
      <c r="Y1778" t="str">
        <f>IF(data[[#This Row],[OrderDateTime]]=data[[#This Row],[FirstOrderDateTime]], "New", "Returning")</f>
        <v>Returning</v>
      </c>
      <c r="Z1778" s="7">
        <f>data[[#This Row],[DeliveryDate]] + data[[#This Row],[DeliveryTime]]</f>
        <v>45828.877083333333</v>
      </c>
      <c r="AA1778" s="7">
        <f>data[[#This Row],[OrderDateTime]] + 1</f>
        <v>45828.052083333336</v>
      </c>
      <c r="AB1778" s="7" t="str">
        <f>IF(data[[#This Row],[DeliveryDateTime]] &lt;= data[[#This Row],[SLADue]], "On Time", "Late")</f>
        <v>Late</v>
      </c>
    </row>
    <row r="1779" spans="1:28" x14ac:dyDescent="0.2">
      <c r="A1779" t="s">
        <v>2321</v>
      </c>
      <c r="B1779" t="s">
        <v>19</v>
      </c>
      <c r="C1779" t="s">
        <v>258</v>
      </c>
      <c r="D1779" t="s">
        <v>259</v>
      </c>
      <c r="E1779" s="5">
        <v>119.72</v>
      </c>
      <c r="F1779" t="s">
        <v>182</v>
      </c>
      <c r="G1779">
        <v>2</v>
      </c>
      <c r="H1779" s="1">
        <v>45841</v>
      </c>
      <c r="I1779" s="1" t="str">
        <f>TEXT(data[[#This Row],[OrderDate]],"mmm")</f>
        <v>Jul</v>
      </c>
      <c r="J1779" s="6">
        <v>0.48333333333333334</v>
      </c>
      <c r="K1779" s="6" t="str">
        <f>TEXT(data[[#This Row],[OrderTime]],"h")</f>
        <v>11</v>
      </c>
      <c r="L1779" s="1">
        <v>45841</v>
      </c>
      <c r="M1779" s="6">
        <v>0.77500000000000002</v>
      </c>
      <c r="N1779" t="s">
        <v>208</v>
      </c>
      <c r="O1779" t="s">
        <v>1611</v>
      </c>
      <c r="P1779" t="s">
        <v>202</v>
      </c>
      <c r="Q1779" t="s">
        <v>53</v>
      </c>
      <c r="R1779" t="s">
        <v>261</v>
      </c>
      <c r="S1779" t="s">
        <v>47</v>
      </c>
      <c r="T1779" t="s">
        <v>106</v>
      </c>
      <c r="U1779" t="s">
        <v>30</v>
      </c>
      <c r="V1779" s="5">
        <f>data[[#This Row],[PriceUSD]]*data[[#This Row],[Quantity]]</f>
        <v>239.44</v>
      </c>
      <c r="W1779" s="7">
        <f>data[[#This Row],[OrderDate]] + TIME(VALUE(LEFT(data[[#This Row],[OrderTime]],2)), VALUE(RIGHT(data[[#This Row],[OrderTime]],2)), 0)</f>
        <v>45841.022916666669</v>
      </c>
      <c r="X1779" s="7">
        <f>_xlfn.MINIFS(data[OrderDateTime], data[CustomerName], data[[#This Row],[CustomerName]])</f>
        <v>45518.022916666669</v>
      </c>
      <c r="Y1779" t="str">
        <f>IF(data[[#This Row],[OrderDateTime]]=data[[#This Row],[FirstOrderDateTime]], "New", "Returning")</f>
        <v>Returning</v>
      </c>
      <c r="Z1779" s="7">
        <f>data[[#This Row],[DeliveryDate]] + data[[#This Row],[DeliveryTime]]</f>
        <v>45841.775000000001</v>
      </c>
      <c r="AA1779" s="7">
        <f>data[[#This Row],[OrderDateTime]] + 1</f>
        <v>45842.022916666669</v>
      </c>
      <c r="AB1779" s="7" t="str">
        <f>IF(data[[#This Row],[DeliveryDateTime]] &lt;= data[[#This Row],[SLADue]], "On Time", "Late")</f>
        <v>On Time</v>
      </c>
    </row>
    <row r="1780" spans="1:28" x14ac:dyDescent="0.2">
      <c r="A1780" t="s">
        <v>2322</v>
      </c>
      <c r="B1780" t="s">
        <v>19</v>
      </c>
      <c r="C1780" t="s">
        <v>32</v>
      </c>
      <c r="D1780" t="s">
        <v>33</v>
      </c>
      <c r="E1780" s="5">
        <v>53.41</v>
      </c>
      <c r="F1780" t="s">
        <v>138</v>
      </c>
      <c r="G1780">
        <v>1</v>
      </c>
      <c r="H1780" s="1">
        <v>45624</v>
      </c>
      <c r="I1780" s="1" t="str">
        <f>TEXT(data[[#This Row],[OrderDate]],"mmm")</f>
        <v>Nov</v>
      </c>
      <c r="J1780" s="6">
        <v>0.48333333333333334</v>
      </c>
      <c r="K1780" s="6" t="str">
        <f>TEXT(data[[#This Row],[OrderTime]],"h")</f>
        <v>11</v>
      </c>
      <c r="L1780" s="1">
        <v>45625</v>
      </c>
      <c r="M1780" s="6">
        <v>0.69166666666666665</v>
      </c>
      <c r="N1780" t="s">
        <v>292</v>
      </c>
      <c r="O1780" t="s">
        <v>990</v>
      </c>
      <c r="P1780" t="s">
        <v>77</v>
      </c>
      <c r="Q1780" t="s">
        <v>53</v>
      </c>
      <c r="R1780" t="s">
        <v>37</v>
      </c>
      <c r="S1780" t="s">
        <v>28</v>
      </c>
      <c r="T1780" t="s">
        <v>38</v>
      </c>
      <c r="U1780" t="s">
        <v>39</v>
      </c>
      <c r="V1780" s="5">
        <f>data[[#This Row],[PriceUSD]]*data[[#This Row],[Quantity]]</f>
        <v>53.41</v>
      </c>
      <c r="W1780" s="7">
        <f>data[[#This Row],[OrderDate]] + TIME(VALUE(LEFT(data[[#This Row],[OrderTime]],2)), VALUE(RIGHT(data[[#This Row],[OrderTime]],2)), 0)</f>
        <v>45624.022916666669</v>
      </c>
      <c r="X1780" s="7">
        <f>_xlfn.MINIFS(data[OrderDateTime], data[CustomerName], data[[#This Row],[CustomerName]])</f>
        <v>45517.038888888892</v>
      </c>
      <c r="Y1780" t="str">
        <f>IF(data[[#This Row],[OrderDateTime]]=data[[#This Row],[FirstOrderDateTime]], "New", "Returning")</f>
        <v>Returning</v>
      </c>
      <c r="Z1780" s="7">
        <f>data[[#This Row],[DeliveryDate]] + data[[#This Row],[DeliveryTime]]</f>
        <v>45625.691666666666</v>
      </c>
      <c r="AA1780" s="7">
        <f>data[[#This Row],[OrderDateTime]] + 1</f>
        <v>45625.022916666669</v>
      </c>
      <c r="AB1780" s="7" t="str">
        <f>IF(data[[#This Row],[DeliveryDateTime]] &lt;= data[[#This Row],[SLADue]], "On Time", "Late")</f>
        <v>Late</v>
      </c>
    </row>
    <row r="1781" spans="1:28" x14ac:dyDescent="0.2">
      <c r="A1781" t="s">
        <v>2323</v>
      </c>
      <c r="B1781" t="s">
        <v>19</v>
      </c>
      <c r="C1781" t="s">
        <v>61</v>
      </c>
      <c r="D1781" t="s">
        <v>62</v>
      </c>
      <c r="E1781" s="5">
        <v>128.72</v>
      </c>
      <c r="F1781" t="s">
        <v>94</v>
      </c>
      <c r="G1781">
        <v>3</v>
      </c>
      <c r="H1781" s="1">
        <v>45812</v>
      </c>
      <c r="I1781" s="1" t="str">
        <f>TEXT(data[[#This Row],[OrderDate]],"mmm")</f>
        <v>Jun</v>
      </c>
      <c r="J1781" s="6">
        <v>0.47708333333333336</v>
      </c>
      <c r="K1781" s="6" t="str">
        <f>TEXT(data[[#This Row],[OrderTime]],"h")</f>
        <v>11</v>
      </c>
      <c r="L1781" s="1">
        <v>45812</v>
      </c>
      <c r="M1781" s="6">
        <v>0.68541666666666667</v>
      </c>
      <c r="N1781" t="s">
        <v>145</v>
      </c>
      <c r="O1781" t="s">
        <v>329</v>
      </c>
      <c r="P1781" t="s">
        <v>77</v>
      </c>
      <c r="Q1781" t="s">
        <v>53</v>
      </c>
      <c r="R1781" t="s">
        <v>66</v>
      </c>
      <c r="S1781" t="s">
        <v>47</v>
      </c>
      <c r="T1781" t="s">
        <v>38</v>
      </c>
      <c r="U1781" t="s">
        <v>30</v>
      </c>
      <c r="V1781" s="5">
        <f>data[[#This Row],[PriceUSD]]*data[[#This Row],[Quantity]]</f>
        <v>386.15999999999997</v>
      </c>
      <c r="W1781" s="7">
        <f>data[[#This Row],[OrderDate]] + TIME(VALUE(LEFT(data[[#This Row],[OrderTime]],2)), VALUE(RIGHT(data[[#This Row],[OrderTime]],2)), 0)</f>
        <v>45812.022916666669</v>
      </c>
      <c r="X1781" s="7">
        <f>_xlfn.MINIFS(data[OrderDateTime], data[CustomerName], data[[#This Row],[CustomerName]])</f>
        <v>45621.046527777777</v>
      </c>
      <c r="Y1781" t="str">
        <f>IF(data[[#This Row],[OrderDateTime]]=data[[#This Row],[FirstOrderDateTime]], "New", "Returning")</f>
        <v>Returning</v>
      </c>
      <c r="Z1781" s="7">
        <f>data[[#This Row],[DeliveryDate]] + data[[#This Row],[DeliveryTime]]</f>
        <v>45812.685416666667</v>
      </c>
      <c r="AA1781" s="7">
        <f>data[[#This Row],[OrderDateTime]] + 1</f>
        <v>45813.022916666669</v>
      </c>
      <c r="AB1781" s="7" t="str">
        <f>IF(data[[#This Row],[DeliveryDateTime]] &lt;= data[[#This Row],[SLADue]], "On Time", "Late")</f>
        <v>On Time</v>
      </c>
    </row>
    <row r="1782" spans="1:28" x14ac:dyDescent="0.2">
      <c r="A1782" t="s">
        <v>2324</v>
      </c>
      <c r="B1782" t="s">
        <v>19</v>
      </c>
      <c r="C1782" t="s">
        <v>110</v>
      </c>
      <c r="D1782" t="s">
        <v>111</v>
      </c>
      <c r="E1782" s="5">
        <v>13.21</v>
      </c>
      <c r="F1782" t="s">
        <v>87</v>
      </c>
      <c r="G1782">
        <v>1</v>
      </c>
      <c r="H1782" s="1">
        <v>45882</v>
      </c>
      <c r="I1782" s="1" t="str">
        <f>TEXT(data[[#This Row],[OrderDate]],"mmm")</f>
        <v>Aug</v>
      </c>
      <c r="J1782" s="6">
        <v>0.68541666666666667</v>
      </c>
      <c r="K1782" s="6" t="str">
        <f>TEXT(data[[#This Row],[OrderTime]],"h")</f>
        <v>16</v>
      </c>
      <c r="L1782" s="1">
        <v>45883</v>
      </c>
      <c r="M1782" s="6">
        <v>0.81041666666666667</v>
      </c>
      <c r="N1782" t="s">
        <v>95</v>
      </c>
      <c r="O1782" t="s">
        <v>532</v>
      </c>
      <c r="P1782" t="s">
        <v>25</v>
      </c>
      <c r="Q1782" t="s">
        <v>26</v>
      </c>
      <c r="R1782" t="s">
        <v>114</v>
      </c>
      <c r="S1782" t="s">
        <v>28</v>
      </c>
      <c r="T1782" t="s">
        <v>115</v>
      </c>
      <c r="U1782" t="s">
        <v>39</v>
      </c>
      <c r="V1782" s="5">
        <f>data[[#This Row],[PriceUSD]]*data[[#This Row],[Quantity]]</f>
        <v>13.21</v>
      </c>
      <c r="W1782" s="7">
        <f>data[[#This Row],[OrderDate]] + TIME(VALUE(LEFT(data[[#This Row],[OrderTime]],2)), VALUE(RIGHT(data[[#This Row],[OrderTime]],2)), 0)</f>
        <v>45882.046527777777</v>
      </c>
      <c r="X1782" s="7">
        <f>_xlfn.MINIFS(data[OrderDateTime], data[CustomerName], data[[#This Row],[CustomerName]])</f>
        <v>45543.038888888892</v>
      </c>
      <c r="Y1782" t="str">
        <f>IF(data[[#This Row],[OrderDateTime]]=data[[#This Row],[FirstOrderDateTime]], "New", "Returning")</f>
        <v>Returning</v>
      </c>
      <c r="Z1782" s="7">
        <f>data[[#This Row],[DeliveryDate]] + data[[#This Row],[DeliveryTime]]</f>
        <v>45883.810416666667</v>
      </c>
      <c r="AA1782" s="7">
        <f>data[[#This Row],[OrderDateTime]] + 1</f>
        <v>45883.046527777777</v>
      </c>
      <c r="AB1782" s="7" t="str">
        <f>IF(data[[#This Row],[DeliveryDateTime]] &lt;= data[[#This Row],[SLADue]], "On Time", "Late")</f>
        <v>Late</v>
      </c>
    </row>
    <row r="1783" spans="1:28" x14ac:dyDescent="0.2">
      <c r="A1783" t="s">
        <v>2325</v>
      </c>
      <c r="B1783" t="s">
        <v>19</v>
      </c>
      <c r="C1783" t="s">
        <v>41</v>
      </c>
      <c r="D1783" t="s">
        <v>42</v>
      </c>
      <c r="E1783" s="5">
        <v>32.46</v>
      </c>
      <c r="F1783" t="s">
        <v>51</v>
      </c>
      <c r="G1783">
        <v>1</v>
      </c>
      <c r="H1783" s="1">
        <v>45615</v>
      </c>
      <c r="I1783" s="1" t="str">
        <f>TEXT(data[[#This Row],[OrderDate]],"mmm")</f>
        <v>Nov</v>
      </c>
      <c r="J1783" s="6">
        <v>0.38541666666666669</v>
      </c>
      <c r="K1783" s="6" t="str">
        <f>TEXT(data[[#This Row],[OrderTime]],"h")</f>
        <v>9</v>
      </c>
      <c r="L1783" s="1">
        <v>45615</v>
      </c>
      <c r="M1783" s="6">
        <v>0.63541666666666663</v>
      </c>
      <c r="N1783" t="s">
        <v>123</v>
      </c>
      <c r="O1783" t="s">
        <v>655</v>
      </c>
      <c r="P1783" t="s">
        <v>36</v>
      </c>
      <c r="Q1783" t="s">
        <v>26</v>
      </c>
      <c r="R1783" t="s">
        <v>46</v>
      </c>
      <c r="S1783" t="s">
        <v>47</v>
      </c>
      <c r="T1783" t="s">
        <v>38</v>
      </c>
      <c r="U1783" t="s">
        <v>67</v>
      </c>
      <c r="V1783" s="5">
        <f>data[[#This Row],[PriceUSD]]*data[[#This Row],[Quantity]]</f>
        <v>32.46</v>
      </c>
      <c r="W1783" s="7">
        <f>data[[#This Row],[OrderDate]] + TIME(VALUE(LEFT(data[[#This Row],[OrderTime]],2)), VALUE(RIGHT(data[[#This Row],[OrderTime]],2)), 0)</f>
        <v>45615.046527777777</v>
      </c>
      <c r="X1783" s="7">
        <f>_xlfn.MINIFS(data[OrderDateTime], data[CustomerName], data[[#This Row],[CustomerName]])</f>
        <v>45511.030555555553</v>
      </c>
      <c r="Y1783" t="str">
        <f>IF(data[[#This Row],[OrderDateTime]]=data[[#This Row],[FirstOrderDateTime]], "New", "Returning")</f>
        <v>Returning</v>
      </c>
      <c r="Z1783" s="7">
        <f>data[[#This Row],[DeliveryDate]] + data[[#This Row],[DeliveryTime]]</f>
        <v>45615.635416666664</v>
      </c>
      <c r="AA1783" s="7">
        <f>data[[#This Row],[OrderDateTime]] + 1</f>
        <v>45616.046527777777</v>
      </c>
      <c r="AB1783" s="7" t="str">
        <f>IF(data[[#This Row],[DeliveryDateTime]] &lt;= data[[#This Row],[SLADue]], "On Time", "Late")</f>
        <v>On Time</v>
      </c>
    </row>
    <row r="1784" spans="1:28" x14ac:dyDescent="0.2">
      <c r="A1784" t="s">
        <v>2326</v>
      </c>
      <c r="B1784" t="s">
        <v>19</v>
      </c>
      <c r="C1784" t="s">
        <v>190</v>
      </c>
      <c r="D1784" t="s">
        <v>191</v>
      </c>
      <c r="E1784" s="5">
        <v>23.69</v>
      </c>
      <c r="F1784" t="s">
        <v>71</v>
      </c>
      <c r="G1784">
        <v>1</v>
      </c>
      <c r="H1784" s="1">
        <v>45770</v>
      </c>
      <c r="I1784" s="1" t="str">
        <f>TEXT(data[[#This Row],[OrderDate]],"mmm")</f>
        <v>Apr</v>
      </c>
      <c r="J1784" s="6">
        <v>0.65069444444444446</v>
      </c>
      <c r="K1784" s="6" t="str">
        <f>TEXT(data[[#This Row],[OrderTime]],"h")</f>
        <v>15</v>
      </c>
      <c r="L1784" s="1">
        <v>45771</v>
      </c>
      <c r="M1784" s="6">
        <v>0.85902777777777772</v>
      </c>
      <c r="N1784" t="s">
        <v>502</v>
      </c>
      <c r="O1784" t="s">
        <v>89</v>
      </c>
      <c r="P1784" t="s">
        <v>202</v>
      </c>
      <c r="Q1784" t="s">
        <v>53</v>
      </c>
      <c r="R1784" t="s">
        <v>192</v>
      </c>
      <c r="S1784" t="s">
        <v>28</v>
      </c>
      <c r="T1784" t="s">
        <v>38</v>
      </c>
      <c r="U1784" t="s">
        <v>30</v>
      </c>
      <c r="V1784" s="5">
        <f>data[[#This Row],[PriceUSD]]*data[[#This Row],[Quantity]]</f>
        <v>23.69</v>
      </c>
      <c r="W1784" s="7">
        <f>data[[#This Row],[OrderDate]] + TIME(VALUE(LEFT(data[[#This Row],[OrderTime]],2)), VALUE(RIGHT(data[[#This Row],[OrderTime]],2)), 0)</f>
        <v>45770.030555555553</v>
      </c>
      <c r="X1784" s="7">
        <f>_xlfn.MINIFS(data[OrderDateTime], data[CustomerName], data[[#This Row],[CustomerName]])</f>
        <v>45514.038888888892</v>
      </c>
      <c r="Y1784" t="str">
        <f>IF(data[[#This Row],[OrderDateTime]]=data[[#This Row],[FirstOrderDateTime]], "New", "Returning")</f>
        <v>Returning</v>
      </c>
      <c r="Z1784" s="7">
        <f>data[[#This Row],[DeliveryDate]] + data[[#This Row],[DeliveryTime]]</f>
        <v>45771.859027777777</v>
      </c>
      <c r="AA1784" s="7">
        <f>data[[#This Row],[OrderDateTime]] + 1</f>
        <v>45771.030555555553</v>
      </c>
      <c r="AB1784" s="7" t="str">
        <f>IF(data[[#This Row],[DeliveryDateTime]] &lt;= data[[#This Row],[SLADue]], "On Time", "Late")</f>
        <v>Late</v>
      </c>
    </row>
    <row r="1785" spans="1:28" x14ac:dyDescent="0.2">
      <c r="A1785" t="s">
        <v>2327</v>
      </c>
      <c r="B1785" t="s">
        <v>19</v>
      </c>
      <c r="C1785" t="s">
        <v>258</v>
      </c>
      <c r="D1785" t="s">
        <v>259</v>
      </c>
      <c r="E1785" s="5">
        <v>114.28</v>
      </c>
      <c r="F1785" t="s">
        <v>51</v>
      </c>
      <c r="G1785">
        <v>1</v>
      </c>
      <c r="H1785" s="1">
        <v>45826</v>
      </c>
      <c r="I1785" s="1" t="str">
        <f>TEXT(data[[#This Row],[OrderDate]],"mmm")</f>
        <v>Jun</v>
      </c>
      <c r="J1785" s="6">
        <v>0.81388888888888888</v>
      </c>
      <c r="K1785" s="6" t="str">
        <f>TEXT(data[[#This Row],[OrderTime]],"h")</f>
        <v>19</v>
      </c>
      <c r="L1785" s="1">
        <v>45827</v>
      </c>
      <c r="M1785" s="6">
        <v>0.89722222222222225</v>
      </c>
      <c r="N1785" t="s">
        <v>88</v>
      </c>
      <c r="O1785" t="s">
        <v>1415</v>
      </c>
      <c r="P1785" t="s">
        <v>25</v>
      </c>
      <c r="Q1785" t="s">
        <v>26</v>
      </c>
      <c r="R1785" t="s">
        <v>261</v>
      </c>
      <c r="S1785" t="s">
        <v>28</v>
      </c>
      <c r="T1785" t="s">
        <v>38</v>
      </c>
      <c r="U1785" t="s">
        <v>30</v>
      </c>
      <c r="V1785" s="5">
        <f>data[[#This Row],[PriceUSD]]*data[[#This Row],[Quantity]]</f>
        <v>114.28</v>
      </c>
      <c r="W1785" s="7">
        <f>data[[#This Row],[OrderDate]] + TIME(VALUE(LEFT(data[[#This Row],[OrderTime]],2)), VALUE(RIGHT(data[[#This Row],[OrderTime]],2)), 0)</f>
        <v>45826.061805555553</v>
      </c>
      <c r="X1785" s="7">
        <f>_xlfn.MINIFS(data[OrderDateTime], data[CustomerName], data[[#This Row],[CustomerName]])</f>
        <v>45538.038888888892</v>
      </c>
      <c r="Y1785" t="str">
        <f>IF(data[[#This Row],[OrderDateTime]]=data[[#This Row],[FirstOrderDateTime]], "New", "Returning")</f>
        <v>Returning</v>
      </c>
      <c r="Z1785" s="7">
        <f>data[[#This Row],[DeliveryDate]] + data[[#This Row],[DeliveryTime]]</f>
        <v>45827.897222222222</v>
      </c>
      <c r="AA1785" s="7">
        <f>data[[#This Row],[OrderDateTime]] + 1</f>
        <v>45827.061805555553</v>
      </c>
      <c r="AB1785" s="7" t="str">
        <f>IF(data[[#This Row],[DeliveryDateTime]] &lt;= data[[#This Row],[SLADue]], "On Time", "Late")</f>
        <v>Late</v>
      </c>
    </row>
    <row r="1786" spans="1:28" x14ac:dyDescent="0.2">
      <c r="A1786" t="s">
        <v>2328</v>
      </c>
      <c r="B1786" t="s">
        <v>19</v>
      </c>
      <c r="C1786" t="s">
        <v>117</v>
      </c>
      <c r="D1786" t="s">
        <v>118</v>
      </c>
      <c r="E1786" s="5">
        <v>62.19</v>
      </c>
      <c r="F1786" t="s">
        <v>94</v>
      </c>
      <c r="G1786">
        <v>7</v>
      </c>
      <c r="H1786" s="1">
        <v>45833</v>
      </c>
      <c r="I1786" s="1" t="str">
        <f>TEXT(data[[#This Row],[OrderDate]],"mmm")</f>
        <v>Jun</v>
      </c>
      <c r="J1786" s="6">
        <v>0.38750000000000001</v>
      </c>
      <c r="K1786" s="6" t="str">
        <f>TEXT(data[[#This Row],[OrderTime]],"h")</f>
        <v>9</v>
      </c>
      <c r="L1786" s="1">
        <v>45833</v>
      </c>
      <c r="M1786" s="6">
        <v>0.63749999999999996</v>
      </c>
      <c r="N1786" t="s">
        <v>75</v>
      </c>
      <c r="O1786" t="s">
        <v>1361</v>
      </c>
      <c r="P1786" t="s">
        <v>25</v>
      </c>
      <c r="Q1786" t="s">
        <v>26</v>
      </c>
      <c r="R1786" t="s">
        <v>66</v>
      </c>
      <c r="S1786" t="s">
        <v>47</v>
      </c>
      <c r="T1786" t="s">
        <v>38</v>
      </c>
      <c r="U1786" t="s">
        <v>30</v>
      </c>
      <c r="V1786" s="5">
        <f>data[[#This Row],[PriceUSD]]*data[[#This Row],[Quantity]]</f>
        <v>435.33</v>
      </c>
      <c r="W1786" s="7">
        <f>data[[#This Row],[OrderDate]] + TIME(VALUE(LEFT(data[[#This Row],[OrderTime]],2)), VALUE(RIGHT(data[[#This Row],[OrderTime]],2)), 0)</f>
        <v>45833.052083333336</v>
      </c>
      <c r="X1786" s="7">
        <f>_xlfn.MINIFS(data[OrderDateTime], data[CustomerName], data[[#This Row],[CustomerName]])</f>
        <v>45567.030555555553</v>
      </c>
      <c r="Y1786" t="str">
        <f>IF(data[[#This Row],[OrderDateTime]]=data[[#This Row],[FirstOrderDateTime]], "New", "Returning")</f>
        <v>Returning</v>
      </c>
      <c r="Z1786" s="7">
        <f>data[[#This Row],[DeliveryDate]] + data[[#This Row],[DeliveryTime]]</f>
        <v>45833.637499999997</v>
      </c>
      <c r="AA1786" s="7">
        <f>data[[#This Row],[OrderDateTime]] + 1</f>
        <v>45834.052083333336</v>
      </c>
      <c r="AB1786" s="7" t="str">
        <f>IF(data[[#This Row],[DeliveryDateTime]] &lt;= data[[#This Row],[SLADue]], "On Time", "Late")</f>
        <v>On Time</v>
      </c>
    </row>
    <row r="1787" spans="1:28" x14ac:dyDescent="0.2">
      <c r="A1787" t="s">
        <v>2329</v>
      </c>
      <c r="B1787" t="s">
        <v>19</v>
      </c>
      <c r="C1787" t="s">
        <v>69</v>
      </c>
      <c r="D1787" t="s">
        <v>70</v>
      </c>
      <c r="E1787" s="5">
        <v>68.81</v>
      </c>
      <c r="F1787" t="s">
        <v>51</v>
      </c>
      <c r="G1787">
        <v>1</v>
      </c>
      <c r="H1787" s="1">
        <v>45524</v>
      </c>
      <c r="I1787" s="1" t="str">
        <f>TEXT(data[[#This Row],[OrderDate]],"mmm")</f>
        <v>Aug</v>
      </c>
      <c r="J1787" s="6">
        <v>0.49444444444444446</v>
      </c>
      <c r="K1787" s="6" t="str">
        <f>TEXT(data[[#This Row],[OrderTime]],"h")</f>
        <v>11</v>
      </c>
      <c r="L1787" s="1">
        <v>45524</v>
      </c>
      <c r="M1787" s="6">
        <v>0.70277777777777772</v>
      </c>
      <c r="N1787" t="s">
        <v>145</v>
      </c>
      <c r="O1787" t="s">
        <v>236</v>
      </c>
      <c r="P1787" t="s">
        <v>77</v>
      </c>
      <c r="Q1787" t="s">
        <v>53</v>
      </c>
      <c r="R1787" t="s">
        <v>37</v>
      </c>
      <c r="S1787" t="s">
        <v>47</v>
      </c>
      <c r="T1787" t="s">
        <v>38</v>
      </c>
      <c r="U1787" t="s">
        <v>67</v>
      </c>
      <c r="V1787" s="5">
        <f>data[[#This Row],[PriceUSD]]*data[[#This Row],[Quantity]]</f>
        <v>68.81</v>
      </c>
      <c r="W1787" s="7">
        <f>data[[#This Row],[OrderDate]] + TIME(VALUE(LEFT(data[[#This Row],[OrderTime]],2)), VALUE(RIGHT(data[[#This Row],[OrderTime]],2)), 0)</f>
        <v>45524.030555555553</v>
      </c>
      <c r="X1787" s="7">
        <f>_xlfn.MINIFS(data[OrderDateTime], data[CustomerName], data[[#This Row],[CustomerName]])</f>
        <v>45524.030555555553</v>
      </c>
      <c r="Y1787" t="str">
        <f>IF(data[[#This Row],[OrderDateTime]]=data[[#This Row],[FirstOrderDateTime]], "New", "Returning")</f>
        <v>New</v>
      </c>
      <c r="Z1787" s="7">
        <f>data[[#This Row],[DeliveryDate]] + data[[#This Row],[DeliveryTime]]</f>
        <v>45524.702777777777</v>
      </c>
      <c r="AA1787" s="7">
        <f>data[[#This Row],[OrderDateTime]] + 1</f>
        <v>45525.030555555553</v>
      </c>
      <c r="AB1787" s="7" t="str">
        <f>IF(data[[#This Row],[DeliveryDateTime]] &lt;= data[[#This Row],[SLADue]], "On Time", "Late")</f>
        <v>On Time</v>
      </c>
    </row>
    <row r="1788" spans="1:28" x14ac:dyDescent="0.2">
      <c r="A1788" t="s">
        <v>2330</v>
      </c>
      <c r="B1788" t="s">
        <v>19</v>
      </c>
      <c r="C1788" t="s">
        <v>41</v>
      </c>
      <c r="D1788" t="s">
        <v>42</v>
      </c>
      <c r="E1788" s="5">
        <v>37.96</v>
      </c>
      <c r="F1788" t="s">
        <v>74</v>
      </c>
      <c r="G1788">
        <v>1</v>
      </c>
      <c r="H1788" s="1">
        <v>45525</v>
      </c>
      <c r="I1788" s="1" t="str">
        <f>TEXT(data[[#This Row],[OrderDate]],"mmm")</f>
        <v>Aug</v>
      </c>
      <c r="J1788" s="6">
        <v>0.46458333333333335</v>
      </c>
      <c r="K1788" s="6" t="str">
        <f>TEXT(data[[#This Row],[OrderTime]],"h")</f>
        <v>11</v>
      </c>
      <c r="L1788" s="1">
        <v>45525</v>
      </c>
      <c r="M1788" s="6">
        <v>0.75624999999999998</v>
      </c>
      <c r="N1788" t="s">
        <v>170</v>
      </c>
      <c r="O1788" t="s">
        <v>609</v>
      </c>
      <c r="P1788" t="s">
        <v>36</v>
      </c>
      <c r="Q1788" t="s">
        <v>26</v>
      </c>
      <c r="R1788" t="s">
        <v>46</v>
      </c>
      <c r="S1788" t="s">
        <v>47</v>
      </c>
      <c r="T1788" t="s">
        <v>38</v>
      </c>
      <c r="U1788" t="s">
        <v>39</v>
      </c>
      <c r="V1788" s="5">
        <f>data[[#This Row],[PriceUSD]]*data[[#This Row],[Quantity]]</f>
        <v>37.96</v>
      </c>
      <c r="W1788" s="7">
        <f>data[[#This Row],[OrderDate]] + TIME(VALUE(LEFT(data[[#This Row],[OrderTime]],2)), VALUE(RIGHT(data[[#This Row],[OrderTime]],2)), 0)</f>
        <v>45525.022916666669</v>
      </c>
      <c r="X1788" s="7">
        <f>_xlfn.MINIFS(data[OrderDateTime], data[CustomerName], data[[#This Row],[CustomerName]])</f>
        <v>45507.015277777777</v>
      </c>
      <c r="Y1788" t="str">
        <f>IF(data[[#This Row],[OrderDateTime]]=data[[#This Row],[FirstOrderDateTime]], "New", "Returning")</f>
        <v>Returning</v>
      </c>
      <c r="Z1788" s="7">
        <f>data[[#This Row],[DeliveryDate]] + data[[#This Row],[DeliveryTime]]</f>
        <v>45525.756249999999</v>
      </c>
      <c r="AA1788" s="7">
        <f>data[[#This Row],[OrderDateTime]] + 1</f>
        <v>45526.022916666669</v>
      </c>
      <c r="AB1788" s="7" t="str">
        <f>IF(data[[#This Row],[DeliveryDateTime]] &lt;= data[[#This Row],[SLADue]], "On Time", "Late")</f>
        <v>On Time</v>
      </c>
    </row>
    <row r="1789" spans="1:28" x14ac:dyDescent="0.2">
      <c r="A1789" t="s">
        <v>2331</v>
      </c>
      <c r="B1789" t="s">
        <v>19</v>
      </c>
      <c r="C1789" t="s">
        <v>92</v>
      </c>
      <c r="D1789" t="s">
        <v>93</v>
      </c>
      <c r="E1789" s="5">
        <v>86.52</v>
      </c>
      <c r="F1789" t="s">
        <v>81</v>
      </c>
      <c r="G1789">
        <v>1</v>
      </c>
      <c r="H1789" s="1">
        <v>45519</v>
      </c>
      <c r="I1789" s="1" t="str">
        <f>TEXT(data[[#This Row],[OrderDate]],"mmm")</f>
        <v>Aug</v>
      </c>
      <c r="J1789" s="6">
        <v>0.90902777777777777</v>
      </c>
      <c r="K1789" s="6" t="str">
        <f>TEXT(data[[#This Row],[OrderTime]],"h")</f>
        <v>21</v>
      </c>
      <c r="L1789" s="1">
        <v>45521</v>
      </c>
      <c r="M1789" s="6">
        <v>0.70625000000000004</v>
      </c>
      <c r="N1789" t="s">
        <v>148</v>
      </c>
      <c r="O1789" t="s">
        <v>565</v>
      </c>
      <c r="P1789" t="s">
        <v>25</v>
      </c>
      <c r="Q1789" t="s">
        <v>53</v>
      </c>
      <c r="R1789" t="s">
        <v>66</v>
      </c>
      <c r="S1789" t="s">
        <v>105</v>
      </c>
      <c r="T1789" t="s">
        <v>38</v>
      </c>
      <c r="U1789" t="s">
        <v>39</v>
      </c>
      <c r="V1789" s="5">
        <f>data[[#This Row],[PriceUSD]]*data[[#This Row],[Quantity]]</f>
        <v>86.52</v>
      </c>
      <c r="W1789" s="7">
        <f>data[[#This Row],[OrderDate]] + TIME(VALUE(LEFT(data[[#This Row],[OrderTime]],2)), VALUE(RIGHT(data[[#This Row],[OrderTime]],2)), 0)</f>
        <v>45519.054166666669</v>
      </c>
      <c r="X1789" s="7">
        <f>_xlfn.MINIFS(data[OrderDateTime], data[CustomerName], data[[#This Row],[CustomerName]])</f>
        <v>45513.052083333336</v>
      </c>
      <c r="Y1789" t="str">
        <f>IF(data[[#This Row],[OrderDateTime]]=data[[#This Row],[FirstOrderDateTime]], "New", "Returning")</f>
        <v>Returning</v>
      </c>
      <c r="Z1789" s="7">
        <f>data[[#This Row],[DeliveryDate]] + data[[#This Row],[DeliveryTime]]</f>
        <v>45521.706250000003</v>
      </c>
      <c r="AA1789" s="7">
        <f>data[[#This Row],[OrderDateTime]] + 1</f>
        <v>45520.054166666669</v>
      </c>
      <c r="AB1789" s="7" t="str">
        <f>IF(data[[#This Row],[DeliveryDateTime]] &lt;= data[[#This Row],[SLADue]], "On Time", "Late")</f>
        <v>Late</v>
      </c>
    </row>
    <row r="1790" spans="1:28" x14ac:dyDescent="0.2">
      <c r="A1790" t="s">
        <v>2332</v>
      </c>
      <c r="B1790" t="s">
        <v>19</v>
      </c>
      <c r="C1790" t="s">
        <v>101</v>
      </c>
      <c r="D1790" t="s">
        <v>102</v>
      </c>
      <c r="E1790" s="5">
        <v>27.88</v>
      </c>
      <c r="F1790" t="s">
        <v>81</v>
      </c>
      <c r="G1790">
        <v>2</v>
      </c>
      <c r="H1790" s="1">
        <v>45531</v>
      </c>
      <c r="I1790" s="1" t="str">
        <f>TEXT(data[[#This Row],[OrderDate]],"mmm")</f>
        <v>Aug</v>
      </c>
      <c r="J1790" s="6">
        <v>0.70486111111111116</v>
      </c>
      <c r="K1790" s="6" t="str">
        <f>TEXT(data[[#This Row],[OrderTime]],"h")</f>
        <v>16</v>
      </c>
      <c r="L1790" s="1">
        <v>45532</v>
      </c>
      <c r="M1790" s="6">
        <v>0.70486111111111116</v>
      </c>
      <c r="N1790" t="s">
        <v>75</v>
      </c>
      <c r="O1790" t="s">
        <v>218</v>
      </c>
      <c r="P1790" t="s">
        <v>77</v>
      </c>
      <c r="Q1790" t="s">
        <v>53</v>
      </c>
      <c r="R1790" t="s">
        <v>83</v>
      </c>
      <c r="S1790" t="s">
        <v>28</v>
      </c>
      <c r="T1790" t="s">
        <v>106</v>
      </c>
      <c r="U1790" t="s">
        <v>30</v>
      </c>
      <c r="V1790" s="5">
        <f>data[[#This Row],[PriceUSD]]*data[[#This Row],[Quantity]]</f>
        <v>55.76</v>
      </c>
      <c r="W1790" s="7">
        <f>data[[#This Row],[OrderDate]] + TIME(VALUE(LEFT(data[[#This Row],[OrderTime]],2)), VALUE(RIGHT(data[[#This Row],[OrderTime]],2)), 0)</f>
        <v>45531.007638888892</v>
      </c>
      <c r="X1790" s="7">
        <f>_xlfn.MINIFS(data[OrderDateTime], data[CustomerName], data[[#This Row],[CustomerName]])</f>
        <v>45516.030555555553</v>
      </c>
      <c r="Y1790" t="str">
        <f>IF(data[[#This Row],[OrderDateTime]]=data[[#This Row],[FirstOrderDateTime]], "New", "Returning")</f>
        <v>Returning</v>
      </c>
      <c r="Z1790" s="7">
        <f>data[[#This Row],[DeliveryDate]] + data[[#This Row],[DeliveryTime]]</f>
        <v>45532.704861111109</v>
      </c>
      <c r="AA1790" s="7">
        <f>data[[#This Row],[OrderDateTime]] + 1</f>
        <v>45532.007638888892</v>
      </c>
      <c r="AB1790" s="7" t="str">
        <f>IF(data[[#This Row],[DeliveryDateTime]] &lt;= data[[#This Row],[SLADue]], "On Time", "Late")</f>
        <v>Late</v>
      </c>
    </row>
    <row r="1791" spans="1:28" x14ac:dyDescent="0.2">
      <c r="A1791" t="s">
        <v>2333</v>
      </c>
      <c r="B1791" t="s">
        <v>19</v>
      </c>
      <c r="C1791" t="s">
        <v>20</v>
      </c>
      <c r="D1791" t="s">
        <v>21</v>
      </c>
      <c r="E1791" s="5">
        <v>18.41</v>
      </c>
      <c r="F1791" t="s">
        <v>43</v>
      </c>
      <c r="G1791">
        <v>1</v>
      </c>
      <c r="H1791" s="1">
        <v>45613</v>
      </c>
      <c r="I1791" s="1" t="str">
        <f>TEXT(data[[#This Row],[OrderDate]],"mmm")</f>
        <v>Nov</v>
      </c>
      <c r="J1791" s="6">
        <v>0.50069444444444444</v>
      </c>
      <c r="K1791" s="6" t="str">
        <f>TEXT(data[[#This Row],[OrderTime]],"h")</f>
        <v>12</v>
      </c>
      <c r="L1791" s="1">
        <v>45614</v>
      </c>
      <c r="M1791" s="6">
        <v>0.70902777777777781</v>
      </c>
      <c r="N1791" t="s">
        <v>44</v>
      </c>
      <c r="O1791" t="s">
        <v>888</v>
      </c>
      <c r="P1791" t="s">
        <v>25</v>
      </c>
      <c r="Q1791" t="s">
        <v>26</v>
      </c>
      <c r="R1791" t="s">
        <v>27</v>
      </c>
      <c r="S1791" t="s">
        <v>28</v>
      </c>
      <c r="T1791" t="s">
        <v>38</v>
      </c>
      <c r="U1791" t="s">
        <v>67</v>
      </c>
      <c r="V1791" s="5">
        <f>data[[#This Row],[PriceUSD]]*data[[#This Row],[Quantity]]</f>
        <v>18.41</v>
      </c>
      <c r="W1791" s="7">
        <f>data[[#This Row],[OrderDate]] + TIME(VALUE(LEFT(data[[#This Row],[OrderTime]],2)), VALUE(RIGHT(data[[#This Row],[OrderTime]],2)), 0)</f>
        <v>45613.030555555553</v>
      </c>
      <c r="X1791" s="7">
        <f>_xlfn.MINIFS(data[OrderDateTime], data[CustomerName], data[[#This Row],[CustomerName]])</f>
        <v>45530.007638888892</v>
      </c>
      <c r="Y1791" t="str">
        <f>IF(data[[#This Row],[OrderDateTime]]=data[[#This Row],[FirstOrderDateTime]], "New", "Returning")</f>
        <v>Returning</v>
      </c>
      <c r="Z1791" s="7">
        <f>data[[#This Row],[DeliveryDate]] + data[[#This Row],[DeliveryTime]]</f>
        <v>45614.709027777775</v>
      </c>
      <c r="AA1791" s="7">
        <f>data[[#This Row],[OrderDateTime]] + 1</f>
        <v>45614.030555555553</v>
      </c>
      <c r="AB1791" s="7" t="str">
        <f>IF(data[[#This Row],[DeliveryDateTime]] &lt;= data[[#This Row],[SLADue]], "On Time", "Late")</f>
        <v>Late</v>
      </c>
    </row>
    <row r="1792" spans="1:28" x14ac:dyDescent="0.2">
      <c r="A1792" t="s">
        <v>2334</v>
      </c>
      <c r="B1792" t="s">
        <v>19</v>
      </c>
      <c r="C1792" t="s">
        <v>285</v>
      </c>
      <c r="D1792" t="s">
        <v>286</v>
      </c>
      <c r="E1792" s="5">
        <v>20.83</v>
      </c>
      <c r="F1792" t="s">
        <v>22</v>
      </c>
      <c r="G1792">
        <v>2</v>
      </c>
      <c r="H1792" s="1">
        <v>45505</v>
      </c>
      <c r="I1792" s="1" t="str">
        <f>TEXT(data[[#This Row],[OrderDate]],"mmm")</f>
        <v>Aug</v>
      </c>
      <c r="J1792" s="6">
        <v>0.5444444444444444</v>
      </c>
      <c r="K1792" s="6" t="str">
        <f>TEXT(data[[#This Row],[OrderTime]],"h")</f>
        <v>13</v>
      </c>
      <c r="L1792" s="1">
        <v>45506</v>
      </c>
      <c r="M1792" s="6">
        <v>0.71111111111111114</v>
      </c>
      <c r="N1792" t="s">
        <v>57</v>
      </c>
      <c r="O1792" t="s">
        <v>65</v>
      </c>
      <c r="P1792" t="s">
        <v>25</v>
      </c>
      <c r="Q1792" t="s">
        <v>26</v>
      </c>
      <c r="R1792" t="s">
        <v>114</v>
      </c>
      <c r="S1792" t="s">
        <v>28</v>
      </c>
      <c r="T1792" t="s">
        <v>59</v>
      </c>
      <c r="U1792" t="s">
        <v>30</v>
      </c>
      <c r="V1792" s="5">
        <f>data[[#This Row],[PriceUSD]]*data[[#This Row],[Quantity]]</f>
        <v>41.66</v>
      </c>
      <c r="W1792" s="7">
        <f>data[[#This Row],[OrderDate]] + TIME(VALUE(LEFT(data[[#This Row],[OrderTime]],2)), VALUE(RIGHT(data[[#This Row],[OrderTime]],2)), 0)</f>
        <v>45505.030555555553</v>
      </c>
      <c r="X1792" s="7">
        <f>_xlfn.MINIFS(data[OrderDateTime], data[CustomerName], data[[#This Row],[CustomerName]])</f>
        <v>45505.030555555553</v>
      </c>
      <c r="Y1792" t="str">
        <f>IF(data[[#This Row],[OrderDateTime]]=data[[#This Row],[FirstOrderDateTime]], "New", "Returning")</f>
        <v>New</v>
      </c>
      <c r="Z1792" s="7">
        <f>data[[#This Row],[DeliveryDate]] + data[[#This Row],[DeliveryTime]]</f>
        <v>45506.711111111108</v>
      </c>
      <c r="AA1792" s="7">
        <f>data[[#This Row],[OrderDateTime]] + 1</f>
        <v>45506.030555555553</v>
      </c>
      <c r="AB1792" s="7" t="str">
        <f>IF(data[[#This Row],[DeliveryDateTime]] &lt;= data[[#This Row],[SLADue]], "On Time", "Late")</f>
        <v>Late</v>
      </c>
    </row>
    <row r="1793" spans="1:28" x14ac:dyDescent="0.2">
      <c r="A1793" t="s">
        <v>2335</v>
      </c>
      <c r="B1793" t="s">
        <v>19</v>
      </c>
      <c r="C1793" t="s">
        <v>20</v>
      </c>
      <c r="D1793" t="s">
        <v>21</v>
      </c>
      <c r="E1793" s="5">
        <v>18.93</v>
      </c>
      <c r="F1793" t="s">
        <v>71</v>
      </c>
      <c r="G1793">
        <v>2</v>
      </c>
      <c r="H1793" s="1">
        <v>45771</v>
      </c>
      <c r="I1793" s="1" t="str">
        <f>TEXT(data[[#This Row],[OrderDate]],"mmm")</f>
        <v>Apr</v>
      </c>
      <c r="J1793" s="6">
        <v>0.39374999999999999</v>
      </c>
      <c r="K1793" s="6" t="str">
        <f>TEXT(data[[#This Row],[OrderTime]],"h")</f>
        <v>9</v>
      </c>
      <c r="L1793" s="1">
        <v>45771</v>
      </c>
      <c r="M1793" s="6">
        <v>0.6020833333333333</v>
      </c>
      <c r="N1793" t="s">
        <v>75</v>
      </c>
      <c r="O1793" t="s">
        <v>108</v>
      </c>
      <c r="P1793" t="s">
        <v>25</v>
      </c>
      <c r="Q1793" t="s">
        <v>53</v>
      </c>
      <c r="R1793" t="s">
        <v>27</v>
      </c>
      <c r="S1793" t="s">
        <v>47</v>
      </c>
      <c r="T1793" t="s">
        <v>29</v>
      </c>
      <c r="U1793" t="s">
        <v>30</v>
      </c>
      <c r="V1793" s="5">
        <f>data[[#This Row],[PriceUSD]]*data[[#This Row],[Quantity]]</f>
        <v>37.86</v>
      </c>
      <c r="W1793" s="7">
        <f>data[[#This Row],[OrderDate]] + TIME(VALUE(LEFT(data[[#This Row],[OrderTime]],2)), VALUE(RIGHT(data[[#This Row],[OrderTime]],2)), 0)</f>
        <v>45771.052083333336</v>
      </c>
      <c r="X1793" s="7">
        <f>_xlfn.MINIFS(data[OrderDateTime], data[CustomerName], data[[#This Row],[CustomerName]])</f>
        <v>45517.022916666669</v>
      </c>
      <c r="Y1793" t="str">
        <f>IF(data[[#This Row],[OrderDateTime]]=data[[#This Row],[FirstOrderDateTime]], "New", "Returning")</f>
        <v>Returning</v>
      </c>
      <c r="Z1793" s="7">
        <f>data[[#This Row],[DeliveryDate]] + data[[#This Row],[DeliveryTime]]</f>
        <v>45771.602083333331</v>
      </c>
      <c r="AA1793" s="7">
        <f>data[[#This Row],[OrderDateTime]] + 1</f>
        <v>45772.052083333336</v>
      </c>
      <c r="AB1793" s="7" t="str">
        <f>IF(data[[#This Row],[DeliveryDateTime]] &lt;= data[[#This Row],[SLADue]], "On Time", "Late")</f>
        <v>On Time</v>
      </c>
    </row>
    <row r="1794" spans="1:28" x14ac:dyDescent="0.2">
      <c r="A1794" t="s">
        <v>2336</v>
      </c>
      <c r="B1794" t="s">
        <v>19</v>
      </c>
      <c r="C1794" t="s">
        <v>258</v>
      </c>
      <c r="D1794" t="s">
        <v>259</v>
      </c>
      <c r="E1794" s="5">
        <v>125.33</v>
      </c>
      <c r="F1794" t="s">
        <v>51</v>
      </c>
      <c r="G1794">
        <v>1</v>
      </c>
      <c r="H1794" s="1">
        <v>45704</v>
      </c>
      <c r="I1794" s="1" t="str">
        <f>TEXT(data[[#This Row],[OrderDate]],"mmm")</f>
        <v>Feb</v>
      </c>
      <c r="J1794" s="6">
        <v>0.60763888888888884</v>
      </c>
      <c r="K1794" s="6" t="str">
        <f>TEXT(data[[#This Row],[OrderTime]],"h")</f>
        <v>14</v>
      </c>
      <c r="L1794" s="1">
        <v>45704</v>
      </c>
      <c r="M1794" s="6">
        <v>0.77430555555555558</v>
      </c>
      <c r="N1794" t="s">
        <v>44</v>
      </c>
      <c r="O1794" t="s">
        <v>89</v>
      </c>
      <c r="P1794" t="s">
        <v>25</v>
      </c>
      <c r="Q1794" t="s">
        <v>53</v>
      </c>
      <c r="R1794" t="s">
        <v>261</v>
      </c>
      <c r="S1794" t="s">
        <v>47</v>
      </c>
      <c r="T1794" t="s">
        <v>38</v>
      </c>
      <c r="U1794" t="s">
        <v>39</v>
      </c>
      <c r="V1794" s="5">
        <f>data[[#This Row],[PriceUSD]]*data[[#This Row],[Quantity]]</f>
        <v>125.33</v>
      </c>
      <c r="W1794" s="7">
        <f>data[[#This Row],[OrderDate]] + TIME(VALUE(LEFT(data[[#This Row],[OrderTime]],2)), VALUE(RIGHT(data[[#This Row],[OrderTime]],2)), 0)</f>
        <v>45704.061805555553</v>
      </c>
      <c r="X1794" s="7">
        <f>_xlfn.MINIFS(data[OrderDateTime], data[CustomerName], data[[#This Row],[CustomerName]])</f>
        <v>45514.038888888892</v>
      </c>
      <c r="Y1794" t="str">
        <f>IF(data[[#This Row],[OrderDateTime]]=data[[#This Row],[FirstOrderDateTime]], "New", "Returning")</f>
        <v>Returning</v>
      </c>
      <c r="Z1794" s="7">
        <f>data[[#This Row],[DeliveryDate]] + data[[#This Row],[DeliveryTime]]</f>
        <v>45704.774305555555</v>
      </c>
      <c r="AA1794" s="7">
        <f>data[[#This Row],[OrderDateTime]] + 1</f>
        <v>45705.061805555553</v>
      </c>
      <c r="AB1794" s="7" t="str">
        <f>IF(data[[#This Row],[DeliveryDateTime]] &lt;= data[[#This Row],[SLADue]], "On Time", "Late")</f>
        <v>On Time</v>
      </c>
    </row>
    <row r="1795" spans="1:28" x14ac:dyDescent="0.2">
      <c r="A1795" t="s">
        <v>2337</v>
      </c>
      <c r="B1795" t="s">
        <v>19</v>
      </c>
      <c r="C1795" t="s">
        <v>49</v>
      </c>
      <c r="D1795" t="s">
        <v>50</v>
      </c>
      <c r="E1795" s="5">
        <v>30.21</v>
      </c>
      <c r="F1795" t="s">
        <v>138</v>
      </c>
      <c r="G1795">
        <v>1</v>
      </c>
      <c r="H1795" s="1">
        <v>45642</v>
      </c>
      <c r="I1795" s="1" t="str">
        <f>TEXT(data[[#This Row],[OrderDate]],"mmm")</f>
        <v>Dec</v>
      </c>
      <c r="J1795" s="6">
        <v>0.91597222222222219</v>
      </c>
      <c r="K1795" s="6" t="str">
        <f>TEXT(data[[#This Row],[OrderTime]],"h")</f>
        <v>21</v>
      </c>
      <c r="L1795" s="1">
        <v>45643</v>
      </c>
      <c r="M1795" s="6">
        <v>0.78333333333333333</v>
      </c>
      <c r="N1795" t="s">
        <v>123</v>
      </c>
      <c r="O1795" t="s">
        <v>168</v>
      </c>
      <c r="P1795" t="s">
        <v>36</v>
      </c>
      <c r="Q1795" t="s">
        <v>26</v>
      </c>
      <c r="R1795" t="s">
        <v>54</v>
      </c>
      <c r="S1795" t="s">
        <v>28</v>
      </c>
      <c r="T1795" t="s">
        <v>38</v>
      </c>
      <c r="U1795" t="s">
        <v>30</v>
      </c>
      <c r="V1795" s="5">
        <f>data[[#This Row],[PriceUSD]]*data[[#This Row],[Quantity]]</f>
        <v>30.21</v>
      </c>
      <c r="W1795" s="7">
        <f>data[[#This Row],[OrderDate]] + TIME(VALUE(LEFT(data[[#This Row],[OrderTime]],2)), VALUE(RIGHT(data[[#This Row],[OrderTime]],2)), 0)</f>
        <v>45642.015277777777</v>
      </c>
      <c r="X1795" s="7">
        <f>_xlfn.MINIFS(data[OrderDateTime], data[CustomerName], data[[#This Row],[CustomerName]])</f>
        <v>45521.054166666669</v>
      </c>
      <c r="Y1795" t="str">
        <f>IF(data[[#This Row],[OrderDateTime]]=data[[#This Row],[FirstOrderDateTime]], "New", "Returning")</f>
        <v>Returning</v>
      </c>
      <c r="Z1795" s="7">
        <f>data[[#This Row],[DeliveryDate]] + data[[#This Row],[DeliveryTime]]</f>
        <v>45643.783333333333</v>
      </c>
      <c r="AA1795" s="7">
        <f>data[[#This Row],[OrderDateTime]] + 1</f>
        <v>45643.015277777777</v>
      </c>
      <c r="AB1795" s="7" t="str">
        <f>IF(data[[#This Row],[DeliveryDateTime]] &lt;= data[[#This Row],[SLADue]], "On Time", "Late")</f>
        <v>Late</v>
      </c>
    </row>
    <row r="1796" spans="1:28" x14ac:dyDescent="0.2">
      <c r="A1796" t="s">
        <v>2338</v>
      </c>
      <c r="B1796" t="s">
        <v>19</v>
      </c>
      <c r="C1796" t="s">
        <v>41</v>
      </c>
      <c r="D1796" t="s">
        <v>42</v>
      </c>
      <c r="E1796" s="5">
        <v>34.450000000000003</v>
      </c>
      <c r="F1796" t="s">
        <v>43</v>
      </c>
      <c r="G1796">
        <v>1</v>
      </c>
      <c r="H1796" s="1">
        <v>45565</v>
      </c>
      <c r="I1796" s="1" t="str">
        <f>TEXT(data[[#This Row],[OrderDate]],"mmm")</f>
        <v>Sep</v>
      </c>
      <c r="J1796" s="6">
        <v>0.75694444444444442</v>
      </c>
      <c r="K1796" s="6" t="str">
        <f>TEXT(data[[#This Row],[OrderTime]],"h")</f>
        <v>18</v>
      </c>
      <c r="L1796" s="1">
        <v>45566</v>
      </c>
      <c r="M1796" s="6">
        <v>0.64513888888888893</v>
      </c>
      <c r="N1796" t="s">
        <v>95</v>
      </c>
      <c r="O1796" t="s">
        <v>523</v>
      </c>
      <c r="P1796" t="s">
        <v>25</v>
      </c>
      <c r="Q1796" t="s">
        <v>26</v>
      </c>
      <c r="R1796" t="s">
        <v>46</v>
      </c>
      <c r="S1796" t="s">
        <v>28</v>
      </c>
      <c r="T1796" t="s">
        <v>106</v>
      </c>
      <c r="U1796" t="s">
        <v>39</v>
      </c>
      <c r="V1796" s="5">
        <f>data[[#This Row],[PriceUSD]]*data[[#This Row],[Quantity]]</f>
        <v>34.450000000000003</v>
      </c>
      <c r="W1796" s="7">
        <f>data[[#This Row],[OrderDate]] + TIME(VALUE(LEFT(data[[#This Row],[OrderTime]],2)), VALUE(RIGHT(data[[#This Row],[OrderTime]],2)), 0)</f>
        <v>45565.030555555553</v>
      </c>
      <c r="X1796" s="7">
        <f>_xlfn.MINIFS(data[OrderDateTime], data[CustomerName], data[[#This Row],[CustomerName]])</f>
        <v>45509.038888888892</v>
      </c>
      <c r="Y1796" t="str">
        <f>IF(data[[#This Row],[OrderDateTime]]=data[[#This Row],[FirstOrderDateTime]], "New", "Returning")</f>
        <v>Returning</v>
      </c>
      <c r="Z1796" s="7">
        <f>data[[#This Row],[DeliveryDate]] + data[[#This Row],[DeliveryTime]]</f>
        <v>45566.645138888889</v>
      </c>
      <c r="AA1796" s="7">
        <f>data[[#This Row],[OrderDateTime]] + 1</f>
        <v>45566.030555555553</v>
      </c>
      <c r="AB1796" s="7" t="str">
        <f>IF(data[[#This Row],[DeliveryDateTime]] &lt;= data[[#This Row],[SLADue]], "On Time", "Late")</f>
        <v>Late</v>
      </c>
    </row>
    <row r="1797" spans="1:28" x14ac:dyDescent="0.2">
      <c r="A1797" t="s">
        <v>2339</v>
      </c>
      <c r="B1797" t="s">
        <v>19</v>
      </c>
      <c r="C1797" t="s">
        <v>126</v>
      </c>
      <c r="D1797" t="s">
        <v>127</v>
      </c>
      <c r="E1797" s="5">
        <v>21.73</v>
      </c>
      <c r="F1797" t="s">
        <v>71</v>
      </c>
      <c r="G1797">
        <v>1</v>
      </c>
      <c r="H1797" s="1">
        <v>45516</v>
      </c>
      <c r="I1797" s="1" t="str">
        <f>TEXT(data[[#This Row],[OrderDate]],"mmm")</f>
        <v>Aug</v>
      </c>
      <c r="J1797" s="6">
        <v>0.88472222222222219</v>
      </c>
      <c r="K1797" s="6" t="str">
        <f>TEXT(data[[#This Row],[OrderTime]],"h")</f>
        <v>21</v>
      </c>
      <c r="L1797" s="1">
        <v>45518</v>
      </c>
      <c r="M1797" s="6">
        <v>0.84930555555555554</v>
      </c>
      <c r="N1797" t="s">
        <v>238</v>
      </c>
      <c r="O1797" t="s">
        <v>184</v>
      </c>
      <c r="P1797" t="s">
        <v>36</v>
      </c>
      <c r="Q1797" t="s">
        <v>53</v>
      </c>
      <c r="R1797" t="s">
        <v>129</v>
      </c>
      <c r="S1797" t="s">
        <v>105</v>
      </c>
      <c r="T1797" t="s">
        <v>29</v>
      </c>
      <c r="U1797" t="s">
        <v>67</v>
      </c>
      <c r="V1797" s="5">
        <f>data[[#This Row],[PriceUSD]]*data[[#This Row],[Quantity]]</f>
        <v>21.73</v>
      </c>
      <c r="W1797" s="7">
        <f>data[[#This Row],[OrderDate]] + TIME(VALUE(LEFT(data[[#This Row],[OrderTime]],2)), VALUE(RIGHT(data[[#This Row],[OrderTime]],2)), 0)</f>
        <v>45516.015277777777</v>
      </c>
      <c r="X1797" s="7">
        <f>_xlfn.MINIFS(data[OrderDateTime], data[CustomerName], data[[#This Row],[CustomerName]])</f>
        <v>45515.054166666669</v>
      </c>
      <c r="Y1797" t="str">
        <f>IF(data[[#This Row],[OrderDateTime]]=data[[#This Row],[FirstOrderDateTime]], "New", "Returning")</f>
        <v>Returning</v>
      </c>
      <c r="Z1797" s="7">
        <f>data[[#This Row],[DeliveryDate]] + data[[#This Row],[DeliveryTime]]</f>
        <v>45518.849305555559</v>
      </c>
      <c r="AA1797" s="7">
        <f>data[[#This Row],[OrderDateTime]] + 1</f>
        <v>45517.015277777777</v>
      </c>
      <c r="AB1797" s="7" t="str">
        <f>IF(data[[#This Row],[DeliveryDateTime]] &lt;= data[[#This Row],[SLADue]], "On Time", "Late")</f>
        <v>Late</v>
      </c>
    </row>
    <row r="1798" spans="1:28" x14ac:dyDescent="0.2">
      <c r="A1798" t="s">
        <v>2340</v>
      </c>
      <c r="B1798" t="s">
        <v>19</v>
      </c>
      <c r="C1798" t="s">
        <v>49</v>
      </c>
      <c r="D1798" t="s">
        <v>50</v>
      </c>
      <c r="E1798" s="5">
        <v>29.53</v>
      </c>
      <c r="F1798" t="s">
        <v>138</v>
      </c>
      <c r="G1798">
        <v>2</v>
      </c>
      <c r="H1798" s="1">
        <v>45606</v>
      </c>
      <c r="I1798" s="1" t="str">
        <f>TEXT(data[[#This Row],[OrderDate]],"mmm")</f>
        <v>Nov</v>
      </c>
      <c r="J1798" s="6">
        <v>0.51111111111111107</v>
      </c>
      <c r="K1798" s="6" t="str">
        <f>TEXT(data[[#This Row],[OrderTime]],"h")</f>
        <v>12</v>
      </c>
      <c r="L1798" s="1">
        <v>45606</v>
      </c>
      <c r="M1798" s="6">
        <v>0.63611111111111107</v>
      </c>
      <c r="N1798" t="s">
        <v>175</v>
      </c>
      <c r="O1798" t="s">
        <v>1112</v>
      </c>
      <c r="P1798" t="s">
        <v>25</v>
      </c>
      <c r="Q1798" t="s">
        <v>26</v>
      </c>
      <c r="R1798" t="s">
        <v>54</v>
      </c>
      <c r="S1798" t="s">
        <v>47</v>
      </c>
      <c r="T1798" t="s">
        <v>38</v>
      </c>
      <c r="U1798" t="s">
        <v>30</v>
      </c>
      <c r="V1798" s="5">
        <f>data[[#This Row],[PriceUSD]]*data[[#This Row],[Quantity]]</f>
        <v>59.06</v>
      </c>
      <c r="W1798" s="7">
        <f>data[[#This Row],[OrderDate]] + TIME(VALUE(LEFT(data[[#This Row],[OrderTime]],2)), VALUE(RIGHT(data[[#This Row],[OrderTime]],2)), 0)</f>
        <v>45606.007638888892</v>
      </c>
      <c r="X1798" s="7">
        <f>_xlfn.MINIFS(data[OrderDateTime], data[CustomerName], data[[#This Row],[CustomerName]])</f>
        <v>45606.007638888892</v>
      </c>
      <c r="Y1798" t="str">
        <f>IF(data[[#This Row],[OrderDateTime]]=data[[#This Row],[FirstOrderDateTime]], "New", "Returning")</f>
        <v>New</v>
      </c>
      <c r="Z1798" s="7">
        <f>data[[#This Row],[DeliveryDate]] + data[[#This Row],[DeliveryTime]]</f>
        <v>45606.636111111111</v>
      </c>
      <c r="AA1798" s="7">
        <f>data[[#This Row],[OrderDateTime]] + 1</f>
        <v>45607.007638888892</v>
      </c>
      <c r="AB1798" s="7" t="str">
        <f>IF(data[[#This Row],[DeliveryDateTime]] &lt;= data[[#This Row],[SLADue]], "On Time", "Late")</f>
        <v>On Time</v>
      </c>
    </row>
    <row r="1799" spans="1:28" x14ac:dyDescent="0.2">
      <c r="A1799" t="s">
        <v>2341</v>
      </c>
      <c r="B1799" t="s">
        <v>19</v>
      </c>
      <c r="C1799" t="s">
        <v>32</v>
      </c>
      <c r="D1799" t="s">
        <v>33</v>
      </c>
      <c r="E1799" s="5">
        <v>53.44</v>
      </c>
      <c r="F1799" t="s">
        <v>22</v>
      </c>
      <c r="G1799">
        <v>1</v>
      </c>
      <c r="H1799" s="1">
        <v>45641</v>
      </c>
      <c r="I1799" s="1" t="str">
        <f>TEXT(data[[#This Row],[OrderDate]],"mmm")</f>
        <v>Dec</v>
      </c>
      <c r="J1799" s="6">
        <v>0.74305555555555558</v>
      </c>
      <c r="K1799" s="6" t="str">
        <f>TEXT(data[[#This Row],[OrderTime]],"h")</f>
        <v>17</v>
      </c>
      <c r="L1799" s="1">
        <v>45642</v>
      </c>
      <c r="M1799" s="6">
        <v>0.56388888888888888</v>
      </c>
      <c r="N1799" t="s">
        <v>95</v>
      </c>
      <c r="O1799" t="s">
        <v>300</v>
      </c>
      <c r="P1799" t="s">
        <v>25</v>
      </c>
      <c r="Q1799" t="s">
        <v>53</v>
      </c>
      <c r="R1799" t="s">
        <v>37</v>
      </c>
      <c r="S1799" t="s">
        <v>28</v>
      </c>
      <c r="T1799" t="s">
        <v>38</v>
      </c>
      <c r="U1799" t="s">
        <v>39</v>
      </c>
      <c r="V1799" s="5">
        <f>data[[#This Row],[PriceUSD]]*data[[#This Row],[Quantity]]</f>
        <v>53.44</v>
      </c>
      <c r="W1799" s="7">
        <f>data[[#This Row],[OrderDate]] + TIME(VALUE(LEFT(data[[#This Row],[OrderTime]],2)), VALUE(RIGHT(data[[#This Row],[OrderTime]],2)), 0)</f>
        <v>45641.038888888892</v>
      </c>
      <c r="X1799" s="7">
        <f>_xlfn.MINIFS(data[OrderDateTime], data[CustomerName], data[[#This Row],[CustomerName]])</f>
        <v>45507.007638888892</v>
      </c>
      <c r="Y1799" t="str">
        <f>IF(data[[#This Row],[OrderDateTime]]=data[[#This Row],[FirstOrderDateTime]], "New", "Returning")</f>
        <v>Returning</v>
      </c>
      <c r="Z1799" s="7">
        <f>data[[#This Row],[DeliveryDate]] + data[[#This Row],[DeliveryTime]]</f>
        <v>45642.563888888886</v>
      </c>
      <c r="AA1799" s="7">
        <f>data[[#This Row],[OrderDateTime]] + 1</f>
        <v>45642.038888888892</v>
      </c>
      <c r="AB1799" s="7" t="str">
        <f>IF(data[[#This Row],[DeliveryDateTime]] &lt;= data[[#This Row],[SLADue]], "On Time", "Late")</f>
        <v>Late</v>
      </c>
    </row>
    <row r="1800" spans="1:28" x14ac:dyDescent="0.2">
      <c r="A1800" t="s">
        <v>2342</v>
      </c>
      <c r="B1800" t="s">
        <v>19</v>
      </c>
      <c r="C1800" t="s">
        <v>41</v>
      </c>
      <c r="D1800" t="s">
        <v>42</v>
      </c>
      <c r="E1800" s="5">
        <v>36.659999999999997</v>
      </c>
      <c r="F1800" t="s">
        <v>182</v>
      </c>
      <c r="G1800">
        <v>1</v>
      </c>
      <c r="H1800" s="1">
        <v>45557</v>
      </c>
      <c r="I1800" s="1" t="str">
        <f>TEXT(data[[#This Row],[OrderDate]],"mmm")</f>
        <v>Sep</v>
      </c>
      <c r="J1800" s="6">
        <v>0.53680555555555554</v>
      </c>
      <c r="K1800" s="6" t="str">
        <f>TEXT(data[[#This Row],[OrderTime]],"h")</f>
        <v>12</v>
      </c>
      <c r="L1800" s="1">
        <v>45557</v>
      </c>
      <c r="M1800" s="6">
        <v>0.78680555555555554</v>
      </c>
      <c r="N1800" t="s">
        <v>148</v>
      </c>
      <c r="O1800" t="s">
        <v>45</v>
      </c>
      <c r="P1800" t="s">
        <v>25</v>
      </c>
      <c r="Q1800" t="s">
        <v>26</v>
      </c>
      <c r="R1800" t="s">
        <v>46</v>
      </c>
      <c r="S1800" t="s">
        <v>47</v>
      </c>
      <c r="T1800" t="s">
        <v>106</v>
      </c>
      <c r="U1800" t="s">
        <v>30</v>
      </c>
      <c r="V1800" s="5">
        <f>data[[#This Row],[PriceUSD]]*data[[#This Row],[Quantity]]</f>
        <v>36.659999999999997</v>
      </c>
      <c r="W1800" s="7">
        <f>data[[#This Row],[OrderDate]] + TIME(VALUE(LEFT(data[[#This Row],[OrderTime]],2)), VALUE(RIGHT(data[[#This Row],[OrderTime]],2)), 0)</f>
        <v>45557.038888888892</v>
      </c>
      <c r="X1800" s="7">
        <f>_xlfn.MINIFS(data[OrderDateTime], data[CustomerName], data[[#This Row],[CustomerName]])</f>
        <v>45526.038888888892</v>
      </c>
      <c r="Y1800" t="str">
        <f>IF(data[[#This Row],[OrderDateTime]]=data[[#This Row],[FirstOrderDateTime]], "New", "Returning")</f>
        <v>Returning</v>
      </c>
      <c r="Z1800" s="7">
        <f>data[[#This Row],[DeliveryDate]] + data[[#This Row],[DeliveryTime]]</f>
        <v>45557.786805555559</v>
      </c>
      <c r="AA1800" s="7">
        <f>data[[#This Row],[OrderDateTime]] + 1</f>
        <v>45558.038888888892</v>
      </c>
      <c r="AB1800" s="7" t="str">
        <f>IF(data[[#This Row],[DeliveryDateTime]] &lt;= data[[#This Row],[SLADue]], "On Time", "Late")</f>
        <v>On Time</v>
      </c>
    </row>
    <row r="1801" spans="1:28" x14ac:dyDescent="0.2">
      <c r="A1801" t="s">
        <v>2343</v>
      </c>
      <c r="B1801" t="s">
        <v>19</v>
      </c>
      <c r="C1801" t="s">
        <v>101</v>
      </c>
      <c r="D1801" t="s">
        <v>102</v>
      </c>
      <c r="E1801" s="5">
        <v>22.48</v>
      </c>
      <c r="F1801" t="s">
        <v>81</v>
      </c>
      <c r="G1801">
        <v>2</v>
      </c>
      <c r="H1801" s="1">
        <v>45735</v>
      </c>
      <c r="I1801" s="1" t="str">
        <f>TEXT(data[[#This Row],[OrderDate]],"mmm")</f>
        <v>Mar</v>
      </c>
      <c r="J1801" s="6">
        <v>0.78680555555555554</v>
      </c>
      <c r="K1801" s="6" t="str">
        <f>TEXT(data[[#This Row],[OrderTime]],"h")</f>
        <v>18</v>
      </c>
      <c r="L1801" s="1">
        <v>45736</v>
      </c>
      <c r="M1801" s="6">
        <v>0.78680555555555554</v>
      </c>
      <c r="N1801" t="s">
        <v>88</v>
      </c>
      <c r="O1801" t="s">
        <v>825</v>
      </c>
      <c r="P1801" t="s">
        <v>25</v>
      </c>
      <c r="Q1801" t="s">
        <v>53</v>
      </c>
      <c r="R1801" t="s">
        <v>83</v>
      </c>
      <c r="S1801" t="s">
        <v>28</v>
      </c>
      <c r="T1801" t="s">
        <v>115</v>
      </c>
      <c r="U1801" t="s">
        <v>30</v>
      </c>
      <c r="V1801" s="5">
        <f>data[[#This Row],[PriceUSD]]*data[[#This Row],[Quantity]]</f>
        <v>44.96</v>
      </c>
      <c r="W1801" s="7">
        <f>data[[#This Row],[OrderDate]] + TIME(VALUE(LEFT(data[[#This Row],[OrderTime]],2)), VALUE(RIGHT(data[[#This Row],[OrderTime]],2)), 0)</f>
        <v>45735.038888888892</v>
      </c>
      <c r="X1801" s="7">
        <f>_xlfn.MINIFS(data[OrderDateTime], data[CustomerName], data[[#This Row],[CustomerName]])</f>
        <v>45527.022916666669</v>
      </c>
      <c r="Y1801" t="str">
        <f>IF(data[[#This Row],[OrderDateTime]]=data[[#This Row],[FirstOrderDateTime]], "New", "Returning")</f>
        <v>Returning</v>
      </c>
      <c r="Z1801" s="7">
        <f>data[[#This Row],[DeliveryDate]] + data[[#This Row],[DeliveryTime]]</f>
        <v>45736.786805555559</v>
      </c>
      <c r="AA1801" s="7">
        <f>data[[#This Row],[OrderDateTime]] + 1</f>
        <v>45736.038888888892</v>
      </c>
      <c r="AB1801" s="7" t="str">
        <f>IF(data[[#This Row],[DeliveryDateTime]] &lt;= data[[#This Row],[SLADue]], "On Time", "Late")</f>
        <v>Late</v>
      </c>
    </row>
    <row r="1802" spans="1:28" x14ac:dyDescent="0.2">
      <c r="A1802" t="s">
        <v>2344</v>
      </c>
      <c r="B1802" t="s">
        <v>19</v>
      </c>
      <c r="C1802" t="s">
        <v>41</v>
      </c>
      <c r="D1802" t="s">
        <v>42</v>
      </c>
      <c r="E1802" s="5">
        <v>36.840000000000003</v>
      </c>
      <c r="F1802" t="s">
        <v>182</v>
      </c>
      <c r="G1802">
        <v>1</v>
      </c>
      <c r="H1802" s="1">
        <v>45630</v>
      </c>
      <c r="I1802" s="1" t="str">
        <f>TEXT(data[[#This Row],[OrderDate]],"mmm")</f>
        <v>Dec</v>
      </c>
      <c r="J1802" s="6">
        <v>0.46041666666666664</v>
      </c>
      <c r="K1802" s="6" t="str">
        <f>TEXT(data[[#This Row],[OrderTime]],"h")</f>
        <v>11</v>
      </c>
      <c r="L1802" s="1">
        <v>45631</v>
      </c>
      <c r="M1802" s="6">
        <v>0.46041666666666664</v>
      </c>
      <c r="N1802" t="s">
        <v>139</v>
      </c>
      <c r="O1802" t="s">
        <v>810</v>
      </c>
      <c r="P1802" t="s">
        <v>36</v>
      </c>
      <c r="Q1802" t="s">
        <v>53</v>
      </c>
      <c r="R1802" t="s">
        <v>46</v>
      </c>
      <c r="S1802" t="s">
        <v>28</v>
      </c>
      <c r="T1802" t="s">
        <v>29</v>
      </c>
      <c r="U1802" t="s">
        <v>30</v>
      </c>
      <c r="V1802" s="5">
        <f>data[[#This Row],[PriceUSD]]*data[[#This Row],[Quantity]]</f>
        <v>36.840000000000003</v>
      </c>
      <c r="W1802" s="7">
        <f>data[[#This Row],[OrderDate]] + TIME(VALUE(LEFT(data[[#This Row],[OrderTime]],2)), VALUE(RIGHT(data[[#This Row],[OrderTime]],2)), 0)</f>
        <v>45630.046527777777</v>
      </c>
      <c r="X1802" s="7">
        <f>_xlfn.MINIFS(data[OrderDateTime], data[CustomerName], data[[#This Row],[CustomerName]])</f>
        <v>45509.015277777777</v>
      </c>
      <c r="Y1802" t="str">
        <f>IF(data[[#This Row],[OrderDateTime]]=data[[#This Row],[FirstOrderDateTime]], "New", "Returning")</f>
        <v>Returning</v>
      </c>
      <c r="Z1802" s="7">
        <f>data[[#This Row],[DeliveryDate]] + data[[#This Row],[DeliveryTime]]</f>
        <v>45631.460416666669</v>
      </c>
      <c r="AA1802" s="7">
        <f>data[[#This Row],[OrderDateTime]] + 1</f>
        <v>45631.046527777777</v>
      </c>
      <c r="AB1802" s="7" t="str">
        <f>IF(data[[#This Row],[DeliveryDateTime]] &lt;= data[[#This Row],[SLADue]], "On Time", "Late")</f>
        <v>Late</v>
      </c>
    </row>
    <row r="1803" spans="1:28" x14ac:dyDescent="0.2">
      <c r="A1803" t="s">
        <v>2345</v>
      </c>
      <c r="B1803" t="s">
        <v>19</v>
      </c>
      <c r="C1803" t="s">
        <v>290</v>
      </c>
      <c r="D1803" t="s">
        <v>291</v>
      </c>
      <c r="E1803" s="5">
        <v>66.010000000000005</v>
      </c>
      <c r="F1803" t="s">
        <v>22</v>
      </c>
      <c r="G1803">
        <v>1</v>
      </c>
      <c r="H1803" s="1">
        <v>45707</v>
      </c>
      <c r="I1803" s="1" t="str">
        <f>TEXT(data[[#This Row],[OrderDate]],"mmm")</f>
        <v>Feb</v>
      </c>
      <c r="J1803" s="6">
        <v>0.58888888888888891</v>
      </c>
      <c r="K1803" s="6" t="str">
        <f>TEXT(data[[#This Row],[OrderTime]],"h")</f>
        <v>14</v>
      </c>
      <c r="L1803" s="1">
        <v>45708</v>
      </c>
      <c r="M1803" s="6">
        <v>0.67222222222222228</v>
      </c>
      <c r="N1803" t="s">
        <v>120</v>
      </c>
      <c r="O1803" t="s">
        <v>176</v>
      </c>
      <c r="P1803" t="s">
        <v>25</v>
      </c>
      <c r="Q1803" t="s">
        <v>26</v>
      </c>
      <c r="R1803" t="s">
        <v>294</v>
      </c>
      <c r="S1803" t="s">
        <v>28</v>
      </c>
      <c r="T1803" t="s">
        <v>38</v>
      </c>
      <c r="U1803" t="s">
        <v>30</v>
      </c>
      <c r="V1803" s="5">
        <f>data[[#This Row],[PriceUSD]]*data[[#This Row],[Quantity]]</f>
        <v>66.010000000000005</v>
      </c>
      <c r="W1803" s="7">
        <f>data[[#This Row],[OrderDate]] + TIME(VALUE(LEFT(data[[#This Row],[OrderTime]],2)), VALUE(RIGHT(data[[#This Row],[OrderTime]],2)), 0)</f>
        <v>45707.061805555553</v>
      </c>
      <c r="X1803" s="7">
        <f>_xlfn.MINIFS(data[OrderDateTime], data[CustomerName], data[[#This Row],[CustomerName]])</f>
        <v>45509.007638888892</v>
      </c>
      <c r="Y1803" t="str">
        <f>IF(data[[#This Row],[OrderDateTime]]=data[[#This Row],[FirstOrderDateTime]], "New", "Returning")</f>
        <v>Returning</v>
      </c>
      <c r="Z1803" s="7">
        <f>data[[#This Row],[DeliveryDate]] + data[[#This Row],[DeliveryTime]]</f>
        <v>45708.672222222223</v>
      </c>
      <c r="AA1803" s="7">
        <f>data[[#This Row],[OrderDateTime]] + 1</f>
        <v>45708.061805555553</v>
      </c>
      <c r="AB1803" s="7" t="str">
        <f>IF(data[[#This Row],[DeliveryDateTime]] &lt;= data[[#This Row],[SLADue]], "On Time", "Late")</f>
        <v>Late</v>
      </c>
    </row>
    <row r="1804" spans="1:28" x14ac:dyDescent="0.2">
      <c r="A1804" t="s">
        <v>2346</v>
      </c>
      <c r="B1804" t="s">
        <v>19</v>
      </c>
      <c r="C1804" t="s">
        <v>258</v>
      </c>
      <c r="D1804" t="s">
        <v>259</v>
      </c>
      <c r="E1804" s="5">
        <v>119.82</v>
      </c>
      <c r="F1804" t="s">
        <v>182</v>
      </c>
      <c r="G1804">
        <v>4</v>
      </c>
      <c r="H1804" s="1">
        <v>45566</v>
      </c>
      <c r="I1804" s="1" t="str">
        <f>TEXT(data[[#This Row],[OrderDate]],"mmm")</f>
        <v>Oct</v>
      </c>
      <c r="J1804" s="6">
        <v>0.69374999999999998</v>
      </c>
      <c r="K1804" s="6" t="str">
        <f>TEXT(data[[#This Row],[OrderTime]],"h")</f>
        <v>16</v>
      </c>
      <c r="L1804" s="1">
        <v>45567</v>
      </c>
      <c r="M1804" s="6">
        <v>0.81874999999999998</v>
      </c>
      <c r="N1804" t="s">
        <v>123</v>
      </c>
      <c r="O1804" t="s">
        <v>671</v>
      </c>
      <c r="P1804" t="s">
        <v>36</v>
      </c>
      <c r="Q1804" t="s">
        <v>53</v>
      </c>
      <c r="R1804" t="s">
        <v>261</v>
      </c>
      <c r="S1804" t="s">
        <v>28</v>
      </c>
      <c r="T1804" t="s">
        <v>29</v>
      </c>
      <c r="U1804" t="s">
        <v>30</v>
      </c>
      <c r="V1804" s="5">
        <f>data[[#This Row],[PriceUSD]]*data[[#This Row],[Quantity]]</f>
        <v>479.28</v>
      </c>
      <c r="W1804" s="7">
        <f>data[[#This Row],[OrderDate]] + TIME(VALUE(LEFT(data[[#This Row],[OrderTime]],2)), VALUE(RIGHT(data[[#This Row],[OrderTime]],2)), 0)</f>
        <v>45566.052083333336</v>
      </c>
      <c r="X1804" s="7">
        <f>_xlfn.MINIFS(data[OrderDateTime], data[CustomerName], data[[#This Row],[CustomerName]])</f>
        <v>45508.038888888892</v>
      </c>
      <c r="Y1804" t="str">
        <f>IF(data[[#This Row],[OrderDateTime]]=data[[#This Row],[FirstOrderDateTime]], "New", "Returning")</f>
        <v>Returning</v>
      </c>
      <c r="Z1804" s="7">
        <f>data[[#This Row],[DeliveryDate]] + data[[#This Row],[DeliveryTime]]</f>
        <v>45567.818749999999</v>
      </c>
      <c r="AA1804" s="7">
        <f>data[[#This Row],[OrderDateTime]] + 1</f>
        <v>45567.052083333336</v>
      </c>
      <c r="AB1804" s="7" t="str">
        <f>IF(data[[#This Row],[DeliveryDateTime]] &lt;= data[[#This Row],[SLADue]], "On Time", "Late")</f>
        <v>Late</v>
      </c>
    </row>
    <row r="1805" spans="1:28" x14ac:dyDescent="0.2">
      <c r="A1805" t="s">
        <v>2347</v>
      </c>
      <c r="B1805" t="s">
        <v>19</v>
      </c>
      <c r="C1805" t="s">
        <v>69</v>
      </c>
      <c r="D1805" t="s">
        <v>70</v>
      </c>
      <c r="E1805" s="5">
        <v>53.29</v>
      </c>
      <c r="F1805" t="s">
        <v>119</v>
      </c>
      <c r="G1805">
        <v>1</v>
      </c>
      <c r="H1805" s="1">
        <v>45704</v>
      </c>
      <c r="I1805" s="1" t="str">
        <f>TEXT(data[[#This Row],[OrderDate]],"mmm")</f>
        <v>Feb</v>
      </c>
      <c r="J1805" s="6">
        <v>0.69722222222222219</v>
      </c>
      <c r="K1805" s="6" t="str">
        <f>TEXT(data[[#This Row],[OrderTime]],"h")</f>
        <v>16</v>
      </c>
      <c r="L1805" s="1">
        <v>45705</v>
      </c>
      <c r="M1805" s="6">
        <v>0.73888888888888893</v>
      </c>
      <c r="N1805" t="s">
        <v>34</v>
      </c>
      <c r="O1805" t="s">
        <v>937</v>
      </c>
      <c r="P1805" t="s">
        <v>36</v>
      </c>
      <c r="Q1805" t="s">
        <v>26</v>
      </c>
      <c r="R1805" t="s">
        <v>37</v>
      </c>
      <c r="S1805" t="s">
        <v>28</v>
      </c>
      <c r="T1805" t="s">
        <v>38</v>
      </c>
      <c r="U1805" t="s">
        <v>30</v>
      </c>
      <c r="V1805" s="5">
        <f>data[[#This Row],[PriceUSD]]*data[[#This Row],[Quantity]]</f>
        <v>53.29</v>
      </c>
      <c r="W1805" s="7">
        <f>data[[#This Row],[OrderDate]] + TIME(VALUE(LEFT(data[[#This Row],[OrderTime]],2)), VALUE(RIGHT(data[[#This Row],[OrderTime]],2)), 0)</f>
        <v>45704.015277777777</v>
      </c>
      <c r="X1805" s="7">
        <f>_xlfn.MINIFS(data[OrderDateTime], data[CustomerName], data[[#This Row],[CustomerName]])</f>
        <v>45533.046527777777</v>
      </c>
      <c r="Y1805" t="str">
        <f>IF(data[[#This Row],[OrderDateTime]]=data[[#This Row],[FirstOrderDateTime]], "New", "Returning")</f>
        <v>Returning</v>
      </c>
      <c r="Z1805" s="7">
        <f>data[[#This Row],[DeliveryDate]] + data[[#This Row],[DeliveryTime]]</f>
        <v>45705.738888888889</v>
      </c>
      <c r="AA1805" s="7">
        <f>data[[#This Row],[OrderDateTime]] + 1</f>
        <v>45705.015277777777</v>
      </c>
      <c r="AB1805" s="7" t="str">
        <f>IF(data[[#This Row],[DeliveryDateTime]] &lt;= data[[#This Row],[SLADue]], "On Time", "Late")</f>
        <v>Late</v>
      </c>
    </row>
    <row r="1806" spans="1:28" x14ac:dyDescent="0.2">
      <c r="A1806" t="s">
        <v>2348</v>
      </c>
      <c r="B1806" t="s">
        <v>19</v>
      </c>
      <c r="C1806" t="s">
        <v>126</v>
      </c>
      <c r="D1806" t="s">
        <v>127</v>
      </c>
      <c r="E1806" s="5">
        <v>23.98</v>
      </c>
      <c r="F1806" t="s">
        <v>71</v>
      </c>
      <c r="G1806">
        <v>1</v>
      </c>
      <c r="H1806" s="1">
        <v>45555</v>
      </c>
      <c r="I1806" s="1" t="str">
        <f>TEXT(data[[#This Row],[OrderDate]],"mmm")</f>
        <v>Sep</v>
      </c>
      <c r="J1806" s="6">
        <v>0.42916666666666664</v>
      </c>
      <c r="K1806" s="6" t="str">
        <f>TEXT(data[[#This Row],[OrderTime]],"h")</f>
        <v>10</v>
      </c>
      <c r="L1806" s="1">
        <v>45556</v>
      </c>
      <c r="M1806" s="6">
        <v>0.47083333333333333</v>
      </c>
      <c r="N1806" t="s">
        <v>145</v>
      </c>
      <c r="O1806" t="s">
        <v>942</v>
      </c>
      <c r="P1806" t="s">
        <v>77</v>
      </c>
      <c r="Q1806" t="s">
        <v>53</v>
      </c>
      <c r="R1806" t="s">
        <v>129</v>
      </c>
      <c r="S1806" t="s">
        <v>28</v>
      </c>
      <c r="T1806" t="s">
        <v>136</v>
      </c>
      <c r="U1806" t="s">
        <v>30</v>
      </c>
      <c r="V1806" s="5">
        <f>data[[#This Row],[PriceUSD]]*data[[#This Row],[Quantity]]</f>
        <v>23.98</v>
      </c>
      <c r="W1806" s="7">
        <f>data[[#This Row],[OrderDate]] + TIME(VALUE(LEFT(data[[#This Row],[OrderTime]],2)), VALUE(RIGHT(data[[#This Row],[OrderTime]],2)), 0)</f>
        <v>45555.046527777777</v>
      </c>
      <c r="X1806" s="7">
        <f>_xlfn.MINIFS(data[OrderDateTime], data[CustomerName], data[[#This Row],[CustomerName]])</f>
        <v>45508.054166666669</v>
      </c>
      <c r="Y1806" t="str">
        <f>IF(data[[#This Row],[OrderDateTime]]=data[[#This Row],[FirstOrderDateTime]], "New", "Returning")</f>
        <v>Returning</v>
      </c>
      <c r="Z1806" s="7">
        <f>data[[#This Row],[DeliveryDate]] + data[[#This Row],[DeliveryTime]]</f>
        <v>45556.470833333333</v>
      </c>
      <c r="AA1806" s="7">
        <f>data[[#This Row],[OrderDateTime]] + 1</f>
        <v>45556.046527777777</v>
      </c>
      <c r="AB1806" s="7" t="str">
        <f>IF(data[[#This Row],[DeliveryDateTime]] &lt;= data[[#This Row],[SLADue]], "On Time", "Late")</f>
        <v>Late</v>
      </c>
    </row>
    <row r="1807" spans="1:28" x14ac:dyDescent="0.2">
      <c r="A1807" t="s">
        <v>2349</v>
      </c>
      <c r="B1807" t="s">
        <v>19</v>
      </c>
      <c r="C1807" t="s">
        <v>41</v>
      </c>
      <c r="D1807" t="s">
        <v>42</v>
      </c>
      <c r="E1807" s="5">
        <v>37.65</v>
      </c>
      <c r="F1807" t="s">
        <v>43</v>
      </c>
      <c r="G1807">
        <v>1</v>
      </c>
      <c r="H1807" s="1">
        <v>45705</v>
      </c>
      <c r="I1807" s="1" t="str">
        <f>TEXT(data[[#This Row],[OrderDate]],"mmm")</f>
        <v>Feb</v>
      </c>
      <c r="J1807" s="6">
        <v>0.79861111111111116</v>
      </c>
      <c r="K1807" s="6" t="str">
        <f>TEXT(data[[#This Row],[OrderTime]],"h")</f>
        <v>19</v>
      </c>
      <c r="L1807" s="1">
        <v>45706</v>
      </c>
      <c r="M1807" s="6">
        <v>0.76875000000000004</v>
      </c>
      <c r="N1807" t="s">
        <v>208</v>
      </c>
      <c r="O1807" t="s">
        <v>1009</v>
      </c>
      <c r="P1807" t="s">
        <v>202</v>
      </c>
      <c r="Q1807" t="s">
        <v>26</v>
      </c>
      <c r="R1807" t="s">
        <v>46</v>
      </c>
      <c r="S1807" t="s">
        <v>28</v>
      </c>
      <c r="T1807" t="s">
        <v>38</v>
      </c>
      <c r="U1807" t="s">
        <v>30</v>
      </c>
      <c r="V1807" s="5">
        <f>data[[#This Row],[PriceUSD]]*data[[#This Row],[Quantity]]</f>
        <v>37.65</v>
      </c>
      <c r="W1807" s="7">
        <f>data[[#This Row],[OrderDate]] + TIME(VALUE(LEFT(data[[#This Row],[OrderTime]],2)), VALUE(RIGHT(data[[#This Row],[OrderTime]],2)), 0)</f>
        <v>45705.007638888892</v>
      </c>
      <c r="X1807" s="7">
        <f>_xlfn.MINIFS(data[OrderDateTime], data[CustomerName], data[[#This Row],[CustomerName]])</f>
        <v>45520.017361111109</v>
      </c>
      <c r="Y1807" t="str">
        <f>IF(data[[#This Row],[OrderDateTime]]=data[[#This Row],[FirstOrderDateTime]], "New", "Returning")</f>
        <v>Returning</v>
      </c>
      <c r="Z1807" s="7">
        <f>data[[#This Row],[DeliveryDate]] + data[[#This Row],[DeliveryTime]]</f>
        <v>45706.768750000003</v>
      </c>
      <c r="AA1807" s="7">
        <f>data[[#This Row],[OrderDateTime]] + 1</f>
        <v>45706.007638888892</v>
      </c>
      <c r="AB1807" s="7" t="str">
        <f>IF(data[[#This Row],[DeliveryDateTime]] &lt;= data[[#This Row],[SLADue]], "On Time", "Late")</f>
        <v>Late</v>
      </c>
    </row>
    <row r="1808" spans="1:28" x14ac:dyDescent="0.2">
      <c r="A1808" t="s">
        <v>2350</v>
      </c>
      <c r="B1808" t="s">
        <v>19</v>
      </c>
      <c r="C1808" t="s">
        <v>69</v>
      </c>
      <c r="D1808" t="s">
        <v>70</v>
      </c>
      <c r="E1808" s="5">
        <v>51.6</v>
      </c>
      <c r="F1808" t="s">
        <v>56</v>
      </c>
      <c r="G1808">
        <v>1</v>
      </c>
      <c r="H1808" s="1">
        <v>45619</v>
      </c>
      <c r="I1808" s="1" t="str">
        <f>TEXT(data[[#This Row],[OrderDate]],"mmm")</f>
        <v>Nov</v>
      </c>
      <c r="J1808" s="6">
        <v>0.77152777777777781</v>
      </c>
      <c r="K1808" s="6" t="str">
        <f>TEXT(data[[#This Row],[OrderTime]],"h")</f>
        <v>18</v>
      </c>
      <c r="L1808" s="1">
        <v>45620</v>
      </c>
      <c r="M1808" s="6">
        <v>0.89652777777777781</v>
      </c>
      <c r="N1808" t="s">
        <v>213</v>
      </c>
      <c r="O1808" t="s">
        <v>711</v>
      </c>
      <c r="P1808" t="s">
        <v>36</v>
      </c>
      <c r="Q1808" t="s">
        <v>26</v>
      </c>
      <c r="R1808" t="s">
        <v>37</v>
      </c>
      <c r="S1808" t="s">
        <v>28</v>
      </c>
      <c r="T1808" t="s">
        <v>29</v>
      </c>
      <c r="U1808" t="s">
        <v>39</v>
      </c>
      <c r="V1808" s="5">
        <f>data[[#This Row],[PriceUSD]]*data[[#This Row],[Quantity]]</f>
        <v>51.6</v>
      </c>
      <c r="W1808" s="7">
        <f>data[[#This Row],[OrderDate]] + TIME(VALUE(LEFT(data[[#This Row],[OrderTime]],2)), VALUE(RIGHT(data[[#This Row],[OrderTime]],2)), 0)</f>
        <v>45619.054166666669</v>
      </c>
      <c r="X1808" s="7">
        <f>_xlfn.MINIFS(data[OrderDateTime], data[CustomerName], data[[#This Row],[CustomerName]])</f>
        <v>45532.046527777777</v>
      </c>
      <c r="Y1808" t="str">
        <f>IF(data[[#This Row],[OrderDateTime]]=data[[#This Row],[FirstOrderDateTime]], "New", "Returning")</f>
        <v>Returning</v>
      </c>
      <c r="Z1808" s="7">
        <f>data[[#This Row],[DeliveryDate]] + data[[#This Row],[DeliveryTime]]</f>
        <v>45620.896527777775</v>
      </c>
      <c r="AA1808" s="7">
        <f>data[[#This Row],[OrderDateTime]] + 1</f>
        <v>45620.054166666669</v>
      </c>
      <c r="AB1808" s="7" t="str">
        <f>IF(data[[#This Row],[DeliveryDateTime]] &lt;= data[[#This Row],[SLADue]], "On Time", "Late")</f>
        <v>Late</v>
      </c>
    </row>
    <row r="1809" spans="1:28" x14ac:dyDescent="0.2">
      <c r="A1809" t="s">
        <v>2351</v>
      </c>
      <c r="B1809" t="s">
        <v>19</v>
      </c>
      <c r="C1809" t="s">
        <v>258</v>
      </c>
      <c r="D1809" t="s">
        <v>259</v>
      </c>
      <c r="E1809" s="5">
        <v>123.91</v>
      </c>
      <c r="F1809" t="s">
        <v>119</v>
      </c>
      <c r="G1809">
        <v>1</v>
      </c>
      <c r="H1809" s="1">
        <v>45838</v>
      </c>
      <c r="I1809" s="1" t="str">
        <f>TEXT(data[[#This Row],[OrderDate]],"mmm")</f>
        <v>Jun</v>
      </c>
      <c r="J1809" s="6">
        <v>0.47152777777777777</v>
      </c>
      <c r="K1809" s="6" t="str">
        <f>TEXT(data[[#This Row],[OrderTime]],"h")</f>
        <v>11</v>
      </c>
      <c r="L1809" s="1">
        <v>45838</v>
      </c>
      <c r="M1809" s="6">
        <v>0.7631944444444444</v>
      </c>
      <c r="N1809" t="s">
        <v>95</v>
      </c>
      <c r="O1809" t="s">
        <v>24</v>
      </c>
      <c r="P1809" t="s">
        <v>25</v>
      </c>
      <c r="Q1809" t="s">
        <v>53</v>
      </c>
      <c r="R1809" t="s">
        <v>261</v>
      </c>
      <c r="S1809" t="s">
        <v>47</v>
      </c>
      <c r="T1809" t="s">
        <v>38</v>
      </c>
      <c r="U1809" t="s">
        <v>30</v>
      </c>
      <c r="V1809" s="5">
        <f>data[[#This Row],[PriceUSD]]*data[[#This Row],[Quantity]]</f>
        <v>123.91</v>
      </c>
      <c r="W1809" s="7">
        <f>data[[#This Row],[OrderDate]] + TIME(VALUE(LEFT(data[[#This Row],[OrderTime]],2)), VALUE(RIGHT(data[[#This Row],[OrderTime]],2)), 0)</f>
        <v>45838.054166666669</v>
      </c>
      <c r="X1809" s="7">
        <f>_xlfn.MINIFS(data[OrderDateTime], data[CustomerName], data[[#This Row],[CustomerName]])</f>
        <v>45531.017361111109</v>
      </c>
      <c r="Y1809" t="str">
        <f>IF(data[[#This Row],[OrderDateTime]]=data[[#This Row],[FirstOrderDateTime]], "New", "Returning")</f>
        <v>Returning</v>
      </c>
      <c r="Z1809" s="7">
        <f>data[[#This Row],[DeliveryDate]] + data[[#This Row],[DeliveryTime]]</f>
        <v>45838.763194444444</v>
      </c>
      <c r="AA1809" s="7">
        <f>data[[#This Row],[OrderDateTime]] + 1</f>
        <v>45839.054166666669</v>
      </c>
      <c r="AB1809" s="7" t="str">
        <f>IF(data[[#This Row],[DeliveryDateTime]] &lt;= data[[#This Row],[SLADue]], "On Time", "Late")</f>
        <v>On Time</v>
      </c>
    </row>
    <row r="1810" spans="1:28" x14ac:dyDescent="0.2">
      <c r="A1810" t="s">
        <v>2352</v>
      </c>
      <c r="B1810" t="s">
        <v>19</v>
      </c>
      <c r="C1810" t="s">
        <v>32</v>
      </c>
      <c r="D1810" t="s">
        <v>33</v>
      </c>
      <c r="E1810" s="5">
        <v>45.19</v>
      </c>
      <c r="F1810" t="s">
        <v>43</v>
      </c>
      <c r="G1810">
        <v>1</v>
      </c>
      <c r="H1810" s="1">
        <v>45647</v>
      </c>
      <c r="I1810" s="1" t="str">
        <f>TEXT(data[[#This Row],[OrderDate]],"mmm")</f>
        <v>Dec</v>
      </c>
      <c r="J1810" s="6">
        <v>0.37777777777777777</v>
      </c>
      <c r="K1810" s="6" t="str">
        <f>TEXT(data[[#This Row],[OrderTime]],"h")</f>
        <v>9</v>
      </c>
      <c r="L1810" s="1">
        <v>45647</v>
      </c>
      <c r="M1810" s="6">
        <v>0.62777777777777777</v>
      </c>
      <c r="N1810" t="s">
        <v>434</v>
      </c>
      <c r="O1810" t="s">
        <v>1184</v>
      </c>
      <c r="P1810" t="s">
        <v>234</v>
      </c>
      <c r="Q1810" t="s">
        <v>53</v>
      </c>
      <c r="R1810" t="s">
        <v>37</v>
      </c>
      <c r="S1810" t="s">
        <v>47</v>
      </c>
      <c r="T1810" t="s">
        <v>38</v>
      </c>
      <c r="U1810" t="s">
        <v>30</v>
      </c>
      <c r="V1810" s="5">
        <f>data[[#This Row],[PriceUSD]]*data[[#This Row],[Quantity]]</f>
        <v>45.19</v>
      </c>
      <c r="W1810" s="7">
        <f>data[[#This Row],[OrderDate]] + TIME(VALUE(LEFT(data[[#This Row],[OrderTime]],2)), VALUE(RIGHT(data[[#This Row],[OrderTime]],2)), 0)</f>
        <v>45647.054166666669</v>
      </c>
      <c r="X1810" s="7">
        <f>_xlfn.MINIFS(data[OrderDateTime], data[CustomerName], data[[#This Row],[CustomerName]])</f>
        <v>45514.030555555553</v>
      </c>
      <c r="Y1810" t="str">
        <f>IF(data[[#This Row],[OrderDateTime]]=data[[#This Row],[FirstOrderDateTime]], "New", "Returning")</f>
        <v>Returning</v>
      </c>
      <c r="Z1810" s="7">
        <f>data[[#This Row],[DeliveryDate]] + data[[#This Row],[DeliveryTime]]</f>
        <v>45647.62777777778</v>
      </c>
      <c r="AA1810" s="7">
        <f>data[[#This Row],[OrderDateTime]] + 1</f>
        <v>45648.054166666669</v>
      </c>
      <c r="AB1810" s="7" t="str">
        <f>IF(data[[#This Row],[DeliveryDateTime]] &lt;= data[[#This Row],[SLADue]], "On Time", "Late")</f>
        <v>On Time</v>
      </c>
    </row>
    <row r="1811" spans="1:28" x14ac:dyDescent="0.2">
      <c r="A1811" t="s">
        <v>2353</v>
      </c>
      <c r="B1811" t="s">
        <v>19</v>
      </c>
      <c r="C1811" t="s">
        <v>85</v>
      </c>
      <c r="D1811" t="s">
        <v>86</v>
      </c>
      <c r="E1811" s="5">
        <v>48.93</v>
      </c>
      <c r="F1811" t="s">
        <v>87</v>
      </c>
      <c r="G1811">
        <v>2</v>
      </c>
      <c r="H1811" s="1">
        <v>45507</v>
      </c>
      <c r="I1811" s="1" t="str">
        <f>TEXT(data[[#This Row],[OrderDate]],"mmm")</f>
        <v>Aug</v>
      </c>
      <c r="J1811" s="6">
        <v>0.50069444444444444</v>
      </c>
      <c r="K1811" s="6" t="str">
        <f>TEXT(data[[#This Row],[OrderTime]],"h")</f>
        <v>12</v>
      </c>
      <c r="L1811" s="1">
        <v>45508</v>
      </c>
      <c r="M1811" s="6">
        <v>0.75069444444444444</v>
      </c>
      <c r="N1811" t="s">
        <v>208</v>
      </c>
      <c r="O1811" t="s">
        <v>485</v>
      </c>
      <c r="P1811" t="s">
        <v>202</v>
      </c>
      <c r="Q1811" t="s">
        <v>53</v>
      </c>
      <c r="R1811" t="s">
        <v>90</v>
      </c>
      <c r="S1811" t="s">
        <v>28</v>
      </c>
      <c r="T1811" t="s">
        <v>106</v>
      </c>
      <c r="U1811" t="s">
        <v>30</v>
      </c>
      <c r="V1811" s="5">
        <f>data[[#This Row],[PriceUSD]]*data[[#This Row],[Quantity]]</f>
        <v>97.86</v>
      </c>
      <c r="W1811" s="7">
        <f>data[[#This Row],[OrderDate]] + TIME(VALUE(LEFT(data[[#This Row],[OrderTime]],2)), VALUE(RIGHT(data[[#This Row],[OrderTime]],2)), 0)</f>
        <v>45507.030555555553</v>
      </c>
      <c r="X1811" s="7">
        <f>_xlfn.MINIFS(data[OrderDateTime], data[CustomerName], data[[#This Row],[CustomerName]])</f>
        <v>45507.030555555553</v>
      </c>
      <c r="Y1811" t="str">
        <f>IF(data[[#This Row],[OrderDateTime]]=data[[#This Row],[FirstOrderDateTime]], "New", "Returning")</f>
        <v>New</v>
      </c>
      <c r="Z1811" s="7">
        <f>data[[#This Row],[DeliveryDate]] + data[[#This Row],[DeliveryTime]]</f>
        <v>45508.750694444447</v>
      </c>
      <c r="AA1811" s="7">
        <f>data[[#This Row],[OrderDateTime]] + 1</f>
        <v>45508.030555555553</v>
      </c>
      <c r="AB1811" s="7" t="str">
        <f>IF(data[[#This Row],[DeliveryDateTime]] &lt;= data[[#This Row],[SLADue]], "On Time", "Late")</f>
        <v>Late</v>
      </c>
    </row>
    <row r="1812" spans="1:28" x14ac:dyDescent="0.2">
      <c r="A1812" t="s">
        <v>2354</v>
      </c>
      <c r="B1812" t="s">
        <v>19</v>
      </c>
      <c r="C1812" t="s">
        <v>126</v>
      </c>
      <c r="D1812" t="s">
        <v>127</v>
      </c>
      <c r="E1812" s="5">
        <v>20.9</v>
      </c>
      <c r="F1812" t="s">
        <v>138</v>
      </c>
      <c r="G1812">
        <v>1</v>
      </c>
      <c r="H1812" s="1">
        <v>45623</v>
      </c>
      <c r="I1812" s="1" t="str">
        <f>TEXT(data[[#This Row],[OrderDate]],"mmm")</f>
        <v>Nov</v>
      </c>
      <c r="J1812" s="6">
        <v>0.7680555555555556</v>
      </c>
      <c r="K1812" s="6" t="str">
        <f>TEXT(data[[#This Row],[OrderTime]],"h")</f>
        <v>18</v>
      </c>
      <c r="L1812" s="1">
        <v>45624</v>
      </c>
      <c r="M1812" s="6">
        <v>0.7680555555555556</v>
      </c>
      <c r="N1812" t="s">
        <v>75</v>
      </c>
      <c r="O1812" t="s">
        <v>24</v>
      </c>
      <c r="P1812" t="s">
        <v>77</v>
      </c>
      <c r="Q1812" t="s">
        <v>53</v>
      </c>
      <c r="R1812" t="s">
        <v>129</v>
      </c>
      <c r="S1812" t="s">
        <v>28</v>
      </c>
      <c r="T1812" t="s">
        <v>29</v>
      </c>
      <c r="U1812" t="s">
        <v>30</v>
      </c>
      <c r="V1812" s="5">
        <f>data[[#This Row],[PriceUSD]]*data[[#This Row],[Quantity]]</f>
        <v>20.9</v>
      </c>
      <c r="W1812" s="7">
        <f>data[[#This Row],[OrderDate]] + TIME(VALUE(LEFT(data[[#This Row],[OrderTime]],2)), VALUE(RIGHT(data[[#This Row],[OrderTime]],2)), 0)</f>
        <v>45623.038888888892</v>
      </c>
      <c r="X1812" s="7">
        <f>_xlfn.MINIFS(data[OrderDateTime], data[CustomerName], data[[#This Row],[CustomerName]])</f>
        <v>45531.017361111109</v>
      </c>
      <c r="Y1812" t="str">
        <f>IF(data[[#This Row],[OrderDateTime]]=data[[#This Row],[FirstOrderDateTime]], "New", "Returning")</f>
        <v>Returning</v>
      </c>
      <c r="Z1812" s="7">
        <f>data[[#This Row],[DeliveryDate]] + data[[#This Row],[DeliveryTime]]</f>
        <v>45624.768055555556</v>
      </c>
      <c r="AA1812" s="7">
        <f>data[[#This Row],[OrderDateTime]] + 1</f>
        <v>45624.038888888892</v>
      </c>
      <c r="AB1812" s="7" t="str">
        <f>IF(data[[#This Row],[DeliveryDateTime]] &lt;= data[[#This Row],[SLADue]], "On Time", "Late")</f>
        <v>Late</v>
      </c>
    </row>
    <row r="1813" spans="1:28" x14ac:dyDescent="0.2">
      <c r="A1813" t="s">
        <v>2355</v>
      </c>
      <c r="B1813" t="s">
        <v>19</v>
      </c>
      <c r="C1813" t="s">
        <v>49</v>
      </c>
      <c r="D1813" t="s">
        <v>50</v>
      </c>
      <c r="E1813" s="5">
        <v>32.07</v>
      </c>
      <c r="F1813" t="s">
        <v>138</v>
      </c>
      <c r="G1813">
        <v>1</v>
      </c>
      <c r="H1813" s="1">
        <v>45838</v>
      </c>
      <c r="I1813" s="1" t="str">
        <f>TEXT(data[[#This Row],[OrderDate]],"mmm")</f>
        <v>Jun</v>
      </c>
      <c r="J1813" s="6">
        <v>0.89930555555555558</v>
      </c>
      <c r="K1813" s="6" t="str">
        <f>TEXT(data[[#This Row],[OrderTime]],"h")</f>
        <v>21</v>
      </c>
      <c r="L1813" s="1">
        <v>45839</v>
      </c>
      <c r="M1813" s="6">
        <v>0.73611111111111116</v>
      </c>
      <c r="N1813" t="s">
        <v>57</v>
      </c>
      <c r="O1813" t="s">
        <v>155</v>
      </c>
      <c r="P1813" t="s">
        <v>25</v>
      </c>
      <c r="Q1813" t="s">
        <v>26</v>
      </c>
      <c r="R1813" t="s">
        <v>54</v>
      </c>
      <c r="S1813" t="s">
        <v>28</v>
      </c>
      <c r="T1813" t="s">
        <v>38</v>
      </c>
      <c r="U1813" t="s">
        <v>30</v>
      </c>
      <c r="V1813" s="5">
        <f>data[[#This Row],[PriceUSD]]*data[[#This Row],[Quantity]]</f>
        <v>32.07</v>
      </c>
      <c r="W1813" s="7">
        <f>data[[#This Row],[OrderDate]] + TIME(VALUE(LEFT(data[[#This Row],[OrderTime]],2)), VALUE(RIGHT(data[[#This Row],[OrderTime]],2)), 0)</f>
        <v>45838.038888888892</v>
      </c>
      <c r="X1813" s="7">
        <f>_xlfn.MINIFS(data[OrderDateTime], data[CustomerName], data[[#This Row],[CustomerName]])</f>
        <v>45536.038888888892</v>
      </c>
      <c r="Y1813" t="str">
        <f>IF(data[[#This Row],[OrderDateTime]]=data[[#This Row],[FirstOrderDateTime]], "New", "Returning")</f>
        <v>Returning</v>
      </c>
      <c r="Z1813" s="7">
        <f>data[[#This Row],[DeliveryDate]] + data[[#This Row],[DeliveryTime]]</f>
        <v>45839.736111111109</v>
      </c>
      <c r="AA1813" s="7">
        <f>data[[#This Row],[OrderDateTime]] + 1</f>
        <v>45839.038888888892</v>
      </c>
      <c r="AB1813" s="7" t="str">
        <f>IF(data[[#This Row],[DeliveryDateTime]] &lt;= data[[#This Row],[SLADue]], "On Time", "Late")</f>
        <v>Late</v>
      </c>
    </row>
    <row r="1814" spans="1:28" x14ac:dyDescent="0.2">
      <c r="A1814" t="s">
        <v>2356</v>
      </c>
      <c r="B1814" t="s">
        <v>19</v>
      </c>
      <c r="C1814" t="s">
        <v>20</v>
      </c>
      <c r="D1814" t="s">
        <v>21</v>
      </c>
      <c r="E1814" s="5">
        <v>19.37</v>
      </c>
      <c r="F1814" t="s">
        <v>43</v>
      </c>
      <c r="G1814">
        <v>1</v>
      </c>
      <c r="H1814" s="1">
        <v>45505</v>
      </c>
      <c r="I1814" s="1" t="str">
        <f>TEXT(data[[#This Row],[OrderDate]],"mmm")</f>
        <v>Aug</v>
      </c>
      <c r="J1814" s="6">
        <v>0.63680555555555551</v>
      </c>
      <c r="K1814" s="6" t="str">
        <f>TEXT(data[[#This Row],[OrderTime]],"h")</f>
        <v>15</v>
      </c>
      <c r="L1814" s="1">
        <v>45506</v>
      </c>
      <c r="M1814" s="6">
        <v>0.80347222222222225</v>
      </c>
      <c r="N1814" t="s">
        <v>170</v>
      </c>
      <c r="O1814" t="s">
        <v>2242</v>
      </c>
      <c r="P1814" t="s">
        <v>36</v>
      </c>
      <c r="Q1814" t="s">
        <v>26</v>
      </c>
      <c r="R1814" t="s">
        <v>27</v>
      </c>
      <c r="S1814" t="s">
        <v>28</v>
      </c>
      <c r="T1814" t="s">
        <v>136</v>
      </c>
      <c r="U1814" t="s">
        <v>30</v>
      </c>
      <c r="V1814" s="5">
        <f>data[[#This Row],[PriceUSD]]*data[[#This Row],[Quantity]]</f>
        <v>19.37</v>
      </c>
      <c r="W1814" s="7">
        <f>data[[#This Row],[OrderDate]] + TIME(VALUE(LEFT(data[[#This Row],[OrderTime]],2)), VALUE(RIGHT(data[[#This Row],[OrderTime]],2)), 0)</f>
        <v>45505.038888888892</v>
      </c>
      <c r="X1814" s="7">
        <f>_xlfn.MINIFS(data[OrderDateTime], data[CustomerName], data[[#This Row],[CustomerName]])</f>
        <v>45505.038888888892</v>
      </c>
      <c r="Y1814" t="str">
        <f>IF(data[[#This Row],[OrderDateTime]]=data[[#This Row],[FirstOrderDateTime]], "New", "Returning")</f>
        <v>New</v>
      </c>
      <c r="Z1814" s="7">
        <f>data[[#This Row],[DeliveryDate]] + data[[#This Row],[DeliveryTime]]</f>
        <v>45506.803472222222</v>
      </c>
      <c r="AA1814" s="7">
        <f>data[[#This Row],[OrderDateTime]] + 1</f>
        <v>45506.038888888892</v>
      </c>
      <c r="AB1814" s="7" t="str">
        <f>IF(data[[#This Row],[DeliveryDateTime]] &lt;= data[[#This Row],[SLADue]], "On Time", "Late")</f>
        <v>Late</v>
      </c>
    </row>
    <row r="1815" spans="1:28" x14ac:dyDescent="0.2">
      <c r="A1815" t="s">
        <v>2357</v>
      </c>
      <c r="B1815" t="s">
        <v>19</v>
      </c>
      <c r="C1815" t="s">
        <v>79</v>
      </c>
      <c r="D1815" t="s">
        <v>80</v>
      </c>
      <c r="E1815" s="5">
        <v>30.19</v>
      </c>
      <c r="F1815" t="s">
        <v>81</v>
      </c>
      <c r="G1815">
        <v>2</v>
      </c>
      <c r="H1815" s="1">
        <v>45858</v>
      </c>
      <c r="I1815" s="1" t="str">
        <f>TEXT(data[[#This Row],[OrderDate]],"mmm")</f>
        <v>Jul</v>
      </c>
      <c r="J1815" s="6">
        <v>0.51388888888888884</v>
      </c>
      <c r="K1815" s="6" t="str">
        <f>TEXT(data[[#This Row],[OrderTime]],"h")</f>
        <v>12</v>
      </c>
      <c r="L1815" s="1">
        <v>45859</v>
      </c>
      <c r="M1815" s="6">
        <v>0.63888888888888884</v>
      </c>
      <c r="N1815" t="s">
        <v>123</v>
      </c>
      <c r="O1815" t="s">
        <v>1148</v>
      </c>
      <c r="P1815" t="s">
        <v>36</v>
      </c>
      <c r="Q1815" t="s">
        <v>26</v>
      </c>
      <c r="R1815" t="s">
        <v>83</v>
      </c>
      <c r="S1815" t="s">
        <v>28</v>
      </c>
      <c r="T1815" t="s">
        <v>29</v>
      </c>
      <c r="U1815" t="s">
        <v>39</v>
      </c>
      <c r="V1815" s="5">
        <f>data[[#This Row],[PriceUSD]]*data[[#This Row],[Quantity]]</f>
        <v>60.38</v>
      </c>
      <c r="W1815" s="7">
        <f>data[[#This Row],[OrderDate]] + TIME(VALUE(LEFT(data[[#This Row],[OrderTime]],2)), VALUE(RIGHT(data[[#This Row],[OrderTime]],2)), 0)</f>
        <v>45858.061805555553</v>
      </c>
      <c r="X1815" s="7">
        <f>_xlfn.MINIFS(data[OrderDateTime], data[CustomerName], data[[#This Row],[CustomerName]])</f>
        <v>45523.017361111109</v>
      </c>
      <c r="Y1815" t="str">
        <f>IF(data[[#This Row],[OrderDateTime]]=data[[#This Row],[FirstOrderDateTime]], "New", "Returning")</f>
        <v>Returning</v>
      </c>
      <c r="Z1815" s="7">
        <f>data[[#This Row],[DeliveryDate]] + data[[#This Row],[DeliveryTime]]</f>
        <v>45859.638888888891</v>
      </c>
      <c r="AA1815" s="7">
        <f>data[[#This Row],[OrderDateTime]] + 1</f>
        <v>45859.061805555553</v>
      </c>
      <c r="AB1815" s="7" t="str">
        <f>IF(data[[#This Row],[DeliveryDateTime]] &lt;= data[[#This Row],[SLADue]], "On Time", "Late")</f>
        <v>Late</v>
      </c>
    </row>
    <row r="1816" spans="1:28" x14ac:dyDescent="0.2">
      <c r="A1816" t="s">
        <v>2358</v>
      </c>
      <c r="B1816" t="s">
        <v>19</v>
      </c>
      <c r="C1816" t="s">
        <v>85</v>
      </c>
      <c r="D1816" t="s">
        <v>86</v>
      </c>
      <c r="E1816" s="5">
        <v>58.19</v>
      </c>
      <c r="F1816" t="s">
        <v>71</v>
      </c>
      <c r="G1816">
        <v>1</v>
      </c>
      <c r="H1816" s="1">
        <v>45863</v>
      </c>
      <c r="I1816" s="1" t="str">
        <f>TEXT(data[[#This Row],[OrderDate]],"mmm")</f>
        <v>Jul</v>
      </c>
      <c r="J1816" s="6">
        <v>0.85277777777777775</v>
      </c>
      <c r="K1816" s="6" t="str">
        <f>TEXT(data[[#This Row],[OrderTime]],"h")</f>
        <v>20</v>
      </c>
      <c r="L1816" s="1">
        <v>45864</v>
      </c>
      <c r="M1816" s="6">
        <v>0.67013888888888884</v>
      </c>
      <c r="N1816" t="s">
        <v>23</v>
      </c>
      <c r="O1816" t="s">
        <v>1342</v>
      </c>
      <c r="P1816" t="s">
        <v>25</v>
      </c>
      <c r="Q1816" t="s">
        <v>26</v>
      </c>
      <c r="R1816" t="s">
        <v>90</v>
      </c>
      <c r="S1816" t="s">
        <v>28</v>
      </c>
      <c r="T1816" t="s">
        <v>29</v>
      </c>
      <c r="U1816" t="s">
        <v>30</v>
      </c>
      <c r="V1816" s="5">
        <f>data[[#This Row],[PriceUSD]]*data[[#This Row],[Quantity]]</f>
        <v>58.19</v>
      </c>
      <c r="W1816" s="7">
        <f>data[[#This Row],[OrderDate]] + TIME(VALUE(LEFT(data[[#This Row],[OrderTime]],2)), VALUE(RIGHT(data[[#This Row],[OrderTime]],2)), 0)</f>
        <v>45863.054166666669</v>
      </c>
      <c r="X1816" s="7">
        <f>_xlfn.MINIFS(data[OrderDateTime], data[CustomerName], data[[#This Row],[CustomerName]])</f>
        <v>45549.054166666669</v>
      </c>
      <c r="Y1816" t="str">
        <f>IF(data[[#This Row],[OrderDateTime]]=data[[#This Row],[FirstOrderDateTime]], "New", "Returning")</f>
        <v>Returning</v>
      </c>
      <c r="Z1816" s="7">
        <f>data[[#This Row],[DeliveryDate]] + data[[#This Row],[DeliveryTime]]</f>
        <v>45864.670138888891</v>
      </c>
      <c r="AA1816" s="7">
        <f>data[[#This Row],[OrderDateTime]] + 1</f>
        <v>45864.054166666669</v>
      </c>
      <c r="AB1816" s="7" t="str">
        <f>IF(data[[#This Row],[DeliveryDateTime]] &lt;= data[[#This Row],[SLADue]], "On Time", "Late")</f>
        <v>Late</v>
      </c>
    </row>
    <row r="1817" spans="1:28" x14ac:dyDescent="0.2">
      <c r="A1817" t="s">
        <v>2359</v>
      </c>
      <c r="B1817" t="s">
        <v>19</v>
      </c>
      <c r="C1817" t="s">
        <v>290</v>
      </c>
      <c r="D1817" t="s">
        <v>291</v>
      </c>
      <c r="E1817" s="5">
        <v>67.680000000000007</v>
      </c>
      <c r="F1817" t="s">
        <v>22</v>
      </c>
      <c r="G1817">
        <v>3</v>
      </c>
      <c r="H1817" s="1">
        <v>45671</v>
      </c>
      <c r="I1817" s="1" t="str">
        <f>TEXT(data[[#This Row],[OrderDate]],"mmm")</f>
        <v>Jan</v>
      </c>
      <c r="J1817" s="6">
        <v>0.76944444444444449</v>
      </c>
      <c r="K1817" s="6" t="str">
        <f>TEXT(data[[#This Row],[OrderTime]],"h")</f>
        <v>18</v>
      </c>
      <c r="L1817" s="1">
        <v>45672</v>
      </c>
      <c r="M1817" s="6">
        <v>0.89444444444444449</v>
      </c>
      <c r="N1817" t="s">
        <v>163</v>
      </c>
      <c r="O1817" t="s">
        <v>412</v>
      </c>
      <c r="P1817" t="s">
        <v>77</v>
      </c>
      <c r="Q1817" t="s">
        <v>26</v>
      </c>
      <c r="R1817" t="s">
        <v>294</v>
      </c>
      <c r="S1817" t="s">
        <v>28</v>
      </c>
      <c r="T1817" t="s">
        <v>143</v>
      </c>
      <c r="U1817" t="s">
        <v>39</v>
      </c>
      <c r="V1817" s="5">
        <f>data[[#This Row],[PriceUSD]]*data[[#This Row],[Quantity]]</f>
        <v>203.04000000000002</v>
      </c>
      <c r="W1817" s="7">
        <f>data[[#This Row],[OrderDate]] + TIME(VALUE(LEFT(data[[#This Row],[OrderTime]],2)), VALUE(RIGHT(data[[#This Row],[OrderTime]],2)), 0)</f>
        <v>45671.030555555553</v>
      </c>
      <c r="X1817" s="7">
        <f>_xlfn.MINIFS(data[OrderDateTime], data[CustomerName], data[[#This Row],[CustomerName]])</f>
        <v>45509.061805555553</v>
      </c>
      <c r="Y1817" t="str">
        <f>IF(data[[#This Row],[OrderDateTime]]=data[[#This Row],[FirstOrderDateTime]], "New", "Returning")</f>
        <v>Returning</v>
      </c>
      <c r="Z1817" s="7">
        <f>data[[#This Row],[DeliveryDate]] + data[[#This Row],[DeliveryTime]]</f>
        <v>45672.894444444442</v>
      </c>
      <c r="AA1817" s="7">
        <f>data[[#This Row],[OrderDateTime]] + 1</f>
        <v>45672.030555555553</v>
      </c>
      <c r="AB1817" s="7" t="str">
        <f>IF(data[[#This Row],[DeliveryDateTime]] &lt;= data[[#This Row],[SLADue]], "On Time", "Late")</f>
        <v>Late</v>
      </c>
    </row>
    <row r="1818" spans="1:28" x14ac:dyDescent="0.2">
      <c r="A1818" t="s">
        <v>2360</v>
      </c>
      <c r="B1818" t="s">
        <v>19</v>
      </c>
      <c r="C1818" t="s">
        <v>61</v>
      </c>
      <c r="D1818" t="s">
        <v>62</v>
      </c>
      <c r="E1818" s="5">
        <v>155.18</v>
      </c>
      <c r="F1818" t="s">
        <v>94</v>
      </c>
      <c r="G1818">
        <v>3</v>
      </c>
      <c r="H1818" s="1">
        <v>45755</v>
      </c>
      <c r="I1818" s="1" t="str">
        <f>TEXT(data[[#This Row],[OrderDate]],"mmm")</f>
        <v>Apr</v>
      </c>
      <c r="J1818" s="6">
        <v>0.47638888888888886</v>
      </c>
      <c r="K1818" s="6" t="str">
        <f>TEXT(data[[#This Row],[OrderTime]],"h")</f>
        <v>11</v>
      </c>
      <c r="L1818" s="1">
        <v>45756</v>
      </c>
      <c r="M1818" s="6">
        <v>0.47638888888888886</v>
      </c>
      <c r="N1818" t="s">
        <v>44</v>
      </c>
      <c r="O1818" t="s">
        <v>535</v>
      </c>
      <c r="P1818" t="s">
        <v>25</v>
      </c>
      <c r="Q1818" t="s">
        <v>53</v>
      </c>
      <c r="R1818" t="s">
        <v>66</v>
      </c>
      <c r="S1818" t="s">
        <v>28</v>
      </c>
      <c r="T1818" t="s">
        <v>29</v>
      </c>
      <c r="U1818" t="s">
        <v>39</v>
      </c>
      <c r="V1818" s="5">
        <f>data[[#This Row],[PriceUSD]]*data[[#This Row],[Quantity]]</f>
        <v>465.54</v>
      </c>
      <c r="W1818" s="7">
        <f>data[[#This Row],[OrderDate]] + TIME(VALUE(LEFT(data[[#This Row],[OrderTime]],2)), VALUE(RIGHT(data[[#This Row],[OrderTime]],2)), 0)</f>
        <v>45755.061805555553</v>
      </c>
      <c r="X1818" s="7">
        <f>_xlfn.MINIFS(data[OrderDateTime], data[CustomerName], data[[#This Row],[CustomerName]])</f>
        <v>45657.054166666669</v>
      </c>
      <c r="Y1818" t="str">
        <f>IF(data[[#This Row],[OrderDateTime]]=data[[#This Row],[FirstOrderDateTime]], "New", "Returning")</f>
        <v>Returning</v>
      </c>
      <c r="Z1818" s="7">
        <f>data[[#This Row],[DeliveryDate]] + data[[#This Row],[DeliveryTime]]</f>
        <v>45756.476388888892</v>
      </c>
      <c r="AA1818" s="7">
        <f>data[[#This Row],[OrderDateTime]] + 1</f>
        <v>45756.061805555553</v>
      </c>
      <c r="AB1818" s="7" t="str">
        <f>IF(data[[#This Row],[DeliveryDateTime]] &lt;= data[[#This Row],[SLADue]], "On Time", "Late")</f>
        <v>Late</v>
      </c>
    </row>
    <row r="1819" spans="1:28" x14ac:dyDescent="0.2">
      <c r="A1819" t="s">
        <v>2361</v>
      </c>
      <c r="B1819" t="s">
        <v>19</v>
      </c>
      <c r="C1819" t="s">
        <v>41</v>
      </c>
      <c r="D1819" t="s">
        <v>42</v>
      </c>
      <c r="E1819" s="5">
        <v>37.24</v>
      </c>
      <c r="F1819" t="s">
        <v>56</v>
      </c>
      <c r="G1819">
        <v>1</v>
      </c>
      <c r="H1819" s="1">
        <v>45845</v>
      </c>
      <c r="I1819" s="1" t="str">
        <f>TEXT(data[[#This Row],[OrderDate]],"mmm")</f>
        <v>Jul</v>
      </c>
      <c r="J1819" s="6">
        <v>0.65902777777777777</v>
      </c>
      <c r="K1819" s="6" t="str">
        <f>TEXT(data[[#This Row],[OrderTime]],"h")</f>
        <v>15</v>
      </c>
      <c r="L1819" s="1">
        <v>45846</v>
      </c>
      <c r="M1819" s="6">
        <v>0.74236111111111114</v>
      </c>
      <c r="N1819" t="s">
        <v>163</v>
      </c>
      <c r="O1819" t="s">
        <v>603</v>
      </c>
      <c r="P1819" t="s">
        <v>77</v>
      </c>
      <c r="Q1819" t="s">
        <v>53</v>
      </c>
      <c r="R1819" t="s">
        <v>46</v>
      </c>
      <c r="S1819" t="s">
        <v>28</v>
      </c>
      <c r="T1819" t="s">
        <v>38</v>
      </c>
      <c r="U1819" t="s">
        <v>30</v>
      </c>
      <c r="V1819" s="5">
        <f>data[[#This Row],[PriceUSD]]*data[[#This Row],[Quantity]]</f>
        <v>37.24</v>
      </c>
      <c r="W1819" s="7">
        <f>data[[#This Row],[OrderDate]] + TIME(VALUE(LEFT(data[[#This Row],[OrderTime]],2)), VALUE(RIGHT(data[[#This Row],[OrderTime]],2)), 0)</f>
        <v>45845.054166666669</v>
      </c>
      <c r="X1819" s="7">
        <f>_xlfn.MINIFS(data[OrderDateTime], data[CustomerName], data[[#This Row],[CustomerName]])</f>
        <v>45511.061805555553</v>
      </c>
      <c r="Y1819" t="str">
        <f>IF(data[[#This Row],[OrderDateTime]]=data[[#This Row],[FirstOrderDateTime]], "New", "Returning")</f>
        <v>Returning</v>
      </c>
      <c r="Z1819" s="7">
        <f>data[[#This Row],[DeliveryDate]] + data[[#This Row],[DeliveryTime]]</f>
        <v>45846.742361111108</v>
      </c>
      <c r="AA1819" s="7">
        <f>data[[#This Row],[OrderDateTime]] + 1</f>
        <v>45846.054166666669</v>
      </c>
      <c r="AB1819" s="7" t="str">
        <f>IF(data[[#This Row],[DeliveryDateTime]] &lt;= data[[#This Row],[SLADue]], "On Time", "Late")</f>
        <v>Late</v>
      </c>
    </row>
    <row r="1820" spans="1:28" x14ac:dyDescent="0.2">
      <c r="A1820" t="s">
        <v>2362</v>
      </c>
      <c r="B1820" t="s">
        <v>19</v>
      </c>
      <c r="C1820" t="s">
        <v>69</v>
      </c>
      <c r="D1820" t="s">
        <v>70</v>
      </c>
      <c r="E1820" s="5">
        <v>58.32</v>
      </c>
      <c r="F1820" t="s">
        <v>71</v>
      </c>
      <c r="G1820">
        <v>1</v>
      </c>
      <c r="H1820" s="1">
        <v>45851</v>
      </c>
      <c r="I1820" s="1" t="str">
        <f>TEXT(data[[#This Row],[OrderDate]],"mmm")</f>
        <v>Jul</v>
      </c>
      <c r="J1820" s="6">
        <v>0.56180555555555556</v>
      </c>
      <c r="K1820" s="6" t="str">
        <f>TEXT(data[[#This Row],[OrderTime]],"h")</f>
        <v>13</v>
      </c>
      <c r="L1820" s="1">
        <v>45851</v>
      </c>
      <c r="M1820" s="6">
        <v>0.77013888888888893</v>
      </c>
      <c r="N1820" t="s">
        <v>148</v>
      </c>
      <c r="O1820" t="s">
        <v>927</v>
      </c>
      <c r="P1820" t="s">
        <v>25</v>
      </c>
      <c r="Q1820" t="s">
        <v>53</v>
      </c>
      <c r="R1820" t="s">
        <v>37</v>
      </c>
      <c r="S1820" t="s">
        <v>47</v>
      </c>
      <c r="T1820" t="s">
        <v>38</v>
      </c>
      <c r="U1820" t="s">
        <v>67</v>
      </c>
      <c r="V1820" s="5">
        <f>data[[#This Row],[PriceUSD]]*data[[#This Row],[Quantity]]</f>
        <v>58.32</v>
      </c>
      <c r="W1820" s="7">
        <f>data[[#This Row],[OrderDate]] + TIME(VALUE(LEFT(data[[#This Row],[OrderTime]],2)), VALUE(RIGHT(data[[#This Row],[OrderTime]],2)), 0)</f>
        <v>45851.038888888892</v>
      </c>
      <c r="X1820" s="7">
        <f>_xlfn.MINIFS(data[OrderDateTime], data[CustomerName], data[[#This Row],[CustomerName]])</f>
        <v>45534.054166666669</v>
      </c>
      <c r="Y1820" t="str">
        <f>IF(data[[#This Row],[OrderDateTime]]=data[[#This Row],[FirstOrderDateTime]], "New", "Returning")</f>
        <v>Returning</v>
      </c>
      <c r="Z1820" s="7">
        <f>data[[#This Row],[DeliveryDate]] + data[[#This Row],[DeliveryTime]]</f>
        <v>45851.770138888889</v>
      </c>
      <c r="AA1820" s="7">
        <f>data[[#This Row],[OrderDateTime]] + 1</f>
        <v>45852.038888888892</v>
      </c>
      <c r="AB1820" s="7" t="str">
        <f>IF(data[[#This Row],[DeliveryDateTime]] &lt;= data[[#This Row],[SLADue]], "On Time", "Late")</f>
        <v>On Time</v>
      </c>
    </row>
    <row r="1821" spans="1:28" x14ac:dyDescent="0.2">
      <c r="A1821" t="s">
        <v>2363</v>
      </c>
      <c r="B1821" t="s">
        <v>19</v>
      </c>
      <c r="C1821" t="s">
        <v>61</v>
      </c>
      <c r="D1821" t="s">
        <v>62</v>
      </c>
      <c r="E1821" s="5">
        <v>158.5</v>
      </c>
      <c r="F1821" t="s">
        <v>94</v>
      </c>
      <c r="G1821">
        <v>6</v>
      </c>
      <c r="H1821" s="1">
        <v>45677</v>
      </c>
      <c r="I1821" s="1" t="str">
        <f>TEXT(data[[#This Row],[OrderDate]],"mmm")</f>
        <v>Jan</v>
      </c>
      <c r="J1821" s="6">
        <v>0.44791666666666669</v>
      </c>
      <c r="K1821" s="6" t="str">
        <f>TEXT(data[[#This Row],[OrderTime]],"h")</f>
        <v>10</v>
      </c>
      <c r="L1821" s="1">
        <v>45677</v>
      </c>
      <c r="M1821" s="6">
        <v>0.57291666666666663</v>
      </c>
      <c r="N1821" t="s">
        <v>452</v>
      </c>
      <c r="O1821" t="s">
        <v>1338</v>
      </c>
      <c r="P1821" t="s">
        <v>133</v>
      </c>
      <c r="Q1821" t="s">
        <v>53</v>
      </c>
      <c r="R1821" t="s">
        <v>66</v>
      </c>
      <c r="S1821" t="s">
        <v>47</v>
      </c>
      <c r="T1821" t="s">
        <v>136</v>
      </c>
      <c r="U1821" t="s">
        <v>30</v>
      </c>
      <c r="V1821" s="5">
        <f>data[[#This Row],[PriceUSD]]*data[[#This Row],[Quantity]]</f>
        <v>951</v>
      </c>
      <c r="W1821" s="7">
        <f>data[[#This Row],[OrderDate]] + TIME(VALUE(LEFT(data[[#This Row],[OrderTime]],2)), VALUE(RIGHT(data[[#This Row],[OrderTime]],2)), 0)</f>
        <v>45677.046527777777</v>
      </c>
      <c r="X1821" s="7">
        <f>_xlfn.MINIFS(data[OrderDateTime], data[CustomerName], data[[#This Row],[CustomerName]])</f>
        <v>45583.030555555553</v>
      </c>
      <c r="Y1821" t="str">
        <f>IF(data[[#This Row],[OrderDateTime]]=data[[#This Row],[FirstOrderDateTime]], "New", "Returning")</f>
        <v>Returning</v>
      </c>
      <c r="Z1821" s="7">
        <f>data[[#This Row],[DeliveryDate]] + data[[#This Row],[DeliveryTime]]</f>
        <v>45677.572916666664</v>
      </c>
      <c r="AA1821" s="7">
        <f>data[[#This Row],[OrderDateTime]] + 1</f>
        <v>45678.046527777777</v>
      </c>
      <c r="AB1821" s="7" t="str">
        <f>IF(data[[#This Row],[DeliveryDateTime]] &lt;= data[[#This Row],[SLADue]], "On Time", "Late")</f>
        <v>On Time</v>
      </c>
    </row>
    <row r="1822" spans="1:28" x14ac:dyDescent="0.2">
      <c r="A1822" t="s">
        <v>2364</v>
      </c>
      <c r="B1822" t="s">
        <v>19</v>
      </c>
      <c r="C1822" t="s">
        <v>20</v>
      </c>
      <c r="D1822" t="s">
        <v>21</v>
      </c>
      <c r="E1822" s="5">
        <v>18.510000000000002</v>
      </c>
      <c r="F1822" t="s">
        <v>22</v>
      </c>
      <c r="G1822">
        <v>4</v>
      </c>
      <c r="H1822" s="1">
        <v>45735</v>
      </c>
      <c r="I1822" s="1" t="str">
        <f>TEXT(data[[#This Row],[OrderDate]],"mmm")</f>
        <v>Mar</v>
      </c>
      <c r="J1822" s="6">
        <v>0.55347222222222225</v>
      </c>
      <c r="K1822" s="6" t="str">
        <f>TEXT(data[[#This Row],[OrderTime]],"h")</f>
        <v>13</v>
      </c>
      <c r="L1822" s="1">
        <v>45735</v>
      </c>
      <c r="M1822" s="6">
        <v>0.80347222222222225</v>
      </c>
      <c r="N1822" t="s">
        <v>238</v>
      </c>
      <c r="O1822" t="s">
        <v>653</v>
      </c>
      <c r="P1822" t="s">
        <v>36</v>
      </c>
      <c r="Q1822" t="s">
        <v>26</v>
      </c>
      <c r="R1822" t="s">
        <v>27</v>
      </c>
      <c r="S1822" t="s">
        <v>47</v>
      </c>
      <c r="T1822" t="s">
        <v>143</v>
      </c>
      <c r="U1822" t="s">
        <v>30</v>
      </c>
      <c r="V1822" s="5">
        <f>data[[#This Row],[PriceUSD]]*data[[#This Row],[Quantity]]</f>
        <v>74.040000000000006</v>
      </c>
      <c r="W1822" s="7">
        <f>data[[#This Row],[OrderDate]] + TIME(VALUE(LEFT(data[[#This Row],[OrderTime]],2)), VALUE(RIGHT(data[[#This Row],[OrderTime]],2)), 0)</f>
        <v>45735.015277777777</v>
      </c>
      <c r="X1822" s="7">
        <f>_xlfn.MINIFS(data[OrderDateTime], data[CustomerName], data[[#This Row],[CustomerName]])</f>
        <v>45602.030555555553</v>
      </c>
      <c r="Y1822" t="str">
        <f>IF(data[[#This Row],[OrderDateTime]]=data[[#This Row],[FirstOrderDateTime]], "New", "Returning")</f>
        <v>Returning</v>
      </c>
      <c r="Z1822" s="7">
        <f>data[[#This Row],[DeliveryDate]] + data[[#This Row],[DeliveryTime]]</f>
        <v>45735.803472222222</v>
      </c>
      <c r="AA1822" s="7">
        <f>data[[#This Row],[OrderDateTime]] + 1</f>
        <v>45736.015277777777</v>
      </c>
      <c r="AB1822" s="7" t="str">
        <f>IF(data[[#This Row],[DeliveryDateTime]] &lt;= data[[#This Row],[SLADue]], "On Time", "Late")</f>
        <v>On Time</v>
      </c>
    </row>
    <row r="1823" spans="1:28" x14ac:dyDescent="0.2">
      <c r="A1823" t="s">
        <v>2365</v>
      </c>
      <c r="B1823" t="s">
        <v>19</v>
      </c>
      <c r="C1823" t="s">
        <v>117</v>
      </c>
      <c r="D1823" t="s">
        <v>118</v>
      </c>
      <c r="E1823" s="5">
        <v>74.84</v>
      </c>
      <c r="F1823" t="s">
        <v>94</v>
      </c>
      <c r="G1823">
        <v>6</v>
      </c>
      <c r="H1823" s="1">
        <v>45769</v>
      </c>
      <c r="I1823" s="1" t="str">
        <f>TEXT(data[[#This Row],[OrderDate]],"mmm")</f>
        <v>Apr</v>
      </c>
      <c r="J1823" s="6">
        <v>0.46736111111111112</v>
      </c>
      <c r="K1823" s="6" t="str">
        <f>TEXT(data[[#This Row],[OrderTime]],"h")</f>
        <v>11</v>
      </c>
      <c r="L1823" s="1">
        <v>45771</v>
      </c>
      <c r="M1823" s="6">
        <v>0.63402777777777775</v>
      </c>
      <c r="N1823" t="s">
        <v>120</v>
      </c>
      <c r="O1823" t="s">
        <v>2250</v>
      </c>
      <c r="P1823" t="s">
        <v>25</v>
      </c>
      <c r="Q1823" t="s">
        <v>53</v>
      </c>
      <c r="R1823" t="s">
        <v>66</v>
      </c>
      <c r="S1823" t="s">
        <v>105</v>
      </c>
      <c r="T1823" t="s">
        <v>143</v>
      </c>
      <c r="U1823" t="s">
        <v>30</v>
      </c>
      <c r="V1823" s="5">
        <f>data[[#This Row],[PriceUSD]]*data[[#This Row],[Quantity]]</f>
        <v>449.04</v>
      </c>
      <c r="W1823" s="7">
        <f>data[[#This Row],[OrderDate]] + TIME(VALUE(LEFT(data[[#This Row],[OrderTime]],2)), VALUE(RIGHT(data[[#This Row],[OrderTime]],2)), 0)</f>
        <v>45769.007638888892</v>
      </c>
      <c r="X1823" s="7">
        <f>_xlfn.MINIFS(data[OrderDateTime], data[CustomerName], data[[#This Row],[CustomerName]])</f>
        <v>45540.007638888892</v>
      </c>
      <c r="Y1823" t="str">
        <f>IF(data[[#This Row],[OrderDateTime]]=data[[#This Row],[FirstOrderDateTime]], "New", "Returning")</f>
        <v>Returning</v>
      </c>
      <c r="Z1823" s="7">
        <f>data[[#This Row],[DeliveryDate]] + data[[#This Row],[DeliveryTime]]</f>
        <v>45771.634027777778</v>
      </c>
      <c r="AA1823" s="7">
        <f>data[[#This Row],[OrderDateTime]] + 1</f>
        <v>45770.007638888892</v>
      </c>
      <c r="AB1823" s="7" t="str">
        <f>IF(data[[#This Row],[DeliveryDateTime]] &lt;= data[[#This Row],[SLADue]], "On Time", "Late")</f>
        <v>Late</v>
      </c>
    </row>
    <row r="1824" spans="1:28" x14ac:dyDescent="0.2">
      <c r="A1824" t="s">
        <v>2366</v>
      </c>
      <c r="B1824" t="s">
        <v>19</v>
      </c>
      <c r="C1824" t="s">
        <v>126</v>
      </c>
      <c r="D1824" t="s">
        <v>127</v>
      </c>
      <c r="E1824" s="5">
        <v>20.45</v>
      </c>
      <c r="F1824" t="s">
        <v>138</v>
      </c>
      <c r="G1824">
        <v>1</v>
      </c>
      <c r="H1824" s="1">
        <v>45655</v>
      </c>
      <c r="I1824" s="1" t="str">
        <f>TEXT(data[[#This Row],[OrderDate]],"mmm")</f>
        <v>Dec</v>
      </c>
      <c r="J1824" s="6">
        <v>0.78263888888888888</v>
      </c>
      <c r="K1824" s="6" t="str">
        <f>TEXT(data[[#This Row],[OrderTime]],"h")</f>
        <v>18</v>
      </c>
      <c r="L1824" s="1">
        <v>45656</v>
      </c>
      <c r="M1824" s="6">
        <v>0.90763888888888888</v>
      </c>
      <c r="N1824" t="s">
        <v>103</v>
      </c>
      <c r="O1824" t="s">
        <v>766</v>
      </c>
      <c r="P1824" t="s">
        <v>77</v>
      </c>
      <c r="Q1824" t="s">
        <v>53</v>
      </c>
      <c r="R1824" t="s">
        <v>129</v>
      </c>
      <c r="S1824" t="s">
        <v>28</v>
      </c>
      <c r="T1824" t="s">
        <v>38</v>
      </c>
      <c r="U1824" t="s">
        <v>30</v>
      </c>
      <c r="V1824" s="5">
        <f>data[[#This Row],[PriceUSD]]*data[[#This Row],[Quantity]]</f>
        <v>20.45</v>
      </c>
      <c r="W1824" s="7">
        <f>data[[#This Row],[OrderDate]] + TIME(VALUE(LEFT(data[[#This Row],[OrderTime]],2)), VALUE(RIGHT(data[[#This Row],[OrderTime]],2)), 0)</f>
        <v>45655.061805555553</v>
      </c>
      <c r="X1824" s="7">
        <f>_xlfn.MINIFS(data[OrderDateTime], data[CustomerName], data[[#This Row],[CustomerName]])</f>
        <v>45554.030555555553</v>
      </c>
      <c r="Y1824" t="str">
        <f>IF(data[[#This Row],[OrderDateTime]]=data[[#This Row],[FirstOrderDateTime]], "New", "Returning")</f>
        <v>Returning</v>
      </c>
      <c r="Z1824" s="7">
        <f>data[[#This Row],[DeliveryDate]] + data[[#This Row],[DeliveryTime]]</f>
        <v>45656.907638888886</v>
      </c>
      <c r="AA1824" s="7">
        <f>data[[#This Row],[OrderDateTime]] + 1</f>
        <v>45656.061805555553</v>
      </c>
      <c r="AB1824" s="7" t="str">
        <f>IF(data[[#This Row],[DeliveryDateTime]] &lt;= data[[#This Row],[SLADue]], "On Time", "Late")</f>
        <v>Late</v>
      </c>
    </row>
    <row r="1825" spans="1:28" x14ac:dyDescent="0.2">
      <c r="A1825" t="s">
        <v>2367</v>
      </c>
      <c r="B1825" t="s">
        <v>19</v>
      </c>
      <c r="C1825" t="s">
        <v>41</v>
      </c>
      <c r="D1825" t="s">
        <v>42</v>
      </c>
      <c r="E1825" s="5">
        <v>34.54</v>
      </c>
      <c r="F1825" t="s">
        <v>74</v>
      </c>
      <c r="G1825">
        <v>2</v>
      </c>
      <c r="H1825" s="1">
        <v>45784</v>
      </c>
      <c r="I1825" s="1" t="str">
        <f>TEXT(data[[#This Row],[OrderDate]],"mmm")</f>
        <v>May</v>
      </c>
      <c r="J1825" s="6">
        <v>0.79097222222222219</v>
      </c>
      <c r="K1825" s="6" t="str">
        <f>TEXT(data[[#This Row],[OrderTime]],"h")</f>
        <v>18</v>
      </c>
      <c r="L1825" s="1">
        <v>45785</v>
      </c>
      <c r="M1825" s="6">
        <v>0.91597222222222219</v>
      </c>
      <c r="N1825" t="s">
        <v>75</v>
      </c>
      <c r="O1825" t="s">
        <v>1674</v>
      </c>
      <c r="P1825" t="s">
        <v>77</v>
      </c>
      <c r="Q1825" t="s">
        <v>53</v>
      </c>
      <c r="R1825" t="s">
        <v>46</v>
      </c>
      <c r="S1825" t="s">
        <v>28</v>
      </c>
      <c r="T1825" t="s">
        <v>106</v>
      </c>
      <c r="U1825" t="s">
        <v>30</v>
      </c>
      <c r="V1825" s="5">
        <f>data[[#This Row],[PriceUSD]]*data[[#This Row],[Quantity]]</f>
        <v>69.08</v>
      </c>
      <c r="W1825" s="7">
        <f>data[[#This Row],[OrderDate]] + TIME(VALUE(LEFT(data[[#This Row],[OrderTime]],2)), VALUE(RIGHT(data[[#This Row],[OrderTime]],2)), 0)</f>
        <v>45784.015277777777</v>
      </c>
      <c r="X1825" s="7">
        <f>_xlfn.MINIFS(data[OrderDateTime], data[CustomerName], data[[#This Row],[CustomerName]])</f>
        <v>45542.038888888892</v>
      </c>
      <c r="Y1825" t="str">
        <f>IF(data[[#This Row],[OrderDateTime]]=data[[#This Row],[FirstOrderDateTime]], "New", "Returning")</f>
        <v>Returning</v>
      </c>
      <c r="Z1825" s="7">
        <f>data[[#This Row],[DeliveryDate]] + data[[#This Row],[DeliveryTime]]</f>
        <v>45785.915972222225</v>
      </c>
      <c r="AA1825" s="7">
        <f>data[[#This Row],[OrderDateTime]] + 1</f>
        <v>45785.015277777777</v>
      </c>
      <c r="AB1825" s="7" t="str">
        <f>IF(data[[#This Row],[DeliveryDateTime]] &lt;= data[[#This Row],[SLADue]], "On Time", "Late")</f>
        <v>Late</v>
      </c>
    </row>
    <row r="1826" spans="1:28" x14ac:dyDescent="0.2">
      <c r="A1826" t="s">
        <v>2368</v>
      </c>
      <c r="B1826" t="s">
        <v>19</v>
      </c>
      <c r="C1826" t="s">
        <v>61</v>
      </c>
      <c r="D1826" t="s">
        <v>62</v>
      </c>
      <c r="E1826" s="5">
        <v>141.9</v>
      </c>
      <c r="F1826" t="s">
        <v>94</v>
      </c>
      <c r="G1826">
        <v>3</v>
      </c>
      <c r="H1826" s="1">
        <v>45681</v>
      </c>
      <c r="I1826" s="1" t="str">
        <f>TEXT(data[[#This Row],[OrderDate]],"mmm")</f>
        <v>Jan</v>
      </c>
      <c r="J1826" s="6">
        <v>0.71944444444444444</v>
      </c>
      <c r="K1826" s="6" t="str">
        <f>TEXT(data[[#This Row],[OrderTime]],"h")</f>
        <v>17</v>
      </c>
      <c r="L1826" s="1">
        <v>45682</v>
      </c>
      <c r="M1826" s="6">
        <v>0.83194444444444449</v>
      </c>
      <c r="N1826" t="s">
        <v>148</v>
      </c>
      <c r="O1826" t="s">
        <v>852</v>
      </c>
      <c r="P1826" t="s">
        <v>25</v>
      </c>
      <c r="Q1826" t="s">
        <v>26</v>
      </c>
      <c r="R1826" t="s">
        <v>66</v>
      </c>
      <c r="S1826" t="s">
        <v>28</v>
      </c>
      <c r="T1826" t="s">
        <v>29</v>
      </c>
      <c r="U1826" t="s">
        <v>30</v>
      </c>
      <c r="V1826" s="5">
        <f>data[[#This Row],[PriceUSD]]*data[[#This Row],[Quantity]]</f>
        <v>425.70000000000005</v>
      </c>
      <c r="W1826" s="7">
        <f>data[[#This Row],[OrderDate]] + TIME(VALUE(LEFT(data[[#This Row],[OrderTime]],2)), VALUE(RIGHT(data[[#This Row],[OrderTime]],2)), 0)</f>
        <v>45681.030555555553</v>
      </c>
      <c r="X1826" s="7">
        <f>_xlfn.MINIFS(data[OrderDateTime], data[CustomerName], data[[#This Row],[CustomerName]])</f>
        <v>45514.030555555553</v>
      </c>
      <c r="Y1826" t="str">
        <f>IF(data[[#This Row],[OrderDateTime]]=data[[#This Row],[FirstOrderDateTime]], "New", "Returning")</f>
        <v>Returning</v>
      </c>
      <c r="Z1826" s="7">
        <f>data[[#This Row],[DeliveryDate]] + data[[#This Row],[DeliveryTime]]</f>
        <v>45682.831944444442</v>
      </c>
      <c r="AA1826" s="7">
        <f>data[[#This Row],[OrderDateTime]] + 1</f>
        <v>45682.030555555553</v>
      </c>
      <c r="AB1826" s="7" t="str">
        <f>IF(data[[#This Row],[DeliveryDateTime]] &lt;= data[[#This Row],[SLADue]], "On Time", "Late")</f>
        <v>Late</v>
      </c>
    </row>
    <row r="1827" spans="1:28" x14ac:dyDescent="0.2">
      <c r="A1827" t="s">
        <v>2369</v>
      </c>
      <c r="B1827" t="s">
        <v>19</v>
      </c>
      <c r="C1827" t="s">
        <v>20</v>
      </c>
      <c r="D1827" t="s">
        <v>21</v>
      </c>
      <c r="E1827" s="5">
        <v>17.79</v>
      </c>
      <c r="F1827" t="s">
        <v>43</v>
      </c>
      <c r="G1827">
        <v>1</v>
      </c>
      <c r="H1827" s="1">
        <v>45544</v>
      </c>
      <c r="I1827" s="1" t="str">
        <f>TEXT(data[[#This Row],[OrderDate]],"mmm")</f>
        <v>Sep</v>
      </c>
      <c r="J1827" s="6">
        <v>0.55138888888888893</v>
      </c>
      <c r="K1827" s="6" t="str">
        <f>TEXT(data[[#This Row],[OrderTime]],"h")</f>
        <v>13</v>
      </c>
      <c r="L1827" s="1">
        <v>45545</v>
      </c>
      <c r="M1827" s="6">
        <v>0.63472222222222219</v>
      </c>
      <c r="N1827" t="s">
        <v>139</v>
      </c>
      <c r="O1827" t="s">
        <v>561</v>
      </c>
      <c r="P1827" t="s">
        <v>36</v>
      </c>
      <c r="Q1827" t="s">
        <v>53</v>
      </c>
      <c r="R1827" t="s">
        <v>27</v>
      </c>
      <c r="S1827" t="s">
        <v>28</v>
      </c>
      <c r="T1827" t="s">
        <v>29</v>
      </c>
      <c r="U1827" t="s">
        <v>30</v>
      </c>
      <c r="V1827" s="5">
        <f>data[[#This Row],[PriceUSD]]*data[[#This Row],[Quantity]]</f>
        <v>17.79</v>
      </c>
      <c r="W1827" s="7">
        <f>data[[#This Row],[OrderDate]] + TIME(VALUE(LEFT(data[[#This Row],[OrderTime]],2)), VALUE(RIGHT(data[[#This Row],[OrderTime]],2)), 0)</f>
        <v>45544.061805555553</v>
      </c>
      <c r="X1827" s="7">
        <f>_xlfn.MINIFS(data[OrderDateTime], data[CustomerName], data[[#This Row],[CustomerName]])</f>
        <v>45539.061805555553</v>
      </c>
      <c r="Y1827" t="str">
        <f>IF(data[[#This Row],[OrderDateTime]]=data[[#This Row],[FirstOrderDateTime]], "New", "Returning")</f>
        <v>Returning</v>
      </c>
      <c r="Z1827" s="7">
        <f>data[[#This Row],[DeliveryDate]] + data[[#This Row],[DeliveryTime]]</f>
        <v>45545.634722222225</v>
      </c>
      <c r="AA1827" s="7">
        <f>data[[#This Row],[OrderDateTime]] + 1</f>
        <v>45545.061805555553</v>
      </c>
      <c r="AB1827" s="7" t="str">
        <f>IF(data[[#This Row],[DeliveryDateTime]] &lt;= data[[#This Row],[SLADue]], "On Time", "Late")</f>
        <v>Late</v>
      </c>
    </row>
    <row r="1828" spans="1:28" x14ac:dyDescent="0.2">
      <c r="A1828" t="s">
        <v>2370</v>
      </c>
      <c r="B1828" t="s">
        <v>19</v>
      </c>
      <c r="C1828" t="s">
        <v>32</v>
      </c>
      <c r="D1828" t="s">
        <v>33</v>
      </c>
      <c r="E1828" s="5">
        <v>45.89</v>
      </c>
      <c r="F1828" t="s">
        <v>138</v>
      </c>
      <c r="G1828">
        <v>1</v>
      </c>
      <c r="H1828" s="1">
        <v>45823</v>
      </c>
      <c r="I1828" s="1" t="str">
        <f>TEXT(data[[#This Row],[OrderDate]],"mmm")</f>
        <v>Jun</v>
      </c>
      <c r="J1828" s="6">
        <v>0.69722222222222219</v>
      </c>
      <c r="K1828" s="6" t="str">
        <f>TEXT(data[[#This Row],[OrderTime]],"h")</f>
        <v>16</v>
      </c>
      <c r="L1828" s="1">
        <v>45824</v>
      </c>
      <c r="M1828" s="6">
        <v>0.90555555555555556</v>
      </c>
      <c r="N1828" t="s">
        <v>95</v>
      </c>
      <c r="O1828" t="s">
        <v>2242</v>
      </c>
      <c r="P1828" t="s">
        <v>25</v>
      </c>
      <c r="Q1828" t="s">
        <v>53</v>
      </c>
      <c r="R1828" t="s">
        <v>37</v>
      </c>
      <c r="S1828" t="s">
        <v>28</v>
      </c>
      <c r="T1828" t="s">
        <v>38</v>
      </c>
      <c r="U1828" t="s">
        <v>39</v>
      </c>
      <c r="V1828" s="5">
        <f>data[[#This Row],[PriceUSD]]*data[[#This Row],[Quantity]]</f>
        <v>45.89</v>
      </c>
      <c r="W1828" s="7">
        <f>data[[#This Row],[OrderDate]] + TIME(VALUE(LEFT(data[[#This Row],[OrderTime]],2)), VALUE(RIGHT(data[[#This Row],[OrderTime]],2)), 0)</f>
        <v>45823.015277777777</v>
      </c>
      <c r="X1828" s="7">
        <f>_xlfn.MINIFS(data[OrderDateTime], data[CustomerName], data[[#This Row],[CustomerName]])</f>
        <v>45505.038888888892</v>
      </c>
      <c r="Y1828" t="str">
        <f>IF(data[[#This Row],[OrderDateTime]]=data[[#This Row],[FirstOrderDateTime]], "New", "Returning")</f>
        <v>Returning</v>
      </c>
      <c r="Z1828" s="7">
        <f>data[[#This Row],[DeliveryDate]] + data[[#This Row],[DeliveryTime]]</f>
        <v>45824.905555555553</v>
      </c>
      <c r="AA1828" s="7">
        <f>data[[#This Row],[OrderDateTime]] + 1</f>
        <v>45824.015277777777</v>
      </c>
      <c r="AB1828" s="7" t="str">
        <f>IF(data[[#This Row],[DeliveryDateTime]] &lt;= data[[#This Row],[SLADue]], "On Time", "Late")</f>
        <v>Late</v>
      </c>
    </row>
    <row r="1829" spans="1:28" x14ac:dyDescent="0.2">
      <c r="A1829" t="s">
        <v>2371</v>
      </c>
      <c r="B1829" t="s">
        <v>19</v>
      </c>
      <c r="C1829" t="s">
        <v>117</v>
      </c>
      <c r="D1829" t="s">
        <v>118</v>
      </c>
      <c r="E1829" s="5">
        <v>63.64</v>
      </c>
      <c r="F1829" t="s">
        <v>94</v>
      </c>
      <c r="G1829">
        <v>3</v>
      </c>
      <c r="H1829" s="1">
        <v>45690</v>
      </c>
      <c r="I1829" s="1" t="str">
        <f>TEXT(data[[#This Row],[OrderDate]],"mmm")</f>
        <v>Feb</v>
      </c>
      <c r="J1829" s="6">
        <v>0.71250000000000002</v>
      </c>
      <c r="K1829" s="6" t="str">
        <f>TEXT(data[[#This Row],[OrderTime]],"h")</f>
        <v>17</v>
      </c>
      <c r="L1829" s="1">
        <v>45691</v>
      </c>
      <c r="M1829" s="6">
        <v>0.75416666666666665</v>
      </c>
      <c r="N1829" t="s">
        <v>75</v>
      </c>
      <c r="O1829" t="s">
        <v>384</v>
      </c>
      <c r="P1829" t="s">
        <v>25</v>
      </c>
      <c r="Q1829" t="s">
        <v>26</v>
      </c>
      <c r="R1829" t="s">
        <v>66</v>
      </c>
      <c r="S1829" t="s">
        <v>28</v>
      </c>
      <c r="T1829" t="s">
        <v>115</v>
      </c>
      <c r="U1829" t="s">
        <v>30</v>
      </c>
      <c r="V1829" s="5">
        <f>data[[#This Row],[PriceUSD]]*data[[#This Row],[Quantity]]</f>
        <v>190.92000000000002</v>
      </c>
      <c r="W1829" s="7">
        <f>data[[#This Row],[OrderDate]] + TIME(VALUE(LEFT(data[[#This Row],[OrderTime]],2)), VALUE(RIGHT(data[[#This Row],[OrderTime]],2)), 0)</f>
        <v>45690.017361111109</v>
      </c>
      <c r="X1829" s="7">
        <f>_xlfn.MINIFS(data[OrderDateTime], data[CustomerName], data[[#This Row],[CustomerName]])</f>
        <v>45533.038888888892</v>
      </c>
      <c r="Y1829" t="str">
        <f>IF(data[[#This Row],[OrderDateTime]]=data[[#This Row],[FirstOrderDateTime]], "New", "Returning")</f>
        <v>Returning</v>
      </c>
      <c r="Z1829" s="7">
        <f>data[[#This Row],[DeliveryDate]] + data[[#This Row],[DeliveryTime]]</f>
        <v>45691.754166666666</v>
      </c>
      <c r="AA1829" s="7">
        <f>data[[#This Row],[OrderDateTime]] + 1</f>
        <v>45691.017361111109</v>
      </c>
      <c r="AB1829" s="7" t="str">
        <f>IF(data[[#This Row],[DeliveryDateTime]] &lt;= data[[#This Row],[SLADue]], "On Time", "Late")</f>
        <v>Late</v>
      </c>
    </row>
    <row r="1830" spans="1:28" x14ac:dyDescent="0.2">
      <c r="A1830" t="s">
        <v>2372</v>
      </c>
      <c r="B1830" t="s">
        <v>19</v>
      </c>
      <c r="C1830" t="s">
        <v>69</v>
      </c>
      <c r="D1830" t="s">
        <v>70</v>
      </c>
      <c r="E1830" s="5">
        <v>55.94</v>
      </c>
      <c r="F1830" t="s">
        <v>51</v>
      </c>
      <c r="G1830">
        <v>1</v>
      </c>
      <c r="H1830" s="1">
        <v>45526</v>
      </c>
      <c r="I1830" s="1" t="str">
        <f>TEXT(data[[#This Row],[OrderDate]],"mmm")</f>
        <v>Aug</v>
      </c>
      <c r="J1830" s="6">
        <v>0.40416666666666667</v>
      </c>
      <c r="K1830" s="6" t="str">
        <f>TEXT(data[[#This Row],[OrderTime]],"h")</f>
        <v>9</v>
      </c>
      <c r="L1830" s="1">
        <v>45527</v>
      </c>
      <c r="M1830" s="6">
        <v>0.52916666666666667</v>
      </c>
      <c r="N1830" t="s">
        <v>123</v>
      </c>
      <c r="O1830" t="s">
        <v>429</v>
      </c>
      <c r="P1830" t="s">
        <v>36</v>
      </c>
      <c r="Q1830" t="s">
        <v>53</v>
      </c>
      <c r="R1830" t="s">
        <v>37</v>
      </c>
      <c r="S1830" t="s">
        <v>28</v>
      </c>
      <c r="T1830" t="s">
        <v>136</v>
      </c>
      <c r="U1830" t="s">
        <v>67</v>
      </c>
      <c r="V1830" s="5">
        <f>data[[#This Row],[PriceUSD]]*data[[#This Row],[Quantity]]</f>
        <v>55.94</v>
      </c>
      <c r="W1830" s="7">
        <f>data[[#This Row],[OrderDate]] + TIME(VALUE(LEFT(data[[#This Row],[OrderTime]],2)), VALUE(RIGHT(data[[#This Row],[OrderTime]],2)), 0)</f>
        <v>45526.046527777777</v>
      </c>
      <c r="X1830" s="7">
        <f>_xlfn.MINIFS(data[OrderDateTime], data[CustomerName], data[[#This Row],[CustomerName]])</f>
        <v>45526.046527777777</v>
      </c>
      <c r="Y1830" t="str">
        <f>IF(data[[#This Row],[OrderDateTime]]=data[[#This Row],[FirstOrderDateTime]], "New", "Returning")</f>
        <v>New</v>
      </c>
      <c r="Z1830" s="7">
        <f>data[[#This Row],[DeliveryDate]] + data[[#This Row],[DeliveryTime]]</f>
        <v>45527.529166666667</v>
      </c>
      <c r="AA1830" s="7">
        <f>data[[#This Row],[OrderDateTime]] + 1</f>
        <v>45527.046527777777</v>
      </c>
      <c r="AB1830" s="7" t="str">
        <f>IF(data[[#This Row],[DeliveryDateTime]] &lt;= data[[#This Row],[SLADue]], "On Time", "Late")</f>
        <v>Late</v>
      </c>
    </row>
    <row r="1831" spans="1:28" x14ac:dyDescent="0.2">
      <c r="A1831" t="s">
        <v>2373</v>
      </c>
      <c r="B1831" t="s">
        <v>19</v>
      </c>
      <c r="C1831" t="s">
        <v>69</v>
      </c>
      <c r="D1831" t="s">
        <v>70</v>
      </c>
      <c r="E1831" s="5">
        <v>55.01</v>
      </c>
      <c r="F1831" t="s">
        <v>51</v>
      </c>
      <c r="G1831">
        <v>1</v>
      </c>
      <c r="H1831" s="1">
        <v>45795</v>
      </c>
      <c r="I1831" s="1" t="str">
        <f>TEXT(data[[#This Row],[OrderDate]],"mmm")</f>
        <v>May</v>
      </c>
      <c r="J1831" s="6">
        <v>0.68888888888888888</v>
      </c>
      <c r="K1831" s="6" t="str">
        <f>TEXT(data[[#This Row],[OrderTime]],"h")</f>
        <v>16</v>
      </c>
      <c r="L1831" s="1">
        <v>45796</v>
      </c>
      <c r="M1831" s="6">
        <v>0.89722222222222225</v>
      </c>
      <c r="N1831" t="s">
        <v>208</v>
      </c>
      <c r="O1831" t="s">
        <v>473</v>
      </c>
      <c r="P1831" t="s">
        <v>202</v>
      </c>
      <c r="Q1831" t="s">
        <v>53</v>
      </c>
      <c r="R1831" t="s">
        <v>37</v>
      </c>
      <c r="S1831" t="s">
        <v>28</v>
      </c>
      <c r="T1831" t="s">
        <v>106</v>
      </c>
      <c r="U1831" t="s">
        <v>30</v>
      </c>
      <c r="V1831" s="5">
        <f>data[[#This Row],[PriceUSD]]*data[[#This Row],[Quantity]]</f>
        <v>55.01</v>
      </c>
      <c r="W1831" s="7">
        <f>data[[#This Row],[OrderDate]] + TIME(VALUE(LEFT(data[[#This Row],[OrderTime]],2)), VALUE(RIGHT(data[[#This Row],[OrderTime]],2)), 0)</f>
        <v>45795.061805555553</v>
      </c>
      <c r="X1831" s="7">
        <f>_xlfn.MINIFS(data[OrderDateTime], data[CustomerName], data[[#This Row],[CustomerName]])</f>
        <v>45531.046527777777</v>
      </c>
      <c r="Y1831" t="str">
        <f>IF(data[[#This Row],[OrderDateTime]]=data[[#This Row],[FirstOrderDateTime]], "New", "Returning")</f>
        <v>Returning</v>
      </c>
      <c r="Z1831" s="7">
        <f>data[[#This Row],[DeliveryDate]] + data[[#This Row],[DeliveryTime]]</f>
        <v>45796.897222222222</v>
      </c>
      <c r="AA1831" s="7">
        <f>data[[#This Row],[OrderDateTime]] + 1</f>
        <v>45796.061805555553</v>
      </c>
      <c r="AB1831" s="7" t="str">
        <f>IF(data[[#This Row],[DeliveryDateTime]] &lt;= data[[#This Row],[SLADue]], "On Time", "Late")</f>
        <v>Late</v>
      </c>
    </row>
    <row r="1832" spans="1:28" x14ac:dyDescent="0.2">
      <c r="A1832" t="s">
        <v>2374</v>
      </c>
      <c r="B1832" t="s">
        <v>19</v>
      </c>
      <c r="C1832" t="s">
        <v>41</v>
      </c>
      <c r="D1832" t="s">
        <v>42</v>
      </c>
      <c r="E1832" s="5">
        <v>32.71</v>
      </c>
      <c r="F1832" t="s">
        <v>56</v>
      </c>
      <c r="G1832">
        <v>1</v>
      </c>
      <c r="H1832" s="1">
        <v>45727</v>
      </c>
      <c r="I1832" s="1" t="str">
        <f>TEXT(data[[#This Row],[OrderDate]],"mmm")</f>
        <v>Mar</v>
      </c>
      <c r="J1832" s="6">
        <v>0.7</v>
      </c>
      <c r="K1832" s="6" t="str">
        <f>TEXT(data[[#This Row],[OrderTime]],"h")</f>
        <v>16</v>
      </c>
      <c r="L1832" s="1">
        <v>45728</v>
      </c>
      <c r="M1832" s="6">
        <v>0.7416666666666667</v>
      </c>
      <c r="N1832" t="s">
        <v>145</v>
      </c>
      <c r="O1832" t="s">
        <v>539</v>
      </c>
      <c r="P1832" t="s">
        <v>77</v>
      </c>
      <c r="Q1832" t="s">
        <v>53</v>
      </c>
      <c r="R1832" t="s">
        <v>46</v>
      </c>
      <c r="S1832" t="s">
        <v>28</v>
      </c>
      <c r="T1832" t="s">
        <v>29</v>
      </c>
      <c r="U1832" t="s">
        <v>30</v>
      </c>
      <c r="V1832" s="5">
        <f>data[[#This Row],[PriceUSD]]*data[[#This Row],[Quantity]]</f>
        <v>32.71</v>
      </c>
      <c r="W1832" s="7">
        <f>data[[#This Row],[OrderDate]] + TIME(VALUE(LEFT(data[[#This Row],[OrderTime]],2)), VALUE(RIGHT(data[[#This Row],[OrderTime]],2)), 0)</f>
        <v>45727</v>
      </c>
      <c r="X1832" s="7">
        <f>_xlfn.MINIFS(data[OrderDateTime], data[CustomerName], data[[#This Row],[CustomerName]])</f>
        <v>45554.038888888892</v>
      </c>
      <c r="Y1832" t="str">
        <f>IF(data[[#This Row],[OrderDateTime]]=data[[#This Row],[FirstOrderDateTime]], "New", "Returning")</f>
        <v>Returning</v>
      </c>
      <c r="Z1832" s="7">
        <f>data[[#This Row],[DeliveryDate]] + data[[#This Row],[DeliveryTime]]</f>
        <v>45728.741666666669</v>
      </c>
      <c r="AA1832" s="7">
        <f>data[[#This Row],[OrderDateTime]] + 1</f>
        <v>45728</v>
      </c>
      <c r="AB1832" s="7" t="str">
        <f>IF(data[[#This Row],[DeliveryDateTime]] &lt;= data[[#This Row],[SLADue]], "On Time", "Late")</f>
        <v>Late</v>
      </c>
    </row>
    <row r="1833" spans="1:28" x14ac:dyDescent="0.2">
      <c r="A1833" t="s">
        <v>2375</v>
      </c>
      <c r="B1833" t="s">
        <v>19</v>
      </c>
      <c r="C1833" t="s">
        <v>258</v>
      </c>
      <c r="D1833" t="s">
        <v>259</v>
      </c>
      <c r="E1833" s="5">
        <v>126.33</v>
      </c>
      <c r="F1833" t="s">
        <v>182</v>
      </c>
      <c r="G1833">
        <v>1</v>
      </c>
      <c r="H1833" s="1">
        <v>45850</v>
      </c>
      <c r="I1833" s="1" t="str">
        <f>TEXT(data[[#This Row],[OrderDate]],"mmm")</f>
        <v>Jul</v>
      </c>
      <c r="J1833" s="6">
        <v>0.89513888888888893</v>
      </c>
      <c r="K1833" s="6" t="str">
        <f>TEXT(data[[#This Row],[OrderTime]],"h")</f>
        <v>21</v>
      </c>
      <c r="L1833" s="1">
        <v>45853</v>
      </c>
      <c r="M1833" s="6">
        <v>0.71111111111111114</v>
      </c>
      <c r="N1833" t="s">
        <v>213</v>
      </c>
      <c r="O1833" t="s">
        <v>802</v>
      </c>
      <c r="P1833" t="s">
        <v>36</v>
      </c>
      <c r="Q1833" t="s">
        <v>53</v>
      </c>
      <c r="R1833" t="s">
        <v>261</v>
      </c>
      <c r="S1833" t="s">
        <v>105</v>
      </c>
      <c r="T1833" t="s">
        <v>59</v>
      </c>
      <c r="U1833" t="s">
        <v>30</v>
      </c>
      <c r="V1833" s="5">
        <f>data[[#This Row],[PriceUSD]]*data[[#This Row],[Quantity]]</f>
        <v>126.33</v>
      </c>
      <c r="W1833" s="7">
        <f>data[[#This Row],[OrderDate]] + TIME(VALUE(LEFT(data[[#This Row],[OrderTime]],2)), VALUE(RIGHT(data[[#This Row],[OrderTime]],2)), 0)</f>
        <v>45850.061805555553</v>
      </c>
      <c r="X1833" s="7">
        <f>_xlfn.MINIFS(data[OrderDateTime], data[CustomerName], data[[#This Row],[CustomerName]])</f>
        <v>45572.054166666669</v>
      </c>
      <c r="Y1833" t="str">
        <f>IF(data[[#This Row],[OrderDateTime]]=data[[#This Row],[FirstOrderDateTime]], "New", "Returning")</f>
        <v>Returning</v>
      </c>
      <c r="Z1833" s="7">
        <f>data[[#This Row],[DeliveryDate]] + data[[#This Row],[DeliveryTime]]</f>
        <v>45853.711111111108</v>
      </c>
      <c r="AA1833" s="7">
        <f>data[[#This Row],[OrderDateTime]] + 1</f>
        <v>45851.061805555553</v>
      </c>
      <c r="AB1833" s="7" t="str">
        <f>IF(data[[#This Row],[DeliveryDateTime]] &lt;= data[[#This Row],[SLADue]], "On Time", "Late")</f>
        <v>Late</v>
      </c>
    </row>
    <row r="1834" spans="1:28" x14ac:dyDescent="0.2">
      <c r="A1834" t="s">
        <v>2376</v>
      </c>
      <c r="B1834" t="s">
        <v>19</v>
      </c>
      <c r="C1834" t="s">
        <v>117</v>
      </c>
      <c r="D1834" t="s">
        <v>118</v>
      </c>
      <c r="E1834" s="5">
        <v>65.349999999999994</v>
      </c>
      <c r="F1834" t="s">
        <v>94</v>
      </c>
      <c r="G1834">
        <v>5</v>
      </c>
      <c r="H1834" s="1">
        <v>45588</v>
      </c>
      <c r="I1834" s="1" t="str">
        <f>TEXT(data[[#This Row],[OrderDate]],"mmm")</f>
        <v>Oct</v>
      </c>
      <c r="J1834" s="6">
        <v>0.7729166666666667</v>
      </c>
      <c r="K1834" s="6" t="str">
        <f>TEXT(data[[#This Row],[OrderTime]],"h")</f>
        <v>18</v>
      </c>
      <c r="L1834" s="1">
        <v>45589</v>
      </c>
      <c r="M1834" s="6">
        <v>0.7729166666666667</v>
      </c>
      <c r="N1834" t="s">
        <v>98</v>
      </c>
      <c r="O1834" t="s">
        <v>348</v>
      </c>
      <c r="P1834" t="s">
        <v>77</v>
      </c>
      <c r="Q1834" t="s">
        <v>26</v>
      </c>
      <c r="R1834" t="s">
        <v>66</v>
      </c>
      <c r="S1834" t="s">
        <v>28</v>
      </c>
      <c r="T1834" t="s">
        <v>29</v>
      </c>
      <c r="U1834" t="s">
        <v>39</v>
      </c>
      <c r="V1834" s="5">
        <f>data[[#This Row],[PriceUSD]]*data[[#This Row],[Quantity]]</f>
        <v>326.75</v>
      </c>
      <c r="W1834" s="7">
        <f>data[[#This Row],[OrderDate]] + TIME(VALUE(LEFT(data[[#This Row],[OrderTime]],2)), VALUE(RIGHT(data[[#This Row],[OrderTime]],2)), 0)</f>
        <v>45588.046527777777</v>
      </c>
      <c r="X1834" s="7">
        <f>_xlfn.MINIFS(data[OrderDateTime], data[CustomerName], data[[#This Row],[CustomerName]])</f>
        <v>45506.054166666669</v>
      </c>
      <c r="Y1834" t="str">
        <f>IF(data[[#This Row],[OrderDateTime]]=data[[#This Row],[FirstOrderDateTime]], "New", "Returning")</f>
        <v>Returning</v>
      </c>
      <c r="Z1834" s="7">
        <f>data[[#This Row],[DeliveryDate]] + data[[#This Row],[DeliveryTime]]</f>
        <v>45589.772916666669</v>
      </c>
      <c r="AA1834" s="7">
        <f>data[[#This Row],[OrderDateTime]] + 1</f>
        <v>45589.046527777777</v>
      </c>
      <c r="AB1834" s="7" t="str">
        <f>IF(data[[#This Row],[DeliveryDateTime]] &lt;= data[[#This Row],[SLADue]], "On Time", "Late")</f>
        <v>Late</v>
      </c>
    </row>
    <row r="1835" spans="1:28" x14ac:dyDescent="0.2">
      <c r="A1835" t="s">
        <v>2377</v>
      </c>
      <c r="B1835" t="s">
        <v>19</v>
      </c>
      <c r="C1835" t="s">
        <v>126</v>
      </c>
      <c r="D1835" t="s">
        <v>127</v>
      </c>
      <c r="E1835" s="5">
        <v>20.66</v>
      </c>
      <c r="F1835" t="s">
        <v>87</v>
      </c>
      <c r="G1835">
        <v>2</v>
      </c>
      <c r="H1835" s="1">
        <v>45773</v>
      </c>
      <c r="I1835" s="1" t="str">
        <f>TEXT(data[[#This Row],[OrderDate]],"mmm")</f>
        <v>Apr</v>
      </c>
      <c r="J1835" s="6">
        <v>0.69305555555555554</v>
      </c>
      <c r="K1835" s="6" t="str">
        <f>TEXT(data[[#This Row],[OrderTime]],"h")</f>
        <v>16</v>
      </c>
      <c r="L1835" s="1">
        <v>45774</v>
      </c>
      <c r="M1835" s="6">
        <v>0.81805555555555554</v>
      </c>
      <c r="N1835" t="s">
        <v>75</v>
      </c>
      <c r="O1835" t="s">
        <v>450</v>
      </c>
      <c r="P1835" t="s">
        <v>25</v>
      </c>
      <c r="Q1835" t="s">
        <v>26</v>
      </c>
      <c r="R1835" t="s">
        <v>129</v>
      </c>
      <c r="S1835" t="s">
        <v>28</v>
      </c>
      <c r="T1835" t="s">
        <v>136</v>
      </c>
      <c r="U1835" t="s">
        <v>39</v>
      </c>
      <c r="V1835" s="5">
        <f>data[[#This Row],[PriceUSD]]*data[[#This Row],[Quantity]]</f>
        <v>41.32</v>
      </c>
      <c r="W1835" s="7">
        <f>data[[#This Row],[OrderDate]] + TIME(VALUE(LEFT(data[[#This Row],[OrderTime]],2)), VALUE(RIGHT(data[[#This Row],[OrderTime]],2)), 0)</f>
        <v>45773.038888888892</v>
      </c>
      <c r="X1835" s="7">
        <f>_xlfn.MINIFS(data[OrderDateTime], data[CustomerName], data[[#This Row],[CustomerName]])</f>
        <v>45556.046527777777</v>
      </c>
      <c r="Y1835" t="str">
        <f>IF(data[[#This Row],[OrderDateTime]]=data[[#This Row],[FirstOrderDateTime]], "New", "Returning")</f>
        <v>Returning</v>
      </c>
      <c r="Z1835" s="7">
        <f>data[[#This Row],[DeliveryDate]] + data[[#This Row],[DeliveryTime]]</f>
        <v>45774.818055555559</v>
      </c>
      <c r="AA1835" s="7">
        <f>data[[#This Row],[OrderDateTime]] + 1</f>
        <v>45774.038888888892</v>
      </c>
      <c r="AB1835" s="7" t="str">
        <f>IF(data[[#This Row],[DeliveryDateTime]] &lt;= data[[#This Row],[SLADue]], "On Time", "Late")</f>
        <v>Late</v>
      </c>
    </row>
    <row r="1836" spans="1:28" x14ac:dyDescent="0.2">
      <c r="A1836" t="s">
        <v>2378</v>
      </c>
      <c r="B1836" t="s">
        <v>19</v>
      </c>
      <c r="C1836" t="s">
        <v>126</v>
      </c>
      <c r="D1836" t="s">
        <v>127</v>
      </c>
      <c r="E1836" s="5">
        <v>20.65</v>
      </c>
      <c r="F1836" t="s">
        <v>56</v>
      </c>
      <c r="G1836">
        <v>2</v>
      </c>
      <c r="H1836" s="1">
        <v>45782</v>
      </c>
      <c r="I1836" s="1" t="str">
        <f>TEXT(data[[#This Row],[OrderDate]],"mmm")</f>
        <v>May</v>
      </c>
      <c r="J1836" s="6">
        <v>0.63472222222222219</v>
      </c>
      <c r="K1836" s="6" t="str">
        <f>TEXT(data[[#This Row],[OrderTime]],"h")</f>
        <v>15</v>
      </c>
      <c r="L1836" s="1">
        <v>45783</v>
      </c>
      <c r="M1836" s="6">
        <v>0.84305555555555556</v>
      </c>
      <c r="N1836" t="s">
        <v>175</v>
      </c>
      <c r="O1836" t="s">
        <v>1009</v>
      </c>
      <c r="P1836" t="s">
        <v>25</v>
      </c>
      <c r="Q1836" t="s">
        <v>26</v>
      </c>
      <c r="R1836" t="s">
        <v>129</v>
      </c>
      <c r="S1836" t="s">
        <v>28</v>
      </c>
      <c r="T1836" t="s">
        <v>29</v>
      </c>
      <c r="U1836" t="s">
        <v>30</v>
      </c>
      <c r="V1836" s="5">
        <f>data[[#This Row],[PriceUSD]]*data[[#This Row],[Quantity]]</f>
        <v>41.3</v>
      </c>
      <c r="W1836" s="7">
        <f>data[[#This Row],[OrderDate]] + TIME(VALUE(LEFT(data[[#This Row],[OrderTime]],2)), VALUE(RIGHT(data[[#This Row],[OrderTime]],2)), 0)</f>
        <v>45782.015277777777</v>
      </c>
      <c r="X1836" s="7">
        <f>_xlfn.MINIFS(data[OrderDateTime], data[CustomerName], data[[#This Row],[CustomerName]])</f>
        <v>45520.017361111109</v>
      </c>
      <c r="Y1836" t="str">
        <f>IF(data[[#This Row],[OrderDateTime]]=data[[#This Row],[FirstOrderDateTime]], "New", "Returning")</f>
        <v>Returning</v>
      </c>
      <c r="Z1836" s="7">
        <f>data[[#This Row],[DeliveryDate]] + data[[#This Row],[DeliveryTime]]</f>
        <v>45783.843055555553</v>
      </c>
      <c r="AA1836" s="7">
        <f>data[[#This Row],[OrderDateTime]] + 1</f>
        <v>45783.015277777777</v>
      </c>
      <c r="AB1836" s="7" t="str">
        <f>IF(data[[#This Row],[DeliveryDateTime]] &lt;= data[[#This Row],[SLADue]], "On Time", "Late")</f>
        <v>Late</v>
      </c>
    </row>
    <row r="1837" spans="1:28" x14ac:dyDescent="0.2">
      <c r="A1837" t="s">
        <v>2379</v>
      </c>
      <c r="B1837" t="s">
        <v>19</v>
      </c>
      <c r="C1837" t="s">
        <v>32</v>
      </c>
      <c r="D1837" t="s">
        <v>33</v>
      </c>
      <c r="E1837" s="5">
        <v>45.32</v>
      </c>
      <c r="F1837" t="s">
        <v>138</v>
      </c>
      <c r="G1837">
        <v>1</v>
      </c>
      <c r="H1837" s="1">
        <v>45606</v>
      </c>
      <c r="I1837" s="1" t="str">
        <f>TEXT(data[[#This Row],[OrderDate]],"mmm")</f>
        <v>Nov</v>
      </c>
      <c r="J1837" s="6">
        <v>0.69374999999999998</v>
      </c>
      <c r="K1837" s="6" t="str">
        <f>TEXT(data[[#This Row],[OrderTime]],"h")</f>
        <v>16</v>
      </c>
      <c r="L1837" s="1">
        <v>45607</v>
      </c>
      <c r="M1837" s="6">
        <v>0.86041666666666672</v>
      </c>
      <c r="N1837" t="s">
        <v>178</v>
      </c>
      <c r="O1837" t="s">
        <v>1074</v>
      </c>
      <c r="P1837" t="s">
        <v>180</v>
      </c>
      <c r="Q1837" t="s">
        <v>26</v>
      </c>
      <c r="R1837" t="s">
        <v>37</v>
      </c>
      <c r="S1837" t="s">
        <v>28</v>
      </c>
      <c r="T1837" t="s">
        <v>143</v>
      </c>
      <c r="U1837" t="s">
        <v>39</v>
      </c>
      <c r="V1837" s="5">
        <f>data[[#This Row],[PriceUSD]]*data[[#This Row],[Quantity]]</f>
        <v>45.32</v>
      </c>
      <c r="W1837" s="7">
        <f>data[[#This Row],[OrderDate]] + TIME(VALUE(LEFT(data[[#This Row],[OrderTime]],2)), VALUE(RIGHT(data[[#This Row],[OrderTime]],2)), 0)</f>
        <v>45606.052083333336</v>
      </c>
      <c r="X1837" s="7">
        <f>_xlfn.MINIFS(data[OrderDateTime], data[CustomerName], data[[#This Row],[CustomerName]])</f>
        <v>45591.038888888892</v>
      </c>
      <c r="Y1837" t="str">
        <f>IF(data[[#This Row],[OrderDateTime]]=data[[#This Row],[FirstOrderDateTime]], "New", "Returning")</f>
        <v>Returning</v>
      </c>
      <c r="Z1837" s="7">
        <f>data[[#This Row],[DeliveryDate]] + data[[#This Row],[DeliveryTime]]</f>
        <v>45607.86041666667</v>
      </c>
      <c r="AA1837" s="7">
        <f>data[[#This Row],[OrderDateTime]] + 1</f>
        <v>45607.052083333336</v>
      </c>
      <c r="AB1837" s="7" t="str">
        <f>IF(data[[#This Row],[DeliveryDateTime]] &lt;= data[[#This Row],[SLADue]], "On Time", "Late")</f>
        <v>Late</v>
      </c>
    </row>
    <row r="1838" spans="1:28" x14ac:dyDescent="0.2">
      <c r="A1838" t="s">
        <v>2380</v>
      </c>
      <c r="B1838" t="s">
        <v>19</v>
      </c>
      <c r="C1838" t="s">
        <v>41</v>
      </c>
      <c r="D1838" t="s">
        <v>42</v>
      </c>
      <c r="E1838" s="5">
        <v>37.32</v>
      </c>
      <c r="F1838" t="s">
        <v>56</v>
      </c>
      <c r="G1838">
        <v>2</v>
      </c>
      <c r="H1838" s="1">
        <v>45795</v>
      </c>
      <c r="I1838" s="1" t="str">
        <f>TEXT(data[[#This Row],[OrderDate]],"mmm")</f>
        <v>May</v>
      </c>
      <c r="J1838" s="6">
        <v>0.7006944444444444</v>
      </c>
      <c r="K1838" s="6" t="str">
        <f>TEXT(data[[#This Row],[OrderTime]],"h")</f>
        <v>16</v>
      </c>
      <c r="L1838" s="1">
        <v>45796</v>
      </c>
      <c r="M1838" s="6">
        <v>0.78402777777777777</v>
      </c>
      <c r="N1838" t="s">
        <v>23</v>
      </c>
      <c r="O1838" t="s">
        <v>614</v>
      </c>
      <c r="P1838" t="s">
        <v>25</v>
      </c>
      <c r="Q1838" t="s">
        <v>26</v>
      </c>
      <c r="R1838" t="s">
        <v>46</v>
      </c>
      <c r="S1838" t="s">
        <v>28</v>
      </c>
      <c r="T1838" t="s">
        <v>29</v>
      </c>
      <c r="U1838" t="s">
        <v>30</v>
      </c>
      <c r="V1838" s="5">
        <f>data[[#This Row],[PriceUSD]]*data[[#This Row],[Quantity]]</f>
        <v>74.64</v>
      </c>
      <c r="W1838" s="7">
        <f>data[[#This Row],[OrderDate]] + TIME(VALUE(LEFT(data[[#This Row],[OrderTime]],2)), VALUE(RIGHT(data[[#This Row],[OrderTime]],2)), 0)</f>
        <v>45795.030555555553</v>
      </c>
      <c r="X1838" s="7">
        <f>_xlfn.MINIFS(data[OrderDateTime], data[CustomerName], data[[#This Row],[CustomerName]])</f>
        <v>45512.007638888892</v>
      </c>
      <c r="Y1838" t="str">
        <f>IF(data[[#This Row],[OrderDateTime]]=data[[#This Row],[FirstOrderDateTime]], "New", "Returning")</f>
        <v>Returning</v>
      </c>
      <c r="Z1838" s="7">
        <f>data[[#This Row],[DeliveryDate]] + data[[#This Row],[DeliveryTime]]</f>
        <v>45796.78402777778</v>
      </c>
      <c r="AA1838" s="7">
        <f>data[[#This Row],[OrderDateTime]] + 1</f>
        <v>45796.030555555553</v>
      </c>
      <c r="AB1838" s="7" t="str">
        <f>IF(data[[#This Row],[DeliveryDateTime]] &lt;= data[[#This Row],[SLADue]], "On Time", "Late")</f>
        <v>Late</v>
      </c>
    </row>
    <row r="1839" spans="1:28" x14ac:dyDescent="0.2">
      <c r="A1839" t="s">
        <v>2381</v>
      </c>
      <c r="B1839" t="s">
        <v>19</v>
      </c>
      <c r="C1839" t="s">
        <v>49</v>
      </c>
      <c r="D1839" t="s">
        <v>50</v>
      </c>
      <c r="E1839" s="5">
        <v>29.53</v>
      </c>
      <c r="F1839" t="s">
        <v>51</v>
      </c>
      <c r="G1839">
        <v>2</v>
      </c>
      <c r="H1839" s="1">
        <v>45629</v>
      </c>
      <c r="I1839" s="1" t="str">
        <f>TEXT(data[[#This Row],[OrderDate]],"mmm")</f>
        <v>Dec</v>
      </c>
      <c r="J1839" s="6">
        <v>0.64583333333333337</v>
      </c>
      <c r="K1839" s="6" t="str">
        <f>TEXT(data[[#This Row],[OrderTime]],"h")</f>
        <v>15</v>
      </c>
      <c r="L1839" s="1">
        <v>45630</v>
      </c>
      <c r="M1839" s="6">
        <v>0.85416666666666663</v>
      </c>
      <c r="N1839" t="s">
        <v>57</v>
      </c>
      <c r="O1839" t="s">
        <v>515</v>
      </c>
      <c r="P1839" t="s">
        <v>25</v>
      </c>
      <c r="Q1839" t="s">
        <v>53</v>
      </c>
      <c r="R1839" t="s">
        <v>54</v>
      </c>
      <c r="S1839" t="s">
        <v>28</v>
      </c>
      <c r="T1839" t="s">
        <v>29</v>
      </c>
      <c r="U1839" t="s">
        <v>67</v>
      </c>
      <c r="V1839" s="5">
        <f>data[[#This Row],[PriceUSD]]*data[[#This Row],[Quantity]]</f>
        <v>59.06</v>
      </c>
      <c r="W1839" s="7">
        <f>data[[#This Row],[OrderDate]] + TIME(VALUE(LEFT(data[[#This Row],[OrderTime]],2)), VALUE(RIGHT(data[[#This Row],[OrderTime]],2)), 0)</f>
        <v>45629.022916666669</v>
      </c>
      <c r="X1839" s="7">
        <f>_xlfn.MINIFS(data[OrderDateTime], data[CustomerName], data[[#This Row],[CustomerName]])</f>
        <v>45598.038888888892</v>
      </c>
      <c r="Y1839" t="str">
        <f>IF(data[[#This Row],[OrderDateTime]]=data[[#This Row],[FirstOrderDateTime]], "New", "Returning")</f>
        <v>Returning</v>
      </c>
      <c r="Z1839" s="7">
        <f>data[[#This Row],[DeliveryDate]] + data[[#This Row],[DeliveryTime]]</f>
        <v>45630.854166666664</v>
      </c>
      <c r="AA1839" s="7">
        <f>data[[#This Row],[OrderDateTime]] + 1</f>
        <v>45630.022916666669</v>
      </c>
      <c r="AB1839" s="7" t="str">
        <f>IF(data[[#This Row],[DeliveryDateTime]] &lt;= data[[#This Row],[SLADue]], "On Time", "Late")</f>
        <v>Late</v>
      </c>
    </row>
    <row r="1840" spans="1:28" x14ac:dyDescent="0.2">
      <c r="A1840" t="s">
        <v>2382</v>
      </c>
      <c r="B1840" t="s">
        <v>19</v>
      </c>
      <c r="C1840" t="s">
        <v>126</v>
      </c>
      <c r="D1840" t="s">
        <v>127</v>
      </c>
      <c r="E1840" s="5">
        <v>21.53</v>
      </c>
      <c r="F1840" t="s">
        <v>138</v>
      </c>
      <c r="G1840">
        <v>1</v>
      </c>
      <c r="H1840" s="1">
        <v>45525</v>
      </c>
      <c r="I1840" s="1" t="str">
        <f>TEXT(data[[#This Row],[OrderDate]],"mmm")</f>
        <v>Aug</v>
      </c>
      <c r="J1840" s="6">
        <v>0.39027777777777778</v>
      </c>
      <c r="K1840" s="6" t="str">
        <f>TEXT(data[[#This Row],[OrderTime]],"h")</f>
        <v>9</v>
      </c>
      <c r="L1840" s="1">
        <v>45527</v>
      </c>
      <c r="M1840" s="6">
        <v>0.43194444444444446</v>
      </c>
      <c r="N1840" t="s">
        <v>95</v>
      </c>
      <c r="O1840" t="s">
        <v>366</v>
      </c>
      <c r="P1840" t="s">
        <v>25</v>
      </c>
      <c r="Q1840" t="s">
        <v>53</v>
      </c>
      <c r="R1840" t="s">
        <v>129</v>
      </c>
      <c r="S1840" t="s">
        <v>105</v>
      </c>
      <c r="T1840" t="s">
        <v>38</v>
      </c>
      <c r="U1840" t="s">
        <v>30</v>
      </c>
      <c r="V1840" s="5">
        <f>data[[#This Row],[PriceUSD]]*data[[#This Row],[Quantity]]</f>
        <v>21.53</v>
      </c>
      <c r="W1840" s="7">
        <f>data[[#This Row],[OrderDate]] + TIME(VALUE(LEFT(data[[#This Row],[OrderTime]],2)), VALUE(RIGHT(data[[#This Row],[OrderTime]],2)), 0)</f>
        <v>45525.054166666669</v>
      </c>
      <c r="X1840" s="7">
        <f>_xlfn.MINIFS(data[OrderDateTime], data[CustomerName], data[[#This Row],[CustomerName]])</f>
        <v>45506.038888888892</v>
      </c>
      <c r="Y1840" t="str">
        <f>IF(data[[#This Row],[OrderDateTime]]=data[[#This Row],[FirstOrderDateTime]], "New", "Returning")</f>
        <v>Returning</v>
      </c>
      <c r="Z1840" s="7">
        <f>data[[#This Row],[DeliveryDate]] + data[[#This Row],[DeliveryTime]]</f>
        <v>45527.431944444441</v>
      </c>
      <c r="AA1840" s="7">
        <f>data[[#This Row],[OrderDateTime]] + 1</f>
        <v>45526.054166666669</v>
      </c>
      <c r="AB1840" s="7" t="str">
        <f>IF(data[[#This Row],[DeliveryDateTime]] &lt;= data[[#This Row],[SLADue]], "On Time", "Late")</f>
        <v>Late</v>
      </c>
    </row>
    <row r="1841" spans="1:28" x14ac:dyDescent="0.2">
      <c r="A1841" t="s">
        <v>2383</v>
      </c>
      <c r="B1841" t="s">
        <v>19</v>
      </c>
      <c r="C1841" t="s">
        <v>69</v>
      </c>
      <c r="D1841" t="s">
        <v>70</v>
      </c>
      <c r="E1841" s="5">
        <v>49.88</v>
      </c>
      <c r="F1841" t="s">
        <v>43</v>
      </c>
      <c r="G1841">
        <v>1</v>
      </c>
      <c r="H1841" s="1">
        <v>45702</v>
      </c>
      <c r="I1841" s="1" t="str">
        <f>TEXT(data[[#This Row],[OrderDate]],"mmm")</f>
        <v>Feb</v>
      </c>
      <c r="J1841" s="6">
        <v>0.48194444444444445</v>
      </c>
      <c r="K1841" s="6" t="str">
        <f>TEXT(data[[#This Row],[OrderTime]],"h")</f>
        <v>11</v>
      </c>
      <c r="L1841" s="1">
        <v>45702</v>
      </c>
      <c r="M1841" s="6">
        <v>0.7319444444444444</v>
      </c>
      <c r="N1841" t="s">
        <v>170</v>
      </c>
      <c r="O1841" t="s">
        <v>1196</v>
      </c>
      <c r="P1841" t="s">
        <v>36</v>
      </c>
      <c r="Q1841" t="s">
        <v>26</v>
      </c>
      <c r="R1841" t="s">
        <v>37</v>
      </c>
      <c r="S1841" t="s">
        <v>47</v>
      </c>
      <c r="T1841" t="s">
        <v>136</v>
      </c>
      <c r="U1841" t="s">
        <v>67</v>
      </c>
      <c r="V1841" s="5">
        <f>data[[#This Row],[PriceUSD]]*data[[#This Row],[Quantity]]</f>
        <v>49.88</v>
      </c>
      <c r="W1841" s="7">
        <f>data[[#This Row],[OrderDate]] + TIME(VALUE(LEFT(data[[#This Row],[OrderTime]],2)), VALUE(RIGHT(data[[#This Row],[OrderTime]],2)), 0)</f>
        <v>45702.030555555553</v>
      </c>
      <c r="X1841" s="7">
        <f>_xlfn.MINIFS(data[OrderDateTime], data[CustomerName], data[[#This Row],[CustomerName]])</f>
        <v>45509.015277777777</v>
      </c>
      <c r="Y1841" t="str">
        <f>IF(data[[#This Row],[OrderDateTime]]=data[[#This Row],[FirstOrderDateTime]], "New", "Returning")</f>
        <v>Returning</v>
      </c>
      <c r="Z1841" s="7">
        <f>data[[#This Row],[DeliveryDate]] + data[[#This Row],[DeliveryTime]]</f>
        <v>45702.731944444444</v>
      </c>
      <c r="AA1841" s="7">
        <f>data[[#This Row],[OrderDateTime]] + 1</f>
        <v>45703.030555555553</v>
      </c>
      <c r="AB1841" s="7" t="str">
        <f>IF(data[[#This Row],[DeliveryDateTime]] &lt;= data[[#This Row],[SLADue]], "On Time", "Late")</f>
        <v>On Time</v>
      </c>
    </row>
    <row r="1842" spans="1:28" x14ac:dyDescent="0.2">
      <c r="A1842" t="s">
        <v>2384</v>
      </c>
      <c r="B1842" t="s">
        <v>19</v>
      </c>
      <c r="C1842" t="s">
        <v>126</v>
      </c>
      <c r="D1842" t="s">
        <v>127</v>
      </c>
      <c r="E1842" s="5">
        <v>23.12</v>
      </c>
      <c r="F1842" t="s">
        <v>87</v>
      </c>
      <c r="G1842">
        <v>1</v>
      </c>
      <c r="H1842" s="1">
        <v>45836</v>
      </c>
      <c r="I1842" s="1" t="str">
        <f>TEXT(data[[#This Row],[OrderDate]],"mmm")</f>
        <v>Jun</v>
      </c>
      <c r="J1842" s="6">
        <v>0.65833333333333333</v>
      </c>
      <c r="K1842" s="6" t="str">
        <f>TEXT(data[[#This Row],[OrderTime]],"h")</f>
        <v>15</v>
      </c>
      <c r="L1842" s="1">
        <v>45837</v>
      </c>
      <c r="M1842" s="6">
        <v>0.65833333333333333</v>
      </c>
      <c r="N1842" t="s">
        <v>88</v>
      </c>
      <c r="O1842" t="s">
        <v>159</v>
      </c>
      <c r="P1842" t="s">
        <v>25</v>
      </c>
      <c r="Q1842" t="s">
        <v>53</v>
      </c>
      <c r="R1842" t="s">
        <v>129</v>
      </c>
      <c r="S1842" t="s">
        <v>28</v>
      </c>
      <c r="T1842" t="s">
        <v>29</v>
      </c>
      <c r="U1842" t="s">
        <v>30</v>
      </c>
      <c r="V1842" s="5">
        <f>data[[#This Row],[PriceUSD]]*data[[#This Row],[Quantity]]</f>
        <v>23.12</v>
      </c>
      <c r="W1842" s="7">
        <f>data[[#This Row],[OrderDate]] + TIME(VALUE(LEFT(data[[#This Row],[OrderTime]],2)), VALUE(RIGHT(data[[#This Row],[OrderTime]],2)), 0)</f>
        <v>45836.022916666669</v>
      </c>
      <c r="X1842" s="7">
        <f>_xlfn.MINIFS(data[OrderDateTime], data[CustomerName], data[[#This Row],[CustomerName]])</f>
        <v>45548.015277777777</v>
      </c>
      <c r="Y1842" t="str">
        <f>IF(data[[#This Row],[OrderDateTime]]=data[[#This Row],[FirstOrderDateTime]], "New", "Returning")</f>
        <v>Returning</v>
      </c>
      <c r="Z1842" s="7">
        <f>data[[#This Row],[DeliveryDate]] + data[[#This Row],[DeliveryTime]]</f>
        <v>45837.658333333333</v>
      </c>
      <c r="AA1842" s="7">
        <f>data[[#This Row],[OrderDateTime]] + 1</f>
        <v>45837.022916666669</v>
      </c>
      <c r="AB1842" s="7" t="str">
        <f>IF(data[[#This Row],[DeliveryDateTime]] &lt;= data[[#This Row],[SLADue]], "On Time", "Late")</f>
        <v>Late</v>
      </c>
    </row>
    <row r="1843" spans="1:28" x14ac:dyDescent="0.2">
      <c r="A1843" t="s">
        <v>2385</v>
      </c>
      <c r="B1843" t="s">
        <v>19</v>
      </c>
      <c r="C1843" t="s">
        <v>61</v>
      </c>
      <c r="D1843" t="s">
        <v>62</v>
      </c>
      <c r="E1843" s="5">
        <v>150.72</v>
      </c>
      <c r="F1843" t="s">
        <v>63</v>
      </c>
      <c r="G1843">
        <v>3</v>
      </c>
      <c r="H1843" s="1">
        <v>45710</v>
      </c>
      <c r="I1843" s="1" t="str">
        <f>TEXT(data[[#This Row],[OrderDate]],"mmm")</f>
        <v>Feb</v>
      </c>
      <c r="J1843" s="6">
        <v>0.55694444444444446</v>
      </c>
      <c r="K1843" s="6" t="str">
        <f>TEXT(data[[#This Row],[OrderTime]],"h")</f>
        <v>13</v>
      </c>
      <c r="L1843" s="1">
        <v>45710</v>
      </c>
      <c r="M1843" s="6">
        <v>0.84861111111111109</v>
      </c>
      <c r="N1843" t="s">
        <v>208</v>
      </c>
      <c r="O1843" t="s">
        <v>1417</v>
      </c>
      <c r="P1843" t="s">
        <v>202</v>
      </c>
      <c r="Q1843" t="s">
        <v>26</v>
      </c>
      <c r="R1843" t="s">
        <v>66</v>
      </c>
      <c r="S1843" t="s">
        <v>47</v>
      </c>
      <c r="T1843" t="s">
        <v>136</v>
      </c>
      <c r="U1843" t="s">
        <v>30</v>
      </c>
      <c r="V1843" s="5">
        <f>data[[#This Row],[PriceUSD]]*data[[#This Row],[Quantity]]</f>
        <v>452.15999999999997</v>
      </c>
      <c r="W1843" s="7">
        <f>data[[#This Row],[OrderDate]] + TIME(VALUE(LEFT(data[[#This Row],[OrderTime]],2)), VALUE(RIGHT(data[[#This Row],[OrderTime]],2)), 0)</f>
        <v>45710.030555555553</v>
      </c>
      <c r="X1843" s="7">
        <f>_xlfn.MINIFS(data[OrderDateTime], data[CustomerName], data[[#This Row],[CustomerName]])</f>
        <v>45540.030555555553</v>
      </c>
      <c r="Y1843" t="str">
        <f>IF(data[[#This Row],[OrderDateTime]]=data[[#This Row],[FirstOrderDateTime]], "New", "Returning")</f>
        <v>Returning</v>
      </c>
      <c r="Z1843" s="7">
        <f>data[[#This Row],[DeliveryDate]] + data[[#This Row],[DeliveryTime]]</f>
        <v>45710.848611111112</v>
      </c>
      <c r="AA1843" s="7">
        <f>data[[#This Row],[OrderDateTime]] + 1</f>
        <v>45711.030555555553</v>
      </c>
      <c r="AB1843" s="7" t="str">
        <f>IF(data[[#This Row],[DeliveryDateTime]] &lt;= data[[#This Row],[SLADue]], "On Time", "Late")</f>
        <v>On Time</v>
      </c>
    </row>
    <row r="1844" spans="1:28" x14ac:dyDescent="0.2">
      <c r="A1844" t="s">
        <v>2386</v>
      </c>
      <c r="B1844" t="s">
        <v>19</v>
      </c>
      <c r="C1844" t="s">
        <v>20</v>
      </c>
      <c r="D1844" t="s">
        <v>21</v>
      </c>
      <c r="E1844" s="5">
        <v>18.399999999999999</v>
      </c>
      <c r="F1844" t="s">
        <v>71</v>
      </c>
      <c r="G1844">
        <v>1</v>
      </c>
      <c r="H1844" s="1">
        <v>45645</v>
      </c>
      <c r="I1844" s="1" t="str">
        <f>TEXT(data[[#This Row],[OrderDate]],"mmm")</f>
        <v>Dec</v>
      </c>
      <c r="J1844" s="6">
        <v>0.51041666666666663</v>
      </c>
      <c r="K1844" s="6" t="str">
        <f>TEXT(data[[#This Row],[OrderTime]],"h")</f>
        <v>12</v>
      </c>
      <c r="L1844" s="1">
        <v>45646</v>
      </c>
      <c r="M1844" s="6">
        <v>0.67708333333333337</v>
      </c>
      <c r="N1844" t="s">
        <v>163</v>
      </c>
      <c r="O1844" t="s">
        <v>858</v>
      </c>
      <c r="P1844" t="s">
        <v>77</v>
      </c>
      <c r="Q1844" t="s">
        <v>26</v>
      </c>
      <c r="R1844" t="s">
        <v>27</v>
      </c>
      <c r="S1844" t="s">
        <v>28</v>
      </c>
      <c r="T1844" t="s">
        <v>29</v>
      </c>
      <c r="U1844" t="s">
        <v>39</v>
      </c>
      <c r="V1844" s="5">
        <f>data[[#This Row],[PriceUSD]]*data[[#This Row],[Quantity]]</f>
        <v>18.399999999999999</v>
      </c>
      <c r="W1844" s="7">
        <f>data[[#This Row],[OrderDate]] + TIME(VALUE(LEFT(data[[#This Row],[OrderTime]],2)), VALUE(RIGHT(data[[#This Row],[OrderTime]],2)), 0)</f>
        <v>45645.046527777777</v>
      </c>
      <c r="X1844" s="7">
        <f>_xlfn.MINIFS(data[OrderDateTime], data[CustomerName], data[[#This Row],[CustomerName]])</f>
        <v>45523.022916666669</v>
      </c>
      <c r="Y1844" t="str">
        <f>IF(data[[#This Row],[OrderDateTime]]=data[[#This Row],[FirstOrderDateTime]], "New", "Returning")</f>
        <v>Returning</v>
      </c>
      <c r="Z1844" s="7">
        <f>data[[#This Row],[DeliveryDate]] + data[[#This Row],[DeliveryTime]]</f>
        <v>45646.677083333336</v>
      </c>
      <c r="AA1844" s="7">
        <f>data[[#This Row],[OrderDateTime]] + 1</f>
        <v>45646.046527777777</v>
      </c>
      <c r="AB1844" s="7" t="str">
        <f>IF(data[[#This Row],[DeliveryDateTime]] &lt;= data[[#This Row],[SLADue]], "On Time", "Late")</f>
        <v>Late</v>
      </c>
    </row>
    <row r="1845" spans="1:28" x14ac:dyDescent="0.2">
      <c r="A1845" t="s">
        <v>2387</v>
      </c>
      <c r="B1845" t="s">
        <v>19</v>
      </c>
      <c r="C1845" t="s">
        <v>69</v>
      </c>
      <c r="D1845" t="s">
        <v>70</v>
      </c>
      <c r="E1845" s="5">
        <v>60.99</v>
      </c>
      <c r="F1845" t="s">
        <v>56</v>
      </c>
      <c r="G1845">
        <v>1</v>
      </c>
      <c r="H1845" s="1">
        <v>45709</v>
      </c>
      <c r="I1845" s="1" t="str">
        <f>TEXT(data[[#This Row],[OrderDate]],"mmm")</f>
        <v>Feb</v>
      </c>
      <c r="J1845" s="6">
        <v>0.38194444444444442</v>
      </c>
      <c r="K1845" s="6" t="str">
        <f>TEXT(data[[#This Row],[OrderTime]],"h")</f>
        <v>9</v>
      </c>
      <c r="L1845" s="1">
        <v>45709</v>
      </c>
      <c r="M1845" s="6">
        <v>0.59027777777777779</v>
      </c>
      <c r="N1845" t="s">
        <v>75</v>
      </c>
      <c r="O1845" t="s">
        <v>649</v>
      </c>
      <c r="P1845" t="s">
        <v>77</v>
      </c>
      <c r="Q1845" t="s">
        <v>26</v>
      </c>
      <c r="R1845" t="s">
        <v>37</v>
      </c>
      <c r="S1845" t="s">
        <v>47</v>
      </c>
      <c r="T1845" t="s">
        <v>29</v>
      </c>
      <c r="U1845" t="s">
        <v>30</v>
      </c>
      <c r="V1845" s="5">
        <f>data[[#This Row],[PriceUSD]]*data[[#This Row],[Quantity]]</f>
        <v>60.99</v>
      </c>
      <c r="W1845" s="7">
        <f>data[[#This Row],[OrderDate]] + TIME(VALUE(LEFT(data[[#This Row],[OrderTime]],2)), VALUE(RIGHT(data[[#This Row],[OrderTime]],2)), 0)</f>
        <v>45709.030555555553</v>
      </c>
      <c r="X1845" s="7">
        <f>_xlfn.MINIFS(data[OrderDateTime], data[CustomerName], data[[#This Row],[CustomerName]])</f>
        <v>45524.007638888892</v>
      </c>
      <c r="Y1845" t="str">
        <f>IF(data[[#This Row],[OrderDateTime]]=data[[#This Row],[FirstOrderDateTime]], "New", "Returning")</f>
        <v>Returning</v>
      </c>
      <c r="Z1845" s="7">
        <f>data[[#This Row],[DeliveryDate]] + data[[#This Row],[DeliveryTime]]</f>
        <v>45709.590277777781</v>
      </c>
      <c r="AA1845" s="7">
        <f>data[[#This Row],[OrderDateTime]] + 1</f>
        <v>45710.030555555553</v>
      </c>
      <c r="AB1845" s="7" t="str">
        <f>IF(data[[#This Row],[DeliveryDateTime]] &lt;= data[[#This Row],[SLADue]], "On Time", "Late")</f>
        <v>On Time</v>
      </c>
    </row>
    <row r="1846" spans="1:28" x14ac:dyDescent="0.2">
      <c r="A1846" t="s">
        <v>2388</v>
      </c>
      <c r="B1846" t="s">
        <v>19</v>
      </c>
      <c r="C1846" t="s">
        <v>85</v>
      </c>
      <c r="D1846" t="s">
        <v>86</v>
      </c>
      <c r="E1846" s="5">
        <v>49.24</v>
      </c>
      <c r="F1846" t="s">
        <v>87</v>
      </c>
      <c r="G1846">
        <v>2</v>
      </c>
      <c r="H1846" s="1">
        <v>45619</v>
      </c>
      <c r="I1846" s="1" t="str">
        <f>TEXT(data[[#This Row],[OrderDate]],"mmm")</f>
        <v>Nov</v>
      </c>
      <c r="J1846" s="6">
        <v>0.47916666666666669</v>
      </c>
      <c r="K1846" s="6" t="str">
        <f>TEXT(data[[#This Row],[OrderTime]],"h")</f>
        <v>11</v>
      </c>
      <c r="L1846" s="1">
        <v>45620</v>
      </c>
      <c r="M1846" s="6">
        <v>0.72916666666666663</v>
      </c>
      <c r="N1846" t="s">
        <v>64</v>
      </c>
      <c r="O1846" t="s">
        <v>157</v>
      </c>
      <c r="P1846" t="s">
        <v>25</v>
      </c>
      <c r="Q1846" t="s">
        <v>26</v>
      </c>
      <c r="R1846" t="s">
        <v>90</v>
      </c>
      <c r="S1846" t="s">
        <v>28</v>
      </c>
      <c r="T1846" t="s">
        <v>106</v>
      </c>
      <c r="U1846" t="s">
        <v>30</v>
      </c>
      <c r="V1846" s="5">
        <f>data[[#This Row],[PriceUSD]]*data[[#This Row],[Quantity]]</f>
        <v>98.48</v>
      </c>
      <c r="W1846" s="7">
        <f>data[[#This Row],[OrderDate]] + TIME(VALUE(LEFT(data[[#This Row],[OrderTime]],2)), VALUE(RIGHT(data[[#This Row],[OrderTime]],2)), 0)</f>
        <v>45619.046527777777</v>
      </c>
      <c r="X1846" s="7">
        <f>_xlfn.MINIFS(data[OrderDateTime], data[CustomerName], data[[#This Row],[CustomerName]])</f>
        <v>45540.038888888892</v>
      </c>
      <c r="Y1846" t="str">
        <f>IF(data[[#This Row],[OrderDateTime]]=data[[#This Row],[FirstOrderDateTime]], "New", "Returning")</f>
        <v>Returning</v>
      </c>
      <c r="Z1846" s="7">
        <f>data[[#This Row],[DeliveryDate]] + data[[#This Row],[DeliveryTime]]</f>
        <v>45620.729166666664</v>
      </c>
      <c r="AA1846" s="7">
        <f>data[[#This Row],[OrderDateTime]] + 1</f>
        <v>45620.046527777777</v>
      </c>
      <c r="AB1846" s="7" t="str">
        <f>IF(data[[#This Row],[DeliveryDateTime]] &lt;= data[[#This Row],[SLADue]], "On Time", "Late")</f>
        <v>Late</v>
      </c>
    </row>
    <row r="1847" spans="1:28" x14ac:dyDescent="0.2">
      <c r="A1847" t="s">
        <v>2389</v>
      </c>
      <c r="B1847" t="s">
        <v>19</v>
      </c>
      <c r="C1847" t="s">
        <v>190</v>
      </c>
      <c r="D1847" t="s">
        <v>191</v>
      </c>
      <c r="E1847" s="5">
        <v>18.96</v>
      </c>
      <c r="F1847" t="s">
        <v>71</v>
      </c>
      <c r="G1847">
        <v>3</v>
      </c>
      <c r="H1847" s="1">
        <v>45634</v>
      </c>
      <c r="I1847" s="1" t="str">
        <f>TEXT(data[[#This Row],[OrderDate]],"mmm")</f>
        <v>Dec</v>
      </c>
      <c r="J1847" s="6">
        <v>0.44791666666666669</v>
      </c>
      <c r="K1847" s="6" t="str">
        <f>TEXT(data[[#This Row],[OrderTime]],"h")</f>
        <v>10</v>
      </c>
      <c r="L1847" s="1">
        <v>45635</v>
      </c>
      <c r="M1847" s="6">
        <v>0.65625</v>
      </c>
      <c r="N1847" t="s">
        <v>208</v>
      </c>
      <c r="O1847" t="s">
        <v>166</v>
      </c>
      <c r="P1847" t="s">
        <v>202</v>
      </c>
      <c r="Q1847" t="s">
        <v>26</v>
      </c>
      <c r="R1847" t="s">
        <v>192</v>
      </c>
      <c r="S1847" t="s">
        <v>28</v>
      </c>
      <c r="T1847" t="s">
        <v>38</v>
      </c>
      <c r="U1847" t="s">
        <v>39</v>
      </c>
      <c r="V1847" s="5">
        <f>data[[#This Row],[PriceUSD]]*data[[#This Row],[Quantity]]</f>
        <v>56.88</v>
      </c>
      <c r="W1847" s="7">
        <f>data[[#This Row],[OrderDate]] + TIME(VALUE(LEFT(data[[#This Row],[OrderTime]],2)), VALUE(RIGHT(data[[#This Row],[OrderTime]],2)), 0)</f>
        <v>45634.046527777777</v>
      </c>
      <c r="X1847" s="7">
        <f>_xlfn.MINIFS(data[OrderDateTime], data[CustomerName], data[[#This Row],[CustomerName]])</f>
        <v>45531.038888888892</v>
      </c>
      <c r="Y1847" t="str">
        <f>IF(data[[#This Row],[OrderDateTime]]=data[[#This Row],[FirstOrderDateTime]], "New", "Returning")</f>
        <v>Returning</v>
      </c>
      <c r="Z1847" s="7">
        <f>data[[#This Row],[DeliveryDate]] + data[[#This Row],[DeliveryTime]]</f>
        <v>45635.65625</v>
      </c>
      <c r="AA1847" s="7">
        <f>data[[#This Row],[OrderDateTime]] + 1</f>
        <v>45635.046527777777</v>
      </c>
      <c r="AB1847" s="7" t="str">
        <f>IF(data[[#This Row],[DeliveryDateTime]] &lt;= data[[#This Row],[SLADue]], "On Time", "Late")</f>
        <v>Late</v>
      </c>
    </row>
    <row r="1848" spans="1:28" x14ac:dyDescent="0.2">
      <c r="A1848" t="s">
        <v>2390</v>
      </c>
      <c r="B1848" t="s">
        <v>19</v>
      </c>
      <c r="C1848" t="s">
        <v>258</v>
      </c>
      <c r="D1848" t="s">
        <v>259</v>
      </c>
      <c r="E1848" s="5">
        <v>121.76</v>
      </c>
      <c r="F1848" t="s">
        <v>182</v>
      </c>
      <c r="G1848">
        <v>1</v>
      </c>
      <c r="H1848" s="1">
        <v>45510</v>
      </c>
      <c r="I1848" s="1" t="str">
        <f>TEXT(data[[#This Row],[OrderDate]],"mmm")</f>
        <v>Aug</v>
      </c>
      <c r="J1848" s="6">
        <v>0.375</v>
      </c>
      <c r="K1848" s="6" t="str">
        <f>TEXT(data[[#This Row],[OrderTime]],"h")</f>
        <v>9</v>
      </c>
      <c r="L1848" s="1">
        <v>45511</v>
      </c>
      <c r="M1848" s="6">
        <v>0.54166666666666663</v>
      </c>
      <c r="N1848" t="s">
        <v>57</v>
      </c>
      <c r="O1848" t="s">
        <v>591</v>
      </c>
      <c r="P1848" t="s">
        <v>25</v>
      </c>
      <c r="Q1848" t="s">
        <v>53</v>
      </c>
      <c r="R1848" t="s">
        <v>261</v>
      </c>
      <c r="S1848" t="s">
        <v>28</v>
      </c>
      <c r="T1848" t="s">
        <v>59</v>
      </c>
      <c r="U1848" t="s">
        <v>39</v>
      </c>
      <c r="V1848" s="5">
        <f>data[[#This Row],[PriceUSD]]*data[[#This Row],[Quantity]]</f>
        <v>121.76</v>
      </c>
      <c r="W1848" s="7">
        <f>data[[#This Row],[OrderDate]] + TIME(VALUE(LEFT(data[[#This Row],[OrderTime]],2)), VALUE(RIGHT(data[[#This Row],[OrderTime]],2)), 0)</f>
        <v>45510.052083333336</v>
      </c>
      <c r="X1848" s="7">
        <f>_xlfn.MINIFS(data[OrderDateTime], data[CustomerName], data[[#This Row],[CustomerName]])</f>
        <v>45510.052083333336</v>
      </c>
      <c r="Y1848" t="str">
        <f>IF(data[[#This Row],[OrderDateTime]]=data[[#This Row],[FirstOrderDateTime]], "New", "Returning")</f>
        <v>New</v>
      </c>
      <c r="Z1848" s="7">
        <f>data[[#This Row],[DeliveryDate]] + data[[#This Row],[DeliveryTime]]</f>
        <v>45511.541666666664</v>
      </c>
      <c r="AA1848" s="7">
        <f>data[[#This Row],[OrderDateTime]] + 1</f>
        <v>45511.052083333336</v>
      </c>
      <c r="AB1848" s="7" t="str">
        <f>IF(data[[#This Row],[DeliveryDateTime]] &lt;= data[[#This Row],[SLADue]], "On Time", "Late")</f>
        <v>Late</v>
      </c>
    </row>
    <row r="1849" spans="1:28" x14ac:dyDescent="0.2">
      <c r="A1849" t="s">
        <v>2391</v>
      </c>
      <c r="B1849" t="s">
        <v>19</v>
      </c>
      <c r="C1849" t="s">
        <v>41</v>
      </c>
      <c r="D1849" t="s">
        <v>42</v>
      </c>
      <c r="E1849" s="5">
        <v>40.04</v>
      </c>
      <c r="F1849" t="s">
        <v>43</v>
      </c>
      <c r="G1849">
        <v>2</v>
      </c>
      <c r="H1849" s="1">
        <v>45582</v>
      </c>
      <c r="I1849" s="1" t="str">
        <f>TEXT(data[[#This Row],[OrderDate]],"mmm")</f>
        <v>Oct</v>
      </c>
      <c r="J1849" s="6">
        <v>0.88958333333333328</v>
      </c>
      <c r="K1849" s="6" t="str">
        <f>TEXT(data[[#This Row],[OrderTime]],"h")</f>
        <v>21</v>
      </c>
      <c r="L1849" s="1">
        <v>45583</v>
      </c>
      <c r="M1849" s="6">
        <v>0.83402777777777781</v>
      </c>
      <c r="N1849" t="s">
        <v>44</v>
      </c>
      <c r="O1849" t="s">
        <v>709</v>
      </c>
      <c r="P1849" t="s">
        <v>25</v>
      </c>
      <c r="Q1849" t="s">
        <v>26</v>
      </c>
      <c r="R1849" t="s">
        <v>46</v>
      </c>
      <c r="S1849" t="s">
        <v>28</v>
      </c>
      <c r="T1849" t="s">
        <v>29</v>
      </c>
      <c r="U1849" t="s">
        <v>67</v>
      </c>
      <c r="V1849" s="5">
        <f>data[[#This Row],[PriceUSD]]*data[[#This Row],[Quantity]]</f>
        <v>80.08</v>
      </c>
      <c r="W1849" s="7">
        <f>data[[#This Row],[OrderDate]] + TIME(VALUE(LEFT(data[[#This Row],[OrderTime]],2)), VALUE(RIGHT(data[[#This Row],[OrderTime]],2)), 0)</f>
        <v>45582.022916666669</v>
      </c>
      <c r="X1849" s="7">
        <f>_xlfn.MINIFS(data[OrderDateTime], data[CustomerName], data[[#This Row],[CustomerName]])</f>
        <v>45522.046527777777</v>
      </c>
      <c r="Y1849" t="str">
        <f>IF(data[[#This Row],[OrderDateTime]]=data[[#This Row],[FirstOrderDateTime]], "New", "Returning")</f>
        <v>Returning</v>
      </c>
      <c r="Z1849" s="7">
        <f>data[[#This Row],[DeliveryDate]] + data[[#This Row],[DeliveryTime]]</f>
        <v>45583.834027777775</v>
      </c>
      <c r="AA1849" s="7">
        <f>data[[#This Row],[OrderDateTime]] + 1</f>
        <v>45583.022916666669</v>
      </c>
      <c r="AB1849" s="7" t="str">
        <f>IF(data[[#This Row],[DeliveryDateTime]] &lt;= data[[#This Row],[SLADue]], "On Time", "Late")</f>
        <v>Late</v>
      </c>
    </row>
    <row r="1850" spans="1:28" x14ac:dyDescent="0.2">
      <c r="A1850" t="s">
        <v>2392</v>
      </c>
      <c r="B1850" t="s">
        <v>19</v>
      </c>
      <c r="C1850" t="s">
        <v>126</v>
      </c>
      <c r="D1850" t="s">
        <v>127</v>
      </c>
      <c r="E1850" s="5">
        <v>24.18</v>
      </c>
      <c r="F1850" t="s">
        <v>138</v>
      </c>
      <c r="G1850">
        <v>1</v>
      </c>
      <c r="H1850" s="1">
        <v>45670</v>
      </c>
      <c r="I1850" s="1" t="str">
        <f>TEXT(data[[#This Row],[OrderDate]],"mmm")</f>
        <v>Jan</v>
      </c>
      <c r="J1850" s="6">
        <v>0.70347222222222228</v>
      </c>
      <c r="K1850" s="6" t="str">
        <f>TEXT(data[[#This Row],[OrderTime]],"h")</f>
        <v>16</v>
      </c>
      <c r="L1850" s="1">
        <v>45671</v>
      </c>
      <c r="M1850" s="6">
        <v>0.51111111111111107</v>
      </c>
      <c r="N1850" t="s">
        <v>139</v>
      </c>
      <c r="O1850" t="s">
        <v>479</v>
      </c>
      <c r="P1850" t="s">
        <v>36</v>
      </c>
      <c r="Q1850" t="s">
        <v>26</v>
      </c>
      <c r="R1850" t="s">
        <v>129</v>
      </c>
      <c r="S1850" t="s">
        <v>28</v>
      </c>
      <c r="T1850" t="s">
        <v>29</v>
      </c>
      <c r="U1850" t="s">
        <v>30</v>
      </c>
      <c r="V1850" s="5">
        <f>data[[#This Row],[PriceUSD]]*data[[#This Row],[Quantity]]</f>
        <v>24.18</v>
      </c>
      <c r="W1850" s="7">
        <f>data[[#This Row],[OrderDate]] + TIME(VALUE(LEFT(data[[#This Row],[OrderTime]],2)), VALUE(RIGHT(data[[#This Row],[OrderTime]],2)), 0)</f>
        <v>45670.015277777777</v>
      </c>
      <c r="X1850" s="7">
        <f>_xlfn.MINIFS(data[OrderDateTime], data[CustomerName], data[[#This Row],[CustomerName]])</f>
        <v>45670.015277777777</v>
      </c>
      <c r="Y1850" t="str">
        <f>IF(data[[#This Row],[OrderDateTime]]=data[[#This Row],[FirstOrderDateTime]], "New", "Returning")</f>
        <v>New</v>
      </c>
      <c r="Z1850" s="7">
        <f>data[[#This Row],[DeliveryDate]] + data[[#This Row],[DeliveryTime]]</f>
        <v>45671.511111111111</v>
      </c>
      <c r="AA1850" s="7">
        <f>data[[#This Row],[OrderDateTime]] + 1</f>
        <v>45671.015277777777</v>
      </c>
      <c r="AB1850" s="7" t="str">
        <f>IF(data[[#This Row],[DeliveryDateTime]] &lt;= data[[#This Row],[SLADue]], "On Time", "Late")</f>
        <v>Late</v>
      </c>
    </row>
    <row r="1851" spans="1:28" x14ac:dyDescent="0.2">
      <c r="A1851" t="s">
        <v>2393</v>
      </c>
      <c r="B1851" t="s">
        <v>19</v>
      </c>
      <c r="C1851" t="s">
        <v>49</v>
      </c>
      <c r="D1851" t="s">
        <v>50</v>
      </c>
      <c r="E1851" s="5">
        <v>30.5</v>
      </c>
      <c r="F1851" t="s">
        <v>138</v>
      </c>
      <c r="G1851">
        <v>1</v>
      </c>
      <c r="H1851" s="1">
        <v>45685</v>
      </c>
      <c r="I1851" s="1" t="str">
        <f>TEXT(data[[#This Row],[OrderDate]],"mmm")</f>
        <v>Jan</v>
      </c>
      <c r="J1851" s="6">
        <v>0.40486111111111112</v>
      </c>
      <c r="K1851" s="6" t="str">
        <f>TEXT(data[[#This Row],[OrderTime]],"h")</f>
        <v>9</v>
      </c>
      <c r="L1851" s="1">
        <v>45685</v>
      </c>
      <c r="M1851" s="6">
        <v>0.52986111111111112</v>
      </c>
      <c r="N1851" t="s">
        <v>75</v>
      </c>
      <c r="O1851" t="s">
        <v>403</v>
      </c>
      <c r="P1851" t="s">
        <v>77</v>
      </c>
      <c r="Q1851" t="s">
        <v>26</v>
      </c>
      <c r="R1851" t="s">
        <v>54</v>
      </c>
      <c r="S1851" t="s">
        <v>47</v>
      </c>
      <c r="T1851" t="s">
        <v>29</v>
      </c>
      <c r="U1851" t="s">
        <v>30</v>
      </c>
      <c r="V1851" s="5">
        <f>data[[#This Row],[PriceUSD]]*data[[#This Row],[Quantity]]</f>
        <v>30.5</v>
      </c>
      <c r="W1851" s="7">
        <f>data[[#This Row],[OrderDate]] + TIME(VALUE(LEFT(data[[#This Row],[OrderTime]],2)), VALUE(RIGHT(data[[#This Row],[OrderTime]],2)), 0)</f>
        <v>45685.007638888892</v>
      </c>
      <c r="X1851" s="7">
        <f>_xlfn.MINIFS(data[OrderDateTime], data[CustomerName], data[[#This Row],[CustomerName]])</f>
        <v>45535.015277777777</v>
      </c>
      <c r="Y1851" t="str">
        <f>IF(data[[#This Row],[OrderDateTime]]=data[[#This Row],[FirstOrderDateTime]], "New", "Returning")</f>
        <v>Returning</v>
      </c>
      <c r="Z1851" s="7">
        <f>data[[#This Row],[DeliveryDate]] + data[[#This Row],[DeliveryTime]]</f>
        <v>45685.529861111114</v>
      </c>
      <c r="AA1851" s="7">
        <f>data[[#This Row],[OrderDateTime]] + 1</f>
        <v>45686.007638888892</v>
      </c>
      <c r="AB1851" s="7" t="str">
        <f>IF(data[[#This Row],[DeliveryDateTime]] &lt;= data[[#This Row],[SLADue]], "On Time", "Late")</f>
        <v>On Time</v>
      </c>
    </row>
    <row r="1852" spans="1:28" x14ac:dyDescent="0.2">
      <c r="A1852" t="s">
        <v>2394</v>
      </c>
      <c r="B1852" t="s">
        <v>19</v>
      </c>
      <c r="C1852" t="s">
        <v>41</v>
      </c>
      <c r="D1852" t="s">
        <v>42</v>
      </c>
      <c r="E1852" s="5">
        <v>33.619999999999997</v>
      </c>
      <c r="F1852" t="s">
        <v>43</v>
      </c>
      <c r="G1852">
        <v>1</v>
      </c>
      <c r="H1852" s="1">
        <v>45551</v>
      </c>
      <c r="I1852" s="1" t="str">
        <f>TEXT(data[[#This Row],[OrderDate]],"mmm")</f>
        <v>Sep</v>
      </c>
      <c r="J1852" s="6">
        <v>0.51388888888888884</v>
      </c>
      <c r="K1852" s="6" t="str">
        <f>TEXT(data[[#This Row],[OrderTime]],"h")</f>
        <v>12</v>
      </c>
      <c r="L1852" s="1">
        <v>45552</v>
      </c>
      <c r="M1852" s="6">
        <v>0.63888888888888884</v>
      </c>
      <c r="N1852" t="s">
        <v>388</v>
      </c>
      <c r="O1852" t="s">
        <v>868</v>
      </c>
      <c r="P1852" t="s">
        <v>245</v>
      </c>
      <c r="Q1852" t="s">
        <v>26</v>
      </c>
      <c r="R1852" t="s">
        <v>46</v>
      </c>
      <c r="S1852" t="s">
        <v>28</v>
      </c>
      <c r="T1852" t="s">
        <v>38</v>
      </c>
      <c r="U1852" t="s">
        <v>30</v>
      </c>
      <c r="V1852" s="5">
        <f>data[[#This Row],[PriceUSD]]*data[[#This Row],[Quantity]]</f>
        <v>33.619999999999997</v>
      </c>
      <c r="W1852" s="7">
        <f>data[[#This Row],[OrderDate]] + TIME(VALUE(LEFT(data[[#This Row],[OrderTime]],2)), VALUE(RIGHT(data[[#This Row],[OrderTime]],2)), 0)</f>
        <v>45551.061805555553</v>
      </c>
      <c r="X1852" s="7">
        <f>_xlfn.MINIFS(data[OrderDateTime], data[CustomerName], data[[#This Row],[CustomerName]])</f>
        <v>45551.061805555553</v>
      </c>
      <c r="Y1852" t="str">
        <f>IF(data[[#This Row],[OrderDateTime]]=data[[#This Row],[FirstOrderDateTime]], "New", "Returning")</f>
        <v>New</v>
      </c>
      <c r="Z1852" s="7">
        <f>data[[#This Row],[DeliveryDate]] + data[[#This Row],[DeliveryTime]]</f>
        <v>45552.638888888891</v>
      </c>
      <c r="AA1852" s="7">
        <f>data[[#This Row],[OrderDateTime]] + 1</f>
        <v>45552.061805555553</v>
      </c>
      <c r="AB1852" s="7" t="str">
        <f>IF(data[[#This Row],[DeliveryDateTime]] &lt;= data[[#This Row],[SLADue]], "On Time", "Late")</f>
        <v>Late</v>
      </c>
    </row>
    <row r="1853" spans="1:28" x14ac:dyDescent="0.2">
      <c r="A1853" t="s">
        <v>2395</v>
      </c>
      <c r="B1853" t="s">
        <v>19</v>
      </c>
      <c r="C1853" t="s">
        <v>69</v>
      </c>
      <c r="D1853" t="s">
        <v>70</v>
      </c>
      <c r="E1853" s="5">
        <v>58.55</v>
      </c>
      <c r="F1853" t="s">
        <v>119</v>
      </c>
      <c r="G1853">
        <v>1</v>
      </c>
      <c r="H1853" s="1">
        <v>45567</v>
      </c>
      <c r="I1853" s="1" t="str">
        <f>TEXT(data[[#This Row],[OrderDate]],"mmm")</f>
        <v>Oct</v>
      </c>
      <c r="J1853" s="6">
        <v>0.73888888888888893</v>
      </c>
      <c r="K1853" s="6" t="str">
        <f>TEXT(data[[#This Row],[OrderTime]],"h")</f>
        <v>17</v>
      </c>
      <c r="L1853" s="1">
        <v>45568</v>
      </c>
      <c r="M1853" s="6">
        <v>0.86388888888888893</v>
      </c>
      <c r="N1853" t="s">
        <v>175</v>
      </c>
      <c r="O1853" t="s">
        <v>1037</v>
      </c>
      <c r="P1853" t="s">
        <v>25</v>
      </c>
      <c r="Q1853" t="s">
        <v>53</v>
      </c>
      <c r="R1853" t="s">
        <v>37</v>
      </c>
      <c r="S1853" t="s">
        <v>28</v>
      </c>
      <c r="T1853" t="s">
        <v>136</v>
      </c>
      <c r="U1853" t="s">
        <v>67</v>
      </c>
      <c r="V1853" s="5">
        <f>data[[#This Row],[PriceUSD]]*data[[#This Row],[Quantity]]</f>
        <v>58.55</v>
      </c>
      <c r="W1853" s="7">
        <f>data[[#This Row],[OrderDate]] + TIME(VALUE(LEFT(data[[#This Row],[OrderTime]],2)), VALUE(RIGHT(data[[#This Row],[OrderTime]],2)), 0)</f>
        <v>45567.061805555553</v>
      </c>
      <c r="X1853" s="7">
        <f>_xlfn.MINIFS(data[OrderDateTime], data[CustomerName], data[[#This Row],[CustomerName]])</f>
        <v>45547.022916666669</v>
      </c>
      <c r="Y1853" t="str">
        <f>IF(data[[#This Row],[OrderDateTime]]=data[[#This Row],[FirstOrderDateTime]], "New", "Returning")</f>
        <v>Returning</v>
      </c>
      <c r="Z1853" s="7">
        <f>data[[#This Row],[DeliveryDate]] + data[[#This Row],[DeliveryTime]]</f>
        <v>45568.863888888889</v>
      </c>
      <c r="AA1853" s="7">
        <f>data[[#This Row],[OrderDateTime]] + 1</f>
        <v>45568.061805555553</v>
      </c>
      <c r="AB1853" s="7" t="str">
        <f>IF(data[[#This Row],[DeliveryDateTime]] &lt;= data[[#This Row],[SLADue]], "On Time", "Late")</f>
        <v>Late</v>
      </c>
    </row>
    <row r="1854" spans="1:28" x14ac:dyDescent="0.2">
      <c r="A1854" t="s">
        <v>2396</v>
      </c>
      <c r="B1854" t="s">
        <v>19</v>
      </c>
      <c r="C1854" t="s">
        <v>258</v>
      </c>
      <c r="D1854" t="s">
        <v>259</v>
      </c>
      <c r="E1854" s="5">
        <v>110.65</v>
      </c>
      <c r="F1854" t="s">
        <v>182</v>
      </c>
      <c r="G1854">
        <v>2</v>
      </c>
      <c r="H1854" s="1">
        <v>45835</v>
      </c>
      <c r="I1854" s="1" t="str">
        <f>TEXT(data[[#This Row],[OrderDate]],"mmm")</f>
        <v>Jun</v>
      </c>
      <c r="J1854" s="6">
        <v>0.77152777777777781</v>
      </c>
      <c r="K1854" s="6" t="str">
        <f>TEXT(data[[#This Row],[OrderTime]],"h")</f>
        <v>18</v>
      </c>
      <c r="L1854" s="1">
        <v>45837</v>
      </c>
      <c r="M1854" s="6">
        <v>0.77152777777777781</v>
      </c>
      <c r="N1854" t="s">
        <v>310</v>
      </c>
      <c r="O1854" t="s">
        <v>774</v>
      </c>
      <c r="P1854" t="s">
        <v>180</v>
      </c>
      <c r="Q1854" t="s">
        <v>53</v>
      </c>
      <c r="R1854" t="s">
        <v>261</v>
      </c>
      <c r="S1854" t="s">
        <v>105</v>
      </c>
      <c r="T1854" t="s">
        <v>38</v>
      </c>
      <c r="U1854" t="s">
        <v>39</v>
      </c>
      <c r="V1854" s="5">
        <f>data[[#This Row],[PriceUSD]]*data[[#This Row],[Quantity]]</f>
        <v>221.3</v>
      </c>
      <c r="W1854" s="7">
        <f>data[[#This Row],[OrderDate]] + TIME(VALUE(LEFT(data[[#This Row],[OrderTime]],2)), VALUE(RIGHT(data[[#This Row],[OrderTime]],2)), 0)</f>
        <v>45835.054166666669</v>
      </c>
      <c r="X1854" s="7">
        <f>_xlfn.MINIFS(data[OrderDateTime], data[CustomerName], data[[#This Row],[CustomerName]])</f>
        <v>45526.022916666669</v>
      </c>
      <c r="Y1854" t="str">
        <f>IF(data[[#This Row],[OrderDateTime]]=data[[#This Row],[FirstOrderDateTime]], "New", "Returning")</f>
        <v>Returning</v>
      </c>
      <c r="Z1854" s="7">
        <f>data[[#This Row],[DeliveryDate]] + data[[#This Row],[DeliveryTime]]</f>
        <v>45837.771527777775</v>
      </c>
      <c r="AA1854" s="7">
        <f>data[[#This Row],[OrderDateTime]] + 1</f>
        <v>45836.054166666669</v>
      </c>
      <c r="AB1854" s="7" t="str">
        <f>IF(data[[#This Row],[DeliveryDateTime]] &lt;= data[[#This Row],[SLADue]], "On Time", "Late")</f>
        <v>Late</v>
      </c>
    </row>
    <row r="1855" spans="1:28" x14ac:dyDescent="0.2">
      <c r="A1855" t="s">
        <v>2397</v>
      </c>
      <c r="B1855" t="s">
        <v>19</v>
      </c>
      <c r="C1855" t="s">
        <v>41</v>
      </c>
      <c r="D1855" t="s">
        <v>42</v>
      </c>
      <c r="E1855" s="5">
        <v>36.33</v>
      </c>
      <c r="F1855" t="s">
        <v>56</v>
      </c>
      <c r="G1855">
        <v>1</v>
      </c>
      <c r="H1855" s="1">
        <v>45829</v>
      </c>
      <c r="I1855" s="1" t="str">
        <f>TEXT(data[[#This Row],[OrderDate]],"mmm")</f>
        <v>Jun</v>
      </c>
      <c r="J1855" s="6">
        <v>0.39444444444444443</v>
      </c>
      <c r="K1855" s="6" t="str">
        <f>TEXT(data[[#This Row],[OrderTime]],"h")</f>
        <v>9</v>
      </c>
      <c r="L1855" s="1">
        <v>45829</v>
      </c>
      <c r="M1855" s="6">
        <v>0.64444444444444449</v>
      </c>
      <c r="N1855" t="s">
        <v>213</v>
      </c>
      <c r="O1855" t="s">
        <v>348</v>
      </c>
      <c r="P1855" t="s">
        <v>36</v>
      </c>
      <c r="Q1855" t="s">
        <v>26</v>
      </c>
      <c r="R1855" t="s">
        <v>46</v>
      </c>
      <c r="S1855" t="s">
        <v>47</v>
      </c>
      <c r="T1855" t="s">
        <v>143</v>
      </c>
      <c r="U1855" t="s">
        <v>39</v>
      </c>
      <c r="V1855" s="5">
        <f>data[[#This Row],[PriceUSD]]*data[[#This Row],[Quantity]]</f>
        <v>36.33</v>
      </c>
      <c r="W1855" s="7">
        <f>data[[#This Row],[OrderDate]] + TIME(VALUE(LEFT(data[[#This Row],[OrderTime]],2)), VALUE(RIGHT(data[[#This Row],[OrderTime]],2)), 0)</f>
        <v>45829.030555555553</v>
      </c>
      <c r="X1855" s="7">
        <f>_xlfn.MINIFS(data[OrderDateTime], data[CustomerName], data[[#This Row],[CustomerName]])</f>
        <v>45506.054166666669</v>
      </c>
      <c r="Y1855" t="str">
        <f>IF(data[[#This Row],[OrderDateTime]]=data[[#This Row],[FirstOrderDateTime]], "New", "Returning")</f>
        <v>Returning</v>
      </c>
      <c r="Z1855" s="7">
        <f>data[[#This Row],[DeliveryDate]] + data[[#This Row],[DeliveryTime]]</f>
        <v>45829.644444444442</v>
      </c>
      <c r="AA1855" s="7">
        <f>data[[#This Row],[OrderDateTime]] + 1</f>
        <v>45830.030555555553</v>
      </c>
      <c r="AB1855" s="7" t="str">
        <f>IF(data[[#This Row],[DeliveryDateTime]] &lt;= data[[#This Row],[SLADue]], "On Time", "Late")</f>
        <v>On Time</v>
      </c>
    </row>
    <row r="1856" spans="1:28" x14ac:dyDescent="0.2">
      <c r="A1856" t="s">
        <v>2398</v>
      </c>
      <c r="B1856" t="s">
        <v>19</v>
      </c>
      <c r="C1856" t="s">
        <v>20</v>
      </c>
      <c r="D1856" t="s">
        <v>21</v>
      </c>
      <c r="E1856" s="5">
        <v>18.73</v>
      </c>
      <c r="F1856" t="s">
        <v>71</v>
      </c>
      <c r="G1856">
        <v>2</v>
      </c>
      <c r="H1856" s="1">
        <v>45712</v>
      </c>
      <c r="I1856" s="1" t="str">
        <f>TEXT(data[[#This Row],[OrderDate]],"mmm")</f>
        <v>Feb</v>
      </c>
      <c r="J1856" s="6">
        <v>0.85555555555555551</v>
      </c>
      <c r="K1856" s="6" t="str">
        <f>TEXT(data[[#This Row],[OrderTime]],"h")</f>
        <v>20</v>
      </c>
      <c r="L1856" s="1">
        <v>45713</v>
      </c>
      <c r="M1856" s="6">
        <v>0.85555555555555551</v>
      </c>
      <c r="N1856" t="s">
        <v>34</v>
      </c>
      <c r="O1856" t="s">
        <v>584</v>
      </c>
      <c r="P1856" t="s">
        <v>36</v>
      </c>
      <c r="Q1856" t="s">
        <v>26</v>
      </c>
      <c r="R1856" t="s">
        <v>27</v>
      </c>
      <c r="S1856" t="s">
        <v>28</v>
      </c>
      <c r="T1856" t="s">
        <v>143</v>
      </c>
      <c r="U1856" t="s">
        <v>30</v>
      </c>
      <c r="V1856" s="5">
        <f>data[[#This Row],[PriceUSD]]*data[[#This Row],[Quantity]]</f>
        <v>37.46</v>
      </c>
      <c r="W1856" s="7">
        <f>data[[#This Row],[OrderDate]] + TIME(VALUE(LEFT(data[[#This Row],[OrderTime]],2)), VALUE(RIGHT(data[[#This Row],[OrderTime]],2)), 0)</f>
        <v>45712.038888888892</v>
      </c>
      <c r="X1856" s="7">
        <f>_xlfn.MINIFS(data[OrderDateTime], data[CustomerName], data[[#This Row],[CustomerName]])</f>
        <v>45511.017361111109</v>
      </c>
      <c r="Y1856" t="str">
        <f>IF(data[[#This Row],[OrderDateTime]]=data[[#This Row],[FirstOrderDateTime]], "New", "Returning")</f>
        <v>Returning</v>
      </c>
      <c r="Z1856" s="7">
        <f>data[[#This Row],[DeliveryDate]] + data[[#This Row],[DeliveryTime]]</f>
        <v>45713.855555555558</v>
      </c>
      <c r="AA1856" s="7">
        <f>data[[#This Row],[OrderDateTime]] + 1</f>
        <v>45713.038888888892</v>
      </c>
      <c r="AB1856" s="7" t="str">
        <f>IF(data[[#This Row],[DeliveryDateTime]] &lt;= data[[#This Row],[SLADue]], "On Time", "Late")</f>
        <v>Late</v>
      </c>
    </row>
    <row r="1857" spans="1:28" x14ac:dyDescent="0.2">
      <c r="A1857" t="s">
        <v>2399</v>
      </c>
      <c r="B1857" t="s">
        <v>19</v>
      </c>
      <c r="C1857" t="s">
        <v>92</v>
      </c>
      <c r="D1857" t="s">
        <v>93</v>
      </c>
      <c r="E1857" s="5">
        <v>103.77</v>
      </c>
      <c r="F1857" t="s">
        <v>94</v>
      </c>
      <c r="G1857">
        <v>6</v>
      </c>
      <c r="H1857" s="1">
        <v>45877</v>
      </c>
      <c r="I1857" s="1" t="str">
        <f>TEXT(data[[#This Row],[OrderDate]],"mmm")</f>
        <v>Aug</v>
      </c>
      <c r="J1857" s="6">
        <v>0.73888888888888893</v>
      </c>
      <c r="K1857" s="6" t="str">
        <f>TEXT(data[[#This Row],[OrderTime]],"h")</f>
        <v>17</v>
      </c>
      <c r="L1857" s="1">
        <v>45879</v>
      </c>
      <c r="M1857" s="6">
        <v>0.90555555555555556</v>
      </c>
      <c r="N1857" t="s">
        <v>163</v>
      </c>
      <c r="O1857" t="s">
        <v>642</v>
      </c>
      <c r="P1857" t="s">
        <v>77</v>
      </c>
      <c r="Q1857" t="s">
        <v>26</v>
      </c>
      <c r="R1857" t="s">
        <v>66</v>
      </c>
      <c r="S1857" t="s">
        <v>105</v>
      </c>
      <c r="T1857" t="s">
        <v>29</v>
      </c>
      <c r="U1857" t="s">
        <v>39</v>
      </c>
      <c r="V1857" s="5">
        <f>data[[#This Row],[PriceUSD]]*data[[#This Row],[Quantity]]</f>
        <v>622.62</v>
      </c>
      <c r="W1857" s="7">
        <f>data[[#This Row],[OrderDate]] + TIME(VALUE(LEFT(data[[#This Row],[OrderTime]],2)), VALUE(RIGHT(data[[#This Row],[OrderTime]],2)), 0)</f>
        <v>45877.061805555553</v>
      </c>
      <c r="X1857" s="7">
        <f>_xlfn.MINIFS(data[OrderDateTime], data[CustomerName], data[[#This Row],[CustomerName]])</f>
        <v>45507.038888888892</v>
      </c>
      <c r="Y1857" t="str">
        <f>IF(data[[#This Row],[OrderDateTime]]=data[[#This Row],[FirstOrderDateTime]], "New", "Returning")</f>
        <v>Returning</v>
      </c>
      <c r="Z1857" s="7">
        <f>data[[#This Row],[DeliveryDate]] + data[[#This Row],[DeliveryTime]]</f>
        <v>45879.905555555553</v>
      </c>
      <c r="AA1857" s="7">
        <f>data[[#This Row],[OrderDateTime]] + 1</f>
        <v>45878.061805555553</v>
      </c>
      <c r="AB1857" s="7" t="str">
        <f>IF(data[[#This Row],[DeliveryDateTime]] &lt;= data[[#This Row],[SLADue]], "On Time", "Late")</f>
        <v>Late</v>
      </c>
    </row>
    <row r="1858" spans="1:28" x14ac:dyDescent="0.2">
      <c r="A1858" t="s">
        <v>2400</v>
      </c>
      <c r="B1858" t="s">
        <v>19</v>
      </c>
      <c r="C1858" t="s">
        <v>79</v>
      </c>
      <c r="D1858" t="s">
        <v>80</v>
      </c>
      <c r="E1858" s="5">
        <v>29.91</v>
      </c>
      <c r="F1858" t="s">
        <v>63</v>
      </c>
      <c r="G1858">
        <v>1</v>
      </c>
      <c r="H1858" s="1">
        <v>45546</v>
      </c>
      <c r="I1858" s="1" t="str">
        <f>TEXT(data[[#This Row],[OrderDate]],"mmm")</f>
        <v>Sep</v>
      </c>
      <c r="J1858" s="6">
        <v>0.74305555555555558</v>
      </c>
      <c r="K1858" s="6" t="str">
        <f>TEXT(data[[#This Row],[OrderTime]],"h")</f>
        <v>17</v>
      </c>
      <c r="L1858" s="1">
        <v>45547</v>
      </c>
      <c r="M1858" s="6">
        <v>0.86805555555555558</v>
      </c>
      <c r="N1858" t="s">
        <v>95</v>
      </c>
      <c r="O1858" t="s">
        <v>527</v>
      </c>
      <c r="P1858" t="s">
        <v>25</v>
      </c>
      <c r="Q1858" t="s">
        <v>53</v>
      </c>
      <c r="R1858" t="s">
        <v>83</v>
      </c>
      <c r="S1858" t="s">
        <v>28</v>
      </c>
      <c r="T1858" t="s">
        <v>106</v>
      </c>
      <c r="U1858" t="s">
        <v>30</v>
      </c>
      <c r="V1858" s="5">
        <f>data[[#This Row],[PriceUSD]]*data[[#This Row],[Quantity]]</f>
        <v>29.91</v>
      </c>
      <c r="W1858" s="7">
        <f>data[[#This Row],[OrderDate]] + TIME(VALUE(LEFT(data[[#This Row],[OrderTime]],2)), VALUE(RIGHT(data[[#This Row],[OrderTime]],2)), 0)</f>
        <v>45546.038888888892</v>
      </c>
      <c r="X1858" s="7">
        <f>_xlfn.MINIFS(data[OrderDateTime], data[CustomerName], data[[#This Row],[CustomerName]])</f>
        <v>45525.046527777777</v>
      </c>
      <c r="Y1858" t="str">
        <f>IF(data[[#This Row],[OrderDateTime]]=data[[#This Row],[FirstOrderDateTime]], "New", "Returning")</f>
        <v>Returning</v>
      </c>
      <c r="Z1858" s="7">
        <f>data[[#This Row],[DeliveryDate]] + data[[#This Row],[DeliveryTime]]</f>
        <v>45547.868055555555</v>
      </c>
      <c r="AA1858" s="7">
        <f>data[[#This Row],[OrderDateTime]] + 1</f>
        <v>45547.038888888892</v>
      </c>
      <c r="AB1858" s="7" t="str">
        <f>IF(data[[#This Row],[DeliveryDateTime]] &lt;= data[[#This Row],[SLADue]], "On Time", "Late")</f>
        <v>Late</v>
      </c>
    </row>
    <row r="1859" spans="1:28" x14ac:dyDescent="0.2">
      <c r="A1859" t="s">
        <v>2401</v>
      </c>
      <c r="B1859" t="s">
        <v>19</v>
      </c>
      <c r="C1859" t="s">
        <v>41</v>
      </c>
      <c r="D1859" t="s">
        <v>42</v>
      </c>
      <c r="E1859" s="5">
        <v>33.57</v>
      </c>
      <c r="F1859" t="s">
        <v>182</v>
      </c>
      <c r="G1859">
        <v>2</v>
      </c>
      <c r="H1859" s="1">
        <v>45656</v>
      </c>
      <c r="I1859" s="1" t="str">
        <f>TEXT(data[[#This Row],[OrderDate]],"mmm")</f>
        <v>Dec</v>
      </c>
      <c r="J1859" s="6">
        <v>0.4</v>
      </c>
      <c r="K1859" s="6" t="str">
        <f>TEXT(data[[#This Row],[OrderTime]],"h")</f>
        <v>9</v>
      </c>
      <c r="L1859" s="1">
        <v>45657</v>
      </c>
      <c r="M1859" s="6">
        <v>0.65</v>
      </c>
      <c r="N1859" t="s">
        <v>861</v>
      </c>
      <c r="O1859" t="s">
        <v>864</v>
      </c>
      <c r="P1859" t="s">
        <v>245</v>
      </c>
      <c r="Q1859" t="s">
        <v>26</v>
      </c>
      <c r="R1859" t="s">
        <v>46</v>
      </c>
      <c r="S1859" t="s">
        <v>28</v>
      </c>
      <c r="T1859" t="s">
        <v>38</v>
      </c>
      <c r="U1859" t="s">
        <v>30</v>
      </c>
      <c r="V1859" s="5">
        <f>data[[#This Row],[PriceUSD]]*data[[#This Row],[Quantity]]</f>
        <v>67.14</v>
      </c>
      <c r="W1859" s="7">
        <f>data[[#This Row],[OrderDate]] + TIME(VALUE(LEFT(data[[#This Row],[OrderTime]],2)), VALUE(RIGHT(data[[#This Row],[OrderTime]],2)), 0)</f>
        <v>45656</v>
      </c>
      <c r="X1859" s="7">
        <f>_xlfn.MINIFS(data[OrderDateTime], data[CustomerName], data[[#This Row],[CustomerName]])</f>
        <v>45509.015277777777</v>
      </c>
      <c r="Y1859" t="str">
        <f>IF(data[[#This Row],[OrderDateTime]]=data[[#This Row],[FirstOrderDateTime]], "New", "Returning")</f>
        <v>Returning</v>
      </c>
      <c r="Z1859" s="7">
        <f>data[[#This Row],[DeliveryDate]] + data[[#This Row],[DeliveryTime]]</f>
        <v>45657.65</v>
      </c>
      <c r="AA1859" s="7">
        <f>data[[#This Row],[OrderDateTime]] + 1</f>
        <v>45657</v>
      </c>
      <c r="AB1859" s="7" t="str">
        <f>IF(data[[#This Row],[DeliveryDateTime]] &lt;= data[[#This Row],[SLADue]], "On Time", "Late")</f>
        <v>Late</v>
      </c>
    </row>
    <row r="1860" spans="1:28" x14ac:dyDescent="0.2">
      <c r="A1860" t="s">
        <v>2402</v>
      </c>
      <c r="B1860" t="s">
        <v>19</v>
      </c>
      <c r="C1860" t="s">
        <v>20</v>
      </c>
      <c r="D1860" t="s">
        <v>21</v>
      </c>
      <c r="E1860" s="5">
        <v>17.96</v>
      </c>
      <c r="F1860" t="s">
        <v>71</v>
      </c>
      <c r="G1860">
        <v>1</v>
      </c>
      <c r="H1860" s="1">
        <v>45707</v>
      </c>
      <c r="I1860" s="1" t="str">
        <f>TEXT(data[[#This Row],[OrderDate]],"mmm")</f>
        <v>Feb</v>
      </c>
      <c r="J1860" s="6">
        <v>0.68333333333333335</v>
      </c>
      <c r="K1860" s="6" t="str">
        <f>TEXT(data[[#This Row],[OrderTime]],"h")</f>
        <v>16</v>
      </c>
      <c r="L1860" s="1">
        <v>45708</v>
      </c>
      <c r="M1860" s="6">
        <v>0.89166666666666672</v>
      </c>
      <c r="N1860" t="s">
        <v>88</v>
      </c>
      <c r="O1860" t="s">
        <v>942</v>
      </c>
      <c r="P1860" t="s">
        <v>25</v>
      </c>
      <c r="Q1860" t="s">
        <v>53</v>
      </c>
      <c r="R1860" t="s">
        <v>27</v>
      </c>
      <c r="S1860" t="s">
        <v>28</v>
      </c>
      <c r="T1860" t="s">
        <v>38</v>
      </c>
      <c r="U1860" t="s">
        <v>39</v>
      </c>
      <c r="V1860" s="5">
        <f>data[[#This Row],[PriceUSD]]*data[[#This Row],[Quantity]]</f>
        <v>17.96</v>
      </c>
      <c r="W1860" s="7">
        <f>data[[#This Row],[OrderDate]] + TIME(VALUE(LEFT(data[[#This Row],[OrderTime]],2)), VALUE(RIGHT(data[[#This Row],[OrderTime]],2)), 0)</f>
        <v>45707.022916666669</v>
      </c>
      <c r="X1860" s="7">
        <f>_xlfn.MINIFS(data[OrderDateTime], data[CustomerName], data[[#This Row],[CustomerName]])</f>
        <v>45508.054166666669</v>
      </c>
      <c r="Y1860" t="str">
        <f>IF(data[[#This Row],[OrderDateTime]]=data[[#This Row],[FirstOrderDateTime]], "New", "Returning")</f>
        <v>Returning</v>
      </c>
      <c r="Z1860" s="7">
        <f>data[[#This Row],[DeliveryDate]] + data[[#This Row],[DeliveryTime]]</f>
        <v>45708.89166666667</v>
      </c>
      <c r="AA1860" s="7">
        <f>data[[#This Row],[OrderDateTime]] + 1</f>
        <v>45708.022916666669</v>
      </c>
      <c r="AB1860" s="7" t="str">
        <f>IF(data[[#This Row],[DeliveryDateTime]] &lt;= data[[#This Row],[SLADue]], "On Time", "Late")</f>
        <v>Late</v>
      </c>
    </row>
    <row r="1861" spans="1:28" x14ac:dyDescent="0.2">
      <c r="A1861" t="s">
        <v>2403</v>
      </c>
      <c r="B1861" t="s">
        <v>19</v>
      </c>
      <c r="C1861" t="s">
        <v>41</v>
      </c>
      <c r="D1861" t="s">
        <v>42</v>
      </c>
      <c r="E1861" s="5">
        <v>30.05</v>
      </c>
      <c r="F1861" t="s">
        <v>74</v>
      </c>
      <c r="G1861">
        <v>1</v>
      </c>
      <c r="H1861" s="1">
        <v>45862</v>
      </c>
      <c r="I1861" s="1" t="str">
        <f>TEXT(data[[#This Row],[OrderDate]],"mmm")</f>
        <v>Jul</v>
      </c>
      <c r="J1861" s="6">
        <v>0.6</v>
      </c>
      <c r="K1861" s="6" t="str">
        <f>TEXT(data[[#This Row],[OrderTime]],"h")</f>
        <v>14</v>
      </c>
      <c r="L1861" s="1">
        <v>45862</v>
      </c>
      <c r="M1861" s="6">
        <v>0.85</v>
      </c>
      <c r="N1861" t="s">
        <v>148</v>
      </c>
      <c r="O1861" t="s">
        <v>322</v>
      </c>
      <c r="P1861" t="s">
        <v>25</v>
      </c>
      <c r="Q1861" t="s">
        <v>26</v>
      </c>
      <c r="R1861" t="s">
        <v>46</v>
      </c>
      <c r="S1861" t="s">
        <v>47</v>
      </c>
      <c r="T1861" t="s">
        <v>59</v>
      </c>
      <c r="U1861" t="s">
        <v>30</v>
      </c>
      <c r="V1861" s="5">
        <f>data[[#This Row],[PriceUSD]]*data[[#This Row],[Quantity]]</f>
        <v>30.05</v>
      </c>
      <c r="W1861" s="7">
        <f>data[[#This Row],[OrderDate]] + TIME(VALUE(LEFT(data[[#This Row],[OrderTime]],2)), VALUE(RIGHT(data[[#This Row],[OrderTime]],2)), 0)</f>
        <v>45862</v>
      </c>
      <c r="X1861" s="7">
        <f>_xlfn.MINIFS(data[OrderDateTime], data[CustomerName], data[[#This Row],[CustomerName]])</f>
        <v>45508.015277777777</v>
      </c>
      <c r="Y1861" t="str">
        <f>IF(data[[#This Row],[OrderDateTime]]=data[[#This Row],[FirstOrderDateTime]], "New", "Returning")</f>
        <v>Returning</v>
      </c>
      <c r="Z1861" s="7">
        <f>data[[#This Row],[DeliveryDate]] + data[[#This Row],[DeliveryTime]]</f>
        <v>45862.85</v>
      </c>
      <c r="AA1861" s="7">
        <f>data[[#This Row],[OrderDateTime]] + 1</f>
        <v>45863</v>
      </c>
      <c r="AB1861" s="7" t="str">
        <f>IF(data[[#This Row],[DeliveryDateTime]] &lt;= data[[#This Row],[SLADue]], "On Time", "Late")</f>
        <v>On Time</v>
      </c>
    </row>
    <row r="1862" spans="1:28" x14ac:dyDescent="0.2">
      <c r="A1862" t="s">
        <v>2404</v>
      </c>
      <c r="B1862" t="s">
        <v>19</v>
      </c>
      <c r="C1862" t="s">
        <v>69</v>
      </c>
      <c r="D1862" t="s">
        <v>70</v>
      </c>
      <c r="E1862" s="5">
        <v>51.94</v>
      </c>
      <c r="F1862" t="s">
        <v>43</v>
      </c>
      <c r="G1862">
        <v>2</v>
      </c>
      <c r="H1862" s="1">
        <v>45658</v>
      </c>
      <c r="I1862" s="1" t="str">
        <f>TEXT(data[[#This Row],[OrderDate]],"mmm")</f>
        <v>Jan</v>
      </c>
      <c r="J1862" s="6">
        <v>0.91527777777777775</v>
      </c>
      <c r="K1862" s="6" t="str">
        <f>TEXT(data[[#This Row],[OrderTime]],"h")</f>
        <v>21</v>
      </c>
      <c r="L1862" s="1">
        <v>45660</v>
      </c>
      <c r="M1862" s="6">
        <v>0.7055555555555556</v>
      </c>
      <c r="N1862" t="s">
        <v>88</v>
      </c>
      <c r="O1862" t="s">
        <v>204</v>
      </c>
      <c r="P1862" t="s">
        <v>25</v>
      </c>
      <c r="Q1862" t="s">
        <v>26</v>
      </c>
      <c r="R1862" t="s">
        <v>37</v>
      </c>
      <c r="S1862" t="s">
        <v>105</v>
      </c>
      <c r="T1862" t="s">
        <v>38</v>
      </c>
      <c r="U1862" t="s">
        <v>39</v>
      </c>
      <c r="V1862" s="5">
        <f>data[[#This Row],[PriceUSD]]*data[[#This Row],[Quantity]]</f>
        <v>103.88</v>
      </c>
      <c r="W1862" s="7">
        <f>data[[#This Row],[OrderDate]] + TIME(VALUE(LEFT(data[[#This Row],[OrderTime]],2)), VALUE(RIGHT(data[[#This Row],[OrderTime]],2)), 0)</f>
        <v>45658.054166666669</v>
      </c>
      <c r="X1862" s="7">
        <f>_xlfn.MINIFS(data[OrderDateTime], data[CustomerName], data[[#This Row],[CustomerName]])</f>
        <v>45551.022916666669</v>
      </c>
      <c r="Y1862" t="str">
        <f>IF(data[[#This Row],[OrderDateTime]]=data[[#This Row],[FirstOrderDateTime]], "New", "Returning")</f>
        <v>Returning</v>
      </c>
      <c r="Z1862" s="7">
        <f>data[[#This Row],[DeliveryDate]] + data[[#This Row],[DeliveryTime]]</f>
        <v>45660.705555555556</v>
      </c>
      <c r="AA1862" s="7">
        <f>data[[#This Row],[OrderDateTime]] + 1</f>
        <v>45659.054166666669</v>
      </c>
      <c r="AB1862" s="7" t="str">
        <f>IF(data[[#This Row],[DeliveryDateTime]] &lt;= data[[#This Row],[SLADue]], "On Time", "Late")</f>
        <v>Late</v>
      </c>
    </row>
    <row r="1863" spans="1:28" x14ac:dyDescent="0.2">
      <c r="A1863" t="s">
        <v>2405</v>
      </c>
      <c r="B1863" t="s">
        <v>19</v>
      </c>
      <c r="C1863" t="s">
        <v>92</v>
      </c>
      <c r="D1863" t="s">
        <v>93</v>
      </c>
      <c r="E1863" s="5">
        <v>82.22</v>
      </c>
      <c r="F1863" t="s">
        <v>81</v>
      </c>
      <c r="G1863">
        <v>1</v>
      </c>
      <c r="H1863" s="1">
        <v>45605</v>
      </c>
      <c r="I1863" s="1" t="str">
        <f>TEXT(data[[#This Row],[OrderDate]],"mmm")</f>
        <v>Nov</v>
      </c>
      <c r="J1863" s="6">
        <v>0.77500000000000002</v>
      </c>
      <c r="K1863" s="6" t="str">
        <f>TEXT(data[[#This Row],[OrderTime]],"h")</f>
        <v>18</v>
      </c>
      <c r="L1863" s="1">
        <v>45606</v>
      </c>
      <c r="M1863" s="6">
        <v>0.77500000000000002</v>
      </c>
      <c r="N1863" t="s">
        <v>75</v>
      </c>
      <c r="O1863" t="s">
        <v>738</v>
      </c>
      <c r="P1863" t="s">
        <v>25</v>
      </c>
      <c r="Q1863" t="s">
        <v>53</v>
      </c>
      <c r="R1863" t="s">
        <v>66</v>
      </c>
      <c r="S1863" t="s">
        <v>28</v>
      </c>
      <c r="T1863" t="s">
        <v>29</v>
      </c>
      <c r="U1863" t="s">
        <v>39</v>
      </c>
      <c r="V1863" s="5">
        <f>data[[#This Row],[PriceUSD]]*data[[#This Row],[Quantity]]</f>
        <v>82.22</v>
      </c>
      <c r="W1863" s="7">
        <f>data[[#This Row],[OrderDate]] + TIME(VALUE(LEFT(data[[#This Row],[OrderTime]],2)), VALUE(RIGHT(data[[#This Row],[OrderTime]],2)), 0)</f>
        <v>45605.052083333336</v>
      </c>
      <c r="X1863" s="7">
        <f>_xlfn.MINIFS(data[OrderDateTime], data[CustomerName], data[[#This Row],[CustomerName]])</f>
        <v>45507.052083333336</v>
      </c>
      <c r="Y1863" t="str">
        <f>IF(data[[#This Row],[OrderDateTime]]=data[[#This Row],[FirstOrderDateTime]], "New", "Returning")</f>
        <v>Returning</v>
      </c>
      <c r="Z1863" s="7">
        <f>data[[#This Row],[DeliveryDate]] + data[[#This Row],[DeliveryTime]]</f>
        <v>45606.775000000001</v>
      </c>
      <c r="AA1863" s="7">
        <f>data[[#This Row],[OrderDateTime]] + 1</f>
        <v>45606.052083333336</v>
      </c>
      <c r="AB1863" s="7" t="str">
        <f>IF(data[[#This Row],[DeliveryDateTime]] &lt;= data[[#This Row],[SLADue]], "On Time", "Late")</f>
        <v>Late</v>
      </c>
    </row>
    <row r="1864" spans="1:28" x14ac:dyDescent="0.2">
      <c r="A1864" t="s">
        <v>2406</v>
      </c>
      <c r="B1864" t="s">
        <v>19</v>
      </c>
      <c r="C1864" t="s">
        <v>117</v>
      </c>
      <c r="D1864" t="s">
        <v>118</v>
      </c>
      <c r="E1864" s="5">
        <v>75.91</v>
      </c>
      <c r="F1864" t="s">
        <v>94</v>
      </c>
      <c r="G1864">
        <v>3</v>
      </c>
      <c r="H1864" s="1">
        <v>45788</v>
      </c>
      <c r="I1864" s="1" t="str">
        <f>TEXT(data[[#This Row],[OrderDate]],"mmm")</f>
        <v>May</v>
      </c>
      <c r="J1864" s="6">
        <v>0.72152777777777777</v>
      </c>
      <c r="K1864" s="6" t="str">
        <f>TEXT(data[[#This Row],[OrderTime]],"h")</f>
        <v>17</v>
      </c>
      <c r="L1864" s="1">
        <v>45789</v>
      </c>
      <c r="M1864" s="6">
        <v>0.67847222222222225</v>
      </c>
      <c r="N1864" t="s">
        <v>123</v>
      </c>
      <c r="O1864" t="s">
        <v>381</v>
      </c>
      <c r="P1864" t="s">
        <v>36</v>
      </c>
      <c r="Q1864" t="s">
        <v>26</v>
      </c>
      <c r="R1864" t="s">
        <v>66</v>
      </c>
      <c r="S1864" t="s">
        <v>28</v>
      </c>
      <c r="T1864" t="s">
        <v>59</v>
      </c>
      <c r="U1864" t="s">
        <v>30</v>
      </c>
      <c r="V1864" s="5">
        <f>data[[#This Row],[PriceUSD]]*data[[#This Row],[Quantity]]</f>
        <v>227.73</v>
      </c>
      <c r="W1864" s="7">
        <f>data[[#This Row],[OrderDate]] + TIME(VALUE(LEFT(data[[#This Row],[OrderTime]],2)), VALUE(RIGHT(data[[#This Row],[OrderTime]],2)), 0)</f>
        <v>45788.054166666669</v>
      </c>
      <c r="X1864" s="7">
        <f>_xlfn.MINIFS(data[OrderDateTime], data[CustomerName], data[[#This Row],[CustomerName]])</f>
        <v>45547.038888888892</v>
      </c>
      <c r="Y1864" t="str">
        <f>IF(data[[#This Row],[OrderDateTime]]=data[[#This Row],[FirstOrderDateTime]], "New", "Returning")</f>
        <v>Returning</v>
      </c>
      <c r="Z1864" s="7">
        <f>data[[#This Row],[DeliveryDate]] + data[[#This Row],[DeliveryTime]]</f>
        <v>45789.678472222222</v>
      </c>
      <c r="AA1864" s="7">
        <f>data[[#This Row],[OrderDateTime]] + 1</f>
        <v>45789.054166666669</v>
      </c>
      <c r="AB1864" s="7" t="str">
        <f>IF(data[[#This Row],[DeliveryDateTime]] &lt;= data[[#This Row],[SLADue]], "On Time", "Late")</f>
        <v>Late</v>
      </c>
    </row>
    <row r="1865" spans="1:28" x14ac:dyDescent="0.2">
      <c r="A1865" t="s">
        <v>2407</v>
      </c>
      <c r="B1865" t="s">
        <v>19</v>
      </c>
      <c r="C1865" t="s">
        <v>391</v>
      </c>
      <c r="D1865" t="s">
        <v>392</v>
      </c>
      <c r="E1865" s="5">
        <v>16.82</v>
      </c>
      <c r="F1865" t="s">
        <v>43</v>
      </c>
      <c r="G1865">
        <v>4</v>
      </c>
      <c r="H1865" s="1">
        <v>45670</v>
      </c>
      <c r="I1865" s="1" t="str">
        <f>TEXT(data[[#This Row],[OrderDate]],"mmm")</f>
        <v>Jan</v>
      </c>
      <c r="J1865" s="6">
        <v>0.4861111111111111</v>
      </c>
      <c r="K1865" s="6" t="str">
        <f>TEXT(data[[#This Row],[OrderTime]],"h")</f>
        <v>11</v>
      </c>
      <c r="L1865" s="1">
        <v>45670</v>
      </c>
      <c r="M1865" s="6">
        <v>0.69444444444444442</v>
      </c>
      <c r="N1865" t="s">
        <v>148</v>
      </c>
      <c r="O1865" t="s">
        <v>1223</v>
      </c>
      <c r="P1865" t="s">
        <v>25</v>
      </c>
      <c r="Q1865" t="s">
        <v>53</v>
      </c>
      <c r="R1865" t="s">
        <v>394</v>
      </c>
      <c r="S1865" t="s">
        <v>47</v>
      </c>
      <c r="T1865" t="s">
        <v>106</v>
      </c>
      <c r="U1865" t="s">
        <v>30</v>
      </c>
      <c r="V1865" s="5">
        <f>data[[#This Row],[PriceUSD]]*data[[#This Row],[Quantity]]</f>
        <v>67.28</v>
      </c>
      <c r="W1865" s="7">
        <f>data[[#This Row],[OrderDate]] + TIME(VALUE(LEFT(data[[#This Row],[OrderTime]],2)), VALUE(RIGHT(data[[#This Row],[OrderTime]],2)), 0)</f>
        <v>45670.007638888892</v>
      </c>
      <c r="X1865" s="7">
        <f>_xlfn.MINIFS(data[OrderDateTime], data[CustomerName], data[[#This Row],[CustomerName]])</f>
        <v>45563.030555555553</v>
      </c>
      <c r="Y1865" t="str">
        <f>IF(data[[#This Row],[OrderDateTime]]=data[[#This Row],[FirstOrderDateTime]], "New", "Returning")</f>
        <v>Returning</v>
      </c>
      <c r="Z1865" s="7">
        <f>data[[#This Row],[DeliveryDate]] + data[[#This Row],[DeliveryTime]]</f>
        <v>45670.694444444445</v>
      </c>
      <c r="AA1865" s="7">
        <f>data[[#This Row],[OrderDateTime]] + 1</f>
        <v>45671.007638888892</v>
      </c>
      <c r="AB1865" s="7" t="str">
        <f>IF(data[[#This Row],[DeliveryDateTime]] &lt;= data[[#This Row],[SLADue]], "On Time", "Late")</f>
        <v>On Time</v>
      </c>
    </row>
    <row r="1866" spans="1:28" x14ac:dyDescent="0.2">
      <c r="A1866" t="s">
        <v>2408</v>
      </c>
      <c r="B1866" t="s">
        <v>19</v>
      </c>
      <c r="C1866" t="s">
        <v>190</v>
      </c>
      <c r="D1866" t="s">
        <v>191</v>
      </c>
      <c r="E1866" s="5">
        <v>27.24</v>
      </c>
      <c r="F1866" t="s">
        <v>87</v>
      </c>
      <c r="G1866">
        <v>5</v>
      </c>
      <c r="H1866" s="1">
        <v>45730</v>
      </c>
      <c r="I1866" s="1" t="str">
        <f>TEXT(data[[#This Row],[OrderDate]],"mmm")</f>
        <v>Mar</v>
      </c>
      <c r="J1866" s="6">
        <v>0.73055555555555551</v>
      </c>
      <c r="K1866" s="6" t="str">
        <f>TEXT(data[[#This Row],[OrderTime]],"h")</f>
        <v>17</v>
      </c>
      <c r="L1866" s="1">
        <v>45731</v>
      </c>
      <c r="M1866" s="6">
        <v>0.89722222222222225</v>
      </c>
      <c r="N1866" t="s">
        <v>310</v>
      </c>
      <c r="O1866" t="s">
        <v>406</v>
      </c>
      <c r="P1866" t="s">
        <v>180</v>
      </c>
      <c r="Q1866" t="s">
        <v>26</v>
      </c>
      <c r="R1866" t="s">
        <v>192</v>
      </c>
      <c r="S1866" t="s">
        <v>28</v>
      </c>
      <c r="T1866" t="s">
        <v>38</v>
      </c>
      <c r="U1866" t="s">
        <v>30</v>
      </c>
      <c r="V1866" s="5">
        <f>data[[#This Row],[PriceUSD]]*data[[#This Row],[Quantity]]</f>
        <v>136.19999999999999</v>
      </c>
      <c r="W1866" s="7">
        <f>data[[#This Row],[OrderDate]] + TIME(VALUE(LEFT(data[[#This Row],[OrderTime]],2)), VALUE(RIGHT(data[[#This Row],[OrderTime]],2)), 0)</f>
        <v>45730.038888888892</v>
      </c>
      <c r="X1866" s="7">
        <f>_xlfn.MINIFS(data[OrderDateTime], data[CustomerName], data[[#This Row],[CustomerName]])</f>
        <v>45507.061805555553</v>
      </c>
      <c r="Y1866" t="str">
        <f>IF(data[[#This Row],[OrderDateTime]]=data[[#This Row],[FirstOrderDateTime]], "New", "Returning")</f>
        <v>Returning</v>
      </c>
      <c r="Z1866" s="7">
        <f>data[[#This Row],[DeliveryDate]] + data[[#This Row],[DeliveryTime]]</f>
        <v>45731.897222222222</v>
      </c>
      <c r="AA1866" s="7">
        <f>data[[#This Row],[OrderDateTime]] + 1</f>
        <v>45731.038888888892</v>
      </c>
      <c r="AB1866" s="7" t="str">
        <f>IF(data[[#This Row],[DeliveryDateTime]] &lt;= data[[#This Row],[SLADue]], "On Time", "Late")</f>
        <v>Late</v>
      </c>
    </row>
    <row r="1867" spans="1:28" x14ac:dyDescent="0.2">
      <c r="A1867" t="s">
        <v>2409</v>
      </c>
      <c r="B1867" t="s">
        <v>19</v>
      </c>
      <c r="C1867" t="s">
        <v>290</v>
      </c>
      <c r="D1867" t="s">
        <v>291</v>
      </c>
      <c r="E1867" s="5">
        <v>65</v>
      </c>
      <c r="F1867" t="s">
        <v>22</v>
      </c>
      <c r="G1867">
        <v>1</v>
      </c>
      <c r="H1867" s="1">
        <v>45591</v>
      </c>
      <c r="I1867" s="1" t="str">
        <f>TEXT(data[[#This Row],[OrderDate]],"mmm")</f>
        <v>Oct</v>
      </c>
      <c r="J1867" s="6">
        <v>0.85486111111111107</v>
      </c>
      <c r="K1867" s="6" t="str">
        <f>TEXT(data[[#This Row],[OrderTime]],"h")</f>
        <v>20</v>
      </c>
      <c r="L1867" s="1">
        <v>45593</v>
      </c>
      <c r="M1867" s="6">
        <v>0.59652777777777777</v>
      </c>
      <c r="N1867" t="s">
        <v>175</v>
      </c>
      <c r="O1867" t="s">
        <v>1415</v>
      </c>
      <c r="P1867" t="s">
        <v>25</v>
      </c>
      <c r="Q1867" t="s">
        <v>53</v>
      </c>
      <c r="R1867" t="s">
        <v>294</v>
      </c>
      <c r="S1867" t="s">
        <v>105</v>
      </c>
      <c r="T1867" t="s">
        <v>106</v>
      </c>
      <c r="U1867" t="s">
        <v>30</v>
      </c>
      <c r="V1867" s="5">
        <f>data[[#This Row],[PriceUSD]]*data[[#This Row],[Quantity]]</f>
        <v>65</v>
      </c>
      <c r="W1867" s="7">
        <f>data[[#This Row],[OrderDate]] + TIME(VALUE(LEFT(data[[#This Row],[OrderTime]],2)), VALUE(RIGHT(data[[#This Row],[OrderTime]],2)), 0)</f>
        <v>45591.007638888892</v>
      </c>
      <c r="X1867" s="7">
        <f>_xlfn.MINIFS(data[OrderDateTime], data[CustomerName], data[[#This Row],[CustomerName]])</f>
        <v>45538.038888888892</v>
      </c>
      <c r="Y1867" t="str">
        <f>IF(data[[#This Row],[OrderDateTime]]=data[[#This Row],[FirstOrderDateTime]], "New", "Returning")</f>
        <v>Returning</v>
      </c>
      <c r="Z1867" s="7">
        <f>data[[#This Row],[DeliveryDate]] + data[[#This Row],[DeliveryTime]]</f>
        <v>45593.59652777778</v>
      </c>
      <c r="AA1867" s="7">
        <f>data[[#This Row],[OrderDateTime]] + 1</f>
        <v>45592.007638888892</v>
      </c>
      <c r="AB1867" s="7" t="str">
        <f>IF(data[[#This Row],[DeliveryDateTime]] &lt;= data[[#This Row],[SLADue]], "On Time", "Late")</f>
        <v>Late</v>
      </c>
    </row>
    <row r="1868" spans="1:28" x14ac:dyDescent="0.2">
      <c r="A1868" t="s">
        <v>2410</v>
      </c>
      <c r="B1868" t="s">
        <v>19</v>
      </c>
      <c r="C1868" t="s">
        <v>258</v>
      </c>
      <c r="D1868" t="s">
        <v>259</v>
      </c>
      <c r="E1868" s="5">
        <v>119.91</v>
      </c>
      <c r="F1868" t="s">
        <v>182</v>
      </c>
      <c r="G1868">
        <v>1</v>
      </c>
      <c r="H1868" s="1">
        <v>45772</v>
      </c>
      <c r="I1868" s="1" t="str">
        <f>TEXT(data[[#This Row],[OrderDate]],"mmm")</f>
        <v>Apr</v>
      </c>
      <c r="J1868" s="6">
        <v>0.81180555555555556</v>
      </c>
      <c r="K1868" s="6" t="str">
        <f>TEXT(data[[#This Row],[OrderTime]],"h")</f>
        <v>19</v>
      </c>
      <c r="L1868" s="1">
        <v>45773</v>
      </c>
      <c r="M1868" s="6">
        <v>0.81180555555555556</v>
      </c>
      <c r="N1868" t="s">
        <v>502</v>
      </c>
      <c r="O1868" t="s">
        <v>350</v>
      </c>
      <c r="P1868" t="s">
        <v>202</v>
      </c>
      <c r="Q1868" t="s">
        <v>53</v>
      </c>
      <c r="R1868" t="s">
        <v>261</v>
      </c>
      <c r="S1868" t="s">
        <v>28</v>
      </c>
      <c r="T1868" t="s">
        <v>38</v>
      </c>
      <c r="U1868" t="s">
        <v>30</v>
      </c>
      <c r="V1868" s="5">
        <f>data[[#This Row],[PriceUSD]]*data[[#This Row],[Quantity]]</f>
        <v>119.91</v>
      </c>
      <c r="W1868" s="7">
        <f>data[[#This Row],[OrderDate]] + TIME(VALUE(LEFT(data[[#This Row],[OrderTime]],2)), VALUE(RIGHT(data[[#This Row],[OrderTime]],2)), 0)</f>
        <v>45772.038888888892</v>
      </c>
      <c r="X1868" s="7">
        <f>_xlfn.MINIFS(data[OrderDateTime], data[CustomerName], data[[#This Row],[CustomerName]])</f>
        <v>45512.017361111109</v>
      </c>
      <c r="Y1868" t="str">
        <f>IF(data[[#This Row],[OrderDateTime]]=data[[#This Row],[FirstOrderDateTime]], "New", "Returning")</f>
        <v>Returning</v>
      </c>
      <c r="Z1868" s="7">
        <f>data[[#This Row],[DeliveryDate]] + data[[#This Row],[DeliveryTime]]</f>
        <v>45773.811805555553</v>
      </c>
      <c r="AA1868" s="7">
        <f>data[[#This Row],[OrderDateTime]] + 1</f>
        <v>45773.038888888892</v>
      </c>
      <c r="AB1868" s="7" t="str">
        <f>IF(data[[#This Row],[DeliveryDateTime]] &lt;= data[[#This Row],[SLADue]], "On Time", "Late")</f>
        <v>Late</v>
      </c>
    </row>
    <row r="1869" spans="1:28" x14ac:dyDescent="0.2">
      <c r="A1869" t="s">
        <v>2411</v>
      </c>
      <c r="B1869" t="s">
        <v>19</v>
      </c>
      <c r="C1869" t="s">
        <v>85</v>
      </c>
      <c r="D1869" t="s">
        <v>86</v>
      </c>
      <c r="E1869" s="5">
        <v>53.56</v>
      </c>
      <c r="F1869" t="s">
        <v>71</v>
      </c>
      <c r="G1869">
        <v>1</v>
      </c>
      <c r="H1869" s="1">
        <v>45781</v>
      </c>
      <c r="I1869" s="1" t="str">
        <f>TEXT(data[[#This Row],[OrderDate]],"mmm")</f>
        <v>May</v>
      </c>
      <c r="J1869" s="6">
        <v>0.59583333333333333</v>
      </c>
      <c r="K1869" s="6" t="str">
        <f>TEXT(data[[#This Row],[OrderTime]],"h")</f>
        <v>14</v>
      </c>
      <c r="L1869" s="1">
        <v>45781</v>
      </c>
      <c r="M1869" s="6">
        <v>0.88749999999999996</v>
      </c>
      <c r="N1869" t="s">
        <v>75</v>
      </c>
      <c r="O1869" t="s">
        <v>196</v>
      </c>
      <c r="P1869" t="s">
        <v>25</v>
      </c>
      <c r="Q1869" t="s">
        <v>26</v>
      </c>
      <c r="R1869" t="s">
        <v>90</v>
      </c>
      <c r="S1869" t="s">
        <v>47</v>
      </c>
      <c r="T1869" t="s">
        <v>143</v>
      </c>
      <c r="U1869" t="s">
        <v>30</v>
      </c>
      <c r="V1869" s="5">
        <f>data[[#This Row],[PriceUSD]]*data[[#This Row],[Quantity]]</f>
        <v>53.56</v>
      </c>
      <c r="W1869" s="7">
        <f>data[[#This Row],[OrderDate]] + TIME(VALUE(LEFT(data[[#This Row],[OrderTime]],2)), VALUE(RIGHT(data[[#This Row],[OrderTime]],2)), 0)</f>
        <v>45781.022916666669</v>
      </c>
      <c r="X1869" s="7">
        <f>_xlfn.MINIFS(data[OrderDateTime], data[CustomerName], data[[#This Row],[CustomerName]])</f>
        <v>45507.038888888892</v>
      </c>
      <c r="Y1869" t="str">
        <f>IF(data[[#This Row],[OrderDateTime]]=data[[#This Row],[FirstOrderDateTime]], "New", "Returning")</f>
        <v>Returning</v>
      </c>
      <c r="Z1869" s="7">
        <f>data[[#This Row],[DeliveryDate]] + data[[#This Row],[DeliveryTime]]</f>
        <v>45781.887499999997</v>
      </c>
      <c r="AA1869" s="7">
        <f>data[[#This Row],[OrderDateTime]] + 1</f>
        <v>45782.022916666669</v>
      </c>
      <c r="AB1869" s="7" t="str">
        <f>IF(data[[#This Row],[DeliveryDateTime]] &lt;= data[[#This Row],[SLADue]], "On Time", "Late")</f>
        <v>On Time</v>
      </c>
    </row>
    <row r="1870" spans="1:28" x14ac:dyDescent="0.2">
      <c r="A1870" t="s">
        <v>2412</v>
      </c>
      <c r="B1870" t="s">
        <v>19</v>
      </c>
      <c r="C1870" t="s">
        <v>20</v>
      </c>
      <c r="D1870" t="s">
        <v>21</v>
      </c>
      <c r="E1870" s="5">
        <v>18.22</v>
      </c>
      <c r="F1870" t="s">
        <v>22</v>
      </c>
      <c r="G1870">
        <v>1</v>
      </c>
      <c r="H1870" s="1">
        <v>45824</v>
      </c>
      <c r="I1870" s="1" t="str">
        <f>TEXT(data[[#This Row],[OrderDate]],"mmm")</f>
        <v>Jun</v>
      </c>
      <c r="J1870" s="6">
        <v>0.72569444444444442</v>
      </c>
      <c r="K1870" s="6" t="str">
        <f>TEXT(data[[#This Row],[OrderTime]],"h")</f>
        <v>17</v>
      </c>
      <c r="L1870" s="1">
        <v>45825</v>
      </c>
      <c r="M1870" s="6">
        <v>0.74375000000000002</v>
      </c>
      <c r="N1870" t="s">
        <v>170</v>
      </c>
      <c r="O1870" t="s">
        <v>198</v>
      </c>
      <c r="P1870" t="s">
        <v>36</v>
      </c>
      <c r="Q1870" t="s">
        <v>53</v>
      </c>
      <c r="R1870" t="s">
        <v>27</v>
      </c>
      <c r="S1870" t="s">
        <v>28</v>
      </c>
      <c r="T1870" t="s">
        <v>38</v>
      </c>
      <c r="U1870" t="s">
        <v>30</v>
      </c>
      <c r="V1870" s="5">
        <f>data[[#This Row],[PriceUSD]]*data[[#This Row],[Quantity]]</f>
        <v>18.22</v>
      </c>
      <c r="W1870" s="7">
        <f>data[[#This Row],[OrderDate]] + TIME(VALUE(LEFT(data[[#This Row],[OrderTime]],2)), VALUE(RIGHT(data[[#This Row],[OrderTime]],2)), 0)</f>
        <v>45824.030555555553</v>
      </c>
      <c r="X1870" s="7">
        <f>_xlfn.MINIFS(data[OrderDateTime], data[CustomerName], data[[#This Row],[CustomerName]])</f>
        <v>45592.054166666669</v>
      </c>
      <c r="Y1870" t="str">
        <f>IF(data[[#This Row],[OrderDateTime]]=data[[#This Row],[FirstOrderDateTime]], "New", "Returning")</f>
        <v>Returning</v>
      </c>
      <c r="Z1870" s="7">
        <f>data[[#This Row],[DeliveryDate]] + data[[#This Row],[DeliveryTime]]</f>
        <v>45825.743750000001</v>
      </c>
      <c r="AA1870" s="7">
        <f>data[[#This Row],[OrderDateTime]] + 1</f>
        <v>45825.030555555553</v>
      </c>
      <c r="AB1870" s="7" t="str">
        <f>IF(data[[#This Row],[DeliveryDateTime]] &lt;= data[[#This Row],[SLADue]], "On Time", "Late")</f>
        <v>Late</v>
      </c>
    </row>
    <row r="1871" spans="1:28" x14ac:dyDescent="0.2">
      <c r="A1871" t="s">
        <v>2413</v>
      </c>
      <c r="B1871" t="s">
        <v>19</v>
      </c>
      <c r="C1871" t="s">
        <v>101</v>
      </c>
      <c r="D1871" t="s">
        <v>102</v>
      </c>
      <c r="E1871" s="5">
        <v>29.85</v>
      </c>
      <c r="F1871" t="s">
        <v>81</v>
      </c>
      <c r="G1871">
        <v>1</v>
      </c>
      <c r="H1871" s="1">
        <v>45555</v>
      </c>
      <c r="I1871" s="1" t="str">
        <f>TEXT(data[[#This Row],[OrderDate]],"mmm")</f>
        <v>Sep</v>
      </c>
      <c r="J1871" s="6">
        <v>0.4375</v>
      </c>
      <c r="K1871" s="6" t="str">
        <f>TEXT(data[[#This Row],[OrderTime]],"h")</f>
        <v>10</v>
      </c>
      <c r="L1871" s="1">
        <v>45555</v>
      </c>
      <c r="M1871" s="6">
        <v>0.60416666666666663</v>
      </c>
      <c r="N1871" t="s">
        <v>75</v>
      </c>
      <c r="O1871" t="s">
        <v>934</v>
      </c>
      <c r="P1871" t="s">
        <v>25</v>
      </c>
      <c r="Q1871" t="s">
        <v>53</v>
      </c>
      <c r="R1871" t="s">
        <v>83</v>
      </c>
      <c r="S1871" t="s">
        <v>47</v>
      </c>
      <c r="T1871" t="s">
        <v>38</v>
      </c>
      <c r="U1871" t="s">
        <v>67</v>
      </c>
      <c r="V1871" s="5">
        <f>data[[#This Row],[PriceUSD]]*data[[#This Row],[Quantity]]</f>
        <v>29.85</v>
      </c>
      <c r="W1871" s="7">
        <f>data[[#This Row],[OrderDate]] + TIME(VALUE(LEFT(data[[#This Row],[OrderTime]],2)), VALUE(RIGHT(data[[#This Row],[OrderTime]],2)), 0)</f>
        <v>45555.052083333336</v>
      </c>
      <c r="X1871" s="7">
        <f>_xlfn.MINIFS(data[OrderDateTime], data[CustomerName], data[[#This Row],[CustomerName]])</f>
        <v>45515.030555555553</v>
      </c>
      <c r="Y1871" t="str">
        <f>IF(data[[#This Row],[OrderDateTime]]=data[[#This Row],[FirstOrderDateTime]], "New", "Returning")</f>
        <v>Returning</v>
      </c>
      <c r="Z1871" s="7">
        <f>data[[#This Row],[DeliveryDate]] + data[[#This Row],[DeliveryTime]]</f>
        <v>45555.604166666664</v>
      </c>
      <c r="AA1871" s="7">
        <f>data[[#This Row],[OrderDateTime]] + 1</f>
        <v>45556.052083333336</v>
      </c>
      <c r="AB1871" s="7" t="str">
        <f>IF(data[[#This Row],[DeliveryDateTime]] &lt;= data[[#This Row],[SLADue]], "On Time", "Late")</f>
        <v>On Time</v>
      </c>
    </row>
    <row r="1872" spans="1:28" x14ac:dyDescent="0.2">
      <c r="A1872" t="s">
        <v>2414</v>
      </c>
      <c r="B1872" t="s">
        <v>19</v>
      </c>
      <c r="C1872" t="s">
        <v>79</v>
      </c>
      <c r="D1872" t="s">
        <v>80</v>
      </c>
      <c r="E1872" s="5">
        <v>26.99</v>
      </c>
      <c r="F1872" t="s">
        <v>81</v>
      </c>
      <c r="G1872">
        <v>1</v>
      </c>
      <c r="H1872" s="1">
        <v>45519</v>
      </c>
      <c r="I1872" s="1" t="str">
        <f>TEXT(data[[#This Row],[OrderDate]],"mmm")</f>
        <v>Aug</v>
      </c>
      <c r="J1872" s="6">
        <v>0.37986111111111109</v>
      </c>
      <c r="K1872" s="6" t="str">
        <f>TEXT(data[[#This Row],[OrderTime]],"h")</f>
        <v>9</v>
      </c>
      <c r="L1872" s="1">
        <v>45520</v>
      </c>
      <c r="M1872" s="6">
        <v>0.46319444444444446</v>
      </c>
      <c r="N1872" t="s">
        <v>95</v>
      </c>
      <c r="O1872" t="s">
        <v>423</v>
      </c>
      <c r="P1872" t="s">
        <v>25</v>
      </c>
      <c r="Q1872" t="s">
        <v>53</v>
      </c>
      <c r="R1872" t="s">
        <v>83</v>
      </c>
      <c r="S1872" t="s">
        <v>28</v>
      </c>
      <c r="T1872" t="s">
        <v>38</v>
      </c>
      <c r="U1872" t="s">
        <v>30</v>
      </c>
      <c r="V1872" s="5">
        <f>data[[#This Row],[PriceUSD]]*data[[#This Row],[Quantity]]</f>
        <v>26.99</v>
      </c>
      <c r="W1872" s="7">
        <f>data[[#This Row],[OrderDate]] + TIME(VALUE(LEFT(data[[#This Row],[OrderTime]],2)), VALUE(RIGHT(data[[#This Row],[OrderTime]],2)), 0)</f>
        <v>45519.007638888892</v>
      </c>
      <c r="X1872" s="7">
        <f>_xlfn.MINIFS(data[OrderDateTime], data[CustomerName], data[[#This Row],[CustomerName]])</f>
        <v>45519.007638888892</v>
      </c>
      <c r="Y1872" t="str">
        <f>IF(data[[#This Row],[OrderDateTime]]=data[[#This Row],[FirstOrderDateTime]], "New", "Returning")</f>
        <v>New</v>
      </c>
      <c r="Z1872" s="7">
        <f>data[[#This Row],[DeliveryDate]] + data[[#This Row],[DeliveryTime]]</f>
        <v>45520.463194444441</v>
      </c>
      <c r="AA1872" s="7">
        <f>data[[#This Row],[OrderDateTime]] + 1</f>
        <v>45520.007638888892</v>
      </c>
      <c r="AB1872" s="7" t="str">
        <f>IF(data[[#This Row],[DeliveryDateTime]] &lt;= data[[#This Row],[SLADue]], "On Time", "Late")</f>
        <v>Late</v>
      </c>
    </row>
    <row r="1873" spans="1:28" x14ac:dyDescent="0.2">
      <c r="A1873" t="s">
        <v>2415</v>
      </c>
      <c r="B1873" t="s">
        <v>19</v>
      </c>
      <c r="C1873" t="s">
        <v>258</v>
      </c>
      <c r="D1873" t="s">
        <v>259</v>
      </c>
      <c r="E1873" s="5">
        <v>113.68</v>
      </c>
      <c r="F1873" t="s">
        <v>182</v>
      </c>
      <c r="G1873">
        <v>2</v>
      </c>
      <c r="H1873" s="1">
        <v>45865</v>
      </c>
      <c r="I1873" s="1" t="str">
        <f>TEXT(data[[#This Row],[OrderDate]],"mmm")</f>
        <v>Jul</v>
      </c>
      <c r="J1873" s="6">
        <v>0.71180555555555558</v>
      </c>
      <c r="K1873" s="6" t="str">
        <f>TEXT(data[[#This Row],[OrderTime]],"h")</f>
        <v>17</v>
      </c>
      <c r="L1873" s="1">
        <v>45866</v>
      </c>
      <c r="M1873" s="6">
        <v>0.71180555555555558</v>
      </c>
      <c r="N1873" t="s">
        <v>123</v>
      </c>
      <c r="O1873" t="s">
        <v>1168</v>
      </c>
      <c r="P1873" t="s">
        <v>36</v>
      </c>
      <c r="Q1873" t="s">
        <v>26</v>
      </c>
      <c r="R1873" t="s">
        <v>261</v>
      </c>
      <c r="S1873" t="s">
        <v>28</v>
      </c>
      <c r="T1873" t="s">
        <v>38</v>
      </c>
      <c r="U1873" t="s">
        <v>67</v>
      </c>
      <c r="V1873" s="5">
        <f>data[[#This Row],[PriceUSD]]*data[[#This Row],[Quantity]]</f>
        <v>227.36</v>
      </c>
      <c r="W1873" s="7">
        <f>data[[#This Row],[OrderDate]] + TIME(VALUE(LEFT(data[[#This Row],[OrderTime]],2)), VALUE(RIGHT(data[[#This Row],[OrderTime]],2)), 0)</f>
        <v>45865.038888888892</v>
      </c>
      <c r="X1873" s="7">
        <f>_xlfn.MINIFS(data[OrderDateTime], data[CustomerName], data[[#This Row],[CustomerName]])</f>
        <v>45518.015277777777</v>
      </c>
      <c r="Y1873" t="str">
        <f>IF(data[[#This Row],[OrderDateTime]]=data[[#This Row],[FirstOrderDateTime]], "New", "Returning")</f>
        <v>Returning</v>
      </c>
      <c r="Z1873" s="7">
        <f>data[[#This Row],[DeliveryDate]] + data[[#This Row],[DeliveryTime]]</f>
        <v>45866.711805555555</v>
      </c>
      <c r="AA1873" s="7">
        <f>data[[#This Row],[OrderDateTime]] + 1</f>
        <v>45866.038888888892</v>
      </c>
      <c r="AB1873" s="7" t="str">
        <f>IF(data[[#This Row],[DeliveryDateTime]] &lt;= data[[#This Row],[SLADue]], "On Time", "Late")</f>
        <v>Late</v>
      </c>
    </row>
    <row r="1874" spans="1:28" x14ac:dyDescent="0.2">
      <c r="A1874" t="s">
        <v>2416</v>
      </c>
      <c r="B1874" t="s">
        <v>19</v>
      </c>
      <c r="C1874" t="s">
        <v>85</v>
      </c>
      <c r="D1874" t="s">
        <v>86</v>
      </c>
      <c r="E1874" s="5">
        <v>53.66</v>
      </c>
      <c r="F1874" t="s">
        <v>87</v>
      </c>
      <c r="G1874">
        <v>1</v>
      </c>
      <c r="H1874" s="1">
        <v>45857</v>
      </c>
      <c r="I1874" s="1" t="str">
        <f>TEXT(data[[#This Row],[OrderDate]],"mmm")</f>
        <v>Jul</v>
      </c>
      <c r="J1874" s="6">
        <v>0.8618055555555556</v>
      </c>
      <c r="K1874" s="6" t="str">
        <f>TEXT(data[[#This Row],[OrderTime]],"h")</f>
        <v>20</v>
      </c>
      <c r="L1874" s="1">
        <v>45859</v>
      </c>
      <c r="M1874" s="6">
        <v>0.67708333333333337</v>
      </c>
      <c r="N1874" t="s">
        <v>95</v>
      </c>
      <c r="O1874" t="s">
        <v>327</v>
      </c>
      <c r="P1874" t="s">
        <v>25</v>
      </c>
      <c r="Q1874" t="s">
        <v>26</v>
      </c>
      <c r="R1874" t="s">
        <v>90</v>
      </c>
      <c r="S1874" t="s">
        <v>105</v>
      </c>
      <c r="T1874" t="s">
        <v>115</v>
      </c>
      <c r="U1874" t="s">
        <v>39</v>
      </c>
      <c r="V1874" s="5">
        <f>data[[#This Row],[PriceUSD]]*data[[#This Row],[Quantity]]</f>
        <v>53.66</v>
      </c>
      <c r="W1874" s="7">
        <f>data[[#This Row],[OrderDate]] + TIME(VALUE(LEFT(data[[#This Row],[OrderTime]],2)), VALUE(RIGHT(data[[#This Row],[OrderTime]],2)), 0)</f>
        <v>45857.038888888892</v>
      </c>
      <c r="X1874" s="7">
        <f>_xlfn.MINIFS(data[OrderDateTime], data[CustomerName], data[[#This Row],[CustomerName]])</f>
        <v>45507.017361111109</v>
      </c>
      <c r="Y1874" t="str">
        <f>IF(data[[#This Row],[OrderDateTime]]=data[[#This Row],[FirstOrderDateTime]], "New", "Returning")</f>
        <v>Returning</v>
      </c>
      <c r="Z1874" s="7">
        <f>data[[#This Row],[DeliveryDate]] + data[[#This Row],[DeliveryTime]]</f>
        <v>45859.677083333336</v>
      </c>
      <c r="AA1874" s="7">
        <f>data[[#This Row],[OrderDateTime]] + 1</f>
        <v>45858.038888888892</v>
      </c>
      <c r="AB1874" s="7" t="str">
        <f>IF(data[[#This Row],[DeliveryDateTime]] &lt;= data[[#This Row],[SLADue]], "On Time", "Late")</f>
        <v>Late</v>
      </c>
    </row>
    <row r="1875" spans="1:28" x14ac:dyDescent="0.2">
      <c r="A1875" t="s">
        <v>2417</v>
      </c>
      <c r="B1875" t="s">
        <v>19</v>
      </c>
      <c r="C1875" t="s">
        <v>117</v>
      </c>
      <c r="D1875" t="s">
        <v>118</v>
      </c>
      <c r="E1875" s="5">
        <v>66.92</v>
      </c>
      <c r="F1875" t="s">
        <v>119</v>
      </c>
      <c r="G1875">
        <v>2</v>
      </c>
      <c r="H1875" s="1">
        <v>45525</v>
      </c>
      <c r="I1875" s="1" t="str">
        <f>TEXT(data[[#This Row],[OrderDate]],"mmm")</f>
        <v>Aug</v>
      </c>
      <c r="J1875" s="6">
        <v>0.47638888888888886</v>
      </c>
      <c r="K1875" s="6" t="str">
        <f>TEXT(data[[#This Row],[OrderTime]],"h")</f>
        <v>11</v>
      </c>
      <c r="L1875" s="1">
        <v>45526</v>
      </c>
      <c r="M1875" s="6">
        <v>0.6430555555555556</v>
      </c>
      <c r="N1875" t="s">
        <v>88</v>
      </c>
      <c r="O1875" t="s">
        <v>625</v>
      </c>
      <c r="P1875" t="s">
        <v>25</v>
      </c>
      <c r="Q1875" t="s">
        <v>53</v>
      </c>
      <c r="R1875" t="s">
        <v>66</v>
      </c>
      <c r="S1875" t="s">
        <v>28</v>
      </c>
      <c r="T1875" t="s">
        <v>29</v>
      </c>
      <c r="U1875" t="s">
        <v>39</v>
      </c>
      <c r="V1875" s="5">
        <f>data[[#This Row],[PriceUSD]]*data[[#This Row],[Quantity]]</f>
        <v>133.84</v>
      </c>
      <c r="W1875" s="7">
        <f>data[[#This Row],[OrderDate]] + TIME(VALUE(LEFT(data[[#This Row],[OrderTime]],2)), VALUE(RIGHT(data[[#This Row],[OrderTime]],2)), 0)</f>
        <v>45525.061805555553</v>
      </c>
      <c r="X1875" s="7">
        <f>_xlfn.MINIFS(data[OrderDateTime], data[CustomerName], data[[#This Row],[CustomerName]])</f>
        <v>45525.061805555553</v>
      </c>
      <c r="Y1875" t="str">
        <f>IF(data[[#This Row],[OrderDateTime]]=data[[#This Row],[FirstOrderDateTime]], "New", "Returning")</f>
        <v>New</v>
      </c>
      <c r="Z1875" s="7">
        <f>data[[#This Row],[DeliveryDate]] + data[[#This Row],[DeliveryTime]]</f>
        <v>45526.643055555556</v>
      </c>
      <c r="AA1875" s="7">
        <f>data[[#This Row],[OrderDateTime]] + 1</f>
        <v>45526.061805555553</v>
      </c>
      <c r="AB1875" s="7" t="str">
        <f>IF(data[[#This Row],[DeliveryDateTime]] &lt;= data[[#This Row],[SLADue]], "On Time", "Late")</f>
        <v>Late</v>
      </c>
    </row>
    <row r="1876" spans="1:28" x14ac:dyDescent="0.2">
      <c r="A1876" t="s">
        <v>2418</v>
      </c>
      <c r="B1876" t="s">
        <v>19</v>
      </c>
      <c r="C1876" t="s">
        <v>110</v>
      </c>
      <c r="D1876" t="s">
        <v>111</v>
      </c>
      <c r="E1876" s="5">
        <v>11.21</v>
      </c>
      <c r="F1876" t="s">
        <v>71</v>
      </c>
      <c r="G1876">
        <v>1</v>
      </c>
      <c r="H1876" s="1">
        <v>45579</v>
      </c>
      <c r="I1876" s="1" t="str">
        <f>TEXT(data[[#This Row],[OrderDate]],"mmm")</f>
        <v>Oct</v>
      </c>
      <c r="J1876" s="6">
        <v>0.65138888888888891</v>
      </c>
      <c r="K1876" s="6" t="str">
        <f>TEXT(data[[#This Row],[OrderTime]],"h")</f>
        <v>15</v>
      </c>
      <c r="L1876" s="1">
        <v>45580</v>
      </c>
      <c r="M1876" s="6">
        <v>0.69305555555555554</v>
      </c>
      <c r="N1876" t="s">
        <v>98</v>
      </c>
      <c r="O1876" t="s">
        <v>231</v>
      </c>
      <c r="P1876" t="s">
        <v>77</v>
      </c>
      <c r="Q1876" t="s">
        <v>26</v>
      </c>
      <c r="R1876" t="s">
        <v>114</v>
      </c>
      <c r="S1876" t="s">
        <v>28</v>
      </c>
      <c r="T1876" t="s">
        <v>106</v>
      </c>
      <c r="U1876" t="s">
        <v>39</v>
      </c>
      <c r="V1876" s="5">
        <f>data[[#This Row],[PriceUSD]]*data[[#This Row],[Quantity]]</f>
        <v>11.21</v>
      </c>
      <c r="W1876" s="7">
        <f>data[[#This Row],[OrderDate]] + TIME(VALUE(LEFT(data[[#This Row],[OrderTime]],2)), VALUE(RIGHT(data[[#This Row],[OrderTime]],2)), 0)</f>
        <v>45579.061805555553</v>
      </c>
      <c r="X1876" s="7">
        <f>_xlfn.MINIFS(data[OrderDateTime], data[CustomerName], data[[#This Row],[CustomerName]])</f>
        <v>45509.038888888892</v>
      </c>
      <c r="Y1876" t="str">
        <f>IF(data[[#This Row],[OrderDateTime]]=data[[#This Row],[FirstOrderDateTime]], "New", "Returning")</f>
        <v>Returning</v>
      </c>
      <c r="Z1876" s="7">
        <f>data[[#This Row],[DeliveryDate]] + data[[#This Row],[DeliveryTime]]</f>
        <v>45580.693055555559</v>
      </c>
      <c r="AA1876" s="7">
        <f>data[[#This Row],[OrderDateTime]] + 1</f>
        <v>45580.061805555553</v>
      </c>
      <c r="AB1876" s="7" t="str">
        <f>IF(data[[#This Row],[DeliveryDateTime]] &lt;= data[[#This Row],[SLADue]], "On Time", "Late")</f>
        <v>Late</v>
      </c>
    </row>
    <row r="1877" spans="1:28" x14ac:dyDescent="0.2">
      <c r="A1877" t="s">
        <v>2419</v>
      </c>
      <c r="B1877" t="s">
        <v>19</v>
      </c>
      <c r="C1877" t="s">
        <v>41</v>
      </c>
      <c r="D1877" t="s">
        <v>42</v>
      </c>
      <c r="E1877" s="5">
        <v>33.67</v>
      </c>
      <c r="F1877" t="s">
        <v>74</v>
      </c>
      <c r="G1877">
        <v>3</v>
      </c>
      <c r="H1877" s="1">
        <v>45560</v>
      </c>
      <c r="I1877" s="1" t="str">
        <f>TEXT(data[[#This Row],[OrderDate]],"mmm")</f>
        <v>Sep</v>
      </c>
      <c r="J1877" s="6">
        <v>0.89375000000000004</v>
      </c>
      <c r="K1877" s="6" t="str">
        <f>TEXT(data[[#This Row],[OrderTime]],"h")</f>
        <v>21</v>
      </c>
      <c r="L1877" s="1">
        <v>45562</v>
      </c>
      <c r="M1877" s="6">
        <v>0.76597222222222228</v>
      </c>
      <c r="N1877" t="s">
        <v>64</v>
      </c>
      <c r="O1877" t="s">
        <v>423</v>
      </c>
      <c r="P1877" t="s">
        <v>25</v>
      </c>
      <c r="Q1877" t="s">
        <v>26</v>
      </c>
      <c r="R1877" t="s">
        <v>46</v>
      </c>
      <c r="S1877" t="s">
        <v>105</v>
      </c>
      <c r="T1877" t="s">
        <v>29</v>
      </c>
      <c r="U1877" t="s">
        <v>30</v>
      </c>
      <c r="V1877" s="5">
        <f>data[[#This Row],[PriceUSD]]*data[[#This Row],[Quantity]]</f>
        <v>101.01</v>
      </c>
      <c r="W1877" s="7">
        <f>data[[#This Row],[OrderDate]] + TIME(VALUE(LEFT(data[[#This Row],[OrderTime]],2)), VALUE(RIGHT(data[[#This Row],[OrderTime]],2)), 0)</f>
        <v>45560.052083333336</v>
      </c>
      <c r="X1877" s="7">
        <f>_xlfn.MINIFS(data[OrderDateTime], data[CustomerName], data[[#This Row],[CustomerName]])</f>
        <v>45519.007638888892</v>
      </c>
      <c r="Y1877" t="str">
        <f>IF(data[[#This Row],[OrderDateTime]]=data[[#This Row],[FirstOrderDateTime]], "New", "Returning")</f>
        <v>Returning</v>
      </c>
      <c r="Z1877" s="7">
        <f>data[[#This Row],[DeliveryDate]] + data[[#This Row],[DeliveryTime]]</f>
        <v>45562.765972222223</v>
      </c>
      <c r="AA1877" s="7">
        <f>data[[#This Row],[OrderDateTime]] + 1</f>
        <v>45561.052083333336</v>
      </c>
      <c r="AB1877" s="7" t="str">
        <f>IF(data[[#This Row],[DeliveryDateTime]] &lt;= data[[#This Row],[SLADue]], "On Time", "Late")</f>
        <v>Late</v>
      </c>
    </row>
    <row r="1878" spans="1:28" x14ac:dyDescent="0.2">
      <c r="A1878" t="s">
        <v>2420</v>
      </c>
      <c r="B1878" t="s">
        <v>19</v>
      </c>
      <c r="C1878" t="s">
        <v>69</v>
      </c>
      <c r="D1878" t="s">
        <v>70</v>
      </c>
      <c r="E1878" s="5">
        <v>58.85</v>
      </c>
      <c r="F1878" t="s">
        <v>74</v>
      </c>
      <c r="G1878">
        <v>1</v>
      </c>
      <c r="H1878" s="1">
        <v>45869</v>
      </c>
      <c r="I1878" s="1" t="str">
        <f>TEXT(data[[#This Row],[OrderDate]],"mmm")</f>
        <v>Jul</v>
      </c>
      <c r="J1878" s="6">
        <v>0.83402777777777781</v>
      </c>
      <c r="K1878" s="6" t="str">
        <f>TEXT(data[[#This Row],[OrderTime]],"h")</f>
        <v>20</v>
      </c>
      <c r="L1878" s="1">
        <v>45870</v>
      </c>
      <c r="M1878" s="6">
        <v>0.83402777777777781</v>
      </c>
      <c r="N1878" t="s">
        <v>310</v>
      </c>
      <c r="O1878" t="s">
        <v>591</v>
      </c>
      <c r="P1878" t="s">
        <v>180</v>
      </c>
      <c r="Q1878" t="s">
        <v>26</v>
      </c>
      <c r="R1878" t="s">
        <v>37</v>
      </c>
      <c r="S1878" t="s">
        <v>28</v>
      </c>
      <c r="T1878" t="s">
        <v>38</v>
      </c>
      <c r="U1878" t="s">
        <v>30</v>
      </c>
      <c r="V1878" s="5">
        <f>data[[#This Row],[PriceUSD]]*data[[#This Row],[Quantity]]</f>
        <v>58.85</v>
      </c>
      <c r="W1878" s="7">
        <f>data[[#This Row],[OrderDate]] + TIME(VALUE(LEFT(data[[#This Row],[OrderTime]],2)), VALUE(RIGHT(data[[#This Row],[OrderTime]],2)), 0)</f>
        <v>45869.054166666669</v>
      </c>
      <c r="X1878" s="7">
        <f>_xlfn.MINIFS(data[OrderDateTime], data[CustomerName], data[[#This Row],[CustomerName]])</f>
        <v>45510.052083333336</v>
      </c>
      <c r="Y1878" t="str">
        <f>IF(data[[#This Row],[OrderDateTime]]=data[[#This Row],[FirstOrderDateTime]], "New", "Returning")</f>
        <v>Returning</v>
      </c>
      <c r="Z1878" s="7">
        <f>data[[#This Row],[DeliveryDate]] + data[[#This Row],[DeliveryTime]]</f>
        <v>45870.834027777775</v>
      </c>
      <c r="AA1878" s="7">
        <f>data[[#This Row],[OrderDateTime]] + 1</f>
        <v>45870.054166666669</v>
      </c>
      <c r="AB1878" s="7" t="str">
        <f>IF(data[[#This Row],[DeliveryDateTime]] &lt;= data[[#This Row],[SLADue]], "On Time", "Late")</f>
        <v>Late</v>
      </c>
    </row>
    <row r="1879" spans="1:28" x14ac:dyDescent="0.2">
      <c r="A1879" t="s">
        <v>2421</v>
      </c>
      <c r="B1879" t="s">
        <v>19</v>
      </c>
      <c r="C1879" t="s">
        <v>258</v>
      </c>
      <c r="D1879" t="s">
        <v>259</v>
      </c>
      <c r="E1879" s="5">
        <v>122.52</v>
      </c>
      <c r="F1879" t="s">
        <v>51</v>
      </c>
      <c r="G1879">
        <v>1</v>
      </c>
      <c r="H1879" s="1">
        <v>45690</v>
      </c>
      <c r="I1879" s="1" t="str">
        <f>TEXT(data[[#This Row],[OrderDate]],"mmm")</f>
        <v>Feb</v>
      </c>
      <c r="J1879" s="6">
        <v>0.87361111111111112</v>
      </c>
      <c r="K1879" s="6" t="str">
        <f>TEXT(data[[#This Row],[OrderTime]],"h")</f>
        <v>20</v>
      </c>
      <c r="L1879" s="1">
        <v>45692</v>
      </c>
      <c r="M1879" s="6">
        <v>0.6166666666666667</v>
      </c>
      <c r="N1879" t="s">
        <v>163</v>
      </c>
      <c r="O1879" t="s">
        <v>728</v>
      </c>
      <c r="P1879" t="s">
        <v>77</v>
      </c>
      <c r="Q1879" t="s">
        <v>26</v>
      </c>
      <c r="R1879" t="s">
        <v>261</v>
      </c>
      <c r="S1879" t="s">
        <v>105</v>
      </c>
      <c r="T1879" t="s">
        <v>59</v>
      </c>
      <c r="U1879" t="s">
        <v>39</v>
      </c>
      <c r="V1879" s="5">
        <f>data[[#This Row],[PriceUSD]]*data[[#This Row],[Quantity]]</f>
        <v>122.52</v>
      </c>
      <c r="W1879" s="7">
        <f>data[[#This Row],[OrderDate]] + TIME(VALUE(LEFT(data[[#This Row],[OrderTime]],2)), VALUE(RIGHT(data[[#This Row],[OrderTime]],2)), 0)</f>
        <v>45690.007638888892</v>
      </c>
      <c r="X1879" s="7">
        <f>_xlfn.MINIFS(data[OrderDateTime], data[CustomerName], data[[#This Row],[CustomerName]])</f>
        <v>45512.046527777777</v>
      </c>
      <c r="Y1879" t="str">
        <f>IF(data[[#This Row],[OrderDateTime]]=data[[#This Row],[FirstOrderDateTime]], "New", "Returning")</f>
        <v>Returning</v>
      </c>
      <c r="Z1879" s="7">
        <f>data[[#This Row],[DeliveryDate]] + data[[#This Row],[DeliveryTime]]</f>
        <v>45692.616666666669</v>
      </c>
      <c r="AA1879" s="7">
        <f>data[[#This Row],[OrderDateTime]] + 1</f>
        <v>45691.007638888892</v>
      </c>
      <c r="AB1879" s="7" t="str">
        <f>IF(data[[#This Row],[DeliveryDateTime]] &lt;= data[[#This Row],[SLADue]], "On Time", "Late")</f>
        <v>Late</v>
      </c>
    </row>
    <row r="1880" spans="1:28" x14ac:dyDescent="0.2">
      <c r="A1880" t="s">
        <v>2422</v>
      </c>
      <c r="B1880" t="s">
        <v>19</v>
      </c>
      <c r="C1880" t="s">
        <v>69</v>
      </c>
      <c r="D1880" t="s">
        <v>70</v>
      </c>
      <c r="E1880" s="5">
        <v>55.85</v>
      </c>
      <c r="F1880" t="s">
        <v>43</v>
      </c>
      <c r="G1880">
        <v>2</v>
      </c>
      <c r="H1880" s="1">
        <v>45742</v>
      </c>
      <c r="I1880" s="1" t="str">
        <f>TEXT(data[[#This Row],[OrderDate]],"mmm")</f>
        <v>Mar</v>
      </c>
      <c r="J1880" s="6">
        <v>0.45833333333333331</v>
      </c>
      <c r="K1880" s="6" t="str">
        <f>TEXT(data[[#This Row],[OrderTime]],"h")</f>
        <v>11</v>
      </c>
      <c r="L1880" s="1">
        <v>45743</v>
      </c>
      <c r="M1880" s="6">
        <v>0.45833333333333331</v>
      </c>
      <c r="N1880" t="s">
        <v>23</v>
      </c>
      <c r="O1880" t="s">
        <v>166</v>
      </c>
      <c r="P1880" t="s">
        <v>25</v>
      </c>
      <c r="Q1880" t="s">
        <v>26</v>
      </c>
      <c r="R1880" t="s">
        <v>37</v>
      </c>
      <c r="S1880" t="s">
        <v>28</v>
      </c>
      <c r="T1880" t="s">
        <v>106</v>
      </c>
      <c r="U1880" t="s">
        <v>30</v>
      </c>
      <c r="V1880" s="5">
        <f>data[[#This Row],[PriceUSD]]*data[[#This Row],[Quantity]]</f>
        <v>111.7</v>
      </c>
      <c r="W1880" s="7">
        <f>data[[#This Row],[OrderDate]] + TIME(VALUE(LEFT(data[[#This Row],[OrderTime]],2)), VALUE(RIGHT(data[[#This Row],[OrderTime]],2)), 0)</f>
        <v>45742.022916666669</v>
      </c>
      <c r="X1880" s="7">
        <f>_xlfn.MINIFS(data[OrderDateTime], data[CustomerName], data[[#This Row],[CustomerName]])</f>
        <v>45531.038888888892</v>
      </c>
      <c r="Y1880" t="str">
        <f>IF(data[[#This Row],[OrderDateTime]]=data[[#This Row],[FirstOrderDateTime]], "New", "Returning")</f>
        <v>Returning</v>
      </c>
      <c r="Z1880" s="7">
        <f>data[[#This Row],[DeliveryDate]] + data[[#This Row],[DeliveryTime]]</f>
        <v>45743.458333333336</v>
      </c>
      <c r="AA1880" s="7">
        <f>data[[#This Row],[OrderDateTime]] + 1</f>
        <v>45743.022916666669</v>
      </c>
      <c r="AB1880" s="7" t="str">
        <f>IF(data[[#This Row],[DeliveryDateTime]] &lt;= data[[#This Row],[SLADue]], "On Time", "Late")</f>
        <v>Late</v>
      </c>
    </row>
    <row r="1881" spans="1:28" x14ac:dyDescent="0.2">
      <c r="A1881" t="s">
        <v>2423</v>
      </c>
      <c r="B1881" t="s">
        <v>19</v>
      </c>
      <c r="C1881" t="s">
        <v>190</v>
      </c>
      <c r="D1881" t="s">
        <v>191</v>
      </c>
      <c r="E1881" s="5">
        <v>26.7</v>
      </c>
      <c r="F1881" t="s">
        <v>71</v>
      </c>
      <c r="G1881">
        <v>10</v>
      </c>
      <c r="H1881" s="1">
        <v>45614</v>
      </c>
      <c r="I1881" s="1" t="str">
        <f>TEXT(data[[#This Row],[OrderDate]],"mmm")</f>
        <v>Nov</v>
      </c>
      <c r="J1881" s="6">
        <v>0.40902777777777777</v>
      </c>
      <c r="K1881" s="6" t="str">
        <f>TEXT(data[[#This Row],[OrderTime]],"h")</f>
        <v>9</v>
      </c>
      <c r="L1881" s="1">
        <v>45614</v>
      </c>
      <c r="M1881" s="6">
        <v>0.65902777777777777</v>
      </c>
      <c r="N1881" t="s">
        <v>170</v>
      </c>
      <c r="O1881" t="s">
        <v>649</v>
      </c>
      <c r="P1881" t="s">
        <v>36</v>
      </c>
      <c r="Q1881" t="s">
        <v>26</v>
      </c>
      <c r="R1881" t="s">
        <v>192</v>
      </c>
      <c r="S1881" t="s">
        <v>47</v>
      </c>
      <c r="T1881" t="s">
        <v>38</v>
      </c>
      <c r="U1881" t="s">
        <v>39</v>
      </c>
      <c r="V1881" s="5">
        <f>data[[#This Row],[PriceUSD]]*data[[#This Row],[Quantity]]</f>
        <v>267</v>
      </c>
      <c r="W1881" s="7">
        <f>data[[#This Row],[OrderDate]] + TIME(VALUE(LEFT(data[[#This Row],[OrderTime]],2)), VALUE(RIGHT(data[[#This Row],[OrderTime]],2)), 0)</f>
        <v>45614.054166666669</v>
      </c>
      <c r="X1881" s="7">
        <f>_xlfn.MINIFS(data[OrderDateTime], data[CustomerName], data[[#This Row],[CustomerName]])</f>
        <v>45524.007638888892</v>
      </c>
      <c r="Y1881" t="str">
        <f>IF(data[[#This Row],[OrderDateTime]]=data[[#This Row],[FirstOrderDateTime]], "New", "Returning")</f>
        <v>Returning</v>
      </c>
      <c r="Z1881" s="7">
        <f>data[[#This Row],[DeliveryDate]] + data[[#This Row],[DeliveryTime]]</f>
        <v>45614.65902777778</v>
      </c>
      <c r="AA1881" s="7">
        <f>data[[#This Row],[OrderDateTime]] + 1</f>
        <v>45615.054166666669</v>
      </c>
      <c r="AB1881" s="7" t="str">
        <f>IF(data[[#This Row],[DeliveryDateTime]] &lt;= data[[#This Row],[SLADue]], "On Time", "Late")</f>
        <v>On Time</v>
      </c>
    </row>
    <row r="1882" spans="1:28" x14ac:dyDescent="0.2">
      <c r="A1882" t="s">
        <v>2424</v>
      </c>
      <c r="B1882" t="s">
        <v>19</v>
      </c>
      <c r="C1882" t="s">
        <v>61</v>
      </c>
      <c r="D1882" t="s">
        <v>62</v>
      </c>
      <c r="E1882" s="5">
        <v>154.69</v>
      </c>
      <c r="F1882" t="s">
        <v>94</v>
      </c>
      <c r="G1882">
        <v>3</v>
      </c>
      <c r="H1882" s="1">
        <v>45706</v>
      </c>
      <c r="I1882" s="1" t="str">
        <f>TEXT(data[[#This Row],[OrderDate]],"mmm")</f>
        <v>Feb</v>
      </c>
      <c r="J1882" s="6">
        <v>0.82430555555555551</v>
      </c>
      <c r="K1882" s="6" t="str">
        <f>TEXT(data[[#This Row],[OrderTime]],"h")</f>
        <v>19</v>
      </c>
      <c r="L1882" s="1">
        <v>45707</v>
      </c>
      <c r="M1882" s="6">
        <v>0.8354166666666667</v>
      </c>
      <c r="N1882" t="s">
        <v>276</v>
      </c>
      <c r="O1882" t="s">
        <v>1139</v>
      </c>
      <c r="P1882" t="s">
        <v>133</v>
      </c>
      <c r="Q1882" t="s">
        <v>53</v>
      </c>
      <c r="R1882" t="s">
        <v>66</v>
      </c>
      <c r="S1882" t="s">
        <v>28</v>
      </c>
      <c r="T1882" t="s">
        <v>29</v>
      </c>
      <c r="U1882" t="s">
        <v>30</v>
      </c>
      <c r="V1882" s="5">
        <f>data[[#This Row],[PriceUSD]]*data[[#This Row],[Quantity]]</f>
        <v>464.07</v>
      </c>
      <c r="W1882" s="7">
        <f>data[[#This Row],[OrderDate]] + TIME(VALUE(LEFT(data[[#This Row],[OrderTime]],2)), VALUE(RIGHT(data[[#This Row],[OrderTime]],2)), 0)</f>
        <v>45706.038888888892</v>
      </c>
      <c r="X1882" s="7">
        <f>_xlfn.MINIFS(data[OrderDateTime], data[CustomerName], data[[#This Row],[CustomerName]])</f>
        <v>45550.022916666669</v>
      </c>
      <c r="Y1882" t="str">
        <f>IF(data[[#This Row],[OrderDateTime]]=data[[#This Row],[FirstOrderDateTime]], "New", "Returning")</f>
        <v>Returning</v>
      </c>
      <c r="Z1882" s="7">
        <f>data[[#This Row],[DeliveryDate]] + data[[#This Row],[DeliveryTime]]</f>
        <v>45707.835416666669</v>
      </c>
      <c r="AA1882" s="7">
        <f>data[[#This Row],[OrderDateTime]] + 1</f>
        <v>45707.038888888892</v>
      </c>
      <c r="AB1882" s="7" t="str">
        <f>IF(data[[#This Row],[DeliveryDateTime]] &lt;= data[[#This Row],[SLADue]], "On Time", "Late")</f>
        <v>Late</v>
      </c>
    </row>
    <row r="1883" spans="1:28" x14ac:dyDescent="0.2">
      <c r="A1883" t="s">
        <v>2425</v>
      </c>
      <c r="B1883" t="s">
        <v>19</v>
      </c>
      <c r="C1883" t="s">
        <v>79</v>
      </c>
      <c r="D1883" t="s">
        <v>80</v>
      </c>
      <c r="E1883" s="5">
        <v>28.76</v>
      </c>
      <c r="F1883" t="s">
        <v>81</v>
      </c>
      <c r="G1883">
        <v>1</v>
      </c>
      <c r="H1883" s="1">
        <v>45558</v>
      </c>
      <c r="I1883" s="1" t="str">
        <f>TEXT(data[[#This Row],[OrderDate]],"mmm")</f>
        <v>Sep</v>
      </c>
      <c r="J1883" s="6">
        <v>0.76180555555555551</v>
      </c>
      <c r="K1883" s="6" t="str">
        <f>TEXT(data[[#This Row],[OrderTime]],"h")</f>
        <v>18</v>
      </c>
      <c r="L1883" s="1">
        <v>45560</v>
      </c>
      <c r="M1883" s="6">
        <v>0.48680555555555555</v>
      </c>
      <c r="N1883" t="s">
        <v>326</v>
      </c>
      <c r="O1883" t="s">
        <v>339</v>
      </c>
      <c r="P1883" t="s">
        <v>202</v>
      </c>
      <c r="Q1883" t="s">
        <v>26</v>
      </c>
      <c r="R1883" t="s">
        <v>83</v>
      </c>
      <c r="S1883" t="s">
        <v>105</v>
      </c>
      <c r="T1883" t="s">
        <v>106</v>
      </c>
      <c r="U1883" t="s">
        <v>67</v>
      </c>
      <c r="V1883" s="5">
        <f>data[[#This Row],[PriceUSD]]*data[[#This Row],[Quantity]]</f>
        <v>28.76</v>
      </c>
      <c r="W1883" s="7">
        <f>data[[#This Row],[OrderDate]] + TIME(VALUE(LEFT(data[[#This Row],[OrderTime]],2)), VALUE(RIGHT(data[[#This Row],[OrderTime]],2)), 0)</f>
        <v>45558.038888888892</v>
      </c>
      <c r="X1883" s="7">
        <f>_xlfn.MINIFS(data[OrderDateTime], data[CustomerName], data[[#This Row],[CustomerName]])</f>
        <v>45513.046527777777</v>
      </c>
      <c r="Y1883" t="str">
        <f>IF(data[[#This Row],[OrderDateTime]]=data[[#This Row],[FirstOrderDateTime]], "New", "Returning")</f>
        <v>Returning</v>
      </c>
      <c r="Z1883" s="7">
        <f>data[[#This Row],[DeliveryDate]] + data[[#This Row],[DeliveryTime]]</f>
        <v>45560.486805555556</v>
      </c>
      <c r="AA1883" s="7">
        <f>data[[#This Row],[OrderDateTime]] + 1</f>
        <v>45559.038888888892</v>
      </c>
      <c r="AB1883" s="7" t="str">
        <f>IF(data[[#This Row],[DeliveryDateTime]] &lt;= data[[#This Row],[SLADue]], "On Time", "Late")</f>
        <v>Late</v>
      </c>
    </row>
    <row r="1884" spans="1:28" x14ac:dyDescent="0.2">
      <c r="A1884" t="s">
        <v>2426</v>
      </c>
      <c r="B1884" t="s">
        <v>19</v>
      </c>
      <c r="C1884" t="s">
        <v>41</v>
      </c>
      <c r="D1884" t="s">
        <v>42</v>
      </c>
      <c r="E1884" s="5">
        <v>35.74</v>
      </c>
      <c r="F1884" t="s">
        <v>119</v>
      </c>
      <c r="G1884">
        <v>1</v>
      </c>
      <c r="H1884" s="1">
        <v>45638</v>
      </c>
      <c r="I1884" s="1" t="str">
        <f>TEXT(data[[#This Row],[OrderDate]],"mmm")</f>
        <v>Dec</v>
      </c>
      <c r="J1884" s="6">
        <v>0.39513888888888887</v>
      </c>
      <c r="K1884" s="6" t="str">
        <f>TEXT(data[[#This Row],[OrderTime]],"h")</f>
        <v>9</v>
      </c>
      <c r="L1884" s="1">
        <v>45639</v>
      </c>
      <c r="M1884" s="6">
        <v>0.47847222222222224</v>
      </c>
      <c r="N1884" t="s">
        <v>145</v>
      </c>
      <c r="O1884" t="s">
        <v>651</v>
      </c>
      <c r="P1884" t="s">
        <v>77</v>
      </c>
      <c r="Q1884" t="s">
        <v>26</v>
      </c>
      <c r="R1884" t="s">
        <v>46</v>
      </c>
      <c r="S1884" t="s">
        <v>28</v>
      </c>
      <c r="T1884" t="s">
        <v>29</v>
      </c>
      <c r="U1884" t="s">
        <v>39</v>
      </c>
      <c r="V1884" s="5">
        <f>data[[#This Row],[PriceUSD]]*data[[#This Row],[Quantity]]</f>
        <v>35.74</v>
      </c>
      <c r="W1884" s="7">
        <f>data[[#This Row],[OrderDate]] + TIME(VALUE(LEFT(data[[#This Row],[OrderTime]],2)), VALUE(RIGHT(data[[#This Row],[OrderTime]],2)), 0)</f>
        <v>45638.061805555553</v>
      </c>
      <c r="X1884" s="7">
        <f>_xlfn.MINIFS(data[OrderDateTime], data[CustomerName], data[[#This Row],[CustomerName]])</f>
        <v>45522.038888888892</v>
      </c>
      <c r="Y1884" t="str">
        <f>IF(data[[#This Row],[OrderDateTime]]=data[[#This Row],[FirstOrderDateTime]], "New", "Returning")</f>
        <v>Returning</v>
      </c>
      <c r="Z1884" s="7">
        <f>data[[#This Row],[DeliveryDate]] + data[[#This Row],[DeliveryTime]]</f>
        <v>45639.478472222225</v>
      </c>
      <c r="AA1884" s="7">
        <f>data[[#This Row],[OrderDateTime]] + 1</f>
        <v>45639.061805555553</v>
      </c>
      <c r="AB1884" s="7" t="str">
        <f>IF(data[[#This Row],[DeliveryDateTime]] &lt;= data[[#This Row],[SLADue]], "On Time", "Late")</f>
        <v>Late</v>
      </c>
    </row>
    <row r="1885" spans="1:28" x14ac:dyDescent="0.2">
      <c r="A1885" t="s">
        <v>2427</v>
      </c>
      <c r="B1885" t="s">
        <v>19</v>
      </c>
      <c r="C1885" t="s">
        <v>41</v>
      </c>
      <c r="D1885" t="s">
        <v>42</v>
      </c>
      <c r="E1885" s="5">
        <v>33.369999999999997</v>
      </c>
      <c r="F1885" t="s">
        <v>51</v>
      </c>
      <c r="G1885">
        <v>1</v>
      </c>
      <c r="H1885" s="1">
        <v>45525</v>
      </c>
      <c r="I1885" s="1" t="str">
        <f>TEXT(data[[#This Row],[OrderDate]],"mmm")</f>
        <v>Aug</v>
      </c>
      <c r="J1885" s="6">
        <v>0.87847222222222221</v>
      </c>
      <c r="K1885" s="6" t="str">
        <f>TEXT(data[[#This Row],[OrderTime]],"h")</f>
        <v>21</v>
      </c>
      <c r="L1885" s="1">
        <v>45526</v>
      </c>
      <c r="M1885" s="6">
        <v>0.7729166666666667</v>
      </c>
      <c r="N1885" t="s">
        <v>183</v>
      </c>
      <c r="O1885" t="s">
        <v>519</v>
      </c>
      <c r="P1885" t="s">
        <v>180</v>
      </c>
      <c r="Q1885" t="s">
        <v>53</v>
      </c>
      <c r="R1885" t="s">
        <v>46</v>
      </c>
      <c r="S1885" t="s">
        <v>28</v>
      </c>
      <c r="T1885" t="s">
        <v>106</v>
      </c>
      <c r="U1885" t="s">
        <v>30</v>
      </c>
      <c r="V1885" s="5">
        <f>data[[#This Row],[PriceUSD]]*data[[#This Row],[Quantity]]</f>
        <v>33.369999999999997</v>
      </c>
      <c r="W1885" s="7">
        <f>data[[#This Row],[OrderDate]] + TIME(VALUE(LEFT(data[[#This Row],[OrderTime]],2)), VALUE(RIGHT(data[[#This Row],[OrderTime]],2)), 0)</f>
        <v>45525.015277777777</v>
      </c>
      <c r="X1885" s="7">
        <f>_xlfn.MINIFS(data[OrderDateTime], data[CustomerName], data[[#This Row],[CustomerName]])</f>
        <v>45511.007638888892</v>
      </c>
      <c r="Y1885" t="str">
        <f>IF(data[[#This Row],[OrderDateTime]]=data[[#This Row],[FirstOrderDateTime]], "New", "Returning")</f>
        <v>Returning</v>
      </c>
      <c r="Z1885" s="7">
        <f>data[[#This Row],[DeliveryDate]] + data[[#This Row],[DeliveryTime]]</f>
        <v>45526.772916666669</v>
      </c>
      <c r="AA1885" s="7">
        <f>data[[#This Row],[OrderDateTime]] + 1</f>
        <v>45526.015277777777</v>
      </c>
      <c r="AB1885" s="7" t="str">
        <f>IF(data[[#This Row],[DeliveryDateTime]] &lt;= data[[#This Row],[SLADue]], "On Time", "Late")</f>
        <v>Late</v>
      </c>
    </row>
    <row r="1886" spans="1:28" x14ac:dyDescent="0.2">
      <c r="A1886" t="s">
        <v>2428</v>
      </c>
      <c r="B1886" t="s">
        <v>19</v>
      </c>
      <c r="C1886" t="s">
        <v>69</v>
      </c>
      <c r="D1886" t="s">
        <v>70</v>
      </c>
      <c r="E1886" s="5">
        <v>44.27</v>
      </c>
      <c r="F1886" t="s">
        <v>51</v>
      </c>
      <c r="G1886">
        <v>1</v>
      </c>
      <c r="H1886" s="1">
        <v>45755</v>
      </c>
      <c r="I1886" s="1" t="str">
        <f>TEXT(data[[#This Row],[OrderDate]],"mmm")</f>
        <v>Apr</v>
      </c>
      <c r="J1886" s="6">
        <v>0.76111111111111107</v>
      </c>
      <c r="K1886" s="6" t="str">
        <f>TEXT(data[[#This Row],[OrderTime]],"h")</f>
        <v>18</v>
      </c>
      <c r="L1886" s="1">
        <v>45756</v>
      </c>
      <c r="M1886" s="6">
        <v>0.75138888888888888</v>
      </c>
      <c r="N1886" t="s">
        <v>148</v>
      </c>
      <c r="O1886" t="s">
        <v>244</v>
      </c>
      <c r="P1886" t="s">
        <v>25</v>
      </c>
      <c r="Q1886" t="s">
        <v>26</v>
      </c>
      <c r="R1886" t="s">
        <v>37</v>
      </c>
      <c r="S1886" t="s">
        <v>28</v>
      </c>
      <c r="T1886" t="s">
        <v>136</v>
      </c>
      <c r="U1886" t="s">
        <v>30</v>
      </c>
      <c r="V1886" s="5">
        <f>data[[#This Row],[PriceUSD]]*data[[#This Row],[Quantity]]</f>
        <v>44.27</v>
      </c>
      <c r="W1886" s="7">
        <f>data[[#This Row],[OrderDate]] + TIME(VALUE(LEFT(data[[#This Row],[OrderTime]],2)), VALUE(RIGHT(data[[#This Row],[OrderTime]],2)), 0)</f>
        <v>45755.007638888892</v>
      </c>
      <c r="X1886" s="7">
        <f>_xlfn.MINIFS(data[OrderDateTime], data[CustomerName], data[[#This Row],[CustomerName]])</f>
        <v>45558.017361111109</v>
      </c>
      <c r="Y1886" t="str">
        <f>IF(data[[#This Row],[OrderDateTime]]=data[[#This Row],[FirstOrderDateTime]], "New", "Returning")</f>
        <v>Returning</v>
      </c>
      <c r="Z1886" s="7">
        <f>data[[#This Row],[DeliveryDate]] + data[[#This Row],[DeliveryTime]]</f>
        <v>45756.751388888886</v>
      </c>
      <c r="AA1886" s="7">
        <f>data[[#This Row],[OrderDateTime]] + 1</f>
        <v>45756.007638888892</v>
      </c>
      <c r="AB1886" s="7" t="str">
        <f>IF(data[[#This Row],[DeliveryDateTime]] &lt;= data[[#This Row],[SLADue]], "On Time", "Late")</f>
        <v>Late</v>
      </c>
    </row>
    <row r="1887" spans="1:28" x14ac:dyDescent="0.2">
      <c r="A1887" t="s">
        <v>2429</v>
      </c>
      <c r="B1887" t="s">
        <v>19</v>
      </c>
      <c r="C1887" t="s">
        <v>32</v>
      </c>
      <c r="D1887" t="s">
        <v>33</v>
      </c>
      <c r="E1887" s="5">
        <v>48.47</v>
      </c>
      <c r="F1887" t="s">
        <v>22</v>
      </c>
      <c r="G1887">
        <v>1</v>
      </c>
      <c r="H1887" s="1">
        <v>45831</v>
      </c>
      <c r="I1887" s="1" t="str">
        <f>TEXT(data[[#This Row],[OrderDate]],"mmm")</f>
        <v>Jun</v>
      </c>
      <c r="J1887" s="6">
        <v>0.89236111111111116</v>
      </c>
      <c r="K1887" s="6" t="str">
        <f>TEXT(data[[#This Row],[OrderTime]],"h")</f>
        <v>21</v>
      </c>
      <c r="L1887" s="1">
        <v>45833</v>
      </c>
      <c r="M1887" s="6">
        <v>0.50624999999999998</v>
      </c>
      <c r="N1887" t="s">
        <v>861</v>
      </c>
      <c r="O1887" t="s">
        <v>1009</v>
      </c>
      <c r="P1887" t="s">
        <v>245</v>
      </c>
      <c r="Q1887" t="s">
        <v>53</v>
      </c>
      <c r="R1887" t="s">
        <v>37</v>
      </c>
      <c r="S1887" t="s">
        <v>105</v>
      </c>
      <c r="T1887" t="s">
        <v>143</v>
      </c>
      <c r="U1887" t="s">
        <v>30</v>
      </c>
      <c r="V1887" s="5">
        <f>data[[#This Row],[PriceUSD]]*data[[#This Row],[Quantity]]</f>
        <v>48.47</v>
      </c>
      <c r="W1887" s="7">
        <f>data[[#This Row],[OrderDate]] + TIME(VALUE(LEFT(data[[#This Row],[OrderTime]],2)), VALUE(RIGHT(data[[#This Row],[OrderTime]],2)), 0)</f>
        <v>45831.007638888892</v>
      </c>
      <c r="X1887" s="7">
        <f>_xlfn.MINIFS(data[OrderDateTime], data[CustomerName], data[[#This Row],[CustomerName]])</f>
        <v>45520.017361111109</v>
      </c>
      <c r="Y1887" t="str">
        <f>IF(data[[#This Row],[OrderDateTime]]=data[[#This Row],[FirstOrderDateTime]], "New", "Returning")</f>
        <v>Returning</v>
      </c>
      <c r="Z1887" s="7">
        <f>data[[#This Row],[DeliveryDate]] + data[[#This Row],[DeliveryTime]]</f>
        <v>45833.506249999999</v>
      </c>
      <c r="AA1887" s="7">
        <f>data[[#This Row],[OrderDateTime]] + 1</f>
        <v>45832.007638888892</v>
      </c>
      <c r="AB1887" s="7" t="str">
        <f>IF(data[[#This Row],[DeliveryDateTime]] &lt;= data[[#This Row],[SLADue]], "On Time", "Late")</f>
        <v>Late</v>
      </c>
    </row>
    <row r="1888" spans="1:28" x14ac:dyDescent="0.2">
      <c r="A1888" t="s">
        <v>2430</v>
      </c>
      <c r="B1888" t="s">
        <v>19</v>
      </c>
      <c r="C1888" t="s">
        <v>126</v>
      </c>
      <c r="D1888" t="s">
        <v>127</v>
      </c>
      <c r="E1888" s="5">
        <v>24.5</v>
      </c>
      <c r="F1888" t="s">
        <v>56</v>
      </c>
      <c r="G1888">
        <v>1</v>
      </c>
      <c r="H1888" s="1">
        <v>45771</v>
      </c>
      <c r="I1888" s="1" t="str">
        <f>TEXT(data[[#This Row],[OrderDate]],"mmm")</f>
        <v>Apr</v>
      </c>
      <c r="J1888" s="6">
        <v>0.51597222222222228</v>
      </c>
      <c r="K1888" s="6" t="str">
        <f>TEXT(data[[#This Row],[OrderTime]],"h")</f>
        <v>12</v>
      </c>
      <c r="L1888" s="1">
        <v>45771</v>
      </c>
      <c r="M1888" s="6">
        <v>0.80763888888888891</v>
      </c>
      <c r="N1888" t="s">
        <v>44</v>
      </c>
      <c r="O1888" t="s">
        <v>660</v>
      </c>
      <c r="P1888" t="s">
        <v>25</v>
      </c>
      <c r="Q1888" t="s">
        <v>26</v>
      </c>
      <c r="R1888" t="s">
        <v>129</v>
      </c>
      <c r="S1888" t="s">
        <v>47</v>
      </c>
      <c r="T1888" t="s">
        <v>29</v>
      </c>
      <c r="U1888" t="s">
        <v>67</v>
      </c>
      <c r="V1888" s="5">
        <f>data[[#This Row],[PriceUSD]]*data[[#This Row],[Quantity]]</f>
        <v>24.5</v>
      </c>
      <c r="W1888" s="7">
        <f>data[[#This Row],[OrderDate]] + TIME(VALUE(LEFT(data[[#This Row],[OrderTime]],2)), VALUE(RIGHT(data[[#This Row],[OrderTime]],2)), 0)</f>
        <v>45771.015277777777</v>
      </c>
      <c r="X1888" s="7">
        <f>_xlfn.MINIFS(data[OrderDateTime], data[CustomerName], data[[#This Row],[CustomerName]])</f>
        <v>45590.007638888892</v>
      </c>
      <c r="Y1888" t="str">
        <f>IF(data[[#This Row],[OrderDateTime]]=data[[#This Row],[FirstOrderDateTime]], "New", "Returning")</f>
        <v>Returning</v>
      </c>
      <c r="Z1888" s="7">
        <f>data[[#This Row],[DeliveryDate]] + data[[#This Row],[DeliveryTime]]</f>
        <v>45771.807638888888</v>
      </c>
      <c r="AA1888" s="7">
        <f>data[[#This Row],[OrderDateTime]] + 1</f>
        <v>45772.015277777777</v>
      </c>
      <c r="AB1888" s="7" t="str">
        <f>IF(data[[#This Row],[DeliveryDateTime]] &lt;= data[[#This Row],[SLADue]], "On Time", "Late")</f>
        <v>On Time</v>
      </c>
    </row>
    <row r="1889" spans="1:28" x14ac:dyDescent="0.2">
      <c r="A1889" t="s">
        <v>2431</v>
      </c>
      <c r="B1889" t="s">
        <v>19</v>
      </c>
      <c r="C1889" t="s">
        <v>92</v>
      </c>
      <c r="D1889" t="s">
        <v>93</v>
      </c>
      <c r="E1889" s="5">
        <v>91.3</v>
      </c>
      <c r="F1889" t="s">
        <v>81</v>
      </c>
      <c r="G1889">
        <v>1</v>
      </c>
      <c r="H1889" s="1">
        <v>45551</v>
      </c>
      <c r="I1889" s="1" t="str">
        <f>TEXT(data[[#This Row],[OrderDate]],"mmm")</f>
        <v>Sep</v>
      </c>
      <c r="J1889" s="6">
        <v>0.57222222222222219</v>
      </c>
      <c r="K1889" s="6" t="str">
        <f>TEXT(data[[#This Row],[OrderTime]],"h")</f>
        <v>13</v>
      </c>
      <c r="L1889" s="1">
        <v>45552</v>
      </c>
      <c r="M1889" s="6">
        <v>0.57222222222222219</v>
      </c>
      <c r="N1889" t="s">
        <v>213</v>
      </c>
      <c r="O1889" t="s">
        <v>927</v>
      </c>
      <c r="P1889" t="s">
        <v>36</v>
      </c>
      <c r="Q1889" t="s">
        <v>53</v>
      </c>
      <c r="R1889" t="s">
        <v>66</v>
      </c>
      <c r="S1889" t="s">
        <v>28</v>
      </c>
      <c r="T1889" t="s">
        <v>38</v>
      </c>
      <c r="U1889" t="s">
        <v>30</v>
      </c>
      <c r="V1889" s="5">
        <f>data[[#This Row],[PriceUSD]]*data[[#This Row],[Quantity]]</f>
        <v>91.3</v>
      </c>
      <c r="W1889" s="7">
        <f>data[[#This Row],[OrderDate]] + TIME(VALUE(LEFT(data[[#This Row],[OrderTime]],2)), VALUE(RIGHT(data[[#This Row],[OrderTime]],2)), 0)</f>
        <v>45551.015277777777</v>
      </c>
      <c r="X1889" s="7">
        <f>_xlfn.MINIFS(data[OrderDateTime], data[CustomerName], data[[#This Row],[CustomerName]])</f>
        <v>45534.054166666669</v>
      </c>
      <c r="Y1889" t="str">
        <f>IF(data[[#This Row],[OrderDateTime]]=data[[#This Row],[FirstOrderDateTime]], "New", "Returning")</f>
        <v>Returning</v>
      </c>
      <c r="Z1889" s="7">
        <f>data[[#This Row],[DeliveryDate]] + data[[#This Row],[DeliveryTime]]</f>
        <v>45552.572222222225</v>
      </c>
      <c r="AA1889" s="7">
        <f>data[[#This Row],[OrderDateTime]] + 1</f>
        <v>45552.015277777777</v>
      </c>
      <c r="AB1889" s="7" t="str">
        <f>IF(data[[#This Row],[DeliveryDateTime]] &lt;= data[[#This Row],[SLADue]], "On Time", "Late")</f>
        <v>Late</v>
      </c>
    </row>
    <row r="1890" spans="1:28" x14ac:dyDescent="0.2">
      <c r="A1890" t="s">
        <v>2432</v>
      </c>
      <c r="B1890" t="s">
        <v>19</v>
      </c>
      <c r="C1890" t="s">
        <v>32</v>
      </c>
      <c r="D1890" t="s">
        <v>33</v>
      </c>
      <c r="E1890" s="5">
        <v>52.78</v>
      </c>
      <c r="F1890" t="s">
        <v>22</v>
      </c>
      <c r="G1890">
        <v>1</v>
      </c>
      <c r="H1890" s="1">
        <v>45670</v>
      </c>
      <c r="I1890" s="1" t="str">
        <f>TEXT(data[[#This Row],[OrderDate]],"mmm")</f>
        <v>Jan</v>
      </c>
      <c r="J1890" s="6">
        <v>0.85902777777777772</v>
      </c>
      <c r="K1890" s="6" t="str">
        <f>TEXT(data[[#This Row],[OrderTime]],"h")</f>
        <v>20</v>
      </c>
      <c r="L1890" s="1">
        <v>45672</v>
      </c>
      <c r="M1890" s="6">
        <v>0.6430555555555556</v>
      </c>
      <c r="N1890" t="s">
        <v>213</v>
      </c>
      <c r="O1890" t="s">
        <v>618</v>
      </c>
      <c r="P1890" t="s">
        <v>36</v>
      </c>
      <c r="Q1890" t="s">
        <v>26</v>
      </c>
      <c r="R1890" t="s">
        <v>37</v>
      </c>
      <c r="S1890" t="s">
        <v>105</v>
      </c>
      <c r="T1890" t="s">
        <v>136</v>
      </c>
      <c r="U1890" t="s">
        <v>67</v>
      </c>
      <c r="V1890" s="5">
        <f>data[[#This Row],[PriceUSD]]*data[[#This Row],[Quantity]]</f>
        <v>52.78</v>
      </c>
      <c r="W1890" s="7">
        <f>data[[#This Row],[OrderDate]] + TIME(VALUE(LEFT(data[[#This Row],[OrderTime]],2)), VALUE(RIGHT(data[[#This Row],[OrderTime]],2)), 0)</f>
        <v>45670.054166666669</v>
      </c>
      <c r="X1890" s="7">
        <f>_xlfn.MINIFS(data[OrderDateTime], data[CustomerName], data[[#This Row],[CustomerName]])</f>
        <v>45519.015277777777</v>
      </c>
      <c r="Y1890" t="str">
        <f>IF(data[[#This Row],[OrderDateTime]]=data[[#This Row],[FirstOrderDateTime]], "New", "Returning")</f>
        <v>Returning</v>
      </c>
      <c r="Z1890" s="7">
        <f>data[[#This Row],[DeliveryDate]] + data[[#This Row],[DeliveryTime]]</f>
        <v>45672.643055555556</v>
      </c>
      <c r="AA1890" s="7">
        <f>data[[#This Row],[OrderDateTime]] + 1</f>
        <v>45671.054166666669</v>
      </c>
      <c r="AB1890" s="7" t="str">
        <f>IF(data[[#This Row],[DeliveryDateTime]] &lt;= data[[#This Row],[SLADue]], "On Time", "Late")</f>
        <v>Late</v>
      </c>
    </row>
    <row r="1891" spans="1:28" x14ac:dyDescent="0.2">
      <c r="A1891" t="s">
        <v>2433</v>
      </c>
      <c r="B1891" t="s">
        <v>19</v>
      </c>
      <c r="C1891" t="s">
        <v>20</v>
      </c>
      <c r="D1891" t="s">
        <v>21</v>
      </c>
      <c r="E1891" s="5">
        <v>19.78</v>
      </c>
      <c r="F1891" t="s">
        <v>43</v>
      </c>
      <c r="G1891">
        <v>1</v>
      </c>
      <c r="H1891" s="1">
        <v>45525</v>
      </c>
      <c r="I1891" s="1" t="str">
        <f>TEXT(data[[#This Row],[OrderDate]],"mmm")</f>
        <v>Aug</v>
      </c>
      <c r="J1891" s="6">
        <v>0.7104166666666667</v>
      </c>
      <c r="K1891" s="6" t="str">
        <f>TEXT(data[[#This Row],[OrderTime]],"h")</f>
        <v>17</v>
      </c>
      <c r="L1891" s="1">
        <v>45526</v>
      </c>
      <c r="M1891" s="6">
        <v>0.75208333333333333</v>
      </c>
      <c r="N1891" t="s">
        <v>170</v>
      </c>
      <c r="O1891" t="s">
        <v>272</v>
      </c>
      <c r="P1891" t="s">
        <v>36</v>
      </c>
      <c r="Q1891" t="s">
        <v>53</v>
      </c>
      <c r="R1891" t="s">
        <v>27</v>
      </c>
      <c r="S1891" t="s">
        <v>28</v>
      </c>
      <c r="T1891" t="s">
        <v>38</v>
      </c>
      <c r="U1891" t="s">
        <v>39</v>
      </c>
      <c r="V1891" s="5">
        <f>data[[#This Row],[PriceUSD]]*data[[#This Row],[Quantity]]</f>
        <v>19.78</v>
      </c>
      <c r="W1891" s="7">
        <f>data[[#This Row],[OrderDate]] + TIME(VALUE(LEFT(data[[#This Row],[OrderTime]],2)), VALUE(RIGHT(data[[#This Row],[OrderTime]],2)), 0)</f>
        <v>45525.046527777777</v>
      </c>
      <c r="X1891" s="7">
        <f>_xlfn.MINIFS(data[OrderDateTime], data[CustomerName], data[[#This Row],[CustomerName]])</f>
        <v>45507.017361111109</v>
      </c>
      <c r="Y1891" t="str">
        <f>IF(data[[#This Row],[OrderDateTime]]=data[[#This Row],[FirstOrderDateTime]], "New", "Returning")</f>
        <v>Returning</v>
      </c>
      <c r="Z1891" s="7">
        <f>data[[#This Row],[DeliveryDate]] + data[[#This Row],[DeliveryTime]]</f>
        <v>45526.752083333333</v>
      </c>
      <c r="AA1891" s="7">
        <f>data[[#This Row],[OrderDateTime]] + 1</f>
        <v>45526.046527777777</v>
      </c>
      <c r="AB1891" s="7" t="str">
        <f>IF(data[[#This Row],[DeliveryDateTime]] &lt;= data[[#This Row],[SLADue]], "On Time", "Late")</f>
        <v>Late</v>
      </c>
    </row>
    <row r="1892" spans="1:28" x14ac:dyDescent="0.2">
      <c r="A1892" t="s">
        <v>2434</v>
      </c>
      <c r="B1892" t="s">
        <v>19</v>
      </c>
      <c r="C1892" t="s">
        <v>32</v>
      </c>
      <c r="D1892" t="s">
        <v>33</v>
      </c>
      <c r="E1892" s="5">
        <v>49.35</v>
      </c>
      <c r="F1892" t="s">
        <v>138</v>
      </c>
      <c r="G1892">
        <v>3</v>
      </c>
      <c r="H1892" s="1">
        <v>45748</v>
      </c>
      <c r="I1892" s="1" t="str">
        <f>TEXT(data[[#This Row],[OrderDate]],"mmm")</f>
        <v>Apr</v>
      </c>
      <c r="J1892" s="6">
        <v>0.4465277777777778</v>
      </c>
      <c r="K1892" s="6" t="str">
        <f>TEXT(data[[#This Row],[OrderTime]],"h")</f>
        <v>10</v>
      </c>
      <c r="L1892" s="1">
        <v>45749</v>
      </c>
      <c r="M1892" s="6">
        <v>0.52986111111111112</v>
      </c>
      <c r="N1892" t="s">
        <v>64</v>
      </c>
      <c r="O1892" t="s">
        <v>315</v>
      </c>
      <c r="P1892" t="s">
        <v>25</v>
      </c>
      <c r="Q1892" t="s">
        <v>53</v>
      </c>
      <c r="R1892" t="s">
        <v>37</v>
      </c>
      <c r="S1892" t="s">
        <v>28</v>
      </c>
      <c r="T1892" t="s">
        <v>106</v>
      </c>
      <c r="U1892" t="s">
        <v>39</v>
      </c>
      <c r="V1892" s="5">
        <f>data[[#This Row],[PriceUSD]]*data[[#This Row],[Quantity]]</f>
        <v>148.05000000000001</v>
      </c>
      <c r="W1892" s="7">
        <f>data[[#This Row],[OrderDate]] + TIME(VALUE(LEFT(data[[#This Row],[OrderTime]],2)), VALUE(RIGHT(data[[#This Row],[OrderTime]],2)), 0)</f>
        <v>45748.054166666669</v>
      </c>
      <c r="X1892" s="7">
        <f>_xlfn.MINIFS(data[OrderDateTime], data[CustomerName], data[[#This Row],[CustomerName]])</f>
        <v>45557.007638888892</v>
      </c>
      <c r="Y1892" t="str">
        <f>IF(data[[#This Row],[OrderDateTime]]=data[[#This Row],[FirstOrderDateTime]], "New", "Returning")</f>
        <v>Returning</v>
      </c>
      <c r="Z1892" s="7">
        <f>data[[#This Row],[DeliveryDate]] + data[[#This Row],[DeliveryTime]]</f>
        <v>45749.529861111114</v>
      </c>
      <c r="AA1892" s="7">
        <f>data[[#This Row],[OrderDateTime]] + 1</f>
        <v>45749.054166666669</v>
      </c>
      <c r="AB1892" s="7" t="str">
        <f>IF(data[[#This Row],[DeliveryDateTime]] &lt;= data[[#This Row],[SLADue]], "On Time", "Late")</f>
        <v>Late</v>
      </c>
    </row>
    <row r="1893" spans="1:28" x14ac:dyDescent="0.2">
      <c r="A1893" t="s">
        <v>2435</v>
      </c>
      <c r="B1893" t="s">
        <v>19</v>
      </c>
      <c r="C1893" t="s">
        <v>41</v>
      </c>
      <c r="D1893" t="s">
        <v>42</v>
      </c>
      <c r="E1893" s="5">
        <v>35.549999999999997</v>
      </c>
      <c r="F1893" t="s">
        <v>119</v>
      </c>
      <c r="G1893">
        <v>1</v>
      </c>
      <c r="H1893" s="1">
        <v>45839</v>
      </c>
      <c r="I1893" s="1" t="str">
        <f>TEXT(data[[#This Row],[OrderDate]],"mmm")</f>
        <v>Jul</v>
      </c>
      <c r="J1893" s="6">
        <v>0.90277777777777779</v>
      </c>
      <c r="K1893" s="6" t="str">
        <f>TEXT(data[[#This Row],[OrderTime]],"h")</f>
        <v>21</v>
      </c>
      <c r="L1893" s="1">
        <v>45840</v>
      </c>
      <c r="M1893" s="6">
        <v>0.59861111111111109</v>
      </c>
      <c r="N1893" t="s">
        <v>88</v>
      </c>
      <c r="O1893" t="s">
        <v>464</v>
      </c>
      <c r="P1893" t="s">
        <v>25</v>
      </c>
      <c r="Q1893" t="s">
        <v>26</v>
      </c>
      <c r="R1893" t="s">
        <v>46</v>
      </c>
      <c r="S1893" t="s">
        <v>28</v>
      </c>
      <c r="T1893" t="s">
        <v>38</v>
      </c>
      <c r="U1893" t="s">
        <v>30</v>
      </c>
      <c r="V1893" s="5">
        <f>data[[#This Row],[PriceUSD]]*data[[#This Row],[Quantity]]</f>
        <v>35.549999999999997</v>
      </c>
      <c r="W1893" s="7">
        <f>data[[#This Row],[OrderDate]] + TIME(VALUE(LEFT(data[[#This Row],[OrderTime]],2)), VALUE(RIGHT(data[[#This Row],[OrderTime]],2)), 0)</f>
        <v>45839.054166666669</v>
      </c>
      <c r="X1893" s="7">
        <f>_xlfn.MINIFS(data[OrderDateTime], data[CustomerName], data[[#This Row],[CustomerName]])</f>
        <v>45512.054166666669</v>
      </c>
      <c r="Y1893" t="str">
        <f>IF(data[[#This Row],[OrderDateTime]]=data[[#This Row],[FirstOrderDateTime]], "New", "Returning")</f>
        <v>Returning</v>
      </c>
      <c r="Z1893" s="7">
        <f>data[[#This Row],[DeliveryDate]] + data[[#This Row],[DeliveryTime]]</f>
        <v>45840.598611111112</v>
      </c>
      <c r="AA1893" s="7">
        <f>data[[#This Row],[OrderDateTime]] + 1</f>
        <v>45840.054166666669</v>
      </c>
      <c r="AB1893" s="7" t="str">
        <f>IF(data[[#This Row],[DeliveryDateTime]] &lt;= data[[#This Row],[SLADue]], "On Time", "Late")</f>
        <v>Late</v>
      </c>
    </row>
    <row r="1894" spans="1:28" x14ac:dyDescent="0.2">
      <c r="A1894" t="s">
        <v>2436</v>
      </c>
      <c r="B1894" t="s">
        <v>19</v>
      </c>
      <c r="C1894" t="s">
        <v>92</v>
      </c>
      <c r="D1894" t="s">
        <v>93</v>
      </c>
      <c r="E1894" s="5">
        <v>80.8</v>
      </c>
      <c r="F1894" t="s">
        <v>63</v>
      </c>
      <c r="G1894">
        <v>1</v>
      </c>
      <c r="H1894" s="1">
        <v>45640</v>
      </c>
      <c r="I1894" s="1" t="str">
        <f>TEXT(data[[#This Row],[OrderDate]],"mmm")</f>
        <v>Dec</v>
      </c>
      <c r="J1894" s="6">
        <v>0.75902777777777775</v>
      </c>
      <c r="K1894" s="6" t="str">
        <f>TEXT(data[[#This Row],[OrderTime]],"h")</f>
        <v>18</v>
      </c>
      <c r="L1894" s="1">
        <v>45641</v>
      </c>
      <c r="M1894" s="6">
        <v>0.80069444444444449</v>
      </c>
      <c r="N1894" t="s">
        <v>310</v>
      </c>
      <c r="O1894" t="s">
        <v>427</v>
      </c>
      <c r="P1894" t="s">
        <v>180</v>
      </c>
      <c r="Q1894" t="s">
        <v>53</v>
      </c>
      <c r="R1894" t="s">
        <v>66</v>
      </c>
      <c r="S1894" t="s">
        <v>28</v>
      </c>
      <c r="T1894" t="s">
        <v>136</v>
      </c>
      <c r="U1894" t="s">
        <v>30</v>
      </c>
      <c r="V1894" s="5">
        <f>data[[#This Row],[PriceUSD]]*data[[#This Row],[Quantity]]</f>
        <v>80.8</v>
      </c>
      <c r="W1894" s="7">
        <f>data[[#This Row],[OrderDate]] + TIME(VALUE(LEFT(data[[#This Row],[OrderTime]],2)), VALUE(RIGHT(data[[#This Row],[OrderTime]],2)), 0)</f>
        <v>45640.054166666669</v>
      </c>
      <c r="X1894" s="7">
        <f>_xlfn.MINIFS(data[OrderDateTime], data[CustomerName], data[[#This Row],[CustomerName]])</f>
        <v>45622.061805555553</v>
      </c>
      <c r="Y1894" t="str">
        <f>IF(data[[#This Row],[OrderDateTime]]=data[[#This Row],[FirstOrderDateTime]], "New", "Returning")</f>
        <v>Returning</v>
      </c>
      <c r="Z1894" s="7">
        <f>data[[#This Row],[DeliveryDate]] + data[[#This Row],[DeliveryTime]]</f>
        <v>45641.800694444442</v>
      </c>
      <c r="AA1894" s="7">
        <f>data[[#This Row],[OrderDateTime]] + 1</f>
        <v>45641.054166666669</v>
      </c>
      <c r="AB1894" s="7" t="str">
        <f>IF(data[[#This Row],[DeliveryDateTime]] &lt;= data[[#This Row],[SLADue]], "On Time", "Late")</f>
        <v>Late</v>
      </c>
    </row>
    <row r="1895" spans="1:28" x14ac:dyDescent="0.2">
      <c r="A1895" t="s">
        <v>2437</v>
      </c>
      <c r="B1895" t="s">
        <v>19</v>
      </c>
      <c r="C1895" t="s">
        <v>49</v>
      </c>
      <c r="D1895" t="s">
        <v>50</v>
      </c>
      <c r="E1895" s="5">
        <v>29.24</v>
      </c>
      <c r="F1895" t="s">
        <v>138</v>
      </c>
      <c r="G1895">
        <v>2</v>
      </c>
      <c r="H1895" s="1">
        <v>45728</v>
      </c>
      <c r="I1895" s="1" t="str">
        <f>TEXT(data[[#This Row],[OrderDate]],"mmm")</f>
        <v>Mar</v>
      </c>
      <c r="J1895" s="6">
        <v>0.77986111111111112</v>
      </c>
      <c r="K1895" s="6" t="str">
        <f>TEXT(data[[#This Row],[OrderTime]],"h")</f>
        <v>18</v>
      </c>
      <c r="L1895" s="1">
        <v>45729</v>
      </c>
      <c r="M1895" s="6">
        <v>0.90486111111111112</v>
      </c>
      <c r="N1895" t="s">
        <v>123</v>
      </c>
      <c r="O1895" t="s">
        <v>532</v>
      </c>
      <c r="P1895" t="s">
        <v>36</v>
      </c>
      <c r="Q1895" t="s">
        <v>26</v>
      </c>
      <c r="R1895" t="s">
        <v>54</v>
      </c>
      <c r="S1895" t="s">
        <v>28</v>
      </c>
      <c r="T1895" t="s">
        <v>38</v>
      </c>
      <c r="U1895" t="s">
        <v>39</v>
      </c>
      <c r="V1895" s="5">
        <f>data[[#This Row],[PriceUSD]]*data[[#This Row],[Quantity]]</f>
        <v>58.48</v>
      </c>
      <c r="W1895" s="7">
        <f>data[[#This Row],[OrderDate]] + TIME(VALUE(LEFT(data[[#This Row],[OrderTime]],2)), VALUE(RIGHT(data[[#This Row],[OrderTime]],2)), 0)</f>
        <v>45728.007638888892</v>
      </c>
      <c r="X1895" s="7">
        <f>_xlfn.MINIFS(data[OrderDateTime], data[CustomerName], data[[#This Row],[CustomerName]])</f>
        <v>45543.038888888892</v>
      </c>
      <c r="Y1895" t="str">
        <f>IF(data[[#This Row],[OrderDateTime]]=data[[#This Row],[FirstOrderDateTime]], "New", "Returning")</f>
        <v>Returning</v>
      </c>
      <c r="Z1895" s="7">
        <f>data[[#This Row],[DeliveryDate]] + data[[#This Row],[DeliveryTime]]</f>
        <v>45729.904861111114</v>
      </c>
      <c r="AA1895" s="7">
        <f>data[[#This Row],[OrderDateTime]] + 1</f>
        <v>45729.007638888892</v>
      </c>
      <c r="AB1895" s="7" t="str">
        <f>IF(data[[#This Row],[DeliveryDateTime]] &lt;= data[[#This Row],[SLADue]], "On Time", "Late")</f>
        <v>Late</v>
      </c>
    </row>
    <row r="1896" spans="1:28" x14ac:dyDescent="0.2">
      <c r="A1896" t="s">
        <v>2438</v>
      </c>
      <c r="B1896" t="s">
        <v>19</v>
      </c>
      <c r="C1896" t="s">
        <v>41</v>
      </c>
      <c r="D1896" t="s">
        <v>42</v>
      </c>
      <c r="E1896" s="5">
        <v>36.72</v>
      </c>
      <c r="F1896" t="s">
        <v>43</v>
      </c>
      <c r="G1896">
        <v>1</v>
      </c>
      <c r="H1896" s="1">
        <v>45622</v>
      </c>
      <c r="I1896" s="1" t="str">
        <f>TEXT(data[[#This Row],[OrderDate]],"mmm")</f>
        <v>Nov</v>
      </c>
      <c r="J1896" s="6">
        <v>0.66805555555555551</v>
      </c>
      <c r="K1896" s="6" t="str">
        <f>TEXT(data[[#This Row],[OrderTime]],"h")</f>
        <v>16</v>
      </c>
      <c r="L1896" s="1">
        <v>45623</v>
      </c>
      <c r="M1896" s="6">
        <v>0.66805555555555551</v>
      </c>
      <c r="N1896" t="s">
        <v>44</v>
      </c>
      <c r="O1896" t="s">
        <v>563</v>
      </c>
      <c r="P1896" t="s">
        <v>25</v>
      </c>
      <c r="Q1896" t="s">
        <v>26</v>
      </c>
      <c r="R1896" t="s">
        <v>46</v>
      </c>
      <c r="S1896" t="s">
        <v>28</v>
      </c>
      <c r="T1896" t="s">
        <v>115</v>
      </c>
      <c r="U1896" t="s">
        <v>39</v>
      </c>
      <c r="V1896" s="5">
        <f>data[[#This Row],[PriceUSD]]*data[[#This Row],[Quantity]]</f>
        <v>36.72</v>
      </c>
      <c r="W1896" s="7">
        <f>data[[#This Row],[OrderDate]] + TIME(VALUE(LEFT(data[[#This Row],[OrderTime]],2)), VALUE(RIGHT(data[[#This Row],[OrderTime]],2)), 0)</f>
        <v>45622.038888888892</v>
      </c>
      <c r="X1896" s="7">
        <f>_xlfn.MINIFS(data[OrderDateTime], data[CustomerName], data[[#This Row],[CustomerName]])</f>
        <v>45511.007638888892</v>
      </c>
      <c r="Y1896" t="str">
        <f>IF(data[[#This Row],[OrderDateTime]]=data[[#This Row],[FirstOrderDateTime]], "New", "Returning")</f>
        <v>Returning</v>
      </c>
      <c r="Z1896" s="7">
        <f>data[[#This Row],[DeliveryDate]] + data[[#This Row],[DeliveryTime]]</f>
        <v>45623.668055555558</v>
      </c>
      <c r="AA1896" s="7">
        <f>data[[#This Row],[OrderDateTime]] + 1</f>
        <v>45623.038888888892</v>
      </c>
      <c r="AB1896" s="7" t="str">
        <f>IF(data[[#This Row],[DeliveryDateTime]] &lt;= data[[#This Row],[SLADue]], "On Time", "Late")</f>
        <v>Late</v>
      </c>
    </row>
    <row r="1897" spans="1:28" x14ac:dyDescent="0.2">
      <c r="A1897" t="s">
        <v>2439</v>
      </c>
      <c r="B1897" t="s">
        <v>19</v>
      </c>
      <c r="C1897" t="s">
        <v>391</v>
      </c>
      <c r="D1897" t="s">
        <v>392</v>
      </c>
      <c r="E1897" s="5">
        <v>21.31</v>
      </c>
      <c r="F1897" t="s">
        <v>43</v>
      </c>
      <c r="G1897">
        <v>1</v>
      </c>
      <c r="H1897" s="1">
        <v>45700</v>
      </c>
      <c r="I1897" s="1" t="str">
        <f>TEXT(data[[#This Row],[OrderDate]],"mmm")</f>
        <v>Feb</v>
      </c>
      <c r="J1897" s="6">
        <v>0.51249999999999996</v>
      </c>
      <c r="K1897" s="6" t="str">
        <f>TEXT(data[[#This Row],[OrderTime]],"h")</f>
        <v>12</v>
      </c>
      <c r="L1897" s="1">
        <v>45700</v>
      </c>
      <c r="M1897" s="6">
        <v>0.8041666666666667</v>
      </c>
      <c r="N1897" t="s">
        <v>95</v>
      </c>
      <c r="O1897" t="s">
        <v>527</v>
      </c>
      <c r="P1897" t="s">
        <v>25</v>
      </c>
      <c r="Q1897" t="s">
        <v>53</v>
      </c>
      <c r="R1897" t="s">
        <v>394</v>
      </c>
      <c r="S1897" t="s">
        <v>47</v>
      </c>
      <c r="T1897" t="s">
        <v>38</v>
      </c>
      <c r="U1897" t="s">
        <v>67</v>
      </c>
      <c r="V1897" s="5">
        <f>data[[#This Row],[PriceUSD]]*data[[#This Row],[Quantity]]</f>
        <v>21.31</v>
      </c>
      <c r="W1897" s="7">
        <f>data[[#This Row],[OrderDate]] + TIME(VALUE(LEFT(data[[#This Row],[OrderTime]],2)), VALUE(RIGHT(data[[#This Row],[OrderTime]],2)), 0)</f>
        <v>45700.017361111109</v>
      </c>
      <c r="X1897" s="7">
        <f>_xlfn.MINIFS(data[OrderDateTime], data[CustomerName], data[[#This Row],[CustomerName]])</f>
        <v>45525.046527777777</v>
      </c>
      <c r="Y1897" t="str">
        <f>IF(data[[#This Row],[OrderDateTime]]=data[[#This Row],[FirstOrderDateTime]], "New", "Returning")</f>
        <v>Returning</v>
      </c>
      <c r="Z1897" s="7">
        <f>data[[#This Row],[DeliveryDate]] + data[[#This Row],[DeliveryTime]]</f>
        <v>45700.804166666669</v>
      </c>
      <c r="AA1897" s="7">
        <f>data[[#This Row],[OrderDateTime]] + 1</f>
        <v>45701.017361111109</v>
      </c>
      <c r="AB1897" s="7" t="str">
        <f>IF(data[[#This Row],[DeliveryDateTime]] &lt;= data[[#This Row],[SLADue]], "On Time", "Late")</f>
        <v>On Time</v>
      </c>
    </row>
    <row r="1898" spans="1:28" x14ac:dyDescent="0.2">
      <c r="A1898" t="s">
        <v>2440</v>
      </c>
      <c r="B1898" t="s">
        <v>19</v>
      </c>
      <c r="C1898" t="s">
        <v>69</v>
      </c>
      <c r="D1898" t="s">
        <v>70</v>
      </c>
      <c r="E1898" s="5">
        <v>54.39</v>
      </c>
      <c r="F1898" t="s">
        <v>74</v>
      </c>
      <c r="G1898">
        <v>1</v>
      </c>
      <c r="H1898" s="1">
        <v>45791</v>
      </c>
      <c r="I1898" s="1" t="str">
        <f>TEXT(data[[#This Row],[OrderDate]],"mmm")</f>
        <v>May</v>
      </c>
      <c r="J1898" s="6">
        <v>0.67083333333333328</v>
      </c>
      <c r="K1898" s="6" t="str">
        <f>TEXT(data[[#This Row],[OrderTime]],"h")</f>
        <v>16</v>
      </c>
      <c r="L1898" s="1">
        <v>45792</v>
      </c>
      <c r="M1898" s="6">
        <v>0.83750000000000002</v>
      </c>
      <c r="N1898" t="s">
        <v>98</v>
      </c>
      <c r="O1898" t="s">
        <v>942</v>
      </c>
      <c r="P1898" t="s">
        <v>77</v>
      </c>
      <c r="Q1898" t="s">
        <v>53</v>
      </c>
      <c r="R1898" t="s">
        <v>37</v>
      </c>
      <c r="S1898" t="s">
        <v>28</v>
      </c>
      <c r="T1898" t="s">
        <v>143</v>
      </c>
      <c r="U1898" t="s">
        <v>30</v>
      </c>
      <c r="V1898" s="5">
        <f>data[[#This Row],[PriceUSD]]*data[[#This Row],[Quantity]]</f>
        <v>54.39</v>
      </c>
      <c r="W1898" s="7">
        <f>data[[#This Row],[OrderDate]] + TIME(VALUE(LEFT(data[[#This Row],[OrderTime]],2)), VALUE(RIGHT(data[[#This Row],[OrderTime]],2)), 0)</f>
        <v>45791.022916666669</v>
      </c>
      <c r="X1898" s="7">
        <f>_xlfn.MINIFS(data[OrderDateTime], data[CustomerName], data[[#This Row],[CustomerName]])</f>
        <v>45508.054166666669</v>
      </c>
      <c r="Y1898" t="str">
        <f>IF(data[[#This Row],[OrderDateTime]]=data[[#This Row],[FirstOrderDateTime]], "New", "Returning")</f>
        <v>Returning</v>
      </c>
      <c r="Z1898" s="7">
        <f>data[[#This Row],[DeliveryDate]] + data[[#This Row],[DeliveryTime]]</f>
        <v>45792.837500000001</v>
      </c>
      <c r="AA1898" s="7">
        <f>data[[#This Row],[OrderDateTime]] + 1</f>
        <v>45792.022916666669</v>
      </c>
      <c r="AB1898" s="7" t="str">
        <f>IF(data[[#This Row],[DeliveryDateTime]] &lt;= data[[#This Row],[SLADue]], "On Time", "Late")</f>
        <v>Late</v>
      </c>
    </row>
    <row r="1899" spans="1:28" x14ac:dyDescent="0.2">
      <c r="A1899" t="s">
        <v>2441</v>
      </c>
      <c r="B1899" t="s">
        <v>19</v>
      </c>
      <c r="C1899" t="s">
        <v>110</v>
      </c>
      <c r="D1899" t="s">
        <v>111</v>
      </c>
      <c r="E1899" s="5">
        <v>11.57</v>
      </c>
      <c r="F1899" t="s">
        <v>87</v>
      </c>
      <c r="G1899">
        <v>1</v>
      </c>
      <c r="H1899" s="1">
        <v>45591</v>
      </c>
      <c r="I1899" s="1" t="str">
        <f>TEXT(data[[#This Row],[OrderDate]],"mmm")</f>
        <v>Oct</v>
      </c>
      <c r="J1899" s="6">
        <v>0.7944444444444444</v>
      </c>
      <c r="K1899" s="6" t="str">
        <f>TEXT(data[[#This Row],[OrderTime]],"h")</f>
        <v>19</v>
      </c>
      <c r="L1899" s="1">
        <v>45593</v>
      </c>
      <c r="M1899" s="6">
        <v>0.78194444444444444</v>
      </c>
      <c r="N1899" t="s">
        <v>148</v>
      </c>
      <c r="O1899" t="s">
        <v>260</v>
      </c>
      <c r="P1899" t="s">
        <v>25</v>
      </c>
      <c r="Q1899" t="s">
        <v>53</v>
      </c>
      <c r="R1899" t="s">
        <v>114</v>
      </c>
      <c r="S1899" t="s">
        <v>105</v>
      </c>
      <c r="T1899" t="s">
        <v>38</v>
      </c>
      <c r="U1899" t="s">
        <v>39</v>
      </c>
      <c r="V1899" s="5">
        <f>data[[#This Row],[PriceUSD]]*data[[#This Row],[Quantity]]</f>
        <v>11.57</v>
      </c>
      <c r="W1899" s="7">
        <f>data[[#This Row],[OrderDate]] + TIME(VALUE(LEFT(data[[#This Row],[OrderTime]],2)), VALUE(RIGHT(data[[#This Row],[OrderTime]],2)), 0)</f>
        <v>45591.030555555553</v>
      </c>
      <c r="X1899" s="7">
        <f>_xlfn.MINIFS(data[OrderDateTime], data[CustomerName], data[[#This Row],[CustomerName]])</f>
        <v>45510.054166666669</v>
      </c>
      <c r="Y1899" t="str">
        <f>IF(data[[#This Row],[OrderDateTime]]=data[[#This Row],[FirstOrderDateTime]], "New", "Returning")</f>
        <v>Returning</v>
      </c>
      <c r="Z1899" s="7">
        <f>data[[#This Row],[DeliveryDate]] + data[[#This Row],[DeliveryTime]]</f>
        <v>45593.781944444447</v>
      </c>
      <c r="AA1899" s="7">
        <f>data[[#This Row],[OrderDateTime]] + 1</f>
        <v>45592.030555555553</v>
      </c>
      <c r="AB1899" s="7" t="str">
        <f>IF(data[[#This Row],[DeliveryDateTime]] &lt;= data[[#This Row],[SLADue]], "On Time", "Late")</f>
        <v>Late</v>
      </c>
    </row>
    <row r="1900" spans="1:28" x14ac:dyDescent="0.2">
      <c r="A1900" t="s">
        <v>2442</v>
      </c>
      <c r="B1900" t="s">
        <v>19</v>
      </c>
      <c r="C1900" t="s">
        <v>41</v>
      </c>
      <c r="D1900" t="s">
        <v>42</v>
      </c>
      <c r="E1900" s="5">
        <v>35</v>
      </c>
      <c r="F1900" t="s">
        <v>182</v>
      </c>
      <c r="G1900">
        <v>1</v>
      </c>
      <c r="H1900" s="1">
        <v>45608</v>
      </c>
      <c r="I1900" s="1" t="str">
        <f>TEXT(data[[#This Row],[OrderDate]],"mmm")</f>
        <v>Nov</v>
      </c>
      <c r="J1900" s="6">
        <v>0.48541666666666666</v>
      </c>
      <c r="K1900" s="6" t="str">
        <f>TEXT(data[[#This Row],[OrderTime]],"h")</f>
        <v>11</v>
      </c>
      <c r="L1900" s="1">
        <v>45609</v>
      </c>
      <c r="M1900" s="6">
        <v>0.56874999999999998</v>
      </c>
      <c r="N1900" t="s">
        <v>112</v>
      </c>
      <c r="O1900" t="s">
        <v>89</v>
      </c>
      <c r="P1900" t="s">
        <v>36</v>
      </c>
      <c r="Q1900" t="s">
        <v>53</v>
      </c>
      <c r="R1900" t="s">
        <v>46</v>
      </c>
      <c r="S1900" t="s">
        <v>28</v>
      </c>
      <c r="T1900" t="s">
        <v>106</v>
      </c>
      <c r="U1900" t="s">
        <v>30</v>
      </c>
      <c r="V1900" s="5">
        <f>data[[#This Row],[PriceUSD]]*data[[#This Row],[Quantity]]</f>
        <v>35</v>
      </c>
      <c r="W1900" s="7">
        <f>data[[#This Row],[OrderDate]] + TIME(VALUE(LEFT(data[[#This Row],[OrderTime]],2)), VALUE(RIGHT(data[[#This Row],[OrderTime]],2)), 0)</f>
        <v>45608.046527777777</v>
      </c>
      <c r="X1900" s="7">
        <f>_xlfn.MINIFS(data[OrderDateTime], data[CustomerName], data[[#This Row],[CustomerName]])</f>
        <v>45514.038888888892</v>
      </c>
      <c r="Y1900" t="str">
        <f>IF(data[[#This Row],[OrderDateTime]]=data[[#This Row],[FirstOrderDateTime]], "New", "Returning")</f>
        <v>Returning</v>
      </c>
      <c r="Z1900" s="7">
        <f>data[[#This Row],[DeliveryDate]] + data[[#This Row],[DeliveryTime]]</f>
        <v>45609.568749999999</v>
      </c>
      <c r="AA1900" s="7">
        <f>data[[#This Row],[OrderDateTime]] + 1</f>
        <v>45609.046527777777</v>
      </c>
      <c r="AB1900" s="7" t="str">
        <f>IF(data[[#This Row],[DeliveryDateTime]] &lt;= data[[#This Row],[SLADue]], "On Time", "Late")</f>
        <v>Late</v>
      </c>
    </row>
    <row r="1901" spans="1:28" x14ac:dyDescent="0.2">
      <c r="A1901" t="s">
        <v>2443</v>
      </c>
      <c r="B1901" t="s">
        <v>19</v>
      </c>
      <c r="C1901" t="s">
        <v>190</v>
      </c>
      <c r="D1901" t="s">
        <v>191</v>
      </c>
      <c r="E1901" s="5">
        <v>26.2</v>
      </c>
      <c r="F1901" t="s">
        <v>87</v>
      </c>
      <c r="G1901">
        <v>2</v>
      </c>
      <c r="H1901" s="1">
        <v>45530</v>
      </c>
      <c r="I1901" s="1" t="str">
        <f>TEXT(data[[#This Row],[OrderDate]],"mmm")</f>
        <v>Aug</v>
      </c>
      <c r="J1901" s="6">
        <v>0.82708333333333328</v>
      </c>
      <c r="K1901" s="6" t="str">
        <f>TEXT(data[[#This Row],[OrderTime]],"h")</f>
        <v>19</v>
      </c>
      <c r="L1901" s="1">
        <v>45531</v>
      </c>
      <c r="M1901" s="6">
        <v>0.91041666666666665</v>
      </c>
      <c r="N1901" t="s">
        <v>238</v>
      </c>
      <c r="O1901" t="s">
        <v>1066</v>
      </c>
      <c r="P1901" t="s">
        <v>36</v>
      </c>
      <c r="Q1901" t="s">
        <v>26</v>
      </c>
      <c r="R1901" t="s">
        <v>192</v>
      </c>
      <c r="S1901" t="s">
        <v>28</v>
      </c>
      <c r="T1901" t="s">
        <v>29</v>
      </c>
      <c r="U1901" t="s">
        <v>30</v>
      </c>
      <c r="V1901" s="5">
        <f>data[[#This Row],[PriceUSD]]*data[[#This Row],[Quantity]]</f>
        <v>52.4</v>
      </c>
      <c r="W1901" s="7">
        <f>data[[#This Row],[OrderDate]] + TIME(VALUE(LEFT(data[[#This Row],[OrderTime]],2)), VALUE(RIGHT(data[[#This Row],[OrderTime]],2)), 0)</f>
        <v>45530.022916666669</v>
      </c>
      <c r="X1901" s="7">
        <f>_xlfn.MINIFS(data[OrderDateTime], data[CustomerName], data[[#This Row],[CustomerName]])</f>
        <v>45530.022916666669</v>
      </c>
      <c r="Y1901" t="str">
        <f>IF(data[[#This Row],[OrderDateTime]]=data[[#This Row],[FirstOrderDateTime]], "New", "Returning")</f>
        <v>New</v>
      </c>
      <c r="Z1901" s="7">
        <f>data[[#This Row],[DeliveryDate]] + data[[#This Row],[DeliveryTime]]</f>
        <v>45531.910416666666</v>
      </c>
      <c r="AA1901" s="7">
        <f>data[[#This Row],[OrderDateTime]] + 1</f>
        <v>45531.022916666669</v>
      </c>
      <c r="AB1901" s="7" t="str">
        <f>IF(data[[#This Row],[DeliveryDateTime]] &lt;= data[[#This Row],[SLADue]], "On Time", "Late")</f>
        <v>Late</v>
      </c>
    </row>
    <row r="1902" spans="1:28" x14ac:dyDescent="0.2">
      <c r="A1902" t="s">
        <v>2444</v>
      </c>
      <c r="B1902" t="s">
        <v>19</v>
      </c>
      <c r="C1902" t="s">
        <v>69</v>
      </c>
      <c r="D1902" t="s">
        <v>70</v>
      </c>
      <c r="E1902" s="5">
        <v>48.65</v>
      </c>
      <c r="F1902" t="s">
        <v>56</v>
      </c>
      <c r="G1902">
        <v>1</v>
      </c>
      <c r="H1902" s="1">
        <v>45785</v>
      </c>
      <c r="I1902" s="1" t="str">
        <f>TEXT(data[[#This Row],[OrderDate]],"mmm")</f>
        <v>May</v>
      </c>
      <c r="J1902" s="6">
        <v>0.63611111111111107</v>
      </c>
      <c r="K1902" s="6" t="str">
        <f>TEXT(data[[#This Row],[OrderTime]],"h")</f>
        <v>15</v>
      </c>
      <c r="L1902" s="1">
        <v>45786</v>
      </c>
      <c r="M1902" s="6">
        <v>0.67777777777777781</v>
      </c>
      <c r="N1902" t="s">
        <v>44</v>
      </c>
      <c r="O1902" t="s">
        <v>973</v>
      </c>
      <c r="P1902" t="s">
        <v>25</v>
      </c>
      <c r="Q1902" t="s">
        <v>53</v>
      </c>
      <c r="R1902" t="s">
        <v>37</v>
      </c>
      <c r="S1902" t="s">
        <v>28</v>
      </c>
      <c r="T1902" t="s">
        <v>106</v>
      </c>
      <c r="U1902" t="s">
        <v>67</v>
      </c>
      <c r="V1902" s="5">
        <f>data[[#This Row],[PriceUSD]]*data[[#This Row],[Quantity]]</f>
        <v>48.65</v>
      </c>
      <c r="W1902" s="7">
        <f>data[[#This Row],[OrderDate]] + TIME(VALUE(LEFT(data[[#This Row],[OrderTime]],2)), VALUE(RIGHT(data[[#This Row],[OrderTime]],2)), 0)</f>
        <v>45785.007638888892</v>
      </c>
      <c r="X1902" s="7">
        <f>_xlfn.MINIFS(data[OrderDateTime], data[CustomerName], data[[#This Row],[CustomerName]])</f>
        <v>45527.015277777777</v>
      </c>
      <c r="Y1902" t="str">
        <f>IF(data[[#This Row],[OrderDateTime]]=data[[#This Row],[FirstOrderDateTime]], "New", "Returning")</f>
        <v>Returning</v>
      </c>
      <c r="Z1902" s="7">
        <f>data[[#This Row],[DeliveryDate]] + data[[#This Row],[DeliveryTime]]</f>
        <v>45786.677777777775</v>
      </c>
      <c r="AA1902" s="7">
        <f>data[[#This Row],[OrderDateTime]] + 1</f>
        <v>45786.007638888892</v>
      </c>
      <c r="AB1902" s="7" t="str">
        <f>IF(data[[#This Row],[DeliveryDateTime]] &lt;= data[[#This Row],[SLADue]], "On Time", "Late")</f>
        <v>Late</v>
      </c>
    </row>
    <row r="1903" spans="1:28" x14ac:dyDescent="0.2">
      <c r="A1903" t="s">
        <v>2445</v>
      </c>
      <c r="B1903" t="s">
        <v>19</v>
      </c>
      <c r="C1903" t="s">
        <v>61</v>
      </c>
      <c r="D1903" t="s">
        <v>62</v>
      </c>
      <c r="E1903" s="5">
        <v>143.38999999999999</v>
      </c>
      <c r="F1903" t="s">
        <v>63</v>
      </c>
      <c r="G1903">
        <v>3</v>
      </c>
      <c r="H1903" s="1">
        <v>45669</v>
      </c>
      <c r="I1903" s="1" t="str">
        <f>TEXT(data[[#This Row],[OrderDate]],"mmm")</f>
        <v>Jan</v>
      </c>
      <c r="J1903" s="6">
        <v>0.57847222222222228</v>
      </c>
      <c r="K1903" s="6" t="str">
        <f>TEXT(data[[#This Row],[OrderTime]],"h")</f>
        <v>13</v>
      </c>
      <c r="L1903" s="1">
        <v>45670</v>
      </c>
      <c r="M1903" s="6">
        <v>0.66180555555555554</v>
      </c>
      <c r="N1903" t="s">
        <v>238</v>
      </c>
      <c r="O1903" t="s">
        <v>2446</v>
      </c>
      <c r="P1903" t="s">
        <v>36</v>
      </c>
      <c r="Q1903" t="s">
        <v>26</v>
      </c>
      <c r="R1903" t="s">
        <v>66</v>
      </c>
      <c r="S1903" t="s">
        <v>28</v>
      </c>
      <c r="T1903" t="s">
        <v>29</v>
      </c>
      <c r="U1903" t="s">
        <v>30</v>
      </c>
      <c r="V1903" s="5">
        <f>data[[#This Row],[PriceUSD]]*data[[#This Row],[Quantity]]</f>
        <v>430.16999999999996</v>
      </c>
      <c r="W1903" s="7">
        <f>data[[#This Row],[OrderDate]] + TIME(VALUE(LEFT(data[[#This Row],[OrderTime]],2)), VALUE(RIGHT(data[[#This Row],[OrderTime]],2)), 0)</f>
        <v>45669.015277777777</v>
      </c>
      <c r="X1903" s="7">
        <f>_xlfn.MINIFS(data[OrderDateTime], data[CustomerName], data[[#This Row],[CustomerName]])</f>
        <v>45547.061805555553</v>
      </c>
      <c r="Y1903" t="str">
        <f>IF(data[[#This Row],[OrderDateTime]]=data[[#This Row],[FirstOrderDateTime]], "New", "Returning")</f>
        <v>Returning</v>
      </c>
      <c r="Z1903" s="7">
        <f>data[[#This Row],[DeliveryDate]] + data[[#This Row],[DeliveryTime]]</f>
        <v>45670.661805555559</v>
      </c>
      <c r="AA1903" s="7">
        <f>data[[#This Row],[OrderDateTime]] + 1</f>
        <v>45670.015277777777</v>
      </c>
      <c r="AB1903" s="7" t="str">
        <f>IF(data[[#This Row],[DeliveryDateTime]] &lt;= data[[#This Row],[SLADue]], "On Time", "Late")</f>
        <v>Late</v>
      </c>
    </row>
    <row r="1904" spans="1:28" x14ac:dyDescent="0.2">
      <c r="A1904" t="s">
        <v>2447</v>
      </c>
      <c r="B1904" t="s">
        <v>19</v>
      </c>
      <c r="C1904" t="s">
        <v>258</v>
      </c>
      <c r="D1904" t="s">
        <v>259</v>
      </c>
      <c r="E1904" s="5">
        <v>108.28</v>
      </c>
      <c r="F1904" t="s">
        <v>51</v>
      </c>
      <c r="G1904">
        <v>1</v>
      </c>
      <c r="H1904" s="1">
        <v>45532</v>
      </c>
      <c r="I1904" s="1" t="str">
        <f>TEXT(data[[#This Row],[OrderDate]],"mmm")</f>
        <v>Aug</v>
      </c>
      <c r="J1904" s="6">
        <v>0.41666666666666669</v>
      </c>
      <c r="K1904" s="6" t="str">
        <f>TEXT(data[[#This Row],[OrderTime]],"h")</f>
        <v>10</v>
      </c>
      <c r="L1904" s="1">
        <v>45534</v>
      </c>
      <c r="M1904" s="6">
        <v>0.41666666666666669</v>
      </c>
      <c r="N1904" t="s">
        <v>163</v>
      </c>
      <c r="O1904" t="s">
        <v>362</v>
      </c>
      <c r="P1904" t="s">
        <v>77</v>
      </c>
      <c r="Q1904" t="s">
        <v>53</v>
      </c>
      <c r="R1904" t="s">
        <v>261</v>
      </c>
      <c r="S1904" t="s">
        <v>105</v>
      </c>
      <c r="T1904" t="s">
        <v>38</v>
      </c>
      <c r="U1904" t="s">
        <v>67</v>
      </c>
      <c r="V1904" s="5">
        <f>data[[#This Row],[PriceUSD]]*data[[#This Row],[Quantity]]</f>
        <v>108.28</v>
      </c>
      <c r="W1904" s="7">
        <f>data[[#This Row],[OrderDate]] + TIME(VALUE(LEFT(data[[#This Row],[OrderTime]],2)), VALUE(RIGHT(data[[#This Row],[OrderTime]],2)), 0)</f>
        <v>45532.046527777777</v>
      </c>
      <c r="X1904" s="7">
        <f>_xlfn.MINIFS(data[OrderDateTime], data[CustomerName], data[[#This Row],[CustomerName]])</f>
        <v>45532.046527777777</v>
      </c>
      <c r="Y1904" t="str">
        <f>IF(data[[#This Row],[OrderDateTime]]=data[[#This Row],[FirstOrderDateTime]], "New", "Returning")</f>
        <v>New</v>
      </c>
      <c r="Z1904" s="7">
        <f>data[[#This Row],[DeliveryDate]] + data[[#This Row],[DeliveryTime]]</f>
        <v>45534.416666666664</v>
      </c>
      <c r="AA1904" s="7">
        <f>data[[#This Row],[OrderDateTime]] + 1</f>
        <v>45533.046527777777</v>
      </c>
      <c r="AB1904" s="7" t="str">
        <f>IF(data[[#This Row],[DeliveryDateTime]] &lt;= data[[#This Row],[SLADue]], "On Time", "Late")</f>
        <v>Late</v>
      </c>
    </row>
    <row r="1905" spans="1:28" x14ac:dyDescent="0.2">
      <c r="A1905" t="s">
        <v>2448</v>
      </c>
      <c r="B1905" t="s">
        <v>19</v>
      </c>
      <c r="C1905" t="s">
        <v>20</v>
      </c>
      <c r="D1905" t="s">
        <v>21</v>
      </c>
      <c r="E1905" s="5">
        <v>17.27</v>
      </c>
      <c r="F1905" t="s">
        <v>22</v>
      </c>
      <c r="G1905">
        <v>1</v>
      </c>
      <c r="H1905" s="1">
        <v>45776</v>
      </c>
      <c r="I1905" s="1" t="str">
        <f>TEXT(data[[#This Row],[OrderDate]],"mmm")</f>
        <v>Apr</v>
      </c>
      <c r="J1905" s="6">
        <v>0.63611111111111107</v>
      </c>
      <c r="K1905" s="6" t="str">
        <f>TEXT(data[[#This Row],[OrderTime]],"h")</f>
        <v>15</v>
      </c>
      <c r="L1905" s="1">
        <v>45777</v>
      </c>
      <c r="M1905" s="6">
        <v>0.88611111111111107</v>
      </c>
      <c r="N1905" t="s">
        <v>139</v>
      </c>
      <c r="O1905" t="s">
        <v>740</v>
      </c>
      <c r="P1905" t="s">
        <v>36</v>
      </c>
      <c r="Q1905" t="s">
        <v>26</v>
      </c>
      <c r="R1905" t="s">
        <v>27</v>
      </c>
      <c r="S1905" t="s">
        <v>28</v>
      </c>
      <c r="T1905" t="s">
        <v>38</v>
      </c>
      <c r="U1905" t="s">
        <v>39</v>
      </c>
      <c r="V1905" s="5">
        <f>data[[#This Row],[PriceUSD]]*data[[#This Row],[Quantity]]</f>
        <v>17.27</v>
      </c>
      <c r="W1905" s="7">
        <f>data[[#This Row],[OrderDate]] + TIME(VALUE(LEFT(data[[#This Row],[OrderTime]],2)), VALUE(RIGHT(data[[#This Row],[OrderTime]],2)), 0)</f>
        <v>45776.007638888892</v>
      </c>
      <c r="X1905" s="7">
        <f>_xlfn.MINIFS(data[OrderDateTime], data[CustomerName], data[[#This Row],[CustomerName]])</f>
        <v>45509.038888888892</v>
      </c>
      <c r="Y1905" t="str">
        <f>IF(data[[#This Row],[OrderDateTime]]=data[[#This Row],[FirstOrderDateTime]], "New", "Returning")</f>
        <v>Returning</v>
      </c>
      <c r="Z1905" s="7">
        <f>data[[#This Row],[DeliveryDate]] + data[[#This Row],[DeliveryTime]]</f>
        <v>45777.886111111111</v>
      </c>
      <c r="AA1905" s="7">
        <f>data[[#This Row],[OrderDateTime]] + 1</f>
        <v>45777.007638888892</v>
      </c>
      <c r="AB1905" s="7" t="str">
        <f>IF(data[[#This Row],[DeliveryDateTime]] &lt;= data[[#This Row],[SLADue]], "On Time", "Late")</f>
        <v>Late</v>
      </c>
    </row>
    <row r="1906" spans="1:28" x14ac:dyDescent="0.2">
      <c r="A1906" t="s">
        <v>2449</v>
      </c>
      <c r="B1906" t="s">
        <v>19</v>
      </c>
      <c r="C1906" t="s">
        <v>69</v>
      </c>
      <c r="D1906" t="s">
        <v>70</v>
      </c>
      <c r="E1906" s="5">
        <v>54.35</v>
      </c>
      <c r="F1906" t="s">
        <v>74</v>
      </c>
      <c r="G1906">
        <v>1</v>
      </c>
      <c r="H1906" s="1">
        <v>45765</v>
      </c>
      <c r="I1906" s="1" t="str">
        <f>TEXT(data[[#This Row],[OrderDate]],"mmm")</f>
        <v>Apr</v>
      </c>
      <c r="J1906" s="6">
        <v>0.50486111111111109</v>
      </c>
      <c r="K1906" s="6" t="str">
        <f>TEXT(data[[#This Row],[OrderTime]],"h")</f>
        <v>12</v>
      </c>
      <c r="L1906" s="1">
        <v>45765</v>
      </c>
      <c r="M1906" s="6">
        <v>0.67152777777777772</v>
      </c>
      <c r="N1906" t="s">
        <v>452</v>
      </c>
      <c r="O1906" t="s">
        <v>381</v>
      </c>
      <c r="P1906" t="s">
        <v>133</v>
      </c>
      <c r="Q1906" t="s">
        <v>26</v>
      </c>
      <c r="R1906" t="s">
        <v>37</v>
      </c>
      <c r="S1906" t="s">
        <v>47</v>
      </c>
      <c r="T1906" t="s">
        <v>29</v>
      </c>
      <c r="U1906" t="s">
        <v>39</v>
      </c>
      <c r="V1906" s="5">
        <f>data[[#This Row],[PriceUSD]]*data[[#This Row],[Quantity]]</f>
        <v>54.35</v>
      </c>
      <c r="W1906" s="7">
        <f>data[[#This Row],[OrderDate]] + TIME(VALUE(LEFT(data[[#This Row],[OrderTime]],2)), VALUE(RIGHT(data[[#This Row],[OrderTime]],2)), 0)</f>
        <v>45765.007638888892</v>
      </c>
      <c r="X1906" s="7">
        <f>_xlfn.MINIFS(data[OrderDateTime], data[CustomerName], data[[#This Row],[CustomerName]])</f>
        <v>45547.038888888892</v>
      </c>
      <c r="Y1906" t="str">
        <f>IF(data[[#This Row],[OrderDateTime]]=data[[#This Row],[FirstOrderDateTime]], "New", "Returning")</f>
        <v>Returning</v>
      </c>
      <c r="Z1906" s="7">
        <f>data[[#This Row],[DeliveryDate]] + data[[#This Row],[DeliveryTime]]</f>
        <v>45765.671527777777</v>
      </c>
      <c r="AA1906" s="7">
        <f>data[[#This Row],[OrderDateTime]] + 1</f>
        <v>45766.007638888892</v>
      </c>
      <c r="AB1906" s="7" t="str">
        <f>IF(data[[#This Row],[DeliveryDateTime]] &lt;= data[[#This Row],[SLADue]], "On Time", "Late")</f>
        <v>On Time</v>
      </c>
    </row>
    <row r="1907" spans="1:28" x14ac:dyDescent="0.2">
      <c r="A1907" t="s">
        <v>2450</v>
      </c>
      <c r="B1907" t="s">
        <v>19</v>
      </c>
      <c r="C1907" t="s">
        <v>258</v>
      </c>
      <c r="D1907" t="s">
        <v>259</v>
      </c>
      <c r="E1907" s="5">
        <v>115.65</v>
      </c>
      <c r="F1907" t="s">
        <v>182</v>
      </c>
      <c r="G1907">
        <v>1</v>
      </c>
      <c r="H1907" s="1">
        <v>45706</v>
      </c>
      <c r="I1907" s="1" t="str">
        <f>TEXT(data[[#This Row],[OrderDate]],"mmm")</f>
        <v>Feb</v>
      </c>
      <c r="J1907" s="6">
        <v>0.47222222222222221</v>
      </c>
      <c r="K1907" s="6" t="str">
        <f>TEXT(data[[#This Row],[OrderTime]],"h")</f>
        <v>11</v>
      </c>
      <c r="L1907" s="1">
        <v>45706</v>
      </c>
      <c r="M1907" s="6">
        <v>0.68055555555555558</v>
      </c>
      <c r="N1907" t="s">
        <v>64</v>
      </c>
      <c r="O1907" t="s">
        <v>574</v>
      </c>
      <c r="P1907" t="s">
        <v>25</v>
      </c>
      <c r="Q1907" t="s">
        <v>53</v>
      </c>
      <c r="R1907" t="s">
        <v>261</v>
      </c>
      <c r="S1907" t="s">
        <v>47</v>
      </c>
      <c r="T1907" t="s">
        <v>59</v>
      </c>
      <c r="U1907" t="s">
        <v>39</v>
      </c>
      <c r="V1907" s="5">
        <f>data[[#This Row],[PriceUSD]]*data[[#This Row],[Quantity]]</f>
        <v>115.65</v>
      </c>
      <c r="W1907" s="7">
        <f>data[[#This Row],[OrderDate]] + TIME(VALUE(LEFT(data[[#This Row],[OrderTime]],2)), VALUE(RIGHT(data[[#This Row],[OrderTime]],2)), 0)</f>
        <v>45706.015277777777</v>
      </c>
      <c r="X1907" s="7">
        <f>_xlfn.MINIFS(data[OrderDateTime], data[CustomerName], data[[#This Row],[CustomerName]])</f>
        <v>45527.061805555553</v>
      </c>
      <c r="Y1907" t="str">
        <f>IF(data[[#This Row],[OrderDateTime]]=data[[#This Row],[FirstOrderDateTime]], "New", "Returning")</f>
        <v>Returning</v>
      </c>
      <c r="Z1907" s="7">
        <f>data[[#This Row],[DeliveryDate]] + data[[#This Row],[DeliveryTime]]</f>
        <v>45706.680555555555</v>
      </c>
      <c r="AA1907" s="7">
        <f>data[[#This Row],[OrderDateTime]] + 1</f>
        <v>45707.015277777777</v>
      </c>
      <c r="AB1907" s="7" t="str">
        <f>IF(data[[#This Row],[DeliveryDateTime]] &lt;= data[[#This Row],[SLADue]], "On Time", "Late")</f>
        <v>On Time</v>
      </c>
    </row>
    <row r="1908" spans="1:28" x14ac:dyDescent="0.2">
      <c r="A1908" t="s">
        <v>2451</v>
      </c>
      <c r="B1908" t="s">
        <v>19</v>
      </c>
      <c r="C1908" t="s">
        <v>79</v>
      </c>
      <c r="D1908" t="s">
        <v>80</v>
      </c>
      <c r="E1908" s="5">
        <v>32.369999999999997</v>
      </c>
      <c r="F1908" t="s">
        <v>63</v>
      </c>
      <c r="G1908">
        <v>2</v>
      </c>
      <c r="H1908" s="1">
        <v>45858</v>
      </c>
      <c r="I1908" s="1" t="str">
        <f>TEXT(data[[#This Row],[OrderDate]],"mmm")</f>
        <v>Jul</v>
      </c>
      <c r="J1908" s="6">
        <v>0.6069444444444444</v>
      </c>
      <c r="K1908" s="6" t="str">
        <f>TEXT(data[[#This Row],[OrderTime]],"h")</f>
        <v>14</v>
      </c>
      <c r="L1908" s="1">
        <v>45858</v>
      </c>
      <c r="M1908" s="6">
        <v>0.7319444444444444</v>
      </c>
      <c r="N1908" t="s">
        <v>88</v>
      </c>
      <c r="O1908" t="s">
        <v>24</v>
      </c>
      <c r="P1908" t="s">
        <v>25</v>
      </c>
      <c r="Q1908" t="s">
        <v>53</v>
      </c>
      <c r="R1908" t="s">
        <v>83</v>
      </c>
      <c r="S1908" t="s">
        <v>47</v>
      </c>
      <c r="T1908" t="s">
        <v>38</v>
      </c>
      <c r="U1908" t="s">
        <v>30</v>
      </c>
      <c r="V1908" s="5">
        <f>data[[#This Row],[PriceUSD]]*data[[#This Row],[Quantity]]</f>
        <v>64.739999999999995</v>
      </c>
      <c r="W1908" s="7">
        <f>data[[#This Row],[OrderDate]] + TIME(VALUE(LEFT(data[[#This Row],[OrderTime]],2)), VALUE(RIGHT(data[[#This Row],[OrderTime]],2)), 0)</f>
        <v>45858.030555555553</v>
      </c>
      <c r="X1908" s="7">
        <f>_xlfn.MINIFS(data[OrderDateTime], data[CustomerName], data[[#This Row],[CustomerName]])</f>
        <v>45531.017361111109</v>
      </c>
      <c r="Y1908" t="str">
        <f>IF(data[[#This Row],[OrderDateTime]]=data[[#This Row],[FirstOrderDateTime]], "New", "Returning")</f>
        <v>Returning</v>
      </c>
      <c r="Z1908" s="7">
        <f>data[[#This Row],[DeliveryDate]] + data[[#This Row],[DeliveryTime]]</f>
        <v>45858.731944444444</v>
      </c>
      <c r="AA1908" s="7">
        <f>data[[#This Row],[OrderDateTime]] + 1</f>
        <v>45859.030555555553</v>
      </c>
      <c r="AB1908" s="7" t="str">
        <f>IF(data[[#This Row],[DeliveryDateTime]] &lt;= data[[#This Row],[SLADue]], "On Time", "Late")</f>
        <v>On Time</v>
      </c>
    </row>
    <row r="1909" spans="1:28" x14ac:dyDescent="0.2">
      <c r="A1909" t="s">
        <v>2452</v>
      </c>
      <c r="B1909" t="s">
        <v>19</v>
      </c>
      <c r="C1909" t="s">
        <v>32</v>
      </c>
      <c r="D1909" t="s">
        <v>33</v>
      </c>
      <c r="E1909" s="5">
        <v>50.28</v>
      </c>
      <c r="F1909" t="s">
        <v>138</v>
      </c>
      <c r="G1909">
        <v>2</v>
      </c>
      <c r="H1909" s="1">
        <v>45577</v>
      </c>
      <c r="I1909" s="1" t="str">
        <f>TEXT(data[[#This Row],[OrderDate]],"mmm")</f>
        <v>Oct</v>
      </c>
      <c r="J1909" s="6">
        <v>0.64652777777777781</v>
      </c>
      <c r="K1909" s="6" t="str">
        <f>TEXT(data[[#This Row],[OrderTime]],"h")</f>
        <v>15</v>
      </c>
      <c r="L1909" s="1">
        <v>45578</v>
      </c>
      <c r="M1909" s="6">
        <v>0.85486111111111107</v>
      </c>
      <c r="N1909" t="s">
        <v>233</v>
      </c>
      <c r="O1909" t="s">
        <v>2446</v>
      </c>
      <c r="P1909" t="s">
        <v>234</v>
      </c>
      <c r="Q1909" t="s">
        <v>26</v>
      </c>
      <c r="R1909" t="s">
        <v>37</v>
      </c>
      <c r="S1909" t="s">
        <v>28</v>
      </c>
      <c r="T1909" t="s">
        <v>38</v>
      </c>
      <c r="U1909" t="s">
        <v>30</v>
      </c>
      <c r="V1909" s="5">
        <f>data[[#This Row],[PriceUSD]]*data[[#This Row],[Quantity]]</f>
        <v>100.56</v>
      </c>
      <c r="W1909" s="7">
        <f>data[[#This Row],[OrderDate]] + TIME(VALUE(LEFT(data[[#This Row],[OrderTime]],2)), VALUE(RIGHT(data[[#This Row],[OrderTime]],2)), 0)</f>
        <v>45577.054166666669</v>
      </c>
      <c r="X1909" s="7">
        <f>_xlfn.MINIFS(data[OrderDateTime], data[CustomerName], data[[#This Row],[CustomerName]])</f>
        <v>45547.061805555553</v>
      </c>
      <c r="Y1909" t="str">
        <f>IF(data[[#This Row],[OrderDateTime]]=data[[#This Row],[FirstOrderDateTime]], "New", "Returning")</f>
        <v>Returning</v>
      </c>
      <c r="Z1909" s="7">
        <f>data[[#This Row],[DeliveryDate]] + data[[#This Row],[DeliveryTime]]</f>
        <v>45578.854861111111</v>
      </c>
      <c r="AA1909" s="7">
        <f>data[[#This Row],[OrderDateTime]] + 1</f>
        <v>45578.054166666669</v>
      </c>
      <c r="AB1909" s="7" t="str">
        <f>IF(data[[#This Row],[DeliveryDateTime]] &lt;= data[[#This Row],[SLADue]], "On Time", "Late")</f>
        <v>Late</v>
      </c>
    </row>
    <row r="1910" spans="1:28" x14ac:dyDescent="0.2">
      <c r="A1910" t="s">
        <v>2453</v>
      </c>
      <c r="B1910" t="s">
        <v>19</v>
      </c>
      <c r="C1910" t="s">
        <v>79</v>
      </c>
      <c r="D1910" t="s">
        <v>80</v>
      </c>
      <c r="E1910" s="5">
        <v>29.7</v>
      </c>
      <c r="F1910" t="s">
        <v>81</v>
      </c>
      <c r="G1910">
        <v>1</v>
      </c>
      <c r="H1910" s="1">
        <v>45780</v>
      </c>
      <c r="I1910" s="1" t="str">
        <f>TEXT(data[[#This Row],[OrderDate]],"mmm")</f>
        <v>May</v>
      </c>
      <c r="J1910" s="6">
        <v>0.79513888888888884</v>
      </c>
      <c r="K1910" s="6" t="str">
        <f>TEXT(data[[#This Row],[OrderTime]],"h")</f>
        <v>19</v>
      </c>
      <c r="L1910" s="1">
        <v>45781</v>
      </c>
      <c r="M1910" s="6">
        <v>0.83680555555555558</v>
      </c>
      <c r="N1910" t="s">
        <v>175</v>
      </c>
      <c r="O1910" t="s">
        <v>1076</v>
      </c>
      <c r="P1910" t="s">
        <v>25</v>
      </c>
      <c r="Q1910" t="s">
        <v>53</v>
      </c>
      <c r="R1910" t="s">
        <v>83</v>
      </c>
      <c r="S1910" t="s">
        <v>28</v>
      </c>
      <c r="T1910" t="s">
        <v>29</v>
      </c>
      <c r="U1910" t="s">
        <v>39</v>
      </c>
      <c r="V1910" s="5">
        <f>data[[#This Row],[PriceUSD]]*data[[#This Row],[Quantity]]</f>
        <v>29.7</v>
      </c>
      <c r="W1910" s="7">
        <f>data[[#This Row],[OrderDate]] + TIME(VALUE(LEFT(data[[#This Row],[OrderTime]],2)), VALUE(RIGHT(data[[#This Row],[OrderTime]],2)), 0)</f>
        <v>45780.061805555553</v>
      </c>
      <c r="X1910" s="7">
        <f>_xlfn.MINIFS(data[OrderDateTime], data[CustomerName], data[[#This Row],[CustomerName]])</f>
        <v>45506.015277777777</v>
      </c>
      <c r="Y1910" t="str">
        <f>IF(data[[#This Row],[OrderDateTime]]=data[[#This Row],[FirstOrderDateTime]], "New", "Returning")</f>
        <v>Returning</v>
      </c>
      <c r="Z1910" s="7">
        <f>data[[#This Row],[DeliveryDate]] + data[[#This Row],[DeliveryTime]]</f>
        <v>45781.836805555555</v>
      </c>
      <c r="AA1910" s="7">
        <f>data[[#This Row],[OrderDateTime]] + 1</f>
        <v>45781.061805555553</v>
      </c>
      <c r="AB1910" s="7" t="str">
        <f>IF(data[[#This Row],[DeliveryDateTime]] &lt;= data[[#This Row],[SLADue]], "On Time", "Late")</f>
        <v>Late</v>
      </c>
    </row>
    <row r="1911" spans="1:28" x14ac:dyDescent="0.2">
      <c r="A1911" t="s">
        <v>2454</v>
      </c>
      <c r="B1911" t="s">
        <v>19</v>
      </c>
      <c r="C1911" t="s">
        <v>41</v>
      </c>
      <c r="D1911" t="s">
        <v>42</v>
      </c>
      <c r="E1911" s="5">
        <v>36.74</v>
      </c>
      <c r="F1911" t="s">
        <v>182</v>
      </c>
      <c r="G1911">
        <v>1</v>
      </c>
      <c r="H1911" s="1">
        <v>45859</v>
      </c>
      <c r="I1911" s="1" t="str">
        <f>TEXT(data[[#This Row],[OrderDate]],"mmm")</f>
        <v>Jul</v>
      </c>
      <c r="J1911" s="6">
        <v>0.87013888888888891</v>
      </c>
      <c r="K1911" s="6" t="str">
        <f>TEXT(data[[#This Row],[OrderTime]],"h")</f>
        <v>20</v>
      </c>
      <c r="L1911" s="1">
        <v>45860</v>
      </c>
      <c r="M1911" s="6">
        <v>0.6069444444444444</v>
      </c>
      <c r="N1911" t="s">
        <v>75</v>
      </c>
      <c r="O1911" t="s">
        <v>263</v>
      </c>
      <c r="P1911" t="s">
        <v>25</v>
      </c>
      <c r="Q1911" t="s">
        <v>53</v>
      </c>
      <c r="R1911" t="s">
        <v>46</v>
      </c>
      <c r="S1911" t="s">
        <v>28</v>
      </c>
      <c r="T1911" t="s">
        <v>38</v>
      </c>
      <c r="U1911" t="s">
        <v>30</v>
      </c>
      <c r="V1911" s="5">
        <f>data[[#This Row],[PriceUSD]]*data[[#This Row],[Quantity]]</f>
        <v>36.74</v>
      </c>
      <c r="W1911" s="7">
        <f>data[[#This Row],[OrderDate]] + TIME(VALUE(LEFT(data[[#This Row],[OrderTime]],2)), VALUE(RIGHT(data[[#This Row],[OrderTime]],2)), 0)</f>
        <v>45859.061805555553</v>
      </c>
      <c r="X1911" s="7">
        <f>_xlfn.MINIFS(data[OrderDateTime], data[CustomerName], data[[#This Row],[CustomerName]])</f>
        <v>45547.007638888892</v>
      </c>
      <c r="Y1911" t="str">
        <f>IF(data[[#This Row],[OrderDateTime]]=data[[#This Row],[FirstOrderDateTime]], "New", "Returning")</f>
        <v>Returning</v>
      </c>
      <c r="Z1911" s="7">
        <f>data[[#This Row],[DeliveryDate]] + data[[#This Row],[DeliveryTime]]</f>
        <v>45860.606944444444</v>
      </c>
      <c r="AA1911" s="7">
        <f>data[[#This Row],[OrderDateTime]] + 1</f>
        <v>45860.061805555553</v>
      </c>
      <c r="AB1911" s="7" t="str">
        <f>IF(data[[#This Row],[DeliveryDateTime]] &lt;= data[[#This Row],[SLADue]], "On Time", "Late")</f>
        <v>Late</v>
      </c>
    </row>
    <row r="1912" spans="1:28" x14ac:dyDescent="0.2">
      <c r="A1912" t="s">
        <v>2455</v>
      </c>
      <c r="B1912" t="s">
        <v>19</v>
      </c>
      <c r="C1912" t="s">
        <v>41</v>
      </c>
      <c r="D1912" t="s">
        <v>42</v>
      </c>
      <c r="E1912" s="5">
        <v>31.81</v>
      </c>
      <c r="F1912" t="s">
        <v>56</v>
      </c>
      <c r="G1912">
        <v>2</v>
      </c>
      <c r="H1912" s="1">
        <v>45536</v>
      </c>
      <c r="I1912" s="1" t="str">
        <f>TEXT(data[[#This Row],[OrderDate]],"mmm")</f>
        <v>Sep</v>
      </c>
      <c r="J1912" s="6">
        <v>0.74513888888888891</v>
      </c>
      <c r="K1912" s="6" t="str">
        <f>TEXT(data[[#This Row],[OrderTime]],"h")</f>
        <v>17</v>
      </c>
      <c r="L1912" s="1">
        <v>45537</v>
      </c>
      <c r="M1912" s="6">
        <v>0.78680555555555554</v>
      </c>
      <c r="N1912" t="s">
        <v>34</v>
      </c>
      <c r="O1912" t="s">
        <v>2456</v>
      </c>
      <c r="P1912" t="s">
        <v>36</v>
      </c>
      <c r="Q1912" t="s">
        <v>53</v>
      </c>
      <c r="R1912" t="s">
        <v>46</v>
      </c>
      <c r="S1912" t="s">
        <v>28</v>
      </c>
      <c r="T1912" t="s">
        <v>29</v>
      </c>
      <c r="U1912" t="s">
        <v>67</v>
      </c>
      <c r="V1912" s="5">
        <f>data[[#This Row],[PriceUSD]]*data[[#This Row],[Quantity]]</f>
        <v>63.62</v>
      </c>
      <c r="W1912" s="7">
        <f>data[[#This Row],[OrderDate]] + TIME(VALUE(LEFT(data[[#This Row],[OrderTime]],2)), VALUE(RIGHT(data[[#This Row],[OrderTime]],2)), 0)</f>
        <v>45536.061805555553</v>
      </c>
      <c r="X1912" s="7">
        <f>_xlfn.MINIFS(data[OrderDateTime], data[CustomerName], data[[#This Row],[CustomerName]])</f>
        <v>45536.061805555553</v>
      </c>
      <c r="Y1912" t="str">
        <f>IF(data[[#This Row],[OrderDateTime]]=data[[#This Row],[FirstOrderDateTime]], "New", "Returning")</f>
        <v>New</v>
      </c>
      <c r="Z1912" s="7">
        <f>data[[#This Row],[DeliveryDate]] + data[[#This Row],[DeliveryTime]]</f>
        <v>45537.786805555559</v>
      </c>
      <c r="AA1912" s="7">
        <f>data[[#This Row],[OrderDateTime]] + 1</f>
        <v>45537.061805555553</v>
      </c>
      <c r="AB1912" s="7" t="str">
        <f>IF(data[[#This Row],[DeliveryDateTime]] &lt;= data[[#This Row],[SLADue]], "On Time", "Late")</f>
        <v>Late</v>
      </c>
    </row>
    <row r="1913" spans="1:28" x14ac:dyDescent="0.2">
      <c r="A1913" t="s">
        <v>2457</v>
      </c>
      <c r="B1913" t="s">
        <v>19</v>
      </c>
      <c r="C1913" t="s">
        <v>49</v>
      </c>
      <c r="D1913" t="s">
        <v>50</v>
      </c>
      <c r="E1913" s="5">
        <v>32.49</v>
      </c>
      <c r="F1913" t="s">
        <v>74</v>
      </c>
      <c r="G1913">
        <v>1</v>
      </c>
      <c r="H1913" s="1">
        <v>45554</v>
      </c>
      <c r="I1913" s="1" t="str">
        <f>TEXT(data[[#This Row],[OrderDate]],"mmm")</f>
        <v>Sep</v>
      </c>
      <c r="J1913" s="6">
        <v>0.83263888888888893</v>
      </c>
      <c r="K1913" s="6" t="str">
        <f>TEXT(data[[#This Row],[OrderTime]],"h")</f>
        <v>19</v>
      </c>
      <c r="L1913" s="1">
        <v>45555</v>
      </c>
      <c r="M1913" s="6">
        <v>0.71597222222222223</v>
      </c>
      <c r="N1913" t="s">
        <v>112</v>
      </c>
      <c r="O1913" t="s">
        <v>414</v>
      </c>
      <c r="P1913" t="s">
        <v>36</v>
      </c>
      <c r="Q1913" t="s">
        <v>53</v>
      </c>
      <c r="R1913" t="s">
        <v>54</v>
      </c>
      <c r="S1913" t="s">
        <v>28</v>
      </c>
      <c r="T1913" t="s">
        <v>38</v>
      </c>
      <c r="U1913" t="s">
        <v>30</v>
      </c>
      <c r="V1913" s="5">
        <f>data[[#This Row],[PriceUSD]]*data[[#This Row],[Quantity]]</f>
        <v>32.49</v>
      </c>
      <c r="W1913" s="7">
        <f>data[[#This Row],[OrderDate]] + TIME(VALUE(LEFT(data[[#This Row],[OrderTime]],2)), VALUE(RIGHT(data[[#This Row],[OrderTime]],2)), 0)</f>
        <v>45554.061805555553</v>
      </c>
      <c r="X1913" s="7">
        <f>_xlfn.MINIFS(data[OrderDateTime], data[CustomerName], data[[#This Row],[CustomerName]])</f>
        <v>45513.017361111109</v>
      </c>
      <c r="Y1913" t="str">
        <f>IF(data[[#This Row],[OrderDateTime]]=data[[#This Row],[FirstOrderDateTime]], "New", "Returning")</f>
        <v>Returning</v>
      </c>
      <c r="Z1913" s="7">
        <f>data[[#This Row],[DeliveryDate]] + data[[#This Row],[DeliveryTime]]</f>
        <v>45555.71597222222</v>
      </c>
      <c r="AA1913" s="7">
        <f>data[[#This Row],[OrderDateTime]] + 1</f>
        <v>45555.061805555553</v>
      </c>
      <c r="AB1913" s="7" t="str">
        <f>IF(data[[#This Row],[DeliveryDateTime]] &lt;= data[[#This Row],[SLADue]], "On Time", "Late")</f>
        <v>Late</v>
      </c>
    </row>
    <row r="1914" spans="1:28" x14ac:dyDescent="0.2">
      <c r="A1914" t="s">
        <v>2458</v>
      </c>
      <c r="B1914" t="s">
        <v>19</v>
      </c>
      <c r="C1914" t="s">
        <v>117</v>
      </c>
      <c r="D1914" t="s">
        <v>118</v>
      </c>
      <c r="E1914" s="5">
        <v>74.55</v>
      </c>
      <c r="F1914" t="s">
        <v>119</v>
      </c>
      <c r="G1914">
        <v>1</v>
      </c>
      <c r="H1914" s="1">
        <v>45859</v>
      </c>
      <c r="I1914" s="1" t="str">
        <f>TEXT(data[[#This Row],[OrderDate]],"mmm")</f>
        <v>Jul</v>
      </c>
      <c r="J1914" s="6">
        <v>0.56597222222222221</v>
      </c>
      <c r="K1914" s="6" t="str">
        <f>TEXT(data[[#This Row],[OrderTime]],"h")</f>
        <v>13</v>
      </c>
      <c r="L1914" s="1">
        <v>45859</v>
      </c>
      <c r="M1914" s="6">
        <v>0.85763888888888884</v>
      </c>
      <c r="N1914" t="s">
        <v>23</v>
      </c>
      <c r="O1914" t="s">
        <v>1159</v>
      </c>
      <c r="P1914" t="s">
        <v>25</v>
      </c>
      <c r="Q1914" t="s">
        <v>26</v>
      </c>
      <c r="R1914" t="s">
        <v>66</v>
      </c>
      <c r="S1914" t="s">
        <v>47</v>
      </c>
      <c r="T1914" t="s">
        <v>29</v>
      </c>
      <c r="U1914" t="s">
        <v>30</v>
      </c>
      <c r="V1914" s="5">
        <f>data[[#This Row],[PriceUSD]]*data[[#This Row],[Quantity]]</f>
        <v>74.55</v>
      </c>
      <c r="W1914" s="7">
        <f>data[[#This Row],[OrderDate]] + TIME(VALUE(LEFT(data[[#This Row],[OrderTime]],2)), VALUE(RIGHT(data[[#This Row],[OrderTime]],2)), 0)</f>
        <v>45859.015277777777</v>
      </c>
      <c r="X1914" s="7">
        <f>_xlfn.MINIFS(data[OrderDateTime], data[CustomerName], data[[#This Row],[CustomerName]])</f>
        <v>45531.052083333336</v>
      </c>
      <c r="Y1914" t="str">
        <f>IF(data[[#This Row],[OrderDateTime]]=data[[#This Row],[FirstOrderDateTime]], "New", "Returning")</f>
        <v>Returning</v>
      </c>
      <c r="Z1914" s="7">
        <f>data[[#This Row],[DeliveryDate]] + data[[#This Row],[DeliveryTime]]</f>
        <v>45859.857638888891</v>
      </c>
      <c r="AA1914" s="7">
        <f>data[[#This Row],[OrderDateTime]] + 1</f>
        <v>45860.015277777777</v>
      </c>
      <c r="AB1914" s="7" t="str">
        <f>IF(data[[#This Row],[DeliveryDateTime]] &lt;= data[[#This Row],[SLADue]], "On Time", "Late")</f>
        <v>On Time</v>
      </c>
    </row>
    <row r="1915" spans="1:28" x14ac:dyDescent="0.2">
      <c r="A1915" t="s">
        <v>2459</v>
      </c>
      <c r="B1915" t="s">
        <v>19</v>
      </c>
      <c r="C1915" t="s">
        <v>49</v>
      </c>
      <c r="D1915" t="s">
        <v>50</v>
      </c>
      <c r="E1915" s="5">
        <v>31.61</v>
      </c>
      <c r="F1915" t="s">
        <v>74</v>
      </c>
      <c r="G1915">
        <v>1</v>
      </c>
      <c r="H1915" s="1">
        <v>45580</v>
      </c>
      <c r="I1915" s="1" t="str">
        <f>TEXT(data[[#This Row],[OrderDate]],"mmm")</f>
        <v>Oct</v>
      </c>
      <c r="J1915" s="6">
        <v>0.88055555555555554</v>
      </c>
      <c r="K1915" s="6" t="str">
        <f>TEXT(data[[#This Row],[OrderTime]],"h")</f>
        <v>21</v>
      </c>
      <c r="L1915" s="1">
        <v>45581</v>
      </c>
      <c r="M1915" s="6">
        <v>0.88055555555555554</v>
      </c>
      <c r="N1915" t="s">
        <v>123</v>
      </c>
      <c r="O1915" t="s">
        <v>1436</v>
      </c>
      <c r="P1915" t="s">
        <v>36</v>
      </c>
      <c r="Q1915" t="s">
        <v>26</v>
      </c>
      <c r="R1915" t="s">
        <v>54</v>
      </c>
      <c r="S1915" t="s">
        <v>28</v>
      </c>
      <c r="T1915" t="s">
        <v>38</v>
      </c>
      <c r="U1915" t="s">
        <v>30</v>
      </c>
      <c r="V1915" s="5">
        <f>data[[#This Row],[PriceUSD]]*data[[#This Row],[Quantity]]</f>
        <v>31.61</v>
      </c>
      <c r="W1915" s="7">
        <f>data[[#This Row],[OrderDate]] + TIME(VALUE(LEFT(data[[#This Row],[OrderTime]],2)), VALUE(RIGHT(data[[#This Row],[OrderTime]],2)), 0)</f>
        <v>45580.038888888892</v>
      </c>
      <c r="X1915" s="7">
        <f>_xlfn.MINIFS(data[OrderDateTime], data[CustomerName], data[[#This Row],[CustomerName]])</f>
        <v>45553.052083333336</v>
      </c>
      <c r="Y1915" t="str">
        <f>IF(data[[#This Row],[OrderDateTime]]=data[[#This Row],[FirstOrderDateTime]], "New", "Returning")</f>
        <v>Returning</v>
      </c>
      <c r="Z1915" s="7">
        <f>data[[#This Row],[DeliveryDate]] + data[[#This Row],[DeliveryTime]]</f>
        <v>45581.880555555559</v>
      </c>
      <c r="AA1915" s="7">
        <f>data[[#This Row],[OrderDateTime]] + 1</f>
        <v>45581.038888888892</v>
      </c>
      <c r="AB1915" s="7" t="str">
        <f>IF(data[[#This Row],[DeliveryDateTime]] &lt;= data[[#This Row],[SLADue]], "On Time", "Late")</f>
        <v>Late</v>
      </c>
    </row>
    <row r="1916" spans="1:28" x14ac:dyDescent="0.2">
      <c r="A1916" t="s">
        <v>2460</v>
      </c>
      <c r="B1916" t="s">
        <v>19</v>
      </c>
      <c r="C1916" t="s">
        <v>69</v>
      </c>
      <c r="D1916" t="s">
        <v>70</v>
      </c>
      <c r="E1916" s="5">
        <v>50.28</v>
      </c>
      <c r="F1916" t="s">
        <v>56</v>
      </c>
      <c r="G1916">
        <v>1</v>
      </c>
      <c r="H1916" s="1">
        <v>45684</v>
      </c>
      <c r="I1916" s="1" t="str">
        <f>TEXT(data[[#This Row],[OrderDate]],"mmm")</f>
        <v>Jan</v>
      </c>
      <c r="J1916" s="6">
        <v>0.44444444444444442</v>
      </c>
      <c r="K1916" s="6" t="str">
        <f>TEXT(data[[#This Row],[OrderTime]],"h")</f>
        <v>10</v>
      </c>
      <c r="L1916" s="1">
        <v>45685</v>
      </c>
      <c r="M1916" s="6">
        <v>0.44444444444444442</v>
      </c>
      <c r="N1916" t="s">
        <v>57</v>
      </c>
      <c r="O1916" t="s">
        <v>2461</v>
      </c>
      <c r="P1916" t="s">
        <v>25</v>
      </c>
      <c r="Q1916" t="s">
        <v>53</v>
      </c>
      <c r="R1916" t="s">
        <v>37</v>
      </c>
      <c r="S1916" t="s">
        <v>28</v>
      </c>
      <c r="T1916" t="s">
        <v>143</v>
      </c>
      <c r="U1916" t="s">
        <v>30</v>
      </c>
      <c r="V1916" s="5">
        <f>data[[#This Row],[PriceUSD]]*data[[#This Row],[Quantity]]</f>
        <v>50.28</v>
      </c>
      <c r="W1916" s="7">
        <f>data[[#This Row],[OrderDate]] + TIME(VALUE(LEFT(data[[#This Row],[OrderTime]],2)), VALUE(RIGHT(data[[#This Row],[OrderTime]],2)), 0)</f>
        <v>45684.030555555553</v>
      </c>
      <c r="X1916" s="7">
        <f>_xlfn.MINIFS(data[OrderDateTime], data[CustomerName], data[[#This Row],[CustomerName]])</f>
        <v>45539.052083333336</v>
      </c>
      <c r="Y1916" t="str">
        <f>IF(data[[#This Row],[OrderDateTime]]=data[[#This Row],[FirstOrderDateTime]], "New", "Returning")</f>
        <v>Returning</v>
      </c>
      <c r="Z1916" s="7">
        <f>data[[#This Row],[DeliveryDate]] + data[[#This Row],[DeliveryTime]]</f>
        <v>45685.444444444445</v>
      </c>
      <c r="AA1916" s="7">
        <f>data[[#This Row],[OrderDateTime]] + 1</f>
        <v>45685.030555555553</v>
      </c>
      <c r="AB1916" s="7" t="str">
        <f>IF(data[[#This Row],[DeliveryDateTime]] &lt;= data[[#This Row],[SLADue]], "On Time", "Late")</f>
        <v>Late</v>
      </c>
    </row>
    <row r="1917" spans="1:28" x14ac:dyDescent="0.2">
      <c r="A1917" t="s">
        <v>2462</v>
      </c>
      <c r="B1917" t="s">
        <v>19</v>
      </c>
      <c r="C1917" t="s">
        <v>92</v>
      </c>
      <c r="D1917" t="s">
        <v>93</v>
      </c>
      <c r="E1917" s="5">
        <v>74.430000000000007</v>
      </c>
      <c r="F1917" t="s">
        <v>81</v>
      </c>
      <c r="G1917">
        <v>2</v>
      </c>
      <c r="H1917" s="1">
        <v>45636</v>
      </c>
      <c r="I1917" s="1" t="str">
        <f>TEXT(data[[#This Row],[OrderDate]],"mmm")</f>
        <v>Dec</v>
      </c>
      <c r="J1917" s="6">
        <v>0.47638888888888886</v>
      </c>
      <c r="K1917" s="6" t="str">
        <f>TEXT(data[[#This Row],[OrderTime]],"h")</f>
        <v>11</v>
      </c>
      <c r="L1917" s="1">
        <v>45636</v>
      </c>
      <c r="M1917" s="6">
        <v>0.72638888888888886</v>
      </c>
      <c r="N1917" t="s">
        <v>292</v>
      </c>
      <c r="O1917" t="s">
        <v>913</v>
      </c>
      <c r="P1917" t="s">
        <v>77</v>
      </c>
      <c r="Q1917" t="s">
        <v>26</v>
      </c>
      <c r="R1917" t="s">
        <v>66</v>
      </c>
      <c r="S1917" t="s">
        <v>47</v>
      </c>
      <c r="T1917" t="s">
        <v>29</v>
      </c>
      <c r="U1917" t="s">
        <v>67</v>
      </c>
      <c r="V1917" s="5">
        <f>data[[#This Row],[PriceUSD]]*data[[#This Row],[Quantity]]</f>
        <v>148.86000000000001</v>
      </c>
      <c r="W1917" s="7">
        <f>data[[#This Row],[OrderDate]] + TIME(VALUE(LEFT(data[[#This Row],[OrderTime]],2)), VALUE(RIGHT(data[[#This Row],[OrderTime]],2)), 0)</f>
        <v>45636.061805555553</v>
      </c>
      <c r="X1917" s="7">
        <f>_xlfn.MINIFS(data[OrderDateTime], data[CustomerName], data[[#This Row],[CustomerName]])</f>
        <v>45591.022916666669</v>
      </c>
      <c r="Y1917" t="str">
        <f>IF(data[[#This Row],[OrderDateTime]]=data[[#This Row],[FirstOrderDateTime]], "New", "Returning")</f>
        <v>Returning</v>
      </c>
      <c r="Z1917" s="7">
        <f>data[[#This Row],[DeliveryDate]] + data[[#This Row],[DeliveryTime]]</f>
        <v>45636.726388888892</v>
      </c>
      <c r="AA1917" s="7">
        <f>data[[#This Row],[OrderDateTime]] + 1</f>
        <v>45637.061805555553</v>
      </c>
      <c r="AB1917" s="7" t="str">
        <f>IF(data[[#This Row],[DeliveryDateTime]] &lt;= data[[#This Row],[SLADue]], "On Time", "Late")</f>
        <v>On Time</v>
      </c>
    </row>
    <row r="1918" spans="1:28" x14ac:dyDescent="0.2">
      <c r="A1918" t="s">
        <v>2463</v>
      </c>
      <c r="B1918" t="s">
        <v>19</v>
      </c>
      <c r="C1918" t="s">
        <v>32</v>
      </c>
      <c r="D1918" t="s">
        <v>33</v>
      </c>
      <c r="E1918" s="5">
        <v>52.21</v>
      </c>
      <c r="F1918" t="s">
        <v>22</v>
      </c>
      <c r="G1918">
        <v>1</v>
      </c>
      <c r="H1918" s="1">
        <v>45714</v>
      </c>
      <c r="I1918" s="1" t="str">
        <f>TEXT(data[[#This Row],[OrderDate]],"mmm")</f>
        <v>Feb</v>
      </c>
      <c r="J1918" s="6">
        <v>0.7944444444444444</v>
      </c>
      <c r="K1918" s="6" t="str">
        <f>TEXT(data[[#This Row],[OrderTime]],"h")</f>
        <v>19</v>
      </c>
      <c r="L1918" s="1">
        <v>45716</v>
      </c>
      <c r="M1918" s="6">
        <v>0.75972222222222219</v>
      </c>
      <c r="N1918" t="s">
        <v>34</v>
      </c>
      <c r="O1918" t="s">
        <v>937</v>
      </c>
      <c r="P1918" t="s">
        <v>36</v>
      </c>
      <c r="Q1918" t="s">
        <v>53</v>
      </c>
      <c r="R1918" t="s">
        <v>37</v>
      </c>
      <c r="S1918" t="s">
        <v>105</v>
      </c>
      <c r="T1918" t="s">
        <v>38</v>
      </c>
      <c r="U1918" t="s">
        <v>67</v>
      </c>
      <c r="V1918" s="5">
        <f>data[[#This Row],[PriceUSD]]*data[[#This Row],[Quantity]]</f>
        <v>52.21</v>
      </c>
      <c r="W1918" s="7">
        <f>data[[#This Row],[OrderDate]] + TIME(VALUE(LEFT(data[[#This Row],[OrderTime]],2)), VALUE(RIGHT(data[[#This Row],[OrderTime]],2)), 0)</f>
        <v>45714.030555555553</v>
      </c>
      <c r="X1918" s="7">
        <f>_xlfn.MINIFS(data[OrderDateTime], data[CustomerName], data[[#This Row],[CustomerName]])</f>
        <v>45533.046527777777</v>
      </c>
      <c r="Y1918" t="str">
        <f>IF(data[[#This Row],[OrderDateTime]]=data[[#This Row],[FirstOrderDateTime]], "New", "Returning")</f>
        <v>Returning</v>
      </c>
      <c r="Z1918" s="7">
        <f>data[[#This Row],[DeliveryDate]] + data[[#This Row],[DeliveryTime]]</f>
        <v>45716.759722222225</v>
      </c>
      <c r="AA1918" s="7">
        <f>data[[#This Row],[OrderDateTime]] + 1</f>
        <v>45715.030555555553</v>
      </c>
      <c r="AB1918" s="7" t="str">
        <f>IF(data[[#This Row],[DeliveryDateTime]] &lt;= data[[#This Row],[SLADue]], "On Time", "Late")</f>
        <v>Late</v>
      </c>
    </row>
    <row r="1919" spans="1:28" x14ac:dyDescent="0.2">
      <c r="A1919" t="s">
        <v>2464</v>
      </c>
      <c r="B1919" t="s">
        <v>19</v>
      </c>
      <c r="C1919" t="s">
        <v>110</v>
      </c>
      <c r="D1919" t="s">
        <v>111</v>
      </c>
      <c r="E1919" s="5">
        <v>12.36</v>
      </c>
      <c r="F1919" t="s">
        <v>87</v>
      </c>
      <c r="G1919">
        <v>2</v>
      </c>
      <c r="H1919" s="1">
        <v>45705</v>
      </c>
      <c r="I1919" s="1" t="str">
        <f>TEXT(data[[#This Row],[OrderDate]],"mmm")</f>
        <v>Feb</v>
      </c>
      <c r="J1919" s="6">
        <v>0.74791666666666667</v>
      </c>
      <c r="K1919" s="6" t="str">
        <f>TEXT(data[[#This Row],[OrderTime]],"h")</f>
        <v>17</v>
      </c>
      <c r="L1919" s="1">
        <v>45706</v>
      </c>
      <c r="M1919" s="6">
        <v>0.61041666666666672</v>
      </c>
      <c r="N1919" t="s">
        <v>112</v>
      </c>
      <c r="O1919" t="s">
        <v>241</v>
      </c>
      <c r="P1919" t="s">
        <v>36</v>
      </c>
      <c r="Q1919" t="s">
        <v>53</v>
      </c>
      <c r="R1919" t="s">
        <v>114</v>
      </c>
      <c r="S1919" t="s">
        <v>28</v>
      </c>
      <c r="T1919" t="s">
        <v>38</v>
      </c>
      <c r="U1919" t="s">
        <v>30</v>
      </c>
      <c r="V1919" s="5">
        <f>data[[#This Row],[PriceUSD]]*data[[#This Row],[Quantity]]</f>
        <v>24.72</v>
      </c>
      <c r="W1919" s="7">
        <f>data[[#This Row],[OrderDate]] + TIME(VALUE(LEFT(data[[#This Row],[OrderTime]],2)), VALUE(RIGHT(data[[#This Row],[OrderTime]],2)), 0)</f>
        <v>45705.046527777777</v>
      </c>
      <c r="X1919" s="7">
        <f>_xlfn.MINIFS(data[OrderDateTime], data[CustomerName], data[[#This Row],[CustomerName]])</f>
        <v>45515.007638888892</v>
      </c>
      <c r="Y1919" t="str">
        <f>IF(data[[#This Row],[OrderDateTime]]=data[[#This Row],[FirstOrderDateTime]], "New", "Returning")</f>
        <v>Returning</v>
      </c>
      <c r="Z1919" s="7">
        <f>data[[#This Row],[DeliveryDate]] + data[[#This Row],[DeliveryTime]]</f>
        <v>45706.61041666667</v>
      </c>
      <c r="AA1919" s="7">
        <f>data[[#This Row],[OrderDateTime]] + 1</f>
        <v>45706.046527777777</v>
      </c>
      <c r="AB1919" s="7" t="str">
        <f>IF(data[[#This Row],[DeliveryDateTime]] &lt;= data[[#This Row],[SLADue]], "On Time", "Late")</f>
        <v>Late</v>
      </c>
    </row>
    <row r="1920" spans="1:28" x14ac:dyDescent="0.2">
      <c r="A1920" t="s">
        <v>2465</v>
      </c>
      <c r="B1920" t="s">
        <v>19</v>
      </c>
      <c r="C1920" t="s">
        <v>126</v>
      </c>
      <c r="D1920" t="s">
        <v>127</v>
      </c>
      <c r="E1920" s="5">
        <v>20.41</v>
      </c>
      <c r="F1920" t="s">
        <v>71</v>
      </c>
      <c r="G1920">
        <v>3</v>
      </c>
      <c r="H1920" s="1">
        <v>45861</v>
      </c>
      <c r="I1920" s="1" t="str">
        <f>TEXT(data[[#This Row],[OrderDate]],"mmm")</f>
        <v>Jul</v>
      </c>
      <c r="J1920" s="6">
        <v>0.70902777777777781</v>
      </c>
      <c r="K1920" s="6" t="str">
        <f>TEXT(data[[#This Row],[OrderTime]],"h")</f>
        <v>17</v>
      </c>
      <c r="L1920" s="1">
        <v>45862</v>
      </c>
      <c r="M1920" s="6">
        <v>0.79236111111111107</v>
      </c>
      <c r="N1920" t="s">
        <v>750</v>
      </c>
      <c r="O1920" t="s">
        <v>464</v>
      </c>
      <c r="P1920" t="s">
        <v>234</v>
      </c>
      <c r="Q1920" t="s">
        <v>26</v>
      </c>
      <c r="R1920" t="s">
        <v>129</v>
      </c>
      <c r="S1920" t="s">
        <v>28</v>
      </c>
      <c r="T1920" t="s">
        <v>38</v>
      </c>
      <c r="U1920" t="s">
        <v>30</v>
      </c>
      <c r="V1920" s="5">
        <f>data[[#This Row],[PriceUSD]]*data[[#This Row],[Quantity]]</f>
        <v>61.230000000000004</v>
      </c>
      <c r="W1920" s="7">
        <f>data[[#This Row],[OrderDate]] + TIME(VALUE(LEFT(data[[#This Row],[OrderTime]],2)), VALUE(RIGHT(data[[#This Row],[OrderTime]],2)), 0)</f>
        <v>45861.054166666669</v>
      </c>
      <c r="X1920" s="7">
        <f>_xlfn.MINIFS(data[OrderDateTime], data[CustomerName], data[[#This Row],[CustomerName]])</f>
        <v>45512.054166666669</v>
      </c>
      <c r="Y1920" t="str">
        <f>IF(data[[#This Row],[OrderDateTime]]=data[[#This Row],[FirstOrderDateTime]], "New", "Returning")</f>
        <v>Returning</v>
      </c>
      <c r="Z1920" s="7">
        <f>data[[#This Row],[DeliveryDate]] + data[[#This Row],[DeliveryTime]]</f>
        <v>45862.792361111111</v>
      </c>
      <c r="AA1920" s="7">
        <f>data[[#This Row],[OrderDateTime]] + 1</f>
        <v>45862.054166666669</v>
      </c>
      <c r="AB1920" s="7" t="str">
        <f>IF(data[[#This Row],[DeliveryDateTime]] &lt;= data[[#This Row],[SLADue]], "On Time", "Late")</f>
        <v>Late</v>
      </c>
    </row>
    <row r="1921" spans="1:28" x14ac:dyDescent="0.2">
      <c r="A1921" t="s">
        <v>2466</v>
      </c>
      <c r="B1921" t="s">
        <v>19</v>
      </c>
      <c r="C1921" t="s">
        <v>85</v>
      </c>
      <c r="D1921" t="s">
        <v>86</v>
      </c>
      <c r="E1921" s="5">
        <v>51.17</v>
      </c>
      <c r="F1921" t="s">
        <v>87</v>
      </c>
      <c r="G1921">
        <v>1</v>
      </c>
      <c r="H1921" s="1">
        <v>45752</v>
      </c>
      <c r="I1921" s="1" t="str">
        <f>TEXT(data[[#This Row],[OrderDate]],"mmm")</f>
        <v>Apr</v>
      </c>
      <c r="J1921" s="6">
        <v>0.63888888888888884</v>
      </c>
      <c r="K1921" s="6" t="str">
        <f>TEXT(data[[#This Row],[OrderTime]],"h")</f>
        <v>15</v>
      </c>
      <c r="L1921" s="1">
        <v>45753</v>
      </c>
      <c r="M1921" s="6">
        <v>0.68055555555555558</v>
      </c>
      <c r="N1921" t="s">
        <v>120</v>
      </c>
      <c r="O1921" t="s">
        <v>1087</v>
      </c>
      <c r="P1921" t="s">
        <v>25</v>
      </c>
      <c r="Q1921" t="s">
        <v>53</v>
      </c>
      <c r="R1921" t="s">
        <v>90</v>
      </c>
      <c r="S1921" t="s">
        <v>28</v>
      </c>
      <c r="T1921" t="s">
        <v>29</v>
      </c>
      <c r="U1921" t="s">
        <v>30</v>
      </c>
      <c r="V1921" s="5">
        <f>data[[#This Row],[PriceUSD]]*data[[#This Row],[Quantity]]</f>
        <v>51.17</v>
      </c>
      <c r="W1921" s="7">
        <f>data[[#This Row],[OrderDate]] + TIME(VALUE(LEFT(data[[#This Row],[OrderTime]],2)), VALUE(RIGHT(data[[#This Row],[OrderTime]],2)), 0)</f>
        <v>45752.061805555553</v>
      </c>
      <c r="X1921" s="7">
        <f>_xlfn.MINIFS(data[OrderDateTime], data[CustomerName], data[[#This Row],[CustomerName]])</f>
        <v>45522.022916666669</v>
      </c>
      <c r="Y1921" t="str">
        <f>IF(data[[#This Row],[OrderDateTime]]=data[[#This Row],[FirstOrderDateTime]], "New", "Returning")</f>
        <v>Returning</v>
      </c>
      <c r="Z1921" s="7">
        <f>data[[#This Row],[DeliveryDate]] + data[[#This Row],[DeliveryTime]]</f>
        <v>45753.680555555555</v>
      </c>
      <c r="AA1921" s="7">
        <f>data[[#This Row],[OrderDateTime]] + 1</f>
        <v>45753.061805555553</v>
      </c>
      <c r="AB1921" s="7" t="str">
        <f>IF(data[[#This Row],[DeliveryDateTime]] &lt;= data[[#This Row],[SLADue]], "On Time", "Late")</f>
        <v>Late</v>
      </c>
    </row>
    <row r="1922" spans="1:28" x14ac:dyDescent="0.2">
      <c r="A1922" t="s">
        <v>2467</v>
      </c>
      <c r="B1922" t="s">
        <v>19</v>
      </c>
      <c r="C1922" t="s">
        <v>190</v>
      </c>
      <c r="D1922" t="s">
        <v>191</v>
      </c>
      <c r="E1922" s="5">
        <v>27.25</v>
      </c>
      <c r="F1922" t="s">
        <v>87</v>
      </c>
      <c r="G1922">
        <v>10</v>
      </c>
      <c r="H1922" s="1">
        <v>45800</v>
      </c>
      <c r="I1922" s="1" t="str">
        <f>TEXT(data[[#This Row],[OrderDate]],"mmm")</f>
        <v>May</v>
      </c>
      <c r="J1922" s="6">
        <v>0.52361111111111114</v>
      </c>
      <c r="K1922" s="6" t="str">
        <f>TEXT(data[[#This Row],[OrderTime]],"h")</f>
        <v>12</v>
      </c>
      <c r="L1922" s="1">
        <v>45801</v>
      </c>
      <c r="M1922" s="6">
        <v>0.69027777777777777</v>
      </c>
      <c r="N1922" t="s">
        <v>75</v>
      </c>
      <c r="O1922" t="s">
        <v>1614</v>
      </c>
      <c r="P1922" t="s">
        <v>25</v>
      </c>
      <c r="Q1922" t="s">
        <v>53</v>
      </c>
      <c r="R1922" t="s">
        <v>192</v>
      </c>
      <c r="S1922" t="s">
        <v>28</v>
      </c>
      <c r="T1922" t="s">
        <v>29</v>
      </c>
      <c r="U1922" t="s">
        <v>30</v>
      </c>
      <c r="V1922" s="5">
        <f>data[[#This Row],[PriceUSD]]*data[[#This Row],[Quantity]]</f>
        <v>272.5</v>
      </c>
      <c r="W1922" s="7">
        <f>data[[#This Row],[OrderDate]] + TIME(VALUE(LEFT(data[[#This Row],[OrderTime]],2)), VALUE(RIGHT(data[[#This Row],[OrderTime]],2)), 0)</f>
        <v>45800.007638888892</v>
      </c>
      <c r="X1922" s="7">
        <f>_xlfn.MINIFS(data[OrderDateTime], data[CustomerName], data[[#This Row],[CustomerName]])</f>
        <v>45653.052083333336</v>
      </c>
      <c r="Y1922" t="str">
        <f>IF(data[[#This Row],[OrderDateTime]]=data[[#This Row],[FirstOrderDateTime]], "New", "Returning")</f>
        <v>Returning</v>
      </c>
      <c r="Z1922" s="7">
        <f>data[[#This Row],[DeliveryDate]] + data[[#This Row],[DeliveryTime]]</f>
        <v>45801.69027777778</v>
      </c>
      <c r="AA1922" s="7">
        <f>data[[#This Row],[OrderDateTime]] + 1</f>
        <v>45801.007638888892</v>
      </c>
      <c r="AB1922" s="7" t="str">
        <f>IF(data[[#This Row],[DeliveryDateTime]] &lt;= data[[#This Row],[SLADue]], "On Time", "Late")</f>
        <v>Late</v>
      </c>
    </row>
    <row r="1923" spans="1:28" x14ac:dyDescent="0.2">
      <c r="A1923" t="s">
        <v>2468</v>
      </c>
      <c r="B1923" t="s">
        <v>19</v>
      </c>
      <c r="C1923" t="s">
        <v>41</v>
      </c>
      <c r="D1923" t="s">
        <v>42</v>
      </c>
      <c r="E1923" s="5">
        <v>31.67</v>
      </c>
      <c r="F1923" t="s">
        <v>119</v>
      </c>
      <c r="G1923">
        <v>1</v>
      </c>
      <c r="H1923" s="1">
        <v>45682</v>
      </c>
      <c r="I1923" s="1" t="str">
        <f>TEXT(data[[#This Row],[OrderDate]],"mmm")</f>
        <v>Jan</v>
      </c>
      <c r="J1923" s="6">
        <v>0.49375000000000002</v>
      </c>
      <c r="K1923" s="6" t="str">
        <f>TEXT(data[[#This Row],[OrderTime]],"h")</f>
        <v>11</v>
      </c>
      <c r="L1923" s="1">
        <v>45682</v>
      </c>
      <c r="M1923" s="6">
        <v>0.66041666666666665</v>
      </c>
      <c r="N1923" t="s">
        <v>112</v>
      </c>
      <c r="O1923" t="s">
        <v>937</v>
      </c>
      <c r="P1923" t="s">
        <v>36</v>
      </c>
      <c r="Q1923" t="s">
        <v>26</v>
      </c>
      <c r="R1923" t="s">
        <v>46</v>
      </c>
      <c r="S1923" t="s">
        <v>47</v>
      </c>
      <c r="T1923" t="s">
        <v>29</v>
      </c>
      <c r="U1923" t="s">
        <v>39</v>
      </c>
      <c r="V1923" s="5">
        <f>data[[#This Row],[PriceUSD]]*data[[#This Row],[Quantity]]</f>
        <v>31.67</v>
      </c>
      <c r="W1923" s="7">
        <f>data[[#This Row],[OrderDate]] + TIME(VALUE(LEFT(data[[#This Row],[OrderTime]],2)), VALUE(RIGHT(data[[#This Row],[OrderTime]],2)), 0)</f>
        <v>45682.052083333336</v>
      </c>
      <c r="X1923" s="7">
        <f>_xlfn.MINIFS(data[OrderDateTime], data[CustomerName], data[[#This Row],[CustomerName]])</f>
        <v>45533.046527777777</v>
      </c>
      <c r="Y1923" t="str">
        <f>IF(data[[#This Row],[OrderDateTime]]=data[[#This Row],[FirstOrderDateTime]], "New", "Returning")</f>
        <v>Returning</v>
      </c>
      <c r="Z1923" s="7">
        <f>data[[#This Row],[DeliveryDate]] + data[[#This Row],[DeliveryTime]]</f>
        <v>45682.660416666666</v>
      </c>
      <c r="AA1923" s="7">
        <f>data[[#This Row],[OrderDateTime]] + 1</f>
        <v>45683.052083333336</v>
      </c>
      <c r="AB1923" s="7" t="str">
        <f>IF(data[[#This Row],[DeliveryDateTime]] &lt;= data[[#This Row],[SLADue]], "On Time", "Late")</f>
        <v>On Time</v>
      </c>
    </row>
    <row r="1924" spans="1:28" x14ac:dyDescent="0.2">
      <c r="A1924" t="s">
        <v>2469</v>
      </c>
      <c r="B1924" t="s">
        <v>19</v>
      </c>
      <c r="C1924" t="s">
        <v>126</v>
      </c>
      <c r="D1924" t="s">
        <v>127</v>
      </c>
      <c r="E1924" s="5">
        <v>24.89</v>
      </c>
      <c r="F1924" t="s">
        <v>56</v>
      </c>
      <c r="G1924">
        <v>1</v>
      </c>
      <c r="H1924" s="1">
        <v>45685</v>
      </c>
      <c r="I1924" s="1" t="str">
        <f>TEXT(data[[#This Row],[OrderDate]],"mmm")</f>
        <v>Jan</v>
      </c>
      <c r="J1924" s="6">
        <v>0.73402777777777772</v>
      </c>
      <c r="K1924" s="6" t="str">
        <f>TEXT(data[[#This Row],[OrderTime]],"h")</f>
        <v>17</v>
      </c>
      <c r="L1924" s="1">
        <v>45686</v>
      </c>
      <c r="M1924" s="6">
        <v>0.81736111111111109</v>
      </c>
      <c r="N1924" t="s">
        <v>88</v>
      </c>
      <c r="O1924" t="s">
        <v>929</v>
      </c>
      <c r="P1924" t="s">
        <v>25</v>
      </c>
      <c r="Q1924" t="s">
        <v>53</v>
      </c>
      <c r="R1924" t="s">
        <v>129</v>
      </c>
      <c r="S1924" t="s">
        <v>28</v>
      </c>
      <c r="T1924" t="s">
        <v>38</v>
      </c>
      <c r="U1924" t="s">
        <v>39</v>
      </c>
      <c r="V1924" s="5">
        <f>data[[#This Row],[PriceUSD]]*data[[#This Row],[Quantity]]</f>
        <v>24.89</v>
      </c>
      <c r="W1924" s="7">
        <f>data[[#This Row],[OrderDate]] + TIME(VALUE(LEFT(data[[#This Row],[OrderTime]],2)), VALUE(RIGHT(data[[#This Row],[OrderTime]],2)), 0)</f>
        <v>45685.054166666669</v>
      </c>
      <c r="X1924" s="7">
        <f>_xlfn.MINIFS(data[OrderDateTime], data[CustomerName], data[[#This Row],[CustomerName]])</f>
        <v>45510.022916666669</v>
      </c>
      <c r="Y1924" t="str">
        <f>IF(data[[#This Row],[OrderDateTime]]=data[[#This Row],[FirstOrderDateTime]], "New", "Returning")</f>
        <v>Returning</v>
      </c>
      <c r="Z1924" s="7">
        <f>data[[#This Row],[DeliveryDate]] + data[[#This Row],[DeliveryTime]]</f>
        <v>45686.817361111112</v>
      </c>
      <c r="AA1924" s="7">
        <f>data[[#This Row],[OrderDateTime]] + 1</f>
        <v>45686.054166666669</v>
      </c>
      <c r="AB1924" s="7" t="str">
        <f>IF(data[[#This Row],[DeliveryDateTime]] &lt;= data[[#This Row],[SLADue]], "On Time", "Late")</f>
        <v>Late</v>
      </c>
    </row>
    <row r="1925" spans="1:28" x14ac:dyDescent="0.2">
      <c r="A1925" t="s">
        <v>2470</v>
      </c>
      <c r="B1925" t="s">
        <v>19</v>
      </c>
      <c r="C1925" t="s">
        <v>126</v>
      </c>
      <c r="D1925" t="s">
        <v>127</v>
      </c>
      <c r="E1925" s="5">
        <v>20.41</v>
      </c>
      <c r="F1925" t="s">
        <v>138</v>
      </c>
      <c r="G1925">
        <v>2</v>
      </c>
      <c r="H1925" s="1">
        <v>45772</v>
      </c>
      <c r="I1925" s="1" t="str">
        <f>TEXT(data[[#This Row],[OrderDate]],"mmm")</f>
        <v>Apr</v>
      </c>
      <c r="J1925" s="6">
        <v>0.67222222222222228</v>
      </c>
      <c r="K1925" s="6" t="str">
        <f>TEXT(data[[#This Row],[OrderTime]],"h")</f>
        <v>16</v>
      </c>
      <c r="L1925" s="1">
        <v>45773</v>
      </c>
      <c r="M1925" s="6">
        <v>0.75555555555555554</v>
      </c>
      <c r="N1925" t="s">
        <v>23</v>
      </c>
      <c r="O1925" t="s">
        <v>2471</v>
      </c>
      <c r="P1925" t="s">
        <v>25</v>
      </c>
      <c r="Q1925" t="s">
        <v>53</v>
      </c>
      <c r="R1925" t="s">
        <v>129</v>
      </c>
      <c r="S1925" t="s">
        <v>28</v>
      </c>
      <c r="T1925" t="s">
        <v>106</v>
      </c>
      <c r="U1925" t="s">
        <v>67</v>
      </c>
      <c r="V1925" s="5">
        <f>data[[#This Row],[PriceUSD]]*data[[#This Row],[Quantity]]</f>
        <v>40.82</v>
      </c>
      <c r="W1925" s="7">
        <f>data[[#This Row],[OrderDate]] + TIME(VALUE(LEFT(data[[#This Row],[OrderTime]],2)), VALUE(RIGHT(data[[#This Row],[OrderTime]],2)), 0)</f>
        <v>45772.015277777777</v>
      </c>
      <c r="X1925" s="7">
        <f>_xlfn.MINIFS(data[OrderDateTime], data[CustomerName], data[[#This Row],[CustomerName]])</f>
        <v>45772.015277777777</v>
      </c>
      <c r="Y1925" t="str">
        <f>IF(data[[#This Row],[OrderDateTime]]=data[[#This Row],[FirstOrderDateTime]], "New", "Returning")</f>
        <v>New</v>
      </c>
      <c r="Z1925" s="7">
        <f>data[[#This Row],[DeliveryDate]] + data[[#This Row],[DeliveryTime]]</f>
        <v>45773.755555555559</v>
      </c>
      <c r="AA1925" s="7">
        <f>data[[#This Row],[OrderDateTime]] + 1</f>
        <v>45773.015277777777</v>
      </c>
      <c r="AB1925" s="7" t="str">
        <f>IF(data[[#This Row],[DeliveryDateTime]] &lt;= data[[#This Row],[SLADue]], "On Time", "Late")</f>
        <v>Late</v>
      </c>
    </row>
    <row r="1926" spans="1:28" x14ac:dyDescent="0.2">
      <c r="A1926" t="s">
        <v>2472</v>
      </c>
      <c r="B1926" t="s">
        <v>19</v>
      </c>
      <c r="C1926" t="s">
        <v>49</v>
      </c>
      <c r="D1926" t="s">
        <v>50</v>
      </c>
      <c r="E1926" s="5">
        <v>31.53</v>
      </c>
      <c r="F1926" t="s">
        <v>74</v>
      </c>
      <c r="G1926">
        <v>2</v>
      </c>
      <c r="H1926" s="1">
        <v>45773</v>
      </c>
      <c r="I1926" s="1" t="str">
        <f>TEXT(data[[#This Row],[OrderDate]],"mmm")</f>
        <v>Apr</v>
      </c>
      <c r="J1926" s="6">
        <v>0.4909722222222222</v>
      </c>
      <c r="K1926" s="6" t="str">
        <f>TEXT(data[[#This Row],[OrderTime]],"h")</f>
        <v>11</v>
      </c>
      <c r="L1926" s="1">
        <v>45774</v>
      </c>
      <c r="M1926" s="6">
        <v>0.74097222222222225</v>
      </c>
      <c r="N1926" t="s">
        <v>120</v>
      </c>
      <c r="O1926" t="s">
        <v>35</v>
      </c>
      <c r="P1926" t="s">
        <v>25</v>
      </c>
      <c r="Q1926" t="s">
        <v>53</v>
      </c>
      <c r="R1926" t="s">
        <v>54</v>
      </c>
      <c r="S1926" t="s">
        <v>28</v>
      </c>
      <c r="T1926" t="s">
        <v>29</v>
      </c>
      <c r="U1926" t="s">
        <v>39</v>
      </c>
      <c r="V1926" s="5">
        <f>data[[#This Row],[PriceUSD]]*data[[#This Row],[Quantity]]</f>
        <v>63.06</v>
      </c>
      <c r="W1926" s="7">
        <f>data[[#This Row],[OrderDate]] + TIME(VALUE(LEFT(data[[#This Row],[OrderTime]],2)), VALUE(RIGHT(data[[#This Row],[OrderTime]],2)), 0)</f>
        <v>45773.015277777777</v>
      </c>
      <c r="X1926" s="7">
        <f>_xlfn.MINIFS(data[OrderDateTime], data[CustomerName], data[[#This Row],[CustomerName]])</f>
        <v>45595.015277777777</v>
      </c>
      <c r="Y1926" t="str">
        <f>IF(data[[#This Row],[OrderDateTime]]=data[[#This Row],[FirstOrderDateTime]], "New", "Returning")</f>
        <v>Returning</v>
      </c>
      <c r="Z1926" s="7">
        <f>data[[#This Row],[DeliveryDate]] + data[[#This Row],[DeliveryTime]]</f>
        <v>45774.740972222222</v>
      </c>
      <c r="AA1926" s="7">
        <f>data[[#This Row],[OrderDateTime]] + 1</f>
        <v>45774.015277777777</v>
      </c>
      <c r="AB1926" s="7" t="str">
        <f>IF(data[[#This Row],[DeliveryDateTime]] &lt;= data[[#This Row],[SLADue]], "On Time", "Late")</f>
        <v>Late</v>
      </c>
    </row>
    <row r="1927" spans="1:28" x14ac:dyDescent="0.2">
      <c r="A1927" t="s">
        <v>2473</v>
      </c>
      <c r="B1927" t="s">
        <v>19</v>
      </c>
      <c r="C1927" t="s">
        <v>285</v>
      </c>
      <c r="D1927" t="s">
        <v>286</v>
      </c>
      <c r="E1927" s="5">
        <v>19.47</v>
      </c>
      <c r="F1927" t="s">
        <v>22</v>
      </c>
      <c r="G1927">
        <v>2</v>
      </c>
      <c r="H1927" s="1">
        <v>45541</v>
      </c>
      <c r="I1927" s="1" t="str">
        <f>TEXT(data[[#This Row],[OrderDate]],"mmm")</f>
        <v>Sep</v>
      </c>
      <c r="J1927" s="6">
        <v>0.49861111111111112</v>
      </c>
      <c r="K1927" s="6" t="str">
        <f>TEXT(data[[#This Row],[OrderTime]],"h")</f>
        <v>11</v>
      </c>
      <c r="L1927" s="1">
        <v>45542</v>
      </c>
      <c r="M1927" s="6">
        <v>0.49861111111111112</v>
      </c>
      <c r="N1927" t="s">
        <v>75</v>
      </c>
      <c r="O1927" t="s">
        <v>909</v>
      </c>
      <c r="P1927" t="s">
        <v>77</v>
      </c>
      <c r="Q1927" t="s">
        <v>53</v>
      </c>
      <c r="R1927" t="s">
        <v>114</v>
      </c>
      <c r="S1927" t="s">
        <v>28</v>
      </c>
      <c r="T1927" t="s">
        <v>59</v>
      </c>
      <c r="U1927" t="s">
        <v>30</v>
      </c>
      <c r="V1927" s="5">
        <f>data[[#This Row],[PriceUSD]]*data[[#This Row],[Quantity]]</f>
        <v>38.94</v>
      </c>
      <c r="W1927" s="7">
        <f>data[[#This Row],[OrderDate]] + TIME(VALUE(LEFT(data[[#This Row],[OrderTime]],2)), VALUE(RIGHT(data[[#This Row],[OrderTime]],2)), 0)</f>
        <v>45541.007638888892</v>
      </c>
      <c r="X1927" s="7">
        <f>_xlfn.MINIFS(data[OrderDateTime], data[CustomerName], data[[#This Row],[CustomerName]])</f>
        <v>45517.030555555553</v>
      </c>
      <c r="Y1927" t="str">
        <f>IF(data[[#This Row],[OrderDateTime]]=data[[#This Row],[FirstOrderDateTime]], "New", "Returning")</f>
        <v>Returning</v>
      </c>
      <c r="Z1927" s="7">
        <f>data[[#This Row],[DeliveryDate]] + data[[#This Row],[DeliveryTime]]</f>
        <v>45542.498611111114</v>
      </c>
      <c r="AA1927" s="7">
        <f>data[[#This Row],[OrderDateTime]] + 1</f>
        <v>45542.007638888892</v>
      </c>
      <c r="AB1927" s="7" t="str">
        <f>IF(data[[#This Row],[DeliveryDateTime]] &lt;= data[[#This Row],[SLADue]], "On Time", "Late")</f>
        <v>Late</v>
      </c>
    </row>
    <row r="1928" spans="1:28" x14ac:dyDescent="0.2">
      <c r="A1928" t="s">
        <v>2474</v>
      </c>
      <c r="B1928" t="s">
        <v>19</v>
      </c>
      <c r="C1928" t="s">
        <v>49</v>
      </c>
      <c r="D1928" t="s">
        <v>50</v>
      </c>
      <c r="E1928" s="5">
        <v>31.45</v>
      </c>
      <c r="F1928" t="s">
        <v>138</v>
      </c>
      <c r="G1928">
        <v>1</v>
      </c>
      <c r="H1928" s="1">
        <v>45515</v>
      </c>
      <c r="I1928" s="1" t="str">
        <f>TEXT(data[[#This Row],[OrderDate]],"mmm")</f>
        <v>Aug</v>
      </c>
      <c r="J1928" s="6">
        <v>0.61736111111111114</v>
      </c>
      <c r="K1928" s="6" t="str">
        <f>TEXT(data[[#This Row],[OrderTime]],"h")</f>
        <v>14</v>
      </c>
      <c r="L1928" s="1">
        <v>45515</v>
      </c>
      <c r="M1928" s="6">
        <v>0.78402777777777777</v>
      </c>
      <c r="N1928" t="s">
        <v>183</v>
      </c>
      <c r="O1928" t="s">
        <v>241</v>
      </c>
      <c r="P1928" t="s">
        <v>180</v>
      </c>
      <c r="Q1928" t="s">
        <v>53</v>
      </c>
      <c r="R1928" t="s">
        <v>54</v>
      </c>
      <c r="S1928" t="s">
        <v>47</v>
      </c>
      <c r="T1928" t="s">
        <v>38</v>
      </c>
      <c r="U1928" t="s">
        <v>39</v>
      </c>
      <c r="V1928" s="5">
        <f>data[[#This Row],[PriceUSD]]*data[[#This Row],[Quantity]]</f>
        <v>31.45</v>
      </c>
      <c r="W1928" s="7">
        <f>data[[#This Row],[OrderDate]] + TIME(VALUE(LEFT(data[[#This Row],[OrderTime]],2)), VALUE(RIGHT(data[[#This Row],[OrderTime]],2)), 0)</f>
        <v>45515.007638888892</v>
      </c>
      <c r="X1928" s="7">
        <f>_xlfn.MINIFS(data[OrderDateTime], data[CustomerName], data[[#This Row],[CustomerName]])</f>
        <v>45515.007638888892</v>
      </c>
      <c r="Y1928" t="str">
        <f>IF(data[[#This Row],[OrderDateTime]]=data[[#This Row],[FirstOrderDateTime]], "New", "Returning")</f>
        <v>New</v>
      </c>
      <c r="Z1928" s="7">
        <f>data[[#This Row],[DeliveryDate]] + data[[#This Row],[DeliveryTime]]</f>
        <v>45515.78402777778</v>
      </c>
      <c r="AA1928" s="7">
        <f>data[[#This Row],[OrderDateTime]] + 1</f>
        <v>45516.007638888892</v>
      </c>
      <c r="AB1928" s="7" t="str">
        <f>IF(data[[#This Row],[DeliveryDateTime]] &lt;= data[[#This Row],[SLADue]], "On Time", "Late")</f>
        <v>On Time</v>
      </c>
    </row>
    <row r="1929" spans="1:28" x14ac:dyDescent="0.2">
      <c r="A1929" t="s">
        <v>2475</v>
      </c>
      <c r="B1929" t="s">
        <v>19</v>
      </c>
      <c r="C1929" t="s">
        <v>101</v>
      </c>
      <c r="D1929" t="s">
        <v>102</v>
      </c>
      <c r="E1929" s="5">
        <v>26.78</v>
      </c>
      <c r="F1929" t="s">
        <v>63</v>
      </c>
      <c r="G1929">
        <v>1</v>
      </c>
      <c r="H1929" s="1">
        <v>45572</v>
      </c>
      <c r="I1929" s="1" t="str">
        <f>TEXT(data[[#This Row],[OrderDate]],"mmm")</f>
        <v>Oct</v>
      </c>
      <c r="J1929" s="6">
        <v>0.65902777777777777</v>
      </c>
      <c r="K1929" s="6" t="str">
        <f>TEXT(data[[#This Row],[OrderTime]],"h")</f>
        <v>15</v>
      </c>
      <c r="L1929" s="1">
        <v>45573</v>
      </c>
      <c r="M1929" s="6">
        <v>0.8256944444444444</v>
      </c>
      <c r="N1929" t="s">
        <v>34</v>
      </c>
      <c r="O1929" t="s">
        <v>802</v>
      </c>
      <c r="P1929" t="s">
        <v>36</v>
      </c>
      <c r="Q1929" t="s">
        <v>53</v>
      </c>
      <c r="R1929" t="s">
        <v>83</v>
      </c>
      <c r="S1929" t="s">
        <v>28</v>
      </c>
      <c r="T1929" t="s">
        <v>29</v>
      </c>
      <c r="U1929" t="s">
        <v>39</v>
      </c>
      <c r="V1929" s="5">
        <f>data[[#This Row],[PriceUSD]]*data[[#This Row],[Quantity]]</f>
        <v>26.78</v>
      </c>
      <c r="W1929" s="7">
        <f>data[[#This Row],[OrderDate]] + TIME(VALUE(LEFT(data[[#This Row],[OrderTime]],2)), VALUE(RIGHT(data[[#This Row],[OrderTime]],2)), 0)</f>
        <v>45572.054166666669</v>
      </c>
      <c r="X1929" s="7">
        <f>_xlfn.MINIFS(data[OrderDateTime], data[CustomerName], data[[#This Row],[CustomerName]])</f>
        <v>45572.054166666669</v>
      </c>
      <c r="Y1929" t="str">
        <f>IF(data[[#This Row],[OrderDateTime]]=data[[#This Row],[FirstOrderDateTime]], "New", "Returning")</f>
        <v>New</v>
      </c>
      <c r="Z1929" s="7">
        <f>data[[#This Row],[DeliveryDate]] + data[[#This Row],[DeliveryTime]]</f>
        <v>45573.825694444444</v>
      </c>
      <c r="AA1929" s="7">
        <f>data[[#This Row],[OrderDateTime]] + 1</f>
        <v>45573.054166666669</v>
      </c>
      <c r="AB1929" s="7" t="str">
        <f>IF(data[[#This Row],[DeliveryDateTime]] &lt;= data[[#This Row],[SLADue]], "On Time", "Late")</f>
        <v>Late</v>
      </c>
    </row>
    <row r="1930" spans="1:28" x14ac:dyDescent="0.2">
      <c r="A1930" t="s">
        <v>2476</v>
      </c>
      <c r="B1930" t="s">
        <v>19</v>
      </c>
      <c r="C1930" t="s">
        <v>290</v>
      </c>
      <c r="D1930" t="s">
        <v>291</v>
      </c>
      <c r="E1930" s="5">
        <v>64.150000000000006</v>
      </c>
      <c r="F1930" t="s">
        <v>22</v>
      </c>
      <c r="G1930">
        <v>1</v>
      </c>
      <c r="H1930" s="1">
        <v>45569</v>
      </c>
      <c r="I1930" s="1" t="str">
        <f>TEXT(data[[#This Row],[OrderDate]],"mmm")</f>
        <v>Oct</v>
      </c>
      <c r="J1930" s="6">
        <v>0.52500000000000002</v>
      </c>
      <c r="K1930" s="6" t="str">
        <f>TEXT(data[[#This Row],[OrderTime]],"h")</f>
        <v>12</v>
      </c>
      <c r="L1930" s="1">
        <v>45571</v>
      </c>
      <c r="M1930" s="6">
        <v>0.52500000000000002</v>
      </c>
      <c r="N1930" t="s">
        <v>75</v>
      </c>
      <c r="O1930" t="s">
        <v>1674</v>
      </c>
      <c r="P1930" t="s">
        <v>77</v>
      </c>
      <c r="Q1930" t="s">
        <v>26</v>
      </c>
      <c r="R1930" t="s">
        <v>294</v>
      </c>
      <c r="S1930" t="s">
        <v>105</v>
      </c>
      <c r="T1930" t="s">
        <v>29</v>
      </c>
      <c r="U1930" t="s">
        <v>30</v>
      </c>
      <c r="V1930" s="5">
        <f>data[[#This Row],[PriceUSD]]*data[[#This Row],[Quantity]]</f>
        <v>64.150000000000006</v>
      </c>
      <c r="W1930" s="7">
        <f>data[[#This Row],[OrderDate]] + TIME(VALUE(LEFT(data[[#This Row],[OrderTime]],2)), VALUE(RIGHT(data[[#This Row],[OrderTime]],2)), 0)</f>
        <v>45569.017361111109</v>
      </c>
      <c r="X1930" s="7">
        <f>_xlfn.MINIFS(data[OrderDateTime], data[CustomerName], data[[#This Row],[CustomerName]])</f>
        <v>45542.038888888892</v>
      </c>
      <c r="Y1930" t="str">
        <f>IF(data[[#This Row],[OrderDateTime]]=data[[#This Row],[FirstOrderDateTime]], "New", "Returning")</f>
        <v>Returning</v>
      </c>
      <c r="Z1930" s="7">
        <f>data[[#This Row],[DeliveryDate]] + data[[#This Row],[DeliveryTime]]</f>
        <v>45571.525000000001</v>
      </c>
      <c r="AA1930" s="7">
        <f>data[[#This Row],[OrderDateTime]] + 1</f>
        <v>45570.017361111109</v>
      </c>
      <c r="AB1930" s="7" t="str">
        <f>IF(data[[#This Row],[DeliveryDateTime]] &lt;= data[[#This Row],[SLADue]], "On Time", "Late")</f>
        <v>Late</v>
      </c>
    </row>
    <row r="1931" spans="1:28" x14ac:dyDescent="0.2">
      <c r="A1931" t="s">
        <v>2477</v>
      </c>
      <c r="B1931" t="s">
        <v>19</v>
      </c>
      <c r="C1931" t="s">
        <v>49</v>
      </c>
      <c r="D1931" t="s">
        <v>50</v>
      </c>
      <c r="E1931" s="5">
        <v>30.1</v>
      </c>
      <c r="F1931" t="s">
        <v>51</v>
      </c>
      <c r="G1931">
        <v>1</v>
      </c>
      <c r="H1931" s="1">
        <v>45854</v>
      </c>
      <c r="I1931" s="1" t="str">
        <f>TEXT(data[[#This Row],[OrderDate]],"mmm")</f>
        <v>Jul</v>
      </c>
      <c r="J1931" s="6">
        <v>0.70138888888888884</v>
      </c>
      <c r="K1931" s="6" t="str">
        <f>TEXT(data[[#This Row],[OrderTime]],"h")</f>
        <v>16</v>
      </c>
      <c r="L1931" s="1">
        <v>45856</v>
      </c>
      <c r="M1931" s="6">
        <v>0.82638888888888884</v>
      </c>
      <c r="N1931" t="s">
        <v>292</v>
      </c>
      <c r="O1931" t="s">
        <v>403</v>
      </c>
      <c r="P1931" t="s">
        <v>77</v>
      </c>
      <c r="Q1931" t="s">
        <v>53</v>
      </c>
      <c r="R1931" t="s">
        <v>54</v>
      </c>
      <c r="S1931" t="s">
        <v>105</v>
      </c>
      <c r="T1931" t="s">
        <v>29</v>
      </c>
      <c r="U1931" t="s">
        <v>30</v>
      </c>
      <c r="V1931" s="5">
        <f>data[[#This Row],[PriceUSD]]*data[[#This Row],[Quantity]]</f>
        <v>30.1</v>
      </c>
      <c r="W1931" s="7">
        <f>data[[#This Row],[OrderDate]] + TIME(VALUE(LEFT(data[[#This Row],[OrderTime]],2)), VALUE(RIGHT(data[[#This Row],[OrderTime]],2)), 0)</f>
        <v>45854.061805555553</v>
      </c>
      <c r="X1931" s="7">
        <f>_xlfn.MINIFS(data[OrderDateTime], data[CustomerName], data[[#This Row],[CustomerName]])</f>
        <v>45535.015277777777</v>
      </c>
      <c r="Y1931" t="str">
        <f>IF(data[[#This Row],[OrderDateTime]]=data[[#This Row],[FirstOrderDateTime]], "New", "Returning")</f>
        <v>Returning</v>
      </c>
      <c r="Z1931" s="7">
        <f>data[[#This Row],[DeliveryDate]] + data[[#This Row],[DeliveryTime]]</f>
        <v>45856.826388888891</v>
      </c>
      <c r="AA1931" s="7">
        <f>data[[#This Row],[OrderDateTime]] + 1</f>
        <v>45855.061805555553</v>
      </c>
      <c r="AB1931" s="7" t="str">
        <f>IF(data[[#This Row],[DeliveryDateTime]] &lt;= data[[#This Row],[SLADue]], "On Time", "Late")</f>
        <v>Late</v>
      </c>
    </row>
    <row r="1932" spans="1:28" x14ac:dyDescent="0.2">
      <c r="A1932" t="s">
        <v>2478</v>
      </c>
      <c r="B1932" t="s">
        <v>19</v>
      </c>
      <c r="C1932" t="s">
        <v>32</v>
      </c>
      <c r="D1932" t="s">
        <v>33</v>
      </c>
      <c r="E1932" s="5">
        <v>45.07</v>
      </c>
      <c r="F1932" t="s">
        <v>43</v>
      </c>
      <c r="G1932">
        <v>2</v>
      </c>
      <c r="H1932" s="1">
        <v>45577</v>
      </c>
      <c r="I1932" s="1" t="str">
        <f>TEXT(data[[#This Row],[OrderDate]],"mmm")</f>
        <v>Oct</v>
      </c>
      <c r="J1932" s="6">
        <v>0.59583333333333333</v>
      </c>
      <c r="K1932" s="6" t="str">
        <f>TEXT(data[[#This Row],[OrderTime]],"h")</f>
        <v>14</v>
      </c>
      <c r="L1932" s="1">
        <v>45577</v>
      </c>
      <c r="M1932" s="6">
        <v>0.72083333333333333</v>
      </c>
      <c r="N1932" t="s">
        <v>103</v>
      </c>
      <c r="O1932" t="s">
        <v>296</v>
      </c>
      <c r="P1932" t="s">
        <v>77</v>
      </c>
      <c r="Q1932" t="s">
        <v>53</v>
      </c>
      <c r="R1932" t="s">
        <v>37</v>
      </c>
      <c r="S1932" t="s">
        <v>47</v>
      </c>
      <c r="T1932" t="s">
        <v>38</v>
      </c>
      <c r="U1932" t="s">
        <v>30</v>
      </c>
      <c r="V1932" s="5">
        <f>data[[#This Row],[PriceUSD]]*data[[#This Row],[Quantity]]</f>
        <v>90.14</v>
      </c>
      <c r="W1932" s="7">
        <f>data[[#This Row],[OrderDate]] + TIME(VALUE(LEFT(data[[#This Row],[OrderTime]],2)), VALUE(RIGHT(data[[#This Row],[OrderTime]],2)), 0)</f>
        <v>45577.022916666669</v>
      </c>
      <c r="X1932" s="7">
        <f>_xlfn.MINIFS(data[OrderDateTime], data[CustomerName], data[[#This Row],[CustomerName]])</f>
        <v>45511.017361111109</v>
      </c>
      <c r="Y1932" t="str">
        <f>IF(data[[#This Row],[OrderDateTime]]=data[[#This Row],[FirstOrderDateTime]], "New", "Returning")</f>
        <v>Returning</v>
      </c>
      <c r="Z1932" s="7">
        <f>data[[#This Row],[DeliveryDate]] + data[[#This Row],[DeliveryTime]]</f>
        <v>45577.720833333333</v>
      </c>
      <c r="AA1932" s="7">
        <f>data[[#This Row],[OrderDateTime]] + 1</f>
        <v>45578.022916666669</v>
      </c>
      <c r="AB1932" s="7" t="str">
        <f>IF(data[[#This Row],[DeliveryDateTime]] &lt;= data[[#This Row],[SLADue]], "On Time", "Late")</f>
        <v>On Time</v>
      </c>
    </row>
    <row r="1933" spans="1:28" x14ac:dyDescent="0.2">
      <c r="A1933" t="s">
        <v>2479</v>
      </c>
      <c r="B1933" t="s">
        <v>19</v>
      </c>
      <c r="C1933" t="s">
        <v>69</v>
      </c>
      <c r="D1933" t="s">
        <v>70</v>
      </c>
      <c r="E1933" s="5">
        <v>58.26</v>
      </c>
      <c r="F1933" t="s">
        <v>119</v>
      </c>
      <c r="G1933">
        <v>1</v>
      </c>
      <c r="H1933" s="1">
        <v>45839</v>
      </c>
      <c r="I1933" s="1" t="str">
        <f>TEXT(data[[#This Row],[OrderDate]],"mmm")</f>
        <v>Jul</v>
      </c>
      <c r="J1933" s="6">
        <v>0.4597222222222222</v>
      </c>
      <c r="K1933" s="6" t="str">
        <f>TEXT(data[[#This Row],[OrderTime]],"h")</f>
        <v>11</v>
      </c>
      <c r="L1933" s="1">
        <v>45839</v>
      </c>
      <c r="M1933" s="6">
        <v>0.70972222222222225</v>
      </c>
      <c r="N1933" t="s">
        <v>123</v>
      </c>
      <c r="O1933" t="s">
        <v>674</v>
      </c>
      <c r="P1933" t="s">
        <v>36</v>
      </c>
      <c r="Q1933" t="s">
        <v>26</v>
      </c>
      <c r="R1933" t="s">
        <v>37</v>
      </c>
      <c r="S1933" t="s">
        <v>47</v>
      </c>
      <c r="T1933" t="s">
        <v>136</v>
      </c>
      <c r="U1933" t="s">
        <v>30</v>
      </c>
      <c r="V1933" s="5">
        <f>data[[#This Row],[PriceUSD]]*data[[#This Row],[Quantity]]</f>
        <v>58.26</v>
      </c>
      <c r="W1933" s="7">
        <f>data[[#This Row],[OrderDate]] + TIME(VALUE(LEFT(data[[#This Row],[OrderTime]],2)), VALUE(RIGHT(data[[#This Row],[OrderTime]],2)), 0)</f>
        <v>45839.015277777777</v>
      </c>
      <c r="X1933" s="7">
        <f>_xlfn.MINIFS(data[OrderDateTime], data[CustomerName], data[[#This Row],[CustomerName]])</f>
        <v>45523.007638888892</v>
      </c>
      <c r="Y1933" t="str">
        <f>IF(data[[#This Row],[OrderDateTime]]=data[[#This Row],[FirstOrderDateTime]], "New", "Returning")</f>
        <v>Returning</v>
      </c>
      <c r="Z1933" s="7">
        <f>data[[#This Row],[DeliveryDate]] + data[[#This Row],[DeliveryTime]]</f>
        <v>45839.709722222222</v>
      </c>
      <c r="AA1933" s="7">
        <f>data[[#This Row],[OrderDateTime]] + 1</f>
        <v>45840.015277777777</v>
      </c>
      <c r="AB1933" s="7" t="str">
        <f>IF(data[[#This Row],[DeliveryDateTime]] &lt;= data[[#This Row],[SLADue]], "On Time", "Late")</f>
        <v>On Time</v>
      </c>
    </row>
    <row r="1934" spans="1:28" x14ac:dyDescent="0.2">
      <c r="A1934" t="s">
        <v>2480</v>
      </c>
      <c r="B1934" t="s">
        <v>19</v>
      </c>
      <c r="C1934" t="s">
        <v>79</v>
      </c>
      <c r="D1934" t="s">
        <v>80</v>
      </c>
      <c r="E1934" s="5">
        <v>29.2</v>
      </c>
      <c r="F1934" t="s">
        <v>81</v>
      </c>
      <c r="G1934">
        <v>1</v>
      </c>
      <c r="H1934" s="1">
        <v>45728</v>
      </c>
      <c r="I1934" s="1" t="str">
        <f>TEXT(data[[#This Row],[OrderDate]],"mmm")</f>
        <v>Mar</v>
      </c>
      <c r="J1934" s="6">
        <v>0.83472222222222225</v>
      </c>
      <c r="K1934" s="6" t="str">
        <f>TEXT(data[[#This Row],[OrderTime]],"h")</f>
        <v>20</v>
      </c>
      <c r="L1934" s="1">
        <v>45730</v>
      </c>
      <c r="M1934" s="6">
        <v>0.58750000000000002</v>
      </c>
      <c r="N1934" t="s">
        <v>112</v>
      </c>
      <c r="O1934" t="s">
        <v>709</v>
      </c>
      <c r="P1934" t="s">
        <v>36</v>
      </c>
      <c r="Q1934" t="s">
        <v>26</v>
      </c>
      <c r="R1934" t="s">
        <v>83</v>
      </c>
      <c r="S1934" t="s">
        <v>105</v>
      </c>
      <c r="T1934" t="s">
        <v>143</v>
      </c>
      <c r="U1934" t="s">
        <v>67</v>
      </c>
      <c r="V1934" s="5">
        <f>data[[#This Row],[PriceUSD]]*data[[#This Row],[Quantity]]</f>
        <v>29.2</v>
      </c>
      <c r="W1934" s="7">
        <f>data[[#This Row],[OrderDate]] + TIME(VALUE(LEFT(data[[#This Row],[OrderTime]],2)), VALUE(RIGHT(data[[#This Row],[OrderTime]],2)), 0)</f>
        <v>45728.015277777777</v>
      </c>
      <c r="X1934" s="7">
        <f>_xlfn.MINIFS(data[OrderDateTime], data[CustomerName], data[[#This Row],[CustomerName]])</f>
        <v>45522.046527777777</v>
      </c>
      <c r="Y1934" t="str">
        <f>IF(data[[#This Row],[OrderDateTime]]=data[[#This Row],[FirstOrderDateTime]], "New", "Returning")</f>
        <v>Returning</v>
      </c>
      <c r="Z1934" s="7">
        <f>data[[#This Row],[DeliveryDate]] + data[[#This Row],[DeliveryTime]]</f>
        <v>45730.587500000001</v>
      </c>
      <c r="AA1934" s="7">
        <f>data[[#This Row],[OrderDateTime]] + 1</f>
        <v>45729.015277777777</v>
      </c>
      <c r="AB1934" s="7" t="str">
        <f>IF(data[[#This Row],[DeliveryDateTime]] &lt;= data[[#This Row],[SLADue]], "On Time", "Late")</f>
        <v>Late</v>
      </c>
    </row>
    <row r="1935" spans="1:28" x14ac:dyDescent="0.2">
      <c r="A1935" t="s">
        <v>2481</v>
      </c>
      <c r="B1935" t="s">
        <v>19</v>
      </c>
      <c r="C1935" t="s">
        <v>69</v>
      </c>
      <c r="D1935" t="s">
        <v>70</v>
      </c>
      <c r="E1935" s="5">
        <v>53.99</v>
      </c>
      <c r="F1935" t="s">
        <v>74</v>
      </c>
      <c r="G1935">
        <v>1</v>
      </c>
      <c r="H1935" s="1">
        <v>45781</v>
      </c>
      <c r="I1935" s="1" t="str">
        <f>TEXT(data[[#This Row],[OrderDate]],"mmm")</f>
        <v>May</v>
      </c>
      <c r="J1935" s="6">
        <v>0.83611111111111114</v>
      </c>
      <c r="K1935" s="6" t="str">
        <f>TEXT(data[[#This Row],[OrderTime]],"h")</f>
        <v>20</v>
      </c>
      <c r="L1935" s="1">
        <v>45783</v>
      </c>
      <c r="M1935" s="6">
        <v>0.52708333333333335</v>
      </c>
      <c r="N1935" t="s">
        <v>148</v>
      </c>
      <c r="O1935" t="s">
        <v>315</v>
      </c>
      <c r="P1935" t="s">
        <v>25</v>
      </c>
      <c r="Q1935" t="s">
        <v>26</v>
      </c>
      <c r="R1935" t="s">
        <v>37</v>
      </c>
      <c r="S1935" t="s">
        <v>105</v>
      </c>
      <c r="T1935" t="s">
        <v>136</v>
      </c>
      <c r="U1935" t="s">
        <v>30</v>
      </c>
      <c r="V1935" s="5">
        <f>data[[#This Row],[PriceUSD]]*data[[#This Row],[Quantity]]</f>
        <v>53.99</v>
      </c>
      <c r="W1935" s="7">
        <f>data[[#This Row],[OrderDate]] + TIME(VALUE(LEFT(data[[#This Row],[OrderTime]],2)), VALUE(RIGHT(data[[#This Row],[OrderTime]],2)), 0)</f>
        <v>45781.007638888892</v>
      </c>
      <c r="X1935" s="7">
        <f>_xlfn.MINIFS(data[OrderDateTime], data[CustomerName], data[[#This Row],[CustomerName]])</f>
        <v>45557.007638888892</v>
      </c>
      <c r="Y1935" t="str">
        <f>IF(data[[#This Row],[OrderDateTime]]=data[[#This Row],[FirstOrderDateTime]], "New", "Returning")</f>
        <v>Returning</v>
      </c>
      <c r="Z1935" s="7">
        <f>data[[#This Row],[DeliveryDate]] + data[[#This Row],[DeliveryTime]]</f>
        <v>45783.527083333334</v>
      </c>
      <c r="AA1935" s="7">
        <f>data[[#This Row],[OrderDateTime]] + 1</f>
        <v>45782.007638888892</v>
      </c>
      <c r="AB1935" s="7" t="str">
        <f>IF(data[[#This Row],[DeliveryDateTime]] &lt;= data[[#This Row],[SLADue]], "On Time", "Late")</f>
        <v>Late</v>
      </c>
    </row>
    <row r="1936" spans="1:28" x14ac:dyDescent="0.2">
      <c r="A1936" t="s">
        <v>2482</v>
      </c>
      <c r="B1936" t="s">
        <v>19</v>
      </c>
      <c r="C1936" t="s">
        <v>258</v>
      </c>
      <c r="D1936" t="s">
        <v>259</v>
      </c>
      <c r="E1936" s="5">
        <v>110.45</v>
      </c>
      <c r="F1936" t="s">
        <v>119</v>
      </c>
      <c r="G1936">
        <v>1</v>
      </c>
      <c r="H1936" s="1">
        <v>45598</v>
      </c>
      <c r="I1936" s="1" t="str">
        <f>TEXT(data[[#This Row],[OrderDate]],"mmm")</f>
        <v>Nov</v>
      </c>
      <c r="J1936" s="6">
        <v>0.78472222222222221</v>
      </c>
      <c r="K1936" s="6" t="str">
        <f>TEXT(data[[#This Row],[OrderTime]],"h")</f>
        <v>18</v>
      </c>
      <c r="L1936" s="1">
        <v>45599</v>
      </c>
      <c r="M1936" s="6">
        <v>0.90972222222222221</v>
      </c>
      <c r="N1936" t="s">
        <v>95</v>
      </c>
      <c r="O1936" t="s">
        <v>660</v>
      </c>
      <c r="P1936" t="s">
        <v>25</v>
      </c>
      <c r="Q1936" t="s">
        <v>26</v>
      </c>
      <c r="R1936" t="s">
        <v>261</v>
      </c>
      <c r="S1936" t="s">
        <v>28</v>
      </c>
      <c r="T1936" t="s">
        <v>29</v>
      </c>
      <c r="U1936" t="s">
        <v>30</v>
      </c>
      <c r="V1936" s="5">
        <f>data[[#This Row],[PriceUSD]]*data[[#This Row],[Quantity]]</f>
        <v>110.45</v>
      </c>
      <c r="W1936" s="7">
        <f>data[[#This Row],[OrderDate]] + TIME(VALUE(LEFT(data[[#This Row],[OrderTime]],2)), VALUE(RIGHT(data[[#This Row],[OrderTime]],2)), 0)</f>
        <v>45598.015277777777</v>
      </c>
      <c r="X1936" s="7">
        <f>_xlfn.MINIFS(data[OrderDateTime], data[CustomerName], data[[#This Row],[CustomerName]])</f>
        <v>45590.007638888892</v>
      </c>
      <c r="Y1936" t="str">
        <f>IF(data[[#This Row],[OrderDateTime]]=data[[#This Row],[FirstOrderDateTime]], "New", "Returning")</f>
        <v>Returning</v>
      </c>
      <c r="Z1936" s="7">
        <f>data[[#This Row],[DeliveryDate]] + data[[#This Row],[DeliveryTime]]</f>
        <v>45599.909722222219</v>
      </c>
      <c r="AA1936" s="7">
        <f>data[[#This Row],[OrderDateTime]] + 1</f>
        <v>45599.015277777777</v>
      </c>
      <c r="AB1936" s="7" t="str">
        <f>IF(data[[#This Row],[DeliveryDateTime]] &lt;= data[[#This Row],[SLADue]], "On Time", "Late")</f>
        <v>Late</v>
      </c>
    </row>
    <row r="1937" spans="1:28" x14ac:dyDescent="0.2">
      <c r="A1937" t="s">
        <v>2483</v>
      </c>
      <c r="B1937" t="s">
        <v>19</v>
      </c>
      <c r="C1937" t="s">
        <v>61</v>
      </c>
      <c r="D1937" t="s">
        <v>62</v>
      </c>
      <c r="E1937" s="5">
        <v>147.71</v>
      </c>
      <c r="F1937" t="s">
        <v>94</v>
      </c>
      <c r="G1937">
        <v>3</v>
      </c>
      <c r="H1937" s="1">
        <v>45783</v>
      </c>
      <c r="I1937" s="1" t="str">
        <f>TEXT(data[[#This Row],[OrderDate]],"mmm")</f>
        <v>May</v>
      </c>
      <c r="J1937" s="6">
        <v>0.59861111111111109</v>
      </c>
      <c r="K1937" s="6" t="str">
        <f>TEXT(data[[#This Row],[OrderTime]],"h")</f>
        <v>14</v>
      </c>
      <c r="L1937" s="1">
        <v>45783</v>
      </c>
      <c r="M1937" s="6">
        <v>0.84861111111111109</v>
      </c>
      <c r="N1937" t="s">
        <v>88</v>
      </c>
      <c r="O1937" t="s">
        <v>868</v>
      </c>
      <c r="P1937" t="s">
        <v>25</v>
      </c>
      <c r="Q1937" t="s">
        <v>26</v>
      </c>
      <c r="R1937" t="s">
        <v>66</v>
      </c>
      <c r="S1937" t="s">
        <v>47</v>
      </c>
      <c r="T1937" t="s">
        <v>136</v>
      </c>
      <c r="U1937" t="s">
        <v>39</v>
      </c>
      <c r="V1937" s="5">
        <f>data[[#This Row],[PriceUSD]]*data[[#This Row],[Quantity]]</f>
        <v>443.13</v>
      </c>
      <c r="W1937" s="7">
        <f>data[[#This Row],[OrderDate]] + TIME(VALUE(LEFT(data[[#This Row],[OrderTime]],2)), VALUE(RIGHT(data[[#This Row],[OrderTime]],2)), 0)</f>
        <v>45783.007638888892</v>
      </c>
      <c r="X1937" s="7">
        <f>_xlfn.MINIFS(data[OrderDateTime], data[CustomerName], data[[#This Row],[CustomerName]])</f>
        <v>45551.061805555553</v>
      </c>
      <c r="Y1937" t="str">
        <f>IF(data[[#This Row],[OrderDateTime]]=data[[#This Row],[FirstOrderDateTime]], "New", "Returning")</f>
        <v>Returning</v>
      </c>
      <c r="Z1937" s="7">
        <f>data[[#This Row],[DeliveryDate]] + data[[#This Row],[DeliveryTime]]</f>
        <v>45783.848611111112</v>
      </c>
      <c r="AA1937" s="7">
        <f>data[[#This Row],[OrderDateTime]] + 1</f>
        <v>45784.007638888892</v>
      </c>
      <c r="AB1937" s="7" t="str">
        <f>IF(data[[#This Row],[DeliveryDateTime]] &lt;= data[[#This Row],[SLADue]], "On Time", "Late")</f>
        <v>On Time</v>
      </c>
    </row>
    <row r="1938" spans="1:28" x14ac:dyDescent="0.2">
      <c r="A1938" t="s">
        <v>2484</v>
      </c>
      <c r="B1938" t="s">
        <v>19</v>
      </c>
      <c r="C1938" t="s">
        <v>110</v>
      </c>
      <c r="D1938" t="s">
        <v>111</v>
      </c>
      <c r="E1938" s="5">
        <v>14.32</v>
      </c>
      <c r="F1938" t="s">
        <v>71</v>
      </c>
      <c r="G1938">
        <v>2</v>
      </c>
      <c r="H1938" s="1">
        <v>45878</v>
      </c>
      <c r="I1938" s="1" t="str">
        <f>TEXT(data[[#This Row],[OrderDate]],"mmm")</f>
        <v>Aug</v>
      </c>
      <c r="J1938" s="6">
        <v>0.74027777777777781</v>
      </c>
      <c r="K1938" s="6" t="str">
        <f>TEXT(data[[#This Row],[OrderTime]],"h")</f>
        <v>17</v>
      </c>
      <c r="L1938" s="1">
        <v>45879</v>
      </c>
      <c r="M1938" s="6">
        <v>0.51388888888888884</v>
      </c>
      <c r="N1938" t="s">
        <v>861</v>
      </c>
      <c r="O1938" t="s">
        <v>852</v>
      </c>
      <c r="P1938" t="s">
        <v>245</v>
      </c>
      <c r="Q1938" t="s">
        <v>53</v>
      </c>
      <c r="R1938" t="s">
        <v>114</v>
      </c>
      <c r="S1938" t="s">
        <v>28</v>
      </c>
      <c r="T1938" t="s">
        <v>136</v>
      </c>
      <c r="U1938" t="s">
        <v>30</v>
      </c>
      <c r="V1938" s="5">
        <f>data[[#This Row],[PriceUSD]]*data[[#This Row],[Quantity]]</f>
        <v>28.64</v>
      </c>
      <c r="W1938" s="7">
        <f>data[[#This Row],[OrderDate]] + TIME(VALUE(LEFT(data[[#This Row],[OrderTime]],2)), VALUE(RIGHT(data[[#This Row],[OrderTime]],2)), 0)</f>
        <v>45878.054166666669</v>
      </c>
      <c r="X1938" s="7">
        <f>_xlfn.MINIFS(data[OrderDateTime], data[CustomerName], data[[#This Row],[CustomerName]])</f>
        <v>45514.030555555553</v>
      </c>
      <c r="Y1938" t="str">
        <f>IF(data[[#This Row],[OrderDateTime]]=data[[#This Row],[FirstOrderDateTime]], "New", "Returning")</f>
        <v>Returning</v>
      </c>
      <c r="Z1938" s="7">
        <f>data[[#This Row],[DeliveryDate]] + data[[#This Row],[DeliveryTime]]</f>
        <v>45879.513888888891</v>
      </c>
      <c r="AA1938" s="7">
        <f>data[[#This Row],[OrderDateTime]] + 1</f>
        <v>45879.054166666669</v>
      </c>
      <c r="AB1938" s="7" t="str">
        <f>IF(data[[#This Row],[DeliveryDateTime]] &lt;= data[[#This Row],[SLADue]], "On Time", "Late")</f>
        <v>Late</v>
      </c>
    </row>
    <row r="1939" spans="1:28" x14ac:dyDescent="0.2">
      <c r="A1939" t="s">
        <v>2485</v>
      </c>
      <c r="B1939" t="s">
        <v>19</v>
      </c>
      <c r="C1939" t="s">
        <v>126</v>
      </c>
      <c r="D1939" t="s">
        <v>127</v>
      </c>
      <c r="E1939" s="5">
        <v>23.38</v>
      </c>
      <c r="F1939" t="s">
        <v>71</v>
      </c>
      <c r="G1939">
        <v>3</v>
      </c>
      <c r="H1939" s="1">
        <v>45652</v>
      </c>
      <c r="I1939" s="1" t="str">
        <f>TEXT(data[[#This Row],[OrderDate]],"mmm")</f>
        <v>Dec</v>
      </c>
      <c r="J1939" s="6">
        <v>0.80069444444444449</v>
      </c>
      <c r="K1939" s="6" t="str">
        <f>TEXT(data[[#This Row],[OrderTime]],"h")</f>
        <v>19</v>
      </c>
      <c r="L1939" s="1">
        <v>45653</v>
      </c>
      <c r="M1939" s="6">
        <v>0.68402777777777779</v>
      </c>
      <c r="N1939" t="s">
        <v>208</v>
      </c>
      <c r="O1939" t="s">
        <v>265</v>
      </c>
      <c r="P1939" t="s">
        <v>202</v>
      </c>
      <c r="Q1939" t="s">
        <v>53</v>
      </c>
      <c r="R1939" t="s">
        <v>129</v>
      </c>
      <c r="S1939" t="s">
        <v>28</v>
      </c>
      <c r="T1939" t="s">
        <v>38</v>
      </c>
      <c r="U1939" t="s">
        <v>39</v>
      </c>
      <c r="V1939" s="5">
        <f>data[[#This Row],[PriceUSD]]*data[[#This Row],[Quantity]]</f>
        <v>70.14</v>
      </c>
      <c r="W1939" s="7">
        <f>data[[#This Row],[OrderDate]] + TIME(VALUE(LEFT(data[[#This Row],[OrderTime]],2)), VALUE(RIGHT(data[[#This Row],[OrderTime]],2)), 0)</f>
        <v>45652.030555555553</v>
      </c>
      <c r="X1939" s="7">
        <f>_xlfn.MINIFS(data[OrderDateTime], data[CustomerName], data[[#This Row],[CustomerName]])</f>
        <v>45522.046527777777</v>
      </c>
      <c r="Y1939" t="str">
        <f>IF(data[[#This Row],[OrderDateTime]]=data[[#This Row],[FirstOrderDateTime]], "New", "Returning")</f>
        <v>Returning</v>
      </c>
      <c r="Z1939" s="7">
        <f>data[[#This Row],[DeliveryDate]] + data[[#This Row],[DeliveryTime]]</f>
        <v>45653.684027777781</v>
      </c>
      <c r="AA1939" s="7">
        <f>data[[#This Row],[OrderDateTime]] + 1</f>
        <v>45653.030555555553</v>
      </c>
      <c r="AB1939" s="7" t="str">
        <f>IF(data[[#This Row],[DeliveryDateTime]] &lt;= data[[#This Row],[SLADue]], "On Time", "Late")</f>
        <v>Late</v>
      </c>
    </row>
    <row r="1940" spans="1:28" x14ac:dyDescent="0.2">
      <c r="A1940" t="s">
        <v>2486</v>
      </c>
      <c r="B1940" t="s">
        <v>19</v>
      </c>
      <c r="C1940" t="s">
        <v>92</v>
      </c>
      <c r="D1940" t="s">
        <v>93</v>
      </c>
      <c r="E1940" s="5">
        <v>84.87</v>
      </c>
      <c r="F1940" t="s">
        <v>63</v>
      </c>
      <c r="G1940">
        <v>2</v>
      </c>
      <c r="H1940" s="1">
        <v>45802</v>
      </c>
      <c r="I1940" s="1" t="str">
        <f>TEXT(data[[#This Row],[OrderDate]],"mmm")</f>
        <v>May</v>
      </c>
      <c r="J1940" s="6">
        <v>0.44722222222222224</v>
      </c>
      <c r="K1940" s="6" t="str">
        <f>TEXT(data[[#This Row],[OrderTime]],"h")</f>
        <v>10</v>
      </c>
      <c r="L1940" s="1">
        <v>45802</v>
      </c>
      <c r="M1940" s="6">
        <v>0.57222222222222219</v>
      </c>
      <c r="N1940" t="s">
        <v>123</v>
      </c>
      <c r="O1940" t="s">
        <v>483</v>
      </c>
      <c r="P1940" t="s">
        <v>36</v>
      </c>
      <c r="Q1940" t="s">
        <v>53</v>
      </c>
      <c r="R1940" t="s">
        <v>66</v>
      </c>
      <c r="S1940" t="s">
        <v>47</v>
      </c>
      <c r="T1940" t="s">
        <v>29</v>
      </c>
      <c r="U1940" t="s">
        <v>30</v>
      </c>
      <c r="V1940" s="5">
        <f>data[[#This Row],[PriceUSD]]*data[[#This Row],[Quantity]]</f>
        <v>169.74</v>
      </c>
      <c r="W1940" s="7">
        <f>data[[#This Row],[OrderDate]] + TIME(VALUE(LEFT(data[[#This Row],[OrderTime]],2)), VALUE(RIGHT(data[[#This Row],[OrderTime]],2)), 0)</f>
        <v>45802.015277777777</v>
      </c>
      <c r="X1940" s="7">
        <f>_xlfn.MINIFS(data[OrderDateTime], data[CustomerName], data[[#This Row],[CustomerName]])</f>
        <v>45541.007638888892</v>
      </c>
      <c r="Y1940" t="str">
        <f>IF(data[[#This Row],[OrderDateTime]]=data[[#This Row],[FirstOrderDateTime]], "New", "Returning")</f>
        <v>Returning</v>
      </c>
      <c r="Z1940" s="7">
        <f>data[[#This Row],[DeliveryDate]] + data[[#This Row],[DeliveryTime]]</f>
        <v>45802.572222222225</v>
      </c>
      <c r="AA1940" s="7">
        <f>data[[#This Row],[OrderDateTime]] + 1</f>
        <v>45803.015277777777</v>
      </c>
      <c r="AB1940" s="7" t="str">
        <f>IF(data[[#This Row],[DeliveryDateTime]] &lt;= data[[#This Row],[SLADue]], "On Time", "Late")</f>
        <v>On Time</v>
      </c>
    </row>
    <row r="1941" spans="1:28" x14ac:dyDescent="0.2">
      <c r="A1941" t="s">
        <v>2487</v>
      </c>
      <c r="B1941" t="s">
        <v>19</v>
      </c>
      <c r="C1941" t="s">
        <v>20</v>
      </c>
      <c r="D1941" t="s">
        <v>21</v>
      </c>
      <c r="E1941" s="5">
        <v>17.62</v>
      </c>
      <c r="F1941" t="s">
        <v>43</v>
      </c>
      <c r="G1941">
        <v>1</v>
      </c>
      <c r="H1941" s="1">
        <v>45576</v>
      </c>
      <c r="I1941" s="1" t="str">
        <f>TEXT(data[[#This Row],[OrderDate]],"mmm")</f>
        <v>Oct</v>
      </c>
      <c r="J1941" s="6">
        <v>0.42569444444444443</v>
      </c>
      <c r="K1941" s="6" t="str">
        <f>TEXT(data[[#This Row],[OrderTime]],"h")</f>
        <v>10</v>
      </c>
      <c r="L1941" s="1">
        <v>45576</v>
      </c>
      <c r="M1941" s="6">
        <v>0.71736111111111112</v>
      </c>
      <c r="N1941" t="s">
        <v>175</v>
      </c>
      <c r="O1941" t="s">
        <v>196</v>
      </c>
      <c r="P1941" t="s">
        <v>25</v>
      </c>
      <c r="Q1941" t="s">
        <v>26</v>
      </c>
      <c r="R1941" t="s">
        <v>27</v>
      </c>
      <c r="S1941" t="s">
        <v>47</v>
      </c>
      <c r="T1941" t="s">
        <v>29</v>
      </c>
      <c r="U1941" t="s">
        <v>30</v>
      </c>
      <c r="V1941" s="5">
        <f>data[[#This Row],[PriceUSD]]*data[[#This Row],[Quantity]]</f>
        <v>17.62</v>
      </c>
      <c r="W1941" s="7">
        <f>data[[#This Row],[OrderDate]] + TIME(VALUE(LEFT(data[[#This Row],[OrderTime]],2)), VALUE(RIGHT(data[[#This Row],[OrderTime]],2)), 0)</f>
        <v>45576.030555555553</v>
      </c>
      <c r="X1941" s="7">
        <f>_xlfn.MINIFS(data[OrderDateTime], data[CustomerName], data[[#This Row],[CustomerName]])</f>
        <v>45507.038888888892</v>
      </c>
      <c r="Y1941" t="str">
        <f>IF(data[[#This Row],[OrderDateTime]]=data[[#This Row],[FirstOrderDateTime]], "New", "Returning")</f>
        <v>Returning</v>
      </c>
      <c r="Z1941" s="7">
        <f>data[[#This Row],[DeliveryDate]] + data[[#This Row],[DeliveryTime]]</f>
        <v>45576.717361111114</v>
      </c>
      <c r="AA1941" s="7">
        <f>data[[#This Row],[OrderDateTime]] + 1</f>
        <v>45577.030555555553</v>
      </c>
      <c r="AB1941" s="7" t="str">
        <f>IF(data[[#This Row],[DeliveryDateTime]] &lt;= data[[#This Row],[SLADue]], "On Time", "Late")</f>
        <v>On Time</v>
      </c>
    </row>
    <row r="1942" spans="1:28" x14ac:dyDescent="0.2">
      <c r="A1942" t="s">
        <v>2488</v>
      </c>
      <c r="B1942" t="s">
        <v>19</v>
      </c>
      <c r="C1942" t="s">
        <v>101</v>
      </c>
      <c r="D1942" t="s">
        <v>102</v>
      </c>
      <c r="E1942" s="5">
        <v>29.45</v>
      </c>
      <c r="F1942" t="s">
        <v>81</v>
      </c>
      <c r="G1942">
        <v>2</v>
      </c>
      <c r="H1942" s="1">
        <v>45729</v>
      </c>
      <c r="I1942" s="1" t="str">
        <f>TEXT(data[[#This Row],[OrderDate]],"mmm")</f>
        <v>Mar</v>
      </c>
      <c r="J1942" s="6">
        <v>0.58958333333333335</v>
      </c>
      <c r="K1942" s="6" t="str">
        <f>TEXT(data[[#This Row],[OrderTime]],"h")</f>
        <v>14</v>
      </c>
      <c r="L1942" s="1">
        <v>45729</v>
      </c>
      <c r="M1942" s="6">
        <v>0.79791666666666672</v>
      </c>
      <c r="N1942" t="s">
        <v>750</v>
      </c>
      <c r="O1942" t="s">
        <v>1087</v>
      </c>
      <c r="P1942" t="s">
        <v>234</v>
      </c>
      <c r="Q1942" t="s">
        <v>53</v>
      </c>
      <c r="R1942" t="s">
        <v>83</v>
      </c>
      <c r="S1942" t="s">
        <v>47</v>
      </c>
      <c r="T1942" t="s">
        <v>38</v>
      </c>
      <c r="U1942" t="s">
        <v>30</v>
      </c>
      <c r="V1942" s="5">
        <f>data[[#This Row],[PriceUSD]]*data[[#This Row],[Quantity]]</f>
        <v>58.9</v>
      </c>
      <c r="W1942" s="7">
        <f>data[[#This Row],[OrderDate]] + TIME(VALUE(LEFT(data[[#This Row],[OrderTime]],2)), VALUE(RIGHT(data[[#This Row],[OrderTime]],2)), 0)</f>
        <v>45729.022916666669</v>
      </c>
      <c r="X1942" s="7">
        <f>_xlfn.MINIFS(data[OrderDateTime], data[CustomerName], data[[#This Row],[CustomerName]])</f>
        <v>45522.022916666669</v>
      </c>
      <c r="Y1942" t="str">
        <f>IF(data[[#This Row],[OrderDateTime]]=data[[#This Row],[FirstOrderDateTime]], "New", "Returning")</f>
        <v>Returning</v>
      </c>
      <c r="Z1942" s="7">
        <f>data[[#This Row],[DeliveryDate]] + data[[#This Row],[DeliveryTime]]</f>
        <v>45729.79791666667</v>
      </c>
      <c r="AA1942" s="7">
        <f>data[[#This Row],[OrderDateTime]] + 1</f>
        <v>45730.022916666669</v>
      </c>
      <c r="AB1942" s="7" t="str">
        <f>IF(data[[#This Row],[DeliveryDateTime]] &lt;= data[[#This Row],[SLADue]], "On Time", "Late")</f>
        <v>On Time</v>
      </c>
    </row>
    <row r="1943" spans="1:28" x14ac:dyDescent="0.2">
      <c r="A1943" t="s">
        <v>2489</v>
      </c>
      <c r="B1943" t="s">
        <v>19</v>
      </c>
      <c r="C1943" t="s">
        <v>41</v>
      </c>
      <c r="D1943" t="s">
        <v>42</v>
      </c>
      <c r="E1943" s="5">
        <v>36.53</v>
      </c>
      <c r="F1943" t="s">
        <v>74</v>
      </c>
      <c r="G1943">
        <v>1</v>
      </c>
      <c r="H1943" s="1">
        <v>45668</v>
      </c>
      <c r="I1943" s="1" t="str">
        <f>TEXT(data[[#This Row],[OrderDate]],"mmm")</f>
        <v>Jan</v>
      </c>
      <c r="J1943" s="6">
        <v>0.75902777777777775</v>
      </c>
      <c r="K1943" s="6" t="str">
        <f>TEXT(data[[#This Row],[OrderTime]],"h")</f>
        <v>18</v>
      </c>
      <c r="L1943" s="1">
        <v>45669</v>
      </c>
      <c r="M1943" s="6">
        <v>0.87361111111111112</v>
      </c>
      <c r="N1943" t="s">
        <v>502</v>
      </c>
      <c r="O1943" t="s">
        <v>159</v>
      </c>
      <c r="P1943" t="s">
        <v>202</v>
      </c>
      <c r="Q1943" t="s">
        <v>53</v>
      </c>
      <c r="R1943" t="s">
        <v>46</v>
      </c>
      <c r="S1943" t="s">
        <v>28</v>
      </c>
      <c r="T1943" t="s">
        <v>59</v>
      </c>
      <c r="U1943" t="s">
        <v>30</v>
      </c>
      <c r="V1943" s="5">
        <f>data[[#This Row],[PriceUSD]]*data[[#This Row],[Quantity]]</f>
        <v>36.53</v>
      </c>
      <c r="W1943" s="7">
        <f>data[[#This Row],[OrderDate]] + TIME(VALUE(LEFT(data[[#This Row],[OrderTime]],2)), VALUE(RIGHT(data[[#This Row],[OrderTime]],2)), 0)</f>
        <v>45668.054166666669</v>
      </c>
      <c r="X1943" s="7">
        <f>_xlfn.MINIFS(data[OrderDateTime], data[CustomerName], data[[#This Row],[CustomerName]])</f>
        <v>45548.015277777777</v>
      </c>
      <c r="Y1943" t="str">
        <f>IF(data[[#This Row],[OrderDateTime]]=data[[#This Row],[FirstOrderDateTime]], "New", "Returning")</f>
        <v>Returning</v>
      </c>
      <c r="Z1943" s="7">
        <f>data[[#This Row],[DeliveryDate]] + data[[#This Row],[DeliveryTime]]</f>
        <v>45669.873611111114</v>
      </c>
      <c r="AA1943" s="7">
        <f>data[[#This Row],[OrderDateTime]] + 1</f>
        <v>45669.054166666669</v>
      </c>
      <c r="AB1943" s="7" t="str">
        <f>IF(data[[#This Row],[DeliveryDateTime]] &lt;= data[[#This Row],[SLADue]], "On Time", "Late")</f>
        <v>Late</v>
      </c>
    </row>
    <row r="1944" spans="1:28" x14ac:dyDescent="0.2">
      <c r="A1944" t="s">
        <v>2490</v>
      </c>
      <c r="B1944" t="s">
        <v>19</v>
      </c>
      <c r="C1944" t="s">
        <v>110</v>
      </c>
      <c r="D1944" t="s">
        <v>111</v>
      </c>
      <c r="E1944" s="5">
        <v>10.87</v>
      </c>
      <c r="F1944" t="s">
        <v>71</v>
      </c>
      <c r="G1944">
        <v>1</v>
      </c>
      <c r="H1944" s="1">
        <v>45875</v>
      </c>
      <c r="I1944" s="1" t="str">
        <f>TEXT(data[[#This Row],[OrderDate]],"mmm")</f>
        <v>Aug</v>
      </c>
      <c r="J1944" s="6">
        <v>0.41736111111111113</v>
      </c>
      <c r="K1944" s="6" t="str">
        <f>TEXT(data[[#This Row],[OrderTime]],"h")</f>
        <v>10</v>
      </c>
      <c r="L1944" s="1">
        <v>45875</v>
      </c>
      <c r="M1944" s="6">
        <v>0.66736111111111107</v>
      </c>
      <c r="N1944" t="s">
        <v>95</v>
      </c>
      <c r="O1944" t="s">
        <v>204</v>
      </c>
      <c r="P1944" t="s">
        <v>25</v>
      </c>
      <c r="Q1944" t="s">
        <v>53</v>
      </c>
      <c r="R1944" t="s">
        <v>114</v>
      </c>
      <c r="S1944" t="s">
        <v>47</v>
      </c>
      <c r="T1944" t="s">
        <v>115</v>
      </c>
      <c r="U1944" t="s">
        <v>30</v>
      </c>
      <c r="V1944" s="5">
        <f>data[[#This Row],[PriceUSD]]*data[[#This Row],[Quantity]]</f>
        <v>10.87</v>
      </c>
      <c r="W1944" s="7">
        <f>data[[#This Row],[OrderDate]] + TIME(VALUE(LEFT(data[[#This Row],[OrderTime]],2)), VALUE(RIGHT(data[[#This Row],[OrderTime]],2)), 0)</f>
        <v>45875.007638888892</v>
      </c>
      <c r="X1944" s="7">
        <f>_xlfn.MINIFS(data[OrderDateTime], data[CustomerName], data[[#This Row],[CustomerName]])</f>
        <v>45551.022916666669</v>
      </c>
      <c r="Y1944" t="str">
        <f>IF(data[[#This Row],[OrderDateTime]]=data[[#This Row],[FirstOrderDateTime]], "New", "Returning")</f>
        <v>Returning</v>
      </c>
      <c r="Z1944" s="7">
        <f>data[[#This Row],[DeliveryDate]] + data[[#This Row],[DeliveryTime]]</f>
        <v>45875.667361111111</v>
      </c>
      <c r="AA1944" s="7">
        <f>data[[#This Row],[OrderDateTime]] + 1</f>
        <v>45876.007638888892</v>
      </c>
      <c r="AB1944" s="7" t="str">
        <f>IF(data[[#This Row],[DeliveryDateTime]] &lt;= data[[#This Row],[SLADue]], "On Time", "Late")</f>
        <v>On Time</v>
      </c>
    </row>
    <row r="1945" spans="1:28" x14ac:dyDescent="0.2">
      <c r="A1945" t="s">
        <v>2491</v>
      </c>
      <c r="B1945" t="s">
        <v>19</v>
      </c>
      <c r="C1945" t="s">
        <v>69</v>
      </c>
      <c r="D1945" t="s">
        <v>70</v>
      </c>
      <c r="E1945" s="5">
        <v>59.9</v>
      </c>
      <c r="F1945" t="s">
        <v>51</v>
      </c>
      <c r="G1945">
        <v>1</v>
      </c>
      <c r="H1945" s="1">
        <v>45657</v>
      </c>
      <c r="I1945" s="1" t="str">
        <f>TEXT(data[[#This Row],[OrderDate]],"mmm")</f>
        <v>Dec</v>
      </c>
      <c r="J1945" s="6">
        <v>0.45069444444444445</v>
      </c>
      <c r="K1945" s="6" t="str">
        <f>TEXT(data[[#This Row],[OrderTime]],"h")</f>
        <v>10</v>
      </c>
      <c r="L1945" s="1">
        <v>45657</v>
      </c>
      <c r="M1945" s="6">
        <v>0.61736111111111114</v>
      </c>
      <c r="N1945" t="s">
        <v>23</v>
      </c>
      <c r="O1945" t="s">
        <v>104</v>
      </c>
      <c r="P1945" t="s">
        <v>25</v>
      </c>
      <c r="Q1945" t="s">
        <v>26</v>
      </c>
      <c r="R1945" t="s">
        <v>37</v>
      </c>
      <c r="S1945" t="s">
        <v>47</v>
      </c>
      <c r="T1945" t="s">
        <v>29</v>
      </c>
      <c r="U1945" t="s">
        <v>30</v>
      </c>
      <c r="V1945" s="5">
        <f>data[[#This Row],[PriceUSD]]*data[[#This Row],[Quantity]]</f>
        <v>59.9</v>
      </c>
      <c r="W1945" s="7">
        <f>data[[#This Row],[OrderDate]] + TIME(VALUE(LEFT(data[[#This Row],[OrderTime]],2)), VALUE(RIGHT(data[[#This Row],[OrderTime]],2)), 0)</f>
        <v>45657.030555555553</v>
      </c>
      <c r="X1945" s="7">
        <f>_xlfn.MINIFS(data[OrderDateTime], data[CustomerName], data[[#This Row],[CustomerName]])</f>
        <v>45519.015277777777</v>
      </c>
      <c r="Y1945" t="str">
        <f>IF(data[[#This Row],[OrderDateTime]]=data[[#This Row],[FirstOrderDateTime]], "New", "Returning")</f>
        <v>Returning</v>
      </c>
      <c r="Z1945" s="7">
        <f>data[[#This Row],[DeliveryDate]] + data[[#This Row],[DeliveryTime]]</f>
        <v>45657.617361111108</v>
      </c>
      <c r="AA1945" s="7">
        <f>data[[#This Row],[OrderDateTime]] + 1</f>
        <v>45658.030555555553</v>
      </c>
      <c r="AB1945" s="7" t="str">
        <f>IF(data[[#This Row],[DeliveryDateTime]] &lt;= data[[#This Row],[SLADue]], "On Time", "Late")</f>
        <v>On Time</v>
      </c>
    </row>
    <row r="1946" spans="1:28" x14ac:dyDescent="0.2">
      <c r="A1946" t="s">
        <v>2492</v>
      </c>
      <c r="B1946" t="s">
        <v>19</v>
      </c>
      <c r="C1946" t="s">
        <v>85</v>
      </c>
      <c r="D1946" t="s">
        <v>86</v>
      </c>
      <c r="E1946" s="5">
        <v>58.15</v>
      </c>
      <c r="F1946" t="s">
        <v>87</v>
      </c>
      <c r="G1946">
        <v>1</v>
      </c>
      <c r="H1946" s="1">
        <v>45545</v>
      </c>
      <c r="I1946" s="1" t="str">
        <f>TEXT(data[[#This Row],[OrderDate]],"mmm")</f>
        <v>Sep</v>
      </c>
      <c r="J1946" s="6">
        <v>0.45069444444444445</v>
      </c>
      <c r="K1946" s="6" t="str">
        <f>TEXT(data[[#This Row],[OrderTime]],"h")</f>
        <v>10</v>
      </c>
      <c r="L1946" s="1">
        <v>45546</v>
      </c>
      <c r="M1946" s="6">
        <v>0.65902777777777777</v>
      </c>
      <c r="N1946" t="s">
        <v>64</v>
      </c>
      <c r="O1946" t="s">
        <v>618</v>
      </c>
      <c r="P1946" t="s">
        <v>25</v>
      </c>
      <c r="Q1946" t="s">
        <v>26</v>
      </c>
      <c r="R1946" t="s">
        <v>90</v>
      </c>
      <c r="S1946" t="s">
        <v>28</v>
      </c>
      <c r="T1946" t="s">
        <v>29</v>
      </c>
      <c r="U1946" t="s">
        <v>30</v>
      </c>
      <c r="V1946" s="5">
        <f>data[[#This Row],[PriceUSD]]*data[[#This Row],[Quantity]]</f>
        <v>58.15</v>
      </c>
      <c r="W1946" s="7">
        <f>data[[#This Row],[OrderDate]] + TIME(VALUE(LEFT(data[[#This Row],[OrderTime]],2)), VALUE(RIGHT(data[[#This Row],[OrderTime]],2)), 0)</f>
        <v>45545.030555555553</v>
      </c>
      <c r="X1946" s="7">
        <f>_xlfn.MINIFS(data[OrderDateTime], data[CustomerName], data[[#This Row],[CustomerName]])</f>
        <v>45519.015277777777</v>
      </c>
      <c r="Y1946" t="str">
        <f>IF(data[[#This Row],[OrderDateTime]]=data[[#This Row],[FirstOrderDateTime]], "New", "Returning")</f>
        <v>Returning</v>
      </c>
      <c r="Z1946" s="7">
        <f>data[[#This Row],[DeliveryDate]] + data[[#This Row],[DeliveryTime]]</f>
        <v>45546.65902777778</v>
      </c>
      <c r="AA1946" s="7">
        <f>data[[#This Row],[OrderDateTime]] + 1</f>
        <v>45546.030555555553</v>
      </c>
      <c r="AB1946" s="7" t="str">
        <f>IF(data[[#This Row],[DeliveryDateTime]] &lt;= data[[#This Row],[SLADue]], "On Time", "Late")</f>
        <v>Late</v>
      </c>
    </row>
    <row r="1947" spans="1:28" x14ac:dyDescent="0.2">
      <c r="A1947" t="s">
        <v>2493</v>
      </c>
      <c r="B1947" t="s">
        <v>19</v>
      </c>
      <c r="C1947" t="s">
        <v>41</v>
      </c>
      <c r="D1947" t="s">
        <v>42</v>
      </c>
      <c r="E1947" s="5">
        <v>37.01</v>
      </c>
      <c r="F1947" t="s">
        <v>119</v>
      </c>
      <c r="G1947">
        <v>1</v>
      </c>
      <c r="H1947" s="1">
        <v>45655</v>
      </c>
      <c r="I1947" s="1" t="str">
        <f>TEXT(data[[#This Row],[OrderDate]],"mmm")</f>
        <v>Dec</v>
      </c>
      <c r="J1947" s="6">
        <v>0.87152777777777779</v>
      </c>
      <c r="K1947" s="6" t="str">
        <f>TEXT(data[[#This Row],[OrderTime]],"h")</f>
        <v>20</v>
      </c>
      <c r="L1947" s="1">
        <v>45656</v>
      </c>
      <c r="M1947" s="6">
        <v>0.53472222222222221</v>
      </c>
      <c r="N1947" t="s">
        <v>175</v>
      </c>
      <c r="O1947" t="s">
        <v>651</v>
      </c>
      <c r="P1947" t="s">
        <v>25</v>
      </c>
      <c r="Q1947" t="s">
        <v>53</v>
      </c>
      <c r="R1947" t="s">
        <v>46</v>
      </c>
      <c r="S1947" t="s">
        <v>28</v>
      </c>
      <c r="T1947" t="s">
        <v>59</v>
      </c>
      <c r="U1947" t="s">
        <v>30</v>
      </c>
      <c r="V1947" s="5">
        <f>data[[#This Row],[PriceUSD]]*data[[#This Row],[Quantity]]</f>
        <v>37.01</v>
      </c>
      <c r="W1947" s="7">
        <f>data[[#This Row],[OrderDate]] + TIME(VALUE(LEFT(data[[#This Row],[OrderTime]],2)), VALUE(RIGHT(data[[#This Row],[OrderTime]],2)), 0)</f>
        <v>45655.054166666669</v>
      </c>
      <c r="X1947" s="7">
        <f>_xlfn.MINIFS(data[OrderDateTime], data[CustomerName], data[[#This Row],[CustomerName]])</f>
        <v>45522.038888888892</v>
      </c>
      <c r="Y1947" t="str">
        <f>IF(data[[#This Row],[OrderDateTime]]=data[[#This Row],[FirstOrderDateTime]], "New", "Returning")</f>
        <v>Returning</v>
      </c>
      <c r="Z1947" s="7">
        <f>data[[#This Row],[DeliveryDate]] + data[[#This Row],[DeliveryTime]]</f>
        <v>45656.534722222219</v>
      </c>
      <c r="AA1947" s="7">
        <f>data[[#This Row],[OrderDateTime]] + 1</f>
        <v>45656.054166666669</v>
      </c>
      <c r="AB1947" s="7" t="str">
        <f>IF(data[[#This Row],[DeliveryDateTime]] &lt;= data[[#This Row],[SLADue]], "On Time", "Late")</f>
        <v>Late</v>
      </c>
    </row>
    <row r="1948" spans="1:28" x14ac:dyDescent="0.2">
      <c r="A1948" t="s">
        <v>2494</v>
      </c>
      <c r="B1948" t="s">
        <v>19</v>
      </c>
      <c r="C1948" t="s">
        <v>285</v>
      </c>
      <c r="D1948" t="s">
        <v>286</v>
      </c>
      <c r="E1948" s="5">
        <v>20.7</v>
      </c>
      <c r="F1948" t="s">
        <v>22</v>
      </c>
      <c r="G1948">
        <v>2</v>
      </c>
      <c r="H1948" s="1">
        <v>45660</v>
      </c>
      <c r="I1948" s="1" t="str">
        <f>TEXT(data[[#This Row],[OrderDate]],"mmm")</f>
        <v>Jan</v>
      </c>
      <c r="J1948" s="6">
        <v>0.59375</v>
      </c>
      <c r="K1948" s="6" t="str">
        <f>TEXT(data[[#This Row],[OrderTime]],"h")</f>
        <v>14</v>
      </c>
      <c r="L1948" s="1">
        <v>45660</v>
      </c>
      <c r="M1948" s="6">
        <v>0.80208333333333337</v>
      </c>
      <c r="N1948" t="s">
        <v>750</v>
      </c>
      <c r="O1948" t="s">
        <v>527</v>
      </c>
      <c r="P1948" t="s">
        <v>234</v>
      </c>
      <c r="Q1948" t="s">
        <v>26</v>
      </c>
      <c r="R1948" t="s">
        <v>114</v>
      </c>
      <c r="S1948" t="s">
        <v>47</v>
      </c>
      <c r="T1948" t="s">
        <v>38</v>
      </c>
      <c r="U1948" t="s">
        <v>30</v>
      </c>
      <c r="V1948" s="5">
        <f>data[[#This Row],[PriceUSD]]*data[[#This Row],[Quantity]]</f>
        <v>41.4</v>
      </c>
      <c r="W1948" s="7">
        <f>data[[#This Row],[OrderDate]] + TIME(VALUE(LEFT(data[[#This Row],[OrderTime]],2)), VALUE(RIGHT(data[[#This Row],[OrderTime]],2)), 0)</f>
        <v>45660.052083333336</v>
      </c>
      <c r="X1948" s="7">
        <f>_xlfn.MINIFS(data[OrderDateTime], data[CustomerName], data[[#This Row],[CustomerName]])</f>
        <v>45525.046527777777</v>
      </c>
      <c r="Y1948" t="str">
        <f>IF(data[[#This Row],[OrderDateTime]]=data[[#This Row],[FirstOrderDateTime]], "New", "Returning")</f>
        <v>Returning</v>
      </c>
      <c r="Z1948" s="7">
        <f>data[[#This Row],[DeliveryDate]] + data[[#This Row],[DeliveryTime]]</f>
        <v>45660.802083333336</v>
      </c>
      <c r="AA1948" s="7">
        <f>data[[#This Row],[OrderDateTime]] + 1</f>
        <v>45661.052083333336</v>
      </c>
      <c r="AB1948" s="7" t="str">
        <f>IF(data[[#This Row],[DeliveryDateTime]] &lt;= data[[#This Row],[SLADue]], "On Time", "Late")</f>
        <v>On Time</v>
      </c>
    </row>
    <row r="1949" spans="1:28" x14ac:dyDescent="0.2">
      <c r="A1949" t="s">
        <v>2495</v>
      </c>
      <c r="B1949" t="s">
        <v>19</v>
      </c>
      <c r="C1949" t="s">
        <v>85</v>
      </c>
      <c r="D1949" t="s">
        <v>86</v>
      </c>
      <c r="E1949" s="5">
        <v>55.09</v>
      </c>
      <c r="F1949" t="s">
        <v>71</v>
      </c>
      <c r="G1949">
        <v>3</v>
      </c>
      <c r="H1949" s="1">
        <v>45767</v>
      </c>
      <c r="I1949" s="1" t="str">
        <f>TEXT(data[[#This Row],[OrderDate]],"mmm")</f>
        <v>Apr</v>
      </c>
      <c r="J1949" s="6">
        <v>0.51875000000000004</v>
      </c>
      <c r="K1949" s="6" t="str">
        <f>TEXT(data[[#This Row],[OrderTime]],"h")</f>
        <v>12</v>
      </c>
      <c r="L1949" s="1">
        <v>45768</v>
      </c>
      <c r="M1949" s="6">
        <v>0.7270833333333333</v>
      </c>
      <c r="N1949" t="s">
        <v>276</v>
      </c>
      <c r="O1949" t="s">
        <v>541</v>
      </c>
      <c r="P1949" t="s">
        <v>133</v>
      </c>
      <c r="Q1949" t="s">
        <v>53</v>
      </c>
      <c r="R1949" t="s">
        <v>90</v>
      </c>
      <c r="S1949" t="s">
        <v>28</v>
      </c>
      <c r="T1949" t="s">
        <v>29</v>
      </c>
      <c r="U1949" t="s">
        <v>39</v>
      </c>
      <c r="V1949" s="5">
        <f>data[[#This Row],[PriceUSD]]*data[[#This Row],[Quantity]]</f>
        <v>165.27</v>
      </c>
      <c r="W1949" s="7">
        <f>data[[#This Row],[OrderDate]] + TIME(VALUE(LEFT(data[[#This Row],[OrderTime]],2)), VALUE(RIGHT(data[[#This Row],[OrderTime]],2)), 0)</f>
        <v>45767.052083333336</v>
      </c>
      <c r="X1949" s="7">
        <f>_xlfn.MINIFS(data[OrderDateTime], data[CustomerName], data[[#This Row],[CustomerName]])</f>
        <v>45520.017361111109</v>
      </c>
      <c r="Y1949" t="str">
        <f>IF(data[[#This Row],[OrderDateTime]]=data[[#This Row],[FirstOrderDateTime]], "New", "Returning")</f>
        <v>Returning</v>
      </c>
      <c r="Z1949" s="7">
        <f>data[[#This Row],[DeliveryDate]] + data[[#This Row],[DeliveryTime]]</f>
        <v>45768.727083333331</v>
      </c>
      <c r="AA1949" s="7">
        <f>data[[#This Row],[OrderDateTime]] + 1</f>
        <v>45768.052083333336</v>
      </c>
      <c r="AB1949" s="7" t="str">
        <f>IF(data[[#This Row],[DeliveryDateTime]] &lt;= data[[#This Row],[SLADue]], "On Time", "Late")</f>
        <v>Late</v>
      </c>
    </row>
    <row r="1950" spans="1:28" x14ac:dyDescent="0.2">
      <c r="A1950" t="s">
        <v>2496</v>
      </c>
      <c r="B1950" t="s">
        <v>19</v>
      </c>
      <c r="C1950" t="s">
        <v>41</v>
      </c>
      <c r="D1950" t="s">
        <v>42</v>
      </c>
      <c r="E1950" s="5">
        <v>36.880000000000003</v>
      </c>
      <c r="F1950" t="s">
        <v>56</v>
      </c>
      <c r="G1950">
        <v>2</v>
      </c>
      <c r="H1950" s="1">
        <v>45857</v>
      </c>
      <c r="I1950" s="1" t="str">
        <f>TEXT(data[[#This Row],[OrderDate]],"mmm")</f>
        <v>Jul</v>
      </c>
      <c r="J1950" s="6">
        <v>0.42222222222222222</v>
      </c>
      <c r="K1950" s="6" t="str">
        <f>TEXT(data[[#This Row],[OrderTime]],"h")</f>
        <v>10</v>
      </c>
      <c r="L1950" s="1">
        <v>45858</v>
      </c>
      <c r="M1950" s="6">
        <v>0.54722222222222228</v>
      </c>
      <c r="N1950" t="s">
        <v>326</v>
      </c>
      <c r="O1950" t="s">
        <v>929</v>
      </c>
      <c r="P1950" t="s">
        <v>202</v>
      </c>
      <c r="Q1950" t="s">
        <v>53</v>
      </c>
      <c r="R1950" t="s">
        <v>46</v>
      </c>
      <c r="S1950" t="s">
        <v>28</v>
      </c>
      <c r="T1950" t="s">
        <v>38</v>
      </c>
      <c r="U1950" t="s">
        <v>39</v>
      </c>
      <c r="V1950" s="5">
        <f>data[[#This Row],[PriceUSD]]*data[[#This Row],[Quantity]]</f>
        <v>73.760000000000005</v>
      </c>
      <c r="W1950" s="7">
        <f>data[[#This Row],[OrderDate]] + TIME(VALUE(LEFT(data[[#This Row],[OrderTime]],2)), VALUE(RIGHT(data[[#This Row],[OrderTime]],2)), 0)</f>
        <v>45857.015277777777</v>
      </c>
      <c r="X1950" s="7">
        <f>_xlfn.MINIFS(data[OrderDateTime], data[CustomerName], data[[#This Row],[CustomerName]])</f>
        <v>45510.022916666669</v>
      </c>
      <c r="Y1950" t="str">
        <f>IF(data[[#This Row],[OrderDateTime]]=data[[#This Row],[FirstOrderDateTime]], "New", "Returning")</f>
        <v>Returning</v>
      </c>
      <c r="Z1950" s="7">
        <f>data[[#This Row],[DeliveryDate]] + data[[#This Row],[DeliveryTime]]</f>
        <v>45858.547222222223</v>
      </c>
      <c r="AA1950" s="7">
        <f>data[[#This Row],[OrderDateTime]] + 1</f>
        <v>45858.015277777777</v>
      </c>
      <c r="AB1950" s="7" t="str">
        <f>IF(data[[#This Row],[DeliveryDateTime]] &lt;= data[[#This Row],[SLADue]], "On Time", "Late")</f>
        <v>Late</v>
      </c>
    </row>
    <row r="1951" spans="1:28" x14ac:dyDescent="0.2">
      <c r="A1951" t="s">
        <v>2497</v>
      </c>
      <c r="B1951" t="s">
        <v>19</v>
      </c>
      <c r="C1951" t="s">
        <v>49</v>
      </c>
      <c r="D1951" t="s">
        <v>50</v>
      </c>
      <c r="E1951" s="5">
        <v>31.42</v>
      </c>
      <c r="F1951" t="s">
        <v>138</v>
      </c>
      <c r="G1951">
        <v>1</v>
      </c>
      <c r="H1951" s="1">
        <v>45680</v>
      </c>
      <c r="I1951" s="1" t="str">
        <f>TEXT(data[[#This Row],[OrderDate]],"mmm")</f>
        <v>Jan</v>
      </c>
      <c r="J1951" s="6">
        <v>0.4513888888888889</v>
      </c>
      <c r="K1951" s="6" t="str">
        <f>TEXT(data[[#This Row],[OrderTime]],"h")</f>
        <v>10</v>
      </c>
      <c r="L1951" s="1">
        <v>45680</v>
      </c>
      <c r="M1951" s="6">
        <v>0.65972222222222221</v>
      </c>
      <c r="N1951" t="s">
        <v>75</v>
      </c>
      <c r="O1951" t="s">
        <v>350</v>
      </c>
      <c r="P1951" t="s">
        <v>25</v>
      </c>
      <c r="Q1951" t="s">
        <v>53</v>
      </c>
      <c r="R1951" t="s">
        <v>54</v>
      </c>
      <c r="S1951" t="s">
        <v>47</v>
      </c>
      <c r="T1951" t="s">
        <v>136</v>
      </c>
      <c r="U1951" t="s">
        <v>39</v>
      </c>
      <c r="V1951" s="5">
        <f>data[[#This Row],[PriceUSD]]*data[[#This Row],[Quantity]]</f>
        <v>31.42</v>
      </c>
      <c r="W1951" s="7">
        <f>data[[#This Row],[OrderDate]] + TIME(VALUE(LEFT(data[[#This Row],[OrderTime]],2)), VALUE(RIGHT(data[[#This Row],[OrderTime]],2)), 0)</f>
        <v>45680.061805555553</v>
      </c>
      <c r="X1951" s="7">
        <f>_xlfn.MINIFS(data[OrderDateTime], data[CustomerName], data[[#This Row],[CustomerName]])</f>
        <v>45512.017361111109</v>
      </c>
      <c r="Y1951" t="str">
        <f>IF(data[[#This Row],[OrderDateTime]]=data[[#This Row],[FirstOrderDateTime]], "New", "Returning")</f>
        <v>Returning</v>
      </c>
      <c r="Z1951" s="7">
        <f>data[[#This Row],[DeliveryDate]] + data[[#This Row],[DeliveryTime]]</f>
        <v>45680.659722222219</v>
      </c>
      <c r="AA1951" s="7">
        <f>data[[#This Row],[OrderDateTime]] + 1</f>
        <v>45681.061805555553</v>
      </c>
      <c r="AB1951" s="7" t="str">
        <f>IF(data[[#This Row],[DeliveryDateTime]] &lt;= data[[#This Row],[SLADue]], "On Time", "Late")</f>
        <v>On Time</v>
      </c>
    </row>
    <row r="1952" spans="1:28" x14ac:dyDescent="0.2">
      <c r="A1952" t="s">
        <v>2498</v>
      </c>
      <c r="B1952" t="s">
        <v>19</v>
      </c>
      <c r="C1952" t="s">
        <v>190</v>
      </c>
      <c r="D1952" t="s">
        <v>191</v>
      </c>
      <c r="E1952" s="5">
        <v>24.29</v>
      </c>
      <c r="F1952" t="s">
        <v>87</v>
      </c>
      <c r="G1952">
        <v>1</v>
      </c>
      <c r="H1952" s="1">
        <v>45798</v>
      </c>
      <c r="I1952" s="1" t="str">
        <f>TEXT(data[[#This Row],[OrderDate]],"mmm")</f>
        <v>May</v>
      </c>
      <c r="J1952" s="6">
        <v>0.75069444444444444</v>
      </c>
      <c r="K1952" s="6" t="str">
        <f>TEXT(data[[#This Row],[OrderTime]],"h")</f>
        <v>18</v>
      </c>
      <c r="L1952" s="1">
        <v>45800</v>
      </c>
      <c r="M1952" s="6">
        <v>0.75069444444444444</v>
      </c>
      <c r="N1952" t="s">
        <v>112</v>
      </c>
      <c r="O1952" t="s">
        <v>313</v>
      </c>
      <c r="P1952" t="s">
        <v>36</v>
      </c>
      <c r="Q1952" t="s">
        <v>53</v>
      </c>
      <c r="R1952" t="s">
        <v>192</v>
      </c>
      <c r="S1952" t="s">
        <v>105</v>
      </c>
      <c r="T1952" t="s">
        <v>38</v>
      </c>
      <c r="U1952" t="s">
        <v>39</v>
      </c>
      <c r="V1952" s="5">
        <f>data[[#This Row],[PriceUSD]]*data[[#This Row],[Quantity]]</f>
        <v>24.29</v>
      </c>
      <c r="W1952" s="7">
        <f>data[[#This Row],[OrderDate]] + TIME(VALUE(LEFT(data[[#This Row],[OrderTime]],2)), VALUE(RIGHT(data[[#This Row],[OrderTime]],2)), 0)</f>
        <v>45798.030555555553</v>
      </c>
      <c r="X1952" s="7">
        <f>_xlfn.MINIFS(data[OrderDateTime], data[CustomerName], data[[#This Row],[CustomerName]])</f>
        <v>45511.054166666669</v>
      </c>
      <c r="Y1952" t="str">
        <f>IF(data[[#This Row],[OrderDateTime]]=data[[#This Row],[FirstOrderDateTime]], "New", "Returning")</f>
        <v>Returning</v>
      </c>
      <c r="Z1952" s="7">
        <f>data[[#This Row],[DeliveryDate]] + data[[#This Row],[DeliveryTime]]</f>
        <v>45800.750694444447</v>
      </c>
      <c r="AA1952" s="7">
        <f>data[[#This Row],[OrderDateTime]] + 1</f>
        <v>45799.030555555553</v>
      </c>
      <c r="AB1952" s="7" t="str">
        <f>IF(data[[#This Row],[DeliveryDateTime]] &lt;= data[[#This Row],[SLADue]], "On Time", "Late")</f>
        <v>Late</v>
      </c>
    </row>
    <row r="1953" spans="1:28" x14ac:dyDescent="0.2">
      <c r="A1953" t="s">
        <v>2499</v>
      </c>
      <c r="B1953" t="s">
        <v>19</v>
      </c>
      <c r="C1953" t="s">
        <v>126</v>
      </c>
      <c r="D1953" t="s">
        <v>127</v>
      </c>
      <c r="E1953" s="5">
        <v>20.99</v>
      </c>
      <c r="F1953" t="s">
        <v>87</v>
      </c>
      <c r="G1953">
        <v>1</v>
      </c>
      <c r="H1953" s="1">
        <v>45635</v>
      </c>
      <c r="I1953" s="1" t="str">
        <f>TEXT(data[[#This Row],[OrderDate]],"mmm")</f>
        <v>Dec</v>
      </c>
      <c r="J1953" s="6">
        <v>0.83819444444444446</v>
      </c>
      <c r="K1953" s="6" t="str">
        <f>TEXT(data[[#This Row],[OrderTime]],"h")</f>
        <v>20</v>
      </c>
      <c r="L1953" s="1">
        <v>45637</v>
      </c>
      <c r="M1953" s="6">
        <v>0.7270833333333333</v>
      </c>
      <c r="N1953" t="s">
        <v>170</v>
      </c>
      <c r="O1953" t="s">
        <v>1091</v>
      </c>
      <c r="P1953" t="s">
        <v>36</v>
      </c>
      <c r="Q1953" t="s">
        <v>53</v>
      </c>
      <c r="R1953" t="s">
        <v>129</v>
      </c>
      <c r="S1953" t="s">
        <v>105</v>
      </c>
      <c r="T1953" t="s">
        <v>106</v>
      </c>
      <c r="U1953" t="s">
        <v>30</v>
      </c>
      <c r="V1953" s="5">
        <f>data[[#This Row],[PriceUSD]]*data[[#This Row],[Quantity]]</f>
        <v>20.99</v>
      </c>
      <c r="W1953" s="7">
        <f>data[[#This Row],[OrderDate]] + TIME(VALUE(LEFT(data[[#This Row],[OrderTime]],2)), VALUE(RIGHT(data[[#This Row],[OrderTime]],2)), 0)</f>
        <v>45635.030555555553</v>
      </c>
      <c r="X1953" s="7">
        <f>_xlfn.MINIFS(data[OrderDateTime], data[CustomerName], data[[#This Row],[CustomerName]])</f>
        <v>45511.015277777777</v>
      </c>
      <c r="Y1953" t="str">
        <f>IF(data[[#This Row],[OrderDateTime]]=data[[#This Row],[FirstOrderDateTime]], "New", "Returning")</f>
        <v>Returning</v>
      </c>
      <c r="Z1953" s="7">
        <f>data[[#This Row],[DeliveryDate]] + data[[#This Row],[DeliveryTime]]</f>
        <v>45637.727083333331</v>
      </c>
      <c r="AA1953" s="7">
        <f>data[[#This Row],[OrderDateTime]] + 1</f>
        <v>45636.030555555553</v>
      </c>
      <c r="AB1953" s="7" t="str">
        <f>IF(data[[#This Row],[DeliveryDateTime]] &lt;= data[[#This Row],[SLADue]], "On Time", "Late")</f>
        <v>Late</v>
      </c>
    </row>
    <row r="1954" spans="1:28" x14ac:dyDescent="0.2">
      <c r="A1954" t="s">
        <v>2500</v>
      </c>
      <c r="B1954" t="s">
        <v>19</v>
      </c>
      <c r="C1954" t="s">
        <v>69</v>
      </c>
      <c r="D1954" t="s">
        <v>70</v>
      </c>
      <c r="E1954" s="5">
        <v>55.45</v>
      </c>
      <c r="F1954" t="s">
        <v>119</v>
      </c>
      <c r="G1954">
        <v>2</v>
      </c>
      <c r="H1954" s="1">
        <v>45674</v>
      </c>
      <c r="I1954" s="1" t="str">
        <f>TEXT(data[[#This Row],[OrderDate]],"mmm")</f>
        <v>Jan</v>
      </c>
      <c r="J1954" s="6">
        <v>0.47291666666666665</v>
      </c>
      <c r="K1954" s="6" t="str">
        <f>TEXT(data[[#This Row],[OrderTime]],"h")</f>
        <v>11</v>
      </c>
      <c r="L1954" s="1">
        <v>45675</v>
      </c>
      <c r="M1954" s="6">
        <v>0.68125000000000002</v>
      </c>
      <c r="N1954" t="s">
        <v>243</v>
      </c>
      <c r="O1954" t="s">
        <v>300</v>
      </c>
      <c r="P1954" t="s">
        <v>245</v>
      </c>
      <c r="Q1954" t="s">
        <v>26</v>
      </c>
      <c r="R1954" t="s">
        <v>37</v>
      </c>
      <c r="S1954" t="s">
        <v>28</v>
      </c>
      <c r="T1954" t="s">
        <v>29</v>
      </c>
      <c r="U1954" t="s">
        <v>39</v>
      </c>
      <c r="V1954" s="5">
        <f>data[[#This Row],[PriceUSD]]*data[[#This Row],[Quantity]]</f>
        <v>110.9</v>
      </c>
      <c r="W1954" s="7">
        <f>data[[#This Row],[OrderDate]] + TIME(VALUE(LEFT(data[[#This Row],[OrderTime]],2)), VALUE(RIGHT(data[[#This Row],[OrderTime]],2)), 0)</f>
        <v>45674.046527777777</v>
      </c>
      <c r="X1954" s="7">
        <f>_xlfn.MINIFS(data[OrderDateTime], data[CustomerName], data[[#This Row],[CustomerName]])</f>
        <v>45507.007638888892</v>
      </c>
      <c r="Y1954" t="str">
        <f>IF(data[[#This Row],[OrderDateTime]]=data[[#This Row],[FirstOrderDateTime]], "New", "Returning")</f>
        <v>Returning</v>
      </c>
      <c r="Z1954" s="7">
        <f>data[[#This Row],[DeliveryDate]] + data[[#This Row],[DeliveryTime]]</f>
        <v>45675.681250000001</v>
      </c>
      <c r="AA1954" s="7">
        <f>data[[#This Row],[OrderDateTime]] + 1</f>
        <v>45675.046527777777</v>
      </c>
      <c r="AB1954" s="7" t="str">
        <f>IF(data[[#This Row],[DeliveryDateTime]] &lt;= data[[#This Row],[SLADue]], "On Time", "Late")</f>
        <v>Late</v>
      </c>
    </row>
    <row r="1955" spans="1:28" x14ac:dyDescent="0.2">
      <c r="A1955" t="s">
        <v>2501</v>
      </c>
      <c r="B1955" t="s">
        <v>19</v>
      </c>
      <c r="C1955" t="s">
        <v>32</v>
      </c>
      <c r="D1955" t="s">
        <v>33</v>
      </c>
      <c r="E1955" s="5">
        <v>55.07</v>
      </c>
      <c r="F1955" t="s">
        <v>138</v>
      </c>
      <c r="G1955">
        <v>1</v>
      </c>
      <c r="H1955" s="1">
        <v>45615</v>
      </c>
      <c r="I1955" s="1" t="str">
        <f>TEXT(data[[#This Row],[OrderDate]],"mmm")</f>
        <v>Nov</v>
      </c>
      <c r="J1955" s="6">
        <v>0.72222222222222221</v>
      </c>
      <c r="K1955" s="6" t="str">
        <f>TEXT(data[[#This Row],[OrderTime]],"h")</f>
        <v>17</v>
      </c>
      <c r="L1955" s="1">
        <v>45616</v>
      </c>
      <c r="M1955" s="6">
        <v>0.64930555555555558</v>
      </c>
      <c r="N1955" t="s">
        <v>23</v>
      </c>
      <c r="O1955" t="s">
        <v>76</v>
      </c>
      <c r="P1955" t="s">
        <v>25</v>
      </c>
      <c r="Q1955" t="s">
        <v>53</v>
      </c>
      <c r="R1955" t="s">
        <v>37</v>
      </c>
      <c r="S1955" t="s">
        <v>28</v>
      </c>
      <c r="T1955" t="s">
        <v>106</v>
      </c>
      <c r="U1955" t="s">
        <v>39</v>
      </c>
      <c r="V1955" s="5">
        <f>data[[#This Row],[PriceUSD]]*data[[#This Row],[Quantity]]</f>
        <v>55.07</v>
      </c>
      <c r="W1955" s="7">
        <f>data[[#This Row],[OrderDate]] + TIME(VALUE(LEFT(data[[#This Row],[OrderTime]],2)), VALUE(RIGHT(data[[#This Row],[OrderTime]],2)), 0)</f>
        <v>45615.015277777777</v>
      </c>
      <c r="X1955" s="7">
        <f>_xlfn.MINIFS(data[OrderDateTime], data[CustomerName], data[[#This Row],[CustomerName]])</f>
        <v>45506.022916666669</v>
      </c>
      <c r="Y1955" t="str">
        <f>IF(data[[#This Row],[OrderDateTime]]=data[[#This Row],[FirstOrderDateTime]], "New", "Returning")</f>
        <v>Returning</v>
      </c>
      <c r="Z1955" s="7">
        <f>data[[#This Row],[DeliveryDate]] + data[[#This Row],[DeliveryTime]]</f>
        <v>45616.649305555555</v>
      </c>
      <c r="AA1955" s="7">
        <f>data[[#This Row],[OrderDateTime]] + 1</f>
        <v>45616.015277777777</v>
      </c>
      <c r="AB1955" s="7" t="str">
        <f>IF(data[[#This Row],[DeliveryDateTime]] &lt;= data[[#This Row],[SLADue]], "On Time", "Late")</f>
        <v>Late</v>
      </c>
    </row>
    <row r="1956" spans="1:28" x14ac:dyDescent="0.2">
      <c r="A1956" t="s">
        <v>2502</v>
      </c>
      <c r="B1956" t="s">
        <v>19</v>
      </c>
      <c r="C1956" t="s">
        <v>69</v>
      </c>
      <c r="D1956" t="s">
        <v>70</v>
      </c>
      <c r="E1956" s="5">
        <v>49.55</v>
      </c>
      <c r="F1956" t="s">
        <v>51</v>
      </c>
      <c r="G1956">
        <v>1</v>
      </c>
      <c r="H1956" s="1">
        <v>45770</v>
      </c>
      <c r="I1956" s="1" t="str">
        <f>TEXT(data[[#This Row],[OrderDate]],"mmm")</f>
        <v>Apr</v>
      </c>
      <c r="J1956" s="6">
        <v>0.79374999999999996</v>
      </c>
      <c r="K1956" s="6" t="str">
        <f>TEXT(data[[#This Row],[OrderTime]],"h")</f>
        <v>19</v>
      </c>
      <c r="L1956" s="1">
        <v>45772</v>
      </c>
      <c r="M1956" s="6">
        <v>0.84583333333333333</v>
      </c>
      <c r="N1956" t="s">
        <v>139</v>
      </c>
      <c r="O1956" t="s">
        <v>1029</v>
      </c>
      <c r="P1956" t="s">
        <v>36</v>
      </c>
      <c r="Q1956" t="s">
        <v>53</v>
      </c>
      <c r="R1956" t="s">
        <v>37</v>
      </c>
      <c r="S1956" t="s">
        <v>105</v>
      </c>
      <c r="T1956" t="s">
        <v>38</v>
      </c>
      <c r="U1956" t="s">
        <v>39</v>
      </c>
      <c r="V1956" s="5">
        <f>data[[#This Row],[PriceUSD]]*data[[#This Row],[Quantity]]</f>
        <v>49.55</v>
      </c>
      <c r="W1956" s="7">
        <f>data[[#This Row],[OrderDate]] + TIME(VALUE(LEFT(data[[#This Row],[OrderTime]],2)), VALUE(RIGHT(data[[#This Row],[OrderTime]],2)), 0)</f>
        <v>45770.052083333336</v>
      </c>
      <c r="X1956" s="7">
        <f>_xlfn.MINIFS(data[OrderDateTime], data[CustomerName], data[[#This Row],[CustomerName]])</f>
        <v>45562.022916666669</v>
      </c>
      <c r="Y1956" t="str">
        <f>IF(data[[#This Row],[OrderDateTime]]=data[[#This Row],[FirstOrderDateTime]], "New", "Returning")</f>
        <v>Returning</v>
      </c>
      <c r="Z1956" s="7">
        <f>data[[#This Row],[DeliveryDate]] + data[[#This Row],[DeliveryTime]]</f>
        <v>45772.845833333333</v>
      </c>
      <c r="AA1956" s="7">
        <f>data[[#This Row],[OrderDateTime]] + 1</f>
        <v>45771.052083333336</v>
      </c>
      <c r="AB1956" s="7" t="str">
        <f>IF(data[[#This Row],[DeliveryDateTime]] &lt;= data[[#This Row],[SLADue]], "On Time", "Late")</f>
        <v>Late</v>
      </c>
    </row>
    <row r="1957" spans="1:28" x14ac:dyDescent="0.2">
      <c r="A1957" t="s">
        <v>2503</v>
      </c>
      <c r="B1957" t="s">
        <v>19</v>
      </c>
      <c r="C1957" t="s">
        <v>190</v>
      </c>
      <c r="D1957" t="s">
        <v>191</v>
      </c>
      <c r="E1957" s="5">
        <v>22.06</v>
      </c>
      <c r="F1957" t="s">
        <v>87</v>
      </c>
      <c r="G1957">
        <v>5</v>
      </c>
      <c r="H1957" s="1">
        <v>45844</v>
      </c>
      <c r="I1957" s="1" t="str">
        <f>TEXT(data[[#This Row],[OrderDate]],"mmm")</f>
        <v>Jul</v>
      </c>
      <c r="J1957" s="6">
        <v>0.9</v>
      </c>
      <c r="K1957" s="6" t="str">
        <f>TEXT(data[[#This Row],[OrderTime]],"h")</f>
        <v>21</v>
      </c>
      <c r="L1957" s="1">
        <v>45846</v>
      </c>
      <c r="M1957" s="6">
        <v>0.59722222222222221</v>
      </c>
      <c r="N1957" t="s">
        <v>95</v>
      </c>
      <c r="O1957" t="s">
        <v>373</v>
      </c>
      <c r="P1957" t="s">
        <v>25</v>
      </c>
      <c r="Q1957" t="s">
        <v>26</v>
      </c>
      <c r="R1957" t="s">
        <v>192</v>
      </c>
      <c r="S1957" t="s">
        <v>105</v>
      </c>
      <c r="T1957" t="s">
        <v>38</v>
      </c>
      <c r="U1957" t="s">
        <v>30</v>
      </c>
      <c r="V1957" s="5">
        <f>data[[#This Row],[PriceUSD]]*data[[#This Row],[Quantity]]</f>
        <v>110.3</v>
      </c>
      <c r="W1957" s="7">
        <f>data[[#This Row],[OrderDate]] + TIME(VALUE(LEFT(data[[#This Row],[OrderTime]],2)), VALUE(RIGHT(data[[#This Row],[OrderTime]],2)), 0)</f>
        <v>45844</v>
      </c>
      <c r="X1957" s="7">
        <f>_xlfn.MINIFS(data[OrderDateTime], data[CustomerName], data[[#This Row],[CustomerName]])</f>
        <v>45529.054166666669</v>
      </c>
      <c r="Y1957" t="str">
        <f>IF(data[[#This Row],[OrderDateTime]]=data[[#This Row],[FirstOrderDateTime]], "New", "Returning")</f>
        <v>Returning</v>
      </c>
      <c r="Z1957" s="7">
        <f>data[[#This Row],[DeliveryDate]] + data[[#This Row],[DeliveryTime]]</f>
        <v>45846.597222222219</v>
      </c>
      <c r="AA1957" s="7">
        <f>data[[#This Row],[OrderDateTime]] + 1</f>
        <v>45845</v>
      </c>
      <c r="AB1957" s="7" t="str">
        <f>IF(data[[#This Row],[DeliveryDateTime]] &lt;= data[[#This Row],[SLADue]], "On Time", "Late")</f>
        <v>Late</v>
      </c>
    </row>
    <row r="1958" spans="1:28" x14ac:dyDescent="0.2">
      <c r="A1958" t="s">
        <v>2504</v>
      </c>
      <c r="B1958" t="s">
        <v>19</v>
      </c>
      <c r="C1958" t="s">
        <v>32</v>
      </c>
      <c r="D1958" t="s">
        <v>33</v>
      </c>
      <c r="E1958" s="5">
        <v>49.65</v>
      </c>
      <c r="F1958" t="s">
        <v>22</v>
      </c>
      <c r="G1958">
        <v>3</v>
      </c>
      <c r="H1958" s="1">
        <v>45713</v>
      </c>
      <c r="I1958" s="1" t="str">
        <f>TEXT(data[[#This Row],[OrderDate]],"mmm")</f>
        <v>Feb</v>
      </c>
      <c r="J1958" s="6">
        <v>0.82291666666666663</v>
      </c>
      <c r="K1958" s="6" t="str">
        <f>TEXT(data[[#This Row],[OrderTime]],"h")</f>
        <v>19</v>
      </c>
      <c r="L1958" s="1">
        <v>45714</v>
      </c>
      <c r="M1958" s="6">
        <v>0.82291666666666663</v>
      </c>
      <c r="N1958" t="s">
        <v>238</v>
      </c>
      <c r="O1958" t="s">
        <v>937</v>
      </c>
      <c r="P1958" t="s">
        <v>36</v>
      </c>
      <c r="Q1958" t="s">
        <v>26</v>
      </c>
      <c r="R1958" t="s">
        <v>37</v>
      </c>
      <c r="S1958" t="s">
        <v>28</v>
      </c>
      <c r="T1958" t="s">
        <v>29</v>
      </c>
      <c r="U1958" t="s">
        <v>39</v>
      </c>
      <c r="V1958" s="5">
        <f>data[[#This Row],[PriceUSD]]*data[[#This Row],[Quantity]]</f>
        <v>148.94999999999999</v>
      </c>
      <c r="W1958" s="7">
        <f>data[[#This Row],[OrderDate]] + TIME(VALUE(LEFT(data[[#This Row],[OrderTime]],2)), VALUE(RIGHT(data[[#This Row],[OrderTime]],2)), 0)</f>
        <v>45713.046527777777</v>
      </c>
      <c r="X1958" s="7">
        <f>_xlfn.MINIFS(data[OrderDateTime], data[CustomerName], data[[#This Row],[CustomerName]])</f>
        <v>45533.046527777777</v>
      </c>
      <c r="Y1958" t="str">
        <f>IF(data[[#This Row],[OrderDateTime]]=data[[#This Row],[FirstOrderDateTime]], "New", "Returning")</f>
        <v>Returning</v>
      </c>
      <c r="Z1958" s="7">
        <f>data[[#This Row],[DeliveryDate]] + data[[#This Row],[DeliveryTime]]</f>
        <v>45714.822916666664</v>
      </c>
      <c r="AA1958" s="7">
        <f>data[[#This Row],[OrderDateTime]] + 1</f>
        <v>45714.046527777777</v>
      </c>
      <c r="AB1958" s="7" t="str">
        <f>IF(data[[#This Row],[DeliveryDateTime]] &lt;= data[[#This Row],[SLADue]], "On Time", "Late")</f>
        <v>Late</v>
      </c>
    </row>
    <row r="1959" spans="1:28" x14ac:dyDescent="0.2">
      <c r="A1959" t="s">
        <v>2505</v>
      </c>
      <c r="B1959" t="s">
        <v>19</v>
      </c>
      <c r="C1959" t="s">
        <v>79</v>
      </c>
      <c r="D1959" t="s">
        <v>80</v>
      </c>
      <c r="E1959" s="5">
        <v>29.12</v>
      </c>
      <c r="F1959" t="s">
        <v>81</v>
      </c>
      <c r="G1959">
        <v>1</v>
      </c>
      <c r="H1959" s="1">
        <v>45542</v>
      </c>
      <c r="I1959" s="1" t="str">
        <f>TEXT(data[[#This Row],[OrderDate]],"mmm")</f>
        <v>Sep</v>
      </c>
      <c r="J1959" s="6">
        <v>0.80625000000000002</v>
      </c>
      <c r="K1959" s="6" t="str">
        <f>TEXT(data[[#This Row],[OrderTime]],"h")</f>
        <v>19</v>
      </c>
      <c r="L1959" s="1">
        <v>45544</v>
      </c>
      <c r="M1959" s="6">
        <v>0.75138888888888888</v>
      </c>
      <c r="N1959" t="s">
        <v>208</v>
      </c>
      <c r="O1959" t="s">
        <v>1184</v>
      </c>
      <c r="P1959" t="s">
        <v>202</v>
      </c>
      <c r="Q1959" t="s">
        <v>53</v>
      </c>
      <c r="R1959" t="s">
        <v>83</v>
      </c>
      <c r="S1959" t="s">
        <v>105</v>
      </c>
      <c r="T1959" t="s">
        <v>115</v>
      </c>
      <c r="U1959" t="s">
        <v>30</v>
      </c>
      <c r="V1959" s="5">
        <f>data[[#This Row],[PriceUSD]]*data[[#This Row],[Quantity]]</f>
        <v>29.12</v>
      </c>
      <c r="W1959" s="7">
        <f>data[[#This Row],[OrderDate]] + TIME(VALUE(LEFT(data[[#This Row],[OrderTime]],2)), VALUE(RIGHT(data[[#This Row],[OrderTime]],2)), 0)</f>
        <v>45542.017361111109</v>
      </c>
      <c r="X1959" s="7">
        <f>_xlfn.MINIFS(data[OrderDateTime], data[CustomerName], data[[#This Row],[CustomerName]])</f>
        <v>45514.030555555553</v>
      </c>
      <c r="Y1959" t="str">
        <f>IF(data[[#This Row],[OrderDateTime]]=data[[#This Row],[FirstOrderDateTime]], "New", "Returning")</f>
        <v>Returning</v>
      </c>
      <c r="Z1959" s="7">
        <f>data[[#This Row],[DeliveryDate]] + data[[#This Row],[DeliveryTime]]</f>
        <v>45544.751388888886</v>
      </c>
      <c r="AA1959" s="7">
        <f>data[[#This Row],[OrderDateTime]] + 1</f>
        <v>45543.017361111109</v>
      </c>
      <c r="AB1959" s="7" t="str">
        <f>IF(data[[#This Row],[DeliveryDateTime]] &lt;= data[[#This Row],[SLADue]], "On Time", "Late")</f>
        <v>Late</v>
      </c>
    </row>
    <row r="1960" spans="1:28" x14ac:dyDescent="0.2">
      <c r="A1960" t="s">
        <v>2506</v>
      </c>
      <c r="B1960" t="s">
        <v>19</v>
      </c>
      <c r="C1960" t="s">
        <v>49</v>
      </c>
      <c r="D1960" t="s">
        <v>50</v>
      </c>
      <c r="E1960" s="5">
        <v>30.42</v>
      </c>
      <c r="F1960" t="s">
        <v>51</v>
      </c>
      <c r="G1960">
        <v>3</v>
      </c>
      <c r="H1960" s="1">
        <v>45729</v>
      </c>
      <c r="I1960" s="1" t="str">
        <f>TEXT(data[[#This Row],[OrderDate]],"mmm")</f>
        <v>Mar</v>
      </c>
      <c r="J1960" s="6">
        <v>0.43472222222222223</v>
      </c>
      <c r="K1960" s="6" t="str">
        <f>TEXT(data[[#This Row],[OrderTime]],"h")</f>
        <v>10</v>
      </c>
      <c r="L1960" s="1">
        <v>45730</v>
      </c>
      <c r="M1960" s="6">
        <v>0.43472222222222223</v>
      </c>
      <c r="N1960" t="s">
        <v>178</v>
      </c>
      <c r="O1960" t="s">
        <v>1059</v>
      </c>
      <c r="P1960" t="s">
        <v>180</v>
      </c>
      <c r="Q1960" t="s">
        <v>26</v>
      </c>
      <c r="R1960" t="s">
        <v>54</v>
      </c>
      <c r="S1960" t="s">
        <v>28</v>
      </c>
      <c r="T1960" t="s">
        <v>29</v>
      </c>
      <c r="U1960" t="s">
        <v>30</v>
      </c>
      <c r="V1960" s="5">
        <f>data[[#This Row],[PriceUSD]]*data[[#This Row],[Quantity]]</f>
        <v>91.26</v>
      </c>
      <c r="W1960" s="7">
        <f>data[[#This Row],[OrderDate]] + TIME(VALUE(LEFT(data[[#This Row],[OrderTime]],2)), VALUE(RIGHT(data[[#This Row],[OrderTime]],2)), 0)</f>
        <v>45729.015277777777</v>
      </c>
      <c r="X1960" s="7">
        <f>_xlfn.MINIFS(data[OrderDateTime], data[CustomerName], data[[#This Row],[CustomerName]])</f>
        <v>45522.015277777777</v>
      </c>
      <c r="Y1960" t="str">
        <f>IF(data[[#This Row],[OrderDateTime]]=data[[#This Row],[FirstOrderDateTime]], "New", "Returning")</f>
        <v>Returning</v>
      </c>
      <c r="Z1960" s="7">
        <f>data[[#This Row],[DeliveryDate]] + data[[#This Row],[DeliveryTime]]</f>
        <v>45730.43472222222</v>
      </c>
      <c r="AA1960" s="7">
        <f>data[[#This Row],[OrderDateTime]] + 1</f>
        <v>45730.015277777777</v>
      </c>
      <c r="AB1960" s="7" t="str">
        <f>IF(data[[#This Row],[DeliveryDateTime]] &lt;= data[[#This Row],[SLADue]], "On Time", "Late")</f>
        <v>Late</v>
      </c>
    </row>
    <row r="1961" spans="1:28" x14ac:dyDescent="0.2">
      <c r="A1961" t="s">
        <v>2507</v>
      </c>
      <c r="B1961" t="s">
        <v>19</v>
      </c>
      <c r="C1961" t="s">
        <v>110</v>
      </c>
      <c r="D1961" t="s">
        <v>111</v>
      </c>
      <c r="E1961" s="5">
        <v>12.23</v>
      </c>
      <c r="F1961" t="s">
        <v>87</v>
      </c>
      <c r="G1961">
        <v>1</v>
      </c>
      <c r="H1961" s="1">
        <v>45623</v>
      </c>
      <c r="I1961" s="1" t="str">
        <f>TEXT(data[[#This Row],[OrderDate]],"mmm")</f>
        <v>Nov</v>
      </c>
      <c r="J1961" s="6">
        <v>0.40902777777777777</v>
      </c>
      <c r="K1961" s="6" t="str">
        <f>TEXT(data[[#This Row],[OrderTime]],"h")</f>
        <v>9</v>
      </c>
      <c r="L1961" s="1">
        <v>45625</v>
      </c>
      <c r="M1961" s="6">
        <v>0.61736111111111114</v>
      </c>
      <c r="N1961" t="s">
        <v>175</v>
      </c>
      <c r="O1961" t="s">
        <v>315</v>
      </c>
      <c r="P1961" t="s">
        <v>25</v>
      </c>
      <c r="Q1961" t="s">
        <v>53</v>
      </c>
      <c r="R1961" t="s">
        <v>114</v>
      </c>
      <c r="S1961" t="s">
        <v>105</v>
      </c>
      <c r="T1961" t="s">
        <v>136</v>
      </c>
      <c r="U1961" t="s">
        <v>39</v>
      </c>
      <c r="V1961" s="5">
        <f>data[[#This Row],[PriceUSD]]*data[[#This Row],[Quantity]]</f>
        <v>12.23</v>
      </c>
      <c r="W1961" s="7">
        <f>data[[#This Row],[OrderDate]] + TIME(VALUE(LEFT(data[[#This Row],[OrderTime]],2)), VALUE(RIGHT(data[[#This Row],[OrderTime]],2)), 0)</f>
        <v>45623.054166666669</v>
      </c>
      <c r="X1961" s="7">
        <f>_xlfn.MINIFS(data[OrderDateTime], data[CustomerName], data[[#This Row],[CustomerName]])</f>
        <v>45557.007638888892</v>
      </c>
      <c r="Y1961" t="str">
        <f>IF(data[[#This Row],[OrderDateTime]]=data[[#This Row],[FirstOrderDateTime]], "New", "Returning")</f>
        <v>Returning</v>
      </c>
      <c r="Z1961" s="7">
        <f>data[[#This Row],[DeliveryDate]] + data[[#This Row],[DeliveryTime]]</f>
        <v>45625.617361111108</v>
      </c>
      <c r="AA1961" s="7">
        <f>data[[#This Row],[OrderDateTime]] + 1</f>
        <v>45624.054166666669</v>
      </c>
      <c r="AB1961" s="7" t="str">
        <f>IF(data[[#This Row],[DeliveryDateTime]] &lt;= data[[#This Row],[SLADue]], "On Time", "Late")</f>
        <v>Late</v>
      </c>
    </row>
    <row r="1962" spans="1:28" x14ac:dyDescent="0.2">
      <c r="A1962" t="s">
        <v>2508</v>
      </c>
      <c r="B1962" t="s">
        <v>19</v>
      </c>
      <c r="C1962" t="s">
        <v>32</v>
      </c>
      <c r="D1962" t="s">
        <v>33</v>
      </c>
      <c r="E1962" s="5">
        <v>48.13</v>
      </c>
      <c r="F1962" t="s">
        <v>138</v>
      </c>
      <c r="G1962">
        <v>1</v>
      </c>
      <c r="H1962" s="1">
        <v>45683</v>
      </c>
      <c r="I1962" s="1" t="str">
        <f>TEXT(data[[#This Row],[OrderDate]],"mmm")</f>
        <v>Jan</v>
      </c>
      <c r="J1962" s="6">
        <v>0.39583333333333331</v>
      </c>
      <c r="K1962" s="6" t="str">
        <f>TEXT(data[[#This Row],[OrderTime]],"h")</f>
        <v>9</v>
      </c>
      <c r="L1962" s="1">
        <v>45683</v>
      </c>
      <c r="M1962" s="6">
        <v>0.52083333333333337</v>
      </c>
      <c r="N1962" t="s">
        <v>170</v>
      </c>
      <c r="O1962" t="s">
        <v>490</v>
      </c>
      <c r="P1962" t="s">
        <v>36</v>
      </c>
      <c r="Q1962" t="s">
        <v>53</v>
      </c>
      <c r="R1962" t="s">
        <v>37</v>
      </c>
      <c r="S1962" t="s">
        <v>47</v>
      </c>
      <c r="T1962" t="s">
        <v>136</v>
      </c>
      <c r="U1962" t="s">
        <v>30</v>
      </c>
      <c r="V1962" s="5">
        <f>data[[#This Row],[PriceUSD]]*data[[#This Row],[Quantity]]</f>
        <v>48.13</v>
      </c>
      <c r="W1962" s="7">
        <f>data[[#This Row],[OrderDate]] + TIME(VALUE(LEFT(data[[#This Row],[OrderTime]],2)), VALUE(RIGHT(data[[#This Row],[OrderTime]],2)), 0)</f>
        <v>45683.022916666669</v>
      </c>
      <c r="X1962" s="7">
        <f>_xlfn.MINIFS(data[OrderDateTime], data[CustomerName], data[[#This Row],[CustomerName]])</f>
        <v>45515.061805555553</v>
      </c>
      <c r="Y1962" t="str">
        <f>IF(data[[#This Row],[OrderDateTime]]=data[[#This Row],[FirstOrderDateTime]], "New", "Returning")</f>
        <v>Returning</v>
      </c>
      <c r="Z1962" s="7">
        <f>data[[#This Row],[DeliveryDate]] + data[[#This Row],[DeliveryTime]]</f>
        <v>45683.520833333336</v>
      </c>
      <c r="AA1962" s="7">
        <f>data[[#This Row],[OrderDateTime]] + 1</f>
        <v>45684.022916666669</v>
      </c>
      <c r="AB1962" s="7" t="str">
        <f>IF(data[[#This Row],[DeliveryDateTime]] &lt;= data[[#This Row],[SLADue]], "On Time", "Late")</f>
        <v>On Time</v>
      </c>
    </row>
    <row r="1963" spans="1:28" x14ac:dyDescent="0.2">
      <c r="A1963" t="s">
        <v>2509</v>
      </c>
      <c r="B1963" t="s">
        <v>19</v>
      </c>
      <c r="C1963" t="s">
        <v>126</v>
      </c>
      <c r="D1963" t="s">
        <v>127</v>
      </c>
      <c r="E1963" s="5">
        <v>24.62</v>
      </c>
      <c r="F1963" t="s">
        <v>138</v>
      </c>
      <c r="G1963">
        <v>1</v>
      </c>
      <c r="H1963" s="1">
        <v>45727</v>
      </c>
      <c r="I1963" s="1" t="str">
        <f>TEXT(data[[#This Row],[OrderDate]],"mmm")</f>
        <v>Mar</v>
      </c>
      <c r="J1963" s="6">
        <v>0.8354166666666667</v>
      </c>
      <c r="K1963" s="6" t="str">
        <f>TEXT(data[[#This Row],[OrderTime]],"h")</f>
        <v>20</v>
      </c>
      <c r="L1963" s="1">
        <v>45728</v>
      </c>
      <c r="M1963" s="6">
        <v>0.74861111111111112</v>
      </c>
      <c r="N1963" t="s">
        <v>120</v>
      </c>
      <c r="O1963" t="s">
        <v>1371</v>
      </c>
      <c r="P1963" t="s">
        <v>25</v>
      </c>
      <c r="Q1963" t="s">
        <v>53</v>
      </c>
      <c r="R1963" t="s">
        <v>129</v>
      </c>
      <c r="S1963" t="s">
        <v>28</v>
      </c>
      <c r="T1963" t="s">
        <v>29</v>
      </c>
      <c r="U1963" t="s">
        <v>30</v>
      </c>
      <c r="V1963" s="5">
        <f>data[[#This Row],[PriceUSD]]*data[[#This Row],[Quantity]]</f>
        <v>24.62</v>
      </c>
      <c r="W1963" s="7">
        <f>data[[#This Row],[OrderDate]] + TIME(VALUE(LEFT(data[[#This Row],[OrderTime]],2)), VALUE(RIGHT(data[[#This Row],[OrderTime]],2)), 0)</f>
        <v>45727.046527777777</v>
      </c>
      <c r="X1963" s="7">
        <f>_xlfn.MINIFS(data[OrderDateTime], data[CustomerName], data[[#This Row],[CustomerName]])</f>
        <v>45525.007638888892</v>
      </c>
      <c r="Y1963" t="str">
        <f>IF(data[[#This Row],[OrderDateTime]]=data[[#This Row],[FirstOrderDateTime]], "New", "Returning")</f>
        <v>Returning</v>
      </c>
      <c r="Z1963" s="7">
        <f>data[[#This Row],[DeliveryDate]] + data[[#This Row],[DeliveryTime]]</f>
        <v>45728.748611111114</v>
      </c>
      <c r="AA1963" s="7">
        <f>data[[#This Row],[OrderDateTime]] + 1</f>
        <v>45728.046527777777</v>
      </c>
      <c r="AB1963" s="7" t="str">
        <f>IF(data[[#This Row],[DeliveryDateTime]] &lt;= data[[#This Row],[SLADue]], "On Time", "Late")</f>
        <v>Late</v>
      </c>
    </row>
    <row r="1964" spans="1:28" x14ac:dyDescent="0.2">
      <c r="A1964" t="s">
        <v>2510</v>
      </c>
      <c r="B1964" t="s">
        <v>19</v>
      </c>
      <c r="C1964" t="s">
        <v>69</v>
      </c>
      <c r="D1964" t="s">
        <v>70</v>
      </c>
      <c r="E1964" s="5">
        <v>47.96</v>
      </c>
      <c r="F1964" t="s">
        <v>56</v>
      </c>
      <c r="G1964">
        <v>1</v>
      </c>
      <c r="H1964" s="1">
        <v>45624</v>
      </c>
      <c r="I1964" s="1" t="str">
        <f>TEXT(data[[#This Row],[OrderDate]],"mmm")</f>
        <v>Nov</v>
      </c>
      <c r="J1964" s="6">
        <v>0.53611111111111109</v>
      </c>
      <c r="K1964" s="6" t="str">
        <f>TEXT(data[[#This Row],[OrderTime]],"h")</f>
        <v>12</v>
      </c>
      <c r="L1964" s="1">
        <v>45624</v>
      </c>
      <c r="M1964" s="6">
        <v>0.78611111111111109</v>
      </c>
      <c r="N1964" t="s">
        <v>861</v>
      </c>
      <c r="O1964" t="s">
        <v>523</v>
      </c>
      <c r="P1964" t="s">
        <v>245</v>
      </c>
      <c r="Q1964" t="s">
        <v>26</v>
      </c>
      <c r="R1964" t="s">
        <v>37</v>
      </c>
      <c r="S1964" t="s">
        <v>47</v>
      </c>
      <c r="T1964" t="s">
        <v>38</v>
      </c>
      <c r="U1964" t="s">
        <v>30</v>
      </c>
      <c r="V1964" s="5">
        <f>data[[#This Row],[PriceUSD]]*data[[#This Row],[Quantity]]</f>
        <v>47.96</v>
      </c>
      <c r="W1964" s="7">
        <f>data[[#This Row],[OrderDate]] + TIME(VALUE(LEFT(data[[#This Row],[OrderTime]],2)), VALUE(RIGHT(data[[#This Row],[OrderTime]],2)), 0)</f>
        <v>45624.007638888892</v>
      </c>
      <c r="X1964" s="7">
        <f>_xlfn.MINIFS(data[OrderDateTime], data[CustomerName], data[[#This Row],[CustomerName]])</f>
        <v>45509.038888888892</v>
      </c>
      <c r="Y1964" t="str">
        <f>IF(data[[#This Row],[OrderDateTime]]=data[[#This Row],[FirstOrderDateTime]], "New", "Returning")</f>
        <v>Returning</v>
      </c>
      <c r="Z1964" s="7">
        <f>data[[#This Row],[DeliveryDate]] + data[[#This Row],[DeliveryTime]]</f>
        <v>45624.786111111112</v>
      </c>
      <c r="AA1964" s="7">
        <f>data[[#This Row],[OrderDateTime]] + 1</f>
        <v>45625.007638888892</v>
      </c>
      <c r="AB1964" s="7" t="str">
        <f>IF(data[[#This Row],[DeliveryDateTime]] &lt;= data[[#This Row],[SLADue]], "On Time", "Late")</f>
        <v>On Time</v>
      </c>
    </row>
    <row r="1965" spans="1:28" x14ac:dyDescent="0.2">
      <c r="A1965" t="s">
        <v>2511</v>
      </c>
      <c r="B1965" t="s">
        <v>19</v>
      </c>
      <c r="C1965" t="s">
        <v>117</v>
      </c>
      <c r="D1965" t="s">
        <v>118</v>
      </c>
      <c r="E1965" s="5">
        <v>74.38</v>
      </c>
      <c r="F1965" t="s">
        <v>94</v>
      </c>
      <c r="G1965">
        <v>3</v>
      </c>
      <c r="H1965" s="1">
        <v>45528</v>
      </c>
      <c r="I1965" s="1" t="str">
        <f>TEXT(data[[#This Row],[OrderDate]],"mmm")</f>
        <v>Aug</v>
      </c>
      <c r="J1965" s="6">
        <v>0.60555555555555551</v>
      </c>
      <c r="K1965" s="6" t="str">
        <f>TEXT(data[[#This Row],[OrderTime]],"h")</f>
        <v>14</v>
      </c>
      <c r="L1965" s="1">
        <v>45529</v>
      </c>
      <c r="M1965" s="6">
        <v>0.64722222222222225</v>
      </c>
      <c r="N1965" t="s">
        <v>233</v>
      </c>
      <c r="O1965" t="s">
        <v>311</v>
      </c>
      <c r="P1965" t="s">
        <v>234</v>
      </c>
      <c r="Q1965" t="s">
        <v>53</v>
      </c>
      <c r="R1965" t="s">
        <v>66</v>
      </c>
      <c r="S1965" t="s">
        <v>28</v>
      </c>
      <c r="T1965" t="s">
        <v>59</v>
      </c>
      <c r="U1965" t="s">
        <v>30</v>
      </c>
      <c r="V1965" s="5">
        <f>data[[#This Row],[PriceUSD]]*data[[#This Row],[Quantity]]</f>
        <v>223.14</v>
      </c>
      <c r="W1965" s="7">
        <f>data[[#This Row],[OrderDate]] + TIME(VALUE(LEFT(data[[#This Row],[OrderTime]],2)), VALUE(RIGHT(data[[#This Row],[OrderTime]],2)), 0)</f>
        <v>45528.038888888892</v>
      </c>
      <c r="X1965" s="7">
        <f>_xlfn.MINIFS(data[OrderDateTime], data[CustomerName], data[[#This Row],[CustomerName]])</f>
        <v>45513.046527777777</v>
      </c>
      <c r="Y1965" t="str">
        <f>IF(data[[#This Row],[OrderDateTime]]=data[[#This Row],[FirstOrderDateTime]], "New", "Returning")</f>
        <v>Returning</v>
      </c>
      <c r="Z1965" s="7">
        <f>data[[#This Row],[DeliveryDate]] + data[[#This Row],[DeliveryTime]]</f>
        <v>45529.647222222222</v>
      </c>
      <c r="AA1965" s="7">
        <f>data[[#This Row],[OrderDateTime]] + 1</f>
        <v>45529.038888888892</v>
      </c>
      <c r="AB1965" s="7" t="str">
        <f>IF(data[[#This Row],[DeliveryDateTime]] &lt;= data[[#This Row],[SLADue]], "On Time", "Late")</f>
        <v>Late</v>
      </c>
    </row>
    <row r="1966" spans="1:28" x14ac:dyDescent="0.2">
      <c r="A1966" t="s">
        <v>2512</v>
      </c>
      <c r="B1966" t="s">
        <v>19</v>
      </c>
      <c r="C1966" t="s">
        <v>41</v>
      </c>
      <c r="D1966" t="s">
        <v>42</v>
      </c>
      <c r="E1966" s="5">
        <v>30.4</v>
      </c>
      <c r="F1966" t="s">
        <v>119</v>
      </c>
      <c r="G1966">
        <v>1</v>
      </c>
      <c r="H1966" s="1">
        <v>45611</v>
      </c>
      <c r="I1966" s="1" t="str">
        <f>TEXT(data[[#This Row],[OrderDate]],"mmm")</f>
        <v>Nov</v>
      </c>
      <c r="J1966" s="6">
        <v>0.60972222222222228</v>
      </c>
      <c r="K1966" s="6" t="str">
        <f>TEXT(data[[#This Row],[OrderTime]],"h")</f>
        <v>14</v>
      </c>
      <c r="L1966" s="1">
        <v>45612</v>
      </c>
      <c r="M1966" s="6">
        <v>0.81805555555555554</v>
      </c>
      <c r="N1966" t="s">
        <v>170</v>
      </c>
      <c r="O1966" t="s">
        <v>927</v>
      </c>
      <c r="P1966" t="s">
        <v>36</v>
      </c>
      <c r="Q1966" t="s">
        <v>53</v>
      </c>
      <c r="R1966" t="s">
        <v>46</v>
      </c>
      <c r="S1966" t="s">
        <v>28</v>
      </c>
      <c r="T1966" t="s">
        <v>106</v>
      </c>
      <c r="U1966" t="s">
        <v>30</v>
      </c>
      <c r="V1966" s="5">
        <f>data[[#This Row],[PriceUSD]]*data[[#This Row],[Quantity]]</f>
        <v>30.4</v>
      </c>
      <c r="W1966" s="7">
        <f>data[[#This Row],[OrderDate]] + TIME(VALUE(LEFT(data[[#This Row],[OrderTime]],2)), VALUE(RIGHT(data[[#This Row],[OrderTime]],2)), 0)</f>
        <v>45611.015277777777</v>
      </c>
      <c r="X1966" s="7">
        <f>_xlfn.MINIFS(data[OrderDateTime], data[CustomerName], data[[#This Row],[CustomerName]])</f>
        <v>45534.054166666669</v>
      </c>
      <c r="Y1966" t="str">
        <f>IF(data[[#This Row],[OrderDateTime]]=data[[#This Row],[FirstOrderDateTime]], "New", "Returning")</f>
        <v>Returning</v>
      </c>
      <c r="Z1966" s="7">
        <f>data[[#This Row],[DeliveryDate]] + data[[#This Row],[DeliveryTime]]</f>
        <v>45612.818055555559</v>
      </c>
      <c r="AA1966" s="7">
        <f>data[[#This Row],[OrderDateTime]] + 1</f>
        <v>45612.015277777777</v>
      </c>
      <c r="AB1966" s="7" t="str">
        <f>IF(data[[#This Row],[DeliveryDateTime]] &lt;= data[[#This Row],[SLADue]], "On Time", "Late")</f>
        <v>Late</v>
      </c>
    </row>
    <row r="1967" spans="1:28" x14ac:dyDescent="0.2">
      <c r="A1967" t="s">
        <v>2513</v>
      </c>
      <c r="B1967" t="s">
        <v>19</v>
      </c>
      <c r="C1967" t="s">
        <v>41</v>
      </c>
      <c r="D1967" t="s">
        <v>42</v>
      </c>
      <c r="E1967" s="5">
        <v>34.51</v>
      </c>
      <c r="F1967" t="s">
        <v>51</v>
      </c>
      <c r="G1967">
        <v>1</v>
      </c>
      <c r="H1967" s="1">
        <v>45637</v>
      </c>
      <c r="I1967" s="1" t="str">
        <f>TEXT(data[[#This Row],[OrderDate]],"mmm")</f>
        <v>Dec</v>
      </c>
      <c r="J1967" s="6">
        <v>0.51944444444444449</v>
      </c>
      <c r="K1967" s="6" t="str">
        <f>TEXT(data[[#This Row],[OrderTime]],"h")</f>
        <v>12</v>
      </c>
      <c r="L1967" s="1">
        <v>45637</v>
      </c>
      <c r="M1967" s="6">
        <v>0.68611111111111112</v>
      </c>
      <c r="N1967" t="s">
        <v>95</v>
      </c>
      <c r="O1967" t="s">
        <v>339</v>
      </c>
      <c r="P1967" t="s">
        <v>25</v>
      </c>
      <c r="Q1967" t="s">
        <v>26</v>
      </c>
      <c r="R1967" t="s">
        <v>46</v>
      </c>
      <c r="S1967" t="s">
        <v>47</v>
      </c>
      <c r="T1967" t="s">
        <v>29</v>
      </c>
      <c r="U1967" t="s">
        <v>39</v>
      </c>
      <c r="V1967" s="5">
        <f>data[[#This Row],[PriceUSD]]*data[[#This Row],[Quantity]]</f>
        <v>34.51</v>
      </c>
      <c r="W1967" s="7">
        <f>data[[#This Row],[OrderDate]] + TIME(VALUE(LEFT(data[[#This Row],[OrderTime]],2)), VALUE(RIGHT(data[[#This Row],[OrderTime]],2)), 0)</f>
        <v>45637.030555555553</v>
      </c>
      <c r="X1967" s="7">
        <f>_xlfn.MINIFS(data[OrderDateTime], data[CustomerName], data[[#This Row],[CustomerName]])</f>
        <v>45513.046527777777</v>
      </c>
      <c r="Y1967" t="str">
        <f>IF(data[[#This Row],[OrderDateTime]]=data[[#This Row],[FirstOrderDateTime]], "New", "Returning")</f>
        <v>Returning</v>
      </c>
      <c r="Z1967" s="7">
        <f>data[[#This Row],[DeliveryDate]] + data[[#This Row],[DeliveryTime]]</f>
        <v>45637.686111111114</v>
      </c>
      <c r="AA1967" s="7">
        <f>data[[#This Row],[OrderDateTime]] + 1</f>
        <v>45638.030555555553</v>
      </c>
      <c r="AB1967" s="7" t="str">
        <f>IF(data[[#This Row],[DeliveryDateTime]] &lt;= data[[#This Row],[SLADue]], "On Time", "Late")</f>
        <v>On Time</v>
      </c>
    </row>
    <row r="1968" spans="1:28" x14ac:dyDescent="0.2">
      <c r="A1968" t="s">
        <v>2514</v>
      </c>
      <c r="B1968" t="s">
        <v>19</v>
      </c>
      <c r="C1968" t="s">
        <v>20</v>
      </c>
      <c r="D1968" t="s">
        <v>21</v>
      </c>
      <c r="E1968" s="5">
        <v>20.39</v>
      </c>
      <c r="F1968" t="s">
        <v>22</v>
      </c>
      <c r="G1968">
        <v>1</v>
      </c>
      <c r="H1968" s="1">
        <v>45818</v>
      </c>
      <c r="I1968" s="1" t="str">
        <f>TEXT(data[[#This Row],[OrderDate]],"mmm")</f>
        <v>Jun</v>
      </c>
      <c r="J1968" s="6">
        <v>0.38819444444444445</v>
      </c>
      <c r="K1968" s="6" t="str">
        <f>TEXT(data[[#This Row],[OrderTime]],"h")</f>
        <v>9</v>
      </c>
      <c r="L1968" s="1">
        <v>45819</v>
      </c>
      <c r="M1968" s="6">
        <v>0.5131944444444444</v>
      </c>
      <c r="N1968" t="s">
        <v>98</v>
      </c>
      <c r="O1968" t="s">
        <v>1146</v>
      </c>
      <c r="P1968" t="s">
        <v>77</v>
      </c>
      <c r="Q1968" t="s">
        <v>26</v>
      </c>
      <c r="R1968" t="s">
        <v>27</v>
      </c>
      <c r="S1968" t="s">
        <v>28</v>
      </c>
      <c r="T1968" t="s">
        <v>136</v>
      </c>
      <c r="U1968" t="s">
        <v>39</v>
      </c>
      <c r="V1968" s="5">
        <f>data[[#This Row],[PriceUSD]]*data[[#This Row],[Quantity]]</f>
        <v>20.39</v>
      </c>
      <c r="W1968" s="7">
        <f>data[[#This Row],[OrderDate]] + TIME(VALUE(LEFT(data[[#This Row],[OrderTime]],2)), VALUE(RIGHT(data[[#This Row],[OrderTime]],2)), 0)</f>
        <v>45818.030555555553</v>
      </c>
      <c r="X1968" s="7">
        <f>_xlfn.MINIFS(data[OrderDateTime], data[CustomerName], data[[#This Row],[CustomerName]])</f>
        <v>45648.022916666669</v>
      </c>
      <c r="Y1968" t="str">
        <f>IF(data[[#This Row],[OrderDateTime]]=data[[#This Row],[FirstOrderDateTime]], "New", "Returning")</f>
        <v>Returning</v>
      </c>
      <c r="Z1968" s="7">
        <f>data[[#This Row],[DeliveryDate]] + data[[#This Row],[DeliveryTime]]</f>
        <v>45819.513194444444</v>
      </c>
      <c r="AA1968" s="7">
        <f>data[[#This Row],[OrderDateTime]] + 1</f>
        <v>45819.030555555553</v>
      </c>
      <c r="AB1968" s="7" t="str">
        <f>IF(data[[#This Row],[DeliveryDateTime]] &lt;= data[[#This Row],[SLADue]], "On Time", "Late")</f>
        <v>Late</v>
      </c>
    </row>
    <row r="1969" spans="1:28" x14ac:dyDescent="0.2">
      <c r="A1969" t="s">
        <v>2515</v>
      </c>
      <c r="B1969" t="s">
        <v>19</v>
      </c>
      <c r="C1969" t="s">
        <v>41</v>
      </c>
      <c r="D1969" t="s">
        <v>42</v>
      </c>
      <c r="E1969" s="5">
        <v>35.06</v>
      </c>
      <c r="F1969" t="s">
        <v>182</v>
      </c>
      <c r="G1969">
        <v>2</v>
      </c>
      <c r="H1969" s="1">
        <v>45856</v>
      </c>
      <c r="I1969" s="1" t="str">
        <f>TEXT(data[[#This Row],[OrderDate]],"mmm")</f>
        <v>Jul</v>
      </c>
      <c r="J1969" s="6">
        <v>0.4236111111111111</v>
      </c>
      <c r="K1969" s="6" t="str">
        <f>TEXT(data[[#This Row],[OrderTime]],"h")</f>
        <v>10</v>
      </c>
      <c r="L1969" s="1">
        <v>45857</v>
      </c>
      <c r="M1969" s="6">
        <v>0.63194444444444442</v>
      </c>
      <c r="N1969" t="s">
        <v>183</v>
      </c>
      <c r="O1969" t="s">
        <v>877</v>
      </c>
      <c r="P1969" t="s">
        <v>180</v>
      </c>
      <c r="Q1969" t="s">
        <v>53</v>
      </c>
      <c r="R1969" t="s">
        <v>46</v>
      </c>
      <c r="S1969" t="s">
        <v>28</v>
      </c>
      <c r="T1969" t="s">
        <v>38</v>
      </c>
      <c r="U1969" t="s">
        <v>30</v>
      </c>
      <c r="V1969" s="5">
        <f>data[[#This Row],[PriceUSD]]*data[[#This Row],[Quantity]]</f>
        <v>70.12</v>
      </c>
      <c r="W1969" s="7">
        <f>data[[#This Row],[OrderDate]] + TIME(VALUE(LEFT(data[[#This Row],[OrderTime]],2)), VALUE(RIGHT(data[[#This Row],[OrderTime]],2)), 0)</f>
        <v>45856.007638888892</v>
      </c>
      <c r="X1969" s="7">
        <f>_xlfn.MINIFS(data[OrderDateTime], data[CustomerName], data[[#This Row],[CustomerName]])</f>
        <v>45531.061805555553</v>
      </c>
      <c r="Y1969" t="str">
        <f>IF(data[[#This Row],[OrderDateTime]]=data[[#This Row],[FirstOrderDateTime]], "New", "Returning")</f>
        <v>Returning</v>
      </c>
      <c r="Z1969" s="7">
        <f>data[[#This Row],[DeliveryDate]] + data[[#This Row],[DeliveryTime]]</f>
        <v>45857.631944444445</v>
      </c>
      <c r="AA1969" s="7">
        <f>data[[#This Row],[OrderDateTime]] + 1</f>
        <v>45857.007638888892</v>
      </c>
      <c r="AB1969" s="7" t="str">
        <f>IF(data[[#This Row],[DeliveryDateTime]] &lt;= data[[#This Row],[SLADue]], "On Time", "Late")</f>
        <v>Late</v>
      </c>
    </row>
    <row r="1970" spans="1:28" x14ac:dyDescent="0.2">
      <c r="A1970" t="s">
        <v>2516</v>
      </c>
      <c r="B1970" t="s">
        <v>19</v>
      </c>
      <c r="C1970" t="s">
        <v>20</v>
      </c>
      <c r="D1970" t="s">
        <v>21</v>
      </c>
      <c r="E1970" s="5">
        <v>18.329999999999998</v>
      </c>
      <c r="F1970" t="s">
        <v>22</v>
      </c>
      <c r="G1970">
        <v>1</v>
      </c>
      <c r="H1970" s="1">
        <v>45635</v>
      </c>
      <c r="I1970" s="1" t="str">
        <f>TEXT(data[[#This Row],[OrderDate]],"mmm")</f>
        <v>Dec</v>
      </c>
      <c r="J1970" s="6">
        <v>0.3972222222222222</v>
      </c>
      <c r="K1970" s="6" t="str">
        <f>TEXT(data[[#This Row],[OrderTime]],"h")</f>
        <v>9</v>
      </c>
      <c r="L1970" s="1">
        <v>45635</v>
      </c>
      <c r="M1970" s="6">
        <v>0.56388888888888888</v>
      </c>
      <c r="N1970" t="s">
        <v>44</v>
      </c>
      <c r="O1970" t="s">
        <v>1330</v>
      </c>
      <c r="P1970" t="s">
        <v>25</v>
      </c>
      <c r="Q1970" t="s">
        <v>53</v>
      </c>
      <c r="R1970" t="s">
        <v>27</v>
      </c>
      <c r="S1970" t="s">
        <v>47</v>
      </c>
      <c r="T1970" t="s">
        <v>38</v>
      </c>
      <c r="U1970" t="s">
        <v>39</v>
      </c>
      <c r="V1970" s="5">
        <f>data[[#This Row],[PriceUSD]]*data[[#This Row],[Quantity]]</f>
        <v>18.329999999999998</v>
      </c>
      <c r="W1970" s="7">
        <f>data[[#This Row],[OrderDate]] + TIME(VALUE(LEFT(data[[#This Row],[OrderTime]],2)), VALUE(RIGHT(data[[#This Row],[OrderTime]],2)), 0)</f>
        <v>45635.015277777777</v>
      </c>
      <c r="X1970" s="7">
        <f>_xlfn.MINIFS(data[OrderDateTime], data[CustomerName], data[[#This Row],[CustomerName]])</f>
        <v>45551.007638888892</v>
      </c>
      <c r="Y1970" t="str">
        <f>IF(data[[#This Row],[OrderDateTime]]=data[[#This Row],[FirstOrderDateTime]], "New", "Returning")</f>
        <v>Returning</v>
      </c>
      <c r="Z1970" s="7">
        <f>data[[#This Row],[DeliveryDate]] + data[[#This Row],[DeliveryTime]]</f>
        <v>45635.563888888886</v>
      </c>
      <c r="AA1970" s="7">
        <f>data[[#This Row],[OrderDateTime]] + 1</f>
        <v>45636.015277777777</v>
      </c>
      <c r="AB1970" s="7" t="str">
        <f>IF(data[[#This Row],[DeliveryDateTime]] &lt;= data[[#This Row],[SLADue]], "On Time", "Late")</f>
        <v>On Time</v>
      </c>
    </row>
    <row r="1971" spans="1:28" x14ac:dyDescent="0.2">
      <c r="A1971" t="s">
        <v>2517</v>
      </c>
      <c r="B1971" t="s">
        <v>19</v>
      </c>
      <c r="C1971" t="s">
        <v>41</v>
      </c>
      <c r="D1971" t="s">
        <v>42</v>
      </c>
      <c r="E1971" s="5">
        <v>31.47</v>
      </c>
      <c r="F1971" t="s">
        <v>119</v>
      </c>
      <c r="G1971">
        <v>1</v>
      </c>
      <c r="H1971" s="1">
        <v>45644</v>
      </c>
      <c r="I1971" s="1" t="str">
        <f>TEXT(data[[#This Row],[OrderDate]],"mmm")</f>
        <v>Dec</v>
      </c>
      <c r="J1971" s="6">
        <v>0.8305555555555556</v>
      </c>
      <c r="K1971" s="6" t="str">
        <f>TEXT(data[[#This Row],[OrderTime]],"h")</f>
        <v>19</v>
      </c>
      <c r="L1971" s="1">
        <v>45645</v>
      </c>
      <c r="M1971" s="6">
        <v>0.75972222222222219</v>
      </c>
      <c r="N1971" t="s">
        <v>112</v>
      </c>
      <c r="O1971" t="s">
        <v>373</v>
      </c>
      <c r="P1971" t="s">
        <v>36</v>
      </c>
      <c r="Q1971" t="s">
        <v>53</v>
      </c>
      <c r="R1971" t="s">
        <v>46</v>
      </c>
      <c r="S1971" t="s">
        <v>28</v>
      </c>
      <c r="T1971" t="s">
        <v>106</v>
      </c>
      <c r="U1971" t="s">
        <v>30</v>
      </c>
      <c r="V1971" s="5">
        <f>data[[#This Row],[PriceUSD]]*data[[#This Row],[Quantity]]</f>
        <v>31.47</v>
      </c>
      <c r="W1971" s="7">
        <f>data[[#This Row],[OrderDate]] + TIME(VALUE(LEFT(data[[#This Row],[OrderTime]],2)), VALUE(RIGHT(data[[#This Row],[OrderTime]],2)), 0)</f>
        <v>45644.038888888892</v>
      </c>
      <c r="X1971" s="7">
        <f>_xlfn.MINIFS(data[OrderDateTime], data[CustomerName], data[[#This Row],[CustomerName]])</f>
        <v>45529.054166666669</v>
      </c>
      <c r="Y1971" t="str">
        <f>IF(data[[#This Row],[OrderDateTime]]=data[[#This Row],[FirstOrderDateTime]], "New", "Returning")</f>
        <v>Returning</v>
      </c>
      <c r="Z1971" s="7">
        <f>data[[#This Row],[DeliveryDate]] + data[[#This Row],[DeliveryTime]]</f>
        <v>45645.759722222225</v>
      </c>
      <c r="AA1971" s="7">
        <f>data[[#This Row],[OrderDateTime]] + 1</f>
        <v>45645.038888888892</v>
      </c>
      <c r="AB1971" s="7" t="str">
        <f>IF(data[[#This Row],[DeliveryDateTime]] &lt;= data[[#This Row],[SLADue]], "On Time", "Late")</f>
        <v>Late</v>
      </c>
    </row>
    <row r="1972" spans="1:28" x14ac:dyDescent="0.2">
      <c r="A1972" t="s">
        <v>2518</v>
      </c>
      <c r="B1972" t="s">
        <v>19</v>
      </c>
      <c r="C1972" t="s">
        <v>79</v>
      </c>
      <c r="D1972" t="s">
        <v>80</v>
      </c>
      <c r="E1972" s="5">
        <v>27.57</v>
      </c>
      <c r="F1972" t="s">
        <v>81</v>
      </c>
      <c r="G1972">
        <v>1</v>
      </c>
      <c r="H1972" s="1">
        <v>45872</v>
      </c>
      <c r="I1972" s="1" t="str">
        <f>TEXT(data[[#This Row],[OrderDate]],"mmm")</f>
        <v>Aug</v>
      </c>
      <c r="J1972" s="6">
        <v>0.75972222222222219</v>
      </c>
      <c r="K1972" s="6" t="str">
        <f>TEXT(data[[#This Row],[OrderTime]],"h")</f>
        <v>18</v>
      </c>
      <c r="L1972" s="1">
        <v>45874</v>
      </c>
      <c r="M1972" s="6">
        <v>0.84236111111111112</v>
      </c>
      <c r="N1972" t="s">
        <v>112</v>
      </c>
      <c r="O1972" t="s">
        <v>303</v>
      </c>
      <c r="P1972" t="s">
        <v>36</v>
      </c>
      <c r="Q1972" t="s">
        <v>53</v>
      </c>
      <c r="R1972" t="s">
        <v>83</v>
      </c>
      <c r="S1972" t="s">
        <v>105</v>
      </c>
      <c r="T1972" t="s">
        <v>106</v>
      </c>
      <c r="U1972" t="s">
        <v>39</v>
      </c>
      <c r="V1972" s="5">
        <f>data[[#This Row],[PriceUSD]]*data[[#This Row],[Quantity]]</f>
        <v>27.57</v>
      </c>
      <c r="W1972" s="7">
        <f>data[[#This Row],[OrderDate]] + TIME(VALUE(LEFT(data[[#This Row],[OrderTime]],2)), VALUE(RIGHT(data[[#This Row],[OrderTime]],2)), 0)</f>
        <v>45872.015277777777</v>
      </c>
      <c r="X1972" s="7">
        <f>_xlfn.MINIFS(data[OrderDateTime], data[CustomerName], data[[#This Row],[CustomerName]])</f>
        <v>45505.061805555553</v>
      </c>
      <c r="Y1972" t="str">
        <f>IF(data[[#This Row],[OrderDateTime]]=data[[#This Row],[FirstOrderDateTime]], "New", "Returning")</f>
        <v>Returning</v>
      </c>
      <c r="Z1972" s="7">
        <f>data[[#This Row],[DeliveryDate]] + data[[#This Row],[DeliveryTime]]</f>
        <v>45874.842361111114</v>
      </c>
      <c r="AA1972" s="7">
        <f>data[[#This Row],[OrderDateTime]] + 1</f>
        <v>45873.015277777777</v>
      </c>
      <c r="AB1972" s="7" t="str">
        <f>IF(data[[#This Row],[DeliveryDateTime]] &lt;= data[[#This Row],[SLADue]], "On Time", "Late")</f>
        <v>Late</v>
      </c>
    </row>
    <row r="1973" spans="1:28" x14ac:dyDescent="0.2">
      <c r="A1973" t="s">
        <v>2519</v>
      </c>
      <c r="B1973" t="s">
        <v>19</v>
      </c>
      <c r="C1973" t="s">
        <v>32</v>
      </c>
      <c r="D1973" t="s">
        <v>33</v>
      </c>
      <c r="E1973" s="5">
        <v>47.53</v>
      </c>
      <c r="F1973" t="s">
        <v>138</v>
      </c>
      <c r="G1973">
        <v>1</v>
      </c>
      <c r="H1973" s="1">
        <v>45526</v>
      </c>
      <c r="I1973" s="1" t="str">
        <f>TEXT(data[[#This Row],[OrderDate]],"mmm")</f>
        <v>Aug</v>
      </c>
      <c r="J1973" s="6">
        <v>0.40555555555555556</v>
      </c>
      <c r="K1973" s="6" t="str">
        <f>TEXT(data[[#This Row],[OrderTime]],"h")</f>
        <v>9</v>
      </c>
      <c r="L1973" s="1">
        <v>45528</v>
      </c>
      <c r="M1973" s="6">
        <v>0.40555555555555556</v>
      </c>
      <c r="N1973" t="s">
        <v>170</v>
      </c>
      <c r="O1973" t="s">
        <v>45</v>
      </c>
      <c r="P1973" t="s">
        <v>36</v>
      </c>
      <c r="Q1973" t="s">
        <v>53</v>
      </c>
      <c r="R1973" t="s">
        <v>37</v>
      </c>
      <c r="S1973" t="s">
        <v>105</v>
      </c>
      <c r="T1973" t="s">
        <v>29</v>
      </c>
      <c r="U1973" t="s">
        <v>39</v>
      </c>
      <c r="V1973" s="5">
        <f>data[[#This Row],[PriceUSD]]*data[[#This Row],[Quantity]]</f>
        <v>47.53</v>
      </c>
      <c r="W1973" s="7">
        <f>data[[#This Row],[OrderDate]] + TIME(VALUE(LEFT(data[[#This Row],[OrderTime]],2)), VALUE(RIGHT(data[[#This Row],[OrderTime]],2)), 0)</f>
        <v>45526.038888888892</v>
      </c>
      <c r="X1973" s="7">
        <f>_xlfn.MINIFS(data[OrderDateTime], data[CustomerName], data[[#This Row],[CustomerName]])</f>
        <v>45526.038888888892</v>
      </c>
      <c r="Y1973" t="str">
        <f>IF(data[[#This Row],[OrderDateTime]]=data[[#This Row],[FirstOrderDateTime]], "New", "Returning")</f>
        <v>New</v>
      </c>
      <c r="Z1973" s="7">
        <f>data[[#This Row],[DeliveryDate]] + data[[#This Row],[DeliveryTime]]</f>
        <v>45528.405555555553</v>
      </c>
      <c r="AA1973" s="7">
        <f>data[[#This Row],[OrderDateTime]] + 1</f>
        <v>45527.038888888892</v>
      </c>
      <c r="AB1973" s="7" t="str">
        <f>IF(data[[#This Row],[DeliveryDateTime]] &lt;= data[[#This Row],[SLADue]], "On Time", "Late")</f>
        <v>Late</v>
      </c>
    </row>
    <row r="1974" spans="1:28" x14ac:dyDescent="0.2">
      <c r="A1974" t="s">
        <v>2520</v>
      </c>
      <c r="B1974" t="s">
        <v>19</v>
      </c>
      <c r="C1974" t="s">
        <v>92</v>
      </c>
      <c r="D1974" t="s">
        <v>93</v>
      </c>
      <c r="E1974" s="5">
        <v>82.84</v>
      </c>
      <c r="F1974" t="s">
        <v>63</v>
      </c>
      <c r="G1974">
        <v>1</v>
      </c>
      <c r="H1974" s="1">
        <v>45587</v>
      </c>
      <c r="I1974" s="1" t="str">
        <f>TEXT(data[[#This Row],[OrderDate]],"mmm")</f>
        <v>Oct</v>
      </c>
      <c r="J1974" s="6">
        <v>0.59930555555555554</v>
      </c>
      <c r="K1974" s="6" t="str">
        <f>TEXT(data[[#This Row],[OrderTime]],"h")</f>
        <v>14</v>
      </c>
      <c r="L1974" s="1">
        <v>45588</v>
      </c>
      <c r="M1974" s="6">
        <v>0.68263888888888891</v>
      </c>
      <c r="N1974" t="s">
        <v>88</v>
      </c>
      <c r="O1974" t="s">
        <v>124</v>
      </c>
      <c r="P1974" t="s">
        <v>25</v>
      </c>
      <c r="Q1974" t="s">
        <v>53</v>
      </c>
      <c r="R1974" t="s">
        <v>66</v>
      </c>
      <c r="S1974" t="s">
        <v>28</v>
      </c>
      <c r="T1974" t="s">
        <v>106</v>
      </c>
      <c r="U1974" t="s">
        <v>30</v>
      </c>
      <c r="V1974" s="5">
        <f>data[[#This Row],[PriceUSD]]*data[[#This Row],[Quantity]]</f>
        <v>82.84</v>
      </c>
      <c r="W1974" s="7">
        <f>data[[#This Row],[OrderDate]] + TIME(VALUE(LEFT(data[[#This Row],[OrderTime]],2)), VALUE(RIGHT(data[[#This Row],[OrderTime]],2)), 0)</f>
        <v>45587.038888888892</v>
      </c>
      <c r="X1974" s="7">
        <f>_xlfn.MINIFS(data[OrderDateTime], data[CustomerName], data[[#This Row],[CustomerName]])</f>
        <v>45515.046527777777</v>
      </c>
      <c r="Y1974" t="str">
        <f>IF(data[[#This Row],[OrderDateTime]]=data[[#This Row],[FirstOrderDateTime]], "New", "Returning")</f>
        <v>Returning</v>
      </c>
      <c r="Z1974" s="7">
        <f>data[[#This Row],[DeliveryDate]] + data[[#This Row],[DeliveryTime]]</f>
        <v>45588.682638888888</v>
      </c>
      <c r="AA1974" s="7">
        <f>data[[#This Row],[OrderDateTime]] + 1</f>
        <v>45588.038888888892</v>
      </c>
      <c r="AB1974" s="7" t="str">
        <f>IF(data[[#This Row],[DeliveryDateTime]] &lt;= data[[#This Row],[SLADue]], "On Time", "Late")</f>
        <v>Late</v>
      </c>
    </row>
    <row r="1975" spans="1:28" x14ac:dyDescent="0.2">
      <c r="A1975" t="s">
        <v>2521</v>
      </c>
      <c r="B1975" t="s">
        <v>19</v>
      </c>
      <c r="C1975" t="s">
        <v>92</v>
      </c>
      <c r="D1975" t="s">
        <v>93</v>
      </c>
      <c r="E1975" s="5">
        <v>93.72</v>
      </c>
      <c r="F1975" t="s">
        <v>63</v>
      </c>
      <c r="G1975">
        <v>1</v>
      </c>
      <c r="H1975" s="1">
        <v>45874</v>
      </c>
      <c r="I1975" s="1" t="str">
        <f>TEXT(data[[#This Row],[OrderDate]],"mmm")</f>
        <v>Aug</v>
      </c>
      <c r="J1975" s="6">
        <v>0.5708333333333333</v>
      </c>
      <c r="K1975" s="6" t="str">
        <f>TEXT(data[[#This Row],[OrderTime]],"h")</f>
        <v>13</v>
      </c>
      <c r="L1975" s="1">
        <v>45875</v>
      </c>
      <c r="M1975" s="6">
        <v>0.65416666666666667</v>
      </c>
      <c r="N1975" t="s">
        <v>233</v>
      </c>
      <c r="O1975" t="s">
        <v>508</v>
      </c>
      <c r="P1975" t="s">
        <v>234</v>
      </c>
      <c r="Q1975" t="s">
        <v>26</v>
      </c>
      <c r="R1975" t="s">
        <v>66</v>
      </c>
      <c r="S1975" t="s">
        <v>28</v>
      </c>
      <c r="T1975" t="s">
        <v>106</v>
      </c>
      <c r="U1975" t="s">
        <v>30</v>
      </c>
      <c r="V1975" s="5">
        <f>data[[#This Row],[PriceUSD]]*data[[#This Row],[Quantity]]</f>
        <v>93.72</v>
      </c>
      <c r="W1975" s="7">
        <f>data[[#This Row],[OrderDate]] + TIME(VALUE(LEFT(data[[#This Row],[OrderTime]],2)), VALUE(RIGHT(data[[#This Row],[OrderTime]],2)), 0)</f>
        <v>45874.022916666669</v>
      </c>
      <c r="X1975" s="7">
        <f>_xlfn.MINIFS(data[OrderDateTime], data[CustomerName], data[[#This Row],[CustomerName]])</f>
        <v>45536.030555555553</v>
      </c>
      <c r="Y1975" t="str">
        <f>IF(data[[#This Row],[OrderDateTime]]=data[[#This Row],[FirstOrderDateTime]], "New", "Returning")</f>
        <v>Returning</v>
      </c>
      <c r="Z1975" s="7">
        <f>data[[#This Row],[DeliveryDate]] + data[[#This Row],[DeliveryTime]]</f>
        <v>45875.654166666667</v>
      </c>
      <c r="AA1975" s="7">
        <f>data[[#This Row],[OrderDateTime]] + 1</f>
        <v>45875.022916666669</v>
      </c>
      <c r="AB1975" s="7" t="str">
        <f>IF(data[[#This Row],[DeliveryDateTime]] &lt;= data[[#This Row],[SLADue]], "On Time", "Late")</f>
        <v>Late</v>
      </c>
    </row>
    <row r="1976" spans="1:28" x14ac:dyDescent="0.2">
      <c r="A1976" t="s">
        <v>2522</v>
      </c>
      <c r="B1976" t="s">
        <v>19</v>
      </c>
      <c r="C1976" t="s">
        <v>117</v>
      </c>
      <c r="D1976" t="s">
        <v>118</v>
      </c>
      <c r="E1976" s="5">
        <v>78.349999999999994</v>
      </c>
      <c r="F1976" t="s">
        <v>119</v>
      </c>
      <c r="G1976">
        <v>1</v>
      </c>
      <c r="H1976" s="1">
        <v>45591</v>
      </c>
      <c r="I1976" s="1" t="str">
        <f>TEXT(data[[#This Row],[OrderDate]],"mmm")</f>
        <v>Oct</v>
      </c>
      <c r="J1976" s="6">
        <v>0.5708333333333333</v>
      </c>
      <c r="K1976" s="6" t="str">
        <f>TEXT(data[[#This Row],[OrderTime]],"h")</f>
        <v>13</v>
      </c>
      <c r="L1976" s="1">
        <v>45592</v>
      </c>
      <c r="M1976" s="6">
        <v>0.6958333333333333</v>
      </c>
      <c r="N1976" t="s">
        <v>148</v>
      </c>
      <c r="O1976" t="s">
        <v>895</v>
      </c>
      <c r="P1976" t="s">
        <v>25</v>
      </c>
      <c r="Q1976" t="s">
        <v>53</v>
      </c>
      <c r="R1976" t="s">
        <v>66</v>
      </c>
      <c r="S1976" t="s">
        <v>28</v>
      </c>
      <c r="T1976" t="s">
        <v>29</v>
      </c>
      <c r="U1976" t="s">
        <v>30</v>
      </c>
      <c r="V1976" s="5">
        <f>data[[#This Row],[PriceUSD]]*data[[#This Row],[Quantity]]</f>
        <v>78.349999999999994</v>
      </c>
      <c r="W1976" s="7">
        <f>data[[#This Row],[OrderDate]] + TIME(VALUE(LEFT(data[[#This Row],[OrderTime]],2)), VALUE(RIGHT(data[[#This Row],[OrderTime]],2)), 0)</f>
        <v>45591.022916666669</v>
      </c>
      <c r="X1976" s="7">
        <f>_xlfn.MINIFS(data[OrderDateTime], data[CustomerName], data[[#This Row],[CustomerName]])</f>
        <v>45544.054166666669</v>
      </c>
      <c r="Y1976" t="str">
        <f>IF(data[[#This Row],[OrderDateTime]]=data[[#This Row],[FirstOrderDateTime]], "New", "Returning")</f>
        <v>Returning</v>
      </c>
      <c r="Z1976" s="7">
        <f>data[[#This Row],[DeliveryDate]] + data[[#This Row],[DeliveryTime]]</f>
        <v>45592.695833333331</v>
      </c>
      <c r="AA1976" s="7">
        <f>data[[#This Row],[OrderDateTime]] + 1</f>
        <v>45592.022916666669</v>
      </c>
      <c r="AB1976" s="7" t="str">
        <f>IF(data[[#This Row],[DeliveryDateTime]] &lt;= data[[#This Row],[SLADue]], "On Time", "Late")</f>
        <v>Late</v>
      </c>
    </row>
    <row r="1977" spans="1:28" x14ac:dyDescent="0.2">
      <c r="A1977" t="s">
        <v>2523</v>
      </c>
      <c r="B1977" t="s">
        <v>19</v>
      </c>
      <c r="C1977" t="s">
        <v>258</v>
      </c>
      <c r="D1977" t="s">
        <v>259</v>
      </c>
      <c r="E1977" s="5">
        <v>109.33</v>
      </c>
      <c r="F1977" t="s">
        <v>182</v>
      </c>
      <c r="G1977">
        <v>3</v>
      </c>
      <c r="H1977" s="1">
        <v>45787</v>
      </c>
      <c r="I1977" s="1" t="str">
        <f>TEXT(data[[#This Row],[OrderDate]],"mmm")</f>
        <v>May</v>
      </c>
      <c r="J1977" s="6">
        <v>0.8979166666666667</v>
      </c>
      <c r="K1977" s="6" t="str">
        <f>TEXT(data[[#This Row],[OrderTime]],"h")</f>
        <v>21</v>
      </c>
      <c r="L1977" s="1">
        <v>45789</v>
      </c>
      <c r="M1977" s="6">
        <v>0.77708333333333335</v>
      </c>
      <c r="N1977" t="s">
        <v>238</v>
      </c>
      <c r="O1977" t="s">
        <v>1187</v>
      </c>
      <c r="P1977" t="s">
        <v>36</v>
      </c>
      <c r="Q1977" t="s">
        <v>53</v>
      </c>
      <c r="R1977" t="s">
        <v>261</v>
      </c>
      <c r="S1977" t="s">
        <v>105</v>
      </c>
      <c r="T1977" t="s">
        <v>38</v>
      </c>
      <c r="U1977" t="s">
        <v>30</v>
      </c>
      <c r="V1977" s="5">
        <f>data[[#This Row],[PriceUSD]]*data[[#This Row],[Quantity]]</f>
        <v>327.99</v>
      </c>
      <c r="W1977" s="7">
        <f>data[[#This Row],[OrderDate]] + TIME(VALUE(LEFT(data[[#This Row],[OrderTime]],2)), VALUE(RIGHT(data[[#This Row],[OrderTime]],2)), 0)</f>
        <v>45787.046527777777</v>
      </c>
      <c r="X1977" s="7">
        <f>_xlfn.MINIFS(data[OrderDateTime], data[CustomerName], data[[#This Row],[CustomerName]])</f>
        <v>45510.030555555553</v>
      </c>
      <c r="Y1977" t="str">
        <f>IF(data[[#This Row],[OrderDateTime]]=data[[#This Row],[FirstOrderDateTime]], "New", "Returning")</f>
        <v>Returning</v>
      </c>
      <c r="Z1977" s="7">
        <f>data[[#This Row],[DeliveryDate]] + data[[#This Row],[DeliveryTime]]</f>
        <v>45789.777083333334</v>
      </c>
      <c r="AA1977" s="7">
        <f>data[[#This Row],[OrderDateTime]] + 1</f>
        <v>45788.046527777777</v>
      </c>
      <c r="AB1977" s="7" t="str">
        <f>IF(data[[#This Row],[DeliveryDateTime]] &lt;= data[[#This Row],[SLADue]], "On Time", "Late")</f>
        <v>Late</v>
      </c>
    </row>
    <row r="1978" spans="1:28" x14ac:dyDescent="0.2">
      <c r="A1978" t="s">
        <v>2524</v>
      </c>
      <c r="B1978" t="s">
        <v>19</v>
      </c>
      <c r="C1978" t="s">
        <v>92</v>
      </c>
      <c r="D1978" t="s">
        <v>93</v>
      </c>
      <c r="E1978" s="5">
        <v>86.68</v>
      </c>
      <c r="F1978" t="s">
        <v>81</v>
      </c>
      <c r="G1978">
        <v>1</v>
      </c>
      <c r="H1978" s="1">
        <v>45597</v>
      </c>
      <c r="I1978" s="1" t="str">
        <f>TEXT(data[[#This Row],[OrderDate]],"mmm")</f>
        <v>Nov</v>
      </c>
      <c r="J1978" s="6">
        <v>0.48472222222222222</v>
      </c>
      <c r="K1978" s="6" t="str">
        <f>TEXT(data[[#This Row],[OrderTime]],"h")</f>
        <v>11</v>
      </c>
      <c r="L1978" s="1">
        <v>45598</v>
      </c>
      <c r="M1978" s="6">
        <v>0.69305555555555554</v>
      </c>
      <c r="N1978" t="s">
        <v>145</v>
      </c>
      <c r="O1978" t="s">
        <v>408</v>
      </c>
      <c r="P1978" t="s">
        <v>77</v>
      </c>
      <c r="Q1978" t="s">
        <v>26</v>
      </c>
      <c r="R1978" t="s">
        <v>66</v>
      </c>
      <c r="S1978" t="s">
        <v>28</v>
      </c>
      <c r="T1978" t="s">
        <v>29</v>
      </c>
      <c r="U1978" t="s">
        <v>67</v>
      </c>
      <c r="V1978" s="5">
        <f>data[[#This Row],[PriceUSD]]*data[[#This Row],[Quantity]]</f>
        <v>86.68</v>
      </c>
      <c r="W1978" s="7">
        <f>data[[#This Row],[OrderDate]] + TIME(VALUE(LEFT(data[[#This Row],[OrderTime]],2)), VALUE(RIGHT(data[[#This Row],[OrderTime]],2)), 0)</f>
        <v>45597.015277777777</v>
      </c>
      <c r="X1978" s="7">
        <f>_xlfn.MINIFS(data[OrderDateTime], data[CustomerName], data[[#This Row],[CustomerName]])</f>
        <v>45510.061805555553</v>
      </c>
      <c r="Y1978" t="str">
        <f>IF(data[[#This Row],[OrderDateTime]]=data[[#This Row],[FirstOrderDateTime]], "New", "Returning")</f>
        <v>Returning</v>
      </c>
      <c r="Z1978" s="7">
        <f>data[[#This Row],[DeliveryDate]] + data[[#This Row],[DeliveryTime]]</f>
        <v>45598.693055555559</v>
      </c>
      <c r="AA1978" s="7">
        <f>data[[#This Row],[OrderDateTime]] + 1</f>
        <v>45598.015277777777</v>
      </c>
      <c r="AB1978" s="7" t="str">
        <f>IF(data[[#This Row],[DeliveryDateTime]] &lt;= data[[#This Row],[SLADue]], "On Time", "Late")</f>
        <v>Late</v>
      </c>
    </row>
    <row r="1979" spans="1:28" x14ac:dyDescent="0.2">
      <c r="A1979" t="s">
        <v>2525</v>
      </c>
      <c r="B1979" t="s">
        <v>19</v>
      </c>
      <c r="C1979" t="s">
        <v>69</v>
      </c>
      <c r="D1979" t="s">
        <v>70</v>
      </c>
      <c r="E1979" s="5">
        <v>57.19</v>
      </c>
      <c r="F1979" t="s">
        <v>56</v>
      </c>
      <c r="G1979">
        <v>1</v>
      </c>
      <c r="H1979" s="1">
        <v>45757</v>
      </c>
      <c r="I1979" s="1" t="str">
        <f>TEXT(data[[#This Row],[OrderDate]],"mmm")</f>
        <v>Apr</v>
      </c>
      <c r="J1979" s="6">
        <v>0.61111111111111116</v>
      </c>
      <c r="K1979" s="6" t="str">
        <f>TEXT(data[[#This Row],[OrderTime]],"h")</f>
        <v>14</v>
      </c>
      <c r="L1979" s="1">
        <v>45757</v>
      </c>
      <c r="M1979" s="6">
        <v>0.86111111111111116</v>
      </c>
      <c r="N1979" t="s">
        <v>88</v>
      </c>
      <c r="O1979" t="s">
        <v>1202</v>
      </c>
      <c r="P1979" t="s">
        <v>25</v>
      </c>
      <c r="Q1979" t="s">
        <v>26</v>
      </c>
      <c r="R1979" t="s">
        <v>37</v>
      </c>
      <c r="S1979" t="s">
        <v>47</v>
      </c>
      <c r="T1979" t="s">
        <v>29</v>
      </c>
      <c r="U1979" t="s">
        <v>39</v>
      </c>
      <c r="V1979" s="5">
        <f>data[[#This Row],[PriceUSD]]*data[[#This Row],[Quantity]]</f>
        <v>57.19</v>
      </c>
      <c r="W1979" s="7">
        <f>data[[#This Row],[OrderDate]] + TIME(VALUE(LEFT(data[[#This Row],[OrderTime]],2)), VALUE(RIGHT(data[[#This Row],[OrderTime]],2)), 0)</f>
        <v>45757.007638888892</v>
      </c>
      <c r="X1979" s="7">
        <f>_xlfn.MINIFS(data[OrderDateTime], data[CustomerName], data[[#This Row],[CustomerName]])</f>
        <v>45514.007638888892</v>
      </c>
      <c r="Y1979" t="str">
        <f>IF(data[[#This Row],[OrderDateTime]]=data[[#This Row],[FirstOrderDateTime]], "New", "Returning")</f>
        <v>Returning</v>
      </c>
      <c r="Z1979" s="7">
        <f>data[[#This Row],[DeliveryDate]] + data[[#This Row],[DeliveryTime]]</f>
        <v>45757.861111111109</v>
      </c>
      <c r="AA1979" s="7">
        <f>data[[#This Row],[OrderDateTime]] + 1</f>
        <v>45758.007638888892</v>
      </c>
      <c r="AB1979" s="7" t="str">
        <f>IF(data[[#This Row],[DeliveryDateTime]] &lt;= data[[#This Row],[SLADue]], "On Time", "Late")</f>
        <v>On Time</v>
      </c>
    </row>
    <row r="1980" spans="1:28" x14ac:dyDescent="0.2">
      <c r="A1980" t="s">
        <v>2526</v>
      </c>
      <c r="B1980" t="s">
        <v>19</v>
      </c>
      <c r="C1980" t="s">
        <v>190</v>
      </c>
      <c r="D1980" t="s">
        <v>191</v>
      </c>
      <c r="E1980" s="5">
        <v>27.28</v>
      </c>
      <c r="F1980" t="s">
        <v>87</v>
      </c>
      <c r="G1980">
        <v>1</v>
      </c>
      <c r="H1980" s="1">
        <v>45539</v>
      </c>
      <c r="I1980" s="1" t="str">
        <f>TEXT(data[[#This Row],[OrderDate]],"mmm")</f>
        <v>Sep</v>
      </c>
      <c r="J1980" s="6">
        <v>0.83333333333333337</v>
      </c>
      <c r="K1980" s="6" t="str">
        <f>TEXT(data[[#This Row],[OrderTime]],"h")</f>
        <v>20</v>
      </c>
      <c r="L1980" s="1">
        <v>45540</v>
      </c>
      <c r="M1980" s="6">
        <v>0.875</v>
      </c>
      <c r="N1980" t="s">
        <v>64</v>
      </c>
      <c r="O1980" t="s">
        <v>194</v>
      </c>
      <c r="P1980" t="s">
        <v>25</v>
      </c>
      <c r="Q1980" t="s">
        <v>53</v>
      </c>
      <c r="R1980" t="s">
        <v>192</v>
      </c>
      <c r="S1980" t="s">
        <v>28</v>
      </c>
      <c r="T1980" t="s">
        <v>29</v>
      </c>
      <c r="U1980" t="s">
        <v>30</v>
      </c>
      <c r="V1980" s="5">
        <f>data[[#This Row],[PriceUSD]]*data[[#This Row],[Quantity]]</f>
        <v>27.28</v>
      </c>
      <c r="W1980" s="7">
        <f>data[[#This Row],[OrderDate]] + TIME(VALUE(LEFT(data[[#This Row],[OrderTime]],2)), VALUE(RIGHT(data[[#This Row],[OrderTime]],2)), 0)</f>
        <v>45539.022916666669</v>
      </c>
      <c r="X1980" s="7">
        <f>_xlfn.MINIFS(data[OrderDateTime], data[CustomerName], data[[#This Row],[CustomerName]])</f>
        <v>45537.022916666669</v>
      </c>
      <c r="Y1980" t="str">
        <f>IF(data[[#This Row],[OrderDateTime]]=data[[#This Row],[FirstOrderDateTime]], "New", "Returning")</f>
        <v>Returning</v>
      </c>
      <c r="Z1980" s="7">
        <f>data[[#This Row],[DeliveryDate]] + data[[#This Row],[DeliveryTime]]</f>
        <v>45540.875</v>
      </c>
      <c r="AA1980" s="7">
        <f>data[[#This Row],[OrderDateTime]] + 1</f>
        <v>45540.022916666669</v>
      </c>
      <c r="AB1980" s="7" t="str">
        <f>IF(data[[#This Row],[DeliveryDateTime]] &lt;= data[[#This Row],[SLADue]], "On Time", "Late")</f>
        <v>Late</v>
      </c>
    </row>
    <row r="1981" spans="1:28" x14ac:dyDescent="0.2">
      <c r="A1981" t="s">
        <v>2527</v>
      </c>
      <c r="B1981" t="s">
        <v>19</v>
      </c>
      <c r="C1981" t="s">
        <v>49</v>
      </c>
      <c r="D1981" t="s">
        <v>50</v>
      </c>
      <c r="E1981" s="5">
        <v>33.79</v>
      </c>
      <c r="F1981" t="s">
        <v>138</v>
      </c>
      <c r="G1981">
        <v>1</v>
      </c>
      <c r="H1981" s="1">
        <v>45768</v>
      </c>
      <c r="I1981" s="1" t="str">
        <f>TEXT(data[[#This Row],[OrderDate]],"mmm")</f>
        <v>Apr</v>
      </c>
      <c r="J1981" s="6">
        <v>0.84305555555555556</v>
      </c>
      <c r="K1981" s="6" t="str">
        <f>TEXT(data[[#This Row],[OrderTime]],"h")</f>
        <v>20</v>
      </c>
      <c r="L1981" s="1">
        <v>45769</v>
      </c>
      <c r="M1981" s="6">
        <v>0.88472222222222219</v>
      </c>
      <c r="N1981" t="s">
        <v>238</v>
      </c>
      <c r="O1981" t="s">
        <v>210</v>
      </c>
      <c r="P1981" t="s">
        <v>36</v>
      </c>
      <c r="Q1981" t="s">
        <v>26</v>
      </c>
      <c r="R1981" t="s">
        <v>54</v>
      </c>
      <c r="S1981" t="s">
        <v>28</v>
      </c>
      <c r="T1981" t="s">
        <v>136</v>
      </c>
      <c r="U1981" t="s">
        <v>39</v>
      </c>
      <c r="V1981" s="5">
        <f>data[[#This Row],[PriceUSD]]*data[[#This Row],[Quantity]]</f>
        <v>33.79</v>
      </c>
      <c r="W1981" s="7">
        <f>data[[#This Row],[OrderDate]] + TIME(VALUE(LEFT(data[[#This Row],[OrderTime]],2)), VALUE(RIGHT(data[[#This Row],[OrderTime]],2)), 0)</f>
        <v>45768.038888888892</v>
      </c>
      <c r="X1981" s="7">
        <f>_xlfn.MINIFS(data[OrderDateTime], data[CustomerName], data[[#This Row],[CustomerName]])</f>
        <v>45520.046527777777</v>
      </c>
      <c r="Y1981" t="str">
        <f>IF(data[[#This Row],[OrderDateTime]]=data[[#This Row],[FirstOrderDateTime]], "New", "Returning")</f>
        <v>Returning</v>
      </c>
      <c r="Z1981" s="7">
        <f>data[[#This Row],[DeliveryDate]] + data[[#This Row],[DeliveryTime]]</f>
        <v>45769.884722222225</v>
      </c>
      <c r="AA1981" s="7">
        <f>data[[#This Row],[OrderDateTime]] + 1</f>
        <v>45769.038888888892</v>
      </c>
      <c r="AB1981" s="7" t="str">
        <f>IF(data[[#This Row],[DeliveryDateTime]] &lt;= data[[#This Row],[SLADue]], "On Time", "Late")</f>
        <v>Late</v>
      </c>
    </row>
    <row r="1982" spans="1:28" x14ac:dyDescent="0.2">
      <c r="A1982" t="s">
        <v>2528</v>
      </c>
      <c r="B1982" t="s">
        <v>19</v>
      </c>
      <c r="C1982" t="s">
        <v>79</v>
      </c>
      <c r="D1982" t="s">
        <v>80</v>
      </c>
      <c r="E1982" s="5">
        <v>26.64</v>
      </c>
      <c r="F1982" t="s">
        <v>81</v>
      </c>
      <c r="G1982">
        <v>2</v>
      </c>
      <c r="H1982" s="1">
        <v>45582</v>
      </c>
      <c r="I1982" s="1" t="str">
        <f>TEXT(data[[#This Row],[OrderDate]],"mmm")</f>
        <v>Oct</v>
      </c>
      <c r="J1982" s="6">
        <v>0.37708333333333333</v>
      </c>
      <c r="K1982" s="6" t="str">
        <f>TEXT(data[[#This Row],[OrderTime]],"h")</f>
        <v>9</v>
      </c>
      <c r="L1982" s="1">
        <v>45582</v>
      </c>
      <c r="M1982" s="6">
        <v>0.54374999999999996</v>
      </c>
      <c r="N1982" t="s">
        <v>64</v>
      </c>
      <c r="O1982" t="s">
        <v>2456</v>
      </c>
      <c r="P1982" t="s">
        <v>25</v>
      </c>
      <c r="Q1982" t="s">
        <v>53</v>
      </c>
      <c r="R1982" t="s">
        <v>83</v>
      </c>
      <c r="S1982" t="s">
        <v>47</v>
      </c>
      <c r="T1982" t="s">
        <v>38</v>
      </c>
      <c r="U1982" t="s">
        <v>39</v>
      </c>
      <c r="V1982" s="5">
        <f>data[[#This Row],[PriceUSD]]*data[[#This Row],[Quantity]]</f>
        <v>53.28</v>
      </c>
      <c r="W1982" s="7">
        <f>data[[#This Row],[OrderDate]] + TIME(VALUE(LEFT(data[[#This Row],[OrderTime]],2)), VALUE(RIGHT(data[[#This Row],[OrderTime]],2)), 0)</f>
        <v>45582.022916666669</v>
      </c>
      <c r="X1982" s="7">
        <f>_xlfn.MINIFS(data[OrderDateTime], data[CustomerName], data[[#This Row],[CustomerName]])</f>
        <v>45536.061805555553</v>
      </c>
      <c r="Y1982" t="str">
        <f>IF(data[[#This Row],[OrderDateTime]]=data[[#This Row],[FirstOrderDateTime]], "New", "Returning")</f>
        <v>Returning</v>
      </c>
      <c r="Z1982" s="7">
        <f>data[[#This Row],[DeliveryDate]] + data[[#This Row],[DeliveryTime]]</f>
        <v>45582.543749999997</v>
      </c>
      <c r="AA1982" s="7">
        <f>data[[#This Row],[OrderDateTime]] + 1</f>
        <v>45583.022916666669</v>
      </c>
      <c r="AB1982" s="7" t="str">
        <f>IF(data[[#This Row],[DeliveryDateTime]] &lt;= data[[#This Row],[SLADue]], "On Time", "Late")</f>
        <v>On Time</v>
      </c>
    </row>
    <row r="1983" spans="1:28" x14ac:dyDescent="0.2">
      <c r="A1983" t="s">
        <v>2529</v>
      </c>
      <c r="B1983" t="s">
        <v>19</v>
      </c>
      <c r="C1983" t="s">
        <v>126</v>
      </c>
      <c r="D1983" t="s">
        <v>127</v>
      </c>
      <c r="E1983" s="5">
        <v>20.57</v>
      </c>
      <c r="F1983" t="s">
        <v>56</v>
      </c>
      <c r="G1983">
        <v>3</v>
      </c>
      <c r="H1983" s="1">
        <v>45570</v>
      </c>
      <c r="I1983" s="1" t="str">
        <f>TEXT(data[[#This Row],[OrderDate]],"mmm")</f>
        <v>Oct</v>
      </c>
      <c r="J1983" s="6">
        <v>0.51666666666666672</v>
      </c>
      <c r="K1983" s="6" t="str">
        <f>TEXT(data[[#This Row],[OrderTime]],"h")</f>
        <v>12</v>
      </c>
      <c r="L1983" s="1">
        <v>45571</v>
      </c>
      <c r="M1983" s="6">
        <v>0.6</v>
      </c>
      <c r="N1983" t="s">
        <v>64</v>
      </c>
      <c r="O1983" t="s">
        <v>810</v>
      </c>
      <c r="P1983" t="s">
        <v>25</v>
      </c>
      <c r="Q1983" t="s">
        <v>53</v>
      </c>
      <c r="R1983" t="s">
        <v>129</v>
      </c>
      <c r="S1983" t="s">
        <v>28</v>
      </c>
      <c r="T1983" t="s">
        <v>29</v>
      </c>
      <c r="U1983" t="s">
        <v>30</v>
      </c>
      <c r="V1983" s="5">
        <f>data[[#This Row],[PriceUSD]]*data[[#This Row],[Quantity]]</f>
        <v>61.71</v>
      </c>
      <c r="W1983" s="7">
        <f>data[[#This Row],[OrderDate]] + TIME(VALUE(LEFT(data[[#This Row],[OrderTime]],2)), VALUE(RIGHT(data[[#This Row],[OrderTime]],2)), 0)</f>
        <v>45570.046527777777</v>
      </c>
      <c r="X1983" s="7">
        <f>_xlfn.MINIFS(data[OrderDateTime], data[CustomerName], data[[#This Row],[CustomerName]])</f>
        <v>45509.015277777777</v>
      </c>
      <c r="Y1983" t="str">
        <f>IF(data[[#This Row],[OrderDateTime]]=data[[#This Row],[FirstOrderDateTime]], "New", "Returning")</f>
        <v>Returning</v>
      </c>
      <c r="Z1983" s="7">
        <f>data[[#This Row],[DeliveryDate]] + data[[#This Row],[DeliveryTime]]</f>
        <v>45571.6</v>
      </c>
      <c r="AA1983" s="7">
        <f>data[[#This Row],[OrderDateTime]] + 1</f>
        <v>45571.046527777777</v>
      </c>
      <c r="AB1983" s="7" t="str">
        <f>IF(data[[#This Row],[DeliveryDateTime]] &lt;= data[[#This Row],[SLADue]], "On Time", "Late")</f>
        <v>Late</v>
      </c>
    </row>
    <row r="1984" spans="1:28" x14ac:dyDescent="0.2">
      <c r="A1984" t="s">
        <v>2530</v>
      </c>
      <c r="B1984" t="s">
        <v>19</v>
      </c>
      <c r="C1984" t="s">
        <v>69</v>
      </c>
      <c r="D1984" t="s">
        <v>70</v>
      </c>
      <c r="E1984" s="5">
        <v>49.47</v>
      </c>
      <c r="F1984" t="s">
        <v>71</v>
      </c>
      <c r="G1984">
        <v>1</v>
      </c>
      <c r="H1984" s="1">
        <v>45814</v>
      </c>
      <c r="I1984" s="1" t="str">
        <f>TEXT(data[[#This Row],[OrderDate]],"mmm")</f>
        <v>Jun</v>
      </c>
      <c r="J1984" s="6">
        <v>0.42152777777777778</v>
      </c>
      <c r="K1984" s="6" t="str">
        <f>TEXT(data[[#This Row],[OrderTime]],"h")</f>
        <v>10</v>
      </c>
      <c r="L1984" s="1">
        <v>45815</v>
      </c>
      <c r="M1984" s="6">
        <v>0.62986111111111109</v>
      </c>
      <c r="N1984" t="s">
        <v>175</v>
      </c>
      <c r="O1984" t="s">
        <v>140</v>
      </c>
      <c r="P1984" t="s">
        <v>25</v>
      </c>
      <c r="Q1984" t="s">
        <v>26</v>
      </c>
      <c r="R1984" t="s">
        <v>37</v>
      </c>
      <c r="S1984" t="s">
        <v>28</v>
      </c>
      <c r="T1984" t="s">
        <v>115</v>
      </c>
      <c r="U1984" t="s">
        <v>30</v>
      </c>
      <c r="V1984" s="5">
        <f>data[[#This Row],[PriceUSD]]*data[[#This Row],[Quantity]]</f>
        <v>49.47</v>
      </c>
      <c r="W1984" s="7">
        <f>data[[#This Row],[OrderDate]] + TIME(VALUE(LEFT(data[[#This Row],[OrderTime]],2)), VALUE(RIGHT(data[[#This Row],[OrderTime]],2)), 0)</f>
        <v>45814.054166666669</v>
      </c>
      <c r="X1984" s="7">
        <f>_xlfn.MINIFS(data[OrderDateTime], data[CustomerName], data[[#This Row],[CustomerName]])</f>
        <v>45545.046527777777</v>
      </c>
      <c r="Y1984" t="str">
        <f>IF(data[[#This Row],[OrderDateTime]]=data[[#This Row],[FirstOrderDateTime]], "New", "Returning")</f>
        <v>Returning</v>
      </c>
      <c r="Z1984" s="7">
        <f>data[[#This Row],[DeliveryDate]] + data[[#This Row],[DeliveryTime]]</f>
        <v>45815.629861111112</v>
      </c>
      <c r="AA1984" s="7">
        <f>data[[#This Row],[OrderDateTime]] + 1</f>
        <v>45815.054166666669</v>
      </c>
      <c r="AB1984" s="7" t="str">
        <f>IF(data[[#This Row],[DeliveryDateTime]] &lt;= data[[#This Row],[SLADue]], "On Time", "Late")</f>
        <v>Late</v>
      </c>
    </row>
    <row r="1985" spans="1:28" x14ac:dyDescent="0.2">
      <c r="A1985" t="s">
        <v>2531</v>
      </c>
      <c r="B1985" t="s">
        <v>19</v>
      </c>
      <c r="C1985" t="s">
        <v>32</v>
      </c>
      <c r="D1985" t="s">
        <v>33</v>
      </c>
      <c r="E1985" s="5">
        <v>48.08</v>
      </c>
      <c r="F1985" t="s">
        <v>138</v>
      </c>
      <c r="G1985">
        <v>1</v>
      </c>
      <c r="H1985" s="1">
        <v>45803</v>
      </c>
      <c r="I1985" s="1" t="str">
        <f>TEXT(data[[#This Row],[OrderDate]],"mmm")</f>
        <v>May</v>
      </c>
      <c r="J1985" s="6">
        <v>0.65</v>
      </c>
      <c r="K1985" s="6" t="str">
        <f>TEXT(data[[#This Row],[OrderTime]],"h")</f>
        <v>15</v>
      </c>
      <c r="L1985" s="1">
        <v>45804</v>
      </c>
      <c r="M1985" s="6">
        <v>0.73333333333333328</v>
      </c>
      <c r="N1985" t="s">
        <v>238</v>
      </c>
      <c r="O1985" t="s">
        <v>1047</v>
      </c>
      <c r="P1985" t="s">
        <v>36</v>
      </c>
      <c r="Q1985" t="s">
        <v>53</v>
      </c>
      <c r="R1985" t="s">
        <v>37</v>
      </c>
      <c r="S1985" t="s">
        <v>28</v>
      </c>
      <c r="T1985" t="s">
        <v>136</v>
      </c>
      <c r="U1985" t="s">
        <v>39</v>
      </c>
      <c r="V1985" s="5">
        <f>data[[#This Row],[PriceUSD]]*data[[#This Row],[Quantity]]</f>
        <v>48.08</v>
      </c>
      <c r="W1985" s="7">
        <f>data[[#This Row],[OrderDate]] + TIME(VALUE(LEFT(data[[#This Row],[OrderTime]],2)), VALUE(RIGHT(data[[#This Row],[OrderTime]],2)), 0)</f>
        <v>45803.045138888891</v>
      </c>
      <c r="X1985" s="7">
        <f>_xlfn.MINIFS(data[OrderDateTime], data[CustomerName], data[[#This Row],[CustomerName]])</f>
        <v>45507.015277777777</v>
      </c>
      <c r="Y1985" t="str">
        <f>IF(data[[#This Row],[OrderDateTime]]=data[[#This Row],[FirstOrderDateTime]], "New", "Returning")</f>
        <v>Returning</v>
      </c>
      <c r="Z1985" s="7">
        <f>data[[#This Row],[DeliveryDate]] + data[[#This Row],[DeliveryTime]]</f>
        <v>45804.73333333333</v>
      </c>
      <c r="AA1985" s="7">
        <f>data[[#This Row],[OrderDateTime]] + 1</f>
        <v>45804.045138888891</v>
      </c>
      <c r="AB1985" s="7" t="str">
        <f>IF(data[[#This Row],[DeliveryDateTime]] &lt;= data[[#This Row],[SLADue]], "On Time", "Late")</f>
        <v>Late</v>
      </c>
    </row>
    <row r="1986" spans="1:28" x14ac:dyDescent="0.2">
      <c r="A1986" t="s">
        <v>2532</v>
      </c>
      <c r="B1986" t="s">
        <v>19</v>
      </c>
      <c r="C1986" t="s">
        <v>41</v>
      </c>
      <c r="D1986" t="s">
        <v>42</v>
      </c>
      <c r="E1986" s="5">
        <v>36.31</v>
      </c>
      <c r="F1986" t="s">
        <v>51</v>
      </c>
      <c r="G1986">
        <v>1</v>
      </c>
      <c r="H1986" s="1">
        <v>45514</v>
      </c>
      <c r="I1986" s="1" t="str">
        <f>TEXT(data[[#This Row],[OrderDate]],"mmm")</f>
        <v>Aug</v>
      </c>
      <c r="J1986" s="6">
        <v>0.68819444444444444</v>
      </c>
      <c r="K1986" s="6" t="str">
        <f>TEXT(data[[#This Row],[OrderTime]],"h")</f>
        <v>16</v>
      </c>
      <c r="L1986" s="1">
        <v>45515</v>
      </c>
      <c r="M1986" s="6">
        <v>0.85486111111111107</v>
      </c>
      <c r="N1986" t="s">
        <v>57</v>
      </c>
      <c r="O1986" t="s">
        <v>471</v>
      </c>
      <c r="P1986" t="s">
        <v>25</v>
      </c>
      <c r="Q1986" t="s">
        <v>53</v>
      </c>
      <c r="R1986" t="s">
        <v>46</v>
      </c>
      <c r="S1986" t="s">
        <v>28</v>
      </c>
      <c r="T1986" t="s">
        <v>29</v>
      </c>
      <c r="U1986" t="s">
        <v>67</v>
      </c>
      <c r="V1986" s="5">
        <f>data[[#This Row],[PriceUSD]]*data[[#This Row],[Quantity]]</f>
        <v>36.31</v>
      </c>
      <c r="W1986" s="7">
        <f>data[[#This Row],[OrderDate]] + TIME(VALUE(LEFT(data[[#This Row],[OrderTime]],2)), VALUE(RIGHT(data[[#This Row],[OrderTime]],2)), 0)</f>
        <v>45514.030555555553</v>
      </c>
      <c r="X1986" s="7">
        <f>_xlfn.MINIFS(data[OrderDateTime], data[CustomerName], data[[#This Row],[CustomerName]])</f>
        <v>45514.030555555553</v>
      </c>
      <c r="Y1986" t="str">
        <f>IF(data[[#This Row],[OrderDateTime]]=data[[#This Row],[FirstOrderDateTime]], "New", "Returning")</f>
        <v>New</v>
      </c>
      <c r="Z1986" s="7">
        <f>data[[#This Row],[DeliveryDate]] + data[[#This Row],[DeliveryTime]]</f>
        <v>45515.854861111111</v>
      </c>
      <c r="AA1986" s="7">
        <f>data[[#This Row],[OrderDateTime]] + 1</f>
        <v>45515.030555555553</v>
      </c>
      <c r="AB1986" s="7" t="str">
        <f>IF(data[[#This Row],[DeliveryDateTime]] &lt;= data[[#This Row],[SLADue]], "On Time", "Late")</f>
        <v>Late</v>
      </c>
    </row>
    <row r="1987" spans="1:28" x14ac:dyDescent="0.2">
      <c r="A1987" t="s">
        <v>2533</v>
      </c>
      <c r="B1987" t="s">
        <v>19</v>
      </c>
      <c r="C1987" t="s">
        <v>79</v>
      </c>
      <c r="D1987" t="s">
        <v>80</v>
      </c>
      <c r="E1987" s="5">
        <v>32.86</v>
      </c>
      <c r="F1987" t="s">
        <v>63</v>
      </c>
      <c r="G1987">
        <v>2</v>
      </c>
      <c r="H1987" s="1">
        <v>45829</v>
      </c>
      <c r="I1987" s="1" t="str">
        <f>TEXT(data[[#This Row],[OrderDate]],"mmm")</f>
        <v>Jun</v>
      </c>
      <c r="J1987" s="6">
        <v>0.49861111111111112</v>
      </c>
      <c r="K1987" s="6" t="str">
        <f>TEXT(data[[#This Row],[OrderTime]],"h")</f>
        <v>11</v>
      </c>
      <c r="L1987" s="1">
        <v>45830</v>
      </c>
      <c r="M1987" s="6">
        <v>0.49861111111111112</v>
      </c>
      <c r="N1987" t="s">
        <v>112</v>
      </c>
      <c r="O1987" t="s">
        <v>1404</v>
      </c>
      <c r="P1987" t="s">
        <v>36</v>
      </c>
      <c r="Q1987" t="s">
        <v>26</v>
      </c>
      <c r="R1987" t="s">
        <v>83</v>
      </c>
      <c r="S1987" t="s">
        <v>28</v>
      </c>
      <c r="T1987" t="s">
        <v>29</v>
      </c>
      <c r="U1987" t="s">
        <v>39</v>
      </c>
      <c r="V1987" s="5">
        <f>data[[#This Row],[PriceUSD]]*data[[#This Row],[Quantity]]</f>
        <v>65.72</v>
      </c>
      <c r="W1987" s="7">
        <f>data[[#This Row],[OrderDate]] + TIME(VALUE(LEFT(data[[#This Row],[OrderTime]],2)), VALUE(RIGHT(data[[#This Row],[OrderTime]],2)), 0)</f>
        <v>45829.007638888892</v>
      </c>
      <c r="X1987" s="7">
        <f>_xlfn.MINIFS(data[OrderDateTime], data[CustomerName], data[[#This Row],[CustomerName]])</f>
        <v>45601.015277777777</v>
      </c>
      <c r="Y1987" t="str">
        <f>IF(data[[#This Row],[OrderDateTime]]=data[[#This Row],[FirstOrderDateTime]], "New", "Returning")</f>
        <v>Returning</v>
      </c>
      <c r="Z1987" s="7">
        <f>data[[#This Row],[DeliveryDate]] + data[[#This Row],[DeliveryTime]]</f>
        <v>45830.498611111114</v>
      </c>
      <c r="AA1987" s="7">
        <f>data[[#This Row],[OrderDateTime]] + 1</f>
        <v>45830.007638888892</v>
      </c>
      <c r="AB1987" s="7" t="str">
        <f>IF(data[[#This Row],[DeliveryDateTime]] &lt;= data[[#This Row],[SLADue]], "On Time", "Late")</f>
        <v>Late</v>
      </c>
    </row>
    <row r="1988" spans="1:28" x14ac:dyDescent="0.2">
      <c r="A1988" t="s">
        <v>2534</v>
      </c>
      <c r="B1988" t="s">
        <v>19</v>
      </c>
      <c r="C1988" t="s">
        <v>117</v>
      </c>
      <c r="D1988" t="s">
        <v>118</v>
      </c>
      <c r="E1988" s="5">
        <v>74.540000000000006</v>
      </c>
      <c r="F1988" t="s">
        <v>182</v>
      </c>
      <c r="G1988">
        <v>1</v>
      </c>
      <c r="H1988" s="1">
        <v>45656</v>
      </c>
      <c r="I1988" s="1" t="str">
        <f>TEXT(data[[#This Row],[OrderDate]],"mmm")</f>
        <v>Dec</v>
      </c>
      <c r="J1988" s="6">
        <v>0.58194444444444449</v>
      </c>
      <c r="K1988" s="6" t="str">
        <f>TEXT(data[[#This Row],[OrderTime]],"h")</f>
        <v>13</v>
      </c>
      <c r="L1988" s="1">
        <v>45656</v>
      </c>
      <c r="M1988" s="6">
        <v>0.83194444444444449</v>
      </c>
      <c r="N1988" t="s">
        <v>175</v>
      </c>
      <c r="O1988" t="s">
        <v>1187</v>
      </c>
      <c r="P1988" t="s">
        <v>25</v>
      </c>
      <c r="Q1988" t="s">
        <v>53</v>
      </c>
      <c r="R1988" t="s">
        <v>66</v>
      </c>
      <c r="S1988" t="s">
        <v>47</v>
      </c>
      <c r="T1988" t="s">
        <v>38</v>
      </c>
      <c r="U1988" t="s">
        <v>39</v>
      </c>
      <c r="V1988" s="5">
        <f>data[[#This Row],[PriceUSD]]*data[[#This Row],[Quantity]]</f>
        <v>74.540000000000006</v>
      </c>
      <c r="W1988" s="7">
        <f>data[[#This Row],[OrderDate]] + TIME(VALUE(LEFT(data[[#This Row],[OrderTime]],2)), VALUE(RIGHT(data[[#This Row],[OrderTime]],2)), 0)</f>
        <v>45656.030555555553</v>
      </c>
      <c r="X1988" s="7">
        <f>_xlfn.MINIFS(data[OrderDateTime], data[CustomerName], data[[#This Row],[CustomerName]])</f>
        <v>45510.030555555553</v>
      </c>
      <c r="Y1988" t="str">
        <f>IF(data[[#This Row],[OrderDateTime]]=data[[#This Row],[FirstOrderDateTime]], "New", "Returning")</f>
        <v>Returning</v>
      </c>
      <c r="Z1988" s="7">
        <f>data[[#This Row],[DeliveryDate]] + data[[#This Row],[DeliveryTime]]</f>
        <v>45656.831944444442</v>
      </c>
      <c r="AA1988" s="7">
        <f>data[[#This Row],[OrderDateTime]] + 1</f>
        <v>45657.030555555553</v>
      </c>
      <c r="AB1988" s="7" t="str">
        <f>IF(data[[#This Row],[DeliveryDateTime]] &lt;= data[[#This Row],[SLADue]], "On Time", "Late")</f>
        <v>On Time</v>
      </c>
    </row>
    <row r="1989" spans="1:28" x14ac:dyDescent="0.2">
      <c r="A1989" t="s">
        <v>2535</v>
      </c>
      <c r="B1989" t="s">
        <v>19</v>
      </c>
      <c r="C1989" t="s">
        <v>101</v>
      </c>
      <c r="D1989" t="s">
        <v>102</v>
      </c>
      <c r="E1989" s="5">
        <v>27.28</v>
      </c>
      <c r="F1989" t="s">
        <v>63</v>
      </c>
      <c r="G1989">
        <v>1</v>
      </c>
      <c r="H1989" s="1">
        <v>45643</v>
      </c>
      <c r="I1989" s="1" t="str">
        <f>TEXT(data[[#This Row],[OrderDate]],"mmm")</f>
        <v>Dec</v>
      </c>
      <c r="J1989" s="6">
        <v>0.41111111111111109</v>
      </c>
      <c r="K1989" s="6" t="str">
        <f>TEXT(data[[#This Row],[OrderTime]],"h")</f>
        <v>9</v>
      </c>
      <c r="L1989" s="1">
        <v>45643</v>
      </c>
      <c r="M1989" s="6">
        <v>0.61944444444444446</v>
      </c>
      <c r="N1989" t="s">
        <v>238</v>
      </c>
      <c r="O1989" t="s">
        <v>1895</v>
      </c>
      <c r="P1989" t="s">
        <v>36</v>
      </c>
      <c r="Q1989" t="s">
        <v>26</v>
      </c>
      <c r="R1989" t="s">
        <v>83</v>
      </c>
      <c r="S1989" t="s">
        <v>47</v>
      </c>
      <c r="T1989" t="s">
        <v>29</v>
      </c>
      <c r="U1989" t="s">
        <v>39</v>
      </c>
      <c r="V1989" s="5">
        <f>data[[#This Row],[PriceUSD]]*data[[#This Row],[Quantity]]</f>
        <v>27.28</v>
      </c>
      <c r="W1989" s="7">
        <f>data[[#This Row],[OrderDate]] + TIME(VALUE(LEFT(data[[#This Row],[OrderTime]],2)), VALUE(RIGHT(data[[#This Row],[OrderTime]],2)), 0)</f>
        <v>45643.007638888892</v>
      </c>
      <c r="X1989" s="7">
        <f>_xlfn.MINIFS(data[OrderDateTime], data[CustomerName], data[[#This Row],[CustomerName]])</f>
        <v>45510.038888888892</v>
      </c>
      <c r="Y1989" t="str">
        <f>IF(data[[#This Row],[OrderDateTime]]=data[[#This Row],[FirstOrderDateTime]], "New", "Returning")</f>
        <v>Returning</v>
      </c>
      <c r="Z1989" s="7">
        <f>data[[#This Row],[DeliveryDate]] + data[[#This Row],[DeliveryTime]]</f>
        <v>45643.619444444441</v>
      </c>
      <c r="AA1989" s="7">
        <f>data[[#This Row],[OrderDateTime]] + 1</f>
        <v>45644.007638888892</v>
      </c>
      <c r="AB1989" s="7" t="str">
        <f>IF(data[[#This Row],[DeliveryDateTime]] &lt;= data[[#This Row],[SLADue]], "On Time", "Late")</f>
        <v>On Time</v>
      </c>
    </row>
    <row r="1990" spans="1:28" x14ac:dyDescent="0.2">
      <c r="A1990" t="s">
        <v>2536</v>
      </c>
      <c r="B1990" t="s">
        <v>19</v>
      </c>
      <c r="C1990" t="s">
        <v>69</v>
      </c>
      <c r="D1990" t="s">
        <v>70</v>
      </c>
      <c r="E1990" s="5">
        <v>55.67</v>
      </c>
      <c r="F1990" t="s">
        <v>43</v>
      </c>
      <c r="G1990">
        <v>1</v>
      </c>
      <c r="H1990" s="1">
        <v>45608</v>
      </c>
      <c r="I1990" s="1" t="str">
        <f>TEXT(data[[#This Row],[OrderDate]],"mmm")</f>
        <v>Nov</v>
      </c>
      <c r="J1990" s="6">
        <v>0.84652777777777777</v>
      </c>
      <c r="K1990" s="6" t="str">
        <f>TEXT(data[[#This Row],[OrderTime]],"h")</f>
        <v>20</v>
      </c>
      <c r="L1990" s="1">
        <v>45609</v>
      </c>
      <c r="M1990" s="6">
        <v>0.58819444444444446</v>
      </c>
      <c r="N1990" t="s">
        <v>175</v>
      </c>
      <c r="O1990" t="s">
        <v>814</v>
      </c>
      <c r="P1990" t="s">
        <v>25</v>
      </c>
      <c r="Q1990" t="s">
        <v>26</v>
      </c>
      <c r="R1990" t="s">
        <v>37</v>
      </c>
      <c r="S1990" t="s">
        <v>28</v>
      </c>
      <c r="T1990" t="s">
        <v>38</v>
      </c>
      <c r="U1990" t="s">
        <v>30</v>
      </c>
      <c r="V1990" s="5">
        <f>data[[#This Row],[PriceUSD]]*data[[#This Row],[Quantity]]</f>
        <v>55.67</v>
      </c>
      <c r="W1990" s="7">
        <f>data[[#This Row],[OrderDate]] + TIME(VALUE(LEFT(data[[#This Row],[OrderTime]],2)), VALUE(RIGHT(data[[#This Row],[OrderTime]],2)), 0)</f>
        <v>45608.054166666669</v>
      </c>
      <c r="X1990" s="7">
        <f>_xlfn.MINIFS(data[OrderDateTime], data[CustomerName], data[[#This Row],[CustomerName]])</f>
        <v>45508.030555555553</v>
      </c>
      <c r="Y1990" t="str">
        <f>IF(data[[#This Row],[OrderDateTime]]=data[[#This Row],[FirstOrderDateTime]], "New", "Returning")</f>
        <v>Returning</v>
      </c>
      <c r="Z1990" s="7">
        <f>data[[#This Row],[DeliveryDate]] + data[[#This Row],[DeliveryTime]]</f>
        <v>45609.588194444441</v>
      </c>
      <c r="AA1990" s="7">
        <f>data[[#This Row],[OrderDateTime]] + 1</f>
        <v>45609.054166666669</v>
      </c>
      <c r="AB1990" s="7" t="str">
        <f>IF(data[[#This Row],[DeliveryDateTime]] &lt;= data[[#This Row],[SLADue]], "On Time", "Late")</f>
        <v>Late</v>
      </c>
    </row>
    <row r="1991" spans="1:28" x14ac:dyDescent="0.2">
      <c r="A1991" t="s">
        <v>2537</v>
      </c>
      <c r="B1991" t="s">
        <v>19</v>
      </c>
      <c r="C1991" t="s">
        <v>117</v>
      </c>
      <c r="D1991" t="s">
        <v>118</v>
      </c>
      <c r="E1991" s="5">
        <v>69.989999999999995</v>
      </c>
      <c r="F1991" t="s">
        <v>119</v>
      </c>
      <c r="G1991">
        <v>1</v>
      </c>
      <c r="H1991" s="1">
        <v>45507</v>
      </c>
      <c r="I1991" s="1" t="str">
        <f>TEXT(data[[#This Row],[OrderDate]],"mmm")</f>
        <v>Aug</v>
      </c>
      <c r="J1991" s="6">
        <v>0.58472222222222225</v>
      </c>
      <c r="K1991" s="6" t="str">
        <f>TEXT(data[[#This Row],[OrderTime]],"h")</f>
        <v>14</v>
      </c>
      <c r="L1991" s="1">
        <v>45507</v>
      </c>
      <c r="M1991" s="6">
        <v>0.79305555555555551</v>
      </c>
      <c r="N1991" t="s">
        <v>95</v>
      </c>
      <c r="O1991" t="s">
        <v>1047</v>
      </c>
      <c r="P1991" t="s">
        <v>25</v>
      </c>
      <c r="Q1991" t="s">
        <v>26</v>
      </c>
      <c r="R1991" t="s">
        <v>66</v>
      </c>
      <c r="S1991" t="s">
        <v>47</v>
      </c>
      <c r="T1991" t="s">
        <v>38</v>
      </c>
      <c r="U1991" t="s">
        <v>30</v>
      </c>
      <c r="V1991" s="5">
        <f>data[[#This Row],[PriceUSD]]*data[[#This Row],[Quantity]]</f>
        <v>69.989999999999995</v>
      </c>
      <c r="W1991" s="7">
        <f>data[[#This Row],[OrderDate]] + TIME(VALUE(LEFT(data[[#This Row],[OrderTime]],2)), VALUE(RIGHT(data[[#This Row],[OrderTime]],2)), 0)</f>
        <v>45507.015277777777</v>
      </c>
      <c r="X1991" s="7">
        <f>_xlfn.MINIFS(data[OrderDateTime], data[CustomerName], data[[#This Row],[CustomerName]])</f>
        <v>45507.015277777777</v>
      </c>
      <c r="Y1991" t="str">
        <f>IF(data[[#This Row],[OrderDateTime]]=data[[#This Row],[FirstOrderDateTime]], "New", "Returning")</f>
        <v>New</v>
      </c>
      <c r="Z1991" s="7">
        <f>data[[#This Row],[DeliveryDate]] + data[[#This Row],[DeliveryTime]]</f>
        <v>45507.793055555558</v>
      </c>
      <c r="AA1991" s="7">
        <f>data[[#This Row],[OrderDateTime]] + 1</f>
        <v>45508.015277777777</v>
      </c>
      <c r="AB1991" s="7" t="str">
        <f>IF(data[[#This Row],[DeliveryDateTime]] &lt;= data[[#This Row],[SLADue]], "On Time", "Late")</f>
        <v>On Time</v>
      </c>
    </row>
    <row r="1992" spans="1:28" x14ac:dyDescent="0.2">
      <c r="A1992" t="s">
        <v>2538</v>
      </c>
      <c r="B1992" t="s">
        <v>19</v>
      </c>
      <c r="C1992" t="s">
        <v>61</v>
      </c>
      <c r="D1992" t="s">
        <v>62</v>
      </c>
      <c r="E1992" s="5">
        <v>130.71</v>
      </c>
      <c r="F1992" t="s">
        <v>94</v>
      </c>
      <c r="G1992">
        <v>11</v>
      </c>
      <c r="H1992" s="1">
        <v>45860</v>
      </c>
      <c r="I1992" s="1" t="str">
        <f>TEXT(data[[#This Row],[OrderDate]],"mmm")</f>
        <v>Jul</v>
      </c>
      <c r="J1992" s="6">
        <v>0.65416666666666667</v>
      </c>
      <c r="K1992" s="6" t="str">
        <f>TEXT(data[[#This Row],[OrderTime]],"h")</f>
        <v>15</v>
      </c>
      <c r="L1992" s="1">
        <v>45861</v>
      </c>
      <c r="M1992" s="6">
        <v>0.90416666666666667</v>
      </c>
      <c r="N1992" t="s">
        <v>64</v>
      </c>
      <c r="O1992" t="s">
        <v>1269</v>
      </c>
      <c r="P1992" t="s">
        <v>25</v>
      </c>
      <c r="Q1992" t="s">
        <v>53</v>
      </c>
      <c r="R1992" t="s">
        <v>66</v>
      </c>
      <c r="S1992" t="s">
        <v>28</v>
      </c>
      <c r="T1992" t="s">
        <v>29</v>
      </c>
      <c r="U1992" t="s">
        <v>30</v>
      </c>
      <c r="V1992" s="5">
        <f>data[[#This Row],[PriceUSD]]*data[[#This Row],[Quantity]]</f>
        <v>1437.8100000000002</v>
      </c>
      <c r="W1992" s="7">
        <f>data[[#This Row],[OrderDate]] + TIME(VALUE(LEFT(data[[#This Row],[OrderTime]],2)), VALUE(RIGHT(data[[#This Row],[OrderTime]],2)), 0)</f>
        <v>45860.046527777777</v>
      </c>
      <c r="X1992" s="7">
        <f>_xlfn.MINIFS(data[OrderDateTime], data[CustomerName], data[[#This Row],[CustomerName]])</f>
        <v>45673.030555555553</v>
      </c>
      <c r="Y1992" t="str">
        <f>IF(data[[#This Row],[OrderDateTime]]=data[[#This Row],[FirstOrderDateTime]], "New", "Returning")</f>
        <v>Returning</v>
      </c>
      <c r="Z1992" s="7">
        <f>data[[#This Row],[DeliveryDate]] + data[[#This Row],[DeliveryTime]]</f>
        <v>45861.904166666667</v>
      </c>
      <c r="AA1992" s="7">
        <f>data[[#This Row],[OrderDateTime]] + 1</f>
        <v>45861.046527777777</v>
      </c>
      <c r="AB1992" s="7" t="str">
        <f>IF(data[[#This Row],[DeliveryDateTime]] &lt;= data[[#This Row],[SLADue]], "On Time", "Late")</f>
        <v>Late</v>
      </c>
    </row>
    <row r="1993" spans="1:28" x14ac:dyDescent="0.2">
      <c r="A1993" t="s">
        <v>2539</v>
      </c>
      <c r="B1993" t="s">
        <v>19</v>
      </c>
      <c r="C1993" t="s">
        <v>92</v>
      </c>
      <c r="D1993" t="s">
        <v>93</v>
      </c>
      <c r="E1993" s="5">
        <v>98.76</v>
      </c>
      <c r="F1993" t="s">
        <v>94</v>
      </c>
      <c r="G1993">
        <v>3</v>
      </c>
      <c r="H1993" s="1">
        <v>45641</v>
      </c>
      <c r="I1993" s="1" t="str">
        <f>TEXT(data[[#This Row],[OrderDate]],"mmm")</f>
        <v>Dec</v>
      </c>
      <c r="J1993" s="6">
        <v>0.6430555555555556</v>
      </c>
      <c r="K1993" s="6" t="str">
        <f>TEXT(data[[#This Row],[OrderTime]],"h")</f>
        <v>15</v>
      </c>
      <c r="L1993" s="1">
        <v>45642</v>
      </c>
      <c r="M1993" s="6">
        <v>0.85138888888888886</v>
      </c>
      <c r="N1993" t="s">
        <v>434</v>
      </c>
      <c r="O1993" t="s">
        <v>1338</v>
      </c>
      <c r="P1993" t="s">
        <v>234</v>
      </c>
      <c r="Q1993" t="s">
        <v>26</v>
      </c>
      <c r="R1993" t="s">
        <v>66</v>
      </c>
      <c r="S1993" t="s">
        <v>28</v>
      </c>
      <c r="T1993" t="s">
        <v>29</v>
      </c>
      <c r="U1993" t="s">
        <v>30</v>
      </c>
      <c r="V1993" s="5">
        <f>data[[#This Row],[PriceUSD]]*data[[#This Row],[Quantity]]</f>
        <v>296.28000000000003</v>
      </c>
      <c r="W1993" s="7">
        <f>data[[#This Row],[OrderDate]] + TIME(VALUE(LEFT(data[[#This Row],[OrderTime]],2)), VALUE(RIGHT(data[[#This Row],[OrderTime]],2)), 0)</f>
        <v>45641.038888888892</v>
      </c>
      <c r="X1993" s="7">
        <f>_xlfn.MINIFS(data[OrderDateTime], data[CustomerName], data[[#This Row],[CustomerName]])</f>
        <v>45583.030555555553</v>
      </c>
      <c r="Y1993" t="str">
        <f>IF(data[[#This Row],[OrderDateTime]]=data[[#This Row],[FirstOrderDateTime]], "New", "Returning")</f>
        <v>Returning</v>
      </c>
      <c r="Z1993" s="7">
        <f>data[[#This Row],[DeliveryDate]] + data[[#This Row],[DeliveryTime]]</f>
        <v>45642.851388888892</v>
      </c>
      <c r="AA1993" s="7">
        <f>data[[#This Row],[OrderDateTime]] + 1</f>
        <v>45642.038888888892</v>
      </c>
      <c r="AB1993" s="7" t="str">
        <f>IF(data[[#This Row],[DeliveryDateTime]] &lt;= data[[#This Row],[SLADue]], "On Time", "Late")</f>
        <v>Late</v>
      </c>
    </row>
    <row r="1994" spans="1:28" x14ac:dyDescent="0.2">
      <c r="A1994" t="s">
        <v>2540</v>
      </c>
      <c r="B1994" t="s">
        <v>19</v>
      </c>
      <c r="C1994" t="s">
        <v>61</v>
      </c>
      <c r="D1994" t="s">
        <v>62</v>
      </c>
      <c r="E1994" s="5">
        <v>147.72</v>
      </c>
      <c r="F1994" t="s">
        <v>63</v>
      </c>
      <c r="G1994">
        <v>3</v>
      </c>
      <c r="H1994" s="1">
        <v>45650</v>
      </c>
      <c r="I1994" s="1" t="str">
        <f>TEXT(data[[#This Row],[OrderDate]],"mmm")</f>
        <v>Dec</v>
      </c>
      <c r="J1994" s="6">
        <v>0.48194444444444445</v>
      </c>
      <c r="K1994" s="6" t="str">
        <f>TEXT(data[[#This Row],[OrderTime]],"h")</f>
        <v>11</v>
      </c>
      <c r="L1994" s="1">
        <v>45650</v>
      </c>
      <c r="M1994" s="6">
        <v>0.6069444444444444</v>
      </c>
      <c r="N1994" t="s">
        <v>148</v>
      </c>
      <c r="O1994" t="s">
        <v>873</v>
      </c>
      <c r="P1994" t="s">
        <v>25</v>
      </c>
      <c r="Q1994" t="s">
        <v>53</v>
      </c>
      <c r="R1994" t="s">
        <v>66</v>
      </c>
      <c r="S1994" t="s">
        <v>47</v>
      </c>
      <c r="T1994" t="s">
        <v>136</v>
      </c>
      <c r="U1994" t="s">
        <v>30</v>
      </c>
      <c r="V1994" s="5">
        <f>data[[#This Row],[PriceUSD]]*data[[#This Row],[Quantity]]</f>
        <v>443.15999999999997</v>
      </c>
      <c r="W1994" s="7">
        <f>data[[#This Row],[OrderDate]] + TIME(VALUE(LEFT(data[[#This Row],[OrderTime]],2)), VALUE(RIGHT(data[[#This Row],[OrderTime]],2)), 0)</f>
        <v>45650.030555555553</v>
      </c>
      <c r="X1994" s="7">
        <f>_xlfn.MINIFS(data[OrderDateTime], data[CustomerName], data[[#This Row],[CustomerName]])</f>
        <v>45523.022916666669</v>
      </c>
      <c r="Y1994" t="str">
        <f>IF(data[[#This Row],[OrderDateTime]]=data[[#This Row],[FirstOrderDateTime]], "New", "Returning")</f>
        <v>Returning</v>
      </c>
      <c r="Z1994" s="7">
        <f>data[[#This Row],[DeliveryDate]] + data[[#This Row],[DeliveryTime]]</f>
        <v>45650.606944444444</v>
      </c>
      <c r="AA1994" s="7">
        <f>data[[#This Row],[OrderDateTime]] + 1</f>
        <v>45651.030555555553</v>
      </c>
      <c r="AB1994" s="7" t="str">
        <f>IF(data[[#This Row],[DeliveryDateTime]] &lt;= data[[#This Row],[SLADue]], "On Time", "Late")</f>
        <v>On Time</v>
      </c>
    </row>
    <row r="1995" spans="1:28" x14ac:dyDescent="0.2">
      <c r="A1995" t="s">
        <v>2541</v>
      </c>
      <c r="B1995" t="s">
        <v>19</v>
      </c>
      <c r="C1995" t="s">
        <v>258</v>
      </c>
      <c r="D1995" t="s">
        <v>259</v>
      </c>
      <c r="E1995" s="5">
        <v>116.57</v>
      </c>
      <c r="F1995" t="s">
        <v>182</v>
      </c>
      <c r="G1995">
        <v>3</v>
      </c>
      <c r="H1995" s="1">
        <v>45812</v>
      </c>
      <c r="I1995" s="1" t="str">
        <f>TEXT(data[[#This Row],[OrderDate]],"mmm")</f>
        <v>Jun</v>
      </c>
      <c r="J1995" s="6">
        <v>0.58750000000000002</v>
      </c>
      <c r="K1995" s="6" t="str">
        <f>TEXT(data[[#This Row],[OrderTime]],"h")</f>
        <v>14</v>
      </c>
      <c r="L1995" s="1">
        <v>45813</v>
      </c>
      <c r="M1995" s="6">
        <v>0.58750000000000002</v>
      </c>
      <c r="N1995" t="s">
        <v>95</v>
      </c>
      <c r="O1995" t="s">
        <v>1011</v>
      </c>
      <c r="P1995" t="s">
        <v>25</v>
      </c>
      <c r="Q1995" t="s">
        <v>26</v>
      </c>
      <c r="R1995" t="s">
        <v>261</v>
      </c>
      <c r="S1995" t="s">
        <v>28</v>
      </c>
      <c r="T1995" t="s">
        <v>136</v>
      </c>
      <c r="U1995" t="s">
        <v>39</v>
      </c>
      <c r="V1995" s="5">
        <f>data[[#This Row],[PriceUSD]]*data[[#This Row],[Quantity]]</f>
        <v>349.71</v>
      </c>
      <c r="W1995" s="7">
        <f>data[[#This Row],[OrderDate]] + TIME(VALUE(LEFT(data[[#This Row],[OrderTime]],2)), VALUE(RIGHT(data[[#This Row],[OrderTime]],2)), 0)</f>
        <v>45812.052083333336</v>
      </c>
      <c r="X1995" s="7">
        <f>_xlfn.MINIFS(data[OrderDateTime], data[CustomerName], data[[#This Row],[CustomerName]])</f>
        <v>45528.061805555553</v>
      </c>
      <c r="Y1995" t="str">
        <f>IF(data[[#This Row],[OrderDateTime]]=data[[#This Row],[FirstOrderDateTime]], "New", "Returning")</f>
        <v>Returning</v>
      </c>
      <c r="Z1995" s="7">
        <f>data[[#This Row],[DeliveryDate]] + data[[#This Row],[DeliveryTime]]</f>
        <v>45813.587500000001</v>
      </c>
      <c r="AA1995" s="7">
        <f>data[[#This Row],[OrderDateTime]] + 1</f>
        <v>45813.052083333336</v>
      </c>
      <c r="AB1995" s="7" t="str">
        <f>IF(data[[#This Row],[DeliveryDateTime]] &lt;= data[[#This Row],[SLADue]], "On Time", "Late")</f>
        <v>Late</v>
      </c>
    </row>
    <row r="1996" spans="1:28" x14ac:dyDescent="0.2">
      <c r="A1996" t="s">
        <v>2542</v>
      </c>
      <c r="B1996" t="s">
        <v>19</v>
      </c>
      <c r="C1996" t="s">
        <v>126</v>
      </c>
      <c r="D1996" t="s">
        <v>127</v>
      </c>
      <c r="E1996" s="5">
        <v>21.68</v>
      </c>
      <c r="F1996" t="s">
        <v>138</v>
      </c>
      <c r="G1996">
        <v>1</v>
      </c>
      <c r="H1996" s="1">
        <v>45540</v>
      </c>
      <c r="I1996" s="1" t="str">
        <f>TEXT(data[[#This Row],[OrderDate]],"mmm")</f>
        <v>Sep</v>
      </c>
      <c r="J1996" s="6">
        <v>0.69305555555555554</v>
      </c>
      <c r="K1996" s="6" t="str">
        <f>TEXT(data[[#This Row],[OrderTime]],"h")</f>
        <v>16</v>
      </c>
      <c r="L1996" s="1">
        <v>45541</v>
      </c>
      <c r="M1996" s="6">
        <v>0.90138888888888891</v>
      </c>
      <c r="N1996" t="s">
        <v>44</v>
      </c>
      <c r="O1996" t="s">
        <v>157</v>
      </c>
      <c r="P1996" t="s">
        <v>25</v>
      </c>
      <c r="Q1996" t="s">
        <v>53</v>
      </c>
      <c r="R1996" t="s">
        <v>129</v>
      </c>
      <c r="S1996" t="s">
        <v>28</v>
      </c>
      <c r="T1996" t="s">
        <v>106</v>
      </c>
      <c r="U1996" t="s">
        <v>39</v>
      </c>
      <c r="V1996" s="5">
        <f>data[[#This Row],[PriceUSD]]*data[[#This Row],[Quantity]]</f>
        <v>21.68</v>
      </c>
      <c r="W1996" s="7">
        <f>data[[#This Row],[OrderDate]] + TIME(VALUE(LEFT(data[[#This Row],[OrderTime]],2)), VALUE(RIGHT(data[[#This Row],[OrderTime]],2)), 0)</f>
        <v>45540.038888888892</v>
      </c>
      <c r="X1996" s="7">
        <f>_xlfn.MINIFS(data[OrderDateTime], data[CustomerName], data[[#This Row],[CustomerName]])</f>
        <v>45540.038888888892</v>
      </c>
      <c r="Y1996" t="str">
        <f>IF(data[[#This Row],[OrderDateTime]]=data[[#This Row],[FirstOrderDateTime]], "New", "Returning")</f>
        <v>New</v>
      </c>
      <c r="Z1996" s="7">
        <f>data[[#This Row],[DeliveryDate]] + data[[#This Row],[DeliveryTime]]</f>
        <v>45541.901388888888</v>
      </c>
      <c r="AA1996" s="7">
        <f>data[[#This Row],[OrderDateTime]] + 1</f>
        <v>45541.038888888892</v>
      </c>
      <c r="AB1996" s="7" t="str">
        <f>IF(data[[#This Row],[DeliveryDateTime]] &lt;= data[[#This Row],[SLADue]], "On Time", "Late")</f>
        <v>Late</v>
      </c>
    </row>
    <row r="1997" spans="1:28" x14ac:dyDescent="0.2">
      <c r="A1997" t="s">
        <v>2543</v>
      </c>
      <c r="B1997" t="s">
        <v>19</v>
      </c>
      <c r="C1997" t="s">
        <v>41</v>
      </c>
      <c r="D1997" t="s">
        <v>42</v>
      </c>
      <c r="E1997" s="5">
        <v>38.840000000000003</v>
      </c>
      <c r="F1997" t="s">
        <v>56</v>
      </c>
      <c r="G1997">
        <v>1</v>
      </c>
      <c r="H1997" s="1">
        <v>45735</v>
      </c>
      <c r="I1997" s="1" t="str">
        <f>TEXT(data[[#This Row],[OrderDate]],"mmm")</f>
        <v>Mar</v>
      </c>
      <c r="J1997" s="6">
        <v>0.45763888888888887</v>
      </c>
      <c r="K1997" s="6" t="str">
        <f>TEXT(data[[#This Row],[OrderTime]],"h")</f>
        <v>10</v>
      </c>
      <c r="L1997" s="1">
        <v>45736</v>
      </c>
      <c r="M1997" s="6">
        <v>0.45763888888888887</v>
      </c>
      <c r="N1997" t="s">
        <v>175</v>
      </c>
      <c r="O1997" t="s">
        <v>738</v>
      </c>
      <c r="P1997" t="s">
        <v>25</v>
      </c>
      <c r="Q1997" t="s">
        <v>53</v>
      </c>
      <c r="R1997" t="s">
        <v>46</v>
      </c>
      <c r="S1997" t="s">
        <v>28</v>
      </c>
      <c r="T1997" t="s">
        <v>29</v>
      </c>
      <c r="U1997" t="s">
        <v>30</v>
      </c>
      <c r="V1997" s="5">
        <f>data[[#This Row],[PriceUSD]]*data[[#This Row],[Quantity]]</f>
        <v>38.840000000000003</v>
      </c>
      <c r="W1997" s="7">
        <f>data[[#This Row],[OrderDate]] + TIME(VALUE(LEFT(data[[#This Row],[OrderTime]],2)), VALUE(RIGHT(data[[#This Row],[OrderTime]],2)), 0)</f>
        <v>45735.061805555553</v>
      </c>
      <c r="X1997" s="7">
        <f>_xlfn.MINIFS(data[OrderDateTime], data[CustomerName], data[[#This Row],[CustomerName]])</f>
        <v>45507.052083333336</v>
      </c>
      <c r="Y1997" t="str">
        <f>IF(data[[#This Row],[OrderDateTime]]=data[[#This Row],[FirstOrderDateTime]], "New", "Returning")</f>
        <v>Returning</v>
      </c>
      <c r="Z1997" s="7">
        <f>data[[#This Row],[DeliveryDate]] + data[[#This Row],[DeliveryTime]]</f>
        <v>45736.457638888889</v>
      </c>
      <c r="AA1997" s="7">
        <f>data[[#This Row],[OrderDateTime]] + 1</f>
        <v>45736.061805555553</v>
      </c>
      <c r="AB1997" s="7" t="str">
        <f>IF(data[[#This Row],[DeliveryDateTime]] &lt;= data[[#This Row],[SLADue]], "On Time", "Late")</f>
        <v>Late</v>
      </c>
    </row>
    <row r="1998" spans="1:28" x14ac:dyDescent="0.2">
      <c r="A1998" t="s">
        <v>2544</v>
      </c>
      <c r="B1998" t="s">
        <v>19</v>
      </c>
      <c r="C1998" t="s">
        <v>126</v>
      </c>
      <c r="D1998" t="s">
        <v>127</v>
      </c>
      <c r="E1998" s="5">
        <v>18.11</v>
      </c>
      <c r="F1998" t="s">
        <v>138</v>
      </c>
      <c r="G1998">
        <v>1</v>
      </c>
      <c r="H1998" s="1">
        <v>45568</v>
      </c>
      <c r="I1998" s="1" t="str">
        <f>TEXT(data[[#This Row],[OrderDate]],"mmm")</f>
        <v>Oct</v>
      </c>
      <c r="J1998" s="6">
        <v>0.78749999999999998</v>
      </c>
      <c r="K1998" s="6" t="str">
        <f>TEXT(data[[#This Row],[OrderTime]],"h")</f>
        <v>18</v>
      </c>
      <c r="L1998" s="1">
        <v>45569</v>
      </c>
      <c r="M1998" s="6">
        <v>0.56805555555555554</v>
      </c>
      <c r="N1998" t="s">
        <v>178</v>
      </c>
      <c r="O1998" t="s">
        <v>1361</v>
      </c>
      <c r="P1998" t="s">
        <v>180</v>
      </c>
      <c r="Q1998" t="s">
        <v>53</v>
      </c>
      <c r="R1998" t="s">
        <v>129</v>
      </c>
      <c r="S1998" t="s">
        <v>28</v>
      </c>
      <c r="T1998" t="s">
        <v>38</v>
      </c>
      <c r="U1998" t="s">
        <v>30</v>
      </c>
      <c r="V1998" s="5">
        <f>data[[#This Row],[PriceUSD]]*data[[#This Row],[Quantity]]</f>
        <v>18.11</v>
      </c>
      <c r="W1998" s="7">
        <f>data[[#This Row],[OrderDate]] + TIME(VALUE(LEFT(data[[#This Row],[OrderTime]],2)), VALUE(RIGHT(data[[#This Row],[OrderTime]],2)), 0)</f>
        <v>45568.052083333336</v>
      </c>
      <c r="X1998" s="7">
        <f>_xlfn.MINIFS(data[OrderDateTime], data[CustomerName], data[[#This Row],[CustomerName]])</f>
        <v>45567.030555555553</v>
      </c>
      <c r="Y1998" t="str">
        <f>IF(data[[#This Row],[OrderDateTime]]=data[[#This Row],[FirstOrderDateTime]], "New", "Returning")</f>
        <v>Returning</v>
      </c>
      <c r="Z1998" s="7">
        <f>data[[#This Row],[DeliveryDate]] + data[[#This Row],[DeliveryTime]]</f>
        <v>45569.568055555559</v>
      </c>
      <c r="AA1998" s="7">
        <f>data[[#This Row],[OrderDateTime]] + 1</f>
        <v>45569.052083333336</v>
      </c>
      <c r="AB1998" s="7" t="str">
        <f>IF(data[[#This Row],[DeliveryDateTime]] &lt;= data[[#This Row],[SLADue]], "On Time", "Late")</f>
        <v>Late</v>
      </c>
    </row>
    <row r="1999" spans="1:28" x14ac:dyDescent="0.2">
      <c r="A1999" t="s">
        <v>2545</v>
      </c>
      <c r="B1999" t="s">
        <v>19</v>
      </c>
      <c r="C1999" t="s">
        <v>190</v>
      </c>
      <c r="D1999" t="s">
        <v>191</v>
      </c>
      <c r="E1999" s="5">
        <v>28.07</v>
      </c>
      <c r="F1999" t="s">
        <v>71</v>
      </c>
      <c r="G1999">
        <v>5</v>
      </c>
      <c r="H1999" s="1">
        <v>45729</v>
      </c>
      <c r="I1999" s="1" t="str">
        <f>TEXT(data[[#This Row],[OrderDate]],"mmm")</f>
        <v>Mar</v>
      </c>
      <c r="J1999" s="6">
        <v>0.50555555555555554</v>
      </c>
      <c r="K1999" s="6" t="str">
        <f>TEXT(data[[#This Row],[OrderTime]],"h")</f>
        <v>12</v>
      </c>
      <c r="L1999" s="1">
        <v>45731</v>
      </c>
      <c r="M1999" s="6">
        <v>0.75555555555555554</v>
      </c>
      <c r="N1999" t="s">
        <v>120</v>
      </c>
      <c r="O1999" t="s">
        <v>164</v>
      </c>
      <c r="P1999" t="s">
        <v>25</v>
      </c>
      <c r="Q1999" t="s">
        <v>26</v>
      </c>
      <c r="R1999" t="s">
        <v>192</v>
      </c>
      <c r="S1999" t="s">
        <v>105</v>
      </c>
      <c r="T1999" t="s">
        <v>29</v>
      </c>
      <c r="U1999" t="s">
        <v>30</v>
      </c>
      <c r="V1999" s="5">
        <f>data[[#This Row],[PriceUSD]]*data[[#This Row],[Quantity]]</f>
        <v>140.35</v>
      </c>
      <c r="W1999" s="7">
        <f>data[[#This Row],[OrderDate]] + TIME(VALUE(LEFT(data[[#This Row],[OrderTime]],2)), VALUE(RIGHT(data[[#This Row],[OrderTime]],2)), 0)</f>
        <v>45729.038888888892</v>
      </c>
      <c r="X1999" s="7">
        <f>_xlfn.MINIFS(data[OrderDateTime], data[CustomerName], data[[#This Row],[CustomerName]])</f>
        <v>45514.007638888892</v>
      </c>
      <c r="Y1999" t="str">
        <f>IF(data[[#This Row],[OrderDateTime]]=data[[#This Row],[FirstOrderDateTime]], "New", "Returning")</f>
        <v>Returning</v>
      </c>
      <c r="Z1999" s="7">
        <f>data[[#This Row],[DeliveryDate]] + data[[#This Row],[DeliveryTime]]</f>
        <v>45731.755555555559</v>
      </c>
      <c r="AA1999" s="7">
        <f>data[[#This Row],[OrderDateTime]] + 1</f>
        <v>45730.038888888892</v>
      </c>
      <c r="AB1999" s="7" t="str">
        <f>IF(data[[#This Row],[DeliveryDateTime]] &lt;= data[[#This Row],[SLADue]], "On Time", "Late")</f>
        <v>Late</v>
      </c>
    </row>
    <row r="2000" spans="1:28" x14ac:dyDescent="0.2">
      <c r="A2000" t="s">
        <v>2546</v>
      </c>
      <c r="B2000" t="s">
        <v>19</v>
      </c>
      <c r="C2000" t="s">
        <v>126</v>
      </c>
      <c r="D2000" t="s">
        <v>127</v>
      </c>
      <c r="E2000" s="5">
        <v>19.489999999999998</v>
      </c>
      <c r="F2000" t="s">
        <v>71</v>
      </c>
      <c r="G2000">
        <v>1</v>
      </c>
      <c r="H2000" s="1">
        <v>45783</v>
      </c>
      <c r="I2000" s="1" t="str">
        <f>TEXT(data[[#This Row],[OrderDate]],"mmm")</f>
        <v>May</v>
      </c>
      <c r="J2000" s="6">
        <v>0.56527777777777777</v>
      </c>
      <c r="K2000" s="6" t="str">
        <f>TEXT(data[[#This Row],[OrderTime]],"h")</f>
        <v>13</v>
      </c>
      <c r="L2000" s="1">
        <v>45784</v>
      </c>
      <c r="M2000" s="6">
        <v>0.77361111111111114</v>
      </c>
      <c r="N2000" t="s">
        <v>64</v>
      </c>
      <c r="O2000" t="s">
        <v>614</v>
      </c>
      <c r="P2000" t="s">
        <v>25</v>
      </c>
      <c r="Q2000" t="s">
        <v>53</v>
      </c>
      <c r="R2000" t="s">
        <v>129</v>
      </c>
      <c r="S2000" t="s">
        <v>28</v>
      </c>
      <c r="T2000" t="s">
        <v>136</v>
      </c>
      <c r="U2000" t="s">
        <v>67</v>
      </c>
      <c r="V2000" s="5">
        <f>data[[#This Row],[PriceUSD]]*data[[#This Row],[Quantity]]</f>
        <v>19.489999999999998</v>
      </c>
      <c r="W2000" s="7">
        <f>data[[#This Row],[OrderDate]] + TIME(VALUE(LEFT(data[[#This Row],[OrderTime]],2)), VALUE(RIGHT(data[[#This Row],[OrderTime]],2)), 0)</f>
        <v>45783.054166666669</v>
      </c>
      <c r="X2000" s="7">
        <f>_xlfn.MINIFS(data[OrderDateTime], data[CustomerName], data[[#This Row],[CustomerName]])</f>
        <v>45512.007638888892</v>
      </c>
      <c r="Y2000" t="str">
        <f>IF(data[[#This Row],[OrderDateTime]]=data[[#This Row],[FirstOrderDateTime]], "New", "Returning")</f>
        <v>Returning</v>
      </c>
      <c r="Z2000" s="7">
        <f>data[[#This Row],[DeliveryDate]] + data[[#This Row],[DeliveryTime]]</f>
        <v>45784.773611111108</v>
      </c>
      <c r="AA2000" s="7">
        <f>data[[#This Row],[OrderDateTime]] + 1</f>
        <v>45784.054166666669</v>
      </c>
      <c r="AB2000" s="7" t="str">
        <f>IF(data[[#This Row],[DeliveryDateTime]] &lt;= data[[#This Row],[SLADue]], "On Time", "Late")</f>
        <v>Late</v>
      </c>
    </row>
    <row r="2001" spans="1:28" x14ac:dyDescent="0.2">
      <c r="A2001" t="s">
        <v>2547</v>
      </c>
      <c r="B2001" t="s">
        <v>19</v>
      </c>
      <c r="C2001" t="s">
        <v>69</v>
      </c>
      <c r="D2001" t="s">
        <v>70</v>
      </c>
      <c r="E2001" s="5">
        <v>53.83</v>
      </c>
      <c r="F2001" t="s">
        <v>51</v>
      </c>
      <c r="G2001">
        <v>1</v>
      </c>
      <c r="H2001" s="1">
        <v>45672</v>
      </c>
      <c r="I2001" s="1" t="str">
        <f>TEXT(data[[#This Row],[OrderDate]],"mmm")</f>
        <v>Jan</v>
      </c>
      <c r="J2001" s="6">
        <v>0.48819444444444443</v>
      </c>
      <c r="K2001" s="6" t="str">
        <f>TEXT(data[[#This Row],[OrderTime]],"h")</f>
        <v>11</v>
      </c>
      <c r="L2001" s="1">
        <v>45673</v>
      </c>
      <c r="M2001" s="6">
        <v>0.65486111111111112</v>
      </c>
      <c r="N2001" t="s">
        <v>44</v>
      </c>
      <c r="O2001" t="s">
        <v>541</v>
      </c>
      <c r="P2001" t="s">
        <v>25</v>
      </c>
      <c r="Q2001" t="s">
        <v>53</v>
      </c>
      <c r="R2001" t="s">
        <v>37</v>
      </c>
      <c r="S2001" t="s">
        <v>28</v>
      </c>
      <c r="T2001" t="s">
        <v>29</v>
      </c>
      <c r="U2001" t="s">
        <v>39</v>
      </c>
      <c r="V2001" s="5">
        <f>data[[#This Row],[PriceUSD]]*data[[#This Row],[Quantity]]</f>
        <v>53.83</v>
      </c>
      <c r="W2001" s="7">
        <f>data[[#This Row],[OrderDate]] + TIME(VALUE(LEFT(data[[#This Row],[OrderTime]],2)), VALUE(RIGHT(data[[#This Row],[OrderTime]],2)), 0)</f>
        <v>45672.030555555553</v>
      </c>
      <c r="X2001" s="7">
        <f>_xlfn.MINIFS(data[OrderDateTime], data[CustomerName], data[[#This Row],[CustomerName]])</f>
        <v>45520.017361111109</v>
      </c>
      <c r="Y2001" t="str">
        <f>IF(data[[#This Row],[OrderDateTime]]=data[[#This Row],[FirstOrderDateTime]], "New", "Returning")</f>
        <v>Returning</v>
      </c>
      <c r="Z2001" s="7">
        <f>data[[#This Row],[DeliveryDate]] + data[[#This Row],[DeliveryTime]]</f>
        <v>45673.654861111114</v>
      </c>
      <c r="AA2001" s="7">
        <f>data[[#This Row],[OrderDateTime]] + 1</f>
        <v>45673.030555555553</v>
      </c>
      <c r="AB2001" s="7" t="str">
        <f>IF(data[[#This Row],[DeliveryDateTime]] &lt;= data[[#This Row],[SLADue]], "On Time", "Late")</f>
        <v>Late</v>
      </c>
    </row>
    <row r="2002" spans="1:28" x14ac:dyDescent="0.2">
      <c r="A2002" t="s">
        <v>2548</v>
      </c>
      <c r="B2002" t="s">
        <v>19</v>
      </c>
      <c r="C2002" t="s">
        <v>32</v>
      </c>
      <c r="D2002" t="s">
        <v>33</v>
      </c>
      <c r="E2002" s="5">
        <v>47.32</v>
      </c>
      <c r="F2002" t="s">
        <v>22</v>
      </c>
      <c r="G2002">
        <v>1</v>
      </c>
      <c r="H2002" s="1">
        <v>45591</v>
      </c>
      <c r="I2002" s="1" t="str">
        <f>TEXT(data[[#This Row],[OrderDate]],"mmm")</f>
        <v>Oct</v>
      </c>
      <c r="J2002" s="6">
        <v>0.38263888888888886</v>
      </c>
      <c r="K2002" s="6" t="str">
        <f>TEXT(data[[#This Row],[OrderTime]],"h")</f>
        <v>9</v>
      </c>
      <c r="L2002" s="1">
        <v>45592</v>
      </c>
      <c r="M2002" s="6">
        <v>0.42430555555555555</v>
      </c>
      <c r="N2002" t="s">
        <v>112</v>
      </c>
      <c r="O2002" t="s">
        <v>1611</v>
      </c>
      <c r="P2002" t="s">
        <v>36</v>
      </c>
      <c r="Q2002" t="s">
        <v>26</v>
      </c>
      <c r="R2002" t="s">
        <v>37</v>
      </c>
      <c r="S2002" t="s">
        <v>28</v>
      </c>
      <c r="T2002" t="s">
        <v>106</v>
      </c>
      <c r="U2002" t="s">
        <v>30</v>
      </c>
      <c r="V2002" s="5">
        <f>data[[#This Row],[PriceUSD]]*data[[#This Row],[Quantity]]</f>
        <v>47.32</v>
      </c>
      <c r="W2002" s="7">
        <f>data[[#This Row],[OrderDate]] + TIME(VALUE(LEFT(data[[#This Row],[OrderTime]],2)), VALUE(RIGHT(data[[#This Row],[OrderTime]],2)), 0)</f>
        <v>45591.061805555553</v>
      </c>
      <c r="X2002" s="7">
        <f>_xlfn.MINIFS(data[OrderDateTime], data[CustomerName], data[[#This Row],[CustomerName]])</f>
        <v>45518.022916666669</v>
      </c>
      <c r="Y2002" t="str">
        <f>IF(data[[#This Row],[OrderDateTime]]=data[[#This Row],[FirstOrderDateTime]], "New", "Returning")</f>
        <v>Returning</v>
      </c>
      <c r="Z2002" s="7">
        <f>data[[#This Row],[DeliveryDate]] + data[[#This Row],[DeliveryTime]]</f>
        <v>45592.424305555556</v>
      </c>
      <c r="AA2002" s="7">
        <f>data[[#This Row],[OrderDateTime]] + 1</f>
        <v>45592.061805555553</v>
      </c>
      <c r="AB2002" s="7" t="str">
        <f>IF(data[[#This Row],[DeliveryDateTime]] &lt;= data[[#This Row],[SLADue]], "On Time", "Late")</f>
        <v>Late</v>
      </c>
    </row>
    <row r="2003" spans="1:28" x14ac:dyDescent="0.2">
      <c r="A2003" t="s">
        <v>2549</v>
      </c>
      <c r="B2003" t="s">
        <v>19</v>
      </c>
      <c r="C2003" t="s">
        <v>69</v>
      </c>
      <c r="D2003" t="s">
        <v>70</v>
      </c>
      <c r="E2003" s="5">
        <v>57.59</v>
      </c>
      <c r="F2003" t="s">
        <v>51</v>
      </c>
      <c r="G2003">
        <v>1</v>
      </c>
      <c r="H2003" s="1">
        <v>45740</v>
      </c>
      <c r="I2003" s="1" t="str">
        <f>TEXT(data[[#This Row],[OrderDate]],"mmm")</f>
        <v>Mar</v>
      </c>
      <c r="J2003" s="6">
        <v>0.91111111111111109</v>
      </c>
      <c r="K2003" s="6" t="str">
        <f>TEXT(data[[#This Row],[OrderTime]],"h")</f>
        <v>21</v>
      </c>
      <c r="L2003" s="1">
        <v>45742</v>
      </c>
      <c r="M2003" s="6">
        <v>0.74652777777777779</v>
      </c>
      <c r="N2003" t="s">
        <v>326</v>
      </c>
      <c r="O2003" t="s">
        <v>2550</v>
      </c>
      <c r="P2003" t="s">
        <v>202</v>
      </c>
      <c r="Q2003" t="s">
        <v>26</v>
      </c>
      <c r="R2003" t="s">
        <v>37</v>
      </c>
      <c r="S2003" t="s">
        <v>105</v>
      </c>
      <c r="T2003" t="s">
        <v>38</v>
      </c>
      <c r="U2003" t="s">
        <v>30</v>
      </c>
      <c r="V2003" s="5">
        <f>data[[#This Row],[PriceUSD]]*data[[#This Row],[Quantity]]</f>
        <v>57.59</v>
      </c>
      <c r="W2003" s="7">
        <f>data[[#This Row],[OrderDate]] + TIME(VALUE(LEFT(data[[#This Row],[OrderTime]],2)), VALUE(RIGHT(data[[#This Row],[OrderTime]],2)), 0)</f>
        <v>45740.007638888892</v>
      </c>
      <c r="X2003" s="7">
        <f>_xlfn.MINIFS(data[OrderDateTime], data[CustomerName], data[[#This Row],[CustomerName]])</f>
        <v>45523.046527777777</v>
      </c>
      <c r="Y2003" t="str">
        <f>IF(data[[#This Row],[OrderDateTime]]=data[[#This Row],[FirstOrderDateTime]], "New", "Returning")</f>
        <v>Returning</v>
      </c>
      <c r="Z2003" s="7">
        <f>data[[#This Row],[DeliveryDate]] + data[[#This Row],[DeliveryTime]]</f>
        <v>45742.746527777781</v>
      </c>
      <c r="AA2003" s="7">
        <f>data[[#This Row],[OrderDateTime]] + 1</f>
        <v>45741.007638888892</v>
      </c>
      <c r="AB2003" s="7" t="str">
        <f>IF(data[[#This Row],[DeliveryDateTime]] &lt;= data[[#This Row],[SLADue]], "On Time", "Late")</f>
        <v>Late</v>
      </c>
    </row>
    <row r="2004" spans="1:28" x14ac:dyDescent="0.2">
      <c r="A2004" t="s">
        <v>2551</v>
      </c>
      <c r="B2004" t="s">
        <v>19</v>
      </c>
      <c r="C2004" t="s">
        <v>92</v>
      </c>
      <c r="D2004" t="s">
        <v>93</v>
      </c>
      <c r="E2004" s="5">
        <v>74.13</v>
      </c>
      <c r="F2004" t="s">
        <v>63</v>
      </c>
      <c r="G2004">
        <v>1</v>
      </c>
      <c r="H2004" s="1">
        <v>45524</v>
      </c>
      <c r="I2004" s="1" t="str">
        <f>TEXT(data[[#This Row],[OrderDate]],"mmm")</f>
        <v>Aug</v>
      </c>
      <c r="J2004" s="6">
        <v>0.82638888888888884</v>
      </c>
      <c r="K2004" s="6" t="str">
        <f>TEXT(data[[#This Row],[OrderTime]],"h")</f>
        <v>19</v>
      </c>
      <c r="L2004" s="1">
        <v>45526</v>
      </c>
      <c r="M2004" s="6">
        <v>0.8256944444444444</v>
      </c>
      <c r="N2004" t="s">
        <v>95</v>
      </c>
      <c r="O2004" t="s">
        <v>308</v>
      </c>
      <c r="P2004" t="s">
        <v>25</v>
      </c>
      <c r="Q2004" t="s">
        <v>53</v>
      </c>
      <c r="R2004" t="s">
        <v>66</v>
      </c>
      <c r="S2004" t="s">
        <v>105</v>
      </c>
      <c r="T2004" t="s">
        <v>106</v>
      </c>
      <c r="U2004" t="s">
        <v>39</v>
      </c>
      <c r="V2004" s="5">
        <f>data[[#This Row],[PriceUSD]]*data[[#This Row],[Quantity]]</f>
        <v>74.13</v>
      </c>
      <c r="W2004" s="7">
        <f>data[[#This Row],[OrderDate]] + TIME(VALUE(LEFT(data[[#This Row],[OrderTime]],2)), VALUE(RIGHT(data[[#This Row],[OrderTime]],2)), 0)</f>
        <v>45524.061805555553</v>
      </c>
      <c r="X2004" s="7">
        <f>_xlfn.MINIFS(data[OrderDateTime], data[CustomerName], data[[#This Row],[CustomerName]])</f>
        <v>45508.030555555553</v>
      </c>
      <c r="Y2004" t="str">
        <f>IF(data[[#This Row],[OrderDateTime]]=data[[#This Row],[FirstOrderDateTime]], "New", "Returning")</f>
        <v>Returning</v>
      </c>
      <c r="Z2004" s="7">
        <f>data[[#This Row],[DeliveryDate]] + data[[#This Row],[DeliveryTime]]</f>
        <v>45526.825694444444</v>
      </c>
      <c r="AA2004" s="7">
        <f>data[[#This Row],[OrderDateTime]] + 1</f>
        <v>45525.061805555553</v>
      </c>
      <c r="AB2004" s="7" t="str">
        <f>IF(data[[#This Row],[DeliveryDateTime]] &lt;= data[[#This Row],[SLADue]], "On Time", "Late")</f>
        <v>Late</v>
      </c>
    </row>
    <row r="2005" spans="1:28" x14ac:dyDescent="0.2">
      <c r="A2005" t="s">
        <v>2552</v>
      </c>
      <c r="B2005" t="s">
        <v>19</v>
      </c>
      <c r="C2005" t="s">
        <v>20</v>
      </c>
      <c r="D2005" t="s">
        <v>21</v>
      </c>
      <c r="E2005" s="5">
        <v>18.670000000000002</v>
      </c>
      <c r="F2005" t="s">
        <v>71</v>
      </c>
      <c r="G2005">
        <v>1</v>
      </c>
      <c r="H2005" s="1">
        <v>45699</v>
      </c>
      <c r="I2005" s="1" t="str">
        <f>TEXT(data[[#This Row],[OrderDate]],"mmm")</f>
        <v>Feb</v>
      </c>
      <c r="J2005" s="6">
        <v>0.84444444444444444</v>
      </c>
      <c r="K2005" s="6" t="str">
        <f>TEXT(data[[#This Row],[OrderTime]],"h")</f>
        <v>20</v>
      </c>
      <c r="L2005" s="1">
        <v>45700</v>
      </c>
      <c r="M2005" s="6">
        <v>0.67847222222222225</v>
      </c>
      <c r="N2005" t="s">
        <v>200</v>
      </c>
      <c r="O2005" t="s">
        <v>1223</v>
      </c>
      <c r="P2005" t="s">
        <v>202</v>
      </c>
      <c r="Q2005" t="s">
        <v>53</v>
      </c>
      <c r="R2005" t="s">
        <v>27</v>
      </c>
      <c r="S2005" t="s">
        <v>28</v>
      </c>
      <c r="T2005" t="s">
        <v>136</v>
      </c>
      <c r="U2005" t="s">
        <v>39</v>
      </c>
      <c r="V2005" s="5">
        <f>data[[#This Row],[PriceUSD]]*data[[#This Row],[Quantity]]</f>
        <v>18.670000000000002</v>
      </c>
      <c r="W2005" s="7">
        <f>data[[#This Row],[OrderDate]] + TIME(VALUE(LEFT(data[[#This Row],[OrderTime]],2)), VALUE(RIGHT(data[[#This Row],[OrderTime]],2)), 0)</f>
        <v>45699.030555555553</v>
      </c>
      <c r="X2005" s="7">
        <f>_xlfn.MINIFS(data[OrderDateTime], data[CustomerName], data[[#This Row],[CustomerName]])</f>
        <v>45563.030555555553</v>
      </c>
      <c r="Y2005" t="str">
        <f>IF(data[[#This Row],[OrderDateTime]]=data[[#This Row],[FirstOrderDateTime]], "New", "Returning")</f>
        <v>Returning</v>
      </c>
      <c r="Z2005" s="7">
        <f>data[[#This Row],[DeliveryDate]] + data[[#This Row],[DeliveryTime]]</f>
        <v>45700.678472222222</v>
      </c>
      <c r="AA2005" s="7">
        <f>data[[#This Row],[OrderDateTime]] + 1</f>
        <v>45700.030555555553</v>
      </c>
      <c r="AB2005" s="7" t="str">
        <f>IF(data[[#This Row],[DeliveryDateTime]] &lt;= data[[#This Row],[SLADue]], "On Time", "Late")</f>
        <v>Late</v>
      </c>
    </row>
    <row r="2006" spans="1:28" x14ac:dyDescent="0.2">
      <c r="A2006" t="s">
        <v>2553</v>
      </c>
      <c r="B2006" t="s">
        <v>19</v>
      </c>
      <c r="C2006" t="s">
        <v>85</v>
      </c>
      <c r="D2006" t="s">
        <v>86</v>
      </c>
      <c r="E2006" s="5">
        <v>63.91</v>
      </c>
      <c r="F2006" t="s">
        <v>71</v>
      </c>
      <c r="G2006">
        <v>1</v>
      </c>
      <c r="H2006" s="1">
        <v>45827</v>
      </c>
      <c r="I2006" s="1" t="str">
        <f>TEXT(data[[#This Row],[OrderDate]],"mmm")</f>
        <v>Jun</v>
      </c>
      <c r="J2006" s="6">
        <v>0.85555555555555551</v>
      </c>
      <c r="K2006" s="6" t="str">
        <f>TEXT(data[[#This Row],[OrderTime]],"h")</f>
        <v>20</v>
      </c>
      <c r="L2006" s="1">
        <v>45828</v>
      </c>
      <c r="M2006" s="6">
        <v>0.77638888888888891</v>
      </c>
      <c r="N2006" t="s">
        <v>145</v>
      </c>
      <c r="O2006" t="s">
        <v>2554</v>
      </c>
      <c r="P2006" t="s">
        <v>77</v>
      </c>
      <c r="Q2006" t="s">
        <v>53</v>
      </c>
      <c r="R2006" t="s">
        <v>90</v>
      </c>
      <c r="S2006" t="s">
        <v>28</v>
      </c>
      <c r="T2006" t="s">
        <v>29</v>
      </c>
      <c r="U2006" t="s">
        <v>30</v>
      </c>
      <c r="V2006" s="5">
        <f>data[[#This Row],[PriceUSD]]*data[[#This Row],[Quantity]]</f>
        <v>63.91</v>
      </c>
      <c r="W2006" s="7">
        <f>data[[#This Row],[OrderDate]] + TIME(VALUE(LEFT(data[[#This Row],[OrderTime]],2)), VALUE(RIGHT(data[[#This Row],[OrderTime]],2)), 0)</f>
        <v>45827.038888888892</v>
      </c>
      <c r="X2006" s="7">
        <f>_xlfn.MINIFS(data[OrderDateTime], data[CustomerName], data[[#This Row],[CustomerName]])</f>
        <v>45523.038888888892</v>
      </c>
      <c r="Y2006" t="str">
        <f>IF(data[[#This Row],[OrderDateTime]]=data[[#This Row],[FirstOrderDateTime]], "New", "Returning")</f>
        <v>Returning</v>
      </c>
      <c r="Z2006" s="7">
        <f>data[[#This Row],[DeliveryDate]] + data[[#This Row],[DeliveryTime]]</f>
        <v>45828.776388888888</v>
      </c>
      <c r="AA2006" s="7">
        <f>data[[#This Row],[OrderDateTime]] + 1</f>
        <v>45828.038888888892</v>
      </c>
      <c r="AB2006" s="7" t="str">
        <f>IF(data[[#This Row],[DeliveryDateTime]] &lt;= data[[#This Row],[SLADue]], "On Time", "Late")</f>
        <v>Late</v>
      </c>
    </row>
    <row r="2007" spans="1:28" x14ac:dyDescent="0.2">
      <c r="A2007" t="s">
        <v>2555</v>
      </c>
      <c r="B2007" t="s">
        <v>19</v>
      </c>
      <c r="C2007" t="s">
        <v>41</v>
      </c>
      <c r="D2007" t="s">
        <v>42</v>
      </c>
      <c r="E2007" s="5">
        <v>31.18</v>
      </c>
      <c r="F2007" t="s">
        <v>56</v>
      </c>
      <c r="G2007">
        <v>1</v>
      </c>
      <c r="H2007" s="1">
        <v>45611</v>
      </c>
      <c r="I2007" s="1" t="str">
        <f>TEXT(data[[#This Row],[OrderDate]],"mmm")</f>
        <v>Nov</v>
      </c>
      <c r="J2007" s="6">
        <v>0.38124999999999998</v>
      </c>
      <c r="K2007" s="6" t="str">
        <f>TEXT(data[[#This Row],[OrderTime]],"h")</f>
        <v>9</v>
      </c>
      <c r="L2007" s="1">
        <v>45612</v>
      </c>
      <c r="M2007" s="6">
        <v>0.58958333333333335</v>
      </c>
      <c r="N2007" t="s">
        <v>75</v>
      </c>
      <c r="O2007" t="s">
        <v>280</v>
      </c>
      <c r="P2007" t="s">
        <v>25</v>
      </c>
      <c r="Q2007" t="s">
        <v>53</v>
      </c>
      <c r="R2007" t="s">
        <v>46</v>
      </c>
      <c r="S2007" t="s">
        <v>28</v>
      </c>
      <c r="T2007" t="s">
        <v>106</v>
      </c>
      <c r="U2007" t="s">
        <v>30</v>
      </c>
      <c r="V2007" s="5">
        <f>data[[#This Row],[PriceUSD]]*data[[#This Row],[Quantity]]</f>
        <v>31.18</v>
      </c>
      <c r="W2007" s="7">
        <f>data[[#This Row],[OrderDate]] + TIME(VALUE(LEFT(data[[#This Row],[OrderTime]],2)), VALUE(RIGHT(data[[#This Row],[OrderTime]],2)), 0)</f>
        <v>45611.017361111109</v>
      </c>
      <c r="X2007" s="7">
        <f>_xlfn.MINIFS(data[OrderDateTime], data[CustomerName], data[[#This Row],[CustomerName]])</f>
        <v>45513.061805555553</v>
      </c>
      <c r="Y2007" t="str">
        <f>IF(data[[#This Row],[OrderDateTime]]=data[[#This Row],[FirstOrderDateTime]], "New", "Returning")</f>
        <v>Returning</v>
      </c>
      <c r="Z2007" s="7">
        <f>data[[#This Row],[DeliveryDate]] + data[[#This Row],[DeliveryTime]]</f>
        <v>45612.589583333334</v>
      </c>
      <c r="AA2007" s="7">
        <f>data[[#This Row],[OrderDateTime]] + 1</f>
        <v>45612.017361111109</v>
      </c>
      <c r="AB2007" s="7" t="str">
        <f>IF(data[[#This Row],[DeliveryDateTime]] &lt;= data[[#This Row],[SLADue]], "On Time", "Late")</f>
        <v>Late</v>
      </c>
    </row>
    <row r="2008" spans="1:28" x14ac:dyDescent="0.2">
      <c r="A2008" t="s">
        <v>2556</v>
      </c>
      <c r="B2008" t="s">
        <v>19</v>
      </c>
      <c r="C2008" t="s">
        <v>49</v>
      </c>
      <c r="D2008" t="s">
        <v>50</v>
      </c>
      <c r="E2008" s="5">
        <v>30.46</v>
      </c>
      <c r="F2008" t="s">
        <v>51</v>
      </c>
      <c r="G2008">
        <v>1</v>
      </c>
      <c r="H2008" s="1">
        <v>45663</v>
      </c>
      <c r="I2008" s="1" t="str">
        <f>TEXT(data[[#This Row],[OrderDate]],"mmm")</f>
        <v>Jan</v>
      </c>
      <c r="J2008" s="6">
        <v>0.77638888888888891</v>
      </c>
      <c r="K2008" s="6" t="str">
        <f>TEXT(data[[#This Row],[OrderTime]],"h")</f>
        <v>18</v>
      </c>
      <c r="L2008" s="1">
        <v>45665</v>
      </c>
      <c r="M2008" s="6">
        <v>0.64652777777777781</v>
      </c>
      <c r="N2008" t="s">
        <v>23</v>
      </c>
      <c r="O2008" t="s">
        <v>797</v>
      </c>
      <c r="P2008" t="s">
        <v>25</v>
      </c>
      <c r="Q2008" t="s">
        <v>26</v>
      </c>
      <c r="R2008" t="s">
        <v>54</v>
      </c>
      <c r="S2008" t="s">
        <v>105</v>
      </c>
      <c r="T2008" t="s">
        <v>38</v>
      </c>
      <c r="U2008" t="s">
        <v>39</v>
      </c>
      <c r="V2008" s="5">
        <f>data[[#This Row],[PriceUSD]]*data[[#This Row],[Quantity]]</f>
        <v>30.46</v>
      </c>
      <c r="W2008" s="7">
        <f>data[[#This Row],[OrderDate]] + TIME(VALUE(LEFT(data[[#This Row],[OrderTime]],2)), VALUE(RIGHT(data[[#This Row],[OrderTime]],2)), 0)</f>
        <v>45663.061805555553</v>
      </c>
      <c r="X2008" s="7">
        <f>_xlfn.MINIFS(data[OrderDateTime], data[CustomerName], data[[#This Row],[CustomerName]])</f>
        <v>45523.022916666669</v>
      </c>
      <c r="Y2008" t="str">
        <f>IF(data[[#This Row],[OrderDateTime]]=data[[#This Row],[FirstOrderDateTime]], "New", "Returning")</f>
        <v>Returning</v>
      </c>
      <c r="Z2008" s="7">
        <f>data[[#This Row],[DeliveryDate]] + data[[#This Row],[DeliveryTime]]</f>
        <v>45665.646527777775</v>
      </c>
      <c r="AA2008" s="7">
        <f>data[[#This Row],[OrderDateTime]] + 1</f>
        <v>45664.061805555553</v>
      </c>
      <c r="AB2008" s="7" t="str">
        <f>IF(data[[#This Row],[DeliveryDateTime]] &lt;= data[[#This Row],[SLADue]], "On Time", "Late")</f>
        <v>Late</v>
      </c>
    </row>
    <row r="2009" spans="1:28" x14ac:dyDescent="0.2">
      <c r="A2009" t="s">
        <v>2557</v>
      </c>
      <c r="B2009" t="s">
        <v>19</v>
      </c>
      <c r="C2009" t="s">
        <v>69</v>
      </c>
      <c r="D2009" t="s">
        <v>70</v>
      </c>
      <c r="E2009" s="5">
        <v>52.09</v>
      </c>
      <c r="F2009" t="s">
        <v>74</v>
      </c>
      <c r="G2009">
        <v>3</v>
      </c>
      <c r="H2009" s="1">
        <v>45851</v>
      </c>
      <c r="I2009" s="1" t="str">
        <f>TEXT(data[[#This Row],[OrderDate]],"mmm")</f>
        <v>Jul</v>
      </c>
      <c r="J2009" s="6">
        <v>0.60902777777777772</v>
      </c>
      <c r="K2009" s="6" t="str">
        <f>TEXT(data[[#This Row],[OrderTime]],"h")</f>
        <v>14</v>
      </c>
      <c r="L2009" s="1">
        <v>45852</v>
      </c>
      <c r="M2009" s="6">
        <v>0.73402777777777772</v>
      </c>
      <c r="N2009" t="s">
        <v>861</v>
      </c>
      <c r="O2009" t="s">
        <v>366</v>
      </c>
      <c r="P2009" t="s">
        <v>245</v>
      </c>
      <c r="Q2009" t="s">
        <v>26</v>
      </c>
      <c r="R2009" t="s">
        <v>37</v>
      </c>
      <c r="S2009" t="s">
        <v>28</v>
      </c>
      <c r="T2009" t="s">
        <v>106</v>
      </c>
      <c r="U2009" t="s">
        <v>30</v>
      </c>
      <c r="V2009" s="5">
        <f>data[[#This Row],[PriceUSD]]*data[[#This Row],[Quantity]]</f>
        <v>156.27000000000001</v>
      </c>
      <c r="W2009" s="7">
        <f>data[[#This Row],[OrderDate]] + TIME(VALUE(LEFT(data[[#This Row],[OrderTime]],2)), VALUE(RIGHT(data[[#This Row],[OrderTime]],2)), 0)</f>
        <v>45851.054166666669</v>
      </c>
      <c r="X2009" s="7">
        <f>_xlfn.MINIFS(data[OrderDateTime], data[CustomerName], data[[#This Row],[CustomerName]])</f>
        <v>45506.038888888892</v>
      </c>
      <c r="Y2009" t="str">
        <f>IF(data[[#This Row],[OrderDateTime]]=data[[#This Row],[FirstOrderDateTime]], "New", "Returning")</f>
        <v>Returning</v>
      </c>
      <c r="Z2009" s="7">
        <f>data[[#This Row],[DeliveryDate]] + data[[#This Row],[DeliveryTime]]</f>
        <v>45852.734027777777</v>
      </c>
      <c r="AA2009" s="7">
        <f>data[[#This Row],[OrderDateTime]] + 1</f>
        <v>45852.054166666669</v>
      </c>
      <c r="AB2009" s="7" t="str">
        <f>IF(data[[#This Row],[DeliveryDateTime]] &lt;= data[[#This Row],[SLADue]], "On Time", "Late")</f>
        <v>Late</v>
      </c>
    </row>
    <row r="2010" spans="1:28" x14ac:dyDescent="0.2">
      <c r="A2010" t="s">
        <v>2558</v>
      </c>
      <c r="B2010" t="s">
        <v>19</v>
      </c>
      <c r="C2010" t="s">
        <v>32</v>
      </c>
      <c r="D2010" t="s">
        <v>33</v>
      </c>
      <c r="E2010" s="5">
        <v>50.67</v>
      </c>
      <c r="F2010" t="s">
        <v>138</v>
      </c>
      <c r="G2010">
        <v>1</v>
      </c>
      <c r="H2010" s="1">
        <v>45508</v>
      </c>
      <c r="I2010" s="1" t="str">
        <f>TEXT(data[[#This Row],[OrderDate]],"mmm")</f>
        <v>Aug</v>
      </c>
      <c r="J2010" s="6">
        <v>0.7631944444444444</v>
      </c>
      <c r="K2010" s="6" t="str">
        <f>TEXT(data[[#This Row],[OrderTime]],"h")</f>
        <v>18</v>
      </c>
      <c r="L2010" s="1">
        <v>45510</v>
      </c>
      <c r="M2010" s="6">
        <v>0.8881944444444444</v>
      </c>
      <c r="N2010" t="s">
        <v>44</v>
      </c>
      <c r="O2010" t="s">
        <v>814</v>
      </c>
      <c r="P2010" t="s">
        <v>25</v>
      </c>
      <c r="Q2010" t="s">
        <v>26</v>
      </c>
      <c r="R2010" t="s">
        <v>37</v>
      </c>
      <c r="S2010" t="s">
        <v>105</v>
      </c>
      <c r="T2010" t="s">
        <v>29</v>
      </c>
      <c r="U2010" t="s">
        <v>30</v>
      </c>
      <c r="V2010" s="5">
        <f>data[[#This Row],[PriceUSD]]*data[[#This Row],[Quantity]]</f>
        <v>50.67</v>
      </c>
      <c r="W2010" s="7">
        <f>data[[#This Row],[OrderDate]] + TIME(VALUE(LEFT(data[[#This Row],[OrderTime]],2)), VALUE(RIGHT(data[[#This Row],[OrderTime]],2)), 0)</f>
        <v>45508.030555555553</v>
      </c>
      <c r="X2010" s="7">
        <f>_xlfn.MINIFS(data[OrderDateTime], data[CustomerName], data[[#This Row],[CustomerName]])</f>
        <v>45508.030555555553</v>
      </c>
      <c r="Y2010" t="str">
        <f>IF(data[[#This Row],[OrderDateTime]]=data[[#This Row],[FirstOrderDateTime]], "New", "Returning")</f>
        <v>New</v>
      </c>
      <c r="Z2010" s="7">
        <f>data[[#This Row],[DeliveryDate]] + data[[#This Row],[DeliveryTime]]</f>
        <v>45510.888194444444</v>
      </c>
      <c r="AA2010" s="7">
        <f>data[[#This Row],[OrderDateTime]] + 1</f>
        <v>45509.030555555553</v>
      </c>
      <c r="AB2010" s="7" t="str">
        <f>IF(data[[#This Row],[DeliveryDateTime]] &lt;= data[[#This Row],[SLADue]], "On Time", "Late")</f>
        <v>Late</v>
      </c>
    </row>
    <row r="2011" spans="1:28" x14ac:dyDescent="0.2">
      <c r="A2011" t="s">
        <v>2559</v>
      </c>
      <c r="B2011" t="s">
        <v>19</v>
      </c>
      <c r="C2011" t="s">
        <v>190</v>
      </c>
      <c r="D2011" t="s">
        <v>191</v>
      </c>
      <c r="E2011" s="5">
        <v>25.04</v>
      </c>
      <c r="F2011" t="s">
        <v>71</v>
      </c>
      <c r="G2011">
        <v>1</v>
      </c>
      <c r="H2011" s="1">
        <v>45770</v>
      </c>
      <c r="I2011" s="1" t="str">
        <f>TEXT(data[[#This Row],[OrderDate]],"mmm")</f>
        <v>Apr</v>
      </c>
      <c r="J2011" s="6">
        <v>0.46527777777777779</v>
      </c>
      <c r="K2011" s="6" t="str">
        <f>TEXT(data[[#This Row],[OrderTime]],"h")</f>
        <v>11</v>
      </c>
      <c r="L2011" s="1">
        <v>45771</v>
      </c>
      <c r="M2011" s="6">
        <v>0.54861111111111116</v>
      </c>
      <c r="N2011" t="s">
        <v>145</v>
      </c>
      <c r="O2011" t="s">
        <v>537</v>
      </c>
      <c r="P2011" t="s">
        <v>77</v>
      </c>
      <c r="Q2011" t="s">
        <v>26</v>
      </c>
      <c r="R2011" t="s">
        <v>192</v>
      </c>
      <c r="S2011" t="s">
        <v>28</v>
      </c>
      <c r="T2011" t="s">
        <v>136</v>
      </c>
      <c r="U2011" t="s">
        <v>30</v>
      </c>
      <c r="V2011" s="5">
        <f>data[[#This Row],[PriceUSD]]*data[[#This Row],[Quantity]]</f>
        <v>25.04</v>
      </c>
      <c r="W2011" s="7">
        <f>data[[#This Row],[OrderDate]] + TIME(VALUE(LEFT(data[[#This Row],[OrderTime]],2)), VALUE(RIGHT(data[[#This Row],[OrderTime]],2)), 0)</f>
        <v>45770.054166666669</v>
      </c>
      <c r="X2011" s="7">
        <f>_xlfn.MINIFS(data[OrderDateTime], data[CustomerName], data[[#This Row],[CustomerName]])</f>
        <v>45527.038888888892</v>
      </c>
      <c r="Y2011" t="str">
        <f>IF(data[[#This Row],[OrderDateTime]]=data[[#This Row],[FirstOrderDateTime]], "New", "Returning")</f>
        <v>Returning</v>
      </c>
      <c r="Z2011" s="7">
        <f>data[[#This Row],[DeliveryDate]] + data[[#This Row],[DeliveryTime]]</f>
        <v>45771.548611111109</v>
      </c>
      <c r="AA2011" s="7">
        <f>data[[#This Row],[OrderDateTime]] + 1</f>
        <v>45771.054166666669</v>
      </c>
      <c r="AB2011" s="7" t="str">
        <f>IF(data[[#This Row],[DeliveryDateTime]] &lt;= data[[#This Row],[SLADue]], "On Time", "Late")</f>
        <v>Late</v>
      </c>
    </row>
    <row r="2012" spans="1:28" x14ac:dyDescent="0.2">
      <c r="A2012" t="s">
        <v>2560</v>
      </c>
      <c r="B2012" t="s">
        <v>19</v>
      </c>
      <c r="C2012" t="s">
        <v>92</v>
      </c>
      <c r="D2012" t="s">
        <v>93</v>
      </c>
      <c r="E2012" s="5">
        <v>88.32</v>
      </c>
      <c r="F2012" t="s">
        <v>94</v>
      </c>
      <c r="G2012">
        <v>3</v>
      </c>
      <c r="H2012" s="1">
        <v>45518</v>
      </c>
      <c r="I2012" s="1" t="str">
        <f>TEXT(data[[#This Row],[OrderDate]],"mmm")</f>
        <v>Aug</v>
      </c>
      <c r="J2012" s="6">
        <v>0.3888888888888889</v>
      </c>
      <c r="K2012" s="6" t="str">
        <f>TEXT(data[[#This Row],[OrderTime]],"h")</f>
        <v>9</v>
      </c>
      <c r="L2012" s="1">
        <v>45519</v>
      </c>
      <c r="M2012" s="6">
        <v>0.51388888888888884</v>
      </c>
      <c r="N2012" t="s">
        <v>75</v>
      </c>
      <c r="O2012" t="s">
        <v>929</v>
      </c>
      <c r="P2012" t="s">
        <v>77</v>
      </c>
      <c r="Q2012" t="s">
        <v>26</v>
      </c>
      <c r="R2012" t="s">
        <v>66</v>
      </c>
      <c r="S2012" t="s">
        <v>28</v>
      </c>
      <c r="T2012" t="s">
        <v>38</v>
      </c>
      <c r="U2012" t="s">
        <v>39</v>
      </c>
      <c r="V2012" s="5">
        <f>data[[#This Row],[PriceUSD]]*data[[#This Row],[Quantity]]</f>
        <v>264.95999999999998</v>
      </c>
      <c r="W2012" s="7">
        <f>data[[#This Row],[OrderDate]] + TIME(VALUE(LEFT(data[[#This Row],[OrderTime]],2)), VALUE(RIGHT(data[[#This Row],[OrderTime]],2)), 0)</f>
        <v>45518.061805555553</v>
      </c>
      <c r="X2012" s="7">
        <f>_xlfn.MINIFS(data[OrderDateTime], data[CustomerName], data[[#This Row],[CustomerName]])</f>
        <v>45510.022916666669</v>
      </c>
      <c r="Y2012" t="str">
        <f>IF(data[[#This Row],[OrderDateTime]]=data[[#This Row],[FirstOrderDateTime]], "New", "Returning")</f>
        <v>Returning</v>
      </c>
      <c r="Z2012" s="7">
        <f>data[[#This Row],[DeliveryDate]] + data[[#This Row],[DeliveryTime]]</f>
        <v>45519.513888888891</v>
      </c>
      <c r="AA2012" s="7">
        <f>data[[#This Row],[OrderDateTime]] + 1</f>
        <v>45519.061805555553</v>
      </c>
      <c r="AB2012" s="7" t="str">
        <f>IF(data[[#This Row],[DeliveryDateTime]] &lt;= data[[#This Row],[SLADue]], "On Time", "Late")</f>
        <v>Late</v>
      </c>
    </row>
    <row r="2013" spans="1:28" x14ac:dyDescent="0.2">
      <c r="A2013" t="s">
        <v>2561</v>
      </c>
      <c r="B2013" t="s">
        <v>19</v>
      </c>
      <c r="C2013" t="s">
        <v>290</v>
      </c>
      <c r="D2013" t="s">
        <v>291</v>
      </c>
      <c r="E2013" s="5">
        <v>74.38</v>
      </c>
      <c r="F2013" t="s">
        <v>22</v>
      </c>
      <c r="G2013">
        <v>3</v>
      </c>
      <c r="H2013" s="1">
        <v>45858</v>
      </c>
      <c r="I2013" s="1" t="str">
        <f>TEXT(data[[#This Row],[OrderDate]],"mmm")</f>
        <v>Jul</v>
      </c>
      <c r="J2013" s="6">
        <v>0.75972222222222219</v>
      </c>
      <c r="K2013" s="6" t="str">
        <f>TEXT(data[[#This Row],[OrderTime]],"h")</f>
        <v>18</v>
      </c>
      <c r="L2013" s="1">
        <v>45859</v>
      </c>
      <c r="M2013" s="6">
        <v>0.84305555555555556</v>
      </c>
      <c r="N2013" t="s">
        <v>23</v>
      </c>
      <c r="O2013" t="s">
        <v>99</v>
      </c>
      <c r="P2013" t="s">
        <v>25</v>
      </c>
      <c r="Q2013" t="s">
        <v>53</v>
      </c>
      <c r="R2013" t="s">
        <v>294</v>
      </c>
      <c r="S2013" t="s">
        <v>28</v>
      </c>
      <c r="T2013" t="s">
        <v>38</v>
      </c>
      <c r="U2013" t="s">
        <v>30</v>
      </c>
      <c r="V2013" s="5">
        <f>data[[#This Row],[PriceUSD]]*data[[#This Row],[Quantity]]</f>
        <v>223.14</v>
      </c>
      <c r="W2013" s="7">
        <f>data[[#This Row],[OrderDate]] + TIME(VALUE(LEFT(data[[#This Row],[OrderTime]],2)), VALUE(RIGHT(data[[#This Row],[OrderTime]],2)), 0)</f>
        <v>45858.015277777777</v>
      </c>
      <c r="X2013" s="7">
        <f>_xlfn.MINIFS(data[OrderDateTime], data[CustomerName], data[[#This Row],[CustomerName]])</f>
        <v>45507.015277777777</v>
      </c>
      <c r="Y2013" t="str">
        <f>IF(data[[#This Row],[OrderDateTime]]=data[[#This Row],[FirstOrderDateTime]], "New", "Returning")</f>
        <v>Returning</v>
      </c>
      <c r="Z2013" s="7">
        <f>data[[#This Row],[DeliveryDate]] + data[[#This Row],[DeliveryTime]]</f>
        <v>45859.843055555553</v>
      </c>
      <c r="AA2013" s="7">
        <f>data[[#This Row],[OrderDateTime]] + 1</f>
        <v>45859.015277777777</v>
      </c>
      <c r="AB2013" s="7" t="str">
        <f>IF(data[[#This Row],[DeliveryDateTime]] &lt;= data[[#This Row],[SLADue]], "On Time", "Late")</f>
        <v>Late</v>
      </c>
    </row>
    <row r="2014" spans="1:28" x14ac:dyDescent="0.2">
      <c r="A2014" t="s">
        <v>2562</v>
      </c>
      <c r="B2014" t="s">
        <v>19</v>
      </c>
      <c r="C2014" t="s">
        <v>32</v>
      </c>
      <c r="D2014" t="s">
        <v>33</v>
      </c>
      <c r="E2014" s="5">
        <v>48.25</v>
      </c>
      <c r="F2014" t="s">
        <v>138</v>
      </c>
      <c r="G2014">
        <v>2</v>
      </c>
      <c r="H2014" s="1">
        <v>45784</v>
      </c>
      <c r="I2014" s="1" t="str">
        <f>TEXT(data[[#This Row],[OrderDate]],"mmm")</f>
        <v>May</v>
      </c>
      <c r="J2014" s="6">
        <v>0.75</v>
      </c>
      <c r="K2014" s="6" t="str">
        <f>TEXT(data[[#This Row],[OrderTime]],"h")</f>
        <v>18</v>
      </c>
      <c r="L2014" s="1">
        <v>45785</v>
      </c>
      <c r="M2014" s="6">
        <v>0.57638888888888884</v>
      </c>
      <c r="N2014" t="s">
        <v>388</v>
      </c>
      <c r="O2014" t="s">
        <v>607</v>
      </c>
      <c r="P2014" t="s">
        <v>234</v>
      </c>
      <c r="Q2014" t="s">
        <v>53</v>
      </c>
      <c r="R2014" t="s">
        <v>37</v>
      </c>
      <c r="S2014" t="s">
        <v>28</v>
      </c>
      <c r="T2014" t="s">
        <v>136</v>
      </c>
      <c r="U2014" t="s">
        <v>30</v>
      </c>
      <c r="V2014" s="5">
        <f>data[[#This Row],[PriceUSD]]*data[[#This Row],[Quantity]]</f>
        <v>96.5</v>
      </c>
      <c r="W2014" s="7">
        <f>data[[#This Row],[OrderDate]] + TIME(VALUE(LEFT(data[[#This Row],[OrderTime]],2)), VALUE(RIGHT(data[[#This Row],[OrderTime]],2)), 0)</f>
        <v>45784.052083333336</v>
      </c>
      <c r="X2014" s="7">
        <f>_xlfn.MINIFS(data[OrderDateTime], data[CustomerName], data[[#This Row],[CustomerName]])</f>
        <v>45536.007638888892</v>
      </c>
      <c r="Y2014" t="str">
        <f>IF(data[[#This Row],[OrderDateTime]]=data[[#This Row],[FirstOrderDateTime]], "New", "Returning")</f>
        <v>Returning</v>
      </c>
      <c r="Z2014" s="7">
        <f>data[[#This Row],[DeliveryDate]] + data[[#This Row],[DeliveryTime]]</f>
        <v>45785.576388888891</v>
      </c>
      <c r="AA2014" s="7">
        <f>data[[#This Row],[OrderDateTime]] + 1</f>
        <v>45785.052083333336</v>
      </c>
      <c r="AB2014" s="7" t="str">
        <f>IF(data[[#This Row],[DeliveryDateTime]] &lt;= data[[#This Row],[SLADue]], "On Time", "Late")</f>
        <v>Late</v>
      </c>
    </row>
    <row r="2015" spans="1:28" x14ac:dyDescent="0.2">
      <c r="A2015" t="s">
        <v>2563</v>
      </c>
      <c r="B2015" t="s">
        <v>19</v>
      </c>
      <c r="C2015" t="s">
        <v>126</v>
      </c>
      <c r="D2015" t="s">
        <v>127</v>
      </c>
      <c r="E2015" s="5">
        <v>23.27</v>
      </c>
      <c r="F2015" t="s">
        <v>87</v>
      </c>
      <c r="G2015">
        <v>2</v>
      </c>
      <c r="H2015" s="1">
        <v>45812</v>
      </c>
      <c r="I2015" s="1" t="str">
        <f>TEXT(data[[#This Row],[OrderDate]],"mmm")</f>
        <v>Jun</v>
      </c>
      <c r="J2015" s="6">
        <v>0.55138888888888893</v>
      </c>
      <c r="K2015" s="6" t="str">
        <f>TEXT(data[[#This Row],[OrderTime]],"h")</f>
        <v>13</v>
      </c>
      <c r="L2015" s="1">
        <v>45813</v>
      </c>
      <c r="M2015" s="6">
        <v>0.71805555555555556</v>
      </c>
      <c r="N2015" t="s">
        <v>123</v>
      </c>
      <c r="O2015" t="s">
        <v>456</v>
      </c>
      <c r="P2015" t="s">
        <v>36</v>
      </c>
      <c r="Q2015" t="s">
        <v>53</v>
      </c>
      <c r="R2015" t="s">
        <v>129</v>
      </c>
      <c r="S2015" t="s">
        <v>28</v>
      </c>
      <c r="T2015" t="s">
        <v>38</v>
      </c>
      <c r="U2015" t="s">
        <v>30</v>
      </c>
      <c r="V2015" s="5">
        <f>data[[#This Row],[PriceUSD]]*data[[#This Row],[Quantity]]</f>
        <v>46.54</v>
      </c>
      <c r="W2015" s="7">
        <f>data[[#This Row],[OrderDate]] + TIME(VALUE(LEFT(data[[#This Row],[OrderTime]],2)), VALUE(RIGHT(data[[#This Row],[OrderTime]],2)), 0)</f>
        <v>45812.061805555553</v>
      </c>
      <c r="X2015" s="7">
        <f>_xlfn.MINIFS(data[OrderDateTime], data[CustomerName], data[[#This Row],[CustomerName]])</f>
        <v>45562.046527777777</v>
      </c>
      <c r="Y2015" t="str">
        <f>IF(data[[#This Row],[OrderDateTime]]=data[[#This Row],[FirstOrderDateTime]], "New", "Returning")</f>
        <v>Returning</v>
      </c>
      <c r="Z2015" s="7">
        <f>data[[#This Row],[DeliveryDate]] + data[[#This Row],[DeliveryTime]]</f>
        <v>45813.718055555553</v>
      </c>
      <c r="AA2015" s="7">
        <f>data[[#This Row],[OrderDateTime]] + 1</f>
        <v>45813.061805555553</v>
      </c>
      <c r="AB2015" s="7" t="str">
        <f>IF(data[[#This Row],[DeliveryDateTime]] &lt;= data[[#This Row],[SLADue]], "On Time", "Late")</f>
        <v>Late</v>
      </c>
    </row>
    <row r="2016" spans="1:28" x14ac:dyDescent="0.2">
      <c r="A2016" t="s">
        <v>2564</v>
      </c>
      <c r="B2016" t="s">
        <v>19</v>
      </c>
      <c r="C2016" t="s">
        <v>41</v>
      </c>
      <c r="D2016" t="s">
        <v>42</v>
      </c>
      <c r="E2016" s="5">
        <v>31.38</v>
      </c>
      <c r="F2016" t="s">
        <v>51</v>
      </c>
      <c r="G2016">
        <v>1</v>
      </c>
      <c r="H2016" s="1">
        <v>45866</v>
      </c>
      <c r="I2016" s="1" t="str">
        <f>TEXT(data[[#This Row],[OrderDate]],"mmm")</f>
        <v>Jul</v>
      </c>
      <c r="J2016" s="6">
        <v>0.59305555555555556</v>
      </c>
      <c r="K2016" s="6" t="str">
        <f>TEXT(data[[#This Row],[OrderTime]],"h")</f>
        <v>14</v>
      </c>
      <c r="L2016" s="1">
        <v>45867</v>
      </c>
      <c r="M2016" s="6">
        <v>0.75972222222222219</v>
      </c>
      <c r="N2016" t="s">
        <v>238</v>
      </c>
      <c r="O2016" t="s">
        <v>121</v>
      </c>
      <c r="P2016" t="s">
        <v>36</v>
      </c>
      <c r="Q2016" t="s">
        <v>26</v>
      </c>
      <c r="R2016" t="s">
        <v>46</v>
      </c>
      <c r="S2016" t="s">
        <v>28</v>
      </c>
      <c r="T2016" t="s">
        <v>59</v>
      </c>
      <c r="U2016" t="s">
        <v>30</v>
      </c>
      <c r="V2016" s="5">
        <f>data[[#This Row],[PriceUSD]]*data[[#This Row],[Quantity]]</f>
        <v>31.38</v>
      </c>
      <c r="W2016" s="7">
        <f>data[[#This Row],[OrderDate]] + TIME(VALUE(LEFT(data[[#This Row],[OrderTime]],2)), VALUE(RIGHT(data[[#This Row],[OrderTime]],2)), 0)</f>
        <v>45866.038888888892</v>
      </c>
      <c r="X2016" s="7">
        <f>_xlfn.MINIFS(data[OrderDateTime], data[CustomerName], data[[#This Row],[CustomerName]])</f>
        <v>45517.030555555553</v>
      </c>
      <c r="Y2016" t="str">
        <f>IF(data[[#This Row],[OrderDateTime]]=data[[#This Row],[FirstOrderDateTime]], "New", "Returning")</f>
        <v>Returning</v>
      </c>
      <c r="Z2016" s="7">
        <f>data[[#This Row],[DeliveryDate]] + data[[#This Row],[DeliveryTime]]</f>
        <v>45867.759722222225</v>
      </c>
      <c r="AA2016" s="7">
        <f>data[[#This Row],[OrderDateTime]] + 1</f>
        <v>45867.038888888892</v>
      </c>
      <c r="AB2016" s="7" t="str">
        <f>IF(data[[#This Row],[DeliveryDateTime]] &lt;= data[[#This Row],[SLADue]], "On Time", "Late")</f>
        <v>Late</v>
      </c>
    </row>
    <row r="2017" spans="1:28" x14ac:dyDescent="0.2">
      <c r="A2017" t="s">
        <v>2565</v>
      </c>
      <c r="B2017" t="s">
        <v>19</v>
      </c>
      <c r="C2017" t="s">
        <v>92</v>
      </c>
      <c r="D2017" t="s">
        <v>93</v>
      </c>
      <c r="E2017" s="5">
        <v>78.5</v>
      </c>
      <c r="F2017" t="s">
        <v>81</v>
      </c>
      <c r="G2017">
        <v>1</v>
      </c>
      <c r="H2017" s="1">
        <v>45663</v>
      </c>
      <c r="I2017" s="1" t="str">
        <f>TEXT(data[[#This Row],[OrderDate]],"mmm")</f>
        <v>Jan</v>
      </c>
      <c r="J2017" s="6">
        <v>0.52013888888888893</v>
      </c>
      <c r="K2017" s="6" t="str">
        <f>TEXT(data[[#This Row],[OrderTime]],"h")</f>
        <v>12</v>
      </c>
      <c r="L2017" s="1">
        <v>45664</v>
      </c>
      <c r="M2017" s="6">
        <v>0.60347222222222219</v>
      </c>
      <c r="N2017" t="s">
        <v>145</v>
      </c>
      <c r="O2017" t="s">
        <v>277</v>
      </c>
      <c r="P2017" t="s">
        <v>77</v>
      </c>
      <c r="Q2017" t="s">
        <v>53</v>
      </c>
      <c r="R2017" t="s">
        <v>66</v>
      </c>
      <c r="S2017" t="s">
        <v>28</v>
      </c>
      <c r="T2017" t="s">
        <v>29</v>
      </c>
      <c r="U2017" t="s">
        <v>39</v>
      </c>
      <c r="V2017" s="5">
        <f>data[[#This Row],[PriceUSD]]*data[[#This Row],[Quantity]]</f>
        <v>78.5</v>
      </c>
      <c r="W2017" s="7">
        <f>data[[#This Row],[OrderDate]] + TIME(VALUE(LEFT(data[[#This Row],[OrderTime]],2)), VALUE(RIGHT(data[[#This Row],[OrderTime]],2)), 0)</f>
        <v>45663.061805555553</v>
      </c>
      <c r="X2017" s="7">
        <f>_xlfn.MINIFS(data[OrderDateTime], data[CustomerName], data[[#This Row],[CustomerName]])</f>
        <v>45588.061805555553</v>
      </c>
      <c r="Y2017" t="str">
        <f>IF(data[[#This Row],[OrderDateTime]]=data[[#This Row],[FirstOrderDateTime]], "New", "Returning")</f>
        <v>Returning</v>
      </c>
      <c r="Z2017" s="7">
        <f>data[[#This Row],[DeliveryDate]] + data[[#This Row],[DeliveryTime]]</f>
        <v>45664.603472222225</v>
      </c>
      <c r="AA2017" s="7">
        <f>data[[#This Row],[OrderDateTime]] + 1</f>
        <v>45664.061805555553</v>
      </c>
      <c r="AB2017" s="7" t="str">
        <f>IF(data[[#This Row],[DeliveryDateTime]] &lt;= data[[#This Row],[SLADue]], "On Time", "Late")</f>
        <v>Late</v>
      </c>
    </row>
    <row r="2018" spans="1:28" x14ac:dyDescent="0.2">
      <c r="A2018" t="s">
        <v>2566</v>
      </c>
      <c r="B2018" t="s">
        <v>19</v>
      </c>
      <c r="C2018" t="s">
        <v>41</v>
      </c>
      <c r="D2018" t="s">
        <v>42</v>
      </c>
      <c r="E2018" s="5">
        <v>36.32</v>
      </c>
      <c r="F2018" t="s">
        <v>51</v>
      </c>
      <c r="G2018">
        <v>1</v>
      </c>
      <c r="H2018" s="1">
        <v>45622</v>
      </c>
      <c r="I2018" s="1" t="str">
        <f>TEXT(data[[#This Row],[OrderDate]],"mmm")</f>
        <v>Nov</v>
      </c>
      <c r="J2018" s="6">
        <v>0.6069444444444444</v>
      </c>
      <c r="K2018" s="6" t="str">
        <f>TEXT(data[[#This Row],[OrderTime]],"h")</f>
        <v>14</v>
      </c>
      <c r="L2018" s="1">
        <v>45622</v>
      </c>
      <c r="M2018" s="6">
        <v>0.77361111111111114</v>
      </c>
      <c r="N2018" t="s">
        <v>103</v>
      </c>
      <c r="O2018" t="s">
        <v>35</v>
      </c>
      <c r="P2018" t="s">
        <v>77</v>
      </c>
      <c r="Q2018" t="s">
        <v>26</v>
      </c>
      <c r="R2018" t="s">
        <v>46</v>
      </c>
      <c r="S2018" t="s">
        <v>47</v>
      </c>
      <c r="T2018" t="s">
        <v>29</v>
      </c>
      <c r="U2018" t="s">
        <v>30</v>
      </c>
      <c r="V2018" s="5">
        <f>data[[#This Row],[PriceUSD]]*data[[#This Row],[Quantity]]</f>
        <v>36.32</v>
      </c>
      <c r="W2018" s="7">
        <f>data[[#This Row],[OrderDate]] + TIME(VALUE(LEFT(data[[#This Row],[OrderTime]],2)), VALUE(RIGHT(data[[#This Row],[OrderTime]],2)), 0)</f>
        <v>45622.030555555553</v>
      </c>
      <c r="X2018" s="7">
        <f>_xlfn.MINIFS(data[OrderDateTime], data[CustomerName], data[[#This Row],[CustomerName]])</f>
        <v>45595.015277777777</v>
      </c>
      <c r="Y2018" t="str">
        <f>IF(data[[#This Row],[OrderDateTime]]=data[[#This Row],[FirstOrderDateTime]], "New", "Returning")</f>
        <v>Returning</v>
      </c>
      <c r="Z2018" s="7">
        <f>data[[#This Row],[DeliveryDate]] + data[[#This Row],[DeliveryTime]]</f>
        <v>45622.773611111108</v>
      </c>
      <c r="AA2018" s="7">
        <f>data[[#This Row],[OrderDateTime]] + 1</f>
        <v>45623.030555555553</v>
      </c>
      <c r="AB2018" s="7" t="str">
        <f>IF(data[[#This Row],[DeliveryDateTime]] &lt;= data[[#This Row],[SLADue]], "On Time", "Late")</f>
        <v>On Time</v>
      </c>
    </row>
    <row r="2019" spans="1:28" x14ac:dyDescent="0.2">
      <c r="A2019" t="s">
        <v>2567</v>
      </c>
      <c r="B2019" t="s">
        <v>19</v>
      </c>
      <c r="C2019" t="s">
        <v>69</v>
      </c>
      <c r="D2019" t="s">
        <v>70</v>
      </c>
      <c r="E2019" s="5">
        <v>61.53</v>
      </c>
      <c r="F2019" t="s">
        <v>71</v>
      </c>
      <c r="G2019">
        <v>1</v>
      </c>
      <c r="H2019" s="1">
        <v>45721</v>
      </c>
      <c r="I2019" s="1" t="str">
        <f>TEXT(data[[#This Row],[OrderDate]],"mmm")</f>
        <v>Mar</v>
      </c>
      <c r="J2019" s="6">
        <v>0.77430555555555558</v>
      </c>
      <c r="K2019" s="6" t="str">
        <f>TEXT(data[[#This Row],[OrderTime]],"h")</f>
        <v>18</v>
      </c>
      <c r="L2019" s="1">
        <v>45722</v>
      </c>
      <c r="M2019" s="6">
        <v>0.81597222222222221</v>
      </c>
      <c r="N2019" t="s">
        <v>452</v>
      </c>
      <c r="O2019" t="s">
        <v>96</v>
      </c>
      <c r="P2019" t="s">
        <v>133</v>
      </c>
      <c r="Q2019" t="s">
        <v>26</v>
      </c>
      <c r="R2019" t="s">
        <v>37</v>
      </c>
      <c r="S2019" t="s">
        <v>28</v>
      </c>
      <c r="T2019" t="s">
        <v>143</v>
      </c>
      <c r="U2019" t="s">
        <v>30</v>
      </c>
      <c r="V2019" s="5">
        <f>data[[#This Row],[PriceUSD]]*data[[#This Row],[Quantity]]</f>
        <v>61.53</v>
      </c>
      <c r="W2019" s="7">
        <f>data[[#This Row],[OrderDate]] + TIME(VALUE(LEFT(data[[#This Row],[OrderTime]],2)), VALUE(RIGHT(data[[#This Row],[OrderTime]],2)), 0)</f>
        <v>45721.038888888892</v>
      </c>
      <c r="X2019" s="7">
        <f>_xlfn.MINIFS(data[OrderDateTime], data[CustomerName], data[[#This Row],[CustomerName]])</f>
        <v>45555.061805555553</v>
      </c>
      <c r="Y2019" t="str">
        <f>IF(data[[#This Row],[OrderDateTime]]=data[[#This Row],[FirstOrderDateTime]], "New", "Returning")</f>
        <v>Returning</v>
      </c>
      <c r="Z2019" s="7">
        <f>data[[#This Row],[DeliveryDate]] + data[[#This Row],[DeliveryTime]]</f>
        <v>45722.815972222219</v>
      </c>
      <c r="AA2019" s="7">
        <f>data[[#This Row],[OrderDateTime]] + 1</f>
        <v>45722.038888888892</v>
      </c>
      <c r="AB2019" s="7" t="str">
        <f>IF(data[[#This Row],[DeliveryDateTime]] &lt;= data[[#This Row],[SLADue]], "On Time", "Late")</f>
        <v>Late</v>
      </c>
    </row>
    <row r="2020" spans="1:28" x14ac:dyDescent="0.2">
      <c r="A2020" t="s">
        <v>2568</v>
      </c>
      <c r="B2020" t="s">
        <v>19</v>
      </c>
      <c r="C2020" t="s">
        <v>290</v>
      </c>
      <c r="D2020" t="s">
        <v>291</v>
      </c>
      <c r="E2020" s="5">
        <v>66.849999999999994</v>
      </c>
      <c r="F2020" t="s">
        <v>22</v>
      </c>
      <c r="G2020">
        <v>1</v>
      </c>
      <c r="H2020" s="1">
        <v>45688</v>
      </c>
      <c r="I2020" s="1" t="str">
        <f>TEXT(data[[#This Row],[OrderDate]],"mmm")</f>
        <v>Jan</v>
      </c>
      <c r="J2020" s="6">
        <v>0.58194444444444449</v>
      </c>
      <c r="K2020" s="6" t="str">
        <f>TEXT(data[[#This Row],[OrderTime]],"h")</f>
        <v>13</v>
      </c>
      <c r="L2020" s="1">
        <v>45688</v>
      </c>
      <c r="M2020" s="6">
        <v>0.79027777777777775</v>
      </c>
      <c r="N2020" t="s">
        <v>238</v>
      </c>
      <c r="O2020" t="s">
        <v>225</v>
      </c>
      <c r="P2020" t="s">
        <v>36</v>
      </c>
      <c r="Q2020" t="s">
        <v>53</v>
      </c>
      <c r="R2020" t="s">
        <v>294</v>
      </c>
      <c r="S2020" t="s">
        <v>47</v>
      </c>
      <c r="T2020" t="s">
        <v>38</v>
      </c>
      <c r="U2020" t="s">
        <v>39</v>
      </c>
      <c r="V2020" s="5">
        <f>data[[#This Row],[PriceUSD]]*data[[#This Row],[Quantity]]</f>
        <v>66.849999999999994</v>
      </c>
      <c r="W2020" s="7">
        <f>data[[#This Row],[OrderDate]] + TIME(VALUE(LEFT(data[[#This Row],[OrderTime]],2)), VALUE(RIGHT(data[[#This Row],[OrderTime]],2)), 0)</f>
        <v>45688.030555555553</v>
      </c>
      <c r="X2020" s="7">
        <f>_xlfn.MINIFS(data[OrderDateTime], data[CustomerName], data[[#This Row],[CustomerName]])</f>
        <v>45521.054166666669</v>
      </c>
      <c r="Y2020" t="str">
        <f>IF(data[[#This Row],[OrderDateTime]]=data[[#This Row],[FirstOrderDateTime]], "New", "Returning")</f>
        <v>Returning</v>
      </c>
      <c r="Z2020" s="7">
        <f>data[[#This Row],[DeliveryDate]] + data[[#This Row],[DeliveryTime]]</f>
        <v>45688.790277777778</v>
      </c>
      <c r="AA2020" s="7">
        <f>data[[#This Row],[OrderDateTime]] + 1</f>
        <v>45689.030555555553</v>
      </c>
      <c r="AB2020" s="7" t="str">
        <f>IF(data[[#This Row],[DeliveryDateTime]] &lt;= data[[#This Row],[SLADue]], "On Time", "Late")</f>
        <v>On Time</v>
      </c>
    </row>
    <row r="2021" spans="1:28" x14ac:dyDescent="0.2">
      <c r="A2021" t="s">
        <v>2569</v>
      </c>
      <c r="B2021" t="s">
        <v>19</v>
      </c>
      <c r="C2021" t="s">
        <v>69</v>
      </c>
      <c r="D2021" t="s">
        <v>70</v>
      </c>
      <c r="E2021" s="5">
        <v>53.62</v>
      </c>
      <c r="F2021" t="s">
        <v>43</v>
      </c>
      <c r="G2021">
        <v>1</v>
      </c>
      <c r="H2021" s="1">
        <v>45627</v>
      </c>
      <c r="I2021" s="1" t="str">
        <f>TEXT(data[[#This Row],[OrderDate]],"mmm")</f>
        <v>Dec</v>
      </c>
      <c r="J2021" s="6">
        <v>0.40486111111111112</v>
      </c>
      <c r="K2021" s="6" t="str">
        <f>TEXT(data[[#This Row],[OrderTime]],"h")</f>
        <v>9</v>
      </c>
      <c r="L2021" s="1">
        <v>45628</v>
      </c>
      <c r="M2021" s="6">
        <v>0.40486111111111112</v>
      </c>
      <c r="N2021" t="s">
        <v>145</v>
      </c>
      <c r="O2021" t="s">
        <v>140</v>
      </c>
      <c r="P2021" t="s">
        <v>77</v>
      </c>
      <c r="Q2021" t="s">
        <v>26</v>
      </c>
      <c r="R2021" t="s">
        <v>37</v>
      </c>
      <c r="S2021" t="s">
        <v>28</v>
      </c>
      <c r="T2021" t="s">
        <v>106</v>
      </c>
      <c r="U2021" t="s">
        <v>30</v>
      </c>
      <c r="V2021" s="5">
        <f>data[[#This Row],[PriceUSD]]*data[[#This Row],[Quantity]]</f>
        <v>53.62</v>
      </c>
      <c r="W2021" s="7">
        <f>data[[#This Row],[OrderDate]] + TIME(VALUE(LEFT(data[[#This Row],[OrderTime]],2)), VALUE(RIGHT(data[[#This Row],[OrderTime]],2)), 0)</f>
        <v>45627.007638888892</v>
      </c>
      <c r="X2021" s="7">
        <f>_xlfn.MINIFS(data[OrderDateTime], data[CustomerName], data[[#This Row],[CustomerName]])</f>
        <v>45545.046527777777</v>
      </c>
      <c r="Y2021" t="str">
        <f>IF(data[[#This Row],[OrderDateTime]]=data[[#This Row],[FirstOrderDateTime]], "New", "Returning")</f>
        <v>Returning</v>
      </c>
      <c r="Z2021" s="7">
        <f>data[[#This Row],[DeliveryDate]] + data[[#This Row],[DeliveryTime]]</f>
        <v>45628.404861111114</v>
      </c>
      <c r="AA2021" s="7">
        <f>data[[#This Row],[OrderDateTime]] + 1</f>
        <v>45628.007638888892</v>
      </c>
      <c r="AB2021" s="7" t="str">
        <f>IF(data[[#This Row],[DeliveryDateTime]] &lt;= data[[#This Row],[SLADue]], "On Time", "Late")</f>
        <v>Late</v>
      </c>
    </row>
    <row r="2022" spans="1:28" x14ac:dyDescent="0.2">
      <c r="A2022" t="s">
        <v>2570</v>
      </c>
      <c r="B2022" t="s">
        <v>19</v>
      </c>
      <c r="C2022" t="s">
        <v>41</v>
      </c>
      <c r="D2022" t="s">
        <v>42</v>
      </c>
      <c r="E2022" s="5">
        <v>35</v>
      </c>
      <c r="F2022" t="s">
        <v>182</v>
      </c>
      <c r="G2022">
        <v>1</v>
      </c>
      <c r="H2022" s="1">
        <v>45832</v>
      </c>
      <c r="I2022" s="1" t="str">
        <f>TEXT(data[[#This Row],[OrderDate]],"mmm")</f>
        <v>Jun</v>
      </c>
      <c r="J2022" s="6">
        <v>0.49791666666666667</v>
      </c>
      <c r="K2022" s="6" t="str">
        <f>TEXT(data[[#This Row],[OrderTime]],"h")</f>
        <v>11</v>
      </c>
      <c r="L2022" s="1">
        <v>45833</v>
      </c>
      <c r="M2022" s="6">
        <v>0.49791666666666667</v>
      </c>
      <c r="N2022" t="s">
        <v>75</v>
      </c>
      <c r="O2022" t="s">
        <v>835</v>
      </c>
      <c r="P2022" t="s">
        <v>77</v>
      </c>
      <c r="Q2022" t="s">
        <v>26</v>
      </c>
      <c r="R2022" t="s">
        <v>46</v>
      </c>
      <c r="S2022" t="s">
        <v>28</v>
      </c>
      <c r="T2022" t="s">
        <v>29</v>
      </c>
      <c r="U2022" t="s">
        <v>67</v>
      </c>
      <c r="V2022" s="5">
        <f>data[[#This Row],[PriceUSD]]*data[[#This Row],[Quantity]]</f>
        <v>35</v>
      </c>
      <c r="W2022" s="7">
        <f>data[[#This Row],[OrderDate]] + TIME(VALUE(LEFT(data[[#This Row],[OrderTime]],2)), VALUE(RIGHT(data[[#This Row],[OrderTime]],2)), 0)</f>
        <v>45832.046527777777</v>
      </c>
      <c r="X2022" s="7">
        <f>_xlfn.MINIFS(data[OrderDateTime], data[CustomerName], data[[#This Row],[CustomerName]])</f>
        <v>45512.054166666669</v>
      </c>
      <c r="Y2022" t="str">
        <f>IF(data[[#This Row],[OrderDateTime]]=data[[#This Row],[FirstOrderDateTime]], "New", "Returning")</f>
        <v>Returning</v>
      </c>
      <c r="Z2022" s="7">
        <f>data[[#This Row],[DeliveryDate]] + data[[#This Row],[DeliveryTime]]</f>
        <v>45833.497916666667</v>
      </c>
      <c r="AA2022" s="7">
        <f>data[[#This Row],[OrderDateTime]] + 1</f>
        <v>45833.046527777777</v>
      </c>
      <c r="AB2022" s="7" t="str">
        <f>IF(data[[#This Row],[DeliveryDateTime]] &lt;= data[[#This Row],[SLADue]], "On Time", "Late")</f>
        <v>Late</v>
      </c>
    </row>
    <row r="2023" spans="1:28" x14ac:dyDescent="0.2">
      <c r="A2023" t="s">
        <v>2571</v>
      </c>
      <c r="B2023" t="s">
        <v>19</v>
      </c>
      <c r="C2023" t="s">
        <v>117</v>
      </c>
      <c r="D2023" t="s">
        <v>118</v>
      </c>
      <c r="E2023" s="5">
        <v>78.63</v>
      </c>
      <c r="F2023" t="s">
        <v>94</v>
      </c>
      <c r="G2023">
        <v>3</v>
      </c>
      <c r="H2023" s="1">
        <v>45653</v>
      </c>
      <c r="I2023" s="1" t="str">
        <f>TEXT(data[[#This Row],[OrderDate]],"mmm")</f>
        <v>Dec</v>
      </c>
      <c r="J2023" s="6">
        <v>0.84861111111111109</v>
      </c>
      <c r="K2023" s="6" t="str">
        <f>TEXT(data[[#This Row],[OrderTime]],"h")</f>
        <v>20</v>
      </c>
      <c r="L2023" s="1">
        <v>45655</v>
      </c>
      <c r="M2023" s="6">
        <v>0.87083333333333335</v>
      </c>
      <c r="N2023" t="s">
        <v>148</v>
      </c>
      <c r="O2023" t="s">
        <v>268</v>
      </c>
      <c r="P2023" t="s">
        <v>25</v>
      </c>
      <c r="Q2023" t="s">
        <v>26</v>
      </c>
      <c r="R2023" t="s">
        <v>66</v>
      </c>
      <c r="S2023" t="s">
        <v>105</v>
      </c>
      <c r="T2023" t="s">
        <v>136</v>
      </c>
      <c r="U2023" t="s">
        <v>67</v>
      </c>
      <c r="V2023" s="5">
        <f>data[[#This Row],[PriceUSD]]*data[[#This Row],[Quantity]]</f>
        <v>235.89</v>
      </c>
      <c r="W2023" s="7">
        <f>data[[#This Row],[OrderDate]] + TIME(VALUE(LEFT(data[[#This Row],[OrderTime]],2)), VALUE(RIGHT(data[[#This Row],[OrderTime]],2)), 0)</f>
        <v>45653.007638888892</v>
      </c>
      <c r="X2023" s="7">
        <f>_xlfn.MINIFS(data[OrderDateTime], data[CustomerName], data[[#This Row],[CustomerName]])</f>
        <v>45529.015277777777</v>
      </c>
      <c r="Y2023" t="str">
        <f>IF(data[[#This Row],[OrderDateTime]]=data[[#This Row],[FirstOrderDateTime]], "New", "Returning")</f>
        <v>Returning</v>
      </c>
      <c r="Z2023" s="7">
        <f>data[[#This Row],[DeliveryDate]] + data[[#This Row],[DeliveryTime]]</f>
        <v>45655.870833333334</v>
      </c>
      <c r="AA2023" s="7">
        <f>data[[#This Row],[OrderDateTime]] + 1</f>
        <v>45654.007638888892</v>
      </c>
      <c r="AB2023" s="7" t="str">
        <f>IF(data[[#This Row],[DeliveryDateTime]] &lt;= data[[#This Row],[SLADue]], "On Time", "Late")</f>
        <v>Late</v>
      </c>
    </row>
    <row r="2024" spans="1:28" x14ac:dyDescent="0.2">
      <c r="A2024" t="s">
        <v>2572</v>
      </c>
      <c r="B2024" t="s">
        <v>19</v>
      </c>
      <c r="C2024" t="s">
        <v>41</v>
      </c>
      <c r="D2024" t="s">
        <v>42</v>
      </c>
      <c r="E2024" s="5">
        <v>37.47</v>
      </c>
      <c r="F2024" t="s">
        <v>119</v>
      </c>
      <c r="G2024">
        <v>2</v>
      </c>
      <c r="H2024" s="1">
        <v>45810</v>
      </c>
      <c r="I2024" s="1" t="str">
        <f>TEXT(data[[#This Row],[OrderDate]],"mmm")</f>
        <v>Jun</v>
      </c>
      <c r="J2024" s="6">
        <v>0.64444444444444449</v>
      </c>
      <c r="K2024" s="6" t="str">
        <f>TEXT(data[[#This Row],[OrderTime]],"h")</f>
        <v>15</v>
      </c>
      <c r="L2024" s="1">
        <v>45811</v>
      </c>
      <c r="M2024" s="6">
        <v>0.64444444444444449</v>
      </c>
      <c r="N2024" t="s">
        <v>326</v>
      </c>
      <c r="O2024" t="s">
        <v>306</v>
      </c>
      <c r="P2024" t="s">
        <v>202</v>
      </c>
      <c r="Q2024" t="s">
        <v>26</v>
      </c>
      <c r="R2024" t="s">
        <v>46</v>
      </c>
      <c r="S2024" t="s">
        <v>28</v>
      </c>
      <c r="T2024" t="s">
        <v>29</v>
      </c>
      <c r="U2024" t="s">
        <v>30</v>
      </c>
      <c r="V2024" s="5">
        <f>data[[#This Row],[PriceUSD]]*data[[#This Row],[Quantity]]</f>
        <v>74.94</v>
      </c>
      <c r="W2024" s="7">
        <f>data[[#This Row],[OrderDate]] + TIME(VALUE(LEFT(data[[#This Row],[OrderTime]],2)), VALUE(RIGHT(data[[#This Row],[OrderTime]],2)), 0)</f>
        <v>45810.030555555553</v>
      </c>
      <c r="X2024" s="7">
        <f>_xlfn.MINIFS(data[OrderDateTime], data[CustomerName], data[[#This Row],[CustomerName]])</f>
        <v>45527.061805555553</v>
      </c>
      <c r="Y2024" t="str">
        <f>IF(data[[#This Row],[OrderDateTime]]=data[[#This Row],[FirstOrderDateTime]], "New", "Returning")</f>
        <v>Returning</v>
      </c>
      <c r="Z2024" s="7">
        <f>data[[#This Row],[DeliveryDate]] + data[[#This Row],[DeliveryTime]]</f>
        <v>45811.644444444442</v>
      </c>
      <c r="AA2024" s="7">
        <f>data[[#This Row],[OrderDateTime]] + 1</f>
        <v>45811.030555555553</v>
      </c>
      <c r="AB2024" s="7" t="str">
        <f>IF(data[[#This Row],[DeliveryDateTime]] &lt;= data[[#This Row],[SLADue]], "On Time", "Late")</f>
        <v>Late</v>
      </c>
    </row>
    <row r="2025" spans="1:28" x14ac:dyDescent="0.2">
      <c r="A2025" t="s">
        <v>2573</v>
      </c>
      <c r="B2025" t="s">
        <v>19</v>
      </c>
      <c r="C2025" t="s">
        <v>110</v>
      </c>
      <c r="D2025" t="s">
        <v>111</v>
      </c>
      <c r="E2025" s="5">
        <v>11.57</v>
      </c>
      <c r="F2025" t="s">
        <v>87</v>
      </c>
      <c r="G2025">
        <v>3</v>
      </c>
      <c r="H2025" s="1">
        <v>45792</v>
      </c>
      <c r="I2025" s="1" t="str">
        <f>TEXT(data[[#This Row],[OrderDate]],"mmm")</f>
        <v>May</v>
      </c>
      <c r="J2025" s="6">
        <v>0.78055555555555556</v>
      </c>
      <c r="K2025" s="6" t="str">
        <f>TEXT(data[[#This Row],[OrderTime]],"h")</f>
        <v>18</v>
      </c>
      <c r="L2025" s="1">
        <v>45793</v>
      </c>
      <c r="M2025" s="6">
        <v>0.57847222222222228</v>
      </c>
      <c r="N2025" t="s">
        <v>123</v>
      </c>
      <c r="O2025" t="s">
        <v>1766</v>
      </c>
      <c r="P2025" t="s">
        <v>36</v>
      </c>
      <c r="Q2025" t="s">
        <v>26</v>
      </c>
      <c r="R2025" t="s">
        <v>114</v>
      </c>
      <c r="S2025" t="s">
        <v>28</v>
      </c>
      <c r="T2025" t="s">
        <v>29</v>
      </c>
      <c r="U2025" t="s">
        <v>30</v>
      </c>
      <c r="V2025" s="5">
        <f>data[[#This Row],[PriceUSD]]*data[[#This Row],[Quantity]]</f>
        <v>34.71</v>
      </c>
      <c r="W2025" s="7">
        <f>data[[#This Row],[OrderDate]] + TIME(VALUE(LEFT(data[[#This Row],[OrderTime]],2)), VALUE(RIGHT(data[[#This Row],[OrderTime]],2)), 0)</f>
        <v>45792.038888888892</v>
      </c>
      <c r="X2025" s="7">
        <f>_xlfn.MINIFS(data[OrderDateTime], data[CustomerName], data[[#This Row],[CustomerName]])</f>
        <v>45511.061805555553</v>
      </c>
      <c r="Y2025" t="str">
        <f>IF(data[[#This Row],[OrderDateTime]]=data[[#This Row],[FirstOrderDateTime]], "New", "Returning")</f>
        <v>Returning</v>
      </c>
      <c r="Z2025" s="7">
        <f>data[[#This Row],[DeliveryDate]] + data[[#This Row],[DeliveryTime]]</f>
        <v>45793.578472222223</v>
      </c>
      <c r="AA2025" s="7">
        <f>data[[#This Row],[OrderDateTime]] + 1</f>
        <v>45793.038888888892</v>
      </c>
      <c r="AB2025" s="7" t="str">
        <f>IF(data[[#This Row],[DeliveryDateTime]] &lt;= data[[#This Row],[SLADue]], "On Time", "Late")</f>
        <v>Late</v>
      </c>
    </row>
    <row r="2026" spans="1:28" x14ac:dyDescent="0.2">
      <c r="A2026" t="s">
        <v>2574</v>
      </c>
      <c r="B2026" t="s">
        <v>19</v>
      </c>
      <c r="C2026" t="s">
        <v>79</v>
      </c>
      <c r="D2026" t="s">
        <v>80</v>
      </c>
      <c r="E2026" s="5">
        <v>29.3</v>
      </c>
      <c r="F2026" t="s">
        <v>81</v>
      </c>
      <c r="G2026">
        <v>1</v>
      </c>
      <c r="H2026" s="1">
        <v>45741</v>
      </c>
      <c r="I2026" s="1" t="str">
        <f>TEXT(data[[#This Row],[OrderDate]],"mmm")</f>
        <v>Mar</v>
      </c>
      <c r="J2026" s="6">
        <v>0.43680555555555556</v>
      </c>
      <c r="K2026" s="6" t="str">
        <f>TEXT(data[[#This Row],[OrderTime]],"h")</f>
        <v>10</v>
      </c>
      <c r="L2026" s="1">
        <v>45741</v>
      </c>
      <c r="M2026" s="6">
        <v>0.60347222222222219</v>
      </c>
      <c r="N2026" t="s">
        <v>213</v>
      </c>
      <c r="O2026" t="s">
        <v>1417</v>
      </c>
      <c r="P2026" t="s">
        <v>36</v>
      </c>
      <c r="Q2026" t="s">
        <v>53</v>
      </c>
      <c r="R2026" t="s">
        <v>83</v>
      </c>
      <c r="S2026" t="s">
        <v>47</v>
      </c>
      <c r="T2026" t="s">
        <v>38</v>
      </c>
      <c r="U2026" t="s">
        <v>30</v>
      </c>
      <c r="V2026" s="5">
        <f>data[[#This Row],[PriceUSD]]*data[[#This Row],[Quantity]]</f>
        <v>29.3</v>
      </c>
      <c r="W2026" s="7">
        <f>data[[#This Row],[OrderDate]] + TIME(VALUE(LEFT(data[[#This Row],[OrderTime]],2)), VALUE(RIGHT(data[[#This Row],[OrderTime]],2)), 0)</f>
        <v>45741.038888888892</v>
      </c>
      <c r="X2026" s="7">
        <f>_xlfn.MINIFS(data[OrderDateTime], data[CustomerName], data[[#This Row],[CustomerName]])</f>
        <v>45540.030555555553</v>
      </c>
      <c r="Y2026" t="str">
        <f>IF(data[[#This Row],[OrderDateTime]]=data[[#This Row],[FirstOrderDateTime]], "New", "Returning")</f>
        <v>Returning</v>
      </c>
      <c r="Z2026" s="7">
        <f>data[[#This Row],[DeliveryDate]] + data[[#This Row],[DeliveryTime]]</f>
        <v>45741.603472222225</v>
      </c>
      <c r="AA2026" s="7">
        <f>data[[#This Row],[OrderDateTime]] + 1</f>
        <v>45742.038888888892</v>
      </c>
      <c r="AB2026" s="7" t="str">
        <f>IF(data[[#This Row],[DeliveryDateTime]] &lt;= data[[#This Row],[SLADue]], "On Time", "Late")</f>
        <v>On Time</v>
      </c>
    </row>
    <row r="2027" spans="1:28" x14ac:dyDescent="0.2">
      <c r="A2027" t="s">
        <v>2575</v>
      </c>
      <c r="B2027" t="s">
        <v>19</v>
      </c>
      <c r="C2027" t="s">
        <v>126</v>
      </c>
      <c r="D2027" t="s">
        <v>127</v>
      </c>
      <c r="E2027" s="5">
        <v>22.47</v>
      </c>
      <c r="F2027" t="s">
        <v>87</v>
      </c>
      <c r="G2027">
        <v>2</v>
      </c>
      <c r="H2027" s="1">
        <v>45866</v>
      </c>
      <c r="I2027" s="1" t="str">
        <f>TEXT(data[[#This Row],[OrderDate]],"mmm")</f>
        <v>Jul</v>
      </c>
      <c r="J2027" s="6">
        <v>0.83333333333333337</v>
      </c>
      <c r="K2027" s="6" t="str">
        <f>TEXT(data[[#This Row],[OrderTime]],"h")</f>
        <v>20</v>
      </c>
      <c r="L2027" s="1">
        <v>45868</v>
      </c>
      <c r="M2027" s="6">
        <v>0.80069444444444449</v>
      </c>
      <c r="N2027" t="s">
        <v>170</v>
      </c>
      <c r="O2027" t="s">
        <v>346</v>
      </c>
      <c r="P2027" t="s">
        <v>36</v>
      </c>
      <c r="Q2027" t="s">
        <v>26</v>
      </c>
      <c r="R2027" t="s">
        <v>129</v>
      </c>
      <c r="S2027" t="s">
        <v>105</v>
      </c>
      <c r="T2027" t="s">
        <v>59</v>
      </c>
      <c r="U2027" t="s">
        <v>30</v>
      </c>
      <c r="V2027" s="5">
        <f>data[[#This Row],[PriceUSD]]*data[[#This Row],[Quantity]]</f>
        <v>44.94</v>
      </c>
      <c r="W2027" s="7">
        <f>data[[#This Row],[OrderDate]] + TIME(VALUE(LEFT(data[[#This Row],[OrderTime]],2)), VALUE(RIGHT(data[[#This Row],[OrderTime]],2)), 0)</f>
        <v>45866.022916666669</v>
      </c>
      <c r="X2027" s="7">
        <f>_xlfn.MINIFS(data[OrderDateTime], data[CustomerName], data[[#This Row],[CustomerName]])</f>
        <v>45547.030555555553</v>
      </c>
      <c r="Y2027" t="str">
        <f>IF(data[[#This Row],[OrderDateTime]]=data[[#This Row],[FirstOrderDateTime]], "New", "Returning")</f>
        <v>Returning</v>
      </c>
      <c r="Z2027" s="7">
        <f>data[[#This Row],[DeliveryDate]] + data[[#This Row],[DeliveryTime]]</f>
        <v>45868.800694444442</v>
      </c>
      <c r="AA2027" s="7">
        <f>data[[#This Row],[OrderDateTime]] + 1</f>
        <v>45867.022916666669</v>
      </c>
      <c r="AB2027" s="7" t="str">
        <f>IF(data[[#This Row],[DeliveryDateTime]] &lt;= data[[#This Row],[SLADue]], "On Time", "Late")</f>
        <v>Late</v>
      </c>
    </row>
    <row r="2028" spans="1:28" x14ac:dyDescent="0.2">
      <c r="A2028" t="s">
        <v>2576</v>
      </c>
      <c r="B2028" t="s">
        <v>19</v>
      </c>
      <c r="C2028" t="s">
        <v>101</v>
      </c>
      <c r="D2028" t="s">
        <v>102</v>
      </c>
      <c r="E2028" s="5">
        <v>27.02</v>
      </c>
      <c r="F2028" t="s">
        <v>63</v>
      </c>
      <c r="G2028">
        <v>1</v>
      </c>
      <c r="H2028" s="1">
        <v>45683</v>
      </c>
      <c r="I2028" s="1" t="str">
        <f>TEXT(data[[#This Row],[OrderDate]],"mmm")</f>
        <v>Jan</v>
      </c>
      <c r="J2028" s="6">
        <v>0.43402777777777779</v>
      </c>
      <c r="K2028" s="6" t="str">
        <f>TEXT(data[[#This Row],[OrderTime]],"h")</f>
        <v>10</v>
      </c>
      <c r="L2028" s="1">
        <v>45683</v>
      </c>
      <c r="M2028" s="6">
        <v>0.60069444444444442</v>
      </c>
      <c r="N2028" t="s">
        <v>120</v>
      </c>
      <c r="O2028" t="s">
        <v>858</v>
      </c>
      <c r="P2028" t="s">
        <v>25</v>
      </c>
      <c r="Q2028" t="s">
        <v>53</v>
      </c>
      <c r="R2028" t="s">
        <v>83</v>
      </c>
      <c r="S2028" t="s">
        <v>47</v>
      </c>
      <c r="T2028" t="s">
        <v>38</v>
      </c>
      <c r="U2028" t="s">
        <v>39</v>
      </c>
      <c r="V2028" s="5">
        <f>data[[#This Row],[PriceUSD]]*data[[#This Row],[Quantity]]</f>
        <v>27.02</v>
      </c>
      <c r="W2028" s="7">
        <f>data[[#This Row],[OrderDate]] + TIME(VALUE(LEFT(data[[#This Row],[OrderTime]],2)), VALUE(RIGHT(data[[#This Row],[OrderTime]],2)), 0)</f>
        <v>45683.054166666669</v>
      </c>
      <c r="X2028" s="7">
        <f>_xlfn.MINIFS(data[OrderDateTime], data[CustomerName], data[[#This Row],[CustomerName]])</f>
        <v>45523.022916666669</v>
      </c>
      <c r="Y2028" t="str">
        <f>IF(data[[#This Row],[OrderDateTime]]=data[[#This Row],[FirstOrderDateTime]], "New", "Returning")</f>
        <v>Returning</v>
      </c>
      <c r="Z2028" s="7">
        <f>data[[#This Row],[DeliveryDate]] + data[[#This Row],[DeliveryTime]]</f>
        <v>45683.600694444445</v>
      </c>
      <c r="AA2028" s="7">
        <f>data[[#This Row],[OrderDateTime]] + 1</f>
        <v>45684.054166666669</v>
      </c>
      <c r="AB2028" s="7" t="str">
        <f>IF(data[[#This Row],[DeliveryDateTime]] &lt;= data[[#This Row],[SLADue]], "On Time", "Late")</f>
        <v>On Time</v>
      </c>
    </row>
    <row r="2029" spans="1:28" x14ac:dyDescent="0.2">
      <c r="A2029" t="s">
        <v>2577</v>
      </c>
      <c r="B2029" t="s">
        <v>19</v>
      </c>
      <c r="C2029" t="s">
        <v>69</v>
      </c>
      <c r="D2029" t="s">
        <v>70</v>
      </c>
      <c r="E2029" s="5">
        <v>54.71</v>
      </c>
      <c r="F2029" t="s">
        <v>43</v>
      </c>
      <c r="G2029">
        <v>2</v>
      </c>
      <c r="H2029" s="1">
        <v>45714</v>
      </c>
      <c r="I2029" s="1" t="str">
        <f>TEXT(data[[#This Row],[OrderDate]],"mmm")</f>
        <v>Feb</v>
      </c>
      <c r="J2029" s="6">
        <v>0.48402777777777778</v>
      </c>
      <c r="K2029" s="6" t="str">
        <f>TEXT(data[[#This Row],[OrderTime]],"h")</f>
        <v>11</v>
      </c>
      <c r="L2029" s="1">
        <v>45716</v>
      </c>
      <c r="M2029" s="6">
        <v>0.65069444444444446</v>
      </c>
      <c r="N2029" t="s">
        <v>326</v>
      </c>
      <c r="O2029" t="s">
        <v>140</v>
      </c>
      <c r="P2029" t="s">
        <v>202</v>
      </c>
      <c r="Q2029" t="s">
        <v>26</v>
      </c>
      <c r="R2029" t="s">
        <v>37</v>
      </c>
      <c r="S2029" t="s">
        <v>105</v>
      </c>
      <c r="T2029" t="s">
        <v>136</v>
      </c>
      <c r="U2029" t="s">
        <v>39</v>
      </c>
      <c r="V2029" s="5">
        <f>data[[#This Row],[PriceUSD]]*data[[#This Row],[Quantity]]</f>
        <v>109.42</v>
      </c>
      <c r="W2029" s="7">
        <f>data[[#This Row],[OrderDate]] + TIME(VALUE(LEFT(data[[#This Row],[OrderTime]],2)), VALUE(RIGHT(data[[#This Row],[OrderTime]],2)), 0)</f>
        <v>45714.054166666669</v>
      </c>
      <c r="X2029" s="7">
        <f>_xlfn.MINIFS(data[OrderDateTime], data[CustomerName], data[[#This Row],[CustomerName]])</f>
        <v>45545.046527777777</v>
      </c>
      <c r="Y2029" t="str">
        <f>IF(data[[#This Row],[OrderDateTime]]=data[[#This Row],[FirstOrderDateTime]], "New", "Returning")</f>
        <v>Returning</v>
      </c>
      <c r="Z2029" s="7">
        <f>data[[#This Row],[DeliveryDate]] + data[[#This Row],[DeliveryTime]]</f>
        <v>45716.650694444441</v>
      </c>
      <c r="AA2029" s="7">
        <f>data[[#This Row],[OrderDateTime]] + 1</f>
        <v>45715.054166666669</v>
      </c>
      <c r="AB2029" s="7" t="str">
        <f>IF(data[[#This Row],[DeliveryDateTime]] &lt;= data[[#This Row],[SLADue]], "On Time", "Late")</f>
        <v>Late</v>
      </c>
    </row>
    <row r="2030" spans="1:28" x14ac:dyDescent="0.2">
      <c r="A2030" t="s">
        <v>2578</v>
      </c>
      <c r="B2030" t="s">
        <v>19</v>
      </c>
      <c r="C2030" t="s">
        <v>190</v>
      </c>
      <c r="D2030" t="s">
        <v>191</v>
      </c>
      <c r="E2030" s="5">
        <v>29.2</v>
      </c>
      <c r="F2030" t="s">
        <v>87</v>
      </c>
      <c r="G2030">
        <v>5</v>
      </c>
      <c r="H2030" s="1">
        <v>45582</v>
      </c>
      <c r="I2030" s="1" t="str">
        <f>TEXT(data[[#This Row],[OrderDate]],"mmm")</f>
        <v>Oct</v>
      </c>
      <c r="J2030" s="6">
        <v>0.83194444444444449</v>
      </c>
      <c r="K2030" s="6" t="str">
        <f>TEXT(data[[#This Row],[OrderTime]],"h")</f>
        <v>19</v>
      </c>
      <c r="L2030" s="1">
        <v>45583</v>
      </c>
      <c r="M2030" s="6">
        <v>0.87361111111111112</v>
      </c>
      <c r="N2030" t="s">
        <v>34</v>
      </c>
      <c r="O2030" t="s">
        <v>265</v>
      </c>
      <c r="P2030" t="s">
        <v>36</v>
      </c>
      <c r="Q2030" t="s">
        <v>53</v>
      </c>
      <c r="R2030" t="s">
        <v>192</v>
      </c>
      <c r="S2030" t="s">
        <v>28</v>
      </c>
      <c r="T2030" t="s">
        <v>29</v>
      </c>
      <c r="U2030" t="s">
        <v>67</v>
      </c>
      <c r="V2030" s="5">
        <f>data[[#This Row],[PriceUSD]]*data[[#This Row],[Quantity]]</f>
        <v>146</v>
      </c>
      <c r="W2030" s="7">
        <f>data[[#This Row],[OrderDate]] + TIME(VALUE(LEFT(data[[#This Row],[OrderTime]],2)), VALUE(RIGHT(data[[#This Row],[OrderTime]],2)), 0)</f>
        <v>45582.030555555553</v>
      </c>
      <c r="X2030" s="7">
        <f>_xlfn.MINIFS(data[OrderDateTime], data[CustomerName], data[[#This Row],[CustomerName]])</f>
        <v>45522.046527777777</v>
      </c>
      <c r="Y2030" t="str">
        <f>IF(data[[#This Row],[OrderDateTime]]=data[[#This Row],[FirstOrderDateTime]], "New", "Returning")</f>
        <v>Returning</v>
      </c>
      <c r="Z2030" s="7">
        <f>data[[#This Row],[DeliveryDate]] + data[[#This Row],[DeliveryTime]]</f>
        <v>45583.873611111114</v>
      </c>
      <c r="AA2030" s="7">
        <f>data[[#This Row],[OrderDateTime]] + 1</f>
        <v>45583.030555555553</v>
      </c>
      <c r="AB2030" s="7" t="str">
        <f>IF(data[[#This Row],[DeliveryDateTime]] &lt;= data[[#This Row],[SLADue]], "On Time", "Late")</f>
        <v>Late</v>
      </c>
    </row>
    <row r="2031" spans="1:28" x14ac:dyDescent="0.2">
      <c r="A2031" t="s">
        <v>2579</v>
      </c>
      <c r="B2031" t="s">
        <v>19</v>
      </c>
      <c r="C2031" t="s">
        <v>258</v>
      </c>
      <c r="D2031" t="s">
        <v>259</v>
      </c>
      <c r="E2031" s="5">
        <v>117.63</v>
      </c>
      <c r="F2031" t="s">
        <v>51</v>
      </c>
      <c r="G2031">
        <v>1</v>
      </c>
      <c r="H2031" s="1">
        <v>45716</v>
      </c>
      <c r="I2031" s="1" t="str">
        <f>TEXT(data[[#This Row],[OrderDate]],"mmm")</f>
        <v>Feb</v>
      </c>
      <c r="J2031" s="6">
        <v>0.50972222222222219</v>
      </c>
      <c r="K2031" s="6" t="str">
        <f>TEXT(data[[#This Row],[OrderTime]],"h")</f>
        <v>12</v>
      </c>
      <c r="L2031" s="1">
        <v>45716</v>
      </c>
      <c r="M2031" s="6">
        <v>0.71805555555555556</v>
      </c>
      <c r="N2031" t="s">
        <v>95</v>
      </c>
      <c r="O2031" t="s">
        <v>988</v>
      </c>
      <c r="P2031" t="s">
        <v>25</v>
      </c>
      <c r="Q2031" t="s">
        <v>53</v>
      </c>
      <c r="R2031" t="s">
        <v>261</v>
      </c>
      <c r="S2031" t="s">
        <v>47</v>
      </c>
      <c r="T2031" t="s">
        <v>106</v>
      </c>
      <c r="U2031" t="s">
        <v>67</v>
      </c>
      <c r="V2031" s="5">
        <f>data[[#This Row],[PriceUSD]]*data[[#This Row],[Quantity]]</f>
        <v>117.63</v>
      </c>
      <c r="W2031" s="7">
        <f>data[[#This Row],[OrderDate]] + TIME(VALUE(LEFT(data[[#This Row],[OrderTime]],2)), VALUE(RIGHT(data[[#This Row],[OrderTime]],2)), 0)</f>
        <v>45716.015277777777</v>
      </c>
      <c r="X2031" s="7">
        <f>_xlfn.MINIFS(data[OrderDateTime], data[CustomerName], data[[#This Row],[CustomerName]])</f>
        <v>45544.061805555553</v>
      </c>
      <c r="Y2031" t="str">
        <f>IF(data[[#This Row],[OrderDateTime]]=data[[#This Row],[FirstOrderDateTime]], "New", "Returning")</f>
        <v>Returning</v>
      </c>
      <c r="Z2031" s="7">
        <f>data[[#This Row],[DeliveryDate]] + data[[#This Row],[DeliveryTime]]</f>
        <v>45716.718055555553</v>
      </c>
      <c r="AA2031" s="7">
        <f>data[[#This Row],[OrderDateTime]] + 1</f>
        <v>45717.015277777777</v>
      </c>
      <c r="AB2031" s="7" t="str">
        <f>IF(data[[#This Row],[DeliveryDateTime]] &lt;= data[[#This Row],[SLADue]], "On Time", "Late")</f>
        <v>On Time</v>
      </c>
    </row>
    <row r="2032" spans="1:28" x14ac:dyDescent="0.2">
      <c r="A2032" t="s">
        <v>2580</v>
      </c>
      <c r="B2032" t="s">
        <v>19</v>
      </c>
      <c r="C2032" t="s">
        <v>117</v>
      </c>
      <c r="D2032" t="s">
        <v>118</v>
      </c>
      <c r="E2032" s="5">
        <v>72.849999999999994</v>
      </c>
      <c r="F2032" t="s">
        <v>119</v>
      </c>
      <c r="G2032">
        <v>1</v>
      </c>
      <c r="H2032" s="1">
        <v>45815</v>
      </c>
      <c r="I2032" s="1" t="str">
        <f>TEXT(data[[#This Row],[OrderDate]],"mmm")</f>
        <v>Jun</v>
      </c>
      <c r="J2032" s="6">
        <v>0.54583333333333328</v>
      </c>
      <c r="K2032" s="6" t="str">
        <f>TEXT(data[[#This Row],[OrderTime]],"h")</f>
        <v>13</v>
      </c>
      <c r="L2032" s="1">
        <v>45817</v>
      </c>
      <c r="M2032" s="6">
        <v>0.71250000000000002</v>
      </c>
      <c r="N2032" t="s">
        <v>120</v>
      </c>
      <c r="O2032" t="s">
        <v>155</v>
      </c>
      <c r="P2032" t="s">
        <v>25</v>
      </c>
      <c r="Q2032" t="s">
        <v>53</v>
      </c>
      <c r="R2032" t="s">
        <v>66</v>
      </c>
      <c r="S2032" t="s">
        <v>105</v>
      </c>
      <c r="T2032" t="s">
        <v>106</v>
      </c>
      <c r="U2032" t="s">
        <v>30</v>
      </c>
      <c r="V2032" s="5">
        <f>data[[#This Row],[PriceUSD]]*data[[#This Row],[Quantity]]</f>
        <v>72.849999999999994</v>
      </c>
      <c r="W2032" s="7">
        <f>data[[#This Row],[OrderDate]] + TIME(VALUE(LEFT(data[[#This Row],[OrderTime]],2)), VALUE(RIGHT(data[[#This Row],[OrderTime]],2)), 0)</f>
        <v>45815.022916666669</v>
      </c>
      <c r="X2032" s="7">
        <f>_xlfn.MINIFS(data[OrderDateTime], data[CustomerName], data[[#This Row],[CustomerName]])</f>
        <v>45536.038888888892</v>
      </c>
      <c r="Y2032" t="str">
        <f>IF(data[[#This Row],[OrderDateTime]]=data[[#This Row],[FirstOrderDateTime]], "New", "Returning")</f>
        <v>Returning</v>
      </c>
      <c r="Z2032" s="7">
        <f>data[[#This Row],[DeliveryDate]] + data[[#This Row],[DeliveryTime]]</f>
        <v>45817.712500000001</v>
      </c>
      <c r="AA2032" s="7">
        <f>data[[#This Row],[OrderDateTime]] + 1</f>
        <v>45816.022916666669</v>
      </c>
      <c r="AB2032" s="7" t="str">
        <f>IF(data[[#This Row],[DeliveryDateTime]] &lt;= data[[#This Row],[SLADue]], "On Time", "Late")</f>
        <v>Late</v>
      </c>
    </row>
    <row r="2033" spans="1:28" x14ac:dyDescent="0.2">
      <c r="A2033" t="s">
        <v>2581</v>
      </c>
      <c r="B2033" t="s">
        <v>19</v>
      </c>
      <c r="C2033" t="s">
        <v>41</v>
      </c>
      <c r="D2033" t="s">
        <v>42</v>
      </c>
      <c r="E2033" s="5">
        <v>33.19</v>
      </c>
      <c r="F2033" t="s">
        <v>51</v>
      </c>
      <c r="G2033">
        <v>2</v>
      </c>
      <c r="H2033" s="1">
        <v>45651</v>
      </c>
      <c r="I2033" s="1" t="str">
        <f>TEXT(data[[#This Row],[OrderDate]],"mmm")</f>
        <v>Dec</v>
      </c>
      <c r="J2033" s="6">
        <v>0.43958333333333333</v>
      </c>
      <c r="K2033" s="6" t="str">
        <f>TEXT(data[[#This Row],[OrderTime]],"h")</f>
        <v>10</v>
      </c>
      <c r="L2033" s="1">
        <v>45651</v>
      </c>
      <c r="M2033" s="6">
        <v>0.73124999999999996</v>
      </c>
      <c r="N2033" t="s">
        <v>163</v>
      </c>
      <c r="O2033" t="s">
        <v>464</v>
      </c>
      <c r="P2033" t="s">
        <v>77</v>
      </c>
      <c r="Q2033" t="s">
        <v>26</v>
      </c>
      <c r="R2033" t="s">
        <v>46</v>
      </c>
      <c r="S2033" t="s">
        <v>47</v>
      </c>
      <c r="T2033" t="s">
        <v>38</v>
      </c>
      <c r="U2033" t="s">
        <v>30</v>
      </c>
      <c r="V2033" s="5">
        <f>data[[#This Row],[PriceUSD]]*data[[#This Row],[Quantity]]</f>
        <v>66.38</v>
      </c>
      <c r="W2033" s="7">
        <f>data[[#This Row],[OrderDate]] + TIME(VALUE(LEFT(data[[#This Row],[OrderTime]],2)), VALUE(RIGHT(data[[#This Row],[OrderTime]],2)), 0)</f>
        <v>45651.022916666669</v>
      </c>
      <c r="X2033" s="7">
        <f>_xlfn.MINIFS(data[OrderDateTime], data[CustomerName], data[[#This Row],[CustomerName]])</f>
        <v>45512.054166666669</v>
      </c>
      <c r="Y2033" t="str">
        <f>IF(data[[#This Row],[OrderDateTime]]=data[[#This Row],[FirstOrderDateTime]], "New", "Returning")</f>
        <v>Returning</v>
      </c>
      <c r="Z2033" s="7">
        <f>data[[#This Row],[DeliveryDate]] + data[[#This Row],[DeliveryTime]]</f>
        <v>45651.731249999997</v>
      </c>
      <c r="AA2033" s="7">
        <f>data[[#This Row],[OrderDateTime]] + 1</f>
        <v>45652.022916666669</v>
      </c>
      <c r="AB2033" s="7" t="str">
        <f>IF(data[[#This Row],[DeliveryDateTime]] &lt;= data[[#This Row],[SLADue]], "On Time", "Late")</f>
        <v>On Time</v>
      </c>
    </row>
    <row r="2034" spans="1:28" x14ac:dyDescent="0.2">
      <c r="A2034" t="s">
        <v>2582</v>
      </c>
      <c r="B2034" t="s">
        <v>19</v>
      </c>
      <c r="C2034" t="s">
        <v>117</v>
      </c>
      <c r="D2034" t="s">
        <v>118</v>
      </c>
      <c r="E2034" s="5">
        <v>73.91</v>
      </c>
      <c r="F2034" t="s">
        <v>94</v>
      </c>
      <c r="G2034">
        <v>5</v>
      </c>
      <c r="H2034" s="1">
        <v>45582</v>
      </c>
      <c r="I2034" s="1" t="str">
        <f>TEXT(data[[#This Row],[OrderDate]],"mmm")</f>
        <v>Oct</v>
      </c>
      <c r="J2034" s="6">
        <v>0.84236111111111112</v>
      </c>
      <c r="K2034" s="6" t="str">
        <f>TEXT(data[[#This Row],[OrderTime]],"h")</f>
        <v>20</v>
      </c>
      <c r="L2034" s="1">
        <v>45583</v>
      </c>
      <c r="M2034" s="6">
        <v>0.60486111111111107</v>
      </c>
      <c r="N2034" t="s">
        <v>44</v>
      </c>
      <c r="O2034" t="s">
        <v>786</v>
      </c>
      <c r="P2034" t="s">
        <v>25</v>
      </c>
      <c r="Q2034" t="s">
        <v>26</v>
      </c>
      <c r="R2034" t="s">
        <v>66</v>
      </c>
      <c r="S2034" t="s">
        <v>28</v>
      </c>
      <c r="T2034" t="s">
        <v>29</v>
      </c>
      <c r="U2034" t="s">
        <v>30</v>
      </c>
      <c r="V2034" s="5">
        <f>data[[#This Row],[PriceUSD]]*data[[#This Row],[Quantity]]</f>
        <v>369.54999999999995</v>
      </c>
      <c r="W2034" s="7">
        <f>data[[#This Row],[OrderDate]] + TIME(VALUE(LEFT(data[[#This Row],[OrderTime]],2)), VALUE(RIGHT(data[[#This Row],[OrderTime]],2)), 0)</f>
        <v>45582.007638888892</v>
      </c>
      <c r="X2034" s="7">
        <f>_xlfn.MINIFS(data[OrderDateTime], data[CustomerName], data[[#This Row],[CustomerName]])</f>
        <v>45515.046527777777</v>
      </c>
      <c r="Y2034" t="str">
        <f>IF(data[[#This Row],[OrderDateTime]]=data[[#This Row],[FirstOrderDateTime]], "New", "Returning")</f>
        <v>Returning</v>
      </c>
      <c r="Z2034" s="7">
        <f>data[[#This Row],[DeliveryDate]] + data[[#This Row],[DeliveryTime]]</f>
        <v>45583.604861111111</v>
      </c>
      <c r="AA2034" s="7">
        <f>data[[#This Row],[OrderDateTime]] + 1</f>
        <v>45583.007638888892</v>
      </c>
      <c r="AB2034" s="7" t="str">
        <f>IF(data[[#This Row],[DeliveryDateTime]] &lt;= data[[#This Row],[SLADue]], "On Time", "Late")</f>
        <v>Late</v>
      </c>
    </row>
    <row r="2035" spans="1:28" x14ac:dyDescent="0.2">
      <c r="A2035" t="s">
        <v>2583</v>
      </c>
      <c r="B2035" t="s">
        <v>19</v>
      </c>
      <c r="C2035" t="s">
        <v>190</v>
      </c>
      <c r="D2035" t="s">
        <v>191</v>
      </c>
      <c r="E2035" s="5">
        <v>23.7</v>
      </c>
      <c r="F2035" t="s">
        <v>71</v>
      </c>
      <c r="G2035">
        <v>1</v>
      </c>
      <c r="H2035" s="1">
        <v>45645</v>
      </c>
      <c r="I2035" s="1" t="str">
        <f>TEXT(data[[#This Row],[OrderDate]],"mmm")</f>
        <v>Dec</v>
      </c>
      <c r="J2035" s="6">
        <v>0.81041666666666667</v>
      </c>
      <c r="K2035" s="6" t="str">
        <f>TEXT(data[[#This Row],[OrderTime]],"h")</f>
        <v>19</v>
      </c>
      <c r="L2035" s="1">
        <v>45646</v>
      </c>
      <c r="M2035" s="6">
        <v>0.89375000000000004</v>
      </c>
      <c r="N2035" t="s">
        <v>95</v>
      </c>
      <c r="O2035" t="s">
        <v>490</v>
      </c>
      <c r="P2035" t="s">
        <v>25</v>
      </c>
      <c r="Q2035" t="s">
        <v>53</v>
      </c>
      <c r="R2035" t="s">
        <v>192</v>
      </c>
      <c r="S2035" t="s">
        <v>28</v>
      </c>
      <c r="T2035" t="s">
        <v>136</v>
      </c>
      <c r="U2035" t="s">
        <v>30</v>
      </c>
      <c r="V2035" s="5">
        <f>data[[#This Row],[PriceUSD]]*data[[#This Row],[Quantity]]</f>
        <v>23.7</v>
      </c>
      <c r="W2035" s="7">
        <f>data[[#This Row],[OrderDate]] + TIME(VALUE(LEFT(data[[#This Row],[OrderTime]],2)), VALUE(RIGHT(data[[#This Row],[OrderTime]],2)), 0)</f>
        <v>45645.046527777777</v>
      </c>
      <c r="X2035" s="7">
        <f>_xlfn.MINIFS(data[OrderDateTime], data[CustomerName], data[[#This Row],[CustomerName]])</f>
        <v>45515.061805555553</v>
      </c>
      <c r="Y2035" t="str">
        <f>IF(data[[#This Row],[OrderDateTime]]=data[[#This Row],[FirstOrderDateTime]], "New", "Returning")</f>
        <v>Returning</v>
      </c>
      <c r="Z2035" s="7">
        <f>data[[#This Row],[DeliveryDate]] + data[[#This Row],[DeliveryTime]]</f>
        <v>45646.893750000003</v>
      </c>
      <c r="AA2035" s="7">
        <f>data[[#This Row],[OrderDateTime]] + 1</f>
        <v>45646.046527777777</v>
      </c>
      <c r="AB2035" s="7" t="str">
        <f>IF(data[[#This Row],[DeliveryDateTime]] &lt;= data[[#This Row],[SLADue]], "On Time", "Late")</f>
        <v>Late</v>
      </c>
    </row>
    <row r="2036" spans="1:28" x14ac:dyDescent="0.2">
      <c r="A2036" t="s">
        <v>2584</v>
      </c>
      <c r="B2036" t="s">
        <v>19</v>
      </c>
      <c r="C2036" t="s">
        <v>69</v>
      </c>
      <c r="D2036" t="s">
        <v>70</v>
      </c>
      <c r="E2036" s="5">
        <v>60.81</v>
      </c>
      <c r="F2036" t="s">
        <v>119</v>
      </c>
      <c r="G2036">
        <v>1</v>
      </c>
      <c r="H2036" s="1">
        <v>45810</v>
      </c>
      <c r="I2036" s="1" t="str">
        <f>TEXT(data[[#This Row],[OrderDate]],"mmm")</f>
        <v>Jun</v>
      </c>
      <c r="J2036" s="6">
        <v>0.58888888888888891</v>
      </c>
      <c r="K2036" s="6" t="str">
        <f>TEXT(data[[#This Row],[OrderTime]],"h")</f>
        <v>14</v>
      </c>
      <c r="L2036" s="1">
        <v>45810</v>
      </c>
      <c r="M2036" s="6">
        <v>0.71388888888888891</v>
      </c>
      <c r="N2036" t="s">
        <v>213</v>
      </c>
      <c r="O2036" t="s">
        <v>1269</v>
      </c>
      <c r="P2036" t="s">
        <v>36</v>
      </c>
      <c r="Q2036" t="s">
        <v>26</v>
      </c>
      <c r="R2036" t="s">
        <v>37</v>
      </c>
      <c r="S2036" t="s">
        <v>47</v>
      </c>
      <c r="T2036" t="s">
        <v>38</v>
      </c>
      <c r="U2036" t="s">
        <v>67</v>
      </c>
      <c r="V2036" s="5">
        <f>data[[#This Row],[PriceUSD]]*data[[#This Row],[Quantity]]</f>
        <v>60.81</v>
      </c>
      <c r="W2036" s="7">
        <f>data[[#This Row],[OrderDate]] + TIME(VALUE(LEFT(data[[#This Row],[OrderTime]],2)), VALUE(RIGHT(data[[#This Row],[OrderTime]],2)), 0)</f>
        <v>45810.061805555553</v>
      </c>
      <c r="X2036" s="7">
        <f>_xlfn.MINIFS(data[OrderDateTime], data[CustomerName], data[[#This Row],[CustomerName]])</f>
        <v>45673.030555555553</v>
      </c>
      <c r="Y2036" t="str">
        <f>IF(data[[#This Row],[OrderDateTime]]=data[[#This Row],[FirstOrderDateTime]], "New", "Returning")</f>
        <v>Returning</v>
      </c>
      <c r="Z2036" s="7">
        <f>data[[#This Row],[DeliveryDate]] + data[[#This Row],[DeliveryTime]]</f>
        <v>45810.713888888888</v>
      </c>
      <c r="AA2036" s="7">
        <f>data[[#This Row],[OrderDateTime]] + 1</f>
        <v>45811.061805555553</v>
      </c>
      <c r="AB2036" s="7" t="str">
        <f>IF(data[[#This Row],[DeliveryDateTime]] &lt;= data[[#This Row],[SLADue]], "On Time", "Late")</f>
        <v>On Time</v>
      </c>
    </row>
    <row r="2037" spans="1:28" x14ac:dyDescent="0.2">
      <c r="A2037" t="s">
        <v>2585</v>
      </c>
      <c r="B2037" t="s">
        <v>19</v>
      </c>
      <c r="C2037" t="s">
        <v>117</v>
      </c>
      <c r="D2037" t="s">
        <v>118</v>
      </c>
      <c r="E2037" s="5">
        <v>83.52</v>
      </c>
      <c r="F2037" t="s">
        <v>119</v>
      </c>
      <c r="G2037">
        <v>1</v>
      </c>
      <c r="H2037" s="1">
        <v>45624</v>
      </c>
      <c r="I2037" s="1" t="str">
        <f>TEXT(data[[#This Row],[OrderDate]],"mmm")</f>
        <v>Nov</v>
      </c>
      <c r="J2037" s="6">
        <v>0.4909722222222222</v>
      </c>
      <c r="K2037" s="6" t="str">
        <f>TEXT(data[[#This Row],[OrderTime]],"h")</f>
        <v>11</v>
      </c>
      <c r="L2037" s="1">
        <v>45624</v>
      </c>
      <c r="M2037" s="6">
        <v>0.78263888888888888</v>
      </c>
      <c r="N2037" t="s">
        <v>112</v>
      </c>
      <c r="O2037" t="s">
        <v>1029</v>
      </c>
      <c r="P2037" t="s">
        <v>36</v>
      </c>
      <c r="Q2037" t="s">
        <v>53</v>
      </c>
      <c r="R2037" t="s">
        <v>66</v>
      </c>
      <c r="S2037" t="s">
        <v>47</v>
      </c>
      <c r="T2037" t="s">
        <v>29</v>
      </c>
      <c r="U2037" t="s">
        <v>39</v>
      </c>
      <c r="V2037" s="5">
        <f>data[[#This Row],[PriceUSD]]*data[[#This Row],[Quantity]]</f>
        <v>83.52</v>
      </c>
      <c r="W2037" s="7">
        <f>data[[#This Row],[OrderDate]] + TIME(VALUE(LEFT(data[[#This Row],[OrderTime]],2)), VALUE(RIGHT(data[[#This Row],[OrderTime]],2)), 0)</f>
        <v>45624.015277777777</v>
      </c>
      <c r="X2037" s="7">
        <f>_xlfn.MINIFS(data[OrderDateTime], data[CustomerName], data[[#This Row],[CustomerName]])</f>
        <v>45562.022916666669</v>
      </c>
      <c r="Y2037" t="str">
        <f>IF(data[[#This Row],[OrderDateTime]]=data[[#This Row],[FirstOrderDateTime]], "New", "Returning")</f>
        <v>Returning</v>
      </c>
      <c r="Z2037" s="7">
        <f>data[[#This Row],[DeliveryDate]] + data[[#This Row],[DeliveryTime]]</f>
        <v>45624.782638888886</v>
      </c>
      <c r="AA2037" s="7">
        <f>data[[#This Row],[OrderDateTime]] + 1</f>
        <v>45625.015277777777</v>
      </c>
      <c r="AB2037" s="7" t="str">
        <f>IF(data[[#This Row],[DeliveryDateTime]] &lt;= data[[#This Row],[SLADue]], "On Time", "Late")</f>
        <v>On Time</v>
      </c>
    </row>
    <row r="2038" spans="1:28" x14ac:dyDescent="0.2">
      <c r="A2038" t="s">
        <v>2586</v>
      </c>
      <c r="B2038" t="s">
        <v>19</v>
      </c>
      <c r="C2038" t="s">
        <v>61</v>
      </c>
      <c r="D2038" t="s">
        <v>62</v>
      </c>
      <c r="E2038" s="5">
        <v>127.6</v>
      </c>
      <c r="F2038" t="s">
        <v>94</v>
      </c>
      <c r="G2038">
        <v>3</v>
      </c>
      <c r="H2038" s="1">
        <v>45825</v>
      </c>
      <c r="I2038" s="1" t="str">
        <f>TEXT(data[[#This Row],[OrderDate]],"mmm")</f>
        <v>Jun</v>
      </c>
      <c r="J2038" s="6">
        <v>0.43680555555555556</v>
      </c>
      <c r="K2038" s="6" t="str">
        <f>TEXT(data[[#This Row],[OrderTime]],"h")</f>
        <v>10</v>
      </c>
      <c r="L2038" s="1">
        <v>45825</v>
      </c>
      <c r="M2038" s="6">
        <v>0.68680555555555556</v>
      </c>
      <c r="N2038" t="s">
        <v>75</v>
      </c>
      <c r="O2038" t="s">
        <v>481</v>
      </c>
      <c r="P2038" t="s">
        <v>25</v>
      </c>
      <c r="Q2038" t="s">
        <v>26</v>
      </c>
      <c r="R2038" t="s">
        <v>66</v>
      </c>
      <c r="S2038" t="s">
        <v>47</v>
      </c>
      <c r="T2038" t="s">
        <v>115</v>
      </c>
      <c r="U2038" t="s">
        <v>30</v>
      </c>
      <c r="V2038" s="5">
        <f>data[[#This Row],[PriceUSD]]*data[[#This Row],[Quantity]]</f>
        <v>382.79999999999995</v>
      </c>
      <c r="W2038" s="7">
        <f>data[[#This Row],[OrderDate]] + TIME(VALUE(LEFT(data[[#This Row],[OrderTime]],2)), VALUE(RIGHT(data[[#This Row],[OrderTime]],2)), 0)</f>
        <v>45825.038888888892</v>
      </c>
      <c r="X2038" s="7">
        <f>_xlfn.MINIFS(data[OrderDateTime], data[CustomerName], data[[#This Row],[CustomerName]])</f>
        <v>45512.007638888892</v>
      </c>
      <c r="Y2038" t="str">
        <f>IF(data[[#This Row],[OrderDateTime]]=data[[#This Row],[FirstOrderDateTime]], "New", "Returning")</f>
        <v>Returning</v>
      </c>
      <c r="Z2038" s="7">
        <f>data[[#This Row],[DeliveryDate]] + data[[#This Row],[DeliveryTime]]</f>
        <v>45825.686805555553</v>
      </c>
      <c r="AA2038" s="7">
        <f>data[[#This Row],[OrderDateTime]] + 1</f>
        <v>45826.038888888892</v>
      </c>
      <c r="AB2038" s="7" t="str">
        <f>IF(data[[#This Row],[DeliveryDateTime]] &lt;= data[[#This Row],[SLADue]], "On Time", "Late")</f>
        <v>On Time</v>
      </c>
    </row>
    <row r="2039" spans="1:28" x14ac:dyDescent="0.2">
      <c r="A2039" t="s">
        <v>2587</v>
      </c>
      <c r="B2039" t="s">
        <v>19</v>
      </c>
      <c r="C2039" t="s">
        <v>69</v>
      </c>
      <c r="D2039" t="s">
        <v>70</v>
      </c>
      <c r="E2039" s="5">
        <v>59.43</v>
      </c>
      <c r="F2039" t="s">
        <v>119</v>
      </c>
      <c r="G2039">
        <v>1</v>
      </c>
      <c r="H2039" s="1">
        <v>45764</v>
      </c>
      <c r="I2039" s="1" t="str">
        <f>TEXT(data[[#This Row],[OrderDate]],"mmm")</f>
        <v>Apr</v>
      </c>
      <c r="J2039" s="6">
        <v>0.43611111111111112</v>
      </c>
      <c r="K2039" s="6" t="str">
        <f>TEXT(data[[#This Row],[OrderTime]],"h")</f>
        <v>10</v>
      </c>
      <c r="L2039" s="1">
        <v>45765</v>
      </c>
      <c r="M2039" s="6">
        <v>0.68611111111111112</v>
      </c>
      <c r="N2039" t="s">
        <v>213</v>
      </c>
      <c r="O2039" t="s">
        <v>1441</v>
      </c>
      <c r="P2039" t="s">
        <v>36</v>
      </c>
      <c r="Q2039" t="s">
        <v>53</v>
      </c>
      <c r="R2039" t="s">
        <v>37</v>
      </c>
      <c r="S2039" t="s">
        <v>28</v>
      </c>
      <c r="T2039" t="s">
        <v>38</v>
      </c>
      <c r="U2039" t="s">
        <v>30</v>
      </c>
      <c r="V2039" s="5">
        <f>data[[#This Row],[PriceUSD]]*data[[#This Row],[Quantity]]</f>
        <v>59.43</v>
      </c>
      <c r="W2039" s="7">
        <f>data[[#This Row],[OrderDate]] + TIME(VALUE(LEFT(data[[#This Row],[OrderTime]],2)), VALUE(RIGHT(data[[#This Row],[OrderTime]],2)), 0)</f>
        <v>45764.007638888892</v>
      </c>
      <c r="X2039" s="7">
        <f>_xlfn.MINIFS(data[OrderDateTime], data[CustomerName], data[[#This Row],[CustomerName]])</f>
        <v>45510.038888888892</v>
      </c>
      <c r="Y2039" t="str">
        <f>IF(data[[#This Row],[OrderDateTime]]=data[[#This Row],[FirstOrderDateTime]], "New", "Returning")</f>
        <v>Returning</v>
      </c>
      <c r="Z2039" s="7">
        <f>data[[#This Row],[DeliveryDate]] + data[[#This Row],[DeliveryTime]]</f>
        <v>45765.686111111114</v>
      </c>
      <c r="AA2039" s="7">
        <f>data[[#This Row],[OrderDateTime]] + 1</f>
        <v>45765.007638888892</v>
      </c>
      <c r="AB2039" s="7" t="str">
        <f>IF(data[[#This Row],[DeliveryDateTime]] &lt;= data[[#This Row],[SLADue]], "On Time", "Late")</f>
        <v>Late</v>
      </c>
    </row>
    <row r="2040" spans="1:28" x14ac:dyDescent="0.2">
      <c r="A2040" t="s">
        <v>2588</v>
      </c>
      <c r="B2040" t="s">
        <v>19</v>
      </c>
      <c r="C2040" t="s">
        <v>41</v>
      </c>
      <c r="D2040" t="s">
        <v>42</v>
      </c>
      <c r="E2040" s="5">
        <v>33.08</v>
      </c>
      <c r="F2040" t="s">
        <v>182</v>
      </c>
      <c r="G2040">
        <v>2</v>
      </c>
      <c r="H2040" s="1">
        <v>45655</v>
      </c>
      <c r="I2040" s="1" t="str">
        <f>TEXT(data[[#This Row],[OrderDate]],"mmm")</f>
        <v>Dec</v>
      </c>
      <c r="J2040" s="6">
        <v>0.64444444444444449</v>
      </c>
      <c r="K2040" s="6" t="str">
        <f>TEXT(data[[#This Row],[OrderTime]],"h")</f>
        <v>15</v>
      </c>
      <c r="L2040" s="1">
        <v>45656</v>
      </c>
      <c r="M2040" s="6">
        <v>0.89444444444444449</v>
      </c>
      <c r="N2040" t="s">
        <v>233</v>
      </c>
      <c r="O2040" t="s">
        <v>1196</v>
      </c>
      <c r="P2040" t="s">
        <v>234</v>
      </c>
      <c r="Q2040" t="s">
        <v>26</v>
      </c>
      <c r="R2040" t="s">
        <v>46</v>
      </c>
      <c r="S2040" t="s">
        <v>28</v>
      </c>
      <c r="T2040" t="s">
        <v>136</v>
      </c>
      <c r="U2040" t="s">
        <v>30</v>
      </c>
      <c r="V2040" s="5">
        <f>data[[#This Row],[PriceUSD]]*data[[#This Row],[Quantity]]</f>
        <v>66.16</v>
      </c>
      <c r="W2040" s="7">
        <f>data[[#This Row],[OrderDate]] + TIME(VALUE(LEFT(data[[#This Row],[OrderTime]],2)), VALUE(RIGHT(data[[#This Row],[OrderTime]],2)), 0)</f>
        <v>45655.030555555553</v>
      </c>
      <c r="X2040" s="7">
        <f>_xlfn.MINIFS(data[OrderDateTime], data[CustomerName], data[[#This Row],[CustomerName]])</f>
        <v>45509.015277777777</v>
      </c>
      <c r="Y2040" t="str">
        <f>IF(data[[#This Row],[OrderDateTime]]=data[[#This Row],[FirstOrderDateTime]], "New", "Returning")</f>
        <v>Returning</v>
      </c>
      <c r="Z2040" s="7">
        <f>data[[#This Row],[DeliveryDate]] + data[[#This Row],[DeliveryTime]]</f>
        <v>45656.894444444442</v>
      </c>
      <c r="AA2040" s="7">
        <f>data[[#This Row],[OrderDateTime]] + 1</f>
        <v>45656.030555555553</v>
      </c>
      <c r="AB2040" s="7" t="str">
        <f>IF(data[[#This Row],[DeliveryDateTime]] &lt;= data[[#This Row],[SLADue]], "On Time", "Late")</f>
        <v>Late</v>
      </c>
    </row>
    <row r="2041" spans="1:28" x14ac:dyDescent="0.2">
      <c r="A2041" t="s">
        <v>2589</v>
      </c>
      <c r="B2041" t="s">
        <v>19</v>
      </c>
      <c r="C2041" t="s">
        <v>290</v>
      </c>
      <c r="D2041" t="s">
        <v>291</v>
      </c>
      <c r="E2041" s="5">
        <v>69.11</v>
      </c>
      <c r="F2041" t="s">
        <v>22</v>
      </c>
      <c r="G2041">
        <v>2</v>
      </c>
      <c r="H2041" s="1">
        <v>45508</v>
      </c>
      <c r="I2041" s="1" t="str">
        <f>TEXT(data[[#This Row],[OrderDate]],"mmm")</f>
        <v>Aug</v>
      </c>
      <c r="J2041" s="6">
        <v>0.4465277777777778</v>
      </c>
      <c r="K2041" s="6" t="str">
        <f>TEXT(data[[#This Row],[OrderTime]],"h")</f>
        <v>10</v>
      </c>
      <c r="L2041" s="1">
        <v>45508</v>
      </c>
      <c r="M2041" s="6">
        <v>0.61319444444444449</v>
      </c>
      <c r="N2041" t="s">
        <v>145</v>
      </c>
      <c r="O2041" t="s">
        <v>1265</v>
      </c>
      <c r="P2041" t="s">
        <v>77</v>
      </c>
      <c r="Q2041" t="s">
        <v>26</v>
      </c>
      <c r="R2041" t="s">
        <v>294</v>
      </c>
      <c r="S2041" t="s">
        <v>47</v>
      </c>
      <c r="T2041" t="s">
        <v>29</v>
      </c>
      <c r="U2041" t="s">
        <v>30</v>
      </c>
      <c r="V2041" s="5">
        <f>data[[#This Row],[PriceUSD]]*data[[#This Row],[Quantity]]</f>
        <v>138.22</v>
      </c>
      <c r="W2041" s="7">
        <f>data[[#This Row],[OrderDate]] + TIME(VALUE(LEFT(data[[#This Row],[OrderTime]],2)), VALUE(RIGHT(data[[#This Row],[OrderTime]],2)), 0)</f>
        <v>45508.054166666669</v>
      </c>
      <c r="X2041" s="7">
        <f>_xlfn.MINIFS(data[OrderDateTime], data[CustomerName], data[[#This Row],[CustomerName]])</f>
        <v>45508.054166666669</v>
      </c>
      <c r="Y2041" t="str">
        <f>IF(data[[#This Row],[OrderDateTime]]=data[[#This Row],[FirstOrderDateTime]], "New", "Returning")</f>
        <v>New</v>
      </c>
      <c r="Z2041" s="7">
        <f>data[[#This Row],[DeliveryDate]] + data[[#This Row],[DeliveryTime]]</f>
        <v>45508.613194444442</v>
      </c>
      <c r="AA2041" s="7">
        <f>data[[#This Row],[OrderDateTime]] + 1</f>
        <v>45509.054166666669</v>
      </c>
      <c r="AB2041" s="7" t="str">
        <f>IF(data[[#This Row],[DeliveryDateTime]] &lt;= data[[#This Row],[SLADue]], "On Time", "Late")</f>
        <v>On Time</v>
      </c>
    </row>
    <row r="2042" spans="1:28" x14ac:dyDescent="0.2">
      <c r="A2042" t="s">
        <v>2590</v>
      </c>
      <c r="B2042" t="s">
        <v>19</v>
      </c>
      <c r="C2042" t="s">
        <v>126</v>
      </c>
      <c r="D2042" t="s">
        <v>127</v>
      </c>
      <c r="E2042" s="5">
        <v>18.53</v>
      </c>
      <c r="F2042" t="s">
        <v>56</v>
      </c>
      <c r="G2042">
        <v>3</v>
      </c>
      <c r="H2042" s="1">
        <v>45772</v>
      </c>
      <c r="I2042" s="1" t="str">
        <f>TEXT(data[[#This Row],[OrderDate]],"mmm")</f>
        <v>Apr</v>
      </c>
      <c r="J2042" s="6">
        <v>0.6118055555555556</v>
      </c>
      <c r="K2042" s="6" t="str">
        <f>TEXT(data[[#This Row],[OrderTime]],"h")</f>
        <v>14</v>
      </c>
      <c r="L2042" s="1">
        <v>45774</v>
      </c>
      <c r="M2042" s="6">
        <v>0.65347222222222223</v>
      </c>
      <c r="N2042" t="s">
        <v>98</v>
      </c>
      <c r="O2042" t="s">
        <v>1330</v>
      </c>
      <c r="P2042" t="s">
        <v>77</v>
      </c>
      <c r="Q2042" t="s">
        <v>26</v>
      </c>
      <c r="R2042" t="s">
        <v>129</v>
      </c>
      <c r="S2042" t="s">
        <v>105</v>
      </c>
      <c r="T2042" t="s">
        <v>38</v>
      </c>
      <c r="U2042" t="s">
        <v>39</v>
      </c>
      <c r="V2042" s="5">
        <f>data[[#This Row],[PriceUSD]]*data[[#This Row],[Quantity]]</f>
        <v>55.59</v>
      </c>
      <c r="W2042" s="7">
        <f>data[[#This Row],[OrderDate]] + TIME(VALUE(LEFT(data[[#This Row],[OrderTime]],2)), VALUE(RIGHT(data[[#This Row],[OrderTime]],2)), 0)</f>
        <v>45772.038888888892</v>
      </c>
      <c r="X2042" s="7">
        <f>_xlfn.MINIFS(data[OrderDateTime], data[CustomerName], data[[#This Row],[CustomerName]])</f>
        <v>45551.007638888892</v>
      </c>
      <c r="Y2042" t="str">
        <f>IF(data[[#This Row],[OrderDateTime]]=data[[#This Row],[FirstOrderDateTime]], "New", "Returning")</f>
        <v>Returning</v>
      </c>
      <c r="Z2042" s="7">
        <f>data[[#This Row],[DeliveryDate]] + data[[#This Row],[DeliveryTime]]</f>
        <v>45774.65347222222</v>
      </c>
      <c r="AA2042" s="7">
        <f>data[[#This Row],[OrderDateTime]] + 1</f>
        <v>45773.038888888892</v>
      </c>
      <c r="AB2042" s="7" t="str">
        <f>IF(data[[#This Row],[DeliveryDateTime]] &lt;= data[[#This Row],[SLADue]], "On Time", "Late")</f>
        <v>Late</v>
      </c>
    </row>
    <row r="2043" spans="1:28" x14ac:dyDescent="0.2">
      <c r="A2043" t="s">
        <v>2591</v>
      </c>
      <c r="B2043" t="s">
        <v>19</v>
      </c>
      <c r="C2043" t="s">
        <v>110</v>
      </c>
      <c r="D2043" t="s">
        <v>111</v>
      </c>
      <c r="E2043" s="5">
        <v>12.86</v>
      </c>
      <c r="F2043" t="s">
        <v>87</v>
      </c>
      <c r="G2043">
        <v>1</v>
      </c>
      <c r="H2043" s="1">
        <v>45580</v>
      </c>
      <c r="I2043" s="1" t="str">
        <f>TEXT(data[[#This Row],[OrderDate]],"mmm")</f>
        <v>Oct</v>
      </c>
      <c r="J2043" s="6">
        <v>0.8930555555555556</v>
      </c>
      <c r="K2043" s="6" t="str">
        <f>TEXT(data[[#This Row],[OrderTime]],"h")</f>
        <v>21</v>
      </c>
      <c r="L2043" s="1">
        <v>45582</v>
      </c>
      <c r="M2043" s="6">
        <v>0.74513888888888891</v>
      </c>
      <c r="N2043" t="s">
        <v>44</v>
      </c>
      <c r="O2043" t="s">
        <v>2554</v>
      </c>
      <c r="P2043" t="s">
        <v>25</v>
      </c>
      <c r="Q2043" t="s">
        <v>26</v>
      </c>
      <c r="R2043" t="s">
        <v>114</v>
      </c>
      <c r="S2043" t="s">
        <v>105</v>
      </c>
      <c r="T2043" t="s">
        <v>59</v>
      </c>
      <c r="U2043" t="s">
        <v>30</v>
      </c>
      <c r="V2043" s="5">
        <f>data[[#This Row],[PriceUSD]]*data[[#This Row],[Quantity]]</f>
        <v>12.86</v>
      </c>
      <c r="W2043" s="7">
        <f>data[[#This Row],[OrderDate]] + TIME(VALUE(LEFT(data[[#This Row],[OrderTime]],2)), VALUE(RIGHT(data[[#This Row],[OrderTime]],2)), 0)</f>
        <v>45580.038888888892</v>
      </c>
      <c r="X2043" s="7">
        <f>_xlfn.MINIFS(data[OrderDateTime], data[CustomerName], data[[#This Row],[CustomerName]])</f>
        <v>45523.038888888892</v>
      </c>
      <c r="Y2043" t="str">
        <f>IF(data[[#This Row],[OrderDateTime]]=data[[#This Row],[FirstOrderDateTime]], "New", "Returning")</f>
        <v>Returning</v>
      </c>
      <c r="Z2043" s="7">
        <f>data[[#This Row],[DeliveryDate]] + data[[#This Row],[DeliveryTime]]</f>
        <v>45582.745138888888</v>
      </c>
      <c r="AA2043" s="7">
        <f>data[[#This Row],[OrderDateTime]] + 1</f>
        <v>45581.038888888892</v>
      </c>
      <c r="AB2043" s="7" t="str">
        <f>IF(data[[#This Row],[DeliveryDateTime]] &lt;= data[[#This Row],[SLADue]], "On Time", "Late")</f>
        <v>Late</v>
      </c>
    </row>
    <row r="2044" spans="1:28" x14ac:dyDescent="0.2">
      <c r="A2044" t="s">
        <v>2592</v>
      </c>
      <c r="B2044" t="s">
        <v>19</v>
      </c>
      <c r="C2044" t="s">
        <v>117</v>
      </c>
      <c r="D2044" t="s">
        <v>118</v>
      </c>
      <c r="E2044" s="5">
        <v>79.38</v>
      </c>
      <c r="F2044" t="s">
        <v>94</v>
      </c>
      <c r="G2044">
        <v>3</v>
      </c>
      <c r="H2044" s="1">
        <v>45635</v>
      </c>
      <c r="I2044" s="1" t="str">
        <f>TEXT(data[[#This Row],[OrderDate]],"mmm")</f>
        <v>Dec</v>
      </c>
      <c r="J2044" s="6">
        <v>0.6118055555555556</v>
      </c>
      <c r="K2044" s="6" t="str">
        <f>TEXT(data[[#This Row],[OrderTime]],"h")</f>
        <v>14</v>
      </c>
      <c r="L2044" s="1">
        <v>45635</v>
      </c>
      <c r="M2044" s="6">
        <v>0.8618055555555556</v>
      </c>
      <c r="N2044" t="s">
        <v>34</v>
      </c>
      <c r="O2044" t="s">
        <v>756</v>
      </c>
      <c r="P2044" t="s">
        <v>36</v>
      </c>
      <c r="Q2044" t="s">
        <v>53</v>
      </c>
      <c r="R2044" t="s">
        <v>66</v>
      </c>
      <c r="S2044" t="s">
        <v>47</v>
      </c>
      <c r="T2044" t="s">
        <v>136</v>
      </c>
      <c r="U2044" t="s">
        <v>30</v>
      </c>
      <c r="V2044" s="5">
        <f>data[[#This Row],[PriceUSD]]*data[[#This Row],[Quantity]]</f>
        <v>238.14</v>
      </c>
      <c r="W2044" s="7">
        <f>data[[#This Row],[OrderDate]] + TIME(VALUE(LEFT(data[[#This Row],[OrderTime]],2)), VALUE(RIGHT(data[[#This Row],[OrderTime]],2)), 0)</f>
        <v>45635.038888888892</v>
      </c>
      <c r="X2044" s="7">
        <f>_xlfn.MINIFS(data[OrderDateTime], data[CustomerName], data[[#This Row],[CustomerName]])</f>
        <v>45521.061805555553</v>
      </c>
      <c r="Y2044" t="str">
        <f>IF(data[[#This Row],[OrderDateTime]]=data[[#This Row],[FirstOrderDateTime]], "New", "Returning")</f>
        <v>Returning</v>
      </c>
      <c r="Z2044" s="7">
        <f>data[[#This Row],[DeliveryDate]] + data[[#This Row],[DeliveryTime]]</f>
        <v>45635.861805555556</v>
      </c>
      <c r="AA2044" s="7">
        <f>data[[#This Row],[OrderDateTime]] + 1</f>
        <v>45636.038888888892</v>
      </c>
      <c r="AB2044" s="7" t="str">
        <f>IF(data[[#This Row],[DeliveryDateTime]] &lt;= data[[#This Row],[SLADue]], "On Time", "Late")</f>
        <v>On Time</v>
      </c>
    </row>
    <row r="2045" spans="1:28" x14ac:dyDescent="0.2">
      <c r="A2045" t="s">
        <v>2593</v>
      </c>
      <c r="B2045" t="s">
        <v>19</v>
      </c>
      <c r="C2045" t="s">
        <v>41</v>
      </c>
      <c r="D2045" t="s">
        <v>42</v>
      </c>
      <c r="E2045" s="5">
        <v>35.04</v>
      </c>
      <c r="F2045" t="s">
        <v>74</v>
      </c>
      <c r="G2045">
        <v>1</v>
      </c>
      <c r="H2045" s="1">
        <v>45836</v>
      </c>
      <c r="I2045" s="1" t="str">
        <f>TEXT(data[[#This Row],[OrderDate]],"mmm")</f>
        <v>Jun</v>
      </c>
      <c r="J2045" s="6">
        <v>0.55277777777777781</v>
      </c>
      <c r="K2045" s="6" t="str">
        <f>TEXT(data[[#This Row],[OrderTime]],"h")</f>
        <v>13</v>
      </c>
      <c r="L2045" s="1">
        <v>45837</v>
      </c>
      <c r="M2045" s="6">
        <v>0.59444444444444444</v>
      </c>
      <c r="N2045" t="s">
        <v>64</v>
      </c>
      <c r="O2045" t="s">
        <v>812</v>
      </c>
      <c r="P2045" t="s">
        <v>25</v>
      </c>
      <c r="Q2045" t="s">
        <v>53</v>
      </c>
      <c r="R2045" t="s">
        <v>46</v>
      </c>
      <c r="S2045" t="s">
        <v>28</v>
      </c>
      <c r="T2045" t="s">
        <v>106</v>
      </c>
      <c r="U2045" t="s">
        <v>39</v>
      </c>
      <c r="V2045" s="5">
        <f>data[[#This Row],[PriceUSD]]*data[[#This Row],[Quantity]]</f>
        <v>35.04</v>
      </c>
      <c r="W2045" s="7">
        <f>data[[#This Row],[OrderDate]] + TIME(VALUE(LEFT(data[[#This Row],[OrderTime]],2)), VALUE(RIGHT(data[[#This Row],[OrderTime]],2)), 0)</f>
        <v>45836.054166666669</v>
      </c>
      <c r="X2045" s="7">
        <f>_xlfn.MINIFS(data[OrderDateTime], data[CustomerName], data[[#This Row],[CustomerName]])</f>
        <v>45540.015277777777</v>
      </c>
      <c r="Y2045" t="str">
        <f>IF(data[[#This Row],[OrderDateTime]]=data[[#This Row],[FirstOrderDateTime]], "New", "Returning")</f>
        <v>Returning</v>
      </c>
      <c r="Z2045" s="7">
        <f>data[[#This Row],[DeliveryDate]] + data[[#This Row],[DeliveryTime]]</f>
        <v>45837.594444444447</v>
      </c>
      <c r="AA2045" s="7">
        <f>data[[#This Row],[OrderDateTime]] + 1</f>
        <v>45837.054166666669</v>
      </c>
      <c r="AB2045" s="7" t="str">
        <f>IF(data[[#This Row],[DeliveryDateTime]] &lt;= data[[#This Row],[SLADue]], "On Time", "Late")</f>
        <v>Late</v>
      </c>
    </row>
    <row r="2046" spans="1:28" x14ac:dyDescent="0.2">
      <c r="A2046" t="s">
        <v>2594</v>
      </c>
      <c r="B2046" t="s">
        <v>19</v>
      </c>
      <c r="C2046" t="s">
        <v>190</v>
      </c>
      <c r="D2046" t="s">
        <v>191</v>
      </c>
      <c r="E2046" s="5">
        <v>23.09</v>
      </c>
      <c r="F2046" t="s">
        <v>87</v>
      </c>
      <c r="G2046">
        <v>1</v>
      </c>
      <c r="H2046" s="1">
        <v>45742</v>
      </c>
      <c r="I2046" s="1" t="str">
        <f>TEXT(data[[#This Row],[OrderDate]],"mmm")</f>
        <v>Mar</v>
      </c>
      <c r="J2046" s="6">
        <v>0.53888888888888886</v>
      </c>
      <c r="K2046" s="6" t="str">
        <f>TEXT(data[[#This Row],[OrderTime]],"h")</f>
        <v>12</v>
      </c>
      <c r="L2046" s="1">
        <v>45743</v>
      </c>
      <c r="M2046" s="6">
        <v>0.62222222222222223</v>
      </c>
      <c r="N2046" t="s">
        <v>120</v>
      </c>
      <c r="O2046" t="s">
        <v>927</v>
      </c>
      <c r="P2046" t="s">
        <v>25</v>
      </c>
      <c r="Q2046" t="s">
        <v>53</v>
      </c>
      <c r="R2046" t="s">
        <v>192</v>
      </c>
      <c r="S2046" t="s">
        <v>28</v>
      </c>
      <c r="T2046" t="s">
        <v>29</v>
      </c>
      <c r="U2046" t="s">
        <v>30</v>
      </c>
      <c r="V2046" s="5">
        <f>data[[#This Row],[PriceUSD]]*data[[#This Row],[Quantity]]</f>
        <v>23.09</v>
      </c>
      <c r="W2046" s="7">
        <f>data[[#This Row],[OrderDate]] + TIME(VALUE(LEFT(data[[#This Row],[OrderTime]],2)), VALUE(RIGHT(data[[#This Row],[OrderTime]],2)), 0)</f>
        <v>45742.061805555553</v>
      </c>
      <c r="X2046" s="7">
        <f>_xlfn.MINIFS(data[OrderDateTime], data[CustomerName], data[[#This Row],[CustomerName]])</f>
        <v>45534.054166666669</v>
      </c>
      <c r="Y2046" t="str">
        <f>IF(data[[#This Row],[OrderDateTime]]=data[[#This Row],[FirstOrderDateTime]], "New", "Returning")</f>
        <v>Returning</v>
      </c>
      <c r="Z2046" s="7">
        <f>data[[#This Row],[DeliveryDate]] + data[[#This Row],[DeliveryTime]]</f>
        <v>45743.62222222222</v>
      </c>
      <c r="AA2046" s="7">
        <f>data[[#This Row],[OrderDateTime]] + 1</f>
        <v>45743.061805555553</v>
      </c>
      <c r="AB2046" s="7" t="str">
        <f>IF(data[[#This Row],[DeliveryDateTime]] &lt;= data[[#This Row],[SLADue]], "On Time", "Late")</f>
        <v>Late</v>
      </c>
    </row>
    <row r="2047" spans="1:28" x14ac:dyDescent="0.2">
      <c r="A2047" t="s">
        <v>2595</v>
      </c>
      <c r="B2047" t="s">
        <v>19</v>
      </c>
      <c r="C2047" t="s">
        <v>117</v>
      </c>
      <c r="D2047" t="s">
        <v>118</v>
      </c>
      <c r="E2047" s="5">
        <v>72.56</v>
      </c>
      <c r="F2047" t="s">
        <v>182</v>
      </c>
      <c r="G2047">
        <v>1</v>
      </c>
      <c r="H2047" s="1">
        <v>45582</v>
      </c>
      <c r="I2047" s="1" t="str">
        <f>TEXT(data[[#This Row],[OrderDate]],"mmm")</f>
        <v>Oct</v>
      </c>
      <c r="J2047" s="6">
        <v>0.76597222222222228</v>
      </c>
      <c r="K2047" s="6" t="str">
        <f>TEXT(data[[#This Row],[OrderTime]],"h")</f>
        <v>18</v>
      </c>
      <c r="L2047" s="1">
        <v>45583</v>
      </c>
      <c r="M2047" s="6">
        <v>0.89097222222222228</v>
      </c>
      <c r="N2047" t="s">
        <v>75</v>
      </c>
      <c r="O2047" t="s">
        <v>539</v>
      </c>
      <c r="P2047" t="s">
        <v>25</v>
      </c>
      <c r="Q2047" t="s">
        <v>53</v>
      </c>
      <c r="R2047" t="s">
        <v>66</v>
      </c>
      <c r="S2047" t="s">
        <v>28</v>
      </c>
      <c r="T2047" t="s">
        <v>38</v>
      </c>
      <c r="U2047" t="s">
        <v>30</v>
      </c>
      <c r="V2047" s="5">
        <f>data[[#This Row],[PriceUSD]]*data[[#This Row],[Quantity]]</f>
        <v>72.56</v>
      </c>
      <c r="W2047" s="7">
        <f>data[[#This Row],[OrderDate]] + TIME(VALUE(LEFT(data[[#This Row],[OrderTime]],2)), VALUE(RIGHT(data[[#This Row],[OrderTime]],2)), 0)</f>
        <v>45582.015277777777</v>
      </c>
      <c r="X2047" s="7">
        <f>_xlfn.MINIFS(data[OrderDateTime], data[CustomerName], data[[#This Row],[CustomerName]])</f>
        <v>45554.038888888892</v>
      </c>
      <c r="Y2047" t="str">
        <f>IF(data[[#This Row],[OrderDateTime]]=data[[#This Row],[FirstOrderDateTime]], "New", "Returning")</f>
        <v>Returning</v>
      </c>
      <c r="Z2047" s="7">
        <f>data[[#This Row],[DeliveryDate]] + data[[#This Row],[DeliveryTime]]</f>
        <v>45583.890972222223</v>
      </c>
      <c r="AA2047" s="7">
        <f>data[[#This Row],[OrderDateTime]] + 1</f>
        <v>45583.015277777777</v>
      </c>
      <c r="AB2047" s="7" t="str">
        <f>IF(data[[#This Row],[DeliveryDateTime]] &lt;= data[[#This Row],[SLADue]], "On Time", "Late")</f>
        <v>Late</v>
      </c>
    </row>
    <row r="2048" spans="1:28" x14ac:dyDescent="0.2">
      <c r="A2048" t="s">
        <v>2596</v>
      </c>
      <c r="B2048" t="s">
        <v>19</v>
      </c>
      <c r="C2048" t="s">
        <v>69</v>
      </c>
      <c r="D2048" t="s">
        <v>70</v>
      </c>
      <c r="E2048" s="5">
        <v>58.02</v>
      </c>
      <c r="F2048" t="s">
        <v>74</v>
      </c>
      <c r="G2048">
        <v>1</v>
      </c>
      <c r="H2048" s="1">
        <v>45586</v>
      </c>
      <c r="I2048" s="1" t="str">
        <f>TEXT(data[[#This Row],[OrderDate]],"mmm")</f>
        <v>Oct</v>
      </c>
      <c r="J2048" s="6">
        <v>0.45208333333333334</v>
      </c>
      <c r="K2048" s="6" t="str">
        <f>TEXT(data[[#This Row],[OrderTime]],"h")</f>
        <v>10</v>
      </c>
      <c r="L2048" s="1">
        <v>45587</v>
      </c>
      <c r="M2048" s="6">
        <v>0.66041666666666665</v>
      </c>
      <c r="N2048" t="s">
        <v>44</v>
      </c>
      <c r="O2048" t="s">
        <v>371</v>
      </c>
      <c r="P2048" t="s">
        <v>25</v>
      </c>
      <c r="Q2048" t="s">
        <v>53</v>
      </c>
      <c r="R2048" t="s">
        <v>37</v>
      </c>
      <c r="S2048" t="s">
        <v>28</v>
      </c>
      <c r="T2048" t="s">
        <v>59</v>
      </c>
      <c r="U2048" t="s">
        <v>30</v>
      </c>
      <c r="V2048" s="5">
        <f>data[[#This Row],[PriceUSD]]*data[[#This Row],[Quantity]]</f>
        <v>58.02</v>
      </c>
      <c r="W2048" s="7">
        <f>data[[#This Row],[OrderDate]] + TIME(VALUE(LEFT(data[[#This Row],[OrderTime]],2)), VALUE(RIGHT(data[[#This Row],[OrderTime]],2)), 0)</f>
        <v>45586.022916666669</v>
      </c>
      <c r="X2048" s="7">
        <f>_xlfn.MINIFS(data[OrderDateTime], data[CustomerName], data[[#This Row],[CustomerName]])</f>
        <v>45514.038888888892</v>
      </c>
      <c r="Y2048" t="str">
        <f>IF(data[[#This Row],[OrderDateTime]]=data[[#This Row],[FirstOrderDateTime]], "New", "Returning")</f>
        <v>Returning</v>
      </c>
      <c r="Z2048" s="7">
        <f>data[[#This Row],[DeliveryDate]] + data[[#This Row],[DeliveryTime]]</f>
        <v>45587.660416666666</v>
      </c>
      <c r="AA2048" s="7">
        <f>data[[#This Row],[OrderDateTime]] + 1</f>
        <v>45587.022916666669</v>
      </c>
      <c r="AB2048" s="7" t="str">
        <f>IF(data[[#This Row],[DeliveryDateTime]] &lt;= data[[#This Row],[SLADue]], "On Time", "Late")</f>
        <v>Late</v>
      </c>
    </row>
    <row r="2049" spans="1:28" x14ac:dyDescent="0.2">
      <c r="A2049" t="s">
        <v>2597</v>
      </c>
      <c r="B2049" t="s">
        <v>19</v>
      </c>
      <c r="C2049" t="s">
        <v>61</v>
      </c>
      <c r="D2049" t="s">
        <v>62</v>
      </c>
      <c r="E2049" s="5">
        <v>157.01</v>
      </c>
      <c r="F2049" t="s">
        <v>63</v>
      </c>
      <c r="G2049">
        <v>3</v>
      </c>
      <c r="H2049" s="1">
        <v>45705</v>
      </c>
      <c r="I2049" s="1" t="str">
        <f>TEXT(data[[#This Row],[OrderDate]],"mmm")</f>
        <v>Feb</v>
      </c>
      <c r="J2049" s="6">
        <v>0.44027777777777777</v>
      </c>
      <c r="K2049" s="6" t="str">
        <f>TEXT(data[[#This Row],[OrderTime]],"h")</f>
        <v>10</v>
      </c>
      <c r="L2049" s="1">
        <v>45707</v>
      </c>
      <c r="M2049" s="6">
        <v>0.52361111111111114</v>
      </c>
      <c r="N2049" t="s">
        <v>95</v>
      </c>
      <c r="O2049" t="s">
        <v>265</v>
      </c>
      <c r="P2049" t="s">
        <v>25</v>
      </c>
      <c r="Q2049" t="s">
        <v>53</v>
      </c>
      <c r="R2049" t="s">
        <v>66</v>
      </c>
      <c r="S2049" t="s">
        <v>105</v>
      </c>
      <c r="T2049" t="s">
        <v>38</v>
      </c>
      <c r="U2049" t="s">
        <v>39</v>
      </c>
      <c r="V2049" s="5">
        <f>data[[#This Row],[PriceUSD]]*data[[#This Row],[Quantity]]</f>
        <v>471.03</v>
      </c>
      <c r="W2049" s="7">
        <f>data[[#This Row],[OrderDate]] + TIME(VALUE(LEFT(data[[#This Row],[OrderTime]],2)), VALUE(RIGHT(data[[#This Row],[OrderTime]],2)), 0)</f>
        <v>45705.054166666669</v>
      </c>
      <c r="X2049" s="7">
        <f>_xlfn.MINIFS(data[OrderDateTime], data[CustomerName], data[[#This Row],[CustomerName]])</f>
        <v>45522.046527777777</v>
      </c>
      <c r="Y2049" t="str">
        <f>IF(data[[#This Row],[OrderDateTime]]=data[[#This Row],[FirstOrderDateTime]], "New", "Returning")</f>
        <v>Returning</v>
      </c>
      <c r="Z2049" s="7">
        <f>data[[#This Row],[DeliveryDate]] + data[[#This Row],[DeliveryTime]]</f>
        <v>45707.523611111108</v>
      </c>
      <c r="AA2049" s="7">
        <f>data[[#This Row],[OrderDateTime]] + 1</f>
        <v>45706.054166666669</v>
      </c>
      <c r="AB2049" s="7" t="str">
        <f>IF(data[[#This Row],[DeliveryDateTime]] &lt;= data[[#This Row],[SLADue]], "On Time", "Late")</f>
        <v>Late</v>
      </c>
    </row>
    <row r="2050" spans="1:28" x14ac:dyDescent="0.2">
      <c r="A2050" t="s">
        <v>2598</v>
      </c>
      <c r="B2050" t="s">
        <v>19</v>
      </c>
      <c r="C2050" t="s">
        <v>41</v>
      </c>
      <c r="D2050" t="s">
        <v>42</v>
      </c>
      <c r="E2050" s="5">
        <v>40.53</v>
      </c>
      <c r="F2050" t="s">
        <v>119</v>
      </c>
      <c r="G2050">
        <v>3</v>
      </c>
      <c r="H2050" s="1">
        <v>45874</v>
      </c>
      <c r="I2050" s="1" t="str">
        <f>TEXT(data[[#This Row],[OrderDate]],"mmm")</f>
        <v>Aug</v>
      </c>
      <c r="J2050" s="6">
        <v>0.47986111111111113</v>
      </c>
      <c r="K2050" s="6" t="str">
        <f>TEXT(data[[#This Row],[OrderTime]],"h")</f>
        <v>11</v>
      </c>
      <c r="L2050" s="1">
        <v>45875</v>
      </c>
      <c r="M2050" s="6">
        <v>0.68819444444444444</v>
      </c>
      <c r="N2050" t="s">
        <v>57</v>
      </c>
      <c r="O2050" t="s">
        <v>1505</v>
      </c>
      <c r="P2050" t="s">
        <v>25</v>
      </c>
      <c r="Q2050" t="s">
        <v>53</v>
      </c>
      <c r="R2050" t="s">
        <v>46</v>
      </c>
      <c r="S2050" t="s">
        <v>28</v>
      </c>
      <c r="T2050" t="s">
        <v>38</v>
      </c>
      <c r="U2050" t="s">
        <v>39</v>
      </c>
      <c r="V2050" s="5">
        <f>data[[#This Row],[PriceUSD]]*data[[#This Row],[Quantity]]</f>
        <v>121.59</v>
      </c>
      <c r="W2050" s="7">
        <f>data[[#This Row],[OrderDate]] + TIME(VALUE(LEFT(data[[#This Row],[OrderTime]],2)), VALUE(RIGHT(data[[#This Row],[OrderTime]],2)), 0)</f>
        <v>45874.007638888892</v>
      </c>
      <c r="X2050" s="7">
        <f>_xlfn.MINIFS(data[OrderDateTime], data[CustomerName], data[[#This Row],[CustomerName]])</f>
        <v>45588.015277777777</v>
      </c>
      <c r="Y2050" t="str">
        <f>IF(data[[#This Row],[OrderDateTime]]=data[[#This Row],[FirstOrderDateTime]], "New", "Returning")</f>
        <v>Returning</v>
      </c>
      <c r="Z2050" s="7">
        <f>data[[#This Row],[DeliveryDate]] + data[[#This Row],[DeliveryTime]]</f>
        <v>45875.688194444447</v>
      </c>
      <c r="AA2050" s="7">
        <f>data[[#This Row],[OrderDateTime]] + 1</f>
        <v>45875.007638888892</v>
      </c>
      <c r="AB2050" s="7" t="str">
        <f>IF(data[[#This Row],[DeliveryDateTime]] &lt;= data[[#This Row],[SLADue]], "On Time", "Late")</f>
        <v>Late</v>
      </c>
    </row>
    <row r="2051" spans="1:28" x14ac:dyDescent="0.2">
      <c r="A2051" t="s">
        <v>2599</v>
      </c>
      <c r="B2051" t="s">
        <v>19</v>
      </c>
      <c r="C2051" t="s">
        <v>92</v>
      </c>
      <c r="D2051" t="s">
        <v>93</v>
      </c>
      <c r="E2051" s="5">
        <v>74.36</v>
      </c>
      <c r="F2051" t="s">
        <v>81</v>
      </c>
      <c r="G2051">
        <v>1</v>
      </c>
      <c r="H2051" s="1">
        <v>45674</v>
      </c>
      <c r="I2051" s="1" t="str">
        <f>TEXT(data[[#This Row],[OrderDate]],"mmm")</f>
        <v>Jan</v>
      </c>
      <c r="J2051" s="6">
        <v>0.41041666666666665</v>
      </c>
      <c r="K2051" s="6" t="str">
        <f>TEXT(data[[#This Row],[OrderTime]],"h")</f>
        <v>9</v>
      </c>
      <c r="L2051" s="1">
        <v>45674</v>
      </c>
      <c r="M2051" s="6">
        <v>0.70208333333333328</v>
      </c>
      <c r="N2051" t="s">
        <v>200</v>
      </c>
      <c r="O2051" t="s">
        <v>1330</v>
      </c>
      <c r="P2051" t="s">
        <v>202</v>
      </c>
      <c r="Q2051" t="s">
        <v>53</v>
      </c>
      <c r="R2051" t="s">
        <v>66</v>
      </c>
      <c r="S2051" t="s">
        <v>47</v>
      </c>
      <c r="T2051" t="s">
        <v>38</v>
      </c>
      <c r="U2051" t="s">
        <v>30</v>
      </c>
      <c r="V2051" s="5">
        <f>data[[#This Row],[PriceUSD]]*data[[#This Row],[Quantity]]</f>
        <v>74.36</v>
      </c>
      <c r="W2051" s="7">
        <f>data[[#This Row],[OrderDate]] + TIME(VALUE(LEFT(data[[#This Row],[OrderTime]],2)), VALUE(RIGHT(data[[#This Row],[OrderTime]],2)), 0)</f>
        <v>45674.046527777777</v>
      </c>
      <c r="X2051" s="7">
        <f>_xlfn.MINIFS(data[OrderDateTime], data[CustomerName], data[[#This Row],[CustomerName]])</f>
        <v>45551.007638888892</v>
      </c>
      <c r="Y2051" t="str">
        <f>IF(data[[#This Row],[OrderDateTime]]=data[[#This Row],[FirstOrderDateTime]], "New", "Returning")</f>
        <v>Returning</v>
      </c>
      <c r="Z2051" s="7">
        <f>data[[#This Row],[DeliveryDate]] + data[[#This Row],[DeliveryTime]]</f>
        <v>45674.70208333333</v>
      </c>
      <c r="AA2051" s="7">
        <f>data[[#This Row],[OrderDateTime]] + 1</f>
        <v>45675.046527777777</v>
      </c>
      <c r="AB2051" s="7" t="str">
        <f>IF(data[[#This Row],[DeliveryDateTime]] &lt;= data[[#This Row],[SLADue]], "On Time", "Late")</f>
        <v>On Time</v>
      </c>
    </row>
    <row r="2052" spans="1:28" x14ac:dyDescent="0.2">
      <c r="A2052" t="s">
        <v>2600</v>
      </c>
      <c r="B2052" t="s">
        <v>19</v>
      </c>
      <c r="C2052" t="s">
        <v>101</v>
      </c>
      <c r="D2052" t="s">
        <v>102</v>
      </c>
      <c r="E2052" s="5">
        <v>31.62</v>
      </c>
      <c r="F2052" t="s">
        <v>63</v>
      </c>
      <c r="G2052">
        <v>1</v>
      </c>
      <c r="H2052" s="1">
        <v>45597</v>
      </c>
      <c r="I2052" s="1" t="str">
        <f>TEXT(data[[#This Row],[OrderDate]],"mmm")</f>
        <v>Nov</v>
      </c>
      <c r="J2052" s="6">
        <v>0.79236111111111107</v>
      </c>
      <c r="K2052" s="6" t="str">
        <f>TEXT(data[[#This Row],[OrderTime]],"h")</f>
        <v>19</v>
      </c>
      <c r="L2052" s="1">
        <v>45599</v>
      </c>
      <c r="M2052" s="6">
        <v>0.67847222222222225</v>
      </c>
      <c r="N2052" t="s">
        <v>57</v>
      </c>
      <c r="O2052" t="s">
        <v>561</v>
      </c>
      <c r="P2052" t="s">
        <v>25</v>
      </c>
      <c r="Q2052" t="s">
        <v>26</v>
      </c>
      <c r="R2052" t="s">
        <v>83</v>
      </c>
      <c r="S2052" t="s">
        <v>105</v>
      </c>
      <c r="T2052" t="s">
        <v>136</v>
      </c>
      <c r="U2052" t="s">
        <v>30</v>
      </c>
      <c r="V2052" s="5">
        <f>data[[#This Row],[PriceUSD]]*data[[#This Row],[Quantity]]</f>
        <v>31.62</v>
      </c>
      <c r="W2052" s="7">
        <f>data[[#This Row],[OrderDate]] + TIME(VALUE(LEFT(data[[#This Row],[OrderTime]],2)), VALUE(RIGHT(data[[#This Row],[OrderTime]],2)), 0)</f>
        <v>45597.007638888892</v>
      </c>
      <c r="X2052" s="7">
        <f>_xlfn.MINIFS(data[OrderDateTime], data[CustomerName], data[[#This Row],[CustomerName]])</f>
        <v>45539.061805555553</v>
      </c>
      <c r="Y2052" t="str">
        <f>IF(data[[#This Row],[OrderDateTime]]=data[[#This Row],[FirstOrderDateTime]], "New", "Returning")</f>
        <v>Returning</v>
      </c>
      <c r="Z2052" s="7">
        <f>data[[#This Row],[DeliveryDate]] + data[[#This Row],[DeliveryTime]]</f>
        <v>45599.678472222222</v>
      </c>
      <c r="AA2052" s="7">
        <f>data[[#This Row],[OrderDateTime]] + 1</f>
        <v>45598.007638888892</v>
      </c>
      <c r="AB2052" s="7" t="str">
        <f>IF(data[[#This Row],[DeliveryDateTime]] &lt;= data[[#This Row],[SLADue]], "On Time", "Late")</f>
        <v>Late</v>
      </c>
    </row>
    <row r="2053" spans="1:28" x14ac:dyDescent="0.2">
      <c r="A2053" t="s">
        <v>2601</v>
      </c>
      <c r="B2053" t="s">
        <v>19</v>
      </c>
      <c r="C2053" t="s">
        <v>69</v>
      </c>
      <c r="D2053" t="s">
        <v>70</v>
      </c>
      <c r="E2053" s="5">
        <v>55.46</v>
      </c>
      <c r="F2053" t="s">
        <v>119</v>
      </c>
      <c r="G2053">
        <v>2</v>
      </c>
      <c r="H2053" s="1">
        <v>45799</v>
      </c>
      <c r="I2053" s="1" t="str">
        <f>TEXT(data[[#This Row],[OrderDate]],"mmm")</f>
        <v>May</v>
      </c>
      <c r="J2053" s="6">
        <v>0.77986111111111112</v>
      </c>
      <c r="K2053" s="6" t="str">
        <f>TEXT(data[[#This Row],[OrderTime]],"h")</f>
        <v>18</v>
      </c>
      <c r="L2053" s="1">
        <v>45800</v>
      </c>
      <c r="M2053" s="6">
        <v>0.90486111111111112</v>
      </c>
      <c r="N2053" t="s">
        <v>88</v>
      </c>
      <c r="O2053" t="s">
        <v>1101</v>
      </c>
      <c r="P2053" t="s">
        <v>25</v>
      </c>
      <c r="Q2053" t="s">
        <v>26</v>
      </c>
      <c r="R2053" t="s">
        <v>37</v>
      </c>
      <c r="S2053" t="s">
        <v>28</v>
      </c>
      <c r="T2053" t="s">
        <v>38</v>
      </c>
      <c r="U2053" t="s">
        <v>39</v>
      </c>
      <c r="V2053" s="5">
        <f>data[[#This Row],[PriceUSD]]*data[[#This Row],[Quantity]]</f>
        <v>110.92</v>
      </c>
      <c r="W2053" s="7">
        <f>data[[#This Row],[OrderDate]] + TIME(VALUE(LEFT(data[[#This Row],[OrderTime]],2)), VALUE(RIGHT(data[[#This Row],[OrderTime]],2)), 0)</f>
        <v>45799.007638888892</v>
      </c>
      <c r="X2053" s="7">
        <f>_xlfn.MINIFS(data[OrderDateTime], data[CustomerName], data[[#This Row],[CustomerName]])</f>
        <v>45540.046527777777</v>
      </c>
      <c r="Y2053" t="str">
        <f>IF(data[[#This Row],[OrderDateTime]]=data[[#This Row],[FirstOrderDateTime]], "New", "Returning")</f>
        <v>Returning</v>
      </c>
      <c r="Z2053" s="7">
        <f>data[[#This Row],[DeliveryDate]] + data[[#This Row],[DeliveryTime]]</f>
        <v>45800.904861111114</v>
      </c>
      <c r="AA2053" s="7">
        <f>data[[#This Row],[OrderDateTime]] + 1</f>
        <v>45800.007638888892</v>
      </c>
      <c r="AB2053" s="7" t="str">
        <f>IF(data[[#This Row],[DeliveryDateTime]] &lt;= data[[#This Row],[SLADue]], "On Time", "Late")</f>
        <v>Late</v>
      </c>
    </row>
    <row r="2054" spans="1:28" x14ac:dyDescent="0.2">
      <c r="A2054" t="s">
        <v>2602</v>
      </c>
      <c r="B2054" t="s">
        <v>19</v>
      </c>
      <c r="C2054" t="s">
        <v>117</v>
      </c>
      <c r="D2054" t="s">
        <v>118</v>
      </c>
      <c r="E2054" s="5">
        <v>69.61</v>
      </c>
      <c r="F2054" t="s">
        <v>182</v>
      </c>
      <c r="G2054">
        <v>1</v>
      </c>
      <c r="H2054" s="1">
        <v>45777</v>
      </c>
      <c r="I2054" s="1" t="str">
        <f>TEXT(data[[#This Row],[OrderDate]],"mmm")</f>
        <v>Apr</v>
      </c>
      <c r="J2054" s="6">
        <v>0.58819444444444446</v>
      </c>
      <c r="K2054" s="6" t="str">
        <f>TEXT(data[[#This Row],[OrderTime]],"h")</f>
        <v>14</v>
      </c>
      <c r="L2054" s="1">
        <v>45778</v>
      </c>
      <c r="M2054" s="6">
        <v>0.62986111111111109</v>
      </c>
      <c r="N2054" t="s">
        <v>44</v>
      </c>
      <c r="O2054" t="s">
        <v>2554</v>
      </c>
      <c r="P2054" t="s">
        <v>25</v>
      </c>
      <c r="Q2054" t="s">
        <v>53</v>
      </c>
      <c r="R2054" t="s">
        <v>66</v>
      </c>
      <c r="S2054" t="s">
        <v>28</v>
      </c>
      <c r="T2054" t="s">
        <v>29</v>
      </c>
      <c r="U2054" t="s">
        <v>30</v>
      </c>
      <c r="V2054" s="5">
        <f>data[[#This Row],[PriceUSD]]*data[[#This Row],[Quantity]]</f>
        <v>69.61</v>
      </c>
      <c r="W2054" s="7">
        <f>data[[#This Row],[OrderDate]] + TIME(VALUE(LEFT(data[[#This Row],[OrderTime]],2)), VALUE(RIGHT(data[[#This Row],[OrderTime]],2)), 0)</f>
        <v>45777.030555555553</v>
      </c>
      <c r="X2054" s="7">
        <f>_xlfn.MINIFS(data[OrderDateTime], data[CustomerName], data[[#This Row],[CustomerName]])</f>
        <v>45523.038888888892</v>
      </c>
      <c r="Y2054" t="str">
        <f>IF(data[[#This Row],[OrderDateTime]]=data[[#This Row],[FirstOrderDateTime]], "New", "Returning")</f>
        <v>Returning</v>
      </c>
      <c r="Z2054" s="7">
        <f>data[[#This Row],[DeliveryDate]] + data[[#This Row],[DeliveryTime]]</f>
        <v>45778.629861111112</v>
      </c>
      <c r="AA2054" s="7">
        <f>data[[#This Row],[OrderDateTime]] + 1</f>
        <v>45778.030555555553</v>
      </c>
      <c r="AB2054" s="7" t="str">
        <f>IF(data[[#This Row],[DeliveryDateTime]] &lt;= data[[#This Row],[SLADue]], "On Time", "Late")</f>
        <v>Late</v>
      </c>
    </row>
    <row r="2055" spans="1:28" x14ac:dyDescent="0.2">
      <c r="A2055" t="s">
        <v>2603</v>
      </c>
      <c r="B2055" t="s">
        <v>19</v>
      </c>
      <c r="C2055" t="s">
        <v>258</v>
      </c>
      <c r="D2055" t="s">
        <v>259</v>
      </c>
      <c r="E2055" s="5">
        <v>107.23</v>
      </c>
      <c r="F2055" t="s">
        <v>182</v>
      </c>
      <c r="G2055">
        <v>2</v>
      </c>
      <c r="H2055" s="1">
        <v>45766</v>
      </c>
      <c r="I2055" s="1" t="str">
        <f>TEXT(data[[#This Row],[OrderDate]],"mmm")</f>
        <v>Apr</v>
      </c>
      <c r="J2055" s="6">
        <v>0.44930555555555557</v>
      </c>
      <c r="K2055" s="6" t="str">
        <f>TEXT(data[[#This Row],[OrderTime]],"h")</f>
        <v>10</v>
      </c>
      <c r="L2055" s="1">
        <v>45766</v>
      </c>
      <c r="M2055" s="6">
        <v>0.74097222222222225</v>
      </c>
      <c r="N2055" t="s">
        <v>238</v>
      </c>
      <c r="O2055" t="s">
        <v>412</v>
      </c>
      <c r="P2055" t="s">
        <v>36</v>
      </c>
      <c r="Q2055" t="s">
        <v>53</v>
      </c>
      <c r="R2055" t="s">
        <v>261</v>
      </c>
      <c r="S2055" t="s">
        <v>47</v>
      </c>
      <c r="T2055" t="s">
        <v>136</v>
      </c>
      <c r="U2055" t="s">
        <v>39</v>
      </c>
      <c r="V2055" s="5">
        <f>data[[#This Row],[PriceUSD]]*data[[#This Row],[Quantity]]</f>
        <v>214.46</v>
      </c>
      <c r="W2055" s="7">
        <f>data[[#This Row],[OrderDate]] + TIME(VALUE(LEFT(data[[#This Row],[OrderTime]],2)), VALUE(RIGHT(data[[#This Row],[OrderTime]],2)), 0)</f>
        <v>45766.038888888892</v>
      </c>
      <c r="X2055" s="7">
        <f>_xlfn.MINIFS(data[OrderDateTime], data[CustomerName], data[[#This Row],[CustomerName]])</f>
        <v>45509.061805555553</v>
      </c>
      <c r="Y2055" t="str">
        <f>IF(data[[#This Row],[OrderDateTime]]=data[[#This Row],[FirstOrderDateTime]], "New", "Returning")</f>
        <v>Returning</v>
      </c>
      <c r="Z2055" s="7">
        <f>data[[#This Row],[DeliveryDate]] + data[[#This Row],[DeliveryTime]]</f>
        <v>45766.740972222222</v>
      </c>
      <c r="AA2055" s="7">
        <f>data[[#This Row],[OrderDateTime]] + 1</f>
        <v>45767.038888888892</v>
      </c>
      <c r="AB2055" s="7" t="str">
        <f>IF(data[[#This Row],[DeliveryDateTime]] &lt;= data[[#This Row],[SLADue]], "On Time", "Late")</f>
        <v>On Time</v>
      </c>
    </row>
    <row r="2056" spans="1:28" x14ac:dyDescent="0.2">
      <c r="A2056" t="s">
        <v>2604</v>
      </c>
      <c r="B2056" t="s">
        <v>19</v>
      </c>
      <c r="C2056" t="s">
        <v>391</v>
      </c>
      <c r="D2056" t="s">
        <v>392</v>
      </c>
      <c r="E2056" s="5">
        <v>17.73</v>
      </c>
      <c r="F2056" t="s">
        <v>43</v>
      </c>
      <c r="G2056">
        <v>1</v>
      </c>
      <c r="H2056" s="1">
        <v>45646</v>
      </c>
      <c r="I2056" s="1" t="str">
        <f>TEXT(data[[#This Row],[OrderDate]],"mmm")</f>
        <v>Dec</v>
      </c>
      <c r="J2056" s="6">
        <v>0.41736111111111113</v>
      </c>
      <c r="K2056" s="6" t="str">
        <f>TEXT(data[[#This Row],[OrderTime]],"h")</f>
        <v>10</v>
      </c>
      <c r="L2056" s="1">
        <v>45648</v>
      </c>
      <c r="M2056" s="6">
        <v>0.54236111111111107</v>
      </c>
      <c r="N2056" t="s">
        <v>120</v>
      </c>
      <c r="O2056" t="s">
        <v>1057</v>
      </c>
      <c r="P2056" t="s">
        <v>25</v>
      </c>
      <c r="Q2056" t="s">
        <v>26</v>
      </c>
      <c r="R2056" t="s">
        <v>394</v>
      </c>
      <c r="S2056" t="s">
        <v>105</v>
      </c>
      <c r="T2056" t="s">
        <v>29</v>
      </c>
      <c r="U2056" t="s">
        <v>39</v>
      </c>
      <c r="V2056" s="5">
        <f>data[[#This Row],[PriceUSD]]*data[[#This Row],[Quantity]]</f>
        <v>17.73</v>
      </c>
      <c r="W2056" s="7">
        <f>data[[#This Row],[OrderDate]] + TIME(VALUE(LEFT(data[[#This Row],[OrderTime]],2)), VALUE(RIGHT(data[[#This Row],[OrderTime]],2)), 0)</f>
        <v>45646.007638888892</v>
      </c>
      <c r="X2056" s="7">
        <f>_xlfn.MINIFS(data[OrderDateTime], data[CustomerName], data[[#This Row],[CustomerName]])</f>
        <v>45557.017361111109</v>
      </c>
      <c r="Y2056" t="str">
        <f>IF(data[[#This Row],[OrderDateTime]]=data[[#This Row],[FirstOrderDateTime]], "New", "Returning")</f>
        <v>Returning</v>
      </c>
      <c r="Z2056" s="7">
        <f>data[[#This Row],[DeliveryDate]] + data[[#This Row],[DeliveryTime]]</f>
        <v>45648.542361111111</v>
      </c>
      <c r="AA2056" s="7">
        <f>data[[#This Row],[OrderDateTime]] + 1</f>
        <v>45647.007638888892</v>
      </c>
      <c r="AB2056" s="7" t="str">
        <f>IF(data[[#This Row],[DeliveryDateTime]] &lt;= data[[#This Row],[SLADue]], "On Time", "Late")</f>
        <v>Late</v>
      </c>
    </row>
    <row r="2057" spans="1:28" x14ac:dyDescent="0.2">
      <c r="A2057" t="s">
        <v>2605</v>
      </c>
      <c r="B2057" t="s">
        <v>19</v>
      </c>
      <c r="C2057" t="s">
        <v>41</v>
      </c>
      <c r="D2057" t="s">
        <v>42</v>
      </c>
      <c r="E2057" s="5">
        <v>37.58</v>
      </c>
      <c r="F2057" t="s">
        <v>74</v>
      </c>
      <c r="G2057">
        <v>1</v>
      </c>
      <c r="H2057" s="1">
        <v>45684</v>
      </c>
      <c r="I2057" s="1" t="str">
        <f>TEXT(data[[#This Row],[OrderDate]],"mmm")</f>
        <v>Jan</v>
      </c>
      <c r="J2057" s="6">
        <v>0.41597222222222224</v>
      </c>
      <c r="K2057" s="6" t="str">
        <f>TEXT(data[[#This Row],[OrderTime]],"h")</f>
        <v>9</v>
      </c>
      <c r="L2057" s="1">
        <v>45685</v>
      </c>
      <c r="M2057" s="6">
        <v>0.54097222222222219</v>
      </c>
      <c r="N2057" t="s">
        <v>120</v>
      </c>
      <c r="O2057" t="s">
        <v>2242</v>
      </c>
      <c r="P2057" t="s">
        <v>25</v>
      </c>
      <c r="Q2057" t="s">
        <v>26</v>
      </c>
      <c r="R2057" t="s">
        <v>46</v>
      </c>
      <c r="S2057" t="s">
        <v>28</v>
      </c>
      <c r="T2057" t="s">
        <v>29</v>
      </c>
      <c r="U2057" t="s">
        <v>67</v>
      </c>
      <c r="V2057" s="5">
        <f>data[[#This Row],[PriceUSD]]*data[[#This Row],[Quantity]]</f>
        <v>37.58</v>
      </c>
      <c r="W2057" s="7">
        <f>data[[#This Row],[OrderDate]] + TIME(VALUE(LEFT(data[[#This Row],[OrderTime]],2)), VALUE(RIGHT(data[[#This Row],[OrderTime]],2)), 0)</f>
        <v>45684.015277777777</v>
      </c>
      <c r="X2057" s="7">
        <f>_xlfn.MINIFS(data[OrderDateTime], data[CustomerName], data[[#This Row],[CustomerName]])</f>
        <v>45505.038888888892</v>
      </c>
      <c r="Y2057" t="str">
        <f>IF(data[[#This Row],[OrderDateTime]]=data[[#This Row],[FirstOrderDateTime]], "New", "Returning")</f>
        <v>Returning</v>
      </c>
      <c r="Z2057" s="7">
        <f>data[[#This Row],[DeliveryDate]] + data[[#This Row],[DeliveryTime]]</f>
        <v>45685.540972222225</v>
      </c>
      <c r="AA2057" s="7">
        <f>data[[#This Row],[OrderDateTime]] + 1</f>
        <v>45685.015277777777</v>
      </c>
      <c r="AB2057" s="7" t="str">
        <f>IF(data[[#This Row],[DeliveryDateTime]] &lt;= data[[#This Row],[SLADue]], "On Time", "Late")</f>
        <v>Late</v>
      </c>
    </row>
    <row r="2058" spans="1:28" x14ac:dyDescent="0.2">
      <c r="A2058" t="s">
        <v>2606</v>
      </c>
      <c r="B2058" t="s">
        <v>19</v>
      </c>
      <c r="C2058" t="s">
        <v>391</v>
      </c>
      <c r="D2058" t="s">
        <v>392</v>
      </c>
      <c r="E2058" s="5">
        <v>19.239999999999998</v>
      </c>
      <c r="F2058" t="s">
        <v>43</v>
      </c>
      <c r="G2058">
        <v>2</v>
      </c>
      <c r="H2058" s="1">
        <v>45701</v>
      </c>
      <c r="I2058" s="1" t="str">
        <f>TEXT(data[[#This Row],[OrderDate]],"mmm")</f>
        <v>Feb</v>
      </c>
      <c r="J2058" s="6">
        <v>0.44583333333333336</v>
      </c>
      <c r="K2058" s="6" t="str">
        <f>TEXT(data[[#This Row],[OrderTime]],"h")</f>
        <v>10</v>
      </c>
      <c r="L2058" s="1">
        <v>45702</v>
      </c>
      <c r="M2058" s="6">
        <v>0.52916666666666667</v>
      </c>
      <c r="N2058" t="s">
        <v>23</v>
      </c>
      <c r="O2058" t="s">
        <v>324</v>
      </c>
      <c r="P2058" t="s">
        <v>25</v>
      </c>
      <c r="Q2058" t="s">
        <v>53</v>
      </c>
      <c r="R2058" t="s">
        <v>394</v>
      </c>
      <c r="S2058" t="s">
        <v>28</v>
      </c>
      <c r="T2058" t="s">
        <v>59</v>
      </c>
      <c r="U2058" t="s">
        <v>30</v>
      </c>
      <c r="V2058" s="5">
        <f>data[[#This Row],[PriceUSD]]*data[[#This Row],[Quantity]]</f>
        <v>38.479999999999997</v>
      </c>
      <c r="W2058" s="7">
        <f>data[[#This Row],[OrderDate]] + TIME(VALUE(LEFT(data[[#This Row],[OrderTime]],2)), VALUE(RIGHT(data[[#This Row],[OrderTime]],2)), 0)</f>
        <v>45701.022916666669</v>
      </c>
      <c r="X2058" s="7">
        <f>_xlfn.MINIFS(data[OrderDateTime], data[CustomerName], data[[#This Row],[CustomerName]])</f>
        <v>45593.038888888892</v>
      </c>
      <c r="Y2058" t="str">
        <f>IF(data[[#This Row],[OrderDateTime]]=data[[#This Row],[FirstOrderDateTime]], "New", "Returning")</f>
        <v>Returning</v>
      </c>
      <c r="Z2058" s="7">
        <f>data[[#This Row],[DeliveryDate]] + data[[#This Row],[DeliveryTime]]</f>
        <v>45702.529166666667</v>
      </c>
      <c r="AA2058" s="7">
        <f>data[[#This Row],[OrderDateTime]] + 1</f>
        <v>45702.022916666669</v>
      </c>
      <c r="AB2058" s="7" t="str">
        <f>IF(data[[#This Row],[DeliveryDateTime]] &lt;= data[[#This Row],[SLADue]], "On Time", "Late")</f>
        <v>Late</v>
      </c>
    </row>
    <row r="2059" spans="1:28" x14ac:dyDescent="0.2">
      <c r="A2059" t="s">
        <v>2607</v>
      </c>
      <c r="B2059" t="s">
        <v>19</v>
      </c>
      <c r="C2059" t="s">
        <v>117</v>
      </c>
      <c r="D2059" t="s">
        <v>118</v>
      </c>
      <c r="E2059" s="5">
        <v>84.07</v>
      </c>
      <c r="F2059" t="s">
        <v>182</v>
      </c>
      <c r="G2059">
        <v>1</v>
      </c>
      <c r="H2059" s="1">
        <v>45761</v>
      </c>
      <c r="I2059" s="1" t="str">
        <f>TEXT(data[[#This Row],[OrderDate]],"mmm")</f>
        <v>Apr</v>
      </c>
      <c r="J2059" s="6">
        <v>0.63888888888888884</v>
      </c>
      <c r="K2059" s="6" t="str">
        <f>TEXT(data[[#This Row],[OrderTime]],"h")</f>
        <v>15</v>
      </c>
      <c r="L2059" s="1">
        <v>45762</v>
      </c>
      <c r="M2059" s="6">
        <v>0.76388888888888884</v>
      </c>
      <c r="N2059" t="s">
        <v>148</v>
      </c>
      <c r="O2059" t="s">
        <v>488</v>
      </c>
      <c r="P2059" t="s">
        <v>25</v>
      </c>
      <c r="Q2059" t="s">
        <v>26</v>
      </c>
      <c r="R2059" t="s">
        <v>66</v>
      </c>
      <c r="S2059" t="s">
        <v>28</v>
      </c>
      <c r="T2059" t="s">
        <v>29</v>
      </c>
      <c r="U2059" t="s">
        <v>39</v>
      </c>
      <c r="V2059" s="5">
        <f>data[[#This Row],[PriceUSD]]*data[[#This Row],[Quantity]]</f>
        <v>84.07</v>
      </c>
      <c r="W2059" s="7">
        <f>data[[#This Row],[OrderDate]] + TIME(VALUE(LEFT(data[[#This Row],[OrderTime]],2)), VALUE(RIGHT(data[[#This Row],[OrderTime]],2)), 0)</f>
        <v>45761.061805555553</v>
      </c>
      <c r="X2059" s="7">
        <f>_xlfn.MINIFS(data[OrderDateTime], data[CustomerName], data[[#This Row],[CustomerName]])</f>
        <v>45556.046527777777</v>
      </c>
      <c r="Y2059" t="str">
        <f>IF(data[[#This Row],[OrderDateTime]]=data[[#This Row],[FirstOrderDateTime]], "New", "Returning")</f>
        <v>Returning</v>
      </c>
      <c r="Z2059" s="7">
        <f>data[[#This Row],[DeliveryDate]] + data[[#This Row],[DeliveryTime]]</f>
        <v>45762.763888888891</v>
      </c>
      <c r="AA2059" s="7">
        <f>data[[#This Row],[OrderDateTime]] + 1</f>
        <v>45762.061805555553</v>
      </c>
      <c r="AB2059" s="7" t="str">
        <f>IF(data[[#This Row],[DeliveryDateTime]] &lt;= data[[#This Row],[SLADue]], "On Time", "Late")</f>
        <v>Late</v>
      </c>
    </row>
    <row r="2060" spans="1:28" x14ac:dyDescent="0.2">
      <c r="A2060" t="s">
        <v>2608</v>
      </c>
      <c r="B2060" t="s">
        <v>19</v>
      </c>
      <c r="C2060" t="s">
        <v>69</v>
      </c>
      <c r="D2060" t="s">
        <v>70</v>
      </c>
      <c r="E2060" s="5">
        <v>48.61</v>
      </c>
      <c r="F2060" t="s">
        <v>119</v>
      </c>
      <c r="G2060">
        <v>1</v>
      </c>
      <c r="H2060" s="1">
        <v>45553</v>
      </c>
      <c r="I2060" s="1" t="str">
        <f>TEXT(data[[#This Row],[OrderDate]],"mmm")</f>
        <v>Sep</v>
      </c>
      <c r="J2060" s="6">
        <v>0.75694444444444442</v>
      </c>
      <c r="K2060" s="6" t="str">
        <f>TEXT(data[[#This Row],[OrderTime]],"h")</f>
        <v>18</v>
      </c>
      <c r="L2060" s="1">
        <v>45554</v>
      </c>
      <c r="M2060" s="6">
        <v>0.79861111111111116</v>
      </c>
      <c r="N2060" t="s">
        <v>233</v>
      </c>
      <c r="O2060" t="s">
        <v>196</v>
      </c>
      <c r="P2060" t="s">
        <v>234</v>
      </c>
      <c r="Q2060" t="s">
        <v>26</v>
      </c>
      <c r="R2060" t="s">
        <v>37</v>
      </c>
      <c r="S2060" t="s">
        <v>28</v>
      </c>
      <c r="T2060" t="s">
        <v>143</v>
      </c>
      <c r="U2060" t="s">
        <v>30</v>
      </c>
      <c r="V2060" s="5">
        <f>data[[#This Row],[PriceUSD]]*data[[#This Row],[Quantity]]</f>
        <v>48.61</v>
      </c>
      <c r="W2060" s="7">
        <f>data[[#This Row],[OrderDate]] + TIME(VALUE(LEFT(data[[#This Row],[OrderTime]],2)), VALUE(RIGHT(data[[#This Row],[OrderTime]],2)), 0)</f>
        <v>45553.030555555553</v>
      </c>
      <c r="X2060" s="7">
        <f>_xlfn.MINIFS(data[OrderDateTime], data[CustomerName], data[[#This Row],[CustomerName]])</f>
        <v>45507.038888888892</v>
      </c>
      <c r="Y2060" t="str">
        <f>IF(data[[#This Row],[OrderDateTime]]=data[[#This Row],[FirstOrderDateTime]], "New", "Returning")</f>
        <v>Returning</v>
      </c>
      <c r="Z2060" s="7">
        <f>data[[#This Row],[DeliveryDate]] + data[[#This Row],[DeliveryTime]]</f>
        <v>45554.798611111109</v>
      </c>
      <c r="AA2060" s="7">
        <f>data[[#This Row],[OrderDateTime]] + 1</f>
        <v>45554.030555555553</v>
      </c>
      <c r="AB2060" s="7" t="str">
        <f>IF(data[[#This Row],[DeliveryDateTime]] &lt;= data[[#This Row],[SLADue]], "On Time", "Late")</f>
        <v>Late</v>
      </c>
    </row>
    <row r="2061" spans="1:28" x14ac:dyDescent="0.2">
      <c r="A2061" t="s">
        <v>2609</v>
      </c>
      <c r="B2061" t="s">
        <v>19</v>
      </c>
      <c r="C2061" t="s">
        <v>20</v>
      </c>
      <c r="D2061" t="s">
        <v>21</v>
      </c>
      <c r="E2061" s="5">
        <v>17.98</v>
      </c>
      <c r="F2061" t="s">
        <v>71</v>
      </c>
      <c r="G2061">
        <v>2</v>
      </c>
      <c r="H2061" s="1">
        <v>45881</v>
      </c>
      <c r="I2061" s="1" t="str">
        <f>TEXT(data[[#This Row],[OrderDate]],"mmm")</f>
        <v>Aug</v>
      </c>
      <c r="J2061" s="6">
        <v>0.38541666666666669</v>
      </c>
      <c r="K2061" s="6" t="str">
        <f>TEXT(data[[#This Row],[OrderTime]],"h")</f>
        <v>9</v>
      </c>
      <c r="L2061" s="1">
        <v>45881</v>
      </c>
      <c r="M2061" s="6">
        <v>0.51041666666666663</v>
      </c>
      <c r="N2061" t="s">
        <v>139</v>
      </c>
      <c r="O2061" t="s">
        <v>631</v>
      </c>
      <c r="P2061" t="s">
        <v>36</v>
      </c>
      <c r="Q2061" t="s">
        <v>26</v>
      </c>
      <c r="R2061" t="s">
        <v>27</v>
      </c>
      <c r="S2061" t="s">
        <v>47</v>
      </c>
      <c r="T2061" t="s">
        <v>38</v>
      </c>
      <c r="U2061" t="s">
        <v>67</v>
      </c>
      <c r="V2061" s="5">
        <f>data[[#This Row],[PriceUSD]]*data[[#This Row],[Quantity]]</f>
        <v>35.96</v>
      </c>
      <c r="W2061" s="7">
        <f>data[[#This Row],[OrderDate]] + TIME(VALUE(LEFT(data[[#This Row],[OrderTime]],2)), VALUE(RIGHT(data[[#This Row],[OrderTime]],2)), 0)</f>
        <v>45881.046527777777</v>
      </c>
      <c r="X2061" s="7">
        <f>_xlfn.MINIFS(data[OrderDateTime], data[CustomerName], data[[#This Row],[CustomerName]])</f>
        <v>45506.052083333336</v>
      </c>
      <c r="Y2061" t="str">
        <f>IF(data[[#This Row],[OrderDateTime]]=data[[#This Row],[FirstOrderDateTime]], "New", "Returning")</f>
        <v>Returning</v>
      </c>
      <c r="Z2061" s="7">
        <f>data[[#This Row],[DeliveryDate]] + data[[#This Row],[DeliveryTime]]</f>
        <v>45881.510416666664</v>
      </c>
      <c r="AA2061" s="7">
        <f>data[[#This Row],[OrderDateTime]] + 1</f>
        <v>45882.046527777777</v>
      </c>
      <c r="AB2061" s="7" t="str">
        <f>IF(data[[#This Row],[DeliveryDateTime]] &lt;= data[[#This Row],[SLADue]], "On Time", "Late")</f>
        <v>On Time</v>
      </c>
    </row>
    <row r="2062" spans="1:28" x14ac:dyDescent="0.2">
      <c r="A2062" t="s">
        <v>2610</v>
      </c>
      <c r="B2062" t="s">
        <v>19</v>
      </c>
      <c r="C2062" t="s">
        <v>101</v>
      </c>
      <c r="D2062" t="s">
        <v>102</v>
      </c>
      <c r="E2062" s="5">
        <v>26.45</v>
      </c>
      <c r="F2062" t="s">
        <v>81</v>
      </c>
      <c r="G2062">
        <v>1</v>
      </c>
      <c r="H2062" s="1">
        <v>45741</v>
      </c>
      <c r="I2062" s="1" t="str">
        <f>TEXT(data[[#This Row],[OrderDate]],"mmm")</f>
        <v>Mar</v>
      </c>
      <c r="J2062" s="6">
        <v>0.50347222222222221</v>
      </c>
      <c r="K2062" s="6" t="str">
        <f>TEXT(data[[#This Row],[OrderTime]],"h")</f>
        <v>12</v>
      </c>
      <c r="L2062" s="1">
        <v>45741</v>
      </c>
      <c r="M2062" s="6">
        <v>0.79513888888888884</v>
      </c>
      <c r="N2062" t="s">
        <v>95</v>
      </c>
      <c r="O2062" t="s">
        <v>690</v>
      </c>
      <c r="P2062" t="s">
        <v>25</v>
      </c>
      <c r="Q2062" t="s">
        <v>26</v>
      </c>
      <c r="R2062" t="s">
        <v>83</v>
      </c>
      <c r="S2062" t="s">
        <v>47</v>
      </c>
      <c r="T2062" t="s">
        <v>59</v>
      </c>
      <c r="U2062" t="s">
        <v>30</v>
      </c>
      <c r="V2062" s="5">
        <f>data[[#This Row],[PriceUSD]]*data[[#This Row],[Quantity]]</f>
        <v>26.45</v>
      </c>
      <c r="W2062" s="7">
        <f>data[[#This Row],[OrderDate]] + TIME(VALUE(LEFT(data[[#This Row],[OrderTime]],2)), VALUE(RIGHT(data[[#This Row],[OrderTime]],2)), 0)</f>
        <v>45741.015277777777</v>
      </c>
      <c r="X2062" s="7">
        <f>_xlfn.MINIFS(data[OrderDateTime], data[CustomerName], data[[#This Row],[CustomerName]])</f>
        <v>45531.054166666669</v>
      </c>
      <c r="Y2062" t="str">
        <f>IF(data[[#This Row],[OrderDateTime]]=data[[#This Row],[FirstOrderDateTime]], "New", "Returning")</f>
        <v>Returning</v>
      </c>
      <c r="Z2062" s="7">
        <f>data[[#This Row],[DeliveryDate]] + data[[#This Row],[DeliveryTime]]</f>
        <v>45741.795138888891</v>
      </c>
      <c r="AA2062" s="7">
        <f>data[[#This Row],[OrderDateTime]] + 1</f>
        <v>45742.015277777777</v>
      </c>
      <c r="AB2062" s="7" t="str">
        <f>IF(data[[#This Row],[DeliveryDateTime]] &lt;= data[[#This Row],[SLADue]], "On Time", "Late")</f>
        <v>On Time</v>
      </c>
    </row>
    <row r="2063" spans="1:28" x14ac:dyDescent="0.2">
      <c r="A2063" t="s">
        <v>2611</v>
      </c>
      <c r="B2063" t="s">
        <v>19</v>
      </c>
      <c r="C2063" t="s">
        <v>85</v>
      </c>
      <c r="D2063" t="s">
        <v>86</v>
      </c>
      <c r="E2063" s="5">
        <v>56.6</v>
      </c>
      <c r="F2063" t="s">
        <v>71</v>
      </c>
      <c r="G2063">
        <v>1</v>
      </c>
      <c r="H2063" s="1">
        <v>45844</v>
      </c>
      <c r="I2063" s="1" t="str">
        <f>TEXT(data[[#This Row],[OrderDate]],"mmm")</f>
        <v>Jul</v>
      </c>
      <c r="J2063" s="6">
        <v>0.44722222222222224</v>
      </c>
      <c r="K2063" s="6" t="str">
        <f>TEXT(data[[#This Row],[OrderTime]],"h")</f>
        <v>10</v>
      </c>
      <c r="L2063" s="1">
        <v>45846</v>
      </c>
      <c r="M2063" s="6">
        <v>0.65555555555555556</v>
      </c>
      <c r="N2063" t="s">
        <v>434</v>
      </c>
      <c r="O2063" t="s">
        <v>579</v>
      </c>
      <c r="P2063" t="s">
        <v>234</v>
      </c>
      <c r="Q2063" t="s">
        <v>53</v>
      </c>
      <c r="R2063" t="s">
        <v>90</v>
      </c>
      <c r="S2063" t="s">
        <v>105</v>
      </c>
      <c r="T2063" t="s">
        <v>29</v>
      </c>
      <c r="U2063" t="s">
        <v>30</v>
      </c>
      <c r="V2063" s="5">
        <f>data[[#This Row],[PriceUSD]]*data[[#This Row],[Quantity]]</f>
        <v>56.6</v>
      </c>
      <c r="W2063" s="7">
        <f>data[[#This Row],[OrderDate]] + TIME(VALUE(LEFT(data[[#This Row],[OrderTime]],2)), VALUE(RIGHT(data[[#This Row],[OrderTime]],2)), 0)</f>
        <v>45844.015277777777</v>
      </c>
      <c r="X2063" s="7">
        <f>_xlfn.MINIFS(data[OrderDateTime], data[CustomerName], data[[#This Row],[CustomerName]])</f>
        <v>45619.022916666669</v>
      </c>
      <c r="Y2063" t="str">
        <f>IF(data[[#This Row],[OrderDateTime]]=data[[#This Row],[FirstOrderDateTime]], "New", "Returning")</f>
        <v>Returning</v>
      </c>
      <c r="Z2063" s="7">
        <f>data[[#This Row],[DeliveryDate]] + data[[#This Row],[DeliveryTime]]</f>
        <v>45846.655555555553</v>
      </c>
      <c r="AA2063" s="7">
        <f>data[[#This Row],[OrderDateTime]] + 1</f>
        <v>45845.015277777777</v>
      </c>
      <c r="AB2063" s="7" t="str">
        <f>IF(data[[#This Row],[DeliveryDateTime]] &lt;= data[[#This Row],[SLADue]], "On Time", "Late")</f>
        <v>Late</v>
      </c>
    </row>
    <row r="2064" spans="1:28" x14ac:dyDescent="0.2">
      <c r="A2064" t="s">
        <v>2612</v>
      </c>
      <c r="B2064" t="s">
        <v>19</v>
      </c>
      <c r="C2064" t="s">
        <v>258</v>
      </c>
      <c r="D2064" t="s">
        <v>259</v>
      </c>
      <c r="E2064" s="5">
        <v>128.51</v>
      </c>
      <c r="F2064" t="s">
        <v>182</v>
      </c>
      <c r="G2064">
        <v>1</v>
      </c>
      <c r="H2064" s="1">
        <v>45584</v>
      </c>
      <c r="I2064" s="1" t="str">
        <f>TEXT(data[[#This Row],[OrderDate]],"mmm")</f>
        <v>Oct</v>
      </c>
      <c r="J2064" s="6">
        <v>0.6479166666666667</v>
      </c>
      <c r="K2064" s="6" t="str">
        <f>TEXT(data[[#This Row],[OrderTime]],"h")</f>
        <v>15</v>
      </c>
      <c r="L2064" s="1">
        <v>45585</v>
      </c>
      <c r="M2064" s="6">
        <v>0.73124999999999996</v>
      </c>
      <c r="N2064" t="s">
        <v>57</v>
      </c>
      <c r="O2064" t="s">
        <v>492</v>
      </c>
      <c r="P2064" t="s">
        <v>25</v>
      </c>
      <c r="Q2064" t="s">
        <v>53</v>
      </c>
      <c r="R2064" t="s">
        <v>261</v>
      </c>
      <c r="S2064" t="s">
        <v>28</v>
      </c>
      <c r="T2064" t="s">
        <v>29</v>
      </c>
      <c r="U2064" t="s">
        <v>39</v>
      </c>
      <c r="V2064" s="5">
        <f>data[[#This Row],[PriceUSD]]*data[[#This Row],[Quantity]]</f>
        <v>128.51</v>
      </c>
      <c r="W2064" s="7">
        <f>data[[#This Row],[OrderDate]] + TIME(VALUE(LEFT(data[[#This Row],[OrderTime]],2)), VALUE(RIGHT(data[[#This Row],[OrderTime]],2)), 0)</f>
        <v>45584.046527777777</v>
      </c>
      <c r="X2064" s="7">
        <f>_xlfn.MINIFS(data[OrderDateTime], data[CustomerName], data[[#This Row],[CustomerName]])</f>
        <v>45508.061805555553</v>
      </c>
      <c r="Y2064" t="str">
        <f>IF(data[[#This Row],[OrderDateTime]]=data[[#This Row],[FirstOrderDateTime]], "New", "Returning")</f>
        <v>Returning</v>
      </c>
      <c r="Z2064" s="7">
        <f>data[[#This Row],[DeliveryDate]] + data[[#This Row],[DeliveryTime]]</f>
        <v>45585.731249999997</v>
      </c>
      <c r="AA2064" s="7">
        <f>data[[#This Row],[OrderDateTime]] + 1</f>
        <v>45585.046527777777</v>
      </c>
      <c r="AB2064" s="7" t="str">
        <f>IF(data[[#This Row],[DeliveryDateTime]] &lt;= data[[#This Row],[SLADue]], "On Time", "Late")</f>
        <v>Late</v>
      </c>
    </row>
    <row r="2065" spans="1:28" x14ac:dyDescent="0.2">
      <c r="A2065" t="s">
        <v>2613</v>
      </c>
      <c r="B2065" t="s">
        <v>19</v>
      </c>
      <c r="C2065" t="s">
        <v>49</v>
      </c>
      <c r="D2065" t="s">
        <v>50</v>
      </c>
      <c r="E2065" s="5">
        <v>28.99</v>
      </c>
      <c r="F2065" t="s">
        <v>51</v>
      </c>
      <c r="G2065">
        <v>2</v>
      </c>
      <c r="H2065" s="1">
        <v>45578</v>
      </c>
      <c r="I2065" s="1" t="str">
        <f>TEXT(data[[#This Row],[OrderDate]],"mmm")</f>
        <v>Oct</v>
      </c>
      <c r="J2065" s="6">
        <v>0.78819444444444442</v>
      </c>
      <c r="K2065" s="6" t="str">
        <f>TEXT(data[[#This Row],[OrderTime]],"h")</f>
        <v>18</v>
      </c>
      <c r="L2065" s="1">
        <v>45580</v>
      </c>
      <c r="M2065" s="6">
        <v>0.82986111111111116</v>
      </c>
      <c r="N2065" t="s">
        <v>200</v>
      </c>
      <c r="O2065" t="s">
        <v>1168</v>
      </c>
      <c r="P2065" t="s">
        <v>202</v>
      </c>
      <c r="Q2065" t="s">
        <v>53</v>
      </c>
      <c r="R2065" t="s">
        <v>54</v>
      </c>
      <c r="S2065" t="s">
        <v>105</v>
      </c>
      <c r="T2065" t="s">
        <v>136</v>
      </c>
      <c r="U2065" t="s">
        <v>39</v>
      </c>
      <c r="V2065" s="5">
        <f>data[[#This Row],[PriceUSD]]*data[[#This Row],[Quantity]]</f>
        <v>57.98</v>
      </c>
      <c r="W2065" s="7">
        <f>data[[#This Row],[OrderDate]] + TIME(VALUE(LEFT(data[[#This Row],[OrderTime]],2)), VALUE(RIGHT(data[[#This Row],[OrderTime]],2)), 0)</f>
        <v>45578.030555555553</v>
      </c>
      <c r="X2065" s="7">
        <f>_xlfn.MINIFS(data[OrderDateTime], data[CustomerName], data[[#This Row],[CustomerName]])</f>
        <v>45518.015277777777</v>
      </c>
      <c r="Y2065" t="str">
        <f>IF(data[[#This Row],[OrderDateTime]]=data[[#This Row],[FirstOrderDateTime]], "New", "Returning")</f>
        <v>Returning</v>
      </c>
      <c r="Z2065" s="7">
        <f>data[[#This Row],[DeliveryDate]] + data[[#This Row],[DeliveryTime]]</f>
        <v>45580.829861111109</v>
      </c>
      <c r="AA2065" s="7">
        <f>data[[#This Row],[OrderDateTime]] + 1</f>
        <v>45579.030555555553</v>
      </c>
      <c r="AB2065" s="7" t="str">
        <f>IF(data[[#This Row],[DeliveryDateTime]] &lt;= data[[#This Row],[SLADue]], "On Time", "Late")</f>
        <v>Late</v>
      </c>
    </row>
    <row r="2066" spans="1:28" x14ac:dyDescent="0.2">
      <c r="A2066" t="s">
        <v>2614</v>
      </c>
      <c r="B2066" t="s">
        <v>19</v>
      </c>
      <c r="C2066" t="s">
        <v>32</v>
      </c>
      <c r="D2066" t="s">
        <v>33</v>
      </c>
      <c r="E2066" s="5">
        <v>38.79</v>
      </c>
      <c r="F2066" t="s">
        <v>138</v>
      </c>
      <c r="G2066">
        <v>1</v>
      </c>
      <c r="H2066" s="1">
        <v>45536</v>
      </c>
      <c r="I2066" s="1" t="str">
        <f>TEXT(data[[#This Row],[OrderDate]],"mmm")</f>
        <v>Sep</v>
      </c>
      <c r="J2066" s="6">
        <v>0.47291666666666665</v>
      </c>
      <c r="K2066" s="6" t="str">
        <f>TEXT(data[[#This Row],[OrderTime]],"h")</f>
        <v>11</v>
      </c>
      <c r="L2066" s="1">
        <v>45536</v>
      </c>
      <c r="M2066" s="6">
        <v>0.76458333333333328</v>
      </c>
      <c r="N2066" t="s">
        <v>175</v>
      </c>
      <c r="O2066" t="s">
        <v>1168</v>
      </c>
      <c r="P2066" t="s">
        <v>25</v>
      </c>
      <c r="Q2066" t="s">
        <v>26</v>
      </c>
      <c r="R2066" t="s">
        <v>37</v>
      </c>
      <c r="S2066" t="s">
        <v>47</v>
      </c>
      <c r="T2066" t="s">
        <v>136</v>
      </c>
      <c r="U2066" t="s">
        <v>30</v>
      </c>
      <c r="V2066" s="5">
        <f>data[[#This Row],[PriceUSD]]*data[[#This Row],[Quantity]]</f>
        <v>38.79</v>
      </c>
      <c r="W2066" s="7">
        <f>data[[#This Row],[OrderDate]] + TIME(VALUE(LEFT(data[[#This Row],[OrderTime]],2)), VALUE(RIGHT(data[[#This Row],[OrderTime]],2)), 0)</f>
        <v>45536.046527777777</v>
      </c>
      <c r="X2066" s="7">
        <f>_xlfn.MINIFS(data[OrderDateTime], data[CustomerName], data[[#This Row],[CustomerName]])</f>
        <v>45518.015277777777</v>
      </c>
      <c r="Y2066" t="str">
        <f>IF(data[[#This Row],[OrderDateTime]]=data[[#This Row],[FirstOrderDateTime]], "New", "Returning")</f>
        <v>Returning</v>
      </c>
      <c r="Z2066" s="7">
        <f>data[[#This Row],[DeliveryDate]] + data[[#This Row],[DeliveryTime]]</f>
        <v>45536.76458333333</v>
      </c>
      <c r="AA2066" s="7">
        <f>data[[#This Row],[OrderDateTime]] + 1</f>
        <v>45537.046527777777</v>
      </c>
      <c r="AB2066" s="7" t="str">
        <f>IF(data[[#This Row],[DeliveryDateTime]] &lt;= data[[#This Row],[SLADue]], "On Time", "Late")</f>
        <v>On Time</v>
      </c>
    </row>
    <row r="2067" spans="1:28" x14ac:dyDescent="0.2">
      <c r="A2067" t="s">
        <v>2615</v>
      </c>
      <c r="B2067" t="s">
        <v>19</v>
      </c>
      <c r="C2067" t="s">
        <v>92</v>
      </c>
      <c r="D2067" t="s">
        <v>93</v>
      </c>
      <c r="E2067" s="5">
        <v>86.35</v>
      </c>
      <c r="F2067" t="s">
        <v>81</v>
      </c>
      <c r="G2067">
        <v>1</v>
      </c>
      <c r="H2067" s="1">
        <v>45780</v>
      </c>
      <c r="I2067" s="1" t="str">
        <f>TEXT(data[[#This Row],[OrderDate]],"mmm")</f>
        <v>May</v>
      </c>
      <c r="J2067" s="6">
        <v>0.77222222222222225</v>
      </c>
      <c r="K2067" s="6" t="str">
        <f>TEXT(data[[#This Row],[OrderTime]],"h")</f>
        <v>18</v>
      </c>
      <c r="L2067" s="1">
        <v>45781</v>
      </c>
      <c r="M2067" s="6">
        <v>0.52222222222222225</v>
      </c>
      <c r="N2067" t="s">
        <v>292</v>
      </c>
      <c r="O2067" t="s">
        <v>766</v>
      </c>
      <c r="P2067" t="s">
        <v>77</v>
      </c>
      <c r="Q2067" t="s">
        <v>53</v>
      </c>
      <c r="R2067" t="s">
        <v>66</v>
      </c>
      <c r="S2067" t="s">
        <v>28</v>
      </c>
      <c r="T2067" t="s">
        <v>38</v>
      </c>
      <c r="U2067" t="s">
        <v>67</v>
      </c>
      <c r="V2067" s="5">
        <f>data[[#This Row],[PriceUSD]]*data[[#This Row],[Quantity]]</f>
        <v>86.35</v>
      </c>
      <c r="W2067" s="7">
        <f>data[[#This Row],[OrderDate]] + TIME(VALUE(LEFT(data[[#This Row],[OrderTime]],2)), VALUE(RIGHT(data[[#This Row],[OrderTime]],2)), 0)</f>
        <v>45780.015277777777</v>
      </c>
      <c r="X2067" s="7">
        <f>_xlfn.MINIFS(data[OrderDateTime], data[CustomerName], data[[#This Row],[CustomerName]])</f>
        <v>45554.030555555553</v>
      </c>
      <c r="Y2067" t="str">
        <f>IF(data[[#This Row],[OrderDateTime]]=data[[#This Row],[FirstOrderDateTime]], "New", "Returning")</f>
        <v>Returning</v>
      </c>
      <c r="Z2067" s="7">
        <f>data[[#This Row],[DeliveryDate]] + data[[#This Row],[DeliveryTime]]</f>
        <v>45781.522222222222</v>
      </c>
      <c r="AA2067" s="7">
        <f>data[[#This Row],[OrderDateTime]] + 1</f>
        <v>45781.015277777777</v>
      </c>
      <c r="AB2067" s="7" t="str">
        <f>IF(data[[#This Row],[DeliveryDateTime]] &lt;= data[[#This Row],[SLADue]], "On Time", "Late")</f>
        <v>Late</v>
      </c>
    </row>
    <row r="2068" spans="1:28" x14ac:dyDescent="0.2">
      <c r="A2068" t="s">
        <v>2616</v>
      </c>
      <c r="B2068" t="s">
        <v>19</v>
      </c>
      <c r="C2068" t="s">
        <v>101</v>
      </c>
      <c r="D2068" t="s">
        <v>102</v>
      </c>
      <c r="E2068" s="5">
        <v>28.98</v>
      </c>
      <c r="F2068" t="s">
        <v>63</v>
      </c>
      <c r="G2068">
        <v>1</v>
      </c>
      <c r="H2068" s="1">
        <v>45515</v>
      </c>
      <c r="I2068" s="1" t="str">
        <f>TEXT(data[[#This Row],[OrderDate]],"mmm")</f>
        <v>Aug</v>
      </c>
      <c r="J2068" s="6">
        <v>0.57916666666666672</v>
      </c>
      <c r="K2068" s="6" t="str">
        <f>TEXT(data[[#This Row],[OrderTime]],"h")</f>
        <v>13</v>
      </c>
      <c r="L2068" s="1">
        <v>45516</v>
      </c>
      <c r="M2068" s="6">
        <v>0.62083333333333335</v>
      </c>
      <c r="N2068" t="s">
        <v>57</v>
      </c>
      <c r="O2068" t="s">
        <v>412</v>
      </c>
      <c r="P2068" t="s">
        <v>25</v>
      </c>
      <c r="Q2068" t="s">
        <v>26</v>
      </c>
      <c r="R2068" t="s">
        <v>83</v>
      </c>
      <c r="S2068" t="s">
        <v>28</v>
      </c>
      <c r="T2068" t="s">
        <v>106</v>
      </c>
      <c r="U2068" t="s">
        <v>39</v>
      </c>
      <c r="V2068" s="5">
        <f>data[[#This Row],[PriceUSD]]*data[[#This Row],[Quantity]]</f>
        <v>28.98</v>
      </c>
      <c r="W2068" s="7">
        <f>data[[#This Row],[OrderDate]] + TIME(VALUE(LEFT(data[[#This Row],[OrderTime]],2)), VALUE(RIGHT(data[[#This Row],[OrderTime]],2)), 0)</f>
        <v>45515.046527777777</v>
      </c>
      <c r="X2068" s="7">
        <f>_xlfn.MINIFS(data[OrderDateTime], data[CustomerName], data[[#This Row],[CustomerName]])</f>
        <v>45509.061805555553</v>
      </c>
      <c r="Y2068" t="str">
        <f>IF(data[[#This Row],[OrderDateTime]]=data[[#This Row],[FirstOrderDateTime]], "New", "Returning")</f>
        <v>Returning</v>
      </c>
      <c r="Z2068" s="7">
        <f>data[[#This Row],[DeliveryDate]] + data[[#This Row],[DeliveryTime]]</f>
        <v>45516.620833333334</v>
      </c>
      <c r="AA2068" s="7">
        <f>data[[#This Row],[OrderDateTime]] + 1</f>
        <v>45516.046527777777</v>
      </c>
      <c r="AB2068" s="7" t="str">
        <f>IF(data[[#This Row],[DeliveryDateTime]] &lt;= data[[#This Row],[SLADue]], "On Time", "Late")</f>
        <v>Late</v>
      </c>
    </row>
    <row r="2069" spans="1:28" x14ac:dyDescent="0.2">
      <c r="A2069" t="s">
        <v>2617</v>
      </c>
      <c r="B2069" t="s">
        <v>19</v>
      </c>
      <c r="C2069" t="s">
        <v>110</v>
      </c>
      <c r="D2069" t="s">
        <v>111</v>
      </c>
      <c r="E2069" s="5">
        <v>12.39</v>
      </c>
      <c r="F2069" t="s">
        <v>87</v>
      </c>
      <c r="G2069">
        <v>1</v>
      </c>
      <c r="H2069" s="1">
        <v>45678</v>
      </c>
      <c r="I2069" s="1" t="str">
        <f>TEXT(data[[#This Row],[OrderDate]],"mmm")</f>
        <v>Jan</v>
      </c>
      <c r="J2069" s="6">
        <v>0.55625000000000002</v>
      </c>
      <c r="K2069" s="6" t="str">
        <f>TEXT(data[[#This Row],[OrderTime]],"h")</f>
        <v>13</v>
      </c>
      <c r="L2069" s="1">
        <v>45678</v>
      </c>
      <c r="M2069" s="6">
        <v>0.72291666666666665</v>
      </c>
      <c r="N2069" t="s">
        <v>213</v>
      </c>
      <c r="O2069" t="s">
        <v>1009</v>
      </c>
      <c r="P2069" t="s">
        <v>36</v>
      </c>
      <c r="Q2069" t="s">
        <v>26</v>
      </c>
      <c r="R2069" t="s">
        <v>114</v>
      </c>
      <c r="S2069" t="s">
        <v>47</v>
      </c>
      <c r="T2069" t="s">
        <v>29</v>
      </c>
      <c r="U2069" t="s">
        <v>39</v>
      </c>
      <c r="V2069" s="5">
        <f>data[[#This Row],[PriceUSD]]*data[[#This Row],[Quantity]]</f>
        <v>12.39</v>
      </c>
      <c r="W2069" s="7">
        <f>data[[#This Row],[OrderDate]] + TIME(VALUE(LEFT(data[[#This Row],[OrderTime]],2)), VALUE(RIGHT(data[[#This Row],[OrderTime]],2)), 0)</f>
        <v>45678.017361111109</v>
      </c>
      <c r="X2069" s="7">
        <f>_xlfn.MINIFS(data[OrderDateTime], data[CustomerName], data[[#This Row],[CustomerName]])</f>
        <v>45520.017361111109</v>
      </c>
      <c r="Y2069" t="str">
        <f>IF(data[[#This Row],[OrderDateTime]]=data[[#This Row],[FirstOrderDateTime]], "New", "Returning")</f>
        <v>Returning</v>
      </c>
      <c r="Z2069" s="7">
        <f>data[[#This Row],[DeliveryDate]] + data[[#This Row],[DeliveryTime]]</f>
        <v>45678.722916666666</v>
      </c>
      <c r="AA2069" s="7">
        <f>data[[#This Row],[OrderDateTime]] + 1</f>
        <v>45679.017361111109</v>
      </c>
      <c r="AB2069" s="7" t="str">
        <f>IF(data[[#This Row],[DeliveryDateTime]] &lt;= data[[#This Row],[SLADue]], "On Time", "Late")</f>
        <v>On Time</v>
      </c>
    </row>
    <row r="2070" spans="1:28" x14ac:dyDescent="0.2">
      <c r="A2070" t="s">
        <v>2618</v>
      </c>
      <c r="B2070" t="s">
        <v>19</v>
      </c>
      <c r="C2070" t="s">
        <v>110</v>
      </c>
      <c r="D2070" t="s">
        <v>111</v>
      </c>
      <c r="E2070" s="5">
        <v>13.19</v>
      </c>
      <c r="F2070" t="s">
        <v>87</v>
      </c>
      <c r="G2070">
        <v>1</v>
      </c>
      <c r="H2070" s="1">
        <v>45791</v>
      </c>
      <c r="I2070" s="1" t="str">
        <f>TEXT(data[[#This Row],[OrderDate]],"mmm")</f>
        <v>May</v>
      </c>
      <c r="J2070" s="6">
        <v>0.66041666666666665</v>
      </c>
      <c r="K2070" s="6" t="str">
        <f>TEXT(data[[#This Row],[OrderTime]],"h")</f>
        <v>15</v>
      </c>
      <c r="L2070" s="1">
        <v>45792</v>
      </c>
      <c r="M2070" s="6">
        <v>0.86875000000000002</v>
      </c>
      <c r="N2070" t="s">
        <v>139</v>
      </c>
      <c r="O2070" t="s">
        <v>1436</v>
      </c>
      <c r="P2070" t="s">
        <v>36</v>
      </c>
      <c r="Q2070" t="s">
        <v>53</v>
      </c>
      <c r="R2070" t="s">
        <v>114</v>
      </c>
      <c r="S2070" t="s">
        <v>28</v>
      </c>
      <c r="T2070" t="s">
        <v>29</v>
      </c>
      <c r="U2070" t="s">
        <v>30</v>
      </c>
      <c r="V2070" s="5">
        <f>data[[#This Row],[PriceUSD]]*data[[#This Row],[Quantity]]</f>
        <v>13.19</v>
      </c>
      <c r="W2070" s="7">
        <f>data[[#This Row],[OrderDate]] + TIME(VALUE(LEFT(data[[#This Row],[OrderTime]],2)), VALUE(RIGHT(data[[#This Row],[OrderTime]],2)), 0)</f>
        <v>45791.046527777777</v>
      </c>
      <c r="X2070" s="7">
        <f>_xlfn.MINIFS(data[OrderDateTime], data[CustomerName], data[[#This Row],[CustomerName]])</f>
        <v>45553.052083333336</v>
      </c>
      <c r="Y2070" t="str">
        <f>IF(data[[#This Row],[OrderDateTime]]=data[[#This Row],[FirstOrderDateTime]], "New", "Returning")</f>
        <v>Returning</v>
      </c>
      <c r="Z2070" s="7">
        <f>data[[#This Row],[DeliveryDate]] + data[[#This Row],[DeliveryTime]]</f>
        <v>45792.868750000001</v>
      </c>
      <c r="AA2070" s="7">
        <f>data[[#This Row],[OrderDateTime]] + 1</f>
        <v>45792.046527777777</v>
      </c>
      <c r="AB2070" s="7" t="str">
        <f>IF(data[[#This Row],[DeliveryDateTime]] &lt;= data[[#This Row],[SLADue]], "On Time", "Late")</f>
        <v>Late</v>
      </c>
    </row>
    <row r="2071" spans="1:28" x14ac:dyDescent="0.2">
      <c r="A2071" t="s">
        <v>2619</v>
      </c>
      <c r="B2071" t="s">
        <v>19</v>
      </c>
      <c r="C2071" t="s">
        <v>41</v>
      </c>
      <c r="D2071" t="s">
        <v>42</v>
      </c>
      <c r="E2071" s="5">
        <v>32</v>
      </c>
      <c r="F2071" t="s">
        <v>74</v>
      </c>
      <c r="G2071">
        <v>1</v>
      </c>
      <c r="H2071" s="1">
        <v>45772</v>
      </c>
      <c r="I2071" s="1" t="str">
        <f>TEXT(data[[#This Row],[OrderDate]],"mmm")</f>
        <v>Apr</v>
      </c>
      <c r="J2071" s="6">
        <v>0.77013888888888893</v>
      </c>
      <c r="K2071" s="6" t="str">
        <f>TEXT(data[[#This Row],[OrderTime]],"h")</f>
        <v>18</v>
      </c>
      <c r="L2071" s="1">
        <v>45773</v>
      </c>
      <c r="M2071" s="6">
        <v>0.81180555555555556</v>
      </c>
      <c r="N2071" t="s">
        <v>208</v>
      </c>
      <c r="O2071" t="s">
        <v>1101</v>
      </c>
      <c r="P2071" t="s">
        <v>202</v>
      </c>
      <c r="Q2071" t="s">
        <v>26</v>
      </c>
      <c r="R2071" t="s">
        <v>46</v>
      </c>
      <c r="S2071" t="s">
        <v>28</v>
      </c>
      <c r="T2071" t="s">
        <v>38</v>
      </c>
      <c r="U2071" t="s">
        <v>39</v>
      </c>
      <c r="V2071" s="5">
        <f>data[[#This Row],[PriceUSD]]*data[[#This Row],[Quantity]]</f>
        <v>32</v>
      </c>
      <c r="W2071" s="7">
        <f>data[[#This Row],[OrderDate]] + TIME(VALUE(LEFT(data[[#This Row],[OrderTime]],2)), VALUE(RIGHT(data[[#This Row],[OrderTime]],2)), 0)</f>
        <v>45772.061805555553</v>
      </c>
      <c r="X2071" s="7">
        <f>_xlfn.MINIFS(data[OrderDateTime], data[CustomerName], data[[#This Row],[CustomerName]])</f>
        <v>45540.046527777777</v>
      </c>
      <c r="Y2071" t="str">
        <f>IF(data[[#This Row],[OrderDateTime]]=data[[#This Row],[FirstOrderDateTime]], "New", "Returning")</f>
        <v>Returning</v>
      </c>
      <c r="Z2071" s="7">
        <f>data[[#This Row],[DeliveryDate]] + data[[#This Row],[DeliveryTime]]</f>
        <v>45773.811805555553</v>
      </c>
      <c r="AA2071" s="7">
        <f>data[[#This Row],[OrderDateTime]] + 1</f>
        <v>45773.061805555553</v>
      </c>
      <c r="AB2071" s="7" t="str">
        <f>IF(data[[#This Row],[DeliveryDateTime]] &lt;= data[[#This Row],[SLADue]], "On Time", "Late")</f>
        <v>Late</v>
      </c>
    </row>
    <row r="2072" spans="1:28" x14ac:dyDescent="0.2">
      <c r="A2072" t="s">
        <v>2620</v>
      </c>
      <c r="B2072" t="s">
        <v>19</v>
      </c>
      <c r="C2072" t="s">
        <v>41</v>
      </c>
      <c r="D2072" t="s">
        <v>42</v>
      </c>
      <c r="E2072" s="5">
        <v>36.9</v>
      </c>
      <c r="F2072" t="s">
        <v>119</v>
      </c>
      <c r="G2072">
        <v>1</v>
      </c>
      <c r="H2072" s="1">
        <v>45638</v>
      </c>
      <c r="I2072" s="1" t="str">
        <f>TEXT(data[[#This Row],[OrderDate]],"mmm")</f>
        <v>Dec</v>
      </c>
      <c r="J2072" s="6">
        <v>0.87430555555555556</v>
      </c>
      <c r="K2072" s="6" t="str">
        <f>TEXT(data[[#This Row],[OrderTime]],"h")</f>
        <v>20</v>
      </c>
      <c r="L2072" s="1">
        <v>45640</v>
      </c>
      <c r="M2072" s="6">
        <v>0.47499999999999998</v>
      </c>
      <c r="N2072" t="s">
        <v>95</v>
      </c>
      <c r="O2072" t="s">
        <v>322</v>
      </c>
      <c r="P2072" t="s">
        <v>25</v>
      </c>
      <c r="Q2072" t="s">
        <v>26</v>
      </c>
      <c r="R2072" t="s">
        <v>46</v>
      </c>
      <c r="S2072" t="s">
        <v>105</v>
      </c>
      <c r="T2072" t="s">
        <v>29</v>
      </c>
      <c r="U2072" t="s">
        <v>30</v>
      </c>
      <c r="V2072" s="5">
        <f>data[[#This Row],[PriceUSD]]*data[[#This Row],[Quantity]]</f>
        <v>36.9</v>
      </c>
      <c r="W2072" s="7">
        <f>data[[#This Row],[OrderDate]] + TIME(VALUE(LEFT(data[[#This Row],[OrderTime]],2)), VALUE(RIGHT(data[[#This Row],[OrderTime]],2)), 0)</f>
        <v>45638.038888888892</v>
      </c>
      <c r="X2072" s="7">
        <f>_xlfn.MINIFS(data[OrderDateTime], data[CustomerName], data[[#This Row],[CustomerName]])</f>
        <v>45508.015277777777</v>
      </c>
      <c r="Y2072" t="str">
        <f>IF(data[[#This Row],[OrderDateTime]]=data[[#This Row],[FirstOrderDateTime]], "New", "Returning")</f>
        <v>Returning</v>
      </c>
      <c r="Z2072" s="7">
        <f>data[[#This Row],[DeliveryDate]] + data[[#This Row],[DeliveryTime]]</f>
        <v>45640.474999999999</v>
      </c>
      <c r="AA2072" s="7">
        <f>data[[#This Row],[OrderDateTime]] + 1</f>
        <v>45639.038888888892</v>
      </c>
      <c r="AB2072" s="7" t="str">
        <f>IF(data[[#This Row],[DeliveryDateTime]] &lt;= data[[#This Row],[SLADue]], "On Time", "Late")</f>
        <v>Late</v>
      </c>
    </row>
    <row r="2073" spans="1:28" x14ac:dyDescent="0.2">
      <c r="A2073" t="s">
        <v>2621</v>
      </c>
      <c r="B2073" t="s">
        <v>19</v>
      </c>
      <c r="C2073" t="s">
        <v>32</v>
      </c>
      <c r="D2073" t="s">
        <v>33</v>
      </c>
      <c r="E2073" s="5">
        <v>53.67</v>
      </c>
      <c r="F2073" t="s">
        <v>43</v>
      </c>
      <c r="G2073">
        <v>1</v>
      </c>
      <c r="H2073" s="1">
        <v>45818</v>
      </c>
      <c r="I2073" s="1" t="str">
        <f>TEXT(data[[#This Row],[OrderDate]],"mmm")</f>
        <v>Jun</v>
      </c>
      <c r="J2073" s="6">
        <v>0.47083333333333333</v>
      </c>
      <c r="K2073" s="6" t="str">
        <f>TEXT(data[[#This Row],[OrderTime]],"h")</f>
        <v>11</v>
      </c>
      <c r="L2073" s="1">
        <v>45818</v>
      </c>
      <c r="M2073" s="6">
        <v>0.59583333333333333</v>
      </c>
      <c r="N2073" t="s">
        <v>103</v>
      </c>
      <c r="O2073" t="s">
        <v>1159</v>
      </c>
      <c r="P2073" t="s">
        <v>77</v>
      </c>
      <c r="Q2073" t="s">
        <v>53</v>
      </c>
      <c r="R2073" t="s">
        <v>37</v>
      </c>
      <c r="S2073" t="s">
        <v>47</v>
      </c>
      <c r="T2073" t="s">
        <v>136</v>
      </c>
      <c r="U2073" t="s">
        <v>30</v>
      </c>
      <c r="V2073" s="5">
        <f>data[[#This Row],[PriceUSD]]*data[[#This Row],[Quantity]]</f>
        <v>53.67</v>
      </c>
      <c r="W2073" s="7">
        <f>data[[#This Row],[OrderDate]] + TIME(VALUE(LEFT(data[[#This Row],[OrderTime]],2)), VALUE(RIGHT(data[[#This Row],[OrderTime]],2)), 0)</f>
        <v>45818.022916666669</v>
      </c>
      <c r="X2073" s="7">
        <f>_xlfn.MINIFS(data[OrderDateTime], data[CustomerName], data[[#This Row],[CustomerName]])</f>
        <v>45531.052083333336</v>
      </c>
      <c r="Y2073" t="str">
        <f>IF(data[[#This Row],[OrderDateTime]]=data[[#This Row],[FirstOrderDateTime]], "New", "Returning")</f>
        <v>Returning</v>
      </c>
      <c r="Z2073" s="7">
        <f>data[[#This Row],[DeliveryDate]] + data[[#This Row],[DeliveryTime]]</f>
        <v>45818.595833333333</v>
      </c>
      <c r="AA2073" s="7">
        <f>data[[#This Row],[OrderDateTime]] + 1</f>
        <v>45819.022916666669</v>
      </c>
      <c r="AB2073" s="7" t="str">
        <f>IF(data[[#This Row],[DeliveryDateTime]] &lt;= data[[#This Row],[SLADue]], "On Time", "Late")</f>
        <v>On Time</v>
      </c>
    </row>
    <row r="2074" spans="1:28" x14ac:dyDescent="0.2">
      <c r="A2074" t="s">
        <v>2622</v>
      </c>
      <c r="B2074" t="s">
        <v>19</v>
      </c>
      <c r="C2074" t="s">
        <v>20</v>
      </c>
      <c r="D2074" t="s">
        <v>21</v>
      </c>
      <c r="E2074" s="5">
        <v>15.44</v>
      </c>
      <c r="F2074" t="s">
        <v>43</v>
      </c>
      <c r="G2074">
        <v>1</v>
      </c>
      <c r="H2074" s="1">
        <v>45747</v>
      </c>
      <c r="I2074" s="1" t="str">
        <f>TEXT(data[[#This Row],[OrderDate]],"mmm")</f>
        <v>Mar</v>
      </c>
      <c r="J2074" s="6">
        <v>0.91388888888888886</v>
      </c>
      <c r="K2074" s="6" t="str">
        <f>TEXT(data[[#This Row],[OrderTime]],"h")</f>
        <v>21</v>
      </c>
      <c r="L2074" s="1">
        <v>45749</v>
      </c>
      <c r="M2074" s="6">
        <v>0.59236111111111112</v>
      </c>
      <c r="N2074" t="s">
        <v>98</v>
      </c>
      <c r="O2074" t="s">
        <v>745</v>
      </c>
      <c r="P2074" t="s">
        <v>77</v>
      </c>
      <c r="Q2074" t="s">
        <v>26</v>
      </c>
      <c r="R2074" t="s">
        <v>27</v>
      </c>
      <c r="S2074" t="s">
        <v>105</v>
      </c>
      <c r="T2074" t="s">
        <v>38</v>
      </c>
      <c r="U2074" t="s">
        <v>39</v>
      </c>
      <c r="V2074" s="5">
        <f>data[[#This Row],[PriceUSD]]*data[[#This Row],[Quantity]]</f>
        <v>15.44</v>
      </c>
      <c r="W2074" s="7">
        <f>data[[#This Row],[OrderDate]] + TIME(VALUE(LEFT(data[[#This Row],[OrderTime]],2)), VALUE(RIGHT(data[[#This Row],[OrderTime]],2)), 0)</f>
        <v>45747.061805555553</v>
      </c>
      <c r="X2074" s="7">
        <f>_xlfn.MINIFS(data[OrderDateTime], data[CustomerName], data[[#This Row],[CustomerName]])</f>
        <v>45509.030555555553</v>
      </c>
      <c r="Y2074" t="str">
        <f>IF(data[[#This Row],[OrderDateTime]]=data[[#This Row],[FirstOrderDateTime]], "New", "Returning")</f>
        <v>Returning</v>
      </c>
      <c r="Z2074" s="7">
        <f>data[[#This Row],[DeliveryDate]] + data[[#This Row],[DeliveryTime]]</f>
        <v>45749.592361111114</v>
      </c>
      <c r="AA2074" s="7">
        <f>data[[#This Row],[OrderDateTime]] + 1</f>
        <v>45748.061805555553</v>
      </c>
      <c r="AB2074" s="7" t="str">
        <f>IF(data[[#This Row],[DeliveryDateTime]] &lt;= data[[#This Row],[SLADue]], "On Time", "Late")</f>
        <v>Late</v>
      </c>
    </row>
    <row r="2075" spans="1:28" x14ac:dyDescent="0.2">
      <c r="A2075" t="s">
        <v>2623</v>
      </c>
      <c r="B2075" t="s">
        <v>19</v>
      </c>
      <c r="C2075" t="s">
        <v>290</v>
      </c>
      <c r="D2075" t="s">
        <v>291</v>
      </c>
      <c r="E2075" s="5">
        <v>66.66</v>
      </c>
      <c r="F2075" t="s">
        <v>22</v>
      </c>
      <c r="G2075">
        <v>1</v>
      </c>
      <c r="H2075" s="1">
        <v>45743</v>
      </c>
      <c r="I2075" s="1" t="str">
        <f>TEXT(data[[#This Row],[OrderDate]],"mmm")</f>
        <v>Mar</v>
      </c>
      <c r="J2075" s="6">
        <v>0.5</v>
      </c>
      <c r="K2075" s="6" t="str">
        <f>TEXT(data[[#This Row],[OrderTime]],"h")</f>
        <v>12</v>
      </c>
      <c r="L2075" s="1">
        <v>45743</v>
      </c>
      <c r="M2075" s="6">
        <v>0.66666666666666663</v>
      </c>
      <c r="N2075" t="s">
        <v>44</v>
      </c>
      <c r="O2075" t="s">
        <v>344</v>
      </c>
      <c r="P2075" t="s">
        <v>25</v>
      </c>
      <c r="Q2075" t="s">
        <v>53</v>
      </c>
      <c r="R2075" t="s">
        <v>294</v>
      </c>
      <c r="S2075" t="s">
        <v>47</v>
      </c>
      <c r="T2075" t="s">
        <v>136</v>
      </c>
      <c r="U2075" t="s">
        <v>30</v>
      </c>
      <c r="V2075" s="5">
        <f>data[[#This Row],[PriceUSD]]*data[[#This Row],[Quantity]]</f>
        <v>66.66</v>
      </c>
      <c r="W2075" s="7">
        <f>data[[#This Row],[OrderDate]] + TIME(VALUE(LEFT(data[[#This Row],[OrderTime]],2)), VALUE(RIGHT(data[[#This Row],[OrderTime]],2)), 0)</f>
        <v>45743</v>
      </c>
      <c r="X2075" s="7">
        <f>_xlfn.MINIFS(data[OrderDateTime], data[CustomerName], data[[#This Row],[CustomerName]])</f>
        <v>45520.015277777777</v>
      </c>
      <c r="Y2075" t="str">
        <f>IF(data[[#This Row],[OrderDateTime]]=data[[#This Row],[FirstOrderDateTime]], "New", "Returning")</f>
        <v>Returning</v>
      </c>
      <c r="Z2075" s="7">
        <f>data[[#This Row],[DeliveryDate]] + data[[#This Row],[DeliveryTime]]</f>
        <v>45743.666666666664</v>
      </c>
      <c r="AA2075" s="7">
        <f>data[[#This Row],[OrderDateTime]] + 1</f>
        <v>45744</v>
      </c>
      <c r="AB2075" s="7" t="str">
        <f>IF(data[[#This Row],[DeliveryDateTime]] &lt;= data[[#This Row],[SLADue]], "On Time", "Late")</f>
        <v>On Time</v>
      </c>
    </row>
    <row r="2076" spans="1:28" x14ac:dyDescent="0.2">
      <c r="A2076" t="s">
        <v>2624</v>
      </c>
      <c r="B2076" t="s">
        <v>19</v>
      </c>
      <c r="C2076" t="s">
        <v>110</v>
      </c>
      <c r="D2076" t="s">
        <v>111</v>
      </c>
      <c r="E2076" s="5">
        <v>11.52</v>
      </c>
      <c r="F2076" t="s">
        <v>87</v>
      </c>
      <c r="G2076">
        <v>1</v>
      </c>
      <c r="H2076" s="1">
        <v>45784</v>
      </c>
      <c r="I2076" s="1" t="str">
        <f>TEXT(data[[#This Row],[OrderDate]],"mmm")</f>
        <v>May</v>
      </c>
      <c r="J2076" s="6">
        <v>0.65069444444444446</v>
      </c>
      <c r="K2076" s="6" t="str">
        <f>TEXT(data[[#This Row],[OrderTime]],"h")</f>
        <v>15</v>
      </c>
      <c r="L2076" s="1">
        <v>45785</v>
      </c>
      <c r="M2076" s="6">
        <v>0.81736111111111109</v>
      </c>
      <c r="N2076" t="s">
        <v>139</v>
      </c>
      <c r="O2076" t="s">
        <v>623</v>
      </c>
      <c r="P2076" t="s">
        <v>36</v>
      </c>
      <c r="Q2076" t="s">
        <v>26</v>
      </c>
      <c r="R2076" t="s">
        <v>114</v>
      </c>
      <c r="S2076" t="s">
        <v>28</v>
      </c>
      <c r="T2076" t="s">
        <v>29</v>
      </c>
      <c r="U2076" t="s">
        <v>67</v>
      </c>
      <c r="V2076" s="5">
        <f>data[[#This Row],[PriceUSD]]*data[[#This Row],[Quantity]]</f>
        <v>11.52</v>
      </c>
      <c r="W2076" s="7">
        <f>data[[#This Row],[OrderDate]] + TIME(VALUE(LEFT(data[[#This Row],[OrderTime]],2)), VALUE(RIGHT(data[[#This Row],[OrderTime]],2)), 0)</f>
        <v>45784.030555555553</v>
      </c>
      <c r="X2076" s="7">
        <f>_xlfn.MINIFS(data[OrderDateTime], data[CustomerName], data[[#This Row],[CustomerName]])</f>
        <v>45514.054166666669</v>
      </c>
      <c r="Y2076" t="str">
        <f>IF(data[[#This Row],[OrderDateTime]]=data[[#This Row],[FirstOrderDateTime]], "New", "Returning")</f>
        <v>Returning</v>
      </c>
      <c r="Z2076" s="7">
        <f>data[[#This Row],[DeliveryDate]] + data[[#This Row],[DeliveryTime]]</f>
        <v>45785.817361111112</v>
      </c>
      <c r="AA2076" s="7">
        <f>data[[#This Row],[OrderDateTime]] + 1</f>
        <v>45785.030555555553</v>
      </c>
      <c r="AB2076" s="7" t="str">
        <f>IF(data[[#This Row],[DeliveryDateTime]] &lt;= data[[#This Row],[SLADue]], "On Time", "Late")</f>
        <v>Late</v>
      </c>
    </row>
    <row r="2077" spans="1:28" x14ac:dyDescent="0.2">
      <c r="A2077" t="s">
        <v>2625</v>
      </c>
      <c r="B2077" t="s">
        <v>19</v>
      </c>
      <c r="C2077" t="s">
        <v>290</v>
      </c>
      <c r="D2077" t="s">
        <v>291</v>
      </c>
      <c r="E2077" s="5">
        <v>64.58</v>
      </c>
      <c r="F2077" t="s">
        <v>22</v>
      </c>
      <c r="G2077">
        <v>1</v>
      </c>
      <c r="H2077" s="1">
        <v>45706</v>
      </c>
      <c r="I2077" s="1" t="str">
        <f>TEXT(data[[#This Row],[OrderDate]],"mmm")</f>
        <v>Feb</v>
      </c>
      <c r="J2077" s="6">
        <v>0.8569444444444444</v>
      </c>
      <c r="K2077" s="6" t="str">
        <f>TEXT(data[[#This Row],[OrderTime]],"h")</f>
        <v>20</v>
      </c>
      <c r="L2077" s="1">
        <v>45708</v>
      </c>
      <c r="M2077" s="6">
        <v>0.8</v>
      </c>
      <c r="N2077" t="s">
        <v>243</v>
      </c>
      <c r="O2077" t="s">
        <v>251</v>
      </c>
      <c r="P2077" t="s">
        <v>245</v>
      </c>
      <c r="Q2077" t="s">
        <v>26</v>
      </c>
      <c r="R2077" t="s">
        <v>294</v>
      </c>
      <c r="S2077" t="s">
        <v>105</v>
      </c>
      <c r="T2077" t="s">
        <v>38</v>
      </c>
      <c r="U2077" t="s">
        <v>30</v>
      </c>
      <c r="V2077" s="5">
        <f>data[[#This Row],[PriceUSD]]*data[[#This Row],[Quantity]]</f>
        <v>64.58</v>
      </c>
      <c r="W2077" s="7">
        <f>data[[#This Row],[OrderDate]] + TIME(VALUE(LEFT(data[[#This Row],[OrderTime]],2)), VALUE(RIGHT(data[[#This Row],[OrderTime]],2)), 0)</f>
        <v>45706.030555555553</v>
      </c>
      <c r="X2077" s="7">
        <f>_xlfn.MINIFS(data[OrderDateTime], data[CustomerName], data[[#This Row],[CustomerName]])</f>
        <v>45516.030555555553</v>
      </c>
      <c r="Y2077" t="str">
        <f>IF(data[[#This Row],[OrderDateTime]]=data[[#This Row],[FirstOrderDateTime]], "New", "Returning")</f>
        <v>Returning</v>
      </c>
      <c r="Z2077" s="7">
        <f>data[[#This Row],[DeliveryDate]] + data[[#This Row],[DeliveryTime]]</f>
        <v>45708.800000000003</v>
      </c>
      <c r="AA2077" s="7">
        <f>data[[#This Row],[OrderDateTime]] + 1</f>
        <v>45707.030555555553</v>
      </c>
      <c r="AB2077" s="7" t="str">
        <f>IF(data[[#This Row],[DeliveryDateTime]] &lt;= data[[#This Row],[SLADue]], "On Time", "Late")</f>
        <v>Late</v>
      </c>
    </row>
    <row r="2078" spans="1:28" x14ac:dyDescent="0.2">
      <c r="A2078" t="s">
        <v>2626</v>
      </c>
      <c r="B2078" t="s">
        <v>19</v>
      </c>
      <c r="C2078" t="s">
        <v>41</v>
      </c>
      <c r="D2078" t="s">
        <v>42</v>
      </c>
      <c r="E2078" s="5">
        <v>35.97</v>
      </c>
      <c r="F2078" t="s">
        <v>56</v>
      </c>
      <c r="G2078">
        <v>1</v>
      </c>
      <c r="H2078" s="1">
        <v>45518</v>
      </c>
      <c r="I2078" s="1" t="str">
        <f>TEXT(data[[#This Row],[OrderDate]],"mmm")</f>
        <v>Aug</v>
      </c>
      <c r="J2078" s="6">
        <v>0.67500000000000004</v>
      </c>
      <c r="K2078" s="6" t="str">
        <f>TEXT(data[[#This Row],[OrderTime]],"h")</f>
        <v>16</v>
      </c>
      <c r="L2078" s="1">
        <v>45519</v>
      </c>
      <c r="M2078" s="6">
        <v>0.8</v>
      </c>
      <c r="N2078" t="s">
        <v>148</v>
      </c>
      <c r="O2078" t="s">
        <v>2242</v>
      </c>
      <c r="P2078" t="s">
        <v>25</v>
      </c>
      <c r="Q2078" t="s">
        <v>53</v>
      </c>
      <c r="R2078" t="s">
        <v>46</v>
      </c>
      <c r="S2078" t="s">
        <v>28</v>
      </c>
      <c r="T2078" t="s">
        <v>106</v>
      </c>
      <c r="U2078" t="s">
        <v>30</v>
      </c>
      <c r="V2078" s="5">
        <f>data[[#This Row],[PriceUSD]]*data[[#This Row],[Quantity]]</f>
        <v>35.97</v>
      </c>
      <c r="W2078" s="7">
        <f>data[[#This Row],[OrderDate]] + TIME(VALUE(LEFT(data[[#This Row],[OrderTime]],2)), VALUE(RIGHT(data[[#This Row],[OrderTime]],2)), 0)</f>
        <v>45518.052083333336</v>
      </c>
      <c r="X2078" s="7">
        <f>_xlfn.MINIFS(data[OrderDateTime], data[CustomerName], data[[#This Row],[CustomerName]])</f>
        <v>45505.038888888892</v>
      </c>
      <c r="Y2078" t="str">
        <f>IF(data[[#This Row],[OrderDateTime]]=data[[#This Row],[FirstOrderDateTime]], "New", "Returning")</f>
        <v>Returning</v>
      </c>
      <c r="Z2078" s="7">
        <f>data[[#This Row],[DeliveryDate]] + data[[#This Row],[DeliveryTime]]</f>
        <v>45519.8</v>
      </c>
      <c r="AA2078" s="7">
        <f>data[[#This Row],[OrderDateTime]] + 1</f>
        <v>45519.052083333336</v>
      </c>
      <c r="AB2078" s="7" t="str">
        <f>IF(data[[#This Row],[DeliveryDateTime]] &lt;= data[[#This Row],[SLADue]], "On Time", "Late")</f>
        <v>Late</v>
      </c>
    </row>
    <row r="2079" spans="1:28" x14ac:dyDescent="0.2">
      <c r="A2079" t="s">
        <v>2627</v>
      </c>
      <c r="B2079" t="s">
        <v>19</v>
      </c>
      <c r="C2079" t="s">
        <v>126</v>
      </c>
      <c r="D2079" t="s">
        <v>127</v>
      </c>
      <c r="E2079" s="5">
        <v>21.14</v>
      </c>
      <c r="F2079" t="s">
        <v>138</v>
      </c>
      <c r="G2079">
        <v>1</v>
      </c>
      <c r="H2079" s="1">
        <v>45871</v>
      </c>
      <c r="I2079" s="1" t="str">
        <f>TEXT(data[[#This Row],[OrderDate]],"mmm")</f>
        <v>Aug</v>
      </c>
      <c r="J2079" s="6">
        <v>0.71111111111111114</v>
      </c>
      <c r="K2079" s="6" t="str">
        <f>TEXT(data[[#This Row],[OrderTime]],"h")</f>
        <v>17</v>
      </c>
      <c r="L2079" s="1">
        <v>45872</v>
      </c>
      <c r="M2079" s="6">
        <v>0.83611111111111114</v>
      </c>
      <c r="N2079" t="s">
        <v>95</v>
      </c>
      <c r="O2079" t="s">
        <v>1101</v>
      </c>
      <c r="P2079" t="s">
        <v>25</v>
      </c>
      <c r="Q2079" t="s">
        <v>26</v>
      </c>
      <c r="R2079" t="s">
        <v>129</v>
      </c>
      <c r="S2079" t="s">
        <v>28</v>
      </c>
      <c r="T2079" t="s">
        <v>38</v>
      </c>
      <c r="U2079" t="s">
        <v>67</v>
      </c>
      <c r="V2079" s="5">
        <f>data[[#This Row],[PriceUSD]]*data[[#This Row],[Quantity]]</f>
        <v>21.14</v>
      </c>
      <c r="W2079" s="7">
        <f>data[[#This Row],[OrderDate]] + TIME(VALUE(LEFT(data[[#This Row],[OrderTime]],2)), VALUE(RIGHT(data[[#This Row],[OrderTime]],2)), 0)</f>
        <v>45871.007638888892</v>
      </c>
      <c r="X2079" s="7">
        <f>_xlfn.MINIFS(data[OrderDateTime], data[CustomerName], data[[#This Row],[CustomerName]])</f>
        <v>45540.046527777777</v>
      </c>
      <c r="Y2079" t="str">
        <f>IF(data[[#This Row],[OrderDateTime]]=data[[#This Row],[FirstOrderDateTime]], "New", "Returning")</f>
        <v>Returning</v>
      </c>
      <c r="Z2079" s="7">
        <f>data[[#This Row],[DeliveryDate]] + data[[#This Row],[DeliveryTime]]</f>
        <v>45872.836111111108</v>
      </c>
      <c r="AA2079" s="7">
        <f>data[[#This Row],[OrderDateTime]] + 1</f>
        <v>45872.007638888892</v>
      </c>
      <c r="AB2079" s="7" t="str">
        <f>IF(data[[#This Row],[DeliveryDateTime]] &lt;= data[[#This Row],[SLADue]], "On Time", "Late")</f>
        <v>Late</v>
      </c>
    </row>
    <row r="2080" spans="1:28" x14ac:dyDescent="0.2">
      <c r="A2080" t="s">
        <v>2628</v>
      </c>
      <c r="B2080" t="s">
        <v>19</v>
      </c>
      <c r="C2080" t="s">
        <v>92</v>
      </c>
      <c r="D2080" t="s">
        <v>93</v>
      </c>
      <c r="E2080" s="5">
        <v>85.23</v>
      </c>
      <c r="F2080" t="s">
        <v>94</v>
      </c>
      <c r="G2080">
        <v>3</v>
      </c>
      <c r="H2080" s="1">
        <v>45847</v>
      </c>
      <c r="I2080" s="1" t="str">
        <f>TEXT(data[[#This Row],[OrderDate]],"mmm")</f>
        <v>Jul</v>
      </c>
      <c r="J2080" s="6">
        <v>0.79722222222222228</v>
      </c>
      <c r="K2080" s="6" t="str">
        <f>TEXT(data[[#This Row],[OrderTime]],"h")</f>
        <v>19</v>
      </c>
      <c r="L2080" s="1">
        <v>45848</v>
      </c>
      <c r="M2080" s="6">
        <v>0.83888888888888891</v>
      </c>
      <c r="N2080" t="s">
        <v>175</v>
      </c>
      <c r="O2080" t="s">
        <v>366</v>
      </c>
      <c r="P2080" t="s">
        <v>25</v>
      </c>
      <c r="Q2080" t="s">
        <v>26</v>
      </c>
      <c r="R2080" t="s">
        <v>66</v>
      </c>
      <c r="S2080" t="s">
        <v>28</v>
      </c>
      <c r="T2080" t="s">
        <v>38</v>
      </c>
      <c r="U2080" t="s">
        <v>39</v>
      </c>
      <c r="V2080" s="5">
        <f>data[[#This Row],[PriceUSD]]*data[[#This Row],[Quantity]]</f>
        <v>255.69</v>
      </c>
      <c r="W2080" s="7">
        <f>data[[#This Row],[OrderDate]] + TIME(VALUE(LEFT(data[[#This Row],[OrderTime]],2)), VALUE(RIGHT(data[[#This Row],[OrderTime]],2)), 0)</f>
        <v>45847.015277777777</v>
      </c>
      <c r="X2080" s="7">
        <f>_xlfn.MINIFS(data[OrderDateTime], data[CustomerName], data[[#This Row],[CustomerName]])</f>
        <v>45506.038888888892</v>
      </c>
      <c r="Y2080" t="str">
        <f>IF(data[[#This Row],[OrderDateTime]]=data[[#This Row],[FirstOrderDateTime]], "New", "Returning")</f>
        <v>Returning</v>
      </c>
      <c r="Z2080" s="7">
        <f>data[[#This Row],[DeliveryDate]] + data[[#This Row],[DeliveryTime]]</f>
        <v>45848.838888888888</v>
      </c>
      <c r="AA2080" s="7">
        <f>data[[#This Row],[OrderDateTime]] + 1</f>
        <v>45848.015277777777</v>
      </c>
      <c r="AB2080" s="7" t="str">
        <f>IF(data[[#This Row],[DeliveryDateTime]] &lt;= data[[#This Row],[SLADue]], "On Time", "Late")</f>
        <v>Late</v>
      </c>
    </row>
    <row r="2081" spans="1:28" x14ac:dyDescent="0.2">
      <c r="A2081" t="s">
        <v>2629</v>
      </c>
      <c r="B2081" t="s">
        <v>19</v>
      </c>
      <c r="C2081" t="s">
        <v>126</v>
      </c>
      <c r="D2081" t="s">
        <v>127</v>
      </c>
      <c r="E2081" s="5">
        <v>20.09</v>
      </c>
      <c r="F2081" t="s">
        <v>71</v>
      </c>
      <c r="G2081">
        <v>1</v>
      </c>
      <c r="H2081" s="1">
        <v>45665</v>
      </c>
      <c r="I2081" s="1" t="str">
        <f>TEXT(data[[#This Row],[OrderDate]],"mmm")</f>
        <v>Jan</v>
      </c>
      <c r="J2081" s="6">
        <v>0.49583333333333335</v>
      </c>
      <c r="K2081" s="6" t="str">
        <f>TEXT(data[[#This Row],[OrderTime]],"h")</f>
        <v>11</v>
      </c>
      <c r="L2081" s="1">
        <v>45666</v>
      </c>
      <c r="M2081" s="6">
        <v>0.74583333333333335</v>
      </c>
      <c r="N2081" t="s">
        <v>112</v>
      </c>
      <c r="O2081" t="s">
        <v>1202</v>
      </c>
      <c r="P2081" t="s">
        <v>36</v>
      </c>
      <c r="Q2081" t="s">
        <v>26</v>
      </c>
      <c r="R2081" t="s">
        <v>129</v>
      </c>
      <c r="S2081" t="s">
        <v>28</v>
      </c>
      <c r="T2081" t="s">
        <v>136</v>
      </c>
      <c r="U2081" t="s">
        <v>30</v>
      </c>
      <c r="V2081" s="5">
        <f>data[[#This Row],[PriceUSD]]*data[[#This Row],[Quantity]]</f>
        <v>20.09</v>
      </c>
      <c r="W2081" s="7">
        <f>data[[#This Row],[OrderDate]] + TIME(VALUE(LEFT(data[[#This Row],[OrderTime]],2)), VALUE(RIGHT(data[[#This Row],[OrderTime]],2)), 0)</f>
        <v>45665.022916666669</v>
      </c>
      <c r="X2081" s="7">
        <f>_xlfn.MINIFS(data[OrderDateTime], data[CustomerName], data[[#This Row],[CustomerName]])</f>
        <v>45514.007638888892</v>
      </c>
      <c r="Y2081" t="str">
        <f>IF(data[[#This Row],[OrderDateTime]]=data[[#This Row],[FirstOrderDateTime]], "New", "Returning")</f>
        <v>Returning</v>
      </c>
      <c r="Z2081" s="7">
        <f>data[[#This Row],[DeliveryDate]] + data[[#This Row],[DeliveryTime]]</f>
        <v>45666.745833333334</v>
      </c>
      <c r="AA2081" s="7">
        <f>data[[#This Row],[OrderDateTime]] + 1</f>
        <v>45666.022916666669</v>
      </c>
      <c r="AB2081" s="7" t="str">
        <f>IF(data[[#This Row],[DeliveryDateTime]] &lt;= data[[#This Row],[SLADue]], "On Time", "Late")</f>
        <v>Late</v>
      </c>
    </row>
    <row r="2082" spans="1:28" x14ac:dyDescent="0.2">
      <c r="A2082" t="s">
        <v>2630</v>
      </c>
      <c r="B2082" t="s">
        <v>19</v>
      </c>
      <c r="C2082" t="s">
        <v>101</v>
      </c>
      <c r="D2082" t="s">
        <v>102</v>
      </c>
      <c r="E2082" s="5">
        <v>25.57</v>
      </c>
      <c r="F2082" t="s">
        <v>81</v>
      </c>
      <c r="G2082">
        <v>1</v>
      </c>
      <c r="H2082" s="1">
        <v>45541</v>
      </c>
      <c r="I2082" s="1" t="str">
        <f>TEXT(data[[#This Row],[OrderDate]],"mmm")</f>
        <v>Sep</v>
      </c>
      <c r="J2082" s="6">
        <v>0.73263888888888884</v>
      </c>
      <c r="K2082" s="6" t="str">
        <f>TEXT(data[[#This Row],[OrderTime]],"h")</f>
        <v>17</v>
      </c>
      <c r="L2082" s="1">
        <v>45542</v>
      </c>
      <c r="M2082" s="6">
        <v>0.85763888888888884</v>
      </c>
      <c r="N2082" t="s">
        <v>75</v>
      </c>
      <c r="O2082" t="s">
        <v>283</v>
      </c>
      <c r="P2082" t="s">
        <v>25</v>
      </c>
      <c r="Q2082" t="s">
        <v>26</v>
      </c>
      <c r="R2082" t="s">
        <v>83</v>
      </c>
      <c r="S2082" t="s">
        <v>28</v>
      </c>
      <c r="T2082" t="s">
        <v>29</v>
      </c>
      <c r="U2082" t="s">
        <v>67</v>
      </c>
      <c r="V2082" s="5">
        <f>data[[#This Row],[PriceUSD]]*data[[#This Row],[Quantity]]</f>
        <v>25.57</v>
      </c>
      <c r="W2082" s="7">
        <f>data[[#This Row],[OrderDate]] + TIME(VALUE(LEFT(data[[#This Row],[OrderTime]],2)), VALUE(RIGHT(data[[#This Row],[OrderTime]],2)), 0)</f>
        <v>45541.061805555553</v>
      </c>
      <c r="X2082" s="7">
        <f>_xlfn.MINIFS(data[OrderDateTime], data[CustomerName], data[[#This Row],[CustomerName]])</f>
        <v>45523.030555555553</v>
      </c>
      <c r="Y2082" t="str">
        <f>IF(data[[#This Row],[OrderDateTime]]=data[[#This Row],[FirstOrderDateTime]], "New", "Returning")</f>
        <v>Returning</v>
      </c>
      <c r="Z2082" s="7">
        <f>data[[#This Row],[DeliveryDate]] + data[[#This Row],[DeliveryTime]]</f>
        <v>45542.857638888891</v>
      </c>
      <c r="AA2082" s="7">
        <f>data[[#This Row],[OrderDateTime]] + 1</f>
        <v>45542.061805555553</v>
      </c>
      <c r="AB2082" s="7" t="str">
        <f>IF(data[[#This Row],[DeliveryDateTime]] &lt;= data[[#This Row],[SLADue]], "On Time", "Late")</f>
        <v>Late</v>
      </c>
    </row>
    <row r="2083" spans="1:28" x14ac:dyDescent="0.2">
      <c r="A2083" t="s">
        <v>2631</v>
      </c>
      <c r="B2083" t="s">
        <v>19</v>
      </c>
      <c r="C2083" t="s">
        <v>190</v>
      </c>
      <c r="D2083" t="s">
        <v>191</v>
      </c>
      <c r="E2083" s="5">
        <v>26.36</v>
      </c>
      <c r="F2083" t="s">
        <v>87</v>
      </c>
      <c r="G2083">
        <v>1</v>
      </c>
      <c r="H2083" s="1">
        <v>45726</v>
      </c>
      <c r="I2083" s="1" t="str">
        <f>TEXT(data[[#This Row],[OrderDate]],"mmm")</f>
        <v>Mar</v>
      </c>
      <c r="J2083" s="6">
        <v>0.68125000000000002</v>
      </c>
      <c r="K2083" s="6" t="str">
        <f>TEXT(data[[#This Row],[OrderTime]],"h")</f>
        <v>16</v>
      </c>
      <c r="L2083" s="1">
        <v>45727</v>
      </c>
      <c r="M2083" s="6">
        <v>0.88958333333333328</v>
      </c>
      <c r="N2083" t="s">
        <v>44</v>
      </c>
      <c r="O2083" t="s">
        <v>2461</v>
      </c>
      <c r="P2083" t="s">
        <v>25</v>
      </c>
      <c r="Q2083" t="s">
        <v>53</v>
      </c>
      <c r="R2083" t="s">
        <v>192</v>
      </c>
      <c r="S2083" t="s">
        <v>28</v>
      </c>
      <c r="T2083" t="s">
        <v>106</v>
      </c>
      <c r="U2083" t="s">
        <v>39</v>
      </c>
      <c r="V2083" s="5">
        <f>data[[#This Row],[PriceUSD]]*data[[#This Row],[Quantity]]</f>
        <v>26.36</v>
      </c>
      <c r="W2083" s="7">
        <f>data[[#This Row],[OrderDate]] + TIME(VALUE(LEFT(data[[#This Row],[OrderTime]],2)), VALUE(RIGHT(data[[#This Row],[OrderTime]],2)), 0)</f>
        <v>45726.017361111109</v>
      </c>
      <c r="X2083" s="7">
        <f>_xlfn.MINIFS(data[OrderDateTime], data[CustomerName], data[[#This Row],[CustomerName]])</f>
        <v>45539.052083333336</v>
      </c>
      <c r="Y2083" t="str">
        <f>IF(data[[#This Row],[OrderDateTime]]=data[[#This Row],[FirstOrderDateTime]], "New", "Returning")</f>
        <v>Returning</v>
      </c>
      <c r="Z2083" s="7">
        <f>data[[#This Row],[DeliveryDate]] + data[[#This Row],[DeliveryTime]]</f>
        <v>45727.88958333333</v>
      </c>
      <c r="AA2083" s="7">
        <f>data[[#This Row],[OrderDateTime]] + 1</f>
        <v>45727.017361111109</v>
      </c>
      <c r="AB2083" s="7" t="str">
        <f>IF(data[[#This Row],[DeliveryDateTime]] &lt;= data[[#This Row],[SLADue]], "On Time", "Late")</f>
        <v>Late</v>
      </c>
    </row>
    <row r="2084" spans="1:28" x14ac:dyDescent="0.2">
      <c r="A2084" t="s">
        <v>2632</v>
      </c>
      <c r="B2084" t="s">
        <v>19</v>
      </c>
      <c r="C2084" t="s">
        <v>92</v>
      </c>
      <c r="D2084" t="s">
        <v>93</v>
      </c>
      <c r="E2084" s="5">
        <v>81.05</v>
      </c>
      <c r="F2084" t="s">
        <v>81</v>
      </c>
      <c r="G2084">
        <v>1</v>
      </c>
      <c r="H2084" s="1">
        <v>45731</v>
      </c>
      <c r="I2084" s="1" t="str">
        <f>TEXT(data[[#This Row],[OrderDate]],"mmm")</f>
        <v>Mar</v>
      </c>
      <c r="J2084" s="6">
        <v>0.78749999999999998</v>
      </c>
      <c r="K2084" s="6" t="str">
        <f>TEXT(data[[#This Row],[OrderTime]],"h")</f>
        <v>18</v>
      </c>
      <c r="L2084" s="1">
        <v>45732</v>
      </c>
      <c r="M2084" s="6">
        <v>0.76666666666666672</v>
      </c>
      <c r="N2084" t="s">
        <v>75</v>
      </c>
      <c r="O2084" t="s">
        <v>667</v>
      </c>
      <c r="P2084" t="s">
        <v>77</v>
      </c>
      <c r="Q2084" t="s">
        <v>53</v>
      </c>
      <c r="R2084" t="s">
        <v>66</v>
      </c>
      <c r="S2084" t="s">
        <v>28</v>
      </c>
      <c r="T2084" t="s">
        <v>38</v>
      </c>
      <c r="U2084" t="s">
        <v>67</v>
      </c>
      <c r="V2084" s="5">
        <f>data[[#This Row],[PriceUSD]]*data[[#This Row],[Quantity]]</f>
        <v>81.05</v>
      </c>
      <c r="W2084" s="7">
        <f>data[[#This Row],[OrderDate]] + TIME(VALUE(LEFT(data[[#This Row],[OrderTime]],2)), VALUE(RIGHT(data[[#This Row],[OrderTime]],2)), 0)</f>
        <v>45731.052083333336</v>
      </c>
      <c r="X2084" s="7">
        <f>_xlfn.MINIFS(data[OrderDateTime], data[CustomerName], data[[#This Row],[CustomerName]])</f>
        <v>45589.015277777777</v>
      </c>
      <c r="Y2084" t="str">
        <f>IF(data[[#This Row],[OrderDateTime]]=data[[#This Row],[FirstOrderDateTime]], "New", "Returning")</f>
        <v>Returning</v>
      </c>
      <c r="Z2084" s="7">
        <f>data[[#This Row],[DeliveryDate]] + data[[#This Row],[DeliveryTime]]</f>
        <v>45732.76666666667</v>
      </c>
      <c r="AA2084" s="7">
        <f>data[[#This Row],[OrderDateTime]] + 1</f>
        <v>45732.052083333336</v>
      </c>
      <c r="AB2084" s="7" t="str">
        <f>IF(data[[#This Row],[DeliveryDateTime]] &lt;= data[[#This Row],[SLADue]], "On Time", "Late")</f>
        <v>Late</v>
      </c>
    </row>
    <row r="2085" spans="1:28" x14ac:dyDescent="0.2">
      <c r="A2085" t="s">
        <v>2633</v>
      </c>
      <c r="B2085" t="s">
        <v>19</v>
      </c>
      <c r="C2085" t="s">
        <v>69</v>
      </c>
      <c r="D2085" t="s">
        <v>70</v>
      </c>
      <c r="E2085" s="5">
        <v>57.93</v>
      </c>
      <c r="F2085" t="s">
        <v>43</v>
      </c>
      <c r="G2085">
        <v>1</v>
      </c>
      <c r="H2085" s="1">
        <v>45576</v>
      </c>
      <c r="I2085" s="1" t="str">
        <f>TEXT(data[[#This Row],[OrderDate]],"mmm")</f>
        <v>Oct</v>
      </c>
      <c r="J2085" s="6">
        <v>0.81666666666666665</v>
      </c>
      <c r="K2085" s="6" t="str">
        <f>TEXT(data[[#This Row],[OrderTime]],"h")</f>
        <v>19</v>
      </c>
      <c r="L2085" s="1">
        <v>45577</v>
      </c>
      <c r="M2085" s="6">
        <v>0.79722222222222228</v>
      </c>
      <c r="N2085" t="s">
        <v>64</v>
      </c>
      <c r="O2085" t="s">
        <v>429</v>
      </c>
      <c r="P2085" t="s">
        <v>25</v>
      </c>
      <c r="Q2085" t="s">
        <v>26</v>
      </c>
      <c r="R2085" t="s">
        <v>37</v>
      </c>
      <c r="S2085" t="s">
        <v>28</v>
      </c>
      <c r="T2085" t="s">
        <v>106</v>
      </c>
      <c r="U2085" t="s">
        <v>39</v>
      </c>
      <c r="V2085" s="5">
        <f>data[[#This Row],[PriceUSD]]*data[[#This Row],[Quantity]]</f>
        <v>57.93</v>
      </c>
      <c r="W2085" s="7">
        <f>data[[#This Row],[OrderDate]] + TIME(VALUE(LEFT(data[[#This Row],[OrderTime]],2)), VALUE(RIGHT(data[[#This Row],[OrderTime]],2)), 0)</f>
        <v>45576.046527777777</v>
      </c>
      <c r="X2085" s="7">
        <f>_xlfn.MINIFS(data[OrderDateTime], data[CustomerName], data[[#This Row],[CustomerName]])</f>
        <v>45526.046527777777</v>
      </c>
      <c r="Y2085" t="str">
        <f>IF(data[[#This Row],[OrderDateTime]]=data[[#This Row],[FirstOrderDateTime]], "New", "Returning")</f>
        <v>Returning</v>
      </c>
      <c r="Z2085" s="7">
        <f>data[[#This Row],[DeliveryDate]] + data[[#This Row],[DeliveryTime]]</f>
        <v>45577.797222222223</v>
      </c>
      <c r="AA2085" s="7">
        <f>data[[#This Row],[OrderDateTime]] + 1</f>
        <v>45577.046527777777</v>
      </c>
      <c r="AB2085" s="7" t="str">
        <f>IF(data[[#This Row],[DeliveryDateTime]] &lt;= data[[#This Row],[SLADue]], "On Time", "Late")</f>
        <v>Late</v>
      </c>
    </row>
    <row r="2086" spans="1:28" x14ac:dyDescent="0.2">
      <c r="A2086" t="s">
        <v>2634</v>
      </c>
      <c r="B2086" t="s">
        <v>19</v>
      </c>
      <c r="C2086" t="s">
        <v>61</v>
      </c>
      <c r="D2086" t="s">
        <v>62</v>
      </c>
      <c r="E2086" s="5">
        <v>129.29</v>
      </c>
      <c r="F2086" t="s">
        <v>94</v>
      </c>
      <c r="G2086">
        <v>4</v>
      </c>
      <c r="H2086" s="1">
        <v>45526</v>
      </c>
      <c r="I2086" s="1" t="str">
        <f>TEXT(data[[#This Row],[OrderDate]],"mmm")</f>
        <v>Aug</v>
      </c>
      <c r="J2086" s="6">
        <v>0.86319444444444449</v>
      </c>
      <c r="K2086" s="6" t="str">
        <f>TEXT(data[[#This Row],[OrderTime]],"h")</f>
        <v>20</v>
      </c>
      <c r="L2086" s="1">
        <v>45528</v>
      </c>
      <c r="M2086" s="6">
        <v>0.84375</v>
      </c>
      <c r="N2086" t="s">
        <v>213</v>
      </c>
      <c r="O2086" t="s">
        <v>527</v>
      </c>
      <c r="P2086" t="s">
        <v>36</v>
      </c>
      <c r="Q2086" t="s">
        <v>26</v>
      </c>
      <c r="R2086" t="s">
        <v>66</v>
      </c>
      <c r="S2086" t="s">
        <v>105</v>
      </c>
      <c r="T2086" t="s">
        <v>29</v>
      </c>
      <c r="U2086" t="s">
        <v>39</v>
      </c>
      <c r="V2086" s="5">
        <f>data[[#This Row],[PriceUSD]]*data[[#This Row],[Quantity]]</f>
        <v>517.16</v>
      </c>
      <c r="W2086" s="7">
        <f>data[[#This Row],[OrderDate]] + TIME(VALUE(LEFT(data[[#This Row],[OrderTime]],2)), VALUE(RIGHT(data[[#This Row],[OrderTime]],2)), 0)</f>
        <v>45526.030555555553</v>
      </c>
      <c r="X2086" s="7">
        <f>_xlfn.MINIFS(data[OrderDateTime], data[CustomerName], data[[#This Row],[CustomerName]])</f>
        <v>45525.046527777777</v>
      </c>
      <c r="Y2086" t="str">
        <f>IF(data[[#This Row],[OrderDateTime]]=data[[#This Row],[FirstOrderDateTime]], "New", "Returning")</f>
        <v>Returning</v>
      </c>
      <c r="Z2086" s="7">
        <f>data[[#This Row],[DeliveryDate]] + data[[#This Row],[DeliveryTime]]</f>
        <v>45528.84375</v>
      </c>
      <c r="AA2086" s="7">
        <f>data[[#This Row],[OrderDateTime]] + 1</f>
        <v>45527.030555555553</v>
      </c>
      <c r="AB2086" s="7" t="str">
        <f>IF(data[[#This Row],[DeliveryDateTime]] &lt;= data[[#This Row],[SLADue]], "On Time", "Late")</f>
        <v>Late</v>
      </c>
    </row>
    <row r="2087" spans="1:28" x14ac:dyDescent="0.2">
      <c r="A2087" t="s">
        <v>2635</v>
      </c>
      <c r="B2087" t="s">
        <v>19</v>
      </c>
      <c r="C2087" t="s">
        <v>61</v>
      </c>
      <c r="D2087" t="s">
        <v>62</v>
      </c>
      <c r="E2087" s="5">
        <v>164.33</v>
      </c>
      <c r="F2087" t="s">
        <v>63</v>
      </c>
      <c r="G2087">
        <v>3</v>
      </c>
      <c r="H2087" s="1">
        <v>45850</v>
      </c>
      <c r="I2087" s="1" t="str">
        <f>TEXT(data[[#This Row],[OrderDate]],"mmm")</f>
        <v>Jul</v>
      </c>
      <c r="J2087" s="6">
        <v>0.49236111111111114</v>
      </c>
      <c r="K2087" s="6" t="str">
        <f>TEXT(data[[#This Row],[OrderTime]],"h")</f>
        <v>11</v>
      </c>
      <c r="L2087" s="1">
        <v>45852</v>
      </c>
      <c r="M2087" s="6">
        <v>0.65902777777777777</v>
      </c>
      <c r="N2087" t="s">
        <v>123</v>
      </c>
      <c r="O2087" t="s">
        <v>1499</v>
      </c>
      <c r="P2087" t="s">
        <v>36</v>
      </c>
      <c r="Q2087" t="s">
        <v>53</v>
      </c>
      <c r="R2087" t="s">
        <v>66</v>
      </c>
      <c r="S2087" t="s">
        <v>105</v>
      </c>
      <c r="T2087" t="s">
        <v>38</v>
      </c>
      <c r="U2087" t="s">
        <v>39</v>
      </c>
      <c r="V2087" s="5">
        <f>data[[#This Row],[PriceUSD]]*data[[#This Row],[Quantity]]</f>
        <v>492.99</v>
      </c>
      <c r="W2087" s="7">
        <f>data[[#This Row],[OrderDate]] + TIME(VALUE(LEFT(data[[#This Row],[OrderTime]],2)), VALUE(RIGHT(data[[#This Row],[OrderTime]],2)), 0)</f>
        <v>45850.007638888892</v>
      </c>
      <c r="X2087" s="7">
        <f>_xlfn.MINIFS(data[OrderDateTime], data[CustomerName], data[[#This Row],[CustomerName]])</f>
        <v>45517.022916666669</v>
      </c>
      <c r="Y2087" t="str">
        <f>IF(data[[#This Row],[OrderDateTime]]=data[[#This Row],[FirstOrderDateTime]], "New", "Returning")</f>
        <v>Returning</v>
      </c>
      <c r="Z2087" s="7">
        <f>data[[#This Row],[DeliveryDate]] + data[[#This Row],[DeliveryTime]]</f>
        <v>45852.65902777778</v>
      </c>
      <c r="AA2087" s="7">
        <f>data[[#This Row],[OrderDateTime]] + 1</f>
        <v>45851.007638888892</v>
      </c>
      <c r="AB2087" s="7" t="str">
        <f>IF(data[[#This Row],[DeliveryDateTime]] &lt;= data[[#This Row],[SLADue]], "On Time", "Late")</f>
        <v>Late</v>
      </c>
    </row>
    <row r="2088" spans="1:28" x14ac:dyDescent="0.2">
      <c r="A2088" t="s">
        <v>2636</v>
      </c>
      <c r="B2088" t="s">
        <v>19</v>
      </c>
      <c r="C2088" t="s">
        <v>92</v>
      </c>
      <c r="D2088" t="s">
        <v>93</v>
      </c>
      <c r="E2088" s="5">
        <v>81.84</v>
      </c>
      <c r="F2088" t="s">
        <v>94</v>
      </c>
      <c r="G2088">
        <v>3</v>
      </c>
      <c r="H2088" s="1">
        <v>45556</v>
      </c>
      <c r="I2088" s="1" t="str">
        <f>TEXT(data[[#This Row],[OrderDate]],"mmm")</f>
        <v>Sep</v>
      </c>
      <c r="J2088" s="6">
        <v>0.86111111111111116</v>
      </c>
      <c r="K2088" s="6" t="str">
        <f>TEXT(data[[#This Row],[OrderTime]],"h")</f>
        <v>20</v>
      </c>
      <c r="L2088" s="1">
        <v>45557</v>
      </c>
      <c r="M2088" s="6">
        <v>0.63194444444444442</v>
      </c>
      <c r="N2088" t="s">
        <v>95</v>
      </c>
      <c r="O2088" t="s">
        <v>888</v>
      </c>
      <c r="P2088" t="s">
        <v>25</v>
      </c>
      <c r="Q2088" t="s">
        <v>26</v>
      </c>
      <c r="R2088" t="s">
        <v>66</v>
      </c>
      <c r="S2088" t="s">
        <v>28</v>
      </c>
      <c r="T2088" t="s">
        <v>143</v>
      </c>
      <c r="U2088" t="s">
        <v>30</v>
      </c>
      <c r="V2088" s="5">
        <f>data[[#This Row],[PriceUSD]]*data[[#This Row],[Quantity]]</f>
        <v>245.52</v>
      </c>
      <c r="W2088" s="7">
        <f>data[[#This Row],[OrderDate]] + TIME(VALUE(LEFT(data[[#This Row],[OrderTime]],2)), VALUE(RIGHT(data[[#This Row],[OrderTime]],2)), 0)</f>
        <v>45556.007638888892</v>
      </c>
      <c r="X2088" s="7">
        <f>_xlfn.MINIFS(data[OrderDateTime], data[CustomerName], data[[#This Row],[CustomerName]])</f>
        <v>45530.007638888892</v>
      </c>
      <c r="Y2088" t="str">
        <f>IF(data[[#This Row],[OrderDateTime]]=data[[#This Row],[FirstOrderDateTime]], "New", "Returning")</f>
        <v>Returning</v>
      </c>
      <c r="Z2088" s="7">
        <f>data[[#This Row],[DeliveryDate]] + data[[#This Row],[DeliveryTime]]</f>
        <v>45557.631944444445</v>
      </c>
      <c r="AA2088" s="7">
        <f>data[[#This Row],[OrderDateTime]] + 1</f>
        <v>45557.007638888892</v>
      </c>
      <c r="AB2088" s="7" t="str">
        <f>IF(data[[#This Row],[DeliveryDateTime]] &lt;= data[[#This Row],[SLADue]], "On Time", "Late")</f>
        <v>Late</v>
      </c>
    </row>
    <row r="2089" spans="1:28" x14ac:dyDescent="0.2">
      <c r="A2089" t="s">
        <v>2637</v>
      </c>
      <c r="B2089" t="s">
        <v>19</v>
      </c>
      <c r="C2089" t="s">
        <v>69</v>
      </c>
      <c r="D2089" t="s">
        <v>70</v>
      </c>
      <c r="E2089" s="5">
        <v>57.03</v>
      </c>
      <c r="F2089" t="s">
        <v>119</v>
      </c>
      <c r="G2089">
        <v>1</v>
      </c>
      <c r="H2089" s="1">
        <v>45848</v>
      </c>
      <c r="I2089" s="1" t="str">
        <f>TEXT(data[[#This Row],[OrderDate]],"mmm")</f>
        <v>Jul</v>
      </c>
      <c r="J2089" s="6">
        <v>0.42777777777777776</v>
      </c>
      <c r="K2089" s="6" t="str">
        <f>TEXT(data[[#This Row],[OrderTime]],"h")</f>
        <v>10</v>
      </c>
      <c r="L2089" s="1">
        <v>45850</v>
      </c>
      <c r="M2089" s="6">
        <v>0.51111111111111107</v>
      </c>
      <c r="N2089" t="s">
        <v>23</v>
      </c>
      <c r="O2089" t="s">
        <v>674</v>
      </c>
      <c r="P2089" t="s">
        <v>25</v>
      </c>
      <c r="Q2089" t="s">
        <v>26</v>
      </c>
      <c r="R2089" t="s">
        <v>37</v>
      </c>
      <c r="S2089" t="s">
        <v>105</v>
      </c>
      <c r="T2089" t="s">
        <v>38</v>
      </c>
      <c r="U2089" t="s">
        <v>39</v>
      </c>
      <c r="V2089" s="5">
        <f>data[[#This Row],[PriceUSD]]*data[[#This Row],[Quantity]]</f>
        <v>57.03</v>
      </c>
      <c r="W2089" s="7">
        <f>data[[#This Row],[OrderDate]] + TIME(VALUE(LEFT(data[[#This Row],[OrderTime]],2)), VALUE(RIGHT(data[[#This Row],[OrderTime]],2)), 0)</f>
        <v>45848.054166666669</v>
      </c>
      <c r="X2089" s="7">
        <f>_xlfn.MINIFS(data[OrderDateTime], data[CustomerName], data[[#This Row],[CustomerName]])</f>
        <v>45523.007638888892</v>
      </c>
      <c r="Y2089" t="str">
        <f>IF(data[[#This Row],[OrderDateTime]]=data[[#This Row],[FirstOrderDateTime]], "New", "Returning")</f>
        <v>Returning</v>
      </c>
      <c r="Z2089" s="7">
        <f>data[[#This Row],[DeliveryDate]] + data[[#This Row],[DeliveryTime]]</f>
        <v>45850.511111111111</v>
      </c>
      <c r="AA2089" s="7">
        <f>data[[#This Row],[OrderDateTime]] + 1</f>
        <v>45849.054166666669</v>
      </c>
      <c r="AB2089" s="7" t="str">
        <f>IF(data[[#This Row],[DeliveryDateTime]] &lt;= data[[#This Row],[SLADue]], "On Time", "Late")</f>
        <v>Late</v>
      </c>
    </row>
    <row r="2090" spans="1:28" x14ac:dyDescent="0.2">
      <c r="A2090" t="s">
        <v>2638</v>
      </c>
      <c r="B2090" t="s">
        <v>19</v>
      </c>
      <c r="C2090" t="s">
        <v>290</v>
      </c>
      <c r="D2090" t="s">
        <v>291</v>
      </c>
      <c r="E2090" s="5">
        <v>69.069999999999993</v>
      </c>
      <c r="F2090" t="s">
        <v>22</v>
      </c>
      <c r="G2090">
        <v>1</v>
      </c>
      <c r="H2090" s="1">
        <v>45541</v>
      </c>
      <c r="I2090" s="1" t="str">
        <f>TEXT(data[[#This Row],[OrderDate]],"mmm")</f>
        <v>Sep</v>
      </c>
      <c r="J2090" s="6">
        <v>0.6479166666666667</v>
      </c>
      <c r="K2090" s="6" t="str">
        <f>TEXT(data[[#This Row],[OrderTime]],"h")</f>
        <v>15</v>
      </c>
      <c r="L2090" s="1">
        <v>45542</v>
      </c>
      <c r="M2090" s="6">
        <v>0.6479166666666667</v>
      </c>
      <c r="N2090" t="s">
        <v>145</v>
      </c>
      <c r="O2090" t="s">
        <v>408</v>
      </c>
      <c r="P2090" t="s">
        <v>77</v>
      </c>
      <c r="Q2090" t="s">
        <v>53</v>
      </c>
      <c r="R2090" t="s">
        <v>294</v>
      </c>
      <c r="S2090" t="s">
        <v>28</v>
      </c>
      <c r="T2090" t="s">
        <v>106</v>
      </c>
      <c r="U2090" t="s">
        <v>67</v>
      </c>
      <c r="V2090" s="5">
        <f>data[[#This Row],[PriceUSD]]*data[[#This Row],[Quantity]]</f>
        <v>69.069999999999993</v>
      </c>
      <c r="W2090" s="7">
        <f>data[[#This Row],[OrderDate]] + TIME(VALUE(LEFT(data[[#This Row],[OrderTime]],2)), VALUE(RIGHT(data[[#This Row],[OrderTime]],2)), 0)</f>
        <v>45541.046527777777</v>
      </c>
      <c r="X2090" s="7">
        <f>_xlfn.MINIFS(data[OrderDateTime], data[CustomerName], data[[#This Row],[CustomerName]])</f>
        <v>45510.061805555553</v>
      </c>
      <c r="Y2090" t="str">
        <f>IF(data[[#This Row],[OrderDateTime]]=data[[#This Row],[FirstOrderDateTime]], "New", "Returning")</f>
        <v>Returning</v>
      </c>
      <c r="Z2090" s="7">
        <f>data[[#This Row],[DeliveryDate]] + data[[#This Row],[DeliveryTime]]</f>
        <v>45542.647916666669</v>
      </c>
      <c r="AA2090" s="7">
        <f>data[[#This Row],[OrderDateTime]] + 1</f>
        <v>45542.046527777777</v>
      </c>
      <c r="AB2090" s="7" t="str">
        <f>IF(data[[#This Row],[DeliveryDateTime]] &lt;= data[[#This Row],[SLADue]], "On Time", "Late")</f>
        <v>Late</v>
      </c>
    </row>
    <row r="2091" spans="1:28" x14ac:dyDescent="0.2">
      <c r="A2091" t="s">
        <v>2639</v>
      </c>
      <c r="B2091" t="s">
        <v>19</v>
      </c>
      <c r="C2091" t="s">
        <v>92</v>
      </c>
      <c r="D2091" t="s">
        <v>93</v>
      </c>
      <c r="E2091" s="5">
        <v>80.94</v>
      </c>
      <c r="F2091" t="s">
        <v>94</v>
      </c>
      <c r="G2091">
        <v>3</v>
      </c>
      <c r="H2091" s="1">
        <v>45859</v>
      </c>
      <c r="I2091" s="1" t="str">
        <f>TEXT(data[[#This Row],[OrderDate]],"mmm")</f>
        <v>Jul</v>
      </c>
      <c r="J2091" s="6">
        <v>0.38263888888888886</v>
      </c>
      <c r="K2091" s="6" t="str">
        <f>TEXT(data[[#This Row],[OrderTime]],"h")</f>
        <v>9</v>
      </c>
      <c r="L2091" s="1">
        <v>45860</v>
      </c>
      <c r="M2091" s="6">
        <v>0.42430555555555555</v>
      </c>
      <c r="N2091" t="s">
        <v>326</v>
      </c>
      <c r="O2091" t="s">
        <v>239</v>
      </c>
      <c r="P2091" t="s">
        <v>202</v>
      </c>
      <c r="Q2091" t="s">
        <v>26</v>
      </c>
      <c r="R2091" t="s">
        <v>66</v>
      </c>
      <c r="S2091" t="s">
        <v>28</v>
      </c>
      <c r="T2091" t="s">
        <v>38</v>
      </c>
      <c r="U2091" t="s">
        <v>30</v>
      </c>
      <c r="V2091" s="5">
        <f>data[[#This Row],[PriceUSD]]*data[[#This Row],[Quantity]]</f>
        <v>242.82</v>
      </c>
      <c r="W2091" s="7">
        <f>data[[#This Row],[OrderDate]] + TIME(VALUE(LEFT(data[[#This Row],[OrderTime]],2)), VALUE(RIGHT(data[[#This Row],[OrderTime]],2)), 0)</f>
        <v>45859.061805555553</v>
      </c>
      <c r="X2091" s="7">
        <f>_xlfn.MINIFS(data[OrderDateTime], data[CustomerName], data[[#This Row],[CustomerName]])</f>
        <v>45547.030555555553</v>
      </c>
      <c r="Y2091" t="str">
        <f>IF(data[[#This Row],[OrderDateTime]]=data[[#This Row],[FirstOrderDateTime]], "New", "Returning")</f>
        <v>Returning</v>
      </c>
      <c r="Z2091" s="7">
        <f>data[[#This Row],[DeliveryDate]] + data[[#This Row],[DeliveryTime]]</f>
        <v>45860.424305555556</v>
      </c>
      <c r="AA2091" s="7">
        <f>data[[#This Row],[OrderDateTime]] + 1</f>
        <v>45860.061805555553</v>
      </c>
      <c r="AB2091" s="7" t="str">
        <f>IF(data[[#This Row],[DeliveryDateTime]] &lt;= data[[#This Row],[SLADue]], "On Time", "Late")</f>
        <v>Late</v>
      </c>
    </row>
    <row r="2092" spans="1:28" x14ac:dyDescent="0.2">
      <c r="A2092" t="s">
        <v>2640</v>
      </c>
      <c r="B2092" t="s">
        <v>19</v>
      </c>
      <c r="C2092" t="s">
        <v>41</v>
      </c>
      <c r="D2092" t="s">
        <v>42</v>
      </c>
      <c r="E2092" s="5">
        <v>38.979999999999997</v>
      </c>
      <c r="F2092" t="s">
        <v>43</v>
      </c>
      <c r="G2092">
        <v>1</v>
      </c>
      <c r="H2092" s="1">
        <v>45661</v>
      </c>
      <c r="I2092" s="1" t="str">
        <f>TEXT(data[[#This Row],[OrderDate]],"mmm")</f>
        <v>Jan</v>
      </c>
      <c r="J2092" s="6">
        <v>0.40763888888888888</v>
      </c>
      <c r="K2092" s="6" t="str">
        <f>TEXT(data[[#This Row],[OrderTime]],"h")</f>
        <v>9</v>
      </c>
      <c r="L2092" s="1">
        <v>45661</v>
      </c>
      <c r="M2092" s="6">
        <v>0.61597222222222225</v>
      </c>
      <c r="N2092" t="s">
        <v>861</v>
      </c>
      <c r="O2092" t="s">
        <v>620</v>
      </c>
      <c r="P2092" t="s">
        <v>245</v>
      </c>
      <c r="Q2092" t="s">
        <v>26</v>
      </c>
      <c r="R2092" t="s">
        <v>46</v>
      </c>
      <c r="S2092" t="s">
        <v>47</v>
      </c>
      <c r="T2092" t="s">
        <v>59</v>
      </c>
      <c r="U2092" t="s">
        <v>39</v>
      </c>
      <c r="V2092" s="5">
        <f>data[[#This Row],[PriceUSD]]*data[[#This Row],[Quantity]]</f>
        <v>38.979999999999997</v>
      </c>
      <c r="W2092" s="7">
        <f>data[[#This Row],[OrderDate]] + TIME(VALUE(LEFT(data[[#This Row],[OrderTime]],2)), VALUE(RIGHT(data[[#This Row],[OrderTime]],2)), 0)</f>
        <v>45661.061805555553</v>
      </c>
      <c r="X2092" s="7">
        <f>_xlfn.MINIFS(data[OrderDateTime], data[CustomerName], data[[#This Row],[CustomerName]])</f>
        <v>45526.054166666669</v>
      </c>
      <c r="Y2092" t="str">
        <f>IF(data[[#This Row],[OrderDateTime]]=data[[#This Row],[FirstOrderDateTime]], "New", "Returning")</f>
        <v>Returning</v>
      </c>
      <c r="Z2092" s="7">
        <f>data[[#This Row],[DeliveryDate]] + data[[#This Row],[DeliveryTime]]</f>
        <v>45661.615972222222</v>
      </c>
      <c r="AA2092" s="7">
        <f>data[[#This Row],[OrderDateTime]] + 1</f>
        <v>45662.061805555553</v>
      </c>
      <c r="AB2092" s="7" t="str">
        <f>IF(data[[#This Row],[DeliveryDateTime]] &lt;= data[[#This Row],[SLADue]], "On Time", "Late")</f>
        <v>On Time</v>
      </c>
    </row>
    <row r="2093" spans="1:28" x14ac:dyDescent="0.2">
      <c r="A2093" t="s">
        <v>2641</v>
      </c>
      <c r="B2093" t="s">
        <v>19</v>
      </c>
      <c r="C2093" t="s">
        <v>20</v>
      </c>
      <c r="D2093" t="s">
        <v>21</v>
      </c>
      <c r="E2093" s="5">
        <v>20.5</v>
      </c>
      <c r="F2093" t="s">
        <v>43</v>
      </c>
      <c r="G2093">
        <v>1</v>
      </c>
      <c r="H2093" s="1">
        <v>45829</v>
      </c>
      <c r="I2093" s="1" t="str">
        <f>TEXT(data[[#This Row],[OrderDate]],"mmm")</f>
        <v>Jun</v>
      </c>
      <c r="J2093" s="6">
        <v>0.85902777777777772</v>
      </c>
      <c r="K2093" s="6" t="str">
        <f>TEXT(data[[#This Row],[OrderTime]],"h")</f>
        <v>20</v>
      </c>
      <c r="L2093" s="1">
        <v>45831</v>
      </c>
      <c r="M2093" s="6">
        <v>0.5625</v>
      </c>
      <c r="N2093" t="s">
        <v>75</v>
      </c>
      <c r="O2093" t="s">
        <v>462</v>
      </c>
      <c r="P2093" t="s">
        <v>25</v>
      </c>
      <c r="Q2093" t="s">
        <v>53</v>
      </c>
      <c r="R2093" t="s">
        <v>27</v>
      </c>
      <c r="S2093" t="s">
        <v>105</v>
      </c>
      <c r="T2093" t="s">
        <v>136</v>
      </c>
      <c r="U2093" t="s">
        <v>30</v>
      </c>
      <c r="V2093" s="5">
        <f>data[[#This Row],[PriceUSD]]*data[[#This Row],[Quantity]]</f>
        <v>20.5</v>
      </c>
      <c r="W2093" s="7">
        <f>data[[#This Row],[OrderDate]] + TIME(VALUE(LEFT(data[[#This Row],[OrderTime]],2)), VALUE(RIGHT(data[[#This Row],[OrderTime]],2)), 0)</f>
        <v>45829.054166666669</v>
      </c>
      <c r="X2093" s="7">
        <f>_xlfn.MINIFS(data[OrderDateTime], data[CustomerName], data[[#This Row],[CustomerName]])</f>
        <v>45565.030555555553</v>
      </c>
      <c r="Y2093" t="str">
        <f>IF(data[[#This Row],[OrderDateTime]]=data[[#This Row],[FirstOrderDateTime]], "New", "Returning")</f>
        <v>Returning</v>
      </c>
      <c r="Z2093" s="7">
        <f>data[[#This Row],[DeliveryDate]] + data[[#This Row],[DeliveryTime]]</f>
        <v>45831.5625</v>
      </c>
      <c r="AA2093" s="7">
        <f>data[[#This Row],[OrderDateTime]] + 1</f>
        <v>45830.054166666669</v>
      </c>
      <c r="AB2093" s="7" t="str">
        <f>IF(data[[#This Row],[DeliveryDateTime]] &lt;= data[[#This Row],[SLADue]], "On Time", "Late")</f>
        <v>Late</v>
      </c>
    </row>
    <row r="2094" spans="1:28" x14ac:dyDescent="0.2">
      <c r="A2094" t="s">
        <v>2642</v>
      </c>
      <c r="B2094" t="s">
        <v>19</v>
      </c>
      <c r="C2094" t="s">
        <v>117</v>
      </c>
      <c r="D2094" t="s">
        <v>118</v>
      </c>
      <c r="E2094" s="5">
        <v>80.87</v>
      </c>
      <c r="F2094" t="s">
        <v>119</v>
      </c>
      <c r="G2094">
        <v>1</v>
      </c>
      <c r="H2094" s="1">
        <v>45856</v>
      </c>
      <c r="I2094" s="1" t="str">
        <f>TEXT(data[[#This Row],[OrderDate]],"mmm")</f>
        <v>Jul</v>
      </c>
      <c r="J2094" s="6">
        <v>0.86944444444444446</v>
      </c>
      <c r="K2094" s="6" t="str">
        <f>TEXT(data[[#This Row],[OrderTime]],"h")</f>
        <v>20</v>
      </c>
      <c r="L2094" s="1">
        <v>45857</v>
      </c>
      <c r="M2094" s="6">
        <v>0.71319444444444446</v>
      </c>
      <c r="N2094" t="s">
        <v>183</v>
      </c>
      <c r="O2094" t="s">
        <v>1265</v>
      </c>
      <c r="P2094" t="s">
        <v>180</v>
      </c>
      <c r="Q2094" t="s">
        <v>53</v>
      </c>
      <c r="R2094" t="s">
        <v>66</v>
      </c>
      <c r="S2094" t="s">
        <v>28</v>
      </c>
      <c r="T2094" t="s">
        <v>59</v>
      </c>
      <c r="U2094" t="s">
        <v>67</v>
      </c>
      <c r="V2094" s="5">
        <f>data[[#This Row],[PriceUSD]]*data[[#This Row],[Quantity]]</f>
        <v>80.87</v>
      </c>
      <c r="W2094" s="7">
        <f>data[[#This Row],[OrderDate]] + TIME(VALUE(LEFT(data[[#This Row],[OrderTime]],2)), VALUE(RIGHT(data[[#This Row],[OrderTime]],2)), 0)</f>
        <v>45856.030555555553</v>
      </c>
      <c r="X2094" s="7">
        <f>_xlfn.MINIFS(data[OrderDateTime], data[CustomerName], data[[#This Row],[CustomerName]])</f>
        <v>45508.054166666669</v>
      </c>
      <c r="Y2094" t="str">
        <f>IF(data[[#This Row],[OrderDateTime]]=data[[#This Row],[FirstOrderDateTime]], "New", "Returning")</f>
        <v>Returning</v>
      </c>
      <c r="Z2094" s="7">
        <f>data[[#This Row],[DeliveryDate]] + data[[#This Row],[DeliveryTime]]</f>
        <v>45857.713194444441</v>
      </c>
      <c r="AA2094" s="7">
        <f>data[[#This Row],[OrderDateTime]] + 1</f>
        <v>45857.030555555553</v>
      </c>
      <c r="AB2094" s="7" t="str">
        <f>IF(data[[#This Row],[DeliveryDateTime]] &lt;= data[[#This Row],[SLADue]], "On Time", "Late")</f>
        <v>Late</v>
      </c>
    </row>
    <row r="2095" spans="1:28" x14ac:dyDescent="0.2">
      <c r="A2095" t="s">
        <v>2643</v>
      </c>
      <c r="B2095" t="s">
        <v>19</v>
      </c>
      <c r="C2095" t="s">
        <v>101</v>
      </c>
      <c r="D2095" t="s">
        <v>102</v>
      </c>
      <c r="E2095" s="5">
        <v>28.19</v>
      </c>
      <c r="F2095" t="s">
        <v>63</v>
      </c>
      <c r="G2095">
        <v>1</v>
      </c>
      <c r="H2095" s="1">
        <v>45547</v>
      </c>
      <c r="I2095" s="1" t="str">
        <f>TEXT(data[[#This Row],[OrderDate]],"mmm")</f>
        <v>Sep</v>
      </c>
      <c r="J2095" s="6">
        <v>0.52569444444444446</v>
      </c>
      <c r="K2095" s="6" t="str">
        <f>TEXT(data[[#This Row],[OrderTime]],"h")</f>
        <v>12</v>
      </c>
      <c r="L2095" s="1">
        <v>45547</v>
      </c>
      <c r="M2095" s="6">
        <v>0.77569444444444446</v>
      </c>
      <c r="N2095" t="s">
        <v>103</v>
      </c>
      <c r="O2095" t="s">
        <v>239</v>
      </c>
      <c r="P2095" t="s">
        <v>77</v>
      </c>
      <c r="Q2095" t="s">
        <v>26</v>
      </c>
      <c r="R2095" t="s">
        <v>83</v>
      </c>
      <c r="S2095" t="s">
        <v>47</v>
      </c>
      <c r="T2095" t="s">
        <v>29</v>
      </c>
      <c r="U2095" t="s">
        <v>30</v>
      </c>
      <c r="V2095" s="5">
        <f>data[[#This Row],[PriceUSD]]*data[[#This Row],[Quantity]]</f>
        <v>28.19</v>
      </c>
      <c r="W2095" s="7">
        <f>data[[#This Row],[OrderDate]] + TIME(VALUE(LEFT(data[[#This Row],[OrderTime]],2)), VALUE(RIGHT(data[[#This Row],[OrderTime]],2)), 0)</f>
        <v>45547.030555555553</v>
      </c>
      <c r="X2095" s="7">
        <f>_xlfn.MINIFS(data[OrderDateTime], data[CustomerName], data[[#This Row],[CustomerName]])</f>
        <v>45547.030555555553</v>
      </c>
      <c r="Y2095" t="str">
        <f>IF(data[[#This Row],[OrderDateTime]]=data[[#This Row],[FirstOrderDateTime]], "New", "Returning")</f>
        <v>New</v>
      </c>
      <c r="Z2095" s="7">
        <f>data[[#This Row],[DeliveryDate]] + data[[#This Row],[DeliveryTime]]</f>
        <v>45547.775694444441</v>
      </c>
      <c r="AA2095" s="7">
        <f>data[[#This Row],[OrderDateTime]] + 1</f>
        <v>45548.030555555553</v>
      </c>
      <c r="AB2095" s="7" t="str">
        <f>IF(data[[#This Row],[DeliveryDateTime]] &lt;= data[[#This Row],[SLADue]], "On Time", "Late")</f>
        <v>On Time</v>
      </c>
    </row>
    <row r="2096" spans="1:28" x14ac:dyDescent="0.2">
      <c r="A2096" t="s">
        <v>2644</v>
      </c>
      <c r="B2096" t="s">
        <v>19</v>
      </c>
      <c r="C2096" t="s">
        <v>61</v>
      </c>
      <c r="D2096" t="s">
        <v>62</v>
      </c>
      <c r="E2096" s="5">
        <v>140.03</v>
      </c>
      <c r="F2096" t="s">
        <v>63</v>
      </c>
      <c r="G2096">
        <v>3</v>
      </c>
      <c r="H2096" s="1">
        <v>45602</v>
      </c>
      <c r="I2096" s="1" t="str">
        <f>TEXT(data[[#This Row],[OrderDate]],"mmm")</f>
        <v>Nov</v>
      </c>
      <c r="J2096" s="6">
        <v>0.7993055555555556</v>
      </c>
      <c r="K2096" s="6" t="str">
        <f>TEXT(data[[#This Row],[OrderTime]],"h")</f>
        <v>19</v>
      </c>
      <c r="L2096" s="1">
        <v>45603</v>
      </c>
      <c r="M2096" s="6">
        <v>0.84097222222222223</v>
      </c>
      <c r="N2096" t="s">
        <v>120</v>
      </c>
      <c r="O2096" t="s">
        <v>671</v>
      </c>
      <c r="P2096" t="s">
        <v>25</v>
      </c>
      <c r="Q2096" t="s">
        <v>26</v>
      </c>
      <c r="R2096" t="s">
        <v>66</v>
      </c>
      <c r="S2096" t="s">
        <v>28</v>
      </c>
      <c r="T2096" t="s">
        <v>38</v>
      </c>
      <c r="U2096" t="s">
        <v>39</v>
      </c>
      <c r="V2096" s="5">
        <f>data[[#This Row],[PriceUSD]]*data[[#This Row],[Quantity]]</f>
        <v>420.09000000000003</v>
      </c>
      <c r="W2096" s="7">
        <f>data[[#This Row],[OrderDate]] + TIME(VALUE(LEFT(data[[#This Row],[OrderTime]],2)), VALUE(RIGHT(data[[#This Row],[OrderTime]],2)), 0)</f>
        <v>45602.038888888892</v>
      </c>
      <c r="X2096" s="7">
        <f>_xlfn.MINIFS(data[OrderDateTime], data[CustomerName], data[[#This Row],[CustomerName]])</f>
        <v>45508.038888888892</v>
      </c>
      <c r="Y2096" t="str">
        <f>IF(data[[#This Row],[OrderDateTime]]=data[[#This Row],[FirstOrderDateTime]], "New", "Returning")</f>
        <v>Returning</v>
      </c>
      <c r="Z2096" s="7">
        <f>data[[#This Row],[DeliveryDate]] + data[[#This Row],[DeliveryTime]]</f>
        <v>45603.84097222222</v>
      </c>
      <c r="AA2096" s="7">
        <f>data[[#This Row],[OrderDateTime]] + 1</f>
        <v>45603.038888888892</v>
      </c>
      <c r="AB2096" s="7" t="str">
        <f>IF(data[[#This Row],[DeliveryDateTime]] &lt;= data[[#This Row],[SLADue]], "On Time", "Late")</f>
        <v>Late</v>
      </c>
    </row>
    <row r="2097" spans="1:28" x14ac:dyDescent="0.2">
      <c r="A2097" t="s">
        <v>2645</v>
      </c>
      <c r="B2097" t="s">
        <v>19</v>
      </c>
      <c r="C2097" t="s">
        <v>32</v>
      </c>
      <c r="D2097" t="s">
        <v>33</v>
      </c>
      <c r="E2097" s="5">
        <v>51.05</v>
      </c>
      <c r="F2097" t="s">
        <v>22</v>
      </c>
      <c r="G2097">
        <v>2</v>
      </c>
      <c r="H2097" s="1">
        <v>45602</v>
      </c>
      <c r="I2097" s="1" t="str">
        <f>TEXT(data[[#This Row],[OrderDate]],"mmm")</f>
        <v>Nov</v>
      </c>
      <c r="J2097" s="6">
        <v>0.55625000000000002</v>
      </c>
      <c r="K2097" s="6" t="str">
        <f>TEXT(data[[#This Row],[OrderTime]],"h")</f>
        <v>13</v>
      </c>
      <c r="L2097" s="1">
        <v>45602</v>
      </c>
      <c r="M2097" s="6">
        <v>0.80625000000000002</v>
      </c>
      <c r="N2097" t="s">
        <v>112</v>
      </c>
      <c r="O2097" t="s">
        <v>35</v>
      </c>
      <c r="P2097" t="s">
        <v>36</v>
      </c>
      <c r="Q2097" t="s">
        <v>26</v>
      </c>
      <c r="R2097" t="s">
        <v>37</v>
      </c>
      <c r="S2097" t="s">
        <v>47</v>
      </c>
      <c r="T2097" t="s">
        <v>59</v>
      </c>
      <c r="U2097" t="s">
        <v>30</v>
      </c>
      <c r="V2097" s="5">
        <f>data[[#This Row],[PriceUSD]]*data[[#This Row],[Quantity]]</f>
        <v>102.1</v>
      </c>
      <c r="W2097" s="7">
        <f>data[[#This Row],[OrderDate]] + TIME(VALUE(LEFT(data[[#This Row],[OrderTime]],2)), VALUE(RIGHT(data[[#This Row],[OrderTime]],2)), 0)</f>
        <v>45602.017361111109</v>
      </c>
      <c r="X2097" s="7">
        <f>_xlfn.MINIFS(data[OrderDateTime], data[CustomerName], data[[#This Row],[CustomerName]])</f>
        <v>45595.015277777777</v>
      </c>
      <c r="Y2097" t="str">
        <f>IF(data[[#This Row],[OrderDateTime]]=data[[#This Row],[FirstOrderDateTime]], "New", "Returning")</f>
        <v>Returning</v>
      </c>
      <c r="Z2097" s="7">
        <f>data[[#This Row],[DeliveryDate]] + data[[#This Row],[DeliveryTime]]</f>
        <v>45602.806250000001</v>
      </c>
      <c r="AA2097" s="7">
        <f>data[[#This Row],[OrderDateTime]] + 1</f>
        <v>45603.017361111109</v>
      </c>
      <c r="AB2097" s="7" t="str">
        <f>IF(data[[#This Row],[DeliveryDateTime]] &lt;= data[[#This Row],[SLADue]], "On Time", "Late")</f>
        <v>On Time</v>
      </c>
    </row>
    <row r="2098" spans="1:28" x14ac:dyDescent="0.2">
      <c r="A2098" t="s">
        <v>2646</v>
      </c>
      <c r="B2098" t="s">
        <v>19</v>
      </c>
      <c r="C2098" t="s">
        <v>126</v>
      </c>
      <c r="D2098" t="s">
        <v>127</v>
      </c>
      <c r="E2098" s="5">
        <v>22.74</v>
      </c>
      <c r="F2098" t="s">
        <v>56</v>
      </c>
      <c r="G2098">
        <v>1</v>
      </c>
      <c r="H2098" s="1">
        <v>45795</v>
      </c>
      <c r="I2098" s="1" t="str">
        <f>TEXT(data[[#This Row],[OrderDate]],"mmm")</f>
        <v>May</v>
      </c>
      <c r="J2098" s="6">
        <v>0.83194444444444449</v>
      </c>
      <c r="K2098" s="6" t="str">
        <f>TEXT(data[[#This Row],[OrderTime]],"h")</f>
        <v>19</v>
      </c>
      <c r="L2098" s="1">
        <v>45796</v>
      </c>
      <c r="M2098" s="6">
        <v>0.83194444444444449</v>
      </c>
      <c r="N2098" t="s">
        <v>139</v>
      </c>
      <c r="O2098" t="s">
        <v>179</v>
      </c>
      <c r="P2098" t="s">
        <v>36</v>
      </c>
      <c r="Q2098" t="s">
        <v>26</v>
      </c>
      <c r="R2098" t="s">
        <v>129</v>
      </c>
      <c r="S2098" t="s">
        <v>28</v>
      </c>
      <c r="T2098" t="s">
        <v>29</v>
      </c>
      <c r="U2098" t="s">
        <v>39</v>
      </c>
      <c r="V2098" s="5">
        <f>data[[#This Row],[PriceUSD]]*data[[#This Row],[Quantity]]</f>
        <v>22.74</v>
      </c>
      <c r="W2098" s="7">
        <f>data[[#This Row],[OrderDate]] + TIME(VALUE(LEFT(data[[#This Row],[OrderTime]],2)), VALUE(RIGHT(data[[#This Row],[OrderTime]],2)), 0)</f>
        <v>45795.030555555553</v>
      </c>
      <c r="X2098" s="7">
        <f>_xlfn.MINIFS(data[OrderDateTime], data[CustomerName], data[[#This Row],[CustomerName]])</f>
        <v>45526.007638888892</v>
      </c>
      <c r="Y2098" t="str">
        <f>IF(data[[#This Row],[OrderDateTime]]=data[[#This Row],[FirstOrderDateTime]], "New", "Returning")</f>
        <v>Returning</v>
      </c>
      <c r="Z2098" s="7">
        <f>data[[#This Row],[DeliveryDate]] + data[[#This Row],[DeliveryTime]]</f>
        <v>45796.831944444442</v>
      </c>
      <c r="AA2098" s="7">
        <f>data[[#This Row],[OrderDateTime]] + 1</f>
        <v>45796.030555555553</v>
      </c>
      <c r="AB2098" s="7" t="str">
        <f>IF(data[[#This Row],[DeliveryDateTime]] &lt;= data[[#This Row],[SLADue]], "On Time", "Late")</f>
        <v>Late</v>
      </c>
    </row>
    <row r="2099" spans="1:28" x14ac:dyDescent="0.2">
      <c r="A2099" t="s">
        <v>2647</v>
      </c>
      <c r="B2099" t="s">
        <v>19</v>
      </c>
      <c r="C2099" t="s">
        <v>258</v>
      </c>
      <c r="D2099" t="s">
        <v>259</v>
      </c>
      <c r="E2099" s="5">
        <v>133.46</v>
      </c>
      <c r="F2099" t="s">
        <v>119</v>
      </c>
      <c r="G2099">
        <v>1</v>
      </c>
      <c r="H2099" s="1">
        <v>45681</v>
      </c>
      <c r="I2099" s="1" t="str">
        <f>TEXT(data[[#This Row],[OrderDate]],"mmm")</f>
        <v>Jan</v>
      </c>
      <c r="J2099" s="6">
        <v>0.85972222222222228</v>
      </c>
      <c r="K2099" s="6" t="str">
        <f>TEXT(data[[#This Row],[OrderTime]],"h")</f>
        <v>20</v>
      </c>
      <c r="L2099" s="1">
        <v>45682</v>
      </c>
      <c r="M2099" s="6">
        <v>0.90138888888888891</v>
      </c>
      <c r="N2099" t="s">
        <v>388</v>
      </c>
      <c r="O2099" t="s">
        <v>1622</v>
      </c>
      <c r="P2099" t="s">
        <v>245</v>
      </c>
      <c r="Q2099" t="s">
        <v>53</v>
      </c>
      <c r="R2099" t="s">
        <v>261</v>
      </c>
      <c r="S2099" t="s">
        <v>28</v>
      </c>
      <c r="T2099" t="s">
        <v>29</v>
      </c>
      <c r="U2099" t="s">
        <v>30</v>
      </c>
      <c r="V2099" s="5">
        <f>data[[#This Row],[PriceUSD]]*data[[#This Row],[Quantity]]</f>
        <v>133.46</v>
      </c>
      <c r="W2099" s="7">
        <f>data[[#This Row],[OrderDate]] + TIME(VALUE(LEFT(data[[#This Row],[OrderTime]],2)), VALUE(RIGHT(data[[#This Row],[OrderTime]],2)), 0)</f>
        <v>45681.015277777777</v>
      </c>
      <c r="X2099" s="7">
        <f>_xlfn.MINIFS(data[OrderDateTime], data[CustomerName], data[[#This Row],[CustomerName]])</f>
        <v>45656.015277777777</v>
      </c>
      <c r="Y2099" t="str">
        <f>IF(data[[#This Row],[OrderDateTime]]=data[[#This Row],[FirstOrderDateTime]], "New", "Returning")</f>
        <v>Returning</v>
      </c>
      <c r="Z2099" s="7">
        <f>data[[#This Row],[DeliveryDate]] + data[[#This Row],[DeliveryTime]]</f>
        <v>45682.901388888888</v>
      </c>
      <c r="AA2099" s="7">
        <f>data[[#This Row],[OrderDateTime]] + 1</f>
        <v>45682.015277777777</v>
      </c>
      <c r="AB2099" s="7" t="str">
        <f>IF(data[[#This Row],[DeliveryDateTime]] &lt;= data[[#This Row],[SLADue]], "On Time", "Late")</f>
        <v>Late</v>
      </c>
    </row>
    <row r="2100" spans="1:28" x14ac:dyDescent="0.2">
      <c r="A2100" t="s">
        <v>2648</v>
      </c>
      <c r="B2100" t="s">
        <v>19</v>
      </c>
      <c r="C2100" t="s">
        <v>41</v>
      </c>
      <c r="D2100" t="s">
        <v>42</v>
      </c>
      <c r="E2100" s="5">
        <v>36.82</v>
      </c>
      <c r="F2100" t="s">
        <v>182</v>
      </c>
      <c r="G2100">
        <v>2</v>
      </c>
      <c r="H2100" s="1">
        <v>45790</v>
      </c>
      <c r="I2100" s="1" t="str">
        <f>TEXT(data[[#This Row],[OrderDate]],"mmm")</f>
        <v>May</v>
      </c>
      <c r="J2100" s="6">
        <v>0.63888888888888884</v>
      </c>
      <c r="K2100" s="6" t="str">
        <f>TEXT(data[[#This Row],[OrderTime]],"h")</f>
        <v>15</v>
      </c>
      <c r="L2100" s="1">
        <v>45791</v>
      </c>
      <c r="M2100" s="6">
        <v>0.68055555555555558</v>
      </c>
      <c r="N2100" t="s">
        <v>120</v>
      </c>
      <c r="O2100" t="s">
        <v>348</v>
      </c>
      <c r="P2100" t="s">
        <v>25</v>
      </c>
      <c r="Q2100" t="s">
        <v>26</v>
      </c>
      <c r="R2100" t="s">
        <v>46</v>
      </c>
      <c r="S2100" t="s">
        <v>28</v>
      </c>
      <c r="T2100" t="s">
        <v>38</v>
      </c>
      <c r="U2100" t="s">
        <v>39</v>
      </c>
      <c r="V2100" s="5">
        <f>data[[#This Row],[PriceUSD]]*data[[#This Row],[Quantity]]</f>
        <v>73.64</v>
      </c>
      <c r="W2100" s="7">
        <f>data[[#This Row],[OrderDate]] + TIME(VALUE(LEFT(data[[#This Row],[OrderTime]],2)), VALUE(RIGHT(data[[#This Row],[OrderTime]],2)), 0)</f>
        <v>45790.061805555553</v>
      </c>
      <c r="X2100" s="7">
        <f>_xlfn.MINIFS(data[OrderDateTime], data[CustomerName], data[[#This Row],[CustomerName]])</f>
        <v>45506.054166666669</v>
      </c>
      <c r="Y2100" t="str">
        <f>IF(data[[#This Row],[OrderDateTime]]=data[[#This Row],[FirstOrderDateTime]], "New", "Returning")</f>
        <v>Returning</v>
      </c>
      <c r="Z2100" s="7">
        <f>data[[#This Row],[DeliveryDate]] + data[[#This Row],[DeliveryTime]]</f>
        <v>45791.680555555555</v>
      </c>
      <c r="AA2100" s="7">
        <f>data[[#This Row],[OrderDateTime]] + 1</f>
        <v>45791.061805555553</v>
      </c>
      <c r="AB2100" s="7" t="str">
        <f>IF(data[[#This Row],[DeliveryDateTime]] &lt;= data[[#This Row],[SLADue]], "On Time", "Late")</f>
        <v>Late</v>
      </c>
    </row>
    <row r="2101" spans="1:28" x14ac:dyDescent="0.2">
      <c r="A2101" t="s">
        <v>2649</v>
      </c>
      <c r="B2101" t="s">
        <v>19</v>
      </c>
      <c r="C2101" t="s">
        <v>285</v>
      </c>
      <c r="D2101" t="s">
        <v>286</v>
      </c>
      <c r="E2101" s="5">
        <v>17.600000000000001</v>
      </c>
      <c r="F2101" t="s">
        <v>22</v>
      </c>
      <c r="G2101">
        <v>1</v>
      </c>
      <c r="H2101" s="1">
        <v>45665</v>
      </c>
      <c r="I2101" s="1" t="str">
        <f>TEXT(data[[#This Row],[OrderDate]],"mmm")</f>
        <v>Jan</v>
      </c>
      <c r="J2101" s="6">
        <v>0.78472222222222221</v>
      </c>
      <c r="K2101" s="6" t="str">
        <f>TEXT(data[[#This Row],[OrderTime]],"h")</f>
        <v>18</v>
      </c>
      <c r="L2101" s="1">
        <v>45666</v>
      </c>
      <c r="M2101" s="6">
        <v>0.5131944444444444</v>
      </c>
      <c r="N2101" t="s">
        <v>163</v>
      </c>
      <c r="O2101" t="s">
        <v>964</v>
      </c>
      <c r="P2101" t="s">
        <v>77</v>
      </c>
      <c r="Q2101" t="s">
        <v>53</v>
      </c>
      <c r="R2101" t="s">
        <v>114</v>
      </c>
      <c r="S2101" t="s">
        <v>28</v>
      </c>
      <c r="T2101" t="s">
        <v>29</v>
      </c>
      <c r="U2101" t="s">
        <v>30</v>
      </c>
      <c r="V2101" s="5">
        <f>data[[#This Row],[PriceUSD]]*data[[#This Row],[Quantity]]</f>
        <v>17.600000000000001</v>
      </c>
      <c r="W2101" s="7">
        <f>data[[#This Row],[OrderDate]] + TIME(VALUE(LEFT(data[[#This Row],[OrderTime]],2)), VALUE(RIGHT(data[[#This Row],[OrderTime]],2)), 0)</f>
        <v>45665.015277777777</v>
      </c>
      <c r="X2101" s="7">
        <f>_xlfn.MINIFS(data[OrderDateTime], data[CustomerName], data[[#This Row],[CustomerName]])</f>
        <v>45505.007638888892</v>
      </c>
      <c r="Y2101" t="str">
        <f>IF(data[[#This Row],[OrderDateTime]]=data[[#This Row],[FirstOrderDateTime]], "New", "Returning")</f>
        <v>Returning</v>
      </c>
      <c r="Z2101" s="7">
        <f>data[[#This Row],[DeliveryDate]] + data[[#This Row],[DeliveryTime]]</f>
        <v>45666.513194444444</v>
      </c>
      <c r="AA2101" s="7">
        <f>data[[#This Row],[OrderDateTime]] + 1</f>
        <v>45666.015277777777</v>
      </c>
      <c r="AB2101" s="7" t="str">
        <f>IF(data[[#This Row],[DeliveryDateTime]] &lt;= data[[#This Row],[SLADue]], "On Time", "Late")</f>
        <v>Late</v>
      </c>
    </row>
    <row r="2102" spans="1:28" x14ac:dyDescent="0.2">
      <c r="A2102" t="s">
        <v>2650</v>
      </c>
      <c r="B2102" t="s">
        <v>19</v>
      </c>
      <c r="C2102" t="s">
        <v>117</v>
      </c>
      <c r="D2102" t="s">
        <v>118</v>
      </c>
      <c r="E2102" s="5">
        <v>81.31</v>
      </c>
      <c r="F2102" t="s">
        <v>119</v>
      </c>
      <c r="G2102">
        <v>1</v>
      </c>
      <c r="H2102" s="1">
        <v>45628</v>
      </c>
      <c r="I2102" s="1" t="str">
        <f>TEXT(data[[#This Row],[OrderDate]],"mmm")</f>
        <v>Dec</v>
      </c>
      <c r="J2102" s="6">
        <v>0.44305555555555554</v>
      </c>
      <c r="K2102" s="6" t="str">
        <f>TEXT(data[[#This Row],[OrderTime]],"h")</f>
        <v>10</v>
      </c>
      <c r="L2102" s="1">
        <v>45628</v>
      </c>
      <c r="M2102" s="6">
        <v>0.69305555555555554</v>
      </c>
      <c r="N2102" t="s">
        <v>57</v>
      </c>
      <c r="O2102" t="s">
        <v>344</v>
      </c>
      <c r="P2102" t="s">
        <v>25</v>
      </c>
      <c r="Q2102" t="s">
        <v>53</v>
      </c>
      <c r="R2102" t="s">
        <v>66</v>
      </c>
      <c r="S2102" t="s">
        <v>47</v>
      </c>
      <c r="T2102" t="s">
        <v>29</v>
      </c>
      <c r="U2102" t="s">
        <v>30</v>
      </c>
      <c r="V2102" s="5">
        <f>data[[#This Row],[PriceUSD]]*data[[#This Row],[Quantity]]</f>
        <v>81.31</v>
      </c>
      <c r="W2102" s="7">
        <f>data[[#This Row],[OrderDate]] + TIME(VALUE(LEFT(data[[#This Row],[OrderTime]],2)), VALUE(RIGHT(data[[#This Row],[OrderTime]],2)), 0)</f>
        <v>45628.038888888892</v>
      </c>
      <c r="X2102" s="7">
        <f>_xlfn.MINIFS(data[OrderDateTime], data[CustomerName], data[[#This Row],[CustomerName]])</f>
        <v>45520.015277777777</v>
      </c>
      <c r="Y2102" t="str">
        <f>IF(data[[#This Row],[OrderDateTime]]=data[[#This Row],[FirstOrderDateTime]], "New", "Returning")</f>
        <v>Returning</v>
      </c>
      <c r="Z2102" s="7">
        <f>data[[#This Row],[DeliveryDate]] + data[[#This Row],[DeliveryTime]]</f>
        <v>45628.693055555559</v>
      </c>
      <c r="AA2102" s="7">
        <f>data[[#This Row],[OrderDateTime]] + 1</f>
        <v>45629.038888888892</v>
      </c>
      <c r="AB2102" s="7" t="str">
        <f>IF(data[[#This Row],[DeliveryDateTime]] &lt;= data[[#This Row],[SLADue]], "On Time", "Late")</f>
        <v>On Time</v>
      </c>
    </row>
    <row r="2103" spans="1:28" x14ac:dyDescent="0.2">
      <c r="A2103" t="s">
        <v>2651</v>
      </c>
      <c r="B2103" t="s">
        <v>19</v>
      </c>
      <c r="C2103" t="s">
        <v>20</v>
      </c>
      <c r="D2103" t="s">
        <v>21</v>
      </c>
      <c r="E2103" s="5">
        <v>16.559999999999999</v>
      </c>
      <c r="F2103" t="s">
        <v>71</v>
      </c>
      <c r="G2103">
        <v>1</v>
      </c>
      <c r="H2103" s="1">
        <v>45686</v>
      </c>
      <c r="I2103" s="1" t="str">
        <f>TEXT(data[[#This Row],[OrderDate]],"mmm")</f>
        <v>Jan</v>
      </c>
      <c r="J2103" s="6">
        <v>0.7104166666666667</v>
      </c>
      <c r="K2103" s="6" t="str">
        <f>TEXT(data[[#This Row],[OrderTime]],"h")</f>
        <v>17</v>
      </c>
      <c r="L2103" s="1">
        <v>45687</v>
      </c>
      <c r="M2103" s="6">
        <v>0.79374999999999996</v>
      </c>
      <c r="N2103" t="s">
        <v>434</v>
      </c>
      <c r="O2103" t="s">
        <v>1952</v>
      </c>
      <c r="P2103" t="s">
        <v>234</v>
      </c>
      <c r="Q2103" t="s">
        <v>26</v>
      </c>
      <c r="R2103" t="s">
        <v>27</v>
      </c>
      <c r="S2103" t="s">
        <v>28</v>
      </c>
      <c r="T2103" t="s">
        <v>29</v>
      </c>
      <c r="U2103" t="s">
        <v>39</v>
      </c>
      <c r="V2103" s="5">
        <f>data[[#This Row],[PriceUSD]]*data[[#This Row],[Quantity]]</f>
        <v>16.559999999999999</v>
      </c>
      <c r="W2103" s="7">
        <f>data[[#This Row],[OrderDate]] + TIME(VALUE(LEFT(data[[#This Row],[OrderTime]],2)), VALUE(RIGHT(data[[#This Row],[OrderTime]],2)), 0)</f>
        <v>45686.046527777777</v>
      </c>
      <c r="X2103" s="7">
        <f>_xlfn.MINIFS(data[OrderDateTime], data[CustomerName], data[[#This Row],[CustomerName]])</f>
        <v>45505.046527777777</v>
      </c>
      <c r="Y2103" t="str">
        <f>IF(data[[#This Row],[OrderDateTime]]=data[[#This Row],[FirstOrderDateTime]], "New", "Returning")</f>
        <v>Returning</v>
      </c>
      <c r="Z2103" s="7">
        <f>data[[#This Row],[DeliveryDate]] + data[[#This Row],[DeliveryTime]]</f>
        <v>45687.793749999997</v>
      </c>
      <c r="AA2103" s="7">
        <f>data[[#This Row],[OrderDateTime]] + 1</f>
        <v>45687.046527777777</v>
      </c>
      <c r="AB2103" s="7" t="str">
        <f>IF(data[[#This Row],[DeliveryDateTime]] &lt;= data[[#This Row],[SLADue]], "On Time", "Late")</f>
        <v>Late</v>
      </c>
    </row>
    <row r="2104" spans="1:28" x14ac:dyDescent="0.2">
      <c r="A2104" t="s">
        <v>2652</v>
      </c>
      <c r="B2104" t="s">
        <v>19</v>
      </c>
      <c r="C2104" t="s">
        <v>258</v>
      </c>
      <c r="D2104" t="s">
        <v>259</v>
      </c>
      <c r="E2104" s="5">
        <v>116.31</v>
      </c>
      <c r="F2104" t="s">
        <v>51</v>
      </c>
      <c r="G2104">
        <v>2</v>
      </c>
      <c r="H2104" s="1">
        <v>45795</v>
      </c>
      <c r="I2104" s="1" t="str">
        <f>TEXT(data[[#This Row],[OrderDate]],"mmm")</f>
        <v>May</v>
      </c>
      <c r="J2104" s="6">
        <v>0.41875000000000001</v>
      </c>
      <c r="K2104" s="6" t="str">
        <f>TEXT(data[[#This Row],[OrderTime]],"h")</f>
        <v>10</v>
      </c>
      <c r="L2104" s="1">
        <v>45796</v>
      </c>
      <c r="M2104" s="6">
        <v>0.66874999999999996</v>
      </c>
      <c r="N2104" t="s">
        <v>75</v>
      </c>
      <c r="O2104" t="s">
        <v>990</v>
      </c>
      <c r="P2104" t="s">
        <v>25</v>
      </c>
      <c r="Q2104" t="s">
        <v>26</v>
      </c>
      <c r="R2104" t="s">
        <v>261</v>
      </c>
      <c r="S2104" t="s">
        <v>28</v>
      </c>
      <c r="T2104" t="s">
        <v>59</v>
      </c>
      <c r="U2104" t="s">
        <v>30</v>
      </c>
      <c r="V2104" s="5">
        <f>data[[#This Row],[PriceUSD]]*data[[#This Row],[Quantity]]</f>
        <v>232.62</v>
      </c>
      <c r="W2104" s="7">
        <f>data[[#This Row],[OrderDate]] + TIME(VALUE(LEFT(data[[#This Row],[OrderTime]],2)), VALUE(RIGHT(data[[#This Row],[OrderTime]],2)), 0)</f>
        <v>45795.052083333336</v>
      </c>
      <c r="X2104" s="7">
        <f>_xlfn.MINIFS(data[OrderDateTime], data[CustomerName], data[[#This Row],[CustomerName]])</f>
        <v>45517.038888888892</v>
      </c>
      <c r="Y2104" t="str">
        <f>IF(data[[#This Row],[OrderDateTime]]=data[[#This Row],[FirstOrderDateTime]], "New", "Returning")</f>
        <v>Returning</v>
      </c>
      <c r="Z2104" s="7">
        <f>data[[#This Row],[DeliveryDate]] + data[[#This Row],[DeliveryTime]]</f>
        <v>45796.668749999997</v>
      </c>
      <c r="AA2104" s="7">
        <f>data[[#This Row],[OrderDateTime]] + 1</f>
        <v>45796.052083333336</v>
      </c>
      <c r="AB2104" s="7" t="str">
        <f>IF(data[[#This Row],[DeliveryDateTime]] &lt;= data[[#This Row],[SLADue]], "On Time", "Late")</f>
        <v>Late</v>
      </c>
    </row>
    <row r="2105" spans="1:28" x14ac:dyDescent="0.2">
      <c r="A2105" t="s">
        <v>2653</v>
      </c>
      <c r="B2105" t="s">
        <v>19</v>
      </c>
      <c r="C2105" t="s">
        <v>32</v>
      </c>
      <c r="D2105" t="s">
        <v>33</v>
      </c>
      <c r="E2105" s="5">
        <v>49.98</v>
      </c>
      <c r="F2105" t="s">
        <v>22</v>
      </c>
      <c r="G2105">
        <v>3</v>
      </c>
      <c r="H2105" s="1">
        <v>45653</v>
      </c>
      <c r="I2105" s="1" t="str">
        <f>TEXT(data[[#This Row],[OrderDate]],"mmm")</f>
        <v>Dec</v>
      </c>
      <c r="J2105" s="6">
        <v>0.60347222222222219</v>
      </c>
      <c r="K2105" s="6" t="str">
        <f>TEXT(data[[#This Row],[OrderTime]],"h")</f>
        <v>14</v>
      </c>
      <c r="L2105" s="1">
        <v>45653</v>
      </c>
      <c r="M2105" s="6">
        <v>0.77013888888888893</v>
      </c>
      <c r="N2105" t="s">
        <v>57</v>
      </c>
      <c r="O2105" t="s">
        <v>348</v>
      </c>
      <c r="P2105" t="s">
        <v>25</v>
      </c>
      <c r="Q2105" t="s">
        <v>53</v>
      </c>
      <c r="R2105" t="s">
        <v>37</v>
      </c>
      <c r="S2105" t="s">
        <v>47</v>
      </c>
      <c r="T2105" t="s">
        <v>38</v>
      </c>
      <c r="U2105" t="s">
        <v>30</v>
      </c>
      <c r="V2105" s="5">
        <f>data[[#This Row],[PriceUSD]]*data[[#This Row],[Quantity]]</f>
        <v>149.94</v>
      </c>
      <c r="W2105" s="7">
        <f>data[[#This Row],[OrderDate]] + TIME(VALUE(LEFT(data[[#This Row],[OrderTime]],2)), VALUE(RIGHT(data[[#This Row],[OrderTime]],2)), 0)</f>
        <v>45653.015277777777</v>
      </c>
      <c r="X2105" s="7">
        <f>_xlfn.MINIFS(data[OrderDateTime], data[CustomerName], data[[#This Row],[CustomerName]])</f>
        <v>45506.054166666669</v>
      </c>
      <c r="Y2105" t="str">
        <f>IF(data[[#This Row],[OrderDateTime]]=data[[#This Row],[FirstOrderDateTime]], "New", "Returning")</f>
        <v>Returning</v>
      </c>
      <c r="Z2105" s="7">
        <f>data[[#This Row],[DeliveryDate]] + data[[#This Row],[DeliveryTime]]</f>
        <v>45653.770138888889</v>
      </c>
      <c r="AA2105" s="7">
        <f>data[[#This Row],[OrderDateTime]] + 1</f>
        <v>45654.015277777777</v>
      </c>
      <c r="AB2105" s="7" t="str">
        <f>IF(data[[#This Row],[DeliveryDateTime]] &lt;= data[[#This Row],[SLADue]], "On Time", "Late")</f>
        <v>On Time</v>
      </c>
    </row>
    <row r="2106" spans="1:28" x14ac:dyDescent="0.2">
      <c r="A2106" t="s">
        <v>2654</v>
      </c>
      <c r="B2106" t="s">
        <v>19</v>
      </c>
      <c r="C2106" t="s">
        <v>32</v>
      </c>
      <c r="D2106" t="s">
        <v>33</v>
      </c>
      <c r="E2106" s="5">
        <v>56.82</v>
      </c>
      <c r="F2106" t="s">
        <v>43</v>
      </c>
      <c r="G2106">
        <v>1</v>
      </c>
      <c r="H2106" s="1">
        <v>45640</v>
      </c>
      <c r="I2106" s="1" t="str">
        <f>TEXT(data[[#This Row],[OrderDate]],"mmm")</f>
        <v>Dec</v>
      </c>
      <c r="J2106" s="6">
        <v>0.7895833333333333</v>
      </c>
      <c r="K2106" s="6" t="str">
        <f>TEXT(data[[#This Row],[OrderTime]],"h")</f>
        <v>18</v>
      </c>
      <c r="L2106" s="1">
        <v>45641</v>
      </c>
      <c r="M2106" s="6">
        <v>0.83125000000000004</v>
      </c>
      <c r="N2106" t="s">
        <v>163</v>
      </c>
      <c r="O2106" t="s">
        <v>1330</v>
      </c>
      <c r="P2106" t="s">
        <v>77</v>
      </c>
      <c r="Q2106" t="s">
        <v>26</v>
      </c>
      <c r="R2106" t="s">
        <v>37</v>
      </c>
      <c r="S2106" t="s">
        <v>28</v>
      </c>
      <c r="T2106" t="s">
        <v>59</v>
      </c>
      <c r="U2106" t="s">
        <v>30</v>
      </c>
      <c r="V2106" s="5">
        <f>data[[#This Row],[PriceUSD]]*data[[#This Row],[Quantity]]</f>
        <v>56.82</v>
      </c>
      <c r="W2106" s="7">
        <f>data[[#This Row],[OrderDate]] + TIME(VALUE(LEFT(data[[#This Row],[OrderTime]],2)), VALUE(RIGHT(data[[#This Row],[OrderTime]],2)), 0)</f>
        <v>45640.022916666669</v>
      </c>
      <c r="X2106" s="7">
        <f>_xlfn.MINIFS(data[OrderDateTime], data[CustomerName], data[[#This Row],[CustomerName]])</f>
        <v>45551.007638888892</v>
      </c>
      <c r="Y2106" t="str">
        <f>IF(data[[#This Row],[OrderDateTime]]=data[[#This Row],[FirstOrderDateTime]], "New", "Returning")</f>
        <v>Returning</v>
      </c>
      <c r="Z2106" s="7">
        <f>data[[#This Row],[DeliveryDate]] + data[[#This Row],[DeliveryTime]]</f>
        <v>45641.831250000003</v>
      </c>
      <c r="AA2106" s="7">
        <f>data[[#This Row],[OrderDateTime]] + 1</f>
        <v>45641.022916666669</v>
      </c>
      <c r="AB2106" s="7" t="str">
        <f>IF(data[[#This Row],[DeliveryDateTime]] &lt;= data[[#This Row],[SLADue]], "On Time", "Late")</f>
        <v>Late</v>
      </c>
    </row>
    <row r="2107" spans="1:28" x14ac:dyDescent="0.2">
      <c r="A2107" t="s">
        <v>2655</v>
      </c>
      <c r="B2107" t="s">
        <v>19</v>
      </c>
      <c r="C2107" t="s">
        <v>391</v>
      </c>
      <c r="D2107" t="s">
        <v>392</v>
      </c>
      <c r="E2107" s="5">
        <v>24.28</v>
      </c>
      <c r="F2107" t="s">
        <v>43</v>
      </c>
      <c r="G2107">
        <v>1</v>
      </c>
      <c r="H2107" s="1">
        <v>45699</v>
      </c>
      <c r="I2107" s="1" t="str">
        <f>TEXT(data[[#This Row],[OrderDate]],"mmm")</f>
        <v>Feb</v>
      </c>
      <c r="J2107" s="6">
        <v>0.48472222222222222</v>
      </c>
      <c r="K2107" s="6" t="str">
        <f>TEXT(data[[#This Row],[OrderTime]],"h")</f>
        <v>11</v>
      </c>
      <c r="L2107" s="1">
        <v>45700</v>
      </c>
      <c r="M2107" s="6">
        <v>0.73472222222222228</v>
      </c>
      <c r="N2107" t="s">
        <v>98</v>
      </c>
      <c r="O2107" t="s">
        <v>653</v>
      </c>
      <c r="P2107" t="s">
        <v>77</v>
      </c>
      <c r="Q2107" t="s">
        <v>53</v>
      </c>
      <c r="R2107" t="s">
        <v>394</v>
      </c>
      <c r="S2107" t="s">
        <v>28</v>
      </c>
      <c r="T2107" t="s">
        <v>38</v>
      </c>
      <c r="U2107" t="s">
        <v>30</v>
      </c>
      <c r="V2107" s="5">
        <f>data[[#This Row],[PriceUSD]]*data[[#This Row],[Quantity]]</f>
        <v>24.28</v>
      </c>
      <c r="W2107" s="7">
        <f>data[[#This Row],[OrderDate]] + TIME(VALUE(LEFT(data[[#This Row],[OrderTime]],2)), VALUE(RIGHT(data[[#This Row],[OrderTime]],2)), 0)</f>
        <v>45699.015277777777</v>
      </c>
      <c r="X2107" s="7">
        <f>_xlfn.MINIFS(data[OrderDateTime], data[CustomerName], data[[#This Row],[CustomerName]])</f>
        <v>45602.030555555553</v>
      </c>
      <c r="Y2107" t="str">
        <f>IF(data[[#This Row],[OrderDateTime]]=data[[#This Row],[FirstOrderDateTime]], "New", "Returning")</f>
        <v>Returning</v>
      </c>
      <c r="Z2107" s="7">
        <f>data[[#This Row],[DeliveryDate]] + data[[#This Row],[DeliveryTime]]</f>
        <v>45700.734722222223</v>
      </c>
      <c r="AA2107" s="7">
        <f>data[[#This Row],[OrderDateTime]] + 1</f>
        <v>45700.015277777777</v>
      </c>
      <c r="AB2107" s="7" t="str">
        <f>IF(data[[#This Row],[DeliveryDateTime]] &lt;= data[[#This Row],[SLADue]], "On Time", "Late")</f>
        <v>Late</v>
      </c>
    </row>
    <row r="2108" spans="1:28" x14ac:dyDescent="0.2">
      <c r="A2108" t="s">
        <v>2656</v>
      </c>
      <c r="B2108" t="s">
        <v>19</v>
      </c>
      <c r="C2108" t="s">
        <v>126</v>
      </c>
      <c r="D2108" t="s">
        <v>127</v>
      </c>
      <c r="E2108" s="5">
        <v>23.07</v>
      </c>
      <c r="F2108" t="s">
        <v>56</v>
      </c>
      <c r="G2108">
        <v>1</v>
      </c>
      <c r="H2108" s="1">
        <v>45831</v>
      </c>
      <c r="I2108" s="1" t="str">
        <f>TEXT(data[[#This Row],[OrderDate]],"mmm")</f>
        <v>Jun</v>
      </c>
      <c r="J2108" s="6">
        <v>0.50069444444444444</v>
      </c>
      <c r="K2108" s="6" t="str">
        <f>TEXT(data[[#This Row],[OrderTime]],"h")</f>
        <v>12</v>
      </c>
      <c r="L2108" s="1">
        <v>45831</v>
      </c>
      <c r="M2108" s="6">
        <v>0.62569444444444444</v>
      </c>
      <c r="N2108" t="s">
        <v>208</v>
      </c>
      <c r="O2108" t="s">
        <v>937</v>
      </c>
      <c r="P2108" t="s">
        <v>202</v>
      </c>
      <c r="Q2108" t="s">
        <v>26</v>
      </c>
      <c r="R2108" t="s">
        <v>129</v>
      </c>
      <c r="S2108" t="s">
        <v>47</v>
      </c>
      <c r="T2108" t="s">
        <v>115</v>
      </c>
      <c r="U2108" t="s">
        <v>30</v>
      </c>
      <c r="V2108" s="5">
        <f>data[[#This Row],[PriceUSD]]*data[[#This Row],[Quantity]]</f>
        <v>23.07</v>
      </c>
      <c r="W2108" s="7">
        <f>data[[#This Row],[OrderDate]] + TIME(VALUE(LEFT(data[[#This Row],[OrderTime]],2)), VALUE(RIGHT(data[[#This Row],[OrderTime]],2)), 0)</f>
        <v>45831.030555555553</v>
      </c>
      <c r="X2108" s="7">
        <f>_xlfn.MINIFS(data[OrderDateTime], data[CustomerName], data[[#This Row],[CustomerName]])</f>
        <v>45533.046527777777</v>
      </c>
      <c r="Y2108" t="str">
        <f>IF(data[[#This Row],[OrderDateTime]]=data[[#This Row],[FirstOrderDateTime]], "New", "Returning")</f>
        <v>Returning</v>
      </c>
      <c r="Z2108" s="7">
        <f>data[[#This Row],[DeliveryDate]] + data[[#This Row],[DeliveryTime]]</f>
        <v>45831.625694444447</v>
      </c>
      <c r="AA2108" s="7">
        <f>data[[#This Row],[OrderDateTime]] + 1</f>
        <v>45832.030555555553</v>
      </c>
      <c r="AB2108" s="7" t="str">
        <f>IF(data[[#This Row],[DeliveryDateTime]] &lt;= data[[#This Row],[SLADue]], "On Time", "Late")</f>
        <v>On Time</v>
      </c>
    </row>
    <row r="2109" spans="1:28" x14ac:dyDescent="0.2">
      <c r="A2109" t="s">
        <v>2657</v>
      </c>
      <c r="B2109" t="s">
        <v>19</v>
      </c>
      <c r="C2109" t="s">
        <v>69</v>
      </c>
      <c r="D2109" t="s">
        <v>70</v>
      </c>
      <c r="E2109" s="5">
        <v>54.19</v>
      </c>
      <c r="F2109" t="s">
        <v>119</v>
      </c>
      <c r="G2109">
        <v>2</v>
      </c>
      <c r="H2109" s="1">
        <v>45548</v>
      </c>
      <c r="I2109" s="1" t="str">
        <f>TEXT(data[[#This Row],[OrderDate]],"mmm")</f>
        <v>Sep</v>
      </c>
      <c r="J2109" s="6">
        <v>0.66111111111111109</v>
      </c>
      <c r="K2109" s="6" t="str">
        <f>TEXT(data[[#This Row],[OrderTime]],"h")</f>
        <v>15</v>
      </c>
      <c r="L2109" s="1">
        <v>45549</v>
      </c>
      <c r="M2109" s="6">
        <v>0.91111111111111109</v>
      </c>
      <c r="N2109" t="s">
        <v>292</v>
      </c>
      <c r="O2109" t="s">
        <v>1542</v>
      </c>
      <c r="P2109" t="s">
        <v>77</v>
      </c>
      <c r="Q2109" t="s">
        <v>26</v>
      </c>
      <c r="R2109" t="s">
        <v>37</v>
      </c>
      <c r="S2109" t="s">
        <v>28</v>
      </c>
      <c r="T2109" t="s">
        <v>59</v>
      </c>
      <c r="U2109" t="s">
        <v>39</v>
      </c>
      <c r="V2109" s="5">
        <f>data[[#This Row],[PriceUSD]]*data[[#This Row],[Quantity]]</f>
        <v>108.38</v>
      </c>
      <c r="W2109" s="7">
        <f>data[[#This Row],[OrderDate]] + TIME(VALUE(LEFT(data[[#This Row],[OrderTime]],2)), VALUE(RIGHT(data[[#This Row],[OrderTime]],2)), 0)</f>
        <v>45548.007638888892</v>
      </c>
      <c r="X2109" s="7">
        <f>_xlfn.MINIFS(data[OrderDateTime], data[CustomerName], data[[#This Row],[CustomerName]])</f>
        <v>45510.007638888892</v>
      </c>
      <c r="Y2109" t="str">
        <f>IF(data[[#This Row],[OrderDateTime]]=data[[#This Row],[FirstOrderDateTime]], "New", "Returning")</f>
        <v>Returning</v>
      </c>
      <c r="Z2109" s="7">
        <f>data[[#This Row],[DeliveryDate]] + data[[#This Row],[DeliveryTime]]</f>
        <v>45549.911111111112</v>
      </c>
      <c r="AA2109" s="7">
        <f>data[[#This Row],[OrderDateTime]] + 1</f>
        <v>45549.007638888892</v>
      </c>
      <c r="AB2109" s="7" t="str">
        <f>IF(data[[#This Row],[DeliveryDateTime]] &lt;= data[[#This Row],[SLADue]], "On Time", "Late")</f>
        <v>Late</v>
      </c>
    </row>
    <row r="2110" spans="1:28" x14ac:dyDescent="0.2">
      <c r="A2110" t="s">
        <v>2658</v>
      </c>
      <c r="B2110" t="s">
        <v>19</v>
      </c>
      <c r="C2110" t="s">
        <v>258</v>
      </c>
      <c r="D2110" t="s">
        <v>259</v>
      </c>
      <c r="E2110" s="5">
        <v>125.13</v>
      </c>
      <c r="F2110" t="s">
        <v>182</v>
      </c>
      <c r="G2110">
        <v>1</v>
      </c>
      <c r="H2110" s="1">
        <v>45515</v>
      </c>
      <c r="I2110" s="1" t="str">
        <f>TEXT(data[[#This Row],[OrderDate]],"mmm")</f>
        <v>Aug</v>
      </c>
      <c r="J2110" s="6">
        <v>0.91388888888888886</v>
      </c>
      <c r="K2110" s="6" t="str">
        <f>TEXT(data[[#This Row],[OrderTime]],"h")</f>
        <v>21</v>
      </c>
      <c r="L2110" s="1">
        <v>45516</v>
      </c>
      <c r="M2110" s="6">
        <v>0.91388888888888886</v>
      </c>
      <c r="N2110" t="s">
        <v>120</v>
      </c>
      <c r="O2110" t="s">
        <v>490</v>
      </c>
      <c r="P2110" t="s">
        <v>25</v>
      </c>
      <c r="Q2110" t="s">
        <v>26</v>
      </c>
      <c r="R2110" t="s">
        <v>261</v>
      </c>
      <c r="S2110" t="s">
        <v>28</v>
      </c>
      <c r="T2110" t="s">
        <v>29</v>
      </c>
      <c r="U2110" t="s">
        <v>30</v>
      </c>
      <c r="V2110" s="5">
        <f>data[[#This Row],[PriceUSD]]*data[[#This Row],[Quantity]]</f>
        <v>125.13</v>
      </c>
      <c r="W2110" s="7">
        <f>data[[#This Row],[OrderDate]] + TIME(VALUE(LEFT(data[[#This Row],[OrderTime]],2)), VALUE(RIGHT(data[[#This Row],[OrderTime]],2)), 0)</f>
        <v>45515.061805555553</v>
      </c>
      <c r="X2110" s="7">
        <f>_xlfn.MINIFS(data[OrderDateTime], data[CustomerName], data[[#This Row],[CustomerName]])</f>
        <v>45515.061805555553</v>
      </c>
      <c r="Y2110" t="str">
        <f>IF(data[[#This Row],[OrderDateTime]]=data[[#This Row],[FirstOrderDateTime]], "New", "Returning")</f>
        <v>New</v>
      </c>
      <c r="Z2110" s="7">
        <f>data[[#This Row],[DeliveryDate]] + data[[#This Row],[DeliveryTime]]</f>
        <v>45516.913888888892</v>
      </c>
      <c r="AA2110" s="7">
        <f>data[[#This Row],[OrderDateTime]] + 1</f>
        <v>45516.061805555553</v>
      </c>
      <c r="AB2110" s="7" t="str">
        <f>IF(data[[#This Row],[DeliveryDateTime]] &lt;= data[[#This Row],[SLADue]], "On Time", "Late")</f>
        <v>Late</v>
      </c>
    </row>
    <row r="2111" spans="1:28" x14ac:dyDescent="0.2">
      <c r="A2111" t="s">
        <v>2659</v>
      </c>
      <c r="B2111" t="s">
        <v>19</v>
      </c>
      <c r="C2111" t="s">
        <v>41</v>
      </c>
      <c r="D2111" t="s">
        <v>42</v>
      </c>
      <c r="E2111" s="5">
        <v>37.49</v>
      </c>
      <c r="F2111" t="s">
        <v>56</v>
      </c>
      <c r="G2111">
        <v>1</v>
      </c>
      <c r="H2111" s="1">
        <v>45581</v>
      </c>
      <c r="I2111" s="1" t="str">
        <f>TEXT(data[[#This Row],[OrderDate]],"mmm")</f>
        <v>Oct</v>
      </c>
      <c r="J2111" s="6">
        <v>0.89652777777777781</v>
      </c>
      <c r="K2111" s="6" t="str">
        <f>TEXT(data[[#This Row],[OrderTime]],"h")</f>
        <v>21</v>
      </c>
      <c r="L2111" s="1">
        <v>45583</v>
      </c>
      <c r="M2111" s="6">
        <v>0.81180555555555556</v>
      </c>
      <c r="N2111" t="s">
        <v>120</v>
      </c>
      <c r="O2111" t="s">
        <v>82</v>
      </c>
      <c r="P2111" t="s">
        <v>25</v>
      </c>
      <c r="Q2111" t="s">
        <v>26</v>
      </c>
      <c r="R2111" t="s">
        <v>46</v>
      </c>
      <c r="S2111" t="s">
        <v>105</v>
      </c>
      <c r="T2111" t="s">
        <v>106</v>
      </c>
      <c r="U2111" t="s">
        <v>30</v>
      </c>
      <c r="V2111" s="5">
        <f>data[[#This Row],[PriceUSD]]*data[[#This Row],[Quantity]]</f>
        <v>37.49</v>
      </c>
      <c r="W2111" s="7">
        <f>data[[#This Row],[OrderDate]] + TIME(VALUE(LEFT(data[[#This Row],[OrderTime]],2)), VALUE(RIGHT(data[[#This Row],[OrderTime]],2)), 0)</f>
        <v>45581.054166666669</v>
      </c>
      <c r="X2111" s="7">
        <f>_xlfn.MINIFS(data[OrderDateTime], data[CustomerName], data[[#This Row],[CustomerName]])</f>
        <v>45519.052083333336</v>
      </c>
      <c r="Y2111" t="str">
        <f>IF(data[[#This Row],[OrderDateTime]]=data[[#This Row],[FirstOrderDateTime]], "New", "Returning")</f>
        <v>Returning</v>
      </c>
      <c r="Z2111" s="7">
        <f>data[[#This Row],[DeliveryDate]] + data[[#This Row],[DeliveryTime]]</f>
        <v>45583.811805555553</v>
      </c>
      <c r="AA2111" s="7">
        <f>data[[#This Row],[OrderDateTime]] + 1</f>
        <v>45582.054166666669</v>
      </c>
      <c r="AB2111" s="7" t="str">
        <f>IF(data[[#This Row],[DeliveryDateTime]] &lt;= data[[#This Row],[SLADue]], "On Time", "Late")</f>
        <v>Late</v>
      </c>
    </row>
    <row r="2112" spans="1:28" x14ac:dyDescent="0.2">
      <c r="A2112" t="s">
        <v>2660</v>
      </c>
      <c r="B2112" t="s">
        <v>19</v>
      </c>
      <c r="C2112" t="s">
        <v>69</v>
      </c>
      <c r="D2112" t="s">
        <v>70</v>
      </c>
      <c r="E2112" s="5">
        <v>53.59</v>
      </c>
      <c r="F2112" t="s">
        <v>74</v>
      </c>
      <c r="G2112">
        <v>1</v>
      </c>
      <c r="H2112" s="1">
        <v>45776</v>
      </c>
      <c r="I2112" s="1" t="str">
        <f>TEXT(data[[#This Row],[OrderDate]],"mmm")</f>
        <v>Apr</v>
      </c>
      <c r="J2112" s="6">
        <v>0.50555555555555554</v>
      </c>
      <c r="K2112" s="6" t="str">
        <f>TEXT(data[[#This Row],[OrderTime]],"h")</f>
        <v>12</v>
      </c>
      <c r="L2112" s="1">
        <v>45777</v>
      </c>
      <c r="M2112" s="6">
        <v>0.71388888888888891</v>
      </c>
      <c r="N2112" t="s">
        <v>57</v>
      </c>
      <c r="O2112" t="s">
        <v>223</v>
      </c>
      <c r="P2112" t="s">
        <v>25</v>
      </c>
      <c r="Q2112" t="s">
        <v>53</v>
      </c>
      <c r="R2112" t="s">
        <v>37</v>
      </c>
      <c r="S2112" t="s">
        <v>28</v>
      </c>
      <c r="T2112" t="s">
        <v>29</v>
      </c>
      <c r="U2112" t="s">
        <v>39</v>
      </c>
      <c r="V2112" s="5">
        <f>data[[#This Row],[PriceUSD]]*data[[#This Row],[Quantity]]</f>
        <v>53.59</v>
      </c>
      <c r="W2112" s="7">
        <f>data[[#This Row],[OrderDate]] + TIME(VALUE(LEFT(data[[#This Row],[OrderTime]],2)), VALUE(RIGHT(data[[#This Row],[OrderTime]],2)), 0)</f>
        <v>45776.038888888892</v>
      </c>
      <c r="X2112" s="7">
        <f>_xlfn.MINIFS(data[OrderDateTime], data[CustomerName], data[[#This Row],[CustomerName]])</f>
        <v>45507.007638888892</v>
      </c>
      <c r="Y2112" t="str">
        <f>IF(data[[#This Row],[OrderDateTime]]=data[[#This Row],[FirstOrderDateTime]], "New", "Returning")</f>
        <v>Returning</v>
      </c>
      <c r="Z2112" s="7">
        <f>data[[#This Row],[DeliveryDate]] + data[[#This Row],[DeliveryTime]]</f>
        <v>45777.713888888888</v>
      </c>
      <c r="AA2112" s="7">
        <f>data[[#This Row],[OrderDateTime]] + 1</f>
        <v>45777.038888888892</v>
      </c>
      <c r="AB2112" s="7" t="str">
        <f>IF(data[[#This Row],[DeliveryDateTime]] &lt;= data[[#This Row],[SLADue]], "On Time", "Late")</f>
        <v>Late</v>
      </c>
    </row>
    <row r="2113" spans="1:28" x14ac:dyDescent="0.2">
      <c r="A2113" t="s">
        <v>2661</v>
      </c>
      <c r="B2113" t="s">
        <v>19</v>
      </c>
      <c r="C2113" t="s">
        <v>92</v>
      </c>
      <c r="D2113" t="s">
        <v>93</v>
      </c>
      <c r="E2113" s="5">
        <v>86.56</v>
      </c>
      <c r="F2113" t="s">
        <v>94</v>
      </c>
      <c r="G2113">
        <v>9</v>
      </c>
      <c r="H2113" s="1">
        <v>45878</v>
      </c>
      <c r="I2113" s="1" t="str">
        <f>TEXT(data[[#This Row],[OrderDate]],"mmm")</f>
        <v>Aug</v>
      </c>
      <c r="J2113" s="6">
        <v>0.68333333333333335</v>
      </c>
      <c r="K2113" s="6" t="str">
        <f>TEXT(data[[#This Row],[OrderTime]],"h")</f>
        <v>16</v>
      </c>
      <c r="L2113" s="1">
        <v>45879</v>
      </c>
      <c r="M2113" s="6">
        <v>0.72499999999999998</v>
      </c>
      <c r="N2113" t="s">
        <v>238</v>
      </c>
      <c r="O2113" t="s">
        <v>1087</v>
      </c>
      <c r="P2113" t="s">
        <v>36</v>
      </c>
      <c r="Q2113" t="s">
        <v>26</v>
      </c>
      <c r="R2113" t="s">
        <v>66</v>
      </c>
      <c r="S2113" t="s">
        <v>28</v>
      </c>
      <c r="T2113" t="s">
        <v>38</v>
      </c>
      <c r="U2113" t="s">
        <v>67</v>
      </c>
      <c r="V2113" s="5">
        <f>data[[#This Row],[PriceUSD]]*data[[#This Row],[Quantity]]</f>
        <v>779.04</v>
      </c>
      <c r="W2113" s="7">
        <f>data[[#This Row],[OrderDate]] + TIME(VALUE(LEFT(data[[#This Row],[OrderTime]],2)), VALUE(RIGHT(data[[#This Row],[OrderTime]],2)), 0)</f>
        <v>45878.022916666669</v>
      </c>
      <c r="X2113" s="7">
        <f>_xlfn.MINIFS(data[OrderDateTime], data[CustomerName], data[[#This Row],[CustomerName]])</f>
        <v>45522.022916666669</v>
      </c>
      <c r="Y2113" t="str">
        <f>IF(data[[#This Row],[OrderDateTime]]=data[[#This Row],[FirstOrderDateTime]], "New", "Returning")</f>
        <v>Returning</v>
      </c>
      <c r="Z2113" s="7">
        <f>data[[#This Row],[DeliveryDate]] + data[[#This Row],[DeliveryTime]]</f>
        <v>45879.724999999999</v>
      </c>
      <c r="AA2113" s="7">
        <f>data[[#This Row],[OrderDateTime]] + 1</f>
        <v>45879.022916666669</v>
      </c>
      <c r="AB2113" s="7" t="str">
        <f>IF(data[[#This Row],[DeliveryDateTime]] &lt;= data[[#This Row],[SLADue]], "On Time", "Late")</f>
        <v>Late</v>
      </c>
    </row>
    <row r="2114" spans="1:28" x14ac:dyDescent="0.2">
      <c r="A2114" t="s">
        <v>2662</v>
      </c>
      <c r="B2114" t="s">
        <v>19</v>
      </c>
      <c r="C2114" t="s">
        <v>126</v>
      </c>
      <c r="D2114" t="s">
        <v>127</v>
      </c>
      <c r="E2114" s="5">
        <v>22.88</v>
      </c>
      <c r="F2114" t="s">
        <v>56</v>
      </c>
      <c r="G2114">
        <v>1</v>
      </c>
      <c r="H2114" s="1">
        <v>45829</v>
      </c>
      <c r="I2114" s="1" t="str">
        <f>TEXT(data[[#This Row],[OrderDate]],"mmm")</f>
        <v>Jun</v>
      </c>
      <c r="J2114" s="6">
        <v>0.65763888888888888</v>
      </c>
      <c r="K2114" s="6" t="str">
        <f>TEXT(data[[#This Row],[OrderTime]],"h")</f>
        <v>15</v>
      </c>
      <c r="L2114" s="1">
        <v>45830</v>
      </c>
      <c r="M2114" s="6">
        <v>0.74097222222222225</v>
      </c>
      <c r="N2114" t="s">
        <v>292</v>
      </c>
      <c r="O2114" t="s">
        <v>817</v>
      </c>
      <c r="P2114" t="s">
        <v>77</v>
      </c>
      <c r="Q2114" t="s">
        <v>26</v>
      </c>
      <c r="R2114" t="s">
        <v>129</v>
      </c>
      <c r="S2114" t="s">
        <v>28</v>
      </c>
      <c r="T2114" t="s">
        <v>38</v>
      </c>
      <c r="U2114" t="s">
        <v>39</v>
      </c>
      <c r="V2114" s="5">
        <f>data[[#This Row],[PriceUSD]]*data[[#This Row],[Quantity]]</f>
        <v>22.88</v>
      </c>
      <c r="W2114" s="7">
        <f>data[[#This Row],[OrderDate]] + TIME(VALUE(LEFT(data[[#This Row],[OrderTime]],2)), VALUE(RIGHT(data[[#This Row],[OrderTime]],2)), 0)</f>
        <v>45829.061805555553</v>
      </c>
      <c r="X2114" s="7">
        <f>_xlfn.MINIFS(data[OrderDateTime], data[CustomerName], data[[#This Row],[CustomerName]])</f>
        <v>45559.022916666669</v>
      </c>
      <c r="Y2114" t="str">
        <f>IF(data[[#This Row],[OrderDateTime]]=data[[#This Row],[FirstOrderDateTime]], "New", "Returning")</f>
        <v>Returning</v>
      </c>
      <c r="Z2114" s="7">
        <f>data[[#This Row],[DeliveryDate]] + data[[#This Row],[DeliveryTime]]</f>
        <v>45830.740972222222</v>
      </c>
      <c r="AA2114" s="7">
        <f>data[[#This Row],[OrderDateTime]] + 1</f>
        <v>45830.061805555553</v>
      </c>
      <c r="AB2114" s="7" t="str">
        <f>IF(data[[#This Row],[DeliveryDateTime]] &lt;= data[[#This Row],[SLADue]], "On Time", "Late")</f>
        <v>Late</v>
      </c>
    </row>
    <row r="2115" spans="1:28" x14ac:dyDescent="0.2">
      <c r="A2115" t="s">
        <v>2663</v>
      </c>
      <c r="B2115" t="s">
        <v>19</v>
      </c>
      <c r="C2115" t="s">
        <v>69</v>
      </c>
      <c r="D2115" t="s">
        <v>70</v>
      </c>
      <c r="E2115" s="5">
        <v>57.93</v>
      </c>
      <c r="F2115" t="s">
        <v>119</v>
      </c>
      <c r="G2115">
        <v>1</v>
      </c>
      <c r="H2115" s="1">
        <v>45709</v>
      </c>
      <c r="I2115" s="1" t="str">
        <f>TEXT(data[[#This Row],[OrderDate]],"mmm")</f>
        <v>Feb</v>
      </c>
      <c r="J2115" s="6">
        <v>0.52083333333333337</v>
      </c>
      <c r="K2115" s="6" t="str">
        <f>TEXT(data[[#This Row],[OrderTime]],"h")</f>
        <v>12</v>
      </c>
      <c r="L2115" s="1">
        <v>45710</v>
      </c>
      <c r="M2115" s="6">
        <v>0.60416666666666663</v>
      </c>
      <c r="N2115" t="s">
        <v>123</v>
      </c>
      <c r="O2115" t="s">
        <v>201</v>
      </c>
      <c r="P2115" t="s">
        <v>36</v>
      </c>
      <c r="Q2115" t="s">
        <v>26</v>
      </c>
      <c r="R2115" t="s">
        <v>37</v>
      </c>
      <c r="S2115" t="s">
        <v>28</v>
      </c>
      <c r="T2115" t="s">
        <v>38</v>
      </c>
      <c r="U2115" t="s">
        <v>67</v>
      </c>
      <c r="V2115" s="5">
        <f>data[[#This Row],[PriceUSD]]*data[[#This Row],[Quantity]]</f>
        <v>57.93</v>
      </c>
      <c r="W2115" s="7">
        <f>data[[#This Row],[OrderDate]] + TIME(VALUE(LEFT(data[[#This Row],[OrderTime]],2)), VALUE(RIGHT(data[[#This Row],[OrderTime]],2)), 0)</f>
        <v>45709.022916666669</v>
      </c>
      <c r="X2115" s="7">
        <f>_xlfn.MINIFS(data[OrderDateTime], data[CustomerName], data[[#This Row],[CustomerName]])</f>
        <v>45540.007638888892</v>
      </c>
      <c r="Y2115" t="str">
        <f>IF(data[[#This Row],[OrderDateTime]]=data[[#This Row],[FirstOrderDateTime]], "New", "Returning")</f>
        <v>Returning</v>
      </c>
      <c r="Z2115" s="7">
        <f>data[[#This Row],[DeliveryDate]] + data[[#This Row],[DeliveryTime]]</f>
        <v>45710.604166666664</v>
      </c>
      <c r="AA2115" s="7">
        <f>data[[#This Row],[OrderDateTime]] + 1</f>
        <v>45710.022916666669</v>
      </c>
      <c r="AB2115" s="7" t="str">
        <f>IF(data[[#This Row],[DeliveryDateTime]] &lt;= data[[#This Row],[SLADue]], "On Time", "Late")</f>
        <v>Late</v>
      </c>
    </row>
    <row r="2116" spans="1:28" x14ac:dyDescent="0.2">
      <c r="A2116" t="s">
        <v>2664</v>
      </c>
      <c r="B2116" t="s">
        <v>19</v>
      </c>
      <c r="C2116" t="s">
        <v>126</v>
      </c>
      <c r="D2116" t="s">
        <v>127</v>
      </c>
      <c r="E2116" s="5">
        <v>22.74</v>
      </c>
      <c r="F2116" t="s">
        <v>56</v>
      </c>
      <c r="G2116">
        <v>1</v>
      </c>
      <c r="H2116" s="1">
        <v>45743</v>
      </c>
      <c r="I2116" s="1" t="str">
        <f>TEXT(data[[#This Row],[OrderDate]],"mmm")</f>
        <v>Mar</v>
      </c>
      <c r="J2116" s="6">
        <v>0.86250000000000004</v>
      </c>
      <c r="K2116" s="6" t="str">
        <f>TEXT(data[[#This Row],[OrderTime]],"h")</f>
        <v>20</v>
      </c>
      <c r="L2116" s="1">
        <v>45744</v>
      </c>
      <c r="M2116" s="6">
        <v>0.90416666666666667</v>
      </c>
      <c r="N2116" t="s">
        <v>170</v>
      </c>
      <c r="O2116" t="s">
        <v>990</v>
      </c>
      <c r="P2116" t="s">
        <v>36</v>
      </c>
      <c r="Q2116" t="s">
        <v>26</v>
      </c>
      <c r="R2116" t="s">
        <v>129</v>
      </c>
      <c r="S2116" t="s">
        <v>28</v>
      </c>
      <c r="T2116" t="s">
        <v>38</v>
      </c>
      <c r="U2116" t="s">
        <v>30</v>
      </c>
      <c r="V2116" s="5">
        <f>data[[#This Row],[PriceUSD]]*data[[#This Row],[Quantity]]</f>
        <v>22.74</v>
      </c>
      <c r="W2116" s="7">
        <f>data[[#This Row],[OrderDate]] + TIME(VALUE(LEFT(data[[#This Row],[OrderTime]],2)), VALUE(RIGHT(data[[#This Row],[OrderTime]],2)), 0)</f>
        <v>45743.017361111109</v>
      </c>
      <c r="X2116" s="7">
        <f>_xlfn.MINIFS(data[OrderDateTime], data[CustomerName], data[[#This Row],[CustomerName]])</f>
        <v>45517.038888888892</v>
      </c>
      <c r="Y2116" t="str">
        <f>IF(data[[#This Row],[OrderDateTime]]=data[[#This Row],[FirstOrderDateTime]], "New", "Returning")</f>
        <v>Returning</v>
      </c>
      <c r="Z2116" s="7">
        <f>data[[#This Row],[DeliveryDate]] + data[[#This Row],[DeliveryTime]]</f>
        <v>45744.904166666667</v>
      </c>
      <c r="AA2116" s="7">
        <f>data[[#This Row],[OrderDateTime]] + 1</f>
        <v>45744.017361111109</v>
      </c>
      <c r="AB2116" s="7" t="str">
        <f>IF(data[[#This Row],[DeliveryDateTime]] &lt;= data[[#This Row],[SLADue]], "On Time", "Late")</f>
        <v>Late</v>
      </c>
    </row>
    <row r="2117" spans="1:28" x14ac:dyDescent="0.2">
      <c r="A2117" t="s">
        <v>2665</v>
      </c>
      <c r="B2117" t="s">
        <v>19</v>
      </c>
      <c r="C2117" t="s">
        <v>117</v>
      </c>
      <c r="D2117" t="s">
        <v>118</v>
      </c>
      <c r="E2117" s="5">
        <v>71.3</v>
      </c>
      <c r="F2117" t="s">
        <v>94</v>
      </c>
      <c r="G2117">
        <v>5</v>
      </c>
      <c r="H2117" s="1">
        <v>45536</v>
      </c>
      <c r="I2117" s="1" t="str">
        <f>TEXT(data[[#This Row],[OrderDate]],"mmm")</f>
        <v>Sep</v>
      </c>
      <c r="J2117" s="6">
        <v>0.66874999999999996</v>
      </c>
      <c r="K2117" s="6" t="str">
        <f>TEXT(data[[#This Row],[OrderTime]],"h")</f>
        <v>16</v>
      </c>
      <c r="L2117" s="1">
        <v>45537</v>
      </c>
      <c r="M2117" s="6">
        <v>0.79374999999999996</v>
      </c>
      <c r="N2117" t="s">
        <v>75</v>
      </c>
      <c r="O2117" t="s">
        <v>676</v>
      </c>
      <c r="P2117" t="s">
        <v>25</v>
      </c>
      <c r="Q2117" t="s">
        <v>26</v>
      </c>
      <c r="R2117" t="s">
        <v>66</v>
      </c>
      <c r="S2117" t="s">
        <v>28</v>
      </c>
      <c r="T2117" t="s">
        <v>29</v>
      </c>
      <c r="U2117" t="s">
        <v>39</v>
      </c>
      <c r="V2117" s="5">
        <f>data[[#This Row],[PriceUSD]]*data[[#This Row],[Quantity]]</f>
        <v>356.5</v>
      </c>
      <c r="W2117" s="7">
        <f>data[[#This Row],[OrderDate]] + TIME(VALUE(LEFT(data[[#This Row],[OrderTime]],2)), VALUE(RIGHT(data[[#This Row],[OrderTime]],2)), 0)</f>
        <v>45536.052083333336</v>
      </c>
      <c r="X2117" s="7">
        <f>_xlfn.MINIFS(data[OrderDateTime], data[CustomerName], data[[#This Row],[CustomerName]])</f>
        <v>45536.052083333336</v>
      </c>
      <c r="Y2117" t="str">
        <f>IF(data[[#This Row],[OrderDateTime]]=data[[#This Row],[FirstOrderDateTime]], "New", "Returning")</f>
        <v>New</v>
      </c>
      <c r="Z2117" s="7">
        <f>data[[#This Row],[DeliveryDate]] + data[[#This Row],[DeliveryTime]]</f>
        <v>45537.793749999997</v>
      </c>
      <c r="AA2117" s="7">
        <f>data[[#This Row],[OrderDateTime]] + 1</f>
        <v>45537.052083333336</v>
      </c>
      <c r="AB2117" s="7" t="str">
        <f>IF(data[[#This Row],[DeliveryDateTime]] &lt;= data[[#This Row],[SLADue]], "On Time", "Late")</f>
        <v>Late</v>
      </c>
    </row>
    <row r="2118" spans="1:28" x14ac:dyDescent="0.2">
      <c r="A2118" t="s">
        <v>2666</v>
      </c>
      <c r="B2118" t="s">
        <v>19</v>
      </c>
      <c r="C2118" t="s">
        <v>69</v>
      </c>
      <c r="D2118" t="s">
        <v>70</v>
      </c>
      <c r="E2118" s="5">
        <v>52.54</v>
      </c>
      <c r="F2118" t="s">
        <v>56</v>
      </c>
      <c r="G2118">
        <v>1</v>
      </c>
      <c r="H2118" s="1">
        <v>45578</v>
      </c>
      <c r="I2118" s="1" t="str">
        <f>TEXT(data[[#This Row],[OrderDate]],"mmm")</f>
        <v>Oct</v>
      </c>
      <c r="J2118" s="6">
        <v>0.38541666666666669</v>
      </c>
      <c r="K2118" s="6" t="str">
        <f>TEXT(data[[#This Row],[OrderTime]],"h")</f>
        <v>9</v>
      </c>
      <c r="L2118" s="1">
        <v>45578</v>
      </c>
      <c r="M2118" s="6">
        <v>0.55208333333333337</v>
      </c>
      <c r="N2118" t="s">
        <v>112</v>
      </c>
      <c r="O2118" t="s">
        <v>519</v>
      </c>
      <c r="P2118" t="s">
        <v>36</v>
      </c>
      <c r="Q2118" t="s">
        <v>26</v>
      </c>
      <c r="R2118" t="s">
        <v>37</v>
      </c>
      <c r="S2118" t="s">
        <v>47</v>
      </c>
      <c r="T2118" t="s">
        <v>106</v>
      </c>
      <c r="U2118" t="s">
        <v>39</v>
      </c>
      <c r="V2118" s="5">
        <f>data[[#This Row],[PriceUSD]]*data[[#This Row],[Quantity]]</f>
        <v>52.54</v>
      </c>
      <c r="W2118" s="7">
        <f>data[[#This Row],[OrderDate]] + TIME(VALUE(LEFT(data[[#This Row],[OrderTime]],2)), VALUE(RIGHT(data[[#This Row],[OrderTime]],2)), 0)</f>
        <v>45578.046527777777</v>
      </c>
      <c r="X2118" s="7">
        <f>_xlfn.MINIFS(data[OrderDateTime], data[CustomerName], data[[#This Row],[CustomerName]])</f>
        <v>45511.007638888892</v>
      </c>
      <c r="Y2118" t="str">
        <f>IF(data[[#This Row],[OrderDateTime]]=data[[#This Row],[FirstOrderDateTime]], "New", "Returning")</f>
        <v>Returning</v>
      </c>
      <c r="Z2118" s="7">
        <f>data[[#This Row],[DeliveryDate]] + data[[#This Row],[DeliveryTime]]</f>
        <v>45578.552083333336</v>
      </c>
      <c r="AA2118" s="7">
        <f>data[[#This Row],[OrderDateTime]] + 1</f>
        <v>45579.046527777777</v>
      </c>
      <c r="AB2118" s="7" t="str">
        <f>IF(data[[#This Row],[DeliveryDateTime]] &lt;= data[[#This Row],[SLADue]], "On Time", "Late")</f>
        <v>On Time</v>
      </c>
    </row>
    <row r="2119" spans="1:28" x14ac:dyDescent="0.2">
      <c r="A2119" t="s">
        <v>2667</v>
      </c>
      <c r="B2119" t="s">
        <v>19</v>
      </c>
      <c r="C2119" t="s">
        <v>69</v>
      </c>
      <c r="D2119" t="s">
        <v>70</v>
      </c>
      <c r="E2119" s="5">
        <v>50.16</v>
      </c>
      <c r="F2119" t="s">
        <v>43</v>
      </c>
      <c r="G2119">
        <v>2</v>
      </c>
      <c r="H2119" s="1">
        <v>45650</v>
      </c>
      <c r="I2119" s="1" t="str">
        <f>TEXT(data[[#This Row],[OrderDate]],"mmm")</f>
        <v>Dec</v>
      </c>
      <c r="J2119" s="6">
        <v>0.43125000000000002</v>
      </c>
      <c r="K2119" s="6" t="str">
        <f>TEXT(data[[#This Row],[OrderTime]],"h")</f>
        <v>10</v>
      </c>
      <c r="L2119" s="1">
        <v>45650</v>
      </c>
      <c r="M2119" s="6">
        <v>0.63958333333333328</v>
      </c>
      <c r="N2119" t="s">
        <v>64</v>
      </c>
      <c r="O2119" t="s">
        <v>201</v>
      </c>
      <c r="P2119" t="s">
        <v>25</v>
      </c>
      <c r="Q2119" t="s">
        <v>26</v>
      </c>
      <c r="R2119" t="s">
        <v>37</v>
      </c>
      <c r="S2119" t="s">
        <v>47</v>
      </c>
      <c r="T2119" t="s">
        <v>38</v>
      </c>
      <c r="U2119" t="s">
        <v>30</v>
      </c>
      <c r="V2119" s="5">
        <f>data[[#This Row],[PriceUSD]]*data[[#This Row],[Quantity]]</f>
        <v>100.32</v>
      </c>
      <c r="W2119" s="7">
        <f>data[[#This Row],[OrderDate]] + TIME(VALUE(LEFT(data[[#This Row],[OrderTime]],2)), VALUE(RIGHT(data[[#This Row],[OrderTime]],2)), 0)</f>
        <v>45650.017361111109</v>
      </c>
      <c r="X2119" s="7">
        <f>_xlfn.MINIFS(data[OrderDateTime], data[CustomerName], data[[#This Row],[CustomerName]])</f>
        <v>45540.007638888892</v>
      </c>
      <c r="Y2119" t="str">
        <f>IF(data[[#This Row],[OrderDateTime]]=data[[#This Row],[FirstOrderDateTime]], "New", "Returning")</f>
        <v>Returning</v>
      </c>
      <c r="Z2119" s="7">
        <f>data[[#This Row],[DeliveryDate]] + data[[#This Row],[DeliveryTime]]</f>
        <v>45650.63958333333</v>
      </c>
      <c r="AA2119" s="7">
        <f>data[[#This Row],[OrderDateTime]] + 1</f>
        <v>45651.017361111109</v>
      </c>
      <c r="AB2119" s="7" t="str">
        <f>IF(data[[#This Row],[DeliveryDateTime]] &lt;= data[[#This Row],[SLADue]], "On Time", "Late")</f>
        <v>On Time</v>
      </c>
    </row>
    <row r="2120" spans="1:28" x14ac:dyDescent="0.2">
      <c r="A2120" t="s">
        <v>2668</v>
      </c>
      <c r="B2120" t="s">
        <v>19</v>
      </c>
      <c r="C2120" t="s">
        <v>49</v>
      </c>
      <c r="D2120" t="s">
        <v>50</v>
      </c>
      <c r="E2120" s="5">
        <v>31.05</v>
      </c>
      <c r="F2120" t="s">
        <v>138</v>
      </c>
      <c r="G2120">
        <v>3</v>
      </c>
      <c r="H2120" s="1">
        <v>45661</v>
      </c>
      <c r="I2120" s="1" t="str">
        <f>TEXT(data[[#This Row],[OrderDate]],"mmm")</f>
        <v>Jan</v>
      </c>
      <c r="J2120" s="6">
        <v>0.65416666666666667</v>
      </c>
      <c r="K2120" s="6" t="str">
        <f>TEXT(data[[#This Row],[OrderTime]],"h")</f>
        <v>15</v>
      </c>
      <c r="L2120" s="1">
        <v>45662</v>
      </c>
      <c r="M2120" s="6">
        <v>0.8208333333333333</v>
      </c>
      <c r="N2120" t="s">
        <v>98</v>
      </c>
      <c r="O2120" t="s">
        <v>512</v>
      </c>
      <c r="P2120" t="s">
        <v>77</v>
      </c>
      <c r="Q2120" t="s">
        <v>26</v>
      </c>
      <c r="R2120" t="s">
        <v>54</v>
      </c>
      <c r="S2120" t="s">
        <v>28</v>
      </c>
      <c r="T2120" t="s">
        <v>29</v>
      </c>
      <c r="U2120" t="s">
        <v>30</v>
      </c>
      <c r="V2120" s="5">
        <f>data[[#This Row],[PriceUSD]]*data[[#This Row],[Quantity]]</f>
        <v>93.15</v>
      </c>
      <c r="W2120" s="7">
        <f>data[[#This Row],[OrderDate]] + TIME(VALUE(LEFT(data[[#This Row],[OrderTime]],2)), VALUE(RIGHT(data[[#This Row],[OrderTime]],2)), 0)</f>
        <v>45661.046527777777</v>
      </c>
      <c r="X2120" s="7">
        <f>_xlfn.MINIFS(data[OrderDateTime], data[CustomerName], data[[#This Row],[CustomerName]])</f>
        <v>45572</v>
      </c>
      <c r="Y2120" t="str">
        <f>IF(data[[#This Row],[OrderDateTime]]=data[[#This Row],[FirstOrderDateTime]], "New", "Returning")</f>
        <v>Returning</v>
      </c>
      <c r="Z2120" s="7">
        <f>data[[#This Row],[DeliveryDate]] + data[[#This Row],[DeliveryTime]]</f>
        <v>45662.820833333331</v>
      </c>
      <c r="AA2120" s="7">
        <f>data[[#This Row],[OrderDateTime]] + 1</f>
        <v>45662.046527777777</v>
      </c>
      <c r="AB2120" s="7" t="str">
        <f>IF(data[[#This Row],[DeliveryDateTime]] &lt;= data[[#This Row],[SLADue]], "On Time", "Late")</f>
        <v>Late</v>
      </c>
    </row>
    <row r="2121" spans="1:28" x14ac:dyDescent="0.2">
      <c r="A2121" t="s">
        <v>2669</v>
      </c>
      <c r="B2121" t="s">
        <v>19</v>
      </c>
      <c r="C2121" t="s">
        <v>85</v>
      </c>
      <c r="D2121" t="s">
        <v>86</v>
      </c>
      <c r="E2121" s="5">
        <v>58.43</v>
      </c>
      <c r="F2121" t="s">
        <v>71</v>
      </c>
      <c r="G2121">
        <v>1</v>
      </c>
      <c r="H2121" s="1">
        <v>45672</v>
      </c>
      <c r="I2121" s="1" t="str">
        <f>TEXT(data[[#This Row],[OrderDate]],"mmm")</f>
        <v>Jan</v>
      </c>
      <c r="J2121" s="6">
        <v>0.49930555555555556</v>
      </c>
      <c r="K2121" s="6" t="str">
        <f>TEXT(data[[#This Row],[OrderTime]],"h")</f>
        <v>11</v>
      </c>
      <c r="L2121" s="1">
        <v>45673</v>
      </c>
      <c r="M2121" s="6">
        <v>0.62430555555555556</v>
      </c>
      <c r="N2121" t="s">
        <v>170</v>
      </c>
      <c r="O2121" t="s">
        <v>384</v>
      </c>
      <c r="P2121" t="s">
        <v>36</v>
      </c>
      <c r="Q2121" t="s">
        <v>26</v>
      </c>
      <c r="R2121" t="s">
        <v>90</v>
      </c>
      <c r="S2121" t="s">
        <v>28</v>
      </c>
      <c r="T2121" t="s">
        <v>29</v>
      </c>
      <c r="U2121" t="s">
        <v>39</v>
      </c>
      <c r="V2121" s="5">
        <f>data[[#This Row],[PriceUSD]]*data[[#This Row],[Quantity]]</f>
        <v>58.43</v>
      </c>
      <c r="W2121" s="7">
        <f>data[[#This Row],[OrderDate]] + TIME(VALUE(LEFT(data[[#This Row],[OrderTime]],2)), VALUE(RIGHT(data[[#This Row],[OrderTime]],2)), 0)</f>
        <v>45672.038888888892</v>
      </c>
      <c r="X2121" s="7">
        <f>_xlfn.MINIFS(data[OrderDateTime], data[CustomerName], data[[#This Row],[CustomerName]])</f>
        <v>45533.038888888892</v>
      </c>
      <c r="Y2121" t="str">
        <f>IF(data[[#This Row],[OrderDateTime]]=data[[#This Row],[FirstOrderDateTime]], "New", "Returning")</f>
        <v>Returning</v>
      </c>
      <c r="Z2121" s="7">
        <f>data[[#This Row],[DeliveryDate]] + data[[#This Row],[DeliveryTime]]</f>
        <v>45673.624305555553</v>
      </c>
      <c r="AA2121" s="7">
        <f>data[[#This Row],[OrderDateTime]] + 1</f>
        <v>45673.038888888892</v>
      </c>
      <c r="AB2121" s="7" t="str">
        <f>IF(data[[#This Row],[DeliveryDateTime]] &lt;= data[[#This Row],[SLADue]], "On Time", "Late")</f>
        <v>Late</v>
      </c>
    </row>
    <row r="2122" spans="1:28" x14ac:dyDescent="0.2">
      <c r="A2122" t="s">
        <v>2670</v>
      </c>
      <c r="B2122" t="s">
        <v>19</v>
      </c>
      <c r="C2122" t="s">
        <v>101</v>
      </c>
      <c r="D2122" t="s">
        <v>102</v>
      </c>
      <c r="E2122" s="5">
        <v>29.03</v>
      </c>
      <c r="F2122" t="s">
        <v>81</v>
      </c>
      <c r="G2122">
        <v>1</v>
      </c>
      <c r="H2122" s="1">
        <v>45786</v>
      </c>
      <c r="I2122" s="1" t="str">
        <f>TEXT(data[[#This Row],[OrderDate]],"mmm")</f>
        <v>May</v>
      </c>
      <c r="J2122" s="6">
        <v>0.57916666666666672</v>
      </c>
      <c r="K2122" s="6" t="str">
        <f>TEXT(data[[#This Row],[OrderTime]],"h")</f>
        <v>13</v>
      </c>
      <c r="L2122" s="1">
        <v>45787</v>
      </c>
      <c r="M2122" s="6">
        <v>0.66249999999999998</v>
      </c>
      <c r="N2122" t="s">
        <v>23</v>
      </c>
      <c r="O2122" t="s">
        <v>726</v>
      </c>
      <c r="P2122" t="s">
        <v>25</v>
      </c>
      <c r="Q2122" t="s">
        <v>53</v>
      </c>
      <c r="R2122" t="s">
        <v>83</v>
      </c>
      <c r="S2122" t="s">
        <v>28</v>
      </c>
      <c r="T2122" t="s">
        <v>38</v>
      </c>
      <c r="U2122" t="s">
        <v>39</v>
      </c>
      <c r="V2122" s="5">
        <f>data[[#This Row],[PriceUSD]]*data[[#This Row],[Quantity]]</f>
        <v>29.03</v>
      </c>
      <c r="W2122" s="7">
        <f>data[[#This Row],[OrderDate]] + TIME(VALUE(LEFT(data[[#This Row],[OrderTime]],2)), VALUE(RIGHT(data[[#This Row],[OrderTime]],2)), 0)</f>
        <v>45786.046527777777</v>
      </c>
      <c r="X2122" s="7">
        <f>_xlfn.MINIFS(data[OrderDateTime], data[CustomerName], data[[#This Row],[CustomerName]])</f>
        <v>45537.054166666669</v>
      </c>
      <c r="Y2122" t="str">
        <f>IF(data[[#This Row],[OrderDateTime]]=data[[#This Row],[FirstOrderDateTime]], "New", "Returning")</f>
        <v>Returning</v>
      </c>
      <c r="Z2122" s="7">
        <f>data[[#This Row],[DeliveryDate]] + data[[#This Row],[DeliveryTime]]</f>
        <v>45787.662499999999</v>
      </c>
      <c r="AA2122" s="7">
        <f>data[[#This Row],[OrderDateTime]] + 1</f>
        <v>45787.046527777777</v>
      </c>
      <c r="AB2122" s="7" t="str">
        <f>IF(data[[#This Row],[DeliveryDateTime]] &lt;= data[[#This Row],[SLADue]], "On Time", "Late")</f>
        <v>Late</v>
      </c>
    </row>
    <row r="2123" spans="1:28" x14ac:dyDescent="0.2">
      <c r="A2123" t="s">
        <v>2671</v>
      </c>
      <c r="B2123" t="s">
        <v>19</v>
      </c>
      <c r="C2123" t="s">
        <v>49</v>
      </c>
      <c r="D2123" t="s">
        <v>50</v>
      </c>
      <c r="E2123" s="5">
        <v>34.020000000000003</v>
      </c>
      <c r="F2123" t="s">
        <v>138</v>
      </c>
      <c r="G2123">
        <v>1</v>
      </c>
      <c r="H2123" s="1">
        <v>45697</v>
      </c>
      <c r="I2123" s="1" t="str">
        <f>TEXT(data[[#This Row],[OrderDate]],"mmm")</f>
        <v>Feb</v>
      </c>
      <c r="J2123" s="6">
        <v>0.53749999999999998</v>
      </c>
      <c r="K2123" s="6" t="str">
        <f>TEXT(data[[#This Row],[OrderTime]],"h")</f>
        <v>12</v>
      </c>
      <c r="L2123" s="1">
        <v>45697</v>
      </c>
      <c r="M2123" s="6">
        <v>0.70416666666666672</v>
      </c>
      <c r="N2123" t="s">
        <v>75</v>
      </c>
      <c r="O2123" t="s">
        <v>875</v>
      </c>
      <c r="P2123" t="s">
        <v>25</v>
      </c>
      <c r="Q2123" t="s">
        <v>53</v>
      </c>
      <c r="R2123" t="s">
        <v>54</v>
      </c>
      <c r="S2123" t="s">
        <v>47</v>
      </c>
      <c r="T2123" t="s">
        <v>143</v>
      </c>
      <c r="U2123" t="s">
        <v>30</v>
      </c>
      <c r="V2123" s="5">
        <f>data[[#This Row],[PriceUSD]]*data[[#This Row],[Quantity]]</f>
        <v>34.020000000000003</v>
      </c>
      <c r="W2123" s="7">
        <f>data[[#This Row],[OrderDate]] + TIME(VALUE(LEFT(data[[#This Row],[OrderTime]],2)), VALUE(RIGHT(data[[#This Row],[OrderTime]],2)), 0)</f>
        <v>45697.052083333336</v>
      </c>
      <c r="X2123" s="7">
        <f>_xlfn.MINIFS(data[OrderDateTime], data[CustomerName], data[[#This Row],[CustomerName]])</f>
        <v>45516.030555555553</v>
      </c>
      <c r="Y2123" t="str">
        <f>IF(data[[#This Row],[OrderDateTime]]=data[[#This Row],[FirstOrderDateTime]], "New", "Returning")</f>
        <v>Returning</v>
      </c>
      <c r="Z2123" s="7">
        <f>data[[#This Row],[DeliveryDate]] + data[[#This Row],[DeliveryTime]]</f>
        <v>45697.70416666667</v>
      </c>
      <c r="AA2123" s="7">
        <f>data[[#This Row],[OrderDateTime]] + 1</f>
        <v>45698.052083333336</v>
      </c>
      <c r="AB2123" s="7" t="str">
        <f>IF(data[[#This Row],[DeliveryDateTime]] &lt;= data[[#This Row],[SLADue]], "On Time", "Late")</f>
        <v>On Time</v>
      </c>
    </row>
    <row r="2124" spans="1:28" x14ac:dyDescent="0.2">
      <c r="A2124" t="s">
        <v>2672</v>
      </c>
      <c r="B2124" t="s">
        <v>19</v>
      </c>
      <c r="C2124" t="s">
        <v>101</v>
      </c>
      <c r="D2124" t="s">
        <v>102</v>
      </c>
      <c r="E2124" s="5">
        <v>29.39</v>
      </c>
      <c r="F2124" t="s">
        <v>81</v>
      </c>
      <c r="G2124">
        <v>1</v>
      </c>
      <c r="H2124" s="1">
        <v>45742</v>
      </c>
      <c r="I2124" s="1" t="str">
        <f>TEXT(data[[#This Row],[OrderDate]],"mmm")</f>
        <v>Mar</v>
      </c>
      <c r="J2124" s="6">
        <v>0.42499999999999999</v>
      </c>
      <c r="K2124" s="6" t="str">
        <f>TEXT(data[[#This Row],[OrderTime]],"h")</f>
        <v>10</v>
      </c>
      <c r="L2124" s="1">
        <v>45743</v>
      </c>
      <c r="M2124" s="6">
        <v>0.67500000000000004</v>
      </c>
      <c r="N2124" t="s">
        <v>34</v>
      </c>
      <c r="O2124" t="s">
        <v>481</v>
      </c>
      <c r="P2124" t="s">
        <v>36</v>
      </c>
      <c r="Q2124" t="s">
        <v>53</v>
      </c>
      <c r="R2124" t="s">
        <v>83</v>
      </c>
      <c r="S2124" t="s">
        <v>28</v>
      </c>
      <c r="T2124" t="s">
        <v>38</v>
      </c>
      <c r="U2124" t="s">
        <v>39</v>
      </c>
      <c r="V2124" s="5">
        <f>data[[#This Row],[PriceUSD]]*data[[#This Row],[Quantity]]</f>
        <v>29.39</v>
      </c>
      <c r="W2124" s="7">
        <f>data[[#This Row],[OrderDate]] + TIME(VALUE(LEFT(data[[#This Row],[OrderTime]],2)), VALUE(RIGHT(data[[#This Row],[OrderTime]],2)), 0)</f>
        <v>45742.017361111109</v>
      </c>
      <c r="X2124" s="7">
        <f>_xlfn.MINIFS(data[OrderDateTime], data[CustomerName], data[[#This Row],[CustomerName]])</f>
        <v>45512.007638888892</v>
      </c>
      <c r="Y2124" t="str">
        <f>IF(data[[#This Row],[OrderDateTime]]=data[[#This Row],[FirstOrderDateTime]], "New", "Returning")</f>
        <v>Returning</v>
      </c>
      <c r="Z2124" s="7">
        <f>data[[#This Row],[DeliveryDate]] + data[[#This Row],[DeliveryTime]]</f>
        <v>45743.675000000003</v>
      </c>
      <c r="AA2124" s="7">
        <f>data[[#This Row],[OrderDateTime]] + 1</f>
        <v>45743.017361111109</v>
      </c>
      <c r="AB2124" s="7" t="str">
        <f>IF(data[[#This Row],[DeliveryDateTime]] &lt;= data[[#This Row],[SLADue]], "On Time", "Late")</f>
        <v>Late</v>
      </c>
    </row>
    <row r="2125" spans="1:28" x14ac:dyDescent="0.2">
      <c r="A2125" t="s">
        <v>2673</v>
      </c>
      <c r="B2125" t="s">
        <v>19</v>
      </c>
      <c r="C2125" t="s">
        <v>290</v>
      </c>
      <c r="D2125" t="s">
        <v>291</v>
      </c>
      <c r="E2125" s="5">
        <v>68.48</v>
      </c>
      <c r="F2125" t="s">
        <v>22</v>
      </c>
      <c r="G2125">
        <v>2</v>
      </c>
      <c r="H2125" s="1">
        <v>45730</v>
      </c>
      <c r="I2125" s="1" t="str">
        <f>TEXT(data[[#This Row],[OrderDate]],"mmm")</f>
        <v>Mar</v>
      </c>
      <c r="J2125" s="6">
        <v>0.72013888888888888</v>
      </c>
      <c r="K2125" s="6" t="str">
        <f>TEXT(data[[#This Row],[OrderTime]],"h")</f>
        <v>17</v>
      </c>
      <c r="L2125" s="1">
        <v>45731</v>
      </c>
      <c r="M2125" s="6">
        <v>0.76180555555555551</v>
      </c>
      <c r="N2125" t="s">
        <v>23</v>
      </c>
      <c r="O2125" t="s">
        <v>315</v>
      </c>
      <c r="P2125" t="s">
        <v>25</v>
      </c>
      <c r="Q2125" t="s">
        <v>53</v>
      </c>
      <c r="R2125" t="s">
        <v>294</v>
      </c>
      <c r="S2125" t="s">
        <v>28</v>
      </c>
      <c r="T2125" t="s">
        <v>29</v>
      </c>
      <c r="U2125" t="s">
        <v>39</v>
      </c>
      <c r="V2125" s="5">
        <f>data[[#This Row],[PriceUSD]]*data[[#This Row],[Quantity]]</f>
        <v>136.96</v>
      </c>
      <c r="W2125" s="7">
        <f>data[[#This Row],[OrderDate]] + TIME(VALUE(LEFT(data[[#This Row],[OrderTime]],2)), VALUE(RIGHT(data[[#This Row],[OrderTime]],2)), 0)</f>
        <v>45730.061805555553</v>
      </c>
      <c r="X2125" s="7">
        <f>_xlfn.MINIFS(data[OrderDateTime], data[CustomerName], data[[#This Row],[CustomerName]])</f>
        <v>45557.007638888892</v>
      </c>
      <c r="Y2125" t="str">
        <f>IF(data[[#This Row],[OrderDateTime]]=data[[#This Row],[FirstOrderDateTime]], "New", "Returning")</f>
        <v>Returning</v>
      </c>
      <c r="Z2125" s="7">
        <f>data[[#This Row],[DeliveryDate]] + data[[#This Row],[DeliveryTime]]</f>
        <v>45731.761805555558</v>
      </c>
      <c r="AA2125" s="7">
        <f>data[[#This Row],[OrderDateTime]] + 1</f>
        <v>45731.061805555553</v>
      </c>
      <c r="AB2125" s="7" t="str">
        <f>IF(data[[#This Row],[DeliveryDateTime]] &lt;= data[[#This Row],[SLADue]], "On Time", "Late")</f>
        <v>Late</v>
      </c>
    </row>
    <row r="2126" spans="1:28" x14ac:dyDescent="0.2">
      <c r="A2126" t="s">
        <v>2674</v>
      </c>
      <c r="B2126" t="s">
        <v>19</v>
      </c>
      <c r="C2126" t="s">
        <v>69</v>
      </c>
      <c r="D2126" t="s">
        <v>70</v>
      </c>
      <c r="E2126" s="5">
        <v>50.2</v>
      </c>
      <c r="F2126" t="s">
        <v>51</v>
      </c>
      <c r="G2126">
        <v>1</v>
      </c>
      <c r="H2126" s="1">
        <v>45563</v>
      </c>
      <c r="I2126" s="1" t="str">
        <f>TEXT(data[[#This Row],[OrderDate]],"mmm")</f>
        <v>Sep</v>
      </c>
      <c r="J2126" s="6">
        <v>0.41666666666666669</v>
      </c>
      <c r="K2126" s="6" t="str">
        <f>TEXT(data[[#This Row],[OrderTime]],"h")</f>
        <v>10</v>
      </c>
      <c r="L2126" s="1">
        <v>45564</v>
      </c>
      <c r="M2126" s="6">
        <v>0.58333333333333337</v>
      </c>
      <c r="N2126" t="s">
        <v>123</v>
      </c>
      <c r="O2126" t="s">
        <v>255</v>
      </c>
      <c r="P2126" t="s">
        <v>36</v>
      </c>
      <c r="Q2126" t="s">
        <v>26</v>
      </c>
      <c r="R2126" t="s">
        <v>37</v>
      </c>
      <c r="S2126" t="s">
        <v>28</v>
      </c>
      <c r="T2126" t="s">
        <v>29</v>
      </c>
      <c r="U2126" t="s">
        <v>67</v>
      </c>
      <c r="V2126" s="5">
        <f>data[[#This Row],[PriceUSD]]*data[[#This Row],[Quantity]]</f>
        <v>50.2</v>
      </c>
      <c r="W2126" s="7">
        <f>data[[#This Row],[OrderDate]] + TIME(VALUE(LEFT(data[[#This Row],[OrderTime]],2)), VALUE(RIGHT(data[[#This Row],[OrderTime]],2)), 0)</f>
        <v>45563.046527777777</v>
      </c>
      <c r="X2126" s="7">
        <f>_xlfn.MINIFS(data[OrderDateTime], data[CustomerName], data[[#This Row],[CustomerName]])</f>
        <v>45506.030555555553</v>
      </c>
      <c r="Y2126" t="str">
        <f>IF(data[[#This Row],[OrderDateTime]]=data[[#This Row],[FirstOrderDateTime]], "New", "Returning")</f>
        <v>Returning</v>
      </c>
      <c r="Z2126" s="7">
        <f>data[[#This Row],[DeliveryDate]] + data[[#This Row],[DeliveryTime]]</f>
        <v>45564.583333333336</v>
      </c>
      <c r="AA2126" s="7">
        <f>data[[#This Row],[OrderDateTime]] + 1</f>
        <v>45564.046527777777</v>
      </c>
      <c r="AB2126" s="7" t="str">
        <f>IF(data[[#This Row],[DeliveryDateTime]] &lt;= data[[#This Row],[SLADue]], "On Time", "Late")</f>
        <v>Late</v>
      </c>
    </row>
    <row r="2127" spans="1:28" x14ac:dyDescent="0.2">
      <c r="A2127" t="s">
        <v>2675</v>
      </c>
      <c r="B2127" t="s">
        <v>19</v>
      </c>
      <c r="C2127" t="s">
        <v>92</v>
      </c>
      <c r="D2127" t="s">
        <v>93</v>
      </c>
      <c r="E2127" s="5">
        <v>82.37</v>
      </c>
      <c r="F2127" t="s">
        <v>81</v>
      </c>
      <c r="G2127">
        <v>1</v>
      </c>
      <c r="H2127" s="1">
        <v>45586</v>
      </c>
      <c r="I2127" s="1" t="str">
        <f>TEXT(data[[#This Row],[OrderDate]],"mmm")</f>
        <v>Oct</v>
      </c>
      <c r="J2127" s="6">
        <v>0.61805555555555558</v>
      </c>
      <c r="K2127" s="6" t="str">
        <f>TEXT(data[[#This Row],[OrderTime]],"h")</f>
        <v>14</v>
      </c>
      <c r="L2127" s="1">
        <v>45586</v>
      </c>
      <c r="M2127" s="6">
        <v>0.78472222222222221</v>
      </c>
      <c r="N2127" t="s">
        <v>23</v>
      </c>
      <c r="O2127" t="s">
        <v>389</v>
      </c>
      <c r="P2127" t="s">
        <v>25</v>
      </c>
      <c r="Q2127" t="s">
        <v>53</v>
      </c>
      <c r="R2127" t="s">
        <v>66</v>
      </c>
      <c r="S2127" t="s">
        <v>47</v>
      </c>
      <c r="T2127" t="s">
        <v>136</v>
      </c>
      <c r="U2127" t="s">
        <v>30</v>
      </c>
      <c r="V2127" s="5">
        <f>data[[#This Row],[PriceUSD]]*data[[#This Row],[Quantity]]</f>
        <v>82.37</v>
      </c>
      <c r="W2127" s="7">
        <f>data[[#This Row],[OrderDate]] + TIME(VALUE(LEFT(data[[#This Row],[OrderTime]],2)), VALUE(RIGHT(data[[#This Row],[OrderTime]],2)), 0)</f>
        <v>45586.038888888892</v>
      </c>
      <c r="X2127" s="7">
        <f>_xlfn.MINIFS(data[OrderDateTime], data[CustomerName], data[[#This Row],[CustomerName]])</f>
        <v>45557.007638888892</v>
      </c>
      <c r="Y2127" t="str">
        <f>IF(data[[#This Row],[OrderDateTime]]=data[[#This Row],[FirstOrderDateTime]], "New", "Returning")</f>
        <v>Returning</v>
      </c>
      <c r="Z2127" s="7">
        <f>data[[#This Row],[DeliveryDate]] + data[[#This Row],[DeliveryTime]]</f>
        <v>45586.784722222219</v>
      </c>
      <c r="AA2127" s="7">
        <f>data[[#This Row],[OrderDateTime]] + 1</f>
        <v>45587.038888888892</v>
      </c>
      <c r="AB2127" s="7" t="str">
        <f>IF(data[[#This Row],[DeliveryDateTime]] &lt;= data[[#This Row],[SLADue]], "On Time", "Late")</f>
        <v>On Time</v>
      </c>
    </row>
    <row r="2128" spans="1:28" x14ac:dyDescent="0.2">
      <c r="A2128" t="s">
        <v>2676</v>
      </c>
      <c r="B2128" t="s">
        <v>19</v>
      </c>
      <c r="C2128" t="s">
        <v>285</v>
      </c>
      <c r="D2128" t="s">
        <v>286</v>
      </c>
      <c r="E2128" s="5">
        <v>21.11</v>
      </c>
      <c r="F2128" t="s">
        <v>22</v>
      </c>
      <c r="G2128">
        <v>3</v>
      </c>
      <c r="H2128" s="1">
        <v>45867</v>
      </c>
      <c r="I2128" s="1" t="str">
        <f>TEXT(data[[#This Row],[OrderDate]],"mmm")</f>
        <v>Jul</v>
      </c>
      <c r="J2128" s="6">
        <v>0.84027777777777779</v>
      </c>
      <c r="K2128" s="6" t="str">
        <f>TEXT(data[[#This Row],[OrderTime]],"h")</f>
        <v>20</v>
      </c>
      <c r="L2128" s="1">
        <v>45868</v>
      </c>
      <c r="M2128" s="6">
        <v>0.84027777777777779</v>
      </c>
      <c r="N2128" t="s">
        <v>75</v>
      </c>
      <c r="O2128" t="s">
        <v>1359</v>
      </c>
      <c r="P2128" t="s">
        <v>77</v>
      </c>
      <c r="Q2128" t="s">
        <v>53</v>
      </c>
      <c r="R2128" t="s">
        <v>114</v>
      </c>
      <c r="S2128" t="s">
        <v>28</v>
      </c>
      <c r="T2128" t="s">
        <v>136</v>
      </c>
      <c r="U2128" t="s">
        <v>39</v>
      </c>
      <c r="V2128" s="5">
        <f>data[[#This Row],[PriceUSD]]*data[[#This Row],[Quantity]]</f>
        <v>63.33</v>
      </c>
      <c r="W2128" s="7">
        <f>data[[#This Row],[OrderDate]] + TIME(VALUE(LEFT(data[[#This Row],[OrderTime]],2)), VALUE(RIGHT(data[[#This Row],[OrderTime]],2)), 0)</f>
        <v>45867.054166666669</v>
      </c>
      <c r="X2128" s="7">
        <f>_xlfn.MINIFS(data[OrderDateTime], data[CustomerName], data[[#This Row],[CustomerName]])</f>
        <v>45614.015277777777</v>
      </c>
      <c r="Y2128" t="str">
        <f>IF(data[[#This Row],[OrderDateTime]]=data[[#This Row],[FirstOrderDateTime]], "New", "Returning")</f>
        <v>Returning</v>
      </c>
      <c r="Z2128" s="7">
        <f>data[[#This Row],[DeliveryDate]] + data[[#This Row],[DeliveryTime]]</f>
        <v>45868.840277777781</v>
      </c>
      <c r="AA2128" s="7">
        <f>data[[#This Row],[OrderDateTime]] + 1</f>
        <v>45868.054166666669</v>
      </c>
      <c r="AB2128" s="7" t="str">
        <f>IF(data[[#This Row],[DeliveryDateTime]] &lt;= data[[#This Row],[SLADue]], "On Time", "Late")</f>
        <v>Late</v>
      </c>
    </row>
    <row r="2129" spans="1:28" x14ac:dyDescent="0.2">
      <c r="A2129" t="s">
        <v>2677</v>
      </c>
      <c r="B2129" t="s">
        <v>19</v>
      </c>
      <c r="C2129" t="s">
        <v>190</v>
      </c>
      <c r="D2129" t="s">
        <v>191</v>
      </c>
      <c r="E2129" s="5">
        <v>26.7</v>
      </c>
      <c r="F2129" t="s">
        <v>87</v>
      </c>
      <c r="G2129">
        <v>1</v>
      </c>
      <c r="H2129" s="1">
        <v>45775</v>
      </c>
      <c r="I2129" s="1" t="str">
        <f>TEXT(data[[#This Row],[OrderDate]],"mmm")</f>
        <v>Apr</v>
      </c>
      <c r="J2129" s="6">
        <v>0.48749999999999999</v>
      </c>
      <c r="K2129" s="6" t="str">
        <f>TEXT(data[[#This Row],[OrderTime]],"h")</f>
        <v>11</v>
      </c>
      <c r="L2129" s="1">
        <v>45775</v>
      </c>
      <c r="M2129" s="6">
        <v>0.6958333333333333</v>
      </c>
      <c r="N2129" t="s">
        <v>23</v>
      </c>
      <c r="O2129" t="s">
        <v>1223</v>
      </c>
      <c r="P2129" t="s">
        <v>25</v>
      </c>
      <c r="Q2129" t="s">
        <v>53</v>
      </c>
      <c r="R2129" t="s">
        <v>192</v>
      </c>
      <c r="S2129" t="s">
        <v>47</v>
      </c>
      <c r="T2129" t="s">
        <v>136</v>
      </c>
      <c r="U2129" t="s">
        <v>67</v>
      </c>
      <c r="V2129" s="5">
        <f>data[[#This Row],[PriceUSD]]*data[[#This Row],[Quantity]]</f>
        <v>26.7</v>
      </c>
      <c r="W2129" s="7">
        <f>data[[#This Row],[OrderDate]] + TIME(VALUE(LEFT(data[[#This Row],[OrderTime]],2)), VALUE(RIGHT(data[[#This Row],[OrderTime]],2)), 0)</f>
        <v>45775.052083333336</v>
      </c>
      <c r="X2129" s="7">
        <f>_xlfn.MINIFS(data[OrderDateTime], data[CustomerName], data[[#This Row],[CustomerName]])</f>
        <v>45563.030555555553</v>
      </c>
      <c r="Y2129" t="str">
        <f>IF(data[[#This Row],[OrderDateTime]]=data[[#This Row],[FirstOrderDateTime]], "New", "Returning")</f>
        <v>Returning</v>
      </c>
      <c r="Z2129" s="7">
        <f>data[[#This Row],[DeliveryDate]] + data[[#This Row],[DeliveryTime]]</f>
        <v>45775.695833333331</v>
      </c>
      <c r="AA2129" s="7">
        <f>data[[#This Row],[OrderDateTime]] + 1</f>
        <v>45776.052083333336</v>
      </c>
      <c r="AB2129" s="7" t="str">
        <f>IF(data[[#This Row],[DeliveryDateTime]] &lt;= data[[#This Row],[SLADue]], "On Time", "Late")</f>
        <v>On Time</v>
      </c>
    </row>
    <row r="2130" spans="1:28" x14ac:dyDescent="0.2">
      <c r="A2130" t="s">
        <v>2678</v>
      </c>
      <c r="B2130" t="s">
        <v>19</v>
      </c>
      <c r="C2130" t="s">
        <v>41</v>
      </c>
      <c r="D2130" t="s">
        <v>42</v>
      </c>
      <c r="E2130" s="5">
        <v>34.18</v>
      </c>
      <c r="F2130" t="s">
        <v>56</v>
      </c>
      <c r="G2130">
        <v>1</v>
      </c>
      <c r="H2130" s="1">
        <v>45828</v>
      </c>
      <c r="I2130" s="1" t="str">
        <f>TEXT(data[[#This Row],[OrderDate]],"mmm")</f>
        <v>Jun</v>
      </c>
      <c r="J2130" s="6">
        <v>0.85416666666666663</v>
      </c>
      <c r="K2130" s="6" t="str">
        <f>TEXT(data[[#This Row],[OrderTime]],"h")</f>
        <v>20</v>
      </c>
      <c r="L2130" s="1">
        <v>45830</v>
      </c>
      <c r="M2130" s="6">
        <v>0.62430555555555556</v>
      </c>
      <c r="N2130" t="s">
        <v>213</v>
      </c>
      <c r="O2130" t="s">
        <v>1505</v>
      </c>
      <c r="P2130" t="s">
        <v>36</v>
      </c>
      <c r="Q2130" t="s">
        <v>26</v>
      </c>
      <c r="R2130" t="s">
        <v>46</v>
      </c>
      <c r="S2130" t="s">
        <v>105</v>
      </c>
      <c r="T2130" t="s">
        <v>143</v>
      </c>
      <c r="U2130" t="s">
        <v>30</v>
      </c>
      <c r="V2130" s="5">
        <f>data[[#This Row],[PriceUSD]]*data[[#This Row],[Quantity]]</f>
        <v>34.18</v>
      </c>
      <c r="W2130" s="7">
        <f>data[[#This Row],[OrderDate]] + TIME(VALUE(LEFT(data[[#This Row],[OrderTime]],2)), VALUE(RIGHT(data[[#This Row],[OrderTime]],2)), 0)</f>
        <v>45828.046527777777</v>
      </c>
      <c r="X2130" s="7">
        <f>_xlfn.MINIFS(data[OrderDateTime], data[CustomerName], data[[#This Row],[CustomerName]])</f>
        <v>45588.015277777777</v>
      </c>
      <c r="Y2130" t="str">
        <f>IF(data[[#This Row],[OrderDateTime]]=data[[#This Row],[FirstOrderDateTime]], "New", "Returning")</f>
        <v>Returning</v>
      </c>
      <c r="Z2130" s="7">
        <f>data[[#This Row],[DeliveryDate]] + data[[#This Row],[DeliveryTime]]</f>
        <v>45830.624305555553</v>
      </c>
      <c r="AA2130" s="7">
        <f>data[[#This Row],[OrderDateTime]] + 1</f>
        <v>45829.046527777777</v>
      </c>
      <c r="AB2130" s="7" t="str">
        <f>IF(data[[#This Row],[DeliveryDateTime]] &lt;= data[[#This Row],[SLADue]], "On Time", "Late")</f>
        <v>Late</v>
      </c>
    </row>
    <row r="2131" spans="1:28" x14ac:dyDescent="0.2">
      <c r="A2131" t="s">
        <v>2679</v>
      </c>
      <c r="B2131" t="s">
        <v>19</v>
      </c>
      <c r="C2131" t="s">
        <v>110</v>
      </c>
      <c r="D2131" t="s">
        <v>111</v>
      </c>
      <c r="E2131" s="5">
        <v>11.93</v>
      </c>
      <c r="F2131" t="s">
        <v>71</v>
      </c>
      <c r="G2131">
        <v>1</v>
      </c>
      <c r="H2131" s="1">
        <v>45657</v>
      </c>
      <c r="I2131" s="1" t="str">
        <f>TEXT(data[[#This Row],[OrderDate]],"mmm")</f>
        <v>Dec</v>
      </c>
      <c r="J2131" s="6">
        <v>0.38055555555555554</v>
      </c>
      <c r="K2131" s="6" t="str">
        <f>TEXT(data[[#This Row],[OrderTime]],"h")</f>
        <v>9</v>
      </c>
      <c r="L2131" s="1">
        <v>45657</v>
      </c>
      <c r="M2131" s="6">
        <v>0.54722222222222228</v>
      </c>
      <c r="N2131" t="s">
        <v>98</v>
      </c>
      <c r="O2131" t="s">
        <v>396</v>
      </c>
      <c r="P2131" t="s">
        <v>77</v>
      </c>
      <c r="Q2131" t="s">
        <v>26</v>
      </c>
      <c r="R2131" t="s">
        <v>114</v>
      </c>
      <c r="S2131" t="s">
        <v>47</v>
      </c>
      <c r="T2131" t="s">
        <v>29</v>
      </c>
      <c r="U2131" t="s">
        <v>30</v>
      </c>
      <c r="V2131" s="5">
        <f>data[[#This Row],[PriceUSD]]*data[[#This Row],[Quantity]]</f>
        <v>11.93</v>
      </c>
      <c r="W2131" s="7">
        <f>data[[#This Row],[OrderDate]] + TIME(VALUE(LEFT(data[[#This Row],[OrderTime]],2)), VALUE(RIGHT(data[[#This Row],[OrderTime]],2)), 0)</f>
        <v>45657.038888888892</v>
      </c>
      <c r="X2131" s="7">
        <f>_xlfn.MINIFS(data[OrderDateTime], data[CustomerName], data[[#This Row],[CustomerName]])</f>
        <v>45513.054166666669</v>
      </c>
      <c r="Y2131" t="str">
        <f>IF(data[[#This Row],[OrderDateTime]]=data[[#This Row],[FirstOrderDateTime]], "New", "Returning")</f>
        <v>Returning</v>
      </c>
      <c r="Z2131" s="7">
        <f>data[[#This Row],[DeliveryDate]] + data[[#This Row],[DeliveryTime]]</f>
        <v>45657.547222222223</v>
      </c>
      <c r="AA2131" s="7">
        <f>data[[#This Row],[OrderDateTime]] + 1</f>
        <v>45658.038888888892</v>
      </c>
      <c r="AB2131" s="7" t="str">
        <f>IF(data[[#This Row],[DeliveryDateTime]] &lt;= data[[#This Row],[SLADue]], "On Time", "Late")</f>
        <v>On Time</v>
      </c>
    </row>
    <row r="2132" spans="1:28" x14ac:dyDescent="0.2">
      <c r="A2132" t="s">
        <v>2680</v>
      </c>
      <c r="B2132" t="s">
        <v>19</v>
      </c>
      <c r="C2132" t="s">
        <v>69</v>
      </c>
      <c r="D2132" t="s">
        <v>70</v>
      </c>
      <c r="E2132" s="5">
        <v>48.32</v>
      </c>
      <c r="F2132" t="s">
        <v>56</v>
      </c>
      <c r="G2132">
        <v>1</v>
      </c>
      <c r="H2132" s="1">
        <v>45741</v>
      </c>
      <c r="I2132" s="1" t="str">
        <f>TEXT(data[[#This Row],[OrderDate]],"mmm")</f>
        <v>Mar</v>
      </c>
      <c r="J2132" s="6">
        <v>0.46944444444444444</v>
      </c>
      <c r="K2132" s="6" t="str">
        <f>TEXT(data[[#This Row],[OrderTime]],"h")</f>
        <v>11</v>
      </c>
      <c r="L2132" s="1">
        <v>45741</v>
      </c>
      <c r="M2132" s="6">
        <v>0.63611111111111107</v>
      </c>
      <c r="N2132" t="s">
        <v>170</v>
      </c>
      <c r="O2132" t="s">
        <v>552</v>
      </c>
      <c r="P2132" t="s">
        <v>36</v>
      </c>
      <c r="Q2132" t="s">
        <v>26</v>
      </c>
      <c r="R2132" t="s">
        <v>37</v>
      </c>
      <c r="S2132" t="s">
        <v>47</v>
      </c>
      <c r="T2132" t="s">
        <v>143</v>
      </c>
      <c r="U2132" t="s">
        <v>39</v>
      </c>
      <c r="V2132" s="5">
        <f>data[[#This Row],[PriceUSD]]*data[[#This Row],[Quantity]]</f>
        <v>48.32</v>
      </c>
      <c r="W2132" s="7">
        <f>data[[#This Row],[OrderDate]] + TIME(VALUE(LEFT(data[[#This Row],[OrderTime]],2)), VALUE(RIGHT(data[[#This Row],[OrderTime]],2)), 0)</f>
        <v>45741.030555555553</v>
      </c>
      <c r="X2132" s="7">
        <f>_xlfn.MINIFS(data[OrderDateTime], data[CustomerName], data[[#This Row],[CustomerName]])</f>
        <v>45615.017361111109</v>
      </c>
      <c r="Y2132" t="str">
        <f>IF(data[[#This Row],[OrderDateTime]]=data[[#This Row],[FirstOrderDateTime]], "New", "Returning")</f>
        <v>Returning</v>
      </c>
      <c r="Z2132" s="7">
        <f>data[[#This Row],[DeliveryDate]] + data[[#This Row],[DeliveryTime]]</f>
        <v>45741.636111111111</v>
      </c>
      <c r="AA2132" s="7">
        <f>data[[#This Row],[OrderDateTime]] + 1</f>
        <v>45742.030555555553</v>
      </c>
      <c r="AB2132" s="7" t="str">
        <f>IF(data[[#This Row],[DeliveryDateTime]] &lt;= data[[#This Row],[SLADue]], "On Time", "Late")</f>
        <v>On Time</v>
      </c>
    </row>
    <row r="2133" spans="1:28" x14ac:dyDescent="0.2">
      <c r="A2133" t="s">
        <v>2681</v>
      </c>
      <c r="B2133" t="s">
        <v>19</v>
      </c>
      <c r="C2133" t="s">
        <v>101</v>
      </c>
      <c r="D2133" t="s">
        <v>102</v>
      </c>
      <c r="E2133" s="5">
        <v>27.2</v>
      </c>
      <c r="F2133" t="s">
        <v>63</v>
      </c>
      <c r="G2133">
        <v>2</v>
      </c>
      <c r="H2133" s="1">
        <v>45863</v>
      </c>
      <c r="I2133" s="1" t="str">
        <f>TEXT(data[[#This Row],[OrderDate]],"mmm")</f>
        <v>Jul</v>
      </c>
      <c r="J2133" s="6">
        <v>0.49791666666666667</v>
      </c>
      <c r="K2133" s="6" t="str">
        <f>TEXT(data[[#This Row],[OrderTime]],"h")</f>
        <v>11</v>
      </c>
      <c r="L2133" s="1">
        <v>45863</v>
      </c>
      <c r="M2133" s="6">
        <v>0.70625000000000004</v>
      </c>
      <c r="N2133" t="s">
        <v>213</v>
      </c>
      <c r="O2133" t="s">
        <v>384</v>
      </c>
      <c r="P2133" t="s">
        <v>36</v>
      </c>
      <c r="Q2133" t="s">
        <v>26</v>
      </c>
      <c r="R2133" t="s">
        <v>83</v>
      </c>
      <c r="S2133" t="s">
        <v>47</v>
      </c>
      <c r="T2133" t="s">
        <v>136</v>
      </c>
      <c r="U2133" t="s">
        <v>39</v>
      </c>
      <c r="V2133" s="5">
        <f>data[[#This Row],[PriceUSD]]*data[[#This Row],[Quantity]]</f>
        <v>54.4</v>
      </c>
      <c r="W2133" s="7">
        <f>data[[#This Row],[OrderDate]] + TIME(VALUE(LEFT(data[[#This Row],[OrderTime]],2)), VALUE(RIGHT(data[[#This Row],[OrderTime]],2)), 0)</f>
        <v>45863.046527777777</v>
      </c>
      <c r="X2133" s="7">
        <f>_xlfn.MINIFS(data[OrderDateTime], data[CustomerName], data[[#This Row],[CustomerName]])</f>
        <v>45533.038888888892</v>
      </c>
      <c r="Y2133" t="str">
        <f>IF(data[[#This Row],[OrderDateTime]]=data[[#This Row],[FirstOrderDateTime]], "New", "Returning")</f>
        <v>Returning</v>
      </c>
      <c r="Z2133" s="7">
        <f>data[[#This Row],[DeliveryDate]] + data[[#This Row],[DeliveryTime]]</f>
        <v>45863.706250000003</v>
      </c>
      <c r="AA2133" s="7">
        <f>data[[#This Row],[OrderDateTime]] + 1</f>
        <v>45864.046527777777</v>
      </c>
      <c r="AB2133" s="7" t="str">
        <f>IF(data[[#This Row],[DeliveryDateTime]] &lt;= data[[#This Row],[SLADue]], "On Time", "Late")</f>
        <v>On Time</v>
      </c>
    </row>
    <row r="2134" spans="1:28" x14ac:dyDescent="0.2">
      <c r="A2134" t="s">
        <v>2682</v>
      </c>
      <c r="B2134" t="s">
        <v>19</v>
      </c>
      <c r="C2134" t="s">
        <v>41</v>
      </c>
      <c r="D2134" t="s">
        <v>42</v>
      </c>
      <c r="E2134" s="5">
        <v>37.49</v>
      </c>
      <c r="F2134" t="s">
        <v>74</v>
      </c>
      <c r="G2134">
        <v>1</v>
      </c>
      <c r="H2134" s="1">
        <v>45571</v>
      </c>
      <c r="I2134" s="1" t="str">
        <f>TEXT(data[[#This Row],[OrderDate]],"mmm")</f>
        <v>Oct</v>
      </c>
      <c r="J2134" s="6">
        <v>0.40069444444444446</v>
      </c>
      <c r="K2134" s="6" t="str">
        <f>TEXT(data[[#This Row],[OrderTime]],"h")</f>
        <v>9</v>
      </c>
      <c r="L2134" s="1">
        <v>45571</v>
      </c>
      <c r="M2134" s="6">
        <v>0.69236111111111109</v>
      </c>
      <c r="N2134" t="s">
        <v>123</v>
      </c>
      <c r="O2134" t="s">
        <v>1802</v>
      </c>
      <c r="P2134" t="s">
        <v>36</v>
      </c>
      <c r="Q2134" t="s">
        <v>26</v>
      </c>
      <c r="R2134" t="s">
        <v>46</v>
      </c>
      <c r="S2134" t="s">
        <v>47</v>
      </c>
      <c r="T2134" t="s">
        <v>38</v>
      </c>
      <c r="U2134" t="s">
        <v>39</v>
      </c>
      <c r="V2134" s="5">
        <f>data[[#This Row],[PriceUSD]]*data[[#This Row],[Quantity]]</f>
        <v>37.49</v>
      </c>
      <c r="W2134" s="7">
        <f>data[[#This Row],[OrderDate]] + TIME(VALUE(LEFT(data[[#This Row],[OrderTime]],2)), VALUE(RIGHT(data[[#This Row],[OrderTime]],2)), 0)</f>
        <v>45571.030555555553</v>
      </c>
      <c r="X2134" s="7">
        <f>_xlfn.MINIFS(data[OrderDateTime], data[CustomerName], data[[#This Row],[CustomerName]])</f>
        <v>45513.038888888892</v>
      </c>
      <c r="Y2134" t="str">
        <f>IF(data[[#This Row],[OrderDateTime]]=data[[#This Row],[FirstOrderDateTime]], "New", "Returning")</f>
        <v>Returning</v>
      </c>
      <c r="Z2134" s="7">
        <f>data[[#This Row],[DeliveryDate]] + data[[#This Row],[DeliveryTime]]</f>
        <v>45571.692361111112</v>
      </c>
      <c r="AA2134" s="7">
        <f>data[[#This Row],[OrderDateTime]] + 1</f>
        <v>45572.030555555553</v>
      </c>
      <c r="AB2134" s="7" t="str">
        <f>IF(data[[#This Row],[DeliveryDateTime]] &lt;= data[[#This Row],[SLADue]], "On Time", "Late")</f>
        <v>On Time</v>
      </c>
    </row>
    <row r="2135" spans="1:28" x14ac:dyDescent="0.2">
      <c r="A2135" t="s">
        <v>2683</v>
      </c>
      <c r="B2135" t="s">
        <v>19</v>
      </c>
      <c r="C2135" t="s">
        <v>79</v>
      </c>
      <c r="D2135" t="s">
        <v>80</v>
      </c>
      <c r="E2135" s="5">
        <v>30.33</v>
      </c>
      <c r="F2135" t="s">
        <v>63</v>
      </c>
      <c r="G2135">
        <v>3</v>
      </c>
      <c r="H2135" s="1">
        <v>45878</v>
      </c>
      <c r="I2135" s="1" t="str">
        <f>TEXT(data[[#This Row],[OrderDate]],"mmm")</f>
        <v>Aug</v>
      </c>
      <c r="J2135" s="6">
        <v>0.53125</v>
      </c>
      <c r="K2135" s="6" t="str">
        <f>TEXT(data[[#This Row],[OrderTime]],"h")</f>
        <v>12</v>
      </c>
      <c r="L2135" s="1">
        <v>45879</v>
      </c>
      <c r="M2135" s="6">
        <v>0.53125</v>
      </c>
      <c r="N2135" t="s">
        <v>170</v>
      </c>
      <c r="O2135" t="s">
        <v>911</v>
      </c>
      <c r="P2135" t="s">
        <v>36</v>
      </c>
      <c r="Q2135" t="s">
        <v>26</v>
      </c>
      <c r="R2135" t="s">
        <v>83</v>
      </c>
      <c r="S2135" t="s">
        <v>28</v>
      </c>
      <c r="T2135" t="s">
        <v>59</v>
      </c>
      <c r="U2135" t="s">
        <v>30</v>
      </c>
      <c r="V2135" s="5">
        <f>data[[#This Row],[PriceUSD]]*data[[#This Row],[Quantity]]</f>
        <v>90.99</v>
      </c>
      <c r="W2135" s="7">
        <f>data[[#This Row],[OrderDate]] + TIME(VALUE(LEFT(data[[#This Row],[OrderTime]],2)), VALUE(RIGHT(data[[#This Row],[OrderTime]],2)), 0)</f>
        <v>45878.017361111109</v>
      </c>
      <c r="X2135" s="7">
        <f>_xlfn.MINIFS(data[OrderDateTime], data[CustomerName], data[[#This Row],[CustomerName]])</f>
        <v>45533.054166666669</v>
      </c>
      <c r="Y2135" t="str">
        <f>IF(data[[#This Row],[OrderDateTime]]=data[[#This Row],[FirstOrderDateTime]], "New", "Returning")</f>
        <v>Returning</v>
      </c>
      <c r="Z2135" s="7">
        <f>data[[#This Row],[DeliveryDate]] + data[[#This Row],[DeliveryTime]]</f>
        <v>45879.53125</v>
      </c>
      <c r="AA2135" s="7">
        <f>data[[#This Row],[OrderDateTime]] + 1</f>
        <v>45879.017361111109</v>
      </c>
      <c r="AB2135" s="7" t="str">
        <f>IF(data[[#This Row],[DeliveryDateTime]] &lt;= data[[#This Row],[SLADue]], "On Time", "Late")</f>
        <v>Late</v>
      </c>
    </row>
    <row r="2136" spans="1:28" x14ac:dyDescent="0.2">
      <c r="A2136" t="s">
        <v>2684</v>
      </c>
      <c r="B2136" t="s">
        <v>19</v>
      </c>
      <c r="C2136" t="s">
        <v>285</v>
      </c>
      <c r="D2136" t="s">
        <v>286</v>
      </c>
      <c r="E2136" s="5">
        <v>20.8</v>
      </c>
      <c r="F2136" t="s">
        <v>22</v>
      </c>
      <c r="G2136">
        <v>1</v>
      </c>
      <c r="H2136" s="1">
        <v>45745</v>
      </c>
      <c r="I2136" s="1" t="str">
        <f>TEXT(data[[#This Row],[OrderDate]],"mmm")</f>
        <v>Mar</v>
      </c>
      <c r="J2136" s="6">
        <v>0.8618055555555556</v>
      </c>
      <c r="K2136" s="6" t="str">
        <f>TEXT(data[[#This Row],[OrderTime]],"h")</f>
        <v>20</v>
      </c>
      <c r="L2136" s="1">
        <v>45747</v>
      </c>
      <c r="M2136" s="6">
        <v>0.72569444444444442</v>
      </c>
      <c r="N2136" t="s">
        <v>175</v>
      </c>
      <c r="O2136" t="s">
        <v>802</v>
      </c>
      <c r="P2136" t="s">
        <v>25</v>
      </c>
      <c r="Q2136" t="s">
        <v>26</v>
      </c>
      <c r="R2136" t="s">
        <v>114</v>
      </c>
      <c r="S2136" t="s">
        <v>105</v>
      </c>
      <c r="T2136" t="s">
        <v>38</v>
      </c>
      <c r="U2136" t="s">
        <v>39</v>
      </c>
      <c r="V2136" s="5">
        <f>data[[#This Row],[PriceUSD]]*data[[#This Row],[Quantity]]</f>
        <v>20.8</v>
      </c>
      <c r="W2136" s="7">
        <f>data[[#This Row],[OrderDate]] + TIME(VALUE(LEFT(data[[#This Row],[OrderTime]],2)), VALUE(RIGHT(data[[#This Row],[OrderTime]],2)), 0)</f>
        <v>45745.038888888892</v>
      </c>
      <c r="X2136" s="7">
        <f>_xlfn.MINIFS(data[OrderDateTime], data[CustomerName], data[[#This Row],[CustomerName]])</f>
        <v>45572.054166666669</v>
      </c>
      <c r="Y2136" t="str">
        <f>IF(data[[#This Row],[OrderDateTime]]=data[[#This Row],[FirstOrderDateTime]], "New", "Returning")</f>
        <v>Returning</v>
      </c>
      <c r="Z2136" s="7">
        <f>data[[#This Row],[DeliveryDate]] + data[[#This Row],[DeliveryTime]]</f>
        <v>45747.725694444445</v>
      </c>
      <c r="AA2136" s="7">
        <f>data[[#This Row],[OrderDateTime]] + 1</f>
        <v>45746.038888888892</v>
      </c>
      <c r="AB2136" s="7" t="str">
        <f>IF(data[[#This Row],[DeliveryDateTime]] &lt;= data[[#This Row],[SLADue]], "On Time", "Late")</f>
        <v>Late</v>
      </c>
    </row>
    <row r="2137" spans="1:28" x14ac:dyDescent="0.2">
      <c r="A2137" t="s">
        <v>2685</v>
      </c>
      <c r="B2137" t="s">
        <v>19</v>
      </c>
      <c r="C2137" t="s">
        <v>101</v>
      </c>
      <c r="D2137" t="s">
        <v>102</v>
      </c>
      <c r="E2137" s="5">
        <v>28.11</v>
      </c>
      <c r="F2137" t="s">
        <v>63</v>
      </c>
      <c r="G2137">
        <v>1</v>
      </c>
      <c r="H2137" s="1">
        <v>45553</v>
      </c>
      <c r="I2137" s="1" t="str">
        <f>TEXT(data[[#This Row],[OrderDate]],"mmm")</f>
        <v>Sep</v>
      </c>
      <c r="J2137" s="6">
        <v>0.43333333333333335</v>
      </c>
      <c r="K2137" s="6" t="str">
        <f>TEXT(data[[#This Row],[OrderTime]],"h")</f>
        <v>10</v>
      </c>
      <c r="L2137" s="1">
        <v>45555</v>
      </c>
      <c r="M2137" s="6">
        <v>0.64166666666666672</v>
      </c>
      <c r="N2137" t="s">
        <v>183</v>
      </c>
      <c r="O2137" t="s">
        <v>1717</v>
      </c>
      <c r="P2137" t="s">
        <v>180</v>
      </c>
      <c r="Q2137" t="s">
        <v>53</v>
      </c>
      <c r="R2137" t="s">
        <v>83</v>
      </c>
      <c r="S2137" t="s">
        <v>105</v>
      </c>
      <c r="T2137" t="s">
        <v>106</v>
      </c>
      <c r="U2137" t="s">
        <v>30</v>
      </c>
      <c r="V2137" s="5">
        <f>data[[#This Row],[PriceUSD]]*data[[#This Row],[Quantity]]</f>
        <v>28.11</v>
      </c>
      <c r="W2137" s="7">
        <f>data[[#This Row],[OrderDate]] + TIME(VALUE(LEFT(data[[#This Row],[OrderTime]],2)), VALUE(RIGHT(data[[#This Row],[OrderTime]],2)), 0)</f>
        <v>45553.022916666669</v>
      </c>
      <c r="X2137" s="7">
        <f>_xlfn.MINIFS(data[OrderDateTime], data[CustomerName], data[[#This Row],[CustomerName]])</f>
        <v>45507.022916666669</v>
      </c>
      <c r="Y2137" t="str">
        <f>IF(data[[#This Row],[OrderDateTime]]=data[[#This Row],[FirstOrderDateTime]], "New", "Returning")</f>
        <v>Returning</v>
      </c>
      <c r="Z2137" s="7">
        <f>data[[#This Row],[DeliveryDate]] + data[[#This Row],[DeliveryTime]]</f>
        <v>45555.64166666667</v>
      </c>
      <c r="AA2137" s="7">
        <f>data[[#This Row],[OrderDateTime]] + 1</f>
        <v>45554.022916666669</v>
      </c>
      <c r="AB2137" s="7" t="str">
        <f>IF(data[[#This Row],[DeliveryDateTime]] &lt;= data[[#This Row],[SLADue]], "On Time", "Late")</f>
        <v>Late</v>
      </c>
    </row>
    <row r="2138" spans="1:28" x14ac:dyDescent="0.2">
      <c r="A2138" t="s">
        <v>2686</v>
      </c>
      <c r="B2138" t="s">
        <v>19</v>
      </c>
      <c r="C2138" t="s">
        <v>117</v>
      </c>
      <c r="D2138" t="s">
        <v>118</v>
      </c>
      <c r="E2138" s="5">
        <v>75.040000000000006</v>
      </c>
      <c r="F2138" t="s">
        <v>119</v>
      </c>
      <c r="G2138">
        <v>1</v>
      </c>
      <c r="H2138" s="1">
        <v>45515</v>
      </c>
      <c r="I2138" s="1" t="str">
        <f>TEXT(data[[#This Row],[OrderDate]],"mmm")</f>
        <v>Aug</v>
      </c>
      <c r="J2138" s="6">
        <v>0.83750000000000002</v>
      </c>
      <c r="K2138" s="6" t="str">
        <f>TEXT(data[[#This Row],[OrderTime]],"h")</f>
        <v>20</v>
      </c>
      <c r="L2138" s="1">
        <v>45516</v>
      </c>
      <c r="M2138" s="6">
        <v>0.86736111111111114</v>
      </c>
      <c r="N2138" t="s">
        <v>502</v>
      </c>
      <c r="O2138" t="s">
        <v>1096</v>
      </c>
      <c r="P2138" t="s">
        <v>202</v>
      </c>
      <c r="Q2138" t="s">
        <v>53</v>
      </c>
      <c r="R2138" t="s">
        <v>66</v>
      </c>
      <c r="S2138" t="s">
        <v>28</v>
      </c>
      <c r="T2138" t="s">
        <v>115</v>
      </c>
      <c r="U2138" t="s">
        <v>67</v>
      </c>
      <c r="V2138" s="5">
        <f>data[[#This Row],[PriceUSD]]*data[[#This Row],[Quantity]]</f>
        <v>75.040000000000006</v>
      </c>
      <c r="W2138" s="7">
        <f>data[[#This Row],[OrderDate]] + TIME(VALUE(LEFT(data[[#This Row],[OrderTime]],2)), VALUE(RIGHT(data[[#This Row],[OrderTime]],2)), 0)</f>
        <v>45515.052083333336</v>
      </c>
      <c r="X2138" s="7">
        <f>_xlfn.MINIFS(data[OrderDateTime], data[CustomerName], data[[#This Row],[CustomerName]])</f>
        <v>45515.052083333336</v>
      </c>
      <c r="Y2138" t="str">
        <f>IF(data[[#This Row],[OrderDateTime]]=data[[#This Row],[FirstOrderDateTime]], "New", "Returning")</f>
        <v>New</v>
      </c>
      <c r="Z2138" s="7">
        <f>data[[#This Row],[DeliveryDate]] + data[[#This Row],[DeliveryTime]]</f>
        <v>45516.867361111108</v>
      </c>
      <c r="AA2138" s="7">
        <f>data[[#This Row],[OrderDateTime]] + 1</f>
        <v>45516.052083333336</v>
      </c>
      <c r="AB2138" s="7" t="str">
        <f>IF(data[[#This Row],[DeliveryDateTime]] &lt;= data[[#This Row],[SLADue]], "On Time", "Late")</f>
        <v>Late</v>
      </c>
    </row>
    <row r="2139" spans="1:28" x14ac:dyDescent="0.2">
      <c r="A2139" t="s">
        <v>2687</v>
      </c>
      <c r="B2139" t="s">
        <v>19</v>
      </c>
      <c r="C2139" t="s">
        <v>92</v>
      </c>
      <c r="D2139" t="s">
        <v>93</v>
      </c>
      <c r="E2139" s="5">
        <v>89.75</v>
      </c>
      <c r="F2139" t="s">
        <v>94</v>
      </c>
      <c r="G2139">
        <v>3</v>
      </c>
      <c r="H2139" s="1">
        <v>45787</v>
      </c>
      <c r="I2139" s="1" t="str">
        <f>TEXT(data[[#This Row],[OrderDate]],"mmm")</f>
        <v>May</v>
      </c>
      <c r="J2139" s="6">
        <v>0.49722222222222223</v>
      </c>
      <c r="K2139" s="6" t="str">
        <f>TEXT(data[[#This Row],[OrderTime]],"h")</f>
        <v>11</v>
      </c>
      <c r="L2139" s="1">
        <v>45787</v>
      </c>
      <c r="M2139" s="6">
        <v>0.62222222222222223</v>
      </c>
      <c r="N2139" t="s">
        <v>233</v>
      </c>
      <c r="O2139" t="s">
        <v>545</v>
      </c>
      <c r="P2139" t="s">
        <v>234</v>
      </c>
      <c r="Q2139" t="s">
        <v>53</v>
      </c>
      <c r="R2139" t="s">
        <v>66</v>
      </c>
      <c r="S2139" t="s">
        <v>47</v>
      </c>
      <c r="T2139" t="s">
        <v>38</v>
      </c>
      <c r="U2139" t="s">
        <v>67</v>
      </c>
      <c r="V2139" s="5">
        <f>data[[#This Row],[PriceUSD]]*data[[#This Row],[Quantity]]</f>
        <v>269.25</v>
      </c>
      <c r="W2139" s="7">
        <f>data[[#This Row],[OrderDate]] + TIME(VALUE(LEFT(data[[#This Row],[OrderTime]],2)), VALUE(RIGHT(data[[#This Row],[OrderTime]],2)), 0)</f>
        <v>45787.015277777777</v>
      </c>
      <c r="X2139" s="7">
        <f>_xlfn.MINIFS(data[OrderDateTime], data[CustomerName], data[[#This Row],[CustomerName]])</f>
        <v>45509.015277777777</v>
      </c>
      <c r="Y2139" t="str">
        <f>IF(data[[#This Row],[OrderDateTime]]=data[[#This Row],[FirstOrderDateTime]], "New", "Returning")</f>
        <v>Returning</v>
      </c>
      <c r="Z2139" s="7">
        <f>data[[#This Row],[DeliveryDate]] + data[[#This Row],[DeliveryTime]]</f>
        <v>45787.62222222222</v>
      </c>
      <c r="AA2139" s="7">
        <f>data[[#This Row],[OrderDateTime]] + 1</f>
        <v>45788.015277777777</v>
      </c>
      <c r="AB2139" s="7" t="str">
        <f>IF(data[[#This Row],[DeliveryDateTime]] &lt;= data[[#This Row],[SLADue]], "On Time", "Late")</f>
        <v>On Time</v>
      </c>
    </row>
    <row r="2140" spans="1:28" x14ac:dyDescent="0.2">
      <c r="A2140" t="s">
        <v>2688</v>
      </c>
      <c r="B2140" t="s">
        <v>19</v>
      </c>
      <c r="C2140" t="s">
        <v>41</v>
      </c>
      <c r="D2140" t="s">
        <v>42</v>
      </c>
      <c r="E2140" s="5">
        <v>36.18</v>
      </c>
      <c r="F2140" t="s">
        <v>119</v>
      </c>
      <c r="G2140">
        <v>1</v>
      </c>
      <c r="H2140" s="1">
        <v>45881</v>
      </c>
      <c r="I2140" s="1" t="str">
        <f>TEXT(data[[#This Row],[OrderDate]],"mmm")</f>
        <v>Aug</v>
      </c>
      <c r="J2140" s="6">
        <v>0.76111111111111107</v>
      </c>
      <c r="K2140" s="6" t="str">
        <f>TEXT(data[[#This Row],[OrderTime]],"h")</f>
        <v>18</v>
      </c>
      <c r="L2140" s="1">
        <v>45882</v>
      </c>
      <c r="M2140" s="6">
        <v>0.88611111111111107</v>
      </c>
      <c r="N2140" t="s">
        <v>120</v>
      </c>
      <c r="O2140" t="s">
        <v>255</v>
      </c>
      <c r="P2140" t="s">
        <v>25</v>
      </c>
      <c r="Q2140" t="s">
        <v>53</v>
      </c>
      <c r="R2140" t="s">
        <v>46</v>
      </c>
      <c r="S2140" t="s">
        <v>28</v>
      </c>
      <c r="T2140" t="s">
        <v>38</v>
      </c>
      <c r="U2140" t="s">
        <v>67</v>
      </c>
      <c r="V2140" s="5">
        <f>data[[#This Row],[PriceUSD]]*data[[#This Row],[Quantity]]</f>
        <v>36.18</v>
      </c>
      <c r="W2140" s="7">
        <f>data[[#This Row],[OrderDate]] + TIME(VALUE(LEFT(data[[#This Row],[OrderTime]],2)), VALUE(RIGHT(data[[#This Row],[OrderTime]],2)), 0)</f>
        <v>45881.007638888892</v>
      </c>
      <c r="X2140" s="7">
        <f>_xlfn.MINIFS(data[OrderDateTime], data[CustomerName], data[[#This Row],[CustomerName]])</f>
        <v>45506.030555555553</v>
      </c>
      <c r="Y2140" t="str">
        <f>IF(data[[#This Row],[OrderDateTime]]=data[[#This Row],[FirstOrderDateTime]], "New", "Returning")</f>
        <v>Returning</v>
      </c>
      <c r="Z2140" s="7">
        <f>data[[#This Row],[DeliveryDate]] + data[[#This Row],[DeliveryTime]]</f>
        <v>45882.886111111111</v>
      </c>
      <c r="AA2140" s="7">
        <f>data[[#This Row],[OrderDateTime]] + 1</f>
        <v>45882.007638888892</v>
      </c>
      <c r="AB2140" s="7" t="str">
        <f>IF(data[[#This Row],[DeliveryDateTime]] &lt;= data[[#This Row],[SLADue]], "On Time", "Late")</f>
        <v>Late</v>
      </c>
    </row>
    <row r="2141" spans="1:28" x14ac:dyDescent="0.2">
      <c r="A2141" t="s">
        <v>2689</v>
      </c>
      <c r="B2141" t="s">
        <v>19</v>
      </c>
      <c r="C2141" t="s">
        <v>117</v>
      </c>
      <c r="D2141" t="s">
        <v>118</v>
      </c>
      <c r="E2141" s="5">
        <v>71.84</v>
      </c>
      <c r="F2141" t="s">
        <v>94</v>
      </c>
      <c r="G2141">
        <v>4</v>
      </c>
      <c r="H2141" s="1">
        <v>45867</v>
      </c>
      <c r="I2141" s="1" t="str">
        <f>TEXT(data[[#This Row],[OrderDate]],"mmm")</f>
        <v>Jul</v>
      </c>
      <c r="J2141" s="6">
        <v>0.73402777777777772</v>
      </c>
      <c r="K2141" s="6" t="str">
        <f>TEXT(data[[#This Row],[OrderTime]],"h")</f>
        <v>17</v>
      </c>
      <c r="L2141" s="1">
        <v>45868</v>
      </c>
      <c r="M2141" s="6">
        <v>0.85902777777777772</v>
      </c>
      <c r="N2141" t="s">
        <v>213</v>
      </c>
      <c r="O2141" t="s">
        <v>164</v>
      </c>
      <c r="P2141" t="s">
        <v>36</v>
      </c>
      <c r="Q2141" t="s">
        <v>53</v>
      </c>
      <c r="R2141" t="s">
        <v>66</v>
      </c>
      <c r="S2141" t="s">
        <v>28</v>
      </c>
      <c r="T2141" t="s">
        <v>38</v>
      </c>
      <c r="U2141" t="s">
        <v>30</v>
      </c>
      <c r="V2141" s="5">
        <f>data[[#This Row],[PriceUSD]]*data[[#This Row],[Quantity]]</f>
        <v>287.36</v>
      </c>
      <c r="W2141" s="7">
        <f>data[[#This Row],[OrderDate]] + TIME(VALUE(LEFT(data[[#This Row],[OrderTime]],2)), VALUE(RIGHT(data[[#This Row],[OrderTime]],2)), 0)</f>
        <v>45867.054166666669</v>
      </c>
      <c r="X2141" s="7">
        <f>_xlfn.MINIFS(data[OrderDateTime], data[CustomerName], data[[#This Row],[CustomerName]])</f>
        <v>45514.007638888892</v>
      </c>
      <c r="Y2141" t="str">
        <f>IF(data[[#This Row],[OrderDateTime]]=data[[#This Row],[FirstOrderDateTime]], "New", "Returning")</f>
        <v>Returning</v>
      </c>
      <c r="Z2141" s="7">
        <f>data[[#This Row],[DeliveryDate]] + data[[#This Row],[DeliveryTime]]</f>
        <v>45868.859027777777</v>
      </c>
      <c r="AA2141" s="7">
        <f>data[[#This Row],[OrderDateTime]] + 1</f>
        <v>45868.054166666669</v>
      </c>
      <c r="AB2141" s="7" t="str">
        <f>IF(data[[#This Row],[DeliveryDateTime]] &lt;= data[[#This Row],[SLADue]], "On Time", "Late")</f>
        <v>Late</v>
      </c>
    </row>
    <row r="2142" spans="1:28" x14ac:dyDescent="0.2">
      <c r="A2142" t="s">
        <v>2690</v>
      </c>
      <c r="B2142" t="s">
        <v>19</v>
      </c>
      <c r="C2142" t="s">
        <v>32</v>
      </c>
      <c r="D2142" t="s">
        <v>33</v>
      </c>
      <c r="E2142" s="5">
        <v>40.56</v>
      </c>
      <c r="F2142" t="s">
        <v>43</v>
      </c>
      <c r="G2142">
        <v>2</v>
      </c>
      <c r="H2142" s="1">
        <v>45636</v>
      </c>
      <c r="I2142" s="1" t="str">
        <f>TEXT(data[[#This Row],[OrderDate]],"mmm")</f>
        <v>Dec</v>
      </c>
      <c r="J2142" s="6">
        <v>0.38750000000000001</v>
      </c>
      <c r="K2142" s="6" t="str">
        <f>TEXT(data[[#This Row],[OrderTime]],"h")</f>
        <v>9</v>
      </c>
      <c r="L2142" s="1">
        <v>45637</v>
      </c>
      <c r="M2142" s="6">
        <v>0.47083333333333333</v>
      </c>
      <c r="N2142" t="s">
        <v>148</v>
      </c>
      <c r="O2142" t="s">
        <v>364</v>
      </c>
      <c r="P2142" t="s">
        <v>25</v>
      </c>
      <c r="Q2142" t="s">
        <v>26</v>
      </c>
      <c r="R2142" t="s">
        <v>37</v>
      </c>
      <c r="S2142" t="s">
        <v>28</v>
      </c>
      <c r="T2142" t="s">
        <v>29</v>
      </c>
      <c r="U2142" t="s">
        <v>67</v>
      </c>
      <c r="V2142" s="5">
        <f>data[[#This Row],[PriceUSD]]*data[[#This Row],[Quantity]]</f>
        <v>81.12</v>
      </c>
      <c r="W2142" s="7">
        <f>data[[#This Row],[OrderDate]] + TIME(VALUE(LEFT(data[[#This Row],[OrderTime]],2)), VALUE(RIGHT(data[[#This Row],[OrderTime]],2)), 0)</f>
        <v>45636.052083333336</v>
      </c>
      <c r="X2142" s="7">
        <f>_xlfn.MINIFS(data[OrderDateTime], data[CustomerName], data[[#This Row],[CustomerName]])</f>
        <v>45531.030555555553</v>
      </c>
      <c r="Y2142" t="str">
        <f>IF(data[[#This Row],[OrderDateTime]]=data[[#This Row],[FirstOrderDateTime]], "New", "Returning")</f>
        <v>Returning</v>
      </c>
      <c r="Z2142" s="7">
        <f>data[[#This Row],[DeliveryDate]] + data[[#This Row],[DeliveryTime]]</f>
        <v>45637.470833333333</v>
      </c>
      <c r="AA2142" s="7">
        <f>data[[#This Row],[OrderDateTime]] + 1</f>
        <v>45637.052083333336</v>
      </c>
      <c r="AB2142" s="7" t="str">
        <f>IF(data[[#This Row],[DeliveryDateTime]] &lt;= data[[#This Row],[SLADue]], "On Time", "Late")</f>
        <v>Late</v>
      </c>
    </row>
    <row r="2143" spans="1:28" x14ac:dyDescent="0.2">
      <c r="A2143" t="s">
        <v>2691</v>
      </c>
      <c r="B2143" t="s">
        <v>19</v>
      </c>
      <c r="C2143" t="s">
        <v>290</v>
      </c>
      <c r="D2143" t="s">
        <v>291</v>
      </c>
      <c r="E2143" s="5">
        <v>70.709999999999994</v>
      </c>
      <c r="F2143" t="s">
        <v>22</v>
      </c>
      <c r="G2143">
        <v>1</v>
      </c>
      <c r="H2143" s="1">
        <v>45639</v>
      </c>
      <c r="I2143" s="1" t="str">
        <f>TEXT(data[[#This Row],[OrderDate]],"mmm")</f>
        <v>Dec</v>
      </c>
      <c r="J2143" s="6">
        <v>0.47708333333333336</v>
      </c>
      <c r="K2143" s="6" t="str">
        <f>TEXT(data[[#This Row],[OrderTime]],"h")</f>
        <v>11</v>
      </c>
      <c r="L2143" s="1">
        <v>45639</v>
      </c>
      <c r="M2143" s="6">
        <v>0.64375000000000004</v>
      </c>
      <c r="N2143" t="s">
        <v>175</v>
      </c>
      <c r="O2143" t="s">
        <v>393</v>
      </c>
      <c r="P2143" t="s">
        <v>25</v>
      </c>
      <c r="Q2143" t="s">
        <v>53</v>
      </c>
      <c r="R2143" t="s">
        <v>294</v>
      </c>
      <c r="S2143" t="s">
        <v>47</v>
      </c>
      <c r="T2143" t="s">
        <v>106</v>
      </c>
      <c r="U2143" t="s">
        <v>30</v>
      </c>
      <c r="V2143" s="5">
        <f>data[[#This Row],[PriceUSD]]*data[[#This Row],[Quantity]]</f>
        <v>70.709999999999994</v>
      </c>
      <c r="W2143" s="7">
        <f>data[[#This Row],[OrderDate]] + TIME(VALUE(LEFT(data[[#This Row],[OrderTime]],2)), VALUE(RIGHT(data[[#This Row],[OrderTime]],2)), 0)</f>
        <v>45639.022916666669</v>
      </c>
      <c r="X2143" s="7">
        <f>_xlfn.MINIFS(data[OrderDateTime], data[CustomerName], data[[#This Row],[CustomerName]])</f>
        <v>45530.054166666669</v>
      </c>
      <c r="Y2143" t="str">
        <f>IF(data[[#This Row],[OrderDateTime]]=data[[#This Row],[FirstOrderDateTime]], "New", "Returning")</f>
        <v>Returning</v>
      </c>
      <c r="Z2143" s="7">
        <f>data[[#This Row],[DeliveryDate]] + data[[#This Row],[DeliveryTime]]</f>
        <v>45639.643750000003</v>
      </c>
      <c r="AA2143" s="7">
        <f>data[[#This Row],[OrderDateTime]] + 1</f>
        <v>45640.022916666669</v>
      </c>
      <c r="AB2143" s="7" t="str">
        <f>IF(data[[#This Row],[DeliveryDateTime]] &lt;= data[[#This Row],[SLADue]], "On Time", "Late")</f>
        <v>On Time</v>
      </c>
    </row>
    <row r="2144" spans="1:28" x14ac:dyDescent="0.2">
      <c r="A2144" t="s">
        <v>2692</v>
      </c>
      <c r="B2144" t="s">
        <v>19</v>
      </c>
      <c r="C2144" t="s">
        <v>258</v>
      </c>
      <c r="D2144" t="s">
        <v>259</v>
      </c>
      <c r="E2144" s="5">
        <v>115.4</v>
      </c>
      <c r="F2144" t="s">
        <v>119</v>
      </c>
      <c r="G2144">
        <v>1</v>
      </c>
      <c r="H2144" s="1">
        <v>45760</v>
      </c>
      <c r="I2144" s="1" t="str">
        <f>TEXT(data[[#This Row],[OrderDate]],"mmm")</f>
        <v>Apr</v>
      </c>
      <c r="J2144" s="6">
        <v>0.44097222222222221</v>
      </c>
      <c r="K2144" s="6" t="str">
        <f>TEXT(data[[#This Row],[OrderTime]],"h")</f>
        <v>10</v>
      </c>
      <c r="L2144" s="1">
        <v>45762</v>
      </c>
      <c r="M2144" s="6">
        <v>0.60763888888888884</v>
      </c>
      <c r="N2144" t="s">
        <v>750</v>
      </c>
      <c r="O2144" t="s">
        <v>82</v>
      </c>
      <c r="P2144" t="s">
        <v>234</v>
      </c>
      <c r="Q2144" t="s">
        <v>26</v>
      </c>
      <c r="R2144" t="s">
        <v>261</v>
      </c>
      <c r="S2144" t="s">
        <v>105</v>
      </c>
      <c r="T2144" t="s">
        <v>106</v>
      </c>
      <c r="U2144" t="s">
        <v>30</v>
      </c>
      <c r="V2144" s="5">
        <f>data[[#This Row],[PriceUSD]]*data[[#This Row],[Quantity]]</f>
        <v>115.4</v>
      </c>
      <c r="W2144" s="7">
        <f>data[[#This Row],[OrderDate]] + TIME(VALUE(LEFT(data[[#This Row],[OrderTime]],2)), VALUE(RIGHT(data[[#This Row],[OrderTime]],2)), 0)</f>
        <v>45760.015277777777</v>
      </c>
      <c r="X2144" s="7">
        <f>_xlfn.MINIFS(data[OrderDateTime], data[CustomerName], data[[#This Row],[CustomerName]])</f>
        <v>45519.052083333336</v>
      </c>
      <c r="Y2144" t="str">
        <f>IF(data[[#This Row],[OrderDateTime]]=data[[#This Row],[FirstOrderDateTime]], "New", "Returning")</f>
        <v>Returning</v>
      </c>
      <c r="Z2144" s="7">
        <f>data[[#This Row],[DeliveryDate]] + data[[#This Row],[DeliveryTime]]</f>
        <v>45762.607638888891</v>
      </c>
      <c r="AA2144" s="7">
        <f>data[[#This Row],[OrderDateTime]] + 1</f>
        <v>45761.015277777777</v>
      </c>
      <c r="AB2144" s="7" t="str">
        <f>IF(data[[#This Row],[DeliveryDateTime]] &lt;= data[[#This Row],[SLADue]], "On Time", "Late")</f>
        <v>Late</v>
      </c>
    </row>
    <row r="2145" spans="1:28" x14ac:dyDescent="0.2">
      <c r="A2145" t="s">
        <v>2693</v>
      </c>
      <c r="B2145" t="s">
        <v>19</v>
      </c>
      <c r="C2145" t="s">
        <v>69</v>
      </c>
      <c r="D2145" t="s">
        <v>70</v>
      </c>
      <c r="E2145" s="5">
        <v>51.2</v>
      </c>
      <c r="F2145" t="s">
        <v>56</v>
      </c>
      <c r="G2145">
        <v>1</v>
      </c>
      <c r="H2145" s="1">
        <v>45856</v>
      </c>
      <c r="I2145" s="1" t="str">
        <f>TEXT(data[[#This Row],[OrderDate]],"mmm")</f>
        <v>Jul</v>
      </c>
      <c r="J2145" s="6">
        <v>0.86736111111111114</v>
      </c>
      <c r="K2145" s="6" t="str">
        <f>TEXT(data[[#This Row],[OrderTime]],"h")</f>
        <v>20</v>
      </c>
      <c r="L2145" s="1">
        <v>45857</v>
      </c>
      <c r="M2145" s="6">
        <v>0.90902777777777777</v>
      </c>
      <c r="N2145" t="s">
        <v>238</v>
      </c>
      <c r="O2145" t="s">
        <v>735</v>
      </c>
      <c r="P2145" t="s">
        <v>36</v>
      </c>
      <c r="Q2145" t="s">
        <v>53</v>
      </c>
      <c r="R2145" t="s">
        <v>37</v>
      </c>
      <c r="S2145" t="s">
        <v>28</v>
      </c>
      <c r="T2145" t="s">
        <v>106</v>
      </c>
      <c r="U2145" t="s">
        <v>39</v>
      </c>
      <c r="V2145" s="5">
        <f>data[[#This Row],[PriceUSD]]*data[[#This Row],[Quantity]]</f>
        <v>51.2</v>
      </c>
      <c r="W2145" s="7">
        <f>data[[#This Row],[OrderDate]] + TIME(VALUE(LEFT(data[[#This Row],[OrderTime]],2)), VALUE(RIGHT(data[[#This Row],[OrderTime]],2)), 0)</f>
        <v>45856.007638888892</v>
      </c>
      <c r="X2145" s="7">
        <f>_xlfn.MINIFS(data[OrderDateTime], data[CustomerName], data[[#This Row],[CustomerName]])</f>
        <v>45534.022916666669</v>
      </c>
      <c r="Y2145" t="str">
        <f>IF(data[[#This Row],[OrderDateTime]]=data[[#This Row],[FirstOrderDateTime]], "New", "Returning")</f>
        <v>Returning</v>
      </c>
      <c r="Z2145" s="7">
        <f>data[[#This Row],[DeliveryDate]] + data[[#This Row],[DeliveryTime]]</f>
        <v>45857.90902777778</v>
      </c>
      <c r="AA2145" s="7">
        <f>data[[#This Row],[OrderDateTime]] + 1</f>
        <v>45857.007638888892</v>
      </c>
      <c r="AB2145" s="7" t="str">
        <f>IF(data[[#This Row],[DeliveryDateTime]] &lt;= data[[#This Row],[SLADue]], "On Time", "Late")</f>
        <v>Late</v>
      </c>
    </row>
    <row r="2146" spans="1:28" x14ac:dyDescent="0.2">
      <c r="A2146" t="s">
        <v>2694</v>
      </c>
      <c r="B2146" t="s">
        <v>19</v>
      </c>
      <c r="C2146" t="s">
        <v>79</v>
      </c>
      <c r="D2146" t="s">
        <v>80</v>
      </c>
      <c r="E2146" s="5">
        <v>30.61</v>
      </c>
      <c r="F2146" t="s">
        <v>81</v>
      </c>
      <c r="G2146">
        <v>1</v>
      </c>
      <c r="H2146" s="1">
        <v>45629</v>
      </c>
      <c r="I2146" s="1" t="str">
        <f>TEXT(data[[#This Row],[OrderDate]],"mmm")</f>
        <v>Dec</v>
      </c>
      <c r="J2146" s="6">
        <v>0.44791666666666669</v>
      </c>
      <c r="K2146" s="6" t="str">
        <f>TEXT(data[[#This Row],[OrderTime]],"h")</f>
        <v>10</v>
      </c>
      <c r="L2146" s="1">
        <v>45630</v>
      </c>
      <c r="M2146" s="6">
        <v>0.57291666666666663</v>
      </c>
      <c r="N2146" t="s">
        <v>88</v>
      </c>
      <c r="O2146" t="s">
        <v>184</v>
      </c>
      <c r="P2146" t="s">
        <v>25</v>
      </c>
      <c r="Q2146" t="s">
        <v>26</v>
      </c>
      <c r="R2146" t="s">
        <v>83</v>
      </c>
      <c r="S2146" t="s">
        <v>28</v>
      </c>
      <c r="T2146" t="s">
        <v>29</v>
      </c>
      <c r="U2146" t="s">
        <v>39</v>
      </c>
      <c r="V2146" s="5">
        <f>data[[#This Row],[PriceUSD]]*data[[#This Row],[Quantity]]</f>
        <v>30.61</v>
      </c>
      <c r="W2146" s="7">
        <f>data[[#This Row],[OrderDate]] + TIME(VALUE(LEFT(data[[#This Row],[OrderTime]],2)), VALUE(RIGHT(data[[#This Row],[OrderTime]],2)), 0)</f>
        <v>45629.046527777777</v>
      </c>
      <c r="X2146" s="7">
        <f>_xlfn.MINIFS(data[OrderDateTime], data[CustomerName], data[[#This Row],[CustomerName]])</f>
        <v>45515.054166666669</v>
      </c>
      <c r="Y2146" t="str">
        <f>IF(data[[#This Row],[OrderDateTime]]=data[[#This Row],[FirstOrderDateTime]], "New", "Returning")</f>
        <v>Returning</v>
      </c>
      <c r="Z2146" s="7">
        <f>data[[#This Row],[DeliveryDate]] + data[[#This Row],[DeliveryTime]]</f>
        <v>45630.572916666664</v>
      </c>
      <c r="AA2146" s="7">
        <f>data[[#This Row],[OrderDateTime]] + 1</f>
        <v>45630.046527777777</v>
      </c>
      <c r="AB2146" s="7" t="str">
        <f>IF(data[[#This Row],[DeliveryDateTime]] &lt;= data[[#This Row],[SLADue]], "On Time", "Late")</f>
        <v>Late</v>
      </c>
    </row>
    <row r="2147" spans="1:28" x14ac:dyDescent="0.2">
      <c r="A2147" t="s">
        <v>2695</v>
      </c>
      <c r="B2147" t="s">
        <v>19</v>
      </c>
      <c r="C2147" t="s">
        <v>32</v>
      </c>
      <c r="D2147" t="s">
        <v>33</v>
      </c>
      <c r="E2147" s="5">
        <v>47.46</v>
      </c>
      <c r="F2147" t="s">
        <v>22</v>
      </c>
      <c r="G2147">
        <v>1</v>
      </c>
      <c r="H2147" s="1">
        <v>45859</v>
      </c>
      <c r="I2147" s="1" t="str">
        <f>TEXT(data[[#This Row],[OrderDate]],"mmm")</f>
        <v>Jul</v>
      </c>
      <c r="J2147" s="6">
        <v>0.53472222222222221</v>
      </c>
      <c r="K2147" s="6" t="str">
        <f>TEXT(data[[#This Row],[OrderTime]],"h")</f>
        <v>12</v>
      </c>
      <c r="L2147" s="1">
        <v>45860</v>
      </c>
      <c r="M2147" s="6">
        <v>0.57638888888888884</v>
      </c>
      <c r="N2147" t="s">
        <v>123</v>
      </c>
      <c r="O2147" t="s">
        <v>1611</v>
      </c>
      <c r="P2147" t="s">
        <v>36</v>
      </c>
      <c r="Q2147" t="s">
        <v>26</v>
      </c>
      <c r="R2147" t="s">
        <v>37</v>
      </c>
      <c r="S2147" t="s">
        <v>28</v>
      </c>
      <c r="T2147" t="s">
        <v>29</v>
      </c>
      <c r="U2147" t="s">
        <v>39</v>
      </c>
      <c r="V2147" s="5">
        <f>data[[#This Row],[PriceUSD]]*data[[#This Row],[Quantity]]</f>
        <v>47.46</v>
      </c>
      <c r="W2147" s="7">
        <f>data[[#This Row],[OrderDate]] + TIME(VALUE(LEFT(data[[#This Row],[OrderTime]],2)), VALUE(RIGHT(data[[#This Row],[OrderTime]],2)), 0)</f>
        <v>45859.015277777777</v>
      </c>
      <c r="X2147" s="7">
        <f>_xlfn.MINIFS(data[OrderDateTime], data[CustomerName], data[[#This Row],[CustomerName]])</f>
        <v>45518.022916666669</v>
      </c>
      <c r="Y2147" t="str">
        <f>IF(data[[#This Row],[OrderDateTime]]=data[[#This Row],[FirstOrderDateTime]], "New", "Returning")</f>
        <v>Returning</v>
      </c>
      <c r="Z2147" s="7">
        <f>data[[#This Row],[DeliveryDate]] + data[[#This Row],[DeliveryTime]]</f>
        <v>45860.576388888891</v>
      </c>
      <c r="AA2147" s="7">
        <f>data[[#This Row],[OrderDateTime]] + 1</f>
        <v>45860.015277777777</v>
      </c>
      <c r="AB2147" s="7" t="str">
        <f>IF(data[[#This Row],[DeliveryDateTime]] &lt;= data[[#This Row],[SLADue]], "On Time", "Late")</f>
        <v>Late</v>
      </c>
    </row>
    <row r="2148" spans="1:28" x14ac:dyDescent="0.2">
      <c r="A2148" t="s">
        <v>2696</v>
      </c>
      <c r="B2148" t="s">
        <v>19</v>
      </c>
      <c r="C2148" t="s">
        <v>20</v>
      </c>
      <c r="D2148" t="s">
        <v>21</v>
      </c>
      <c r="E2148" s="5">
        <v>19.53</v>
      </c>
      <c r="F2148" t="s">
        <v>22</v>
      </c>
      <c r="G2148">
        <v>2</v>
      </c>
      <c r="H2148" s="1">
        <v>45719</v>
      </c>
      <c r="I2148" s="1" t="str">
        <f>TEXT(data[[#This Row],[OrderDate]],"mmm")</f>
        <v>Mar</v>
      </c>
      <c r="J2148" s="6">
        <v>0.47361111111111109</v>
      </c>
      <c r="K2148" s="6" t="str">
        <f>TEXT(data[[#This Row],[OrderTime]],"h")</f>
        <v>11</v>
      </c>
      <c r="L2148" s="1">
        <v>45719</v>
      </c>
      <c r="M2148" s="6">
        <v>0.64027777777777772</v>
      </c>
      <c r="N2148" t="s">
        <v>57</v>
      </c>
      <c r="O2148" t="s">
        <v>384</v>
      </c>
      <c r="P2148" t="s">
        <v>25</v>
      </c>
      <c r="Q2148" t="s">
        <v>53</v>
      </c>
      <c r="R2148" t="s">
        <v>27</v>
      </c>
      <c r="S2148" t="s">
        <v>47</v>
      </c>
      <c r="T2148" t="s">
        <v>29</v>
      </c>
      <c r="U2148" t="s">
        <v>30</v>
      </c>
      <c r="V2148" s="5">
        <f>data[[#This Row],[PriceUSD]]*data[[#This Row],[Quantity]]</f>
        <v>39.06</v>
      </c>
      <c r="W2148" s="7">
        <f>data[[#This Row],[OrderDate]] + TIME(VALUE(LEFT(data[[#This Row],[OrderTime]],2)), VALUE(RIGHT(data[[#This Row],[OrderTime]],2)), 0)</f>
        <v>45719.007638888892</v>
      </c>
      <c r="X2148" s="7">
        <f>_xlfn.MINIFS(data[OrderDateTime], data[CustomerName], data[[#This Row],[CustomerName]])</f>
        <v>45533.038888888892</v>
      </c>
      <c r="Y2148" t="str">
        <f>IF(data[[#This Row],[OrderDateTime]]=data[[#This Row],[FirstOrderDateTime]], "New", "Returning")</f>
        <v>Returning</v>
      </c>
      <c r="Z2148" s="7">
        <f>data[[#This Row],[DeliveryDate]] + data[[#This Row],[DeliveryTime]]</f>
        <v>45719.640277777777</v>
      </c>
      <c r="AA2148" s="7">
        <f>data[[#This Row],[OrderDateTime]] + 1</f>
        <v>45720.007638888892</v>
      </c>
      <c r="AB2148" s="7" t="str">
        <f>IF(data[[#This Row],[DeliveryDateTime]] &lt;= data[[#This Row],[SLADue]], "On Time", "Late")</f>
        <v>On Time</v>
      </c>
    </row>
    <row r="2149" spans="1:28" x14ac:dyDescent="0.2">
      <c r="A2149" t="s">
        <v>2697</v>
      </c>
      <c r="B2149" t="s">
        <v>19</v>
      </c>
      <c r="C2149" t="s">
        <v>290</v>
      </c>
      <c r="D2149" t="s">
        <v>291</v>
      </c>
      <c r="E2149" s="5">
        <v>68.209999999999994</v>
      </c>
      <c r="F2149" t="s">
        <v>22</v>
      </c>
      <c r="G2149">
        <v>3</v>
      </c>
      <c r="H2149" s="1">
        <v>45665</v>
      </c>
      <c r="I2149" s="1" t="str">
        <f>TEXT(data[[#This Row],[OrderDate]],"mmm")</f>
        <v>Jan</v>
      </c>
      <c r="J2149" s="6">
        <v>0.40555555555555556</v>
      </c>
      <c r="K2149" s="6" t="str">
        <f>TEXT(data[[#This Row],[OrderTime]],"h")</f>
        <v>9</v>
      </c>
      <c r="L2149" s="1">
        <v>45665</v>
      </c>
      <c r="M2149" s="6">
        <v>0.57222222222222219</v>
      </c>
      <c r="N2149" t="s">
        <v>44</v>
      </c>
      <c r="O2149" t="s">
        <v>1202</v>
      </c>
      <c r="P2149" t="s">
        <v>25</v>
      </c>
      <c r="Q2149" t="s">
        <v>26</v>
      </c>
      <c r="R2149" t="s">
        <v>294</v>
      </c>
      <c r="S2149" t="s">
        <v>47</v>
      </c>
      <c r="T2149" t="s">
        <v>29</v>
      </c>
      <c r="U2149" t="s">
        <v>39</v>
      </c>
      <c r="V2149" s="5">
        <f>data[[#This Row],[PriceUSD]]*data[[#This Row],[Quantity]]</f>
        <v>204.63</v>
      </c>
      <c r="W2149" s="7">
        <f>data[[#This Row],[OrderDate]] + TIME(VALUE(LEFT(data[[#This Row],[OrderTime]],2)), VALUE(RIGHT(data[[#This Row],[OrderTime]],2)), 0)</f>
        <v>45665.038888888892</v>
      </c>
      <c r="X2149" s="7">
        <f>_xlfn.MINIFS(data[OrderDateTime], data[CustomerName], data[[#This Row],[CustomerName]])</f>
        <v>45514.007638888892</v>
      </c>
      <c r="Y2149" t="str">
        <f>IF(data[[#This Row],[OrderDateTime]]=data[[#This Row],[FirstOrderDateTime]], "New", "Returning")</f>
        <v>Returning</v>
      </c>
      <c r="Z2149" s="7">
        <f>data[[#This Row],[DeliveryDate]] + data[[#This Row],[DeliveryTime]]</f>
        <v>45665.572222222225</v>
      </c>
      <c r="AA2149" s="7">
        <f>data[[#This Row],[OrderDateTime]] + 1</f>
        <v>45666.038888888892</v>
      </c>
      <c r="AB2149" s="7" t="str">
        <f>IF(data[[#This Row],[DeliveryDateTime]] &lt;= data[[#This Row],[SLADue]], "On Time", "Late")</f>
        <v>On Time</v>
      </c>
    </row>
    <row r="2150" spans="1:28" x14ac:dyDescent="0.2">
      <c r="A2150" t="s">
        <v>2698</v>
      </c>
      <c r="B2150" t="s">
        <v>19</v>
      </c>
      <c r="C2150" t="s">
        <v>69</v>
      </c>
      <c r="D2150" t="s">
        <v>70</v>
      </c>
      <c r="E2150" s="5">
        <v>58.01</v>
      </c>
      <c r="F2150" t="s">
        <v>71</v>
      </c>
      <c r="G2150">
        <v>1</v>
      </c>
      <c r="H2150" s="1">
        <v>45871</v>
      </c>
      <c r="I2150" s="1" t="str">
        <f>TEXT(data[[#This Row],[OrderDate]],"mmm")</f>
        <v>Aug</v>
      </c>
      <c r="J2150" s="6">
        <v>0.82361111111111107</v>
      </c>
      <c r="K2150" s="6" t="str">
        <f>TEXT(data[[#This Row],[OrderTime]],"h")</f>
        <v>19</v>
      </c>
      <c r="L2150" s="1">
        <v>45872</v>
      </c>
      <c r="M2150" s="6">
        <v>0.86527777777777781</v>
      </c>
      <c r="N2150" t="s">
        <v>213</v>
      </c>
      <c r="O2150" t="s">
        <v>900</v>
      </c>
      <c r="P2150" t="s">
        <v>36</v>
      </c>
      <c r="Q2150" t="s">
        <v>53</v>
      </c>
      <c r="R2150" t="s">
        <v>37</v>
      </c>
      <c r="S2150" t="s">
        <v>28</v>
      </c>
      <c r="T2150" t="s">
        <v>29</v>
      </c>
      <c r="U2150" t="s">
        <v>67</v>
      </c>
      <c r="V2150" s="5">
        <f>data[[#This Row],[PriceUSD]]*data[[#This Row],[Quantity]]</f>
        <v>58.01</v>
      </c>
      <c r="W2150" s="7">
        <f>data[[#This Row],[OrderDate]] + TIME(VALUE(LEFT(data[[#This Row],[OrderTime]],2)), VALUE(RIGHT(data[[#This Row],[OrderTime]],2)), 0)</f>
        <v>45871.007638888892</v>
      </c>
      <c r="X2150" s="7">
        <f>_xlfn.MINIFS(data[OrderDateTime], data[CustomerName], data[[#This Row],[CustomerName]])</f>
        <v>45510.038888888892</v>
      </c>
      <c r="Y2150" t="str">
        <f>IF(data[[#This Row],[OrderDateTime]]=data[[#This Row],[FirstOrderDateTime]], "New", "Returning")</f>
        <v>Returning</v>
      </c>
      <c r="Z2150" s="7">
        <f>data[[#This Row],[DeliveryDate]] + data[[#This Row],[DeliveryTime]]</f>
        <v>45872.865277777775</v>
      </c>
      <c r="AA2150" s="7">
        <f>data[[#This Row],[OrderDateTime]] + 1</f>
        <v>45872.007638888892</v>
      </c>
      <c r="AB2150" s="7" t="str">
        <f>IF(data[[#This Row],[DeliveryDateTime]] &lt;= data[[#This Row],[SLADue]], "On Time", "Late")</f>
        <v>Late</v>
      </c>
    </row>
    <row r="2151" spans="1:28" x14ac:dyDescent="0.2">
      <c r="A2151" t="s">
        <v>2699</v>
      </c>
      <c r="B2151" t="s">
        <v>19</v>
      </c>
      <c r="C2151" t="s">
        <v>41</v>
      </c>
      <c r="D2151" t="s">
        <v>42</v>
      </c>
      <c r="E2151" s="5">
        <v>31.18</v>
      </c>
      <c r="F2151" t="s">
        <v>74</v>
      </c>
      <c r="G2151">
        <v>1</v>
      </c>
      <c r="H2151" s="1">
        <v>45520</v>
      </c>
      <c r="I2151" s="1" t="str">
        <f>TEXT(data[[#This Row],[OrderDate]],"mmm")</f>
        <v>Aug</v>
      </c>
      <c r="J2151" s="6">
        <v>0.8833333333333333</v>
      </c>
      <c r="K2151" s="6" t="str">
        <f>TEXT(data[[#This Row],[OrderTime]],"h")</f>
        <v>21</v>
      </c>
      <c r="L2151" s="1">
        <v>45522</v>
      </c>
      <c r="M2151" s="6">
        <v>0.51944444444444449</v>
      </c>
      <c r="N2151" t="s">
        <v>175</v>
      </c>
      <c r="O2151" t="s">
        <v>942</v>
      </c>
      <c r="P2151" t="s">
        <v>25</v>
      </c>
      <c r="Q2151" t="s">
        <v>53</v>
      </c>
      <c r="R2151" t="s">
        <v>46</v>
      </c>
      <c r="S2151" t="s">
        <v>105</v>
      </c>
      <c r="T2151" t="s">
        <v>29</v>
      </c>
      <c r="U2151" t="s">
        <v>30</v>
      </c>
      <c r="V2151" s="5">
        <f>data[[#This Row],[PriceUSD]]*data[[#This Row],[Quantity]]</f>
        <v>31.18</v>
      </c>
      <c r="W2151" s="7">
        <f>data[[#This Row],[OrderDate]] + TIME(VALUE(LEFT(data[[#This Row],[OrderTime]],2)), VALUE(RIGHT(data[[#This Row],[OrderTime]],2)), 0)</f>
        <v>45520.022916666669</v>
      </c>
      <c r="X2151" s="7">
        <f>_xlfn.MINIFS(data[OrderDateTime], data[CustomerName], data[[#This Row],[CustomerName]])</f>
        <v>45508.054166666669</v>
      </c>
      <c r="Y2151" t="str">
        <f>IF(data[[#This Row],[OrderDateTime]]=data[[#This Row],[FirstOrderDateTime]], "New", "Returning")</f>
        <v>Returning</v>
      </c>
      <c r="Z2151" s="7">
        <f>data[[#This Row],[DeliveryDate]] + data[[#This Row],[DeliveryTime]]</f>
        <v>45522.519444444442</v>
      </c>
      <c r="AA2151" s="7">
        <f>data[[#This Row],[OrderDateTime]] + 1</f>
        <v>45521.022916666669</v>
      </c>
      <c r="AB2151" s="7" t="str">
        <f>IF(data[[#This Row],[DeliveryDateTime]] &lt;= data[[#This Row],[SLADue]], "On Time", "Late")</f>
        <v>Late</v>
      </c>
    </row>
    <row r="2152" spans="1:28" x14ac:dyDescent="0.2">
      <c r="A2152" t="s">
        <v>2700</v>
      </c>
      <c r="B2152" t="s">
        <v>19</v>
      </c>
      <c r="C2152" t="s">
        <v>101</v>
      </c>
      <c r="D2152" t="s">
        <v>102</v>
      </c>
      <c r="E2152" s="5">
        <v>30.71</v>
      </c>
      <c r="F2152" t="s">
        <v>63</v>
      </c>
      <c r="G2152">
        <v>1</v>
      </c>
      <c r="H2152" s="1">
        <v>45872</v>
      </c>
      <c r="I2152" s="1" t="str">
        <f>TEXT(data[[#This Row],[OrderDate]],"mmm")</f>
        <v>Aug</v>
      </c>
      <c r="J2152" s="6">
        <v>0.82152777777777775</v>
      </c>
      <c r="K2152" s="6" t="str">
        <f>TEXT(data[[#This Row],[OrderTime]],"h")</f>
        <v>19</v>
      </c>
      <c r="L2152" s="1">
        <v>45873</v>
      </c>
      <c r="M2152" s="6">
        <v>0.86319444444444449</v>
      </c>
      <c r="N2152" t="s">
        <v>208</v>
      </c>
      <c r="O2152" t="s">
        <v>629</v>
      </c>
      <c r="P2152" t="s">
        <v>202</v>
      </c>
      <c r="Q2152" t="s">
        <v>53</v>
      </c>
      <c r="R2152" t="s">
        <v>83</v>
      </c>
      <c r="S2152" t="s">
        <v>28</v>
      </c>
      <c r="T2152" t="s">
        <v>29</v>
      </c>
      <c r="U2152" t="s">
        <v>39</v>
      </c>
      <c r="V2152" s="5">
        <f>data[[#This Row],[PriceUSD]]*data[[#This Row],[Quantity]]</f>
        <v>30.71</v>
      </c>
      <c r="W2152" s="7">
        <f>data[[#This Row],[OrderDate]] + TIME(VALUE(LEFT(data[[#This Row],[OrderTime]],2)), VALUE(RIGHT(data[[#This Row],[OrderTime]],2)), 0)</f>
        <v>45872.054166666669</v>
      </c>
      <c r="X2152" s="7">
        <f>_xlfn.MINIFS(data[OrderDateTime], data[CustomerName], data[[#This Row],[CustomerName]])</f>
        <v>45511.046527777777</v>
      </c>
      <c r="Y2152" t="str">
        <f>IF(data[[#This Row],[OrderDateTime]]=data[[#This Row],[FirstOrderDateTime]], "New", "Returning")</f>
        <v>Returning</v>
      </c>
      <c r="Z2152" s="7">
        <f>data[[#This Row],[DeliveryDate]] + data[[#This Row],[DeliveryTime]]</f>
        <v>45873.863194444442</v>
      </c>
      <c r="AA2152" s="7">
        <f>data[[#This Row],[OrderDateTime]] + 1</f>
        <v>45873.054166666669</v>
      </c>
      <c r="AB2152" s="7" t="str">
        <f>IF(data[[#This Row],[DeliveryDateTime]] &lt;= data[[#This Row],[SLADue]], "On Time", "Late")</f>
        <v>Late</v>
      </c>
    </row>
    <row r="2153" spans="1:28" x14ac:dyDescent="0.2">
      <c r="A2153" t="s">
        <v>2701</v>
      </c>
      <c r="B2153" t="s">
        <v>19</v>
      </c>
      <c r="C2153" t="s">
        <v>69</v>
      </c>
      <c r="D2153" t="s">
        <v>70</v>
      </c>
      <c r="E2153" s="5">
        <v>56.15</v>
      </c>
      <c r="F2153" t="s">
        <v>43</v>
      </c>
      <c r="G2153">
        <v>3</v>
      </c>
      <c r="H2153" s="1">
        <v>45532</v>
      </c>
      <c r="I2153" s="1" t="str">
        <f>TEXT(data[[#This Row],[OrderDate]],"mmm")</f>
        <v>Aug</v>
      </c>
      <c r="J2153" s="6">
        <v>0.40138888888888891</v>
      </c>
      <c r="K2153" s="6" t="str">
        <f>TEXT(data[[#This Row],[OrderTime]],"h")</f>
        <v>9</v>
      </c>
      <c r="L2153" s="1">
        <v>45534</v>
      </c>
      <c r="M2153" s="6">
        <v>0.44305555555555554</v>
      </c>
      <c r="N2153" t="s">
        <v>23</v>
      </c>
      <c r="O2153" t="s">
        <v>406</v>
      </c>
      <c r="P2153" t="s">
        <v>25</v>
      </c>
      <c r="Q2153" t="s">
        <v>53</v>
      </c>
      <c r="R2153" t="s">
        <v>37</v>
      </c>
      <c r="S2153" t="s">
        <v>105</v>
      </c>
      <c r="T2153" t="s">
        <v>29</v>
      </c>
      <c r="U2153" t="s">
        <v>30</v>
      </c>
      <c r="V2153" s="5">
        <f>data[[#This Row],[PriceUSD]]*data[[#This Row],[Quantity]]</f>
        <v>168.45</v>
      </c>
      <c r="W2153" s="7">
        <f>data[[#This Row],[OrderDate]] + TIME(VALUE(LEFT(data[[#This Row],[OrderTime]],2)), VALUE(RIGHT(data[[#This Row],[OrderTime]],2)), 0)</f>
        <v>45532.061805555553</v>
      </c>
      <c r="X2153" s="7">
        <f>_xlfn.MINIFS(data[OrderDateTime], data[CustomerName], data[[#This Row],[CustomerName]])</f>
        <v>45507.061805555553</v>
      </c>
      <c r="Y2153" t="str">
        <f>IF(data[[#This Row],[OrderDateTime]]=data[[#This Row],[FirstOrderDateTime]], "New", "Returning")</f>
        <v>Returning</v>
      </c>
      <c r="Z2153" s="7">
        <f>data[[#This Row],[DeliveryDate]] + data[[#This Row],[DeliveryTime]]</f>
        <v>45534.443055555559</v>
      </c>
      <c r="AA2153" s="7">
        <f>data[[#This Row],[OrderDateTime]] + 1</f>
        <v>45533.061805555553</v>
      </c>
      <c r="AB2153" s="7" t="str">
        <f>IF(data[[#This Row],[DeliveryDateTime]] &lt;= data[[#This Row],[SLADue]], "On Time", "Late")</f>
        <v>Late</v>
      </c>
    </row>
    <row r="2154" spans="1:28" x14ac:dyDescent="0.2">
      <c r="A2154" t="s">
        <v>2702</v>
      </c>
      <c r="B2154" t="s">
        <v>19</v>
      </c>
      <c r="C2154" t="s">
        <v>41</v>
      </c>
      <c r="D2154" t="s">
        <v>42</v>
      </c>
      <c r="E2154" s="5">
        <v>33.97</v>
      </c>
      <c r="F2154" t="s">
        <v>74</v>
      </c>
      <c r="G2154">
        <v>3</v>
      </c>
      <c r="H2154" s="1">
        <v>45827</v>
      </c>
      <c r="I2154" s="1" t="str">
        <f>TEXT(data[[#This Row],[OrderDate]],"mmm")</f>
        <v>Jun</v>
      </c>
      <c r="J2154" s="6">
        <v>0.46875</v>
      </c>
      <c r="K2154" s="6" t="str">
        <f>TEXT(data[[#This Row],[OrderTime]],"h")</f>
        <v>11</v>
      </c>
      <c r="L2154" s="1">
        <v>45827</v>
      </c>
      <c r="M2154" s="6">
        <v>0.76041666666666663</v>
      </c>
      <c r="N2154" t="s">
        <v>120</v>
      </c>
      <c r="O2154" t="s">
        <v>657</v>
      </c>
      <c r="P2154" t="s">
        <v>25</v>
      </c>
      <c r="Q2154" t="s">
        <v>26</v>
      </c>
      <c r="R2154" t="s">
        <v>46</v>
      </c>
      <c r="S2154" t="s">
        <v>47</v>
      </c>
      <c r="T2154" t="s">
        <v>29</v>
      </c>
      <c r="U2154" t="s">
        <v>30</v>
      </c>
      <c r="V2154" s="5">
        <f>data[[#This Row],[PriceUSD]]*data[[#This Row],[Quantity]]</f>
        <v>101.91</v>
      </c>
      <c r="W2154" s="7">
        <f>data[[#This Row],[OrderDate]] + TIME(VALUE(LEFT(data[[#This Row],[OrderTime]],2)), VALUE(RIGHT(data[[#This Row],[OrderTime]],2)), 0)</f>
        <v>45827.052083333336</v>
      </c>
      <c r="X2154" s="7">
        <f>_xlfn.MINIFS(data[OrderDateTime], data[CustomerName], data[[#This Row],[CustomerName]])</f>
        <v>45521.038888888892</v>
      </c>
      <c r="Y2154" t="str">
        <f>IF(data[[#This Row],[OrderDateTime]]=data[[#This Row],[FirstOrderDateTime]], "New", "Returning")</f>
        <v>Returning</v>
      </c>
      <c r="Z2154" s="7">
        <f>data[[#This Row],[DeliveryDate]] + data[[#This Row],[DeliveryTime]]</f>
        <v>45827.760416666664</v>
      </c>
      <c r="AA2154" s="7">
        <f>data[[#This Row],[OrderDateTime]] + 1</f>
        <v>45828.052083333336</v>
      </c>
      <c r="AB2154" s="7" t="str">
        <f>IF(data[[#This Row],[DeliveryDateTime]] &lt;= data[[#This Row],[SLADue]], "On Time", "Late")</f>
        <v>On Time</v>
      </c>
    </row>
    <row r="2155" spans="1:28" x14ac:dyDescent="0.2">
      <c r="A2155" t="s">
        <v>2703</v>
      </c>
      <c r="B2155" t="s">
        <v>19</v>
      </c>
      <c r="C2155" t="s">
        <v>69</v>
      </c>
      <c r="D2155" t="s">
        <v>70</v>
      </c>
      <c r="E2155" s="5">
        <v>55.63</v>
      </c>
      <c r="F2155" t="s">
        <v>51</v>
      </c>
      <c r="G2155">
        <v>1</v>
      </c>
      <c r="H2155" s="1">
        <v>45779</v>
      </c>
      <c r="I2155" s="1" t="str">
        <f>TEXT(data[[#This Row],[OrderDate]],"mmm")</f>
        <v>May</v>
      </c>
      <c r="J2155" s="6">
        <v>0.44027777777777777</v>
      </c>
      <c r="K2155" s="6" t="str">
        <f>TEXT(data[[#This Row],[OrderTime]],"h")</f>
        <v>10</v>
      </c>
      <c r="L2155" s="1">
        <v>45780</v>
      </c>
      <c r="M2155" s="6">
        <v>0.56527777777777777</v>
      </c>
      <c r="N2155" t="s">
        <v>95</v>
      </c>
      <c r="O2155" t="s">
        <v>631</v>
      </c>
      <c r="P2155" t="s">
        <v>25</v>
      </c>
      <c r="Q2155" t="s">
        <v>53</v>
      </c>
      <c r="R2155" t="s">
        <v>37</v>
      </c>
      <c r="S2155" t="s">
        <v>28</v>
      </c>
      <c r="T2155" t="s">
        <v>38</v>
      </c>
      <c r="U2155" t="s">
        <v>39</v>
      </c>
      <c r="V2155" s="5">
        <f>data[[#This Row],[PriceUSD]]*data[[#This Row],[Quantity]]</f>
        <v>55.63</v>
      </c>
      <c r="W2155" s="7">
        <f>data[[#This Row],[OrderDate]] + TIME(VALUE(LEFT(data[[#This Row],[OrderTime]],2)), VALUE(RIGHT(data[[#This Row],[OrderTime]],2)), 0)</f>
        <v>45779.054166666669</v>
      </c>
      <c r="X2155" s="7">
        <f>_xlfn.MINIFS(data[OrderDateTime], data[CustomerName], data[[#This Row],[CustomerName]])</f>
        <v>45506.052083333336</v>
      </c>
      <c r="Y2155" t="str">
        <f>IF(data[[#This Row],[OrderDateTime]]=data[[#This Row],[FirstOrderDateTime]], "New", "Returning")</f>
        <v>Returning</v>
      </c>
      <c r="Z2155" s="7">
        <f>data[[#This Row],[DeliveryDate]] + data[[#This Row],[DeliveryTime]]</f>
        <v>45780.56527777778</v>
      </c>
      <c r="AA2155" s="7">
        <f>data[[#This Row],[OrderDateTime]] + 1</f>
        <v>45780.054166666669</v>
      </c>
      <c r="AB2155" s="7" t="str">
        <f>IF(data[[#This Row],[DeliveryDateTime]] &lt;= data[[#This Row],[SLADue]], "On Time", "Late")</f>
        <v>Late</v>
      </c>
    </row>
    <row r="2156" spans="1:28" x14ac:dyDescent="0.2">
      <c r="A2156" t="s">
        <v>2704</v>
      </c>
      <c r="B2156" t="s">
        <v>19</v>
      </c>
      <c r="C2156" t="s">
        <v>110</v>
      </c>
      <c r="D2156" t="s">
        <v>111</v>
      </c>
      <c r="E2156" s="5">
        <v>10.29</v>
      </c>
      <c r="F2156" t="s">
        <v>71</v>
      </c>
      <c r="G2156">
        <v>1</v>
      </c>
      <c r="H2156" s="1">
        <v>45691</v>
      </c>
      <c r="I2156" s="1" t="str">
        <f>TEXT(data[[#This Row],[OrderDate]],"mmm")</f>
        <v>Feb</v>
      </c>
      <c r="J2156" s="6">
        <v>0.82916666666666672</v>
      </c>
      <c r="K2156" s="6" t="str">
        <f>TEXT(data[[#This Row],[OrderTime]],"h")</f>
        <v>19</v>
      </c>
      <c r="L2156" s="1">
        <v>45693</v>
      </c>
      <c r="M2156" s="6">
        <v>0.65416666666666667</v>
      </c>
      <c r="N2156" t="s">
        <v>120</v>
      </c>
      <c r="O2156" t="s">
        <v>719</v>
      </c>
      <c r="P2156" t="s">
        <v>25</v>
      </c>
      <c r="Q2156" t="s">
        <v>26</v>
      </c>
      <c r="R2156" t="s">
        <v>114</v>
      </c>
      <c r="S2156" t="s">
        <v>105</v>
      </c>
      <c r="T2156" t="s">
        <v>38</v>
      </c>
      <c r="U2156" t="s">
        <v>30</v>
      </c>
      <c r="V2156" s="5">
        <f>data[[#This Row],[PriceUSD]]*data[[#This Row],[Quantity]]</f>
        <v>10.29</v>
      </c>
      <c r="W2156" s="7">
        <f>data[[#This Row],[OrderDate]] + TIME(VALUE(LEFT(data[[#This Row],[OrderTime]],2)), VALUE(RIGHT(data[[#This Row],[OrderTime]],2)), 0)</f>
        <v>45691.046527777777</v>
      </c>
      <c r="X2156" s="7">
        <f>_xlfn.MINIFS(data[OrderDateTime], data[CustomerName], data[[#This Row],[CustomerName]])</f>
        <v>45519.015277777777</v>
      </c>
      <c r="Y2156" t="str">
        <f>IF(data[[#This Row],[OrderDateTime]]=data[[#This Row],[FirstOrderDateTime]], "New", "Returning")</f>
        <v>Returning</v>
      </c>
      <c r="Z2156" s="7">
        <f>data[[#This Row],[DeliveryDate]] + data[[#This Row],[DeliveryTime]]</f>
        <v>45693.654166666667</v>
      </c>
      <c r="AA2156" s="7">
        <f>data[[#This Row],[OrderDateTime]] + 1</f>
        <v>45692.046527777777</v>
      </c>
      <c r="AB2156" s="7" t="str">
        <f>IF(data[[#This Row],[DeliveryDateTime]] &lt;= data[[#This Row],[SLADue]], "On Time", "Late")</f>
        <v>Late</v>
      </c>
    </row>
    <row r="2157" spans="1:28" x14ac:dyDescent="0.2">
      <c r="A2157" t="s">
        <v>2705</v>
      </c>
      <c r="B2157" t="s">
        <v>19</v>
      </c>
      <c r="C2157" t="s">
        <v>126</v>
      </c>
      <c r="D2157" t="s">
        <v>127</v>
      </c>
      <c r="E2157" s="5">
        <v>22.72</v>
      </c>
      <c r="F2157" t="s">
        <v>71</v>
      </c>
      <c r="G2157">
        <v>1</v>
      </c>
      <c r="H2157" s="1">
        <v>45531</v>
      </c>
      <c r="I2157" s="1" t="str">
        <f>TEXT(data[[#This Row],[OrderDate]],"mmm")</f>
        <v>Aug</v>
      </c>
      <c r="J2157" s="6">
        <v>0.86875000000000002</v>
      </c>
      <c r="K2157" s="6" t="str">
        <f>TEXT(data[[#This Row],[OrderTime]],"h")</f>
        <v>20</v>
      </c>
      <c r="L2157" s="1">
        <v>45532</v>
      </c>
      <c r="M2157" s="6">
        <v>0.86875000000000002</v>
      </c>
      <c r="N2157" t="s">
        <v>120</v>
      </c>
      <c r="O2157" t="s">
        <v>1159</v>
      </c>
      <c r="P2157" t="s">
        <v>25</v>
      </c>
      <c r="Q2157" t="s">
        <v>53</v>
      </c>
      <c r="R2157" t="s">
        <v>129</v>
      </c>
      <c r="S2157" t="s">
        <v>28</v>
      </c>
      <c r="T2157" t="s">
        <v>29</v>
      </c>
      <c r="U2157" t="s">
        <v>30</v>
      </c>
      <c r="V2157" s="5">
        <f>data[[#This Row],[PriceUSD]]*data[[#This Row],[Quantity]]</f>
        <v>22.72</v>
      </c>
      <c r="W2157" s="7">
        <f>data[[#This Row],[OrderDate]] + TIME(VALUE(LEFT(data[[#This Row],[OrderTime]],2)), VALUE(RIGHT(data[[#This Row],[OrderTime]],2)), 0)</f>
        <v>45531.052083333336</v>
      </c>
      <c r="X2157" s="7">
        <f>_xlfn.MINIFS(data[OrderDateTime], data[CustomerName], data[[#This Row],[CustomerName]])</f>
        <v>45531.052083333336</v>
      </c>
      <c r="Y2157" t="str">
        <f>IF(data[[#This Row],[OrderDateTime]]=data[[#This Row],[FirstOrderDateTime]], "New", "Returning")</f>
        <v>New</v>
      </c>
      <c r="Z2157" s="7">
        <f>data[[#This Row],[DeliveryDate]] + data[[#This Row],[DeliveryTime]]</f>
        <v>45532.868750000001</v>
      </c>
      <c r="AA2157" s="7">
        <f>data[[#This Row],[OrderDateTime]] + 1</f>
        <v>45532.052083333336</v>
      </c>
      <c r="AB2157" s="7" t="str">
        <f>IF(data[[#This Row],[DeliveryDateTime]] &lt;= data[[#This Row],[SLADue]], "On Time", "Late")</f>
        <v>Late</v>
      </c>
    </row>
    <row r="2158" spans="1:28" x14ac:dyDescent="0.2">
      <c r="A2158" t="s">
        <v>2706</v>
      </c>
      <c r="B2158" t="s">
        <v>19</v>
      </c>
      <c r="C2158" t="s">
        <v>258</v>
      </c>
      <c r="D2158" t="s">
        <v>259</v>
      </c>
      <c r="E2158" s="5">
        <v>110.12</v>
      </c>
      <c r="F2158" t="s">
        <v>182</v>
      </c>
      <c r="G2158">
        <v>2</v>
      </c>
      <c r="H2158" s="1">
        <v>45523</v>
      </c>
      <c r="I2158" s="1" t="str">
        <f>TEXT(data[[#This Row],[OrderDate]],"mmm")</f>
        <v>Aug</v>
      </c>
      <c r="J2158" s="6">
        <v>0.78333333333333333</v>
      </c>
      <c r="K2158" s="6" t="str">
        <f>TEXT(data[[#This Row],[OrderTime]],"h")</f>
        <v>18</v>
      </c>
      <c r="L2158" s="1">
        <v>45524</v>
      </c>
      <c r="M2158" s="6">
        <v>0.7270833333333333</v>
      </c>
      <c r="N2158" t="s">
        <v>112</v>
      </c>
      <c r="O2158" t="s">
        <v>186</v>
      </c>
      <c r="P2158" t="s">
        <v>36</v>
      </c>
      <c r="Q2158" t="s">
        <v>53</v>
      </c>
      <c r="R2158" t="s">
        <v>261</v>
      </c>
      <c r="S2158" t="s">
        <v>28</v>
      </c>
      <c r="T2158" t="s">
        <v>29</v>
      </c>
      <c r="U2158" t="s">
        <v>39</v>
      </c>
      <c r="V2158" s="5">
        <f>data[[#This Row],[PriceUSD]]*data[[#This Row],[Quantity]]</f>
        <v>220.24</v>
      </c>
      <c r="W2158" s="7">
        <f>data[[#This Row],[OrderDate]] + TIME(VALUE(LEFT(data[[#This Row],[OrderTime]],2)), VALUE(RIGHT(data[[#This Row],[OrderTime]],2)), 0)</f>
        <v>45523.022916666669</v>
      </c>
      <c r="X2158" s="7">
        <f>_xlfn.MINIFS(data[OrderDateTime], data[CustomerName], data[[#This Row],[CustomerName]])</f>
        <v>45521.052083333336</v>
      </c>
      <c r="Y2158" t="str">
        <f>IF(data[[#This Row],[OrderDateTime]]=data[[#This Row],[FirstOrderDateTime]], "New", "Returning")</f>
        <v>Returning</v>
      </c>
      <c r="Z2158" s="7">
        <f>data[[#This Row],[DeliveryDate]] + data[[#This Row],[DeliveryTime]]</f>
        <v>45524.727083333331</v>
      </c>
      <c r="AA2158" s="7">
        <f>data[[#This Row],[OrderDateTime]] + 1</f>
        <v>45524.022916666669</v>
      </c>
      <c r="AB2158" s="7" t="str">
        <f>IF(data[[#This Row],[DeliveryDateTime]] &lt;= data[[#This Row],[SLADue]], "On Time", "Late")</f>
        <v>Late</v>
      </c>
    </row>
    <row r="2159" spans="1:28" x14ac:dyDescent="0.2">
      <c r="A2159" t="s">
        <v>2707</v>
      </c>
      <c r="B2159" t="s">
        <v>19</v>
      </c>
      <c r="C2159" t="s">
        <v>92</v>
      </c>
      <c r="D2159" t="s">
        <v>93</v>
      </c>
      <c r="E2159" s="5">
        <v>74.650000000000006</v>
      </c>
      <c r="F2159" t="s">
        <v>94</v>
      </c>
      <c r="G2159">
        <v>3</v>
      </c>
      <c r="H2159" s="1">
        <v>45535</v>
      </c>
      <c r="I2159" s="1" t="str">
        <f>TEXT(data[[#This Row],[OrderDate]],"mmm")</f>
        <v>Aug</v>
      </c>
      <c r="J2159" s="6">
        <v>0.78541666666666665</v>
      </c>
      <c r="K2159" s="6" t="str">
        <f>TEXT(data[[#This Row],[OrderTime]],"h")</f>
        <v>18</v>
      </c>
      <c r="L2159" s="1">
        <v>45536</v>
      </c>
      <c r="M2159" s="6">
        <v>0.81319444444444444</v>
      </c>
      <c r="N2159" t="s">
        <v>310</v>
      </c>
      <c r="O2159" t="s">
        <v>748</v>
      </c>
      <c r="P2159" t="s">
        <v>180</v>
      </c>
      <c r="Q2159" t="s">
        <v>53</v>
      </c>
      <c r="R2159" t="s">
        <v>66</v>
      </c>
      <c r="S2159" t="s">
        <v>28</v>
      </c>
      <c r="T2159" t="s">
        <v>38</v>
      </c>
      <c r="U2159" t="s">
        <v>30</v>
      </c>
      <c r="V2159" s="5">
        <f>data[[#This Row],[PriceUSD]]*data[[#This Row],[Quantity]]</f>
        <v>223.95000000000002</v>
      </c>
      <c r="W2159" s="7">
        <f>data[[#This Row],[OrderDate]] + TIME(VALUE(LEFT(data[[#This Row],[OrderTime]],2)), VALUE(RIGHT(data[[#This Row],[OrderTime]],2)), 0)</f>
        <v>45535.046527777777</v>
      </c>
      <c r="X2159" s="7">
        <f>_xlfn.MINIFS(data[OrderDateTime], data[CustomerName], data[[#This Row],[CustomerName]])</f>
        <v>45507.015277777777</v>
      </c>
      <c r="Y2159" t="str">
        <f>IF(data[[#This Row],[OrderDateTime]]=data[[#This Row],[FirstOrderDateTime]], "New", "Returning")</f>
        <v>Returning</v>
      </c>
      <c r="Z2159" s="7">
        <f>data[[#This Row],[DeliveryDate]] + data[[#This Row],[DeliveryTime]]</f>
        <v>45536.813194444447</v>
      </c>
      <c r="AA2159" s="7">
        <f>data[[#This Row],[OrderDateTime]] + 1</f>
        <v>45536.046527777777</v>
      </c>
      <c r="AB2159" s="7" t="str">
        <f>IF(data[[#This Row],[DeliveryDateTime]] &lt;= data[[#This Row],[SLADue]], "On Time", "Late")</f>
        <v>Late</v>
      </c>
    </row>
    <row r="2160" spans="1:28" x14ac:dyDescent="0.2">
      <c r="A2160" t="s">
        <v>2708</v>
      </c>
      <c r="B2160" t="s">
        <v>19</v>
      </c>
      <c r="C2160" t="s">
        <v>85</v>
      </c>
      <c r="D2160" t="s">
        <v>86</v>
      </c>
      <c r="E2160" s="5">
        <v>59.9</v>
      </c>
      <c r="F2160" t="s">
        <v>87</v>
      </c>
      <c r="G2160">
        <v>1</v>
      </c>
      <c r="H2160" s="1">
        <v>45760</v>
      </c>
      <c r="I2160" s="1" t="str">
        <f>TEXT(data[[#This Row],[OrderDate]],"mmm")</f>
        <v>Apr</v>
      </c>
      <c r="J2160" s="6">
        <v>0.40972222222222221</v>
      </c>
      <c r="K2160" s="6" t="str">
        <f>TEXT(data[[#This Row],[OrderTime]],"h")</f>
        <v>9</v>
      </c>
      <c r="L2160" s="1">
        <v>45760</v>
      </c>
      <c r="M2160" s="6">
        <v>0.57638888888888884</v>
      </c>
      <c r="N2160" t="s">
        <v>238</v>
      </c>
      <c r="O2160" t="s">
        <v>348</v>
      </c>
      <c r="P2160" t="s">
        <v>36</v>
      </c>
      <c r="Q2160" t="s">
        <v>26</v>
      </c>
      <c r="R2160" t="s">
        <v>90</v>
      </c>
      <c r="S2160" t="s">
        <v>47</v>
      </c>
      <c r="T2160" t="s">
        <v>38</v>
      </c>
      <c r="U2160" t="s">
        <v>30</v>
      </c>
      <c r="V2160" s="5">
        <f>data[[#This Row],[PriceUSD]]*data[[#This Row],[Quantity]]</f>
        <v>59.9</v>
      </c>
      <c r="W2160" s="7">
        <f>data[[#This Row],[OrderDate]] + TIME(VALUE(LEFT(data[[#This Row],[OrderTime]],2)), VALUE(RIGHT(data[[#This Row],[OrderTime]],2)), 0)</f>
        <v>45760.015277777777</v>
      </c>
      <c r="X2160" s="7">
        <f>_xlfn.MINIFS(data[OrderDateTime], data[CustomerName], data[[#This Row],[CustomerName]])</f>
        <v>45506.054166666669</v>
      </c>
      <c r="Y2160" t="str">
        <f>IF(data[[#This Row],[OrderDateTime]]=data[[#This Row],[FirstOrderDateTime]], "New", "Returning")</f>
        <v>Returning</v>
      </c>
      <c r="Z2160" s="7">
        <f>data[[#This Row],[DeliveryDate]] + data[[#This Row],[DeliveryTime]]</f>
        <v>45760.576388888891</v>
      </c>
      <c r="AA2160" s="7">
        <f>data[[#This Row],[OrderDateTime]] + 1</f>
        <v>45761.015277777777</v>
      </c>
      <c r="AB2160" s="7" t="str">
        <f>IF(data[[#This Row],[DeliveryDateTime]] &lt;= data[[#This Row],[SLADue]], "On Time", "Late")</f>
        <v>On Time</v>
      </c>
    </row>
    <row r="2161" spans="1:28" x14ac:dyDescent="0.2">
      <c r="A2161" t="s">
        <v>2709</v>
      </c>
      <c r="B2161" t="s">
        <v>19</v>
      </c>
      <c r="C2161" t="s">
        <v>258</v>
      </c>
      <c r="D2161" t="s">
        <v>259</v>
      </c>
      <c r="E2161" s="5">
        <v>113.96</v>
      </c>
      <c r="F2161" t="s">
        <v>182</v>
      </c>
      <c r="G2161">
        <v>1</v>
      </c>
      <c r="H2161" s="1">
        <v>45638</v>
      </c>
      <c r="I2161" s="1" t="str">
        <f>TEXT(data[[#This Row],[OrderDate]],"mmm")</f>
        <v>Dec</v>
      </c>
      <c r="J2161" s="6">
        <v>0.7680555555555556</v>
      </c>
      <c r="K2161" s="6" t="str">
        <f>TEXT(data[[#This Row],[OrderTime]],"h")</f>
        <v>18</v>
      </c>
      <c r="L2161" s="1">
        <v>45639</v>
      </c>
      <c r="M2161" s="6">
        <v>0.63680555555555551</v>
      </c>
      <c r="N2161" t="s">
        <v>34</v>
      </c>
      <c r="O2161" t="s">
        <v>523</v>
      </c>
      <c r="P2161" t="s">
        <v>36</v>
      </c>
      <c r="Q2161" t="s">
        <v>53</v>
      </c>
      <c r="R2161" t="s">
        <v>261</v>
      </c>
      <c r="S2161" t="s">
        <v>28</v>
      </c>
      <c r="T2161" t="s">
        <v>29</v>
      </c>
      <c r="U2161" t="s">
        <v>30</v>
      </c>
      <c r="V2161" s="5">
        <f>data[[#This Row],[PriceUSD]]*data[[#This Row],[Quantity]]</f>
        <v>113.96</v>
      </c>
      <c r="W2161" s="7">
        <f>data[[#This Row],[OrderDate]] + TIME(VALUE(LEFT(data[[#This Row],[OrderTime]],2)), VALUE(RIGHT(data[[#This Row],[OrderTime]],2)), 0)</f>
        <v>45638.038888888892</v>
      </c>
      <c r="X2161" s="7">
        <f>_xlfn.MINIFS(data[OrderDateTime], data[CustomerName], data[[#This Row],[CustomerName]])</f>
        <v>45509.038888888892</v>
      </c>
      <c r="Y2161" t="str">
        <f>IF(data[[#This Row],[OrderDateTime]]=data[[#This Row],[FirstOrderDateTime]], "New", "Returning")</f>
        <v>Returning</v>
      </c>
      <c r="Z2161" s="7">
        <f>data[[#This Row],[DeliveryDate]] + data[[#This Row],[DeliveryTime]]</f>
        <v>45639.636805555558</v>
      </c>
      <c r="AA2161" s="7">
        <f>data[[#This Row],[OrderDateTime]] + 1</f>
        <v>45639.038888888892</v>
      </c>
      <c r="AB2161" s="7" t="str">
        <f>IF(data[[#This Row],[DeliveryDateTime]] &lt;= data[[#This Row],[SLADue]], "On Time", "Late")</f>
        <v>Late</v>
      </c>
    </row>
    <row r="2162" spans="1:28" x14ac:dyDescent="0.2">
      <c r="A2162" t="s">
        <v>2710</v>
      </c>
      <c r="B2162" t="s">
        <v>19</v>
      </c>
      <c r="C2162" t="s">
        <v>85</v>
      </c>
      <c r="D2162" t="s">
        <v>86</v>
      </c>
      <c r="E2162" s="5">
        <v>61.75</v>
      </c>
      <c r="F2162" t="s">
        <v>87</v>
      </c>
      <c r="G2162">
        <v>1</v>
      </c>
      <c r="H2162" s="1">
        <v>45626</v>
      </c>
      <c r="I2162" s="1" t="str">
        <f>TEXT(data[[#This Row],[OrderDate]],"mmm")</f>
        <v>Nov</v>
      </c>
      <c r="J2162" s="6">
        <v>0.75138888888888888</v>
      </c>
      <c r="K2162" s="6" t="str">
        <f>TEXT(data[[#This Row],[OrderTime]],"h")</f>
        <v>18</v>
      </c>
      <c r="L2162" s="1">
        <v>45627</v>
      </c>
      <c r="M2162" s="6">
        <v>0.73541666666666672</v>
      </c>
      <c r="N2162" t="s">
        <v>88</v>
      </c>
      <c r="O2162" t="s">
        <v>280</v>
      </c>
      <c r="P2162" t="s">
        <v>25</v>
      </c>
      <c r="Q2162" t="s">
        <v>53</v>
      </c>
      <c r="R2162" t="s">
        <v>90</v>
      </c>
      <c r="S2162" t="s">
        <v>28</v>
      </c>
      <c r="T2162" t="s">
        <v>106</v>
      </c>
      <c r="U2162" t="s">
        <v>30</v>
      </c>
      <c r="V2162" s="5">
        <f>data[[#This Row],[PriceUSD]]*data[[#This Row],[Quantity]]</f>
        <v>61.75</v>
      </c>
      <c r="W2162" s="7">
        <f>data[[#This Row],[OrderDate]] + TIME(VALUE(LEFT(data[[#This Row],[OrderTime]],2)), VALUE(RIGHT(data[[#This Row],[OrderTime]],2)), 0)</f>
        <v>45626.061805555553</v>
      </c>
      <c r="X2162" s="7">
        <f>_xlfn.MINIFS(data[OrderDateTime], data[CustomerName], data[[#This Row],[CustomerName]])</f>
        <v>45513.061805555553</v>
      </c>
      <c r="Y2162" t="str">
        <f>IF(data[[#This Row],[OrderDateTime]]=data[[#This Row],[FirstOrderDateTime]], "New", "Returning")</f>
        <v>Returning</v>
      </c>
      <c r="Z2162" s="7">
        <f>data[[#This Row],[DeliveryDate]] + data[[#This Row],[DeliveryTime]]</f>
        <v>45627.73541666667</v>
      </c>
      <c r="AA2162" s="7">
        <f>data[[#This Row],[OrderDateTime]] + 1</f>
        <v>45627.061805555553</v>
      </c>
      <c r="AB2162" s="7" t="str">
        <f>IF(data[[#This Row],[DeliveryDateTime]] &lt;= data[[#This Row],[SLADue]], "On Time", "Late")</f>
        <v>Late</v>
      </c>
    </row>
    <row r="2163" spans="1:28" x14ac:dyDescent="0.2">
      <c r="A2163" t="s">
        <v>2711</v>
      </c>
      <c r="B2163" t="s">
        <v>19</v>
      </c>
      <c r="C2163" t="s">
        <v>32</v>
      </c>
      <c r="D2163" t="s">
        <v>33</v>
      </c>
      <c r="E2163" s="5">
        <v>46.9</v>
      </c>
      <c r="F2163" t="s">
        <v>138</v>
      </c>
      <c r="G2163">
        <v>1</v>
      </c>
      <c r="H2163" s="1">
        <v>45855</v>
      </c>
      <c r="I2163" s="1" t="str">
        <f>TEXT(data[[#This Row],[OrderDate]],"mmm")</f>
        <v>Jul</v>
      </c>
      <c r="J2163" s="6">
        <v>0.47152777777777777</v>
      </c>
      <c r="K2163" s="6" t="str">
        <f>TEXT(data[[#This Row],[OrderTime]],"h")</f>
        <v>11</v>
      </c>
      <c r="L2163" s="1">
        <v>45855</v>
      </c>
      <c r="M2163" s="6">
        <v>0.67986111111111114</v>
      </c>
      <c r="N2163" t="s">
        <v>213</v>
      </c>
      <c r="O2163" t="s">
        <v>124</v>
      </c>
      <c r="P2163" t="s">
        <v>36</v>
      </c>
      <c r="Q2163" t="s">
        <v>53</v>
      </c>
      <c r="R2163" t="s">
        <v>37</v>
      </c>
      <c r="S2163" t="s">
        <v>47</v>
      </c>
      <c r="T2163" t="s">
        <v>59</v>
      </c>
      <c r="U2163" t="s">
        <v>30</v>
      </c>
      <c r="V2163" s="5">
        <f>data[[#This Row],[PriceUSD]]*data[[#This Row],[Quantity]]</f>
        <v>46.9</v>
      </c>
      <c r="W2163" s="7">
        <f>data[[#This Row],[OrderDate]] + TIME(VALUE(LEFT(data[[#This Row],[OrderTime]],2)), VALUE(RIGHT(data[[#This Row],[OrderTime]],2)), 0)</f>
        <v>45855.054166666669</v>
      </c>
      <c r="X2163" s="7">
        <f>_xlfn.MINIFS(data[OrderDateTime], data[CustomerName], data[[#This Row],[CustomerName]])</f>
        <v>45515.046527777777</v>
      </c>
      <c r="Y2163" t="str">
        <f>IF(data[[#This Row],[OrderDateTime]]=data[[#This Row],[FirstOrderDateTime]], "New", "Returning")</f>
        <v>Returning</v>
      </c>
      <c r="Z2163" s="7">
        <f>data[[#This Row],[DeliveryDate]] + data[[#This Row],[DeliveryTime]]</f>
        <v>45855.679861111108</v>
      </c>
      <c r="AA2163" s="7">
        <f>data[[#This Row],[OrderDateTime]] + 1</f>
        <v>45856.054166666669</v>
      </c>
      <c r="AB2163" s="7" t="str">
        <f>IF(data[[#This Row],[DeliveryDateTime]] &lt;= data[[#This Row],[SLADue]], "On Time", "Late")</f>
        <v>On Time</v>
      </c>
    </row>
    <row r="2164" spans="1:28" x14ac:dyDescent="0.2">
      <c r="A2164" t="s">
        <v>2712</v>
      </c>
      <c r="B2164" t="s">
        <v>19</v>
      </c>
      <c r="C2164" t="s">
        <v>258</v>
      </c>
      <c r="D2164" t="s">
        <v>259</v>
      </c>
      <c r="E2164" s="5">
        <v>103.61</v>
      </c>
      <c r="F2164" t="s">
        <v>182</v>
      </c>
      <c r="G2164">
        <v>1</v>
      </c>
      <c r="H2164" s="1">
        <v>45884</v>
      </c>
      <c r="I2164" s="1" t="str">
        <f>TEXT(data[[#This Row],[OrderDate]],"mmm")</f>
        <v>Aug</v>
      </c>
      <c r="J2164" s="6">
        <v>0.43680555555555556</v>
      </c>
      <c r="K2164" s="6" t="str">
        <f>TEXT(data[[#This Row],[OrderTime]],"h")</f>
        <v>10</v>
      </c>
      <c r="L2164" s="1">
        <v>45885</v>
      </c>
      <c r="M2164" s="6">
        <v>0.47847222222222224</v>
      </c>
      <c r="N2164" t="s">
        <v>103</v>
      </c>
      <c r="O2164" t="s">
        <v>756</v>
      </c>
      <c r="P2164" t="s">
        <v>77</v>
      </c>
      <c r="Q2164" t="s">
        <v>53</v>
      </c>
      <c r="R2164" t="s">
        <v>261</v>
      </c>
      <c r="S2164" t="s">
        <v>28</v>
      </c>
      <c r="T2164" t="s">
        <v>136</v>
      </c>
      <c r="U2164" t="s">
        <v>39</v>
      </c>
      <c r="V2164" s="5">
        <f>data[[#This Row],[PriceUSD]]*data[[#This Row],[Quantity]]</f>
        <v>103.61</v>
      </c>
      <c r="W2164" s="7">
        <f>data[[#This Row],[OrderDate]] + TIME(VALUE(LEFT(data[[#This Row],[OrderTime]],2)), VALUE(RIGHT(data[[#This Row],[OrderTime]],2)), 0)</f>
        <v>45884.038888888892</v>
      </c>
      <c r="X2164" s="7">
        <f>_xlfn.MINIFS(data[OrderDateTime], data[CustomerName], data[[#This Row],[CustomerName]])</f>
        <v>45521.061805555553</v>
      </c>
      <c r="Y2164" t="str">
        <f>IF(data[[#This Row],[OrderDateTime]]=data[[#This Row],[FirstOrderDateTime]], "New", "Returning")</f>
        <v>Returning</v>
      </c>
      <c r="Z2164" s="7">
        <f>data[[#This Row],[DeliveryDate]] + data[[#This Row],[DeliveryTime]]</f>
        <v>45885.478472222225</v>
      </c>
      <c r="AA2164" s="7">
        <f>data[[#This Row],[OrderDateTime]] + 1</f>
        <v>45885.038888888892</v>
      </c>
      <c r="AB2164" s="7" t="str">
        <f>IF(data[[#This Row],[DeliveryDateTime]] &lt;= data[[#This Row],[SLADue]], "On Time", "Late")</f>
        <v>Late</v>
      </c>
    </row>
    <row r="2165" spans="1:28" x14ac:dyDescent="0.2">
      <c r="A2165" t="s">
        <v>2713</v>
      </c>
      <c r="B2165" t="s">
        <v>19</v>
      </c>
      <c r="C2165" t="s">
        <v>49</v>
      </c>
      <c r="D2165" t="s">
        <v>50</v>
      </c>
      <c r="E2165" s="5">
        <v>27.32</v>
      </c>
      <c r="F2165" t="s">
        <v>74</v>
      </c>
      <c r="G2165">
        <v>1</v>
      </c>
      <c r="H2165" s="1">
        <v>45609</v>
      </c>
      <c r="I2165" s="1" t="str">
        <f>TEXT(data[[#This Row],[OrderDate]],"mmm")</f>
        <v>Nov</v>
      </c>
      <c r="J2165" s="6">
        <v>0.49166666666666664</v>
      </c>
      <c r="K2165" s="6" t="str">
        <f>TEXT(data[[#This Row],[OrderTime]],"h")</f>
        <v>11</v>
      </c>
      <c r="L2165" s="1">
        <v>45610</v>
      </c>
      <c r="M2165" s="6">
        <v>0.6166666666666667</v>
      </c>
      <c r="N2165" t="s">
        <v>163</v>
      </c>
      <c r="O2165" t="s">
        <v>1081</v>
      </c>
      <c r="P2165" t="s">
        <v>77</v>
      </c>
      <c r="Q2165" t="s">
        <v>53</v>
      </c>
      <c r="R2165" t="s">
        <v>54</v>
      </c>
      <c r="S2165" t="s">
        <v>28</v>
      </c>
      <c r="T2165" t="s">
        <v>59</v>
      </c>
      <c r="U2165" t="s">
        <v>30</v>
      </c>
      <c r="V2165" s="5">
        <f>data[[#This Row],[PriceUSD]]*data[[#This Row],[Quantity]]</f>
        <v>27.32</v>
      </c>
      <c r="W2165" s="7">
        <f>data[[#This Row],[OrderDate]] + TIME(VALUE(LEFT(data[[#This Row],[OrderTime]],2)), VALUE(RIGHT(data[[#This Row],[OrderTime]],2)), 0)</f>
        <v>45609.046527777777</v>
      </c>
      <c r="X2165" s="7">
        <f>_xlfn.MINIFS(data[OrderDateTime], data[CustomerName], data[[#This Row],[CustomerName]])</f>
        <v>45551.007638888892</v>
      </c>
      <c r="Y2165" t="str">
        <f>IF(data[[#This Row],[OrderDateTime]]=data[[#This Row],[FirstOrderDateTime]], "New", "Returning")</f>
        <v>Returning</v>
      </c>
      <c r="Z2165" s="7">
        <f>data[[#This Row],[DeliveryDate]] + data[[#This Row],[DeliveryTime]]</f>
        <v>45610.616666666669</v>
      </c>
      <c r="AA2165" s="7">
        <f>data[[#This Row],[OrderDateTime]] + 1</f>
        <v>45610.046527777777</v>
      </c>
      <c r="AB2165" s="7" t="str">
        <f>IF(data[[#This Row],[DeliveryDateTime]] &lt;= data[[#This Row],[SLADue]], "On Time", "Late")</f>
        <v>Late</v>
      </c>
    </row>
    <row r="2166" spans="1:28" x14ac:dyDescent="0.2">
      <c r="A2166" t="s">
        <v>2714</v>
      </c>
      <c r="B2166" t="s">
        <v>19</v>
      </c>
      <c r="C2166" t="s">
        <v>117</v>
      </c>
      <c r="D2166" t="s">
        <v>118</v>
      </c>
      <c r="E2166" s="5">
        <v>82.41</v>
      </c>
      <c r="F2166" t="s">
        <v>182</v>
      </c>
      <c r="G2166">
        <v>3</v>
      </c>
      <c r="H2166" s="1">
        <v>45883</v>
      </c>
      <c r="I2166" s="1" t="str">
        <f>TEXT(data[[#This Row],[OrderDate]],"mmm")</f>
        <v>Aug</v>
      </c>
      <c r="J2166" s="6">
        <v>0.82499999999999996</v>
      </c>
      <c r="K2166" s="6" t="str">
        <f>TEXT(data[[#This Row],[OrderTime]],"h")</f>
        <v>19</v>
      </c>
      <c r="L2166" s="1">
        <v>45884</v>
      </c>
      <c r="M2166" s="6">
        <v>0.82499999999999996</v>
      </c>
      <c r="N2166" t="s">
        <v>64</v>
      </c>
      <c r="O2166" t="s">
        <v>263</v>
      </c>
      <c r="P2166" t="s">
        <v>25</v>
      </c>
      <c r="Q2166" t="s">
        <v>53</v>
      </c>
      <c r="R2166" t="s">
        <v>66</v>
      </c>
      <c r="S2166" t="s">
        <v>28</v>
      </c>
      <c r="T2166" t="s">
        <v>38</v>
      </c>
      <c r="U2166" t="s">
        <v>30</v>
      </c>
      <c r="V2166" s="5">
        <f>data[[#This Row],[PriceUSD]]*data[[#This Row],[Quantity]]</f>
        <v>247.23</v>
      </c>
      <c r="W2166" s="7">
        <f>data[[#This Row],[OrderDate]] + TIME(VALUE(LEFT(data[[#This Row],[OrderTime]],2)), VALUE(RIGHT(data[[#This Row],[OrderTime]],2)), 0)</f>
        <v>45883.017361111109</v>
      </c>
      <c r="X2166" s="7">
        <f>_xlfn.MINIFS(data[OrderDateTime], data[CustomerName], data[[#This Row],[CustomerName]])</f>
        <v>45547.007638888892</v>
      </c>
      <c r="Y2166" t="str">
        <f>IF(data[[#This Row],[OrderDateTime]]=data[[#This Row],[FirstOrderDateTime]], "New", "Returning")</f>
        <v>Returning</v>
      </c>
      <c r="Z2166" s="7">
        <f>data[[#This Row],[DeliveryDate]] + data[[#This Row],[DeliveryTime]]</f>
        <v>45884.824999999997</v>
      </c>
      <c r="AA2166" s="7">
        <f>data[[#This Row],[OrderDateTime]] + 1</f>
        <v>45884.017361111109</v>
      </c>
      <c r="AB2166" s="7" t="str">
        <f>IF(data[[#This Row],[DeliveryDateTime]] &lt;= data[[#This Row],[SLADue]], "On Time", "Late")</f>
        <v>Late</v>
      </c>
    </row>
    <row r="2167" spans="1:28" x14ac:dyDescent="0.2">
      <c r="A2167" t="s">
        <v>2715</v>
      </c>
      <c r="B2167" t="s">
        <v>19</v>
      </c>
      <c r="C2167" t="s">
        <v>126</v>
      </c>
      <c r="D2167" t="s">
        <v>127</v>
      </c>
      <c r="E2167" s="5">
        <v>21.73</v>
      </c>
      <c r="F2167" t="s">
        <v>56</v>
      </c>
      <c r="G2167">
        <v>1</v>
      </c>
      <c r="H2167" s="1">
        <v>45572</v>
      </c>
      <c r="I2167" s="1" t="str">
        <f>TEXT(data[[#This Row],[OrderDate]],"mmm")</f>
        <v>Oct</v>
      </c>
      <c r="J2167" s="6">
        <v>0.46250000000000002</v>
      </c>
      <c r="K2167" s="6" t="str">
        <f>TEXT(data[[#This Row],[OrderTime]],"h")</f>
        <v>11</v>
      </c>
      <c r="L2167" s="1">
        <v>45573</v>
      </c>
      <c r="M2167" s="6">
        <v>0.54583333333333328</v>
      </c>
      <c r="N2167" t="s">
        <v>238</v>
      </c>
      <c r="O2167" t="s">
        <v>153</v>
      </c>
      <c r="P2167" t="s">
        <v>36</v>
      </c>
      <c r="Q2167" t="s">
        <v>26</v>
      </c>
      <c r="R2167" t="s">
        <v>129</v>
      </c>
      <c r="S2167" t="s">
        <v>28</v>
      </c>
      <c r="T2167" t="s">
        <v>29</v>
      </c>
      <c r="U2167" t="s">
        <v>30</v>
      </c>
      <c r="V2167" s="5">
        <f>data[[#This Row],[PriceUSD]]*data[[#This Row],[Quantity]]</f>
        <v>21.73</v>
      </c>
      <c r="W2167" s="7">
        <f>data[[#This Row],[OrderDate]] + TIME(VALUE(LEFT(data[[#This Row],[OrderTime]],2)), VALUE(RIGHT(data[[#This Row],[OrderTime]],2)), 0)</f>
        <v>45572.017361111109</v>
      </c>
      <c r="X2167" s="7">
        <f>_xlfn.MINIFS(data[OrderDateTime], data[CustomerName], data[[#This Row],[CustomerName]])</f>
        <v>45572.017361111109</v>
      </c>
      <c r="Y2167" t="str">
        <f>IF(data[[#This Row],[OrderDateTime]]=data[[#This Row],[FirstOrderDateTime]], "New", "Returning")</f>
        <v>New</v>
      </c>
      <c r="Z2167" s="7">
        <f>data[[#This Row],[DeliveryDate]] + data[[#This Row],[DeliveryTime]]</f>
        <v>45573.54583333333</v>
      </c>
      <c r="AA2167" s="7">
        <f>data[[#This Row],[OrderDateTime]] + 1</f>
        <v>45573.017361111109</v>
      </c>
      <c r="AB2167" s="7" t="str">
        <f>IF(data[[#This Row],[DeliveryDateTime]] &lt;= data[[#This Row],[SLADue]], "On Time", "Late")</f>
        <v>Late</v>
      </c>
    </row>
    <row r="2168" spans="1:28" x14ac:dyDescent="0.2">
      <c r="A2168" t="s">
        <v>2716</v>
      </c>
      <c r="B2168" t="s">
        <v>19</v>
      </c>
      <c r="C2168" t="s">
        <v>258</v>
      </c>
      <c r="D2168" t="s">
        <v>259</v>
      </c>
      <c r="E2168" s="5">
        <v>114.74</v>
      </c>
      <c r="F2168" t="s">
        <v>182</v>
      </c>
      <c r="G2168">
        <v>1</v>
      </c>
      <c r="H2168" s="1">
        <v>45605</v>
      </c>
      <c r="I2168" s="1" t="str">
        <f>TEXT(data[[#This Row],[OrderDate]],"mmm")</f>
        <v>Nov</v>
      </c>
      <c r="J2168" s="6">
        <v>0.88124999999999998</v>
      </c>
      <c r="K2168" s="6" t="str">
        <f>TEXT(data[[#This Row],[OrderTime]],"h")</f>
        <v>21</v>
      </c>
      <c r="L2168" s="1">
        <v>45607</v>
      </c>
      <c r="M2168" s="6">
        <v>0.48888888888888887</v>
      </c>
      <c r="N2168" t="s">
        <v>75</v>
      </c>
      <c r="O2168" t="s">
        <v>990</v>
      </c>
      <c r="P2168" t="s">
        <v>77</v>
      </c>
      <c r="Q2168" t="s">
        <v>26</v>
      </c>
      <c r="R2168" t="s">
        <v>261</v>
      </c>
      <c r="S2168" t="s">
        <v>105</v>
      </c>
      <c r="T2168" t="s">
        <v>38</v>
      </c>
      <c r="U2168" t="s">
        <v>30</v>
      </c>
      <c r="V2168" s="5">
        <f>data[[#This Row],[PriceUSD]]*data[[#This Row],[Quantity]]</f>
        <v>114.74</v>
      </c>
      <c r="W2168" s="7">
        <f>data[[#This Row],[OrderDate]] + TIME(VALUE(LEFT(data[[#This Row],[OrderTime]],2)), VALUE(RIGHT(data[[#This Row],[OrderTime]],2)), 0)</f>
        <v>45605.017361111109</v>
      </c>
      <c r="X2168" s="7">
        <f>_xlfn.MINIFS(data[OrderDateTime], data[CustomerName], data[[#This Row],[CustomerName]])</f>
        <v>45517.038888888892</v>
      </c>
      <c r="Y2168" t="str">
        <f>IF(data[[#This Row],[OrderDateTime]]=data[[#This Row],[FirstOrderDateTime]], "New", "Returning")</f>
        <v>Returning</v>
      </c>
      <c r="Z2168" s="7">
        <f>data[[#This Row],[DeliveryDate]] + data[[#This Row],[DeliveryTime]]</f>
        <v>45607.488888888889</v>
      </c>
      <c r="AA2168" s="7">
        <f>data[[#This Row],[OrderDateTime]] + 1</f>
        <v>45606.017361111109</v>
      </c>
      <c r="AB2168" s="7" t="str">
        <f>IF(data[[#This Row],[DeliveryDateTime]] &lt;= data[[#This Row],[SLADue]], "On Time", "Late")</f>
        <v>Late</v>
      </c>
    </row>
    <row r="2169" spans="1:28" x14ac:dyDescent="0.2">
      <c r="A2169" t="s">
        <v>2717</v>
      </c>
      <c r="B2169" t="s">
        <v>19</v>
      </c>
      <c r="C2169" t="s">
        <v>126</v>
      </c>
      <c r="D2169" t="s">
        <v>127</v>
      </c>
      <c r="E2169" s="5">
        <v>22.28</v>
      </c>
      <c r="F2169" t="s">
        <v>87</v>
      </c>
      <c r="G2169">
        <v>2</v>
      </c>
      <c r="H2169" s="1">
        <v>45685</v>
      </c>
      <c r="I2169" s="1" t="str">
        <f>TEXT(data[[#This Row],[OrderDate]],"mmm")</f>
        <v>Jan</v>
      </c>
      <c r="J2169" s="6">
        <v>0.54166666666666663</v>
      </c>
      <c r="K2169" s="6" t="str">
        <f>TEXT(data[[#This Row],[OrderTime]],"h")</f>
        <v>13</v>
      </c>
      <c r="L2169" s="1">
        <v>45686</v>
      </c>
      <c r="M2169" s="6">
        <v>0.58333333333333337</v>
      </c>
      <c r="N2169" t="s">
        <v>120</v>
      </c>
      <c r="O2169" t="s">
        <v>218</v>
      </c>
      <c r="P2169" t="s">
        <v>25</v>
      </c>
      <c r="Q2169" t="s">
        <v>26</v>
      </c>
      <c r="R2169" t="s">
        <v>129</v>
      </c>
      <c r="S2169" t="s">
        <v>28</v>
      </c>
      <c r="T2169" t="s">
        <v>29</v>
      </c>
      <c r="U2169" t="s">
        <v>30</v>
      </c>
      <c r="V2169" s="5">
        <f>data[[#This Row],[PriceUSD]]*data[[#This Row],[Quantity]]</f>
        <v>44.56</v>
      </c>
      <c r="W2169" s="7">
        <f>data[[#This Row],[OrderDate]] + TIME(VALUE(LEFT(data[[#This Row],[OrderTime]],2)), VALUE(RIGHT(data[[#This Row],[OrderTime]],2)), 0)</f>
        <v>45685.046527777777</v>
      </c>
      <c r="X2169" s="7">
        <f>_xlfn.MINIFS(data[OrderDateTime], data[CustomerName], data[[#This Row],[CustomerName]])</f>
        <v>45516.030555555553</v>
      </c>
      <c r="Y2169" t="str">
        <f>IF(data[[#This Row],[OrderDateTime]]=data[[#This Row],[FirstOrderDateTime]], "New", "Returning")</f>
        <v>Returning</v>
      </c>
      <c r="Z2169" s="7">
        <f>data[[#This Row],[DeliveryDate]] + data[[#This Row],[DeliveryTime]]</f>
        <v>45686.583333333336</v>
      </c>
      <c r="AA2169" s="7">
        <f>data[[#This Row],[OrderDateTime]] + 1</f>
        <v>45686.046527777777</v>
      </c>
      <c r="AB2169" s="7" t="str">
        <f>IF(data[[#This Row],[DeliveryDateTime]] &lt;= data[[#This Row],[SLADue]], "On Time", "Late")</f>
        <v>Late</v>
      </c>
    </row>
    <row r="2170" spans="1:28" x14ac:dyDescent="0.2">
      <c r="A2170" t="s">
        <v>2718</v>
      </c>
      <c r="B2170" t="s">
        <v>19</v>
      </c>
      <c r="C2170" t="s">
        <v>41</v>
      </c>
      <c r="D2170" t="s">
        <v>42</v>
      </c>
      <c r="E2170" s="5">
        <v>36.4</v>
      </c>
      <c r="F2170" t="s">
        <v>74</v>
      </c>
      <c r="G2170">
        <v>2</v>
      </c>
      <c r="H2170" s="1">
        <v>45711</v>
      </c>
      <c r="I2170" s="1" t="str">
        <f>TEXT(data[[#This Row],[OrderDate]],"mmm")</f>
        <v>Feb</v>
      </c>
      <c r="J2170" s="6">
        <v>0.65208333333333335</v>
      </c>
      <c r="K2170" s="6" t="str">
        <f>TEXT(data[[#This Row],[OrderTime]],"h")</f>
        <v>15</v>
      </c>
      <c r="L2170" s="1">
        <v>45712</v>
      </c>
      <c r="M2170" s="6">
        <v>0.86041666666666672</v>
      </c>
      <c r="N2170" t="s">
        <v>434</v>
      </c>
      <c r="O2170" t="s">
        <v>726</v>
      </c>
      <c r="P2170" t="s">
        <v>234</v>
      </c>
      <c r="Q2170" t="s">
        <v>53</v>
      </c>
      <c r="R2170" t="s">
        <v>46</v>
      </c>
      <c r="S2170" t="s">
        <v>28</v>
      </c>
      <c r="T2170" t="s">
        <v>136</v>
      </c>
      <c r="U2170" t="s">
        <v>30</v>
      </c>
      <c r="V2170" s="5">
        <f>data[[#This Row],[PriceUSD]]*data[[#This Row],[Quantity]]</f>
        <v>72.8</v>
      </c>
      <c r="W2170" s="7">
        <f>data[[#This Row],[OrderDate]] + TIME(VALUE(LEFT(data[[#This Row],[OrderTime]],2)), VALUE(RIGHT(data[[#This Row],[OrderTime]],2)), 0)</f>
        <v>45711.022916666669</v>
      </c>
      <c r="X2170" s="7">
        <f>_xlfn.MINIFS(data[OrderDateTime], data[CustomerName], data[[#This Row],[CustomerName]])</f>
        <v>45537.054166666669</v>
      </c>
      <c r="Y2170" t="str">
        <f>IF(data[[#This Row],[OrderDateTime]]=data[[#This Row],[FirstOrderDateTime]], "New", "Returning")</f>
        <v>Returning</v>
      </c>
      <c r="Z2170" s="7">
        <f>data[[#This Row],[DeliveryDate]] + data[[#This Row],[DeliveryTime]]</f>
        <v>45712.86041666667</v>
      </c>
      <c r="AA2170" s="7">
        <f>data[[#This Row],[OrderDateTime]] + 1</f>
        <v>45712.022916666669</v>
      </c>
      <c r="AB2170" s="7" t="str">
        <f>IF(data[[#This Row],[DeliveryDateTime]] &lt;= data[[#This Row],[SLADue]], "On Time", "Late")</f>
        <v>Late</v>
      </c>
    </row>
    <row r="2171" spans="1:28" x14ac:dyDescent="0.2">
      <c r="A2171" t="s">
        <v>2719</v>
      </c>
      <c r="B2171" t="s">
        <v>19</v>
      </c>
      <c r="C2171" t="s">
        <v>41</v>
      </c>
      <c r="D2171" t="s">
        <v>42</v>
      </c>
      <c r="E2171" s="5">
        <v>38.130000000000003</v>
      </c>
      <c r="F2171" t="s">
        <v>74</v>
      </c>
      <c r="G2171">
        <v>1</v>
      </c>
      <c r="H2171" s="1">
        <v>45736</v>
      </c>
      <c r="I2171" s="1" t="str">
        <f>TEXT(data[[#This Row],[OrderDate]],"mmm")</f>
        <v>Mar</v>
      </c>
      <c r="J2171" s="6">
        <v>0.85555555555555551</v>
      </c>
      <c r="K2171" s="6" t="str">
        <f>TEXT(data[[#This Row],[OrderTime]],"h")</f>
        <v>20</v>
      </c>
      <c r="L2171" s="1">
        <v>45737</v>
      </c>
      <c r="M2171" s="6">
        <v>0.89722222222222225</v>
      </c>
      <c r="N2171" t="s">
        <v>44</v>
      </c>
      <c r="O2171" t="s">
        <v>453</v>
      </c>
      <c r="P2171" t="s">
        <v>25</v>
      </c>
      <c r="Q2171" t="s">
        <v>53</v>
      </c>
      <c r="R2171" t="s">
        <v>46</v>
      </c>
      <c r="S2171" t="s">
        <v>28</v>
      </c>
      <c r="T2171" t="s">
        <v>106</v>
      </c>
      <c r="U2171" t="s">
        <v>30</v>
      </c>
      <c r="V2171" s="5">
        <f>data[[#This Row],[PriceUSD]]*data[[#This Row],[Quantity]]</f>
        <v>38.130000000000003</v>
      </c>
      <c r="W2171" s="7">
        <f>data[[#This Row],[OrderDate]] + TIME(VALUE(LEFT(data[[#This Row],[OrderTime]],2)), VALUE(RIGHT(data[[#This Row],[OrderTime]],2)), 0)</f>
        <v>45736.038888888892</v>
      </c>
      <c r="X2171" s="7">
        <f>_xlfn.MINIFS(data[OrderDateTime], data[CustomerName], data[[#This Row],[CustomerName]])</f>
        <v>45525.022916666669</v>
      </c>
      <c r="Y2171" t="str">
        <f>IF(data[[#This Row],[OrderDateTime]]=data[[#This Row],[FirstOrderDateTime]], "New", "Returning")</f>
        <v>Returning</v>
      </c>
      <c r="Z2171" s="7">
        <f>data[[#This Row],[DeliveryDate]] + data[[#This Row],[DeliveryTime]]</f>
        <v>45737.897222222222</v>
      </c>
      <c r="AA2171" s="7">
        <f>data[[#This Row],[OrderDateTime]] + 1</f>
        <v>45737.038888888892</v>
      </c>
      <c r="AB2171" s="7" t="str">
        <f>IF(data[[#This Row],[DeliveryDateTime]] &lt;= data[[#This Row],[SLADue]], "On Time", "Late")</f>
        <v>Late</v>
      </c>
    </row>
    <row r="2172" spans="1:28" x14ac:dyDescent="0.2">
      <c r="A2172" t="s">
        <v>2720</v>
      </c>
      <c r="B2172" t="s">
        <v>19</v>
      </c>
      <c r="C2172" t="s">
        <v>126</v>
      </c>
      <c r="D2172" t="s">
        <v>127</v>
      </c>
      <c r="E2172" s="5">
        <v>24.55</v>
      </c>
      <c r="F2172" t="s">
        <v>87</v>
      </c>
      <c r="G2172">
        <v>1</v>
      </c>
      <c r="H2172" s="1">
        <v>45704</v>
      </c>
      <c r="I2172" s="1" t="str">
        <f>TEXT(data[[#This Row],[OrderDate]],"mmm")</f>
        <v>Feb</v>
      </c>
      <c r="J2172" s="6">
        <v>0.5541666666666667</v>
      </c>
      <c r="K2172" s="6" t="str">
        <f>TEXT(data[[#This Row],[OrderTime]],"h")</f>
        <v>13</v>
      </c>
      <c r="L2172" s="1">
        <v>45706</v>
      </c>
      <c r="M2172" s="6">
        <v>0.5541666666666667</v>
      </c>
      <c r="N2172" t="s">
        <v>95</v>
      </c>
      <c r="O2172" t="s">
        <v>173</v>
      </c>
      <c r="P2172" t="s">
        <v>25</v>
      </c>
      <c r="Q2172" t="s">
        <v>53</v>
      </c>
      <c r="R2172" t="s">
        <v>129</v>
      </c>
      <c r="S2172" t="s">
        <v>105</v>
      </c>
      <c r="T2172" t="s">
        <v>59</v>
      </c>
      <c r="U2172" t="s">
        <v>30</v>
      </c>
      <c r="V2172" s="5">
        <f>data[[#This Row],[PriceUSD]]*data[[#This Row],[Quantity]]</f>
        <v>24.55</v>
      </c>
      <c r="W2172" s="7">
        <f>data[[#This Row],[OrderDate]] + TIME(VALUE(LEFT(data[[#This Row],[OrderTime]],2)), VALUE(RIGHT(data[[#This Row],[OrderTime]],2)), 0)</f>
        <v>45704.046527777777</v>
      </c>
      <c r="X2172" s="7">
        <f>_xlfn.MINIFS(data[OrderDateTime], data[CustomerName], data[[#This Row],[CustomerName]])</f>
        <v>45512.015277777777</v>
      </c>
      <c r="Y2172" t="str">
        <f>IF(data[[#This Row],[OrderDateTime]]=data[[#This Row],[FirstOrderDateTime]], "New", "Returning")</f>
        <v>Returning</v>
      </c>
      <c r="Z2172" s="7">
        <f>data[[#This Row],[DeliveryDate]] + data[[#This Row],[DeliveryTime]]</f>
        <v>45706.554166666669</v>
      </c>
      <c r="AA2172" s="7">
        <f>data[[#This Row],[OrderDateTime]] + 1</f>
        <v>45705.046527777777</v>
      </c>
      <c r="AB2172" s="7" t="str">
        <f>IF(data[[#This Row],[DeliveryDateTime]] &lt;= data[[#This Row],[SLADue]], "On Time", "Late")</f>
        <v>Late</v>
      </c>
    </row>
    <row r="2173" spans="1:28" x14ac:dyDescent="0.2">
      <c r="A2173" t="s">
        <v>2721</v>
      </c>
      <c r="B2173" t="s">
        <v>19</v>
      </c>
      <c r="C2173" t="s">
        <v>49</v>
      </c>
      <c r="D2173" t="s">
        <v>50</v>
      </c>
      <c r="E2173" s="5">
        <v>29.14</v>
      </c>
      <c r="F2173" t="s">
        <v>74</v>
      </c>
      <c r="G2173">
        <v>1</v>
      </c>
      <c r="H2173" s="1">
        <v>45513</v>
      </c>
      <c r="I2173" s="1" t="str">
        <f>TEXT(data[[#This Row],[OrderDate]],"mmm")</f>
        <v>Aug</v>
      </c>
      <c r="J2173" s="6">
        <v>0.42708333333333331</v>
      </c>
      <c r="K2173" s="6" t="str">
        <f>TEXT(data[[#This Row],[OrderTime]],"h")</f>
        <v>10</v>
      </c>
      <c r="L2173" s="1">
        <v>45513</v>
      </c>
      <c r="M2173" s="6">
        <v>0.67708333333333337</v>
      </c>
      <c r="N2173" t="s">
        <v>64</v>
      </c>
      <c r="O2173" t="s">
        <v>1302</v>
      </c>
      <c r="P2173" t="s">
        <v>25</v>
      </c>
      <c r="Q2173" t="s">
        <v>26</v>
      </c>
      <c r="R2173" t="s">
        <v>54</v>
      </c>
      <c r="S2173" t="s">
        <v>47</v>
      </c>
      <c r="T2173" t="s">
        <v>38</v>
      </c>
      <c r="U2173" t="s">
        <v>67</v>
      </c>
      <c r="V2173" s="5">
        <f>data[[#This Row],[PriceUSD]]*data[[#This Row],[Quantity]]</f>
        <v>29.14</v>
      </c>
      <c r="W2173" s="7">
        <f>data[[#This Row],[OrderDate]] + TIME(VALUE(LEFT(data[[#This Row],[OrderTime]],2)), VALUE(RIGHT(data[[#This Row],[OrderTime]],2)), 0)</f>
        <v>45513.022916666669</v>
      </c>
      <c r="X2173" s="7">
        <f>_xlfn.MINIFS(data[OrderDateTime], data[CustomerName], data[[#This Row],[CustomerName]])</f>
        <v>45513.022916666669</v>
      </c>
      <c r="Y2173" t="str">
        <f>IF(data[[#This Row],[OrderDateTime]]=data[[#This Row],[FirstOrderDateTime]], "New", "Returning")</f>
        <v>New</v>
      </c>
      <c r="Z2173" s="7">
        <f>data[[#This Row],[DeliveryDate]] + data[[#This Row],[DeliveryTime]]</f>
        <v>45513.677083333336</v>
      </c>
      <c r="AA2173" s="7">
        <f>data[[#This Row],[OrderDateTime]] + 1</f>
        <v>45514.022916666669</v>
      </c>
      <c r="AB2173" s="7" t="str">
        <f>IF(data[[#This Row],[DeliveryDateTime]] &lt;= data[[#This Row],[SLADue]], "On Time", "Late")</f>
        <v>On Time</v>
      </c>
    </row>
    <row r="2174" spans="1:28" x14ac:dyDescent="0.2">
      <c r="A2174" t="s">
        <v>2722</v>
      </c>
      <c r="B2174" t="s">
        <v>19</v>
      </c>
      <c r="C2174" t="s">
        <v>190</v>
      </c>
      <c r="D2174" t="s">
        <v>191</v>
      </c>
      <c r="E2174" s="5">
        <v>22.35</v>
      </c>
      <c r="F2174" t="s">
        <v>71</v>
      </c>
      <c r="G2174">
        <v>5</v>
      </c>
      <c r="H2174" s="1">
        <v>45766</v>
      </c>
      <c r="I2174" s="1" t="str">
        <f>TEXT(data[[#This Row],[OrderDate]],"mmm")</f>
        <v>Apr</v>
      </c>
      <c r="J2174" s="6">
        <v>0.46319444444444446</v>
      </c>
      <c r="K2174" s="6" t="str">
        <f>TEXT(data[[#This Row],[OrderTime]],"h")</f>
        <v>11</v>
      </c>
      <c r="L2174" s="1">
        <v>45767</v>
      </c>
      <c r="M2174" s="6">
        <v>0.46319444444444446</v>
      </c>
      <c r="N2174" t="s">
        <v>23</v>
      </c>
      <c r="O2174" t="s">
        <v>1223</v>
      </c>
      <c r="P2174" t="s">
        <v>25</v>
      </c>
      <c r="Q2174" t="s">
        <v>26</v>
      </c>
      <c r="R2174" t="s">
        <v>192</v>
      </c>
      <c r="S2174" t="s">
        <v>28</v>
      </c>
      <c r="T2174" t="s">
        <v>38</v>
      </c>
      <c r="U2174" t="s">
        <v>30</v>
      </c>
      <c r="V2174" s="5">
        <f>data[[#This Row],[PriceUSD]]*data[[#This Row],[Quantity]]</f>
        <v>111.75</v>
      </c>
      <c r="W2174" s="7">
        <f>data[[#This Row],[OrderDate]] + TIME(VALUE(LEFT(data[[#This Row],[OrderTime]],2)), VALUE(RIGHT(data[[#This Row],[OrderTime]],2)), 0)</f>
        <v>45766.030555555553</v>
      </c>
      <c r="X2174" s="7">
        <f>_xlfn.MINIFS(data[OrderDateTime], data[CustomerName], data[[#This Row],[CustomerName]])</f>
        <v>45563.030555555553</v>
      </c>
      <c r="Y2174" t="str">
        <f>IF(data[[#This Row],[OrderDateTime]]=data[[#This Row],[FirstOrderDateTime]], "New", "Returning")</f>
        <v>Returning</v>
      </c>
      <c r="Z2174" s="7">
        <f>data[[#This Row],[DeliveryDate]] + data[[#This Row],[DeliveryTime]]</f>
        <v>45767.463194444441</v>
      </c>
      <c r="AA2174" s="7">
        <f>data[[#This Row],[OrderDateTime]] + 1</f>
        <v>45767.030555555553</v>
      </c>
      <c r="AB2174" s="7" t="str">
        <f>IF(data[[#This Row],[DeliveryDateTime]] &lt;= data[[#This Row],[SLADue]], "On Time", "Late")</f>
        <v>Late</v>
      </c>
    </row>
    <row r="2175" spans="1:28" x14ac:dyDescent="0.2">
      <c r="A2175" t="s">
        <v>2723</v>
      </c>
      <c r="B2175" t="s">
        <v>19</v>
      </c>
      <c r="C2175" t="s">
        <v>85</v>
      </c>
      <c r="D2175" t="s">
        <v>86</v>
      </c>
      <c r="E2175" s="5">
        <v>53.18</v>
      </c>
      <c r="F2175" t="s">
        <v>71</v>
      </c>
      <c r="G2175">
        <v>2</v>
      </c>
      <c r="H2175" s="1">
        <v>45731</v>
      </c>
      <c r="I2175" s="1" t="str">
        <f>TEXT(data[[#This Row],[OrderDate]],"mmm")</f>
        <v>Mar</v>
      </c>
      <c r="J2175" s="6">
        <v>0.40972222222222221</v>
      </c>
      <c r="K2175" s="6" t="str">
        <f>TEXT(data[[#This Row],[OrderTime]],"h")</f>
        <v>9</v>
      </c>
      <c r="L2175" s="1">
        <v>45732</v>
      </c>
      <c r="M2175" s="6">
        <v>0.53472222222222221</v>
      </c>
      <c r="N2175" t="s">
        <v>95</v>
      </c>
      <c r="O2175" t="s">
        <v>1037</v>
      </c>
      <c r="P2175" t="s">
        <v>25</v>
      </c>
      <c r="Q2175" t="s">
        <v>53</v>
      </c>
      <c r="R2175" t="s">
        <v>90</v>
      </c>
      <c r="S2175" t="s">
        <v>28</v>
      </c>
      <c r="T2175" t="s">
        <v>29</v>
      </c>
      <c r="U2175" t="s">
        <v>39</v>
      </c>
      <c r="V2175" s="5">
        <f>data[[#This Row],[PriceUSD]]*data[[#This Row],[Quantity]]</f>
        <v>106.36</v>
      </c>
      <c r="W2175" s="7">
        <f>data[[#This Row],[OrderDate]] + TIME(VALUE(LEFT(data[[#This Row],[OrderTime]],2)), VALUE(RIGHT(data[[#This Row],[OrderTime]],2)), 0)</f>
        <v>45731.015277777777</v>
      </c>
      <c r="X2175" s="7">
        <f>_xlfn.MINIFS(data[OrderDateTime], data[CustomerName], data[[#This Row],[CustomerName]])</f>
        <v>45547.022916666669</v>
      </c>
      <c r="Y2175" t="str">
        <f>IF(data[[#This Row],[OrderDateTime]]=data[[#This Row],[FirstOrderDateTime]], "New", "Returning")</f>
        <v>Returning</v>
      </c>
      <c r="Z2175" s="7">
        <f>data[[#This Row],[DeliveryDate]] + data[[#This Row],[DeliveryTime]]</f>
        <v>45732.534722222219</v>
      </c>
      <c r="AA2175" s="7">
        <f>data[[#This Row],[OrderDateTime]] + 1</f>
        <v>45732.015277777777</v>
      </c>
      <c r="AB2175" s="7" t="str">
        <f>IF(data[[#This Row],[DeliveryDateTime]] &lt;= data[[#This Row],[SLADue]], "On Time", "Late")</f>
        <v>Late</v>
      </c>
    </row>
    <row r="2176" spans="1:28" x14ac:dyDescent="0.2">
      <c r="A2176" t="s">
        <v>2724</v>
      </c>
      <c r="B2176" t="s">
        <v>19</v>
      </c>
      <c r="C2176" t="s">
        <v>41</v>
      </c>
      <c r="D2176" t="s">
        <v>42</v>
      </c>
      <c r="E2176" s="5">
        <v>35.729999999999997</v>
      </c>
      <c r="F2176" t="s">
        <v>51</v>
      </c>
      <c r="G2176">
        <v>2</v>
      </c>
      <c r="H2176" s="1">
        <v>45628</v>
      </c>
      <c r="I2176" s="1" t="str">
        <f>TEXT(data[[#This Row],[OrderDate]],"mmm")</f>
        <v>Dec</v>
      </c>
      <c r="J2176" s="6">
        <v>0.75486111111111109</v>
      </c>
      <c r="K2176" s="6" t="str">
        <f>TEXT(data[[#This Row],[OrderTime]],"h")</f>
        <v>18</v>
      </c>
      <c r="L2176" s="1">
        <v>45629</v>
      </c>
      <c r="M2176" s="6">
        <v>0.67847222222222225</v>
      </c>
      <c r="N2176" t="s">
        <v>57</v>
      </c>
      <c r="O2176" t="s">
        <v>375</v>
      </c>
      <c r="P2176" t="s">
        <v>25</v>
      </c>
      <c r="Q2176" t="s">
        <v>26</v>
      </c>
      <c r="R2176" t="s">
        <v>46</v>
      </c>
      <c r="S2176" t="s">
        <v>28</v>
      </c>
      <c r="T2176" t="s">
        <v>136</v>
      </c>
      <c r="U2176" t="s">
        <v>30</v>
      </c>
      <c r="V2176" s="5">
        <f>data[[#This Row],[PriceUSD]]*data[[#This Row],[Quantity]]</f>
        <v>71.459999999999994</v>
      </c>
      <c r="W2176" s="7">
        <f>data[[#This Row],[OrderDate]] + TIME(VALUE(LEFT(data[[#This Row],[OrderTime]],2)), VALUE(RIGHT(data[[#This Row],[OrderTime]],2)), 0)</f>
        <v>45628.007638888892</v>
      </c>
      <c r="X2176" s="7">
        <f>_xlfn.MINIFS(data[OrderDateTime], data[CustomerName], data[[#This Row],[CustomerName]])</f>
        <v>45557.052083333336</v>
      </c>
      <c r="Y2176" t="str">
        <f>IF(data[[#This Row],[OrderDateTime]]=data[[#This Row],[FirstOrderDateTime]], "New", "Returning")</f>
        <v>Returning</v>
      </c>
      <c r="Z2176" s="7">
        <f>data[[#This Row],[DeliveryDate]] + data[[#This Row],[DeliveryTime]]</f>
        <v>45629.678472222222</v>
      </c>
      <c r="AA2176" s="7">
        <f>data[[#This Row],[OrderDateTime]] + 1</f>
        <v>45629.007638888892</v>
      </c>
      <c r="AB2176" s="7" t="str">
        <f>IF(data[[#This Row],[DeliveryDateTime]] &lt;= data[[#This Row],[SLADue]], "On Time", "Late")</f>
        <v>Late</v>
      </c>
    </row>
    <row r="2177" spans="1:28" x14ac:dyDescent="0.2">
      <c r="A2177" t="s">
        <v>2725</v>
      </c>
      <c r="B2177" t="s">
        <v>19</v>
      </c>
      <c r="C2177" t="s">
        <v>20</v>
      </c>
      <c r="D2177" t="s">
        <v>21</v>
      </c>
      <c r="E2177" s="5">
        <v>16.61</v>
      </c>
      <c r="F2177" t="s">
        <v>22</v>
      </c>
      <c r="G2177">
        <v>1</v>
      </c>
      <c r="H2177" s="1">
        <v>45675</v>
      </c>
      <c r="I2177" s="1" t="str">
        <f>TEXT(data[[#This Row],[OrderDate]],"mmm")</f>
        <v>Jan</v>
      </c>
      <c r="J2177" s="6">
        <v>0.78888888888888886</v>
      </c>
      <c r="K2177" s="6" t="str">
        <f>TEXT(data[[#This Row],[OrderTime]],"h")</f>
        <v>18</v>
      </c>
      <c r="L2177" s="1">
        <v>45676</v>
      </c>
      <c r="M2177" s="6">
        <v>0.7104166666666667</v>
      </c>
      <c r="N2177" t="s">
        <v>64</v>
      </c>
      <c r="O2177" t="s">
        <v>456</v>
      </c>
      <c r="P2177" t="s">
        <v>25</v>
      </c>
      <c r="Q2177" t="s">
        <v>26</v>
      </c>
      <c r="R2177" t="s">
        <v>27</v>
      </c>
      <c r="S2177" t="s">
        <v>28</v>
      </c>
      <c r="T2177" t="s">
        <v>38</v>
      </c>
      <c r="U2177" t="s">
        <v>30</v>
      </c>
      <c r="V2177" s="5">
        <f>data[[#This Row],[PriceUSD]]*data[[#This Row],[Quantity]]</f>
        <v>16.61</v>
      </c>
      <c r="W2177" s="7">
        <f>data[[#This Row],[OrderDate]] + TIME(VALUE(LEFT(data[[#This Row],[OrderTime]],2)), VALUE(RIGHT(data[[#This Row],[OrderTime]],2)), 0)</f>
        <v>45675.061805555553</v>
      </c>
      <c r="X2177" s="7">
        <f>_xlfn.MINIFS(data[OrderDateTime], data[CustomerName], data[[#This Row],[CustomerName]])</f>
        <v>45562.046527777777</v>
      </c>
      <c r="Y2177" t="str">
        <f>IF(data[[#This Row],[OrderDateTime]]=data[[#This Row],[FirstOrderDateTime]], "New", "Returning")</f>
        <v>Returning</v>
      </c>
      <c r="Z2177" s="7">
        <f>data[[#This Row],[DeliveryDate]] + data[[#This Row],[DeliveryTime]]</f>
        <v>45676.710416666669</v>
      </c>
      <c r="AA2177" s="7">
        <f>data[[#This Row],[OrderDateTime]] + 1</f>
        <v>45676.061805555553</v>
      </c>
      <c r="AB2177" s="7" t="str">
        <f>IF(data[[#This Row],[DeliveryDateTime]] &lt;= data[[#This Row],[SLADue]], "On Time", "Late")</f>
        <v>Late</v>
      </c>
    </row>
    <row r="2178" spans="1:28" x14ac:dyDescent="0.2">
      <c r="A2178" t="s">
        <v>2726</v>
      </c>
      <c r="B2178" t="s">
        <v>19</v>
      </c>
      <c r="C2178" t="s">
        <v>41</v>
      </c>
      <c r="D2178" t="s">
        <v>42</v>
      </c>
      <c r="E2178" s="5">
        <v>32.32</v>
      </c>
      <c r="F2178" t="s">
        <v>43</v>
      </c>
      <c r="G2178">
        <v>1</v>
      </c>
      <c r="H2178" s="1">
        <v>45720</v>
      </c>
      <c r="I2178" s="1" t="str">
        <f>TEXT(data[[#This Row],[OrderDate]],"mmm")</f>
        <v>Mar</v>
      </c>
      <c r="J2178" s="6">
        <v>0.50972222222222219</v>
      </c>
      <c r="K2178" s="6" t="str">
        <f>TEXT(data[[#This Row],[OrderTime]],"h")</f>
        <v>12</v>
      </c>
      <c r="L2178" s="1">
        <v>45722</v>
      </c>
      <c r="M2178" s="6">
        <v>0.71805555555555556</v>
      </c>
      <c r="N2178" t="s">
        <v>148</v>
      </c>
      <c r="O2178" t="s">
        <v>1309</v>
      </c>
      <c r="P2178" t="s">
        <v>25</v>
      </c>
      <c r="Q2178" t="s">
        <v>53</v>
      </c>
      <c r="R2178" t="s">
        <v>46</v>
      </c>
      <c r="S2178" t="s">
        <v>105</v>
      </c>
      <c r="T2178" t="s">
        <v>29</v>
      </c>
      <c r="U2178" t="s">
        <v>30</v>
      </c>
      <c r="V2178" s="5">
        <f>data[[#This Row],[PriceUSD]]*data[[#This Row],[Quantity]]</f>
        <v>32.32</v>
      </c>
      <c r="W2178" s="7">
        <f>data[[#This Row],[OrderDate]] + TIME(VALUE(LEFT(data[[#This Row],[OrderTime]],2)), VALUE(RIGHT(data[[#This Row],[OrderTime]],2)), 0)</f>
        <v>45720.015277777777</v>
      </c>
      <c r="X2178" s="7">
        <f>_xlfn.MINIFS(data[OrderDateTime], data[CustomerName], data[[#This Row],[CustomerName]])</f>
        <v>45512.007638888892</v>
      </c>
      <c r="Y2178" t="str">
        <f>IF(data[[#This Row],[OrderDateTime]]=data[[#This Row],[FirstOrderDateTime]], "New", "Returning")</f>
        <v>Returning</v>
      </c>
      <c r="Z2178" s="7">
        <f>data[[#This Row],[DeliveryDate]] + data[[#This Row],[DeliveryTime]]</f>
        <v>45722.718055555553</v>
      </c>
      <c r="AA2178" s="7">
        <f>data[[#This Row],[OrderDateTime]] + 1</f>
        <v>45721.015277777777</v>
      </c>
      <c r="AB2178" s="7" t="str">
        <f>IF(data[[#This Row],[DeliveryDateTime]] &lt;= data[[#This Row],[SLADue]], "On Time", "Late")</f>
        <v>Late</v>
      </c>
    </row>
    <row r="2179" spans="1:28" x14ac:dyDescent="0.2">
      <c r="A2179" t="s">
        <v>2727</v>
      </c>
      <c r="B2179" t="s">
        <v>19</v>
      </c>
      <c r="C2179" t="s">
        <v>41</v>
      </c>
      <c r="D2179" t="s">
        <v>42</v>
      </c>
      <c r="E2179" s="5">
        <v>35.96</v>
      </c>
      <c r="F2179" t="s">
        <v>51</v>
      </c>
      <c r="G2179">
        <v>1</v>
      </c>
      <c r="H2179" s="1">
        <v>45698</v>
      </c>
      <c r="I2179" s="1" t="str">
        <f>TEXT(data[[#This Row],[OrderDate]],"mmm")</f>
        <v>Feb</v>
      </c>
      <c r="J2179" s="6">
        <v>0.77222222222222225</v>
      </c>
      <c r="K2179" s="6" t="str">
        <f>TEXT(data[[#This Row],[OrderTime]],"h")</f>
        <v>18</v>
      </c>
      <c r="L2179" s="1">
        <v>45700</v>
      </c>
      <c r="M2179" s="6">
        <v>0.66527777777777775</v>
      </c>
      <c r="N2179" t="s">
        <v>75</v>
      </c>
      <c r="O2179" t="s">
        <v>164</v>
      </c>
      <c r="P2179" t="s">
        <v>77</v>
      </c>
      <c r="Q2179" t="s">
        <v>26</v>
      </c>
      <c r="R2179" t="s">
        <v>46</v>
      </c>
      <c r="S2179" t="s">
        <v>105</v>
      </c>
      <c r="T2179" t="s">
        <v>38</v>
      </c>
      <c r="U2179" t="s">
        <v>39</v>
      </c>
      <c r="V2179" s="5">
        <f>data[[#This Row],[PriceUSD]]*data[[#This Row],[Quantity]]</f>
        <v>35.96</v>
      </c>
      <c r="W2179" s="7">
        <f>data[[#This Row],[OrderDate]] + TIME(VALUE(LEFT(data[[#This Row],[OrderTime]],2)), VALUE(RIGHT(data[[#This Row],[OrderTime]],2)), 0)</f>
        <v>45698.015277777777</v>
      </c>
      <c r="X2179" s="7">
        <f>_xlfn.MINIFS(data[OrderDateTime], data[CustomerName], data[[#This Row],[CustomerName]])</f>
        <v>45514.007638888892</v>
      </c>
      <c r="Y2179" t="str">
        <f>IF(data[[#This Row],[OrderDateTime]]=data[[#This Row],[FirstOrderDateTime]], "New", "Returning")</f>
        <v>Returning</v>
      </c>
      <c r="Z2179" s="7">
        <f>data[[#This Row],[DeliveryDate]] + data[[#This Row],[DeliveryTime]]</f>
        <v>45700.665277777778</v>
      </c>
      <c r="AA2179" s="7">
        <f>data[[#This Row],[OrderDateTime]] + 1</f>
        <v>45699.015277777777</v>
      </c>
      <c r="AB2179" s="7" t="str">
        <f>IF(data[[#This Row],[DeliveryDateTime]] &lt;= data[[#This Row],[SLADue]], "On Time", "Late")</f>
        <v>Late</v>
      </c>
    </row>
    <row r="2180" spans="1:28" x14ac:dyDescent="0.2">
      <c r="A2180" t="s">
        <v>2728</v>
      </c>
      <c r="B2180" t="s">
        <v>19</v>
      </c>
      <c r="C2180" t="s">
        <v>69</v>
      </c>
      <c r="D2180" t="s">
        <v>70</v>
      </c>
      <c r="E2180" s="5">
        <v>54.79</v>
      </c>
      <c r="F2180" t="s">
        <v>43</v>
      </c>
      <c r="G2180">
        <v>1</v>
      </c>
      <c r="H2180" s="1">
        <v>45611</v>
      </c>
      <c r="I2180" s="1" t="str">
        <f>TEXT(data[[#This Row],[OrderDate]],"mmm")</f>
        <v>Nov</v>
      </c>
      <c r="J2180" s="6">
        <v>0.63611111111111107</v>
      </c>
      <c r="K2180" s="6" t="str">
        <f>TEXT(data[[#This Row],[OrderTime]],"h")</f>
        <v>15</v>
      </c>
      <c r="L2180" s="1">
        <v>45612</v>
      </c>
      <c r="M2180" s="6">
        <v>0.63611111111111107</v>
      </c>
      <c r="N2180" t="s">
        <v>44</v>
      </c>
      <c r="O2180" t="s">
        <v>249</v>
      </c>
      <c r="P2180" t="s">
        <v>25</v>
      </c>
      <c r="Q2180" t="s">
        <v>26</v>
      </c>
      <c r="R2180" t="s">
        <v>37</v>
      </c>
      <c r="S2180" t="s">
        <v>28</v>
      </c>
      <c r="T2180" t="s">
        <v>29</v>
      </c>
      <c r="U2180" t="s">
        <v>67</v>
      </c>
      <c r="V2180" s="5">
        <f>data[[#This Row],[PriceUSD]]*data[[#This Row],[Quantity]]</f>
        <v>54.79</v>
      </c>
      <c r="W2180" s="7">
        <f>data[[#This Row],[OrderDate]] + TIME(VALUE(LEFT(data[[#This Row],[OrderTime]],2)), VALUE(RIGHT(data[[#This Row],[OrderTime]],2)), 0)</f>
        <v>45611.007638888892</v>
      </c>
      <c r="X2180" s="7">
        <f>_xlfn.MINIFS(data[OrderDateTime], data[CustomerName], data[[#This Row],[CustomerName]])</f>
        <v>45555.052083333336</v>
      </c>
      <c r="Y2180" t="str">
        <f>IF(data[[#This Row],[OrderDateTime]]=data[[#This Row],[FirstOrderDateTime]], "New", "Returning")</f>
        <v>Returning</v>
      </c>
      <c r="Z2180" s="7">
        <f>data[[#This Row],[DeliveryDate]] + data[[#This Row],[DeliveryTime]]</f>
        <v>45612.636111111111</v>
      </c>
      <c r="AA2180" s="7">
        <f>data[[#This Row],[OrderDateTime]] + 1</f>
        <v>45612.007638888892</v>
      </c>
      <c r="AB2180" s="7" t="str">
        <f>IF(data[[#This Row],[DeliveryDateTime]] &lt;= data[[#This Row],[SLADue]], "On Time", "Late")</f>
        <v>Late</v>
      </c>
    </row>
    <row r="2181" spans="1:28" x14ac:dyDescent="0.2">
      <c r="A2181" t="s">
        <v>2729</v>
      </c>
      <c r="B2181" t="s">
        <v>19</v>
      </c>
      <c r="C2181" t="s">
        <v>20</v>
      </c>
      <c r="D2181" t="s">
        <v>21</v>
      </c>
      <c r="E2181" s="5">
        <v>18.05</v>
      </c>
      <c r="F2181" t="s">
        <v>22</v>
      </c>
      <c r="G2181">
        <v>1</v>
      </c>
      <c r="H2181" s="1">
        <v>45766</v>
      </c>
      <c r="I2181" s="1" t="str">
        <f>TEXT(data[[#This Row],[OrderDate]],"mmm")</f>
        <v>Apr</v>
      </c>
      <c r="J2181" s="6">
        <v>0.57708333333333328</v>
      </c>
      <c r="K2181" s="6" t="str">
        <f>TEXT(data[[#This Row],[OrderTime]],"h")</f>
        <v>13</v>
      </c>
      <c r="L2181" s="1">
        <v>45767</v>
      </c>
      <c r="M2181" s="6">
        <v>0.74375000000000002</v>
      </c>
      <c r="N2181" t="s">
        <v>238</v>
      </c>
      <c r="O2181" t="s">
        <v>766</v>
      </c>
      <c r="P2181" t="s">
        <v>36</v>
      </c>
      <c r="Q2181" t="s">
        <v>26</v>
      </c>
      <c r="R2181" t="s">
        <v>27</v>
      </c>
      <c r="S2181" t="s">
        <v>28</v>
      </c>
      <c r="T2181" t="s">
        <v>38</v>
      </c>
      <c r="U2181" t="s">
        <v>30</v>
      </c>
      <c r="V2181" s="5">
        <f>data[[#This Row],[PriceUSD]]*data[[#This Row],[Quantity]]</f>
        <v>18.05</v>
      </c>
      <c r="W2181" s="7">
        <f>data[[#This Row],[OrderDate]] + TIME(VALUE(LEFT(data[[#This Row],[OrderTime]],2)), VALUE(RIGHT(data[[#This Row],[OrderTime]],2)), 0)</f>
        <v>45766.022916666669</v>
      </c>
      <c r="X2181" s="7">
        <f>_xlfn.MINIFS(data[OrderDateTime], data[CustomerName], data[[#This Row],[CustomerName]])</f>
        <v>45554.030555555553</v>
      </c>
      <c r="Y2181" t="str">
        <f>IF(data[[#This Row],[OrderDateTime]]=data[[#This Row],[FirstOrderDateTime]], "New", "Returning")</f>
        <v>Returning</v>
      </c>
      <c r="Z2181" s="7">
        <f>data[[#This Row],[DeliveryDate]] + data[[#This Row],[DeliveryTime]]</f>
        <v>45767.743750000001</v>
      </c>
      <c r="AA2181" s="7">
        <f>data[[#This Row],[OrderDateTime]] + 1</f>
        <v>45767.022916666669</v>
      </c>
      <c r="AB2181" s="7" t="str">
        <f>IF(data[[#This Row],[DeliveryDateTime]] &lt;= data[[#This Row],[SLADue]], "On Time", "Late")</f>
        <v>Late</v>
      </c>
    </row>
    <row r="2182" spans="1:28" x14ac:dyDescent="0.2">
      <c r="A2182" t="s">
        <v>2730</v>
      </c>
      <c r="B2182" t="s">
        <v>19</v>
      </c>
      <c r="C2182" t="s">
        <v>101</v>
      </c>
      <c r="D2182" t="s">
        <v>102</v>
      </c>
      <c r="E2182" s="5">
        <v>26.3</v>
      </c>
      <c r="F2182" t="s">
        <v>81</v>
      </c>
      <c r="G2182">
        <v>1</v>
      </c>
      <c r="H2182" s="1">
        <v>45849</v>
      </c>
      <c r="I2182" s="1" t="str">
        <f>TEXT(data[[#This Row],[OrderDate]],"mmm")</f>
        <v>Jul</v>
      </c>
      <c r="J2182" s="6">
        <v>0.79236111111111107</v>
      </c>
      <c r="K2182" s="6" t="str">
        <f>TEXT(data[[#This Row],[OrderTime]],"h")</f>
        <v>19</v>
      </c>
      <c r="L2182" s="1">
        <v>45850</v>
      </c>
      <c r="M2182" s="6">
        <v>0.75138888888888888</v>
      </c>
      <c r="N2182" t="s">
        <v>57</v>
      </c>
      <c r="O2182" t="s">
        <v>500</v>
      </c>
      <c r="P2182" t="s">
        <v>25</v>
      </c>
      <c r="Q2182" t="s">
        <v>53</v>
      </c>
      <c r="R2182" t="s">
        <v>83</v>
      </c>
      <c r="S2182" t="s">
        <v>28</v>
      </c>
      <c r="T2182" t="s">
        <v>136</v>
      </c>
      <c r="U2182" t="s">
        <v>30</v>
      </c>
      <c r="V2182" s="5">
        <f>data[[#This Row],[PriceUSD]]*data[[#This Row],[Quantity]]</f>
        <v>26.3</v>
      </c>
      <c r="W2182" s="7">
        <f>data[[#This Row],[OrderDate]] + TIME(VALUE(LEFT(data[[#This Row],[OrderTime]],2)), VALUE(RIGHT(data[[#This Row],[OrderTime]],2)), 0)</f>
        <v>45849.007638888892</v>
      </c>
      <c r="X2182" s="7">
        <f>_xlfn.MINIFS(data[OrderDateTime], data[CustomerName], data[[#This Row],[CustomerName]])</f>
        <v>45534.046527777777</v>
      </c>
      <c r="Y2182" t="str">
        <f>IF(data[[#This Row],[OrderDateTime]]=data[[#This Row],[FirstOrderDateTime]], "New", "Returning")</f>
        <v>Returning</v>
      </c>
      <c r="Z2182" s="7">
        <f>data[[#This Row],[DeliveryDate]] + data[[#This Row],[DeliveryTime]]</f>
        <v>45850.751388888886</v>
      </c>
      <c r="AA2182" s="7">
        <f>data[[#This Row],[OrderDateTime]] + 1</f>
        <v>45850.007638888892</v>
      </c>
      <c r="AB2182" s="7" t="str">
        <f>IF(data[[#This Row],[DeliveryDateTime]] &lt;= data[[#This Row],[SLADue]], "On Time", "Late")</f>
        <v>Late</v>
      </c>
    </row>
    <row r="2183" spans="1:28" x14ac:dyDescent="0.2">
      <c r="A2183" t="s">
        <v>2731</v>
      </c>
      <c r="B2183" t="s">
        <v>19</v>
      </c>
      <c r="C2183" t="s">
        <v>41</v>
      </c>
      <c r="D2183" t="s">
        <v>42</v>
      </c>
      <c r="E2183" s="5">
        <v>34.35</v>
      </c>
      <c r="F2183" t="s">
        <v>182</v>
      </c>
      <c r="G2183">
        <v>1</v>
      </c>
      <c r="H2183" s="1">
        <v>45676</v>
      </c>
      <c r="I2183" s="1" t="str">
        <f>TEXT(data[[#This Row],[OrderDate]],"mmm")</f>
        <v>Jan</v>
      </c>
      <c r="J2183" s="6">
        <v>0.64236111111111116</v>
      </c>
      <c r="K2183" s="6" t="str">
        <f>TEXT(data[[#This Row],[OrderTime]],"h")</f>
        <v>15</v>
      </c>
      <c r="L2183" s="1">
        <v>45677</v>
      </c>
      <c r="M2183" s="6">
        <v>0.76736111111111116</v>
      </c>
      <c r="N2183" t="s">
        <v>34</v>
      </c>
      <c r="O2183" t="s">
        <v>1223</v>
      </c>
      <c r="P2183" t="s">
        <v>36</v>
      </c>
      <c r="Q2183" t="s">
        <v>26</v>
      </c>
      <c r="R2183" t="s">
        <v>46</v>
      </c>
      <c r="S2183" t="s">
        <v>28</v>
      </c>
      <c r="T2183" t="s">
        <v>29</v>
      </c>
      <c r="U2183" t="s">
        <v>39</v>
      </c>
      <c r="V2183" s="5">
        <f>data[[#This Row],[PriceUSD]]*data[[#This Row],[Quantity]]</f>
        <v>34.35</v>
      </c>
      <c r="W2183" s="7">
        <f>data[[#This Row],[OrderDate]] + TIME(VALUE(LEFT(data[[#This Row],[OrderTime]],2)), VALUE(RIGHT(data[[#This Row],[OrderTime]],2)), 0)</f>
        <v>45676.007638888892</v>
      </c>
      <c r="X2183" s="7">
        <f>_xlfn.MINIFS(data[OrderDateTime], data[CustomerName], data[[#This Row],[CustomerName]])</f>
        <v>45563.030555555553</v>
      </c>
      <c r="Y2183" t="str">
        <f>IF(data[[#This Row],[OrderDateTime]]=data[[#This Row],[FirstOrderDateTime]], "New", "Returning")</f>
        <v>Returning</v>
      </c>
      <c r="Z2183" s="7">
        <f>data[[#This Row],[DeliveryDate]] + data[[#This Row],[DeliveryTime]]</f>
        <v>45677.767361111109</v>
      </c>
      <c r="AA2183" s="7">
        <f>data[[#This Row],[OrderDateTime]] + 1</f>
        <v>45677.007638888892</v>
      </c>
      <c r="AB2183" s="7" t="str">
        <f>IF(data[[#This Row],[DeliveryDateTime]] &lt;= data[[#This Row],[SLADue]], "On Time", "Late")</f>
        <v>Late</v>
      </c>
    </row>
    <row r="2184" spans="1:28" x14ac:dyDescent="0.2">
      <c r="A2184" t="s">
        <v>2732</v>
      </c>
      <c r="B2184" t="s">
        <v>19</v>
      </c>
      <c r="C2184" t="s">
        <v>391</v>
      </c>
      <c r="D2184" t="s">
        <v>392</v>
      </c>
      <c r="E2184" s="5">
        <v>16.670000000000002</v>
      </c>
      <c r="F2184" t="s">
        <v>43</v>
      </c>
      <c r="G2184">
        <v>3</v>
      </c>
      <c r="H2184" s="1">
        <v>45595</v>
      </c>
      <c r="I2184" s="1" t="str">
        <f>TEXT(data[[#This Row],[OrderDate]],"mmm")</f>
        <v>Oct</v>
      </c>
      <c r="J2184" s="6">
        <v>0.78055555555555556</v>
      </c>
      <c r="K2184" s="6" t="str">
        <f>TEXT(data[[#This Row],[OrderTime]],"h")</f>
        <v>18</v>
      </c>
      <c r="L2184" s="1">
        <v>45596</v>
      </c>
      <c r="M2184" s="6">
        <v>0.67847222222222225</v>
      </c>
      <c r="N2184" t="s">
        <v>75</v>
      </c>
      <c r="O2184" t="s">
        <v>425</v>
      </c>
      <c r="P2184" t="s">
        <v>25</v>
      </c>
      <c r="Q2184" t="s">
        <v>53</v>
      </c>
      <c r="R2184" t="s">
        <v>394</v>
      </c>
      <c r="S2184" t="s">
        <v>28</v>
      </c>
      <c r="T2184" t="s">
        <v>38</v>
      </c>
      <c r="U2184" t="s">
        <v>30</v>
      </c>
      <c r="V2184" s="5">
        <f>data[[#This Row],[PriceUSD]]*data[[#This Row],[Quantity]]</f>
        <v>50.010000000000005</v>
      </c>
      <c r="W2184" s="7">
        <f>data[[#This Row],[OrderDate]] + TIME(VALUE(LEFT(data[[#This Row],[OrderTime]],2)), VALUE(RIGHT(data[[#This Row],[OrderTime]],2)), 0)</f>
        <v>45595.038888888892</v>
      </c>
      <c r="X2184" s="7">
        <f>_xlfn.MINIFS(data[OrderDateTime], data[CustomerName], data[[#This Row],[CustomerName]])</f>
        <v>45595.038888888892</v>
      </c>
      <c r="Y2184" t="str">
        <f>IF(data[[#This Row],[OrderDateTime]]=data[[#This Row],[FirstOrderDateTime]], "New", "Returning")</f>
        <v>New</v>
      </c>
      <c r="Z2184" s="7">
        <f>data[[#This Row],[DeliveryDate]] + data[[#This Row],[DeliveryTime]]</f>
        <v>45596.678472222222</v>
      </c>
      <c r="AA2184" s="7">
        <f>data[[#This Row],[OrderDateTime]] + 1</f>
        <v>45596.038888888892</v>
      </c>
      <c r="AB2184" s="7" t="str">
        <f>IF(data[[#This Row],[DeliveryDateTime]] &lt;= data[[#This Row],[SLADue]], "On Time", "Late")</f>
        <v>Late</v>
      </c>
    </row>
    <row r="2185" spans="1:28" x14ac:dyDescent="0.2">
      <c r="A2185" t="s">
        <v>2733</v>
      </c>
      <c r="B2185" t="s">
        <v>19</v>
      </c>
      <c r="C2185" t="s">
        <v>110</v>
      </c>
      <c r="D2185" t="s">
        <v>111</v>
      </c>
      <c r="E2185" s="5">
        <v>12.85</v>
      </c>
      <c r="F2185" t="s">
        <v>87</v>
      </c>
      <c r="G2185">
        <v>1</v>
      </c>
      <c r="H2185" s="1">
        <v>45835</v>
      </c>
      <c r="I2185" s="1" t="str">
        <f>TEXT(data[[#This Row],[OrderDate]],"mmm")</f>
        <v>Jun</v>
      </c>
      <c r="J2185" s="6">
        <v>0.62361111111111112</v>
      </c>
      <c r="K2185" s="6" t="str">
        <f>TEXT(data[[#This Row],[OrderTime]],"h")</f>
        <v>14</v>
      </c>
      <c r="L2185" s="1">
        <v>45837</v>
      </c>
      <c r="M2185" s="6">
        <v>0.83194444444444449</v>
      </c>
      <c r="N2185" t="s">
        <v>75</v>
      </c>
      <c r="O2185" t="s">
        <v>296</v>
      </c>
      <c r="P2185" t="s">
        <v>77</v>
      </c>
      <c r="Q2185" t="s">
        <v>26</v>
      </c>
      <c r="R2185" t="s">
        <v>114</v>
      </c>
      <c r="S2185" t="s">
        <v>105</v>
      </c>
      <c r="T2185" t="s">
        <v>106</v>
      </c>
      <c r="U2185" t="s">
        <v>39</v>
      </c>
      <c r="V2185" s="5">
        <f>data[[#This Row],[PriceUSD]]*data[[#This Row],[Quantity]]</f>
        <v>12.85</v>
      </c>
      <c r="W2185" s="7">
        <f>data[[#This Row],[OrderDate]] + TIME(VALUE(LEFT(data[[#This Row],[OrderTime]],2)), VALUE(RIGHT(data[[#This Row],[OrderTime]],2)), 0)</f>
        <v>45835.007638888892</v>
      </c>
      <c r="X2185" s="7">
        <f>_xlfn.MINIFS(data[OrderDateTime], data[CustomerName], data[[#This Row],[CustomerName]])</f>
        <v>45511.017361111109</v>
      </c>
      <c r="Y2185" t="str">
        <f>IF(data[[#This Row],[OrderDateTime]]=data[[#This Row],[FirstOrderDateTime]], "New", "Returning")</f>
        <v>Returning</v>
      </c>
      <c r="Z2185" s="7">
        <f>data[[#This Row],[DeliveryDate]] + data[[#This Row],[DeliveryTime]]</f>
        <v>45837.831944444442</v>
      </c>
      <c r="AA2185" s="7">
        <f>data[[#This Row],[OrderDateTime]] + 1</f>
        <v>45836.007638888892</v>
      </c>
      <c r="AB2185" s="7" t="str">
        <f>IF(data[[#This Row],[DeliveryDateTime]] &lt;= data[[#This Row],[SLADue]], "On Time", "Late")</f>
        <v>Late</v>
      </c>
    </row>
    <row r="2186" spans="1:28" x14ac:dyDescent="0.2">
      <c r="A2186" t="s">
        <v>2734</v>
      </c>
      <c r="B2186" t="s">
        <v>19</v>
      </c>
      <c r="C2186" t="s">
        <v>41</v>
      </c>
      <c r="D2186" t="s">
        <v>42</v>
      </c>
      <c r="E2186" s="5">
        <v>37.9</v>
      </c>
      <c r="F2186" t="s">
        <v>56</v>
      </c>
      <c r="G2186">
        <v>2</v>
      </c>
      <c r="H2186" s="1">
        <v>45696</v>
      </c>
      <c r="I2186" s="1" t="str">
        <f>TEXT(data[[#This Row],[OrderDate]],"mmm")</f>
        <v>Feb</v>
      </c>
      <c r="J2186" s="6">
        <v>0.76249999999999996</v>
      </c>
      <c r="K2186" s="6" t="str">
        <f>TEXT(data[[#This Row],[OrderTime]],"h")</f>
        <v>18</v>
      </c>
      <c r="L2186" s="1">
        <v>45697</v>
      </c>
      <c r="M2186" s="6">
        <v>0.63055555555555554</v>
      </c>
      <c r="N2186" t="s">
        <v>145</v>
      </c>
      <c r="O2186" t="s">
        <v>1204</v>
      </c>
      <c r="P2186" t="s">
        <v>77</v>
      </c>
      <c r="Q2186" t="s">
        <v>26</v>
      </c>
      <c r="R2186" t="s">
        <v>46</v>
      </c>
      <c r="S2186" t="s">
        <v>28</v>
      </c>
      <c r="T2186" t="s">
        <v>29</v>
      </c>
      <c r="U2186" t="s">
        <v>30</v>
      </c>
      <c r="V2186" s="5">
        <f>data[[#This Row],[PriceUSD]]*data[[#This Row],[Quantity]]</f>
        <v>75.8</v>
      </c>
      <c r="W2186" s="7">
        <f>data[[#This Row],[OrderDate]] + TIME(VALUE(LEFT(data[[#This Row],[OrderTime]],2)), VALUE(RIGHT(data[[#This Row],[OrderTime]],2)), 0)</f>
        <v>45696.017361111109</v>
      </c>
      <c r="X2186" s="7">
        <f>_xlfn.MINIFS(data[OrderDateTime], data[CustomerName], data[[#This Row],[CustomerName]])</f>
        <v>45579.061805555553</v>
      </c>
      <c r="Y2186" t="str">
        <f>IF(data[[#This Row],[OrderDateTime]]=data[[#This Row],[FirstOrderDateTime]], "New", "Returning")</f>
        <v>Returning</v>
      </c>
      <c r="Z2186" s="7">
        <f>data[[#This Row],[DeliveryDate]] + data[[#This Row],[DeliveryTime]]</f>
        <v>45697.630555555559</v>
      </c>
      <c r="AA2186" s="7">
        <f>data[[#This Row],[OrderDateTime]] + 1</f>
        <v>45697.017361111109</v>
      </c>
      <c r="AB2186" s="7" t="str">
        <f>IF(data[[#This Row],[DeliveryDateTime]] &lt;= data[[#This Row],[SLADue]], "On Time", "Late")</f>
        <v>Late</v>
      </c>
    </row>
    <row r="2187" spans="1:28" x14ac:dyDescent="0.2">
      <c r="A2187" t="s">
        <v>2735</v>
      </c>
      <c r="B2187" t="s">
        <v>19</v>
      </c>
      <c r="C2187" t="s">
        <v>79</v>
      </c>
      <c r="D2187" t="s">
        <v>80</v>
      </c>
      <c r="E2187" s="5">
        <v>24.72</v>
      </c>
      <c r="F2187" t="s">
        <v>81</v>
      </c>
      <c r="G2187">
        <v>2</v>
      </c>
      <c r="H2187" s="1">
        <v>45840</v>
      </c>
      <c r="I2187" s="1" t="str">
        <f>TEXT(data[[#This Row],[OrderDate]],"mmm")</f>
        <v>Jul</v>
      </c>
      <c r="J2187" s="6">
        <v>0.71388888888888891</v>
      </c>
      <c r="K2187" s="6" t="str">
        <f>TEXT(data[[#This Row],[OrderTime]],"h")</f>
        <v>17</v>
      </c>
      <c r="L2187" s="1">
        <v>45841</v>
      </c>
      <c r="M2187" s="6">
        <v>0.71388888888888891</v>
      </c>
      <c r="N2187" t="s">
        <v>34</v>
      </c>
      <c r="O2187" t="s">
        <v>539</v>
      </c>
      <c r="P2187" t="s">
        <v>36</v>
      </c>
      <c r="Q2187" t="s">
        <v>53</v>
      </c>
      <c r="R2187" t="s">
        <v>83</v>
      </c>
      <c r="S2187" t="s">
        <v>28</v>
      </c>
      <c r="T2187" t="s">
        <v>29</v>
      </c>
      <c r="U2187" t="s">
        <v>39</v>
      </c>
      <c r="V2187" s="5">
        <f>data[[#This Row],[PriceUSD]]*data[[#This Row],[Quantity]]</f>
        <v>49.44</v>
      </c>
      <c r="W2187" s="7">
        <f>data[[#This Row],[OrderDate]] + TIME(VALUE(LEFT(data[[#This Row],[OrderTime]],2)), VALUE(RIGHT(data[[#This Row],[OrderTime]],2)), 0)</f>
        <v>45840.061805555553</v>
      </c>
      <c r="X2187" s="7">
        <f>_xlfn.MINIFS(data[OrderDateTime], data[CustomerName], data[[#This Row],[CustomerName]])</f>
        <v>45554.038888888892</v>
      </c>
      <c r="Y2187" t="str">
        <f>IF(data[[#This Row],[OrderDateTime]]=data[[#This Row],[FirstOrderDateTime]], "New", "Returning")</f>
        <v>Returning</v>
      </c>
      <c r="Z2187" s="7">
        <f>data[[#This Row],[DeliveryDate]] + data[[#This Row],[DeliveryTime]]</f>
        <v>45841.713888888888</v>
      </c>
      <c r="AA2187" s="7">
        <f>data[[#This Row],[OrderDateTime]] + 1</f>
        <v>45841.061805555553</v>
      </c>
      <c r="AB2187" s="7" t="str">
        <f>IF(data[[#This Row],[DeliveryDateTime]] &lt;= data[[#This Row],[SLADue]], "On Time", "Late")</f>
        <v>Late</v>
      </c>
    </row>
    <row r="2188" spans="1:28" x14ac:dyDescent="0.2">
      <c r="A2188" t="s">
        <v>2736</v>
      </c>
      <c r="B2188" t="s">
        <v>19</v>
      </c>
      <c r="C2188" t="s">
        <v>290</v>
      </c>
      <c r="D2188" t="s">
        <v>291</v>
      </c>
      <c r="E2188" s="5">
        <v>60.17</v>
      </c>
      <c r="F2188" t="s">
        <v>22</v>
      </c>
      <c r="G2188">
        <v>2</v>
      </c>
      <c r="H2188" s="1">
        <v>45543</v>
      </c>
      <c r="I2188" s="1" t="str">
        <f>TEXT(data[[#This Row],[OrderDate]],"mmm")</f>
        <v>Sep</v>
      </c>
      <c r="J2188" s="6">
        <v>0.39930555555555558</v>
      </c>
      <c r="K2188" s="6" t="str">
        <f>TEXT(data[[#This Row],[OrderTime]],"h")</f>
        <v>9</v>
      </c>
      <c r="L2188" s="1">
        <v>45544</v>
      </c>
      <c r="M2188" s="6">
        <v>0.60763888888888884</v>
      </c>
      <c r="N2188" t="s">
        <v>183</v>
      </c>
      <c r="O2188" t="s">
        <v>1534</v>
      </c>
      <c r="P2188" t="s">
        <v>180</v>
      </c>
      <c r="Q2188" t="s">
        <v>26</v>
      </c>
      <c r="R2188" t="s">
        <v>294</v>
      </c>
      <c r="S2188" t="s">
        <v>28</v>
      </c>
      <c r="T2188" t="s">
        <v>106</v>
      </c>
      <c r="U2188" t="s">
        <v>39</v>
      </c>
      <c r="V2188" s="5">
        <f>data[[#This Row],[PriceUSD]]*data[[#This Row],[Quantity]]</f>
        <v>120.34</v>
      </c>
      <c r="W2188" s="7">
        <f>data[[#This Row],[OrderDate]] + TIME(VALUE(LEFT(data[[#This Row],[OrderTime]],2)), VALUE(RIGHT(data[[#This Row],[OrderTime]],2)), 0)</f>
        <v>45543.038888888892</v>
      </c>
      <c r="X2188" s="7">
        <f>_xlfn.MINIFS(data[OrderDateTime], data[CustomerName], data[[#This Row],[CustomerName]])</f>
        <v>45507.007638888892</v>
      </c>
      <c r="Y2188" t="str">
        <f>IF(data[[#This Row],[OrderDateTime]]=data[[#This Row],[FirstOrderDateTime]], "New", "Returning")</f>
        <v>Returning</v>
      </c>
      <c r="Z2188" s="7">
        <f>data[[#This Row],[DeliveryDate]] + data[[#This Row],[DeliveryTime]]</f>
        <v>45544.607638888891</v>
      </c>
      <c r="AA2188" s="7">
        <f>data[[#This Row],[OrderDateTime]] + 1</f>
        <v>45544.038888888892</v>
      </c>
      <c r="AB2188" s="7" t="str">
        <f>IF(data[[#This Row],[DeliveryDateTime]] &lt;= data[[#This Row],[SLADue]], "On Time", "Late")</f>
        <v>Late</v>
      </c>
    </row>
    <row r="2189" spans="1:28" x14ac:dyDescent="0.2">
      <c r="A2189" t="s">
        <v>2737</v>
      </c>
      <c r="B2189" t="s">
        <v>19</v>
      </c>
      <c r="C2189" t="s">
        <v>41</v>
      </c>
      <c r="D2189" t="s">
        <v>42</v>
      </c>
      <c r="E2189" s="5">
        <v>30.81</v>
      </c>
      <c r="F2189" t="s">
        <v>43</v>
      </c>
      <c r="G2189">
        <v>1</v>
      </c>
      <c r="H2189" s="1">
        <v>45636</v>
      </c>
      <c r="I2189" s="1" t="str">
        <f>TEXT(data[[#This Row],[OrderDate]],"mmm")</f>
        <v>Dec</v>
      </c>
      <c r="J2189" s="6">
        <v>0.63194444444444442</v>
      </c>
      <c r="K2189" s="6" t="str">
        <f>TEXT(data[[#This Row],[OrderTime]],"h")</f>
        <v>15</v>
      </c>
      <c r="L2189" s="1">
        <v>45637</v>
      </c>
      <c r="M2189" s="6">
        <v>0.75694444444444442</v>
      </c>
      <c r="N2189" t="s">
        <v>243</v>
      </c>
      <c r="O2189" t="s">
        <v>196</v>
      </c>
      <c r="P2189" t="s">
        <v>245</v>
      </c>
      <c r="Q2189" t="s">
        <v>53</v>
      </c>
      <c r="R2189" t="s">
        <v>46</v>
      </c>
      <c r="S2189" t="s">
        <v>28</v>
      </c>
      <c r="T2189" t="s">
        <v>38</v>
      </c>
      <c r="U2189" t="s">
        <v>30</v>
      </c>
      <c r="V2189" s="5">
        <f>data[[#This Row],[PriceUSD]]*data[[#This Row],[Quantity]]</f>
        <v>30.81</v>
      </c>
      <c r="W2189" s="7">
        <f>data[[#This Row],[OrderDate]] + TIME(VALUE(LEFT(data[[#This Row],[OrderTime]],2)), VALUE(RIGHT(data[[#This Row],[OrderTime]],2)), 0)</f>
        <v>45636.030555555553</v>
      </c>
      <c r="X2189" s="7">
        <f>_xlfn.MINIFS(data[OrderDateTime], data[CustomerName], data[[#This Row],[CustomerName]])</f>
        <v>45507.038888888892</v>
      </c>
      <c r="Y2189" t="str">
        <f>IF(data[[#This Row],[OrderDateTime]]=data[[#This Row],[FirstOrderDateTime]], "New", "Returning")</f>
        <v>Returning</v>
      </c>
      <c r="Z2189" s="7">
        <f>data[[#This Row],[DeliveryDate]] + data[[#This Row],[DeliveryTime]]</f>
        <v>45637.756944444445</v>
      </c>
      <c r="AA2189" s="7">
        <f>data[[#This Row],[OrderDateTime]] + 1</f>
        <v>45637.030555555553</v>
      </c>
      <c r="AB2189" s="7" t="str">
        <f>IF(data[[#This Row],[DeliveryDateTime]] &lt;= data[[#This Row],[SLADue]], "On Time", "Late")</f>
        <v>Late</v>
      </c>
    </row>
    <row r="2190" spans="1:28" x14ac:dyDescent="0.2">
      <c r="A2190" t="s">
        <v>2738</v>
      </c>
      <c r="B2190" t="s">
        <v>19</v>
      </c>
      <c r="C2190" t="s">
        <v>126</v>
      </c>
      <c r="D2190" t="s">
        <v>127</v>
      </c>
      <c r="E2190" s="5">
        <v>20.86</v>
      </c>
      <c r="F2190" t="s">
        <v>56</v>
      </c>
      <c r="G2190">
        <v>1</v>
      </c>
      <c r="H2190" s="1">
        <v>45859</v>
      </c>
      <c r="I2190" s="1" t="str">
        <f>TEXT(data[[#This Row],[OrderDate]],"mmm")</f>
        <v>Jul</v>
      </c>
      <c r="J2190" s="6">
        <v>0.78611111111111109</v>
      </c>
      <c r="K2190" s="6" t="str">
        <f>TEXT(data[[#This Row],[OrderTime]],"h")</f>
        <v>18</v>
      </c>
      <c r="L2190" s="1">
        <v>45860</v>
      </c>
      <c r="M2190" s="6">
        <v>0.65138888888888891</v>
      </c>
      <c r="N2190" t="s">
        <v>64</v>
      </c>
      <c r="O2190" t="s">
        <v>915</v>
      </c>
      <c r="P2190" t="s">
        <v>25</v>
      </c>
      <c r="Q2190" t="s">
        <v>53</v>
      </c>
      <c r="R2190" t="s">
        <v>129</v>
      </c>
      <c r="S2190" t="s">
        <v>28</v>
      </c>
      <c r="T2190" t="s">
        <v>29</v>
      </c>
      <c r="U2190" t="s">
        <v>30</v>
      </c>
      <c r="V2190" s="5">
        <f>data[[#This Row],[PriceUSD]]*data[[#This Row],[Quantity]]</f>
        <v>20.86</v>
      </c>
      <c r="W2190" s="7">
        <f>data[[#This Row],[OrderDate]] + TIME(VALUE(LEFT(data[[#This Row],[OrderTime]],2)), VALUE(RIGHT(data[[#This Row],[OrderTime]],2)), 0)</f>
        <v>45859.007638888892</v>
      </c>
      <c r="X2190" s="7">
        <f>_xlfn.MINIFS(data[OrderDateTime], data[CustomerName], data[[#This Row],[CustomerName]])</f>
        <v>45508.007638888892</v>
      </c>
      <c r="Y2190" t="str">
        <f>IF(data[[#This Row],[OrderDateTime]]=data[[#This Row],[FirstOrderDateTime]], "New", "Returning")</f>
        <v>Returning</v>
      </c>
      <c r="Z2190" s="7">
        <f>data[[#This Row],[DeliveryDate]] + data[[#This Row],[DeliveryTime]]</f>
        <v>45860.651388888888</v>
      </c>
      <c r="AA2190" s="7">
        <f>data[[#This Row],[OrderDateTime]] + 1</f>
        <v>45860.007638888892</v>
      </c>
      <c r="AB2190" s="7" t="str">
        <f>IF(data[[#This Row],[DeliveryDateTime]] &lt;= data[[#This Row],[SLADue]], "On Time", "Late")</f>
        <v>Late</v>
      </c>
    </row>
    <row r="2191" spans="1:28" x14ac:dyDescent="0.2">
      <c r="A2191" t="s">
        <v>2739</v>
      </c>
      <c r="B2191" t="s">
        <v>19</v>
      </c>
      <c r="C2191" t="s">
        <v>79</v>
      </c>
      <c r="D2191" t="s">
        <v>80</v>
      </c>
      <c r="E2191" s="5">
        <v>28.81</v>
      </c>
      <c r="F2191" t="s">
        <v>63</v>
      </c>
      <c r="G2191">
        <v>1</v>
      </c>
      <c r="H2191" s="1">
        <v>45558</v>
      </c>
      <c r="I2191" s="1" t="str">
        <f>TEXT(data[[#This Row],[OrderDate]],"mmm")</f>
        <v>Sep</v>
      </c>
      <c r="J2191" s="6">
        <v>0.52152777777777781</v>
      </c>
      <c r="K2191" s="6" t="str">
        <f>TEXT(data[[#This Row],[OrderTime]],"h")</f>
        <v>12</v>
      </c>
      <c r="L2191" s="1">
        <v>45560</v>
      </c>
      <c r="M2191" s="6">
        <v>0.68819444444444444</v>
      </c>
      <c r="N2191" t="s">
        <v>148</v>
      </c>
      <c r="O2191" t="s">
        <v>1717</v>
      </c>
      <c r="P2191" t="s">
        <v>25</v>
      </c>
      <c r="Q2191" t="s">
        <v>53</v>
      </c>
      <c r="R2191" t="s">
        <v>83</v>
      </c>
      <c r="S2191" t="s">
        <v>105</v>
      </c>
      <c r="T2191" t="s">
        <v>38</v>
      </c>
      <c r="U2191" t="s">
        <v>67</v>
      </c>
      <c r="V2191" s="5">
        <f>data[[#This Row],[PriceUSD]]*data[[#This Row],[Quantity]]</f>
        <v>28.81</v>
      </c>
      <c r="W2191" s="7">
        <f>data[[#This Row],[OrderDate]] + TIME(VALUE(LEFT(data[[#This Row],[OrderTime]],2)), VALUE(RIGHT(data[[#This Row],[OrderTime]],2)), 0)</f>
        <v>45558.054166666669</v>
      </c>
      <c r="X2191" s="7">
        <f>_xlfn.MINIFS(data[OrderDateTime], data[CustomerName], data[[#This Row],[CustomerName]])</f>
        <v>45507.022916666669</v>
      </c>
      <c r="Y2191" t="str">
        <f>IF(data[[#This Row],[OrderDateTime]]=data[[#This Row],[FirstOrderDateTime]], "New", "Returning")</f>
        <v>Returning</v>
      </c>
      <c r="Z2191" s="7">
        <f>data[[#This Row],[DeliveryDate]] + data[[#This Row],[DeliveryTime]]</f>
        <v>45560.688194444447</v>
      </c>
      <c r="AA2191" s="7">
        <f>data[[#This Row],[OrderDateTime]] + 1</f>
        <v>45559.054166666669</v>
      </c>
      <c r="AB2191" s="7" t="str">
        <f>IF(data[[#This Row],[DeliveryDateTime]] &lt;= data[[#This Row],[SLADue]], "On Time", "Late")</f>
        <v>Late</v>
      </c>
    </row>
    <row r="2192" spans="1:28" x14ac:dyDescent="0.2">
      <c r="A2192" t="s">
        <v>2740</v>
      </c>
      <c r="B2192" t="s">
        <v>19</v>
      </c>
      <c r="C2192" t="s">
        <v>290</v>
      </c>
      <c r="D2192" t="s">
        <v>291</v>
      </c>
      <c r="E2192" s="5">
        <v>57.46</v>
      </c>
      <c r="F2192" t="s">
        <v>22</v>
      </c>
      <c r="G2192">
        <v>1</v>
      </c>
      <c r="H2192" s="1">
        <v>45690</v>
      </c>
      <c r="I2192" s="1" t="str">
        <f>TEXT(data[[#This Row],[OrderDate]],"mmm")</f>
        <v>Feb</v>
      </c>
      <c r="J2192" s="6">
        <v>0.41736111111111113</v>
      </c>
      <c r="K2192" s="6" t="str">
        <f>TEXT(data[[#This Row],[OrderTime]],"h")</f>
        <v>10</v>
      </c>
      <c r="L2192" s="1">
        <v>45690</v>
      </c>
      <c r="M2192" s="6">
        <v>0.58402777777777781</v>
      </c>
      <c r="N2192" t="s">
        <v>238</v>
      </c>
      <c r="O2192" t="s">
        <v>401</v>
      </c>
      <c r="P2192" t="s">
        <v>36</v>
      </c>
      <c r="Q2192" t="s">
        <v>26</v>
      </c>
      <c r="R2192" t="s">
        <v>294</v>
      </c>
      <c r="S2192" t="s">
        <v>47</v>
      </c>
      <c r="T2192" t="s">
        <v>38</v>
      </c>
      <c r="U2192" t="s">
        <v>30</v>
      </c>
      <c r="V2192" s="5">
        <f>data[[#This Row],[PriceUSD]]*data[[#This Row],[Quantity]]</f>
        <v>57.46</v>
      </c>
      <c r="W2192" s="7">
        <f>data[[#This Row],[OrderDate]] + TIME(VALUE(LEFT(data[[#This Row],[OrderTime]],2)), VALUE(RIGHT(data[[#This Row],[OrderTime]],2)), 0)</f>
        <v>45690.007638888892</v>
      </c>
      <c r="X2192" s="7">
        <f>_xlfn.MINIFS(data[OrderDateTime], data[CustomerName], data[[#This Row],[CustomerName]])</f>
        <v>45508.038888888892</v>
      </c>
      <c r="Y2192" t="str">
        <f>IF(data[[#This Row],[OrderDateTime]]=data[[#This Row],[FirstOrderDateTime]], "New", "Returning")</f>
        <v>Returning</v>
      </c>
      <c r="Z2192" s="7">
        <f>data[[#This Row],[DeliveryDate]] + data[[#This Row],[DeliveryTime]]</f>
        <v>45690.584027777775</v>
      </c>
      <c r="AA2192" s="7">
        <f>data[[#This Row],[OrderDateTime]] + 1</f>
        <v>45691.007638888892</v>
      </c>
      <c r="AB2192" s="7" t="str">
        <f>IF(data[[#This Row],[DeliveryDateTime]] &lt;= data[[#This Row],[SLADue]], "On Time", "Late")</f>
        <v>On Time</v>
      </c>
    </row>
    <row r="2193" spans="1:28" x14ac:dyDescent="0.2">
      <c r="A2193" t="s">
        <v>2741</v>
      </c>
      <c r="B2193" t="s">
        <v>19</v>
      </c>
      <c r="C2193" t="s">
        <v>258</v>
      </c>
      <c r="D2193" t="s">
        <v>259</v>
      </c>
      <c r="E2193" s="5">
        <v>111.15</v>
      </c>
      <c r="F2193" t="s">
        <v>119</v>
      </c>
      <c r="G2193">
        <v>1</v>
      </c>
      <c r="H2193" s="1">
        <v>45679</v>
      </c>
      <c r="I2193" s="1" t="str">
        <f>TEXT(data[[#This Row],[OrderDate]],"mmm")</f>
        <v>Jan</v>
      </c>
      <c r="J2193" s="6">
        <v>0.83125000000000004</v>
      </c>
      <c r="K2193" s="6" t="str">
        <f>TEXT(data[[#This Row],[OrderTime]],"h")</f>
        <v>19</v>
      </c>
      <c r="L2193" s="1">
        <v>45681</v>
      </c>
      <c r="M2193" s="6">
        <v>0.6479166666666667</v>
      </c>
      <c r="N2193" t="s">
        <v>112</v>
      </c>
      <c r="O2193" t="s">
        <v>313</v>
      </c>
      <c r="P2193" t="s">
        <v>36</v>
      </c>
      <c r="Q2193" t="s">
        <v>53</v>
      </c>
      <c r="R2193" t="s">
        <v>261</v>
      </c>
      <c r="S2193" t="s">
        <v>105</v>
      </c>
      <c r="T2193" t="s">
        <v>143</v>
      </c>
      <c r="U2193" t="s">
        <v>39</v>
      </c>
      <c r="V2193" s="5">
        <f>data[[#This Row],[PriceUSD]]*data[[#This Row],[Quantity]]</f>
        <v>111.15</v>
      </c>
      <c r="W2193" s="7">
        <f>data[[#This Row],[OrderDate]] + TIME(VALUE(LEFT(data[[#This Row],[OrderTime]],2)), VALUE(RIGHT(data[[#This Row],[OrderTime]],2)), 0)</f>
        <v>45679.017361111109</v>
      </c>
      <c r="X2193" s="7">
        <f>_xlfn.MINIFS(data[OrderDateTime], data[CustomerName], data[[#This Row],[CustomerName]])</f>
        <v>45511.054166666669</v>
      </c>
      <c r="Y2193" t="str">
        <f>IF(data[[#This Row],[OrderDateTime]]=data[[#This Row],[FirstOrderDateTime]], "New", "Returning")</f>
        <v>Returning</v>
      </c>
      <c r="Z2193" s="7">
        <f>data[[#This Row],[DeliveryDate]] + data[[#This Row],[DeliveryTime]]</f>
        <v>45681.647916666669</v>
      </c>
      <c r="AA2193" s="7">
        <f>data[[#This Row],[OrderDateTime]] + 1</f>
        <v>45680.017361111109</v>
      </c>
      <c r="AB2193" s="7" t="str">
        <f>IF(data[[#This Row],[DeliveryDateTime]] &lt;= data[[#This Row],[SLADue]], "On Time", "Late")</f>
        <v>Late</v>
      </c>
    </row>
    <row r="2194" spans="1:28" x14ac:dyDescent="0.2">
      <c r="A2194" t="s">
        <v>2742</v>
      </c>
      <c r="B2194" t="s">
        <v>19</v>
      </c>
      <c r="C2194" t="s">
        <v>101</v>
      </c>
      <c r="D2194" t="s">
        <v>102</v>
      </c>
      <c r="E2194" s="5">
        <v>27.04</v>
      </c>
      <c r="F2194" t="s">
        <v>81</v>
      </c>
      <c r="G2194">
        <v>1</v>
      </c>
      <c r="H2194" s="1">
        <v>45827</v>
      </c>
      <c r="I2194" s="1" t="str">
        <f>TEXT(data[[#This Row],[OrderDate]],"mmm")</f>
        <v>Jun</v>
      </c>
      <c r="J2194" s="6">
        <v>0.83402777777777781</v>
      </c>
      <c r="K2194" s="6" t="str">
        <f>TEXT(data[[#This Row],[OrderTime]],"h")</f>
        <v>20</v>
      </c>
      <c r="L2194" s="1">
        <v>45828</v>
      </c>
      <c r="M2194" s="6">
        <v>0.83402777777777781</v>
      </c>
      <c r="N2194" t="s">
        <v>139</v>
      </c>
      <c r="O2194" t="s">
        <v>1112</v>
      </c>
      <c r="P2194" t="s">
        <v>36</v>
      </c>
      <c r="Q2194" t="s">
        <v>53</v>
      </c>
      <c r="R2194" t="s">
        <v>83</v>
      </c>
      <c r="S2194" t="s">
        <v>28</v>
      </c>
      <c r="T2194" t="s">
        <v>115</v>
      </c>
      <c r="U2194" t="s">
        <v>30</v>
      </c>
      <c r="V2194" s="5">
        <f>data[[#This Row],[PriceUSD]]*data[[#This Row],[Quantity]]</f>
        <v>27.04</v>
      </c>
      <c r="W2194" s="7">
        <f>data[[#This Row],[OrderDate]] + TIME(VALUE(LEFT(data[[#This Row],[OrderTime]],2)), VALUE(RIGHT(data[[#This Row],[OrderTime]],2)), 0)</f>
        <v>45827.054166666669</v>
      </c>
      <c r="X2194" s="7">
        <f>_xlfn.MINIFS(data[OrderDateTime], data[CustomerName], data[[#This Row],[CustomerName]])</f>
        <v>45606.007638888892</v>
      </c>
      <c r="Y2194" t="str">
        <f>IF(data[[#This Row],[OrderDateTime]]=data[[#This Row],[FirstOrderDateTime]], "New", "Returning")</f>
        <v>Returning</v>
      </c>
      <c r="Z2194" s="7">
        <f>data[[#This Row],[DeliveryDate]] + data[[#This Row],[DeliveryTime]]</f>
        <v>45828.834027777775</v>
      </c>
      <c r="AA2194" s="7">
        <f>data[[#This Row],[OrderDateTime]] + 1</f>
        <v>45828.054166666669</v>
      </c>
      <c r="AB2194" s="7" t="str">
        <f>IF(data[[#This Row],[DeliveryDateTime]] &lt;= data[[#This Row],[SLADue]], "On Time", "Late")</f>
        <v>Late</v>
      </c>
    </row>
    <row r="2195" spans="1:28" x14ac:dyDescent="0.2">
      <c r="A2195" t="s">
        <v>2743</v>
      </c>
      <c r="B2195" t="s">
        <v>19</v>
      </c>
      <c r="C2195" t="s">
        <v>79</v>
      </c>
      <c r="D2195" t="s">
        <v>80</v>
      </c>
      <c r="E2195" s="5">
        <v>30.95</v>
      </c>
      <c r="F2195" t="s">
        <v>63</v>
      </c>
      <c r="G2195">
        <v>1</v>
      </c>
      <c r="H2195" s="1">
        <v>45732</v>
      </c>
      <c r="I2195" s="1" t="str">
        <f>TEXT(data[[#This Row],[OrderDate]],"mmm")</f>
        <v>Mar</v>
      </c>
      <c r="J2195" s="6">
        <v>0.80347222222222225</v>
      </c>
      <c r="K2195" s="6" t="str">
        <f>TEXT(data[[#This Row],[OrderTime]],"h")</f>
        <v>19</v>
      </c>
      <c r="L2195" s="1">
        <v>45733</v>
      </c>
      <c r="M2195" s="6">
        <v>0.78402777777777777</v>
      </c>
      <c r="N2195" t="s">
        <v>123</v>
      </c>
      <c r="O2195" t="s">
        <v>498</v>
      </c>
      <c r="P2195" t="s">
        <v>36</v>
      </c>
      <c r="Q2195" t="s">
        <v>53</v>
      </c>
      <c r="R2195" t="s">
        <v>83</v>
      </c>
      <c r="S2195" t="s">
        <v>28</v>
      </c>
      <c r="T2195" t="s">
        <v>59</v>
      </c>
      <c r="U2195" t="s">
        <v>67</v>
      </c>
      <c r="V2195" s="5">
        <f>data[[#This Row],[PriceUSD]]*data[[#This Row],[Quantity]]</f>
        <v>30.95</v>
      </c>
      <c r="W2195" s="7">
        <f>data[[#This Row],[OrderDate]] + TIME(VALUE(LEFT(data[[#This Row],[OrderTime]],2)), VALUE(RIGHT(data[[#This Row],[OrderTime]],2)), 0)</f>
        <v>45732.015277777777</v>
      </c>
      <c r="X2195" s="7">
        <f>_xlfn.MINIFS(data[OrderDateTime], data[CustomerName], data[[#This Row],[CustomerName]])</f>
        <v>45508.017361111109</v>
      </c>
      <c r="Y2195" t="str">
        <f>IF(data[[#This Row],[OrderDateTime]]=data[[#This Row],[FirstOrderDateTime]], "New", "Returning")</f>
        <v>Returning</v>
      </c>
      <c r="Z2195" s="7">
        <f>data[[#This Row],[DeliveryDate]] + data[[#This Row],[DeliveryTime]]</f>
        <v>45733.78402777778</v>
      </c>
      <c r="AA2195" s="7">
        <f>data[[#This Row],[OrderDateTime]] + 1</f>
        <v>45733.015277777777</v>
      </c>
      <c r="AB2195" s="7" t="str">
        <f>IF(data[[#This Row],[DeliveryDateTime]] &lt;= data[[#This Row],[SLADue]], "On Time", "Late")</f>
        <v>Late</v>
      </c>
    </row>
    <row r="2196" spans="1:28" x14ac:dyDescent="0.2">
      <c r="A2196" t="s">
        <v>2744</v>
      </c>
      <c r="B2196" t="s">
        <v>19</v>
      </c>
      <c r="C2196" t="s">
        <v>49</v>
      </c>
      <c r="D2196" t="s">
        <v>50</v>
      </c>
      <c r="E2196" s="5">
        <v>30.17</v>
      </c>
      <c r="F2196" t="s">
        <v>51</v>
      </c>
      <c r="G2196">
        <v>1</v>
      </c>
      <c r="H2196" s="1">
        <v>45705</v>
      </c>
      <c r="I2196" s="1" t="str">
        <f>TEXT(data[[#This Row],[OrderDate]],"mmm")</f>
        <v>Feb</v>
      </c>
      <c r="J2196" s="6">
        <v>0.76527777777777772</v>
      </c>
      <c r="K2196" s="6" t="str">
        <f>TEXT(data[[#This Row],[OrderTime]],"h")</f>
        <v>18</v>
      </c>
      <c r="L2196" s="1">
        <v>45706</v>
      </c>
      <c r="M2196" s="6">
        <v>0.80694444444444446</v>
      </c>
      <c r="N2196" t="s">
        <v>75</v>
      </c>
      <c r="O2196" t="s">
        <v>616</v>
      </c>
      <c r="P2196" t="s">
        <v>25</v>
      </c>
      <c r="Q2196" t="s">
        <v>26</v>
      </c>
      <c r="R2196" t="s">
        <v>54</v>
      </c>
      <c r="S2196" t="s">
        <v>28</v>
      </c>
      <c r="T2196" t="s">
        <v>29</v>
      </c>
      <c r="U2196" t="s">
        <v>30</v>
      </c>
      <c r="V2196" s="5">
        <f>data[[#This Row],[PriceUSD]]*data[[#This Row],[Quantity]]</f>
        <v>30.17</v>
      </c>
      <c r="W2196" s="7">
        <f>data[[#This Row],[OrderDate]] + TIME(VALUE(LEFT(data[[#This Row],[OrderTime]],2)), VALUE(RIGHT(data[[#This Row],[OrderTime]],2)), 0)</f>
        <v>45705.054166666669</v>
      </c>
      <c r="X2196" s="7">
        <f>_xlfn.MINIFS(data[OrderDateTime], data[CustomerName], data[[#This Row],[CustomerName]])</f>
        <v>45556.022916666669</v>
      </c>
      <c r="Y2196" t="str">
        <f>IF(data[[#This Row],[OrderDateTime]]=data[[#This Row],[FirstOrderDateTime]], "New", "Returning")</f>
        <v>Returning</v>
      </c>
      <c r="Z2196" s="7">
        <f>data[[#This Row],[DeliveryDate]] + data[[#This Row],[DeliveryTime]]</f>
        <v>45706.806944444441</v>
      </c>
      <c r="AA2196" s="7">
        <f>data[[#This Row],[OrderDateTime]] + 1</f>
        <v>45706.054166666669</v>
      </c>
      <c r="AB2196" s="7" t="str">
        <f>IF(data[[#This Row],[DeliveryDateTime]] &lt;= data[[#This Row],[SLADue]], "On Time", "Late")</f>
        <v>Late</v>
      </c>
    </row>
    <row r="2197" spans="1:28" x14ac:dyDescent="0.2">
      <c r="A2197" t="s">
        <v>2745</v>
      </c>
      <c r="B2197" t="s">
        <v>19</v>
      </c>
      <c r="C2197" t="s">
        <v>79</v>
      </c>
      <c r="D2197" t="s">
        <v>80</v>
      </c>
      <c r="E2197" s="5">
        <v>28.69</v>
      </c>
      <c r="F2197" t="s">
        <v>81</v>
      </c>
      <c r="G2197">
        <v>1</v>
      </c>
      <c r="H2197" s="1">
        <v>45740</v>
      </c>
      <c r="I2197" s="1" t="str">
        <f>TEXT(data[[#This Row],[OrderDate]],"mmm")</f>
        <v>Mar</v>
      </c>
      <c r="J2197" s="6">
        <v>0.46111111111111114</v>
      </c>
      <c r="K2197" s="6" t="str">
        <f>TEXT(data[[#This Row],[OrderTime]],"h")</f>
        <v>11</v>
      </c>
      <c r="L2197" s="1">
        <v>45740</v>
      </c>
      <c r="M2197" s="6">
        <v>0.58611111111111114</v>
      </c>
      <c r="N2197" t="s">
        <v>95</v>
      </c>
      <c r="O2197" t="s">
        <v>1101</v>
      </c>
      <c r="P2197" t="s">
        <v>25</v>
      </c>
      <c r="Q2197" t="s">
        <v>53</v>
      </c>
      <c r="R2197" t="s">
        <v>83</v>
      </c>
      <c r="S2197" t="s">
        <v>47</v>
      </c>
      <c r="T2197" t="s">
        <v>29</v>
      </c>
      <c r="U2197" t="s">
        <v>39</v>
      </c>
      <c r="V2197" s="5">
        <f>data[[#This Row],[PriceUSD]]*data[[#This Row],[Quantity]]</f>
        <v>28.69</v>
      </c>
      <c r="W2197" s="7">
        <f>data[[#This Row],[OrderDate]] + TIME(VALUE(LEFT(data[[#This Row],[OrderTime]],2)), VALUE(RIGHT(data[[#This Row],[OrderTime]],2)), 0)</f>
        <v>45740.007638888892</v>
      </c>
      <c r="X2197" s="7">
        <f>_xlfn.MINIFS(data[OrderDateTime], data[CustomerName], data[[#This Row],[CustomerName]])</f>
        <v>45540.046527777777</v>
      </c>
      <c r="Y2197" t="str">
        <f>IF(data[[#This Row],[OrderDateTime]]=data[[#This Row],[FirstOrderDateTime]], "New", "Returning")</f>
        <v>Returning</v>
      </c>
      <c r="Z2197" s="7">
        <f>data[[#This Row],[DeliveryDate]] + data[[#This Row],[DeliveryTime]]</f>
        <v>45740.586111111108</v>
      </c>
      <c r="AA2197" s="7">
        <f>data[[#This Row],[OrderDateTime]] + 1</f>
        <v>45741.007638888892</v>
      </c>
      <c r="AB2197" s="7" t="str">
        <f>IF(data[[#This Row],[DeliveryDateTime]] &lt;= data[[#This Row],[SLADue]], "On Time", "Late")</f>
        <v>On Time</v>
      </c>
    </row>
    <row r="2198" spans="1:28" x14ac:dyDescent="0.2">
      <c r="A2198" t="s">
        <v>2746</v>
      </c>
      <c r="B2198" t="s">
        <v>19</v>
      </c>
      <c r="C2198" t="s">
        <v>290</v>
      </c>
      <c r="D2198" t="s">
        <v>291</v>
      </c>
      <c r="E2198" s="5">
        <v>65.92</v>
      </c>
      <c r="F2198" t="s">
        <v>22</v>
      </c>
      <c r="G2198">
        <v>1</v>
      </c>
      <c r="H2198" s="1">
        <v>45631</v>
      </c>
      <c r="I2198" s="1" t="str">
        <f>TEXT(data[[#This Row],[OrderDate]],"mmm")</f>
        <v>Dec</v>
      </c>
      <c r="J2198" s="6">
        <v>0.48194444444444445</v>
      </c>
      <c r="K2198" s="6" t="str">
        <f>TEXT(data[[#This Row],[OrderTime]],"h")</f>
        <v>11</v>
      </c>
      <c r="L2198" s="1">
        <v>45631</v>
      </c>
      <c r="M2198" s="6">
        <v>0.6069444444444444</v>
      </c>
      <c r="N2198" t="s">
        <v>238</v>
      </c>
      <c r="O2198" t="s">
        <v>957</v>
      </c>
      <c r="P2198" t="s">
        <v>36</v>
      </c>
      <c r="Q2198" t="s">
        <v>53</v>
      </c>
      <c r="R2198" t="s">
        <v>294</v>
      </c>
      <c r="S2198" t="s">
        <v>47</v>
      </c>
      <c r="T2198" t="s">
        <v>29</v>
      </c>
      <c r="U2198" t="s">
        <v>39</v>
      </c>
      <c r="V2198" s="5">
        <f>data[[#This Row],[PriceUSD]]*data[[#This Row],[Quantity]]</f>
        <v>65.92</v>
      </c>
      <c r="W2198" s="7">
        <f>data[[#This Row],[OrderDate]] + TIME(VALUE(LEFT(data[[#This Row],[OrderTime]],2)), VALUE(RIGHT(data[[#This Row],[OrderTime]],2)), 0)</f>
        <v>45631.030555555553</v>
      </c>
      <c r="X2198" s="7">
        <f>_xlfn.MINIFS(data[OrderDateTime], data[CustomerName], data[[#This Row],[CustomerName]])</f>
        <v>45509.061805555553</v>
      </c>
      <c r="Y2198" t="str">
        <f>IF(data[[#This Row],[OrderDateTime]]=data[[#This Row],[FirstOrderDateTime]], "New", "Returning")</f>
        <v>Returning</v>
      </c>
      <c r="Z2198" s="7">
        <f>data[[#This Row],[DeliveryDate]] + data[[#This Row],[DeliveryTime]]</f>
        <v>45631.606944444444</v>
      </c>
      <c r="AA2198" s="7">
        <f>data[[#This Row],[OrderDateTime]] + 1</f>
        <v>45632.030555555553</v>
      </c>
      <c r="AB2198" s="7" t="str">
        <f>IF(data[[#This Row],[DeliveryDateTime]] &lt;= data[[#This Row],[SLADue]], "On Time", "Late")</f>
        <v>On Time</v>
      </c>
    </row>
    <row r="2199" spans="1:28" x14ac:dyDescent="0.2">
      <c r="A2199" t="s">
        <v>2747</v>
      </c>
      <c r="B2199" t="s">
        <v>19</v>
      </c>
      <c r="C2199" t="s">
        <v>41</v>
      </c>
      <c r="D2199" t="s">
        <v>42</v>
      </c>
      <c r="E2199" s="5">
        <v>33.47</v>
      </c>
      <c r="F2199" t="s">
        <v>119</v>
      </c>
      <c r="G2199">
        <v>1</v>
      </c>
      <c r="H2199" s="1">
        <v>45768</v>
      </c>
      <c r="I2199" s="1" t="str">
        <f>TEXT(data[[#This Row],[OrderDate]],"mmm")</f>
        <v>Apr</v>
      </c>
      <c r="J2199" s="6">
        <v>0.51944444444444449</v>
      </c>
      <c r="K2199" s="6" t="str">
        <f>TEXT(data[[#This Row],[OrderTime]],"h")</f>
        <v>12</v>
      </c>
      <c r="L2199" s="1">
        <v>45768</v>
      </c>
      <c r="M2199" s="6">
        <v>0.68611111111111112</v>
      </c>
      <c r="N2199" t="s">
        <v>183</v>
      </c>
      <c r="O2199" t="s">
        <v>1351</v>
      </c>
      <c r="P2199" t="s">
        <v>180</v>
      </c>
      <c r="Q2199" t="s">
        <v>26</v>
      </c>
      <c r="R2199" t="s">
        <v>46</v>
      </c>
      <c r="S2199" t="s">
        <v>47</v>
      </c>
      <c r="T2199" t="s">
        <v>106</v>
      </c>
      <c r="U2199" t="s">
        <v>67</v>
      </c>
      <c r="V2199" s="5">
        <f>data[[#This Row],[PriceUSD]]*data[[#This Row],[Quantity]]</f>
        <v>33.47</v>
      </c>
      <c r="W2199" s="7">
        <f>data[[#This Row],[OrderDate]] + TIME(VALUE(LEFT(data[[#This Row],[OrderTime]],2)), VALUE(RIGHT(data[[#This Row],[OrderTime]],2)), 0)</f>
        <v>45768.030555555553</v>
      </c>
      <c r="X2199" s="7">
        <f>_xlfn.MINIFS(data[OrderDateTime], data[CustomerName], data[[#This Row],[CustomerName]])</f>
        <v>45613.038888888892</v>
      </c>
      <c r="Y2199" t="str">
        <f>IF(data[[#This Row],[OrderDateTime]]=data[[#This Row],[FirstOrderDateTime]], "New", "Returning")</f>
        <v>Returning</v>
      </c>
      <c r="Z2199" s="7">
        <f>data[[#This Row],[DeliveryDate]] + data[[#This Row],[DeliveryTime]]</f>
        <v>45768.686111111114</v>
      </c>
      <c r="AA2199" s="7">
        <f>data[[#This Row],[OrderDateTime]] + 1</f>
        <v>45769.030555555553</v>
      </c>
      <c r="AB2199" s="7" t="str">
        <f>IF(data[[#This Row],[DeliveryDateTime]] &lt;= data[[#This Row],[SLADue]], "On Time", "Late")</f>
        <v>On Time</v>
      </c>
    </row>
    <row r="2200" spans="1:28" x14ac:dyDescent="0.2">
      <c r="A2200" t="s">
        <v>2748</v>
      </c>
      <c r="B2200" t="s">
        <v>19</v>
      </c>
      <c r="C2200" t="s">
        <v>69</v>
      </c>
      <c r="D2200" t="s">
        <v>70</v>
      </c>
      <c r="E2200" s="5">
        <v>53.8</v>
      </c>
      <c r="F2200" t="s">
        <v>74</v>
      </c>
      <c r="G2200">
        <v>2</v>
      </c>
      <c r="H2200" s="1">
        <v>45770</v>
      </c>
      <c r="I2200" s="1" t="str">
        <f>TEXT(data[[#This Row],[OrderDate]],"mmm")</f>
        <v>Apr</v>
      </c>
      <c r="J2200" s="6">
        <v>0.88611111111111107</v>
      </c>
      <c r="K2200" s="6" t="str">
        <f>TEXT(data[[#This Row],[OrderTime]],"h")</f>
        <v>21</v>
      </c>
      <c r="L2200" s="1">
        <v>45771</v>
      </c>
      <c r="M2200" s="6">
        <v>0.69305555555555554</v>
      </c>
      <c r="N2200" t="s">
        <v>44</v>
      </c>
      <c r="O2200" t="s">
        <v>1342</v>
      </c>
      <c r="P2200" t="s">
        <v>25</v>
      </c>
      <c r="Q2200" t="s">
        <v>26</v>
      </c>
      <c r="R2200" t="s">
        <v>37</v>
      </c>
      <c r="S2200" t="s">
        <v>28</v>
      </c>
      <c r="T2200" t="s">
        <v>59</v>
      </c>
      <c r="U2200" t="s">
        <v>67</v>
      </c>
      <c r="V2200" s="5">
        <f>data[[#This Row],[PriceUSD]]*data[[#This Row],[Quantity]]</f>
        <v>107.6</v>
      </c>
      <c r="W2200" s="7">
        <f>data[[#This Row],[OrderDate]] + TIME(VALUE(LEFT(data[[#This Row],[OrderTime]],2)), VALUE(RIGHT(data[[#This Row],[OrderTime]],2)), 0)</f>
        <v>45770.007638888892</v>
      </c>
      <c r="X2200" s="7">
        <f>_xlfn.MINIFS(data[OrderDateTime], data[CustomerName], data[[#This Row],[CustomerName]])</f>
        <v>45549.054166666669</v>
      </c>
      <c r="Y2200" t="str">
        <f>IF(data[[#This Row],[OrderDateTime]]=data[[#This Row],[FirstOrderDateTime]], "New", "Returning")</f>
        <v>Returning</v>
      </c>
      <c r="Z2200" s="7">
        <f>data[[#This Row],[DeliveryDate]] + data[[#This Row],[DeliveryTime]]</f>
        <v>45771.693055555559</v>
      </c>
      <c r="AA2200" s="7">
        <f>data[[#This Row],[OrderDateTime]] + 1</f>
        <v>45771.007638888892</v>
      </c>
      <c r="AB2200" s="7" t="str">
        <f>IF(data[[#This Row],[DeliveryDateTime]] &lt;= data[[#This Row],[SLADue]], "On Time", "Late")</f>
        <v>Late</v>
      </c>
    </row>
    <row r="2201" spans="1:28" x14ac:dyDescent="0.2">
      <c r="A2201" t="s">
        <v>2749</v>
      </c>
      <c r="B2201" t="s">
        <v>19</v>
      </c>
      <c r="C2201" t="s">
        <v>85</v>
      </c>
      <c r="D2201" t="s">
        <v>86</v>
      </c>
      <c r="E2201" s="5">
        <v>62.36</v>
      </c>
      <c r="F2201" t="s">
        <v>87</v>
      </c>
      <c r="G2201">
        <v>1</v>
      </c>
      <c r="H2201" s="1">
        <v>45797</v>
      </c>
      <c r="I2201" s="1" t="str">
        <f>TEXT(data[[#This Row],[OrderDate]],"mmm")</f>
        <v>May</v>
      </c>
      <c r="J2201" s="6">
        <v>0.85277777777777775</v>
      </c>
      <c r="K2201" s="6" t="str">
        <f>TEXT(data[[#This Row],[OrderTime]],"h")</f>
        <v>20</v>
      </c>
      <c r="L2201" s="1">
        <v>45799</v>
      </c>
      <c r="M2201" s="6">
        <v>0.73333333333333328</v>
      </c>
      <c r="N2201" t="s">
        <v>175</v>
      </c>
      <c r="O2201" t="s">
        <v>439</v>
      </c>
      <c r="P2201" t="s">
        <v>25</v>
      </c>
      <c r="Q2201" t="s">
        <v>26</v>
      </c>
      <c r="R2201" t="s">
        <v>90</v>
      </c>
      <c r="S2201" t="s">
        <v>105</v>
      </c>
      <c r="T2201" t="s">
        <v>38</v>
      </c>
      <c r="U2201" t="s">
        <v>30</v>
      </c>
      <c r="V2201" s="5">
        <f>data[[#This Row],[PriceUSD]]*data[[#This Row],[Quantity]]</f>
        <v>62.36</v>
      </c>
      <c r="W2201" s="7">
        <f>data[[#This Row],[OrderDate]] + TIME(VALUE(LEFT(data[[#This Row],[OrderTime]],2)), VALUE(RIGHT(data[[#This Row],[OrderTime]],2)), 0)</f>
        <v>45797.054166666669</v>
      </c>
      <c r="X2201" s="7">
        <f>_xlfn.MINIFS(data[OrderDateTime], data[CustomerName], data[[#This Row],[CustomerName]])</f>
        <v>45531.061805555553</v>
      </c>
      <c r="Y2201" t="str">
        <f>IF(data[[#This Row],[OrderDateTime]]=data[[#This Row],[FirstOrderDateTime]], "New", "Returning")</f>
        <v>Returning</v>
      </c>
      <c r="Z2201" s="7">
        <f>data[[#This Row],[DeliveryDate]] + data[[#This Row],[DeliveryTime]]</f>
        <v>45799.73333333333</v>
      </c>
      <c r="AA2201" s="7">
        <f>data[[#This Row],[OrderDateTime]] + 1</f>
        <v>45798.054166666669</v>
      </c>
      <c r="AB2201" s="7" t="str">
        <f>IF(data[[#This Row],[DeliveryDateTime]] &lt;= data[[#This Row],[SLADue]], "On Time", "Late")</f>
        <v>Late</v>
      </c>
    </row>
    <row r="2202" spans="1:28" x14ac:dyDescent="0.2">
      <c r="A2202" t="s">
        <v>2750</v>
      </c>
      <c r="B2202" t="s">
        <v>19</v>
      </c>
      <c r="C2202" t="s">
        <v>126</v>
      </c>
      <c r="D2202" t="s">
        <v>127</v>
      </c>
      <c r="E2202" s="5">
        <v>24.36</v>
      </c>
      <c r="F2202" t="s">
        <v>56</v>
      </c>
      <c r="G2202">
        <v>1</v>
      </c>
      <c r="H2202" s="1">
        <v>45797</v>
      </c>
      <c r="I2202" s="1" t="str">
        <f>TEXT(data[[#This Row],[OrderDate]],"mmm")</f>
        <v>May</v>
      </c>
      <c r="J2202" s="6">
        <v>0.3923611111111111</v>
      </c>
      <c r="K2202" s="6" t="str">
        <f>TEXT(data[[#This Row],[OrderTime]],"h")</f>
        <v>9</v>
      </c>
      <c r="L2202" s="1">
        <v>45798</v>
      </c>
      <c r="M2202" s="6">
        <v>0.55902777777777779</v>
      </c>
      <c r="N2202" t="s">
        <v>112</v>
      </c>
      <c r="O2202" t="s">
        <v>831</v>
      </c>
      <c r="P2202" t="s">
        <v>36</v>
      </c>
      <c r="Q2202" t="s">
        <v>53</v>
      </c>
      <c r="R2202" t="s">
        <v>129</v>
      </c>
      <c r="S2202" t="s">
        <v>28</v>
      </c>
      <c r="T2202" t="s">
        <v>38</v>
      </c>
      <c r="U2202" t="s">
        <v>30</v>
      </c>
      <c r="V2202" s="5">
        <f>data[[#This Row],[PriceUSD]]*data[[#This Row],[Quantity]]</f>
        <v>24.36</v>
      </c>
      <c r="W2202" s="7">
        <f>data[[#This Row],[OrderDate]] + TIME(VALUE(LEFT(data[[#This Row],[OrderTime]],2)), VALUE(RIGHT(data[[#This Row],[OrderTime]],2)), 0)</f>
        <v>45797.007638888892</v>
      </c>
      <c r="X2202" s="7">
        <f>_xlfn.MINIFS(data[OrderDateTime], data[CustomerName], data[[#This Row],[CustomerName]])</f>
        <v>45541.022916666669</v>
      </c>
      <c r="Y2202" t="str">
        <f>IF(data[[#This Row],[OrderDateTime]]=data[[#This Row],[FirstOrderDateTime]], "New", "Returning")</f>
        <v>Returning</v>
      </c>
      <c r="Z2202" s="7">
        <f>data[[#This Row],[DeliveryDate]] + data[[#This Row],[DeliveryTime]]</f>
        <v>45798.559027777781</v>
      </c>
      <c r="AA2202" s="7">
        <f>data[[#This Row],[OrderDateTime]] + 1</f>
        <v>45798.007638888892</v>
      </c>
      <c r="AB2202" s="7" t="str">
        <f>IF(data[[#This Row],[DeliveryDateTime]] &lt;= data[[#This Row],[SLADue]], "On Time", "Late")</f>
        <v>Late</v>
      </c>
    </row>
    <row r="2203" spans="1:28" x14ac:dyDescent="0.2">
      <c r="A2203" t="s">
        <v>2751</v>
      </c>
      <c r="B2203" t="s">
        <v>19</v>
      </c>
      <c r="C2203" t="s">
        <v>126</v>
      </c>
      <c r="D2203" t="s">
        <v>127</v>
      </c>
      <c r="E2203" s="5">
        <v>19.71</v>
      </c>
      <c r="F2203" t="s">
        <v>87</v>
      </c>
      <c r="G2203">
        <v>1</v>
      </c>
      <c r="H2203" s="1">
        <v>45525</v>
      </c>
      <c r="I2203" s="1" t="str">
        <f>TEXT(data[[#This Row],[OrderDate]],"mmm")</f>
        <v>Aug</v>
      </c>
      <c r="J2203" s="6">
        <v>0.38194444444444442</v>
      </c>
      <c r="K2203" s="6" t="str">
        <f>TEXT(data[[#This Row],[OrderTime]],"h")</f>
        <v>9</v>
      </c>
      <c r="L2203" s="1">
        <v>45525</v>
      </c>
      <c r="M2203" s="6">
        <v>0.67361111111111116</v>
      </c>
      <c r="N2203" t="s">
        <v>208</v>
      </c>
      <c r="O2203" t="s">
        <v>984</v>
      </c>
      <c r="P2203" t="s">
        <v>202</v>
      </c>
      <c r="Q2203" t="s">
        <v>53</v>
      </c>
      <c r="R2203" t="s">
        <v>129</v>
      </c>
      <c r="S2203" t="s">
        <v>47</v>
      </c>
      <c r="T2203" t="s">
        <v>29</v>
      </c>
      <c r="U2203" t="s">
        <v>30</v>
      </c>
      <c r="V2203" s="5">
        <f>data[[#This Row],[PriceUSD]]*data[[#This Row],[Quantity]]</f>
        <v>19.71</v>
      </c>
      <c r="W2203" s="7">
        <f>data[[#This Row],[OrderDate]] + TIME(VALUE(LEFT(data[[#This Row],[OrderTime]],2)), VALUE(RIGHT(data[[#This Row],[OrderTime]],2)), 0)</f>
        <v>45525.030555555553</v>
      </c>
      <c r="X2203" s="7">
        <f>_xlfn.MINIFS(data[OrderDateTime], data[CustomerName], data[[#This Row],[CustomerName]])</f>
        <v>45522.022916666669</v>
      </c>
      <c r="Y2203" t="str">
        <f>IF(data[[#This Row],[OrderDateTime]]=data[[#This Row],[FirstOrderDateTime]], "New", "Returning")</f>
        <v>Returning</v>
      </c>
      <c r="Z2203" s="7">
        <f>data[[#This Row],[DeliveryDate]] + data[[#This Row],[DeliveryTime]]</f>
        <v>45525.673611111109</v>
      </c>
      <c r="AA2203" s="7">
        <f>data[[#This Row],[OrderDateTime]] + 1</f>
        <v>45526.030555555553</v>
      </c>
      <c r="AB2203" s="7" t="str">
        <f>IF(data[[#This Row],[DeliveryDateTime]] &lt;= data[[#This Row],[SLADue]], "On Time", "Late")</f>
        <v>On Time</v>
      </c>
    </row>
    <row r="2204" spans="1:28" x14ac:dyDescent="0.2">
      <c r="A2204" t="s">
        <v>2752</v>
      </c>
      <c r="B2204" t="s">
        <v>19</v>
      </c>
      <c r="C2204" t="s">
        <v>92</v>
      </c>
      <c r="D2204" t="s">
        <v>93</v>
      </c>
      <c r="E2204" s="5">
        <v>90.64</v>
      </c>
      <c r="F2204" t="s">
        <v>81</v>
      </c>
      <c r="G2204">
        <v>1</v>
      </c>
      <c r="H2204" s="1">
        <v>45676</v>
      </c>
      <c r="I2204" s="1" t="str">
        <f>TEXT(data[[#This Row],[OrderDate]],"mmm")</f>
        <v>Jan</v>
      </c>
      <c r="J2204" s="6">
        <v>0.37638888888888888</v>
      </c>
      <c r="K2204" s="6" t="str">
        <f>TEXT(data[[#This Row],[OrderTime]],"h")</f>
        <v>9</v>
      </c>
      <c r="L2204" s="1">
        <v>45676</v>
      </c>
      <c r="M2204" s="6">
        <v>0.62638888888888888</v>
      </c>
      <c r="N2204" t="s">
        <v>57</v>
      </c>
      <c r="O2204" t="s">
        <v>2250</v>
      </c>
      <c r="P2204" t="s">
        <v>25</v>
      </c>
      <c r="Q2204" t="s">
        <v>53</v>
      </c>
      <c r="R2204" t="s">
        <v>66</v>
      </c>
      <c r="S2204" t="s">
        <v>47</v>
      </c>
      <c r="T2204" t="s">
        <v>59</v>
      </c>
      <c r="U2204" t="s">
        <v>30</v>
      </c>
      <c r="V2204" s="5">
        <f>data[[#This Row],[PriceUSD]]*data[[#This Row],[Quantity]]</f>
        <v>90.64</v>
      </c>
      <c r="W2204" s="7">
        <f>data[[#This Row],[OrderDate]] + TIME(VALUE(LEFT(data[[#This Row],[OrderTime]],2)), VALUE(RIGHT(data[[#This Row],[OrderTime]],2)), 0)</f>
        <v>45676.061805555553</v>
      </c>
      <c r="X2204" s="7">
        <f>_xlfn.MINIFS(data[OrderDateTime], data[CustomerName], data[[#This Row],[CustomerName]])</f>
        <v>45540.007638888892</v>
      </c>
      <c r="Y2204" t="str">
        <f>IF(data[[#This Row],[OrderDateTime]]=data[[#This Row],[FirstOrderDateTime]], "New", "Returning")</f>
        <v>Returning</v>
      </c>
      <c r="Z2204" s="7">
        <f>data[[#This Row],[DeliveryDate]] + data[[#This Row],[DeliveryTime]]</f>
        <v>45676.626388888886</v>
      </c>
      <c r="AA2204" s="7">
        <f>data[[#This Row],[OrderDateTime]] + 1</f>
        <v>45677.061805555553</v>
      </c>
      <c r="AB2204" s="7" t="str">
        <f>IF(data[[#This Row],[DeliveryDateTime]] &lt;= data[[#This Row],[SLADue]], "On Time", "Late")</f>
        <v>On Time</v>
      </c>
    </row>
    <row r="2205" spans="1:28" x14ac:dyDescent="0.2">
      <c r="A2205" t="s">
        <v>2753</v>
      </c>
      <c r="B2205" t="s">
        <v>19</v>
      </c>
      <c r="C2205" t="s">
        <v>69</v>
      </c>
      <c r="D2205" t="s">
        <v>70</v>
      </c>
      <c r="E2205" s="5">
        <v>58.57</v>
      </c>
      <c r="F2205" t="s">
        <v>43</v>
      </c>
      <c r="G2205">
        <v>3</v>
      </c>
      <c r="H2205" s="1">
        <v>45524</v>
      </c>
      <c r="I2205" s="1" t="str">
        <f>TEXT(data[[#This Row],[OrderDate]],"mmm")</f>
        <v>Aug</v>
      </c>
      <c r="J2205" s="6">
        <v>0.8256944444444444</v>
      </c>
      <c r="K2205" s="6" t="str">
        <f>TEXT(data[[#This Row],[OrderTime]],"h")</f>
        <v>19</v>
      </c>
      <c r="L2205" s="1">
        <v>45525</v>
      </c>
      <c r="M2205" s="6">
        <v>0.86736111111111114</v>
      </c>
      <c r="N2205" t="s">
        <v>123</v>
      </c>
      <c r="O2205" t="s">
        <v>1009</v>
      </c>
      <c r="P2205" t="s">
        <v>36</v>
      </c>
      <c r="Q2205" t="s">
        <v>26</v>
      </c>
      <c r="R2205" t="s">
        <v>37</v>
      </c>
      <c r="S2205" t="s">
        <v>28</v>
      </c>
      <c r="T2205" t="s">
        <v>59</v>
      </c>
      <c r="U2205" t="s">
        <v>67</v>
      </c>
      <c r="V2205" s="5">
        <f>data[[#This Row],[PriceUSD]]*data[[#This Row],[Quantity]]</f>
        <v>175.71</v>
      </c>
      <c r="W2205" s="7">
        <f>data[[#This Row],[OrderDate]] + TIME(VALUE(LEFT(data[[#This Row],[OrderTime]],2)), VALUE(RIGHT(data[[#This Row],[OrderTime]],2)), 0)</f>
        <v>45524.030555555553</v>
      </c>
      <c r="X2205" s="7">
        <f>_xlfn.MINIFS(data[OrderDateTime], data[CustomerName], data[[#This Row],[CustomerName]])</f>
        <v>45520.017361111109</v>
      </c>
      <c r="Y2205" t="str">
        <f>IF(data[[#This Row],[OrderDateTime]]=data[[#This Row],[FirstOrderDateTime]], "New", "Returning")</f>
        <v>Returning</v>
      </c>
      <c r="Z2205" s="7">
        <f>data[[#This Row],[DeliveryDate]] + data[[#This Row],[DeliveryTime]]</f>
        <v>45525.867361111108</v>
      </c>
      <c r="AA2205" s="7">
        <f>data[[#This Row],[OrderDateTime]] + 1</f>
        <v>45525.030555555553</v>
      </c>
      <c r="AB2205" s="7" t="str">
        <f>IF(data[[#This Row],[DeliveryDateTime]] &lt;= data[[#This Row],[SLADue]], "On Time", "Late")</f>
        <v>Late</v>
      </c>
    </row>
    <row r="2206" spans="1:28" x14ac:dyDescent="0.2">
      <c r="A2206" t="s">
        <v>2754</v>
      </c>
      <c r="B2206" t="s">
        <v>19</v>
      </c>
      <c r="C2206" t="s">
        <v>20</v>
      </c>
      <c r="D2206" t="s">
        <v>21</v>
      </c>
      <c r="E2206" s="5">
        <v>16.350000000000001</v>
      </c>
      <c r="F2206" t="s">
        <v>71</v>
      </c>
      <c r="G2206">
        <v>2</v>
      </c>
      <c r="H2206" s="1">
        <v>45533</v>
      </c>
      <c r="I2206" s="1" t="str">
        <f>TEXT(data[[#This Row],[OrderDate]],"mmm")</f>
        <v>Aug</v>
      </c>
      <c r="J2206" s="6">
        <v>0.46875</v>
      </c>
      <c r="K2206" s="6" t="str">
        <f>TEXT(data[[#This Row],[OrderTime]],"h")</f>
        <v>11</v>
      </c>
      <c r="L2206" s="1">
        <v>45534</v>
      </c>
      <c r="M2206" s="6">
        <v>0.55208333333333337</v>
      </c>
      <c r="N2206" t="s">
        <v>145</v>
      </c>
      <c r="O2206" t="s">
        <v>218</v>
      </c>
      <c r="P2206" t="s">
        <v>77</v>
      </c>
      <c r="Q2206" t="s">
        <v>53</v>
      </c>
      <c r="R2206" t="s">
        <v>27</v>
      </c>
      <c r="S2206" t="s">
        <v>28</v>
      </c>
      <c r="T2206" t="s">
        <v>38</v>
      </c>
      <c r="U2206" t="s">
        <v>39</v>
      </c>
      <c r="V2206" s="5">
        <f>data[[#This Row],[PriceUSD]]*data[[#This Row],[Quantity]]</f>
        <v>32.700000000000003</v>
      </c>
      <c r="W2206" s="7">
        <f>data[[#This Row],[OrderDate]] + TIME(VALUE(LEFT(data[[#This Row],[OrderTime]],2)), VALUE(RIGHT(data[[#This Row],[OrderTime]],2)), 0)</f>
        <v>45533.052083333336</v>
      </c>
      <c r="X2206" s="7">
        <f>_xlfn.MINIFS(data[OrderDateTime], data[CustomerName], data[[#This Row],[CustomerName]])</f>
        <v>45516.030555555553</v>
      </c>
      <c r="Y2206" t="str">
        <f>IF(data[[#This Row],[OrderDateTime]]=data[[#This Row],[FirstOrderDateTime]], "New", "Returning")</f>
        <v>Returning</v>
      </c>
      <c r="Z2206" s="7">
        <f>data[[#This Row],[DeliveryDate]] + data[[#This Row],[DeliveryTime]]</f>
        <v>45534.552083333336</v>
      </c>
      <c r="AA2206" s="7">
        <f>data[[#This Row],[OrderDateTime]] + 1</f>
        <v>45534.052083333336</v>
      </c>
      <c r="AB2206" s="7" t="str">
        <f>IF(data[[#This Row],[DeliveryDateTime]] &lt;= data[[#This Row],[SLADue]], "On Time", "Late")</f>
        <v>Late</v>
      </c>
    </row>
    <row r="2207" spans="1:28" x14ac:dyDescent="0.2">
      <c r="A2207" t="s">
        <v>2755</v>
      </c>
      <c r="B2207" t="s">
        <v>19</v>
      </c>
      <c r="C2207" t="s">
        <v>126</v>
      </c>
      <c r="D2207" t="s">
        <v>127</v>
      </c>
      <c r="E2207" s="5">
        <v>23.44</v>
      </c>
      <c r="F2207" t="s">
        <v>138</v>
      </c>
      <c r="G2207">
        <v>1</v>
      </c>
      <c r="H2207" s="1">
        <v>45653</v>
      </c>
      <c r="I2207" s="1" t="str">
        <f>TEXT(data[[#This Row],[OrderDate]],"mmm")</f>
        <v>Dec</v>
      </c>
      <c r="J2207" s="6">
        <v>0.44236111111111109</v>
      </c>
      <c r="K2207" s="6" t="str">
        <f>TEXT(data[[#This Row],[OrderTime]],"h")</f>
        <v>10</v>
      </c>
      <c r="L2207" s="1">
        <v>45654</v>
      </c>
      <c r="M2207" s="6">
        <v>0.56736111111111109</v>
      </c>
      <c r="N2207" t="s">
        <v>200</v>
      </c>
      <c r="O2207" t="s">
        <v>1057</v>
      </c>
      <c r="P2207" t="s">
        <v>202</v>
      </c>
      <c r="Q2207" t="s">
        <v>26</v>
      </c>
      <c r="R2207" t="s">
        <v>129</v>
      </c>
      <c r="S2207" t="s">
        <v>28</v>
      </c>
      <c r="T2207" t="s">
        <v>59</v>
      </c>
      <c r="U2207" t="s">
        <v>30</v>
      </c>
      <c r="V2207" s="5">
        <f>data[[#This Row],[PriceUSD]]*data[[#This Row],[Quantity]]</f>
        <v>23.44</v>
      </c>
      <c r="W2207" s="7">
        <f>data[[#This Row],[OrderDate]] + TIME(VALUE(LEFT(data[[#This Row],[OrderTime]],2)), VALUE(RIGHT(data[[#This Row],[OrderTime]],2)), 0)</f>
        <v>45653.007638888892</v>
      </c>
      <c r="X2207" s="7">
        <f>_xlfn.MINIFS(data[OrderDateTime], data[CustomerName], data[[#This Row],[CustomerName]])</f>
        <v>45557.017361111109</v>
      </c>
      <c r="Y2207" t="str">
        <f>IF(data[[#This Row],[OrderDateTime]]=data[[#This Row],[FirstOrderDateTime]], "New", "Returning")</f>
        <v>Returning</v>
      </c>
      <c r="Z2207" s="7">
        <f>data[[#This Row],[DeliveryDate]] + data[[#This Row],[DeliveryTime]]</f>
        <v>45654.567361111112</v>
      </c>
      <c r="AA2207" s="7">
        <f>data[[#This Row],[OrderDateTime]] + 1</f>
        <v>45654.007638888892</v>
      </c>
      <c r="AB2207" s="7" t="str">
        <f>IF(data[[#This Row],[DeliveryDateTime]] &lt;= data[[#This Row],[SLADue]], "On Time", "Late")</f>
        <v>Late</v>
      </c>
    </row>
    <row r="2208" spans="1:28" x14ac:dyDescent="0.2">
      <c r="A2208" t="s">
        <v>2756</v>
      </c>
      <c r="B2208" t="s">
        <v>19</v>
      </c>
      <c r="C2208" t="s">
        <v>126</v>
      </c>
      <c r="D2208" t="s">
        <v>127</v>
      </c>
      <c r="E2208" s="5">
        <v>24.71</v>
      </c>
      <c r="F2208" t="s">
        <v>56</v>
      </c>
      <c r="G2208">
        <v>3</v>
      </c>
      <c r="H2208" s="1">
        <v>45858</v>
      </c>
      <c r="I2208" s="1" t="str">
        <f>TEXT(data[[#This Row],[OrderDate]],"mmm")</f>
        <v>Jul</v>
      </c>
      <c r="J2208" s="6">
        <v>0.86944444444444446</v>
      </c>
      <c r="K2208" s="6" t="str">
        <f>TEXT(data[[#This Row],[OrderTime]],"h")</f>
        <v>20</v>
      </c>
      <c r="L2208" s="1">
        <v>45859</v>
      </c>
      <c r="M2208" s="6">
        <v>0.78194444444444444</v>
      </c>
      <c r="N2208" t="s">
        <v>112</v>
      </c>
      <c r="O2208" t="s">
        <v>881</v>
      </c>
      <c r="P2208" t="s">
        <v>36</v>
      </c>
      <c r="Q2208" t="s">
        <v>53</v>
      </c>
      <c r="R2208" t="s">
        <v>129</v>
      </c>
      <c r="S2208" t="s">
        <v>28</v>
      </c>
      <c r="T2208" t="s">
        <v>38</v>
      </c>
      <c r="U2208" t="s">
        <v>30</v>
      </c>
      <c r="V2208" s="5">
        <f>data[[#This Row],[PriceUSD]]*data[[#This Row],[Quantity]]</f>
        <v>74.13</v>
      </c>
      <c r="W2208" s="7">
        <f>data[[#This Row],[OrderDate]] + TIME(VALUE(LEFT(data[[#This Row],[OrderTime]],2)), VALUE(RIGHT(data[[#This Row],[OrderTime]],2)), 0)</f>
        <v>45858.030555555553</v>
      </c>
      <c r="X2208" s="7">
        <f>_xlfn.MINIFS(data[OrderDateTime], data[CustomerName], data[[#This Row],[CustomerName]])</f>
        <v>45612.022916666669</v>
      </c>
      <c r="Y2208" t="str">
        <f>IF(data[[#This Row],[OrderDateTime]]=data[[#This Row],[FirstOrderDateTime]], "New", "Returning")</f>
        <v>Returning</v>
      </c>
      <c r="Z2208" s="7">
        <f>data[[#This Row],[DeliveryDate]] + data[[#This Row],[DeliveryTime]]</f>
        <v>45859.781944444447</v>
      </c>
      <c r="AA2208" s="7">
        <f>data[[#This Row],[OrderDateTime]] + 1</f>
        <v>45859.030555555553</v>
      </c>
      <c r="AB2208" s="7" t="str">
        <f>IF(data[[#This Row],[DeliveryDateTime]] &lt;= data[[#This Row],[SLADue]], "On Time", "Late")</f>
        <v>Late</v>
      </c>
    </row>
    <row r="2209" spans="1:28" x14ac:dyDescent="0.2">
      <c r="A2209" t="s">
        <v>2757</v>
      </c>
      <c r="B2209" t="s">
        <v>19</v>
      </c>
      <c r="C2209" t="s">
        <v>101</v>
      </c>
      <c r="D2209" t="s">
        <v>102</v>
      </c>
      <c r="E2209" s="5">
        <v>25.49</v>
      </c>
      <c r="F2209" t="s">
        <v>81</v>
      </c>
      <c r="G2209">
        <v>1</v>
      </c>
      <c r="H2209" s="1">
        <v>45522</v>
      </c>
      <c r="I2209" s="1" t="str">
        <f>TEXT(data[[#This Row],[OrderDate]],"mmm")</f>
        <v>Aug</v>
      </c>
      <c r="J2209" s="6">
        <v>0.54236111111111107</v>
      </c>
      <c r="K2209" s="6" t="str">
        <f>TEXT(data[[#This Row],[OrderTime]],"h")</f>
        <v>13</v>
      </c>
      <c r="L2209" s="1">
        <v>45522</v>
      </c>
      <c r="M2209" s="6">
        <v>0.79236111111111107</v>
      </c>
      <c r="N2209" t="s">
        <v>95</v>
      </c>
      <c r="O2209" t="s">
        <v>655</v>
      </c>
      <c r="P2209" t="s">
        <v>25</v>
      </c>
      <c r="Q2209" t="s">
        <v>26</v>
      </c>
      <c r="R2209" t="s">
        <v>83</v>
      </c>
      <c r="S2209" t="s">
        <v>47</v>
      </c>
      <c r="T2209" t="s">
        <v>59</v>
      </c>
      <c r="U2209" t="s">
        <v>30</v>
      </c>
      <c r="V2209" s="5">
        <f>data[[#This Row],[PriceUSD]]*data[[#This Row],[Quantity]]</f>
        <v>25.49</v>
      </c>
      <c r="W2209" s="7">
        <f>data[[#This Row],[OrderDate]] + TIME(VALUE(LEFT(data[[#This Row],[OrderTime]],2)), VALUE(RIGHT(data[[#This Row],[OrderTime]],2)), 0)</f>
        <v>45522.007638888892</v>
      </c>
      <c r="X2209" s="7">
        <f>_xlfn.MINIFS(data[OrderDateTime], data[CustomerName], data[[#This Row],[CustomerName]])</f>
        <v>45511.030555555553</v>
      </c>
      <c r="Y2209" t="str">
        <f>IF(data[[#This Row],[OrderDateTime]]=data[[#This Row],[FirstOrderDateTime]], "New", "Returning")</f>
        <v>Returning</v>
      </c>
      <c r="Z2209" s="7">
        <f>data[[#This Row],[DeliveryDate]] + data[[#This Row],[DeliveryTime]]</f>
        <v>45522.792361111111</v>
      </c>
      <c r="AA2209" s="7">
        <f>data[[#This Row],[OrderDateTime]] + 1</f>
        <v>45523.007638888892</v>
      </c>
      <c r="AB2209" s="7" t="str">
        <f>IF(data[[#This Row],[DeliveryDateTime]] &lt;= data[[#This Row],[SLADue]], "On Time", "Late")</f>
        <v>On Time</v>
      </c>
    </row>
    <row r="2210" spans="1:28" x14ac:dyDescent="0.2">
      <c r="A2210" t="s">
        <v>2758</v>
      </c>
      <c r="B2210" t="s">
        <v>19</v>
      </c>
      <c r="C2210" t="s">
        <v>41</v>
      </c>
      <c r="D2210" t="s">
        <v>42</v>
      </c>
      <c r="E2210" s="5">
        <v>32.43</v>
      </c>
      <c r="F2210" t="s">
        <v>119</v>
      </c>
      <c r="G2210">
        <v>1</v>
      </c>
      <c r="H2210" s="1">
        <v>45625</v>
      </c>
      <c r="I2210" s="1" t="str">
        <f>TEXT(data[[#This Row],[OrderDate]],"mmm")</f>
        <v>Nov</v>
      </c>
      <c r="J2210" s="6">
        <v>0.84583333333333333</v>
      </c>
      <c r="K2210" s="6" t="str">
        <f>TEXT(data[[#This Row],[OrderTime]],"h")</f>
        <v>20</v>
      </c>
      <c r="L2210" s="1">
        <v>45627</v>
      </c>
      <c r="M2210" s="6">
        <v>0.76875000000000004</v>
      </c>
      <c r="N2210" t="s">
        <v>44</v>
      </c>
      <c r="O2210" t="s">
        <v>934</v>
      </c>
      <c r="P2210" t="s">
        <v>25</v>
      </c>
      <c r="Q2210" t="s">
        <v>53</v>
      </c>
      <c r="R2210" t="s">
        <v>46</v>
      </c>
      <c r="S2210" t="s">
        <v>105</v>
      </c>
      <c r="T2210" t="s">
        <v>136</v>
      </c>
      <c r="U2210" t="s">
        <v>39</v>
      </c>
      <c r="V2210" s="5">
        <f>data[[#This Row],[PriceUSD]]*data[[#This Row],[Quantity]]</f>
        <v>32.43</v>
      </c>
      <c r="W2210" s="7">
        <f>data[[#This Row],[OrderDate]] + TIME(VALUE(LEFT(data[[#This Row],[OrderTime]],2)), VALUE(RIGHT(data[[#This Row],[OrderTime]],2)), 0)</f>
        <v>45625.022916666669</v>
      </c>
      <c r="X2210" s="7">
        <f>_xlfn.MINIFS(data[OrderDateTime], data[CustomerName], data[[#This Row],[CustomerName]])</f>
        <v>45515.030555555553</v>
      </c>
      <c r="Y2210" t="str">
        <f>IF(data[[#This Row],[OrderDateTime]]=data[[#This Row],[FirstOrderDateTime]], "New", "Returning")</f>
        <v>Returning</v>
      </c>
      <c r="Z2210" s="7">
        <f>data[[#This Row],[DeliveryDate]] + data[[#This Row],[DeliveryTime]]</f>
        <v>45627.768750000003</v>
      </c>
      <c r="AA2210" s="7">
        <f>data[[#This Row],[OrderDateTime]] + 1</f>
        <v>45626.022916666669</v>
      </c>
      <c r="AB2210" s="7" t="str">
        <f>IF(data[[#This Row],[DeliveryDateTime]] &lt;= data[[#This Row],[SLADue]], "On Time", "Late")</f>
        <v>Late</v>
      </c>
    </row>
    <row r="2211" spans="1:28" x14ac:dyDescent="0.2">
      <c r="A2211" t="s">
        <v>2759</v>
      </c>
      <c r="B2211" t="s">
        <v>19</v>
      </c>
      <c r="C2211" t="s">
        <v>20</v>
      </c>
      <c r="D2211" t="s">
        <v>21</v>
      </c>
      <c r="E2211" s="5">
        <v>19.47</v>
      </c>
      <c r="F2211" t="s">
        <v>43</v>
      </c>
      <c r="G2211">
        <v>1</v>
      </c>
      <c r="H2211" s="1">
        <v>45792</v>
      </c>
      <c r="I2211" s="1" t="str">
        <f>TEXT(data[[#This Row],[OrderDate]],"mmm")</f>
        <v>May</v>
      </c>
      <c r="J2211" s="6">
        <v>0.47430555555555554</v>
      </c>
      <c r="K2211" s="6" t="str">
        <f>TEXT(data[[#This Row],[OrderTime]],"h")</f>
        <v>11</v>
      </c>
      <c r="L2211" s="1">
        <v>45793</v>
      </c>
      <c r="M2211" s="6">
        <v>0.68263888888888891</v>
      </c>
      <c r="N2211" t="s">
        <v>175</v>
      </c>
      <c r="O2211" t="s">
        <v>1743</v>
      </c>
      <c r="P2211" t="s">
        <v>25</v>
      </c>
      <c r="Q2211" t="s">
        <v>26</v>
      </c>
      <c r="R2211" t="s">
        <v>27</v>
      </c>
      <c r="S2211" t="s">
        <v>28</v>
      </c>
      <c r="T2211" t="s">
        <v>59</v>
      </c>
      <c r="U2211" t="s">
        <v>39</v>
      </c>
      <c r="V2211" s="5">
        <f>data[[#This Row],[PriceUSD]]*data[[#This Row],[Quantity]]</f>
        <v>19.47</v>
      </c>
      <c r="W2211" s="7">
        <f>data[[#This Row],[OrderDate]] + TIME(VALUE(LEFT(data[[#This Row],[OrderTime]],2)), VALUE(RIGHT(data[[#This Row],[OrderTime]],2)), 0)</f>
        <v>45792.038888888892</v>
      </c>
      <c r="X2211" s="7">
        <f>_xlfn.MINIFS(data[OrderDateTime], data[CustomerName], data[[#This Row],[CustomerName]])</f>
        <v>45524.046527777777</v>
      </c>
      <c r="Y2211" t="str">
        <f>IF(data[[#This Row],[OrderDateTime]]=data[[#This Row],[FirstOrderDateTime]], "New", "Returning")</f>
        <v>Returning</v>
      </c>
      <c r="Z2211" s="7">
        <f>data[[#This Row],[DeliveryDate]] + data[[#This Row],[DeliveryTime]]</f>
        <v>45793.682638888888</v>
      </c>
      <c r="AA2211" s="7">
        <f>data[[#This Row],[OrderDateTime]] + 1</f>
        <v>45793.038888888892</v>
      </c>
      <c r="AB2211" s="7" t="str">
        <f>IF(data[[#This Row],[DeliveryDateTime]] &lt;= data[[#This Row],[SLADue]], "On Time", "Late")</f>
        <v>Late</v>
      </c>
    </row>
    <row r="2212" spans="1:28" x14ac:dyDescent="0.2">
      <c r="A2212" t="s">
        <v>2760</v>
      </c>
      <c r="B2212" t="s">
        <v>19</v>
      </c>
      <c r="C2212" t="s">
        <v>126</v>
      </c>
      <c r="D2212" t="s">
        <v>127</v>
      </c>
      <c r="E2212" s="5">
        <v>22.48</v>
      </c>
      <c r="F2212" t="s">
        <v>138</v>
      </c>
      <c r="G2212">
        <v>1</v>
      </c>
      <c r="H2212" s="1">
        <v>45602</v>
      </c>
      <c r="I2212" s="1" t="str">
        <f>TEXT(data[[#This Row],[OrderDate]],"mmm")</f>
        <v>Nov</v>
      </c>
      <c r="J2212" s="6">
        <v>0.44861111111111113</v>
      </c>
      <c r="K2212" s="6" t="str">
        <f>TEXT(data[[#This Row],[OrderTime]],"h")</f>
        <v>10</v>
      </c>
      <c r="L2212" s="1">
        <v>45602</v>
      </c>
      <c r="M2212" s="6">
        <v>0.74027777777777781</v>
      </c>
      <c r="N2212" t="s">
        <v>213</v>
      </c>
      <c r="O2212" t="s">
        <v>639</v>
      </c>
      <c r="P2212" t="s">
        <v>36</v>
      </c>
      <c r="Q2212" t="s">
        <v>53</v>
      </c>
      <c r="R2212" t="s">
        <v>129</v>
      </c>
      <c r="S2212" t="s">
        <v>47</v>
      </c>
      <c r="T2212" t="s">
        <v>29</v>
      </c>
      <c r="U2212" t="s">
        <v>39</v>
      </c>
      <c r="V2212" s="5">
        <f>data[[#This Row],[PriceUSD]]*data[[#This Row],[Quantity]]</f>
        <v>22.48</v>
      </c>
      <c r="W2212" s="7">
        <f>data[[#This Row],[OrderDate]] + TIME(VALUE(LEFT(data[[#This Row],[OrderTime]],2)), VALUE(RIGHT(data[[#This Row],[OrderTime]],2)), 0)</f>
        <v>45602.007638888892</v>
      </c>
      <c r="X2212" s="7">
        <f>_xlfn.MINIFS(data[OrderDateTime], data[CustomerName], data[[#This Row],[CustomerName]])</f>
        <v>45515.061805555553</v>
      </c>
      <c r="Y2212" t="str">
        <f>IF(data[[#This Row],[OrderDateTime]]=data[[#This Row],[FirstOrderDateTime]], "New", "Returning")</f>
        <v>Returning</v>
      </c>
      <c r="Z2212" s="7">
        <f>data[[#This Row],[DeliveryDate]] + data[[#This Row],[DeliveryTime]]</f>
        <v>45602.740277777775</v>
      </c>
      <c r="AA2212" s="7">
        <f>data[[#This Row],[OrderDateTime]] + 1</f>
        <v>45603.007638888892</v>
      </c>
      <c r="AB2212" s="7" t="str">
        <f>IF(data[[#This Row],[DeliveryDateTime]] &lt;= data[[#This Row],[SLADue]], "On Time", "Late")</f>
        <v>On Time</v>
      </c>
    </row>
    <row r="2213" spans="1:28" x14ac:dyDescent="0.2">
      <c r="A2213" t="s">
        <v>2761</v>
      </c>
      <c r="B2213" t="s">
        <v>19</v>
      </c>
      <c r="C2213" t="s">
        <v>69</v>
      </c>
      <c r="D2213" t="s">
        <v>70</v>
      </c>
      <c r="E2213" s="5">
        <v>57.43</v>
      </c>
      <c r="F2213" t="s">
        <v>43</v>
      </c>
      <c r="G2213">
        <v>1</v>
      </c>
      <c r="H2213" s="1">
        <v>45816</v>
      </c>
      <c r="I2213" s="1" t="str">
        <f>TEXT(data[[#This Row],[OrderDate]],"mmm")</f>
        <v>Jun</v>
      </c>
      <c r="J2213" s="6">
        <v>0.62013888888888891</v>
      </c>
      <c r="K2213" s="6" t="str">
        <f>TEXT(data[[#This Row],[OrderTime]],"h")</f>
        <v>14</v>
      </c>
      <c r="L2213" s="1">
        <v>45816</v>
      </c>
      <c r="M2213" s="6">
        <v>0.74513888888888891</v>
      </c>
      <c r="N2213" t="s">
        <v>75</v>
      </c>
      <c r="O2213" t="s">
        <v>913</v>
      </c>
      <c r="P2213" t="s">
        <v>25</v>
      </c>
      <c r="Q2213" t="s">
        <v>53</v>
      </c>
      <c r="R2213" t="s">
        <v>37</v>
      </c>
      <c r="S2213" t="s">
        <v>47</v>
      </c>
      <c r="T2213" t="s">
        <v>115</v>
      </c>
      <c r="U2213" t="s">
        <v>30</v>
      </c>
      <c r="V2213" s="5">
        <f>data[[#This Row],[PriceUSD]]*data[[#This Row],[Quantity]]</f>
        <v>57.43</v>
      </c>
      <c r="W2213" s="7">
        <f>data[[#This Row],[OrderDate]] + TIME(VALUE(LEFT(data[[#This Row],[OrderTime]],2)), VALUE(RIGHT(data[[#This Row],[OrderTime]],2)), 0)</f>
        <v>45816.061805555553</v>
      </c>
      <c r="X2213" s="7">
        <f>_xlfn.MINIFS(data[OrderDateTime], data[CustomerName], data[[#This Row],[CustomerName]])</f>
        <v>45591.022916666669</v>
      </c>
      <c r="Y2213" t="str">
        <f>IF(data[[#This Row],[OrderDateTime]]=data[[#This Row],[FirstOrderDateTime]], "New", "Returning")</f>
        <v>Returning</v>
      </c>
      <c r="Z2213" s="7">
        <f>data[[#This Row],[DeliveryDate]] + data[[#This Row],[DeliveryTime]]</f>
        <v>45816.745138888888</v>
      </c>
      <c r="AA2213" s="7">
        <f>data[[#This Row],[OrderDateTime]] + 1</f>
        <v>45817.061805555553</v>
      </c>
      <c r="AB2213" s="7" t="str">
        <f>IF(data[[#This Row],[DeliveryDateTime]] &lt;= data[[#This Row],[SLADue]], "On Time", "Late")</f>
        <v>On Time</v>
      </c>
    </row>
    <row r="2214" spans="1:28" x14ac:dyDescent="0.2">
      <c r="A2214" t="s">
        <v>2762</v>
      </c>
      <c r="B2214" t="s">
        <v>19</v>
      </c>
      <c r="C2214" t="s">
        <v>49</v>
      </c>
      <c r="D2214" t="s">
        <v>50</v>
      </c>
      <c r="E2214" s="5">
        <v>30.82</v>
      </c>
      <c r="F2214" t="s">
        <v>74</v>
      </c>
      <c r="G2214">
        <v>1</v>
      </c>
      <c r="H2214" s="1">
        <v>45808</v>
      </c>
      <c r="I2214" s="1" t="str">
        <f>TEXT(data[[#This Row],[OrderDate]],"mmm")</f>
        <v>May</v>
      </c>
      <c r="J2214" s="6">
        <v>0.52013888888888893</v>
      </c>
      <c r="K2214" s="6" t="str">
        <f>TEXT(data[[#This Row],[OrderTime]],"h")</f>
        <v>12</v>
      </c>
      <c r="L2214" s="1">
        <v>45809</v>
      </c>
      <c r="M2214" s="6">
        <v>0.72847222222222219</v>
      </c>
      <c r="N2214" t="s">
        <v>95</v>
      </c>
      <c r="O2214" t="s">
        <v>1020</v>
      </c>
      <c r="P2214" t="s">
        <v>25</v>
      </c>
      <c r="Q2214" t="s">
        <v>26</v>
      </c>
      <c r="R2214" t="s">
        <v>54</v>
      </c>
      <c r="S2214" t="s">
        <v>28</v>
      </c>
      <c r="T2214" t="s">
        <v>29</v>
      </c>
      <c r="U2214" t="s">
        <v>30</v>
      </c>
      <c r="V2214" s="5">
        <f>data[[#This Row],[PriceUSD]]*data[[#This Row],[Quantity]]</f>
        <v>30.82</v>
      </c>
      <c r="W2214" s="7">
        <f>data[[#This Row],[OrderDate]] + TIME(VALUE(LEFT(data[[#This Row],[OrderTime]],2)), VALUE(RIGHT(data[[#This Row],[OrderTime]],2)), 0)</f>
        <v>45808.061805555553</v>
      </c>
      <c r="X2214" s="7">
        <f>_xlfn.MINIFS(data[OrderDateTime], data[CustomerName], data[[#This Row],[CustomerName]])</f>
        <v>45565.061805555553</v>
      </c>
      <c r="Y2214" t="str">
        <f>IF(data[[#This Row],[OrderDateTime]]=data[[#This Row],[FirstOrderDateTime]], "New", "Returning")</f>
        <v>Returning</v>
      </c>
      <c r="Z2214" s="7">
        <f>data[[#This Row],[DeliveryDate]] + data[[#This Row],[DeliveryTime]]</f>
        <v>45809.728472222225</v>
      </c>
      <c r="AA2214" s="7">
        <f>data[[#This Row],[OrderDateTime]] + 1</f>
        <v>45809.061805555553</v>
      </c>
      <c r="AB2214" s="7" t="str">
        <f>IF(data[[#This Row],[DeliveryDateTime]] &lt;= data[[#This Row],[SLADue]], "On Time", "Late")</f>
        <v>Late</v>
      </c>
    </row>
    <row r="2215" spans="1:28" x14ac:dyDescent="0.2">
      <c r="A2215" t="s">
        <v>2763</v>
      </c>
      <c r="B2215" t="s">
        <v>19</v>
      </c>
      <c r="C2215" t="s">
        <v>41</v>
      </c>
      <c r="D2215" t="s">
        <v>42</v>
      </c>
      <c r="E2215" s="5">
        <v>36.090000000000003</v>
      </c>
      <c r="F2215" t="s">
        <v>56</v>
      </c>
      <c r="G2215">
        <v>2</v>
      </c>
      <c r="H2215" s="1">
        <v>45538</v>
      </c>
      <c r="I2215" s="1" t="str">
        <f>TEXT(data[[#This Row],[OrderDate]],"mmm")</f>
        <v>Sep</v>
      </c>
      <c r="J2215" s="6">
        <v>0.85069444444444442</v>
      </c>
      <c r="K2215" s="6" t="str">
        <f>TEXT(data[[#This Row],[OrderTime]],"h")</f>
        <v>20</v>
      </c>
      <c r="L2215" s="1">
        <v>45539</v>
      </c>
      <c r="M2215" s="6">
        <v>0.82499999999999996</v>
      </c>
      <c r="N2215" t="s">
        <v>88</v>
      </c>
      <c r="O2215" t="s">
        <v>745</v>
      </c>
      <c r="P2215" t="s">
        <v>25</v>
      </c>
      <c r="Q2215" t="s">
        <v>26</v>
      </c>
      <c r="R2215" t="s">
        <v>46</v>
      </c>
      <c r="S2215" t="s">
        <v>28</v>
      </c>
      <c r="T2215" t="s">
        <v>59</v>
      </c>
      <c r="U2215" t="s">
        <v>30</v>
      </c>
      <c r="V2215" s="5">
        <f>data[[#This Row],[PriceUSD]]*data[[#This Row],[Quantity]]</f>
        <v>72.180000000000007</v>
      </c>
      <c r="W2215" s="7">
        <f>data[[#This Row],[OrderDate]] + TIME(VALUE(LEFT(data[[#This Row],[OrderTime]],2)), VALUE(RIGHT(data[[#This Row],[OrderTime]],2)), 0)</f>
        <v>45538.030555555553</v>
      </c>
      <c r="X2215" s="7">
        <f>_xlfn.MINIFS(data[OrderDateTime], data[CustomerName], data[[#This Row],[CustomerName]])</f>
        <v>45509.030555555553</v>
      </c>
      <c r="Y2215" t="str">
        <f>IF(data[[#This Row],[OrderDateTime]]=data[[#This Row],[FirstOrderDateTime]], "New", "Returning")</f>
        <v>Returning</v>
      </c>
      <c r="Z2215" s="7">
        <f>data[[#This Row],[DeliveryDate]] + data[[#This Row],[DeliveryTime]]</f>
        <v>45539.824999999997</v>
      </c>
      <c r="AA2215" s="7">
        <f>data[[#This Row],[OrderDateTime]] + 1</f>
        <v>45539.030555555553</v>
      </c>
      <c r="AB2215" s="7" t="str">
        <f>IF(data[[#This Row],[DeliveryDateTime]] &lt;= data[[#This Row],[SLADue]], "On Time", "Late")</f>
        <v>Late</v>
      </c>
    </row>
    <row r="2216" spans="1:28" x14ac:dyDescent="0.2">
      <c r="A2216" t="s">
        <v>2764</v>
      </c>
      <c r="B2216" t="s">
        <v>19</v>
      </c>
      <c r="C2216" t="s">
        <v>49</v>
      </c>
      <c r="D2216" t="s">
        <v>50</v>
      </c>
      <c r="E2216" s="5">
        <v>26.82</v>
      </c>
      <c r="F2216" t="s">
        <v>51</v>
      </c>
      <c r="G2216">
        <v>3</v>
      </c>
      <c r="H2216" s="1">
        <v>45658</v>
      </c>
      <c r="I2216" s="1" t="str">
        <f>TEXT(data[[#This Row],[OrderDate]],"mmm")</f>
        <v>Jan</v>
      </c>
      <c r="J2216" s="6">
        <v>0.43194444444444446</v>
      </c>
      <c r="K2216" s="6" t="str">
        <f>TEXT(data[[#This Row],[OrderTime]],"h")</f>
        <v>10</v>
      </c>
      <c r="L2216" s="1">
        <v>45658</v>
      </c>
      <c r="M2216" s="6">
        <v>0.64027777777777772</v>
      </c>
      <c r="N2216" t="s">
        <v>502</v>
      </c>
      <c r="O2216" t="s">
        <v>929</v>
      </c>
      <c r="P2216" t="s">
        <v>202</v>
      </c>
      <c r="Q2216" t="s">
        <v>26</v>
      </c>
      <c r="R2216" t="s">
        <v>54</v>
      </c>
      <c r="S2216" t="s">
        <v>47</v>
      </c>
      <c r="T2216" t="s">
        <v>106</v>
      </c>
      <c r="U2216" t="s">
        <v>30</v>
      </c>
      <c r="V2216" s="5">
        <f>data[[#This Row],[PriceUSD]]*data[[#This Row],[Quantity]]</f>
        <v>80.460000000000008</v>
      </c>
      <c r="W2216" s="7">
        <f>data[[#This Row],[OrderDate]] + TIME(VALUE(LEFT(data[[#This Row],[OrderTime]],2)), VALUE(RIGHT(data[[#This Row],[OrderTime]],2)), 0)</f>
        <v>45658.030555555553</v>
      </c>
      <c r="X2216" s="7">
        <f>_xlfn.MINIFS(data[OrderDateTime], data[CustomerName], data[[#This Row],[CustomerName]])</f>
        <v>45510.022916666669</v>
      </c>
      <c r="Y2216" t="str">
        <f>IF(data[[#This Row],[OrderDateTime]]=data[[#This Row],[FirstOrderDateTime]], "New", "Returning")</f>
        <v>Returning</v>
      </c>
      <c r="Z2216" s="7">
        <f>data[[#This Row],[DeliveryDate]] + data[[#This Row],[DeliveryTime]]</f>
        <v>45658.640277777777</v>
      </c>
      <c r="AA2216" s="7">
        <f>data[[#This Row],[OrderDateTime]] + 1</f>
        <v>45659.030555555553</v>
      </c>
      <c r="AB2216" s="7" t="str">
        <f>IF(data[[#This Row],[DeliveryDateTime]] &lt;= data[[#This Row],[SLADue]], "On Time", "Late")</f>
        <v>On Time</v>
      </c>
    </row>
    <row r="2217" spans="1:28" x14ac:dyDescent="0.2">
      <c r="A2217" t="s">
        <v>2765</v>
      </c>
      <c r="B2217" t="s">
        <v>19</v>
      </c>
      <c r="C2217" t="s">
        <v>79</v>
      </c>
      <c r="D2217" t="s">
        <v>80</v>
      </c>
      <c r="E2217" s="5">
        <v>31.43</v>
      </c>
      <c r="F2217" t="s">
        <v>81</v>
      </c>
      <c r="G2217">
        <v>1</v>
      </c>
      <c r="H2217" s="1">
        <v>45710</v>
      </c>
      <c r="I2217" s="1" t="str">
        <f>TEXT(data[[#This Row],[OrderDate]],"mmm")</f>
        <v>Feb</v>
      </c>
      <c r="J2217" s="6">
        <v>0.4826388888888889</v>
      </c>
      <c r="K2217" s="6" t="str">
        <f>TEXT(data[[#This Row],[OrderTime]],"h")</f>
        <v>11</v>
      </c>
      <c r="L2217" s="1">
        <v>45710</v>
      </c>
      <c r="M2217" s="6">
        <v>0.60763888888888884</v>
      </c>
      <c r="N2217" t="s">
        <v>170</v>
      </c>
      <c r="O2217" t="s">
        <v>401</v>
      </c>
      <c r="P2217" t="s">
        <v>36</v>
      </c>
      <c r="Q2217" t="s">
        <v>26</v>
      </c>
      <c r="R2217" t="s">
        <v>83</v>
      </c>
      <c r="S2217" t="s">
        <v>47</v>
      </c>
      <c r="T2217" t="s">
        <v>29</v>
      </c>
      <c r="U2217" t="s">
        <v>39</v>
      </c>
      <c r="V2217" s="5">
        <f>data[[#This Row],[PriceUSD]]*data[[#This Row],[Quantity]]</f>
        <v>31.43</v>
      </c>
      <c r="W2217" s="7">
        <f>data[[#This Row],[OrderDate]] + TIME(VALUE(LEFT(data[[#This Row],[OrderTime]],2)), VALUE(RIGHT(data[[#This Row],[OrderTime]],2)), 0)</f>
        <v>45710.061805555553</v>
      </c>
      <c r="X2217" s="7">
        <f>_xlfn.MINIFS(data[OrderDateTime], data[CustomerName], data[[#This Row],[CustomerName]])</f>
        <v>45508.038888888892</v>
      </c>
      <c r="Y2217" t="str">
        <f>IF(data[[#This Row],[OrderDateTime]]=data[[#This Row],[FirstOrderDateTime]], "New", "Returning")</f>
        <v>Returning</v>
      </c>
      <c r="Z2217" s="7">
        <f>data[[#This Row],[DeliveryDate]] + data[[#This Row],[DeliveryTime]]</f>
        <v>45710.607638888891</v>
      </c>
      <c r="AA2217" s="7">
        <f>data[[#This Row],[OrderDateTime]] + 1</f>
        <v>45711.061805555553</v>
      </c>
      <c r="AB2217" s="7" t="str">
        <f>IF(data[[#This Row],[DeliveryDateTime]] &lt;= data[[#This Row],[SLADue]], "On Time", "Late")</f>
        <v>On Time</v>
      </c>
    </row>
    <row r="2218" spans="1:28" x14ac:dyDescent="0.2">
      <c r="A2218" t="s">
        <v>2766</v>
      </c>
      <c r="B2218" t="s">
        <v>19</v>
      </c>
      <c r="C2218" t="s">
        <v>110</v>
      </c>
      <c r="D2218" t="s">
        <v>111</v>
      </c>
      <c r="E2218" s="5">
        <v>13.12</v>
      </c>
      <c r="F2218" t="s">
        <v>87</v>
      </c>
      <c r="G2218">
        <v>1</v>
      </c>
      <c r="H2218" s="1">
        <v>45713</v>
      </c>
      <c r="I2218" s="1" t="str">
        <f>TEXT(data[[#This Row],[OrderDate]],"mmm")</f>
        <v>Feb</v>
      </c>
      <c r="J2218" s="6">
        <v>0.57152777777777775</v>
      </c>
      <c r="K2218" s="6" t="str">
        <f>TEXT(data[[#This Row],[OrderTime]],"h")</f>
        <v>13</v>
      </c>
      <c r="L2218" s="1">
        <v>45713</v>
      </c>
      <c r="M2218" s="6">
        <v>0.82152777777777775</v>
      </c>
      <c r="N2218" t="s">
        <v>75</v>
      </c>
      <c r="O2218" t="s">
        <v>1202</v>
      </c>
      <c r="P2218" t="s">
        <v>77</v>
      </c>
      <c r="Q2218" t="s">
        <v>53</v>
      </c>
      <c r="R2218" t="s">
        <v>114</v>
      </c>
      <c r="S2218" t="s">
        <v>47</v>
      </c>
      <c r="T2218" t="s">
        <v>38</v>
      </c>
      <c r="U2218" t="s">
        <v>39</v>
      </c>
      <c r="V2218" s="5">
        <f>data[[#This Row],[PriceUSD]]*data[[#This Row],[Quantity]]</f>
        <v>13.12</v>
      </c>
      <c r="W2218" s="7">
        <f>data[[#This Row],[OrderDate]] + TIME(VALUE(LEFT(data[[#This Row],[OrderTime]],2)), VALUE(RIGHT(data[[#This Row],[OrderTime]],2)), 0)</f>
        <v>45713.054166666669</v>
      </c>
      <c r="X2218" s="7">
        <f>_xlfn.MINIFS(data[OrderDateTime], data[CustomerName], data[[#This Row],[CustomerName]])</f>
        <v>45514.007638888892</v>
      </c>
      <c r="Y2218" t="str">
        <f>IF(data[[#This Row],[OrderDateTime]]=data[[#This Row],[FirstOrderDateTime]], "New", "Returning")</f>
        <v>Returning</v>
      </c>
      <c r="Z2218" s="7">
        <f>data[[#This Row],[DeliveryDate]] + data[[#This Row],[DeliveryTime]]</f>
        <v>45713.821527777778</v>
      </c>
      <c r="AA2218" s="7">
        <f>data[[#This Row],[OrderDateTime]] + 1</f>
        <v>45714.054166666669</v>
      </c>
      <c r="AB2218" s="7" t="str">
        <f>IF(data[[#This Row],[DeliveryDateTime]] &lt;= data[[#This Row],[SLADue]], "On Time", "Late")</f>
        <v>On Time</v>
      </c>
    </row>
    <row r="2219" spans="1:28" x14ac:dyDescent="0.2">
      <c r="A2219" t="s">
        <v>2767</v>
      </c>
      <c r="B2219" t="s">
        <v>19</v>
      </c>
      <c r="C2219" t="s">
        <v>258</v>
      </c>
      <c r="D2219" t="s">
        <v>259</v>
      </c>
      <c r="E2219" s="5">
        <v>117.8</v>
      </c>
      <c r="F2219" t="s">
        <v>119</v>
      </c>
      <c r="G2219">
        <v>1</v>
      </c>
      <c r="H2219" s="1">
        <v>45539</v>
      </c>
      <c r="I2219" s="1" t="str">
        <f>TEXT(data[[#This Row],[OrderDate]],"mmm")</f>
        <v>Sep</v>
      </c>
      <c r="J2219" s="6">
        <v>0.41875000000000001</v>
      </c>
      <c r="K2219" s="6" t="str">
        <f>TEXT(data[[#This Row],[OrderTime]],"h")</f>
        <v>10</v>
      </c>
      <c r="L2219" s="1">
        <v>45539</v>
      </c>
      <c r="M2219" s="6">
        <v>0.54374999999999996</v>
      </c>
      <c r="N2219" t="s">
        <v>276</v>
      </c>
      <c r="O2219" t="s">
        <v>2461</v>
      </c>
      <c r="P2219" t="s">
        <v>133</v>
      </c>
      <c r="Q2219" t="s">
        <v>26</v>
      </c>
      <c r="R2219" t="s">
        <v>261</v>
      </c>
      <c r="S2219" t="s">
        <v>47</v>
      </c>
      <c r="T2219" t="s">
        <v>38</v>
      </c>
      <c r="U2219" t="s">
        <v>30</v>
      </c>
      <c r="V2219" s="5">
        <f>data[[#This Row],[PriceUSD]]*data[[#This Row],[Quantity]]</f>
        <v>117.8</v>
      </c>
      <c r="W2219" s="7">
        <f>data[[#This Row],[OrderDate]] + TIME(VALUE(LEFT(data[[#This Row],[OrderTime]],2)), VALUE(RIGHT(data[[#This Row],[OrderTime]],2)), 0)</f>
        <v>45539.052083333336</v>
      </c>
      <c r="X2219" s="7">
        <f>_xlfn.MINIFS(data[OrderDateTime], data[CustomerName], data[[#This Row],[CustomerName]])</f>
        <v>45539.052083333336</v>
      </c>
      <c r="Y2219" t="str">
        <f>IF(data[[#This Row],[OrderDateTime]]=data[[#This Row],[FirstOrderDateTime]], "New", "Returning")</f>
        <v>New</v>
      </c>
      <c r="Z2219" s="7">
        <f>data[[#This Row],[DeliveryDate]] + data[[#This Row],[DeliveryTime]]</f>
        <v>45539.543749999997</v>
      </c>
      <c r="AA2219" s="7">
        <f>data[[#This Row],[OrderDateTime]] + 1</f>
        <v>45540.052083333336</v>
      </c>
      <c r="AB2219" s="7" t="str">
        <f>IF(data[[#This Row],[DeliveryDateTime]] &lt;= data[[#This Row],[SLADue]], "On Time", "Late")</f>
        <v>On Time</v>
      </c>
    </row>
    <row r="2220" spans="1:28" x14ac:dyDescent="0.2">
      <c r="A2220" t="s">
        <v>2768</v>
      </c>
      <c r="B2220" t="s">
        <v>19</v>
      </c>
      <c r="C2220" t="s">
        <v>285</v>
      </c>
      <c r="D2220" t="s">
        <v>286</v>
      </c>
      <c r="E2220" s="5">
        <v>19.93</v>
      </c>
      <c r="F2220" t="s">
        <v>22</v>
      </c>
      <c r="G2220">
        <v>1</v>
      </c>
      <c r="H2220" s="1">
        <v>45638</v>
      </c>
      <c r="I2220" s="1" t="str">
        <f>TEXT(data[[#This Row],[OrderDate]],"mmm")</f>
        <v>Dec</v>
      </c>
      <c r="J2220" s="6">
        <v>0.59722222222222221</v>
      </c>
      <c r="K2220" s="6" t="str">
        <f>TEXT(data[[#This Row],[OrderTime]],"h")</f>
        <v>14</v>
      </c>
      <c r="L2220" s="1">
        <v>45638</v>
      </c>
      <c r="M2220" s="6">
        <v>0.80555555555555558</v>
      </c>
      <c r="N2220" t="s">
        <v>75</v>
      </c>
      <c r="O2220" t="s">
        <v>973</v>
      </c>
      <c r="P2220" t="s">
        <v>25</v>
      </c>
      <c r="Q2220" t="s">
        <v>26</v>
      </c>
      <c r="R2220" t="s">
        <v>114</v>
      </c>
      <c r="S2220" t="s">
        <v>47</v>
      </c>
      <c r="T2220" t="s">
        <v>115</v>
      </c>
      <c r="U2220" t="s">
        <v>30</v>
      </c>
      <c r="V2220" s="5">
        <f>data[[#This Row],[PriceUSD]]*data[[#This Row],[Quantity]]</f>
        <v>19.93</v>
      </c>
      <c r="W2220" s="7">
        <f>data[[#This Row],[OrderDate]] + TIME(VALUE(LEFT(data[[#This Row],[OrderTime]],2)), VALUE(RIGHT(data[[#This Row],[OrderTime]],2)), 0)</f>
        <v>45638.015277777777</v>
      </c>
      <c r="X2220" s="7">
        <f>_xlfn.MINIFS(data[OrderDateTime], data[CustomerName], data[[#This Row],[CustomerName]])</f>
        <v>45527.015277777777</v>
      </c>
      <c r="Y2220" t="str">
        <f>IF(data[[#This Row],[OrderDateTime]]=data[[#This Row],[FirstOrderDateTime]], "New", "Returning")</f>
        <v>Returning</v>
      </c>
      <c r="Z2220" s="7">
        <f>data[[#This Row],[DeliveryDate]] + data[[#This Row],[DeliveryTime]]</f>
        <v>45638.805555555555</v>
      </c>
      <c r="AA2220" s="7">
        <f>data[[#This Row],[OrderDateTime]] + 1</f>
        <v>45639.015277777777</v>
      </c>
      <c r="AB2220" s="7" t="str">
        <f>IF(data[[#This Row],[DeliveryDateTime]] &lt;= data[[#This Row],[SLADue]], "On Time", "Late")</f>
        <v>On Time</v>
      </c>
    </row>
    <row r="2221" spans="1:28" x14ac:dyDescent="0.2">
      <c r="A2221" t="s">
        <v>2769</v>
      </c>
      <c r="B2221" t="s">
        <v>19</v>
      </c>
      <c r="C2221" t="s">
        <v>69</v>
      </c>
      <c r="D2221" t="s">
        <v>70</v>
      </c>
      <c r="E2221" s="5">
        <v>48.26</v>
      </c>
      <c r="F2221" t="s">
        <v>74</v>
      </c>
      <c r="G2221">
        <v>1</v>
      </c>
      <c r="H2221" s="1">
        <v>45533</v>
      </c>
      <c r="I2221" s="1" t="str">
        <f>TEXT(data[[#This Row],[OrderDate]],"mmm")</f>
        <v>Aug</v>
      </c>
      <c r="J2221" s="6">
        <v>0.9</v>
      </c>
      <c r="K2221" s="6" t="str">
        <f>TEXT(data[[#This Row],[OrderTime]],"h")</f>
        <v>21</v>
      </c>
      <c r="L2221" s="1">
        <v>45534</v>
      </c>
      <c r="M2221" s="6">
        <v>0.9</v>
      </c>
      <c r="N2221" t="s">
        <v>213</v>
      </c>
      <c r="O2221" t="s">
        <v>366</v>
      </c>
      <c r="P2221" t="s">
        <v>36</v>
      </c>
      <c r="Q2221" t="s">
        <v>53</v>
      </c>
      <c r="R2221" t="s">
        <v>37</v>
      </c>
      <c r="S2221" t="s">
        <v>28</v>
      </c>
      <c r="T2221" t="s">
        <v>29</v>
      </c>
      <c r="U2221" t="s">
        <v>67</v>
      </c>
      <c r="V2221" s="5">
        <f>data[[#This Row],[PriceUSD]]*data[[#This Row],[Quantity]]</f>
        <v>48.26</v>
      </c>
      <c r="W2221" s="7">
        <f>data[[#This Row],[OrderDate]] + TIME(VALUE(LEFT(data[[#This Row],[OrderTime]],2)), VALUE(RIGHT(data[[#This Row],[OrderTime]],2)), 0)</f>
        <v>45533</v>
      </c>
      <c r="X2221" s="7">
        <f>_xlfn.MINIFS(data[OrderDateTime], data[CustomerName], data[[#This Row],[CustomerName]])</f>
        <v>45506.038888888892</v>
      </c>
      <c r="Y2221" t="str">
        <f>IF(data[[#This Row],[OrderDateTime]]=data[[#This Row],[FirstOrderDateTime]], "New", "Returning")</f>
        <v>Returning</v>
      </c>
      <c r="Z2221" s="7">
        <f>data[[#This Row],[DeliveryDate]] + data[[#This Row],[DeliveryTime]]</f>
        <v>45534.9</v>
      </c>
      <c r="AA2221" s="7">
        <f>data[[#This Row],[OrderDateTime]] + 1</f>
        <v>45534</v>
      </c>
      <c r="AB2221" s="7" t="str">
        <f>IF(data[[#This Row],[DeliveryDateTime]] &lt;= data[[#This Row],[SLADue]], "On Time", "Late")</f>
        <v>Late</v>
      </c>
    </row>
    <row r="2222" spans="1:28" x14ac:dyDescent="0.2">
      <c r="A2222" t="s">
        <v>2770</v>
      </c>
      <c r="B2222" t="s">
        <v>19</v>
      </c>
      <c r="C2222" t="s">
        <v>41</v>
      </c>
      <c r="D2222" t="s">
        <v>42</v>
      </c>
      <c r="E2222" s="5">
        <v>36.44</v>
      </c>
      <c r="F2222" t="s">
        <v>43</v>
      </c>
      <c r="G2222">
        <v>1</v>
      </c>
      <c r="H2222" s="1">
        <v>45760</v>
      </c>
      <c r="I2222" s="1" t="str">
        <f>TEXT(data[[#This Row],[OrderDate]],"mmm")</f>
        <v>Apr</v>
      </c>
      <c r="J2222" s="6">
        <v>0.86875000000000002</v>
      </c>
      <c r="K2222" s="6" t="str">
        <f>TEXT(data[[#This Row],[OrderTime]],"h")</f>
        <v>20</v>
      </c>
      <c r="L2222" s="1">
        <v>45761</v>
      </c>
      <c r="M2222" s="6">
        <v>0.56180555555555556</v>
      </c>
      <c r="N2222" t="s">
        <v>175</v>
      </c>
      <c r="O2222" t="s">
        <v>418</v>
      </c>
      <c r="P2222" t="s">
        <v>25</v>
      </c>
      <c r="Q2222" t="s">
        <v>53</v>
      </c>
      <c r="R2222" t="s">
        <v>46</v>
      </c>
      <c r="S2222" t="s">
        <v>28</v>
      </c>
      <c r="T2222" t="s">
        <v>106</v>
      </c>
      <c r="U2222" t="s">
        <v>39</v>
      </c>
      <c r="V2222" s="5">
        <f>data[[#This Row],[PriceUSD]]*data[[#This Row],[Quantity]]</f>
        <v>36.44</v>
      </c>
      <c r="W2222" s="7">
        <f>data[[#This Row],[OrderDate]] + TIME(VALUE(LEFT(data[[#This Row],[OrderTime]],2)), VALUE(RIGHT(data[[#This Row],[OrderTime]],2)), 0)</f>
        <v>45760.052083333336</v>
      </c>
      <c r="X2222" s="7">
        <f>_xlfn.MINIFS(data[OrderDateTime], data[CustomerName], data[[#This Row],[CustomerName]])</f>
        <v>45566.061805555553</v>
      </c>
      <c r="Y2222" t="str">
        <f>IF(data[[#This Row],[OrderDateTime]]=data[[#This Row],[FirstOrderDateTime]], "New", "Returning")</f>
        <v>Returning</v>
      </c>
      <c r="Z2222" s="7">
        <f>data[[#This Row],[DeliveryDate]] + data[[#This Row],[DeliveryTime]]</f>
        <v>45761.561805555553</v>
      </c>
      <c r="AA2222" s="7">
        <f>data[[#This Row],[OrderDateTime]] + 1</f>
        <v>45761.052083333336</v>
      </c>
      <c r="AB2222" s="7" t="str">
        <f>IF(data[[#This Row],[DeliveryDateTime]] &lt;= data[[#This Row],[SLADue]], "On Time", "Late")</f>
        <v>Late</v>
      </c>
    </row>
    <row r="2223" spans="1:28" x14ac:dyDescent="0.2">
      <c r="A2223" t="s">
        <v>2771</v>
      </c>
      <c r="B2223" t="s">
        <v>19</v>
      </c>
      <c r="C2223" t="s">
        <v>92</v>
      </c>
      <c r="D2223" t="s">
        <v>93</v>
      </c>
      <c r="E2223" s="5">
        <v>84.58</v>
      </c>
      <c r="F2223" t="s">
        <v>94</v>
      </c>
      <c r="G2223">
        <v>4</v>
      </c>
      <c r="H2223" s="1">
        <v>45796</v>
      </c>
      <c r="I2223" s="1" t="str">
        <f>TEXT(data[[#This Row],[OrderDate]],"mmm")</f>
        <v>May</v>
      </c>
      <c r="J2223" s="6">
        <v>0.62986111111111109</v>
      </c>
      <c r="K2223" s="6" t="str">
        <f>TEXT(data[[#This Row],[OrderTime]],"h")</f>
        <v>15</v>
      </c>
      <c r="L2223" s="1">
        <v>45798</v>
      </c>
      <c r="M2223" s="6">
        <v>0.83819444444444446</v>
      </c>
      <c r="N2223" t="s">
        <v>95</v>
      </c>
      <c r="O2223" t="s">
        <v>335</v>
      </c>
      <c r="P2223" t="s">
        <v>25</v>
      </c>
      <c r="Q2223" t="s">
        <v>26</v>
      </c>
      <c r="R2223" t="s">
        <v>66</v>
      </c>
      <c r="S2223" t="s">
        <v>105</v>
      </c>
      <c r="T2223" t="s">
        <v>136</v>
      </c>
      <c r="U2223" t="s">
        <v>39</v>
      </c>
      <c r="V2223" s="5">
        <f>data[[#This Row],[PriceUSD]]*data[[#This Row],[Quantity]]</f>
        <v>338.32</v>
      </c>
      <c r="W2223" s="7">
        <f>data[[#This Row],[OrderDate]] + TIME(VALUE(LEFT(data[[#This Row],[OrderTime]],2)), VALUE(RIGHT(data[[#This Row],[OrderTime]],2)), 0)</f>
        <v>45796.007638888892</v>
      </c>
      <c r="X2223" s="7">
        <f>_xlfn.MINIFS(data[OrderDateTime], data[CustomerName], data[[#This Row],[CustomerName]])</f>
        <v>45530.061805555553</v>
      </c>
      <c r="Y2223" t="str">
        <f>IF(data[[#This Row],[OrderDateTime]]=data[[#This Row],[FirstOrderDateTime]], "New", "Returning")</f>
        <v>Returning</v>
      </c>
      <c r="Z2223" s="7">
        <f>data[[#This Row],[DeliveryDate]] + data[[#This Row],[DeliveryTime]]</f>
        <v>45798.838194444441</v>
      </c>
      <c r="AA2223" s="7">
        <f>data[[#This Row],[OrderDateTime]] + 1</f>
        <v>45797.007638888892</v>
      </c>
      <c r="AB2223" s="7" t="str">
        <f>IF(data[[#This Row],[DeliveryDateTime]] &lt;= data[[#This Row],[SLADue]], "On Time", "Late")</f>
        <v>Late</v>
      </c>
    </row>
    <row r="2224" spans="1:28" x14ac:dyDescent="0.2">
      <c r="A2224" t="s">
        <v>2772</v>
      </c>
      <c r="B2224" t="s">
        <v>19</v>
      </c>
      <c r="C2224" t="s">
        <v>101</v>
      </c>
      <c r="D2224" t="s">
        <v>102</v>
      </c>
      <c r="E2224" s="5">
        <v>30.52</v>
      </c>
      <c r="F2224" t="s">
        <v>81</v>
      </c>
      <c r="G2224">
        <v>1</v>
      </c>
      <c r="H2224" s="1">
        <v>45713</v>
      </c>
      <c r="I2224" s="1" t="str">
        <f>TEXT(data[[#This Row],[OrderDate]],"mmm")</f>
        <v>Feb</v>
      </c>
      <c r="J2224" s="6">
        <v>0.47708333333333336</v>
      </c>
      <c r="K2224" s="6" t="str">
        <f>TEXT(data[[#This Row],[OrderTime]],"h")</f>
        <v>11</v>
      </c>
      <c r="L2224" s="1">
        <v>45715</v>
      </c>
      <c r="M2224" s="6">
        <v>0.6020833333333333</v>
      </c>
      <c r="N2224" t="s">
        <v>145</v>
      </c>
      <c r="O2224" t="s">
        <v>104</v>
      </c>
      <c r="P2224" t="s">
        <v>77</v>
      </c>
      <c r="Q2224" t="s">
        <v>53</v>
      </c>
      <c r="R2224" t="s">
        <v>83</v>
      </c>
      <c r="S2224" t="s">
        <v>105</v>
      </c>
      <c r="T2224" t="s">
        <v>38</v>
      </c>
      <c r="U2224" t="s">
        <v>39</v>
      </c>
      <c r="V2224" s="5">
        <f>data[[#This Row],[PriceUSD]]*data[[#This Row],[Quantity]]</f>
        <v>30.52</v>
      </c>
      <c r="W2224" s="7">
        <f>data[[#This Row],[OrderDate]] + TIME(VALUE(LEFT(data[[#This Row],[OrderTime]],2)), VALUE(RIGHT(data[[#This Row],[OrderTime]],2)), 0)</f>
        <v>45713.022916666669</v>
      </c>
      <c r="X2224" s="7">
        <f>_xlfn.MINIFS(data[OrderDateTime], data[CustomerName], data[[#This Row],[CustomerName]])</f>
        <v>45519.015277777777</v>
      </c>
      <c r="Y2224" t="str">
        <f>IF(data[[#This Row],[OrderDateTime]]=data[[#This Row],[FirstOrderDateTime]], "New", "Returning")</f>
        <v>Returning</v>
      </c>
      <c r="Z2224" s="7">
        <f>data[[#This Row],[DeliveryDate]] + data[[#This Row],[DeliveryTime]]</f>
        <v>45715.602083333331</v>
      </c>
      <c r="AA2224" s="7">
        <f>data[[#This Row],[OrderDateTime]] + 1</f>
        <v>45714.022916666669</v>
      </c>
      <c r="AB2224" s="7" t="str">
        <f>IF(data[[#This Row],[DeliveryDateTime]] &lt;= data[[#This Row],[SLADue]], "On Time", "Late")</f>
        <v>Late</v>
      </c>
    </row>
    <row r="2225" spans="1:28" x14ac:dyDescent="0.2">
      <c r="A2225" t="s">
        <v>2773</v>
      </c>
      <c r="B2225" t="s">
        <v>19</v>
      </c>
      <c r="C2225" t="s">
        <v>41</v>
      </c>
      <c r="D2225" t="s">
        <v>42</v>
      </c>
      <c r="E2225" s="5">
        <v>34.06</v>
      </c>
      <c r="F2225" t="s">
        <v>43</v>
      </c>
      <c r="G2225">
        <v>2</v>
      </c>
      <c r="H2225" s="1">
        <v>45866</v>
      </c>
      <c r="I2225" s="1" t="str">
        <f>TEXT(data[[#This Row],[OrderDate]],"mmm")</f>
        <v>Jul</v>
      </c>
      <c r="J2225" s="6">
        <v>0.81319444444444444</v>
      </c>
      <c r="K2225" s="6" t="str">
        <f>TEXT(data[[#This Row],[OrderTime]],"h")</f>
        <v>19</v>
      </c>
      <c r="L2225" s="1">
        <v>45867</v>
      </c>
      <c r="M2225" s="6">
        <v>0.74583333333333335</v>
      </c>
      <c r="N2225" t="s">
        <v>292</v>
      </c>
      <c r="O2225" t="s">
        <v>762</v>
      </c>
      <c r="P2225" t="s">
        <v>77</v>
      </c>
      <c r="Q2225" t="s">
        <v>26</v>
      </c>
      <c r="R2225" t="s">
        <v>46</v>
      </c>
      <c r="S2225" t="s">
        <v>28</v>
      </c>
      <c r="T2225" t="s">
        <v>115</v>
      </c>
      <c r="U2225" t="s">
        <v>30</v>
      </c>
      <c r="V2225" s="5">
        <f>data[[#This Row],[PriceUSD]]*data[[#This Row],[Quantity]]</f>
        <v>68.12</v>
      </c>
      <c r="W2225" s="7">
        <f>data[[#This Row],[OrderDate]] + TIME(VALUE(LEFT(data[[#This Row],[OrderTime]],2)), VALUE(RIGHT(data[[#This Row],[OrderTime]],2)), 0)</f>
        <v>45866.030555555553</v>
      </c>
      <c r="X2225" s="7">
        <f>_xlfn.MINIFS(data[OrderDateTime], data[CustomerName], data[[#This Row],[CustomerName]])</f>
        <v>45505.046527777777</v>
      </c>
      <c r="Y2225" t="str">
        <f>IF(data[[#This Row],[OrderDateTime]]=data[[#This Row],[FirstOrderDateTime]], "New", "Returning")</f>
        <v>Returning</v>
      </c>
      <c r="Z2225" s="7">
        <f>data[[#This Row],[DeliveryDate]] + data[[#This Row],[DeliveryTime]]</f>
        <v>45867.745833333334</v>
      </c>
      <c r="AA2225" s="7">
        <f>data[[#This Row],[OrderDateTime]] + 1</f>
        <v>45867.030555555553</v>
      </c>
      <c r="AB2225" s="7" t="str">
        <f>IF(data[[#This Row],[DeliveryDateTime]] &lt;= data[[#This Row],[SLADue]], "On Time", "Late")</f>
        <v>Late</v>
      </c>
    </row>
    <row r="2226" spans="1:28" x14ac:dyDescent="0.2">
      <c r="A2226" t="s">
        <v>2774</v>
      </c>
      <c r="B2226" t="s">
        <v>19</v>
      </c>
      <c r="C2226" t="s">
        <v>391</v>
      </c>
      <c r="D2226" t="s">
        <v>392</v>
      </c>
      <c r="E2226" s="5">
        <v>18.809999999999999</v>
      </c>
      <c r="F2226" t="s">
        <v>43</v>
      </c>
      <c r="G2226">
        <v>2</v>
      </c>
      <c r="H2226" s="1">
        <v>45544</v>
      </c>
      <c r="I2226" s="1" t="str">
        <f>TEXT(data[[#This Row],[OrderDate]],"mmm")</f>
        <v>Sep</v>
      </c>
      <c r="J2226" s="6">
        <v>0.83819444444444446</v>
      </c>
      <c r="K2226" s="6" t="str">
        <f>TEXT(data[[#This Row],[OrderTime]],"h")</f>
        <v>20</v>
      </c>
      <c r="L2226" s="1">
        <v>45545</v>
      </c>
      <c r="M2226" s="6">
        <v>0.74027777777777781</v>
      </c>
      <c r="N2226" t="s">
        <v>238</v>
      </c>
      <c r="O2226" t="s">
        <v>318</v>
      </c>
      <c r="P2226" t="s">
        <v>36</v>
      </c>
      <c r="Q2226" t="s">
        <v>26</v>
      </c>
      <c r="R2226" t="s">
        <v>394</v>
      </c>
      <c r="S2226" t="s">
        <v>28</v>
      </c>
      <c r="T2226" t="s">
        <v>38</v>
      </c>
      <c r="U2226" t="s">
        <v>30</v>
      </c>
      <c r="V2226" s="5">
        <f>data[[#This Row],[PriceUSD]]*data[[#This Row],[Quantity]]</f>
        <v>37.619999999999997</v>
      </c>
      <c r="W2226" s="7">
        <f>data[[#This Row],[OrderDate]] + TIME(VALUE(LEFT(data[[#This Row],[OrderTime]],2)), VALUE(RIGHT(data[[#This Row],[OrderTime]],2)), 0)</f>
        <v>45544.030555555553</v>
      </c>
      <c r="X2226" s="7">
        <f>_xlfn.MINIFS(data[OrderDateTime], data[CustomerName], data[[#This Row],[CustomerName]])</f>
        <v>45528.054166666669</v>
      </c>
      <c r="Y2226" t="str">
        <f>IF(data[[#This Row],[OrderDateTime]]=data[[#This Row],[FirstOrderDateTime]], "New", "Returning")</f>
        <v>Returning</v>
      </c>
      <c r="Z2226" s="7">
        <f>data[[#This Row],[DeliveryDate]] + data[[#This Row],[DeliveryTime]]</f>
        <v>45545.740277777775</v>
      </c>
      <c r="AA2226" s="7">
        <f>data[[#This Row],[OrderDateTime]] + 1</f>
        <v>45545.030555555553</v>
      </c>
      <c r="AB2226" s="7" t="str">
        <f>IF(data[[#This Row],[DeliveryDateTime]] &lt;= data[[#This Row],[SLADue]], "On Time", "Late")</f>
        <v>Late</v>
      </c>
    </row>
    <row r="2227" spans="1:28" x14ac:dyDescent="0.2">
      <c r="A2227" t="s">
        <v>2775</v>
      </c>
      <c r="B2227" t="s">
        <v>19</v>
      </c>
      <c r="C2227" t="s">
        <v>258</v>
      </c>
      <c r="D2227" t="s">
        <v>259</v>
      </c>
      <c r="E2227" s="5">
        <v>110.21</v>
      </c>
      <c r="F2227" t="s">
        <v>119</v>
      </c>
      <c r="G2227">
        <v>1</v>
      </c>
      <c r="H2227" s="1">
        <v>45657</v>
      </c>
      <c r="I2227" s="1" t="str">
        <f>TEXT(data[[#This Row],[OrderDate]],"mmm")</f>
        <v>Dec</v>
      </c>
      <c r="J2227" s="6">
        <v>0.47638888888888886</v>
      </c>
      <c r="K2227" s="6" t="str">
        <f>TEXT(data[[#This Row],[OrderTime]],"h")</f>
        <v>11</v>
      </c>
      <c r="L2227" s="1">
        <v>45657</v>
      </c>
      <c r="M2227" s="6">
        <v>0.68472222222222223</v>
      </c>
      <c r="N2227" t="s">
        <v>123</v>
      </c>
      <c r="O2227" t="s">
        <v>293</v>
      </c>
      <c r="P2227" t="s">
        <v>36</v>
      </c>
      <c r="Q2227" t="s">
        <v>26</v>
      </c>
      <c r="R2227" t="s">
        <v>261</v>
      </c>
      <c r="S2227" t="s">
        <v>47</v>
      </c>
      <c r="T2227" t="s">
        <v>29</v>
      </c>
      <c r="U2227" t="s">
        <v>67</v>
      </c>
      <c r="V2227" s="5">
        <f>data[[#This Row],[PriceUSD]]*data[[#This Row],[Quantity]]</f>
        <v>110.21</v>
      </c>
      <c r="W2227" s="7">
        <f>data[[#This Row],[OrderDate]] + TIME(VALUE(LEFT(data[[#This Row],[OrderTime]],2)), VALUE(RIGHT(data[[#This Row],[OrderTime]],2)), 0)</f>
        <v>45657.061805555553</v>
      </c>
      <c r="X2227" s="7">
        <f>_xlfn.MINIFS(data[OrderDateTime], data[CustomerName], data[[#This Row],[CustomerName]])</f>
        <v>45615.054166666669</v>
      </c>
      <c r="Y2227" t="str">
        <f>IF(data[[#This Row],[OrderDateTime]]=data[[#This Row],[FirstOrderDateTime]], "New", "Returning")</f>
        <v>Returning</v>
      </c>
      <c r="Z2227" s="7">
        <f>data[[#This Row],[DeliveryDate]] + data[[#This Row],[DeliveryTime]]</f>
        <v>45657.68472222222</v>
      </c>
      <c r="AA2227" s="7">
        <f>data[[#This Row],[OrderDateTime]] + 1</f>
        <v>45658.061805555553</v>
      </c>
      <c r="AB2227" s="7" t="str">
        <f>IF(data[[#This Row],[DeliveryDateTime]] &lt;= data[[#This Row],[SLADue]], "On Time", "Late")</f>
        <v>On Time</v>
      </c>
    </row>
    <row r="2228" spans="1:28" x14ac:dyDescent="0.2">
      <c r="A2228" t="s">
        <v>2776</v>
      </c>
      <c r="B2228" t="s">
        <v>19</v>
      </c>
      <c r="C2228" t="s">
        <v>101</v>
      </c>
      <c r="D2228" t="s">
        <v>102</v>
      </c>
      <c r="E2228" s="5">
        <v>27.95</v>
      </c>
      <c r="F2228" t="s">
        <v>81</v>
      </c>
      <c r="G2228">
        <v>1</v>
      </c>
      <c r="H2228" s="1">
        <v>45511</v>
      </c>
      <c r="I2228" s="1" t="str">
        <f>TEXT(data[[#This Row],[OrderDate]],"mmm")</f>
        <v>Aug</v>
      </c>
      <c r="J2228" s="6">
        <v>0.44513888888888886</v>
      </c>
      <c r="K2228" s="6" t="str">
        <f>TEXT(data[[#This Row],[OrderTime]],"h")</f>
        <v>10</v>
      </c>
      <c r="L2228" s="1">
        <v>45512</v>
      </c>
      <c r="M2228" s="6">
        <v>0.44513888888888886</v>
      </c>
      <c r="N2228" t="s">
        <v>310</v>
      </c>
      <c r="O2228" t="s">
        <v>1766</v>
      </c>
      <c r="P2228" t="s">
        <v>180</v>
      </c>
      <c r="Q2228" t="s">
        <v>53</v>
      </c>
      <c r="R2228" t="s">
        <v>83</v>
      </c>
      <c r="S2228" t="s">
        <v>28</v>
      </c>
      <c r="T2228" t="s">
        <v>29</v>
      </c>
      <c r="U2228" t="s">
        <v>30</v>
      </c>
      <c r="V2228" s="5">
        <f>data[[#This Row],[PriceUSD]]*data[[#This Row],[Quantity]]</f>
        <v>27.95</v>
      </c>
      <c r="W2228" s="7">
        <f>data[[#This Row],[OrderDate]] + TIME(VALUE(LEFT(data[[#This Row],[OrderTime]],2)), VALUE(RIGHT(data[[#This Row],[OrderTime]],2)), 0)</f>
        <v>45511.061805555553</v>
      </c>
      <c r="X2228" s="7">
        <f>_xlfn.MINIFS(data[OrderDateTime], data[CustomerName], data[[#This Row],[CustomerName]])</f>
        <v>45511.061805555553</v>
      </c>
      <c r="Y2228" t="str">
        <f>IF(data[[#This Row],[OrderDateTime]]=data[[#This Row],[FirstOrderDateTime]], "New", "Returning")</f>
        <v>New</v>
      </c>
      <c r="Z2228" s="7">
        <f>data[[#This Row],[DeliveryDate]] + data[[#This Row],[DeliveryTime]]</f>
        <v>45512.445138888892</v>
      </c>
      <c r="AA2228" s="7">
        <f>data[[#This Row],[OrderDateTime]] + 1</f>
        <v>45512.061805555553</v>
      </c>
      <c r="AB2228" s="7" t="str">
        <f>IF(data[[#This Row],[DeliveryDateTime]] &lt;= data[[#This Row],[SLADue]], "On Time", "Late")</f>
        <v>Late</v>
      </c>
    </row>
    <row r="2229" spans="1:28" x14ac:dyDescent="0.2">
      <c r="A2229" t="s">
        <v>2777</v>
      </c>
      <c r="B2229" t="s">
        <v>19</v>
      </c>
      <c r="C2229" t="s">
        <v>85</v>
      </c>
      <c r="D2229" t="s">
        <v>86</v>
      </c>
      <c r="E2229" s="5">
        <v>54.23</v>
      </c>
      <c r="F2229" t="s">
        <v>87</v>
      </c>
      <c r="G2229">
        <v>3</v>
      </c>
      <c r="H2229" s="1">
        <v>45873</v>
      </c>
      <c r="I2229" s="1" t="str">
        <f>TEXT(data[[#This Row],[OrderDate]],"mmm")</f>
        <v>Aug</v>
      </c>
      <c r="J2229" s="6">
        <v>0.52152777777777781</v>
      </c>
      <c r="K2229" s="6" t="str">
        <f>TEXT(data[[#This Row],[OrderTime]],"h")</f>
        <v>12</v>
      </c>
      <c r="L2229" s="1">
        <v>45874</v>
      </c>
      <c r="M2229" s="6">
        <v>0.56319444444444444</v>
      </c>
      <c r="N2229" t="s">
        <v>292</v>
      </c>
      <c r="O2229" t="s">
        <v>852</v>
      </c>
      <c r="P2229" t="s">
        <v>77</v>
      </c>
      <c r="Q2229" t="s">
        <v>26</v>
      </c>
      <c r="R2229" t="s">
        <v>90</v>
      </c>
      <c r="S2229" t="s">
        <v>28</v>
      </c>
      <c r="T2229" t="s">
        <v>38</v>
      </c>
      <c r="U2229" t="s">
        <v>30</v>
      </c>
      <c r="V2229" s="5">
        <f>data[[#This Row],[PriceUSD]]*data[[#This Row],[Quantity]]</f>
        <v>162.69</v>
      </c>
      <c r="W2229" s="7">
        <f>data[[#This Row],[OrderDate]] + TIME(VALUE(LEFT(data[[#This Row],[OrderTime]],2)), VALUE(RIGHT(data[[#This Row],[OrderTime]],2)), 0)</f>
        <v>45873.054166666669</v>
      </c>
      <c r="X2229" s="7">
        <f>_xlfn.MINIFS(data[OrderDateTime], data[CustomerName], data[[#This Row],[CustomerName]])</f>
        <v>45514.030555555553</v>
      </c>
      <c r="Y2229" t="str">
        <f>IF(data[[#This Row],[OrderDateTime]]=data[[#This Row],[FirstOrderDateTime]], "New", "Returning")</f>
        <v>Returning</v>
      </c>
      <c r="Z2229" s="7">
        <f>data[[#This Row],[DeliveryDate]] + data[[#This Row],[DeliveryTime]]</f>
        <v>45874.563194444447</v>
      </c>
      <c r="AA2229" s="7">
        <f>data[[#This Row],[OrderDateTime]] + 1</f>
        <v>45874.054166666669</v>
      </c>
      <c r="AB2229" s="7" t="str">
        <f>IF(data[[#This Row],[DeliveryDateTime]] &lt;= data[[#This Row],[SLADue]], "On Time", "Late")</f>
        <v>Late</v>
      </c>
    </row>
    <row r="2230" spans="1:28" x14ac:dyDescent="0.2">
      <c r="A2230" t="s">
        <v>2778</v>
      </c>
      <c r="B2230" t="s">
        <v>19</v>
      </c>
      <c r="C2230" t="s">
        <v>69</v>
      </c>
      <c r="D2230" t="s">
        <v>70</v>
      </c>
      <c r="E2230" s="5">
        <v>55.99</v>
      </c>
      <c r="F2230" t="s">
        <v>74</v>
      </c>
      <c r="G2230">
        <v>1</v>
      </c>
      <c r="H2230" s="1">
        <v>45811</v>
      </c>
      <c r="I2230" s="1" t="str">
        <f>TEXT(data[[#This Row],[OrderDate]],"mmm")</f>
        <v>Jun</v>
      </c>
      <c r="J2230" s="6">
        <v>0.37569444444444444</v>
      </c>
      <c r="K2230" s="6" t="str">
        <f>TEXT(data[[#This Row],[OrderTime]],"h")</f>
        <v>9</v>
      </c>
      <c r="L2230" s="1">
        <v>45811</v>
      </c>
      <c r="M2230" s="6">
        <v>0.58402777777777781</v>
      </c>
      <c r="N2230" t="s">
        <v>139</v>
      </c>
      <c r="O2230" t="s">
        <v>769</v>
      </c>
      <c r="P2230" t="s">
        <v>36</v>
      </c>
      <c r="Q2230" t="s">
        <v>26</v>
      </c>
      <c r="R2230" t="s">
        <v>37</v>
      </c>
      <c r="S2230" t="s">
        <v>47</v>
      </c>
      <c r="T2230" t="s">
        <v>106</v>
      </c>
      <c r="U2230" t="s">
        <v>30</v>
      </c>
      <c r="V2230" s="5">
        <f>data[[#This Row],[PriceUSD]]*data[[#This Row],[Quantity]]</f>
        <v>55.99</v>
      </c>
      <c r="W2230" s="7">
        <f>data[[#This Row],[OrderDate]] + TIME(VALUE(LEFT(data[[#This Row],[OrderTime]],2)), VALUE(RIGHT(data[[#This Row],[OrderTime]],2)), 0)</f>
        <v>45811.030555555553</v>
      </c>
      <c r="X2230" s="7">
        <f>_xlfn.MINIFS(data[OrderDateTime], data[CustomerName], data[[#This Row],[CustomerName]])</f>
        <v>45551.052083333336</v>
      </c>
      <c r="Y2230" t="str">
        <f>IF(data[[#This Row],[OrderDateTime]]=data[[#This Row],[FirstOrderDateTime]], "New", "Returning")</f>
        <v>Returning</v>
      </c>
      <c r="Z2230" s="7">
        <f>data[[#This Row],[DeliveryDate]] + data[[#This Row],[DeliveryTime]]</f>
        <v>45811.584027777775</v>
      </c>
      <c r="AA2230" s="7">
        <f>data[[#This Row],[OrderDateTime]] + 1</f>
        <v>45812.030555555553</v>
      </c>
      <c r="AB2230" s="7" t="str">
        <f>IF(data[[#This Row],[DeliveryDateTime]] &lt;= data[[#This Row],[SLADue]], "On Time", "Late")</f>
        <v>On Time</v>
      </c>
    </row>
    <row r="2231" spans="1:28" x14ac:dyDescent="0.2">
      <c r="A2231" t="s">
        <v>2779</v>
      </c>
      <c r="B2231" t="s">
        <v>19</v>
      </c>
      <c r="C2231" t="s">
        <v>61</v>
      </c>
      <c r="D2231" t="s">
        <v>62</v>
      </c>
      <c r="E2231" s="5">
        <v>148.41999999999999</v>
      </c>
      <c r="F2231" t="s">
        <v>63</v>
      </c>
      <c r="G2231">
        <v>3</v>
      </c>
      <c r="H2231" s="1">
        <v>45643</v>
      </c>
      <c r="I2231" s="1" t="str">
        <f>TEXT(data[[#This Row],[OrderDate]],"mmm")</f>
        <v>Dec</v>
      </c>
      <c r="J2231" s="6">
        <v>0.51944444444444449</v>
      </c>
      <c r="K2231" s="6" t="str">
        <f>TEXT(data[[#This Row],[OrderTime]],"h")</f>
        <v>12</v>
      </c>
      <c r="L2231" s="1">
        <v>45643</v>
      </c>
      <c r="M2231" s="6">
        <v>0.72777777777777775</v>
      </c>
      <c r="N2231" t="s">
        <v>57</v>
      </c>
      <c r="O2231" t="s">
        <v>1802</v>
      </c>
      <c r="P2231" t="s">
        <v>25</v>
      </c>
      <c r="Q2231" t="s">
        <v>26</v>
      </c>
      <c r="R2231" t="s">
        <v>66</v>
      </c>
      <c r="S2231" t="s">
        <v>47</v>
      </c>
      <c r="T2231" t="s">
        <v>38</v>
      </c>
      <c r="U2231" t="s">
        <v>67</v>
      </c>
      <c r="V2231" s="5">
        <f>data[[#This Row],[PriceUSD]]*data[[#This Row],[Quantity]]</f>
        <v>445.26</v>
      </c>
      <c r="W2231" s="7">
        <f>data[[#This Row],[OrderDate]] + TIME(VALUE(LEFT(data[[#This Row],[OrderTime]],2)), VALUE(RIGHT(data[[#This Row],[OrderTime]],2)), 0)</f>
        <v>45643.030555555553</v>
      </c>
      <c r="X2231" s="7">
        <f>_xlfn.MINIFS(data[OrderDateTime], data[CustomerName], data[[#This Row],[CustomerName]])</f>
        <v>45513.038888888892</v>
      </c>
      <c r="Y2231" t="str">
        <f>IF(data[[#This Row],[OrderDateTime]]=data[[#This Row],[FirstOrderDateTime]], "New", "Returning")</f>
        <v>Returning</v>
      </c>
      <c r="Z2231" s="7">
        <f>data[[#This Row],[DeliveryDate]] + data[[#This Row],[DeliveryTime]]</f>
        <v>45643.727777777778</v>
      </c>
      <c r="AA2231" s="7">
        <f>data[[#This Row],[OrderDateTime]] + 1</f>
        <v>45644.030555555553</v>
      </c>
      <c r="AB2231" s="7" t="str">
        <f>IF(data[[#This Row],[DeliveryDateTime]] &lt;= data[[#This Row],[SLADue]], "On Time", "Late")</f>
        <v>On Time</v>
      </c>
    </row>
    <row r="2232" spans="1:28" x14ac:dyDescent="0.2">
      <c r="A2232" t="s">
        <v>2780</v>
      </c>
      <c r="B2232" t="s">
        <v>19</v>
      </c>
      <c r="C2232" t="s">
        <v>69</v>
      </c>
      <c r="D2232" t="s">
        <v>70</v>
      </c>
      <c r="E2232" s="5">
        <v>58.63</v>
      </c>
      <c r="F2232" t="s">
        <v>74</v>
      </c>
      <c r="G2232">
        <v>1</v>
      </c>
      <c r="H2232" s="1">
        <v>45663</v>
      </c>
      <c r="I2232" s="1" t="str">
        <f>TEXT(data[[#This Row],[OrderDate]],"mmm")</f>
        <v>Jan</v>
      </c>
      <c r="J2232" s="6">
        <v>0.55625000000000002</v>
      </c>
      <c r="K2232" s="6" t="str">
        <f>TEXT(data[[#This Row],[OrderTime]],"h")</f>
        <v>13</v>
      </c>
      <c r="L2232" s="1">
        <v>45664</v>
      </c>
      <c r="M2232" s="6">
        <v>0.59791666666666665</v>
      </c>
      <c r="N2232" t="s">
        <v>34</v>
      </c>
      <c r="O2232" t="s">
        <v>825</v>
      </c>
      <c r="P2232" t="s">
        <v>36</v>
      </c>
      <c r="Q2232" t="s">
        <v>53</v>
      </c>
      <c r="R2232" t="s">
        <v>37</v>
      </c>
      <c r="S2232" t="s">
        <v>28</v>
      </c>
      <c r="T2232" t="s">
        <v>29</v>
      </c>
      <c r="U2232" t="s">
        <v>67</v>
      </c>
      <c r="V2232" s="5">
        <f>data[[#This Row],[PriceUSD]]*data[[#This Row],[Quantity]]</f>
        <v>58.63</v>
      </c>
      <c r="W2232" s="7">
        <f>data[[#This Row],[OrderDate]] + TIME(VALUE(LEFT(data[[#This Row],[OrderTime]],2)), VALUE(RIGHT(data[[#This Row],[OrderTime]],2)), 0)</f>
        <v>45663.017361111109</v>
      </c>
      <c r="X2232" s="7">
        <f>_xlfn.MINIFS(data[OrderDateTime], data[CustomerName], data[[#This Row],[CustomerName]])</f>
        <v>45527.022916666669</v>
      </c>
      <c r="Y2232" t="str">
        <f>IF(data[[#This Row],[OrderDateTime]]=data[[#This Row],[FirstOrderDateTime]], "New", "Returning")</f>
        <v>Returning</v>
      </c>
      <c r="Z2232" s="7">
        <f>data[[#This Row],[DeliveryDate]] + data[[#This Row],[DeliveryTime]]</f>
        <v>45664.597916666666</v>
      </c>
      <c r="AA2232" s="7">
        <f>data[[#This Row],[OrderDateTime]] + 1</f>
        <v>45664.017361111109</v>
      </c>
      <c r="AB2232" s="7" t="str">
        <f>IF(data[[#This Row],[DeliveryDateTime]] &lt;= data[[#This Row],[SLADue]], "On Time", "Late")</f>
        <v>Late</v>
      </c>
    </row>
    <row r="2233" spans="1:28" x14ac:dyDescent="0.2">
      <c r="A2233" t="s">
        <v>2781</v>
      </c>
      <c r="B2233" t="s">
        <v>19</v>
      </c>
      <c r="C2233" t="s">
        <v>69</v>
      </c>
      <c r="D2233" t="s">
        <v>70</v>
      </c>
      <c r="E2233" s="5">
        <v>53.08</v>
      </c>
      <c r="F2233" t="s">
        <v>43</v>
      </c>
      <c r="G2233">
        <v>2</v>
      </c>
      <c r="H2233" s="1">
        <v>45543</v>
      </c>
      <c r="I2233" s="1" t="str">
        <f>TEXT(data[[#This Row],[OrderDate]],"mmm")</f>
        <v>Sep</v>
      </c>
      <c r="J2233" s="6">
        <v>0.38611111111111113</v>
      </c>
      <c r="K2233" s="6" t="str">
        <f>TEXT(data[[#This Row],[OrderTime]],"h")</f>
        <v>9</v>
      </c>
      <c r="L2233" s="1">
        <v>45543</v>
      </c>
      <c r="M2233" s="6">
        <v>0.67777777777777781</v>
      </c>
      <c r="N2233" t="s">
        <v>238</v>
      </c>
      <c r="O2233" t="s">
        <v>352</v>
      </c>
      <c r="P2233" t="s">
        <v>36</v>
      </c>
      <c r="Q2233" t="s">
        <v>26</v>
      </c>
      <c r="R2233" t="s">
        <v>37</v>
      </c>
      <c r="S2233" t="s">
        <v>47</v>
      </c>
      <c r="T2233" t="s">
        <v>38</v>
      </c>
      <c r="U2233" t="s">
        <v>30</v>
      </c>
      <c r="V2233" s="5">
        <f>data[[#This Row],[PriceUSD]]*data[[#This Row],[Quantity]]</f>
        <v>106.16</v>
      </c>
      <c r="W2233" s="7">
        <f>data[[#This Row],[OrderDate]] + TIME(VALUE(LEFT(data[[#This Row],[OrderTime]],2)), VALUE(RIGHT(data[[#This Row],[OrderTime]],2)), 0)</f>
        <v>45543.007638888892</v>
      </c>
      <c r="X2233" s="7">
        <f>_xlfn.MINIFS(data[OrderDateTime], data[CustomerName], data[[#This Row],[CustomerName]])</f>
        <v>45513.038888888892</v>
      </c>
      <c r="Y2233" t="str">
        <f>IF(data[[#This Row],[OrderDateTime]]=data[[#This Row],[FirstOrderDateTime]], "New", "Returning")</f>
        <v>Returning</v>
      </c>
      <c r="Z2233" s="7">
        <f>data[[#This Row],[DeliveryDate]] + data[[#This Row],[DeliveryTime]]</f>
        <v>45543.677777777775</v>
      </c>
      <c r="AA2233" s="7">
        <f>data[[#This Row],[OrderDateTime]] + 1</f>
        <v>45544.007638888892</v>
      </c>
      <c r="AB2233" s="7" t="str">
        <f>IF(data[[#This Row],[DeliveryDateTime]] &lt;= data[[#This Row],[SLADue]], "On Time", "Late")</f>
        <v>On Time</v>
      </c>
    </row>
    <row r="2234" spans="1:28" x14ac:dyDescent="0.2">
      <c r="A2234" t="s">
        <v>2782</v>
      </c>
      <c r="B2234" t="s">
        <v>19</v>
      </c>
      <c r="C2234" t="s">
        <v>32</v>
      </c>
      <c r="D2234" t="s">
        <v>33</v>
      </c>
      <c r="E2234" s="5">
        <v>42.7</v>
      </c>
      <c r="F2234" t="s">
        <v>43</v>
      </c>
      <c r="G2234">
        <v>3</v>
      </c>
      <c r="H2234" s="1">
        <v>45578</v>
      </c>
      <c r="I2234" s="1" t="str">
        <f>TEXT(data[[#This Row],[OrderDate]],"mmm")</f>
        <v>Oct</v>
      </c>
      <c r="J2234" s="6">
        <v>0.41388888888888886</v>
      </c>
      <c r="K2234" s="6" t="str">
        <f>TEXT(data[[#This Row],[OrderTime]],"h")</f>
        <v>9</v>
      </c>
      <c r="L2234" s="1">
        <v>45579</v>
      </c>
      <c r="M2234" s="6">
        <v>0.53888888888888886</v>
      </c>
      <c r="N2234" t="s">
        <v>163</v>
      </c>
      <c r="O2234" t="s">
        <v>1009</v>
      </c>
      <c r="P2234" t="s">
        <v>77</v>
      </c>
      <c r="Q2234" t="s">
        <v>53</v>
      </c>
      <c r="R2234" t="s">
        <v>37</v>
      </c>
      <c r="S2234" t="s">
        <v>28</v>
      </c>
      <c r="T2234" t="s">
        <v>29</v>
      </c>
      <c r="U2234" t="s">
        <v>30</v>
      </c>
      <c r="V2234" s="5">
        <f>data[[#This Row],[PriceUSD]]*data[[#This Row],[Quantity]]</f>
        <v>128.10000000000002</v>
      </c>
      <c r="W2234" s="7">
        <f>data[[#This Row],[OrderDate]] + TIME(VALUE(LEFT(data[[#This Row],[OrderTime]],2)), VALUE(RIGHT(data[[#This Row],[OrderTime]],2)), 0)</f>
        <v>45578.061805555553</v>
      </c>
      <c r="X2234" s="7">
        <f>_xlfn.MINIFS(data[OrderDateTime], data[CustomerName], data[[#This Row],[CustomerName]])</f>
        <v>45520.017361111109</v>
      </c>
      <c r="Y2234" t="str">
        <f>IF(data[[#This Row],[OrderDateTime]]=data[[#This Row],[FirstOrderDateTime]], "New", "Returning")</f>
        <v>Returning</v>
      </c>
      <c r="Z2234" s="7">
        <f>data[[#This Row],[DeliveryDate]] + data[[#This Row],[DeliveryTime]]</f>
        <v>45579.538888888892</v>
      </c>
      <c r="AA2234" s="7">
        <f>data[[#This Row],[OrderDateTime]] + 1</f>
        <v>45579.061805555553</v>
      </c>
      <c r="AB2234" s="7" t="str">
        <f>IF(data[[#This Row],[DeliveryDateTime]] &lt;= data[[#This Row],[SLADue]], "On Time", "Late")</f>
        <v>Late</v>
      </c>
    </row>
    <row r="2235" spans="1:28" x14ac:dyDescent="0.2">
      <c r="A2235" t="s">
        <v>2783</v>
      </c>
      <c r="B2235" t="s">
        <v>19</v>
      </c>
      <c r="C2235" t="s">
        <v>79</v>
      </c>
      <c r="D2235" t="s">
        <v>80</v>
      </c>
      <c r="E2235" s="5">
        <v>34.71</v>
      </c>
      <c r="F2235" t="s">
        <v>81</v>
      </c>
      <c r="G2235">
        <v>3</v>
      </c>
      <c r="H2235" s="1">
        <v>45775</v>
      </c>
      <c r="I2235" s="1" t="str">
        <f>TEXT(data[[#This Row],[OrderDate]],"mmm")</f>
        <v>Apr</v>
      </c>
      <c r="J2235" s="6">
        <v>0.80555555555555558</v>
      </c>
      <c r="K2235" s="6" t="str">
        <f>TEXT(data[[#This Row],[OrderTime]],"h")</f>
        <v>19</v>
      </c>
      <c r="L2235" s="1">
        <v>45777</v>
      </c>
      <c r="M2235" s="6">
        <v>0.5180555555555556</v>
      </c>
      <c r="N2235" t="s">
        <v>183</v>
      </c>
      <c r="O2235" t="s">
        <v>1534</v>
      </c>
      <c r="P2235" t="s">
        <v>180</v>
      </c>
      <c r="Q2235" t="s">
        <v>53</v>
      </c>
      <c r="R2235" t="s">
        <v>83</v>
      </c>
      <c r="S2235" t="s">
        <v>105</v>
      </c>
      <c r="T2235" t="s">
        <v>106</v>
      </c>
      <c r="U2235" t="s">
        <v>39</v>
      </c>
      <c r="V2235" s="5">
        <f>data[[#This Row],[PriceUSD]]*data[[#This Row],[Quantity]]</f>
        <v>104.13</v>
      </c>
      <c r="W2235" s="7">
        <f>data[[#This Row],[OrderDate]] + TIME(VALUE(LEFT(data[[#This Row],[OrderTime]],2)), VALUE(RIGHT(data[[#This Row],[OrderTime]],2)), 0)</f>
        <v>45775.038888888892</v>
      </c>
      <c r="X2235" s="7">
        <f>_xlfn.MINIFS(data[OrderDateTime], data[CustomerName], data[[#This Row],[CustomerName]])</f>
        <v>45507.007638888892</v>
      </c>
      <c r="Y2235" t="str">
        <f>IF(data[[#This Row],[OrderDateTime]]=data[[#This Row],[FirstOrderDateTime]], "New", "Returning")</f>
        <v>Returning</v>
      </c>
      <c r="Z2235" s="7">
        <f>data[[#This Row],[DeliveryDate]] + data[[#This Row],[DeliveryTime]]</f>
        <v>45777.518055555556</v>
      </c>
      <c r="AA2235" s="7">
        <f>data[[#This Row],[OrderDateTime]] + 1</f>
        <v>45776.038888888892</v>
      </c>
      <c r="AB2235" s="7" t="str">
        <f>IF(data[[#This Row],[DeliveryDateTime]] &lt;= data[[#This Row],[SLADue]], "On Time", "Late")</f>
        <v>Late</v>
      </c>
    </row>
    <row r="2236" spans="1:28" x14ac:dyDescent="0.2">
      <c r="A2236" t="s">
        <v>2784</v>
      </c>
      <c r="B2236" t="s">
        <v>19</v>
      </c>
      <c r="C2236" t="s">
        <v>69</v>
      </c>
      <c r="D2236" t="s">
        <v>70</v>
      </c>
      <c r="E2236" s="5">
        <v>61.08</v>
      </c>
      <c r="F2236" t="s">
        <v>51</v>
      </c>
      <c r="G2236">
        <v>2</v>
      </c>
      <c r="H2236" s="1">
        <v>45785</v>
      </c>
      <c r="I2236" s="1" t="str">
        <f>TEXT(data[[#This Row],[OrderDate]],"mmm")</f>
        <v>May</v>
      </c>
      <c r="J2236" s="6">
        <v>0.73472222222222228</v>
      </c>
      <c r="K2236" s="6" t="str">
        <f>TEXT(data[[#This Row],[OrderTime]],"h")</f>
        <v>17</v>
      </c>
      <c r="L2236" s="1">
        <v>45786</v>
      </c>
      <c r="M2236" s="6">
        <v>0.81805555555555554</v>
      </c>
      <c r="N2236" t="s">
        <v>75</v>
      </c>
      <c r="O2236" t="s">
        <v>318</v>
      </c>
      <c r="P2236" t="s">
        <v>77</v>
      </c>
      <c r="Q2236" t="s">
        <v>26</v>
      </c>
      <c r="R2236" t="s">
        <v>37</v>
      </c>
      <c r="S2236" t="s">
        <v>28</v>
      </c>
      <c r="T2236" t="s">
        <v>38</v>
      </c>
      <c r="U2236" t="s">
        <v>39</v>
      </c>
      <c r="V2236" s="5">
        <f>data[[#This Row],[PriceUSD]]*data[[#This Row],[Quantity]]</f>
        <v>122.16</v>
      </c>
      <c r="W2236" s="7">
        <f>data[[#This Row],[OrderDate]] + TIME(VALUE(LEFT(data[[#This Row],[OrderTime]],2)), VALUE(RIGHT(data[[#This Row],[OrderTime]],2)), 0)</f>
        <v>45785.015277777777</v>
      </c>
      <c r="X2236" s="7">
        <f>_xlfn.MINIFS(data[OrderDateTime], data[CustomerName], data[[#This Row],[CustomerName]])</f>
        <v>45528.054166666669</v>
      </c>
      <c r="Y2236" t="str">
        <f>IF(data[[#This Row],[OrderDateTime]]=data[[#This Row],[FirstOrderDateTime]], "New", "Returning")</f>
        <v>Returning</v>
      </c>
      <c r="Z2236" s="7">
        <f>data[[#This Row],[DeliveryDate]] + data[[#This Row],[DeliveryTime]]</f>
        <v>45786.818055555559</v>
      </c>
      <c r="AA2236" s="7">
        <f>data[[#This Row],[OrderDateTime]] + 1</f>
        <v>45786.015277777777</v>
      </c>
      <c r="AB2236" s="7" t="str">
        <f>IF(data[[#This Row],[DeliveryDateTime]] &lt;= data[[#This Row],[SLADue]], "On Time", "Late")</f>
        <v>Late</v>
      </c>
    </row>
    <row r="2237" spans="1:28" x14ac:dyDescent="0.2">
      <c r="A2237" t="s">
        <v>2785</v>
      </c>
      <c r="B2237" t="s">
        <v>19</v>
      </c>
      <c r="C2237" t="s">
        <v>258</v>
      </c>
      <c r="D2237" t="s">
        <v>259</v>
      </c>
      <c r="E2237" s="5">
        <v>107.59</v>
      </c>
      <c r="F2237" t="s">
        <v>51</v>
      </c>
      <c r="G2237">
        <v>3</v>
      </c>
      <c r="H2237" s="1">
        <v>45819</v>
      </c>
      <c r="I2237" s="1" t="str">
        <f>TEXT(data[[#This Row],[OrderDate]],"mmm")</f>
        <v>Jun</v>
      </c>
      <c r="J2237" s="6">
        <v>0.81736111111111109</v>
      </c>
      <c r="K2237" s="6" t="str">
        <f>TEXT(data[[#This Row],[OrderTime]],"h")</f>
        <v>19</v>
      </c>
      <c r="L2237" s="1">
        <v>45820</v>
      </c>
      <c r="M2237" s="6">
        <v>0.59027777777777779</v>
      </c>
      <c r="N2237" t="s">
        <v>120</v>
      </c>
      <c r="O2237" t="s">
        <v>662</v>
      </c>
      <c r="P2237" t="s">
        <v>25</v>
      </c>
      <c r="Q2237" t="s">
        <v>26</v>
      </c>
      <c r="R2237" t="s">
        <v>261</v>
      </c>
      <c r="S2237" t="s">
        <v>28</v>
      </c>
      <c r="T2237" t="s">
        <v>29</v>
      </c>
      <c r="U2237" t="s">
        <v>30</v>
      </c>
      <c r="V2237" s="5">
        <f>data[[#This Row],[PriceUSD]]*data[[#This Row],[Quantity]]</f>
        <v>322.77</v>
      </c>
      <c r="W2237" s="7">
        <f>data[[#This Row],[OrderDate]] + TIME(VALUE(LEFT(data[[#This Row],[OrderTime]],2)), VALUE(RIGHT(data[[#This Row],[OrderTime]],2)), 0)</f>
        <v>45819.007638888892</v>
      </c>
      <c r="X2237" s="7">
        <f>_xlfn.MINIFS(data[OrderDateTime], data[CustomerName], data[[#This Row],[CustomerName]])</f>
        <v>45646.015277777777</v>
      </c>
      <c r="Y2237" t="str">
        <f>IF(data[[#This Row],[OrderDateTime]]=data[[#This Row],[FirstOrderDateTime]], "New", "Returning")</f>
        <v>Returning</v>
      </c>
      <c r="Z2237" s="7">
        <f>data[[#This Row],[DeliveryDate]] + data[[#This Row],[DeliveryTime]]</f>
        <v>45820.590277777781</v>
      </c>
      <c r="AA2237" s="7">
        <f>data[[#This Row],[OrderDateTime]] + 1</f>
        <v>45820.007638888892</v>
      </c>
      <c r="AB2237" s="7" t="str">
        <f>IF(data[[#This Row],[DeliveryDateTime]] &lt;= data[[#This Row],[SLADue]], "On Time", "Late")</f>
        <v>Late</v>
      </c>
    </row>
    <row r="2238" spans="1:28" x14ac:dyDescent="0.2">
      <c r="A2238" t="s">
        <v>2786</v>
      </c>
      <c r="B2238" t="s">
        <v>19</v>
      </c>
      <c r="C2238" t="s">
        <v>41</v>
      </c>
      <c r="D2238" t="s">
        <v>42</v>
      </c>
      <c r="E2238" s="5">
        <v>36.93</v>
      </c>
      <c r="F2238" t="s">
        <v>74</v>
      </c>
      <c r="G2238">
        <v>1</v>
      </c>
      <c r="H2238" s="1">
        <v>45748</v>
      </c>
      <c r="I2238" s="1" t="str">
        <f>TEXT(data[[#This Row],[OrderDate]],"mmm")</f>
        <v>Apr</v>
      </c>
      <c r="J2238" s="6">
        <v>0.62222222222222223</v>
      </c>
      <c r="K2238" s="6" t="str">
        <f>TEXT(data[[#This Row],[OrderTime]],"h")</f>
        <v>14</v>
      </c>
      <c r="L2238" s="1">
        <v>45749</v>
      </c>
      <c r="M2238" s="6">
        <v>0.66388888888888886</v>
      </c>
      <c r="N2238" t="s">
        <v>88</v>
      </c>
      <c r="O2238" t="s">
        <v>1415</v>
      </c>
      <c r="P2238" t="s">
        <v>25</v>
      </c>
      <c r="Q2238" t="s">
        <v>26</v>
      </c>
      <c r="R2238" t="s">
        <v>46</v>
      </c>
      <c r="S2238" t="s">
        <v>28</v>
      </c>
      <c r="T2238" t="s">
        <v>29</v>
      </c>
      <c r="U2238" t="s">
        <v>67</v>
      </c>
      <c r="V2238" s="5">
        <f>data[[#This Row],[PriceUSD]]*data[[#This Row],[Quantity]]</f>
        <v>36.93</v>
      </c>
      <c r="W2238" s="7">
        <f>data[[#This Row],[OrderDate]] + TIME(VALUE(LEFT(data[[#This Row],[OrderTime]],2)), VALUE(RIGHT(data[[#This Row],[OrderTime]],2)), 0)</f>
        <v>45748.015277777777</v>
      </c>
      <c r="X2238" s="7">
        <f>_xlfn.MINIFS(data[OrderDateTime], data[CustomerName], data[[#This Row],[CustomerName]])</f>
        <v>45538.038888888892</v>
      </c>
      <c r="Y2238" t="str">
        <f>IF(data[[#This Row],[OrderDateTime]]=data[[#This Row],[FirstOrderDateTime]], "New", "Returning")</f>
        <v>Returning</v>
      </c>
      <c r="Z2238" s="7">
        <f>data[[#This Row],[DeliveryDate]] + data[[#This Row],[DeliveryTime]]</f>
        <v>45749.663888888892</v>
      </c>
      <c r="AA2238" s="7">
        <f>data[[#This Row],[OrderDateTime]] + 1</f>
        <v>45749.015277777777</v>
      </c>
      <c r="AB2238" s="7" t="str">
        <f>IF(data[[#This Row],[DeliveryDateTime]] &lt;= data[[#This Row],[SLADue]], "On Time", "Late")</f>
        <v>Late</v>
      </c>
    </row>
    <row r="2239" spans="1:28" x14ac:dyDescent="0.2">
      <c r="A2239" t="s">
        <v>2787</v>
      </c>
      <c r="B2239" t="s">
        <v>19</v>
      </c>
      <c r="C2239" t="s">
        <v>41</v>
      </c>
      <c r="D2239" t="s">
        <v>42</v>
      </c>
      <c r="E2239" s="5">
        <v>33.590000000000003</v>
      </c>
      <c r="F2239" t="s">
        <v>182</v>
      </c>
      <c r="G2239">
        <v>2</v>
      </c>
      <c r="H2239" s="1">
        <v>45763</v>
      </c>
      <c r="I2239" s="1" t="str">
        <f>TEXT(data[[#This Row],[OrderDate]],"mmm")</f>
        <v>Apr</v>
      </c>
      <c r="J2239" s="6">
        <v>0.56944444444444442</v>
      </c>
      <c r="K2239" s="6" t="str">
        <f>TEXT(data[[#This Row],[OrderTime]],"h")</f>
        <v>13</v>
      </c>
      <c r="L2239" s="1">
        <v>45764</v>
      </c>
      <c r="M2239" s="6">
        <v>0.69444444444444442</v>
      </c>
      <c r="N2239" t="s">
        <v>34</v>
      </c>
      <c r="O2239" t="s">
        <v>1011</v>
      </c>
      <c r="P2239" t="s">
        <v>36</v>
      </c>
      <c r="Q2239" t="s">
        <v>26</v>
      </c>
      <c r="R2239" t="s">
        <v>46</v>
      </c>
      <c r="S2239" t="s">
        <v>28</v>
      </c>
      <c r="T2239" t="s">
        <v>29</v>
      </c>
      <c r="U2239" t="s">
        <v>30</v>
      </c>
      <c r="V2239" s="5">
        <f>data[[#This Row],[PriceUSD]]*data[[#This Row],[Quantity]]</f>
        <v>67.180000000000007</v>
      </c>
      <c r="W2239" s="7">
        <f>data[[#This Row],[OrderDate]] + TIME(VALUE(LEFT(data[[#This Row],[OrderTime]],2)), VALUE(RIGHT(data[[#This Row],[OrderTime]],2)), 0)</f>
        <v>45763.030555555553</v>
      </c>
      <c r="X2239" s="7">
        <f>_xlfn.MINIFS(data[OrderDateTime], data[CustomerName], data[[#This Row],[CustomerName]])</f>
        <v>45528.061805555553</v>
      </c>
      <c r="Y2239" t="str">
        <f>IF(data[[#This Row],[OrderDateTime]]=data[[#This Row],[FirstOrderDateTime]], "New", "Returning")</f>
        <v>Returning</v>
      </c>
      <c r="Z2239" s="7">
        <f>data[[#This Row],[DeliveryDate]] + data[[#This Row],[DeliveryTime]]</f>
        <v>45764.694444444445</v>
      </c>
      <c r="AA2239" s="7">
        <f>data[[#This Row],[OrderDateTime]] + 1</f>
        <v>45764.030555555553</v>
      </c>
      <c r="AB2239" s="7" t="str">
        <f>IF(data[[#This Row],[DeliveryDateTime]] &lt;= data[[#This Row],[SLADue]], "On Time", "Late")</f>
        <v>Late</v>
      </c>
    </row>
    <row r="2240" spans="1:28" x14ac:dyDescent="0.2">
      <c r="A2240" t="s">
        <v>2788</v>
      </c>
      <c r="B2240" t="s">
        <v>19</v>
      </c>
      <c r="C2240" t="s">
        <v>190</v>
      </c>
      <c r="D2240" t="s">
        <v>191</v>
      </c>
      <c r="E2240" s="5">
        <v>25.53</v>
      </c>
      <c r="F2240" t="s">
        <v>71</v>
      </c>
      <c r="G2240">
        <v>1</v>
      </c>
      <c r="H2240" s="1">
        <v>45625</v>
      </c>
      <c r="I2240" s="1" t="str">
        <f>TEXT(data[[#This Row],[OrderDate]],"mmm")</f>
        <v>Nov</v>
      </c>
      <c r="J2240" s="6">
        <v>0.90347222222222223</v>
      </c>
      <c r="K2240" s="6" t="str">
        <f>TEXT(data[[#This Row],[OrderTime]],"h")</f>
        <v>21</v>
      </c>
      <c r="L2240" s="1">
        <v>45626</v>
      </c>
      <c r="M2240" s="6">
        <v>0.61458333333333337</v>
      </c>
      <c r="N2240" t="s">
        <v>44</v>
      </c>
      <c r="O2240" t="s">
        <v>888</v>
      </c>
      <c r="P2240" t="s">
        <v>25</v>
      </c>
      <c r="Q2240" t="s">
        <v>53</v>
      </c>
      <c r="R2240" t="s">
        <v>192</v>
      </c>
      <c r="S2240" t="s">
        <v>28</v>
      </c>
      <c r="T2240" t="s">
        <v>29</v>
      </c>
      <c r="U2240" t="s">
        <v>67</v>
      </c>
      <c r="V2240" s="5">
        <f>data[[#This Row],[PriceUSD]]*data[[#This Row],[Quantity]]</f>
        <v>25.53</v>
      </c>
      <c r="W2240" s="7">
        <f>data[[#This Row],[OrderDate]] + TIME(VALUE(LEFT(data[[#This Row],[OrderTime]],2)), VALUE(RIGHT(data[[#This Row],[OrderTime]],2)), 0)</f>
        <v>45625.015277777777</v>
      </c>
      <c r="X2240" s="7">
        <f>_xlfn.MINIFS(data[OrderDateTime], data[CustomerName], data[[#This Row],[CustomerName]])</f>
        <v>45530.007638888892</v>
      </c>
      <c r="Y2240" t="str">
        <f>IF(data[[#This Row],[OrderDateTime]]=data[[#This Row],[FirstOrderDateTime]], "New", "Returning")</f>
        <v>Returning</v>
      </c>
      <c r="Z2240" s="7">
        <f>data[[#This Row],[DeliveryDate]] + data[[#This Row],[DeliveryTime]]</f>
        <v>45626.614583333336</v>
      </c>
      <c r="AA2240" s="7">
        <f>data[[#This Row],[OrderDateTime]] + 1</f>
        <v>45626.015277777777</v>
      </c>
      <c r="AB2240" s="7" t="str">
        <f>IF(data[[#This Row],[DeliveryDateTime]] &lt;= data[[#This Row],[SLADue]], "On Time", "Late")</f>
        <v>Late</v>
      </c>
    </row>
    <row r="2241" spans="1:28" x14ac:dyDescent="0.2">
      <c r="A2241" t="s">
        <v>2789</v>
      </c>
      <c r="B2241" t="s">
        <v>19</v>
      </c>
      <c r="C2241" t="s">
        <v>92</v>
      </c>
      <c r="D2241" t="s">
        <v>93</v>
      </c>
      <c r="E2241" s="5">
        <v>83.41</v>
      </c>
      <c r="F2241" t="s">
        <v>94</v>
      </c>
      <c r="G2241">
        <v>3</v>
      </c>
      <c r="H2241" s="1">
        <v>45804</v>
      </c>
      <c r="I2241" s="1" t="str">
        <f>TEXT(data[[#This Row],[OrderDate]],"mmm")</f>
        <v>May</v>
      </c>
      <c r="J2241" s="6">
        <v>0.47083333333333333</v>
      </c>
      <c r="K2241" s="6" t="str">
        <f>TEXT(data[[#This Row],[OrderTime]],"h")</f>
        <v>11</v>
      </c>
      <c r="L2241" s="1">
        <v>45804</v>
      </c>
      <c r="M2241" s="6">
        <v>0.6791666666666667</v>
      </c>
      <c r="N2241" t="s">
        <v>23</v>
      </c>
      <c r="O2241" t="s">
        <v>1041</v>
      </c>
      <c r="P2241" t="s">
        <v>25</v>
      </c>
      <c r="Q2241" t="s">
        <v>26</v>
      </c>
      <c r="R2241" t="s">
        <v>66</v>
      </c>
      <c r="S2241" t="s">
        <v>47</v>
      </c>
      <c r="T2241" t="s">
        <v>106</v>
      </c>
      <c r="U2241" t="s">
        <v>67</v>
      </c>
      <c r="V2241" s="5">
        <f>data[[#This Row],[PriceUSD]]*data[[#This Row],[Quantity]]</f>
        <v>250.23</v>
      </c>
      <c r="W2241" s="7">
        <f>data[[#This Row],[OrderDate]] + TIME(VALUE(LEFT(data[[#This Row],[OrderTime]],2)), VALUE(RIGHT(data[[#This Row],[OrderTime]],2)), 0)</f>
        <v>45804.022916666669</v>
      </c>
      <c r="X2241" s="7">
        <f>_xlfn.MINIFS(data[OrderDateTime], data[CustomerName], data[[#This Row],[CustomerName]])</f>
        <v>45510.015277777777</v>
      </c>
      <c r="Y2241" t="str">
        <f>IF(data[[#This Row],[OrderDateTime]]=data[[#This Row],[FirstOrderDateTime]], "New", "Returning")</f>
        <v>Returning</v>
      </c>
      <c r="Z2241" s="7">
        <f>data[[#This Row],[DeliveryDate]] + data[[#This Row],[DeliveryTime]]</f>
        <v>45804.679166666669</v>
      </c>
      <c r="AA2241" s="7">
        <f>data[[#This Row],[OrderDateTime]] + 1</f>
        <v>45805.022916666669</v>
      </c>
      <c r="AB2241" s="7" t="str">
        <f>IF(data[[#This Row],[DeliveryDateTime]] &lt;= data[[#This Row],[SLADue]], "On Time", "Late")</f>
        <v>On Time</v>
      </c>
    </row>
    <row r="2242" spans="1:28" x14ac:dyDescent="0.2">
      <c r="A2242" t="s">
        <v>2790</v>
      </c>
      <c r="B2242" t="s">
        <v>19</v>
      </c>
      <c r="C2242" t="s">
        <v>285</v>
      </c>
      <c r="D2242" t="s">
        <v>286</v>
      </c>
      <c r="E2242" s="5">
        <v>18.75</v>
      </c>
      <c r="F2242" t="s">
        <v>22</v>
      </c>
      <c r="G2242">
        <v>1</v>
      </c>
      <c r="H2242" s="1">
        <v>45659</v>
      </c>
      <c r="I2242" s="1" t="str">
        <f>TEXT(data[[#This Row],[OrderDate]],"mmm")</f>
        <v>Jan</v>
      </c>
      <c r="J2242" s="6">
        <v>0.64166666666666672</v>
      </c>
      <c r="K2242" s="6" t="str">
        <f>TEXT(data[[#This Row],[OrderTime]],"h")</f>
        <v>15</v>
      </c>
      <c r="L2242" s="1">
        <v>45660</v>
      </c>
      <c r="M2242" s="6">
        <v>0.76666666666666672</v>
      </c>
      <c r="N2242" t="s">
        <v>233</v>
      </c>
      <c r="O2242" t="s">
        <v>358</v>
      </c>
      <c r="P2242" t="s">
        <v>234</v>
      </c>
      <c r="Q2242" t="s">
        <v>26</v>
      </c>
      <c r="R2242" t="s">
        <v>114</v>
      </c>
      <c r="S2242" t="s">
        <v>28</v>
      </c>
      <c r="T2242" t="s">
        <v>38</v>
      </c>
      <c r="U2242" t="s">
        <v>30</v>
      </c>
      <c r="V2242" s="5">
        <f>data[[#This Row],[PriceUSD]]*data[[#This Row],[Quantity]]</f>
        <v>18.75</v>
      </c>
      <c r="W2242" s="7">
        <f>data[[#This Row],[OrderDate]] + TIME(VALUE(LEFT(data[[#This Row],[OrderTime]],2)), VALUE(RIGHT(data[[#This Row],[OrderTime]],2)), 0)</f>
        <v>45659.046527777777</v>
      </c>
      <c r="X2242" s="7">
        <f>_xlfn.MINIFS(data[OrderDateTime], data[CustomerName], data[[#This Row],[CustomerName]])</f>
        <v>45518.046527777777</v>
      </c>
      <c r="Y2242" t="str">
        <f>IF(data[[#This Row],[OrderDateTime]]=data[[#This Row],[FirstOrderDateTime]], "New", "Returning")</f>
        <v>Returning</v>
      </c>
      <c r="Z2242" s="7">
        <f>data[[#This Row],[DeliveryDate]] + data[[#This Row],[DeliveryTime]]</f>
        <v>45660.76666666667</v>
      </c>
      <c r="AA2242" s="7">
        <f>data[[#This Row],[OrderDateTime]] + 1</f>
        <v>45660.046527777777</v>
      </c>
      <c r="AB2242" s="7" t="str">
        <f>IF(data[[#This Row],[DeliveryDateTime]] &lt;= data[[#This Row],[SLADue]], "On Time", "Late")</f>
        <v>Late</v>
      </c>
    </row>
    <row r="2243" spans="1:28" x14ac:dyDescent="0.2">
      <c r="A2243" t="s">
        <v>2791</v>
      </c>
      <c r="B2243" t="s">
        <v>19</v>
      </c>
      <c r="C2243" t="s">
        <v>92</v>
      </c>
      <c r="D2243" t="s">
        <v>93</v>
      </c>
      <c r="E2243" s="5">
        <v>84.32</v>
      </c>
      <c r="F2243" t="s">
        <v>81</v>
      </c>
      <c r="G2243">
        <v>1</v>
      </c>
      <c r="H2243" s="1">
        <v>45832</v>
      </c>
      <c r="I2243" s="1" t="str">
        <f>TEXT(data[[#This Row],[OrderDate]],"mmm")</f>
        <v>Jun</v>
      </c>
      <c r="J2243" s="6">
        <v>0.51180555555555551</v>
      </c>
      <c r="K2243" s="6" t="str">
        <f>TEXT(data[[#This Row],[OrderTime]],"h")</f>
        <v>12</v>
      </c>
      <c r="L2243" s="1">
        <v>45832</v>
      </c>
      <c r="M2243" s="6">
        <v>0.67847222222222225</v>
      </c>
      <c r="N2243" t="s">
        <v>120</v>
      </c>
      <c r="O2243" t="s">
        <v>788</v>
      </c>
      <c r="P2243" t="s">
        <v>25</v>
      </c>
      <c r="Q2243" t="s">
        <v>26</v>
      </c>
      <c r="R2243" t="s">
        <v>66</v>
      </c>
      <c r="S2243" t="s">
        <v>47</v>
      </c>
      <c r="T2243" t="s">
        <v>29</v>
      </c>
      <c r="U2243" t="s">
        <v>30</v>
      </c>
      <c r="V2243" s="5">
        <f>data[[#This Row],[PriceUSD]]*data[[#This Row],[Quantity]]</f>
        <v>84.32</v>
      </c>
      <c r="W2243" s="7">
        <f>data[[#This Row],[OrderDate]] + TIME(VALUE(LEFT(data[[#This Row],[OrderTime]],2)), VALUE(RIGHT(data[[#This Row],[OrderTime]],2)), 0)</f>
        <v>45832.038888888892</v>
      </c>
      <c r="X2243" s="7">
        <f>_xlfn.MINIFS(data[OrderDateTime], data[CustomerName], data[[#This Row],[CustomerName]])</f>
        <v>45543.022916666669</v>
      </c>
      <c r="Y2243" t="str">
        <f>IF(data[[#This Row],[OrderDateTime]]=data[[#This Row],[FirstOrderDateTime]], "New", "Returning")</f>
        <v>Returning</v>
      </c>
      <c r="Z2243" s="7">
        <f>data[[#This Row],[DeliveryDate]] + data[[#This Row],[DeliveryTime]]</f>
        <v>45832.678472222222</v>
      </c>
      <c r="AA2243" s="7">
        <f>data[[#This Row],[OrderDateTime]] + 1</f>
        <v>45833.038888888892</v>
      </c>
      <c r="AB2243" s="7" t="str">
        <f>IF(data[[#This Row],[DeliveryDateTime]] &lt;= data[[#This Row],[SLADue]], "On Time", "Late")</f>
        <v>On Time</v>
      </c>
    </row>
    <row r="2244" spans="1:28" x14ac:dyDescent="0.2">
      <c r="A2244" t="s">
        <v>2792</v>
      </c>
      <c r="B2244" t="s">
        <v>19</v>
      </c>
      <c r="C2244" t="s">
        <v>41</v>
      </c>
      <c r="D2244" t="s">
        <v>42</v>
      </c>
      <c r="E2244" s="5">
        <v>32.43</v>
      </c>
      <c r="F2244" t="s">
        <v>51</v>
      </c>
      <c r="G2244">
        <v>1</v>
      </c>
      <c r="H2244" s="1">
        <v>45785</v>
      </c>
      <c r="I2244" s="1" t="str">
        <f>TEXT(data[[#This Row],[OrderDate]],"mmm")</f>
        <v>May</v>
      </c>
      <c r="J2244" s="6">
        <v>0.40347222222222223</v>
      </c>
      <c r="K2244" s="6" t="str">
        <f>TEXT(data[[#This Row],[OrderTime]],"h")</f>
        <v>9</v>
      </c>
      <c r="L2244" s="1">
        <v>45785</v>
      </c>
      <c r="M2244" s="6">
        <v>0.65347222222222223</v>
      </c>
      <c r="N2244" t="s">
        <v>120</v>
      </c>
      <c r="O2244" t="s">
        <v>311</v>
      </c>
      <c r="P2244" t="s">
        <v>25</v>
      </c>
      <c r="Q2244" t="s">
        <v>53</v>
      </c>
      <c r="R2244" t="s">
        <v>46</v>
      </c>
      <c r="S2244" t="s">
        <v>47</v>
      </c>
      <c r="T2244" t="s">
        <v>38</v>
      </c>
      <c r="U2244" t="s">
        <v>30</v>
      </c>
      <c r="V2244" s="5">
        <f>data[[#This Row],[PriceUSD]]*data[[#This Row],[Quantity]]</f>
        <v>32.43</v>
      </c>
      <c r="W2244" s="7">
        <f>data[[#This Row],[OrderDate]] + TIME(VALUE(LEFT(data[[#This Row],[OrderTime]],2)), VALUE(RIGHT(data[[#This Row],[OrderTime]],2)), 0)</f>
        <v>45785.015277777777</v>
      </c>
      <c r="X2244" s="7">
        <f>_xlfn.MINIFS(data[OrderDateTime], data[CustomerName], data[[#This Row],[CustomerName]])</f>
        <v>45513.046527777777</v>
      </c>
      <c r="Y2244" t="str">
        <f>IF(data[[#This Row],[OrderDateTime]]=data[[#This Row],[FirstOrderDateTime]], "New", "Returning")</f>
        <v>Returning</v>
      </c>
      <c r="Z2244" s="7">
        <f>data[[#This Row],[DeliveryDate]] + data[[#This Row],[DeliveryTime]]</f>
        <v>45785.65347222222</v>
      </c>
      <c r="AA2244" s="7">
        <f>data[[#This Row],[OrderDateTime]] + 1</f>
        <v>45786.015277777777</v>
      </c>
      <c r="AB2244" s="7" t="str">
        <f>IF(data[[#This Row],[DeliveryDateTime]] &lt;= data[[#This Row],[SLADue]], "On Time", "Late")</f>
        <v>On Time</v>
      </c>
    </row>
    <row r="2245" spans="1:28" x14ac:dyDescent="0.2">
      <c r="A2245" t="s">
        <v>2793</v>
      </c>
      <c r="B2245" t="s">
        <v>19</v>
      </c>
      <c r="C2245" t="s">
        <v>258</v>
      </c>
      <c r="D2245" t="s">
        <v>259</v>
      </c>
      <c r="E2245" s="5">
        <v>112.01</v>
      </c>
      <c r="F2245" t="s">
        <v>51</v>
      </c>
      <c r="G2245">
        <v>1</v>
      </c>
      <c r="H2245" s="1">
        <v>45574</v>
      </c>
      <c r="I2245" s="1" t="str">
        <f>TEXT(data[[#This Row],[OrderDate]],"mmm")</f>
        <v>Oct</v>
      </c>
      <c r="J2245" s="6">
        <v>0.63124999999999998</v>
      </c>
      <c r="K2245" s="6" t="str">
        <f>TEXT(data[[#This Row],[OrderTime]],"h")</f>
        <v>15</v>
      </c>
      <c r="L2245" s="1">
        <v>45575</v>
      </c>
      <c r="M2245" s="6">
        <v>0.83958333333333335</v>
      </c>
      <c r="N2245" t="s">
        <v>64</v>
      </c>
      <c r="O2245" t="s">
        <v>929</v>
      </c>
      <c r="P2245" t="s">
        <v>25</v>
      </c>
      <c r="Q2245" t="s">
        <v>26</v>
      </c>
      <c r="R2245" t="s">
        <v>261</v>
      </c>
      <c r="S2245" t="s">
        <v>28</v>
      </c>
      <c r="T2245" t="s">
        <v>143</v>
      </c>
      <c r="U2245" t="s">
        <v>39</v>
      </c>
      <c r="V2245" s="5">
        <f>data[[#This Row],[PriceUSD]]*data[[#This Row],[Quantity]]</f>
        <v>112.01</v>
      </c>
      <c r="W2245" s="7">
        <f>data[[#This Row],[OrderDate]] + TIME(VALUE(LEFT(data[[#This Row],[OrderTime]],2)), VALUE(RIGHT(data[[#This Row],[OrderTime]],2)), 0)</f>
        <v>45574.017361111109</v>
      </c>
      <c r="X2245" s="7">
        <f>_xlfn.MINIFS(data[OrderDateTime], data[CustomerName], data[[#This Row],[CustomerName]])</f>
        <v>45510.022916666669</v>
      </c>
      <c r="Y2245" t="str">
        <f>IF(data[[#This Row],[OrderDateTime]]=data[[#This Row],[FirstOrderDateTime]], "New", "Returning")</f>
        <v>Returning</v>
      </c>
      <c r="Z2245" s="7">
        <f>data[[#This Row],[DeliveryDate]] + data[[#This Row],[DeliveryTime]]</f>
        <v>45575.839583333334</v>
      </c>
      <c r="AA2245" s="7">
        <f>data[[#This Row],[OrderDateTime]] + 1</f>
        <v>45575.017361111109</v>
      </c>
      <c r="AB2245" s="7" t="str">
        <f>IF(data[[#This Row],[DeliveryDateTime]] &lt;= data[[#This Row],[SLADue]], "On Time", "Late")</f>
        <v>Late</v>
      </c>
    </row>
    <row r="2246" spans="1:28" x14ac:dyDescent="0.2">
      <c r="A2246" t="s">
        <v>2794</v>
      </c>
      <c r="B2246" t="s">
        <v>19</v>
      </c>
      <c r="C2246" t="s">
        <v>41</v>
      </c>
      <c r="D2246" t="s">
        <v>42</v>
      </c>
      <c r="E2246" s="5">
        <v>34.81</v>
      </c>
      <c r="F2246" t="s">
        <v>74</v>
      </c>
      <c r="G2246">
        <v>1</v>
      </c>
      <c r="H2246" s="1">
        <v>45868</v>
      </c>
      <c r="I2246" s="1" t="str">
        <f>TEXT(data[[#This Row],[OrderDate]],"mmm")</f>
        <v>Jul</v>
      </c>
      <c r="J2246" s="6">
        <v>0.47569444444444442</v>
      </c>
      <c r="K2246" s="6" t="str">
        <f>TEXT(data[[#This Row],[OrderTime]],"h")</f>
        <v>11</v>
      </c>
      <c r="L2246" s="1">
        <v>45869</v>
      </c>
      <c r="M2246" s="6">
        <v>0.68402777777777779</v>
      </c>
      <c r="N2246" t="s">
        <v>88</v>
      </c>
      <c r="O2246" t="s">
        <v>510</v>
      </c>
      <c r="P2246" t="s">
        <v>25</v>
      </c>
      <c r="Q2246" t="s">
        <v>26</v>
      </c>
      <c r="R2246" t="s">
        <v>46</v>
      </c>
      <c r="S2246" t="s">
        <v>28</v>
      </c>
      <c r="T2246" t="s">
        <v>115</v>
      </c>
      <c r="U2246" t="s">
        <v>39</v>
      </c>
      <c r="V2246" s="5">
        <f>data[[#This Row],[PriceUSD]]*data[[#This Row],[Quantity]]</f>
        <v>34.81</v>
      </c>
      <c r="W2246" s="7">
        <f>data[[#This Row],[OrderDate]] + TIME(VALUE(LEFT(data[[#This Row],[OrderTime]],2)), VALUE(RIGHT(data[[#This Row],[OrderTime]],2)), 0)</f>
        <v>45868.030555555553</v>
      </c>
      <c r="X2246" s="7">
        <f>_xlfn.MINIFS(data[OrderDateTime], data[CustomerName], data[[#This Row],[CustomerName]])</f>
        <v>45510.038888888892</v>
      </c>
      <c r="Y2246" t="str">
        <f>IF(data[[#This Row],[OrderDateTime]]=data[[#This Row],[FirstOrderDateTime]], "New", "Returning")</f>
        <v>Returning</v>
      </c>
      <c r="Z2246" s="7">
        <f>data[[#This Row],[DeliveryDate]] + data[[#This Row],[DeliveryTime]]</f>
        <v>45869.684027777781</v>
      </c>
      <c r="AA2246" s="7">
        <f>data[[#This Row],[OrderDateTime]] + 1</f>
        <v>45869.030555555553</v>
      </c>
      <c r="AB2246" s="7" t="str">
        <f>IF(data[[#This Row],[DeliveryDateTime]] &lt;= data[[#This Row],[SLADue]], "On Time", "Late")</f>
        <v>Late</v>
      </c>
    </row>
    <row r="2247" spans="1:28" x14ac:dyDescent="0.2">
      <c r="A2247" t="s">
        <v>2795</v>
      </c>
      <c r="B2247" t="s">
        <v>19</v>
      </c>
      <c r="C2247" t="s">
        <v>92</v>
      </c>
      <c r="D2247" t="s">
        <v>93</v>
      </c>
      <c r="E2247" s="5">
        <v>84.14</v>
      </c>
      <c r="F2247" t="s">
        <v>63</v>
      </c>
      <c r="G2247">
        <v>1</v>
      </c>
      <c r="H2247" s="1">
        <v>45760</v>
      </c>
      <c r="I2247" s="1" t="str">
        <f>TEXT(data[[#This Row],[OrderDate]],"mmm")</f>
        <v>Apr</v>
      </c>
      <c r="J2247" s="6">
        <v>0.47986111111111113</v>
      </c>
      <c r="K2247" s="6" t="str">
        <f>TEXT(data[[#This Row],[OrderTime]],"h")</f>
        <v>11</v>
      </c>
      <c r="L2247" s="1">
        <v>45760</v>
      </c>
      <c r="M2247" s="6">
        <v>0.72986111111111107</v>
      </c>
      <c r="N2247" t="s">
        <v>88</v>
      </c>
      <c r="O2247" t="s">
        <v>1074</v>
      </c>
      <c r="P2247" t="s">
        <v>25</v>
      </c>
      <c r="Q2247" t="s">
        <v>26</v>
      </c>
      <c r="R2247" t="s">
        <v>66</v>
      </c>
      <c r="S2247" t="s">
        <v>47</v>
      </c>
      <c r="T2247" t="s">
        <v>115</v>
      </c>
      <c r="U2247" t="s">
        <v>39</v>
      </c>
      <c r="V2247" s="5">
        <f>data[[#This Row],[PriceUSD]]*data[[#This Row],[Quantity]]</f>
        <v>84.14</v>
      </c>
      <c r="W2247" s="7">
        <f>data[[#This Row],[OrderDate]] + TIME(VALUE(LEFT(data[[#This Row],[OrderTime]],2)), VALUE(RIGHT(data[[#This Row],[OrderTime]],2)), 0)</f>
        <v>45760.007638888892</v>
      </c>
      <c r="X2247" s="7">
        <f>_xlfn.MINIFS(data[OrderDateTime], data[CustomerName], data[[#This Row],[CustomerName]])</f>
        <v>45591.038888888892</v>
      </c>
      <c r="Y2247" t="str">
        <f>IF(data[[#This Row],[OrderDateTime]]=data[[#This Row],[FirstOrderDateTime]], "New", "Returning")</f>
        <v>Returning</v>
      </c>
      <c r="Z2247" s="7">
        <f>data[[#This Row],[DeliveryDate]] + data[[#This Row],[DeliveryTime]]</f>
        <v>45760.729861111111</v>
      </c>
      <c r="AA2247" s="7">
        <f>data[[#This Row],[OrderDateTime]] + 1</f>
        <v>45761.007638888892</v>
      </c>
      <c r="AB2247" s="7" t="str">
        <f>IF(data[[#This Row],[DeliveryDateTime]] &lt;= data[[#This Row],[SLADue]], "On Time", "Late")</f>
        <v>On Time</v>
      </c>
    </row>
    <row r="2248" spans="1:28" x14ac:dyDescent="0.2">
      <c r="A2248" t="s">
        <v>2796</v>
      </c>
      <c r="B2248" t="s">
        <v>19</v>
      </c>
      <c r="C2248" t="s">
        <v>32</v>
      </c>
      <c r="D2248" t="s">
        <v>33</v>
      </c>
      <c r="E2248" s="5">
        <v>51.67</v>
      </c>
      <c r="F2248" t="s">
        <v>22</v>
      </c>
      <c r="G2248">
        <v>1</v>
      </c>
      <c r="H2248" s="1">
        <v>45769</v>
      </c>
      <c r="I2248" s="1" t="str">
        <f>TEXT(data[[#This Row],[OrderDate]],"mmm")</f>
        <v>Apr</v>
      </c>
      <c r="J2248" s="6">
        <v>0.86111111111111116</v>
      </c>
      <c r="K2248" s="6" t="str">
        <f>TEXT(data[[#This Row],[OrderTime]],"h")</f>
        <v>20</v>
      </c>
      <c r="L2248" s="1">
        <v>45771</v>
      </c>
      <c r="M2248" s="6">
        <v>0.48125000000000001</v>
      </c>
      <c r="N2248" t="s">
        <v>123</v>
      </c>
      <c r="O2248" t="s">
        <v>937</v>
      </c>
      <c r="P2248" t="s">
        <v>36</v>
      </c>
      <c r="Q2248" t="s">
        <v>26</v>
      </c>
      <c r="R2248" t="s">
        <v>37</v>
      </c>
      <c r="S2248" t="s">
        <v>105</v>
      </c>
      <c r="T2248" t="s">
        <v>29</v>
      </c>
      <c r="U2248" t="s">
        <v>30</v>
      </c>
      <c r="V2248" s="5">
        <f>data[[#This Row],[PriceUSD]]*data[[#This Row],[Quantity]]</f>
        <v>51.67</v>
      </c>
      <c r="W2248" s="7">
        <f>data[[#This Row],[OrderDate]] + TIME(VALUE(LEFT(data[[#This Row],[OrderTime]],2)), VALUE(RIGHT(data[[#This Row],[OrderTime]],2)), 0)</f>
        <v>45769.007638888892</v>
      </c>
      <c r="X2248" s="7">
        <f>_xlfn.MINIFS(data[OrderDateTime], data[CustomerName], data[[#This Row],[CustomerName]])</f>
        <v>45533.046527777777</v>
      </c>
      <c r="Y2248" t="str">
        <f>IF(data[[#This Row],[OrderDateTime]]=data[[#This Row],[FirstOrderDateTime]], "New", "Returning")</f>
        <v>Returning</v>
      </c>
      <c r="Z2248" s="7">
        <f>data[[#This Row],[DeliveryDate]] + data[[#This Row],[DeliveryTime]]</f>
        <v>45771.481249999997</v>
      </c>
      <c r="AA2248" s="7">
        <f>data[[#This Row],[OrderDateTime]] + 1</f>
        <v>45770.007638888892</v>
      </c>
      <c r="AB2248" s="7" t="str">
        <f>IF(data[[#This Row],[DeliveryDateTime]] &lt;= data[[#This Row],[SLADue]], "On Time", "Late")</f>
        <v>Late</v>
      </c>
    </row>
    <row r="2249" spans="1:28" x14ac:dyDescent="0.2">
      <c r="A2249" t="s">
        <v>2797</v>
      </c>
      <c r="B2249" t="s">
        <v>19</v>
      </c>
      <c r="C2249" t="s">
        <v>258</v>
      </c>
      <c r="D2249" t="s">
        <v>259</v>
      </c>
      <c r="E2249" s="5">
        <v>134.28</v>
      </c>
      <c r="F2249" t="s">
        <v>51</v>
      </c>
      <c r="G2249">
        <v>3</v>
      </c>
      <c r="H2249" s="1">
        <v>45653</v>
      </c>
      <c r="I2249" s="1" t="str">
        <f>TEXT(data[[#This Row],[OrderDate]],"mmm")</f>
        <v>Dec</v>
      </c>
      <c r="J2249" s="6">
        <v>0.66249999999999998</v>
      </c>
      <c r="K2249" s="6" t="str">
        <f>TEXT(data[[#This Row],[OrderTime]],"h")</f>
        <v>15</v>
      </c>
      <c r="L2249" s="1">
        <v>45654</v>
      </c>
      <c r="M2249" s="6">
        <v>0.87083333333333335</v>
      </c>
      <c r="N2249" t="s">
        <v>64</v>
      </c>
      <c r="O2249" t="s">
        <v>379</v>
      </c>
      <c r="P2249" t="s">
        <v>25</v>
      </c>
      <c r="Q2249" t="s">
        <v>53</v>
      </c>
      <c r="R2249" t="s">
        <v>261</v>
      </c>
      <c r="S2249" t="s">
        <v>28</v>
      </c>
      <c r="T2249" t="s">
        <v>29</v>
      </c>
      <c r="U2249" t="s">
        <v>30</v>
      </c>
      <c r="V2249" s="5">
        <f>data[[#This Row],[PriceUSD]]*data[[#This Row],[Quantity]]</f>
        <v>402.84000000000003</v>
      </c>
      <c r="W2249" s="7">
        <f>data[[#This Row],[OrderDate]] + TIME(VALUE(LEFT(data[[#This Row],[OrderTime]],2)), VALUE(RIGHT(data[[#This Row],[OrderTime]],2)), 0)</f>
        <v>45653.017361111109</v>
      </c>
      <c r="X2249" s="7">
        <f>_xlfn.MINIFS(data[OrderDateTime], data[CustomerName], data[[#This Row],[CustomerName]])</f>
        <v>45520.015277777777</v>
      </c>
      <c r="Y2249" t="str">
        <f>IF(data[[#This Row],[OrderDateTime]]=data[[#This Row],[FirstOrderDateTime]], "New", "Returning")</f>
        <v>Returning</v>
      </c>
      <c r="Z2249" s="7">
        <f>data[[#This Row],[DeliveryDate]] + data[[#This Row],[DeliveryTime]]</f>
        <v>45654.870833333334</v>
      </c>
      <c r="AA2249" s="7">
        <f>data[[#This Row],[OrderDateTime]] + 1</f>
        <v>45654.017361111109</v>
      </c>
      <c r="AB2249" s="7" t="str">
        <f>IF(data[[#This Row],[DeliveryDateTime]] &lt;= data[[#This Row],[SLADue]], "On Time", "Late")</f>
        <v>Late</v>
      </c>
    </row>
    <row r="2250" spans="1:28" x14ac:dyDescent="0.2">
      <c r="A2250" t="s">
        <v>2798</v>
      </c>
      <c r="B2250" t="s">
        <v>19</v>
      </c>
      <c r="C2250" t="s">
        <v>126</v>
      </c>
      <c r="D2250" t="s">
        <v>127</v>
      </c>
      <c r="E2250" s="5">
        <v>20.98</v>
      </c>
      <c r="F2250" t="s">
        <v>87</v>
      </c>
      <c r="G2250">
        <v>1</v>
      </c>
      <c r="H2250" s="1">
        <v>45878</v>
      </c>
      <c r="I2250" s="1" t="str">
        <f>TEXT(data[[#This Row],[OrderDate]],"mmm")</f>
        <v>Aug</v>
      </c>
      <c r="J2250" s="6">
        <v>0.4465277777777778</v>
      </c>
      <c r="K2250" s="6" t="str">
        <f>TEXT(data[[#This Row],[OrderTime]],"h")</f>
        <v>10</v>
      </c>
      <c r="L2250" s="1">
        <v>45878</v>
      </c>
      <c r="M2250" s="6">
        <v>0.69652777777777775</v>
      </c>
      <c r="N2250" t="s">
        <v>148</v>
      </c>
      <c r="O2250" t="s">
        <v>609</v>
      </c>
      <c r="P2250" t="s">
        <v>25</v>
      </c>
      <c r="Q2250" t="s">
        <v>53</v>
      </c>
      <c r="R2250" t="s">
        <v>129</v>
      </c>
      <c r="S2250" t="s">
        <v>47</v>
      </c>
      <c r="T2250" t="s">
        <v>38</v>
      </c>
      <c r="U2250" t="s">
        <v>39</v>
      </c>
      <c r="V2250" s="5">
        <f>data[[#This Row],[PriceUSD]]*data[[#This Row],[Quantity]]</f>
        <v>20.98</v>
      </c>
      <c r="W2250" s="7">
        <f>data[[#This Row],[OrderDate]] + TIME(VALUE(LEFT(data[[#This Row],[OrderTime]],2)), VALUE(RIGHT(data[[#This Row],[OrderTime]],2)), 0)</f>
        <v>45878.054166666669</v>
      </c>
      <c r="X2250" s="7">
        <f>_xlfn.MINIFS(data[OrderDateTime], data[CustomerName], data[[#This Row],[CustomerName]])</f>
        <v>45507.015277777777</v>
      </c>
      <c r="Y2250" t="str">
        <f>IF(data[[#This Row],[OrderDateTime]]=data[[#This Row],[FirstOrderDateTime]], "New", "Returning")</f>
        <v>Returning</v>
      </c>
      <c r="Z2250" s="7">
        <f>data[[#This Row],[DeliveryDate]] + data[[#This Row],[DeliveryTime]]</f>
        <v>45878.696527777778</v>
      </c>
      <c r="AA2250" s="7">
        <f>data[[#This Row],[OrderDateTime]] + 1</f>
        <v>45879.054166666669</v>
      </c>
      <c r="AB2250" s="7" t="str">
        <f>IF(data[[#This Row],[DeliveryDateTime]] &lt;= data[[#This Row],[SLADue]], "On Time", "Late")</f>
        <v>On Time</v>
      </c>
    </row>
    <row r="2251" spans="1:28" x14ac:dyDescent="0.2">
      <c r="A2251" t="s">
        <v>2799</v>
      </c>
      <c r="B2251" t="s">
        <v>19</v>
      </c>
      <c r="C2251" t="s">
        <v>117</v>
      </c>
      <c r="D2251" t="s">
        <v>118</v>
      </c>
      <c r="E2251" s="5">
        <v>76.44</v>
      </c>
      <c r="F2251" t="s">
        <v>182</v>
      </c>
      <c r="G2251">
        <v>1</v>
      </c>
      <c r="H2251" s="1">
        <v>45655</v>
      </c>
      <c r="I2251" s="1" t="str">
        <f>TEXT(data[[#This Row],[OrderDate]],"mmm")</f>
        <v>Dec</v>
      </c>
      <c r="J2251" s="6">
        <v>0.37708333333333333</v>
      </c>
      <c r="K2251" s="6" t="str">
        <f>TEXT(data[[#This Row],[OrderTime]],"h")</f>
        <v>9</v>
      </c>
      <c r="L2251" s="1">
        <v>45655</v>
      </c>
      <c r="M2251" s="6">
        <v>0.66874999999999996</v>
      </c>
      <c r="N2251" t="s">
        <v>175</v>
      </c>
      <c r="O2251" t="s">
        <v>1130</v>
      </c>
      <c r="P2251" t="s">
        <v>25</v>
      </c>
      <c r="Q2251" t="s">
        <v>26</v>
      </c>
      <c r="R2251" t="s">
        <v>66</v>
      </c>
      <c r="S2251" t="s">
        <v>47</v>
      </c>
      <c r="T2251" t="s">
        <v>38</v>
      </c>
      <c r="U2251" t="s">
        <v>67</v>
      </c>
      <c r="V2251" s="5">
        <f>data[[#This Row],[PriceUSD]]*data[[#This Row],[Quantity]]</f>
        <v>76.44</v>
      </c>
      <c r="W2251" s="7">
        <f>data[[#This Row],[OrderDate]] + TIME(VALUE(LEFT(data[[#This Row],[OrderTime]],2)), VALUE(RIGHT(data[[#This Row],[OrderTime]],2)), 0)</f>
        <v>45655.022916666669</v>
      </c>
      <c r="X2251" s="7">
        <f>_xlfn.MINIFS(data[OrderDateTime], data[CustomerName], data[[#This Row],[CustomerName]])</f>
        <v>45516.054166666669</v>
      </c>
      <c r="Y2251" t="str">
        <f>IF(data[[#This Row],[OrderDateTime]]=data[[#This Row],[FirstOrderDateTime]], "New", "Returning")</f>
        <v>Returning</v>
      </c>
      <c r="Z2251" s="7">
        <f>data[[#This Row],[DeliveryDate]] + data[[#This Row],[DeliveryTime]]</f>
        <v>45655.668749999997</v>
      </c>
      <c r="AA2251" s="7">
        <f>data[[#This Row],[OrderDateTime]] + 1</f>
        <v>45656.022916666669</v>
      </c>
      <c r="AB2251" s="7" t="str">
        <f>IF(data[[#This Row],[DeliveryDateTime]] &lt;= data[[#This Row],[SLADue]], "On Time", "Late")</f>
        <v>On Time</v>
      </c>
    </row>
    <row r="2252" spans="1:28" x14ac:dyDescent="0.2">
      <c r="A2252" t="s">
        <v>2800</v>
      </c>
      <c r="B2252" t="s">
        <v>19</v>
      </c>
      <c r="C2252" t="s">
        <v>190</v>
      </c>
      <c r="D2252" t="s">
        <v>191</v>
      </c>
      <c r="E2252" s="5">
        <v>26</v>
      </c>
      <c r="F2252" t="s">
        <v>87</v>
      </c>
      <c r="G2252">
        <v>1</v>
      </c>
      <c r="H2252" s="1">
        <v>45604</v>
      </c>
      <c r="I2252" s="1" t="str">
        <f>TEXT(data[[#This Row],[OrderDate]],"mmm")</f>
        <v>Nov</v>
      </c>
      <c r="J2252" s="6">
        <v>0.8666666666666667</v>
      </c>
      <c r="K2252" s="6" t="str">
        <f>TEXT(data[[#This Row],[OrderTime]],"h")</f>
        <v>20</v>
      </c>
      <c r="L2252" s="1">
        <v>45605</v>
      </c>
      <c r="M2252" s="6">
        <v>0.78541666666666665</v>
      </c>
      <c r="N2252" t="s">
        <v>44</v>
      </c>
      <c r="O2252" t="s">
        <v>318</v>
      </c>
      <c r="P2252" t="s">
        <v>25</v>
      </c>
      <c r="Q2252" t="s">
        <v>26</v>
      </c>
      <c r="R2252" t="s">
        <v>192</v>
      </c>
      <c r="S2252" t="s">
        <v>28</v>
      </c>
      <c r="T2252" t="s">
        <v>29</v>
      </c>
      <c r="U2252" t="s">
        <v>30</v>
      </c>
      <c r="V2252" s="5">
        <f>data[[#This Row],[PriceUSD]]*data[[#This Row],[Quantity]]</f>
        <v>26</v>
      </c>
      <c r="W2252" s="7">
        <f>data[[#This Row],[OrderDate]] + TIME(VALUE(LEFT(data[[#This Row],[OrderTime]],2)), VALUE(RIGHT(data[[#This Row],[OrderTime]],2)), 0)</f>
        <v>45604.046527777777</v>
      </c>
      <c r="X2252" s="7">
        <f>_xlfn.MINIFS(data[OrderDateTime], data[CustomerName], data[[#This Row],[CustomerName]])</f>
        <v>45528.054166666669</v>
      </c>
      <c r="Y2252" t="str">
        <f>IF(data[[#This Row],[OrderDateTime]]=data[[#This Row],[FirstOrderDateTime]], "New", "Returning")</f>
        <v>Returning</v>
      </c>
      <c r="Z2252" s="7">
        <f>data[[#This Row],[DeliveryDate]] + data[[#This Row],[DeliveryTime]]</f>
        <v>45605.785416666666</v>
      </c>
      <c r="AA2252" s="7">
        <f>data[[#This Row],[OrderDateTime]] + 1</f>
        <v>45605.046527777777</v>
      </c>
      <c r="AB2252" s="7" t="str">
        <f>IF(data[[#This Row],[DeliveryDateTime]] &lt;= data[[#This Row],[SLADue]], "On Time", "Late")</f>
        <v>Late</v>
      </c>
    </row>
    <row r="2253" spans="1:28" x14ac:dyDescent="0.2">
      <c r="A2253" t="s">
        <v>2801</v>
      </c>
      <c r="B2253" t="s">
        <v>19</v>
      </c>
      <c r="C2253" t="s">
        <v>258</v>
      </c>
      <c r="D2253" t="s">
        <v>259</v>
      </c>
      <c r="E2253" s="5">
        <v>124.53</v>
      </c>
      <c r="F2253" t="s">
        <v>51</v>
      </c>
      <c r="G2253">
        <v>1</v>
      </c>
      <c r="H2253" s="1">
        <v>45775</v>
      </c>
      <c r="I2253" s="1" t="str">
        <f>TEXT(data[[#This Row],[OrderDate]],"mmm")</f>
        <v>Apr</v>
      </c>
      <c r="J2253" s="6">
        <v>0.74652777777777779</v>
      </c>
      <c r="K2253" s="6" t="str">
        <f>TEXT(data[[#This Row],[OrderTime]],"h")</f>
        <v>17</v>
      </c>
      <c r="L2253" s="1">
        <v>45776</v>
      </c>
      <c r="M2253" s="6">
        <v>0.63680555555555551</v>
      </c>
      <c r="N2253" t="s">
        <v>139</v>
      </c>
      <c r="O2253" t="s">
        <v>639</v>
      </c>
      <c r="P2253" t="s">
        <v>36</v>
      </c>
      <c r="Q2253" t="s">
        <v>26</v>
      </c>
      <c r="R2253" t="s">
        <v>261</v>
      </c>
      <c r="S2253" t="s">
        <v>28</v>
      </c>
      <c r="T2253" t="s">
        <v>29</v>
      </c>
      <c r="U2253" t="s">
        <v>67</v>
      </c>
      <c r="V2253" s="5">
        <f>data[[#This Row],[PriceUSD]]*data[[#This Row],[Quantity]]</f>
        <v>124.53</v>
      </c>
      <c r="W2253" s="7">
        <f>data[[#This Row],[OrderDate]] + TIME(VALUE(LEFT(data[[#This Row],[OrderTime]],2)), VALUE(RIGHT(data[[#This Row],[OrderTime]],2)), 0)</f>
        <v>45775.054166666669</v>
      </c>
      <c r="X2253" s="7">
        <f>_xlfn.MINIFS(data[OrderDateTime], data[CustomerName], data[[#This Row],[CustomerName]])</f>
        <v>45515.061805555553</v>
      </c>
      <c r="Y2253" t="str">
        <f>IF(data[[#This Row],[OrderDateTime]]=data[[#This Row],[FirstOrderDateTime]], "New", "Returning")</f>
        <v>Returning</v>
      </c>
      <c r="Z2253" s="7">
        <f>data[[#This Row],[DeliveryDate]] + data[[#This Row],[DeliveryTime]]</f>
        <v>45776.636805555558</v>
      </c>
      <c r="AA2253" s="7">
        <f>data[[#This Row],[OrderDateTime]] + 1</f>
        <v>45776.054166666669</v>
      </c>
      <c r="AB2253" s="7" t="str">
        <f>IF(data[[#This Row],[DeliveryDateTime]] &lt;= data[[#This Row],[SLADue]], "On Time", "Late")</f>
        <v>Late</v>
      </c>
    </row>
    <row r="2254" spans="1:28" x14ac:dyDescent="0.2">
      <c r="A2254" t="s">
        <v>2802</v>
      </c>
      <c r="B2254" t="s">
        <v>19</v>
      </c>
      <c r="C2254" t="s">
        <v>32</v>
      </c>
      <c r="D2254" t="s">
        <v>33</v>
      </c>
      <c r="E2254" s="5">
        <v>49.3</v>
      </c>
      <c r="F2254" t="s">
        <v>138</v>
      </c>
      <c r="G2254">
        <v>1</v>
      </c>
      <c r="H2254" s="1">
        <v>45601</v>
      </c>
      <c r="I2254" s="1" t="str">
        <f>TEXT(data[[#This Row],[OrderDate]],"mmm")</f>
        <v>Nov</v>
      </c>
      <c r="J2254" s="6">
        <v>0.69374999999999998</v>
      </c>
      <c r="K2254" s="6" t="str">
        <f>TEXT(data[[#This Row],[OrderTime]],"h")</f>
        <v>16</v>
      </c>
      <c r="L2254" s="1">
        <v>45602</v>
      </c>
      <c r="M2254" s="6">
        <v>0.50277777777777777</v>
      </c>
      <c r="N2254" t="s">
        <v>64</v>
      </c>
      <c r="O2254" t="s">
        <v>674</v>
      </c>
      <c r="P2254" t="s">
        <v>25</v>
      </c>
      <c r="Q2254" t="s">
        <v>26</v>
      </c>
      <c r="R2254" t="s">
        <v>37</v>
      </c>
      <c r="S2254" t="s">
        <v>28</v>
      </c>
      <c r="T2254" t="s">
        <v>106</v>
      </c>
      <c r="U2254" t="s">
        <v>30</v>
      </c>
      <c r="V2254" s="5">
        <f>data[[#This Row],[PriceUSD]]*data[[#This Row],[Quantity]]</f>
        <v>49.3</v>
      </c>
      <c r="W2254" s="7">
        <f>data[[#This Row],[OrderDate]] + TIME(VALUE(LEFT(data[[#This Row],[OrderTime]],2)), VALUE(RIGHT(data[[#This Row],[OrderTime]],2)), 0)</f>
        <v>45601.052083333336</v>
      </c>
      <c r="X2254" s="7">
        <f>_xlfn.MINIFS(data[OrderDateTime], data[CustomerName], data[[#This Row],[CustomerName]])</f>
        <v>45523.007638888892</v>
      </c>
      <c r="Y2254" t="str">
        <f>IF(data[[#This Row],[OrderDateTime]]=data[[#This Row],[FirstOrderDateTime]], "New", "Returning")</f>
        <v>Returning</v>
      </c>
      <c r="Z2254" s="7">
        <f>data[[#This Row],[DeliveryDate]] + data[[#This Row],[DeliveryTime]]</f>
        <v>45602.50277777778</v>
      </c>
      <c r="AA2254" s="7">
        <f>data[[#This Row],[OrderDateTime]] + 1</f>
        <v>45602.052083333336</v>
      </c>
      <c r="AB2254" s="7" t="str">
        <f>IF(data[[#This Row],[DeliveryDateTime]] &lt;= data[[#This Row],[SLADue]], "On Time", "Late")</f>
        <v>Late</v>
      </c>
    </row>
    <row r="2255" spans="1:28" x14ac:dyDescent="0.2">
      <c r="A2255" t="s">
        <v>2803</v>
      </c>
      <c r="B2255" t="s">
        <v>19</v>
      </c>
      <c r="C2255" t="s">
        <v>85</v>
      </c>
      <c r="D2255" t="s">
        <v>86</v>
      </c>
      <c r="E2255" s="5">
        <v>58.27</v>
      </c>
      <c r="F2255" t="s">
        <v>71</v>
      </c>
      <c r="G2255">
        <v>1</v>
      </c>
      <c r="H2255" s="1">
        <v>45543</v>
      </c>
      <c r="I2255" s="1" t="str">
        <f>TEXT(data[[#This Row],[OrderDate]],"mmm")</f>
        <v>Sep</v>
      </c>
      <c r="J2255" s="6">
        <v>0.50902777777777775</v>
      </c>
      <c r="K2255" s="6" t="str">
        <f>TEXT(data[[#This Row],[OrderTime]],"h")</f>
        <v>12</v>
      </c>
      <c r="L2255" s="1">
        <v>45544</v>
      </c>
      <c r="M2255" s="6">
        <v>0.71736111111111112</v>
      </c>
      <c r="N2255" t="s">
        <v>44</v>
      </c>
      <c r="O2255" t="s">
        <v>915</v>
      </c>
      <c r="P2255" t="s">
        <v>25</v>
      </c>
      <c r="Q2255" t="s">
        <v>26</v>
      </c>
      <c r="R2255" t="s">
        <v>90</v>
      </c>
      <c r="S2255" t="s">
        <v>28</v>
      </c>
      <c r="T2255" t="s">
        <v>38</v>
      </c>
      <c r="U2255" t="s">
        <v>30</v>
      </c>
      <c r="V2255" s="5">
        <f>data[[#This Row],[PriceUSD]]*data[[#This Row],[Quantity]]</f>
        <v>58.27</v>
      </c>
      <c r="W2255" s="7">
        <f>data[[#This Row],[OrderDate]] + TIME(VALUE(LEFT(data[[#This Row],[OrderTime]],2)), VALUE(RIGHT(data[[#This Row],[OrderTime]],2)), 0)</f>
        <v>45543.054166666669</v>
      </c>
      <c r="X2255" s="7">
        <f>_xlfn.MINIFS(data[OrderDateTime], data[CustomerName], data[[#This Row],[CustomerName]])</f>
        <v>45508.007638888892</v>
      </c>
      <c r="Y2255" t="str">
        <f>IF(data[[#This Row],[OrderDateTime]]=data[[#This Row],[FirstOrderDateTime]], "New", "Returning")</f>
        <v>Returning</v>
      </c>
      <c r="Z2255" s="7">
        <f>data[[#This Row],[DeliveryDate]] + data[[#This Row],[DeliveryTime]]</f>
        <v>45544.717361111114</v>
      </c>
      <c r="AA2255" s="7">
        <f>data[[#This Row],[OrderDateTime]] + 1</f>
        <v>45544.054166666669</v>
      </c>
      <c r="AB2255" s="7" t="str">
        <f>IF(data[[#This Row],[DeliveryDateTime]] &lt;= data[[#This Row],[SLADue]], "On Time", "Late")</f>
        <v>Late</v>
      </c>
    </row>
    <row r="2256" spans="1:28" x14ac:dyDescent="0.2">
      <c r="A2256" t="s">
        <v>2804</v>
      </c>
      <c r="B2256" t="s">
        <v>19</v>
      </c>
      <c r="C2256" t="s">
        <v>79</v>
      </c>
      <c r="D2256" t="s">
        <v>80</v>
      </c>
      <c r="E2256" s="5">
        <v>31.62</v>
      </c>
      <c r="F2256" t="s">
        <v>81</v>
      </c>
      <c r="G2256">
        <v>1</v>
      </c>
      <c r="H2256" s="1">
        <v>45718</v>
      </c>
      <c r="I2256" s="1" t="str">
        <f>TEXT(data[[#This Row],[OrderDate]],"mmm")</f>
        <v>Mar</v>
      </c>
      <c r="J2256" s="6">
        <v>0.68541666666666667</v>
      </c>
      <c r="K2256" s="6" t="str">
        <f>TEXT(data[[#This Row],[OrderTime]],"h")</f>
        <v>16</v>
      </c>
      <c r="L2256" s="1">
        <v>45719</v>
      </c>
      <c r="M2256" s="6">
        <v>0.8520833333333333</v>
      </c>
      <c r="N2256" t="s">
        <v>103</v>
      </c>
      <c r="O2256" t="s">
        <v>2805</v>
      </c>
      <c r="P2256" t="s">
        <v>77</v>
      </c>
      <c r="Q2256" t="s">
        <v>53</v>
      </c>
      <c r="R2256" t="s">
        <v>83</v>
      </c>
      <c r="S2256" t="s">
        <v>28</v>
      </c>
      <c r="T2256" t="s">
        <v>29</v>
      </c>
      <c r="U2256" t="s">
        <v>39</v>
      </c>
      <c r="V2256" s="5">
        <f>data[[#This Row],[PriceUSD]]*data[[#This Row],[Quantity]]</f>
        <v>31.62</v>
      </c>
      <c r="W2256" s="7">
        <f>data[[#This Row],[OrderDate]] + TIME(VALUE(LEFT(data[[#This Row],[OrderTime]],2)), VALUE(RIGHT(data[[#This Row],[OrderTime]],2)), 0)</f>
        <v>45718.046527777777</v>
      </c>
      <c r="X2256" s="7">
        <f>_xlfn.MINIFS(data[OrderDateTime], data[CustomerName], data[[#This Row],[CustomerName]])</f>
        <v>45674.015277777777</v>
      </c>
      <c r="Y2256" t="str">
        <f>IF(data[[#This Row],[OrderDateTime]]=data[[#This Row],[FirstOrderDateTime]], "New", "Returning")</f>
        <v>Returning</v>
      </c>
      <c r="Z2256" s="7">
        <f>data[[#This Row],[DeliveryDate]] + data[[#This Row],[DeliveryTime]]</f>
        <v>45719.852083333331</v>
      </c>
      <c r="AA2256" s="7">
        <f>data[[#This Row],[OrderDateTime]] + 1</f>
        <v>45719.046527777777</v>
      </c>
      <c r="AB2256" s="7" t="str">
        <f>IF(data[[#This Row],[DeliveryDateTime]] &lt;= data[[#This Row],[SLADue]], "On Time", "Late")</f>
        <v>Late</v>
      </c>
    </row>
    <row r="2257" spans="1:28" x14ac:dyDescent="0.2">
      <c r="A2257" t="s">
        <v>2806</v>
      </c>
      <c r="B2257" t="s">
        <v>19</v>
      </c>
      <c r="C2257" t="s">
        <v>69</v>
      </c>
      <c r="D2257" t="s">
        <v>70</v>
      </c>
      <c r="E2257" s="5">
        <v>49.55</v>
      </c>
      <c r="F2257" t="s">
        <v>56</v>
      </c>
      <c r="G2257">
        <v>1</v>
      </c>
      <c r="H2257" s="1">
        <v>45660</v>
      </c>
      <c r="I2257" s="1" t="str">
        <f>TEXT(data[[#This Row],[OrderDate]],"mmm")</f>
        <v>Jan</v>
      </c>
      <c r="J2257" s="6">
        <v>0.86388888888888893</v>
      </c>
      <c r="K2257" s="6" t="str">
        <f>TEXT(data[[#This Row],[OrderTime]],"h")</f>
        <v>20</v>
      </c>
      <c r="L2257" s="1">
        <v>45662</v>
      </c>
      <c r="M2257" s="6">
        <v>0.52013888888888893</v>
      </c>
      <c r="N2257" t="s">
        <v>292</v>
      </c>
      <c r="O2257" t="s">
        <v>329</v>
      </c>
      <c r="P2257" t="s">
        <v>77</v>
      </c>
      <c r="Q2257" t="s">
        <v>53</v>
      </c>
      <c r="R2257" t="s">
        <v>37</v>
      </c>
      <c r="S2257" t="s">
        <v>105</v>
      </c>
      <c r="T2257" t="s">
        <v>59</v>
      </c>
      <c r="U2257" t="s">
        <v>30</v>
      </c>
      <c r="V2257" s="5">
        <f>data[[#This Row],[PriceUSD]]*data[[#This Row],[Quantity]]</f>
        <v>49.55</v>
      </c>
      <c r="W2257" s="7">
        <f>data[[#This Row],[OrderDate]] + TIME(VALUE(LEFT(data[[#This Row],[OrderTime]],2)), VALUE(RIGHT(data[[#This Row],[OrderTime]],2)), 0)</f>
        <v>45660.061805555553</v>
      </c>
      <c r="X2257" s="7">
        <f>_xlfn.MINIFS(data[OrderDateTime], data[CustomerName], data[[#This Row],[CustomerName]])</f>
        <v>45621.046527777777</v>
      </c>
      <c r="Y2257" t="str">
        <f>IF(data[[#This Row],[OrderDateTime]]=data[[#This Row],[FirstOrderDateTime]], "New", "Returning")</f>
        <v>Returning</v>
      </c>
      <c r="Z2257" s="7">
        <f>data[[#This Row],[DeliveryDate]] + data[[#This Row],[DeliveryTime]]</f>
        <v>45662.520138888889</v>
      </c>
      <c r="AA2257" s="7">
        <f>data[[#This Row],[OrderDateTime]] + 1</f>
        <v>45661.061805555553</v>
      </c>
      <c r="AB2257" s="7" t="str">
        <f>IF(data[[#This Row],[DeliveryDateTime]] &lt;= data[[#This Row],[SLADue]], "On Time", "Late")</f>
        <v>Late</v>
      </c>
    </row>
    <row r="2258" spans="1:28" x14ac:dyDescent="0.2">
      <c r="A2258" t="s">
        <v>2807</v>
      </c>
      <c r="B2258" t="s">
        <v>19</v>
      </c>
      <c r="C2258" t="s">
        <v>49</v>
      </c>
      <c r="D2258" t="s">
        <v>50</v>
      </c>
      <c r="E2258" s="5">
        <v>32.090000000000003</v>
      </c>
      <c r="F2258" t="s">
        <v>74</v>
      </c>
      <c r="G2258">
        <v>1</v>
      </c>
      <c r="H2258" s="1">
        <v>45605</v>
      </c>
      <c r="I2258" s="1" t="str">
        <f>TEXT(data[[#This Row],[OrderDate]],"mmm")</f>
        <v>Nov</v>
      </c>
      <c r="J2258" s="6">
        <v>0.90972222222222221</v>
      </c>
      <c r="K2258" s="6" t="str">
        <f>TEXT(data[[#This Row],[OrderTime]],"h")</f>
        <v>21</v>
      </c>
      <c r="L2258" s="1">
        <v>45607</v>
      </c>
      <c r="M2258" s="6">
        <v>0.7631944444444444</v>
      </c>
      <c r="N2258" t="s">
        <v>23</v>
      </c>
      <c r="O2258" t="s">
        <v>386</v>
      </c>
      <c r="P2258" t="s">
        <v>25</v>
      </c>
      <c r="Q2258" t="s">
        <v>53</v>
      </c>
      <c r="R2258" t="s">
        <v>54</v>
      </c>
      <c r="S2258" t="s">
        <v>105</v>
      </c>
      <c r="T2258" t="s">
        <v>106</v>
      </c>
      <c r="U2258" t="s">
        <v>30</v>
      </c>
      <c r="V2258" s="5">
        <f>data[[#This Row],[PriceUSD]]*data[[#This Row],[Quantity]]</f>
        <v>32.090000000000003</v>
      </c>
      <c r="W2258" s="7">
        <f>data[[#This Row],[OrderDate]] + TIME(VALUE(LEFT(data[[#This Row],[OrderTime]],2)), VALUE(RIGHT(data[[#This Row],[OrderTime]],2)), 0)</f>
        <v>45605.015277777777</v>
      </c>
      <c r="X2258" s="7">
        <f>_xlfn.MINIFS(data[OrderDateTime], data[CustomerName], data[[#This Row],[CustomerName]])</f>
        <v>45508.038888888892</v>
      </c>
      <c r="Y2258" t="str">
        <f>IF(data[[#This Row],[OrderDateTime]]=data[[#This Row],[FirstOrderDateTime]], "New", "Returning")</f>
        <v>Returning</v>
      </c>
      <c r="Z2258" s="7">
        <f>data[[#This Row],[DeliveryDate]] + data[[#This Row],[DeliveryTime]]</f>
        <v>45607.763194444444</v>
      </c>
      <c r="AA2258" s="7">
        <f>data[[#This Row],[OrderDateTime]] + 1</f>
        <v>45606.015277777777</v>
      </c>
      <c r="AB2258" s="7" t="str">
        <f>IF(data[[#This Row],[DeliveryDateTime]] &lt;= data[[#This Row],[SLADue]], "On Time", "Late")</f>
        <v>Late</v>
      </c>
    </row>
    <row r="2259" spans="1:28" x14ac:dyDescent="0.2">
      <c r="A2259" t="s">
        <v>2808</v>
      </c>
      <c r="B2259" t="s">
        <v>19</v>
      </c>
      <c r="C2259" t="s">
        <v>258</v>
      </c>
      <c r="D2259" t="s">
        <v>259</v>
      </c>
      <c r="E2259" s="5">
        <v>128.52000000000001</v>
      </c>
      <c r="F2259" t="s">
        <v>182</v>
      </c>
      <c r="G2259">
        <v>1</v>
      </c>
      <c r="H2259" s="1">
        <v>45557</v>
      </c>
      <c r="I2259" s="1" t="str">
        <f>TEXT(data[[#This Row],[OrderDate]],"mmm")</f>
        <v>Sep</v>
      </c>
      <c r="J2259" s="6">
        <v>0.56527777777777777</v>
      </c>
      <c r="K2259" s="6" t="str">
        <f>TEXT(data[[#This Row],[OrderTime]],"h")</f>
        <v>13</v>
      </c>
      <c r="L2259" s="1">
        <v>45557</v>
      </c>
      <c r="M2259" s="6">
        <v>0.8569444444444444</v>
      </c>
      <c r="N2259" t="s">
        <v>208</v>
      </c>
      <c r="O2259" t="s">
        <v>591</v>
      </c>
      <c r="P2259" t="s">
        <v>202</v>
      </c>
      <c r="Q2259" t="s">
        <v>53</v>
      </c>
      <c r="R2259" t="s">
        <v>261</v>
      </c>
      <c r="S2259" t="s">
        <v>47</v>
      </c>
      <c r="T2259" t="s">
        <v>29</v>
      </c>
      <c r="U2259" t="s">
        <v>30</v>
      </c>
      <c r="V2259" s="5">
        <f>data[[#This Row],[PriceUSD]]*data[[#This Row],[Quantity]]</f>
        <v>128.52000000000001</v>
      </c>
      <c r="W2259" s="7">
        <f>data[[#This Row],[OrderDate]] + TIME(VALUE(LEFT(data[[#This Row],[OrderTime]],2)), VALUE(RIGHT(data[[#This Row],[OrderTime]],2)), 0)</f>
        <v>45557.054166666669</v>
      </c>
      <c r="X2259" s="7">
        <f>_xlfn.MINIFS(data[OrderDateTime], data[CustomerName], data[[#This Row],[CustomerName]])</f>
        <v>45510.052083333336</v>
      </c>
      <c r="Y2259" t="str">
        <f>IF(data[[#This Row],[OrderDateTime]]=data[[#This Row],[FirstOrderDateTime]], "New", "Returning")</f>
        <v>Returning</v>
      </c>
      <c r="Z2259" s="7">
        <f>data[[#This Row],[DeliveryDate]] + data[[#This Row],[DeliveryTime]]</f>
        <v>45557.856944444444</v>
      </c>
      <c r="AA2259" s="7">
        <f>data[[#This Row],[OrderDateTime]] + 1</f>
        <v>45558.054166666669</v>
      </c>
      <c r="AB2259" s="7" t="str">
        <f>IF(data[[#This Row],[DeliveryDateTime]] &lt;= data[[#This Row],[SLADue]], "On Time", "Late")</f>
        <v>On Time</v>
      </c>
    </row>
    <row r="2260" spans="1:28" x14ac:dyDescent="0.2">
      <c r="A2260" t="s">
        <v>2809</v>
      </c>
      <c r="B2260" t="s">
        <v>19</v>
      </c>
      <c r="C2260" t="s">
        <v>290</v>
      </c>
      <c r="D2260" t="s">
        <v>291</v>
      </c>
      <c r="E2260" s="5">
        <v>61.03</v>
      </c>
      <c r="F2260" t="s">
        <v>22</v>
      </c>
      <c r="G2260">
        <v>1</v>
      </c>
      <c r="H2260" s="1">
        <v>45830</v>
      </c>
      <c r="I2260" s="1" t="str">
        <f>TEXT(data[[#This Row],[OrderDate]],"mmm")</f>
        <v>Jun</v>
      </c>
      <c r="J2260" s="6">
        <v>0.37986111111111109</v>
      </c>
      <c r="K2260" s="6" t="str">
        <f>TEXT(data[[#This Row],[OrderTime]],"h")</f>
        <v>9</v>
      </c>
      <c r="L2260" s="1">
        <v>45830</v>
      </c>
      <c r="M2260" s="6">
        <v>0.50486111111111109</v>
      </c>
      <c r="N2260" t="s">
        <v>75</v>
      </c>
      <c r="O2260" t="s">
        <v>674</v>
      </c>
      <c r="P2260" t="s">
        <v>25</v>
      </c>
      <c r="Q2260" t="s">
        <v>53</v>
      </c>
      <c r="R2260" t="s">
        <v>294</v>
      </c>
      <c r="S2260" t="s">
        <v>47</v>
      </c>
      <c r="T2260" t="s">
        <v>29</v>
      </c>
      <c r="U2260" t="s">
        <v>30</v>
      </c>
      <c r="V2260" s="5">
        <f>data[[#This Row],[PriceUSD]]*data[[#This Row],[Quantity]]</f>
        <v>61.03</v>
      </c>
      <c r="W2260" s="7">
        <f>data[[#This Row],[OrderDate]] + TIME(VALUE(LEFT(data[[#This Row],[OrderTime]],2)), VALUE(RIGHT(data[[#This Row],[OrderTime]],2)), 0)</f>
        <v>45830.007638888892</v>
      </c>
      <c r="X2260" s="7">
        <f>_xlfn.MINIFS(data[OrderDateTime], data[CustomerName], data[[#This Row],[CustomerName]])</f>
        <v>45523.007638888892</v>
      </c>
      <c r="Y2260" t="str">
        <f>IF(data[[#This Row],[OrderDateTime]]=data[[#This Row],[FirstOrderDateTime]], "New", "Returning")</f>
        <v>Returning</v>
      </c>
      <c r="Z2260" s="7">
        <f>data[[#This Row],[DeliveryDate]] + data[[#This Row],[DeliveryTime]]</f>
        <v>45830.504861111112</v>
      </c>
      <c r="AA2260" s="7">
        <f>data[[#This Row],[OrderDateTime]] + 1</f>
        <v>45831.007638888892</v>
      </c>
      <c r="AB2260" s="7" t="str">
        <f>IF(data[[#This Row],[DeliveryDateTime]] &lt;= data[[#This Row],[SLADue]], "On Time", "Late")</f>
        <v>On Time</v>
      </c>
    </row>
    <row r="2261" spans="1:28" x14ac:dyDescent="0.2">
      <c r="A2261" t="s">
        <v>2810</v>
      </c>
      <c r="B2261" t="s">
        <v>19</v>
      </c>
      <c r="C2261" t="s">
        <v>258</v>
      </c>
      <c r="D2261" t="s">
        <v>259</v>
      </c>
      <c r="E2261" s="5">
        <v>120.36</v>
      </c>
      <c r="F2261" t="s">
        <v>119</v>
      </c>
      <c r="G2261">
        <v>1</v>
      </c>
      <c r="H2261" s="1">
        <v>45759</v>
      </c>
      <c r="I2261" s="1" t="str">
        <f>TEXT(data[[#This Row],[OrderDate]],"mmm")</f>
        <v>Apr</v>
      </c>
      <c r="J2261" s="6">
        <v>0.87222222222222223</v>
      </c>
      <c r="K2261" s="6" t="str">
        <f>TEXT(data[[#This Row],[OrderTime]],"h")</f>
        <v>20</v>
      </c>
      <c r="L2261" s="1">
        <v>45760</v>
      </c>
      <c r="M2261" s="6">
        <v>0.67361111111111116</v>
      </c>
      <c r="N2261" t="s">
        <v>44</v>
      </c>
      <c r="O2261" t="s">
        <v>1674</v>
      </c>
      <c r="P2261" t="s">
        <v>25</v>
      </c>
      <c r="Q2261" t="s">
        <v>53</v>
      </c>
      <c r="R2261" t="s">
        <v>261</v>
      </c>
      <c r="S2261" t="s">
        <v>28</v>
      </c>
      <c r="T2261" t="s">
        <v>29</v>
      </c>
      <c r="U2261" t="s">
        <v>30</v>
      </c>
      <c r="V2261" s="5">
        <f>data[[#This Row],[PriceUSD]]*data[[#This Row],[Quantity]]</f>
        <v>120.36</v>
      </c>
      <c r="W2261" s="7">
        <f>data[[#This Row],[OrderDate]] + TIME(VALUE(LEFT(data[[#This Row],[OrderTime]],2)), VALUE(RIGHT(data[[#This Row],[OrderTime]],2)), 0)</f>
        <v>45759.015277777777</v>
      </c>
      <c r="X2261" s="7">
        <f>_xlfn.MINIFS(data[OrderDateTime], data[CustomerName], data[[#This Row],[CustomerName]])</f>
        <v>45542.038888888892</v>
      </c>
      <c r="Y2261" t="str">
        <f>IF(data[[#This Row],[OrderDateTime]]=data[[#This Row],[FirstOrderDateTime]], "New", "Returning")</f>
        <v>Returning</v>
      </c>
      <c r="Z2261" s="7">
        <f>data[[#This Row],[DeliveryDate]] + data[[#This Row],[DeliveryTime]]</f>
        <v>45760.673611111109</v>
      </c>
      <c r="AA2261" s="7">
        <f>data[[#This Row],[OrderDateTime]] + 1</f>
        <v>45760.015277777777</v>
      </c>
      <c r="AB2261" s="7" t="str">
        <f>IF(data[[#This Row],[DeliveryDateTime]] &lt;= data[[#This Row],[SLADue]], "On Time", "Late")</f>
        <v>Late</v>
      </c>
    </row>
    <row r="2262" spans="1:28" x14ac:dyDescent="0.2">
      <c r="A2262" t="s">
        <v>2811</v>
      </c>
      <c r="B2262" t="s">
        <v>19</v>
      </c>
      <c r="C2262" t="s">
        <v>92</v>
      </c>
      <c r="D2262" t="s">
        <v>93</v>
      </c>
      <c r="E2262" s="5">
        <v>89.65</v>
      </c>
      <c r="F2262" t="s">
        <v>63</v>
      </c>
      <c r="G2262">
        <v>1</v>
      </c>
      <c r="H2262" s="1">
        <v>45796</v>
      </c>
      <c r="I2262" s="1" t="str">
        <f>TEXT(data[[#This Row],[OrderDate]],"mmm")</f>
        <v>May</v>
      </c>
      <c r="J2262" s="6">
        <v>0.76736111111111116</v>
      </c>
      <c r="K2262" s="6" t="str">
        <f>TEXT(data[[#This Row],[OrderTime]],"h")</f>
        <v>18</v>
      </c>
      <c r="L2262" s="1">
        <v>45798</v>
      </c>
      <c r="M2262" s="6">
        <v>0.60972222222222228</v>
      </c>
      <c r="N2262" t="s">
        <v>44</v>
      </c>
      <c r="O2262" t="s">
        <v>1717</v>
      </c>
      <c r="P2262" t="s">
        <v>25</v>
      </c>
      <c r="Q2262" t="s">
        <v>26</v>
      </c>
      <c r="R2262" t="s">
        <v>66</v>
      </c>
      <c r="S2262" t="s">
        <v>105</v>
      </c>
      <c r="T2262" t="s">
        <v>59</v>
      </c>
      <c r="U2262" t="s">
        <v>39</v>
      </c>
      <c r="V2262" s="5">
        <f>data[[#This Row],[PriceUSD]]*data[[#This Row],[Quantity]]</f>
        <v>89.65</v>
      </c>
      <c r="W2262" s="7">
        <f>data[[#This Row],[OrderDate]] + TIME(VALUE(LEFT(data[[#This Row],[OrderTime]],2)), VALUE(RIGHT(data[[#This Row],[OrderTime]],2)), 0)</f>
        <v>45796.007638888892</v>
      </c>
      <c r="X2262" s="7">
        <f>_xlfn.MINIFS(data[OrderDateTime], data[CustomerName], data[[#This Row],[CustomerName]])</f>
        <v>45507.022916666669</v>
      </c>
      <c r="Y2262" t="str">
        <f>IF(data[[#This Row],[OrderDateTime]]=data[[#This Row],[FirstOrderDateTime]], "New", "Returning")</f>
        <v>Returning</v>
      </c>
      <c r="Z2262" s="7">
        <f>data[[#This Row],[DeliveryDate]] + data[[#This Row],[DeliveryTime]]</f>
        <v>45798.609722222223</v>
      </c>
      <c r="AA2262" s="7">
        <f>data[[#This Row],[OrderDateTime]] + 1</f>
        <v>45797.007638888892</v>
      </c>
      <c r="AB2262" s="7" t="str">
        <f>IF(data[[#This Row],[DeliveryDateTime]] &lt;= data[[#This Row],[SLADue]], "On Time", "Late")</f>
        <v>Late</v>
      </c>
    </row>
    <row r="2263" spans="1:28" x14ac:dyDescent="0.2">
      <c r="A2263" t="s">
        <v>2812</v>
      </c>
      <c r="B2263" t="s">
        <v>19</v>
      </c>
      <c r="C2263" t="s">
        <v>85</v>
      </c>
      <c r="D2263" t="s">
        <v>86</v>
      </c>
      <c r="E2263" s="5">
        <v>54.08</v>
      </c>
      <c r="F2263" t="s">
        <v>71</v>
      </c>
      <c r="G2263">
        <v>1</v>
      </c>
      <c r="H2263" s="1">
        <v>45673</v>
      </c>
      <c r="I2263" s="1" t="str">
        <f>TEXT(data[[#This Row],[OrderDate]],"mmm")</f>
        <v>Jan</v>
      </c>
      <c r="J2263" s="6">
        <v>0.5756944444444444</v>
      </c>
      <c r="K2263" s="6" t="str">
        <f>TEXT(data[[#This Row],[OrderTime]],"h")</f>
        <v>13</v>
      </c>
      <c r="L2263" s="1">
        <v>45673</v>
      </c>
      <c r="M2263" s="6">
        <v>0.78402777777777777</v>
      </c>
      <c r="N2263" t="s">
        <v>75</v>
      </c>
      <c r="O2263" t="s">
        <v>356</v>
      </c>
      <c r="P2263" t="s">
        <v>25</v>
      </c>
      <c r="Q2263" t="s">
        <v>26</v>
      </c>
      <c r="R2263" t="s">
        <v>90</v>
      </c>
      <c r="S2263" t="s">
        <v>47</v>
      </c>
      <c r="T2263" t="s">
        <v>38</v>
      </c>
      <c r="U2263" t="s">
        <v>39</v>
      </c>
      <c r="V2263" s="5">
        <f>data[[#This Row],[PriceUSD]]*data[[#This Row],[Quantity]]</f>
        <v>54.08</v>
      </c>
      <c r="W2263" s="7">
        <f>data[[#This Row],[OrderDate]] + TIME(VALUE(LEFT(data[[#This Row],[OrderTime]],2)), VALUE(RIGHT(data[[#This Row],[OrderTime]],2)), 0)</f>
        <v>45673.030555555553</v>
      </c>
      <c r="X2263" s="7">
        <f>_xlfn.MINIFS(data[OrderDateTime], data[CustomerName], data[[#This Row],[CustomerName]])</f>
        <v>45570.030555555553</v>
      </c>
      <c r="Y2263" t="str">
        <f>IF(data[[#This Row],[OrderDateTime]]=data[[#This Row],[FirstOrderDateTime]], "New", "Returning")</f>
        <v>Returning</v>
      </c>
      <c r="Z2263" s="7">
        <f>data[[#This Row],[DeliveryDate]] + data[[#This Row],[DeliveryTime]]</f>
        <v>45673.78402777778</v>
      </c>
      <c r="AA2263" s="7">
        <f>data[[#This Row],[OrderDateTime]] + 1</f>
        <v>45674.030555555553</v>
      </c>
      <c r="AB2263" s="7" t="str">
        <f>IF(data[[#This Row],[DeliveryDateTime]] &lt;= data[[#This Row],[SLADue]], "On Time", "Late")</f>
        <v>On Time</v>
      </c>
    </row>
    <row r="2264" spans="1:28" x14ac:dyDescent="0.2">
      <c r="A2264" t="s">
        <v>2813</v>
      </c>
      <c r="B2264" t="s">
        <v>19</v>
      </c>
      <c r="C2264" t="s">
        <v>69</v>
      </c>
      <c r="D2264" t="s">
        <v>70</v>
      </c>
      <c r="E2264" s="5">
        <v>59.72</v>
      </c>
      <c r="F2264" t="s">
        <v>56</v>
      </c>
      <c r="G2264">
        <v>1</v>
      </c>
      <c r="H2264" s="1">
        <v>45614</v>
      </c>
      <c r="I2264" s="1" t="str">
        <f>TEXT(data[[#This Row],[OrderDate]],"mmm")</f>
        <v>Nov</v>
      </c>
      <c r="J2264" s="6">
        <v>0.75208333333333333</v>
      </c>
      <c r="K2264" s="6" t="str">
        <f>TEXT(data[[#This Row],[OrderTime]],"h")</f>
        <v>18</v>
      </c>
      <c r="L2264" s="1">
        <v>45615</v>
      </c>
      <c r="M2264" s="6">
        <v>0.8354166666666667</v>
      </c>
      <c r="N2264" t="s">
        <v>57</v>
      </c>
      <c r="O2264" t="s">
        <v>210</v>
      </c>
      <c r="P2264" t="s">
        <v>25</v>
      </c>
      <c r="Q2264" t="s">
        <v>53</v>
      </c>
      <c r="R2264" t="s">
        <v>37</v>
      </c>
      <c r="S2264" t="s">
        <v>28</v>
      </c>
      <c r="T2264" t="s">
        <v>29</v>
      </c>
      <c r="U2264" t="s">
        <v>30</v>
      </c>
      <c r="V2264" s="5">
        <f>data[[#This Row],[PriceUSD]]*data[[#This Row],[Quantity]]</f>
        <v>59.72</v>
      </c>
      <c r="W2264" s="7">
        <f>data[[#This Row],[OrderDate]] + TIME(VALUE(LEFT(data[[#This Row],[OrderTime]],2)), VALUE(RIGHT(data[[#This Row],[OrderTime]],2)), 0)</f>
        <v>45614.022916666669</v>
      </c>
      <c r="X2264" s="7">
        <f>_xlfn.MINIFS(data[OrderDateTime], data[CustomerName], data[[#This Row],[CustomerName]])</f>
        <v>45520.046527777777</v>
      </c>
      <c r="Y2264" t="str">
        <f>IF(data[[#This Row],[OrderDateTime]]=data[[#This Row],[FirstOrderDateTime]], "New", "Returning")</f>
        <v>Returning</v>
      </c>
      <c r="Z2264" s="7">
        <f>data[[#This Row],[DeliveryDate]] + data[[#This Row],[DeliveryTime]]</f>
        <v>45615.835416666669</v>
      </c>
      <c r="AA2264" s="7">
        <f>data[[#This Row],[OrderDateTime]] + 1</f>
        <v>45615.022916666669</v>
      </c>
      <c r="AB2264" s="7" t="str">
        <f>IF(data[[#This Row],[DeliveryDateTime]] &lt;= data[[#This Row],[SLADue]], "On Time", "Late")</f>
        <v>Late</v>
      </c>
    </row>
    <row r="2265" spans="1:28" x14ac:dyDescent="0.2">
      <c r="A2265" t="s">
        <v>2814</v>
      </c>
      <c r="B2265" t="s">
        <v>19</v>
      </c>
      <c r="C2265" t="s">
        <v>49</v>
      </c>
      <c r="D2265" t="s">
        <v>50</v>
      </c>
      <c r="E2265" s="5">
        <v>35.67</v>
      </c>
      <c r="F2265" t="s">
        <v>138</v>
      </c>
      <c r="G2265">
        <v>1</v>
      </c>
      <c r="H2265" s="1">
        <v>45698</v>
      </c>
      <c r="I2265" s="1" t="str">
        <f>TEXT(data[[#This Row],[OrderDate]],"mmm")</f>
        <v>Feb</v>
      </c>
      <c r="J2265" s="6">
        <v>0.6020833333333333</v>
      </c>
      <c r="K2265" s="6" t="str">
        <f>TEXT(data[[#This Row],[OrderTime]],"h")</f>
        <v>14</v>
      </c>
      <c r="L2265" s="1">
        <v>45699</v>
      </c>
      <c r="M2265" s="6">
        <v>0.6020833333333333</v>
      </c>
      <c r="N2265" t="s">
        <v>120</v>
      </c>
      <c r="O2265" t="s">
        <v>456</v>
      </c>
      <c r="P2265" t="s">
        <v>25</v>
      </c>
      <c r="Q2265" t="s">
        <v>26</v>
      </c>
      <c r="R2265" t="s">
        <v>54</v>
      </c>
      <c r="S2265" t="s">
        <v>28</v>
      </c>
      <c r="T2265" t="s">
        <v>29</v>
      </c>
      <c r="U2265" t="s">
        <v>30</v>
      </c>
      <c r="V2265" s="5">
        <f>data[[#This Row],[PriceUSD]]*data[[#This Row],[Quantity]]</f>
        <v>35.67</v>
      </c>
      <c r="W2265" s="7">
        <f>data[[#This Row],[OrderDate]] + TIME(VALUE(LEFT(data[[#This Row],[OrderTime]],2)), VALUE(RIGHT(data[[#This Row],[OrderTime]],2)), 0)</f>
        <v>45698.022916666669</v>
      </c>
      <c r="X2265" s="7">
        <f>_xlfn.MINIFS(data[OrderDateTime], data[CustomerName], data[[#This Row],[CustomerName]])</f>
        <v>45562.046527777777</v>
      </c>
      <c r="Y2265" t="str">
        <f>IF(data[[#This Row],[OrderDateTime]]=data[[#This Row],[FirstOrderDateTime]], "New", "Returning")</f>
        <v>Returning</v>
      </c>
      <c r="Z2265" s="7">
        <f>data[[#This Row],[DeliveryDate]] + data[[#This Row],[DeliveryTime]]</f>
        <v>45699.602083333331</v>
      </c>
      <c r="AA2265" s="7">
        <f>data[[#This Row],[OrderDateTime]] + 1</f>
        <v>45699.022916666669</v>
      </c>
      <c r="AB2265" s="7" t="str">
        <f>IF(data[[#This Row],[DeliveryDateTime]] &lt;= data[[#This Row],[SLADue]], "On Time", "Late")</f>
        <v>Late</v>
      </c>
    </row>
    <row r="2266" spans="1:28" x14ac:dyDescent="0.2">
      <c r="A2266" t="s">
        <v>2815</v>
      </c>
      <c r="B2266" t="s">
        <v>19</v>
      </c>
      <c r="C2266" t="s">
        <v>79</v>
      </c>
      <c r="D2266" t="s">
        <v>80</v>
      </c>
      <c r="E2266" s="5">
        <v>27.18</v>
      </c>
      <c r="F2266" t="s">
        <v>63</v>
      </c>
      <c r="G2266">
        <v>2</v>
      </c>
      <c r="H2266" s="1">
        <v>45784</v>
      </c>
      <c r="I2266" s="1" t="str">
        <f>TEXT(data[[#This Row],[OrderDate]],"mmm")</f>
        <v>May</v>
      </c>
      <c r="J2266" s="6">
        <v>0.83680555555555558</v>
      </c>
      <c r="K2266" s="6" t="str">
        <f>TEXT(data[[#This Row],[OrderTime]],"h")</f>
        <v>20</v>
      </c>
      <c r="L2266" s="1">
        <v>45785</v>
      </c>
      <c r="M2266" s="6">
        <v>0.66597222222222219</v>
      </c>
      <c r="N2266" t="s">
        <v>88</v>
      </c>
      <c r="O2266" t="s">
        <v>911</v>
      </c>
      <c r="P2266" t="s">
        <v>25</v>
      </c>
      <c r="Q2266" t="s">
        <v>53</v>
      </c>
      <c r="R2266" t="s">
        <v>83</v>
      </c>
      <c r="S2266" t="s">
        <v>28</v>
      </c>
      <c r="T2266" t="s">
        <v>29</v>
      </c>
      <c r="U2266" t="s">
        <v>30</v>
      </c>
      <c r="V2266" s="5">
        <f>data[[#This Row],[PriceUSD]]*data[[#This Row],[Quantity]]</f>
        <v>54.36</v>
      </c>
      <c r="W2266" s="7">
        <f>data[[#This Row],[OrderDate]] + TIME(VALUE(LEFT(data[[#This Row],[OrderTime]],2)), VALUE(RIGHT(data[[#This Row],[OrderTime]],2)), 0)</f>
        <v>45784.038888888892</v>
      </c>
      <c r="X2266" s="7">
        <f>_xlfn.MINIFS(data[OrderDateTime], data[CustomerName], data[[#This Row],[CustomerName]])</f>
        <v>45533.054166666669</v>
      </c>
      <c r="Y2266" t="str">
        <f>IF(data[[#This Row],[OrderDateTime]]=data[[#This Row],[FirstOrderDateTime]], "New", "Returning")</f>
        <v>Returning</v>
      </c>
      <c r="Z2266" s="7">
        <f>data[[#This Row],[DeliveryDate]] + data[[#This Row],[DeliveryTime]]</f>
        <v>45785.665972222225</v>
      </c>
      <c r="AA2266" s="7">
        <f>data[[#This Row],[OrderDateTime]] + 1</f>
        <v>45785.038888888892</v>
      </c>
      <c r="AB2266" s="7" t="str">
        <f>IF(data[[#This Row],[DeliveryDateTime]] &lt;= data[[#This Row],[SLADue]], "On Time", "Late")</f>
        <v>Late</v>
      </c>
    </row>
    <row r="2267" spans="1:28" x14ac:dyDescent="0.2">
      <c r="A2267" t="s">
        <v>2816</v>
      </c>
      <c r="B2267" t="s">
        <v>19</v>
      </c>
      <c r="C2267" t="s">
        <v>61</v>
      </c>
      <c r="D2267" t="s">
        <v>62</v>
      </c>
      <c r="E2267" s="5">
        <v>153.65</v>
      </c>
      <c r="F2267" t="s">
        <v>94</v>
      </c>
      <c r="G2267">
        <v>3</v>
      </c>
      <c r="H2267" s="1">
        <v>45509</v>
      </c>
      <c r="I2267" s="1" t="str">
        <f>TEXT(data[[#This Row],[OrderDate]],"mmm")</f>
        <v>Aug</v>
      </c>
      <c r="J2267" s="6">
        <v>0.50347222222222221</v>
      </c>
      <c r="K2267" s="6" t="str">
        <f>TEXT(data[[#This Row],[OrderTime]],"h")</f>
        <v>12</v>
      </c>
      <c r="L2267" s="1">
        <v>45510</v>
      </c>
      <c r="M2267" s="6">
        <v>0.75347222222222221</v>
      </c>
      <c r="N2267" t="s">
        <v>75</v>
      </c>
      <c r="O2267" t="s">
        <v>446</v>
      </c>
      <c r="P2267" t="s">
        <v>77</v>
      </c>
      <c r="Q2267" t="s">
        <v>53</v>
      </c>
      <c r="R2267" t="s">
        <v>66</v>
      </c>
      <c r="S2267" t="s">
        <v>28</v>
      </c>
      <c r="T2267" t="s">
        <v>29</v>
      </c>
      <c r="U2267" t="s">
        <v>30</v>
      </c>
      <c r="V2267" s="5">
        <f>data[[#This Row],[PriceUSD]]*data[[#This Row],[Quantity]]</f>
        <v>460.95000000000005</v>
      </c>
      <c r="W2267" s="7">
        <f>data[[#This Row],[OrderDate]] + TIME(VALUE(LEFT(data[[#This Row],[OrderTime]],2)), VALUE(RIGHT(data[[#This Row],[OrderTime]],2)), 0)</f>
        <v>45509.015277777777</v>
      </c>
      <c r="X2267" s="7">
        <f>_xlfn.MINIFS(data[OrderDateTime], data[CustomerName], data[[#This Row],[CustomerName]])</f>
        <v>45509.015277777777</v>
      </c>
      <c r="Y2267" t="str">
        <f>IF(data[[#This Row],[OrderDateTime]]=data[[#This Row],[FirstOrderDateTime]], "New", "Returning")</f>
        <v>New</v>
      </c>
      <c r="Z2267" s="7">
        <f>data[[#This Row],[DeliveryDate]] + data[[#This Row],[DeliveryTime]]</f>
        <v>45510.753472222219</v>
      </c>
      <c r="AA2267" s="7">
        <f>data[[#This Row],[OrderDateTime]] + 1</f>
        <v>45510.015277777777</v>
      </c>
      <c r="AB2267" s="7" t="str">
        <f>IF(data[[#This Row],[DeliveryDateTime]] &lt;= data[[#This Row],[SLADue]], "On Time", "Late")</f>
        <v>Late</v>
      </c>
    </row>
    <row r="2268" spans="1:28" x14ac:dyDescent="0.2">
      <c r="A2268" t="s">
        <v>2817</v>
      </c>
      <c r="B2268" t="s">
        <v>19</v>
      </c>
      <c r="C2268" t="s">
        <v>290</v>
      </c>
      <c r="D2268" t="s">
        <v>291</v>
      </c>
      <c r="E2268" s="5">
        <v>68.75</v>
      </c>
      <c r="F2268" t="s">
        <v>22</v>
      </c>
      <c r="G2268">
        <v>2</v>
      </c>
      <c r="H2268" s="1">
        <v>45574</v>
      </c>
      <c r="I2268" s="1" t="str">
        <f>TEXT(data[[#This Row],[OrderDate]],"mmm")</f>
        <v>Oct</v>
      </c>
      <c r="J2268" s="6">
        <v>0.47569444444444442</v>
      </c>
      <c r="K2268" s="6" t="str">
        <f>TEXT(data[[#This Row],[OrderTime]],"h")</f>
        <v>11</v>
      </c>
      <c r="L2268" s="1">
        <v>45574</v>
      </c>
      <c r="M2268" s="6">
        <v>0.72569444444444442</v>
      </c>
      <c r="N2268" t="s">
        <v>123</v>
      </c>
      <c r="O2268" t="s">
        <v>852</v>
      </c>
      <c r="P2268" t="s">
        <v>36</v>
      </c>
      <c r="Q2268" t="s">
        <v>53</v>
      </c>
      <c r="R2268" t="s">
        <v>294</v>
      </c>
      <c r="S2268" t="s">
        <v>47</v>
      </c>
      <c r="T2268" t="s">
        <v>38</v>
      </c>
      <c r="U2268" t="s">
        <v>30</v>
      </c>
      <c r="V2268" s="5">
        <f>data[[#This Row],[PriceUSD]]*data[[#This Row],[Quantity]]</f>
        <v>137.5</v>
      </c>
      <c r="W2268" s="7">
        <f>data[[#This Row],[OrderDate]] + TIME(VALUE(LEFT(data[[#This Row],[OrderTime]],2)), VALUE(RIGHT(data[[#This Row],[OrderTime]],2)), 0)</f>
        <v>45574.030555555553</v>
      </c>
      <c r="X2268" s="7">
        <f>_xlfn.MINIFS(data[OrderDateTime], data[CustomerName], data[[#This Row],[CustomerName]])</f>
        <v>45514.030555555553</v>
      </c>
      <c r="Y2268" t="str">
        <f>IF(data[[#This Row],[OrderDateTime]]=data[[#This Row],[FirstOrderDateTime]], "New", "Returning")</f>
        <v>Returning</v>
      </c>
      <c r="Z2268" s="7">
        <f>data[[#This Row],[DeliveryDate]] + data[[#This Row],[DeliveryTime]]</f>
        <v>45574.725694444445</v>
      </c>
      <c r="AA2268" s="7">
        <f>data[[#This Row],[OrderDateTime]] + 1</f>
        <v>45575.030555555553</v>
      </c>
      <c r="AB2268" s="7" t="str">
        <f>IF(data[[#This Row],[DeliveryDateTime]] &lt;= data[[#This Row],[SLADue]], "On Time", "Late")</f>
        <v>On Time</v>
      </c>
    </row>
    <row r="2269" spans="1:28" x14ac:dyDescent="0.2">
      <c r="A2269" t="s">
        <v>2818</v>
      </c>
      <c r="B2269" t="s">
        <v>19</v>
      </c>
      <c r="C2269" t="s">
        <v>61</v>
      </c>
      <c r="D2269" t="s">
        <v>62</v>
      </c>
      <c r="E2269" s="5">
        <v>175.81</v>
      </c>
      <c r="F2269" t="s">
        <v>63</v>
      </c>
      <c r="G2269">
        <v>3</v>
      </c>
      <c r="H2269" s="1">
        <v>45820</v>
      </c>
      <c r="I2269" s="1" t="str">
        <f>TEXT(data[[#This Row],[OrderDate]],"mmm")</f>
        <v>Jun</v>
      </c>
      <c r="J2269" s="6">
        <v>0.81666666666666665</v>
      </c>
      <c r="K2269" s="6" t="str">
        <f>TEXT(data[[#This Row],[OrderTime]],"h")</f>
        <v>19</v>
      </c>
      <c r="L2269" s="1">
        <v>45821</v>
      </c>
      <c r="M2269" s="6">
        <v>0.85833333333333328</v>
      </c>
      <c r="N2269" t="s">
        <v>310</v>
      </c>
      <c r="O2269" t="s">
        <v>135</v>
      </c>
      <c r="P2269" t="s">
        <v>180</v>
      </c>
      <c r="Q2269" t="s">
        <v>26</v>
      </c>
      <c r="R2269" t="s">
        <v>66</v>
      </c>
      <c r="S2269" t="s">
        <v>28</v>
      </c>
      <c r="T2269" t="s">
        <v>106</v>
      </c>
      <c r="U2269" t="s">
        <v>30</v>
      </c>
      <c r="V2269" s="5">
        <f>data[[#This Row],[PriceUSD]]*data[[#This Row],[Quantity]]</f>
        <v>527.43000000000006</v>
      </c>
      <c r="W2269" s="7">
        <f>data[[#This Row],[OrderDate]] + TIME(VALUE(LEFT(data[[#This Row],[OrderTime]],2)), VALUE(RIGHT(data[[#This Row],[OrderTime]],2)), 0)</f>
        <v>45820.046527777777</v>
      </c>
      <c r="X2269" s="7">
        <f>_xlfn.MINIFS(data[OrderDateTime], data[CustomerName], data[[#This Row],[CustomerName]])</f>
        <v>45516.061805555553</v>
      </c>
      <c r="Y2269" t="str">
        <f>IF(data[[#This Row],[OrderDateTime]]=data[[#This Row],[FirstOrderDateTime]], "New", "Returning")</f>
        <v>Returning</v>
      </c>
      <c r="Z2269" s="7">
        <f>data[[#This Row],[DeliveryDate]] + data[[#This Row],[DeliveryTime]]</f>
        <v>45821.85833333333</v>
      </c>
      <c r="AA2269" s="7">
        <f>data[[#This Row],[OrderDateTime]] + 1</f>
        <v>45821.046527777777</v>
      </c>
      <c r="AB2269" s="7" t="str">
        <f>IF(data[[#This Row],[DeliveryDateTime]] &lt;= data[[#This Row],[SLADue]], "On Time", "Late")</f>
        <v>Late</v>
      </c>
    </row>
    <row r="2270" spans="1:28" x14ac:dyDescent="0.2">
      <c r="A2270" t="s">
        <v>2819</v>
      </c>
      <c r="B2270" t="s">
        <v>19</v>
      </c>
      <c r="C2270" t="s">
        <v>258</v>
      </c>
      <c r="D2270" t="s">
        <v>259</v>
      </c>
      <c r="E2270" s="5">
        <v>107.15</v>
      </c>
      <c r="F2270" t="s">
        <v>51</v>
      </c>
      <c r="G2270">
        <v>1</v>
      </c>
      <c r="H2270" s="1">
        <v>45751</v>
      </c>
      <c r="I2270" s="1" t="str">
        <f>TEXT(data[[#This Row],[OrderDate]],"mmm")</f>
        <v>Apr</v>
      </c>
      <c r="J2270" s="6">
        <v>0.48819444444444443</v>
      </c>
      <c r="K2270" s="6" t="str">
        <f>TEXT(data[[#This Row],[OrderTime]],"h")</f>
        <v>11</v>
      </c>
      <c r="L2270" s="1">
        <v>45751</v>
      </c>
      <c r="M2270" s="6">
        <v>0.61319444444444449</v>
      </c>
      <c r="N2270" t="s">
        <v>123</v>
      </c>
      <c r="O2270" t="s">
        <v>973</v>
      </c>
      <c r="P2270" t="s">
        <v>36</v>
      </c>
      <c r="Q2270" t="s">
        <v>53</v>
      </c>
      <c r="R2270" t="s">
        <v>261</v>
      </c>
      <c r="S2270" t="s">
        <v>47</v>
      </c>
      <c r="T2270" t="s">
        <v>29</v>
      </c>
      <c r="U2270" t="s">
        <v>39</v>
      </c>
      <c r="V2270" s="5">
        <f>data[[#This Row],[PriceUSD]]*data[[#This Row],[Quantity]]</f>
        <v>107.15</v>
      </c>
      <c r="W2270" s="7">
        <f>data[[#This Row],[OrderDate]] + TIME(VALUE(LEFT(data[[#This Row],[OrderTime]],2)), VALUE(RIGHT(data[[#This Row],[OrderTime]],2)), 0)</f>
        <v>45751.030555555553</v>
      </c>
      <c r="X2270" s="7">
        <f>_xlfn.MINIFS(data[OrderDateTime], data[CustomerName], data[[#This Row],[CustomerName]])</f>
        <v>45527.015277777777</v>
      </c>
      <c r="Y2270" t="str">
        <f>IF(data[[#This Row],[OrderDateTime]]=data[[#This Row],[FirstOrderDateTime]], "New", "Returning")</f>
        <v>Returning</v>
      </c>
      <c r="Z2270" s="7">
        <f>data[[#This Row],[DeliveryDate]] + data[[#This Row],[DeliveryTime]]</f>
        <v>45751.613194444442</v>
      </c>
      <c r="AA2270" s="7">
        <f>data[[#This Row],[OrderDateTime]] + 1</f>
        <v>45752.030555555553</v>
      </c>
      <c r="AB2270" s="7" t="str">
        <f>IF(data[[#This Row],[DeliveryDateTime]] &lt;= data[[#This Row],[SLADue]], "On Time", "Late")</f>
        <v>On Time</v>
      </c>
    </row>
    <row r="2271" spans="1:28" x14ac:dyDescent="0.2">
      <c r="A2271" t="s">
        <v>2820</v>
      </c>
      <c r="B2271" t="s">
        <v>19</v>
      </c>
      <c r="C2271" t="s">
        <v>190</v>
      </c>
      <c r="D2271" t="s">
        <v>191</v>
      </c>
      <c r="E2271" s="5">
        <v>26.39</v>
      </c>
      <c r="F2271" t="s">
        <v>71</v>
      </c>
      <c r="G2271">
        <v>1</v>
      </c>
      <c r="H2271" s="1">
        <v>45685</v>
      </c>
      <c r="I2271" s="1" t="str">
        <f>TEXT(data[[#This Row],[OrderDate]],"mmm")</f>
        <v>Jan</v>
      </c>
      <c r="J2271" s="6">
        <v>0.58125000000000004</v>
      </c>
      <c r="K2271" s="6" t="str">
        <f>TEXT(data[[#This Row],[OrderTime]],"h")</f>
        <v>13</v>
      </c>
      <c r="L2271" s="1">
        <v>45685</v>
      </c>
      <c r="M2271" s="6">
        <v>0.83125000000000004</v>
      </c>
      <c r="N2271" t="s">
        <v>75</v>
      </c>
      <c r="O2271" t="s">
        <v>229</v>
      </c>
      <c r="P2271" t="s">
        <v>25</v>
      </c>
      <c r="Q2271" t="s">
        <v>26</v>
      </c>
      <c r="R2271" t="s">
        <v>192</v>
      </c>
      <c r="S2271" t="s">
        <v>47</v>
      </c>
      <c r="T2271" t="s">
        <v>38</v>
      </c>
      <c r="U2271" t="s">
        <v>67</v>
      </c>
      <c r="V2271" s="5">
        <f>data[[#This Row],[PriceUSD]]*data[[#This Row],[Quantity]]</f>
        <v>26.39</v>
      </c>
      <c r="W2271" s="7">
        <f>data[[#This Row],[OrderDate]] + TIME(VALUE(LEFT(data[[#This Row],[OrderTime]],2)), VALUE(RIGHT(data[[#This Row],[OrderTime]],2)), 0)</f>
        <v>45685.017361111109</v>
      </c>
      <c r="X2271" s="7">
        <f>_xlfn.MINIFS(data[OrderDateTime], data[CustomerName], data[[#This Row],[CustomerName]])</f>
        <v>45594.015277777777</v>
      </c>
      <c r="Y2271" t="str">
        <f>IF(data[[#This Row],[OrderDateTime]]=data[[#This Row],[FirstOrderDateTime]], "New", "Returning")</f>
        <v>Returning</v>
      </c>
      <c r="Z2271" s="7">
        <f>data[[#This Row],[DeliveryDate]] + data[[#This Row],[DeliveryTime]]</f>
        <v>45685.831250000003</v>
      </c>
      <c r="AA2271" s="7">
        <f>data[[#This Row],[OrderDateTime]] + 1</f>
        <v>45686.017361111109</v>
      </c>
      <c r="AB2271" s="7" t="str">
        <f>IF(data[[#This Row],[DeliveryDateTime]] &lt;= data[[#This Row],[SLADue]], "On Time", "Late")</f>
        <v>On Time</v>
      </c>
    </row>
    <row r="2272" spans="1:28" x14ac:dyDescent="0.2">
      <c r="A2272" t="s">
        <v>2821</v>
      </c>
      <c r="B2272" t="s">
        <v>19</v>
      </c>
      <c r="C2272" t="s">
        <v>61</v>
      </c>
      <c r="D2272" t="s">
        <v>62</v>
      </c>
      <c r="E2272" s="5">
        <v>170.63</v>
      </c>
      <c r="F2272" t="s">
        <v>94</v>
      </c>
      <c r="G2272">
        <v>3</v>
      </c>
      <c r="H2272" s="1">
        <v>45693</v>
      </c>
      <c r="I2272" s="1" t="str">
        <f>TEXT(data[[#This Row],[OrderDate]],"mmm")</f>
        <v>Feb</v>
      </c>
      <c r="J2272" s="6">
        <v>0.85347222222222219</v>
      </c>
      <c r="K2272" s="6" t="str">
        <f>TEXT(data[[#This Row],[OrderTime]],"h")</f>
        <v>20</v>
      </c>
      <c r="L2272" s="1">
        <v>45695</v>
      </c>
      <c r="M2272" s="6">
        <v>0.46944444444444444</v>
      </c>
      <c r="N2272" t="s">
        <v>64</v>
      </c>
      <c r="O2272" t="s">
        <v>494</v>
      </c>
      <c r="P2272" t="s">
        <v>25</v>
      </c>
      <c r="Q2272" t="s">
        <v>26</v>
      </c>
      <c r="R2272" t="s">
        <v>66</v>
      </c>
      <c r="S2272" t="s">
        <v>105</v>
      </c>
      <c r="T2272" t="s">
        <v>29</v>
      </c>
      <c r="U2272" t="s">
        <v>30</v>
      </c>
      <c r="V2272" s="5">
        <f>data[[#This Row],[PriceUSD]]*data[[#This Row],[Quantity]]</f>
        <v>511.89</v>
      </c>
      <c r="W2272" s="7">
        <f>data[[#This Row],[OrderDate]] + TIME(VALUE(LEFT(data[[#This Row],[OrderTime]],2)), VALUE(RIGHT(data[[#This Row],[OrderTime]],2)), 0)</f>
        <v>45693.015277777777</v>
      </c>
      <c r="X2272" s="7">
        <f>_xlfn.MINIFS(data[OrderDateTime], data[CustomerName], data[[#This Row],[CustomerName]])</f>
        <v>45511.038888888892</v>
      </c>
      <c r="Y2272" t="str">
        <f>IF(data[[#This Row],[OrderDateTime]]=data[[#This Row],[FirstOrderDateTime]], "New", "Returning")</f>
        <v>Returning</v>
      </c>
      <c r="Z2272" s="7">
        <f>data[[#This Row],[DeliveryDate]] + data[[#This Row],[DeliveryTime]]</f>
        <v>45695.469444444447</v>
      </c>
      <c r="AA2272" s="7">
        <f>data[[#This Row],[OrderDateTime]] + 1</f>
        <v>45694.015277777777</v>
      </c>
      <c r="AB2272" s="7" t="str">
        <f>IF(data[[#This Row],[DeliveryDateTime]] &lt;= data[[#This Row],[SLADue]], "On Time", "Late")</f>
        <v>Late</v>
      </c>
    </row>
    <row r="2273" spans="1:28" x14ac:dyDescent="0.2">
      <c r="A2273" t="s">
        <v>2822</v>
      </c>
      <c r="B2273" t="s">
        <v>19</v>
      </c>
      <c r="C2273" t="s">
        <v>41</v>
      </c>
      <c r="D2273" t="s">
        <v>42</v>
      </c>
      <c r="E2273" s="5">
        <v>40.58</v>
      </c>
      <c r="F2273" t="s">
        <v>74</v>
      </c>
      <c r="G2273">
        <v>1</v>
      </c>
      <c r="H2273" s="1">
        <v>45684</v>
      </c>
      <c r="I2273" s="1" t="str">
        <f>TEXT(data[[#This Row],[OrderDate]],"mmm")</f>
        <v>Jan</v>
      </c>
      <c r="J2273" s="6">
        <v>0.72222222222222221</v>
      </c>
      <c r="K2273" s="6" t="str">
        <f>TEXT(data[[#This Row],[OrderTime]],"h")</f>
        <v>17</v>
      </c>
      <c r="L2273" s="1">
        <v>45685</v>
      </c>
      <c r="M2273" s="6">
        <v>0.88888888888888884</v>
      </c>
      <c r="N2273" t="s">
        <v>75</v>
      </c>
      <c r="O2273" t="s">
        <v>715</v>
      </c>
      <c r="P2273" t="s">
        <v>25</v>
      </c>
      <c r="Q2273" t="s">
        <v>26</v>
      </c>
      <c r="R2273" t="s">
        <v>46</v>
      </c>
      <c r="S2273" t="s">
        <v>28</v>
      </c>
      <c r="T2273" t="s">
        <v>29</v>
      </c>
      <c r="U2273" t="s">
        <v>30</v>
      </c>
      <c r="V2273" s="5">
        <f>data[[#This Row],[PriceUSD]]*data[[#This Row],[Quantity]]</f>
        <v>40.58</v>
      </c>
      <c r="W2273" s="7">
        <f>data[[#This Row],[OrderDate]] + TIME(VALUE(LEFT(data[[#This Row],[OrderTime]],2)), VALUE(RIGHT(data[[#This Row],[OrderTime]],2)), 0)</f>
        <v>45684.015277777777</v>
      </c>
      <c r="X2273" s="7">
        <f>_xlfn.MINIFS(data[OrderDateTime], data[CustomerName], data[[#This Row],[CustomerName]])</f>
        <v>45554.054166666669</v>
      </c>
      <c r="Y2273" t="str">
        <f>IF(data[[#This Row],[OrderDateTime]]=data[[#This Row],[FirstOrderDateTime]], "New", "Returning")</f>
        <v>Returning</v>
      </c>
      <c r="Z2273" s="7">
        <f>data[[#This Row],[DeliveryDate]] + data[[#This Row],[DeliveryTime]]</f>
        <v>45685.888888888891</v>
      </c>
      <c r="AA2273" s="7">
        <f>data[[#This Row],[OrderDateTime]] + 1</f>
        <v>45685.015277777777</v>
      </c>
      <c r="AB2273" s="7" t="str">
        <f>IF(data[[#This Row],[DeliveryDateTime]] &lt;= data[[#This Row],[SLADue]], "On Time", "Late")</f>
        <v>Late</v>
      </c>
    </row>
    <row r="2274" spans="1:28" x14ac:dyDescent="0.2">
      <c r="A2274" t="s">
        <v>2823</v>
      </c>
      <c r="B2274" t="s">
        <v>19</v>
      </c>
      <c r="C2274" t="s">
        <v>32</v>
      </c>
      <c r="D2274" t="s">
        <v>33</v>
      </c>
      <c r="E2274" s="5">
        <v>45.99</v>
      </c>
      <c r="F2274" t="s">
        <v>138</v>
      </c>
      <c r="G2274">
        <v>1</v>
      </c>
      <c r="H2274" s="1">
        <v>45683</v>
      </c>
      <c r="I2274" s="1" t="str">
        <f>TEXT(data[[#This Row],[OrderDate]],"mmm")</f>
        <v>Jan</v>
      </c>
      <c r="J2274" s="6">
        <v>0.90208333333333335</v>
      </c>
      <c r="K2274" s="6" t="str">
        <f>TEXT(data[[#This Row],[OrderTime]],"h")</f>
        <v>21</v>
      </c>
      <c r="L2274" s="1">
        <v>45685</v>
      </c>
      <c r="M2274" s="6">
        <v>0.46527777777777779</v>
      </c>
      <c r="N2274" t="s">
        <v>57</v>
      </c>
      <c r="O2274" t="s">
        <v>1269</v>
      </c>
      <c r="P2274" t="s">
        <v>25</v>
      </c>
      <c r="Q2274" t="s">
        <v>26</v>
      </c>
      <c r="R2274" t="s">
        <v>37</v>
      </c>
      <c r="S2274" t="s">
        <v>105</v>
      </c>
      <c r="T2274" t="s">
        <v>106</v>
      </c>
      <c r="U2274" t="s">
        <v>30</v>
      </c>
      <c r="V2274" s="5">
        <f>data[[#This Row],[PriceUSD]]*data[[#This Row],[Quantity]]</f>
        <v>45.99</v>
      </c>
      <c r="W2274" s="7">
        <f>data[[#This Row],[OrderDate]] + TIME(VALUE(LEFT(data[[#This Row],[OrderTime]],2)), VALUE(RIGHT(data[[#This Row],[OrderTime]],2)), 0)</f>
        <v>45683.022916666669</v>
      </c>
      <c r="X2274" s="7">
        <f>_xlfn.MINIFS(data[OrderDateTime], data[CustomerName], data[[#This Row],[CustomerName]])</f>
        <v>45673.030555555553</v>
      </c>
      <c r="Y2274" t="str">
        <f>IF(data[[#This Row],[OrderDateTime]]=data[[#This Row],[FirstOrderDateTime]], "New", "Returning")</f>
        <v>Returning</v>
      </c>
      <c r="Z2274" s="7">
        <f>data[[#This Row],[DeliveryDate]] + data[[#This Row],[DeliveryTime]]</f>
        <v>45685.465277777781</v>
      </c>
      <c r="AA2274" s="7">
        <f>data[[#This Row],[OrderDateTime]] + 1</f>
        <v>45684.022916666669</v>
      </c>
      <c r="AB2274" s="7" t="str">
        <f>IF(data[[#This Row],[DeliveryDateTime]] &lt;= data[[#This Row],[SLADue]], "On Time", "Late")</f>
        <v>Late</v>
      </c>
    </row>
    <row r="2275" spans="1:28" x14ac:dyDescent="0.2">
      <c r="A2275" t="s">
        <v>2824</v>
      </c>
      <c r="B2275" t="s">
        <v>19</v>
      </c>
      <c r="C2275" t="s">
        <v>49</v>
      </c>
      <c r="D2275" t="s">
        <v>50</v>
      </c>
      <c r="E2275" s="5">
        <v>28.68</v>
      </c>
      <c r="F2275" t="s">
        <v>74</v>
      </c>
      <c r="G2275">
        <v>1</v>
      </c>
      <c r="H2275" s="1">
        <v>45740</v>
      </c>
      <c r="I2275" s="1" t="str">
        <f>TEXT(data[[#This Row],[OrderDate]],"mmm")</f>
        <v>Mar</v>
      </c>
      <c r="J2275" s="6">
        <v>0.80486111111111114</v>
      </c>
      <c r="K2275" s="6" t="str">
        <f>TEXT(data[[#This Row],[OrderTime]],"h")</f>
        <v>19</v>
      </c>
      <c r="L2275" s="1">
        <v>45741</v>
      </c>
      <c r="M2275" s="6">
        <v>0.65069444444444446</v>
      </c>
      <c r="N2275" t="s">
        <v>170</v>
      </c>
      <c r="O2275" t="s">
        <v>320</v>
      </c>
      <c r="P2275" t="s">
        <v>36</v>
      </c>
      <c r="Q2275" t="s">
        <v>26</v>
      </c>
      <c r="R2275" t="s">
        <v>54</v>
      </c>
      <c r="S2275" t="s">
        <v>28</v>
      </c>
      <c r="T2275" t="s">
        <v>38</v>
      </c>
      <c r="U2275" t="s">
        <v>30</v>
      </c>
      <c r="V2275" s="5">
        <f>data[[#This Row],[PriceUSD]]*data[[#This Row],[Quantity]]</f>
        <v>28.68</v>
      </c>
      <c r="W2275" s="7">
        <f>data[[#This Row],[OrderDate]] + TIME(VALUE(LEFT(data[[#This Row],[OrderTime]],2)), VALUE(RIGHT(data[[#This Row],[OrderTime]],2)), 0)</f>
        <v>45740.007638888892</v>
      </c>
      <c r="X2275" s="7">
        <f>_xlfn.MINIFS(data[OrderDateTime], data[CustomerName], data[[#This Row],[CustomerName]])</f>
        <v>45548.038888888892</v>
      </c>
      <c r="Y2275" t="str">
        <f>IF(data[[#This Row],[OrderDateTime]]=data[[#This Row],[FirstOrderDateTime]], "New", "Returning")</f>
        <v>Returning</v>
      </c>
      <c r="Z2275" s="7">
        <f>data[[#This Row],[DeliveryDate]] + data[[#This Row],[DeliveryTime]]</f>
        <v>45741.650694444441</v>
      </c>
      <c r="AA2275" s="7">
        <f>data[[#This Row],[OrderDateTime]] + 1</f>
        <v>45741.007638888892</v>
      </c>
      <c r="AB2275" s="7" t="str">
        <f>IF(data[[#This Row],[DeliveryDateTime]] &lt;= data[[#This Row],[SLADue]], "On Time", "Late")</f>
        <v>Late</v>
      </c>
    </row>
    <row r="2276" spans="1:28" x14ac:dyDescent="0.2">
      <c r="A2276" t="s">
        <v>2825</v>
      </c>
      <c r="B2276" t="s">
        <v>19</v>
      </c>
      <c r="C2276" t="s">
        <v>79</v>
      </c>
      <c r="D2276" t="s">
        <v>80</v>
      </c>
      <c r="E2276" s="5">
        <v>30.99</v>
      </c>
      <c r="F2276" t="s">
        <v>63</v>
      </c>
      <c r="G2276">
        <v>3</v>
      </c>
      <c r="H2276" s="1">
        <v>45790</v>
      </c>
      <c r="I2276" s="1" t="str">
        <f>TEXT(data[[#This Row],[OrderDate]],"mmm")</f>
        <v>May</v>
      </c>
      <c r="J2276" s="6">
        <v>0.65416666666666667</v>
      </c>
      <c r="K2276" s="6" t="str">
        <f>TEXT(data[[#This Row],[OrderTime]],"h")</f>
        <v>15</v>
      </c>
      <c r="L2276" s="1">
        <v>45791</v>
      </c>
      <c r="M2276" s="6">
        <v>0.73750000000000004</v>
      </c>
      <c r="N2276" t="s">
        <v>103</v>
      </c>
      <c r="O2276" t="s">
        <v>565</v>
      </c>
      <c r="P2276" t="s">
        <v>77</v>
      </c>
      <c r="Q2276" t="s">
        <v>53</v>
      </c>
      <c r="R2276" t="s">
        <v>83</v>
      </c>
      <c r="S2276" t="s">
        <v>28</v>
      </c>
      <c r="T2276" t="s">
        <v>115</v>
      </c>
      <c r="U2276" t="s">
        <v>39</v>
      </c>
      <c r="V2276" s="5">
        <f>data[[#This Row],[PriceUSD]]*data[[#This Row],[Quantity]]</f>
        <v>92.97</v>
      </c>
      <c r="W2276" s="7">
        <f>data[[#This Row],[OrderDate]] + TIME(VALUE(LEFT(data[[#This Row],[OrderTime]],2)), VALUE(RIGHT(data[[#This Row],[OrderTime]],2)), 0)</f>
        <v>45790.046527777777</v>
      </c>
      <c r="X2276" s="7">
        <f>_xlfn.MINIFS(data[OrderDateTime], data[CustomerName], data[[#This Row],[CustomerName]])</f>
        <v>45513.052083333336</v>
      </c>
      <c r="Y2276" t="str">
        <f>IF(data[[#This Row],[OrderDateTime]]=data[[#This Row],[FirstOrderDateTime]], "New", "Returning")</f>
        <v>Returning</v>
      </c>
      <c r="Z2276" s="7">
        <f>data[[#This Row],[DeliveryDate]] + data[[#This Row],[DeliveryTime]]</f>
        <v>45791.737500000003</v>
      </c>
      <c r="AA2276" s="7">
        <f>data[[#This Row],[OrderDateTime]] + 1</f>
        <v>45791.046527777777</v>
      </c>
      <c r="AB2276" s="7" t="str">
        <f>IF(data[[#This Row],[DeliveryDateTime]] &lt;= data[[#This Row],[SLADue]], "On Time", "Late")</f>
        <v>Late</v>
      </c>
    </row>
    <row r="2277" spans="1:28" x14ac:dyDescent="0.2">
      <c r="A2277" t="s">
        <v>2826</v>
      </c>
      <c r="B2277" t="s">
        <v>19</v>
      </c>
      <c r="C2277" t="s">
        <v>79</v>
      </c>
      <c r="D2277" t="s">
        <v>80</v>
      </c>
      <c r="E2277" s="5">
        <v>28.1</v>
      </c>
      <c r="F2277" t="s">
        <v>63</v>
      </c>
      <c r="G2277">
        <v>1</v>
      </c>
      <c r="H2277" s="1">
        <v>45527</v>
      </c>
      <c r="I2277" s="1" t="str">
        <f>TEXT(data[[#This Row],[OrderDate]],"mmm")</f>
        <v>Aug</v>
      </c>
      <c r="J2277" s="6">
        <v>0.80972222222222223</v>
      </c>
      <c r="K2277" s="6" t="str">
        <f>TEXT(data[[#This Row],[OrderTime]],"h")</f>
        <v>19</v>
      </c>
      <c r="L2277" s="1">
        <v>45529</v>
      </c>
      <c r="M2277" s="6">
        <v>0.54513888888888884</v>
      </c>
      <c r="N2277" t="s">
        <v>120</v>
      </c>
      <c r="O2277" t="s">
        <v>973</v>
      </c>
      <c r="P2277" t="s">
        <v>25</v>
      </c>
      <c r="Q2277" t="s">
        <v>26</v>
      </c>
      <c r="R2277" t="s">
        <v>83</v>
      </c>
      <c r="S2277" t="s">
        <v>105</v>
      </c>
      <c r="T2277" t="s">
        <v>59</v>
      </c>
      <c r="U2277" t="s">
        <v>30</v>
      </c>
      <c r="V2277" s="5">
        <f>data[[#This Row],[PriceUSD]]*data[[#This Row],[Quantity]]</f>
        <v>28.1</v>
      </c>
      <c r="W2277" s="7">
        <f>data[[#This Row],[OrderDate]] + TIME(VALUE(LEFT(data[[#This Row],[OrderTime]],2)), VALUE(RIGHT(data[[#This Row],[OrderTime]],2)), 0)</f>
        <v>45527.015277777777</v>
      </c>
      <c r="X2277" s="7">
        <f>_xlfn.MINIFS(data[OrderDateTime], data[CustomerName], data[[#This Row],[CustomerName]])</f>
        <v>45527.015277777777</v>
      </c>
      <c r="Y2277" t="str">
        <f>IF(data[[#This Row],[OrderDateTime]]=data[[#This Row],[FirstOrderDateTime]], "New", "Returning")</f>
        <v>New</v>
      </c>
      <c r="Z2277" s="7">
        <f>data[[#This Row],[DeliveryDate]] + data[[#This Row],[DeliveryTime]]</f>
        <v>45529.545138888891</v>
      </c>
      <c r="AA2277" s="7">
        <f>data[[#This Row],[OrderDateTime]] + 1</f>
        <v>45528.015277777777</v>
      </c>
      <c r="AB2277" s="7" t="str">
        <f>IF(data[[#This Row],[DeliveryDateTime]] &lt;= data[[#This Row],[SLADue]], "On Time", "Late")</f>
        <v>Late</v>
      </c>
    </row>
    <row r="2278" spans="1:28" x14ac:dyDescent="0.2">
      <c r="A2278" t="s">
        <v>2827</v>
      </c>
      <c r="B2278" t="s">
        <v>19</v>
      </c>
      <c r="C2278" t="s">
        <v>32</v>
      </c>
      <c r="D2278" t="s">
        <v>33</v>
      </c>
      <c r="E2278" s="5">
        <v>48.82</v>
      </c>
      <c r="F2278" t="s">
        <v>138</v>
      </c>
      <c r="G2278">
        <v>1</v>
      </c>
      <c r="H2278" s="1">
        <v>45571</v>
      </c>
      <c r="I2278" s="1" t="str">
        <f>TEXT(data[[#This Row],[OrderDate]],"mmm")</f>
        <v>Oct</v>
      </c>
      <c r="J2278" s="6">
        <v>0.81458333333333333</v>
      </c>
      <c r="K2278" s="6" t="str">
        <f>TEXT(data[[#This Row],[OrderTime]],"h")</f>
        <v>19</v>
      </c>
      <c r="L2278" s="1">
        <v>45572</v>
      </c>
      <c r="M2278" s="6">
        <v>0.81458333333333333</v>
      </c>
      <c r="N2278" t="s">
        <v>502</v>
      </c>
      <c r="O2278" t="s">
        <v>609</v>
      </c>
      <c r="P2278" t="s">
        <v>202</v>
      </c>
      <c r="Q2278" t="s">
        <v>53</v>
      </c>
      <c r="R2278" t="s">
        <v>37</v>
      </c>
      <c r="S2278" t="s">
        <v>28</v>
      </c>
      <c r="T2278" t="s">
        <v>59</v>
      </c>
      <c r="U2278" t="s">
        <v>67</v>
      </c>
      <c r="V2278" s="5">
        <f>data[[#This Row],[PriceUSD]]*data[[#This Row],[Quantity]]</f>
        <v>48.82</v>
      </c>
      <c r="W2278" s="7">
        <f>data[[#This Row],[OrderDate]] + TIME(VALUE(LEFT(data[[#This Row],[OrderTime]],2)), VALUE(RIGHT(data[[#This Row],[OrderTime]],2)), 0)</f>
        <v>45571.022916666669</v>
      </c>
      <c r="X2278" s="7">
        <f>_xlfn.MINIFS(data[OrderDateTime], data[CustomerName], data[[#This Row],[CustomerName]])</f>
        <v>45507.015277777777</v>
      </c>
      <c r="Y2278" t="str">
        <f>IF(data[[#This Row],[OrderDateTime]]=data[[#This Row],[FirstOrderDateTime]], "New", "Returning")</f>
        <v>Returning</v>
      </c>
      <c r="Z2278" s="7">
        <f>data[[#This Row],[DeliveryDate]] + data[[#This Row],[DeliveryTime]]</f>
        <v>45572.814583333333</v>
      </c>
      <c r="AA2278" s="7">
        <f>data[[#This Row],[OrderDateTime]] + 1</f>
        <v>45572.022916666669</v>
      </c>
      <c r="AB2278" s="7" t="str">
        <f>IF(data[[#This Row],[DeliveryDateTime]] &lt;= data[[#This Row],[SLADue]], "On Time", "Late")</f>
        <v>Late</v>
      </c>
    </row>
    <row r="2279" spans="1:28" x14ac:dyDescent="0.2">
      <c r="A2279" t="s">
        <v>2828</v>
      </c>
      <c r="B2279" t="s">
        <v>19</v>
      </c>
      <c r="C2279" t="s">
        <v>258</v>
      </c>
      <c r="D2279" t="s">
        <v>259</v>
      </c>
      <c r="E2279" s="5">
        <v>120.24</v>
      </c>
      <c r="F2279" t="s">
        <v>182</v>
      </c>
      <c r="G2279">
        <v>1</v>
      </c>
      <c r="H2279" s="1">
        <v>45584</v>
      </c>
      <c r="I2279" s="1" t="str">
        <f>TEXT(data[[#This Row],[OrderDate]],"mmm")</f>
        <v>Oct</v>
      </c>
      <c r="J2279" s="6">
        <v>0.42916666666666664</v>
      </c>
      <c r="K2279" s="6" t="str">
        <f>TEXT(data[[#This Row],[OrderTime]],"h")</f>
        <v>10</v>
      </c>
      <c r="L2279" s="1">
        <v>45585</v>
      </c>
      <c r="M2279" s="6">
        <v>0.51249999999999996</v>
      </c>
      <c r="N2279" t="s">
        <v>88</v>
      </c>
      <c r="O2279" t="s">
        <v>315</v>
      </c>
      <c r="P2279" t="s">
        <v>25</v>
      </c>
      <c r="Q2279" t="s">
        <v>26</v>
      </c>
      <c r="R2279" t="s">
        <v>261</v>
      </c>
      <c r="S2279" t="s">
        <v>28</v>
      </c>
      <c r="T2279" t="s">
        <v>136</v>
      </c>
      <c r="U2279" t="s">
        <v>39</v>
      </c>
      <c r="V2279" s="5">
        <f>data[[#This Row],[PriceUSD]]*data[[#This Row],[Quantity]]</f>
        <v>120.24</v>
      </c>
      <c r="W2279" s="7">
        <f>data[[#This Row],[OrderDate]] + TIME(VALUE(LEFT(data[[#This Row],[OrderTime]],2)), VALUE(RIGHT(data[[#This Row],[OrderTime]],2)), 0)</f>
        <v>45584.046527777777</v>
      </c>
      <c r="X2279" s="7">
        <f>_xlfn.MINIFS(data[OrderDateTime], data[CustomerName], data[[#This Row],[CustomerName]])</f>
        <v>45557.007638888892</v>
      </c>
      <c r="Y2279" t="str">
        <f>IF(data[[#This Row],[OrderDateTime]]=data[[#This Row],[FirstOrderDateTime]], "New", "Returning")</f>
        <v>Returning</v>
      </c>
      <c r="Z2279" s="7">
        <f>data[[#This Row],[DeliveryDate]] + data[[#This Row],[DeliveryTime]]</f>
        <v>45585.512499999997</v>
      </c>
      <c r="AA2279" s="7">
        <f>data[[#This Row],[OrderDateTime]] + 1</f>
        <v>45585.046527777777</v>
      </c>
      <c r="AB2279" s="7" t="str">
        <f>IF(data[[#This Row],[DeliveryDateTime]] &lt;= data[[#This Row],[SLADue]], "On Time", "Late")</f>
        <v>Late</v>
      </c>
    </row>
    <row r="2280" spans="1:28" x14ac:dyDescent="0.2">
      <c r="A2280" t="s">
        <v>2829</v>
      </c>
      <c r="B2280" t="s">
        <v>19</v>
      </c>
      <c r="C2280" t="s">
        <v>49</v>
      </c>
      <c r="D2280" t="s">
        <v>50</v>
      </c>
      <c r="E2280" s="5">
        <v>25.39</v>
      </c>
      <c r="F2280" t="s">
        <v>74</v>
      </c>
      <c r="G2280">
        <v>1</v>
      </c>
      <c r="H2280" s="1">
        <v>45711</v>
      </c>
      <c r="I2280" s="1" t="str">
        <f>TEXT(data[[#This Row],[OrderDate]],"mmm")</f>
        <v>Feb</v>
      </c>
      <c r="J2280" s="6">
        <v>0.75763888888888886</v>
      </c>
      <c r="K2280" s="6" t="str">
        <f>TEXT(data[[#This Row],[OrderTime]],"h")</f>
        <v>18</v>
      </c>
      <c r="L2280" s="1">
        <v>45712</v>
      </c>
      <c r="M2280" s="6">
        <v>0.84097222222222223</v>
      </c>
      <c r="N2280" t="s">
        <v>175</v>
      </c>
      <c r="O2280" t="s">
        <v>817</v>
      </c>
      <c r="P2280" t="s">
        <v>25</v>
      </c>
      <c r="Q2280" t="s">
        <v>26</v>
      </c>
      <c r="R2280" t="s">
        <v>54</v>
      </c>
      <c r="S2280" t="s">
        <v>28</v>
      </c>
      <c r="T2280" t="s">
        <v>29</v>
      </c>
      <c r="U2280" t="s">
        <v>39</v>
      </c>
      <c r="V2280" s="5">
        <f>data[[#This Row],[PriceUSD]]*data[[#This Row],[Quantity]]</f>
        <v>25.39</v>
      </c>
      <c r="W2280" s="7">
        <f>data[[#This Row],[OrderDate]] + TIME(VALUE(LEFT(data[[#This Row],[OrderTime]],2)), VALUE(RIGHT(data[[#This Row],[OrderTime]],2)), 0)</f>
        <v>45711.061805555553</v>
      </c>
      <c r="X2280" s="7">
        <f>_xlfn.MINIFS(data[OrderDateTime], data[CustomerName], data[[#This Row],[CustomerName]])</f>
        <v>45559.022916666669</v>
      </c>
      <c r="Y2280" t="str">
        <f>IF(data[[#This Row],[OrderDateTime]]=data[[#This Row],[FirstOrderDateTime]], "New", "Returning")</f>
        <v>Returning</v>
      </c>
      <c r="Z2280" s="7">
        <f>data[[#This Row],[DeliveryDate]] + data[[#This Row],[DeliveryTime]]</f>
        <v>45712.84097222222</v>
      </c>
      <c r="AA2280" s="7">
        <f>data[[#This Row],[OrderDateTime]] + 1</f>
        <v>45712.061805555553</v>
      </c>
      <c r="AB2280" s="7" t="str">
        <f>IF(data[[#This Row],[DeliveryDateTime]] &lt;= data[[#This Row],[SLADue]], "On Time", "Late")</f>
        <v>Late</v>
      </c>
    </row>
    <row r="2281" spans="1:28" x14ac:dyDescent="0.2">
      <c r="A2281" t="s">
        <v>2830</v>
      </c>
      <c r="B2281" t="s">
        <v>19</v>
      </c>
      <c r="C2281" t="s">
        <v>110</v>
      </c>
      <c r="D2281" t="s">
        <v>111</v>
      </c>
      <c r="E2281" s="5">
        <v>11.99</v>
      </c>
      <c r="F2281" t="s">
        <v>87</v>
      </c>
      <c r="G2281">
        <v>1</v>
      </c>
      <c r="H2281" s="1">
        <v>45855</v>
      </c>
      <c r="I2281" s="1" t="str">
        <f>TEXT(data[[#This Row],[OrderDate]],"mmm")</f>
        <v>Jul</v>
      </c>
      <c r="J2281" s="6">
        <v>0.43333333333333335</v>
      </c>
      <c r="K2281" s="6" t="str">
        <f>TEXT(data[[#This Row],[OrderTime]],"h")</f>
        <v>10</v>
      </c>
      <c r="L2281" s="1">
        <v>45855</v>
      </c>
      <c r="M2281" s="6">
        <v>0.72499999999999998</v>
      </c>
      <c r="N2281" t="s">
        <v>88</v>
      </c>
      <c r="O2281" t="s">
        <v>2554</v>
      </c>
      <c r="P2281" t="s">
        <v>25</v>
      </c>
      <c r="Q2281" t="s">
        <v>53</v>
      </c>
      <c r="R2281" t="s">
        <v>114</v>
      </c>
      <c r="S2281" t="s">
        <v>47</v>
      </c>
      <c r="T2281" t="s">
        <v>29</v>
      </c>
      <c r="U2281" t="s">
        <v>39</v>
      </c>
      <c r="V2281" s="5">
        <f>data[[#This Row],[PriceUSD]]*data[[#This Row],[Quantity]]</f>
        <v>11.99</v>
      </c>
      <c r="W2281" s="7">
        <f>data[[#This Row],[OrderDate]] + TIME(VALUE(LEFT(data[[#This Row],[OrderTime]],2)), VALUE(RIGHT(data[[#This Row],[OrderTime]],2)), 0)</f>
        <v>45855.022916666669</v>
      </c>
      <c r="X2281" s="7">
        <f>_xlfn.MINIFS(data[OrderDateTime], data[CustomerName], data[[#This Row],[CustomerName]])</f>
        <v>45523.038888888892</v>
      </c>
      <c r="Y2281" t="str">
        <f>IF(data[[#This Row],[OrderDateTime]]=data[[#This Row],[FirstOrderDateTime]], "New", "Returning")</f>
        <v>Returning</v>
      </c>
      <c r="Z2281" s="7">
        <f>data[[#This Row],[DeliveryDate]] + data[[#This Row],[DeliveryTime]]</f>
        <v>45855.724999999999</v>
      </c>
      <c r="AA2281" s="7">
        <f>data[[#This Row],[OrderDateTime]] + 1</f>
        <v>45856.022916666669</v>
      </c>
      <c r="AB2281" s="7" t="str">
        <f>IF(data[[#This Row],[DeliveryDateTime]] &lt;= data[[#This Row],[SLADue]], "On Time", "Late")</f>
        <v>On Time</v>
      </c>
    </row>
    <row r="2282" spans="1:28" x14ac:dyDescent="0.2">
      <c r="A2282" t="s">
        <v>2831</v>
      </c>
      <c r="B2282" t="s">
        <v>19</v>
      </c>
      <c r="C2282" t="s">
        <v>49</v>
      </c>
      <c r="D2282" t="s">
        <v>50</v>
      </c>
      <c r="E2282" s="5">
        <v>28.34</v>
      </c>
      <c r="F2282" t="s">
        <v>51</v>
      </c>
      <c r="G2282">
        <v>1</v>
      </c>
      <c r="H2282" s="1">
        <v>45529</v>
      </c>
      <c r="I2282" s="1" t="str">
        <f>TEXT(data[[#This Row],[OrderDate]],"mmm")</f>
        <v>Aug</v>
      </c>
      <c r="J2282" s="6">
        <v>0.57708333333333328</v>
      </c>
      <c r="K2282" s="6" t="str">
        <f>TEXT(data[[#This Row],[OrderTime]],"h")</f>
        <v>13</v>
      </c>
      <c r="L2282" s="1">
        <v>45529</v>
      </c>
      <c r="M2282" s="6">
        <v>0.78541666666666665</v>
      </c>
      <c r="N2282" t="s">
        <v>131</v>
      </c>
      <c r="O2282" t="s">
        <v>348</v>
      </c>
      <c r="P2282" t="s">
        <v>133</v>
      </c>
      <c r="Q2282" t="s">
        <v>26</v>
      </c>
      <c r="R2282" t="s">
        <v>54</v>
      </c>
      <c r="S2282" t="s">
        <v>47</v>
      </c>
      <c r="T2282" t="s">
        <v>29</v>
      </c>
      <c r="U2282" t="s">
        <v>67</v>
      </c>
      <c r="V2282" s="5">
        <f>data[[#This Row],[PriceUSD]]*data[[#This Row],[Quantity]]</f>
        <v>28.34</v>
      </c>
      <c r="W2282" s="7">
        <f>data[[#This Row],[OrderDate]] + TIME(VALUE(LEFT(data[[#This Row],[OrderTime]],2)), VALUE(RIGHT(data[[#This Row],[OrderTime]],2)), 0)</f>
        <v>45529.022916666669</v>
      </c>
      <c r="X2282" s="7">
        <f>_xlfn.MINIFS(data[OrderDateTime], data[CustomerName], data[[#This Row],[CustomerName]])</f>
        <v>45506.054166666669</v>
      </c>
      <c r="Y2282" t="str">
        <f>IF(data[[#This Row],[OrderDateTime]]=data[[#This Row],[FirstOrderDateTime]], "New", "Returning")</f>
        <v>Returning</v>
      </c>
      <c r="Z2282" s="7">
        <f>data[[#This Row],[DeliveryDate]] + data[[#This Row],[DeliveryTime]]</f>
        <v>45529.785416666666</v>
      </c>
      <c r="AA2282" s="7">
        <f>data[[#This Row],[OrderDateTime]] + 1</f>
        <v>45530.022916666669</v>
      </c>
      <c r="AB2282" s="7" t="str">
        <f>IF(data[[#This Row],[DeliveryDateTime]] &lt;= data[[#This Row],[SLADue]], "On Time", "Late")</f>
        <v>On Time</v>
      </c>
    </row>
    <row r="2283" spans="1:28" x14ac:dyDescent="0.2">
      <c r="A2283" t="s">
        <v>2832</v>
      </c>
      <c r="B2283" t="s">
        <v>19</v>
      </c>
      <c r="C2283" t="s">
        <v>69</v>
      </c>
      <c r="D2283" t="s">
        <v>70</v>
      </c>
      <c r="E2283" s="5">
        <v>52.83</v>
      </c>
      <c r="F2283" t="s">
        <v>119</v>
      </c>
      <c r="G2283">
        <v>3</v>
      </c>
      <c r="H2283" s="1">
        <v>45571</v>
      </c>
      <c r="I2283" s="1" t="str">
        <f>TEXT(data[[#This Row],[OrderDate]],"mmm")</f>
        <v>Oct</v>
      </c>
      <c r="J2283" s="6">
        <v>0.44930555555555557</v>
      </c>
      <c r="K2283" s="6" t="str">
        <f>TEXT(data[[#This Row],[OrderTime]],"h")</f>
        <v>10</v>
      </c>
      <c r="L2283" s="1">
        <v>45571</v>
      </c>
      <c r="M2283" s="6">
        <v>0.65763888888888888</v>
      </c>
      <c r="N2283" t="s">
        <v>175</v>
      </c>
      <c r="O2283" t="s">
        <v>89</v>
      </c>
      <c r="P2283" t="s">
        <v>25</v>
      </c>
      <c r="Q2283" t="s">
        <v>53</v>
      </c>
      <c r="R2283" t="s">
        <v>37</v>
      </c>
      <c r="S2283" t="s">
        <v>47</v>
      </c>
      <c r="T2283" t="s">
        <v>136</v>
      </c>
      <c r="U2283" t="s">
        <v>30</v>
      </c>
      <c r="V2283" s="5">
        <f>data[[#This Row],[PriceUSD]]*data[[#This Row],[Quantity]]</f>
        <v>158.49</v>
      </c>
      <c r="W2283" s="7">
        <f>data[[#This Row],[OrderDate]] + TIME(VALUE(LEFT(data[[#This Row],[OrderTime]],2)), VALUE(RIGHT(data[[#This Row],[OrderTime]],2)), 0)</f>
        <v>45571.038888888892</v>
      </c>
      <c r="X2283" s="7">
        <f>_xlfn.MINIFS(data[OrderDateTime], data[CustomerName], data[[#This Row],[CustomerName]])</f>
        <v>45514.038888888892</v>
      </c>
      <c r="Y2283" t="str">
        <f>IF(data[[#This Row],[OrderDateTime]]=data[[#This Row],[FirstOrderDateTime]], "New", "Returning")</f>
        <v>Returning</v>
      </c>
      <c r="Z2283" s="7">
        <f>data[[#This Row],[DeliveryDate]] + data[[#This Row],[DeliveryTime]]</f>
        <v>45571.657638888886</v>
      </c>
      <c r="AA2283" s="7">
        <f>data[[#This Row],[OrderDateTime]] + 1</f>
        <v>45572.038888888892</v>
      </c>
      <c r="AB2283" s="7" t="str">
        <f>IF(data[[#This Row],[DeliveryDateTime]] &lt;= data[[#This Row],[SLADue]], "On Time", "Late")</f>
        <v>On Time</v>
      </c>
    </row>
    <row r="2284" spans="1:28" x14ac:dyDescent="0.2">
      <c r="A2284" t="s">
        <v>2833</v>
      </c>
      <c r="B2284" t="s">
        <v>19</v>
      </c>
      <c r="C2284" t="s">
        <v>110</v>
      </c>
      <c r="D2284" t="s">
        <v>111</v>
      </c>
      <c r="E2284" s="5">
        <v>13.39</v>
      </c>
      <c r="F2284" t="s">
        <v>71</v>
      </c>
      <c r="G2284">
        <v>2</v>
      </c>
      <c r="H2284" s="1">
        <v>45570</v>
      </c>
      <c r="I2284" s="1" t="str">
        <f>TEXT(data[[#This Row],[OrderDate]],"mmm")</f>
        <v>Oct</v>
      </c>
      <c r="J2284" s="6">
        <v>0.4909722222222222</v>
      </c>
      <c r="K2284" s="6" t="str">
        <f>TEXT(data[[#This Row],[OrderTime]],"h")</f>
        <v>11</v>
      </c>
      <c r="L2284" s="1">
        <v>45570</v>
      </c>
      <c r="M2284" s="6">
        <v>0.74097222222222225</v>
      </c>
      <c r="N2284" t="s">
        <v>95</v>
      </c>
      <c r="O2284" t="s">
        <v>108</v>
      </c>
      <c r="P2284" t="s">
        <v>25</v>
      </c>
      <c r="Q2284" t="s">
        <v>26</v>
      </c>
      <c r="R2284" t="s">
        <v>114</v>
      </c>
      <c r="S2284" t="s">
        <v>47</v>
      </c>
      <c r="T2284" t="s">
        <v>59</v>
      </c>
      <c r="U2284" t="s">
        <v>39</v>
      </c>
      <c r="V2284" s="5">
        <f>data[[#This Row],[PriceUSD]]*data[[#This Row],[Quantity]]</f>
        <v>26.78</v>
      </c>
      <c r="W2284" s="7">
        <f>data[[#This Row],[OrderDate]] + TIME(VALUE(LEFT(data[[#This Row],[OrderTime]],2)), VALUE(RIGHT(data[[#This Row],[OrderTime]],2)), 0)</f>
        <v>45570.015277777777</v>
      </c>
      <c r="X2284" s="7">
        <f>_xlfn.MINIFS(data[OrderDateTime], data[CustomerName], data[[#This Row],[CustomerName]])</f>
        <v>45517.022916666669</v>
      </c>
      <c r="Y2284" t="str">
        <f>IF(data[[#This Row],[OrderDateTime]]=data[[#This Row],[FirstOrderDateTime]], "New", "Returning")</f>
        <v>Returning</v>
      </c>
      <c r="Z2284" s="7">
        <f>data[[#This Row],[DeliveryDate]] + data[[#This Row],[DeliveryTime]]</f>
        <v>45570.740972222222</v>
      </c>
      <c r="AA2284" s="7">
        <f>data[[#This Row],[OrderDateTime]] + 1</f>
        <v>45571.015277777777</v>
      </c>
      <c r="AB2284" s="7" t="str">
        <f>IF(data[[#This Row],[DeliveryDateTime]] &lt;= data[[#This Row],[SLADue]], "On Time", "Late")</f>
        <v>On Time</v>
      </c>
    </row>
    <row r="2285" spans="1:28" x14ac:dyDescent="0.2">
      <c r="A2285" t="s">
        <v>2834</v>
      </c>
      <c r="B2285" t="s">
        <v>19</v>
      </c>
      <c r="C2285" t="s">
        <v>290</v>
      </c>
      <c r="D2285" t="s">
        <v>291</v>
      </c>
      <c r="E2285" s="5">
        <v>58.47</v>
      </c>
      <c r="F2285" t="s">
        <v>22</v>
      </c>
      <c r="G2285">
        <v>3</v>
      </c>
      <c r="H2285" s="1">
        <v>45599</v>
      </c>
      <c r="I2285" s="1" t="str">
        <f>TEXT(data[[#This Row],[OrderDate]],"mmm")</f>
        <v>Nov</v>
      </c>
      <c r="J2285" s="6">
        <v>0.79027777777777775</v>
      </c>
      <c r="K2285" s="6" t="str">
        <f>TEXT(data[[#This Row],[OrderTime]],"h")</f>
        <v>18</v>
      </c>
      <c r="L2285" s="1">
        <v>45601</v>
      </c>
      <c r="M2285" s="6">
        <v>0.5229166666666667</v>
      </c>
      <c r="N2285" t="s">
        <v>502</v>
      </c>
      <c r="O2285" t="s">
        <v>469</v>
      </c>
      <c r="P2285" t="s">
        <v>202</v>
      </c>
      <c r="Q2285" t="s">
        <v>26</v>
      </c>
      <c r="R2285" t="s">
        <v>294</v>
      </c>
      <c r="S2285" t="s">
        <v>105</v>
      </c>
      <c r="T2285" t="s">
        <v>29</v>
      </c>
      <c r="U2285" t="s">
        <v>39</v>
      </c>
      <c r="V2285" s="5">
        <f>data[[#This Row],[PriceUSD]]*data[[#This Row],[Quantity]]</f>
        <v>175.41</v>
      </c>
      <c r="W2285" s="7">
        <f>data[[#This Row],[OrderDate]] + TIME(VALUE(LEFT(data[[#This Row],[OrderTime]],2)), VALUE(RIGHT(data[[#This Row],[OrderTime]],2)), 0)</f>
        <v>45599.054166666669</v>
      </c>
      <c r="X2285" s="7">
        <f>_xlfn.MINIFS(data[OrderDateTime], data[CustomerName], data[[#This Row],[CustomerName]])</f>
        <v>45522.030555555553</v>
      </c>
      <c r="Y2285" t="str">
        <f>IF(data[[#This Row],[OrderDateTime]]=data[[#This Row],[FirstOrderDateTime]], "New", "Returning")</f>
        <v>Returning</v>
      </c>
      <c r="Z2285" s="7">
        <f>data[[#This Row],[DeliveryDate]] + data[[#This Row],[DeliveryTime]]</f>
        <v>45601.522916666669</v>
      </c>
      <c r="AA2285" s="7">
        <f>data[[#This Row],[OrderDateTime]] + 1</f>
        <v>45600.054166666669</v>
      </c>
      <c r="AB2285" s="7" t="str">
        <f>IF(data[[#This Row],[DeliveryDateTime]] &lt;= data[[#This Row],[SLADue]], "On Time", "Late")</f>
        <v>Late</v>
      </c>
    </row>
    <row r="2286" spans="1:28" x14ac:dyDescent="0.2">
      <c r="A2286" t="s">
        <v>2835</v>
      </c>
      <c r="B2286" t="s">
        <v>19</v>
      </c>
      <c r="C2286" t="s">
        <v>32</v>
      </c>
      <c r="D2286" t="s">
        <v>33</v>
      </c>
      <c r="E2286" s="5">
        <v>52.19</v>
      </c>
      <c r="F2286" t="s">
        <v>138</v>
      </c>
      <c r="G2286">
        <v>1</v>
      </c>
      <c r="H2286" s="1">
        <v>45608</v>
      </c>
      <c r="I2286" s="1" t="str">
        <f>TEXT(data[[#This Row],[OrderDate]],"mmm")</f>
        <v>Nov</v>
      </c>
      <c r="J2286" s="6">
        <v>0.55694444444444446</v>
      </c>
      <c r="K2286" s="6" t="str">
        <f>TEXT(data[[#This Row],[OrderTime]],"h")</f>
        <v>13</v>
      </c>
      <c r="L2286" s="1">
        <v>45608</v>
      </c>
      <c r="M2286" s="6">
        <v>0.72361111111111109</v>
      </c>
      <c r="N2286" t="s">
        <v>64</v>
      </c>
      <c r="O2286" t="s">
        <v>2461</v>
      </c>
      <c r="P2286" t="s">
        <v>25</v>
      </c>
      <c r="Q2286" t="s">
        <v>26</v>
      </c>
      <c r="R2286" t="s">
        <v>37</v>
      </c>
      <c r="S2286" t="s">
        <v>47</v>
      </c>
      <c r="T2286" t="s">
        <v>143</v>
      </c>
      <c r="U2286" t="s">
        <v>30</v>
      </c>
      <c r="V2286" s="5">
        <f>data[[#This Row],[PriceUSD]]*data[[#This Row],[Quantity]]</f>
        <v>52.19</v>
      </c>
      <c r="W2286" s="7">
        <f>data[[#This Row],[OrderDate]] + TIME(VALUE(LEFT(data[[#This Row],[OrderTime]],2)), VALUE(RIGHT(data[[#This Row],[OrderTime]],2)), 0)</f>
        <v>45608.030555555553</v>
      </c>
      <c r="X2286" s="7">
        <f>_xlfn.MINIFS(data[OrderDateTime], data[CustomerName], data[[#This Row],[CustomerName]])</f>
        <v>45539.052083333336</v>
      </c>
      <c r="Y2286" t="str">
        <f>IF(data[[#This Row],[OrderDateTime]]=data[[#This Row],[FirstOrderDateTime]], "New", "Returning")</f>
        <v>Returning</v>
      </c>
      <c r="Z2286" s="7">
        <f>data[[#This Row],[DeliveryDate]] + data[[#This Row],[DeliveryTime]]</f>
        <v>45608.723611111112</v>
      </c>
      <c r="AA2286" s="7">
        <f>data[[#This Row],[OrderDateTime]] + 1</f>
        <v>45609.030555555553</v>
      </c>
      <c r="AB2286" s="7" t="str">
        <f>IF(data[[#This Row],[DeliveryDateTime]] &lt;= data[[#This Row],[SLADue]], "On Time", "Late")</f>
        <v>On Time</v>
      </c>
    </row>
    <row r="2287" spans="1:28" x14ac:dyDescent="0.2">
      <c r="A2287" t="s">
        <v>2836</v>
      </c>
      <c r="B2287" t="s">
        <v>19</v>
      </c>
      <c r="C2287" t="s">
        <v>79</v>
      </c>
      <c r="D2287" t="s">
        <v>80</v>
      </c>
      <c r="E2287" s="5">
        <v>28.35</v>
      </c>
      <c r="F2287" t="s">
        <v>63</v>
      </c>
      <c r="G2287">
        <v>1</v>
      </c>
      <c r="H2287" s="1">
        <v>45865</v>
      </c>
      <c r="I2287" s="1" t="str">
        <f>TEXT(data[[#This Row],[OrderDate]],"mmm")</f>
        <v>Jul</v>
      </c>
      <c r="J2287" s="6">
        <v>0.81527777777777777</v>
      </c>
      <c r="K2287" s="6" t="str">
        <f>TEXT(data[[#This Row],[OrderTime]],"h")</f>
        <v>19</v>
      </c>
      <c r="L2287" s="1">
        <v>45867</v>
      </c>
      <c r="M2287" s="6">
        <v>0.81527777777777777</v>
      </c>
      <c r="N2287" t="s">
        <v>139</v>
      </c>
      <c r="O2287" t="s">
        <v>584</v>
      </c>
      <c r="P2287" t="s">
        <v>36</v>
      </c>
      <c r="Q2287" t="s">
        <v>26</v>
      </c>
      <c r="R2287" t="s">
        <v>83</v>
      </c>
      <c r="S2287" t="s">
        <v>105</v>
      </c>
      <c r="T2287" t="s">
        <v>59</v>
      </c>
      <c r="U2287" t="s">
        <v>39</v>
      </c>
      <c r="V2287" s="5">
        <f>data[[#This Row],[PriceUSD]]*data[[#This Row],[Quantity]]</f>
        <v>28.35</v>
      </c>
      <c r="W2287" s="7">
        <f>data[[#This Row],[OrderDate]] + TIME(VALUE(LEFT(data[[#This Row],[OrderTime]],2)), VALUE(RIGHT(data[[#This Row],[OrderTime]],2)), 0)</f>
        <v>45865.054166666669</v>
      </c>
      <c r="X2287" s="7">
        <f>_xlfn.MINIFS(data[OrderDateTime], data[CustomerName], data[[#This Row],[CustomerName]])</f>
        <v>45511.017361111109</v>
      </c>
      <c r="Y2287" t="str">
        <f>IF(data[[#This Row],[OrderDateTime]]=data[[#This Row],[FirstOrderDateTime]], "New", "Returning")</f>
        <v>Returning</v>
      </c>
      <c r="Z2287" s="7">
        <f>data[[#This Row],[DeliveryDate]] + data[[#This Row],[DeliveryTime]]</f>
        <v>45867.81527777778</v>
      </c>
      <c r="AA2287" s="7">
        <f>data[[#This Row],[OrderDateTime]] + 1</f>
        <v>45866.054166666669</v>
      </c>
      <c r="AB2287" s="7" t="str">
        <f>IF(data[[#This Row],[DeliveryDateTime]] &lt;= data[[#This Row],[SLADue]], "On Time", "Late")</f>
        <v>Late</v>
      </c>
    </row>
    <row r="2288" spans="1:28" x14ac:dyDescent="0.2">
      <c r="A2288" t="s">
        <v>2837</v>
      </c>
      <c r="B2288" t="s">
        <v>19</v>
      </c>
      <c r="C2288" t="s">
        <v>20</v>
      </c>
      <c r="D2288" t="s">
        <v>21</v>
      </c>
      <c r="E2288" s="5">
        <v>17.600000000000001</v>
      </c>
      <c r="F2288" t="s">
        <v>43</v>
      </c>
      <c r="G2288">
        <v>1</v>
      </c>
      <c r="H2288" s="1">
        <v>45801</v>
      </c>
      <c r="I2288" s="1" t="str">
        <f>TEXT(data[[#This Row],[OrderDate]],"mmm")</f>
        <v>May</v>
      </c>
      <c r="J2288" s="6">
        <v>0.52638888888888891</v>
      </c>
      <c r="K2288" s="6" t="str">
        <f>TEXT(data[[#This Row],[OrderTime]],"h")</f>
        <v>12</v>
      </c>
      <c r="L2288" s="1">
        <v>45802</v>
      </c>
      <c r="M2288" s="6">
        <v>0.73472222222222228</v>
      </c>
      <c r="N2288" t="s">
        <v>170</v>
      </c>
      <c r="O2288" t="s">
        <v>601</v>
      </c>
      <c r="P2288" t="s">
        <v>36</v>
      </c>
      <c r="Q2288" t="s">
        <v>26</v>
      </c>
      <c r="R2288" t="s">
        <v>27</v>
      </c>
      <c r="S2288" t="s">
        <v>28</v>
      </c>
      <c r="T2288" t="s">
        <v>38</v>
      </c>
      <c r="U2288" t="s">
        <v>30</v>
      </c>
      <c r="V2288" s="5">
        <f>data[[#This Row],[PriceUSD]]*data[[#This Row],[Quantity]]</f>
        <v>17.600000000000001</v>
      </c>
      <c r="W2288" s="7">
        <f>data[[#This Row],[OrderDate]] + TIME(VALUE(LEFT(data[[#This Row],[OrderTime]],2)), VALUE(RIGHT(data[[#This Row],[OrderTime]],2)), 0)</f>
        <v>45801.061805555553</v>
      </c>
      <c r="X2288" s="7">
        <f>_xlfn.MINIFS(data[OrderDateTime], data[CustomerName], data[[#This Row],[CustomerName]])</f>
        <v>45605.030555555553</v>
      </c>
      <c r="Y2288" t="str">
        <f>IF(data[[#This Row],[OrderDateTime]]=data[[#This Row],[FirstOrderDateTime]], "New", "Returning")</f>
        <v>Returning</v>
      </c>
      <c r="Z2288" s="7">
        <f>data[[#This Row],[DeliveryDate]] + data[[#This Row],[DeliveryTime]]</f>
        <v>45802.734722222223</v>
      </c>
      <c r="AA2288" s="7">
        <f>data[[#This Row],[OrderDateTime]] + 1</f>
        <v>45802.061805555553</v>
      </c>
      <c r="AB2288" s="7" t="str">
        <f>IF(data[[#This Row],[DeliveryDateTime]] &lt;= data[[#This Row],[SLADue]], "On Time", "Late")</f>
        <v>Late</v>
      </c>
    </row>
    <row r="2289" spans="1:28" x14ac:dyDescent="0.2">
      <c r="A2289" t="s">
        <v>2838</v>
      </c>
      <c r="B2289" t="s">
        <v>19</v>
      </c>
      <c r="C2289" t="s">
        <v>41</v>
      </c>
      <c r="D2289" t="s">
        <v>42</v>
      </c>
      <c r="E2289" s="5">
        <v>37.21</v>
      </c>
      <c r="F2289" t="s">
        <v>56</v>
      </c>
      <c r="G2289">
        <v>1</v>
      </c>
      <c r="H2289" s="1">
        <v>45832</v>
      </c>
      <c r="I2289" s="1" t="str">
        <f>TEXT(data[[#This Row],[OrderDate]],"mmm")</f>
        <v>Jun</v>
      </c>
      <c r="J2289" s="6">
        <v>0.55208333333333337</v>
      </c>
      <c r="K2289" s="6" t="str">
        <f>TEXT(data[[#This Row],[OrderTime]],"h")</f>
        <v>13</v>
      </c>
      <c r="L2289" s="1">
        <v>45832</v>
      </c>
      <c r="M2289" s="6">
        <v>0.76041666666666663</v>
      </c>
      <c r="N2289" t="s">
        <v>434</v>
      </c>
      <c r="O2289" t="s">
        <v>247</v>
      </c>
      <c r="P2289" t="s">
        <v>234</v>
      </c>
      <c r="Q2289" t="s">
        <v>53</v>
      </c>
      <c r="R2289" t="s">
        <v>46</v>
      </c>
      <c r="S2289" t="s">
        <v>47</v>
      </c>
      <c r="T2289" t="s">
        <v>29</v>
      </c>
      <c r="U2289" t="s">
        <v>30</v>
      </c>
      <c r="V2289" s="5">
        <f>data[[#This Row],[PriceUSD]]*data[[#This Row],[Quantity]]</f>
        <v>37.21</v>
      </c>
      <c r="W2289" s="7">
        <f>data[[#This Row],[OrderDate]] + TIME(VALUE(LEFT(data[[#This Row],[OrderTime]],2)), VALUE(RIGHT(data[[#This Row],[OrderTime]],2)), 0)</f>
        <v>45832.022916666669</v>
      </c>
      <c r="X2289" s="7">
        <f>_xlfn.MINIFS(data[OrderDateTime], data[CustomerName], data[[#This Row],[CustomerName]])</f>
        <v>45505.030555555553</v>
      </c>
      <c r="Y2289" t="str">
        <f>IF(data[[#This Row],[OrderDateTime]]=data[[#This Row],[FirstOrderDateTime]], "New", "Returning")</f>
        <v>Returning</v>
      </c>
      <c r="Z2289" s="7">
        <f>data[[#This Row],[DeliveryDate]] + data[[#This Row],[DeliveryTime]]</f>
        <v>45832.760416666664</v>
      </c>
      <c r="AA2289" s="7">
        <f>data[[#This Row],[OrderDateTime]] + 1</f>
        <v>45833.022916666669</v>
      </c>
      <c r="AB2289" s="7" t="str">
        <f>IF(data[[#This Row],[DeliveryDateTime]] &lt;= data[[#This Row],[SLADue]], "On Time", "Late")</f>
        <v>On Time</v>
      </c>
    </row>
    <row r="2290" spans="1:28" x14ac:dyDescent="0.2">
      <c r="A2290" t="s">
        <v>2839</v>
      </c>
      <c r="B2290" t="s">
        <v>19</v>
      </c>
      <c r="C2290" t="s">
        <v>61</v>
      </c>
      <c r="D2290" t="s">
        <v>62</v>
      </c>
      <c r="E2290" s="5">
        <v>156.85</v>
      </c>
      <c r="F2290" t="s">
        <v>63</v>
      </c>
      <c r="G2290">
        <v>4</v>
      </c>
      <c r="H2290" s="1">
        <v>45631</v>
      </c>
      <c r="I2290" s="1" t="str">
        <f>TEXT(data[[#This Row],[OrderDate]],"mmm")</f>
        <v>Dec</v>
      </c>
      <c r="J2290" s="6">
        <v>0.73888888888888893</v>
      </c>
      <c r="K2290" s="6" t="str">
        <f>TEXT(data[[#This Row],[OrderTime]],"h")</f>
        <v>17</v>
      </c>
      <c r="L2290" s="1">
        <v>45632</v>
      </c>
      <c r="M2290" s="6">
        <v>0.90555555555555556</v>
      </c>
      <c r="N2290" t="s">
        <v>163</v>
      </c>
      <c r="O2290" t="s">
        <v>532</v>
      </c>
      <c r="P2290" t="s">
        <v>77</v>
      </c>
      <c r="Q2290" t="s">
        <v>26</v>
      </c>
      <c r="R2290" t="s">
        <v>66</v>
      </c>
      <c r="S2290" t="s">
        <v>28</v>
      </c>
      <c r="T2290" t="s">
        <v>29</v>
      </c>
      <c r="U2290" t="s">
        <v>39</v>
      </c>
      <c r="V2290" s="5">
        <f>data[[#This Row],[PriceUSD]]*data[[#This Row],[Quantity]]</f>
        <v>627.4</v>
      </c>
      <c r="W2290" s="7">
        <f>data[[#This Row],[OrderDate]] + TIME(VALUE(LEFT(data[[#This Row],[OrderTime]],2)), VALUE(RIGHT(data[[#This Row],[OrderTime]],2)), 0)</f>
        <v>45631.061805555553</v>
      </c>
      <c r="X2290" s="7">
        <f>_xlfn.MINIFS(data[OrderDateTime], data[CustomerName], data[[#This Row],[CustomerName]])</f>
        <v>45543.038888888892</v>
      </c>
      <c r="Y2290" t="str">
        <f>IF(data[[#This Row],[OrderDateTime]]=data[[#This Row],[FirstOrderDateTime]], "New", "Returning")</f>
        <v>Returning</v>
      </c>
      <c r="Z2290" s="7">
        <f>data[[#This Row],[DeliveryDate]] + data[[#This Row],[DeliveryTime]]</f>
        <v>45632.905555555553</v>
      </c>
      <c r="AA2290" s="7">
        <f>data[[#This Row],[OrderDateTime]] + 1</f>
        <v>45632.061805555553</v>
      </c>
      <c r="AB2290" s="7" t="str">
        <f>IF(data[[#This Row],[DeliveryDateTime]] &lt;= data[[#This Row],[SLADue]], "On Time", "Late")</f>
        <v>Late</v>
      </c>
    </row>
    <row r="2291" spans="1:28" x14ac:dyDescent="0.2">
      <c r="A2291" t="s">
        <v>2840</v>
      </c>
      <c r="B2291" t="s">
        <v>19</v>
      </c>
      <c r="C2291" t="s">
        <v>49</v>
      </c>
      <c r="D2291" t="s">
        <v>50</v>
      </c>
      <c r="E2291" s="5">
        <v>32.32</v>
      </c>
      <c r="F2291" t="s">
        <v>74</v>
      </c>
      <c r="G2291">
        <v>1</v>
      </c>
      <c r="H2291" s="1">
        <v>45738</v>
      </c>
      <c r="I2291" s="1" t="str">
        <f>TEXT(data[[#This Row],[OrderDate]],"mmm")</f>
        <v>Mar</v>
      </c>
      <c r="J2291" s="6">
        <v>0.74583333333333335</v>
      </c>
      <c r="K2291" s="6" t="str">
        <f>TEXT(data[[#This Row],[OrderTime]],"h")</f>
        <v>17</v>
      </c>
      <c r="L2291" s="1">
        <v>45739</v>
      </c>
      <c r="M2291" s="6">
        <v>0.54305555555555551</v>
      </c>
      <c r="N2291" t="s">
        <v>120</v>
      </c>
      <c r="O2291" t="s">
        <v>76</v>
      </c>
      <c r="P2291" t="s">
        <v>25</v>
      </c>
      <c r="Q2291" t="s">
        <v>26</v>
      </c>
      <c r="R2291" t="s">
        <v>54</v>
      </c>
      <c r="S2291" t="s">
        <v>28</v>
      </c>
      <c r="T2291" t="s">
        <v>38</v>
      </c>
      <c r="U2291" t="s">
        <v>30</v>
      </c>
      <c r="V2291" s="5">
        <f>data[[#This Row],[PriceUSD]]*data[[#This Row],[Quantity]]</f>
        <v>32.32</v>
      </c>
      <c r="W2291" s="7">
        <f>data[[#This Row],[OrderDate]] + TIME(VALUE(LEFT(data[[#This Row],[OrderTime]],2)), VALUE(RIGHT(data[[#This Row],[OrderTime]],2)), 0)</f>
        <v>45738.022916666669</v>
      </c>
      <c r="X2291" s="7">
        <f>_xlfn.MINIFS(data[OrderDateTime], data[CustomerName], data[[#This Row],[CustomerName]])</f>
        <v>45506.022916666669</v>
      </c>
      <c r="Y2291" t="str">
        <f>IF(data[[#This Row],[OrderDateTime]]=data[[#This Row],[FirstOrderDateTime]], "New", "Returning")</f>
        <v>Returning</v>
      </c>
      <c r="Z2291" s="7">
        <f>data[[#This Row],[DeliveryDate]] + data[[#This Row],[DeliveryTime]]</f>
        <v>45739.543055555558</v>
      </c>
      <c r="AA2291" s="7">
        <f>data[[#This Row],[OrderDateTime]] + 1</f>
        <v>45739.022916666669</v>
      </c>
      <c r="AB2291" s="7" t="str">
        <f>IF(data[[#This Row],[DeliveryDateTime]] &lt;= data[[#This Row],[SLADue]], "On Time", "Late")</f>
        <v>Late</v>
      </c>
    </row>
    <row r="2292" spans="1:28" x14ac:dyDescent="0.2">
      <c r="A2292" t="s">
        <v>2841</v>
      </c>
      <c r="B2292" t="s">
        <v>19</v>
      </c>
      <c r="C2292" t="s">
        <v>41</v>
      </c>
      <c r="D2292" t="s">
        <v>42</v>
      </c>
      <c r="E2292" s="5">
        <v>34.07</v>
      </c>
      <c r="F2292" t="s">
        <v>182</v>
      </c>
      <c r="G2292">
        <v>1</v>
      </c>
      <c r="H2292" s="1">
        <v>45834</v>
      </c>
      <c r="I2292" s="1" t="str">
        <f>TEXT(data[[#This Row],[OrderDate]],"mmm")</f>
        <v>Jun</v>
      </c>
      <c r="J2292" s="6">
        <v>0.41875000000000001</v>
      </c>
      <c r="K2292" s="6" t="str">
        <f>TEXT(data[[#This Row],[OrderTime]],"h")</f>
        <v>10</v>
      </c>
      <c r="L2292" s="1">
        <v>45835</v>
      </c>
      <c r="M2292" s="6">
        <v>0.5854166666666667</v>
      </c>
      <c r="N2292" t="s">
        <v>388</v>
      </c>
      <c r="O2292" t="s">
        <v>65</v>
      </c>
      <c r="P2292" t="s">
        <v>245</v>
      </c>
      <c r="Q2292" t="s">
        <v>53</v>
      </c>
      <c r="R2292" t="s">
        <v>46</v>
      </c>
      <c r="S2292" t="s">
        <v>28</v>
      </c>
      <c r="T2292" t="s">
        <v>29</v>
      </c>
      <c r="U2292" t="s">
        <v>39</v>
      </c>
      <c r="V2292" s="5">
        <f>data[[#This Row],[PriceUSD]]*data[[#This Row],[Quantity]]</f>
        <v>34.07</v>
      </c>
      <c r="W2292" s="7">
        <f>data[[#This Row],[OrderDate]] + TIME(VALUE(LEFT(data[[#This Row],[OrderTime]],2)), VALUE(RIGHT(data[[#This Row],[OrderTime]],2)), 0)</f>
        <v>45834.052083333336</v>
      </c>
      <c r="X2292" s="7">
        <f>_xlfn.MINIFS(data[OrderDateTime], data[CustomerName], data[[#This Row],[CustomerName]])</f>
        <v>45505.030555555553</v>
      </c>
      <c r="Y2292" t="str">
        <f>IF(data[[#This Row],[OrderDateTime]]=data[[#This Row],[FirstOrderDateTime]], "New", "Returning")</f>
        <v>Returning</v>
      </c>
      <c r="Z2292" s="7">
        <f>data[[#This Row],[DeliveryDate]] + data[[#This Row],[DeliveryTime]]</f>
        <v>45835.585416666669</v>
      </c>
      <c r="AA2292" s="7">
        <f>data[[#This Row],[OrderDateTime]] + 1</f>
        <v>45835.052083333336</v>
      </c>
      <c r="AB2292" s="7" t="str">
        <f>IF(data[[#This Row],[DeliveryDateTime]] &lt;= data[[#This Row],[SLADue]], "On Time", "Late")</f>
        <v>Late</v>
      </c>
    </row>
    <row r="2293" spans="1:28" x14ac:dyDescent="0.2">
      <c r="A2293" t="s">
        <v>2842</v>
      </c>
      <c r="B2293" t="s">
        <v>19</v>
      </c>
      <c r="C2293" t="s">
        <v>32</v>
      </c>
      <c r="D2293" t="s">
        <v>33</v>
      </c>
      <c r="E2293" s="5">
        <v>46.6</v>
      </c>
      <c r="F2293" t="s">
        <v>22</v>
      </c>
      <c r="G2293">
        <v>1</v>
      </c>
      <c r="H2293" s="1">
        <v>45837</v>
      </c>
      <c r="I2293" s="1" t="str">
        <f>TEXT(data[[#This Row],[OrderDate]],"mmm")</f>
        <v>Jun</v>
      </c>
      <c r="J2293" s="6">
        <v>0.67569444444444449</v>
      </c>
      <c r="K2293" s="6" t="str">
        <f>TEXT(data[[#This Row],[OrderTime]],"h")</f>
        <v>16</v>
      </c>
      <c r="L2293" s="1">
        <v>45838</v>
      </c>
      <c r="M2293" s="6">
        <v>0.80069444444444449</v>
      </c>
      <c r="N2293" t="s">
        <v>233</v>
      </c>
      <c r="O2293" t="s">
        <v>146</v>
      </c>
      <c r="P2293" t="s">
        <v>234</v>
      </c>
      <c r="Q2293" t="s">
        <v>26</v>
      </c>
      <c r="R2293" t="s">
        <v>37</v>
      </c>
      <c r="S2293" t="s">
        <v>28</v>
      </c>
      <c r="T2293" t="s">
        <v>29</v>
      </c>
      <c r="U2293" t="s">
        <v>30</v>
      </c>
      <c r="V2293" s="5">
        <f>data[[#This Row],[PriceUSD]]*data[[#This Row],[Quantity]]</f>
        <v>46.6</v>
      </c>
      <c r="W2293" s="7">
        <f>data[[#This Row],[OrderDate]] + TIME(VALUE(LEFT(data[[#This Row],[OrderTime]],2)), VALUE(RIGHT(data[[#This Row],[OrderTime]],2)), 0)</f>
        <v>45837.030555555553</v>
      </c>
      <c r="X2293" s="7">
        <f>_xlfn.MINIFS(data[OrderDateTime], data[CustomerName], data[[#This Row],[CustomerName]])</f>
        <v>45514.052083333336</v>
      </c>
      <c r="Y2293" t="str">
        <f>IF(data[[#This Row],[OrderDateTime]]=data[[#This Row],[FirstOrderDateTime]], "New", "Returning")</f>
        <v>Returning</v>
      </c>
      <c r="Z2293" s="7">
        <f>data[[#This Row],[DeliveryDate]] + data[[#This Row],[DeliveryTime]]</f>
        <v>45838.800694444442</v>
      </c>
      <c r="AA2293" s="7">
        <f>data[[#This Row],[OrderDateTime]] + 1</f>
        <v>45838.030555555553</v>
      </c>
      <c r="AB2293" s="7" t="str">
        <f>IF(data[[#This Row],[DeliveryDateTime]] &lt;= data[[#This Row],[SLADue]], "On Time", "Late")</f>
        <v>Late</v>
      </c>
    </row>
    <row r="2294" spans="1:28" x14ac:dyDescent="0.2">
      <c r="A2294" t="s">
        <v>2843</v>
      </c>
      <c r="B2294" t="s">
        <v>19</v>
      </c>
      <c r="C2294" t="s">
        <v>285</v>
      </c>
      <c r="D2294" t="s">
        <v>286</v>
      </c>
      <c r="E2294" s="5">
        <v>18.260000000000002</v>
      </c>
      <c r="F2294" t="s">
        <v>22</v>
      </c>
      <c r="G2294">
        <v>1</v>
      </c>
      <c r="H2294" s="1">
        <v>45569</v>
      </c>
      <c r="I2294" s="1" t="str">
        <f>TEXT(data[[#This Row],[OrderDate]],"mmm")</f>
        <v>Oct</v>
      </c>
      <c r="J2294" s="6">
        <v>0.72499999999999998</v>
      </c>
      <c r="K2294" s="6" t="str">
        <f>TEXT(data[[#This Row],[OrderTime]],"h")</f>
        <v>17</v>
      </c>
      <c r="L2294" s="1">
        <v>45571</v>
      </c>
      <c r="M2294" s="6">
        <v>0.80833333333333335</v>
      </c>
      <c r="N2294" t="s">
        <v>434</v>
      </c>
      <c r="O2294" t="s">
        <v>1436</v>
      </c>
      <c r="P2294" t="s">
        <v>234</v>
      </c>
      <c r="Q2294" t="s">
        <v>53</v>
      </c>
      <c r="R2294" t="s">
        <v>114</v>
      </c>
      <c r="S2294" t="s">
        <v>105</v>
      </c>
      <c r="T2294" t="s">
        <v>38</v>
      </c>
      <c r="U2294" t="s">
        <v>30</v>
      </c>
      <c r="V2294" s="5">
        <f>data[[#This Row],[PriceUSD]]*data[[#This Row],[Quantity]]</f>
        <v>18.260000000000002</v>
      </c>
      <c r="W2294" s="7">
        <f>data[[#This Row],[OrderDate]] + TIME(VALUE(LEFT(data[[#This Row],[OrderTime]],2)), VALUE(RIGHT(data[[#This Row],[OrderTime]],2)), 0)</f>
        <v>45569.017361111109</v>
      </c>
      <c r="X2294" s="7">
        <f>_xlfn.MINIFS(data[OrderDateTime], data[CustomerName], data[[#This Row],[CustomerName]])</f>
        <v>45553.052083333336</v>
      </c>
      <c r="Y2294" t="str">
        <f>IF(data[[#This Row],[OrderDateTime]]=data[[#This Row],[FirstOrderDateTime]], "New", "Returning")</f>
        <v>Returning</v>
      </c>
      <c r="Z2294" s="7">
        <f>data[[#This Row],[DeliveryDate]] + data[[#This Row],[DeliveryTime]]</f>
        <v>45571.808333333334</v>
      </c>
      <c r="AA2294" s="7">
        <f>data[[#This Row],[OrderDateTime]] + 1</f>
        <v>45570.017361111109</v>
      </c>
      <c r="AB2294" s="7" t="str">
        <f>IF(data[[#This Row],[DeliveryDateTime]] &lt;= data[[#This Row],[SLADue]], "On Time", "Late")</f>
        <v>Late</v>
      </c>
    </row>
    <row r="2295" spans="1:28" x14ac:dyDescent="0.2">
      <c r="A2295" t="s">
        <v>2844</v>
      </c>
      <c r="B2295" t="s">
        <v>19</v>
      </c>
      <c r="C2295" t="s">
        <v>126</v>
      </c>
      <c r="D2295" t="s">
        <v>127</v>
      </c>
      <c r="E2295" s="5">
        <v>20.55</v>
      </c>
      <c r="F2295" t="s">
        <v>56</v>
      </c>
      <c r="G2295">
        <v>2</v>
      </c>
      <c r="H2295" s="1">
        <v>45636</v>
      </c>
      <c r="I2295" s="1" t="str">
        <f>TEXT(data[[#This Row],[OrderDate]],"mmm")</f>
        <v>Dec</v>
      </c>
      <c r="J2295" s="6">
        <v>0.47013888888888888</v>
      </c>
      <c r="K2295" s="6" t="str">
        <f>TEXT(data[[#This Row],[OrderTime]],"h")</f>
        <v>11</v>
      </c>
      <c r="L2295" s="1">
        <v>45638</v>
      </c>
      <c r="M2295" s="6">
        <v>0.67847222222222225</v>
      </c>
      <c r="N2295" t="s">
        <v>292</v>
      </c>
      <c r="O2295" t="s">
        <v>327</v>
      </c>
      <c r="P2295" t="s">
        <v>77</v>
      </c>
      <c r="Q2295" t="s">
        <v>26</v>
      </c>
      <c r="R2295" t="s">
        <v>129</v>
      </c>
      <c r="S2295" t="s">
        <v>105</v>
      </c>
      <c r="T2295" t="s">
        <v>38</v>
      </c>
      <c r="U2295" t="s">
        <v>67</v>
      </c>
      <c r="V2295" s="5">
        <f>data[[#This Row],[PriceUSD]]*data[[#This Row],[Quantity]]</f>
        <v>41.1</v>
      </c>
      <c r="W2295" s="7">
        <f>data[[#This Row],[OrderDate]] + TIME(VALUE(LEFT(data[[#This Row],[OrderTime]],2)), VALUE(RIGHT(data[[#This Row],[OrderTime]],2)), 0)</f>
        <v>45636.061805555553</v>
      </c>
      <c r="X2295" s="7">
        <f>_xlfn.MINIFS(data[OrderDateTime], data[CustomerName], data[[#This Row],[CustomerName]])</f>
        <v>45507.017361111109</v>
      </c>
      <c r="Y2295" t="str">
        <f>IF(data[[#This Row],[OrderDateTime]]=data[[#This Row],[FirstOrderDateTime]], "New", "Returning")</f>
        <v>Returning</v>
      </c>
      <c r="Z2295" s="7">
        <f>data[[#This Row],[DeliveryDate]] + data[[#This Row],[DeliveryTime]]</f>
        <v>45638.678472222222</v>
      </c>
      <c r="AA2295" s="7">
        <f>data[[#This Row],[OrderDateTime]] + 1</f>
        <v>45637.061805555553</v>
      </c>
      <c r="AB2295" s="7" t="str">
        <f>IF(data[[#This Row],[DeliveryDateTime]] &lt;= data[[#This Row],[SLADue]], "On Time", "Late")</f>
        <v>Late</v>
      </c>
    </row>
    <row r="2296" spans="1:28" x14ac:dyDescent="0.2">
      <c r="A2296" t="s">
        <v>2845</v>
      </c>
      <c r="B2296" t="s">
        <v>19</v>
      </c>
      <c r="C2296" t="s">
        <v>391</v>
      </c>
      <c r="D2296" t="s">
        <v>392</v>
      </c>
      <c r="E2296" s="5">
        <v>22.25</v>
      </c>
      <c r="F2296" t="s">
        <v>43</v>
      </c>
      <c r="G2296">
        <v>1</v>
      </c>
      <c r="H2296" s="1">
        <v>45603</v>
      </c>
      <c r="I2296" s="1" t="str">
        <f>TEXT(data[[#This Row],[OrderDate]],"mmm")</f>
        <v>Nov</v>
      </c>
      <c r="J2296" s="6">
        <v>0.65763888888888888</v>
      </c>
      <c r="K2296" s="6" t="str">
        <f>TEXT(data[[#This Row],[OrderTime]],"h")</f>
        <v>15</v>
      </c>
      <c r="L2296" s="1">
        <v>45604</v>
      </c>
      <c r="M2296" s="6">
        <v>0.65763888888888888</v>
      </c>
      <c r="N2296" t="s">
        <v>292</v>
      </c>
      <c r="O2296" t="s">
        <v>940</v>
      </c>
      <c r="P2296" t="s">
        <v>77</v>
      </c>
      <c r="Q2296" t="s">
        <v>26</v>
      </c>
      <c r="R2296" t="s">
        <v>394</v>
      </c>
      <c r="S2296" t="s">
        <v>28</v>
      </c>
      <c r="T2296" t="s">
        <v>136</v>
      </c>
      <c r="U2296" t="s">
        <v>39</v>
      </c>
      <c r="V2296" s="5">
        <f>data[[#This Row],[PriceUSD]]*data[[#This Row],[Quantity]]</f>
        <v>22.25</v>
      </c>
      <c r="W2296" s="7">
        <f>data[[#This Row],[OrderDate]] + TIME(VALUE(LEFT(data[[#This Row],[OrderTime]],2)), VALUE(RIGHT(data[[#This Row],[OrderTime]],2)), 0)</f>
        <v>45603.061805555553</v>
      </c>
      <c r="X2296" s="7">
        <f>_xlfn.MINIFS(data[OrderDateTime], data[CustomerName], data[[#This Row],[CustomerName]])</f>
        <v>45516</v>
      </c>
      <c r="Y2296" t="str">
        <f>IF(data[[#This Row],[OrderDateTime]]=data[[#This Row],[FirstOrderDateTime]], "New", "Returning")</f>
        <v>Returning</v>
      </c>
      <c r="Z2296" s="7">
        <f>data[[#This Row],[DeliveryDate]] + data[[#This Row],[DeliveryTime]]</f>
        <v>45604.657638888886</v>
      </c>
      <c r="AA2296" s="7">
        <f>data[[#This Row],[OrderDateTime]] + 1</f>
        <v>45604.061805555553</v>
      </c>
      <c r="AB2296" s="7" t="str">
        <f>IF(data[[#This Row],[DeliveryDateTime]] &lt;= data[[#This Row],[SLADue]], "On Time", "Late")</f>
        <v>Late</v>
      </c>
    </row>
    <row r="2297" spans="1:28" x14ac:dyDescent="0.2">
      <c r="A2297" t="s">
        <v>2846</v>
      </c>
      <c r="B2297" t="s">
        <v>19</v>
      </c>
      <c r="C2297" t="s">
        <v>69</v>
      </c>
      <c r="D2297" t="s">
        <v>70</v>
      </c>
      <c r="E2297" s="5">
        <v>60.48</v>
      </c>
      <c r="F2297" t="s">
        <v>43</v>
      </c>
      <c r="G2297">
        <v>1</v>
      </c>
      <c r="H2297" s="1">
        <v>45525</v>
      </c>
      <c r="I2297" s="1" t="str">
        <f>TEXT(data[[#This Row],[OrderDate]],"mmm")</f>
        <v>Aug</v>
      </c>
      <c r="J2297" s="6">
        <v>0.39652777777777776</v>
      </c>
      <c r="K2297" s="6" t="str">
        <f>TEXT(data[[#This Row],[OrderTime]],"h")</f>
        <v>9</v>
      </c>
      <c r="L2297" s="1">
        <v>45526</v>
      </c>
      <c r="M2297" s="6">
        <v>0.43819444444444444</v>
      </c>
      <c r="N2297" t="s">
        <v>326</v>
      </c>
      <c r="O2297" t="s">
        <v>671</v>
      </c>
      <c r="P2297" t="s">
        <v>202</v>
      </c>
      <c r="Q2297" t="s">
        <v>53</v>
      </c>
      <c r="R2297" t="s">
        <v>37</v>
      </c>
      <c r="S2297" t="s">
        <v>28</v>
      </c>
      <c r="T2297" t="s">
        <v>38</v>
      </c>
      <c r="U2297" t="s">
        <v>39</v>
      </c>
      <c r="V2297" s="5">
        <f>data[[#This Row],[PriceUSD]]*data[[#This Row],[Quantity]]</f>
        <v>60.48</v>
      </c>
      <c r="W2297" s="7">
        <f>data[[#This Row],[OrderDate]] + TIME(VALUE(LEFT(data[[#This Row],[OrderTime]],2)), VALUE(RIGHT(data[[#This Row],[OrderTime]],2)), 0)</f>
        <v>45525.054166666669</v>
      </c>
      <c r="X2297" s="7">
        <f>_xlfn.MINIFS(data[OrderDateTime], data[CustomerName], data[[#This Row],[CustomerName]])</f>
        <v>45508.038888888892</v>
      </c>
      <c r="Y2297" t="str">
        <f>IF(data[[#This Row],[OrderDateTime]]=data[[#This Row],[FirstOrderDateTime]], "New", "Returning")</f>
        <v>Returning</v>
      </c>
      <c r="Z2297" s="7">
        <f>data[[#This Row],[DeliveryDate]] + data[[#This Row],[DeliveryTime]]</f>
        <v>45526.438194444447</v>
      </c>
      <c r="AA2297" s="7">
        <f>data[[#This Row],[OrderDateTime]] + 1</f>
        <v>45526.054166666669</v>
      </c>
      <c r="AB2297" s="7" t="str">
        <f>IF(data[[#This Row],[DeliveryDateTime]] &lt;= data[[#This Row],[SLADue]], "On Time", "Late")</f>
        <v>Late</v>
      </c>
    </row>
    <row r="2298" spans="1:28" x14ac:dyDescent="0.2">
      <c r="A2298" t="s">
        <v>2847</v>
      </c>
      <c r="B2298" t="s">
        <v>19</v>
      </c>
      <c r="C2298" t="s">
        <v>92</v>
      </c>
      <c r="D2298" t="s">
        <v>93</v>
      </c>
      <c r="E2298" s="5">
        <v>76.010000000000005</v>
      </c>
      <c r="F2298" t="s">
        <v>94</v>
      </c>
      <c r="G2298">
        <v>3</v>
      </c>
      <c r="H2298" s="1">
        <v>45698</v>
      </c>
      <c r="I2298" s="1" t="str">
        <f>TEXT(data[[#This Row],[OrderDate]],"mmm")</f>
        <v>Feb</v>
      </c>
      <c r="J2298" s="6">
        <v>0.4548611111111111</v>
      </c>
      <c r="K2298" s="6" t="str">
        <f>TEXT(data[[#This Row],[OrderTime]],"h")</f>
        <v>10</v>
      </c>
      <c r="L2298" s="1">
        <v>45698</v>
      </c>
      <c r="M2298" s="6">
        <v>0.74652777777777779</v>
      </c>
      <c r="N2298" t="s">
        <v>112</v>
      </c>
      <c r="O2298" t="s">
        <v>381</v>
      </c>
      <c r="P2298" t="s">
        <v>36</v>
      </c>
      <c r="Q2298" t="s">
        <v>26</v>
      </c>
      <c r="R2298" t="s">
        <v>66</v>
      </c>
      <c r="S2298" t="s">
        <v>47</v>
      </c>
      <c r="T2298" t="s">
        <v>29</v>
      </c>
      <c r="U2298" t="s">
        <v>39</v>
      </c>
      <c r="V2298" s="5">
        <f>data[[#This Row],[PriceUSD]]*data[[#This Row],[Quantity]]</f>
        <v>228.03000000000003</v>
      </c>
      <c r="W2298" s="7">
        <f>data[[#This Row],[OrderDate]] + TIME(VALUE(LEFT(data[[#This Row],[OrderTime]],2)), VALUE(RIGHT(data[[#This Row],[OrderTime]],2)), 0)</f>
        <v>45698.007638888892</v>
      </c>
      <c r="X2298" s="7">
        <f>_xlfn.MINIFS(data[OrderDateTime], data[CustomerName], data[[#This Row],[CustomerName]])</f>
        <v>45547.038888888892</v>
      </c>
      <c r="Y2298" t="str">
        <f>IF(data[[#This Row],[OrderDateTime]]=data[[#This Row],[FirstOrderDateTime]], "New", "Returning")</f>
        <v>Returning</v>
      </c>
      <c r="Z2298" s="7">
        <f>data[[#This Row],[DeliveryDate]] + data[[#This Row],[DeliveryTime]]</f>
        <v>45698.746527777781</v>
      </c>
      <c r="AA2298" s="7">
        <f>data[[#This Row],[OrderDateTime]] + 1</f>
        <v>45699.007638888892</v>
      </c>
      <c r="AB2298" s="7" t="str">
        <f>IF(data[[#This Row],[DeliveryDateTime]] &lt;= data[[#This Row],[SLADue]], "On Time", "Late")</f>
        <v>On Time</v>
      </c>
    </row>
    <row r="2299" spans="1:28" x14ac:dyDescent="0.2">
      <c r="A2299" t="s">
        <v>2848</v>
      </c>
      <c r="B2299" t="s">
        <v>19</v>
      </c>
      <c r="C2299" t="s">
        <v>41</v>
      </c>
      <c r="D2299" t="s">
        <v>42</v>
      </c>
      <c r="E2299" s="5">
        <v>36.35</v>
      </c>
      <c r="F2299" t="s">
        <v>182</v>
      </c>
      <c r="G2299">
        <v>2</v>
      </c>
      <c r="H2299" s="1">
        <v>45638</v>
      </c>
      <c r="I2299" s="1" t="str">
        <f>TEXT(data[[#This Row],[OrderDate]],"mmm")</f>
        <v>Dec</v>
      </c>
      <c r="J2299" s="6">
        <v>0.62847222222222221</v>
      </c>
      <c r="K2299" s="6" t="str">
        <f>TEXT(data[[#This Row],[OrderTime]],"h")</f>
        <v>15</v>
      </c>
      <c r="L2299" s="1">
        <v>45639</v>
      </c>
      <c r="M2299" s="6">
        <v>0.75347222222222221</v>
      </c>
      <c r="N2299" t="s">
        <v>75</v>
      </c>
      <c r="O2299" t="s">
        <v>35</v>
      </c>
      <c r="P2299" t="s">
        <v>25</v>
      </c>
      <c r="Q2299" t="s">
        <v>53</v>
      </c>
      <c r="R2299" t="s">
        <v>46</v>
      </c>
      <c r="S2299" t="s">
        <v>28</v>
      </c>
      <c r="T2299" t="s">
        <v>38</v>
      </c>
      <c r="U2299" t="s">
        <v>67</v>
      </c>
      <c r="V2299" s="5">
        <f>data[[#This Row],[PriceUSD]]*data[[#This Row],[Quantity]]</f>
        <v>72.7</v>
      </c>
      <c r="W2299" s="7">
        <f>data[[#This Row],[OrderDate]] + TIME(VALUE(LEFT(data[[#This Row],[OrderTime]],2)), VALUE(RIGHT(data[[#This Row],[OrderTime]],2)), 0)</f>
        <v>45638.015277777777</v>
      </c>
      <c r="X2299" s="7">
        <f>_xlfn.MINIFS(data[OrderDateTime], data[CustomerName], data[[#This Row],[CustomerName]])</f>
        <v>45595.015277777777</v>
      </c>
      <c r="Y2299" t="str">
        <f>IF(data[[#This Row],[OrderDateTime]]=data[[#This Row],[FirstOrderDateTime]], "New", "Returning")</f>
        <v>Returning</v>
      </c>
      <c r="Z2299" s="7">
        <f>data[[#This Row],[DeliveryDate]] + data[[#This Row],[DeliveryTime]]</f>
        <v>45639.753472222219</v>
      </c>
      <c r="AA2299" s="7">
        <f>data[[#This Row],[OrderDateTime]] + 1</f>
        <v>45639.015277777777</v>
      </c>
      <c r="AB2299" s="7" t="str">
        <f>IF(data[[#This Row],[DeliveryDateTime]] &lt;= data[[#This Row],[SLADue]], "On Time", "Late")</f>
        <v>Late</v>
      </c>
    </row>
    <row r="2300" spans="1:28" x14ac:dyDescent="0.2">
      <c r="A2300" t="s">
        <v>2849</v>
      </c>
      <c r="B2300" t="s">
        <v>19</v>
      </c>
      <c r="C2300" t="s">
        <v>126</v>
      </c>
      <c r="D2300" t="s">
        <v>127</v>
      </c>
      <c r="E2300" s="5">
        <v>22.96</v>
      </c>
      <c r="F2300" t="s">
        <v>87</v>
      </c>
      <c r="G2300">
        <v>2</v>
      </c>
      <c r="H2300" s="1">
        <v>45843</v>
      </c>
      <c r="I2300" s="1" t="str">
        <f>TEXT(data[[#This Row],[OrderDate]],"mmm")</f>
        <v>Jul</v>
      </c>
      <c r="J2300" s="6">
        <v>0.57291666666666663</v>
      </c>
      <c r="K2300" s="6" t="str">
        <f>TEXT(data[[#This Row],[OrderTime]],"h")</f>
        <v>13</v>
      </c>
      <c r="L2300" s="1">
        <v>45843</v>
      </c>
      <c r="M2300" s="6">
        <v>0.82291666666666663</v>
      </c>
      <c r="N2300" t="s">
        <v>213</v>
      </c>
      <c r="O2300" t="s">
        <v>510</v>
      </c>
      <c r="P2300" t="s">
        <v>36</v>
      </c>
      <c r="Q2300" t="s">
        <v>26</v>
      </c>
      <c r="R2300" t="s">
        <v>129</v>
      </c>
      <c r="S2300" t="s">
        <v>47</v>
      </c>
      <c r="T2300" t="s">
        <v>38</v>
      </c>
      <c r="U2300" t="s">
        <v>39</v>
      </c>
      <c r="V2300" s="5">
        <f>data[[#This Row],[PriceUSD]]*data[[#This Row],[Quantity]]</f>
        <v>45.92</v>
      </c>
      <c r="W2300" s="7">
        <f>data[[#This Row],[OrderDate]] + TIME(VALUE(LEFT(data[[#This Row],[OrderTime]],2)), VALUE(RIGHT(data[[#This Row],[OrderTime]],2)), 0)</f>
        <v>45843.046527777777</v>
      </c>
      <c r="X2300" s="7">
        <f>_xlfn.MINIFS(data[OrderDateTime], data[CustomerName], data[[#This Row],[CustomerName]])</f>
        <v>45510.038888888892</v>
      </c>
      <c r="Y2300" t="str">
        <f>IF(data[[#This Row],[OrderDateTime]]=data[[#This Row],[FirstOrderDateTime]], "New", "Returning")</f>
        <v>Returning</v>
      </c>
      <c r="Z2300" s="7">
        <f>data[[#This Row],[DeliveryDate]] + data[[#This Row],[DeliveryTime]]</f>
        <v>45843.822916666664</v>
      </c>
      <c r="AA2300" s="7">
        <f>data[[#This Row],[OrderDateTime]] + 1</f>
        <v>45844.046527777777</v>
      </c>
      <c r="AB2300" s="7" t="str">
        <f>IF(data[[#This Row],[DeliveryDateTime]] &lt;= data[[#This Row],[SLADue]], "On Time", "Late")</f>
        <v>On Time</v>
      </c>
    </row>
    <row r="2301" spans="1:28" x14ac:dyDescent="0.2">
      <c r="A2301" t="s">
        <v>2850</v>
      </c>
      <c r="B2301" t="s">
        <v>19</v>
      </c>
      <c r="C2301" t="s">
        <v>20</v>
      </c>
      <c r="D2301" t="s">
        <v>21</v>
      </c>
      <c r="E2301" s="5">
        <v>18.79</v>
      </c>
      <c r="F2301" t="s">
        <v>71</v>
      </c>
      <c r="G2301">
        <v>1</v>
      </c>
      <c r="H2301" s="1">
        <v>45584</v>
      </c>
      <c r="I2301" s="1" t="str">
        <f>TEXT(data[[#This Row],[OrderDate]],"mmm")</f>
        <v>Oct</v>
      </c>
      <c r="J2301" s="6">
        <v>0.43472222222222223</v>
      </c>
      <c r="K2301" s="6" t="str">
        <f>TEXT(data[[#This Row],[OrderTime]],"h")</f>
        <v>10</v>
      </c>
      <c r="L2301" s="1">
        <v>45584</v>
      </c>
      <c r="M2301" s="6">
        <v>0.72638888888888886</v>
      </c>
      <c r="N2301" t="s">
        <v>238</v>
      </c>
      <c r="O2301" t="s">
        <v>1436</v>
      </c>
      <c r="P2301" t="s">
        <v>36</v>
      </c>
      <c r="Q2301" t="s">
        <v>53</v>
      </c>
      <c r="R2301" t="s">
        <v>27</v>
      </c>
      <c r="S2301" t="s">
        <v>47</v>
      </c>
      <c r="T2301" t="s">
        <v>38</v>
      </c>
      <c r="U2301" t="s">
        <v>30</v>
      </c>
      <c r="V2301" s="5">
        <f>data[[#This Row],[PriceUSD]]*data[[#This Row],[Quantity]]</f>
        <v>18.79</v>
      </c>
      <c r="W2301" s="7">
        <f>data[[#This Row],[OrderDate]] + TIME(VALUE(LEFT(data[[#This Row],[OrderTime]],2)), VALUE(RIGHT(data[[#This Row],[OrderTime]],2)), 0)</f>
        <v>45584.015277777777</v>
      </c>
      <c r="X2301" s="7">
        <f>_xlfn.MINIFS(data[OrderDateTime], data[CustomerName], data[[#This Row],[CustomerName]])</f>
        <v>45553.052083333336</v>
      </c>
      <c r="Y2301" t="str">
        <f>IF(data[[#This Row],[OrderDateTime]]=data[[#This Row],[FirstOrderDateTime]], "New", "Returning")</f>
        <v>Returning</v>
      </c>
      <c r="Z2301" s="7">
        <f>data[[#This Row],[DeliveryDate]] + data[[#This Row],[DeliveryTime]]</f>
        <v>45584.726388888892</v>
      </c>
      <c r="AA2301" s="7">
        <f>data[[#This Row],[OrderDateTime]] + 1</f>
        <v>45585.015277777777</v>
      </c>
      <c r="AB2301" s="7" t="str">
        <f>IF(data[[#This Row],[DeliveryDateTime]] &lt;= data[[#This Row],[SLADue]], "On Time", "Late")</f>
        <v>On Time</v>
      </c>
    </row>
    <row r="2302" spans="1:28" x14ac:dyDescent="0.2">
      <c r="A2302" t="s">
        <v>2851</v>
      </c>
      <c r="B2302" t="s">
        <v>19</v>
      </c>
      <c r="C2302" t="s">
        <v>41</v>
      </c>
      <c r="D2302" t="s">
        <v>42</v>
      </c>
      <c r="E2302" s="5">
        <v>37.03</v>
      </c>
      <c r="F2302" t="s">
        <v>43</v>
      </c>
      <c r="G2302">
        <v>4</v>
      </c>
      <c r="H2302" s="1">
        <v>45702</v>
      </c>
      <c r="I2302" s="1" t="str">
        <f>TEXT(data[[#This Row],[OrderDate]],"mmm")</f>
        <v>Feb</v>
      </c>
      <c r="J2302" s="6">
        <v>0.37916666666666665</v>
      </c>
      <c r="K2302" s="6" t="str">
        <f>TEXT(data[[#This Row],[OrderTime]],"h")</f>
        <v>9</v>
      </c>
      <c r="L2302" s="1">
        <v>45703</v>
      </c>
      <c r="M2302" s="6">
        <v>0.37916666666666665</v>
      </c>
      <c r="N2302" t="s">
        <v>23</v>
      </c>
      <c r="O2302" t="s">
        <v>1622</v>
      </c>
      <c r="P2302" t="s">
        <v>25</v>
      </c>
      <c r="Q2302" t="s">
        <v>26</v>
      </c>
      <c r="R2302" t="s">
        <v>46</v>
      </c>
      <c r="S2302" t="s">
        <v>28</v>
      </c>
      <c r="T2302" t="s">
        <v>29</v>
      </c>
      <c r="U2302" t="s">
        <v>30</v>
      </c>
      <c r="V2302" s="5">
        <f>data[[#This Row],[PriceUSD]]*data[[#This Row],[Quantity]]</f>
        <v>148.12</v>
      </c>
      <c r="W2302" s="7">
        <f>data[[#This Row],[OrderDate]] + TIME(VALUE(LEFT(data[[#This Row],[OrderTime]],2)), VALUE(RIGHT(data[[#This Row],[OrderTime]],2)), 0)</f>
        <v>45702.046527777777</v>
      </c>
      <c r="X2302" s="7">
        <f>_xlfn.MINIFS(data[OrderDateTime], data[CustomerName], data[[#This Row],[CustomerName]])</f>
        <v>45656.015277777777</v>
      </c>
      <c r="Y2302" t="str">
        <f>IF(data[[#This Row],[OrderDateTime]]=data[[#This Row],[FirstOrderDateTime]], "New", "Returning")</f>
        <v>Returning</v>
      </c>
      <c r="Z2302" s="7">
        <f>data[[#This Row],[DeliveryDate]] + data[[#This Row],[DeliveryTime]]</f>
        <v>45703.379166666666</v>
      </c>
      <c r="AA2302" s="7">
        <f>data[[#This Row],[OrderDateTime]] + 1</f>
        <v>45703.046527777777</v>
      </c>
      <c r="AB2302" s="7" t="str">
        <f>IF(data[[#This Row],[DeliveryDateTime]] &lt;= data[[#This Row],[SLADue]], "On Time", "Late")</f>
        <v>Late</v>
      </c>
    </row>
    <row r="2303" spans="1:28" x14ac:dyDescent="0.2">
      <c r="A2303" t="s">
        <v>2852</v>
      </c>
      <c r="B2303" t="s">
        <v>19</v>
      </c>
      <c r="C2303" t="s">
        <v>61</v>
      </c>
      <c r="D2303" t="s">
        <v>62</v>
      </c>
      <c r="E2303" s="5">
        <v>153.93</v>
      </c>
      <c r="F2303" t="s">
        <v>63</v>
      </c>
      <c r="G2303">
        <v>3</v>
      </c>
      <c r="H2303" s="1">
        <v>45710</v>
      </c>
      <c r="I2303" s="1" t="str">
        <f>TEXT(data[[#This Row],[OrderDate]],"mmm")</f>
        <v>Feb</v>
      </c>
      <c r="J2303" s="6">
        <v>0.71875</v>
      </c>
      <c r="K2303" s="6" t="str">
        <f>TEXT(data[[#This Row],[OrderTime]],"h")</f>
        <v>17</v>
      </c>
      <c r="L2303" s="1">
        <v>45711</v>
      </c>
      <c r="M2303" s="6">
        <v>0.62847222222222221</v>
      </c>
      <c r="N2303" t="s">
        <v>64</v>
      </c>
      <c r="O2303" t="s">
        <v>825</v>
      </c>
      <c r="P2303" t="s">
        <v>25</v>
      </c>
      <c r="Q2303" t="s">
        <v>53</v>
      </c>
      <c r="R2303" t="s">
        <v>66</v>
      </c>
      <c r="S2303" t="s">
        <v>28</v>
      </c>
      <c r="T2303" t="s">
        <v>38</v>
      </c>
      <c r="U2303" t="s">
        <v>39</v>
      </c>
      <c r="V2303" s="5">
        <f>data[[#This Row],[PriceUSD]]*data[[#This Row],[Quantity]]</f>
        <v>461.79</v>
      </c>
      <c r="W2303" s="7">
        <f>data[[#This Row],[OrderDate]] + TIME(VALUE(LEFT(data[[#This Row],[OrderTime]],2)), VALUE(RIGHT(data[[#This Row],[OrderTime]],2)), 0)</f>
        <v>45710.052083333336</v>
      </c>
      <c r="X2303" s="7">
        <f>_xlfn.MINIFS(data[OrderDateTime], data[CustomerName], data[[#This Row],[CustomerName]])</f>
        <v>45527.022916666669</v>
      </c>
      <c r="Y2303" t="str">
        <f>IF(data[[#This Row],[OrderDateTime]]=data[[#This Row],[FirstOrderDateTime]], "New", "Returning")</f>
        <v>Returning</v>
      </c>
      <c r="Z2303" s="7">
        <f>data[[#This Row],[DeliveryDate]] + data[[#This Row],[DeliveryTime]]</f>
        <v>45711.628472222219</v>
      </c>
      <c r="AA2303" s="7">
        <f>data[[#This Row],[OrderDateTime]] + 1</f>
        <v>45711.052083333336</v>
      </c>
      <c r="AB2303" s="7" t="str">
        <f>IF(data[[#This Row],[DeliveryDateTime]] &lt;= data[[#This Row],[SLADue]], "On Time", "Late")</f>
        <v>Late</v>
      </c>
    </row>
    <row r="2304" spans="1:28" x14ac:dyDescent="0.2">
      <c r="A2304" t="s">
        <v>2853</v>
      </c>
      <c r="B2304" t="s">
        <v>19</v>
      </c>
      <c r="C2304" t="s">
        <v>41</v>
      </c>
      <c r="D2304" t="s">
        <v>42</v>
      </c>
      <c r="E2304" s="5">
        <v>35.24</v>
      </c>
      <c r="F2304" t="s">
        <v>182</v>
      </c>
      <c r="G2304">
        <v>1</v>
      </c>
      <c r="H2304" s="1">
        <v>45866</v>
      </c>
      <c r="I2304" s="1" t="str">
        <f>TEXT(data[[#This Row],[OrderDate]],"mmm")</f>
        <v>Jul</v>
      </c>
      <c r="J2304" s="6">
        <v>0.53194444444444444</v>
      </c>
      <c r="K2304" s="6" t="str">
        <f>TEXT(data[[#This Row],[OrderTime]],"h")</f>
        <v>12</v>
      </c>
      <c r="L2304" s="1">
        <v>45866</v>
      </c>
      <c r="M2304" s="6">
        <v>0.78194444444444444</v>
      </c>
      <c r="N2304" t="s">
        <v>213</v>
      </c>
      <c r="O2304" t="s">
        <v>1287</v>
      </c>
      <c r="P2304" t="s">
        <v>36</v>
      </c>
      <c r="Q2304" t="s">
        <v>26</v>
      </c>
      <c r="R2304" t="s">
        <v>46</v>
      </c>
      <c r="S2304" t="s">
        <v>47</v>
      </c>
      <c r="T2304" t="s">
        <v>38</v>
      </c>
      <c r="U2304" t="s">
        <v>39</v>
      </c>
      <c r="V2304" s="5">
        <f>data[[#This Row],[PriceUSD]]*data[[#This Row],[Quantity]]</f>
        <v>35.24</v>
      </c>
      <c r="W2304" s="7">
        <f>data[[#This Row],[OrderDate]] + TIME(VALUE(LEFT(data[[#This Row],[OrderTime]],2)), VALUE(RIGHT(data[[#This Row],[OrderTime]],2)), 0)</f>
        <v>45866.030555555553</v>
      </c>
      <c r="X2304" s="7">
        <f>_xlfn.MINIFS(data[OrderDateTime], data[CustomerName], data[[#This Row],[CustomerName]])</f>
        <v>45635.007638888892</v>
      </c>
      <c r="Y2304" t="str">
        <f>IF(data[[#This Row],[OrderDateTime]]=data[[#This Row],[FirstOrderDateTime]], "New", "Returning")</f>
        <v>Returning</v>
      </c>
      <c r="Z2304" s="7">
        <f>data[[#This Row],[DeliveryDate]] + data[[#This Row],[DeliveryTime]]</f>
        <v>45866.781944444447</v>
      </c>
      <c r="AA2304" s="7">
        <f>data[[#This Row],[OrderDateTime]] + 1</f>
        <v>45867.030555555553</v>
      </c>
      <c r="AB2304" s="7" t="str">
        <f>IF(data[[#This Row],[DeliveryDateTime]] &lt;= data[[#This Row],[SLADue]], "On Time", "Late")</f>
        <v>On Time</v>
      </c>
    </row>
    <row r="2305" spans="1:28" x14ac:dyDescent="0.2">
      <c r="A2305" t="s">
        <v>2854</v>
      </c>
      <c r="B2305" t="s">
        <v>19</v>
      </c>
      <c r="C2305" t="s">
        <v>258</v>
      </c>
      <c r="D2305" t="s">
        <v>259</v>
      </c>
      <c r="E2305" s="5">
        <v>98.69</v>
      </c>
      <c r="F2305" t="s">
        <v>182</v>
      </c>
      <c r="G2305">
        <v>2</v>
      </c>
      <c r="H2305" s="1">
        <v>45527</v>
      </c>
      <c r="I2305" s="1" t="str">
        <f>TEXT(data[[#This Row],[OrderDate]],"mmm")</f>
        <v>Aug</v>
      </c>
      <c r="J2305" s="6">
        <v>0.41458333333333336</v>
      </c>
      <c r="K2305" s="6" t="str">
        <f>TEXT(data[[#This Row],[OrderTime]],"h")</f>
        <v>9</v>
      </c>
      <c r="L2305" s="1">
        <v>45529</v>
      </c>
      <c r="M2305" s="6">
        <v>0.6645833333333333</v>
      </c>
      <c r="N2305" t="s">
        <v>34</v>
      </c>
      <c r="O2305" t="s">
        <v>825</v>
      </c>
      <c r="P2305" t="s">
        <v>36</v>
      </c>
      <c r="Q2305" t="s">
        <v>26</v>
      </c>
      <c r="R2305" t="s">
        <v>261</v>
      </c>
      <c r="S2305" t="s">
        <v>105</v>
      </c>
      <c r="T2305" t="s">
        <v>38</v>
      </c>
      <c r="U2305" t="s">
        <v>30</v>
      </c>
      <c r="V2305" s="5">
        <f>data[[#This Row],[PriceUSD]]*data[[#This Row],[Quantity]]</f>
        <v>197.38</v>
      </c>
      <c r="W2305" s="7">
        <f>data[[#This Row],[OrderDate]] + TIME(VALUE(LEFT(data[[#This Row],[OrderTime]],2)), VALUE(RIGHT(data[[#This Row],[OrderTime]],2)), 0)</f>
        <v>45527.022916666669</v>
      </c>
      <c r="X2305" s="7">
        <f>_xlfn.MINIFS(data[OrderDateTime], data[CustomerName], data[[#This Row],[CustomerName]])</f>
        <v>45527.022916666669</v>
      </c>
      <c r="Y2305" t="str">
        <f>IF(data[[#This Row],[OrderDateTime]]=data[[#This Row],[FirstOrderDateTime]], "New", "Returning")</f>
        <v>New</v>
      </c>
      <c r="Z2305" s="7">
        <f>data[[#This Row],[DeliveryDate]] + data[[#This Row],[DeliveryTime]]</f>
        <v>45529.664583333331</v>
      </c>
      <c r="AA2305" s="7">
        <f>data[[#This Row],[OrderDateTime]] + 1</f>
        <v>45528.022916666669</v>
      </c>
      <c r="AB2305" s="7" t="str">
        <f>IF(data[[#This Row],[DeliveryDateTime]] &lt;= data[[#This Row],[SLADue]], "On Time", "Late")</f>
        <v>Late</v>
      </c>
    </row>
    <row r="2306" spans="1:28" x14ac:dyDescent="0.2">
      <c r="A2306" t="s">
        <v>2855</v>
      </c>
      <c r="B2306" t="s">
        <v>19</v>
      </c>
      <c r="C2306" t="s">
        <v>92</v>
      </c>
      <c r="D2306" t="s">
        <v>93</v>
      </c>
      <c r="E2306" s="5">
        <v>83.44</v>
      </c>
      <c r="F2306" t="s">
        <v>81</v>
      </c>
      <c r="G2306">
        <v>1</v>
      </c>
      <c r="H2306" s="1">
        <v>45585</v>
      </c>
      <c r="I2306" s="1" t="str">
        <f>TEXT(data[[#This Row],[OrderDate]],"mmm")</f>
        <v>Oct</v>
      </c>
      <c r="J2306" s="6">
        <v>0.41875000000000001</v>
      </c>
      <c r="K2306" s="6" t="str">
        <f>TEXT(data[[#This Row],[OrderTime]],"h")</f>
        <v>10</v>
      </c>
      <c r="L2306" s="1">
        <v>45585</v>
      </c>
      <c r="M2306" s="6">
        <v>0.54374999999999996</v>
      </c>
      <c r="N2306" t="s">
        <v>103</v>
      </c>
      <c r="O2306" t="s">
        <v>483</v>
      </c>
      <c r="P2306" t="s">
        <v>77</v>
      </c>
      <c r="Q2306" t="s">
        <v>53</v>
      </c>
      <c r="R2306" t="s">
        <v>66</v>
      </c>
      <c r="S2306" t="s">
        <v>47</v>
      </c>
      <c r="T2306" t="s">
        <v>29</v>
      </c>
      <c r="U2306" t="s">
        <v>30</v>
      </c>
      <c r="V2306" s="5">
        <f>data[[#This Row],[PriceUSD]]*data[[#This Row],[Quantity]]</f>
        <v>83.44</v>
      </c>
      <c r="W2306" s="7">
        <f>data[[#This Row],[OrderDate]] + TIME(VALUE(LEFT(data[[#This Row],[OrderTime]],2)), VALUE(RIGHT(data[[#This Row],[OrderTime]],2)), 0)</f>
        <v>45585.052083333336</v>
      </c>
      <c r="X2306" s="7">
        <f>_xlfn.MINIFS(data[OrderDateTime], data[CustomerName], data[[#This Row],[CustomerName]])</f>
        <v>45541.007638888892</v>
      </c>
      <c r="Y2306" t="str">
        <f>IF(data[[#This Row],[OrderDateTime]]=data[[#This Row],[FirstOrderDateTime]], "New", "Returning")</f>
        <v>Returning</v>
      </c>
      <c r="Z2306" s="7">
        <f>data[[#This Row],[DeliveryDate]] + data[[#This Row],[DeliveryTime]]</f>
        <v>45585.543749999997</v>
      </c>
      <c r="AA2306" s="7">
        <f>data[[#This Row],[OrderDateTime]] + 1</f>
        <v>45586.052083333336</v>
      </c>
      <c r="AB2306" s="7" t="str">
        <f>IF(data[[#This Row],[DeliveryDateTime]] &lt;= data[[#This Row],[SLADue]], "On Time", "Late")</f>
        <v>On Time</v>
      </c>
    </row>
    <row r="2307" spans="1:28" x14ac:dyDescent="0.2">
      <c r="A2307" t="s">
        <v>2856</v>
      </c>
      <c r="B2307" t="s">
        <v>19</v>
      </c>
      <c r="C2307" t="s">
        <v>117</v>
      </c>
      <c r="D2307" t="s">
        <v>118</v>
      </c>
      <c r="E2307" s="5">
        <v>69.89</v>
      </c>
      <c r="F2307" t="s">
        <v>119</v>
      </c>
      <c r="G2307">
        <v>1</v>
      </c>
      <c r="H2307" s="1">
        <v>45810</v>
      </c>
      <c r="I2307" s="1" t="str">
        <f>TEXT(data[[#This Row],[OrderDate]],"mmm")</f>
        <v>Jun</v>
      </c>
      <c r="J2307" s="6">
        <v>0.45902777777777776</v>
      </c>
      <c r="K2307" s="6" t="str">
        <f>TEXT(data[[#This Row],[OrderTime]],"h")</f>
        <v>11</v>
      </c>
      <c r="L2307" s="1">
        <v>45810</v>
      </c>
      <c r="M2307" s="6">
        <v>0.70902777777777781</v>
      </c>
      <c r="N2307" t="s">
        <v>64</v>
      </c>
      <c r="O2307" t="s">
        <v>157</v>
      </c>
      <c r="P2307" t="s">
        <v>25</v>
      </c>
      <c r="Q2307" t="s">
        <v>53</v>
      </c>
      <c r="R2307" t="s">
        <v>66</v>
      </c>
      <c r="S2307" t="s">
        <v>47</v>
      </c>
      <c r="T2307" t="s">
        <v>38</v>
      </c>
      <c r="U2307" t="s">
        <v>39</v>
      </c>
      <c r="V2307" s="5">
        <f>data[[#This Row],[PriceUSD]]*data[[#This Row],[Quantity]]</f>
        <v>69.89</v>
      </c>
      <c r="W2307" s="7">
        <f>data[[#This Row],[OrderDate]] + TIME(VALUE(LEFT(data[[#This Row],[OrderTime]],2)), VALUE(RIGHT(data[[#This Row],[OrderTime]],2)), 0)</f>
        <v>45810.054166666669</v>
      </c>
      <c r="X2307" s="7">
        <f>_xlfn.MINIFS(data[OrderDateTime], data[CustomerName], data[[#This Row],[CustomerName]])</f>
        <v>45540.038888888892</v>
      </c>
      <c r="Y2307" t="str">
        <f>IF(data[[#This Row],[OrderDateTime]]=data[[#This Row],[FirstOrderDateTime]], "New", "Returning")</f>
        <v>Returning</v>
      </c>
      <c r="Z2307" s="7">
        <f>data[[#This Row],[DeliveryDate]] + data[[#This Row],[DeliveryTime]]</f>
        <v>45810.709027777775</v>
      </c>
      <c r="AA2307" s="7">
        <f>data[[#This Row],[OrderDateTime]] + 1</f>
        <v>45811.054166666669</v>
      </c>
      <c r="AB2307" s="7" t="str">
        <f>IF(data[[#This Row],[DeliveryDateTime]] &lt;= data[[#This Row],[SLADue]], "On Time", "Late")</f>
        <v>On Time</v>
      </c>
    </row>
    <row r="2308" spans="1:28" x14ac:dyDescent="0.2">
      <c r="A2308" t="s">
        <v>2857</v>
      </c>
      <c r="B2308" t="s">
        <v>19</v>
      </c>
      <c r="C2308" t="s">
        <v>41</v>
      </c>
      <c r="D2308" t="s">
        <v>42</v>
      </c>
      <c r="E2308" s="5">
        <v>35.49</v>
      </c>
      <c r="F2308" t="s">
        <v>182</v>
      </c>
      <c r="G2308">
        <v>1</v>
      </c>
      <c r="H2308" s="1">
        <v>45690</v>
      </c>
      <c r="I2308" s="1" t="str">
        <f>TEXT(data[[#This Row],[OrderDate]],"mmm")</f>
        <v>Feb</v>
      </c>
      <c r="J2308" s="6">
        <v>0.54583333333333328</v>
      </c>
      <c r="K2308" s="6" t="str">
        <f>TEXT(data[[#This Row],[OrderTime]],"h")</f>
        <v>13</v>
      </c>
      <c r="L2308" s="1">
        <v>45692</v>
      </c>
      <c r="M2308" s="6">
        <v>0.75416666666666665</v>
      </c>
      <c r="N2308" t="s">
        <v>310</v>
      </c>
      <c r="O2308" t="s">
        <v>300</v>
      </c>
      <c r="P2308" t="s">
        <v>180</v>
      </c>
      <c r="Q2308" t="s">
        <v>26</v>
      </c>
      <c r="R2308" t="s">
        <v>46</v>
      </c>
      <c r="S2308" t="s">
        <v>105</v>
      </c>
      <c r="T2308" t="s">
        <v>29</v>
      </c>
      <c r="U2308" t="s">
        <v>30</v>
      </c>
      <c r="V2308" s="5">
        <f>data[[#This Row],[PriceUSD]]*data[[#This Row],[Quantity]]</f>
        <v>35.49</v>
      </c>
      <c r="W2308" s="7">
        <f>data[[#This Row],[OrderDate]] + TIME(VALUE(LEFT(data[[#This Row],[OrderTime]],2)), VALUE(RIGHT(data[[#This Row],[OrderTime]],2)), 0)</f>
        <v>45690.022916666669</v>
      </c>
      <c r="X2308" s="7">
        <f>_xlfn.MINIFS(data[OrderDateTime], data[CustomerName], data[[#This Row],[CustomerName]])</f>
        <v>45507.007638888892</v>
      </c>
      <c r="Y2308" t="str">
        <f>IF(data[[#This Row],[OrderDateTime]]=data[[#This Row],[FirstOrderDateTime]], "New", "Returning")</f>
        <v>Returning</v>
      </c>
      <c r="Z2308" s="7">
        <f>data[[#This Row],[DeliveryDate]] + data[[#This Row],[DeliveryTime]]</f>
        <v>45692.754166666666</v>
      </c>
      <c r="AA2308" s="7">
        <f>data[[#This Row],[OrderDateTime]] + 1</f>
        <v>45691.022916666669</v>
      </c>
      <c r="AB2308" s="7" t="str">
        <f>IF(data[[#This Row],[DeliveryDateTime]] &lt;= data[[#This Row],[SLADue]], "On Time", "Late")</f>
        <v>Late</v>
      </c>
    </row>
    <row r="2309" spans="1:28" x14ac:dyDescent="0.2">
      <c r="A2309" t="s">
        <v>2858</v>
      </c>
      <c r="B2309" t="s">
        <v>19</v>
      </c>
      <c r="C2309" t="s">
        <v>49</v>
      </c>
      <c r="D2309" t="s">
        <v>50</v>
      </c>
      <c r="E2309" s="5">
        <v>37.159999999999997</v>
      </c>
      <c r="F2309" t="s">
        <v>74</v>
      </c>
      <c r="G2309">
        <v>3</v>
      </c>
      <c r="H2309" s="1">
        <v>45725</v>
      </c>
      <c r="I2309" s="1" t="str">
        <f>TEXT(data[[#This Row],[OrderDate]],"mmm")</f>
        <v>Mar</v>
      </c>
      <c r="J2309" s="6">
        <v>0.47916666666666669</v>
      </c>
      <c r="K2309" s="6" t="str">
        <f>TEXT(data[[#This Row],[OrderTime]],"h")</f>
        <v>11</v>
      </c>
      <c r="L2309" s="1">
        <v>45726</v>
      </c>
      <c r="M2309" s="6">
        <v>0.72916666666666663</v>
      </c>
      <c r="N2309" t="s">
        <v>120</v>
      </c>
      <c r="O2309" t="s">
        <v>525</v>
      </c>
      <c r="P2309" t="s">
        <v>25</v>
      </c>
      <c r="Q2309" t="s">
        <v>26</v>
      </c>
      <c r="R2309" t="s">
        <v>54</v>
      </c>
      <c r="S2309" t="s">
        <v>28</v>
      </c>
      <c r="T2309" t="s">
        <v>38</v>
      </c>
      <c r="U2309" t="s">
        <v>30</v>
      </c>
      <c r="V2309" s="5">
        <f>data[[#This Row],[PriceUSD]]*data[[#This Row],[Quantity]]</f>
        <v>111.47999999999999</v>
      </c>
      <c r="W2309" s="7">
        <f>data[[#This Row],[OrderDate]] + TIME(VALUE(LEFT(data[[#This Row],[OrderTime]],2)), VALUE(RIGHT(data[[#This Row],[OrderTime]],2)), 0)</f>
        <v>45725.046527777777</v>
      </c>
      <c r="X2309" s="7">
        <f>_xlfn.MINIFS(data[OrderDateTime], data[CustomerName], data[[#This Row],[CustomerName]])</f>
        <v>45508.038888888892</v>
      </c>
      <c r="Y2309" t="str">
        <f>IF(data[[#This Row],[OrderDateTime]]=data[[#This Row],[FirstOrderDateTime]], "New", "Returning")</f>
        <v>Returning</v>
      </c>
      <c r="Z2309" s="7">
        <f>data[[#This Row],[DeliveryDate]] + data[[#This Row],[DeliveryTime]]</f>
        <v>45726.729166666664</v>
      </c>
      <c r="AA2309" s="7">
        <f>data[[#This Row],[OrderDateTime]] + 1</f>
        <v>45726.046527777777</v>
      </c>
      <c r="AB2309" s="7" t="str">
        <f>IF(data[[#This Row],[DeliveryDateTime]] &lt;= data[[#This Row],[SLADue]], "On Time", "Late")</f>
        <v>Late</v>
      </c>
    </row>
    <row r="2310" spans="1:28" x14ac:dyDescent="0.2">
      <c r="A2310" t="s">
        <v>2859</v>
      </c>
      <c r="B2310" t="s">
        <v>19</v>
      </c>
      <c r="C2310" t="s">
        <v>117</v>
      </c>
      <c r="D2310" t="s">
        <v>118</v>
      </c>
      <c r="E2310" s="5">
        <v>77.2</v>
      </c>
      <c r="F2310" t="s">
        <v>182</v>
      </c>
      <c r="G2310">
        <v>1</v>
      </c>
      <c r="H2310" s="1">
        <v>45575</v>
      </c>
      <c r="I2310" s="1" t="str">
        <f>TEXT(data[[#This Row],[OrderDate]],"mmm")</f>
        <v>Oct</v>
      </c>
      <c r="J2310" s="6">
        <v>0.60624999999999996</v>
      </c>
      <c r="K2310" s="6" t="str">
        <f>TEXT(data[[#This Row],[OrderTime]],"h")</f>
        <v>14</v>
      </c>
      <c r="L2310" s="1">
        <v>45576</v>
      </c>
      <c r="M2310" s="6">
        <v>0.81458333333333333</v>
      </c>
      <c r="N2310" t="s">
        <v>139</v>
      </c>
      <c r="O2310" t="s">
        <v>1479</v>
      </c>
      <c r="P2310" t="s">
        <v>36</v>
      </c>
      <c r="Q2310" t="s">
        <v>53</v>
      </c>
      <c r="R2310" t="s">
        <v>66</v>
      </c>
      <c r="S2310" t="s">
        <v>28</v>
      </c>
      <c r="T2310" t="s">
        <v>29</v>
      </c>
      <c r="U2310" t="s">
        <v>39</v>
      </c>
      <c r="V2310" s="5">
        <f>data[[#This Row],[PriceUSD]]*data[[#This Row],[Quantity]]</f>
        <v>77.2</v>
      </c>
      <c r="W2310" s="7">
        <f>data[[#This Row],[OrderDate]] + TIME(VALUE(LEFT(data[[#This Row],[OrderTime]],2)), VALUE(RIGHT(data[[#This Row],[OrderTime]],2)), 0)</f>
        <v>45575.017361111109</v>
      </c>
      <c r="X2310" s="7">
        <f>_xlfn.MINIFS(data[OrderDateTime], data[CustomerName], data[[#This Row],[CustomerName]])</f>
        <v>45575.017361111109</v>
      </c>
      <c r="Y2310" t="str">
        <f>IF(data[[#This Row],[OrderDateTime]]=data[[#This Row],[FirstOrderDateTime]], "New", "Returning")</f>
        <v>New</v>
      </c>
      <c r="Z2310" s="7">
        <f>data[[#This Row],[DeliveryDate]] + data[[#This Row],[DeliveryTime]]</f>
        <v>45576.814583333333</v>
      </c>
      <c r="AA2310" s="7">
        <f>data[[#This Row],[OrderDateTime]] + 1</f>
        <v>45576.017361111109</v>
      </c>
      <c r="AB2310" s="7" t="str">
        <f>IF(data[[#This Row],[DeliveryDateTime]] &lt;= data[[#This Row],[SLADue]], "On Time", "Late")</f>
        <v>Late</v>
      </c>
    </row>
    <row r="2311" spans="1:28" x14ac:dyDescent="0.2">
      <c r="A2311" t="s">
        <v>2860</v>
      </c>
      <c r="B2311" t="s">
        <v>19</v>
      </c>
      <c r="C2311" t="s">
        <v>41</v>
      </c>
      <c r="D2311" t="s">
        <v>42</v>
      </c>
      <c r="E2311" s="5">
        <v>34.119999999999997</v>
      </c>
      <c r="F2311" t="s">
        <v>56</v>
      </c>
      <c r="G2311">
        <v>4</v>
      </c>
      <c r="H2311" s="1">
        <v>45748</v>
      </c>
      <c r="I2311" s="1" t="str">
        <f>TEXT(data[[#This Row],[OrderDate]],"mmm")</f>
        <v>Apr</v>
      </c>
      <c r="J2311" s="6">
        <v>0.65763888888888888</v>
      </c>
      <c r="K2311" s="6" t="str">
        <f>TEXT(data[[#This Row],[OrderTime]],"h")</f>
        <v>15</v>
      </c>
      <c r="L2311" s="1">
        <v>45749</v>
      </c>
      <c r="M2311" s="6">
        <v>0.74097222222222225</v>
      </c>
      <c r="N2311" t="s">
        <v>44</v>
      </c>
      <c r="O2311" t="s">
        <v>1404</v>
      </c>
      <c r="P2311" t="s">
        <v>25</v>
      </c>
      <c r="Q2311" t="s">
        <v>26</v>
      </c>
      <c r="R2311" t="s">
        <v>46</v>
      </c>
      <c r="S2311" t="s">
        <v>28</v>
      </c>
      <c r="T2311" t="s">
        <v>29</v>
      </c>
      <c r="U2311" t="s">
        <v>30</v>
      </c>
      <c r="V2311" s="5">
        <f>data[[#This Row],[PriceUSD]]*data[[#This Row],[Quantity]]</f>
        <v>136.47999999999999</v>
      </c>
      <c r="W2311" s="7">
        <f>data[[#This Row],[OrderDate]] + TIME(VALUE(LEFT(data[[#This Row],[OrderTime]],2)), VALUE(RIGHT(data[[#This Row],[OrderTime]],2)), 0)</f>
        <v>45748.061805555553</v>
      </c>
      <c r="X2311" s="7">
        <f>_xlfn.MINIFS(data[OrderDateTime], data[CustomerName], data[[#This Row],[CustomerName]])</f>
        <v>45601.015277777777</v>
      </c>
      <c r="Y2311" t="str">
        <f>IF(data[[#This Row],[OrderDateTime]]=data[[#This Row],[FirstOrderDateTime]], "New", "Returning")</f>
        <v>Returning</v>
      </c>
      <c r="Z2311" s="7">
        <f>data[[#This Row],[DeliveryDate]] + data[[#This Row],[DeliveryTime]]</f>
        <v>45749.740972222222</v>
      </c>
      <c r="AA2311" s="7">
        <f>data[[#This Row],[OrderDateTime]] + 1</f>
        <v>45749.061805555553</v>
      </c>
      <c r="AB2311" s="7" t="str">
        <f>IF(data[[#This Row],[DeliveryDateTime]] &lt;= data[[#This Row],[SLADue]], "On Time", "Late")</f>
        <v>Late</v>
      </c>
    </row>
    <row r="2312" spans="1:28" x14ac:dyDescent="0.2">
      <c r="A2312" t="s">
        <v>2861</v>
      </c>
      <c r="B2312" t="s">
        <v>19</v>
      </c>
      <c r="C2312" t="s">
        <v>126</v>
      </c>
      <c r="D2312" t="s">
        <v>127</v>
      </c>
      <c r="E2312" s="5">
        <v>23.62</v>
      </c>
      <c r="F2312" t="s">
        <v>87</v>
      </c>
      <c r="G2312">
        <v>1</v>
      </c>
      <c r="H2312" s="1">
        <v>45533</v>
      </c>
      <c r="I2312" s="1" t="str">
        <f>TEXT(data[[#This Row],[OrderDate]],"mmm")</f>
        <v>Aug</v>
      </c>
      <c r="J2312" s="6">
        <v>0.84027777777777779</v>
      </c>
      <c r="K2312" s="6" t="str">
        <f>TEXT(data[[#This Row],[OrderTime]],"h")</f>
        <v>20</v>
      </c>
      <c r="L2312" s="1">
        <v>45534</v>
      </c>
      <c r="M2312" s="6">
        <v>0.84930555555555554</v>
      </c>
      <c r="N2312" t="s">
        <v>861</v>
      </c>
      <c r="O2312" t="s">
        <v>911</v>
      </c>
      <c r="P2312" t="s">
        <v>245</v>
      </c>
      <c r="Q2312" t="s">
        <v>26</v>
      </c>
      <c r="R2312" t="s">
        <v>129</v>
      </c>
      <c r="S2312" t="s">
        <v>28</v>
      </c>
      <c r="T2312" t="s">
        <v>29</v>
      </c>
      <c r="U2312" t="s">
        <v>30</v>
      </c>
      <c r="V2312" s="5">
        <f>data[[#This Row],[PriceUSD]]*data[[#This Row],[Quantity]]</f>
        <v>23.62</v>
      </c>
      <c r="W2312" s="7">
        <f>data[[#This Row],[OrderDate]] + TIME(VALUE(LEFT(data[[#This Row],[OrderTime]],2)), VALUE(RIGHT(data[[#This Row],[OrderTime]],2)), 0)</f>
        <v>45533.054166666669</v>
      </c>
      <c r="X2312" s="7">
        <f>_xlfn.MINIFS(data[OrderDateTime], data[CustomerName], data[[#This Row],[CustomerName]])</f>
        <v>45533.054166666669</v>
      </c>
      <c r="Y2312" t="str">
        <f>IF(data[[#This Row],[OrderDateTime]]=data[[#This Row],[FirstOrderDateTime]], "New", "Returning")</f>
        <v>New</v>
      </c>
      <c r="Z2312" s="7">
        <f>data[[#This Row],[DeliveryDate]] + data[[#This Row],[DeliveryTime]]</f>
        <v>45534.849305555559</v>
      </c>
      <c r="AA2312" s="7">
        <f>data[[#This Row],[OrderDateTime]] + 1</f>
        <v>45534.054166666669</v>
      </c>
      <c r="AB2312" s="7" t="str">
        <f>IF(data[[#This Row],[DeliveryDateTime]] &lt;= data[[#This Row],[SLADue]], "On Time", "Late")</f>
        <v>Late</v>
      </c>
    </row>
    <row r="2313" spans="1:28" x14ac:dyDescent="0.2">
      <c r="A2313" t="s">
        <v>2862</v>
      </c>
      <c r="B2313" t="s">
        <v>19</v>
      </c>
      <c r="C2313" t="s">
        <v>49</v>
      </c>
      <c r="D2313" t="s">
        <v>50</v>
      </c>
      <c r="E2313" s="5">
        <v>31.16</v>
      </c>
      <c r="F2313" t="s">
        <v>51</v>
      </c>
      <c r="G2313">
        <v>1</v>
      </c>
      <c r="H2313" s="1">
        <v>45772</v>
      </c>
      <c r="I2313" s="1" t="str">
        <f>TEXT(data[[#This Row],[OrderDate]],"mmm")</f>
        <v>Apr</v>
      </c>
      <c r="J2313" s="6">
        <v>0.50138888888888888</v>
      </c>
      <c r="K2313" s="6" t="str">
        <f>TEXT(data[[#This Row],[OrderTime]],"h")</f>
        <v>12</v>
      </c>
      <c r="L2313" s="1">
        <v>45773</v>
      </c>
      <c r="M2313" s="6">
        <v>0.75138888888888888</v>
      </c>
      <c r="N2313" t="s">
        <v>120</v>
      </c>
      <c r="O2313" t="s">
        <v>1309</v>
      </c>
      <c r="P2313" t="s">
        <v>25</v>
      </c>
      <c r="Q2313" t="s">
        <v>53</v>
      </c>
      <c r="R2313" t="s">
        <v>54</v>
      </c>
      <c r="S2313" t="s">
        <v>28</v>
      </c>
      <c r="T2313" t="s">
        <v>59</v>
      </c>
      <c r="U2313" t="s">
        <v>39</v>
      </c>
      <c r="V2313" s="5">
        <f>data[[#This Row],[PriceUSD]]*data[[#This Row],[Quantity]]</f>
        <v>31.16</v>
      </c>
      <c r="W2313" s="7">
        <f>data[[#This Row],[OrderDate]] + TIME(VALUE(LEFT(data[[#This Row],[OrderTime]],2)), VALUE(RIGHT(data[[#This Row],[OrderTime]],2)), 0)</f>
        <v>45772.061805555553</v>
      </c>
      <c r="X2313" s="7">
        <f>_xlfn.MINIFS(data[OrderDateTime], data[CustomerName], data[[#This Row],[CustomerName]])</f>
        <v>45512.007638888892</v>
      </c>
      <c r="Y2313" t="str">
        <f>IF(data[[#This Row],[OrderDateTime]]=data[[#This Row],[FirstOrderDateTime]], "New", "Returning")</f>
        <v>Returning</v>
      </c>
      <c r="Z2313" s="7">
        <f>data[[#This Row],[DeliveryDate]] + data[[#This Row],[DeliveryTime]]</f>
        <v>45773.751388888886</v>
      </c>
      <c r="AA2313" s="7">
        <f>data[[#This Row],[OrderDateTime]] + 1</f>
        <v>45773.061805555553</v>
      </c>
      <c r="AB2313" s="7" t="str">
        <f>IF(data[[#This Row],[DeliveryDateTime]] &lt;= data[[#This Row],[SLADue]], "On Time", "Late")</f>
        <v>Late</v>
      </c>
    </row>
    <row r="2314" spans="1:28" x14ac:dyDescent="0.2">
      <c r="A2314" t="s">
        <v>2863</v>
      </c>
      <c r="B2314" t="s">
        <v>19</v>
      </c>
      <c r="C2314" t="s">
        <v>126</v>
      </c>
      <c r="D2314" t="s">
        <v>127</v>
      </c>
      <c r="E2314" s="5">
        <v>22.74</v>
      </c>
      <c r="F2314" t="s">
        <v>56</v>
      </c>
      <c r="G2314">
        <v>1</v>
      </c>
      <c r="H2314" s="1">
        <v>45527</v>
      </c>
      <c r="I2314" s="1" t="str">
        <f>TEXT(data[[#This Row],[OrderDate]],"mmm")</f>
        <v>Aug</v>
      </c>
      <c r="J2314" s="6">
        <v>0.80486111111111114</v>
      </c>
      <c r="K2314" s="6" t="str">
        <f>TEXT(data[[#This Row],[OrderTime]],"h")</f>
        <v>19</v>
      </c>
      <c r="L2314" s="1">
        <v>45529</v>
      </c>
      <c r="M2314" s="6">
        <v>0.76041666666666663</v>
      </c>
      <c r="N2314" t="s">
        <v>123</v>
      </c>
      <c r="O2314" t="s">
        <v>633</v>
      </c>
      <c r="P2314" t="s">
        <v>36</v>
      </c>
      <c r="Q2314" t="s">
        <v>26</v>
      </c>
      <c r="R2314" t="s">
        <v>129</v>
      </c>
      <c r="S2314" t="s">
        <v>105</v>
      </c>
      <c r="T2314" t="s">
        <v>38</v>
      </c>
      <c r="U2314" t="s">
        <v>39</v>
      </c>
      <c r="V2314" s="5">
        <f>data[[#This Row],[PriceUSD]]*data[[#This Row],[Quantity]]</f>
        <v>22.74</v>
      </c>
      <c r="W2314" s="7">
        <f>data[[#This Row],[OrderDate]] + TIME(VALUE(LEFT(data[[#This Row],[OrderTime]],2)), VALUE(RIGHT(data[[#This Row],[OrderTime]],2)), 0)</f>
        <v>45527.007638888892</v>
      </c>
      <c r="X2314" s="7">
        <f>_xlfn.MINIFS(data[OrderDateTime], data[CustomerName], data[[#This Row],[CustomerName]])</f>
        <v>45509.054166666669</v>
      </c>
      <c r="Y2314" t="str">
        <f>IF(data[[#This Row],[OrderDateTime]]=data[[#This Row],[FirstOrderDateTime]], "New", "Returning")</f>
        <v>Returning</v>
      </c>
      <c r="Z2314" s="7">
        <f>data[[#This Row],[DeliveryDate]] + data[[#This Row],[DeliveryTime]]</f>
        <v>45529.760416666664</v>
      </c>
      <c r="AA2314" s="7">
        <f>data[[#This Row],[OrderDateTime]] + 1</f>
        <v>45528.007638888892</v>
      </c>
      <c r="AB2314" s="7" t="str">
        <f>IF(data[[#This Row],[DeliveryDateTime]] &lt;= data[[#This Row],[SLADue]], "On Time", "Late")</f>
        <v>Late</v>
      </c>
    </row>
    <row r="2315" spans="1:28" x14ac:dyDescent="0.2">
      <c r="A2315" t="s">
        <v>2864</v>
      </c>
      <c r="B2315" t="s">
        <v>19</v>
      </c>
      <c r="C2315" t="s">
        <v>41</v>
      </c>
      <c r="D2315" t="s">
        <v>42</v>
      </c>
      <c r="E2315" s="5">
        <v>36.700000000000003</v>
      </c>
      <c r="F2315" t="s">
        <v>56</v>
      </c>
      <c r="G2315">
        <v>1</v>
      </c>
      <c r="H2315" s="1">
        <v>45510</v>
      </c>
      <c r="I2315" s="1" t="str">
        <f>TEXT(data[[#This Row],[OrderDate]],"mmm")</f>
        <v>Aug</v>
      </c>
      <c r="J2315" s="6">
        <v>0.77569444444444446</v>
      </c>
      <c r="K2315" s="6" t="str">
        <f>TEXT(data[[#This Row],[OrderTime]],"h")</f>
        <v>18</v>
      </c>
      <c r="L2315" s="1">
        <v>45513</v>
      </c>
      <c r="M2315" s="6">
        <v>0.56319444444444444</v>
      </c>
      <c r="N2315" t="s">
        <v>145</v>
      </c>
      <c r="O2315" t="s">
        <v>1187</v>
      </c>
      <c r="P2315" t="s">
        <v>77</v>
      </c>
      <c r="Q2315" t="s">
        <v>53</v>
      </c>
      <c r="R2315" t="s">
        <v>46</v>
      </c>
      <c r="S2315" t="s">
        <v>105</v>
      </c>
      <c r="T2315" t="s">
        <v>136</v>
      </c>
      <c r="U2315" t="s">
        <v>39</v>
      </c>
      <c r="V2315" s="5">
        <f>data[[#This Row],[PriceUSD]]*data[[#This Row],[Quantity]]</f>
        <v>36.700000000000003</v>
      </c>
      <c r="W2315" s="7">
        <f>data[[#This Row],[OrderDate]] + TIME(VALUE(LEFT(data[[#This Row],[OrderTime]],2)), VALUE(RIGHT(data[[#This Row],[OrderTime]],2)), 0)</f>
        <v>45510.030555555553</v>
      </c>
      <c r="X2315" s="7">
        <f>_xlfn.MINIFS(data[OrderDateTime], data[CustomerName], data[[#This Row],[CustomerName]])</f>
        <v>45510.030555555553</v>
      </c>
      <c r="Y2315" t="str">
        <f>IF(data[[#This Row],[OrderDateTime]]=data[[#This Row],[FirstOrderDateTime]], "New", "Returning")</f>
        <v>New</v>
      </c>
      <c r="Z2315" s="7">
        <f>data[[#This Row],[DeliveryDate]] + data[[#This Row],[DeliveryTime]]</f>
        <v>45513.563194444447</v>
      </c>
      <c r="AA2315" s="7">
        <f>data[[#This Row],[OrderDateTime]] + 1</f>
        <v>45511.030555555553</v>
      </c>
      <c r="AB2315" s="7" t="str">
        <f>IF(data[[#This Row],[DeliveryDateTime]] &lt;= data[[#This Row],[SLADue]], "On Time", "Late")</f>
        <v>Late</v>
      </c>
    </row>
    <row r="2316" spans="1:28" x14ac:dyDescent="0.2">
      <c r="A2316" t="s">
        <v>2865</v>
      </c>
      <c r="B2316" t="s">
        <v>19</v>
      </c>
      <c r="C2316" t="s">
        <v>290</v>
      </c>
      <c r="D2316" t="s">
        <v>291</v>
      </c>
      <c r="E2316" s="5">
        <v>75.69</v>
      </c>
      <c r="F2316" t="s">
        <v>22</v>
      </c>
      <c r="G2316">
        <v>1</v>
      </c>
      <c r="H2316" s="1">
        <v>45695</v>
      </c>
      <c r="I2316" s="1" t="str">
        <f>TEXT(data[[#This Row],[OrderDate]],"mmm")</f>
        <v>Feb</v>
      </c>
      <c r="J2316" s="6">
        <v>0.73055555555555551</v>
      </c>
      <c r="K2316" s="6" t="str">
        <f>TEXT(data[[#This Row],[OrderTime]],"h")</f>
        <v>17</v>
      </c>
      <c r="L2316" s="1">
        <v>45696</v>
      </c>
      <c r="M2316" s="6">
        <v>0.85555555555555551</v>
      </c>
      <c r="N2316" t="s">
        <v>310</v>
      </c>
      <c r="O2316" t="s">
        <v>756</v>
      </c>
      <c r="P2316" t="s">
        <v>180</v>
      </c>
      <c r="Q2316" t="s">
        <v>53</v>
      </c>
      <c r="R2316" t="s">
        <v>294</v>
      </c>
      <c r="S2316" t="s">
        <v>28</v>
      </c>
      <c r="T2316" t="s">
        <v>38</v>
      </c>
      <c r="U2316" t="s">
        <v>30</v>
      </c>
      <c r="V2316" s="5">
        <f>data[[#This Row],[PriceUSD]]*data[[#This Row],[Quantity]]</f>
        <v>75.69</v>
      </c>
      <c r="W2316" s="7">
        <f>data[[#This Row],[OrderDate]] + TIME(VALUE(LEFT(data[[#This Row],[OrderTime]],2)), VALUE(RIGHT(data[[#This Row],[OrderTime]],2)), 0)</f>
        <v>45695.038888888892</v>
      </c>
      <c r="X2316" s="7">
        <f>_xlfn.MINIFS(data[OrderDateTime], data[CustomerName], data[[#This Row],[CustomerName]])</f>
        <v>45521.061805555553</v>
      </c>
      <c r="Y2316" t="str">
        <f>IF(data[[#This Row],[OrderDateTime]]=data[[#This Row],[FirstOrderDateTime]], "New", "Returning")</f>
        <v>Returning</v>
      </c>
      <c r="Z2316" s="7">
        <f>data[[#This Row],[DeliveryDate]] + data[[#This Row],[DeliveryTime]]</f>
        <v>45696.855555555558</v>
      </c>
      <c r="AA2316" s="7">
        <f>data[[#This Row],[OrderDateTime]] + 1</f>
        <v>45696.038888888892</v>
      </c>
      <c r="AB2316" s="7" t="str">
        <f>IF(data[[#This Row],[DeliveryDateTime]] &lt;= data[[#This Row],[SLADue]], "On Time", "Late")</f>
        <v>Late</v>
      </c>
    </row>
    <row r="2317" spans="1:28" x14ac:dyDescent="0.2">
      <c r="A2317" t="s">
        <v>2866</v>
      </c>
      <c r="B2317" t="s">
        <v>19</v>
      </c>
      <c r="C2317" t="s">
        <v>41</v>
      </c>
      <c r="D2317" t="s">
        <v>42</v>
      </c>
      <c r="E2317" s="5">
        <v>31.83</v>
      </c>
      <c r="F2317" t="s">
        <v>51</v>
      </c>
      <c r="G2317">
        <v>3</v>
      </c>
      <c r="H2317" s="1">
        <v>45829</v>
      </c>
      <c r="I2317" s="1" t="str">
        <f>TEXT(data[[#This Row],[OrderDate]],"mmm")</f>
        <v>Jun</v>
      </c>
      <c r="J2317" s="6">
        <v>0.5180555555555556</v>
      </c>
      <c r="K2317" s="6" t="str">
        <f>TEXT(data[[#This Row],[OrderTime]],"h")</f>
        <v>12</v>
      </c>
      <c r="L2317" s="1">
        <v>45830</v>
      </c>
      <c r="M2317" s="6">
        <v>0.6430555555555556</v>
      </c>
      <c r="N2317" t="s">
        <v>75</v>
      </c>
      <c r="O2317" t="s">
        <v>651</v>
      </c>
      <c r="P2317" t="s">
        <v>25</v>
      </c>
      <c r="Q2317" t="s">
        <v>53</v>
      </c>
      <c r="R2317" t="s">
        <v>46</v>
      </c>
      <c r="S2317" t="s">
        <v>28</v>
      </c>
      <c r="T2317" t="s">
        <v>29</v>
      </c>
      <c r="U2317" t="s">
        <v>67</v>
      </c>
      <c r="V2317" s="5">
        <f>data[[#This Row],[PriceUSD]]*data[[#This Row],[Quantity]]</f>
        <v>95.49</v>
      </c>
      <c r="W2317" s="7">
        <f>data[[#This Row],[OrderDate]] + TIME(VALUE(LEFT(data[[#This Row],[OrderTime]],2)), VALUE(RIGHT(data[[#This Row],[OrderTime]],2)), 0)</f>
        <v>45829.038888888892</v>
      </c>
      <c r="X2317" s="7">
        <f>_xlfn.MINIFS(data[OrderDateTime], data[CustomerName], data[[#This Row],[CustomerName]])</f>
        <v>45522.038888888892</v>
      </c>
      <c r="Y2317" t="str">
        <f>IF(data[[#This Row],[OrderDateTime]]=data[[#This Row],[FirstOrderDateTime]], "New", "Returning")</f>
        <v>Returning</v>
      </c>
      <c r="Z2317" s="7">
        <f>data[[#This Row],[DeliveryDate]] + data[[#This Row],[DeliveryTime]]</f>
        <v>45830.643055555556</v>
      </c>
      <c r="AA2317" s="7">
        <f>data[[#This Row],[OrderDateTime]] + 1</f>
        <v>45830.038888888892</v>
      </c>
      <c r="AB2317" s="7" t="str">
        <f>IF(data[[#This Row],[DeliveryDateTime]] &lt;= data[[#This Row],[SLADue]], "On Time", "Late")</f>
        <v>Late</v>
      </c>
    </row>
    <row r="2318" spans="1:28" x14ac:dyDescent="0.2">
      <c r="A2318" t="s">
        <v>2867</v>
      </c>
      <c r="B2318" t="s">
        <v>19</v>
      </c>
      <c r="C2318" t="s">
        <v>69</v>
      </c>
      <c r="D2318" t="s">
        <v>70</v>
      </c>
      <c r="E2318" s="5">
        <v>57.08</v>
      </c>
      <c r="F2318" t="s">
        <v>51</v>
      </c>
      <c r="G2318">
        <v>1</v>
      </c>
      <c r="H2318" s="1">
        <v>45627</v>
      </c>
      <c r="I2318" s="1" t="str">
        <f>TEXT(data[[#This Row],[OrderDate]],"mmm")</f>
        <v>Dec</v>
      </c>
      <c r="J2318" s="6">
        <v>0.43472222222222223</v>
      </c>
      <c r="K2318" s="6" t="str">
        <f>TEXT(data[[#This Row],[OrderTime]],"h")</f>
        <v>10</v>
      </c>
      <c r="L2318" s="1">
        <v>45628</v>
      </c>
      <c r="M2318" s="6">
        <v>0.47638888888888886</v>
      </c>
      <c r="N2318" t="s">
        <v>75</v>
      </c>
      <c r="O2318" t="s">
        <v>179</v>
      </c>
      <c r="P2318" t="s">
        <v>25</v>
      </c>
      <c r="Q2318" t="s">
        <v>26</v>
      </c>
      <c r="R2318" t="s">
        <v>37</v>
      </c>
      <c r="S2318" t="s">
        <v>28</v>
      </c>
      <c r="T2318" t="s">
        <v>29</v>
      </c>
      <c r="U2318" t="s">
        <v>30</v>
      </c>
      <c r="V2318" s="5">
        <f>data[[#This Row],[PriceUSD]]*data[[#This Row],[Quantity]]</f>
        <v>57.08</v>
      </c>
      <c r="W2318" s="7">
        <f>data[[#This Row],[OrderDate]] + TIME(VALUE(LEFT(data[[#This Row],[OrderTime]],2)), VALUE(RIGHT(data[[#This Row],[OrderTime]],2)), 0)</f>
        <v>45627.015277777777</v>
      </c>
      <c r="X2318" s="7">
        <f>_xlfn.MINIFS(data[OrderDateTime], data[CustomerName], data[[#This Row],[CustomerName]])</f>
        <v>45526.007638888892</v>
      </c>
      <c r="Y2318" t="str">
        <f>IF(data[[#This Row],[OrderDateTime]]=data[[#This Row],[FirstOrderDateTime]], "New", "Returning")</f>
        <v>Returning</v>
      </c>
      <c r="Z2318" s="7">
        <f>data[[#This Row],[DeliveryDate]] + data[[#This Row],[DeliveryTime]]</f>
        <v>45628.476388888892</v>
      </c>
      <c r="AA2318" s="7">
        <f>data[[#This Row],[OrderDateTime]] + 1</f>
        <v>45628.015277777777</v>
      </c>
      <c r="AB2318" s="7" t="str">
        <f>IF(data[[#This Row],[DeliveryDateTime]] &lt;= data[[#This Row],[SLADue]], "On Time", "Late")</f>
        <v>Late</v>
      </c>
    </row>
    <row r="2319" spans="1:28" x14ac:dyDescent="0.2">
      <c r="A2319" t="s">
        <v>2868</v>
      </c>
      <c r="B2319" t="s">
        <v>19</v>
      </c>
      <c r="C2319" t="s">
        <v>126</v>
      </c>
      <c r="D2319" t="s">
        <v>127</v>
      </c>
      <c r="E2319" s="5">
        <v>20.37</v>
      </c>
      <c r="F2319" t="s">
        <v>56</v>
      </c>
      <c r="G2319">
        <v>2</v>
      </c>
      <c r="H2319" s="1">
        <v>45555</v>
      </c>
      <c r="I2319" s="1" t="str">
        <f>TEXT(data[[#This Row],[OrderDate]],"mmm")</f>
        <v>Sep</v>
      </c>
      <c r="J2319" s="6">
        <v>0.38124999999999998</v>
      </c>
      <c r="K2319" s="6" t="str">
        <f>TEXT(data[[#This Row],[OrderTime]],"h")</f>
        <v>9</v>
      </c>
      <c r="L2319" s="1">
        <v>45556</v>
      </c>
      <c r="M2319" s="6">
        <v>0.54791666666666672</v>
      </c>
      <c r="N2319" t="s">
        <v>233</v>
      </c>
      <c r="O2319" t="s">
        <v>231</v>
      </c>
      <c r="P2319" t="s">
        <v>234</v>
      </c>
      <c r="Q2319" t="s">
        <v>26</v>
      </c>
      <c r="R2319" t="s">
        <v>129</v>
      </c>
      <c r="S2319" t="s">
        <v>28</v>
      </c>
      <c r="T2319" t="s">
        <v>38</v>
      </c>
      <c r="U2319" t="s">
        <v>30</v>
      </c>
      <c r="V2319" s="5">
        <f>data[[#This Row],[PriceUSD]]*data[[#This Row],[Quantity]]</f>
        <v>40.74</v>
      </c>
      <c r="W2319" s="7">
        <f>data[[#This Row],[OrderDate]] + TIME(VALUE(LEFT(data[[#This Row],[OrderTime]],2)), VALUE(RIGHT(data[[#This Row],[OrderTime]],2)), 0)</f>
        <v>45555.017361111109</v>
      </c>
      <c r="X2319" s="7">
        <f>_xlfn.MINIFS(data[OrderDateTime], data[CustomerName], data[[#This Row],[CustomerName]])</f>
        <v>45509.038888888892</v>
      </c>
      <c r="Y2319" t="str">
        <f>IF(data[[#This Row],[OrderDateTime]]=data[[#This Row],[FirstOrderDateTime]], "New", "Returning")</f>
        <v>Returning</v>
      </c>
      <c r="Z2319" s="7">
        <f>data[[#This Row],[DeliveryDate]] + data[[#This Row],[DeliveryTime]]</f>
        <v>45556.54791666667</v>
      </c>
      <c r="AA2319" s="7">
        <f>data[[#This Row],[OrderDateTime]] + 1</f>
        <v>45556.017361111109</v>
      </c>
      <c r="AB2319" s="7" t="str">
        <f>IF(data[[#This Row],[DeliveryDateTime]] &lt;= data[[#This Row],[SLADue]], "On Time", "Late")</f>
        <v>Late</v>
      </c>
    </row>
    <row r="2320" spans="1:28" x14ac:dyDescent="0.2">
      <c r="A2320" t="s">
        <v>2869</v>
      </c>
      <c r="B2320" t="s">
        <v>19</v>
      </c>
      <c r="C2320" t="s">
        <v>49</v>
      </c>
      <c r="D2320" t="s">
        <v>50</v>
      </c>
      <c r="E2320" s="5">
        <v>31.33</v>
      </c>
      <c r="F2320" t="s">
        <v>138</v>
      </c>
      <c r="G2320">
        <v>1</v>
      </c>
      <c r="H2320" s="1">
        <v>45798</v>
      </c>
      <c r="I2320" s="1" t="str">
        <f>TEXT(data[[#This Row],[OrderDate]],"mmm")</f>
        <v>May</v>
      </c>
      <c r="J2320" s="6">
        <v>0.81944444444444442</v>
      </c>
      <c r="K2320" s="6" t="str">
        <f>TEXT(data[[#This Row],[OrderTime]],"h")</f>
        <v>19</v>
      </c>
      <c r="L2320" s="1">
        <v>45799</v>
      </c>
      <c r="M2320" s="6">
        <v>0.86111111111111116</v>
      </c>
      <c r="N2320" t="s">
        <v>98</v>
      </c>
      <c r="O2320" t="s">
        <v>539</v>
      </c>
      <c r="P2320" t="s">
        <v>77</v>
      </c>
      <c r="Q2320" t="s">
        <v>53</v>
      </c>
      <c r="R2320" t="s">
        <v>54</v>
      </c>
      <c r="S2320" t="s">
        <v>28</v>
      </c>
      <c r="T2320" t="s">
        <v>29</v>
      </c>
      <c r="U2320" t="s">
        <v>67</v>
      </c>
      <c r="V2320" s="5">
        <f>data[[#This Row],[PriceUSD]]*data[[#This Row],[Quantity]]</f>
        <v>31.33</v>
      </c>
      <c r="W2320" s="7">
        <f>data[[#This Row],[OrderDate]] + TIME(VALUE(LEFT(data[[#This Row],[OrderTime]],2)), VALUE(RIGHT(data[[#This Row],[OrderTime]],2)), 0)</f>
        <v>45798.030555555553</v>
      </c>
      <c r="X2320" s="7">
        <f>_xlfn.MINIFS(data[OrderDateTime], data[CustomerName], data[[#This Row],[CustomerName]])</f>
        <v>45554.038888888892</v>
      </c>
      <c r="Y2320" t="str">
        <f>IF(data[[#This Row],[OrderDateTime]]=data[[#This Row],[FirstOrderDateTime]], "New", "Returning")</f>
        <v>Returning</v>
      </c>
      <c r="Z2320" s="7">
        <f>data[[#This Row],[DeliveryDate]] + data[[#This Row],[DeliveryTime]]</f>
        <v>45799.861111111109</v>
      </c>
      <c r="AA2320" s="7">
        <f>data[[#This Row],[OrderDateTime]] + 1</f>
        <v>45799.030555555553</v>
      </c>
      <c r="AB2320" s="7" t="str">
        <f>IF(data[[#This Row],[DeliveryDateTime]] &lt;= data[[#This Row],[SLADue]], "On Time", "Late")</f>
        <v>Late</v>
      </c>
    </row>
    <row r="2321" spans="1:28" x14ac:dyDescent="0.2">
      <c r="A2321" t="s">
        <v>2870</v>
      </c>
      <c r="B2321" t="s">
        <v>19</v>
      </c>
      <c r="C2321" t="s">
        <v>32</v>
      </c>
      <c r="D2321" t="s">
        <v>33</v>
      </c>
      <c r="E2321" s="5">
        <v>45.4</v>
      </c>
      <c r="F2321" t="s">
        <v>43</v>
      </c>
      <c r="G2321">
        <v>1</v>
      </c>
      <c r="H2321" s="1">
        <v>45576</v>
      </c>
      <c r="I2321" s="1" t="str">
        <f>TEXT(data[[#This Row],[OrderDate]],"mmm")</f>
        <v>Oct</v>
      </c>
      <c r="J2321" s="6">
        <v>0.39027777777777778</v>
      </c>
      <c r="K2321" s="6" t="str">
        <f>TEXT(data[[#This Row],[OrderTime]],"h")</f>
        <v>9</v>
      </c>
      <c r="L2321" s="1">
        <v>45577</v>
      </c>
      <c r="M2321" s="6">
        <v>0.43194444444444446</v>
      </c>
      <c r="N2321" t="s">
        <v>64</v>
      </c>
      <c r="O2321" t="s">
        <v>911</v>
      </c>
      <c r="P2321" t="s">
        <v>25</v>
      </c>
      <c r="Q2321" t="s">
        <v>26</v>
      </c>
      <c r="R2321" t="s">
        <v>37</v>
      </c>
      <c r="S2321" t="s">
        <v>28</v>
      </c>
      <c r="T2321" t="s">
        <v>38</v>
      </c>
      <c r="U2321" t="s">
        <v>30</v>
      </c>
      <c r="V2321" s="5">
        <f>data[[#This Row],[PriceUSD]]*data[[#This Row],[Quantity]]</f>
        <v>45.4</v>
      </c>
      <c r="W2321" s="7">
        <f>data[[#This Row],[OrderDate]] + TIME(VALUE(LEFT(data[[#This Row],[OrderTime]],2)), VALUE(RIGHT(data[[#This Row],[OrderTime]],2)), 0)</f>
        <v>45576.054166666669</v>
      </c>
      <c r="X2321" s="7">
        <f>_xlfn.MINIFS(data[OrderDateTime], data[CustomerName], data[[#This Row],[CustomerName]])</f>
        <v>45533.054166666669</v>
      </c>
      <c r="Y2321" t="str">
        <f>IF(data[[#This Row],[OrderDateTime]]=data[[#This Row],[FirstOrderDateTime]], "New", "Returning")</f>
        <v>Returning</v>
      </c>
      <c r="Z2321" s="7">
        <f>data[[#This Row],[DeliveryDate]] + data[[#This Row],[DeliveryTime]]</f>
        <v>45577.431944444441</v>
      </c>
      <c r="AA2321" s="7">
        <f>data[[#This Row],[OrderDateTime]] + 1</f>
        <v>45577.054166666669</v>
      </c>
      <c r="AB2321" s="7" t="str">
        <f>IF(data[[#This Row],[DeliveryDateTime]] &lt;= data[[#This Row],[SLADue]], "On Time", "Late")</f>
        <v>Late</v>
      </c>
    </row>
    <row r="2322" spans="1:28" x14ac:dyDescent="0.2">
      <c r="A2322" t="s">
        <v>2871</v>
      </c>
      <c r="B2322" t="s">
        <v>19</v>
      </c>
      <c r="C2322" t="s">
        <v>49</v>
      </c>
      <c r="D2322" t="s">
        <v>50</v>
      </c>
      <c r="E2322" s="5">
        <v>29</v>
      </c>
      <c r="F2322" t="s">
        <v>138</v>
      </c>
      <c r="G2322">
        <v>1</v>
      </c>
      <c r="H2322" s="1">
        <v>45740</v>
      </c>
      <c r="I2322" s="1" t="str">
        <f>TEXT(data[[#This Row],[OrderDate]],"mmm")</f>
        <v>Mar</v>
      </c>
      <c r="J2322" s="6">
        <v>0.41111111111111109</v>
      </c>
      <c r="K2322" s="6" t="str">
        <f>TEXT(data[[#This Row],[OrderTime]],"h")</f>
        <v>9</v>
      </c>
      <c r="L2322" s="1">
        <v>45740</v>
      </c>
      <c r="M2322" s="6">
        <v>0.61944444444444446</v>
      </c>
      <c r="N2322" t="s">
        <v>120</v>
      </c>
      <c r="O2322" t="s">
        <v>403</v>
      </c>
      <c r="P2322" t="s">
        <v>25</v>
      </c>
      <c r="Q2322" t="s">
        <v>26</v>
      </c>
      <c r="R2322" t="s">
        <v>54</v>
      </c>
      <c r="S2322" t="s">
        <v>47</v>
      </c>
      <c r="T2322" t="s">
        <v>38</v>
      </c>
      <c r="U2322" t="s">
        <v>30</v>
      </c>
      <c r="V2322" s="5">
        <f>data[[#This Row],[PriceUSD]]*data[[#This Row],[Quantity]]</f>
        <v>29</v>
      </c>
      <c r="W2322" s="7">
        <f>data[[#This Row],[OrderDate]] + TIME(VALUE(LEFT(data[[#This Row],[OrderTime]],2)), VALUE(RIGHT(data[[#This Row],[OrderTime]],2)), 0)</f>
        <v>45740.007638888892</v>
      </c>
      <c r="X2322" s="7">
        <f>_xlfn.MINIFS(data[OrderDateTime], data[CustomerName], data[[#This Row],[CustomerName]])</f>
        <v>45535.015277777777</v>
      </c>
      <c r="Y2322" t="str">
        <f>IF(data[[#This Row],[OrderDateTime]]=data[[#This Row],[FirstOrderDateTime]], "New", "Returning")</f>
        <v>Returning</v>
      </c>
      <c r="Z2322" s="7">
        <f>data[[#This Row],[DeliveryDate]] + data[[#This Row],[DeliveryTime]]</f>
        <v>45740.619444444441</v>
      </c>
      <c r="AA2322" s="7">
        <f>data[[#This Row],[OrderDateTime]] + 1</f>
        <v>45741.007638888892</v>
      </c>
      <c r="AB2322" s="7" t="str">
        <f>IF(data[[#This Row],[DeliveryDateTime]] &lt;= data[[#This Row],[SLADue]], "On Time", "Late")</f>
        <v>On Time</v>
      </c>
    </row>
    <row r="2323" spans="1:28" x14ac:dyDescent="0.2">
      <c r="A2323" t="s">
        <v>2872</v>
      </c>
      <c r="B2323" t="s">
        <v>19</v>
      </c>
      <c r="C2323" t="s">
        <v>117</v>
      </c>
      <c r="D2323" t="s">
        <v>118</v>
      </c>
      <c r="E2323" s="5">
        <v>80.849999999999994</v>
      </c>
      <c r="F2323" t="s">
        <v>94</v>
      </c>
      <c r="G2323">
        <v>3</v>
      </c>
      <c r="H2323" s="1">
        <v>45667</v>
      </c>
      <c r="I2323" s="1" t="str">
        <f>TEXT(data[[#This Row],[OrderDate]],"mmm")</f>
        <v>Jan</v>
      </c>
      <c r="J2323" s="6">
        <v>0.57013888888888886</v>
      </c>
      <c r="K2323" s="6" t="str">
        <f>TEXT(data[[#This Row],[OrderTime]],"h")</f>
        <v>13</v>
      </c>
      <c r="L2323" s="1">
        <v>45667</v>
      </c>
      <c r="M2323" s="6">
        <v>0.8618055555555556</v>
      </c>
      <c r="N2323" t="s">
        <v>213</v>
      </c>
      <c r="O2323" t="s">
        <v>1505</v>
      </c>
      <c r="P2323" t="s">
        <v>36</v>
      </c>
      <c r="Q2323" t="s">
        <v>53</v>
      </c>
      <c r="R2323" t="s">
        <v>66</v>
      </c>
      <c r="S2323" t="s">
        <v>47</v>
      </c>
      <c r="T2323" t="s">
        <v>59</v>
      </c>
      <c r="U2323" t="s">
        <v>39</v>
      </c>
      <c r="V2323" s="5">
        <f>data[[#This Row],[PriceUSD]]*data[[#This Row],[Quantity]]</f>
        <v>242.54999999999998</v>
      </c>
      <c r="W2323" s="7">
        <f>data[[#This Row],[OrderDate]] + TIME(VALUE(LEFT(data[[#This Row],[OrderTime]],2)), VALUE(RIGHT(data[[#This Row],[OrderTime]],2)), 0)</f>
        <v>45667.061805555553</v>
      </c>
      <c r="X2323" s="7">
        <f>_xlfn.MINIFS(data[OrderDateTime], data[CustomerName], data[[#This Row],[CustomerName]])</f>
        <v>45588.015277777777</v>
      </c>
      <c r="Y2323" t="str">
        <f>IF(data[[#This Row],[OrderDateTime]]=data[[#This Row],[FirstOrderDateTime]], "New", "Returning")</f>
        <v>Returning</v>
      </c>
      <c r="Z2323" s="7">
        <f>data[[#This Row],[DeliveryDate]] + data[[#This Row],[DeliveryTime]]</f>
        <v>45667.861805555556</v>
      </c>
      <c r="AA2323" s="7">
        <f>data[[#This Row],[OrderDateTime]] + 1</f>
        <v>45668.061805555553</v>
      </c>
      <c r="AB2323" s="7" t="str">
        <f>IF(data[[#This Row],[DeliveryDateTime]] &lt;= data[[#This Row],[SLADue]], "On Time", "Late")</f>
        <v>On Time</v>
      </c>
    </row>
    <row r="2324" spans="1:28" x14ac:dyDescent="0.2">
      <c r="A2324" t="s">
        <v>2873</v>
      </c>
      <c r="B2324" t="s">
        <v>19</v>
      </c>
      <c r="C2324" t="s">
        <v>117</v>
      </c>
      <c r="D2324" t="s">
        <v>118</v>
      </c>
      <c r="E2324" s="5">
        <v>67.53</v>
      </c>
      <c r="F2324" t="s">
        <v>94</v>
      </c>
      <c r="G2324">
        <v>5</v>
      </c>
      <c r="H2324" s="1">
        <v>45781</v>
      </c>
      <c r="I2324" s="1" t="str">
        <f>TEXT(data[[#This Row],[OrderDate]],"mmm")</f>
        <v>May</v>
      </c>
      <c r="J2324" s="6">
        <v>0.41249999999999998</v>
      </c>
      <c r="K2324" s="6" t="str">
        <f>TEXT(data[[#This Row],[OrderTime]],"h")</f>
        <v>9</v>
      </c>
      <c r="L2324" s="1">
        <v>45781</v>
      </c>
      <c r="M2324" s="6">
        <v>0.70416666666666672</v>
      </c>
      <c r="N2324" t="s">
        <v>148</v>
      </c>
      <c r="O2324" t="s">
        <v>535</v>
      </c>
      <c r="P2324" t="s">
        <v>25</v>
      </c>
      <c r="Q2324" t="s">
        <v>53</v>
      </c>
      <c r="R2324" t="s">
        <v>66</v>
      </c>
      <c r="S2324" t="s">
        <v>47</v>
      </c>
      <c r="T2324" t="s">
        <v>143</v>
      </c>
      <c r="U2324" t="s">
        <v>30</v>
      </c>
      <c r="V2324" s="5">
        <f>data[[#This Row],[PriceUSD]]*data[[#This Row],[Quantity]]</f>
        <v>337.65</v>
      </c>
      <c r="W2324" s="7">
        <f>data[[#This Row],[OrderDate]] + TIME(VALUE(LEFT(data[[#This Row],[OrderTime]],2)), VALUE(RIGHT(data[[#This Row],[OrderTime]],2)), 0)</f>
        <v>45781.017361111109</v>
      </c>
      <c r="X2324" s="7">
        <f>_xlfn.MINIFS(data[OrderDateTime], data[CustomerName], data[[#This Row],[CustomerName]])</f>
        <v>45657.054166666669</v>
      </c>
      <c r="Y2324" t="str">
        <f>IF(data[[#This Row],[OrderDateTime]]=data[[#This Row],[FirstOrderDateTime]], "New", "Returning")</f>
        <v>Returning</v>
      </c>
      <c r="Z2324" s="7">
        <f>data[[#This Row],[DeliveryDate]] + data[[#This Row],[DeliveryTime]]</f>
        <v>45781.70416666667</v>
      </c>
      <c r="AA2324" s="7">
        <f>data[[#This Row],[OrderDateTime]] + 1</f>
        <v>45782.017361111109</v>
      </c>
      <c r="AB2324" s="7" t="str">
        <f>IF(data[[#This Row],[DeliveryDateTime]] &lt;= data[[#This Row],[SLADue]], "On Time", "Late")</f>
        <v>On Time</v>
      </c>
    </row>
    <row r="2325" spans="1:28" x14ac:dyDescent="0.2">
      <c r="A2325" t="s">
        <v>2874</v>
      </c>
      <c r="B2325" t="s">
        <v>19</v>
      </c>
      <c r="C2325" t="s">
        <v>126</v>
      </c>
      <c r="D2325" t="s">
        <v>127</v>
      </c>
      <c r="E2325" s="5">
        <v>22.1</v>
      </c>
      <c r="F2325" t="s">
        <v>56</v>
      </c>
      <c r="G2325">
        <v>1</v>
      </c>
      <c r="H2325" s="1">
        <v>45813</v>
      </c>
      <c r="I2325" s="1" t="str">
        <f>TEXT(data[[#This Row],[OrderDate]],"mmm")</f>
        <v>Jun</v>
      </c>
      <c r="J2325" s="6">
        <v>0.48819444444444443</v>
      </c>
      <c r="K2325" s="6" t="str">
        <f>TEXT(data[[#This Row],[OrderTime]],"h")</f>
        <v>11</v>
      </c>
      <c r="L2325" s="1">
        <v>45813</v>
      </c>
      <c r="M2325" s="6">
        <v>0.65486111111111112</v>
      </c>
      <c r="N2325" t="s">
        <v>98</v>
      </c>
      <c r="O2325" t="s">
        <v>481</v>
      </c>
      <c r="P2325" t="s">
        <v>77</v>
      </c>
      <c r="Q2325" t="s">
        <v>53</v>
      </c>
      <c r="R2325" t="s">
        <v>129</v>
      </c>
      <c r="S2325" t="s">
        <v>47</v>
      </c>
      <c r="T2325" t="s">
        <v>106</v>
      </c>
      <c r="U2325" t="s">
        <v>39</v>
      </c>
      <c r="V2325" s="5">
        <f>data[[#This Row],[PriceUSD]]*data[[#This Row],[Quantity]]</f>
        <v>22.1</v>
      </c>
      <c r="W2325" s="7">
        <f>data[[#This Row],[OrderDate]] + TIME(VALUE(LEFT(data[[#This Row],[OrderTime]],2)), VALUE(RIGHT(data[[#This Row],[OrderTime]],2)), 0)</f>
        <v>45813.030555555553</v>
      </c>
      <c r="X2325" s="7">
        <f>_xlfn.MINIFS(data[OrderDateTime], data[CustomerName], data[[#This Row],[CustomerName]])</f>
        <v>45512.007638888892</v>
      </c>
      <c r="Y2325" t="str">
        <f>IF(data[[#This Row],[OrderDateTime]]=data[[#This Row],[FirstOrderDateTime]], "New", "Returning")</f>
        <v>Returning</v>
      </c>
      <c r="Z2325" s="7">
        <f>data[[#This Row],[DeliveryDate]] + data[[#This Row],[DeliveryTime]]</f>
        <v>45813.654861111114</v>
      </c>
      <c r="AA2325" s="7">
        <f>data[[#This Row],[OrderDateTime]] + 1</f>
        <v>45814.030555555553</v>
      </c>
      <c r="AB2325" s="7" t="str">
        <f>IF(data[[#This Row],[DeliveryDateTime]] &lt;= data[[#This Row],[SLADue]], "On Time", "Late")</f>
        <v>On Time</v>
      </c>
    </row>
    <row r="2326" spans="1:28" x14ac:dyDescent="0.2">
      <c r="A2326" t="s">
        <v>2875</v>
      </c>
      <c r="B2326" t="s">
        <v>19</v>
      </c>
      <c r="C2326" t="s">
        <v>117</v>
      </c>
      <c r="D2326" t="s">
        <v>118</v>
      </c>
      <c r="E2326" s="5">
        <v>70.739999999999995</v>
      </c>
      <c r="F2326" t="s">
        <v>182</v>
      </c>
      <c r="G2326">
        <v>2</v>
      </c>
      <c r="H2326" s="1">
        <v>45633</v>
      </c>
      <c r="I2326" s="1" t="str">
        <f>TEXT(data[[#This Row],[OrderDate]],"mmm")</f>
        <v>Dec</v>
      </c>
      <c r="J2326" s="6">
        <v>0.60138888888888886</v>
      </c>
      <c r="K2326" s="6" t="str">
        <f>TEXT(data[[#This Row],[OrderTime]],"h")</f>
        <v>14</v>
      </c>
      <c r="L2326" s="1">
        <v>45634</v>
      </c>
      <c r="M2326" s="6">
        <v>0.80972222222222223</v>
      </c>
      <c r="N2326" t="s">
        <v>57</v>
      </c>
      <c r="O2326" t="s">
        <v>1009</v>
      </c>
      <c r="P2326" t="s">
        <v>25</v>
      </c>
      <c r="Q2326" t="s">
        <v>26</v>
      </c>
      <c r="R2326" t="s">
        <v>66</v>
      </c>
      <c r="S2326" t="s">
        <v>28</v>
      </c>
      <c r="T2326" t="s">
        <v>38</v>
      </c>
      <c r="U2326" t="s">
        <v>30</v>
      </c>
      <c r="V2326" s="5">
        <f>data[[#This Row],[PriceUSD]]*data[[#This Row],[Quantity]]</f>
        <v>141.47999999999999</v>
      </c>
      <c r="W2326" s="7">
        <f>data[[#This Row],[OrderDate]] + TIME(VALUE(LEFT(data[[#This Row],[OrderTime]],2)), VALUE(RIGHT(data[[#This Row],[OrderTime]],2)), 0)</f>
        <v>45633.061805555553</v>
      </c>
      <c r="X2326" s="7">
        <f>_xlfn.MINIFS(data[OrderDateTime], data[CustomerName], data[[#This Row],[CustomerName]])</f>
        <v>45520.017361111109</v>
      </c>
      <c r="Y2326" t="str">
        <f>IF(data[[#This Row],[OrderDateTime]]=data[[#This Row],[FirstOrderDateTime]], "New", "Returning")</f>
        <v>Returning</v>
      </c>
      <c r="Z2326" s="7">
        <f>data[[#This Row],[DeliveryDate]] + data[[#This Row],[DeliveryTime]]</f>
        <v>45634.80972222222</v>
      </c>
      <c r="AA2326" s="7">
        <f>data[[#This Row],[OrderDateTime]] + 1</f>
        <v>45634.061805555553</v>
      </c>
      <c r="AB2326" s="7" t="str">
        <f>IF(data[[#This Row],[DeliveryDateTime]] &lt;= data[[#This Row],[SLADue]], "On Time", "Late")</f>
        <v>Late</v>
      </c>
    </row>
    <row r="2327" spans="1:28" x14ac:dyDescent="0.2">
      <c r="A2327" t="s">
        <v>2876</v>
      </c>
      <c r="B2327" t="s">
        <v>19</v>
      </c>
      <c r="C2327" t="s">
        <v>117</v>
      </c>
      <c r="D2327" t="s">
        <v>118</v>
      </c>
      <c r="E2327" s="5">
        <v>73.7</v>
      </c>
      <c r="F2327" t="s">
        <v>94</v>
      </c>
      <c r="G2327">
        <v>3</v>
      </c>
      <c r="H2327" s="1">
        <v>45739</v>
      </c>
      <c r="I2327" s="1" t="str">
        <f>TEXT(data[[#This Row],[OrderDate]],"mmm")</f>
        <v>Mar</v>
      </c>
      <c r="J2327" s="6">
        <v>0.46736111111111112</v>
      </c>
      <c r="K2327" s="6" t="str">
        <f>TEXT(data[[#This Row],[OrderTime]],"h")</f>
        <v>11</v>
      </c>
      <c r="L2327" s="1">
        <v>45740</v>
      </c>
      <c r="M2327" s="6">
        <v>0.63402777777777775</v>
      </c>
      <c r="N2327" t="s">
        <v>148</v>
      </c>
      <c r="O2327" t="s">
        <v>1076</v>
      </c>
      <c r="P2327" t="s">
        <v>25</v>
      </c>
      <c r="Q2327" t="s">
        <v>26</v>
      </c>
      <c r="R2327" t="s">
        <v>66</v>
      </c>
      <c r="S2327" t="s">
        <v>28</v>
      </c>
      <c r="T2327" t="s">
        <v>38</v>
      </c>
      <c r="U2327" t="s">
        <v>30</v>
      </c>
      <c r="V2327" s="5">
        <f>data[[#This Row],[PriceUSD]]*data[[#This Row],[Quantity]]</f>
        <v>221.10000000000002</v>
      </c>
      <c r="W2327" s="7">
        <f>data[[#This Row],[OrderDate]] + TIME(VALUE(LEFT(data[[#This Row],[OrderTime]],2)), VALUE(RIGHT(data[[#This Row],[OrderTime]],2)), 0)</f>
        <v>45739.007638888892</v>
      </c>
      <c r="X2327" s="7">
        <f>_xlfn.MINIFS(data[OrderDateTime], data[CustomerName], data[[#This Row],[CustomerName]])</f>
        <v>45506.015277777777</v>
      </c>
      <c r="Y2327" t="str">
        <f>IF(data[[#This Row],[OrderDateTime]]=data[[#This Row],[FirstOrderDateTime]], "New", "Returning")</f>
        <v>Returning</v>
      </c>
      <c r="Z2327" s="7">
        <f>data[[#This Row],[DeliveryDate]] + data[[#This Row],[DeliveryTime]]</f>
        <v>45740.634027777778</v>
      </c>
      <c r="AA2327" s="7">
        <f>data[[#This Row],[OrderDateTime]] + 1</f>
        <v>45740.007638888892</v>
      </c>
      <c r="AB2327" s="7" t="str">
        <f>IF(data[[#This Row],[DeliveryDateTime]] &lt;= data[[#This Row],[SLADue]], "On Time", "Late")</f>
        <v>Late</v>
      </c>
    </row>
    <row r="2328" spans="1:28" x14ac:dyDescent="0.2">
      <c r="A2328" t="s">
        <v>2877</v>
      </c>
      <c r="B2328" t="s">
        <v>19</v>
      </c>
      <c r="C2328" t="s">
        <v>85</v>
      </c>
      <c r="D2328" t="s">
        <v>86</v>
      </c>
      <c r="E2328" s="5">
        <v>53.64</v>
      </c>
      <c r="F2328" t="s">
        <v>87</v>
      </c>
      <c r="G2328">
        <v>1</v>
      </c>
      <c r="H2328" s="1">
        <v>45835</v>
      </c>
      <c r="I2328" s="1" t="str">
        <f>TEXT(data[[#This Row],[OrderDate]],"mmm")</f>
        <v>Jun</v>
      </c>
      <c r="J2328" s="6">
        <v>0.48055555555555557</v>
      </c>
      <c r="K2328" s="6" t="str">
        <f>TEXT(data[[#This Row],[OrderTime]],"h")</f>
        <v>11</v>
      </c>
      <c r="L2328" s="1">
        <v>45836</v>
      </c>
      <c r="M2328" s="6">
        <v>0.68888888888888888</v>
      </c>
      <c r="N2328" t="s">
        <v>88</v>
      </c>
      <c r="O2328" t="s">
        <v>2242</v>
      </c>
      <c r="P2328" t="s">
        <v>25</v>
      </c>
      <c r="Q2328" t="s">
        <v>26</v>
      </c>
      <c r="R2328" t="s">
        <v>90</v>
      </c>
      <c r="S2328" t="s">
        <v>28</v>
      </c>
      <c r="T2328" t="s">
        <v>38</v>
      </c>
      <c r="U2328" t="s">
        <v>39</v>
      </c>
      <c r="V2328" s="5">
        <f>data[[#This Row],[PriceUSD]]*data[[#This Row],[Quantity]]</f>
        <v>53.64</v>
      </c>
      <c r="W2328" s="7">
        <f>data[[#This Row],[OrderDate]] + TIME(VALUE(LEFT(data[[#This Row],[OrderTime]],2)), VALUE(RIGHT(data[[#This Row],[OrderTime]],2)), 0)</f>
        <v>45835.038888888892</v>
      </c>
      <c r="X2328" s="7">
        <f>_xlfn.MINIFS(data[OrderDateTime], data[CustomerName], data[[#This Row],[CustomerName]])</f>
        <v>45505.038888888892</v>
      </c>
      <c r="Y2328" t="str">
        <f>IF(data[[#This Row],[OrderDateTime]]=data[[#This Row],[FirstOrderDateTime]], "New", "Returning")</f>
        <v>Returning</v>
      </c>
      <c r="Z2328" s="7">
        <f>data[[#This Row],[DeliveryDate]] + data[[#This Row],[DeliveryTime]]</f>
        <v>45836.688888888886</v>
      </c>
      <c r="AA2328" s="7">
        <f>data[[#This Row],[OrderDateTime]] + 1</f>
        <v>45836.038888888892</v>
      </c>
      <c r="AB2328" s="7" t="str">
        <f>IF(data[[#This Row],[DeliveryDateTime]] &lt;= data[[#This Row],[SLADue]], "On Time", "Late")</f>
        <v>Late</v>
      </c>
    </row>
    <row r="2329" spans="1:28" x14ac:dyDescent="0.2">
      <c r="A2329" t="s">
        <v>2878</v>
      </c>
      <c r="B2329" t="s">
        <v>19</v>
      </c>
      <c r="C2329" t="s">
        <v>69</v>
      </c>
      <c r="D2329" t="s">
        <v>70</v>
      </c>
      <c r="E2329" s="5">
        <v>65.680000000000007</v>
      </c>
      <c r="F2329" t="s">
        <v>56</v>
      </c>
      <c r="G2329">
        <v>1</v>
      </c>
      <c r="H2329" s="1">
        <v>45582</v>
      </c>
      <c r="I2329" s="1" t="str">
        <f>TEXT(data[[#This Row],[OrderDate]],"mmm")</f>
        <v>Oct</v>
      </c>
      <c r="J2329" s="6">
        <v>0.71250000000000002</v>
      </c>
      <c r="K2329" s="6" t="str">
        <f>TEXT(data[[#This Row],[OrderTime]],"h")</f>
        <v>17</v>
      </c>
      <c r="L2329" s="1">
        <v>45583</v>
      </c>
      <c r="M2329" s="6">
        <v>0.82222222222222219</v>
      </c>
      <c r="N2329" t="s">
        <v>292</v>
      </c>
      <c r="O2329" t="s">
        <v>676</v>
      </c>
      <c r="P2329" t="s">
        <v>77</v>
      </c>
      <c r="Q2329" t="s">
        <v>53</v>
      </c>
      <c r="R2329" t="s">
        <v>37</v>
      </c>
      <c r="S2329" t="s">
        <v>28</v>
      </c>
      <c r="T2329" t="s">
        <v>38</v>
      </c>
      <c r="U2329" t="s">
        <v>39</v>
      </c>
      <c r="V2329" s="5">
        <f>data[[#This Row],[PriceUSD]]*data[[#This Row],[Quantity]]</f>
        <v>65.680000000000007</v>
      </c>
      <c r="W2329" s="7">
        <f>data[[#This Row],[OrderDate]] + TIME(VALUE(LEFT(data[[#This Row],[OrderTime]],2)), VALUE(RIGHT(data[[#This Row],[OrderTime]],2)), 0)</f>
        <v>45582.017361111109</v>
      </c>
      <c r="X2329" s="7">
        <f>_xlfn.MINIFS(data[OrderDateTime], data[CustomerName], data[[#This Row],[CustomerName]])</f>
        <v>45536.052083333336</v>
      </c>
      <c r="Y2329" t="str">
        <f>IF(data[[#This Row],[OrderDateTime]]=data[[#This Row],[FirstOrderDateTime]], "New", "Returning")</f>
        <v>Returning</v>
      </c>
      <c r="Z2329" s="7">
        <f>data[[#This Row],[DeliveryDate]] + data[[#This Row],[DeliveryTime]]</f>
        <v>45583.822222222225</v>
      </c>
      <c r="AA2329" s="7">
        <f>data[[#This Row],[OrderDateTime]] + 1</f>
        <v>45583.017361111109</v>
      </c>
      <c r="AB2329" s="7" t="str">
        <f>IF(data[[#This Row],[DeliveryDateTime]] &lt;= data[[#This Row],[SLADue]], "On Time", "Late")</f>
        <v>Late</v>
      </c>
    </row>
    <row r="2330" spans="1:28" x14ac:dyDescent="0.2">
      <c r="A2330" t="s">
        <v>2879</v>
      </c>
      <c r="B2330" t="s">
        <v>19</v>
      </c>
      <c r="C2330" t="s">
        <v>32</v>
      </c>
      <c r="D2330" t="s">
        <v>33</v>
      </c>
      <c r="E2330" s="5">
        <v>50.7</v>
      </c>
      <c r="F2330" t="s">
        <v>22</v>
      </c>
      <c r="G2330">
        <v>1</v>
      </c>
      <c r="H2330" s="1">
        <v>45809</v>
      </c>
      <c r="I2330" s="1" t="str">
        <f>TEXT(data[[#This Row],[OrderDate]],"mmm")</f>
        <v>Jun</v>
      </c>
      <c r="J2330" s="6">
        <v>0.75208333333333333</v>
      </c>
      <c r="K2330" s="6" t="str">
        <f>TEXT(data[[#This Row],[OrderTime]],"h")</f>
        <v>18</v>
      </c>
      <c r="L2330" s="1">
        <v>45810</v>
      </c>
      <c r="M2330" s="6">
        <v>0.79374999999999996</v>
      </c>
      <c r="N2330" t="s">
        <v>213</v>
      </c>
      <c r="O2330" t="s">
        <v>1404</v>
      </c>
      <c r="P2330" t="s">
        <v>36</v>
      </c>
      <c r="Q2330" t="s">
        <v>26</v>
      </c>
      <c r="R2330" t="s">
        <v>37</v>
      </c>
      <c r="S2330" t="s">
        <v>28</v>
      </c>
      <c r="T2330" t="s">
        <v>59</v>
      </c>
      <c r="U2330" t="s">
        <v>30</v>
      </c>
      <c r="V2330" s="5">
        <f>data[[#This Row],[PriceUSD]]*data[[#This Row],[Quantity]]</f>
        <v>50.7</v>
      </c>
      <c r="W2330" s="7">
        <f>data[[#This Row],[OrderDate]] + TIME(VALUE(LEFT(data[[#This Row],[OrderTime]],2)), VALUE(RIGHT(data[[#This Row],[OrderTime]],2)), 0)</f>
        <v>45809.022916666669</v>
      </c>
      <c r="X2330" s="7">
        <f>_xlfn.MINIFS(data[OrderDateTime], data[CustomerName], data[[#This Row],[CustomerName]])</f>
        <v>45601.015277777777</v>
      </c>
      <c r="Y2330" t="str">
        <f>IF(data[[#This Row],[OrderDateTime]]=data[[#This Row],[FirstOrderDateTime]], "New", "Returning")</f>
        <v>Returning</v>
      </c>
      <c r="Z2330" s="7">
        <f>data[[#This Row],[DeliveryDate]] + data[[#This Row],[DeliveryTime]]</f>
        <v>45810.793749999997</v>
      </c>
      <c r="AA2330" s="7">
        <f>data[[#This Row],[OrderDateTime]] + 1</f>
        <v>45810.022916666669</v>
      </c>
      <c r="AB2330" s="7" t="str">
        <f>IF(data[[#This Row],[DeliveryDateTime]] &lt;= data[[#This Row],[SLADue]], "On Time", "Late")</f>
        <v>Late</v>
      </c>
    </row>
    <row r="2331" spans="1:28" x14ac:dyDescent="0.2">
      <c r="A2331" t="s">
        <v>2880</v>
      </c>
      <c r="B2331" t="s">
        <v>19</v>
      </c>
      <c r="C2331" t="s">
        <v>20</v>
      </c>
      <c r="D2331" t="s">
        <v>21</v>
      </c>
      <c r="E2331" s="5">
        <v>16.02</v>
      </c>
      <c r="F2331" t="s">
        <v>22</v>
      </c>
      <c r="G2331">
        <v>1</v>
      </c>
      <c r="H2331" s="1">
        <v>45715</v>
      </c>
      <c r="I2331" s="1" t="str">
        <f>TEXT(data[[#This Row],[OrderDate]],"mmm")</f>
        <v>Feb</v>
      </c>
      <c r="J2331" s="6">
        <v>0.68888888888888888</v>
      </c>
      <c r="K2331" s="6" t="str">
        <f>TEXT(data[[#This Row],[OrderTime]],"h")</f>
        <v>16</v>
      </c>
      <c r="L2331" s="1">
        <v>45716</v>
      </c>
      <c r="M2331" s="6">
        <v>0.77222222222222225</v>
      </c>
      <c r="N2331" t="s">
        <v>112</v>
      </c>
      <c r="O2331" t="s">
        <v>723</v>
      </c>
      <c r="P2331" t="s">
        <v>36</v>
      </c>
      <c r="Q2331" t="s">
        <v>26</v>
      </c>
      <c r="R2331" t="s">
        <v>27</v>
      </c>
      <c r="S2331" t="s">
        <v>28</v>
      </c>
      <c r="T2331" t="s">
        <v>29</v>
      </c>
      <c r="U2331" t="s">
        <v>30</v>
      </c>
      <c r="V2331" s="5">
        <f>data[[#This Row],[PriceUSD]]*data[[#This Row],[Quantity]]</f>
        <v>16.02</v>
      </c>
      <c r="W2331" s="7">
        <f>data[[#This Row],[OrderDate]] + TIME(VALUE(LEFT(data[[#This Row],[OrderTime]],2)), VALUE(RIGHT(data[[#This Row],[OrderTime]],2)), 0)</f>
        <v>45715.061805555553</v>
      </c>
      <c r="X2331" s="7">
        <f>_xlfn.MINIFS(data[OrderDateTime], data[CustomerName], data[[#This Row],[CustomerName]])</f>
        <v>45535.052083333336</v>
      </c>
      <c r="Y2331" t="str">
        <f>IF(data[[#This Row],[OrderDateTime]]=data[[#This Row],[FirstOrderDateTime]], "New", "Returning")</f>
        <v>Returning</v>
      </c>
      <c r="Z2331" s="7">
        <f>data[[#This Row],[DeliveryDate]] + data[[#This Row],[DeliveryTime]]</f>
        <v>45716.772222222222</v>
      </c>
      <c r="AA2331" s="7">
        <f>data[[#This Row],[OrderDateTime]] + 1</f>
        <v>45716.061805555553</v>
      </c>
      <c r="AB2331" s="7" t="str">
        <f>IF(data[[#This Row],[DeliveryDateTime]] &lt;= data[[#This Row],[SLADue]], "On Time", "Late")</f>
        <v>Late</v>
      </c>
    </row>
    <row r="2332" spans="1:28" x14ac:dyDescent="0.2">
      <c r="A2332" t="s">
        <v>2881</v>
      </c>
      <c r="B2332" t="s">
        <v>19</v>
      </c>
      <c r="C2332" t="s">
        <v>110</v>
      </c>
      <c r="D2332" t="s">
        <v>111</v>
      </c>
      <c r="E2332" s="5">
        <v>11.46</v>
      </c>
      <c r="F2332" t="s">
        <v>87</v>
      </c>
      <c r="G2332">
        <v>1</v>
      </c>
      <c r="H2332" s="1">
        <v>45787</v>
      </c>
      <c r="I2332" s="1" t="str">
        <f>TEXT(data[[#This Row],[OrderDate]],"mmm")</f>
        <v>May</v>
      </c>
      <c r="J2332" s="6">
        <v>0.41249999999999998</v>
      </c>
      <c r="K2332" s="6" t="str">
        <f>TEXT(data[[#This Row],[OrderTime]],"h")</f>
        <v>9</v>
      </c>
      <c r="L2332" s="1">
        <v>45788</v>
      </c>
      <c r="M2332" s="6">
        <v>0.45416666666666666</v>
      </c>
      <c r="N2332" t="s">
        <v>103</v>
      </c>
      <c r="O2332" t="s">
        <v>423</v>
      </c>
      <c r="P2332" t="s">
        <v>77</v>
      </c>
      <c r="Q2332" t="s">
        <v>53</v>
      </c>
      <c r="R2332" t="s">
        <v>114</v>
      </c>
      <c r="S2332" t="s">
        <v>28</v>
      </c>
      <c r="T2332" t="s">
        <v>106</v>
      </c>
      <c r="U2332" t="s">
        <v>39</v>
      </c>
      <c r="V2332" s="5">
        <f>data[[#This Row],[PriceUSD]]*data[[#This Row],[Quantity]]</f>
        <v>11.46</v>
      </c>
      <c r="W2332" s="7">
        <f>data[[#This Row],[OrderDate]] + TIME(VALUE(LEFT(data[[#This Row],[OrderTime]],2)), VALUE(RIGHT(data[[#This Row],[OrderTime]],2)), 0)</f>
        <v>45787.017361111109</v>
      </c>
      <c r="X2332" s="7">
        <f>_xlfn.MINIFS(data[OrderDateTime], data[CustomerName], data[[#This Row],[CustomerName]])</f>
        <v>45519.007638888892</v>
      </c>
      <c r="Y2332" t="str">
        <f>IF(data[[#This Row],[OrderDateTime]]=data[[#This Row],[FirstOrderDateTime]], "New", "Returning")</f>
        <v>Returning</v>
      </c>
      <c r="Z2332" s="7">
        <f>data[[#This Row],[DeliveryDate]] + data[[#This Row],[DeliveryTime]]</f>
        <v>45788.45416666667</v>
      </c>
      <c r="AA2332" s="7">
        <f>data[[#This Row],[OrderDateTime]] + 1</f>
        <v>45788.017361111109</v>
      </c>
      <c r="AB2332" s="7" t="str">
        <f>IF(data[[#This Row],[DeliveryDateTime]] &lt;= data[[#This Row],[SLADue]], "On Time", "Late")</f>
        <v>Late</v>
      </c>
    </row>
    <row r="2333" spans="1:28" x14ac:dyDescent="0.2">
      <c r="A2333" t="s">
        <v>2882</v>
      </c>
      <c r="B2333" t="s">
        <v>19</v>
      </c>
      <c r="C2333" t="s">
        <v>69</v>
      </c>
      <c r="D2333" t="s">
        <v>70</v>
      </c>
      <c r="E2333" s="5">
        <v>59.49</v>
      </c>
      <c r="F2333" t="s">
        <v>43</v>
      </c>
      <c r="G2333">
        <v>2</v>
      </c>
      <c r="H2333" s="1">
        <v>45780</v>
      </c>
      <c r="I2333" s="1" t="str">
        <f>TEXT(data[[#This Row],[OrderDate]],"mmm")</f>
        <v>May</v>
      </c>
      <c r="J2333" s="6">
        <v>0.86250000000000004</v>
      </c>
      <c r="K2333" s="6" t="str">
        <f>TEXT(data[[#This Row],[OrderTime]],"h")</f>
        <v>20</v>
      </c>
      <c r="L2333" s="1">
        <v>45781</v>
      </c>
      <c r="M2333" s="6">
        <v>0.65416666666666667</v>
      </c>
      <c r="N2333" t="s">
        <v>238</v>
      </c>
      <c r="O2333" t="s">
        <v>642</v>
      </c>
      <c r="P2333" t="s">
        <v>36</v>
      </c>
      <c r="Q2333" t="s">
        <v>26</v>
      </c>
      <c r="R2333" t="s">
        <v>37</v>
      </c>
      <c r="S2333" t="s">
        <v>28</v>
      </c>
      <c r="T2333" t="s">
        <v>136</v>
      </c>
      <c r="U2333" t="s">
        <v>30</v>
      </c>
      <c r="V2333" s="5">
        <f>data[[#This Row],[PriceUSD]]*data[[#This Row],[Quantity]]</f>
        <v>118.98</v>
      </c>
      <c r="W2333" s="7">
        <f>data[[#This Row],[OrderDate]] + TIME(VALUE(LEFT(data[[#This Row],[OrderTime]],2)), VALUE(RIGHT(data[[#This Row],[OrderTime]],2)), 0)</f>
        <v>45780.017361111109</v>
      </c>
      <c r="X2333" s="7">
        <f>_xlfn.MINIFS(data[OrderDateTime], data[CustomerName], data[[#This Row],[CustomerName]])</f>
        <v>45507.038888888892</v>
      </c>
      <c r="Y2333" t="str">
        <f>IF(data[[#This Row],[OrderDateTime]]=data[[#This Row],[FirstOrderDateTime]], "New", "Returning")</f>
        <v>Returning</v>
      </c>
      <c r="Z2333" s="7">
        <f>data[[#This Row],[DeliveryDate]] + data[[#This Row],[DeliveryTime]]</f>
        <v>45781.654166666667</v>
      </c>
      <c r="AA2333" s="7">
        <f>data[[#This Row],[OrderDateTime]] + 1</f>
        <v>45781.017361111109</v>
      </c>
      <c r="AB2333" s="7" t="str">
        <f>IF(data[[#This Row],[DeliveryDateTime]] &lt;= data[[#This Row],[SLADue]], "On Time", "Late")</f>
        <v>Late</v>
      </c>
    </row>
    <row r="2334" spans="1:28" x14ac:dyDescent="0.2">
      <c r="A2334" t="s">
        <v>2883</v>
      </c>
      <c r="B2334" t="s">
        <v>19</v>
      </c>
      <c r="C2334" t="s">
        <v>110</v>
      </c>
      <c r="D2334" t="s">
        <v>111</v>
      </c>
      <c r="E2334" s="5">
        <v>14</v>
      </c>
      <c r="F2334" t="s">
        <v>87</v>
      </c>
      <c r="G2334">
        <v>1</v>
      </c>
      <c r="H2334" s="1">
        <v>45658</v>
      </c>
      <c r="I2334" s="1" t="str">
        <f>TEXT(data[[#This Row],[OrderDate]],"mmm")</f>
        <v>Jan</v>
      </c>
      <c r="J2334" s="6">
        <v>0.41388888888888886</v>
      </c>
      <c r="K2334" s="6" t="str">
        <f>TEXT(data[[#This Row],[OrderTime]],"h")</f>
        <v>9</v>
      </c>
      <c r="L2334" s="1">
        <v>45659</v>
      </c>
      <c r="M2334" s="6">
        <v>0.41388888888888886</v>
      </c>
      <c r="N2334" t="s">
        <v>57</v>
      </c>
      <c r="O2334" t="s">
        <v>964</v>
      </c>
      <c r="P2334" t="s">
        <v>25</v>
      </c>
      <c r="Q2334" t="s">
        <v>53</v>
      </c>
      <c r="R2334" t="s">
        <v>114</v>
      </c>
      <c r="S2334" t="s">
        <v>28</v>
      </c>
      <c r="T2334" t="s">
        <v>106</v>
      </c>
      <c r="U2334" t="s">
        <v>39</v>
      </c>
      <c r="V2334" s="5">
        <f>data[[#This Row],[PriceUSD]]*data[[#This Row],[Quantity]]</f>
        <v>14</v>
      </c>
      <c r="W2334" s="7">
        <f>data[[#This Row],[OrderDate]] + TIME(VALUE(LEFT(data[[#This Row],[OrderTime]],2)), VALUE(RIGHT(data[[#This Row],[OrderTime]],2)), 0)</f>
        <v>45658.061805555553</v>
      </c>
      <c r="X2334" s="7">
        <f>_xlfn.MINIFS(data[OrderDateTime], data[CustomerName], data[[#This Row],[CustomerName]])</f>
        <v>45505.007638888892</v>
      </c>
      <c r="Y2334" t="str">
        <f>IF(data[[#This Row],[OrderDateTime]]=data[[#This Row],[FirstOrderDateTime]], "New", "Returning")</f>
        <v>Returning</v>
      </c>
      <c r="Z2334" s="7">
        <f>data[[#This Row],[DeliveryDate]] + data[[#This Row],[DeliveryTime]]</f>
        <v>45659.413888888892</v>
      </c>
      <c r="AA2334" s="7">
        <f>data[[#This Row],[OrderDateTime]] + 1</f>
        <v>45659.061805555553</v>
      </c>
      <c r="AB2334" s="7" t="str">
        <f>IF(data[[#This Row],[DeliveryDateTime]] &lt;= data[[#This Row],[SLADue]], "On Time", "Late")</f>
        <v>Late</v>
      </c>
    </row>
    <row r="2335" spans="1:28" x14ac:dyDescent="0.2">
      <c r="A2335" t="s">
        <v>2884</v>
      </c>
      <c r="B2335" t="s">
        <v>19</v>
      </c>
      <c r="C2335" t="s">
        <v>126</v>
      </c>
      <c r="D2335" t="s">
        <v>127</v>
      </c>
      <c r="E2335" s="5">
        <v>19.21</v>
      </c>
      <c r="F2335" t="s">
        <v>138</v>
      </c>
      <c r="G2335">
        <v>2</v>
      </c>
      <c r="H2335" s="1">
        <v>45705</v>
      </c>
      <c r="I2335" s="1" t="str">
        <f>TEXT(data[[#This Row],[OrderDate]],"mmm")</f>
        <v>Feb</v>
      </c>
      <c r="J2335" s="6">
        <v>0.3840277777777778</v>
      </c>
      <c r="K2335" s="6" t="str">
        <f>TEXT(data[[#This Row],[OrderTime]],"h")</f>
        <v>9</v>
      </c>
      <c r="L2335" s="1">
        <v>45706</v>
      </c>
      <c r="M2335" s="6">
        <v>0.50902777777777775</v>
      </c>
      <c r="N2335" t="s">
        <v>388</v>
      </c>
      <c r="O2335" t="s">
        <v>695</v>
      </c>
      <c r="P2335" t="s">
        <v>245</v>
      </c>
      <c r="Q2335" t="s">
        <v>26</v>
      </c>
      <c r="R2335" t="s">
        <v>129</v>
      </c>
      <c r="S2335" t="s">
        <v>28</v>
      </c>
      <c r="T2335" t="s">
        <v>106</v>
      </c>
      <c r="U2335" t="s">
        <v>30</v>
      </c>
      <c r="V2335" s="5">
        <f>data[[#This Row],[PriceUSD]]*data[[#This Row],[Quantity]]</f>
        <v>38.42</v>
      </c>
      <c r="W2335" s="7">
        <f>data[[#This Row],[OrderDate]] + TIME(VALUE(LEFT(data[[#This Row],[OrderTime]],2)), VALUE(RIGHT(data[[#This Row],[OrderTime]],2)), 0)</f>
        <v>45705.054166666669</v>
      </c>
      <c r="X2335" s="7">
        <f>_xlfn.MINIFS(data[OrderDateTime], data[CustomerName], data[[#This Row],[CustomerName]])</f>
        <v>45629.061805555553</v>
      </c>
      <c r="Y2335" t="str">
        <f>IF(data[[#This Row],[OrderDateTime]]=data[[#This Row],[FirstOrderDateTime]], "New", "Returning")</f>
        <v>Returning</v>
      </c>
      <c r="Z2335" s="7">
        <f>data[[#This Row],[DeliveryDate]] + data[[#This Row],[DeliveryTime]]</f>
        <v>45706.509027777778</v>
      </c>
      <c r="AA2335" s="7">
        <f>data[[#This Row],[OrderDateTime]] + 1</f>
        <v>45706.054166666669</v>
      </c>
      <c r="AB2335" s="7" t="str">
        <f>IF(data[[#This Row],[DeliveryDateTime]] &lt;= data[[#This Row],[SLADue]], "On Time", "Late")</f>
        <v>Late</v>
      </c>
    </row>
    <row r="2336" spans="1:28" x14ac:dyDescent="0.2">
      <c r="A2336" t="s">
        <v>2885</v>
      </c>
      <c r="B2336" t="s">
        <v>19</v>
      </c>
      <c r="C2336" t="s">
        <v>20</v>
      </c>
      <c r="D2336" t="s">
        <v>21</v>
      </c>
      <c r="E2336" s="5">
        <v>15.29</v>
      </c>
      <c r="F2336" t="s">
        <v>22</v>
      </c>
      <c r="G2336">
        <v>1</v>
      </c>
      <c r="H2336" s="1">
        <v>45654</v>
      </c>
      <c r="I2336" s="1" t="str">
        <f>TEXT(data[[#This Row],[OrderDate]],"mmm")</f>
        <v>Dec</v>
      </c>
      <c r="J2336" s="6">
        <v>0.45069444444444445</v>
      </c>
      <c r="K2336" s="6" t="str">
        <f>TEXT(data[[#This Row],[OrderTime]],"h")</f>
        <v>10</v>
      </c>
      <c r="L2336" s="1">
        <v>45654</v>
      </c>
      <c r="M2336" s="6">
        <v>0.7006944444444444</v>
      </c>
      <c r="N2336" t="s">
        <v>175</v>
      </c>
      <c r="O2336" t="s">
        <v>450</v>
      </c>
      <c r="P2336" t="s">
        <v>25</v>
      </c>
      <c r="Q2336" t="s">
        <v>53</v>
      </c>
      <c r="R2336" t="s">
        <v>27</v>
      </c>
      <c r="S2336" t="s">
        <v>47</v>
      </c>
      <c r="T2336" t="s">
        <v>106</v>
      </c>
      <c r="U2336" t="s">
        <v>30</v>
      </c>
      <c r="V2336" s="5">
        <f>data[[#This Row],[PriceUSD]]*data[[#This Row],[Quantity]]</f>
        <v>15.29</v>
      </c>
      <c r="W2336" s="7">
        <f>data[[#This Row],[OrderDate]] + TIME(VALUE(LEFT(data[[#This Row],[OrderTime]],2)), VALUE(RIGHT(data[[#This Row],[OrderTime]],2)), 0)</f>
        <v>45654.030555555553</v>
      </c>
      <c r="X2336" s="7">
        <f>_xlfn.MINIFS(data[OrderDateTime], data[CustomerName], data[[#This Row],[CustomerName]])</f>
        <v>45556.046527777777</v>
      </c>
      <c r="Y2336" t="str">
        <f>IF(data[[#This Row],[OrderDateTime]]=data[[#This Row],[FirstOrderDateTime]], "New", "Returning")</f>
        <v>Returning</v>
      </c>
      <c r="Z2336" s="7">
        <f>data[[#This Row],[DeliveryDate]] + data[[#This Row],[DeliveryTime]]</f>
        <v>45654.700694444444</v>
      </c>
      <c r="AA2336" s="7">
        <f>data[[#This Row],[OrderDateTime]] + 1</f>
        <v>45655.030555555553</v>
      </c>
      <c r="AB2336" s="7" t="str">
        <f>IF(data[[#This Row],[DeliveryDateTime]] &lt;= data[[#This Row],[SLADue]], "On Time", "Late")</f>
        <v>On Time</v>
      </c>
    </row>
    <row r="2337" spans="1:28" x14ac:dyDescent="0.2">
      <c r="A2337" t="s">
        <v>2886</v>
      </c>
      <c r="B2337" t="s">
        <v>19</v>
      </c>
      <c r="C2337" t="s">
        <v>41</v>
      </c>
      <c r="D2337" t="s">
        <v>42</v>
      </c>
      <c r="E2337" s="5">
        <v>40.24</v>
      </c>
      <c r="F2337" t="s">
        <v>119</v>
      </c>
      <c r="G2337">
        <v>3</v>
      </c>
      <c r="H2337" s="1">
        <v>45718</v>
      </c>
      <c r="I2337" s="1" t="str">
        <f>TEXT(data[[#This Row],[OrderDate]],"mmm")</f>
        <v>Mar</v>
      </c>
      <c r="J2337" s="6">
        <v>0.41944444444444445</v>
      </c>
      <c r="K2337" s="6" t="str">
        <f>TEXT(data[[#This Row],[OrderTime]],"h")</f>
        <v>10</v>
      </c>
      <c r="L2337" s="1">
        <v>45718</v>
      </c>
      <c r="M2337" s="6">
        <v>0.58611111111111114</v>
      </c>
      <c r="N2337" t="s">
        <v>88</v>
      </c>
      <c r="O2337" t="s">
        <v>429</v>
      </c>
      <c r="P2337" t="s">
        <v>25</v>
      </c>
      <c r="Q2337" t="s">
        <v>26</v>
      </c>
      <c r="R2337" t="s">
        <v>46</v>
      </c>
      <c r="S2337" t="s">
        <v>47</v>
      </c>
      <c r="T2337" t="s">
        <v>38</v>
      </c>
      <c r="U2337" t="s">
        <v>30</v>
      </c>
      <c r="V2337" s="5">
        <f>data[[#This Row],[PriceUSD]]*data[[#This Row],[Quantity]]</f>
        <v>120.72</v>
      </c>
      <c r="W2337" s="7">
        <f>data[[#This Row],[OrderDate]] + TIME(VALUE(LEFT(data[[#This Row],[OrderTime]],2)), VALUE(RIGHT(data[[#This Row],[OrderTime]],2)), 0)</f>
        <v>45718.030555555553</v>
      </c>
      <c r="X2337" s="7">
        <f>_xlfn.MINIFS(data[OrderDateTime], data[CustomerName], data[[#This Row],[CustomerName]])</f>
        <v>45526.046527777777</v>
      </c>
      <c r="Y2337" t="str">
        <f>IF(data[[#This Row],[OrderDateTime]]=data[[#This Row],[FirstOrderDateTime]], "New", "Returning")</f>
        <v>Returning</v>
      </c>
      <c r="Z2337" s="7">
        <f>data[[#This Row],[DeliveryDate]] + data[[#This Row],[DeliveryTime]]</f>
        <v>45718.586111111108</v>
      </c>
      <c r="AA2337" s="7">
        <f>data[[#This Row],[OrderDateTime]] + 1</f>
        <v>45719.030555555553</v>
      </c>
      <c r="AB2337" s="7" t="str">
        <f>IF(data[[#This Row],[DeliveryDateTime]] &lt;= data[[#This Row],[SLADue]], "On Time", "Late")</f>
        <v>On Time</v>
      </c>
    </row>
    <row r="2338" spans="1:28" x14ac:dyDescent="0.2">
      <c r="A2338" t="s">
        <v>2887</v>
      </c>
      <c r="B2338" t="s">
        <v>19</v>
      </c>
      <c r="C2338" t="s">
        <v>101</v>
      </c>
      <c r="D2338" t="s">
        <v>102</v>
      </c>
      <c r="E2338" s="5">
        <v>28.87</v>
      </c>
      <c r="F2338" t="s">
        <v>81</v>
      </c>
      <c r="G2338">
        <v>1</v>
      </c>
      <c r="H2338" s="1">
        <v>45853</v>
      </c>
      <c r="I2338" s="1" t="str">
        <f>TEXT(data[[#This Row],[OrderDate]],"mmm")</f>
        <v>Jul</v>
      </c>
      <c r="J2338" s="6">
        <v>0.5180555555555556</v>
      </c>
      <c r="K2338" s="6" t="str">
        <f>TEXT(data[[#This Row],[OrderTime]],"h")</f>
        <v>12</v>
      </c>
      <c r="L2338" s="1">
        <v>45853</v>
      </c>
      <c r="M2338" s="6">
        <v>0.7680555555555556</v>
      </c>
      <c r="N2338" t="s">
        <v>238</v>
      </c>
      <c r="O2338" t="s">
        <v>1441</v>
      </c>
      <c r="P2338" t="s">
        <v>36</v>
      </c>
      <c r="Q2338" t="s">
        <v>53</v>
      </c>
      <c r="R2338" t="s">
        <v>83</v>
      </c>
      <c r="S2338" t="s">
        <v>47</v>
      </c>
      <c r="T2338" t="s">
        <v>29</v>
      </c>
      <c r="U2338" t="s">
        <v>30</v>
      </c>
      <c r="V2338" s="5">
        <f>data[[#This Row],[PriceUSD]]*data[[#This Row],[Quantity]]</f>
        <v>28.87</v>
      </c>
      <c r="W2338" s="7">
        <f>data[[#This Row],[OrderDate]] + TIME(VALUE(LEFT(data[[#This Row],[OrderTime]],2)), VALUE(RIGHT(data[[#This Row],[OrderTime]],2)), 0)</f>
        <v>45853.038888888892</v>
      </c>
      <c r="X2338" s="7">
        <f>_xlfn.MINIFS(data[OrderDateTime], data[CustomerName], data[[#This Row],[CustomerName]])</f>
        <v>45510.038888888892</v>
      </c>
      <c r="Y2338" t="str">
        <f>IF(data[[#This Row],[OrderDateTime]]=data[[#This Row],[FirstOrderDateTime]], "New", "Returning")</f>
        <v>Returning</v>
      </c>
      <c r="Z2338" s="7">
        <f>data[[#This Row],[DeliveryDate]] + data[[#This Row],[DeliveryTime]]</f>
        <v>45853.768055555556</v>
      </c>
      <c r="AA2338" s="7">
        <f>data[[#This Row],[OrderDateTime]] + 1</f>
        <v>45854.038888888892</v>
      </c>
      <c r="AB2338" s="7" t="str">
        <f>IF(data[[#This Row],[DeliveryDateTime]] &lt;= data[[#This Row],[SLADue]], "On Time", "Late")</f>
        <v>On Time</v>
      </c>
    </row>
    <row r="2339" spans="1:28" x14ac:dyDescent="0.2">
      <c r="A2339" t="s">
        <v>2888</v>
      </c>
      <c r="B2339" t="s">
        <v>19</v>
      </c>
      <c r="C2339" t="s">
        <v>258</v>
      </c>
      <c r="D2339" t="s">
        <v>259</v>
      </c>
      <c r="E2339" s="5">
        <v>111.66</v>
      </c>
      <c r="F2339" t="s">
        <v>119</v>
      </c>
      <c r="G2339">
        <v>1</v>
      </c>
      <c r="H2339" s="1">
        <v>45606</v>
      </c>
      <c r="I2339" s="1" t="str">
        <f>TEXT(data[[#This Row],[OrderDate]],"mmm")</f>
        <v>Nov</v>
      </c>
      <c r="J2339" s="6">
        <v>0.51944444444444449</v>
      </c>
      <c r="K2339" s="6" t="str">
        <f>TEXT(data[[#This Row],[OrderTime]],"h")</f>
        <v>12</v>
      </c>
      <c r="L2339" s="1">
        <v>45606</v>
      </c>
      <c r="M2339" s="6">
        <v>0.72777777777777775</v>
      </c>
      <c r="N2339" t="s">
        <v>95</v>
      </c>
      <c r="O2339" t="s">
        <v>715</v>
      </c>
      <c r="P2339" t="s">
        <v>25</v>
      </c>
      <c r="Q2339" t="s">
        <v>53</v>
      </c>
      <c r="R2339" t="s">
        <v>261</v>
      </c>
      <c r="S2339" t="s">
        <v>47</v>
      </c>
      <c r="T2339" t="s">
        <v>38</v>
      </c>
      <c r="U2339" t="s">
        <v>30</v>
      </c>
      <c r="V2339" s="5">
        <f>data[[#This Row],[PriceUSD]]*data[[#This Row],[Quantity]]</f>
        <v>111.66</v>
      </c>
      <c r="W2339" s="7">
        <f>data[[#This Row],[OrderDate]] + TIME(VALUE(LEFT(data[[#This Row],[OrderTime]],2)), VALUE(RIGHT(data[[#This Row],[OrderTime]],2)), 0)</f>
        <v>45606.030555555553</v>
      </c>
      <c r="X2339" s="7">
        <f>_xlfn.MINIFS(data[OrderDateTime], data[CustomerName], data[[#This Row],[CustomerName]])</f>
        <v>45554.054166666669</v>
      </c>
      <c r="Y2339" t="str">
        <f>IF(data[[#This Row],[OrderDateTime]]=data[[#This Row],[FirstOrderDateTime]], "New", "Returning")</f>
        <v>Returning</v>
      </c>
      <c r="Z2339" s="7">
        <f>data[[#This Row],[DeliveryDate]] + data[[#This Row],[DeliveryTime]]</f>
        <v>45606.727777777778</v>
      </c>
      <c r="AA2339" s="7">
        <f>data[[#This Row],[OrderDateTime]] + 1</f>
        <v>45607.030555555553</v>
      </c>
      <c r="AB2339" s="7" t="str">
        <f>IF(data[[#This Row],[DeliveryDateTime]] &lt;= data[[#This Row],[SLADue]], "On Time", "Late")</f>
        <v>On Time</v>
      </c>
    </row>
    <row r="2340" spans="1:28" x14ac:dyDescent="0.2">
      <c r="A2340" t="s">
        <v>2889</v>
      </c>
      <c r="B2340" t="s">
        <v>19</v>
      </c>
      <c r="C2340" t="s">
        <v>258</v>
      </c>
      <c r="D2340" t="s">
        <v>259</v>
      </c>
      <c r="E2340" s="5">
        <v>125.13</v>
      </c>
      <c r="F2340" t="s">
        <v>51</v>
      </c>
      <c r="G2340">
        <v>1</v>
      </c>
      <c r="H2340" s="1">
        <v>45881</v>
      </c>
      <c r="I2340" s="1" t="str">
        <f>TEXT(data[[#This Row],[OrderDate]],"mmm")</f>
        <v>Aug</v>
      </c>
      <c r="J2340" s="6">
        <v>0.6069444444444444</v>
      </c>
      <c r="K2340" s="6" t="str">
        <f>TEXT(data[[#This Row],[OrderTime]],"h")</f>
        <v>14</v>
      </c>
      <c r="L2340" s="1">
        <v>45881</v>
      </c>
      <c r="M2340" s="6">
        <v>0.77361111111111114</v>
      </c>
      <c r="N2340" t="s">
        <v>23</v>
      </c>
      <c r="O2340" t="s">
        <v>128</v>
      </c>
      <c r="P2340" t="s">
        <v>25</v>
      </c>
      <c r="Q2340" t="s">
        <v>26</v>
      </c>
      <c r="R2340" t="s">
        <v>261</v>
      </c>
      <c r="S2340" t="s">
        <v>47</v>
      </c>
      <c r="T2340" t="s">
        <v>29</v>
      </c>
      <c r="U2340" t="s">
        <v>30</v>
      </c>
      <c r="V2340" s="5">
        <f>data[[#This Row],[PriceUSD]]*data[[#This Row],[Quantity]]</f>
        <v>125.13</v>
      </c>
      <c r="W2340" s="7">
        <f>data[[#This Row],[OrderDate]] + TIME(VALUE(LEFT(data[[#This Row],[OrderTime]],2)), VALUE(RIGHT(data[[#This Row],[OrderTime]],2)), 0)</f>
        <v>45881.030555555553</v>
      </c>
      <c r="X2340" s="7">
        <f>_xlfn.MINIFS(data[OrderDateTime], data[CustomerName], data[[#This Row],[CustomerName]])</f>
        <v>45540.054166666669</v>
      </c>
      <c r="Y2340" t="str">
        <f>IF(data[[#This Row],[OrderDateTime]]=data[[#This Row],[FirstOrderDateTime]], "New", "Returning")</f>
        <v>Returning</v>
      </c>
      <c r="Z2340" s="7">
        <f>data[[#This Row],[DeliveryDate]] + data[[#This Row],[DeliveryTime]]</f>
        <v>45881.773611111108</v>
      </c>
      <c r="AA2340" s="7">
        <f>data[[#This Row],[OrderDateTime]] + 1</f>
        <v>45882.030555555553</v>
      </c>
      <c r="AB2340" s="7" t="str">
        <f>IF(data[[#This Row],[DeliveryDateTime]] &lt;= data[[#This Row],[SLADue]], "On Time", "Late")</f>
        <v>On Time</v>
      </c>
    </row>
    <row r="2341" spans="1:28" x14ac:dyDescent="0.2">
      <c r="A2341" t="s">
        <v>2890</v>
      </c>
      <c r="B2341" t="s">
        <v>19</v>
      </c>
      <c r="C2341" t="s">
        <v>290</v>
      </c>
      <c r="D2341" t="s">
        <v>291</v>
      </c>
      <c r="E2341" s="5">
        <v>51.29</v>
      </c>
      <c r="F2341" t="s">
        <v>22</v>
      </c>
      <c r="G2341">
        <v>1</v>
      </c>
      <c r="H2341" s="1">
        <v>45524</v>
      </c>
      <c r="I2341" s="1" t="str">
        <f>TEXT(data[[#This Row],[OrderDate]],"mmm")</f>
        <v>Aug</v>
      </c>
      <c r="J2341" s="6">
        <v>0.73333333333333328</v>
      </c>
      <c r="K2341" s="6" t="str">
        <f>TEXT(data[[#This Row],[OrderTime]],"h")</f>
        <v>17</v>
      </c>
      <c r="L2341" s="1">
        <v>45525</v>
      </c>
      <c r="M2341" s="6">
        <v>0.85833333333333328</v>
      </c>
      <c r="N2341" t="s">
        <v>23</v>
      </c>
      <c r="O2341" t="s">
        <v>386</v>
      </c>
      <c r="P2341" t="s">
        <v>25</v>
      </c>
      <c r="Q2341" t="s">
        <v>26</v>
      </c>
      <c r="R2341" t="s">
        <v>294</v>
      </c>
      <c r="S2341" t="s">
        <v>28</v>
      </c>
      <c r="T2341" t="s">
        <v>38</v>
      </c>
      <c r="U2341" t="s">
        <v>30</v>
      </c>
      <c r="V2341" s="5">
        <f>data[[#This Row],[PriceUSD]]*data[[#This Row],[Quantity]]</f>
        <v>51.29</v>
      </c>
      <c r="W2341" s="7">
        <f>data[[#This Row],[OrderDate]] + TIME(VALUE(LEFT(data[[#This Row],[OrderTime]],2)), VALUE(RIGHT(data[[#This Row],[OrderTime]],2)), 0)</f>
        <v>45524.022916666669</v>
      </c>
      <c r="X2341" s="7">
        <f>_xlfn.MINIFS(data[OrderDateTime], data[CustomerName], data[[#This Row],[CustomerName]])</f>
        <v>45508.038888888892</v>
      </c>
      <c r="Y2341" t="str">
        <f>IF(data[[#This Row],[OrderDateTime]]=data[[#This Row],[FirstOrderDateTime]], "New", "Returning")</f>
        <v>Returning</v>
      </c>
      <c r="Z2341" s="7">
        <f>data[[#This Row],[DeliveryDate]] + data[[#This Row],[DeliveryTime]]</f>
        <v>45525.85833333333</v>
      </c>
      <c r="AA2341" s="7">
        <f>data[[#This Row],[OrderDateTime]] + 1</f>
        <v>45525.022916666669</v>
      </c>
      <c r="AB2341" s="7" t="str">
        <f>IF(data[[#This Row],[DeliveryDateTime]] &lt;= data[[#This Row],[SLADue]], "On Time", "Late")</f>
        <v>Late</v>
      </c>
    </row>
    <row r="2342" spans="1:28" x14ac:dyDescent="0.2">
      <c r="A2342" t="s">
        <v>2891</v>
      </c>
      <c r="B2342" t="s">
        <v>19</v>
      </c>
      <c r="C2342" t="s">
        <v>85</v>
      </c>
      <c r="D2342" t="s">
        <v>86</v>
      </c>
      <c r="E2342" s="5">
        <v>55.01</v>
      </c>
      <c r="F2342" t="s">
        <v>71</v>
      </c>
      <c r="G2342">
        <v>1</v>
      </c>
      <c r="H2342" s="1">
        <v>45526</v>
      </c>
      <c r="I2342" s="1" t="str">
        <f>TEXT(data[[#This Row],[OrderDate]],"mmm")</f>
        <v>Aug</v>
      </c>
      <c r="J2342" s="6">
        <v>0.87430555555555556</v>
      </c>
      <c r="K2342" s="6" t="str">
        <f>TEXT(data[[#This Row],[OrderTime]],"h")</f>
        <v>20</v>
      </c>
      <c r="L2342" s="1">
        <v>45527</v>
      </c>
      <c r="M2342" s="6">
        <v>0.65277777777777779</v>
      </c>
      <c r="N2342" t="s">
        <v>170</v>
      </c>
      <c r="O2342" t="s">
        <v>603</v>
      </c>
      <c r="P2342" t="s">
        <v>36</v>
      </c>
      <c r="Q2342" t="s">
        <v>53</v>
      </c>
      <c r="R2342" t="s">
        <v>90</v>
      </c>
      <c r="S2342" t="s">
        <v>28</v>
      </c>
      <c r="T2342" t="s">
        <v>38</v>
      </c>
      <c r="U2342" t="s">
        <v>30</v>
      </c>
      <c r="V2342" s="5">
        <f>data[[#This Row],[PriceUSD]]*data[[#This Row],[Quantity]]</f>
        <v>55.01</v>
      </c>
      <c r="W2342" s="7">
        <f>data[[#This Row],[OrderDate]] + TIME(VALUE(LEFT(data[[#This Row],[OrderTime]],2)), VALUE(RIGHT(data[[#This Row],[OrderTime]],2)), 0)</f>
        <v>45526.038888888892</v>
      </c>
      <c r="X2342" s="7">
        <f>_xlfn.MINIFS(data[OrderDateTime], data[CustomerName], data[[#This Row],[CustomerName]])</f>
        <v>45511.061805555553</v>
      </c>
      <c r="Y2342" t="str">
        <f>IF(data[[#This Row],[OrderDateTime]]=data[[#This Row],[FirstOrderDateTime]], "New", "Returning")</f>
        <v>Returning</v>
      </c>
      <c r="Z2342" s="7">
        <f>data[[#This Row],[DeliveryDate]] + data[[#This Row],[DeliveryTime]]</f>
        <v>45527.652777777781</v>
      </c>
      <c r="AA2342" s="7">
        <f>data[[#This Row],[OrderDateTime]] + 1</f>
        <v>45527.038888888892</v>
      </c>
      <c r="AB2342" s="7" t="str">
        <f>IF(data[[#This Row],[DeliveryDateTime]] &lt;= data[[#This Row],[SLADue]], "On Time", "Late")</f>
        <v>Late</v>
      </c>
    </row>
    <row r="2343" spans="1:28" x14ac:dyDescent="0.2">
      <c r="A2343" t="s">
        <v>2892</v>
      </c>
      <c r="B2343" t="s">
        <v>19</v>
      </c>
      <c r="C2343" t="s">
        <v>126</v>
      </c>
      <c r="D2343" t="s">
        <v>127</v>
      </c>
      <c r="E2343" s="5">
        <v>22.58</v>
      </c>
      <c r="F2343" t="s">
        <v>87</v>
      </c>
      <c r="G2343">
        <v>1</v>
      </c>
      <c r="H2343" s="1">
        <v>45881</v>
      </c>
      <c r="I2343" s="1" t="str">
        <f>TEXT(data[[#This Row],[OrderDate]],"mmm")</f>
        <v>Aug</v>
      </c>
      <c r="J2343" s="6">
        <v>0.48472222222222222</v>
      </c>
      <c r="K2343" s="6" t="str">
        <f>TEXT(data[[#This Row],[OrderTime]],"h")</f>
        <v>11</v>
      </c>
      <c r="L2343" s="1">
        <v>45881</v>
      </c>
      <c r="M2343" s="6">
        <v>0.73472222222222228</v>
      </c>
      <c r="N2343" t="s">
        <v>175</v>
      </c>
      <c r="O2343" t="s">
        <v>1087</v>
      </c>
      <c r="P2343" t="s">
        <v>25</v>
      </c>
      <c r="Q2343" t="s">
        <v>53</v>
      </c>
      <c r="R2343" t="s">
        <v>129</v>
      </c>
      <c r="S2343" t="s">
        <v>47</v>
      </c>
      <c r="T2343" t="s">
        <v>29</v>
      </c>
      <c r="U2343" t="s">
        <v>30</v>
      </c>
      <c r="V2343" s="5">
        <f>data[[#This Row],[PriceUSD]]*data[[#This Row],[Quantity]]</f>
        <v>22.58</v>
      </c>
      <c r="W2343" s="7">
        <f>data[[#This Row],[OrderDate]] + TIME(VALUE(LEFT(data[[#This Row],[OrderTime]],2)), VALUE(RIGHT(data[[#This Row],[OrderTime]],2)), 0)</f>
        <v>45881.015277777777</v>
      </c>
      <c r="X2343" s="7">
        <f>_xlfn.MINIFS(data[OrderDateTime], data[CustomerName], data[[#This Row],[CustomerName]])</f>
        <v>45522.022916666669</v>
      </c>
      <c r="Y2343" t="str">
        <f>IF(data[[#This Row],[OrderDateTime]]=data[[#This Row],[FirstOrderDateTime]], "New", "Returning")</f>
        <v>Returning</v>
      </c>
      <c r="Z2343" s="7">
        <f>data[[#This Row],[DeliveryDate]] + data[[#This Row],[DeliveryTime]]</f>
        <v>45881.734722222223</v>
      </c>
      <c r="AA2343" s="7">
        <f>data[[#This Row],[OrderDateTime]] + 1</f>
        <v>45882.015277777777</v>
      </c>
      <c r="AB2343" s="7" t="str">
        <f>IF(data[[#This Row],[DeliveryDateTime]] &lt;= data[[#This Row],[SLADue]], "On Time", "Late")</f>
        <v>On Time</v>
      </c>
    </row>
    <row r="2344" spans="1:28" x14ac:dyDescent="0.2">
      <c r="A2344" t="s">
        <v>2893</v>
      </c>
      <c r="B2344" t="s">
        <v>19</v>
      </c>
      <c r="C2344" t="s">
        <v>41</v>
      </c>
      <c r="D2344" t="s">
        <v>42</v>
      </c>
      <c r="E2344" s="5">
        <v>37.590000000000003</v>
      </c>
      <c r="F2344" t="s">
        <v>56</v>
      </c>
      <c r="G2344">
        <v>1</v>
      </c>
      <c r="H2344" s="1">
        <v>45761</v>
      </c>
      <c r="I2344" s="1" t="str">
        <f>TEXT(data[[#This Row],[OrderDate]],"mmm")</f>
        <v>Apr</v>
      </c>
      <c r="J2344" s="6">
        <v>0.59444444444444444</v>
      </c>
      <c r="K2344" s="6" t="str">
        <f>TEXT(data[[#This Row],[OrderTime]],"h")</f>
        <v>14</v>
      </c>
      <c r="L2344" s="1">
        <v>45762</v>
      </c>
      <c r="M2344" s="6">
        <v>0.76111111111111107</v>
      </c>
      <c r="N2344" t="s">
        <v>23</v>
      </c>
      <c r="O2344" t="s">
        <v>1436</v>
      </c>
      <c r="P2344" t="s">
        <v>25</v>
      </c>
      <c r="Q2344" t="s">
        <v>26</v>
      </c>
      <c r="R2344" t="s">
        <v>46</v>
      </c>
      <c r="S2344" t="s">
        <v>28</v>
      </c>
      <c r="T2344" t="s">
        <v>136</v>
      </c>
      <c r="U2344" t="s">
        <v>30</v>
      </c>
      <c r="V2344" s="5">
        <f>data[[#This Row],[PriceUSD]]*data[[#This Row],[Quantity]]</f>
        <v>37.590000000000003</v>
      </c>
      <c r="W2344" s="7">
        <f>data[[#This Row],[OrderDate]] + TIME(VALUE(LEFT(data[[#This Row],[OrderTime]],2)), VALUE(RIGHT(data[[#This Row],[OrderTime]],2)), 0)</f>
        <v>45761.030555555553</v>
      </c>
      <c r="X2344" s="7">
        <f>_xlfn.MINIFS(data[OrderDateTime], data[CustomerName], data[[#This Row],[CustomerName]])</f>
        <v>45553.052083333336</v>
      </c>
      <c r="Y2344" t="str">
        <f>IF(data[[#This Row],[OrderDateTime]]=data[[#This Row],[FirstOrderDateTime]], "New", "Returning")</f>
        <v>Returning</v>
      </c>
      <c r="Z2344" s="7">
        <f>data[[#This Row],[DeliveryDate]] + data[[#This Row],[DeliveryTime]]</f>
        <v>45762.761111111111</v>
      </c>
      <c r="AA2344" s="7">
        <f>data[[#This Row],[OrderDateTime]] + 1</f>
        <v>45762.030555555553</v>
      </c>
      <c r="AB2344" s="7" t="str">
        <f>IF(data[[#This Row],[DeliveryDateTime]] &lt;= data[[#This Row],[SLADue]], "On Time", "Late")</f>
        <v>Late</v>
      </c>
    </row>
    <row r="2345" spans="1:28" x14ac:dyDescent="0.2">
      <c r="A2345" t="s">
        <v>2894</v>
      </c>
      <c r="B2345" t="s">
        <v>19</v>
      </c>
      <c r="C2345" t="s">
        <v>85</v>
      </c>
      <c r="D2345" t="s">
        <v>86</v>
      </c>
      <c r="E2345" s="5">
        <v>50.54</v>
      </c>
      <c r="F2345" t="s">
        <v>71</v>
      </c>
      <c r="G2345">
        <v>1</v>
      </c>
      <c r="H2345" s="1">
        <v>45569</v>
      </c>
      <c r="I2345" s="1" t="str">
        <f>TEXT(data[[#This Row],[OrderDate]],"mmm")</f>
        <v>Oct</v>
      </c>
      <c r="J2345" s="6">
        <v>0.72083333333333333</v>
      </c>
      <c r="K2345" s="6" t="str">
        <f>TEXT(data[[#This Row],[OrderTime]],"h")</f>
        <v>17</v>
      </c>
      <c r="L2345" s="1">
        <v>45570</v>
      </c>
      <c r="M2345" s="6">
        <v>0.53194444444444444</v>
      </c>
      <c r="N2345" t="s">
        <v>88</v>
      </c>
      <c r="O2345" t="s">
        <v>639</v>
      </c>
      <c r="P2345" t="s">
        <v>25</v>
      </c>
      <c r="Q2345" t="s">
        <v>53</v>
      </c>
      <c r="R2345" t="s">
        <v>90</v>
      </c>
      <c r="S2345" t="s">
        <v>28</v>
      </c>
      <c r="T2345" t="s">
        <v>106</v>
      </c>
      <c r="U2345" t="s">
        <v>39</v>
      </c>
      <c r="V2345" s="5">
        <f>data[[#This Row],[PriceUSD]]*data[[#This Row],[Quantity]]</f>
        <v>50.54</v>
      </c>
      <c r="W2345" s="7">
        <f>data[[#This Row],[OrderDate]] + TIME(VALUE(LEFT(data[[#This Row],[OrderTime]],2)), VALUE(RIGHT(data[[#This Row],[OrderTime]],2)), 0)</f>
        <v>45569.022916666669</v>
      </c>
      <c r="X2345" s="7">
        <f>_xlfn.MINIFS(data[OrderDateTime], data[CustomerName], data[[#This Row],[CustomerName]])</f>
        <v>45515.061805555553</v>
      </c>
      <c r="Y2345" t="str">
        <f>IF(data[[#This Row],[OrderDateTime]]=data[[#This Row],[FirstOrderDateTime]], "New", "Returning")</f>
        <v>Returning</v>
      </c>
      <c r="Z2345" s="7">
        <f>data[[#This Row],[DeliveryDate]] + data[[#This Row],[DeliveryTime]]</f>
        <v>45570.531944444447</v>
      </c>
      <c r="AA2345" s="7">
        <f>data[[#This Row],[OrderDateTime]] + 1</f>
        <v>45570.022916666669</v>
      </c>
      <c r="AB2345" s="7" t="str">
        <f>IF(data[[#This Row],[DeliveryDateTime]] &lt;= data[[#This Row],[SLADue]], "On Time", "Late")</f>
        <v>Late</v>
      </c>
    </row>
    <row r="2346" spans="1:28" x14ac:dyDescent="0.2">
      <c r="A2346" t="s">
        <v>2895</v>
      </c>
      <c r="B2346" t="s">
        <v>19</v>
      </c>
      <c r="C2346" t="s">
        <v>110</v>
      </c>
      <c r="D2346" t="s">
        <v>111</v>
      </c>
      <c r="E2346" s="5">
        <v>12.08</v>
      </c>
      <c r="F2346" t="s">
        <v>71</v>
      </c>
      <c r="G2346">
        <v>2</v>
      </c>
      <c r="H2346" s="1">
        <v>45687</v>
      </c>
      <c r="I2346" s="1" t="str">
        <f>TEXT(data[[#This Row],[OrderDate]],"mmm")</f>
        <v>Jan</v>
      </c>
      <c r="J2346" s="6">
        <v>0.51875000000000004</v>
      </c>
      <c r="K2346" s="6" t="str">
        <f>TEXT(data[[#This Row],[OrderTime]],"h")</f>
        <v>12</v>
      </c>
      <c r="L2346" s="1">
        <v>45687</v>
      </c>
      <c r="M2346" s="6">
        <v>0.7270833333333333</v>
      </c>
      <c r="N2346" t="s">
        <v>64</v>
      </c>
      <c r="O2346" t="s">
        <v>591</v>
      </c>
      <c r="P2346" t="s">
        <v>25</v>
      </c>
      <c r="Q2346" t="s">
        <v>26</v>
      </c>
      <c r="R2346" t="s">
        <v>114</v>
      </c>
      <c r="S2346" t="s">
        <v>47</v>
      </c>
      <c r="T2346" t="s">
        <v>38</v>
      </c>
      <c r="U2346" t="s">
        <v>39</v>
      </c>
      <c r="V2346" s="5">
        <f>data[[#This Row],[PriceUSD]]*data[[#This Row],[Quantity]]</f>
        <v>24.16</v>
      </c>
      <c r="W2346" s="7">
        <f>data[[#This Row],[OrderDate]] + TIME(VALUE(LEFT(data[[#This Row],[OrderTime]],2)), VALUE(RIGHT(data[[#This Row],[OrderTime]],2)), 0)</f>
        <v>45687.052083333336</v>
      </c>
      <c r="X2346" s="7">
        <f>_xlfn.MINIFS(data[OrderDateTime], data[CustomerName], data[[#This Row],[CustomerName]])</f>
        <v>45510.052083333336</v>
      </c>
      <c r="Y2346" t="str">
        <f>IF(data[[#This Row],[OrderDateTime]]=data[[#This Row],[FirstOrderDateTime]], "New", "Returning")</f>
        <v>Returning</v>
      </c>
      <c r="Z2346" s="7">
        <f>data[[#This Row],[DeliveryDate]] + data[[#This Row],[DeliveryTime]]</f>
        <v>45687.727083333331</v>
      </c>
      <c r="AA2346" s="7">
        <f>data[[#This Row],[OrderDateTime]] + 1</f>
        <v>45688.052083333336</v>
      </c>
      <c r="AB2346" s="7" t="str">
        <f>IF(data[[#This Row],[DeliveryDateTime]] &lt;= data[[#This Row],[SLADue]], "On Time", "Late")</f>
        <v>On Time</v>
      </c>
    </row>
    <row r="2347" spans="1:28" x14ac:dyDescent="0.2">
      <c r="A2347" t="s">
        <v>2896</v>
      </c>
      <c r="B2347" t="s">
        <v>19</v>
      </c>
      <c r="C2347" t="s">
        <v>101</v>
      </c>
      <c r="D2347" t="s">
        <v>102</v>
      </c>
      <c r="E2347" s="5">
        <v>25.93</v>
      </c>
      <c r="F2347" t="s">
        <v>81</v>
      </c>
      <c r="G2347">
        <v>1</v>
      </c>
      <c r="H2347" s="1">
        <v>45883</v>
      </c>
      <c r="I2347" s="1" t="str">
        <f>TEXT(data[[#This Row],[OrderDate]],"mmm")</f>
        <v>Aug</v>
      </c>
      <c r="J2347" s="6">
        <v>0.55069444444444449</v>
      </c>
      <c r="K2347" s="6" t="str">
        <f>TEXT(data[[#This Row],[OrderTime]],"h")</f>
        <v>13</v>
      </c>
      <c r="L2347" s="1">
        <v>45883</v>
      </c>
      <c r="M2347" s="6">
        <v>0.71736111111111112</v>
      </c>
      <c r="N2347" t="s">
        <v>148</v>
      </c>
      <c r="O2347" t="s">
        <v>1371</v>
      </c>
      <c r="P2347" t="s">
        <v>25</v>
      </c>
      <c r="Q2347" t="s">
        <v>53</v>
      </c>
      <c r="R2347" t="s">
        <v>83</v>
      </c>
      <c r="S2347" t="s">
        <v>47</v>
      </c>
      <c r="T2347" t="s">
        <v>136</v>
      </c>
      <c r="U2347" t="s">
        <v>39</v>
      </c>
      <c r="V2347" s="5">
        <f>data[[#This Row],[PriceUSD]]*data[[#This Row],[Quantity]]</f>
        <v>25.93</v>
      </c>
      <c r="W2347" s="7">
        <f>data[[#This Row],[OrderDate]] + TIME(VALUE(LEFT(data[[#This Row],[OrderTime]],2)), VALUE(RIGHT(data[[#This Row],[OrderTime]],2)), 0)</f>
        <v>45883.030555555553</v>
      </c>
      <c r="X2347" s="7">
        <f>_xlfn.MINIFS(data[OrderDateTime], data[CustomerName], data[[#This Row],[CustomerName]])</f>
        <v>45525.007638888892</v>
      </c>
      <c r="Y2347" t="str">
        <f>IF(data[[#This Row],[OrderDateTime]]=data[[#This Row],[FirstOrderDateTime]], "New", "Returning")</f>
        <v>Returning</v>
      </c>
      <c r="Z2347" s="7">
        <f>data[[#This Row],[DeliveryDate]] + data[[#This Row],[DeliveryTime]]</f>
        <v>45883.717361111114</v>
      </c>
      <c r="AA2347" s="7">
        <f>data[[#This Row],[OrderDateTime]] + 1</f>
        <v>45884.030555555553</v>
      </c>
      <c r="AB2347" s="7" t="str">
        <f>IF(data[[#This Row],[DeliveryDateTime]] &lt;= data[[#This Row],[SLADue]], "On Time", "Late")</f>
        <v>On Time</v>
      </c>
    </row>
    <row r="2348" spans="1:28" x14ac:dyDescent="0.2">
      <c r="A2348" t="s">
        <v>2897</v>
      </c>
      <c r="B2348" t="s">
        <v>19</v>
      </c>
      <c r="C2348" t="s">
        <v>126</v>
      </c>
      <c r="D2348" t="s">
        <v>127</v>
      </c>
      <c r="E2348" s="5">
        <v>22.45</v>
      </c>
      <c r="F2348" t="s">
        <v>87</v>
      </c>
      <c r="G2348">
        <v>1</v>
      </c>
      <c r="H2348" s="1">
        <v>45575</v>
      </c>
      <c r="I2348" s="1" t="str">
        <f>TEXT(data[[#This Row],[OrderDate]],"mmm")</f>
        <v>Oct</v>
      </c>
      <c r="J2348" s="6">
        <v>0.51666666666666672</v>
      </c>
      <c r="K2348" s="6" t="str">
        <f>TEXT(data[[#This Row],[OrderTime]],"h")</f>
        <v>12</v>
      </c>
      <c r="L2348" s="1">
        <v>45576</v>
      </c>
      <c r="M2348" s="6">
        <v>0.68333333333333335</v>
      </c>
      <c r="N2348" t="s">
        <v>326</v>
      </c>
      <c r="O2348" t="s">
        <v>1361</v>
      </c>
      <c r="P2348" t="s">
        <v>202</v>
      </c>
      <c r="Q2348" t="s">
        <v>53</v>
      </c>
      <c r="R2348" t="s">
        <v>129</v>
      </c>
      <c r="S2348" t="s">
        <v>28</v>
      </c>
      <c r="T2348" t="s">
        <v>38</v>
      </c>
      <c r="U2348" t="s">
        <v>39</v>
      </c>
      <c r="V2348" s="5">
        <f>data[[#This Row],[PriceUSD]]*data[[#This Row],[Quantity]]</f>
        <v>22.45</v>
      </c>
      <c r="W2348" s="7">
        <f>data[[#This Row],[OrderDate]] + TIME(VALUE(LEFT(data[[#This Row],[OrderTime]],2)), VALUE(RIGHT(data[[#This Row],[OrderTime]],2)), 0)</f>
        <v>45575.046527777777</v>
      </c>
      <c r="X2348" s="7">
        <f>_xlfn.MINIFS(data[OrderDateTime], data[CustomerName], data[[#This Row],[CustomerName]])</f>
        <v>45567.030555555553</v>
      </c>
      <c r="Y2348" t="str">
        <f>IF(data[[#This Row],[OrderDateTime]]=data[[#This Row],[FirstOrderDateTime]], "New", "Returning")</f>
        <v>Returning</v>
      </c>
      <c r="Z2348" s="7">
        <f>data[[#This Row],[DeliveryDate]] + data[[#This Row],[DeliveryTime]]</f>
        <v>45576.683333333334</v>
      </c>
      <c r="AA2348" s="7">
        <f>data[[#This Row],[OrderDateTime]] + 1</f>
        <v>45576.046527777777</v>
      </c>
      <c r="AB2348" s="7" t="str">
        <f>IF(data[[#This Row],[DeliveryDateTime]] &lt;= data[[#This Row],[SLADue]], "On Time", "Late")</f>
        <v>Late</v>
      </c>
    </row>
    <row r="2349" spans="1:28" x14ac:dyDescent="0.2">
      <c r="A2349" t="s">
        <v>2898</v>
      </c>
      <c r="B2349" t="s">
        <v>19</v>
      </c>
      <c r="C2349" t="s">
        <v>101</v>
      </c>
      <c r="D2349" t="s">
        <v>102</v>
      </c>
      <c r="E2349" s="5">
        <v>25.99</v>
      </c>
      <c r="F2349" t="s">
        <v>81</v>
      </c>
      <c r="G2349">
        <v>1</v>
      </c>
      <c r="H2349" s="1">
        <v>45703</v>
      </c>
      <c r="I2349" s="1" t="str">
        <f>TEXT(data[[#This Row],[OrderDate]],"mmm")</f>
        <v>Feb</v>
      </c>
      <c r="J2349" s="6">
        <v>0.51458333333333328</v>
      </c>
      <c r="K2349" s="6" t="str">
        <f>TEXT(data[[#This Row],[OrderTime]],"h")</f>
        <v>12</v>
      </c>
      <c r="L2349" s="1">
        <v>45703</v>
      </c>
      <c r="M2349" s="6">
        <v>0.80625000000000002</v>
      </c>
      <c r="N2349" t="s">
        <v>88</v>
      </c>
      <c r="O2349" t="s">
        <v>683</v>
      </c>
      <c r="P2349" t="s">
        <v>25</v>
      </c>
      <c r="Q2349" t="s">
        <v>26</v>
      </c>
      <c r="R2349" t="s">
        <v>83</v>
      </c>
      <c r="S2349" t="s">
        <v>47</v>
      </c>
      <c r="T2349" t="s">
        <v>38</v>
      </c>
      <c r="U2349" t="s">
        <v>67</v>
      </c>
      <c r="V2349" s="5">
        <f>data[[#This Row],[PriceUSD]]*data[[#This Row],[Quantity]]</f>
        <v>25.99</v>
      </c>
      <c r="W2349" s="7">
        <f>data[[#This Row],[OrderDate]] + TIME(VALUE(LEFT(data[[#This Row],[OrderTime]],2)), VALUE(RIGHT(data[[#This Row],[OrderTime]],2)), 0)</f>
        <v>45703.022916666669</v>
      </c>
      <c r="X2349" s="7">
        <f>_xlfn.MINIFS(data[OrderDateTime], data[CustomerName], data[[#This Row],[CustomerName]])</f>
        <v>45550.038888888892</v>
      </c>
      <c r="Y2349" t="str">
        <f>IF(data[[#This Row],[OrderDateTime]]=data[[#This Row],[FirstOrderDateTime]], "New", "Returning")</f>
        <v>Returning</v>
      </c>
      <c r="Z2349" s="7">
        <f>data[[#This Row],[DeliveryDate]] + data[[#This Row],[DeliveryTime]]</f>
        <v>45703.806250000001</v>
      </c>
      <c r="AA2349" s="7">
        <f>data[[#This Row],[OrderDateTime]] + 1</f>
        <v>45704.022916666669</v>
      </c>
      <c r="AB2349" s="7" t="str">
        <f>IF(data[[#This Row],[DeliveryDateTime]] &lt;= data[[#This Row],[SLADue]], "On Time", "Late")</f>
        <v>On Time</v>
      </c>
    </row>
    <row r="2350" spans="1:28" x14ac:dyDescent="0.2">
      <c r="A2350" t="s">
        <v>2899</v>
      </c>
      <c r="B2350" t="s">
        <v>19</v>
      </c>
      <c r="C2350" t="s">
        <v>190</v>
      </c>
      <c r="D2350" t="s">
        <v>191</v>
      </c>
      <c r="E2350" s="5">
        <v>24.18</v>
      </c>
      <c r="F2350" t="s">
        <v>87</v>
      </c>
      <c r="G2350">
        <v>2</v>
      </c>
      <c r="H2350" s="1">
        <v>45677</v>
      </c>
      <c r="I2350" s="1" t="str">
        <f>TEXT(data[[#This Row],[OrderDate]],"mmm")</f>
        <v>Jan</v>
      </c>
      <c r="J2350" s="6">
        <v>0.4777777777777778</v>
      </c>
      <c r="K2350" s="6" t="str">
        <f>TEXT(data[[#This Row],[OrderTime]],"h")</f>
        <v>11</v>
      </c>
      <c r="L2350" s="1">
        <v>45678</v>
      </c>
      <c r="M2350" s="6">
        <v>0.51944444444444449</v>
      </c>
      <c r="N2350" t="s">
        <v>34</v>
      </c>
      <c r="O2350" t="s">
        <v>881</v>
      </c>
      <c r="P2350" t="s">
        <v>36</v>
      </c>
      <c r="Q2350" t="s">
        <v>53</v>
      </c>
      <c r="R2350" t="s">
        <v>192</v>
      </c>
      <c r="S2350" t="s">
        <v>28</v>
      </c>
      <c r="T2350" t="s">
        <v>38</v>
      </c>
      <c r="U2350" t="s">
        <v>67</v>
      </c>
      <c r="V2350" s="5">
        <f>data[[#This Row],[PriceUSD]]*data[[#This Row],[Quantity]]</f>
        <v>48.36</v>
      </c>
      <c r="W2350" s="7">
        <f>data[[#This Row],[OrderDate]] + TIME(VALUE(LEFT(data[[#This Row],[OrderTime]],2)), VALUE(RIGHT(data[[#This Row],[OrderTime]],2)), 0)</f>
        <v>45677.054166666669</v>
      </c>
      <c r="X2350" s="7">
        <f>_xlfn.MINIFS(data[OrderDateTime], data[CustomerName], data[[#This Row],[CustomerName]])</f>
        <v>45612.022916666669</v>
      </c>
      <c r="Y2350" t="str">
        <f>IF(data[[#This Row],[OrderDateTime]]=data[[#This Row],[FirstOrderDateTime]], "New", "Returning")</f>
        <v>Returning</v>
      </c>
      <c r="Z2350" s="7">
        <f>data[[#This Row],[DeliveryDate]] + data[[#This Row],[DeliveryTime]]</f>
        <v>45678.519444444442</v>
      </c>
      <c r="AA2350" s="7">
        <f>data[[#This Row],[OrderDateTime]] + 1</f>
        <v>45678.054166666669</v>
      </c>
      <c r="AB2350" s="7" t="str">
        <f>IF(data[[#This Row],[DeliveryDateTime]] &lt;= data[[#This Row],[SLADue]], "On Time", "Late")</f>
        <v>Late</v>
      </c>
    </row>
    <row r="2351" spans="1:28" x14ac:dyDescent="0.2">
      <c r="A2351" t="s">
        <v>2900</v>
      </c>
      <c r="B2351" t="s">
        <v>19</v>
      </c>
      <c r="C2351" t="s">
        <v>79</v>
      </c>
      <c r="D2351" t="s">
        <v>80</v>
      </c>
      <c r="E2351" s="5">
        <v>26.69</v>
      </c>
      <c r="F2351" t="s">
        <v>81</v>
      </c>
      <c r="G2351">
        <v>3</v>
      </c>
      <c r="H2351" s="1">
        <v>45571</v>
      </c>
      <c r="I2351" s="1" t="str">
        <f>TEXT(data[[#This Row],[OrderDate]],"mmm")</f>
        <v>Oct</v>
      </c>
      <c r="J2351" s="6">
        <v>0.44305555555555554</v>
      </c>
      <c r="K2351" s="6" t="str">
        <f>TEXT(data[[#This Row],[OrderTime]],"h")</f>
        <v>10</v>
      </c>
      <c r="L2351" s="1">
        <v>45571</v>
      </c>
      <c r="M2351" s="6">
        <v>0.60972222222222228</v>
      </c>
      <c r="N2351" t="s">
        <v>57</v>
      </c>
      <c r="O2351" t="s">
        <v>950</v>
      </c>
      <c r="P2351" t="s">
        <v>25</v>
      </c>
      <c r="Q2351" t="s">
        <v>53</v>
      </c>
      <c r="R2351" t="s">
        <v>83</v>
      </c>
      <c r="S2351" t="s">
        <v>47</v>
      </c>
      <c r="T2351" t="s">
        <v>106</v>
      </c>
      <c r="U2351" t="s">
        <v>30</v>
      </c>
      <c r="V2351" s="5">
        <f>data[[#This Row],[PriceUSD]]*data[[#This Row],[Quantity]]</f>
        <v>80.070000000000007</v>
      </c>
      <c r="W2351" s="7">
        <f>data[[#This Row],[OrderDate]] + TIME(VALUE(LEFT(data[[#This Row],[OrderTime]],2)), VALUE(RIGHT(data[[#This Row],[OrderTime]],2)), 0)</f>
        <v>45571.038888888892</v>
      </c>
      <c r="X2351" s="7">
        <f>_xlfn.MINIFS(data[OrderDateTime], data[CustomerName], data[[#This Row],[CustomerName]])</f>
        <v>45549.054166666669</v>
      </c>
      <c r="Y2351" t="str">
        <f>IF(data[[#This Row],[OrderDateTime]]=data[[#This Row],[FirstOrderDateTime]], "New", "Returning")</f>
        <v>Returning</v>
      </c>
      <c r="Z2351" s="7">
        <f>data[[#This Row],[DeliveryDate]] + data[[#This Row],[DeliveryTime]]</f>
        <v>45571.609722222223</v>
      </c>
      <c r="AA2351" s="7">
        <f>data[[#This Row],[OrderDateTime]] + 1</f>
        <v>45572.038888888892</v>
      </c>
      <c r="AB2351" s="7" t="str">
        <f>IF(data[[#This Row],[DeliveryDateTime]] &lt;= data[[#This Row],[SLADue]], "On Time", "Late")</f>
        <v>On Time</v>
      </c>
    </row>
    <row r="2352" spans="1:28" x14ac:dyDescent="0.2">
      <c r="A2352" t="s">
        <v>2901</v>
      </c>
      <c r="B2352" t="s">
        <v>19</v>
      </c>
      <c r="C2352" t="s">
        <v>79</v>
      </c>
      <c r="D2352" t="s">
        <v>80</v>
      </c>
      <c r="E2352" s="5">
        <v>30.51</v>
      </c>
      <c r="F2352" t="s">
        <v>63</v>
      </c>
      <c r="G2352">
        <v>1</v>
      </c>
      <c r="H2352" s="1">
        <v>45794</v>
      </c>
      <c r="I2352" s="1" t="str">
        <f>TEXT(data[[#This Row],[OrderDate]],"mmm")</f>
        <v>May</v>
      </c>
      <c r="J2352" s="6">
        <v>0.46805555555555556</v>
      </c>
      <c r="K2352" s="6" t="str">
        <f>TEXT(data[[#This Row],[OrderTime]],"h")</f>
        <v>11</v>
      </c>
      <c r="L2352" s="1">
        <v>45795</v>
      </c>
      <c r="M2352" s="6">
        <v>0.71805555555555556</v>
      </c>
      <c r="N2352" t="s">
        <v>95</v>
      </c>
      <c r="O2352" t="s">
        <v>774</v>
      </c>
      <c r="P2352" t="s">
        <v>25</v>
      </c>
      <c r="Q2352" t="s">
        <v>53</v>
      </c>
      <c r="R2352" t="s">
        <v>83</v>
      </c>
      <c r="S2352" t="s">
        <v>28</v>
      </c>
      <c r="T2352" t="s">
        <v>106</v>
      </c>
      <c r="U2352" t="s">
        <v>67</v>
      </c>
      <c r="V2352" s="5">
        <f>data[[#This Row],[PriceUSD]]*data[[#This Row],[Quantity]]</f>
        <v>30.51</v>
      </c>
      <c r="W2352" s="7">
        <f>data[[#This Row],[OrderDate]] + TIME(VALUE(LEFT(data[[#This Row],[OrderTime]],2)), VALUE(RIGHT(data[[#This Row],[OrderTime]],2)), 0)</f>
        <v>45794.038888888892</v>
      </c>
      <c r="X2352" s="7">
        <f>_xlfn.MINIFS(data[OrderDateTime], data[CustomerName], data[[#This Row],[CustomerName]])</f>
        <v>45526.022916666669</v>
      </c>
      <c r="Y2352" t="str">
        <f>IF(data[[#This Row],[OrderDateTime]]=data[[#This Row],[FirstOrderDateTime]], "New", "Returning")</f>
        <v>Returning</v>
      </c>
      <c r="Z2352" s="7">
        <f>data[[#This Row],[DeliveryDate]] + data[[#This Row],[DeliveryTime]]</f>
        <v>45795.718055555553</v>
      </c>
      <c r="AA2352" s="7">
        <f>data[[#This Row],[OrderDateTime]] + 1</f>
        <v>45795.038888888892</v>
      </c>
      <c r="AB2352" s="7" t="str">
        <f>IF(data[[#This Row],[DeliveryDateTime]] &lt;= data[[#This Row],[SLADue]], "On Time", "Late")</f>
        <v>Late</v>
      </c>
    </row>
    <row r="2353" spans="1:28" x14ac:dyDescent="0.2">
      <c r="A2353" t="s">
        <v>2902</v>
      </c>
      <c r="B2353" t="s">
        <v>19</v>
      </c>
      <c r="C2353" t="s">
        <v>49</v>
      </c>
      <c r="D2353" t="s">
        <v>50</v>
      </c>
      <c r="E2353" s="5">
        <v>32.06</v>
      </c>
      <c r="F2353" t="s">
        <v>51</v>
      </c>
      <c r="G2353">
        <v>2</v>
      </c>
      <c r="H2353" s="1">
        <v>45728</v>
      </c>
      <c r="I2353" s="1" t="str">
        <f>TEXT(data[[#This Row],[OrderDate]],"mmm")</f>
        <v>Mar</v>
      </c>
      <c r="J2353" s="6">
        <v>0.86458333333333337</v>
      </c>
      <c r="K2353" s="6" t="str">
        <f>TEXT(data[[#This Row],[OrderTime]],"h")</f>
        <v>20</v>
      </c>
      <c r="L2353" s="1">
        <v>45729</v>
      </c>
      <c r="M2353" s="6">
        <v>0.77083333333333337</v>
      </c>
      <c r="N2353" t="s">
        <v>183</v>
      </c>
      <c r="O2353" t="s">
        <v>492</v>
      </c>
      <c r="P2353" t="s">
        <v>180</v>
      </c>
      <c r="Q2353" t="s">
        <v>26</v>
      </c>
      <c r="R2353" t="s">
        <v>54</v>
      </c>
      <c r="S2353" t="s">
        <v>28</v>
      </c>
      <c r="T2353" t="s">
        <v>29</v>
      </c>
      <c r="U2353" t="s">
        <v>39</v>
      </c>
      <c r="V2353" s="5">
        <f>data[[#This Row],[PriceUSD]]*data[[#This Row],[Quantity]]</f>
        <v>64.12</v>
      </c>
      <c r="W2353" s="7">
        <f>data[[#This Row],[OrderDate]] + TIME(VALUE(LEFT(data[[#This Row],[OrderTime]],2)), VALUE(RIGHT(data[[#This Row],[OrderTime]],2)), 0)</f>
        <v>45728.022916666669</v>
      </c>
      <c r="X2353" s="7">
        <f>_xlfn.MINIFS(data[OrderDateTime], data[CustomerName], data[[#This Row],[CustomerName]])</f>
        <v>45508.061805555553</v>
      </c>
      <c r="Y2353" t="str">
        <f>IF(data[[#This Row],[OrderDateTime]]=data[[#This Row],[FirstOrderDateTime]], "New", "Returning")</f>
        <v>Returning</v>
      </c>
      <c r="Z2353" s="7">
        <f>data[[#This Row],[DeliveryDate]] + data[[#This Row],[DeliveryTime]]</f>
        <v>45729.770833333336</v>
      </c>
      <c r="AA2353" s="7">
        <f>data[[#This Row],[OrderDateTime]] + 1</f>
        <v>45729.022916666669</v>
      </c>
      <c r="AB2353" s="7" t="str">
        <f>IF(data[[#This Row],[DeliveryDateTime]] &lt;= data[[#This Row],[SLADue]], "On Time", "Late")</f>
        <v>Late</v>
      </c>
    </row>
    <row r="2354" spans="1:28" x14ac:dyDescent="0.2">
      <c r="A2354" t="s">
        <v>2903</v>
      </c>
      <c r="B2354" t="s">
        <v>19</v>
      </c>
      <c r="C2354" t="s">
        <v>32</v>
      </c>
      <c r="D2354" t="s">
        <v>33</v>
      </c>
      <c r="E2354" s="5">
        <v>48.08</v>
      </c>
      <c r="F2354" t="s">
        <v>22</v>
      </c>
      <c r="G2354">
        <v>1</v>
      </c>
      <c r="H2354" s="1">
        <v>45697</v>
      </c>
      <c r="I2354" s="1" t="str">
        <f>TEXT(data[[#This Row],[OrderDate]],"mmm")</f>
        <v>Feb</v>
      </c>
      <c r="J2354" s="6">
        <v>0.90347222222222223</v>
      </c>
      <c r="K2354" s="6" t="str">
        <f>TEXT(data[[#This Row],[OrderTime]],"h")</f>
        <v>21</v>
      </c>
      <c r="L2354" s="1">
        <v>45699</v>
      </c>
      <c r="M2354" s="6">
        <v>0.8</v>
      </c>
      <c r="N2354" t="s">
        <v>163</v>
      </c>
      <c r="O2354" t="s">
        <v>728</v>
      </c>
      <c r="P2354" t="s">
        <v>77</v>
      </c>
      <c r="Q2354" t="s">
        <v>26</v>
      </c>
      <c r="R2354" t="s">
        <v>37</v>
      </c>
      <c r="S2354" t="s">
        <v>105</v>
      </c>
      <c r="T2354" t="s">
        <v>29</v>
      </c>
      <c r="U2354" t="s">
        <v>39</v>
      </c>
      <c r="V2354" s="5">
        <f>data[[#This Row],[PriceUSD]]*data[[#This Row],[Quantity]]</f>
        <v>48.08</v>
      </c>
      <c r="W2354" s="7">
        <f>data[[#This Row],[OrderDate]] + TIME(VALUE(LEFT(data[[#This Row],[OrderTime]],2)), VALUE(RIGHT(data[[#This Row],[OrderTime]],2)), 0)</f>
        <v>45697.015277777777</v>
      </c>
      <c r="X2354" s="7">
        <f>_xlfn.MINIFS(data[OrderDateTime], data[CustomerName], data[[#This Row],[CustomerName]])</f>
        <v>45512.046527777777</v>
      </c>
      <c r="Y2354" t="str">
        <f>IF(data[[#This Row],[OrderDateTime]]=data[[#This Row],[FirstOrderDateTime]], "New", "Returning")</f>
        <v>Returning</v>
      </c>
      <c r="Z2354" s="7">
        <f>data[[#This Row],[DeliveryDate]] + data[[#This Row],[DeliveryTime]]</f>
        <v>45699.8</v>
      </c>
      <c r="AA2354" s="7">
        <f>data[[#This Row],[OrderDateTime]] + 1</f>
        <v>45698.015277777777</v>
      </c>
      <c r="AB2354" s="7" t="str">
        <f>IF(data[[#This Row],[DeliveryDateTime]] &lt;= data[[#This Row],[SLADue]], "On Time", "Late")</f>
        <v>Late</v>
      </c>
    </row>
    <row r="2355" spans="1:28" x14ac:dyDescent="0.2">
      <c r="A2355" t="s">
        <v>2904</v>
      </c>
      <c r="B2355" t="s">
        <v>19</v>
      </c>
      <c r="C2355" t="s">
        <v>101</v>
      </c>
      <c r="D2355" t="s">
        <v>102</v>
      </c>
      <c r="E2355" s="5">
        <v>28.09</v>
      </c>
      <c r="F2355" t="s">
        <v>81</v>
      </c>
      <c r="G2355">
        <v>1</v>
      </c>
      <c r="H2355" s="1">
        <v>45574</v>
      </c>
      <c r="I2355" s="1" t="str">
        <f>TEXT(data[[#This Row],[OrderDate]],"mmm")</f>
        <v>Oct</v>
      </c>
      <c r="J2355" s="6">
        <v>0.76388888888888884</v>
      </c>
      <c r="K2355" s="6" t="str">
        <f>TEXT(data[[#This Row],[OrderTime]],"h")</f>
        <v>18</v>
      </c>
      <c r="L2355" s="1">
        <v>45575</v>
      </c>
      <c r="M2355" s="6">
        <v>0.84722222222222221</v>
      </c>
      <c r="N2355" t="s">
        <v>95</v>
      </c>
      <c r="O2355" t="s">
        <v>570</v>
      </c>
      <c r="P2355" t="s">
        <v>25</v>
      </c>
      <c r="Q2355" t="s">
        <v>53</v>
      </c>
      <c r="R2355" t="s">
        <v>83</v>
      </c>
      <c r="S2355" t="s">
        <v>28</v>
      </c>
      <c r="T2355" t="s">
        <v>38</v>
      </c>
      <c r="U2355" t="s">
        <v>39</v>
      </c>
      <c r="V2355" s="5">
        <f>data[[#This Row],[PriceUSD]]*data[[#This Row],[Quantity]]</f>
        <v>28.09</v>
      </c>
      <c r="W2355" s="7">
        <f>data[[#This Row],[OrderDate]] + TIME(VALUE(LEFT(data[[#This Row],[OrderTime]],2)), VALUE(RIGHT(data[[#This Row],[OrderTime]],2)), 0)</f>
        <v>45574.061805555553</v>
      </c>
      <c r="X2355" s="7">
        <f>_xlfn.MINIFS(data[OrderDateTime], data[CustomerName], data[[#This Row],[CustomerName]])</f>
        <v>45521.038888888892</v>
      </c>
      <c r="Y2355" t="str">
        <f>IF(data[[#This Row],[OrderDateTime]]=data[[#This Row],[FirstOrderDateTime]], "New", "Returning")</f>
        <v>Returning</v>
      </c>
      <c r="Z2355" s="7">
        <f>data[[#This Row],[DeliveryDate]] + data[[#This Row],[DeliveryTime]]</f>
        <v>45575.847222222219</v>
      </c>
      <c r="AA2355" s="7">
        <f>data[[#This Row],[OrderDateTime]] + 1</f>
        <v>45575.061805555553</v>
      </c>
      <c r="AB2355" s="7" t="str">
        <f>IF(data[[#This Row],[DeliveryDateTime]] &lt;= data[[#This Row],[SLADue]], "On Time", "Late")</f>
        <v>Late</v>
      </c>
    </row>
    <row r="2356" spans="1:28" x14ac:dyDescent="0.2">
      <c r="A2356" t="s">
        <v>2905</v>
      </c>
      <c r="B2356" t="s">
        <v>19</v>
      </c>
      <c r="C2356" t="s">
        <v>20</v>
      </c>
      <c r="D2356" t="s">
        <v>21</v>
      </c>
      <c r="E2356" s="5">
        <v>15.91</v>
      </c>
      <c r="F2356" t="s">
        <v>43</v>
      </c>
      <c r="G2356">
        <v>2</v>
      </c>
      <c r="H2356" s="1">
        <v>45849</v>
      </c>
      <c r="I2356" s="1" t="str">
        <f>TEXT(data[[#This Row],[OrderDate]],"mmm")</f>
        <v>Jul</v>
      </c>
      <c r="J2356" s="6">
        <v>0.51180555555555551</v>
      </c>
      <c r="K2356" s="6" t="str">
        <f>TEXT(data[[#This Row],[OrderTime]],"h")</f>
        <v>12</v>
      </c>
      <c r="L2356" s="1">
        <v>45850</v>
      </c>
      <c r="M2356" s="6">
        <v>0.59513888888888888</v>
      </c>
      <c r="N2356" t="s">
        <v>23</v>
      </c>
      <c r="O2356" t="s">
        <v>140</v>
      </c>
      <c r="P2356" t="s">
        <v>25</v>
      </c>
      <c r="Q2356" t="s">
        <v>26</v>
      </c>
      <c r="R2356" t="s">
        <v>27</v>
      </c>
      <c r="S2356" t="s">
        <v>28</v>
      </c>
      <c r="T2356" t="s">
        <v>29</v>
      </c>
      <c r="U2356" t="s">
        <v>39</v>
      </c>
      <c r="V2356" s="5">
        <f>data[[#This Row],[PriceUSD]]*data[[#This Row],[Quantity]]</f>
        <v>31.82</v>
      </c>
      <c r="W2356" s="7">
        <f>data[[#This Row],[OrderDate]] + TIME(VALUE(LEFT(data[[#This Row],[OrderTime]],2)), VALUE(RIGHT(data[[#This Row],[OrderTime]],2)), 0)</f>
        <v>45849.038888888892</v>
      </c>
      <c r="X2356" s="7">
        <f>_xlfn.MINIFS(data[OrderDateTime], data[CustomerName], data[[#This Row],[CustomerName]])</f>
        <v>45545.046527777777</v>
      </c>
      <c r="Y2356" t="str">
        <f>IF(data[[#This Row],[OrderDateTime]]=data[[#This Row],[FirstOrderDateTime]], "New", "Returning")</f>
        <v>Returning</v>
      </c>
      <c r="Z2356" s="7">
        <f>data[[#This Row],[DeliveryDate]] + data[[#This Row],[DeliveryTime]]</f>
        <v>45850.595138888886</v>
      </c>
      <c r="AA2356" s="7">
        <f>data[[#This Row],[OrderDateTime]] + 1</f>
        <v>45850.038888888892</v>
      </c>
      <c r="AB2356" s="7" t="str">
        <f>IF(data[[#This Row],[DeliveryDateTime]] &lt;= data[[#This Row],[SLADue]], "On Time", "Late")</f>
        <v>Late</v>
      </c>
    </row>
    <row r="2357" spans="1:28" x14ac:dyDescent="0.2">
      <c r="A2357" t="s">
        <v>2906</v>
      </c>
      <c r="B2357" t="s">
        <v>19</v>
      </c>
      <c r="C2357" t="s">
        <v>117</v>
      </c>
      <c r="D2357" t="s">
        <v>118</v>
      </c>
      <c r="E2357" s="5">
        <v>73.2</v>
      </c>
      <c r="F2357" t="s">
        <v>182</v>
      </c>
      <c r="G2357">
        <v>1</v>
      </c>
      <c r="H2357" s="1">
        <v>45584</v>
      </c>
      <c r="I2357" s="1" t="str">
        <f>TEXT(data[[#This Row],[OrderDate]],"mmm")</f>
        <v>Oct</v>
      </c>
      <c r="J2357" s="6">
        <v>0.80347222222222225</v>
      </c>
      <c r="K2357" s="6" t="str">
        <f>TEXT(data[[#This Row],[OrderTime]],"h")</f>
        <v>19</v>
      </c>
      <c r="L2357" s="1">
        <v>45585</v>
      </c>
      <c r="M2357" s="6">
        <v>0.5708333333333333</v>
      </c>
      <c r="N2357" t="s">
        <v>502</v>
      </c>
      <c r="O2357" t="s">
        <v>399</v>
      </c>
      <c r="P2357" t="s">
        <v>202</v>
      </c>
      <c r="Q2357" t="s">
        <v>53</v>
      </c>
      <c r="R2357" t="s">
        <v>66</v>
      </c>
      <c r="S2357" t="s">
        <v>28</v>
      </c>
      <c r="T2357" t="s">
        <v>29</v>
      </c>
      <c r="U2357" t="s">
        <v>67</v>
      </c>
      <c r="V2357" s="5">
        <f>data[[#This Row],[PriceUSD]]*data[[#This Row],[Quantity]]</f>
        <v>73.2</v>
      </c>
      <c r="W2357" s="7">
        <f>data[[#This Row],[OrderDate]] + TIME(VALUE(LEFT(data[[#This Row],[OrderTime]],2)), VALUE(RIGHT(data[[#This Row],[OrderTime]],2)), 0)</f>
        <v>45584.015277777777</v>
      </c>
      <c r="X2357" s="7">
        <f>_xlfn.MINIFS(data[OrderDateTime], data[CustomerName], data[[#This Row],[CustomerName]])</f>
        <v>45532.017361111109</v>
      </c>
      <c r="Y2357" t="str">
        <f>IF(data[[#This Row],[OrderDateTime]]=data[[#This Row],[FirstOrderDateTime]], "New", "Returning")</f>
        <v>Returning</v>
      </c>
      <c r="Z2357" s="7">
        <f>data[[#This Row],[DeliveryDate]] + data[[#This Row],[DeliveryTime]]</f>
        <v>45585.570833333331</v>
      </c>
      <c r="AA2357" s="7">
        <f>data[[#This Row],[OrderDateTime]] + 1</f>
        <v>45585.015277777777</v>
      </c>
      <c r="AB2357" s="7" t="str">
        <f>IF(data[[#This Row],[DeliveryDateTime]] &lt;= data[[#This Row],[SLADue]], "On Time", "Late")</f>
        <v>Late</v>
      </c>
    </row>
    <row r="2358" spans="1:28" x14ac:dyDescent="0.2">
      <c r="A2358" t="s">
        <v>2907</v>
      </c>
      <c r="B2358" t="s">
        <v>19</v>
      </c>
      <c r="C2358" t="s">
        <v>79</v>
      </c>
      <c r="D2358" t="s">
        <v>80</v>
      </c>
      <c r="E2358" s="5">
        <v>28.88</v>
      </c>
      <c r="F2358" t="s">
        <v>63</v>
      </c>
      <c r="G2358">
        <v>1</v>
      </c>
      <c r="H2358" s="1">
        <v>45877</v>
      </c>
      <c r="I2358" s="1" t="str">
        <f>TEXT(data[[#This Row],[OrderDate]],"mmm")</f>
        <v>Aug</v>
      </c>
      <c r="J2358" s="6">
        <v>0.77083333333333337</v>
      </c>
      <c r="K2358" s="6" t="str">
        <f>TEXT(data[[#This Row],[OrderTime]],"h")</f>
        <v>18</v>
      </c>
      <c r="L2358" s="1">
        <v>45878</v>
      </c>
      <c r="M2358" s="6">
        <v>0.77083333333333337</v>
      </c>
      <c r="N2358" t="s">
        <v>183</v>
      </c>
      <c r="O2358" t="s">
        <v>339</v>
      </c>
      <c r="P2358" t="s">
        <v>180</v>
      </c>
      <c r="Q2358" t="s">
        <v>53</v>
      </c>
      <c r="R2358" t="s">
        <v>83</v>
      </c>
      <c r="S2358" t="s">
        <v>28</v>
      </c>
      <c r="T2358" t="s">
        <v>29</v>
      </c>
      <c r="U2358" t="s">
        <v>67</v>
      </c>
      <c r="V2358" s="5">
        <f>data[[#This Row],[PriceUSD]]*data[[#This Row],[Quantity]]</f>
        <v>28.88</v>
      </c>
      <c r="W2358" s="7">
        <f>data[[#This Row],[OrderDate]] + TIME(VALUE(LEFT(data[[#This Row],[OrderTime]],2)), VALUE(RIGHT(data[[#This Row],[OrderTime]],2)), 0)</f>
        <v>45877.022916666669</v>
      </c>
      <c r="X2358" s="7">
        <f>_xlfn.MINIFS(data[OrderDateTime], data[CustomerName], data[[#This Row],[CustomerName]])</f>
        <v>45513.046527777777</v>
      </c>
      <c r="Y2358" t="str">
        <f>IF(data[[#This Row],[OrderDateTime]]=data[[#This Row],[FirstOrderDateTime]], "New", "Returning")</f>
        <v>Returning</v>
      </c>
      <c r="Z2358" s="7">
        <f>data[[#This Row],[DeliveryDate]] + data[[#This Row],[DeliveryTime]]</f>
        <v>45878.770833333336</v>
      </c>
      <c r="AA2358" s="7">
        <f>data[[#This Row],[OrderDateTime]] + 1</f>
        <v>45878.022916666669</v>
      </c>
      <c r="AB2358" s="7" t="str">
        <f>IF(data[[#This Row],[DeliveryDateTime]] &lt;= data[[#This Row],[SLADue]], "On Time", "Late")</f>
        <v>Late</v>
      </c>
    </row>
    <row r="2359" spans="1:28" x14ac:dyDescent="0.2">
      <c r="A2359" t="s">
        <v>2908</v>
      </c>
      <c r="B2359" t="s">
        <v>19</v>
      </c>
      <c r="C2359" t="s">
        <v>32</v>
      </c>
      <c r="D2359" t="s">
        <v>33</v>
      </c>
      <c r="E2359" s="5">
        <v>59.27</v>
      </c>
      <c r="F2359" t="s">
        <v>138</v>
      </c>
      <c r="G2359">
        <v>1</v>
      </c>
      <c r="H2359" s="1">
        <v>45577</v>
      </c>
      <c r="I2359" s="1" t="str">
        <f>TEXT(data[[#This Row],[OrderDate]],"mmm")</f>
        <v>Oct</v>
      </c>
      <c r="J2359" s="6">
        <v>0.50416666666666665</v>
      </c>
      <c r="K2359" s="6" t="str">
        <f>TEXT(data[[#This Row],[OrderTime]],"h")</f>
        <v>12</v>
      </c>
      <c r="L2359" s="1">
        <v>45577</v>
      </c>
      <c r="M2359" s="6">
        <v>0.71250000000000002</v>
      </c>
      <c r="N2359" t="s">
        <v>750</v>
      </c>
      <c r="O2359" t="s">
        <v>196</v>
      </c>
      <c r="P2359" t="s">
        <v>234</v>
      </c>
      <c r="Q2359" t="s">
        <v>26</v>
      </c>
      <c r="R2359" t="s">
        <v>37</v>
      </c>
      <c r="S2359" t="s">
        <v>47</v>
      </c>
      <c r="T2359" t="s">
        <v>136</v>
      </c>
      <c r="U2359" t="s">
        <v>30</v>
      </c>
      <c r="V2359" s="5">
        <f>data[[#This Row],[PriceUSD]]*data[[#This Row],[Quantity]]</f>
        <v>59.27</v>
      </c>
      <c r="W2359" s="7">
        <f>data[[#This Row],[OrderDate]] + TIME(VALUE(LEFT(data[[#This Row],[OrderTime]],2)), VALUE(RIGHT(data[[#This Row],[OrderTime]],2)), 0)</f>
        <v>45577.046527777777</v>
      </c>
      <c r="X2359" s="7">
        <f>_xlfn.MINIFS(data[OrderDateTime], data[CustomerName], data[[#This Row],[CustomerName]])</f>
        <v>45507.038888888892</v>
      </c>
      <c r="Y2359" t="str">
        <f>IF(data[[#This Row],[OrderDateTime]]=data[[#This Row],[FirstOrderDateTime]], "New", "Returning")</f>
        <v>Returning</v>
      </c>
      <c r="Z2359" s="7">
        <f>data[[#This Row],[DeliveryDate]] + data[[#This Row],[DeliveryTime]]</f>
        <v>45577.712500000001</v>
      </c>
      <c r="AA2359" s="7">
        <f>data[[#This Row],[OrderDateTime]] + 1</f>
        <v>45578.046527777777</v>
      </c>
      <c r="AB2359" s="7" t="str">
        <f>IF(data[[#This Row],[DeliveryDateTime]] &lt;= data[[#This Row],[SLADue]], "On Time", "Late")</f>
        <v>On Time</v>
      </c>
    </row>
    <row r="2360" spans="1:28" x14ac:dyDescent="0.2">
      <c r="A2360" t="s">
        <v>2909</v>
      </c>
      <c r="B2360" t="s">
        <v>19</v>
      </c>
      <c r="C2360" t="s">
        <v>101</v>
      </c>
      <c r="D2360" t="s">
        <v>102</v>
      </c>
      <c r="E2360" s="5">
        <v>25.51</v>
      </c>
      <c r="F2360" t="s">
        <v>63</v>
      </c>
      <c r="G2360">
        <v>1</v>
      </c>
      <c r="H2360" s="1">
        <v>45870</v>
      </c>
      <c r="I2360" s="1" t="str">
        <f>TEXT(data[[#This Row],[OrderDate]],"mmm")</f>
        <v>Aug</v>
      </c>
      <c r="J2360" s="6">
        <v>0.78749999999999998</v>
      </c>
      <c r="K2360" s="6" t="str">
        <f>TEXT(data[[#This Row],[OrderTime]],"h")</f>
        <v>18</v>
      </c>
      <c r="L2360" s="1">
        <v>45871</v>
      </c>
      <c r="M2360" s="6">
        <v>0.58194444444444449</v>
      </c>
      <c r="N2360" t="s">
        <v>75</v>
      </c>
      <c r="O2360" t="s">
        <v>272</v>
      </c>
      <c r="P2360" t="s">
        <v>25</v>
      </c>
      <c r="Q2360" t="s">
        <v>26</v>
      </c>
      <c r="R2360" t="s">
        <v>83</v>
      </c>
      <c r="S2360" t="s">
        <v>28</v>
      </c>
      <c r="T2360" t="s">
        <v>29</v>
      </c>
      <c r="U2360" t="s">
        <v>30</v>
      </c>
      <c r="V2360" s="5">
        <f>data[[#This Row],[PriceUSD]]*data[[#This Row],[Quantity]]</f>
        <v>25.51</v>
      </c>
      <c r="W2360" s="7">
        <f>data[[#This Row],[OrderDate]] + TIME(VALUE(LEFT(data[[#This Row],[OrderTime]],2)), VALUE(RIGHT(data[[#This Row],[OrderTime]],2)), 0)</f>
        <v>45870.052083333336</v>
      </c>
      <c r="X2360" s="7">
        <f>_xlfn.MINIFS(data[OrderDateTime], data[CustomerName], data[[#This Row],[CustomerName]])</f>
        <v>45507.017361111109</v>
      </c>
      <c r="Y2360" t="str">
        <f>IF(data[[#This Row],[OrderDateTime]]=data[[#This Row],[FirstOrderDateTime]], "New", "Returning")</f>
        <v>Returning</v>
      </c>
      <c r="Z2360" s="7">
        <f>data[[#This Row],[DeliveryDate]] + data[[#This Row],[DeliveryTime]]</f>
        <v>45871.581944444442</v>
      </c>
      <c r="AA2360" s="7">
        <f>data[[#This Row],[OrderDateTime]] + 1</f>
        <v>45871.052083333336</v>
      </c>
      <c r="AB2360" s="7" t="str">
        <f>IF(data[[#This Row],[DeliveryDateTime]] &lt;= data[[#This Row],[SLADue]], "On Time", "Late")</f>
        <v>Late</v>
      </c>
    </row>
    <row r="2361" spans="1:28" x14ac:dyDescent="0.2">
      <c r="A2361" t="s">
        <v>2910</v>
      </c>
      <c r="B2361" t="s">
        <v>19</v>
      </c>
      <c r="C2361" t="s">
        <v>69</v>
      </c>
      <c r="D2361" t="s">
        <v>70</v>
      </c>
      <c r="E2361" s="5">
        <v>61.44</v>
      </c>
      <c r="F2361" t="s">
        <v>74</v>
      </c>
      <c r="G2361">
        <v>1</v>
      </c>
      <c r="H2361" s="1">
        <v>45714</v>
      </c>
      <c r="I2361" s="1" t="str">
        <f>TEXT(data[[#This Row],[OrderDate]],"mmm")</f>
        <v>Feb</v>
      </c>
      <c r="J2361" s="6">
        <v>0.87222222222222223</v>
      </c>
      <c r="K2361" s="6" t="str">
        <f>TEXT(data[[#This Row],[OrderTime]],"h")</f>
        <v>20</v>
      </c>
      <c r="L2361" s="1">
        <v>45715</v>
      </c>
      <c r="M2361" s="6">
        <v>0.91388888888888886</v>
      </c>
      <c r="N2361" t="s">
        <v>120</v>
      </c>
      <c r="O2361" t="s">
        <v>329</v>
      </c>
      <c r="P2361" t="s">
        <v>25</v>
      </c>
      <c r="Q2361" t="s">
        <v>26</v>
      </c>
      <c r="R2361" t="s">
        <v>37</v>
      </c>
      <c r="S2361" t="s">
        <v>28</v>
      </c>
      <c r="T2361" t="s">
        <v>29</v>
      </c>
      <c r="U2361" t="s">
        <v>30</v>
      </c>
      <c r="V2361" s="5">
        <f>data[[#This Row],[PriceUSD]]*data[[#This Row],[Quantity]]</f>
        <v>61.44</v>
      </c>
      <c r="W2361" s="7">
        <f>data[[#This Row],[OrderDate]] + TIME(VALUE(LEFT(data[[#This Row],[OrderTime]],2)), VALUE(RIGHT(data[[#This Row],[OrderTime]],2)), 0)</f>
        <v>45714.015277777777</v>
      </c>
      <c r="X2361" s="7">
        <f>_xlfn.MINIFS(data[OrderDateTime], data[CustomerName], data[[#This Row],[CustomerName]])</f>
        <v>45621.046527777777</v>
      </c>
      <c r="Y2361" t="str">
        <f>IF(data[[#This Row],[OrderDateTime]]=data[[#This Row],[FirstOrderDateTime]], "New", "Returning")</f>
        <v>Returning</v>
      </c>
      <c r="Z2361" s="7">
        <f>data[[#This Row],[DeliveryDate]] + data[[#This Row],[DeliveryTime]]</f>
        <v>45715.913888888892</v>
      </c>
      <c r="AA2361" s="7">
        <f>data[[#This Row],[OrderDateTime]] + 1</f>
        <v>45715.015277777777</v>
      </c>
      <c r="AB2361" s="7" t="str">
        <f>IF(data[[#This Row],[DeliveryDateTime]] &lt;= data[[#This Row],[SLADue]], "On Time", "Late")</f>
        <v>Late</v>
      </c>
    </row>
    <row r="2362" spans="1:28" x14ac:dyDescent="0.2">
      <c r="A2362" t="s">
        <v>2911</v>
      </c>
      <c r="B2362" t="s">
        <v>19</v>
      </c>
      <c r="C2362" t="s">
        <v>126</v>
      </c>
      <c r="D2362" t="s">
        <v>127</v>
      </c>
      <c r="E2362" s="5">
        <v>23.75</v>
      </c>
      <c r="F2362" t="s">
        <v>71</v>
      </c>
      <c r="G2362">
        <v>1</v>
      </c>
      <c r="H2362" s="1">
        <v>45764</v>
      </c>
      <c r="I2362" s="1" t="str">
        <f>TEXT(data[[#This Row],[OrderDate]],"mmm")</f>
        <v>Apr</v>
      </c>
      <c r="J2362" s="6">
        <v>0.48541666666666666</v>
      </c>
      <c r="K2362" s="6" t="str">
        <f>TEXT(data[[#This Row],[OrderTime]],"h")</f>
        <v>11</v>
      </c>
      <c r="L2362" s="1">
        <v>45764</v>
      </c>
      <c r="M2362" s="6">
        <v>0.73541666666666672</v>
      </c>
      <c r="N2362" t="s">
        <v>34</v>
      </c>
      <c r="O2362" t="s">
        <v>942</v>
      </c>
      <c r="P2362" t="s">
        <v>36</v>
      </c>
      <c r="Q2362" t="s">
        <v>53</v>
      </c>
      <c r="R2362" t="s">
        <v>129</v>
      </c>
      <c r="S2362" t="s">
        <v>47</v>
      </c>
      <c r="T2362" t="s">
        <v>106</v>
      </c>
      <c r="U2362" t="s">
        <v>30</v>
      </c>
      <c r="V2362" s="5">
        <f>data[[#This Row],[PriceUSD]]*data[[#This Row],[Quantity]]</f>
        <v>23.75</v>
      </c>
      <c r="W2362" s="7">
        <f>data[[#This Row],[OrderDate]] + TIME(VALUE(LEFT(data[[#This Row],[OrderTime]],2)), VALUE(RIGHT(data[[#This Row],[OrderTime]],2)), 0)</f>
        <v>45764.046527777777</v>
      </c>
      <c r="X2362" s="7">
        <f>_xlfn.MINIFS(data[OrderDateTime], data[CustomerName], data[[#This Row],[CustomerName]])</f>
        <v>45508.054166666669</v>
      </c>
      <c r="Y2362" t="str">
        <f>IF(data[[#This Row],[OrderDateTime]]=data[[#This Row],[FirstOrderDateTime]], "New", "Returning")</f>
        <v>Returning</v>
      </c>
      <c r="Z2362" s="7">
        <f>data[[#This Row],[DeliveryDate]] + data[[#This Row],[DeliveryTime]]</f>
        <v>45764.73541666667</v>
      </c>
      <c r="AA2362" s="7">
        <f>data[[#This Row],[OrderDateTime]] + 1</f>
        <v>45765.046527777777</v>
      </c>
      <c r="AB2362" s="7" t="str">
        <f>IF(data[[#This Row],[DeliveryDateTime]] &lt;= data[[#This Row],[SLADue]], "On Time", "Late")</f>
        <v>On Time</v>
      </c>
    </row>
    <row r="2363" spans="1:28" x14ac:dyDescent="0.2">
      <c r="A2363" t="s">
        <v>2912</v>
      </c>
      <c r="B2363" t="s">
        <v>19</v>
      </c>
      <c r="C2363" t="s">
        <v>32</v>
      </c>
      <c r="D2363" t="s">
        <v>33</v>
      </c>
      <c r="E2363" s="5">
        <v>50.1</v>
      </c>
      <c r="F2363" t="s">
        <v>22</v>
      </c>
      <c r="G2363">
        <v>1</v>
      </c>
      <c r="H2363" s="1">
        <v>45562</v>
      </c>
      <c r="I2363" s="1" t="str">
        <f>TEXT(data[[#This Row],[OrderDate]],"mmm")</f>
        <v>Sep</v>
      </c>
      <c r="J2363" s="6">
        <v>0.78472222222222221</v>
      </c>
      <c r="K2363" s="6" t="str">
        <f>TEXT(data[[#This Row],[OrderTime]],"h")</f>
        <v>18</v>
      </c>
      <c r="L2363" s="1">
        <v>45563</v>
      </c>
      <c r="M2363" s="6">
        <v>0.72499999999999998</v>
      </c>
      <c r="N2363" t="s">
        <v>175</v>
      </c>
      <c r="O2363" t="s">
        <v>346</v>
      </c>
      <c r="P2363" t="s">
        <v>25</v>
      </c>
      <c r="Q2363" t="s">
        <v>26</v>
      </c>
      <c r="R2363" t="s">
        <v>37</v>
      </c>
      <c r="S2363" t="s">
        <v>28</v>
      </c>
      <c r="T2363" t="s">
        <v>106</v>
      </c>
      <c r="U2363" t="s">
        <v>30</v>
      </c>
      <c r="V2363" s="5">
        <f>data[[#This Row],[PriceUSD]]*data[[#This Row],[Quantity]]</f>
        <v>50.1</v>
      </c>
      <c r="W2363" s="7">
        <f>data[[#This Row],[OrderDate]] + TIME(VALUE(LEFT(data[[#This Row],[OrderTime]],2)), VALUE(RIGHT(data[[#This Row],[OrderTime]],2)), 0)</f>
        <v>45562.015277777777</v>
      </c>
      <c r="X2363" s="7">
        <f>_xlfn.MINIFS(data[OrderDateTime], data[CustomerName], data[[#This Row],[CustomerName]])</f>
        <v>45547.030555555553</v>
      </c>
      <c r="Y2363" t="str">
        <f>IF(data[[#This Row],[OrderDateTime]]=data[[#This Row],[FirstOrderDateTime]], "New", "Returning")</f>
        <v>Returning</v>
      </c>
      <c r="Z2363" s="7">
        <f>data[[#This Row],[DeliveryDate]] + data[[#This Row],[DeliveryTime]]</f>
        <v>45563.724999999999</v>
      </c>
      <c r="AA2363" s="7">
        <f>data[[#This Row],[OrderDateTime]] + 1</f>
        <v>45563.015277777777</v>
      </c>
      <c r="AB2363" s="7" t="str">
        <f>IF(data[[#This Row],[DeliveryDateTime]] &lt;= data[[#This Row],[SLADue]], "On Time", "Late")</f>
        <v>Late</v>
      </c>
    </row>
    <row r="2364" spans="1:28" x14ac:dyDescent="0.2">
      <c r="A2364" t="s">
        <v>2913</v>
      </c>
      <c r="B2364" t="s">
        <v>19</v>
      </c>
      <c r="C2364" t="s">
        <v>258</v>
      </c>
      <c r="D2364" t="s">
        <v>259</v>
      </c>
      <c r="E2364" s="5">
        <v>136.88</v>
      </c>
      <c r="F2364" t="s">
        <v>119</v>
      </c>
      <c r="G2364">
        <v>1</v>
      </c>
      <c r="H2364" s="1">
        <v>45844</v>
      </c>
      <c r="I2364" s="1" t="str">
        <f>TEXT(data[[#This Row],[OrderDate]],"mmm")</f>
        <v>Jul</v>
      </c>
      <c r="J2364" s="6">
        <v>0.88263888888888886</v>
      </c>
      <c r="K2364" s="6" t="str">
        <f>TEXT(data[[#This Row],[OrderTime]],"h")</f>
        <v>21</v>
      </c>
      <c r="L2364" s="1">
        <v>45846</v>
      </c>
      <c r="M2364" s="6">
        <v>0.64236111111111116</v>
      </c>
      <c r="N2364" t="s">
        <v>326</v>
      </c>
      <c r="O2364" t="s">
        <v>159</v>
      </c>
      <c r="P2364" t="s">
        <v>202</v>
      </c>
      <c r="Q2364" t="s">
        <v>26</v>
      </c>
      <c r="R2364" t="s">
        <v>261</v>
      </c>
      <c r="S2364" t="s">
        <v>105</v>
      </c>
      <c r="T2364" t="s">
        <v>29</v>
      </c>
      <c r="U2364" t="s">
        <v>30</v>
      </c>
      <c r="V2364" s="5">
        <f>data[[#This Row],[PriceUSD]]*data[[#This Row],[Quantity]]</f>
        <v>136.88</v>
      </c>
      <c r="W2364" s="7">
        <f>data[[#This Row],[OrderDate]] + TIME(VALUE(LEFT(data[[#This Row],[OrderTime]],2)), VALUE(RIGHT(data[[#This Row],[OrderTime]],2)), 0)</f>
        <v>45844.061805555553</v>
      </c>
      <c r="X2364" s="7">
        <f>_xlfn.MINIFS(data[OrderDateTime], data[CustomerName], data[[#This Row],[CustomerName]])</f>
        <v>45548.015277777777</v>
      </c>
      <c r="Y2364" t="str">
        <f>IF(data[[#This Row],[OrderDateTime]]=data[[#This Row],[FirstOrderDateTime]], "New", "Returning")</f>
        <v>Returning</v>
      </c>
      <c r="Z2364" s="7">
        <f>data[[#This Row],[DeliveryDate]] + data[[#This Row],[DeliveryTime]]</f>
        <v>45846.642361111109</v>
      </c>
      <c r="AA2364" s="7">
        <f>data[[#This Row],[OrderDateTime]] + 1</f>
        <v>45845.061805555553</v>
      </c>
      <c r="AB2364" s="7" t="str">
        <f>IF(data[[#This Row],[DeliveryDateTime]] &lt;= data[[#This Row],[SLADue]], "On Time", "Late")</f>
        <v>Late</v>
      </c>
    </row>
    <row r="2365" spans="1:28" x14ac:dyDescent="0.2">
      <c r="A2365" t="s">
        <v>2914</v>
      </c>
      <c r="B2365" t="s">
        <v>19</v>
      </c>
      <c r="C2365" t="s">
        <v>126</v>
      </c>
      <c r="D2365" t="s">
        <v>127</v>
      </c>
      <c r="E2365" s="5">
        <v>22.65</v>
      </c>
      <c r="F2365" t="s">
        <v>71</v>
      </c>
      <c r="G2365">
        <v>1</v>
      </c>
      <c r="H2365" s="1">
        <v>45836</v>
      </c>
      <c r="I2365" s="1" t="str">
        <f>TEXT(data[[#This Row],[OrderDate]],"mmm")</f>
        <v>Jun</v>
      </c>
      <c r="J2365" s="6">
        <v>0.64166666666666672</v>
      </c>
      <c r="K2365" s="6" t="str">
        <f>TEXT(data[[#This Row],[OrderTime]],"h")</f>
        <v>15</v>
      </c>
      <c r="L2365" s="1">
        <v>45837</v>
      </c>
      <c r="M2365" s="6">
        <v>0.89166666666666672</v>
      </c>
      <c r="N2365" t="s">
        <v>44</v>
      </c>
      <c r="O2365" t="s">
        <v>1287</v>
      </c>
      <c r="P2365" t="s">
        <v>25</v>
      </c>
      <c r="Q2365" t="s">
        <v>53</v>
      </c>
      <c r="R2365" t="s">
        <v>129</v>
      </c>
      <c r="S2365" t="s">
        <v>28</v>
      </c>
      <c r="T2365" t="s">
        <v>29</v>
      </c>
      <c r="U2365" t="s">
        <v>39</v>
      </c>
      <c r="V2365" s="5">
        <f>data[[#This Row],[PriceUSD]]*data[[#This Row],[Quantity]]</f>
        <v>22.65</v>
      </c>
      <c r="W2365" s="7">
        <f>data[[#This Row],[OrderDate]] + TIME(VALUE(LEFT(data[[#This Row],[OrderTime]],2)), VALUE(RIGHT(data[[#This Row],[OrderTime]],2)), 0)</f>
        <v>45836.046527777777</v>
      </c>
      <c r="X2365" s="7">
        <f>_xlfn.MINIFS(data[OrderDateTime], data[CustomerName], data[[#This Row],[CustomerName]])</f>
        <v>45635.007638888892</v>
      </c>
      <c r="Y2365" t="str">
        <f>IF(data[[#This Row],[OrderDateTime]]=data[[#This Row],[FirstOrderDateTime]], "New", "Returning")</f>
        <v>Returning</v>
      </c>
      <c r="Z2365" s="7">
        <f>data[[#This Row],[DeliveryDate]] + data[[#This Row],[DeliveryTime]]</f>
        <v>45837.89166666667</v>
      </c>
      <c r="AA2365" s="7">
        <f>data[[#This Row],[OrderDateTime]] + 1</f>
        <v>45837.046527777777</v>
      </c>
      <c r="AB2365" s="7" t="str">
        <f>IF(data[[#This Row],[DeliveryDateTime]] &lt;= data[[#This Row],[SLADue]], "On Time", "Late")</f>
        <v>Late</v>
      </c>
    </row>
    <row r="2366" spans="1:28" x14ac:dyDescent="0.2">
      <c r="A2366" t="s">
        <v>2915</v>
      </c>
      <c r="B2366" t="s">
        <v>19</v>
      </c>
      <c r="C2366" t="s">
        <v>85</v>
      </c>
      <c r="D2366" t="s">
        <v>86</v>
      </c>
      <c r="E2366" s="5">
        <v>56.71</v>
      </c>
      <c r="F2366" t="s">
        <v>87</v>
      </c>
      <c r="G2366">
        <v>1</v>
      </c>
      <c r="H2366" s="1">
        <v>45809</v>
      </c>
      <c r="I2366" s="1" t="str">
        <f>TEXT(data[[#This Row],[OrderDate]],"mmm")</f>
        <v>Jun</v>
      </c>
      <c r="J2366" s="6">
        <v>0.85486111111111107</v>
      </c>
      <c r="K2366" s="6" t="str">
        <f>TEXT(data[[#This Row],[OrderTime]],"h")</f>
        <v>20</v>
      </c>
      <c r="L2366" s="1">
        <v>45810</v>
      </c>
      <c r="M2366" s="6">
        <v>0.89652777777777781</v>
      </c>
      <c r="N2366" t="s">
        <v>213</v>
      </c>
      <c r="O2366" t="s">
        <v>348</v>
      </c>
      <c r="P2366" t="s">
        <v>36</v>
      </c>
      <c r="Q2366" t="s">
        <v>26</v>
      </c>
      <c r="R2366" t="s">
        <v>90</v>
      </c>
      <c r="S2366" t="s">
        <v>28</v>
      </c>
      <c r="T2366" t="s">
        <v>38</v>
      </c>
      <c r="U2366" t="s">
        <v>39</v>
      </c>
      <c r="V2366" s="5">
        <f>data[[#This Row],[PriceUSD]]*data[[#This Row],[Quantity]]</f>
        <v>56.71</v>
      </c>
      <c r="W2366" s="7">
        <f>data[[#This Row],[OrderDate]] + TIME(VALUE(LEFT(data[[#This Row],[OrderTime]],2)), VALUE(RIGHT(data[[#This Row],[OrderTime]],2)), 0)</f>
        <v>45809.007638888892</v>
      </c>
      <c r="X2366" s="7">
        <f>_xlfn.MINIFS(data[OrderDateTime], data[CustomerName], data[[#This Row],[CustomerName]])</f>
        <v>45506.054166666669</v>
      </c>
      <c r="Y2366" t="str">
        <f>IF(data[[#This Row],[OrderDateTime]]=data[[#This Row],[FirstOrderDateTime]], "New", "Returning")</f>
        <v>Returning</v>
      </c>
      <c r="Z2366" s="7">
        <f>data[[#This Row],[DeliveryDate]] + data[[#This Row],[DeliveryTime]]</f>
        <v>45810.896527777775</v>
      </c>
      <c r="AA2366" s="7">
        <f>data[[#This Row],[OrderDateTime]] + 1</f>
        <v>45810.007638888892</v>
      </c>
      <c r="AB2366" s="7" t="str">
        <f>IF(data[[#This Row],[DeliveryDateTime]] &lt;= data[[#This Row],[SLADue]], "On Time", "Late")</f>
        <v>Late</v>
      </c>
    </row>
    <row r="2367" spans="1:28" x14ac:dyDescent="0.2">
      <c r="A2367" t="s">
        <v>2916</v>
      </c>
      <c r="B2367" t="s">
        <v>19</v>
      </c>
      <c r="C2367" t="s">
        <v>110</v>
      </c>
      <c r="D2367" t="s">
        <v>111</v>
      </c>
      <c r="E2367" s="5">
        <v>11.95</v>
      </c>
      <c r="F2367" t="s">
        <v>87</v>
      </c>
      <c r="G2367">
        <v>1</v>
      </c>
      <c r="H2367" s="1">
        <v>45773</v>
      </c>
      <c r="I2367" s="1" t="str">
        <f>TEXT(data[[#This Row],[OrderDate]],"mmm")</f>
        <v>Apr</v>
      </c>
      <c r="J2367" s="6">
        <v>0.43472222222222223</v>
      </c>
      <c r="K2367" s="6" t="str">
        <f>TEXT(data[[#This Row],[OrderTime]],"h")</f>
        <v>10</v>
      </c>
      <c r="L2367" s="1">
        <v>45773</v>
      </c>
      <c r="M2367" s="6">
        <v>0.6430555555555556</v>
      </c>
      <c r="N2367" t="s">
        <v>64</v>
      </c>
      <c r="O2367" t="s">
        <v>812</v>
      </c>
      <c r="P2367" t="s">
        <v>25</v>
      </c>
      <c r="Q2367" t="s">
        <v>53</v>
      </c>
      <c r="R2367" t="s">
        <v>114</v>
      </c>
      <c r="S2367" t="s">
        <v>47</v>
      </c>
      <c r="T2367" t="s">
        <v>29</v>
      </c>
      <c r="U2367" t="s">
        <v>67</v>
      </c>
      <c r="V2367" s="5">
        <f>data[[#This Row],[PriceUSD]]*data[[#This Row],[Quantity]]</f>
        <v>11.95</v>
      </c>
      <c r="W2367" s="7">
        <f>data[[#This Row],[OrderDate]] + TIME(VALUE(LEFT(data[[#This Row],[OrderTime]],2)), VALUE(RIGHT(data[[#This Row],[OrderTime]],2)), 0)</f>
        <v>45773.015277777777</v>
      </c>
      <c r="X2367" s="7">
        <f>_xlfn.MINIFS(data[OrderDateTime], data[CustomerName], data[[#This Row],[CustomerName]])</f>
        <v>45540.015277777777</v>
      </c>
      <c r="Y2367" t="str">
        <f>IF(data[[#This Row],[OrderDateTime]]=data[[#This Row],[FirstOrderDateTime]], "New", "Returning")</f>
        <v>Returning</v>
      </c>
      <c r="Z2367" s="7">
        <f>data[[#This Row],[DeliveryDate]] + data[[#This Row],[DeliveryTime]]</f>
        <v>45773.643055555556</v>
      </c>
      <c r="AA2367" s="7">
        <f>data[[#This Row],[OrderDateTime]] + 1</f>
        <v>45774.015277777777</v>
      </c>
      <c r="AB2367" s="7" t="str">
        <f>IF(data[[#This Row],[DeliveryDateTime]] &lt;= data[[#This Row],[SLADue]], "On Time", "Late")</f>
        <v>On Time</v>
      </c>
    </row>
    <row r="2368" spans="1:28" x14ac:dyDescent="0.2">
      <c r="A2368" t="s">
        <v>2917</v>
      </c>
      <c r="B2368" t="s">
        <v>19</v>
      </c>
      <c r="C2368" t="s">
        <v>117</v>
      </c>
      <c r="D2368" t="s">
        <v>118</v>
      </c>
      <c r="E2368" s="5">
        <v>82.34</v>
      </c>
      <c r="F2368" t="s">
        <v>119</v>
      </c>
      <c r="G2368">
        <v>1</v>
      </c>
      <c r="H2368" s="1">
        <v>45836</v>
      </c>
      <c r="I2368" s="1" t="str">
        <f>TEXT(data[[#This Row],[OrderDate]],"mmm")</f>
        <v>Jun</v>
      </c>
      <c r="J2368" s="6">
        <v>0.88124999999999998</v>
      </c>
      <c r="K2368" s="6" t="str">
        <f>TEXT(data[[#This Row],[OrderTime]],"h")</f>
        <v>21</v>
      </c>
      <c r="L2368" s="1">
        <v>45838</v>
      </c>
      <c r="M2368" s="6">
        <v>0.6479166666666667</v>
      </c>
      <c r="N2368" t="s">
        <v>23</v>
      </c>
      <c r="O2368" t="s">
        <v>308</v>
      </c>
      <c r="P2368" t="s">
        <v>25</v>
      </c>
      <c r="Q2368" t="s">
        <v>53</v>
      </c>
      <c r="R2368" t="s">
        <v>66</v>
      </c>
      <c r="S2368" t="s">
        <v>105</v>
      </c>
      <c r="T2368" t="s">
        <v>136</v>
      </c>
      <c r="U2368" t="s">
        <v>30</v>
      </c>
      <c r="V2368" s="5">
        <f>data[[#This Row],[PriceUSD]]*data[[#This Row],[Quantity]]</f>
        <v>82.34</v>
      </c>
      <c r="W2368" s="7">
        <f>data[[#This Row],[OrderDate]] + TIME(VALUE(LEFT(data[[#This Row],[OrderTime]],2)), VALUE(RIGHT(data[[#This Row],[OrderTime]],2)), 0)</f>
        <v>45836.017361111109</v>
      </c>
      <c r="X2368" s="7">
        <f>_xlfn.MINIFS(data[OrderDateTime], data[CustomerName], data[[#This Row],[CustomerName]])</f>
        <v>45508.030555555553</v>
      </c>
      <c r="Y2368" t="str">
        <f>IF(data[[#This Row],[OrderDateTime]]=data[[#This Row],[FirstOrderDateTime]], "New", "Returning")</f>
        <v>Returning</v>
      </c>
      <c r="Z2368" s="7">
        <f>data[[#This Row],[DeliveryDate]] + data[[#This Row],[DeliveryTime]]</f>
        <v>45838.647916666669</v>
      </c>
      <c r="AA2368" s="7">
        <f>data[[#This Row],[OrderDateTime]] + 1</f>
        <v>45837.017361111109</v>
      </c>
      <c r="AB2368" s="7" t="str">
        <f>IF(data[[#This Row],[DeliveryDateTime]] &lt;= data[[#This Row],[SLADue]], "On Time", "Late")</f>
        <v>Late</v>
      </c>
    </row>
    <row r="2369" spans="1:28" x14ac:dyDescent="0.2">
      <c r="A2369" t="s">
        <v>2918</v>
      </c>
      <c r="B2369" t="s">
        <v>19</v>
      </c>
      <c r="C2369" t="s">
        <v>92</v>
      </c>
      <c r="D2369" t="s">
        <v>93</v>
      </c>
      <c r="E2369" s="5">
        <v>92.46</v>
      </c>
      <c r="F2369" t="s">
        <v>63</v>
      </c>
      <c r="G2369">
        <v>1</v>
      </c>
      <c r="H2369" s="1">
        <v>45656</v>
      </c>
      <c r="I2369" s="1" t="str">
        <f>TEXT(data[[#This Row],[OrderDate]],"mmm")</f>
        <v>Dec</v>
      </c>
      <c r="J2369" s="6">
        <v>0.84583333333333333</v>
      </c>
      <c r="K2369" s="6" t="str">
        <f>TEXT(data[[#This Row],[OrderTime]],"h")</f>
        <v>20</v>
      </c>
      <c r="L2369" s="1">
        <v>45658</v>
      </c>
      <c r="M2369" s="6">
        <v>0.67500000000000004</v>
      </c>
      <c r="N2369" t="s">
        <v>213</v>
      </c>
      <c r="O2369" t="s">
        <v>817</v>
      </c>
      <c r="P2369" t="s">
        <v>36</v>
      </c>
      <c r="Q2369" t="s">
        <v>53</v>
      </c>
      <c r="R2369" t="s">
        <v>66</v>
      </c>
      <c r="S2369" t="s">
        <v>105</v>
      </c>
      <c r="T2369" t="s">
        <v>38</v>
      </c>
      <c r="U2369" t="s">
        <v>30</v>
      </c>
      <c r="V2369" s="5">
        <f>data[[#This Row],[PriceUSD]]*data[[#This Row],[Quantity]]</f>
        <v>92.46</v>
      </c>
      <c r="W2369" s="7">
        <f>data[[#This Row],[OrderDate]] + TIME(VALUE(LEFT(data[[#This Row],[OrderTime]],2)), VALUE(RIGHT(data[[#This Row],[OrderTime]],2)), 0)</f>
        <v>45656.022916666669</v>
      </c>
      <c r="X2369" s="7">
        <f>_xlfn.MINIFS(data[OrderDateTime], data[CustomerName], data[[#This Row],[CustomerName]])</f>
        <v>45559.022916666669</v>
      </c>
      <c r="Y2369" t="str">
        <f>IF(data[[#This Row],[OrderDateTime]]=data[[#This Row],[FirstOrderDateTime]], "New", "Returning")</f>
        <v>Returning</v>
      </c>
      <c r="Z2369" s="7">
        <f>data[[#This Row],[DeliveryDate]] + data[[#This Row],[DeliveryTime]]</f>
        <v>45658.675000000003</v>
      </c>
      <c r="AA2369" s="7">
        <f>data[[#This Row],[OrderDateTime]] + 1</f>
        <v>45657.022916666669</v>
      </c>
      <c r="AB2369" s="7" t="str">
        <f>IF(data[[#This Row],[DeliveryDateTime]] &lt;= data[[#This Row],[SLADue]], "On Time", "Late")</f>
        <v>Late</v>
      </c>
    </row>
    <row r="2370" spans="1:28" x14ac:dyDescent="0.2">
      <c r="A2370" t="s">
        <v>2919</v>
      </c>
      <c r="B2370" t="s">
        <v>19</v>
      </c>
      <c r="C2370" t="s">
        <v>61</v>
      </c>
      <c r="D2370" t="s">
        <v>62</v>
      </c>
      <c r="E2370" s="5">
        <v>134.16999999999999</v>
      </c>
      <c r="F2370" t="s">
        <v>63</v>
      </c>
      <c r="G2370">
        <v>3</v>
      </c>
      <c r="H2370" s="1">
        <v>45533</v>
      </c>
      <c r="I2370" s="1" t="str">
        <f>TEXT(data[[#This Row],[OrderDate]],"mmm")</f>
        <v>Aug</v>
      </c>
      <c r="J2370" s="6">
        <v>0.8930555555555556</v>
      </c>
      <c r="K2370" s="6" t="str">
        <f>TEXT(data[[#This Row],[OrderTime]],"h")</f>
        <v>21</v>
      </c>
      <c r="L2370" s="1">
        <v>45535</v>
      </c>
      <c r="M2370" s="6">
        <v>0.62083333333333335</v>
      </c>
      <c r="N2370" t="s">
        <v>170</v>
      </c>
      <c r="O2370" t="s">
        <v>2071</v>
      </c>
      <c r="P2370" t="s">
        <v>36</v>
      </c>
      <c r="Q2370" t="s">
        <v>26</v>
      </c>
      <c r="R2370" t="s">
        <v>66</v>
      </c>
      <c r="S2370" t="s">
        <v>105</v>
      </c>
      <c r="T2370" t="s">
        <v>59</v>
      </c>
      <c r="U2370" t="s">
        <v>67</v>
      </c>
      <c r="V2370" s="5">
        <f>data[[#This Row],[PriceUSD]]*data[[#This Row],[Quantity]]</f>
        <v>402.51</v>
      </c>
      <c r="W2370" s="7">
        <f>data[[#This Row],[OrderDate]] + TIME(VALUE(LEFT(data[[#This Row],[OrderTime]],2)), VALUE(RIGHT(data[[#This Row],[OrderTime]],2)), 0)</f>
        <v>45533.038888888892</v>
      </c>
      <c r="X2370" s="7">
        <f>_xlfn.MINIFS(data[OrderDateTime], data[CustomerName], data[[#This Row],[CustomerName]])</f>
        <v>45527.038888888892</v>
      </c>
      <c r="Y2370" t="str">
        <f>IF(data[[#This Row],[OrderDateTime]]=data[[#This Row],[FirstOrderDateTime]], "New", "Returning")</f>
        <v>Returning</v>
      </c>
      <c r="Z2370" s="7">
        <f>data[[#This Row],[DeliveryDate]] + data[[#This Row],[DeliveryTime]]</f>
        <v>45535.620833333334</v>
      </c>
      <c r="AA2370" s="7">
        <f>data[[#This Row],[OrderDateTime]] + 1</f>
        <v>45534.038888888892</v>
      </c>
      <c r="AB2370" s="7" t="str">
        <f>IF(data[[#This Row],[DeliveryDateTime]] &lt;= data[[#This Row],[SLADue]], "On Time", "Late")</f>
        <v>Late</v>
      </c>
    </row>
    <row r="2371" spans="1:28" x14ac:dyDescent="0.2">
      <c r="A2371" t="s">
        <v>2920</v>
      </c>
      <c r="B2371" t="s">
        <v>19</v>
      </c>
      <c r="C2371" t="s">
        <v>41</v>
      </c>
      <c r="D2371" t="s">
        <v>42</v>
      </c>
      <c r="E2371" s="5">
        <v>34.43</v>
      </c>
      <c r="F2371" t="s">
        <v>43</v>
      </c>
      <c r="G2371">
        <v>1</v>
      </c>
      <c r="H2371" s="1">
        <v>45611</v>
      </c>
      <c r="I2371" s="1" t="str">
        <f>TEXT(data[[#This Row],[OrderDate]],"mmm")</f>
        <v>Nov</v>
      </c>
      <c r="J2371" s="6">
        <v>0.46736111111111112</v>
      </c>
      <c r="K2371" s="6" t="str">
        <f>TEXT(data[[#This Row],[OrderTime]],"h")</f>
        <v>11</v>
      </c>
      <c r="L2371" s="1">
        <v>45612</v>
      </c>
      <c r="M2371" s="6">
        <v>0.46736111111111112</v>
      </c>
      <c r="N2371" t="s">
        <v>95</v>
      </c>
      <c r="O2371" t="s">
        <v>523</v>
      </c>
      <c r="P2371" t="s">
        <v>25</v>
      </c>
      <c r="Q2371" t="s">
        <v>53</v>
      </c>
      <c r="R2371" t="s">
        <v>46</v>
      </c>
      <c r="S2371" t="s">
        <v>28</v>
      </c>
      <c r="T2371" t="s">
        <v>29</v>
      </c>
      <c r="U2371" t="s">
        <v>30</v>
      </c>
      <c r="V2371" s="5">
        <f>data[[#This Row],[PriceUSD]]*data[[#This Row],[Quantity]]</f>
        <v>34.43</v>
      </c>
      <c r="W2371" s="7">
        <f>data[[#This Row],[OrderDate]] + TIME(VALUE(LEFT(data[[#This Row],[OrderTime]],2)), VALUE(RIGHT(data[[#This Row],[OrderTime]],2)), 0)</f>
        <v>45611.007638888892</v>
      </c>
      <c r="X2371" s="7">
        <f>_xlfn.MINIFS(data[OrderDateTime], data[CustomerName], data[[#This Row],[CustomerName]])</f>
        <v>45509.038888888892</v>
      </c>
      <c r="Y2371" t="str">
        <f>IF(data[[#This Row],[OrderDateTime]]=data[[#This Row],[FirstOrderDateTime]], "New", "Returning")</f>
        <v>Returning</v>
      </c>
      <c r="Z2371" s="7">
        <f>data[[#This Row],[DeliveryDate]] + data[[#This Row],[DeliveryTime]]</f>
        <v>45612.467361111114</v>
      </c>
      <c r="AA2371" s="7">
        <f>data[[#This Row],[OrderDateTime]] + 1</f>
        <v>45612.007638888892</v>
      </c>
      <c r="AB2371" s="7" t="str">
        <f>IF(data[[#This Row],[DeliveryDateTime]] &lt;= data[[#This Row],[SLADue]], "On Time", "Late")</f>
        <v>Late</v>
      </c>
    </row>
    <row r="2372" spans="1:28" x14ac:dyDescent="0.2">
      <c r="A2372" t="s">
        <v>2921</v>
      </c>
      <c r="B2372" t="s">
        <v>19</v>
      </c>
      <c r="C2372" t="s">
        <v>190</v>
      </c>
      <c r="D2372" t="s">
        <v>191</v>
      </c>
      <c r="E2372" s="5">
        <v>23.4</v>
      </c>
      <c r="F2372" t="s">
        <v>71</v>
      </c>
      <c r="G2372">
        <v>1</v>
      </c>
      <c r="H2372" s="1">
        <v>45570</v>
      </c>
      <c r="I2372" s="1" t="str">
        <f>TEXT(data[[#This Row],[OrderDate]],"mmm")</f>
        <v>Oct</v>
      </c>
      <c r="J2372" s="6">
        <v>0.44583333333333336</v>
      </c>
      <c r="K2372" s="6" t="str">
        <f>TEXT(data[[#This Row],[OrderTime]],"h")</f>
        <v>10</v>
      </c>
      <c r="L2372" s="1">
        <v>45570</v>
      </c>
      <c r="M2372" s="6">
        <v>0.6958333333333333</v>
      </c>
      <c r="N2372" t="s">
        <v>123</v>
      </c>
      <c r="O2372" t="s">
        <v>1717</v>
      </c>
      <c r="P2372" t="s">
        <v>36</v>
      </c>
      <c r="Q2372" t="s">
        <v>53</v>
      </c>
      <c r="R2372" t="s">
        <v>192</v>
      </c>
      <c r="S2372" t="s">
        <v>47</v>
      </c>
      <c r="T2372" t="s">
        <v>106</v>
      </c>
      <c r="U2372" t="s">
        <v>39</v>
      </c>
      <c r="V2372" s="5">
        <f>data[[#This Row],[PriceUSD]]*data[[#This Row],[Quantity]]</f>
        <v>23.4</v>
      </c>
      <c r="W2372" s="7">
        <f>data[[#This Row],[OrderDate]] + TIME(VALUE(LEFT(data[[#This Row],[OrderTime]],2)), VALUE(RIGHT(data[[#This Row],[OrderTime]],2)), 0)</f>
        <v>45570.022916666669</v>
      </c>
      <c r="X2372" s="7">
        <f>_xlfn.MINIFS(data[OrderDateTime], data[CustomerName], data[[#This Row],[CustomerName]])</f>
        <v>45507.022916666669</v>
      </c>
      <c r="Y2372" t="str">
        <f>IF(data[[#This Row],[OrderDateTime]]=data[[#This Row],[FirstOrderDateTime]], "New", "Returning")</f>
        <v>Returning</v>
      </c>
      <c r="Z2372" s="7">
        <f>data[[#This Row],[DeliveryDate]] + data[[#This Row],[DeliveryTime]]</f>
        <v>45570.695833333331</v>
      </c>
      <c r="AA2372" s="7">
        <f>data[[#This Row],[OrderDateTime]] + 1</f>
        <v>45571.022916666669</v>
      </c>
      <c r="AB2372" s="7" t="str">
        <f>IF(data[[#This Row],[DeliveryDateTime]] &lt;= data[[#This Row],[SLADue]], "On Time", "Late")</f>
        <v>On Time</v>
      </c>
    </row>
    <row r="2373" spans="1:28" x14ac:dyDescent="0.2">
      <c r="A2373" t="s">
        <v>2922</v>
      </c>
      <c r="B2373" t="s">
        <v>19</v>
      </c>
      <c r="C2373" t="s">
        <v>49</v>
      </c>
      <c r="D2373" t="s">
        <v>50</v>
      </c>
      <c r="E2373" s="5">
        <v>29.85</v>
      </c>
      <c r="F2373" t="s">
        <v>138</v>
      </c>
      <c r="G2373">
        <v>1</v>
      </c>
      <c r="H2373" s="1">
        <v>45699</v>
      </c>
      <c r="I2373" s="1" t="str">
        <f>TEXT(data[[#This Row],[OrderDate]],"mmm")</f>
        <v>Feb</v>
      </c>
      <c r="J2373" s="6">
        <v>0.76111111111111107</v>
      </c>
      <c r="K2373" s="6" t="str">
        <f>TEXT(data[[#This Row],[OrderTime]],"h")</f>
        <v>18</v>
      </c>
      <c r="L2373" s="1">
        <v>45701</v>
      </c>
      <c r="M2373" s="6">
        <v>0.82222222222222219</v>
      </c>
      <c r="N2373" t="s">
        <v>23</v>
      </c>
      <c r="O2373" t="s">
        <v>864</v>
      </c>
      <c r="P2373" t="s">
        <v>25</v>
      </c>
      <c r="Q2373" t="s">
        <v>26</v>
      </c>
      <c r="R2373" t="s">
        <v>54</v>
      </c>
      <c r="S2373" t="s">
        <v>105</v>
      </c>
      <c r="T2373" t="s">
        <v>136</v>
      </c>
      <c r="U2373" t="s">
        <v>30</v>
      </c>
      <c r="V2373" s="5">
        <f>data[[#This Row],[PriceUSD]]*data[[#This Row],[Quantity]]</f>
        <v>29.85</v>
      </c>
      <c r="W2373" s="7">
        <f>data[[#This Row],[OrderDate]] + TIME(VALUE(LEFT(data[[#This Row],[OrderTime]],2)), VALUE(RIGHT(data[[#This Row],[OrderTime]],2)), 0)</f>
        <v>45699.007638888892</v>
      </c>
      <c r="X2373" s="7">
        <f>_xlfn.MINIFS(data[OrderDateTime], data[CustomerName], data[[#This Row],[CustomerName]])</f>
        <v>45509.015277777777</v>
      </c>
      <c r="Y2373" t="str">
        <f>IF(data[[#This Row],[OrderDateTime]]=data[[#This Row],[FirstOrderDateTime]], "New", "Returning")</f>
        <v>Returning</v>
      </c>
      <c r="Z2373" s="7">
        <f>data[[#This Row],[DeliveryDate]] + data[[#This Row],[DeliveryTime]]</f>
        <v>45701.822222222225</v>
      </c>
      <c r="AA2373" s="7">
        <f>data[[#This Row],[OrderDateTime]] + 1</f>
        <v>45700.007638888892</v>
      </c>
      <c r="AB2373" s="7" t="str">
        <f>IF(data[[#This Row],[DeliveryDateTime]] &lt;= data[[#This Row],[SLADue]], "On Time", "Late")</f>
        <v>Late</v>
      </c>
    </row>
    <row r="2374" spans="1:28" x14ac:dyDescent="0.2">
      <c r="A2374" t="s">
        <v>2923</v>
      </c>
      <c r="B2374" t="s">
        <v>19</v>
      </c>
      <c r="C2374" t="s">
        <v>20</v>
      </c>
      <c r="D2374" t="s">
        <v>21</v>
      </c>
      <c r="E2374" s="5">
        <v>19.78</v>
      </c>
      <c r="F2374" t="s">
        <v>22</v>
      </c>
      <c r="G2374">
        <v>2</v>
      </c>
      <c r="H2374" s="1">
        <v>45766</v>
      </c>
      <c r="I2374" s="1" t="str">
        <f>TEXT(data[[#This Row],[OrderDate]],"mmm")</f>
        <v>Apr</v>
      </c>
      <c r="J2374" s="6">
        <v>0.83611111111111114</v>
      </c>
      <c r="K2374" s="6" t="str">
        <f>TEXT(data[[#This Row],[OrderTime]],"h")</f>
        <v>20</v>
      </c>
      <c r="L2374" s="1">
        <v>45767</v>
      </c>
      <c r="M2374" s="6">
        <v>0.83611111111111114</v>
      </c>
      <c r="N2374" t="s">
        <v>75</v>
      </c>
      <c r="O2374" t="s">
        <v>911</v>
      </c>
      <c r="P2374" t="s">
        <v>25</v>
      </c>
      <c r="Q2374" t="s">
        <v>53</v>
      </c>
      <c r="R2374" t="s">
        <v>27</v>
      </c>
      <c r="S2374" t="s">
        <v>28</v>
      </c>
      <c r="T2374" t="s">
        <v>38</v>
      </c>
      <c r="U2374" t="s">
        <v>39</v>
      </c>
      <c r="V2374" s="5">
        <f>data[[#This Row],[PriceUSD]]*data[[#This Row],[Quantity]]</f>
        <v>39.56</v>
      </c>
      <c r="W2374" s="7">
        <f>data[[#This Row],[OrderDate]] + TIME(VALUE(LEFT(data[[#This Row],[OrderTime]],2)), VALUE(RIGHT(data[[#This Row],[OrderTime]],2)), 0)</f>
        <v>45766.007638888892</v>
      </c>
      <c r="X2374" s="7">
        <f>_xlfn.MINIFS(data[OrderDateTime], data[CustomerName], data[[#This Row],[CustomerName]])</f>
        <v>45533.054166666669</v>
      </c>
      <c r="Y2374" t="str">
        <f>IF(data[[#This Row],[OrderDateTime]]=data[[#This Row],[FirstOrderDateTime]], "New", "Returning")</f>
        <v>Returning</v>
      </c>
      <c r="Z2374" s="7">
        <f>data[[#This Row],[DeliveryDate]] + data[[#This Row],[DeliveryTime]]</f>
        <v>45767.836111111108</v>
      </c>
      <c r="AA2374" s="7">
        <f>data[[#This Row],[OrderDateTime]] + 1</f>
        <v>45767.007638888892</v>
      </c>
      <c r="AB2374" s="7" t="str">
        <f>IF(data[[#This Row],[DeliveryDateTime]] &lt;= data[[#This Row],[SLADue]], "On Time", "Late")</f>
        <v>Late</v>
      </c>
    </row>
    <row r="2375" spans="1:28" x14ac:dyDescent="0.2">
      <c r="A2375" t="s">
        <v>2924</v>
      </c>
      <c r="B2375" t="s">
        <v>19</v>
      </c>
      <c r="C2375" t="s">
        <v>69</v>
      </c>
      <c r="D2375" t="s">
        <v>70</v>
      </c>
      <c r="E2375" s="5">
        <v>52.99</v>
      </c>
      <c r="F2375" t="s">
        <v>74</v>
      </c>
      <c r="G2375">
        <v>2</v>
      </c>
      <c r="H2375" s="1">
        <v>45569</v>
      </c>
      <c r="I2375" s="1" t="str">
        <f>TEXT(data[[#This Row],[OrderDate]],"mmm")</f>
        <v>Oct</v>
      </c>
      <c r="J2375" s="6">
        <v>0.4597222222222222</v>
      </c>
      <c r="K2375" s="6" t="str">
        <f>TEXT(data[[#This Row],[OrderTime]],"h")</f>
        <v>11</v>
      </c>
      <c r="L2375" s="1">
        <v>45570</v>
      </c>
      <c r="M2375" s="6">
        <v>0.50138888888888888</v>
      </c>
      <c r="N2375" t="s">
        <v>112</v>
      </c>
      <c r="O2375" t="s">
        <v>683</v>
      </c>
      <c r="P2375" t="s">
        <v>36</v>
      </c>
      <c r="Q2375" t="s">
        <v>53</v>
      </c>
      <c r="R2375" t="s">
        <v>37</v>
      </c>
      <c r="S2375" t="s">
        <v>28</v>
      </c>
      <c r="T2375" t="s">
        <v>106</v>
      </c>
      <c r="U2375" t="s">
        <v>30</v>
      </c>
      <c r="V2375" s="5">
        <f>data[[#This Row],[PriceUSD]]*data[[#This Row],[Quantity]]</f>
        <v>105.98</v>
      </c>
      <c r="W2375" s="7">
        <f>data[[#This Row],[OrderDate]] + TIME(VALUE(LEFT(data[[#This Row],[OrderTime]],2)), VALUE(RIGHT(data[[#This Row],[OrderTime]],2)), 0)</f>
        <v>45569.015277777777</v>
      </c>
      <c r="X2375" s="7">
        <f>_xlfn.MINIFS(data[OrderDateTime], data[CustomerName], data[[#This Row],[CustomerName]])</f>
        <v>45550.038888888892</v>
      </c>
      <c r="Y2375" t="str">
        <f>IF(data[[#This Row],[OrderDateTime]]=data[[#This Row],[FirstOrderDateTime]], "New", "Returning")</f>
        <v>Returning</v>
      </c>
      <c r="Z2375" s="7">
        <f>data[[#This Row],[DeliveryDate]] + data[[#This Row],[DeliveryTime]]</f>
        <v>45570.501388888886</v>
      </c>
      <c r="AA2375" s="7">
        <f>data[[#This Row],[OrderDateTime]] + 1</f>
        <v>45570.015277777777</v>
      </c>
      <c r="AB2375" s="7" t="str">
        <f>IF(data[[#This Row],[DeliveryDateTime]] &lt;= data[[#This Row],[SLADue]], "On Time", "Late")</f>
        <v>Late</v>
      </c>
    </row>
    <row r="2376" spans="1:28" x14ac:dyDescent="0.2">
      <c r="A2376" t="s">
        <v>2925</v>
      </c>
      <c r="B2376" t="s">
        <v>19</v>
      </c>
      <c r="C2376" t="s">
        <v>92</v>
      </c>
      <c r="D2376" t="s">
        <v>93</v>
      </c>
      <c r="E2376" s="5">
        <v>84.71</v>
      </c>
      <c r="F2376" t="s">
        <v>81</v>
      </c>
      <c r="G2376">
        <v>1</v>
      </c>
      <c r="H2376" s="1">
        <v>45523</v>
      </c>
      <c r="I2376" s="1" t="str">
        <f>TEXT(data[[#This Row],[OrderDate]],"mmm")</f>
        <v>Aug</v>
      </c>
      <c r="J2376" s="6">
        <v>0.75694444444444442</v>
      </c>
      <c r="K2376" s="6" t="str">
        <f>TEXT(data[[#This Row],[OrderTime]],"h")</f>
        <v>18</v>
      </c>
      <c r="L2376" s="1">
        <v>45524</v>
      </c>
      <c r="M2376" s="6">
        <v>0.79861111111111116</v>
      </c>
      <c r="N2376" t="s">
        <v>64</v>
      </c>
      <c r="O2376" t="s">
        <v>283</v>
      </c>
      <c r="P2376" t="s">
        <v>25</v>
      </c>
      <c r="Q2376" t="s">
        <v>26</v>
      </c>
      <c r="R2376" t="s">
        <v>66</v>
      </c>
      <c r="S2376" t="s">
        <v>28</v>
      </c>
      <c r="T2376" t="s">
        <v>59</v>
      </c>
      <c r="U2376" t="s">
        <v>67</v>
      </c>
      <c r="V2376" s="5">
        <f>data[[#This Row],[PriceUSD]]*data[[#This Row],[Quantity]]</f>
        <v>84.71</v>
      </c>
      <c r="W2376" s="7">
        <f>data[[#This Row],[OrderDate]] + TIME(VALUE(LEFT(data[[#This Row],[OrderTime]],2)), VALUE(RIGHT(data[[#This Row],[OrderTime]],2)), 0)</f>
        <v>45523.030555555553</v>
      </c>
      <c r="X2376" s="7">
        <f>_xlfn.MINIFS(data[OrderDateTime], data[CustomerName], data[[#This Row],[CustomerName]])</f>
        <v>45523.030555555553</v>
      </c>
      <c r="Y2376" t="str">
        <f>IF(data[[#This Row],[OrderDateTime]]=data[[#This Row],[FirstOrderDateTime]], "New", "Returning")</f>
        <v>New</v>
      </c>
      <c r="Z2376" s="7">
        <f>data[[#This Row],[DeliveryDate]] + data[[#This Row],[DeliveryTime]]</f>
        <v>45524.798611111109</v>
      </c>
      <c r="AA2376" s="7">
        <f>data[[#This Row],[OrderDateTime]] + 1</f>
        <v>45524.030555555553</v>
      </c>
      <c r="AB2376" s="7" t="str">
        <f>IF(data[[#This Row],[DeliveryDateTime]] &lt;= data[[#This Row],[SLADue]], "On Time", "Late")</f>
        <v>Late</v>
      </c>
    </row>
    <row r="2377" spans="1:28" x14ac:dyDescent="0.2">
      <c r="A2377" t="s">
        <v>2926</v>
      </c>
      <c r="B2377" t="s">
        <v>19</v>
      </c>
      <c r="C2377" t="s">
        <v>101</v>
      </c>
      <c r="D2377" t="s">
        <v>102</v>
      </c>
      <c r="E2377" s="5">
        <v>28.13</v>
      </c>
      <c r="F2377" t="s">
        <v>81</v>
      </c>
      <c r="G2377">
        <v>1</v>
      </c>
      <c r="H2377" s="1">
        <v>45881</v>
      </c>
      <c r="I2377" s="1" t="str">
        <f>TEXT(data[[#This Row],[OrderDate]],"mmm")</f>
        <v>Aug</v>
      </c>
      <c r="J2377" s="6">
        <v>0.71805555555555556</v>
      </c>
      <c r="K2377" s="6" t="str">
        <f>TEXT(data[[#This Row],[OrderTime]],"h")</f>
        <v>17</v>
      </c>
      <c r="L2377" s="1">
        <v>45882</v>
      </c>
      <c r="M2377" s="6">
        <v>0.88472222222222219</v>
      </c>
      <c r="N2377" t="s">
        <v>148</v>
      </c>
      <c r="O2377" t="s">
        <v>439</v>
      </c>
      <c r="P2377" t="s">
        <v>25</v>
      </c>
      <c r="Q2377" t="s">
        <v>26</v>
      </c>
      <c r="R2377" t="s">
        <v>83</v>
      </c>
      <c r="S2377" t="s">
        <v>28</v>
      </c>
      <c r="T2377" t="s">
        <v>38</v>
      </c>
      <c r="U2377" t="s">
        <v>30</v>
      </c>
      <c r="V2377" s="5">
        <f>data[[#This Row],[PriceUSD]]*data[[#This Row],[Quantity]]</f>
        <v>28.13</v>
      </c>
      <c r="W2377" s="7">
        <f>data[[#This Row],[OrderDate]] + TIME(VALUE(LEFT(data[[#This Row],[OrderTime]],2)), VALUE(RIGHT(data[[#This Row],[OrderTime]],2)), 0)</f>
        <v>45881.038888888892</v>
      </c>
      <c r="X2377" s="7">
        <f>_xlfn.MINIFS(data[OrderDateTime], data[CustomerName], data[[#This Row],[CustomerName]])</f>
        <v>45531.061805555553</v>
      </c>
      <c r="Y2377" t="str">
        <f>IF(data[[#This Row],[OrderDateTime]]=data[[#This Row],[FirstOrderDateTime]], "New", "Returning")</f>
        <v>Returning</v>
      </c>
      <c r="Z2377" s="7">
        <f>data[[#This Row],[DeliveryDate]] + data[[#This Row],[DeliveryTime]]</f>
        <v>45882.884722222225</v>
      </c>
      <c r="AA2377" s="7">
        <f>data[[#This Row],[OrderDateTime]] + 1</f>
        <v>45882.038888888892</v>
      </c>
      <c r="AB2377" s="7" t="str">
        <f>IF(data[[#This Row],[DeliveryDateTime]] &lt;= data[[#This Row],[SLADue]], "On Time", "Late")</f>
        <v>Late</v>
      </c>
    </row>
    <row r="2378" spans="1:28" x14ac:dyDescent="0.2">
      <c r="A2378" t="s">
        <v>2927</v>
      </c>
      <c r="B2378" t="s">
        <v>19</v>
      </c>
      <c r="C2378" t="s">
        <v>41</v>
      </c>
      <c r="D2378" t="s">
        <v>42</v>
      </c>
      <c r="E2378" s="5">
        <v>37.380000000000003</v>
      </c>
      <c r="F2378" t="s">
        <v>51</v>
      </c>
      <c r="G2378">
        <v>1</v>
      </c>
      <c r="H2378" s="1">
        <v>45664</v>
      </c>
      <c r="I2378" s="1" t="str">
        <f>TEXT(data[[#This Row],[OrderDate]],"mmm")</f>
        <v>Jan</v>
      </c>
      <c r="J2378" s="6">
        <v>0.74444444444444446</v>
      </c>
      <c r="K2378" s="6" t="str">
        <f>TEXT(data[[#This Row],[OrderTime]],"h")</f>
        <v>17</v>
      </c>
      <c r="L2378" s="1">
        <v>45665</v>
      </c>
      <c r="M2378" s="6">
        <v>0.52222222222222225</v>
      </c>
      <c r="N2378" t="s">
        <v>34</v>
      </c>
      <c r="O2378" t="s">
        <v>539</v>
      </c>
      <c r="P2378" t="s">
        <v>36</v>
      </c>
      <c r="Q2378" t="s">
        <v>53</v>
      </c>
      <c r="R2378" t="s">
        <v>46</v>
      </c>
      <c r="S2378" t="s">
        <v>28</v>
      </c>
      <c r="T2378" t="s">
        <v>29</v>
      </c>
      <c r="U2378" t="s">
        <v>30</v>
      </c>
      <c r="V2378" s="5">
        <f>data[[#This Row],[PriceUSD]]*data[[#This Row],[Quantity]]</f>
        <v>37.380000000000003</v>
      </c>
      <c r="W2378" s="7">
        <f>data[[#This Row],[OrderDate]] + TIME(VALUE(LEFT(data[[#This Row],[OrderTime]],2)), VALUE(RIGHT(data[[#This Row],[OrderTime]],2)), 0)</f>
        <v>45664.030555555553</v>
      </c>
      <c r="X2378" s="7">
        <f>_xlfn.MINIFS(data[OrderDateTime], data[CustomerName], data[[#This Row],[CustomerName]])</f>
        <v>45554.038888888892</v>
      </c>
      <c r="Y2378" t="str">
        <f>IF(data[[#This Row],[OrderDateTime]]=data[[#This Row],[FirstOrderDateTime]], "New", "Returning")</f>
        <v>Returning</v>
      </c>
      <c r="Z2378" s="7">
        <f>data[[#This Row],[DeliveryDate]] + data[[#This Row],[DeliveryTime]]</f>
        <v>45665.522222222222</v>
      </c>
      <c r="AA2378" s="7">
        <f>data[[#This Row],[OrderDateTime]] + 1</f>
        <v>45665.030555555553</v>
      </c>
      <c r="AB2378" s="7" t="str">
        <f>IF(data[[#This Row],[DeliveryDateTime]] &lt;= data[[#This Row],[SLADue]], "On Time", "Late")</f>
        <v>Late</v>
      </c>
    </row>
    <row r="2379" spans="1:28" x14ac:dyDescent="0.2">
      <c r="A2379" t="s">
        <v>2928</v>
      </c>
      <c r="B2379" t="s">
        <v>19</v>
      </c>
      <c r="C2379" t="s">
        <v>32</v>
      </c>
      <c r="D2379" t="s">
        <v>33</v>
      </c>
      <c r="E2379" s="5">
        <v>40.19</v>
      </c>
      <c r="F2379" t="s">
        <v>43</v>
      </c>
      <c r="G2379">
        <v>1</v>
      </c>
      <c r="H2379" s="1">
        <v>45546</v>
      </c>
      <c r="I2379" s="1" t="str">
        <f>TEXT(data[[#This Row],[OrderDate]],"mmm")</f>
        <v>Sep</v>
      </c>
      <c r="J2379" s="6">
        <v>0.45902777777777776</v>
      </c>
      <c r="K2379" s="6" t="str">
        <f>TEXT(data[[#This Row],[OrderTime]],"h")</f>
        <v>11</v>
      </c>
      <c r="L2379" s="1">
        <v>45546</v>
      </c>
      <c r="M2379" s="6">
        <v>0.58402777777777781</v>
      </c>
      <c r="N2379" t="s">
        <v>112</v>
      </c>
      <c r="O2379" t="s">
        <v>283</v>
      </c>
      <c r="P2379" t="s">
        <v>36</v>
      </c>
      <c r="Q2379" t="s">
        <v>26</v>
      </c>
      <c r="R2379" t="s">
        <v>37</v>
      </c>
      <c r="S2379" t="s">
        <v>47</v>
      </c>
      <c r="T2379" t="s">
        <v>106</v>
      </c>
      <c r="U2379" t="s">
        <v>30</v>
      </c>
      <c r="V2379" s="5">
        <f>data[[#This Row],[PriceUSD]]*data[[#This Row],[Quantity]]</f>
        <v>40.19</v>
      </c>
      <c r="W2379" s="7">
        <f>data[[#This Row],[OrderDate]] + TIME(VALUE(LEFT(data[[#This Row],[OrderTime]],2)), VALUE(RIGHT(data[[#This Row],[OrderTime]],2)), 0)</f>
        <v>45546.054166666669</v>
      </c>
      <c r="X2379" s="7">
        <f>_xlfn.MINIFS(data[OrderDateTime], data[CustomerName], data[[#This Row],[CustomerName]])</f>
        <v>45523.030555555553</v>
      </c>
      <c r="Y2379" t="str">
        <f>IF(data[[#This Row],[OrderDateTime]]=data[[#This Row],[FirstOrderDateTime]], "New", "Returning")</f>
        <v>Returning</v>
      </c>
      <c r="Z2379" s="7">
        <f>data[[#This Row],[DeliveryDate]] + data[[#This Row],[DeliveryTime]]</f>
        <v>45546.584027777775</v>
      </c>
      <c r="AA2379" s="7">
        <f>data[[#This Row],[OrderDateTime]] + 1</f>
        <v>45547.054166666669</v>
      </c>
      <c r="AB2379" s="7" t="str">
        <f>IF(data[[#This Row],[DeliveryDateTime]] &lt;= data[[#This Row],[SLADue]], "On Time", "Late")</f>
        <v>On Time</v>
      </c>
    </row>
    <row r="2380" spans="1:28" x14ac:dyDescent="0.2">
      <c r="A2380" t="s">
        <v>2929</v>
      </c>
      <c r="B2380" t="s">
        <v>19</v>
      </c>
      <c r="C2380" t="s">
        <v>101</v>
      </c>
      <c r="D2380" t="s">
        <v>102</v>
      </c>
      <c r="E2380" s="5">
        <v>27.97</v>
      </c>
      <c r="F2380" t="s">
        <v>81</v>
      </c>
      <c r="G2380">
        <v>1</v>
      </c>
      <c r="H2380" s="1">
        <v>45774</v>
      </c>
      <c r="I2380" s="1" t="str">
        <f>TEXT(data[[#This Row],[OrderDate]],"mmm")</f>
        <v>Apr</v>
      </c>
      <c r="J2380" s="6">
        <v>0.37986111111111109</v>
      </c>
      <c r="K2380" s="6" t="str">
        <f>TEXT(data[[#This Row],[OrderTime]],"h")</f>
        <v>9</v>
      </c>
      <c r="L2380" s="1">
        <v>45775</v>
      </c>
      <c r="M2380" s="6">
        <v>0.46319444444444446</v>
      </c>
      <c r="N2380" t="s">
        <v>208</v>
      </c>
      <c r="O2380" t="s">
        <v>620</v>
      </c>
      <c r="P2380" t="s">
        <v>202</v>
      </c>
      <c r="Q2380" t="s">
        <v>53</v>
      </c>
      <c r="R2380" t="s">
        <v>83</v>
      </c>
      <c r="S2380" t="s">
        <v>28</v>
      </c>
      <c r="T2380" t="s">
        <v>29</v>
      </c>
      <c r="U2380" t="s">
        <v>30</v>
      </c>
      <c r="V2380" s="5">
        <f>data[[#This Row],[PriceUSD]]*data[[#This Row],[Quantity]]</f>
        <v>27.97</v>
      </c>
      <c r="W2380" s="7">
        <f>data[[#This Row],[OrderDate]] + TIME(VALUE(LEFT(data[[#This Row],[OrderTime]],2)), VALUE(RIGHT(data[[#This Row],[OrderTime]],2)), 0)</f>
        <v>45774.007638888892</v>
      </c>
      <c r="X2380" s="7">
        <f>_xlfn.MINIFS(data[OrderDateTime], data[CustomerName], data[[#This Row],[CustomerName]])</f>
        <v>45526.054166666669</v>
      </c>
      <c r="Y2380" t="str">
        <f>IF(data[[#This Row],[OrderDateTime]]=data[[#This Row],[FirstOrderDateTime]], "New", "Returning")</f>
        <v>Returning</v>
      </c>
      <c r="Z2380" s="7">
        <f>data[[#This Row],[DeliveryDate]] + data[[#This Row],[DeliveryTime]]</f>
        <v>45775.463194444441</v>
      </c>
      <c r="AA2380" s="7">
        <f>data[[#This Row],[OrderDateTime]] + 1</f>
        <v>45775.007638888892</v>
      </c>
      <c r="AB2380" s="7" t="str">
        <f>IF(data[[#This Row],[DeliveryDateTime]] &lt;= data[[#This Row],[SLADue]], "On Time", "Late")</f>
        <v>Late</v>
      </c>
    </row>
    <row r="2381" spans="1:28" x14ac:dyDescent="0.2">
      <c r="A2381" t="s">
        <v>2930</v>
      </c>
      <c r="B2381" t="s">
        <v>19</v>
      </c>
      <c r="C2381" t="s">
        <v>101</v>
      </c>
      <c r="D2381" t="s">
        <v>102</v>
      </c>
      <c r="E2381" s="5">
        <v>28.47</v>
      </c>
      <c r="F2381" t="s">
        <v>81</v>
      </c>
      <c r="G2381">
        <v>1</v>
      </c>
      <c r="H2381" s="1">
        <v>45867</v>
      </c>
      <c r="I2381" s="1" t="str">
        <f>TEXT(data[[#This Row],[OrderDate]],"mmm")</f>
        <v>Jul</v>
      </c>
      <c r="J2381" s="6">
        <v>0.55069444444444449</v>
      </c>
      <c r="K2381" s="6" t="str">
        <f>TEXT(data[[#This Row],[OrderTime]],"h")</f>
        <v>13</v>
      </c>
      <c r="L2381" s="1">
        <v>45867</v>
      </c>
      <c r="M2381" s="6">
        <v>0.71736111111111112</v>
      </c>
      <c r="N2381" t="s">
        <v>213</v>
      </c>
      <c r="O2381" t="s">
        <v>539</v>
      </c>
      <c r="P2381" t="s">
        <v>36</v>
      </c>
      <c r="Q2381" t="s">
        <v>53</v>
      </c>
      <c r="R2381" t="s">
        <v>83</v>
      </c>
      <c r="S2381" t="s">
        <v>47</v>
      </c>
      <c r="T2381" t="s">
        <v>136</v>
      </c>
      <c r="U2381" t="s">
        <v>30</v>
      </c>
      <c r="V2381" s="5">
        <f>data[[#This Row],[PriceUSD]]*data[[#This Row],[Quantity]]</f>
        <v>28.47</v>
      </c>
      <c r="W2381" s="7">
        <f>data[[#This Row],[OrderDate]] + TIME(VALUE(LEFT(data[[#This Row],[OrderTime]],2)), VALUE(RIGHT(data[[#This Row],[OrderTime]],2)), 0)</f>
        <v>45867.030555555553</v>
      </c>
      <c r="X2381" s="7">
        <f>_xlfn.MINIFS(data[OrderDateTime], data[CustomerName], data[[#This Row],[CustomerName]])</f>
        <v>45554.038888888892</v>
      </c>
      <c r="Y2381" t="str">
        <f>IF(data[[#This Row],[OrderDateTime]]=data[[#This Row],[FirstOrderDateTime]], "New", "Returning")</f>
        <v>Returning</v>
      </c>
      <c r="Z2381" s="7">
        <f>data[[#This Row],[DeliveryDate]] + data[[#This Row],[DeliveryTime]]</f>
        <v>45867.717361111114</v>
      </c>
      <c r="AA2381" s="7">
        <f>data[[#This Row],[OrderDateTime]] + 1</f>
        <v>45868.030555555553</v>
      </c>
      <c r="AB2381" s="7" t="str">
        <f>IF(data[[#This Row],[DeliveryDateTime]] &lt;= data[[#This Row],[SLADue]], "On Time", "Late")</f>
        <v>On Time</v>
      </c>
    </row>
    <row r="2382" spans="1:28" x14ac:dyDescent="0.2">
      <c r="A2382" t="s">
        <v>2931</v>
      </c>
      <c r="B2382" t="s">
        <v>19</v>
      </c>
      <c r="C2382" t="s">
        <v>32</v>
      </c>
      <c r="D2382" t="s">
        <v>33</v>
      </c>
      <c r="E2382" s="5">
        <v>53.7</v>
      </c>
      <c r="F2382" t="s">
        <v>138</v>
      </c>
      <c r="G2382">
        <v>2</v>
      </c>
      <c r="H2382" s="1">
        <v>45562</v>
      </c>
      <c r="I2382" s="1" t="str">
        <f>TEXT(data[[#This Row],[OrderDate]],"mmm")</f>
        <v>Sep</v>
      </c>
      <c r="J2382" s="6">
        <v>0.37916666666666665</v>
      </c>
      <c r="K2382" s="6" t="str">
        <f>TEXT(data[[#This Row],[OrderTime]],"h")</f>
        <v>9</v>
      </c>
      <c r="L2382" s="1">
        <v>45563</v>
      </c>
      <c r="M2382" s="6">
        <v>0.46250000000000002</v>
      </c>
      <c r="N2382" t="s">
        <v>75</v>
      </c>
      <c r="O2382" t="s">
        <v>456</v>
      </c>
      <c r="P2382" t="s">
        <v>25</v>
      </c>
      <c r="Q2382" t="s">
        <v>26</v>
      </c>
      <c r="R2382" t="s">
        <v>37</v>
      </c>
      <c r="S2382" t="s">
        <v>28</v>
      </c>
      <c r="T2382" t="s">
        <v>29</v>
      </c>
      <c r="U2382" t="s">
        <v>39</v>
      </c>
      <c r="V2382" s="5">
        <f>data[[#This Row],[PriceUSD]]*data[[#This Row],[Quantity]]</f>
        <v>107.4</v>
      </c>
      <c r="W2382" s="7">
        <f>data[[#This Row],[OrderDate]] + TIME(VALUE(LEFT(data[[#This Row],[OrderTime]],2)), VALUE(RIGHT(data[[#This Row],[OrderTime]],2)), 0)</f>
        <v>45562.046527777777</v>
      </c>
      <c r="X2382" s="7">
        <f>_xlfn.MINIFS(data[OrderDateTime], data[CustomerName], data[[#This Row],[CustomerName]])</f>
        <v>45562.046527777777</v>
      </c>
      <c r="Y2382" t="str">
        <f>IF(data[[#This Row],[OrderDateTime]]=data[[#This Row],[FirstOrderDateTime]], "New", "Returning")</f>
        <v>New</v>
      </c>
      <c r="Z2382" s="7">
        <f>data[[#This Row],[DeliveryDate]] + data[[#This Row],[DeliveryTime]]</f>
        <v>45563.462500000001</v>
      </c>
      <c r="AA2382" s="7">
        <f>data[[#This Row],[OrderDateTime]] + 1</f>
        <v>45563.046527777777</v>
      </c>
      <c r="AB2382" s="7" t="str">
        <f>IF(data[[#This Row],[DeliveryDateTime]] &lt;= data[[#This Row],[SLADue]], "On Time", "Late")</f>
        <v>Late</v>
      </c>
    </row>
    <row r="2383" spans="1:28" x14ac:dyDescent="0.2">
      <c r="A2383" t="s">
        <v>2932</v>
      </c>
      <c r="B2383" t="s">
        <v>19</v>
      </c>
      <c r="C2383" t="s">
        <v>101</v>
      </c>
      <c r="D2383" t="s">
        <v>102</v>
      </c>
      <c r="E2383" s="5">
        <v>26.9</v>
      </c>
      <c r="F2383" t="s">
        <v>63</v>
      </c>
      <c r="G2383">
        <v>1</v>
      </c>
      <c r="H2383" s="1">
        <v>45550</v>
      </c>
      <c r="I2383" s="1" t="str">
        <f>TEXT(data[[#This Row],[OrderDate]],"mmm")</f>
        <v>Sep</v>
      </c>
      <c r="J2383" s="6">
        <v>0.50555555555555554</v>
      </c>
      <c r="K2383" s="6" t="str">
        <f>TEXT(data[[#This Row],[OrderTime]],"h")</f>
        <v>12</v>
      </c>
      <c r="L2383" s="1">
        <v>45551</v>
      </c>
      <c r="M2383" s="6">
        <v>0.63055555555555554</v>
      </c>
      <c r="N2383" t="s">
        <v>213</v>
      </c>
      <c r="O2383" t="s">
        <v>683</v>
      </c>
      <c r="P2383" t="s">
        <v>36</v>
      </c>
      <c r="Q2383" t="s">
        <v>53</v>
      </c>
      <c r="R2383" t="s">
        <v>83</v>
      </c>
      <c r="S2383" t="s">
        <v>28</v>
      </c>
      <c r="T2383" t="s">
        <v>38</v>
      </c>
      <c r="U2383" t="s">
        <v>30</v>
      </c>
      <c r="V2383" s="5">
        <f>data[[#This Row],[PriceUSD]]*data[[#This Row],[Quantity]]</f>
        <v>26.9</v>
      </c>
      <c r="W2383" s="7">
        <f>data[[#This Row],[OrderDate]] + TIME(VALUE(LEFT(data[[#This Row],[OrderTime]],2)), VALUE(RIGHT(data[[#This Row],[OrderTime]],2)), 0)</f>
        <v>45550.038888888892</v>
      </c>
      <c r="X2383" s="7">
        <f>_xlfn.MINIFS(data[OrderDateTime], data[CustomerName], data[[#This Row],[CustomerName]])</f>
        <v>45550.038888888892</v>
      </c>
      <c r="Y2383" t="str">
        <f>IF(data[[#This Row],[OrderDateTime]]=data[[#This Row],[FirstOrderDateTime]], "New", "Returning")</f>
        <v>New</v>
      </c>
      <c r="Z2383" s="7">
        <f>data[[#This Row],[DeliveryDate]] + data[[#This Row],[DeliveryTime]]</f>
        <v>45551.630555555559</v>
      </c>
      <c r="AA2383" s="7">
        <f>data[[#This Row],[OrderDateTime]] + 1</f>
        <v>45551.038888888892</v>
      </c>
      <c r="AB2383" s="7" t="str">
        <f>IF(data[[#This Row],[DeliveryDateTime]] &lt;= data[[#This Row],[SLADue]], "On Time", "Late")</f>
        <v>Late</v>
      </c>
    </row>
    <row r="2384" spans="1:28" x14ac:dyDescent="0.2">
      <c r="A2384" t="s">
        <v>2933</v>
      </c>
      <c r="B2384" t="s">
        <v>19</v>
      </c>
      <c r="C2384" t="s">
        <v>285</v>
      </c>
      <c r="D2384" t="s">
        <v>286</v>
      </c>
      <c r="E2384" s="5">
        <v>17</v>
      </c>
      <c r="F2384" t="s">
        <v>22</v>
      </c>
      <c r="G2384">
        <v>1</v>
      </c>
      <c r="H2384" s="1">
        <v>45687</v>
      </c>
      <c r="I2384" s="1" t="str">
        <f>TEXT(data[[#This Row],[OrderDate]],"mmm")</f>
        <v>Jan</v>
      </c>
      <c r="J2384" s="6">
        <v>0.60347222222222219</v>
      </c>
      <c r="K2384" s="6" t="str">
        <f>TEXT(data[[#This Row],[OrderTime]],"h")</f>
        <v>14</v>
      </c>
      <c r="L2384" s="1">
        <v>45687</v>
      </c>
      <c r="M2384" s="6">
        <v>0.85347222222222219</v>
      </c>
      <c r="N2384" t="s">
        <v>163</v>
      </c>
      <c r="O2384" t="s">
        <v>1269</v>
      </c>
      <c r="P2384" t="s">
        <v>77</v>
      </c>
      <c r="Q2384" t="s">
        <v>26</v>
      </c>
      <c r="R2384" t="s">
        <v>114</v>
      </c>
      <c r="S2384" t="s">
        <v>47</v>
      </c>
      <c r="T2384" t="s">
        <v>38</v>
      </c>
      <c r="U2384" t="s">
        <v>39</v>
      </c>
      <c r="V2384" s="5">
        <f>data[[#This Row],[PriceUSD]]*data[[#This Row],[Quantity]]</f>
        <v>17</v>
      </c>
      <c r="W2384" s="7">
        <f>data[[#This Row],[OrderDate]] + TIME(VALUE(LEFT(data[[#This Row],[OrderTime]],2)), VALUE(RIGHT(data[[#This Row],[OrderTime]],2)), 0)</f>
        <v>45687.015277777777</v>
      </c>
      <c r="X2384" s="7">
        <f>_xlfn.MINIFS(data[OrderDateTime], data[CustomerName], data[[#This Row],[CustomerName]])</f>
        <v>45673.030555555553</v>
      </c>
      <c r="Y2384" t="str">
        <f>IF(data[[#This Row],[OrderDateTime]]=data[[#This Row],[FirstOrderDateTime]], "New", "Returning")</f>
        <v>Returning</v>
      </c>
      <c r="Z2384" s="7">
        <f>data[[#This Row],[DeliveryDate]] + data[[#This Row],[DeliveryTime]]</f>
        <v>45687.853472222225</v>
      </c>
      <c r="AA2384" s="7">
        <f>data[[#This Row],[OrderDateTime]] + 1</f>
        <v>45688.015277777777</v>
      </c>
      <c r="AB2384" s="7" t="str">
        <f>IF(data[[#This Row],[DeliveryDateTime]] &lt;= data[[#This Row],[SLADue]], "On Time", "Late")</f>
        <v>On Time</v>
      </c>
    </row>
    <row r="2385" spans="1:28" x14ac:dyDescent="0.2">
      <c r="A2385" t="s">
        <v>2934</v>
      </c>
      <c r="B2385" t="s">
        <v>19</v>
      </c>
      <c r="C2385" t="s">
        <v>41</v>
      </c>
      <c r="D2385" t="s">
        <v>42</v>
      </c>
      <c r="E2385" s="5">
        <v>36.74</v>
      </c>
      <c r="F2385" t="s">
        <v>51</v>
      </c>
      <c r="G2385">
        <v>2</v>
      </c>
      <c r="H2385" s="1">
        <v>45644</v>
      </c>
      <c r="I2385" s="1" t="str">
        <f>TEXT(data[[#This Row],[OrderDate]],"mmm")</f>
        <v>Dec</v>
      </c>
      <c r="J2385" s="6">
        <v>0.43263888888888891</v>
      </c>
      <c r="K2385" s="6" t="str">
        <f>TEXT(data[[#This Row],[OrderTime]],"h")</f>
        <v>10</v>
      </c>
      <c r="L2385" s="1">
        <v>45645</v>
      </c>
      <c r="M2385" s="6">
        <v>0.59930555555555554</v>
      </c>
      <c r="N2385" t="s">
        <v>175</v>
      </c>
      <c r="O2385" t="s">
        <v>356</v>
      </c>
      <c r="P2385" t="s">
        <v>25</v>
      </c>
      <c r="Q2385" t="s">
        <v>26</v>
      </c>
      <c r="R2385" t="s">
        <v>46</v>
      </c>
      <c r="S2385" t="s">
        <v>28</v>
      </c>
      <c r="T2385" t="s">
        <v>38</v>
      </c>
      <c r="U2385" t="s">
        <v>39</v>
      </c>
      <c r="V2385" s="5">
        <f>data[[#This Row],[PriceUSD]]*data[[#This Row],[Quantity]]</f>
        <v>73.48</v>
      </c>
      <c r="W2385" s="7">
        <f>data[[#This Row],[OrderDate]] + TIME(VALUE(LEFT(data[[#This Row],[OrderTime]],2)), VALUE(RIGHT(data[[#This Row],[OrderTime]],2)), 0)</f>
        <v>45644.061805555553</v>
      </c>
      <c r="X2385" s="7">
        <f>_xlfn.MINIFS(data[OrderDateTime], data[CustomerName], data[[#This Row],[CustomerName]])</f>
        <v>45570.030555555553</v>
      </c>
      <c r="Y2385" t="str">
        <f>IF(data[[#This Row],[OrderDateTime]]=data[[#This Row],[FirstOrderDateTime]], "New", "Returning")</f>
        <v>Returning</v>
      </c>
      <c r="Z2385" s="7">
        <f>data[[#This Row],[DeliveryDate]] + data[[#This Row],[DeliveryTime]]</f>
        <v>45645.599305555559</v>
      </c>
      <c r="AA2385" s="7">
        <f>data[[#This Row],[OrderDateTime]] + 1</f>
        <v>45645.061805555553</v>
      </c>
      <c r="AB2385" s="7" t="str">
        <f>IF(data[[#This Row],[DeliveryDateTime]] &lt;= data[[#This Row],[SLADue]], "On Time", "Late")</f>
        <v>Late</v>
      </c>
    </row>
    <row r="2386" spans="1:28" x14ac:dyDescent="0.2">
      <c r="A2386" t="s">
        <v>2935</v>
      </c>
      <c r="B2386" t="s">
        <v>19</v>
      </c>
      <c r="C2386" t="s">
        <v>101</v>
      </c>
      <c r="D2386" t="s">
        <v>102</v>
      </c>
      <c r="E2386" s="5">
        <v>26.58</v>
      </c>
      <c r="F2386" t="s">
        <v>63</v>
      </c>
      <c r="G2386">
        <v>1</v>
      </c>
      <c r="H2386" s="1">
        <v>45695</v>
      </c>
      <c r="I2386" s="1" t="str">
        <f>TEXT(data[[#This Row],[OrderDate]],"mmm")</f>
        <v>Feb</v>
      </c>
      <c r="J2386" s="6">
        <v>0.80486111111111114</v>
      </c>
      <c r="K2386" s="6" t="str">
        <f>TEXT(data[[#This Row],[OrderTime]],"h")</f>
        <v>19</v>
      </c>
      <c r="L2386" s="1">
        <v>45697</v>
      </c>
      <c r="M2386" s="6">
        <v>0.78749999999999998</v>
      </c>
      <c r="N2386" t="s">
        <v>88</v>
      </c>
      <c r="O2386" t="s">
        <v>121</v>
      </c>
      <c r="P2386" t="s">
        <v>25</v>
      </c>
      <c r="Q2386" t="s">
        <v>53</v>
      </c>
      <c r="R2386" t="s">
        <v>83</v>
      </c>
      <c r="S2386" t="s">
        <v>105</v>
      </c>
      <c r="T2386" t="s">
        <v>29</v>
      </c>
      <c r="U2386" t="s">
        <v>30</v>
      </c>
      <c r="V2386" s="5">
        <f>data[[#This Row],[PriceUSD]]*data[[#This Row],[Quantity]]</f>
        <v>26.58</v>
      </c>
      <c r="W2386" s="7">
        <f>data[[#This Row],[OrderDate]] + TIME(VALUE(LEFT(data[[#This Row],[OrderTime]],2)), VALUE(RIGHT(data[[#This Row],[OrderTime]],2)), 0)</f>
        <v>45695.007638888892</v>
      </c>
      <c r="X2386" s="7">
        <f>_xlfn.MINIFS(data[OrderDateTime], data[CustomerName], data[[#This Row],[CustomerName]])</f>
        <v>45517.030555555553</v>
      </c>
      <c r="Y2386" t="str">
        <f>IF(data[[#This Row],[OrderDateTime]]=data[[#This Row],[FirstOrderDateTime]], "New", "Returning")</f>
        <v>Returning</v>
      </c>
      <c r="Z2386" s="7">
        <f>data[[#This Row],[DeliveryDate]] + data[[#This Row],[DeliveryTime]]</f>
        <v>45697.787499999999</v>
      </c>
      <c r="AA2386" s="7">
        <f>data[[#This Row],[OrderDateTime]] + 1</f>
        <v>45696.007638888892</v>
      </c>
      <c r="AB2386" s="7" t="str">
        <f>IF(data[[#This Row],[DeliveryDateTime]] &lt;= data[[#This Row],[SLADue]], "On Time", "Late")</f>
        <v>Late</v>
      </c>
    </row>
    <row r="2387" spans="1:28" x14ac:dyDescent="0.2">
      <c r="A2387" t="s">
        <v>2936</v>
      </c>
      <c r="B2387" t="s">
        <v>19</v>
      </c>
      <c r="C2387" t="s">
        <v>101</v>
      </c>
      <c r="D2387" t="s">
        <v>102</v>
      </c>
      <c r="E2387" s="5">
        <v>25.34</v>
      </c>
      <c r="F2387" t="s">
        <v>63</v>
      </c>
      <c r="G2387">
        <v>1</v>
      </c>
      <c r="H2387" s="1">
        <v>45625</v>
      </c>
      <c r="I2387" s="1" t="str">
        <f>TEXT(data[[#This Row],[OrderDate]],"mmm")</f>
        <v>Nov</v>
      </c>
      <c r="J2387" s="6">
        <v>0.53472222222222221</v>
      </c>
      <c r="K2387" s="6" t="str">
        <f>TEXT(data[[#This Row],[OrderTime]],"h")</f>
        <v>12</v>
      </c>
      <c r="L2387" s="1">
        <v>45625</v>
      </c>
      <c r="M2387" s="6">
        <v>0.65972222222222221</v>
      </c>
      <c r="N2387" t="s">
        <v>213</v>
      </c>
      <c r="O2387" t="s">
        <v>135</v>
      </c>
      <c r="P2387" t="s">
        <v>36</v>
      </c>
      <c r="Q2387" t="s">
        <v>26</v>
      </c>
      <c r="R2387" t="s">
        <v>83</v>
      </c>
      <c r="S2387" t="s">
        <v>47</v>
      </c>
      <c r="T2387" t="s">
        <v>38</v>
      </c>
      <c r="U2387" t="s">
        <v>67</v>
      </c>
      <c r="V2387" s="5">
        <f>data[[#This Row],[PriceUSD]]*data[[#This Row],[Quantity]]</f>
        <v>25.34</v>
      </c>
      <c r="W2387" s="7">
        <f>data[[#This Row],[OrderDate]] + TIME(VALUE(LEFT(data[[#This Row],[OrderTime]],2)), VALUE(RIGHT(data[[#This Row],[OrderTime]],2)), 0)</f>
        <v>45625.015277777777</v>
      </c>
      <c r="X2387" s="7">
        <f>_xlfn.MINIFS(data[OrderDateTime], data[CustomerName], data[[#This Row],[CustomerName]])</f>
        <v>45516.061805555553</v>
      </c>
      <c r="Y2387" t="str">
        <f>IF(data[[#This Row],[OrderDateTime]]=data[[#This Row],[FirstOrderDateTime]], "New", "Returning")</f>
        <v>Returning</v>
      </c>
      <c r="Z2387" s="7">
        <f>data[[#This Row],[DeliveryDate]] + data[[#This Row],[DeliveryTime]]</f>
        <v>45625.659722222219</v>
      </c>
      <c r="AA2387" s="7">
        <f>data[[#This Row],[OrderDateTime]] + 1</f>
        <v>45626.015277777777</v>
      </c>
      <c r="AB2387" s="7" t="str">
        <f>IF(data[[#This Row],[DeliveryDateTime]] &lt;= data[[#This Row],[SLADue]], "On Time", "Late")</f>
        <v>On Time</v>
      </c>
    </row>
    <row r="2388" spans="1:28" x14ac:dyDescent="0.2">
      <c r="A2388" t="s">
        <v>2937</v>
      </c>
      <c r="B2388" t="s">
        <v>19</v>
      </c>
      <c r="C2388" t="s">
        <v>32</v>
      </c>
      <c r="D2388" t="s">
        <v>33</v>
      </c>
      <c r="E2388" s="5">
        <v>46.55</v>
      </c>
      <c r="F2388" t="s">
        <v>138</v>
      </c>
      <c r="G2388">
        <v>1</v>
      </c>
      <c r="H2388" s="1">
        <v>45715</v>
      </c>
      <c r="I2388" s="1" t="str">
        <f>TEXT(data[[#This Row],[OrderDate]],"mmm")</f>
        <v>Feb</v>
      </c>
      <c r="J2388" s="6">
        <v>0.86527777777777781</v>
      </c>
      <c r="K2388" s="6" t="str">
        <f>TEXT(data[[#This Row],[OrderTime]],"h")</f>
        <v>20</v>
      </c>
      <c r="L2388" s="1">
        <v>45717</v>
      </c>
      <c r="M2388" s="6">
        <v>0.53125</v>
      </c>
      <c r="N2388" t="s">
        <v>123</v>
      </c>
      <c r="O2388" t="s">
        <v>418</v>
      </c>
      <c r="P2388" t="s">
        <v>36</v>
      </c>
      <c r="Q2388" t="s">
        <v>53</v>
      </c>
      <c r="R2388" t="s">
        <v>37</v>
      </c>
      <c r="S2388" t="s">
        <v>105</v>
      </c>
      <c r="T2388" t="s">
        <v>38</v>
      </c>
      <c r="U2388" t="s">
        <v>30</v>
      </c>
      <c r="V2388" s="5">
        <f>data[[#This Row],[PriceUSD]]*data[[#This Row],[Quantity]]</f>
        <v>46.55</v>
      </c>
      <c r="W2388" s="7">
        <f>data[[#This Row],[OrderDate]] + TIME(VALUE(LEFT(data[[#This Row],[OrderTime]],2)), VALUE(RIGHT(data[[#This Row],[OrderTime]],2)), 0)</f>
        <v>45715.054166666669</v>
      </c>
      <c r="X2388" s="7">
        <f>_xlfn.MINIFS(data[OrderDateTime], data[CustomerName], data[[#This Row],[CustomerName]])</f>
        <v>45566.061805555553</v>
      </c>
      <c r="Y2388" t="str">
        <f>IF(data[[#This Row],[OrderDateTime]]=data[[#This Row],[FirstOrderDateTime]], "New", "Returning")</f>
        <v>Returning</v>
      </c>
      <c r="Z2388" s="7">
        <f>data[[#This Row],[DeliveryDate]] + data[[#This Row],[DeliveryTime]]</f>
        <v>45717.53125</v>
      </c>
      <c r="AA2388" s="7">
        <f>data[[#This Row],[OrderDateTime]] + 1</f>
        <v>45716.054166666669</v>
      </c>
      <c r="AB2388" s="7" t="str">
        <f>IF(data[[#This Row],[DeliveryDateTime]] &lt;= data[[#This Row],[SLADue]], "On Time", "Late")</f>
        <v>Late</v>
      </c>
    </row>
    <row r="2389" spans="1:28" x14ac:dyDescent="0.2">
      <c r="A2389" t="s">
        <v>2938</v>
      </c>
      <c r="B2389" t="s">
        <v>19</v>
      </c>
      <c r="C2389" t="s">
        <v>69</v>
      </c>
      <c r="D2389" t="s">
        <v>70</v>
      </c>
      <c r="E2389" s="5">
        <v>54.19</v>
      </c>
      <c r="F2389" t="s">
        <v>119</v>
      </c>
      <c r="G2389">
        <v>1</v>
      </c>
      <c r="H2389" s="1">
        <v>45689</v>
      </c>
      <c r="I2389" s="1" t="str">
        <f>TEXT(data[[#This Row],[OrderDate]],"mmm")</f>
        <v>Feb</v>
      </c>
      <c r="J2389" s="6">
        <v>0.83194444444444449</v>
      </c>
      <c r="K2389" s="6" t="str">
        <f>TEXT(data[[#This Row],[OrderTime]],"h")</f>
        <v>19</v>
      </c>
      <c r="L2389" s="1">
        <v>45691</v>
      </c>
      <c r="M2389" s="6">
        <v>0.52986111111111112</v>
      </c>
      <c r="N2389" t="s">
        <v>233</v>
      </c>
      <c r="O2389" t="s">
        <v>1289</v>
      </c>
      <c r="P2389" t="s">
        <v>234</v>
      </c>
      <c r="Q2389" t="s">
        <v>26</v>
      </c>
      <c r="R2389" t="s">
        <v>37</v>
      </c>
      <c r="S2389" t="s">
        <v>105</v>
      </c>
      <c r="T2389" t="s">
        <v>29</v>
      </c>
      <c r="U2389" t="s">
        <v>30</v>
      </c>
      <c r="V2389" s="5">
        <f>data[[#This Row],[PriceUSD]]*data[[#This Row],[Quantity]]</f>
        <v>54.19</v>
      </c>
      <c r="W2389" s="7">
        <f>data[[#This Row],[OrderDate]] + TIME(VALUE(LEFT(data[[#This Row],[OrderTime]],2)), VALUE(RIGHT(data[[#This Row],[OrderTime]],2)), 0)</f>
        <v>45689.030555555553</v>
      </c>
      <c r="X2389" s="7">
        <f>_xlfn.MINIFS(data[OrderDateTime], data[CustomerName], data[[#This Row],[CustomerName]])</f>
        <v>45512.007638888892</v>
      </c>
      <c r="Y2389" t="str">
        <f>IF(data[[#This Row],[OrderDateTime]]=data[[#This Row],[FirstOrderDateTime]], "New", "Returning")</f>
        <v>Returning</v>
      </c>
      <c r="Z2389" s="7">
        <f>data[[#This Row],[DeliveryDate]] + data[[#This Row],[DeliveryTime]]</f>
        <v>45691.529861111114</v>
      </c>
      <c r="AA2389" s="7">
        <f>data[[#This Row],[OrderDateTime]] + 1</f>
        <v>45690.030555555553</v>
      </c>
      <c r="AB2389" s="7" t="str">
        <f>IF(data[[#This Row],[DeliveryDateTime]] &lt;= data[[#This Row],[SLADue]], "On Time", "Late")</f>
        <v>Late</v>
      </c>
    </row>
    <row r="2390" spans="1:28" x14ac:dyDescent="0.2">
      <c r="A2390" t="s">
        <v>2939</v>
      </c>
      <c r="B2390" t="s">
        <v>19</v>
      </c>
      <c r="C2390" t="s">
        <v>69</v>
      </c>
      <c r="D2390" t="s">
        <v>70</v>
      </c>
      <c r="E2390" s="5">
        <v>52.34</v>
      </c>
      <c r="F2390" t="s">
        <v>71</v>
      </c>
      <c r="G2390">
        <v>1</v>
      </c>
      <c r="H2390" s="1">
        <v>45664</v>
      </c>
      <c r="I2390" s="1" t="str">
        <f>TEXT(data[[#This Row],[OrderDate]],"mmm")</f>
        <v>Jan</v>
      </c>
      <c r="J2390" s="6">
        <v>0.45</v>
      </c>
      <c r="K2390" s="6" t="str">
        <f>TEXT(data[[#This Row],[OrderTime]],"h")</f>
        <v>10</v>
      </c>
      <c r="L2390" s="1">
        <v>45664</v>
      </c>
      <c r="M2390" s="6">
        <v>0.7</v>
      </c>
      <c r="N2390" t="s">
        <v>57</v>
      </c>
      <c r="O2390" t="s">
        <v>1166</v>
      </c>
      <c r="P2390" t="s">
        <v>25</v>
      </c>
      <c r="Q2390" t="s">
        <v>26</v>
      </c>
      <c r="R2390" t="s">
        <v>37</v>
      </c>
      <c r="S2390" t="s">
        <v>47</v>
      </c>
      <c r="T2390" t="s">
        <v>29</v>
      </c>
      <c r="U2390" t="s">
        <v>30</v>
      </c>
      <c r="V2390" s="5">
        <f>data[[#This Row],[PriceUSD]]*data[[#This Row],[Quantity]]</f>
        <v>52.34</v>
      </c>
      <c r="W2390" s="7">
        <f>data[[#This Row],[OrderDate]] + TIME(VALUE(LEFT(data[[#This Row],[OrderTime]],2)), VALUE(RIGHT(data[[#This Row],[OrderTime]],2)), 0)</f>
        <v>45664.03125</v>
      </c>
      <c r="X2390" s="7">
        <f>_xlfn.MINIFS(data[OrderDateTime], data[CustomerName], data[[#This Row],[CustomerName]])</f>
        <v>45572.061805555553</v>
      </c>
      <c r="Y2390" t="str">
        <f>IF(data[[#This Row],[OrderDateTime]]=data[[#This Row],[FirstOrderDateTime]], "New", "Returning")</f>
        <v>Returning</v>
      </c>
      <c r="Z2390" s="7">
        <f>data[[#This Row],[DeliveryDate]] + data[[#This Row],[DeliveryTime]]</f>
        <v>45664.7</v>
      </c>
      <c r="AA2390" s="7">
        <f>data[[#This Row],[OrderDateTime]] + 1</f>
        <v>45665.03125</v>
      </c>
      <c r="AB2390" s="7" t="str">
        <f>IF(data[[#This Row],[DeliveryDateTime]] &lt;= data[[#This Row],[SLADue]], "On Time", "Late")</f>
        <v>On Time</v>
      </c>
    </row>
    <row r="2391" spans="1:28" x14ac:dyDescent="0.2">
      <c r="A2391" t="s">
        <v>2940</v>
      </c>
      <c r="B2391" t="s">
        <v>19</v>
      </c>
      <c r="C2391" t="s">
        <v>41</v>
      </c>
      <c r="D2391" t="s">
        <v>42</v>
      </c>
      <c r="E2391" s="5">
        <v>28.82</v>
      </c>
      <c r="F2391" t="s">
        <v>43</v>
      </c>
      <c r="G2391">
        <v>1</v>
      </c>
      <c r="H2391" s="1">
        <v>45828</v>
      </c>
      <c r="I2391" s="1" t="str">
        <f>TEXT(data[[#This Row],[OrderDate]],"mmm")</f>
        <v>Jun</v>
      </c>
      <c r="J2391" s="6">
        <v>0.46458333333333335</v>
      </c>
      <c r="K2391" s="6" t="str">
        <f>TEXT(data[[#This Row],[OrderTime]],"h")</f>
        <v>11</v>
      </c>
      <c r="L2391" s="1">
        <v>45829</v>
      </c>
      <c r="M2391" s="6">
        <v>0.63124999999999998</v>
      </c>
      <c r="N2391" t="s">
        <v>502</v>
      </c>
      <c r="O2391" t="s">
        <v>425</v>
      </c>
      <c r="P2391" t="s">
        <v>202</v>
      </c>
      <c r="Q2391" t="s">
        <v>26</v>
      </c>
      <c r="R2391" t="s">
        <v>46</v>
      </c>
      <c r="S2391" t="s">
        <v>28</v>
      </c>
      <c r="T2391" t="s">
        <v>115</v>
      </c>
      <c r="U2391" t="s">
        <v>39</v>
      </c>
      <c r="V2391" s="5">
        <f>data[[#This Row],[PriceUSD]]*data[[#This Row],[Quantity]]</f>
        <v>28.82</v>
      </c>
      <c r="W2391" s="7">
        <f>data[[#This Row],[OrderDate]] + TIME(VALUE(LEFT(data[[#This Row],[OrderTime]],2)), VALUE(RIGHT(data[[#This Row],[OrderTime]],2)), 0)</f>
        <v>45828.022916666669</v>
      </c>
      <c r="X2391" s="7">
        <f>_xlfn.MINIFS(data[OrderDateTime], data[CustomerName], data[[#This Row],[CustomerName]])</f>
        <v>45595.038888888892</v>
      </c>
      <c r="Y2391" t="str">
        <f>IF(data[[#This Row],[OrderDateTime]]=data[[#This Row],[FirstOrderDateTime]], "New", "Returning")</f>
        <v>Returning</v>
      </c>
      <c r="Z2391" s="7">
        <f>data[[#This Row],[DeliveryDate]] + data[[#This Row],[DeliveryTime]]</f>
        <v>45829.631249999999</v>
      </c>
      <c r="AA2391" s="7">
        <f>data[[#This Row],[OrderDateTime]] + 1</f>
        <v>45829.022916666669</v>
      </c>
      <c r="AB2391" s="7" t="str">
        <f>IF(data[[#This Row],[DeliveryDateTime]] &lt;= data[[#This Row],[SLADue]], "On Time", "Late")</f>
        <v>Late</v>
      </c>
    </row>
    <row r="2392" spans="1:28" x14ac:dyDescent="0.2">
      <c r="A2392" t="s">
        <v>2941</v>
      </c>
      <c r="B2392" t="s">
        <v>19</v>
      </c>
      <c r="C2392" t="s">
        <v>49</v>
      </c>
      <c r="D2392" t="s">
        <v>50</v>
      </c>
      <c r="E2392" s="5">
        <v>32.15</v>
      </c>
      <c r="F2392" t="s">
        <v>138</v>
      </c>
      <c r="G2392">
        <v>1</v>
      </c>
      <c r="H2392" s="1">
        <v>45747</v>
      </c>
      <c r="I2392" s="1" t="str">
        <f>TEXT(data[[#This Row],[OrderDate]],"mmm")</f>
        <v>Mar</v>
      </c>
      <c r="J2392" s="6">
        <v>0.83402777777777781</v>
      </c>
      <c r="K2392" s="6" t="str">
        <f>TEXT(data[[#This Row],[OrderTime]],"h")</f>
        <v>20</v>
      </c>
      <c r="L2392" s="1">
        <v>45749</v>
      </c>
      <c r="M2392" s="6">
        <v>0.7055555555555556</v>
      </c>
      <c r="N2392" t="s">
        <v>57</v>
      </c>
      <c r="O2392" t="s">
        <v>348</v>
      </c>
      <c r="P2392" t="s">
        <v>25</v>
      </c>
      <c r="Q2392" t="s">
        <v>53</v>
      </c>
      <c r="R2392" t="s">
        <v>54</v>
      </c>
      <c r="S2392" t="s">
        <v>105</v>
      </c>
      <c r="T2392" t="s">
        <v>38</v>
      </c>
      <c r="U2392" t="s">
        <v>30</v>
      </c>
      <c r="V2392" s="5">
        <f>data[[#This Row],[PriceUSD]]*data[[#This Row],[Quantity]]</f>
        <v>32.15</v>
      </c>
      <c r="W2392" s="7">
        <f>data[[#This Row],[OrderDate]] + TIME(VALUE(LEFT(data[[#This Row],[OrderTime]],2)), VALUE(RIGHT(data[[#This Row],[OrderTime]],2)), 0)</f>
        <v>45747.054166666669</v>
      </c>
      <c r="X2392" s="7">
        <f>_xlfn.MINIFS(data[OrderDateTime], data[CustomerName], data[[#This Row],[CustomerName]])</f>
        <v>45506.054166666669</v>
      </c>
      <c r="Y2392" t="str">
        <f>IF(data[[#This Row],[OrderDateTime]]=data[[#This Row],[FirstOrderDateTime]], "New", "Returning")</f>
        <v>Returning</v>
      </c>
      <c r="Z2392" s="7">
        <f>data[[#This Row],[DeliveryDate]] + data[[#This Row],[DeliveryTime]]</f>
        <v>45749.705555555556</v>
      </c>
      <c r="AA2392" s="7">
        <f>data[[#This Row],[OrderDateTime]] + 1</f>
        <v>45748.054166666669</v>
      </c>
      <c r="AB2392" s="7" t="str">
        <f>IF(data[[#This Row],[DeliveryDateTime]] &lt;= data[[#This Row],[SLADue]], "On Time", "Late")</f>
        <v>Late</v>
      </c>
    </row>
    <row r="2393" spans="1:28" x14ac:dyDescent="0.2">
      <c r="A2393" t="s">
        <v>2942</v>
      </c>
      <c r="B2393" t="s">
        <v>19</v>
      </c>
      <c r="C2393" t="s">
        <v>32</v>
      </c>
      <c r="D2393" t="s">
        <v>33</v>
      </c>
      <c r="E2393" s="5">
        <v>54</v>
      </c>
      <c r="F2393" t="s">
        <v>22</v>
      </c>
      <c r="G2393">
        <v>2</v>
      </c>
      <c r="H2393" s="1">
        <v>45667</v>
      </c>
      <c r="I2393" s="1" t="str">
        <f>TEXT(data[[#This Row],[OrderDate]],"mmm")</f>
        <v>Jan</v>
      </c>
      <c r="J2393" s="6">
        <v>0.39791666666666664</v>
      </c>
      <c r="K2393" s="6" t="str">
        <f>TEXT(data[[#This Row],[OrderTime]],"h")</f>
        <v>9</v>
      </c>
      <c r="L2393" s="1">
        <v>45667</v>
      </c>
      <c r="M2393" s="6">
        <v>0.68958333333333333</v>
      </c>
      <c r="N2393" t="s">
        <v>243</v>
      </c>
      <c r="O2393" t="s">
        <v>1802</v>
      </c>
      <c r="P2393" t="s">
        <v>245</v>
      </c>
      <c r="Q2393" t="s">
        <v>53</v>
      </c>
      <c r="R2393" t="s">
        <v>37</v>
      </c>
      <c r="S2393" t="s">
        <v>47</v>
      </c>
      <c r="T2393" t="s">
        <v>38</v>
      </c>
      <c r="U2393" t="s">
        <v>30</v>
      </c>
      <c r="V2393" s="5">
        <f>data[[#This Row],[PriceUSD]]*data[[#This Row],[Quantity]]</f>
        <v>108</v>
      </c>
      <c r="W2393" s="7">
        <f>data[[#This Row],[OrderDate]] + TIME(VALUE(LEFT(data[[#This Row],[OrderTime]],2)), VALUE(RIGHT(data[[#This Row],[OrderTime]],2)), 0)</f>
        <v>45667.046527777777</v>
      </c>
      <c r="X2393" s="7">
        <f>_xlfn.MINIFS(data[OrderDateTime], data[CustomerName], data[[#This Row],[CustomerName]])</f>
        <v>45513.038888888892</v>
      </c>
      <c r="Y2393" t="str">
        <f>IF(data[[#This Row],[OrderDateTime]]=data[[#This Row],[FirstOrderDateTime]], "New", "Returning")</f>
        <v>Returning</v>
      </c>
      <c r="Z2393" s="7">
        <f>data[[#This Row],[DeliveryDate]] + data[[#This Row],[DeliveryTime]]</f>
        <v>45667.689583333333</v>
      </c>
      <c r="AA2393" s="7">
        <f>data[[#This Row],[OrderDateTime]] + 1</f>
        <v>45668.046527777777</v>
      </c>
      <c r="AB2393" s="7" t="str">
        <f>IF(data[[#This Row],[DeliveryDateTime]] &lt;= data[[#This Row],[SLADue]], "On Time", "Late")</f>
        <v>On Time</v>
      </c>
    </row>
    <row r="2394" spans="1:28" x14ac:dyDescent="0.2">
      <c r="A2394" t="s">
        <v>2943</v>
      </c>
      <c r="B2394" t="s">
        <v>19</v>
      </c>
      <c r="C2394" t="s">
        <v>61</v>
      </c>
      <c r="D2394" t="s">
        <v>62</v>
      </c>
      <c r="E2394" s="5">
        <v>136.35</v>
      </c>
      <c r="F2394" t="s">
        <v>63</v>
      </c>
      <c r="G2394">
        <v>4</v>
      </c>
      <c r="H2394" s="1">
        <v>45790</v>
      </c>
      <c r="I2394" s="1" t="str">
        <f>TEXT(data[[#This Row],[OrderDate]],"mmm")</f>
        <v>May</v>
      </c>
      <c r="J2394" s="6">
        <v>0.4513888888888889</v>
      </c>
      <c r="K2394" s="6" t="str">
        <f>TEXT(data[[#This Row],[OrderTime]],"h")</f>
        <v>10</v>
      </c>
      <c r="L2394" s="1">
        <v>45791</v>
      </c>
      <c r="M2394" s="6">
        <v>0.4513888888888889</v>
      </c>
      <c r="N2394" t="s">
        <v>148</v>
      </c>
      <c r="O2394" t="s">
        <v>356</v>
      </c>
      <c r="P2394" t="s">
        <v>25</v>
      </c>
      <c r="Q2394" t="s">
        <v>26</v>
      </c>
      <c r="R2394" t="s">
        <v>66</v>
      </c>
      <c r="S2394" t="s">
        <v>28</v>
      </c>
      <c r="T2394" t="s">
        <v>143</v>
      </c>
      <c r="U2394" t="s">
        <v>30</v>
      </c>
      <c r="V2394" s="5">
        <f>data[[#This Row],[PriceUSD]]*data[[#This Row],[Quantity]]</f>
        <v>545.4</v>
      </c>
      <c r="W2394" s="7">
        <f>data[[#This Row],[OrderDate]] + TIME(VALUE(LEFT(data[[#This Row],[OrderTime]],2)), VALUE(RIGHT(data[[#This Row],[OrderTime]],2)), 0)</f>
        <v>45790.061805555553</v>
      </c>
      <c r="X2394" s="7">
        <f>_xlfn.MINIFS(data[OrderDateTime], data[CustomerName], data[[#This Row],[CustomerName]])</f>
        <v>45570.030555555553</v>
      </c>
      <c r="Y2394" t="str">
        <f>IF(data[[#This Row],[OrderDateTime]]=data[[#This Row],[FirstOrderDateTime]], "New", "Returning")</f>
        <v>Returning</v>
      </c>
      <c r="Z2394" s="7">
        <f>data[[#This Row],[DeliveryDate]] + data[[#This Row],[DeliveryTime]]</f>
        <v>45791.451388888891</v>
      </c>
      <c r="AA2394" s="7">
        <f>data[[#This Row],[OrderDateTime]] + 1</f>
        <v>45791.061805555553</v>
      </c>
      <c r="AB2394" s="7" t="str">
        <f>IF(data[[#This Row],[DeliveryDateTime]] &lt;= data[[#This Row],[SLADue]], "On Time", "Late")</f>
        <v>Late</v>
      </c>
    </row>
    <row r="2395" spans="1:28" x14ac:dyDescent="0.2">
      <c r="A2395" t="s">
        <v>2944</v>
      </c>
      <c r="B2395" t="s">
        <v>19</v>
      </c>
      <c r="C2395" t="s">
        <v>117</v>
      </c>
      <c r="D2395" t="s">
        <v>118</v>
      </c>
      <c r="E2395" s="5">
        <v>73.790000000000006</v>
      </c>
      <c r="F2395" t="s">
        <v>119</v>
      </c>
      <c r="G2395">
        <v>1</v>
      </c>
      <c r="H2395" s="1">
        <v>45732</v>
      </c>
      <c r="I2395" s="1" t="str">
        <f>TEXT(data[[#This Row],[OrderDate]],"mmm")</f>
        <v>Mar</v>
      </c>
      <c r="J2395" s="6">
        <v>0.53263888888888888</v>
      </c>
      <c r="K2395" s="6" t="str">
        <f>TEXT(data[[#This Row],[OrderTime]],"h")</f>
        <v>12</v>
      </c>
      <c r="L2395" s="1">
        <v>45733</v>
      </c>
      <c r="M2395" s="6">
        <v>0.74097222222222225</v>
      </c>
      <c r="N2395" t="s">
        <v>75</v>
      </c>
      <c r="O2395" t="s">
        <v>186</v>
      </c>
      <c r="P2395" t="s">
        <v>77</v>
      </c>
      <c r="Q2395" t="s">
        <v>53</v>
      </c>
      <c r="R2395" t="s">
        <v>66</v>
      </c>
      <c r="S2395" t="s">
        <v>28</v>
      </c>
      <c r="T2395" t="s">
        <v>29</v>
      </c>
      <c r="U2395" t="s">
        <v>39</v>
      </c>
      <c r="V2395" s="5">
        <f>data[[#This Row],[PriceUSD]]*data[[#This Row],[Quantity]]</f>
        <v>73.790000000000006</v>
      </c>
      <c r="W2395" s="7">
        <f>data[[#This Row],[OrderDate]] + TIME(VALUE(LEFT(data[[#This Row],[OrderTime]],2)), VALUE(RIGHT(data[[#This Row],[OrderTime]],2)), 0)</f>
        <v>45732.061805555553</v>
      </c>
      <c r="X2395" s="7">
        <f>_xlfn.MINIFS(data[OrderDateTime], data[CustomerName], data[[#This Row],[CustomerName]])</f>
        <v>45521.052083333336</v>
      </c>
      <c r="Y2395" t="str">
        <f>IF(data[[#This Row],[OrderDateTime]]=data[[#This Row],[FirstOrderDateTime]], "New", "Returning")</f>
        <v>Returning</v>
      </c>
      <c r="Z2395" s="7">
        <f>data[[#This Row],[DeliveryDate]] + data[[#This Row],[DeliveryTime]]</f>
        <v>45733.740972222222</v>
      </c>
      <c r="AA2395" s="7">
        <f>data[[#This Row],[OrderDateTime]] + 1</f>
        <v>45733.061805555553</v>
      </c>
      <c r="AB2395" s="7" t="str">
        <f>IF(data[[#This Row],[DeliveryDateTime]] &lt;= data[[#This Row],[SLADue]], "On Time", "Late")</f>
        <v>Late</v>
      </c>
    </row>
    <row r="2396" spans="1:28" x14ac:dyDescent="0.2">
      <c r="A2396" t="s">
        <v>2945</v>
      </c>
      <c r="B2396" t="s">
        <v>19</v>
      </c>
      <c r="C2396" t="s">
        <v>126</v>
      </c>
      <c r="D2396" t="s">
        <v>127</v>
      </c>
      <c r="E2396" s="5">
        <v>21.99</v>
      </c>
      <c r="F2396" t="s">
        <v>56</v>
      </c>
      <c r="G2396">
        <v>2</v>
      </c>
      <c r="H2396" s="1">
        <v>45754</v>
      </c>
      <c r="I2396" s="1" t="str">
        <f>TEXT(data[[#This Row],[OrderDate]],"mmm")</f>
        <v>Apr</v>
      </c>
      <c r="J2396" s="6">
        <v>0.85416666666666663</v>
      </c>
      <c r="K2396" s="6" t="str">
        <f>TEXT(data[[#This Row],[OrderTime]],"h")</f>
        <v>20</v>
      </c>
      <c r="L2396" s="1">
        <v>45755</v>
      </c>
      <c r="M2396" s="6">
        <v>0.87291666666666667</v>
      </c>
      <c r="N2396" t="s">
        <v>57</v>
      </c>
      <c r="O2396" t="s">
        <v>427</v>
      </c>
      <c r="P2396" t="s">
        <v>25</v>
      </c>
      <c r="Q2396" t="s">
        <v>53</v>
      </c>
      <c r="R2396" t="s">
        <v>129</v>
      </c>
      <c r="S2396" t="s">
        <v>28</v>
      </c>
      <c r="T2396" t="s">
        <v>59</v>
      </c>
      <c r="U2396" t="s">
        <v>39</v>
      </c>
      <c r="V2396" s="5">
        <f>data[[#This Row],[PriceUSD]]*data[[#This Row],[Quantity]]</f>
        <v>43.98</v>
      </c>
      <c r="W2396" s="7">
        <f>data[[#This Row],[OrderDate]] + TIME(VALUE(LEFT(data[[#This Row],[OrderTime]],2)), VALUE(RIGHT(data[[#This Row],[OrderTime]],2)), 0)</f>
        <v>45754.046527777777</v>
      </c>
      <c r="X2396" s="7">
        <f>_xlfn.MINIFS(data[OrderDateTime], data[CustomerName], data[[#This Row],[CustomerName]])</f>
        <v>45622.061805555553</v>
      </c>
      <c r="Y2396" t="str">
        <f>IF(data[[#This Row],[OrderDateTime]]=data[[#This Row],[FirstOrderDateTime]], "New", "Returning")</f>
        <v>Returning</v>
      </c>
      <c r="Z2396" s="7">
        <f>data[[#This Row],[DeliveryDate]] + data[[#This Row],[DeliveryTime]]</f>
        <v>45755.872916666667</v>
      </c>
      <c r="AA2396" s="7">
        <f>data[[#This Row],[OrderDateTime]] + 1</f>
        <v>45755.046527777777</v>
      </c>
      <c r="AB2396" s="7" t="str">
        <f>IF(data[[#This Row],[DeliveryDateTime]] &lt;= data[[#This Row],[SLADue]], "On Time", "Late")</f>
        <v>Late</v>
      </c>
    </row>
    <row r="2397" spans="1:28" x14ac:dyDescent="0.2">
      <c r="A2397" t="s">
        <v>2946</v>
      </c>
      <c r="B2397" t="s">
        <v>19</v>
      </c>
      <c r="C2397" t="s">
        <v>61</v>
      </c>
      <c r="D2397" t="s">
        <v>62</v>
      </c>
      <c r="E2397" s="5">
        <v>158.02000000000001</v>
      </c>
      <c r="F2397" t="s">
        <v>94</v>
      </c>
      <c r="G2397">
        <v>4</v>
      </c>
      <c r="H2397" s="1">
        <v>45630</v>
      </c>
      <c r="I2397" s="1" t="str">
        <f>TEXT(data[[#This Row],[OrderDate]],"mmm")</f>
        <v>Dec</v>
      </c>
      <c r="J2397" s="6">
        <v>0.40069444444444446</v>
      </c>
      <c r="K2397" s="6" t="str">
        <f>TEXT(data[[#This Row],[OrderTime]],"h")</f>
        <v>9</v>
      </c>
      <c r="L2397" s="1">
        <v>45630</v>
      </c>
      <c r="M2397" s="6">
        <v>0.65069444444444446</v>
      </c>
      <c r="N2397" t="s">
        <v>75</v>
      </c>
      <c r="O2397" t="s">
        <v>280</v>
      </c>
      <c r="P2397" t="s">
        <v>25</v>
      </c>
      <c r="Q2397" t="s">
        <v>53</v>
      </c>
      <c r="R2397" t="s">
        <v>66</v>
      </c>
      <c r="S2397" t="s">
        <v>47</v>
      </c>
      <c r="T2397" t="s">
        <v>38</v>
      </c>
      <c r="U2397" t="s">
        <v>39</v>
      </c>
      <c r="V2397" s="5">
        <f>data[[#This Row],[PriceUSD]]*data[[#This Row],[Quantity]]</f>
        <v>632.08000000000004</v>
      </c>
      <c r="W2397" s="7">
        <f>data[[#This Row],[OrderDate]] + TIME(VALUE(LEFT(data[[#This Row],[OrderTime]],2)), VALUE(RIGHT(data[[#This Row],[OrderTime]],2)), 0)</f>
        <v>45630.030555555553</v>
      </c>
      <c r="X2397" s="7">
        <f>_xlfn.MINIFS(data[OrderDateTime], data[CustomerName], data[[#This Row],[CustomerName]])</f>
        <v>45513.061805555553</v>
      </c>
      <c r="Y2397" t="str">
        <f>IF(data[[#This Row],[OrderDateTime]]=data[[#This Row],[FirstOrderDateTime]], "New", "Returning")</f>
        <v>Returning</v>
      </c>
      <c r="Z2397" s="7">
        <f>data[[#This Row],[DeliveryDate]] + data[[#This Row],[DeliveryTime]]</f>
        <v>45630.650694444441</v>
      </c>
      <c r="AA2397" s="7">
        <f>data[[#This Row],[OrderDateTime]] + 1</f>
        <v>45631.030555555553</v>
      </c>
      <c r="AB2397" s="7" t="str">
        <f>IF(data[[#This Row],[DeliveryDateTime]] &lt;= data[[#This Row],[SLADue]], "On Time", "Late")</f>
        <v>On Time</v>
      </c>
    </row>
    <row r="2398" spans="1:28" x14ac:dyDescent="0.2">
      <c r="A2398" t="s">
        <v>2947</v>
      </c>
      <c r="B2398" t="s">
        <v>19</v>
      </c>
      <c r="C2398" t="s">
        <v>117</v>
      </c>
      <c r="D2398" t="s">
        <v>118</v>
      </c>
      <c r="E2398" s="5">
        <v>75.489999999999995</v>
      </c>
      <c r="F2398" t="s">
        <v>94</v>
      </c>
      <c r="G2398">
        <v>3</v>
      </c>
      <c r="H2398" s="1">
        <v>45690</v>
      </c>
      <c r="I2398" s="1" t="str">
        <f>TEXT(data[[#This Row],[OrderDate]],"mmm")</f>
        <v>Feb</v>
      </c>
      <c r="J2398" s="6">
        <v>0.46805555555555556</v>
      </c>
      <c r="K2398" s="6" t="str">
        <f>TEXT(data[[#This Row],[OrderTime]],"h")</f>
        <v>11</v>
      </c>
      <c r="L2398" s="1">
        <v>45691</v>
      </c>
      <c r="M2398" s="6">
        <v>0.46805555555555556</v>
      </c>
      <c r="N2398" t="s">
        <v>64</v>
      </c>
      <c r="O2398" t="s">
        <v>1087</v>
      </c>
      <c r="P2398" t="s">
        <v>25</v>
      </c>
      <c r="Q2398" t="s">
        <v>53</v>
      </c>
      <c r="R2398" t="s">
        <v>66</v>
      </c>
      <c r="S2398" t="s">
        <v>28</v>
      </c>
      <c r="T2398" t="s">
        <v>29</v>
      </c>
      <c r="U2398" t="s">
        <v>30</v>
      </c>
      <c r="V2398" s="5">
        <f>data[[#This Row],[PriceUSD]]*data[[#This Row],[Quantity]]</f>
        <v>226.46999999999997</v>
      </c>
      <c r="W2398" s="7">
        <f>data[[#This Row],[OrderDate]] + TIME(VALUE(LEFT(data[[#This Row],[OrderTime]],2)), VALUE(RIGHT(data[[#This Row],[OrderTime]],2)), 0)</f>
        <v>45690.038888888892</v>
      </c>
      <c r="X2398" s="7">
        <f>_xlfn.MINIFS(data[OrderDateTime], data[CustomerName], data[[#This Row],[CustomerName]])</f>
        <v>45522.022916666669</v>
      </c>
      <c r="Y2398" t="str">
        <f>IF(data[[#This Row],[OrderDateTime]]=data[[#This Row],[FirstOrderDateTime]], "New", "Returning")</f>
        <v>Returning</v>
      </c>
      <c r="Z2398" s="7">
        <f>data[[#This Row],[DeliveryDate]] + data[[#This Row],[DeliveryTime]]</f>
        <v>45691.468055555553</v>
      </c>
      <c r="AA2398" s="7">
        <f>data[[#This Row],[OrderDateTime]] + 1</f>
        <v>45691.038888888892</v>
      </c>
      <c r="AB2398" s="7" t="str">
        <f>IF(data[[#This Row],[DeliveryDateTime]] &lt;= data[[#This Row],[SLADue]], "On Time", "Late")</f>
        <v>Late</v>
      </c>
    </row>
    <row r="2399" spans="1:28" x14ac:dyDescent="0.2">
      <c r="A2399" t="s">
        <v>2948</v>
      </c>
      <c r="B2399" t="s">
        <v>19</v>
      </c>
      <c r="C2399" t="s">
        <v>79</v>
      </c>
      <c r="D2399" t="s">
        <v>80</v>
      </c>
      <c r="E2399" s="5">
        <v>30.06</v>
      </c>
      <c r="F2399" t="s">
        <v>81</v>
      </c>
      <c r="G2399">
        <v>1</v>
      </c>
      <c r="H2399" s="1">
        <v>45697</v>
      </c>
      <c r="I2399" s="1" t="str">
        <f>TEXT(data[[#This Row],[OrderDate]],"mmm")</f>
        <v>Feb</v>
      </c>
      <c r="J2399" s="6">
        <v>0.54791666666666672</v>
      </c>
      <c r="K2399" s="6" t="str">
        <f>TEXT(data[[#This Row],[OrderTime]],"h")</f>
        <v>13</v>
      </c>
      <c r="L2399" s="1">
        <v>45699</v>
      </c>
      <c r="M2399" s="6">
        <v>0.54791666666666672</v>
      </c>
      <c r="N2399" t="s">
        <v>64</v>
      </c>
      <c r="O2399" t="s">
        <v>408</v>
      </c>
      <c r="P2399" t="s">
        <v>25</v>
      </c>
      <c r="Q2399" t="s">
        <v>26</v>
      </c>
      <c r="R2399" t="s">
        <v>83</v>
      </c>
      <c r="S2399" t="s">
        <v>105</v>
      </c>
      <c r="T2399" t="s">
        <v>136</v>
      </c>
      <c r="U2399" t="s">
        <v>30</v>
      </c>
      <c r="V2399" s="5">
        <f>data[[#This Row],[PriceUSD]]*data[[#This Row],[Quantity]]</f>
        <v>30.06</v>
      </c>
      <c r="W2399" s="7">
        <f>data[[#This Row],[OrderDate]] + TIME(VALUE(LEFT(data[[#This Row],[OrderTime]],2)), VALUE(RIGHT(data[[#This Row],[OrderTime]],2)), 0)</f>
        <v>45697.046527777777</v>
      </c>
      <c r="X2399" s="7">
        <f>_xlfn.MINIFS(data[OrderDateTime], data[CustomerName], data[[#This Row],[CustomerName]])</f>
        <v>45510.061805555553</v>
      </c>
      <c r="Y2399" t="str">
        <f>IF(data[[#This Row],[OrderDateTime]]=data[[#This Row],[FirstOrderDateTime]], "New", "Returning")</f>
        <v>Returning</v>
      </c>
      <c r="Z2399" s="7">
        <f>data[[#This Row],[DeliveryDate]] + data[[#This Row],[DeliveryTime]]</f>
        <v>45699.54791666667</v>
      </c>
      <c r="AA2399" s="7">
        <f>data[[#This Row],[OrderDateTime]] + 1</f>
        <v>45698.046527777777</v>
      </c>
      <c r="AB2399" s="7" t="str">
        <f>IF(data[[#This Row],[DeliveryDateTime]] &lt;= data[[#This Row],[SLADue]], "On Time", "Late")</f>
        <v>Late</v>
      </c>
    </row>
    <row r="2400" spans="1:28" x14ac:dyDescent="0.2">
      <c r="A2400" t="s">
        <v>2949</v>
      </c>
      <c r="B2400" t="s">
        <v>19</v>
      </c>
      <c r="C2400" t="s">
        <v>61</v>
      </c>
      <c r="D2400" t="s">
        <v>62</v>
      </c>
      <c r="E2400" s="5">
        <v>158.44999999999999</v>
      </c>
      <c r="F2400" t="s">
        <v>94</v>
      </c>
      <c r="G2400">
        <v>7</v>
      </c>
      <c r="H2400" s="1">
        <v>45775</v>
      </c>
      <c r="I2400" s="1" t="str">
        <f>TEXT(data[[#This Row],[OrderDate]],"mmm")</f>
        <v>Apr</v>
      </c>
      <c r="J2400" s="6">
        <v>0.56666666666666665</v>
      </c>
      <c r="K2400" s="6" t="str">
        <f>TEXT(data[[#This Row],[OrderTime]],"h")</f>
        <v>13</v>
      </c>
      <c r="L2400" s="1">
        <v>45776</v>
      </c>
      <c r="M2400" s="6">
        <v>0.69166666666666665</v>
      </c>
      <c r="N2400" t="s">
        <v>112</v>
      </c>
      <c r="O2400" t="s">
        <v>1790</v>
      </c>
      <c r="P2400" t="s">
        <v>36</v>
      </c>
      <c r="Q2400" t="s">
        <v>26</v>
      </c>
      <c r="R2400" t="s">
        <v>66</v>
      </c>
      <c r="S2400" t="s">
        <v>28</v>
      </c>
      <c r="T2400" t="s">
        <v>115</v>
      </c>
      <c r="U2400" t="s">
        <v>30</v>
      </c>
      <c r="V2400" s="5">
        <f>data[[#This Row],[PriceUSD]]*data[[#This Row],[Quantity]]</f>
        <v>1109.1499999999999</v>
      </c>
      <c r="W2400" s="7">
        <f>data[[#This Row],[OrderDate]] + TIME(VALUE(LEFT(data[[#This Row],[OrderTime]],2)), VALUE(RIGHT(data[[#This Row],[OrderTime]],2)), 0)</f>
        <v>45775.046527777777</v>
      </c>
      <c r="X2400" s="7">
        <f>_xlfn.MINIFS(data[OrderDateTime], data[CustomerName], data[[#This Row],[CustomerName]])</f>
        <v>45555.015277777777</v>
      </c>
      <c r="Y2400" t="str">
        <f>IF(data[[#This Row],[OrderDateTime]]=data[[#This Row],[FirstOrderDateTime]], "New", "Returning")</f>
        <v>Returning</v>
      </c>
      <c r="Z2400" s="7">
        <f>data[[#This Row],[DeliveryDate]] + data[[#This Row],[DeliveryTime]]</f>
        <v>45776.691666666666</v>
      </c>
      <c r="AA2400" s="7">
        <f>data[[#This Row],[OrderDateTime]] + 1</f>
        <v>45776.046527777777</v>
      </c>
      <c r="AB2400" s="7" t="str">
        <f>IF(data[[#This Row],[DeliveryDateTime]] &lt;= data[[#This Row],[SLADue]], "On Time", "Late")</f>
        <v>Late</v>
      </c>
    </row>
    <row r="2401" spans="1:28" x14ac:dyDescent="0.2">
      <c r="A2401" t="s">
        <v>2950</v>
      </c>
      <c r="B2401" t="s">
        <v>19</v>
      </c>
      <c r="C2401" t="s">
        <v>117</v>
      </c>
      <c r="D2401" t="s">
        <v>118</v>
      </c>
      <c r="E2401" s="5">
        <v>75.5</v>
      </c>
      <c r="F2401" t="s">
        <v>94</v>
      </c>
      <c r="G2401">
        <v>5</v>
      </c>
      <c r="H2401" s="1">
        <v>45848</v>
      </c>
      <c r="I2401" s="1" t="str">
        <f>TEXT(data[[#This Row],[OrderDate]],"mmm")</f>
        <v>Jul</v>
      </c>
      <c r="J2401" s="6">
        <v>0.54791666666666672</v>
      </c>
      <c r="K2401" s="6" t="str">
        <f>TEXT(data[[#This Row],[OrderTime]],"h")</f>
        <v>13</v>
      </c>
      <c r="L2401" s="1">
        <v>45849</v>
      </c>
      <c r="M2401" s="6">
        <v>0.58958333333333335</v>
      </c>
      <c r="N2401" t="s">
        <v>23</v>
      </c>
      <c r="O2401" t="s">
        <v>352</v>
      </c>
      <c r="P2401" t="s">
        <v>25</v>
      </c>
      <c r="Q2401" t="s">
        <v>26</v>
      </c>
      <c r="R2401" t="s">
        <v>66</v>
      </c>
      <c r="S2401" t="s">
        <v>28</v>
      </c>
      <c r="T2401" t="s">
        <v>29</v>
      </c>
      <c r="U2401" t="s">
        <v>67</v>
      </c>
      <c r="V2401" s="5">
        <f>data[[#This Row],[PriceUSD]]*data[[#This Row],[Quantity]]</f>
        <v>377.5</v>
      </c>
      <c r="W2401" s="7">
        <f>data[[#This Row],[OrderDate]] + TIME(VALUE(LEFT(data[[#This Row],[OrderTime]],2)), VALUE(RIGHT(data[[#This Row],[OrderTime]],2)), 0)</f>
        <v>45848.046527777777</v>
      </c>
      <c r="X2401" s="7">
        <f>_xlfn.MINIFS(data[OrderDateTime], data[CustomerName], data[[#This Row],[CustomerName]])</f>
        <v>45513.038888888892</v>
      </c>
      <c r="Y2401" t="str">
        <f>IF(data[[#This Row],[OrderDateTime]]=data[[#This Row],[FirstOrderDateTime]], "New", "Returning")</f>
        <v>Returning</v>
      </c>
      <c r="Z2401" s="7">
        <f>data[[#This Row],[DeliveryDate]] + data[[#This Row],[DeliveryTime]]</f>
        <v>45849.589583333334</v>
      </c>
      <c r="AA2401" s="7">
        <f>data[[#This Row],[OrderDateTime]] + 1</f>
        <v>45849.046527777777</v>
      </c>
      <c r="AB2401" s="7" t="str">
        <f>IF(data[[#This Row],[DeliveryDateTime]] &lt;= data[[#This Row],[SLADue]], "On Time", "Late")</f>
        <v>Late</v>
      </c>
    </row>
    <row r="2402" spans="1:28" x14ac:dyDescent="0.2">
      <c r="A2402" t="s">
        <v>2951</v>
      </c>
      <c r="B2402" t="s">
        <v>19</v>
      </c>
      <c r="C2402" t="s">
        <v>20</v>
      </c>
      <c r="D2402" t="s">
        <v>21</v>
      </c>
      <c r="E2402" s="5">
        <v>20.03</v>
      </c>
      <c r="F2402" t="s">
        <v>43</v>
      </c>
      <c r="G2402">
        <v>1</v>
      </c>
      <c r="H2402" s="1">
        <v>45554</v>
      </c>
      <c r="I2402" s="1" t="str">
        <f>TEXT(data[[#This Row],[OrderDate]],"mmm")</f>
        <v>Sep</v>
      </c>
      <c r="J2402" s="6">
        <v>0.46041666666666664</v>
      </c>
      <c r="K2402" s="6" t="str">
        <f>TEXT(data[[#This Row],[OrderTime]],"h")</f>
        <v>11</v>
      </c>
      <c r="L2402" s="1">
        <v>45555</v>
      </c>
      <c r="M2402" s="6">
        <v>0.66874999999999996</v>
      </c>
      <c r="N2402" t="s">
        <v>163</v>
      </c>
      <c r="O2402" t="s">
        <v>423</v>
      </c>
      <c r="P2402" t="s">
        <v>77</v>
      </c>
      <c r="Q2402" t="s">
        <v>26</v>
      </c>
      <c r="R2402" t="s">
        <v>27</v>
      </c>
      <c r="S2402" t="s">
        <v>28</v>
      </c>
      <c r="T2402" t="s">
        <v>136</v>
      </c>
      <c r="U2402" t="s">
        <v>30</v>
      </c>
      <c r="V2402" s="5">
        <f>data[[#This Row],[PriceUSD]]*data[[#This Row],[Quantity]]</f>
        <v>20.03</v>
      </c>
      <c r="W2402" s="7">
        <f>data[[#This Row],[OrderDate]] + TIME(VALUE(LEFT(data[[#This Row],[OrderTime]],2)), VALUE(RIGHT(data[[#This Row],[OrderTime]],2)), 0)</f>
        <v>45554.046527777777</v>
      </c>
      <c r="X2402" s="7">
        <f>_xlfn.MINIFS(data[OrderDateTime], data[CustomerName], data[[#This Row],[CustomerName]])</f>
        <v>45519.007638888892</v>
      </c>
      <c r="Y2402" t="str">
        <f>IF(data[[#This Row],[OrderDateTime]]=data[[#This Row],[FirstOrderDateTime]], "New", "Returning")</f>
        <v>Returning</v>
      </c>
      <c r="Z2402" s="7">
        <f>data[[#This Row],[DeliveryDate]] + data[[#This Row],[DeliveryTime]]</f>
        <v>45555.668749999997</v>
      </c>
      <c r="AA2402" s="7">
        <f>data[[#This Row],[OrderDateTime]] + 1</f>
        <v>45555.046527777777</v>
      </c>
      <c r="AB2402" s="7" t="str">
        <f>IF(data[[#This Row],[DeliveryDateTime]] &lt;= data[[#This Row],[SLADue]], "On Time", "Late")</f>
        <v>Late</v>
      </c>
    </row>
    <row r="2403" spans="1:28" x14ac:dyDescent="0.2">
      <c r="A2403" t="s">
        <v>2952</v>
      </c>
      <c r="B2403" t="s">
        <v>19</v>
      </c>
      <c r="C2403" t="s">
        <v>69</v>
      </c>
      <c r="D2403" t="s">
        <v>70</v>
      </c>
      <c r="E2403" s="5">
        <v>56.8</v>
      </c>
      <c r="F2403" t="s">
        <v>74</v>
      </c>
      <c r="G2403">
        <v>2</v>
      </c>
      <c r="H2403" s="1">
        <v>45762</v>
      </c>
      <c r="I2403" s="1" t="str">
        <f>TEXT(data[[#This Row],[OrderDate]],"mmm")</f>
        <v>Apr</v>
      </c>
      <c r="J2403" s="6">
        <v>0.80902777777777779</v>
      </c>
      <c r="K2403" s="6" t="str">
        <f>TEXT(data[[#This Row],[OrderTime]],"h")</f>
        <v>19</v>
      </c>
      <c r="L2403" s="1">
        <v>45764</v>
      </c>
      <c r="M2403" s="6">
        <v>0.54791666666666672</v>
      </c>
      <c r="N2403" t="s">
        <v>75</v>
      </c>
      <c r="O2403" t="s">
        <v>1634</v>
      </c>
      <c r="P2403" t="s">
        <v>25</v>
      </c>
      <c r="Q2403" t="s">
        <v>26</v>
      </c>
      <c r="R2403" t="s">
        <v>37</v>
      </c>
      <c r="S2403" t="s">
        <v>105</v>
      </c>
      <c r="T2403" t="s">
        <v>29</v>
      </c>
      <c r="U2403" t="s">
        <v>30</v>
      </c>
      <c r="V2403" s="5">
        <f>data[[#This Row],[PriceUSD]]*data[[#This Row],[Quantity]]</f>
        <v>113.6</v>
      </c>
      <c r="W2403" s="7">
        <f>data[[#This Row],[OrderDate]] + TIME(VALUE(LEFT(data[[#This Row],[OrderTime]],2)), VALUE(RIGHT(data[[#This Row],[OrderTime]],2)), 0)</f>
        <v>45762.054166666669</v>
      </c>
      <c r="X2403" s="7">
        <f>_xlfn.MINIFS(data[OrderDateTime], data[CustomerName], data[[#This Row],[CustomerName]])</f>
        <v>45528.046527777777</v>
      </c>
      <c r="Y2403" t="str">
        <f>IF(data[[#This Row],[OrderDateTime]]=data[[#This Row],[FirstOrderDateTime]], "New", "Returning")</f>
        <v>Returning</v>
      </c>
      <c r="Z2403" s="7">
        <f>data[[#This Row],[DeliveryDate]] + data[[#This Row],[DeliveryTime]]</f>
        <v>45764.54791666667</v>
      </c>
      <c r="AA2403" s="7">
        <f>data[[#This Row],[OrderDateTime]] + 1</f>
        <v>45763.054166666669</v>
      </c>
      <c r="AB2403" s="7" t="str">
        <f>IF(data[[#This Row],[DeliveryDateTime]] &lt;= data[[#This Row],[SLADue]], "On Time", "Late")</f>
        <v>Late</v>
      </c>
    </row>
    <row r="2404" spans="1:28" x14ac:dyDescent="0.2">
      <c r="A2404" t="s">
        <v>2953</v>
      </c>
      <c r="B2404" t="s">
        <v>19</v>
      </c>
      <c r="C2404" t="s">
        <v>61</v>
      </c>
      <c r="D2404" t="s">
        <v>62</v>
      </c>
      <c r="E2404" s="5">
        <v>166.84</v>
      </c>
      <c r="F2404" t="s">
        <v>94</v>
      </c>
      <c r="G2404">
        <v>3</v>
      </c>
      <c r="H2404" s="1">
        <v>45760</v>
      </c>
      <c r="I2404" s="1" t="str">
        <f>TEXT(data[[#This Row],[OrderDate]],"mmm")</f>
        <v>Apr</v>
      </c>
      <c r="J2404" s="6">
        <v>0.38472222222222224</v>
      </c>
      <c r="K2404" s="6" t="str">
        <f>TEXT(data[[#This Row],[OrderTime]],"h")</f>
        <v>9</v>
      </c>
      <c r="L2404" s="1">
        <v>45760</v>
      </c>
      <c r="M2404" s="6">
        <v>0.67638888888888893</v>
      </c>
      <c r="N2404" t="s">
        <v>23</v>
      </c>
      <c r="O2404" t="s">
        <v>1717</v>
      </c>
      <c r="P2404" t="s">
        <v>25</v>
      </c>
      <c r="Q2404" t="s">
        <v>53</v>
      </c>
      <c r="R2404" t="s">
        <v>66</v>
      </c>
      <c r="S2404" t="s">
        <v>47</v>
      </c>
      <c r="T2404" t="s">
        <v>115</v>
      </c>
      <c r="U2404" t="s">
        <v>30</v>
      </c>
      <c r="V2404" s="5">
        <f>data[[#This Row],[PriceUSD]]*data[[#This Row],[Quantity]]</f>
        <v>500.52</v>
      </c>
      <c r="W2404" s="7">
        <f>data[[#This Row],[OrderDate]] + TIME(VALUE(LEFT(data[[#This Row],[OrderTime]],2)), VALUE(RIGHT(data[[#This Row],[OrderTime]],2)), 0)</f>
        <v>45760.015277777777</v>
      </c>
      <c r="X2404" s="7">
        <f>_xlfn.MINIFS(data[OrderDateTime], data[CustomerName], data[[#This Row],[CustomerName]])</f>
        <v>45507.022916666669</v>
      </c>
      <c r="Y2404" t="str">
        <f>IF(data[[#This Row],[OrderDateTime]]=data[[#This Row],[FirstOrderDateTime]], "New", "Returning")</f>
        <v>Returning</v>
      </c>
      <c r="Z2404" s="7">
        <f>data[[#This Row],[DeliveryDate]] + data[[#This Row],[DeliveryTime]]</f>
        <v>45760.676388888889</v>
      </c>
      <c r="AA2404" s="7">
        <f>data[[#This Row],[OrderDateTime]] + 1</f>
        <v>45761.015277777777</v>
      </c>
      <c r="AB2404" s="7" t="str">
        <f>IF(data[[#This Row],[DeliveryDateTime]] &lt;= data[[#This Row],[SLADue]], "On Time", "Late")</f>
        <v>On Time</v>
      </c>
    </row>
    <row r="2405" spans="1:28" x14ac:dyDescent="0.2">
      <c r="A2405" t="s">
        <v>2954</v>
      </c>
      <c r="B2405" t="s">
        <v>19</v>
      </c>
      <c r="C2405" t="s">
        <v>32</v>
      </c>
      <c r="D2405" t="s">
        <v>33</v>
      </c>
      <c r="E2405" s="5">
        <v>51.74</v>
      </c>
      <c r="F2405" t="s">
        <v>138</v>
      </c>
      <c r="G2405">
        <v>1</v>
      </c>
      <c r="H2405" s="1">
        <v>45674</v>
      </c>
      <c r="I2405" s="1" t="str">
        <f>TEXT(data[[#This Row],[OrderDate]],"mmm")</f>
        <v>Jan</v>
      </c>
      <c r="J2405" s="6">
        <v>0.85347222222222219</v>
      </c>
      <c r="K2405" s="6" t="str">
        <f>TEXT(data[[#This Row],[OrderTime]],"h")</f>
        <v>20</v>
      </c>
      <c r="L2405" s="1">
        <v>45676</v>
      </c>
      <c r="M2405" s="6">
        <v>0.47291666666666665</v>
      </c>
      <c r="N2405" t="s">
        <v>23</v>
      </c>
      <c r="O2405" t="s">
        <v>444</v>
      </c>
      <c r="P2405" t="s">
        <v>25</v>
      </c>
      <c r="Q2405" t="s">
        <v>53</v>
      </c>
      <c r="R2405" t="s">
        <v>37</v>
      </c>
      <c r="S2405" t="s">
        <v>105</v>
      </c>
      <c r="T2405" t="s">
        <v>29</v>
      </c>
      <c r="U2405" t="s">
        <v>30</v>
      </c>
      <c r="V2405" s="5">
        <f>data[[#This Row],[PriceUSD]]*data[[#This Row],[Quantity]]</f>
        <v>51.74</v>
      </c>
      <c r="W2405" s="7">
        <f>data[[#This Row],[OrderDate]] + TIME(VALUE(LEFT(data[[#This Row],[OrderTime]],2)), VALUE(RIGHT(data[[#This Row],[OrderTime]],2)), 0)</f>
        <v>45674.015277777777</v>
      </c>
      <c r="X2405" s="7">
        <f>_xlfn.MINIFS(data[OrderDateTime], data[CustomerName], data[[#This Row],[CustomerName]])</f>
        <v>45544.007638888892</v>
      </c>
      <c r="Y2405" t="str">
        <f>IF(data[[#This Row],[OrderDateTime]]=data[[#This Row],[FirstOrderDateTime]], "New", "Returning")</f>
        <v>Returning</v>
      </c>
      <c r="Z2405" s="7">
        <f>data[[#This Row],[DeliveryDate]] + data[[#This Row],[DeliveryTime]]</f>
        <v>45676.472916666666</v>
      </c>
      <c r="AA2405" s="7">
        <f>data[[#This Row],[OrderDateTime]] + 1</f>
        <v>45675.015277777777</v>
      </c>
      <c r="AB2405" s="7" t="str">
        <f>IF(data[[#This Row],[DeliveryDateTime]] &lt;= data[[#This Row],[SLADue]], "On Time", "Late")</f>
        <v>Late</v>
      </c>
    </row>
    <row r="2406" spans="1:28" x14ac:dyDescent="0.2">
      <c r="A2406" t="s">
        <v>2955</v>
      </c>
      <c r="B2406" t="s">
        <v>19</v>
      </c>
      <c r="C2406" t="s">
        <v>101</v>
      </c>
      <c r="D2406" t="s">
        <v>102</v>
      </c>
      <c r="E2406" s="5">
        <v>27.01</v>
      </c>
      <c r="F2406" t="s">
        <v>63</v>
      </c>
      <c r="G2406">
        <v>1</v>
      </c>
      <c r="H2406" s="1">
        <v>45868</v>
      </c>
      <c r="I2406" s="1" t="str">
        <f>TEXT(data[[#This Row],[OrderDate]],"mmm")</f>
        <v>Jul</v>
      </c>
      <c r="J2406" s="6">
        <v>0.85763888888888884</v>
      </c>
      <c r="K2406" s="6" t="str">
        <f>TEXT(data[[#This Row],[OrderTime]],"h")</f>
        <v>20</v>
      </c>
      <c r="L2406" s="1">
        <v>45869</v>
      </c>
      <c r="M2406" s="6">
        <v>0.85763888888888884</v>
      </c>
      <c r="N2406" t="s">
        <v>57</v>
      </c>
      <c r="O2406" t="s">
        <v>488</v>
      </c>
      <c r="P2406" t="s">
        <v>25</v>
      </c>
      <c r="Q2406" t="s">
        <v>53</v>
      </c>
      <c r="R2406" t="s">
        <v>83</v>
      </c>
      <c r="S2406" t="s">
        <v>28</v>
      </c>
      <c r="T2406" t="s">
        <v>143</v>
      </c>
      <c r="U2406" t="s">
        <v>30</v>
      </c>
      <c r="V2406" s="5">
        <f>data[[#This Row],[PriceUSD]]*data[[#This Row],[Quantity]]</f>
        <v>27.01</v>
      </c>
      <c r="W2406" s="7">
        <f>data[[#This Row],[OrderDate]] + TIME(VALUE(LEFT(data[[#This Row],[OrderTime]],2)), VALUE(RIGHT(data[[#This Row],[OrderTime]],2)), 0)</f>
        <v>45868.061805555553</v>
      </c>
      <c r="X2406" s="7">
        <f>_xlfn.MINIFS(data[OrderDateTime], data[CustomerName], data[[#This Row],[CustomerName]])</f>
        <v>45556.046527777777</v>
      </c>
      <c r="Y2406" t="str">
        <f>IF(data[[#This Row],[OrderDateTime]]=data[[#This Row],[FirstOrderDateTime]], "New", "Returning")</f>
        <v>Returning</v>
      </c>
      <c r="Z2406" s="7">
        <f>data[[#This Row],[DeliveryDate]] + data[[#This Row],[DeliveryTime]]</f>
        <v>45869.857638888891</v>
      </c>
      <c r="AA2406" s="7">
        <f>data[[#This Row],[OrderDateTime]] + 1</f>
        <v>45869.061805555553</v>
      </c>
      <c r="AB2406" s="7" t="str">
        <f>IF(data[[#This Row],[DeliveryDateTime]] &lt;= data[[#This Row],[SLADue]], "On Time", "Late")</f>
        <v>Late</v>
      </c>
    </row>
    <row r="2407" spans="1:28" x14ac:dyDescent="0.2">
      <c r="A2407" t="s">
        <v>2956</v>
      </c>
      <c r="B2407" t="s">
        <v>19</v>
      </c>
      <c r="C2407" t="s">
        <v>258</v>
      </c>
      <c r="D2407" t="s">
        <v>259</v>
      </c>
      <c r="E2407" s="5">
        <v>115.4</v>
      </c>
      <c r="F2407" t="s">
        <v>182</v>
      </c>
      <c r="G2407">
        <v>1</v>
      </c>
      <c r="H2407" s="1">
        <v>45879</v>
      </c>
      <c r="I2407" s="1" t="str">
        <f>TEXT(data[[#This Row],[OrderDate]],"mmm")</f>
        <v>Aug</v>
      </c>
      <c r="J2407" s="6">
        <v>0.90208333333333335</v>
      </c>
      <c r="K2407" s="6" t="str">
        <f>TEXT(data[[#This Row],[OrderTime]],"h")</f>
        <v>21</v>
      </c>
      <c r="L2407" s="1">
        <v>45881</v>
      </c>
      <c r="M2407" s="6">
        <v>0.63749999999999996</v>
      </c>
      <c r="N2407" t="s">
        <v>238</v>
      </c>
      <c r="O2407" t="s">
        <v>247</v>
      </c>
      <c r="P2407" t="s">
        <v>36</v>
      </c>
      <c r="Q2407" t="s">
        <v>53</v>
      </c>
      <c r="R2407" t="s">
        <v>261</v>
      </c>
      <c r="S2407" t="s">
        <v>105</v>
      </c>
      <c r="T2407" t="s">
        <v>59</v>
      </c>
      <c r="U2407" t="s">
        <v>39</v>
      </c>
      <c r="V2407" s="5">
        <f>data[[#This Row],[PriceUSD]]*data[[#This Row],[Quantity]]</f>
        <v>115.4</v>
      </c>
      <c r="W2407" s="7">
        <f>data[[#This Row],[OrderDate]] + TIME(VALUE(LEFT(data[[#This Row],[OrderTime]],2)), VALUE(RIGHT(data[[#This Row],[OrderTime]],2)), 0)</f>
        <v>45879.022916666669</v>
      </c>
      <c r="X2407" s="7">
        <f>_xlfn.MINIFS(data[OrderDateTime], data[CustomerName], data[[#This Row],[CustomerName]])</f>
        <v>45505.030555555553</v>
      </c>
      <c r="Y2407" t="str">
        <f>IF(data[[#This Row],[OrderDateTime]]=data[[#This Row],[FirstOrderDateTime]], "New", "Returning")</f>
        <v>Returning</v>
      </c>
      <c r="Z2407" s="7">
        <f>data[[#This Row],[DeliveryDate]] + data[[#This Row],[DeliveryTime]]</f>
        <v>45881.637499999997</v>
      </c>
      <c r="AA2407" s="7">
        <f>data[[#This Row],[OrderDateTime]] + 1</f>
        <v>45880.022916666669</v>
      </c>
      <c r="AB2407" s="7" t="str">
        <f>IF(data[[#This Row],[DeliveryDateTime]] &lt;= data[[#This Row],[SLADue]], "On Time", "Late")</f>
        <v>Late</v>
      </c>
    </row>
    <row r="2408" spans="1:28" x14ac:dyDescent="0.2">
      <c r="A2408" t="s">
        <v>2957</v>
      </c>
      <c r="B2408" t="s">
        <v>19</v>
      </c>
      <c r="C2408" t="s">
        <v>49</v>
      </c>
      <c r="D2408" t="s">
        <v>50</v>
      </c>
      <c r="E2408" s="5">
        <v>30.71</v>
      </c>
      <c r="F2408" t="s">
        <v>74</v>
      </c>
      <c r="G2408">
        <v>1</v>
      </c>
      <c r="H2408" s="1">
        <v>45734</v>
      </c>
      <c r="I2408" s="1" t="str">
        <f>TEXT(data[[#This Row],[OrderDate]],"mmm")</f>
        <v>Mar</v>
      </c>
      <c r="J2408" s="6">
        <v>0.5493055555555556</v>
      </c>
      <c r="K2408" s="6" t="str">
        <f>TEXT(data[[#This Row],[OrderTime]],"h")</f>
        <v>13</v>
      </c>
      <c r="L2408" s="1">
        <v>45734</v>
      </c>
      <c r="M2408" s="6">
        <v>0.75763888888888886</v>
      </c>
      <c r="N2408" t="s">
        <v>238</v>
      </c>
      <c r="O2408" t="s">
        <v>435</v>
      </c>
      <c r="P2408" t="s">
        <v>36</v>
      </c>
      <c r="Q2408" t="s">
        <v>53</v>
      </c>
      <c r="R2408" t="s">
        <v>54</v>
      </c>
      <c r="S2408" t="s">
        <v>47</v>
      </c>
      <c r="T2408" t="s">
        <v>38</v>
      </c>
      <c r="U2408" t="s">
        <v>30</v>
      </c>
      <c r="V2408" s="5">
        <f>data[[#This Row],[PriceUSD]]*data[[#This Row],[Quantity]]</f>
        <v>30.71</v>
      </c>
      <c r="W2408" s="7">
        <f>data[[#This Row],[OrderDate]] + TIME(VALUE(LEFT(data[[#This Row],[OrderTime]],2)), VALUE(RIGHT(data[[#This Row],[OrderTime]],2)), 0)</f>
        <v>45734.038888888892</v>
      </c>
      <c r="X2408" s="7">
        <f>_xlfn.MINIFS(data[OrderDateTime], data[CustomerName], data[[#This Row],[CustomerName]])</f>
        <v>45524.038888888892</v>
      </c>
      <c r="Y2408" t="str">
        <f>IF(data[[#This Row],[OrderDateTime]]=data[[#This Row],[FirstOrderDateTime]], "New", "Returning")</f>
        <v>Returning</v>
      </c>
      <c r="Z2408" s="7">
        <f>data[[#This Row],[DeliveryDate]] + data[[#This Row],[DeliveryTime]]</f>
        <v>45734.757638888892</v>
      </c>
      <c r="AA2408" s="7">
        <f>data[[#This Row],[OrderDateTime]] + 1</f>
        <v>45735.038888888892</v>
      </c>
      <c r="AB2408" s="7" t="str">
        <f>IF(data[[#This Row],[DeliveryDateTime]] &lt;= data[[#This Row],[SLADue]], "On Time", "Late")</f>
        <v>On Time</v>
      </c>
    </row>
    <row r="2409" spans="1:28" x14ac:dyDescent="0.2">
      <c r="A2409" t="s">
        <v>2958</v>
      </c>
      <c r="B2409" t="s">
        <v>19</v>
      </c>
      <c r="C2409" t="s">
        <v>49</v>
      </c>
      <c r="D2409" t="s">
        <v>50</v>
      </c>
      <c r="E2409" s="5">
        <v>31.11</v>
      </c>
      <c r="F2409" t="s">
        <v>74</v>
      </c>
      <c r="G2409">
        <v>2</v>
      </c>
      <c r="H2409" s="1">
        <v>45816</v>
      </c>
      <c r="I2409" s="1" t="str">
        <f>TEXT(data[[#This Row],[OrderDate]],"mmm")</f>
        <v>Jun</v>
      </c>
      <c r="J2409" s="6">
        <v>0.77569444444444446</v>
      </c>
      <c r="K2409" s="6" t="str">
        <f>TEXT(data[[#This Row],[OrderTime]],"h")</f>
        <v>18</v>
      </c>
      <c r="L2409" s="1">
        <v>45817</v>
      </c>
      <c r="M2409" s="6">
        <v>0.64583333333333337</v>
      </c>
      <c r="N2409" t="s">
        <v>75</v>
      </c>
      <c r="O2409" t="s">
        <v>1717</v>
      </c>
      <c r="P2409" t="s">
        <v>77</v>
      </c>
      <c r="Q2409" t="s">
        <v>26</v>
      </c>
      <c r="R2409" t="s">
        <v>54</v>
      </c>
      <c r="S2409" t="s">
        <v>28</v>
      </c>
      <c r="T2409" t="s">
        <v>143</v>
      </c>
      <c r="U2409" t="s">
        <v>30</v>
      </c>
      <c r="V2409" s="5">
        <f>data[[#This Row],[PriceUSD]]*data[[#This Row],[Quantity]]</f>
        <v>62.22</v>
      </c>
      <c r="W2409" s="7">
        <f>data[[#This Row],[OrderDate]] + TIME(VALUE(LEFT(data[[#This Row],[OrderTime]],2)), VALUE(RIGHT(data[[#This Row],[OrderTime]],2)), 0)</f>
        <v>45816.030555555553</v>
      </c>
      <c r="X2409" s="7">
        <f>_xlfn.MINIFS(data[OrderDateTime], data[CustomerName], data[[#This Row],[CustomerName]])</f>
        <v>45507.022916666669</v>
      </c>
      <c r="Y2409" t="str">
        <f>IF(data[[#This Row],[OrderDateTime]]=data[[#This Row],[FirstOrderDateTime]], "New", "Returning")</f>
        <v>Returning</v>
      </c>
      <c r="Z2409" s="7">
        <f>data[[#This Row],[DeliveryDate]] + data[[#This Row],[DeliveryTime]]</f>
        <v>45817.645833333336</v>
      </c>
      <c r="AA2409" s="7">
        <f>data[[#This Row],[OrderDateTime]] + 1</f>
        <v>45817.030555555553</v>
      </c>
      <c r="AB2409" s="7" t="str">
        <f>IF(data[[#This Row],[DeliveryDateTime]] &lt;= data[[#This Row],[SLADue]], "On Time", "Late")</f>
        <v>Late</v>
      </c>
    </row>
    <row r="2410" spans="1:28" x14ac:dyDescent="0.2">
      <c r="A2410" t="s">
        <v>2959</v>
      </c>
      <c r="B2410" t="s">
        <v>19</v>
      </c>
      <c r="C2410" t="s">
        <v>190</v>
      </c>
      <c r="D2410" t="s">
        <v>191</v>
      </c>
      <c r="E2410" s="5">
        <v>25.39</v>
      </c>
      <c r="F2410" t="s">
        <v>87</v>
      </c>
      <c r="G2410">
        <v>2</v>
      </c>
      <c r="H2410" s="1">
        <v>45582</v>
      </c>
      <c r="I2410" s="1" t="str">
        <f>TEXT(data[[#This Row],[OrderDate]],"mmm")</f>
        <v>Oct</v>
      </c>
      <c r="J2410" s="6">
        <v>0.4548611111111111</v>
      </c>
      <c r="K2410" s="6" t="str">
        <f>TEXT(data[[#This Row],[OrderTime]],"h")</f>
        <v>10</v>
      </c>
      <c r="L2410" s="1">
        <v>45583</v>
      </c>
      <c r="M2410" s="6">
        <v>0.57986111111111116</v>
      </c>
      <c r="N2410" t="s">
        <v>139</v>
      </c>
      <c r="O2410" t="s">
        <v>517</v>
      </c>
      <c r="P2410" t="s">
        <v>36</v>
      </c>
      <c r="Q2410" t="s">
        <v>53</v>
      </c>
      <c r="R2410" t="s">
        <v>192</v>
      </c>
      <c r="S2410" t="s">
        <v>28</v>
      </c>
      <c r="T2410" t="s">
        <v>29</v>
      </c>
      <c r="U2410" t="s">
        <v>30</v>
      </c>
      <c r="V2410" s="5">
        <f>data[[#This Row],[PriceUSD]]*data[[#This Row],[Quantity]]</f>
        <v>50.78</v>
      </c>
      <c r="W2410" s="7">
        <f>data[[#This Row],[OrderDate]] + TIME(VALUE(LEFT(data[[#This Row],[OrderTime]],2)), VALUE(RIGHT(data[[#This Row],[OrderTime]],2)), 0)</f>
        <v>45582.007638888892</v>
      </c>
      <c r="X2410" s="7">
        <f>_xlfn.MINIFS(data[OrderDateTime], data[CustomerName], data[[#This Row],[CustomerName]])</f>
        <v>45511.054166666669</v>
      </c>
      <c r="Y2410" t="str">
        <f>IF(data[[#This Row],[OrderDateTime]]=data[[#This Row],[FirstOrderDateTime]], "New", "Returning")</f>
        <v>Returning</v>
      </c>
      <c r="Z2410" s="7">
        <f>data[[#This Row],[DeliveryDate]] + data[[#This Row],[DeliveryTime]]</f>
        <v>45583.579861111109</v>
      </c>
      <c r="AA2410" s="7">
        <f>data[[#This Row],[OrderDateTime]] + 1</f>
        <v>45583.007638888892</v>
      </c>
      <c r="AB2410" s="7" t="str">
        <f>IF(data[[#This Row],[DeliveryDateTime]] &lt;= data[[#This Row],[SLADue]], "On Time", "Late")</f>
        <v>Late</v>
      </c>
    </row>
    <row r="2411" spans="1:28" x14ac:dyDescent="0.2">
      <c r="A2411" t="s">
        <v>2960</v>
      </c>
      <c r="B2411" t="s">
        <v>19</v>
      </c>
      <c r="C2411" t="s">
        <v>32</v>
      </c>
      <c r="D2411" t="s">
        <v>33</v>
      </c>
      <c r="E2411" s="5">
        <v>50.22</v>
      </c>
      <c r="F2411" t="s">
        <v>22</v>
      </c>
      <c r="G2411">
        <v>1</v>
      </c>
      <c r="H2411" s="1">
        <v>45613</v>
      </c>
      <c r="I2411" s="1" t="str">
        <f>TEXT(data[[#This Row],[OrderDate]],"mmm")</f>
        <v>Nov</v>
      </c>
      <c r="J2411" s="6">
        <v>0.71111111111111114</v>
      </c>
      <c r="K2411" s="6" t="str">
        <f>TEXT(data[[#This Row],[OrderTime]],"h")</f>
        <v>17</v>
      </c>
      <c r="L2411" s="1">
        <v>45614</v>
      </c>
      <c r="M2411" s="6">
        <v>0.75277777777777777</v>
      </c>
      <c r="N2411" t="s">
        <v>103</v>
      </c>
      <c r="O2411" t="s">
        <v>339</v>
      </c>
      <c r="P2411" t="s">
        <v>77</v>
      </c>
      <c r="Q2411" t="s">
        <v>26</v>
      </c>
      <c r="R2411" t="s">
        <v>37</v>
      </c>
      <c r="S2411" t="s">
        <v>28</v>
      </c>
      <c r="T2411" t="s">
        <v>106</v>
      </c>
      <c r="U2411" t="s">
        <v>30</v>
      </c>
      <c r="V2411" s="5">
        <f>data[[#This Row],[PriceUSD]]*data[[#This Row],[Quantity]]</f>
        <v>50.22</v>
      </c>
      <c r="W2411" s="7">
        <f>data[[#This Row],[OrderDate]] + TIME(VALUE(LEFT(data[[#This Row],[OrderTime]],2)), VALUE(RIGHT(data[[#This Row],[OrderTime]],2)), 0)</f>
        <v>45613.007638888892</v>
      </c>
      <c r="X2411" s="7">
        <f>_xlfn.MINIFS(data[OrderDateTime], data[CustomerName], data[[#This Row],[CustomerName]])</f>
        <v>45513.046527777777</v>
      </c>
      <c r="Y2411" t="str">
        <f>IF(data[[#This Row],[OrderDateTime]]=data[[#This Row],[FirstOrderDateTime]], "New", "Returning")</f>
        <v>Returning</v>
      </c>
      <c r="Z2411" s="7">
        <f>data[[#This Row],[DeliveryDate]] + data[[#This Row],[DeliveryTime]]</f>
        <v>45614.75277777778</v>
      </c>
      <c r="AA2411" s="7">
        <f>data[[#This Row],[OrderDateTime]] + 1</f>
        <v>45614.007638888892</v>
      </c>
      <c r="AB2411" s="7" t="str">
        <f>IF(data[[#This Row],[DeliveryDateTime]] &lt;= data[[#This Row],[SLADue]], "On Time", "Late")</f>
        <v>Late</v>
      </c>
    </row>
    <row r="2412" spans="1:28" x14ac:dyDescent="0.2">
      <c r="A2412" t="s">
        <v>2961</v>
      </c>
      <c r="B2412" t="s">
        <v>19</v>
      </c>
      <c r="C2412" t="s">
        <v>69</v>
      </c>
      <c r="D2412" t="s">
        <v>70</v>
      </c>
      <c r="E2412" s="5">
        <v>62.48</v>
      </c>
      <c r="F2412" t="s">
        <v>56</v>
      </c>
      <c r="G2412">
        <v>1</v>
      </c>
      <c r="H2412" s="1">
        <v>45506</v>
      </c>
      <c r="I2412" s="1" t="str">
        <f>TEXT(data[[#This Row],[OrderDate]],"mmm")</f>
        <v>Aug</v>
      </c>
      <c r="J2412" s="6">
        <v>0.43958333333333333</v>
      </c>
      <c r="K2412" s="6" t="str">
        <f>TEXT(data[[#This Row],[OrderTime]],"h")</f>
        <v>10</v>
      </c>
      <c r="L2412" s="1">
        <v>45506</v>
      </c>
      <c r="M2412" s="6">
        <v>0.6479166666666667</v>
      </c>
      <c r="N2412" t="s">
        <v>213</v>
      </c>
      <c r="O2412" t="s">
        <v>547</v>
      </c>
      <c r="P2412" t="s">
        <v>36</v>
      </c>
      <c r="Q2412" t="s">
        <v>26</v>
      </c>
      <c r="R2412" t="s">
        <v>37</v>
      </c>
      <c r="S2412" t="s">
        <v>47</v>
      </c>
      <c r="T2412" t="s">
        <v>136</v>
      </c>
      <c r="U2412" t="s">
        <v>30</v>
      </c>
      <c r="V2412" s="5">
        <f>data[[#This Row],[PriceUSD]]*data[[#This Row],[Quantity]]</f>
        <v>62.48</v>
      </c>
      <c r="W2412" s="7">
        <f>data[[#This Row],[OrderDate]] + TIME(VALUE(LEFT(data[[#This Row],[OrderTime]],2)), VALUE(RIGHT(data[[#This Row],[OrderTime]],2)), 0)</f>
        <v>45506.022916666669</v>
      </c>
      <c r="X2412" s="7">
        <f>_xlfn.MINIFS(data[OrderDateTime], data[CustomerName], data[[#This Row],[CustomerName]])</f>
        <v>45506.022916666669</v>
      </c>
      <c r="Y2412" t="str">
        <f>IF(data[[#This Row],[OrderDateTime]]=data[[#This Row],[FirstOrderDateTime]], "New", "Returning")</f>
        <v>New</v>
      </c>
      <c r="Z2412" s="7">
        <f>data[[#This Row],[DeliveryDate]] + data[[#This Row],[DeliveryTime]]</f>
        <v>45506.647916666669</v>
      </c>
      <c r="AA2412" s="7">
        <f>data[[#This Row],[OrderDateTime]] + 1</f>
        <v>45507.022916666669</v>
      </c>
      <c r="AB2412" s="7" t="str">
        <f>IF(data[[#This Row],[DeliveryDateTime]] &lt;= data[[#This Row],[SLADue]], "On Time", "Late")</f>
        <v>On Time</v>
      </c>
    </row>
    <row r="2413" spans="1:28" x14ac:dyDescent="0.2">
      <c r="A2413" t="s">
        <v>2962</v>
      </c>
      <c r="B2413" t="s">
        <v>19</v>
      </c>
      <c r="C2413" t="s">
        <v>41</v>
      </c>
      <c r="D2413" t="s">
        <v>42</v>
      </c>
      <c r="E2413" s="5">
        <v>38</v>
      </c>
      <c r="F2413" t="s">
        <v>56</v>
      </c>
      <c r="G2413">
        <v>1</v>
      </c>
      <c r="H2413" s="1">
        <v>45764</v>
      </c>
      <c r="I2413" s="1" t="str">
        <f>TEXT(data[[#This Row],[OrderDate]],"mmm")</f>
        <v>Apr</v>
      </c>
      <c r="J2413" s="6">
        <v>0.78819444444444442</v>
      </c>
      <c r="K2413" s="6" t="str">
        <f>TEXT(data[[#This Row],[OrderTime]],"h")</f>
        <v>18</v>
      </c>
      <c r="L2413" s="1">
        <v>45767</v>
      </c>
      <c r="M2413" s="6">
        <v>0.84375</v>
      </c>
      <c r="N2413" t="s">
        <v>502</v>
      </c>
      <c r="O2413" t="s">
        <v>488</v>
      </c>
      <c r="P2413" t="s">
        <v>202</v>
      </c>
      <c r="Q2413" t="s">
        <v>26</v>
      </c>
      <c r="R2413" t="s">
        <v>46</v>
      </c>
      <c r="S2413" t="s">
        <v>105</v>
      </c>
      <c r="T2413" t="s">
        <v>136</v>
      </c>
      <c r="U2413" t="s">
        <v>39</v>
      </c>
      <c r="V2413" s="5">
        <f>data[[#This Row],[PriceUSD]]*data[[#This Row],[Quantity]]</f>
        <v>38</v>
      </c>
      <c r="W2413" s="7">
        <f>data[[#This Row],[OrderDate]] + TIME(VALUE(LEFT(data[[#This Row],[OrderTime]],2)), VALUE(RIGHT(data[[#This Row],[OrderTime]],2)), 0)</f>
        <v>45764.030555555553</v>
      </c>
      <c r="X2413" s="7">
        <f>_xlfn.MINIFS(data[OrderDateTime], data[CustomerName], data[[#This Row],[CustomerName]])</f>
        <v>45556.046527777777</v>
      </c>
      <c r="Y2413" t="str">
        <f>IF(data[[#This Row],[OrderDateTime]]=data[[#This Row],[FirstOrderDateTime]], "New", "Returning")</f>
        <v>Returning</v>
      </c>
      <c r="Z2413" s="7">
        <f>data[[#This Row],[DeliveryDate]] + data[[#This Row],[DeliveryTime]]</f>
        <v>45767.84375</v>
      </c>
      <c r="AA2413" s="7">
        <f>data[[#This Row],[OrderDateTime]] + 1</f>
        <v>45765.030555555553</v>
      </c>
      <c r="AB2413" s="7" t="str">
        <f>IF(data[[#This Row],[DeliveryDateTime]] &lt;= data[[#This Row],[SLADue]], "On Time", "Late")</f>
        <v>Late</v>
      </c>
    </row>
    <row r="2414" spans="1:28" x14ac:dyDescent="0.2">
      <c r="A2414" t="s">
        <v>2963</v>
      </c>
      <c r="B2414" t="s">
        <v>19</v>
      </c>
      <c r="C2414" t="s">
        <v>41</v>
      </c>
      <c r="D2414" t="s">
        <v>42</v>
      </c>
      <c r="E2414" s="5">
        <v>35.53</v>
      </c>
      <c r="F2414" t="s">
        <v>74</v>
      </c>
      <c r="G2414">
        <v>1</v>
      </c>
      <c r="H2414" s="1">
        <v>45510</v>
      </c>
      <c r="I2414" s="1" t="str">
        <f>TEXT(data[[#This Row],[OrderDate]],"mmm")</f>
        <v>Aug</v>
      </c>
      <c r="J2414" s="6">
        <v>0.48680555555555555</v>
      </c>
      <c r="K2414" s="6" t="str">
        <f>TEXT(data[[#This Row],[OrderTime]],"h")</f>
        <v>11</v>
      </c>
      <c r="L2414" s="1">
        <v>45510</v>
      </c>
      <c r="M2414" s="6">
        <v>0.69513888888888886</v>
      </c>
      <c r="N2414" t="s">
        <v>23</v>
      </c>
      <c r="O2414" t="s">
        <v>510</v>
      </c>
      <c r="P2414" t="s">
        <v>25</v>
      </c>
      <c r="Q2414" t="s">
        <v>53</v>
      </c>
      <c r="R2414" t="s">
        <v>46</v>
      </c>
      <c r="S2414" t="s">
        <v>47</v>
      </c>
      <c r="T2414" t="s">
        <v>38</v>
      </c>
      <c r="U2414" t="s">
        <v>39</v>
      </c>
      <c r="V2414" s="5">
        <f>data[[#This Row],[PriceUSD]]*data[[#This Row],[Quantity]]</f>
        <v>35.53</v>
      </c>
      <c r="W2414" s="7">
        <f>data[[#This Row],[OrderDate]] + TIME(VALUE(LEFT(data[[#This Row],[OrderTime]],2)), VALUE(RIGHT(data[[#This Row],[OrderTime]],2)), 0)</f>
        <v>45510.038888888892</v>
      </c>
      <c r="X2414" s="7">
        <f>_xlfn.MINIFS(data[OrderDateTime], data[CustomerName], data[[#This Row],[CustomerName]])</f>
        <v>45510.038888888892</v>
      </c>
      <c r="Y2414" t="str">
        <f>IF(data[[#This Row],[OrderDateTime]]=data[[#This Row],[FirstOrderDateTime]], "New", "Returning")</f>
        <v>New</v>
      </c>
      <c r="Z2414" s="7">
        <f>data[[#This Row],[DeliveryDate]] + data[[#This Row],[DeliveryTime]]</f>
        <v>45510.695138888892</v>
      </c>
      <c r="AA2414" s="7">
        <f>data[[#This Row],[OrderDateTime]] + 1</f>
        <v>45511.038888888892</v>
      </c>
      <c r="AB2414" s="7" t="str">
        <f>IF(data[[#This Row],[DeliveryDateTime]] &lt;= data[[#This Row],[SLADue]], "On Time", "Late")</f>
        <v>On Time</v>
      </c>
    </row>
    <row r="2415" spans="1:28" x14ac:dyDescent="0.2">
      <c r="A2415" t="s">
        <v>2964</v>
      </c>
      <c r="B2415" t="s">
        <v>19</v>
      </c>
      <c r="C2415" t="s">
        <v>41</v>
      </c>
      <c r="D2415" t="s">
        <v>42</v>
      </c>
      <c r="E2415" s="5">
        <v>37.64</v>
      </c>
      <c r="F2415" t="s">
        <v>119</v>
      </c>
      <c r="G2415">
        <v>2</v>
      </c>
      <c r="H2415" s="1">
        <v>45524</v>
      </c>
      <c r="I2415" s="1" t="str">
        <f>TEXT(data[[#This Row],[OrderDate]],"mmm")</f>
        <v>Aug</v>
      </c>
      <c r="J2415" s="6">
        <v>0.48958333333333331</v>
      </c>
      <c r="K2415" s="6" t="str">
        <f>TEXT(data[[#This Row],[OrderTime]],"h")</f>
        <v>11</v>
      </c>
      <c r="L2415" s="1">
        <v>45525</v>
      </c>
      <c r="M2415" s="6">
        <v>0.48958333333333331</v>
      </c>
      <c r="N2415" t="s">
        <v>163</v>
      </c>
      <c r="O2415" t="s">
        <v>1542</v>
      </c>
      <c r="P2415" t="s">
        <v>77</v>
      </c>
      <c r="Q2415" t="s">
        <v>53</v>
      </c>
      <c r="R2415" t="s">
        <v>46</v>
      </c>
      <c r="S2415" t="s">
        <v>28</v>
      </c>
      <c r="T2415" t="s">
        <v>29</v>
      </c>
      <c r="U2415" t="s">
        <v>30</v>
      </c>
      <c r="V2415" s="5">
        <f>data[[#This Row],[PriceUSD]]*data[[#This Row],[Quantity]]</f>
        <v>75.28</v>
      </c>
      <c r="W2415" s="7">
        <f>data[[#This Row],[OrderDate]] + TIME(VALUE(LEFT(data[[#This Row],[OrderTime]],2)), VALUE(RIGHT(data[[#This Row],[OrderTime]],2)), 0)</f>
        <v>45524.022916666669</v>
      </c>
      <c r="X2415" s="7">
        <f>_xlfn.MINIFS(data[OrderDateTime], data[CustomerName], data[[#This Row],[CustomerName]])</f>
        <v>45510.007638888892</v>
      </c>
      <c r="Y2415" t="str">
        <f>IF(data[[#This Row],[OrderDateTime]]=data[[#This Row],[FirstOrderDateTime]], "New", "Returning")</f>
        <v>Returning</v>
      </c>
      <c r="Z2415" s="7">
        <f>data[[#This Row],[DeliveryDate]] + data[[#This Row],[DeliveryTime]]</f>
        <v>45525.489583333336</v>
      </c>
      <c r="AA2415" s="7">
        <f>data[[#This Row],[OrderDateTime]] + 1</f>
        <v>45525.022916666669</v>
      </c>
      <c r="AB2415" s="7" t="str">
        <f>IF(data[[#This Row],[DeliveryDateTime]] &lt;= data[[#This Row],[SLADue]], "On Time", "Late")</f>
        <v>Late</v>
      </c>
    </row>
    <row r="2416" spans="1:28" x14ac:dyDescent="0.2">
      <c r="A2416" t="s">
        <v>2965</v>
      </c>
      <c r="B2416" t="s">
        <v>19</v>
      </c>
      <c r="C2416" t="s">
        <v>190</v>
      </c>
      <c r="D2416" t="s">
        <v>191</v>
      </c>
      <c r="E2416" s="5">
        <v>22.93</v>
      </c>
      <c r="F2416" t="s">
        <v>71</v>
      </c>
      <c r="G2416">
        <v>3</v>
      </c>
      <c r="H2416" s="1">
        <v>45850</v>
      </c>
      <c r="I2416" s="1" t="str">
        <f>TEXT(data[[#This Row],[OrderDate]],"mmm")</f>
        <v>Jul</v>
      </c>
      <c r="J2416" s="6">
        <v>0.4861111111111111</v>
      </c>
      <c r="K2416" s="6" t="str">
        <f>TEXT(data[[#This Row],[OrderTime]],"h")</f>
        <v>11</v>
      </c>
      <c r="L2416" s="1">
        <v>45851</v>
      </c>
      <c r="M2416" s="6">
        <v>0.52777777777777779</v>
      </c>
      <c r="N2416" t="s">
        <v>233</v>
      </c>
      <c r="O2416" t="s">
        <v>1436</v>
      </c>
      <c r="P2416" t="s">
        <v>234</v>
      </c>
      <c r="Q2416" t="s">
        <v>53</v>
      </c>
      <c r="R2416" t="s">
        <v>192</v>
      </c>
      <c r="S2416" t="s">
        <v>28</v>
      </c>
      <c r="T2416" t="s">
        <v>38</v>
      </c>
      <c r="U2416" t="s">
        <v>39</v>
      </c>
      <c r="V2416" s="5">
        <f>data[[#This Row],[PriceUSD]]*data[[#This Row],[Quantity]]</f>
        <v>68.789999999999992</v>
      </c>
      <c r="W2416" s="7">
        <f>data[[#This Row],[OrderDate]] + TIME(VALUE(LEFT(data[[#This Row],[OrderTime]],2)), VALUE(RIGHT(data[[#This Row],[OrderTime]],2)), 0)</f>
        <v>45850.007638888892</v>
      </c>
      <c r="X2416" s="7">
        <f>_xlfn.MINIFS(data[OrderDateTime], data[CustomerName], data[[#This Row],[CustomerName]])</f>
        <v>45553.052083333336</v>
      </c>
      <c r="Y2416" t="str">
        <f>IF(data[[#This Row],[OrderDateTime]]=data[[#This Row],[FirstOrderDateTime]], "New", "Returning")</f>
        <v>Returning</v>
      </c>
      <c r="Z2416" s="7">
        <f>data[[#This Row],[DeliveryDate]] + data[[#This Row],[DeliveryTime]]</f>
        <v>45851.527777777781</v>
      </c>
      <c r="AA2416" s="7">
        <f>data[[#This Row],[OrderDateTime]] + 1</f>
        <v>45851.007638888892</v>
      </c>
      <c r="AB2416" s="7" t="str">
        <f>IF(data[[#This Row],[DeliveryDateTime]] &lt;= data[[#This Row],[SLADue]], "On Time", "Late")</f>
        <v>Late</v>
      </c>
    </row>
    <row r="2417" spans="1:28" x14ac:dyDescent="0.2">
      <c r="A2417" t="s">
        <v>2966</v>
      </c>
      <c r="B2417" t="s">
        <v>19</v>
      </c>
      <c r="C2417" t="s">
        <v>190</v>
      </c>
      <c r="D2417" t="s">
        <v>191</v>
      </c>
      <c r="E2417" s="5">
        <v>25.8</v>
      </c>
      <c r="F2417" t="s">
        <v>87</v>
      </c>
      <c r="G2417">
        <v>2</v>
      </c>
      <c r="H2417" s="1">
        <v>45525</v>
      </c>
      <c r="I2417" s="1" t="str">
        <f>TEXT(data[[#This Row],[OrderDate]],"mmm")</f>
        <v>Aug</v>
      </c>
      <c r="J2417" s="6">
        <v>0.57708333333333328</v>
      </c>
      <c r="K2417" s="6" t="str">
        <f>TEXT(data[[#This Row],[OrderTime]],"h")</f>
        <v>13</v>
      </c>
      <c r="L2417" s="1">
        <v>45525</v>
      </c>
      <c r="M2417" s="6">
        <v>0.74375000000000002</v>
      </c>
      <c r="N2417" t="s">
        <v>123</v>
      </c>
      <c r="O2417" t="s">
        <v>649</v>
      </c>
      <c r="P2417" t="s">
        <v>36</v>
      </c>
      <c r="Q2417" t="s">
        <v>26</v>
      </c>
      <c r="R2417" t="s">
        <v>192</v>
      </c>
      <c r="S2417" t="s">
        <v>47</v>
      </c>
      <c r="T2417" t="s">
        <v>38</v>
      </c>
      <c r="U2417" t="s">
        <v>39</v>
      </c>
      <c r="V2417" s="5">
        <f>data[[#This Row],[PriceUSD]]*data[[#This Row],[Quantity]]</f>
        <v>51.6</v>
      </c>
      <c r="W2417" s="7">
        <f>data[[#This Row],[OrderDate]] + TIME(VALUE(LEFT(data[[#This Row],[OrderTime]],2)), VALUE(RIGHT(data[[#This Row],[OrderTime]],2)), 0)</f>
        <v>45525.022916666669</v>
      </c>
      <c r="X2417" s="7">
        <f>_xlfn.MINIFS(data[OrderDateTime], data[CustomerName], data[[#This Row],[CustomerName]])</f>
        <v>45524.007638888892</v>
      </c>
      <c r="Y2417" t="str">
        <f>IF(data[[#This Row],[OrderDateTime]]=data[[#This Row],[FirstOrderDateTime]], "New", "Returning")</f>
        <v>Returning</v>
      </c>
      <c r="Z2417" s="7">
        <f>data[[#This Row],[DeliveryDate]] + data[[#This Row],[DeliveryTime]]</f>
        <v>45525.743750000001</v>
      </c>
      <c r="AA2417" s="7">
        <f>data[[#This Row],[OrderDateTime]] + 1</f>
        <v>45526.022916666669</v>
      </c>
      <c r="AB2417" s="7" t="str">
        <f>IF(data[[#This Row],[DeliveryDateTime]] &lt;= data[[#This Row],[SLADue]], "On Time", "Late")</f>
        <v>On Time</v>
      </c>
    </row>
    <row r="2418" spans="1:28" x14ac:dyDescent="0.2">
      <c r="A2418" t="s">
        <v>2967</v>
      </c>
      <c r="B2418" t="s">
        <v>19</v>
      </c>
      <c r="C2418" t="s">
        <v>41</v>
      </c>
      <c r="D2418" t="s">
        <v>42</v>
      </c>
      <c r="E2418" s="5">
        <v>40.07</v>
      </c>
      <c r="F2418" t="s">
        <v>182</v>
      </c>
      <c r="G2418">
        <v>1</v>
      </c>
      <c r="H2418" s="1">
        <v>45794</v>
      </c>
      <c r="I2418" s="1" t="str">
        <f>TEXT(data[[#This Row],[OrderDate]],"mmm")</f>
        <v>May</v>
      </c>
      <c r="J2418" s="6">
        <v>0.55972222222222223</v>
      </c>
      <c r="K2418" s="6" t="str">
        <f>TEXT(data[[#This Row],[OrderTime]],"h")</f>
        <v>13</v>
      </c>
      <c r="L2418" s="1">
        <v>45794</v>
      </c>
      <c r="M2418" s="6">
        <v>0.7680555555555556</v>
      </c>
      <c r="N2418" t="s">
        <v>34</v>
      </c>
      <c r="O2418" t="s">
        <v>296</v>
      </c>
      <c r="P2418" t="s">
        <v>36</v>
      </c>
      <c r="Q2418" t="s">
        <v>26</v>
      </c>
      <c r="R2418" t="s">
        <v>46</v>
      </c>
      <c r="S2418" t="s">
        <v>47</v>
      </c>
      <c r="T2418" t="s">
        <v>38</v>
      </c>
      <c r="U2418" t="s">
        <v>30</v>
      </c>
      <c r="V2418" s="5">
        <f>data[[#This Row],[PriceUSD]]*data[[#This Row],[Quantity]]</f>
        <v>40.07</v>
      </c>
      <c r="W2418" s="7">
        <f>data[[#This Row],[OrderDate]] + TIME(VALUE(LEFT(data[[#This Row],[OrderTime]],2)), VALUE(RIGHT(data[[#This Row],[OrderTime]],2)), 0)</f>
        <v>45794.015277777777</v>
      </c>
      <c r="X2418" s="7">
        <f>_xlfn.MINIFS(data[OrderDateTime], data[CustomerName], data[[#This Row],[CustomerName]])</f>
        <v>45511.017361111109</v>
      </c>
      <c r="Y2418" t="str">
        <f>IF(data[[#This Row],[OrderDateTime]]=data[[#This Row],[FirstOrderDateTime]], "New", "Returning")</f>
        <v>Returning</v>
      </c>
      <c r="Z2418" s="7">
        <f>data[[#This Row],[DeliveryDate]] + data[[#This Row],[DeliveryTime]]</f>
        <v>45794.768055555556</v>
      </c>
      <c r="AA2418" s="7">
        <f>data[[#This Row],[OrderDateTime]] + 1</f>
        <v>45795.015277777777</v>
      </c>
      <c r="AB2418" s="7" t="str">
        <f>IF(data[[#This Row],[DeliveryDateTime]] &lt;= data[[#This Row],[SLADue]], "On Time", "Late")</f>
        <v>On Time</v>
      </c>
    </row>
    <row r="2419" spans="1:28" x14ac:dyDescent="0.2">
      <c r="A2419" t="s">
        <v>2968</v>
      </c>
      <c r="B2419" t="s">
        <v>19</v>
      </c>
      <c r="C2419" t="s">
        <v>110</v>
      </c>
      <c r="D2419" t="s">
        <v>111</v>
      </c>
      <c r="E2419" s="5">
        <v>11.79</v>
      </c>
      <c r="F2419" t="s">
        <v>87</v>
      </c>
      <c r="G2419">
        <v>1</v>
      </c>
      <c r="H2419" s="1">
        <v>45639</v>
      </c>
      <c r="I2419" s="1" t="str">
        <f>TEXT(data[[#This Row],[OrderDate]],"mmm")</f>
        <v>Dec</v>
      </c>
      <c r="J2419" s="6">
        <v>0.80486111111111114</v>
      </c>
      <c r="K2419" s="6" t="str">
        <f>TEXT(data[[#This Row],[OrderTime]],"h")</f>
        <v>19</v>
      </c>
      <c r="L2419" s="1">
        <v>45640</v>
      </c>
      <c r="M2419" s="6">
        <v>0.8881944444444444</v>
      </c>
      <c r="N2419" t="s">
        <v>23</v>
      </c>
      <c r="O2419" t="s">
        <v>1717</v>
      </c>
      <c r="P2419" t="s">
        <v>25</v>
      </c>
      <c r="Q2419" t="s">
        <v>53</v>
      </c>
      <c r="R2419" t="s">
        <v>114</v>
      </c>
      <c r="S2419" t="s">
        <v>28</v>
      </c>
      <c r="T2419" t="s">
        <v>38</v>
      </c>
      <c r="U2419" t="s">
        <v>30</v>
      </c>
      <c r="V2419" s="5">
        <f>data[[#This Row],[PriceUSD]]*data[[#This Row],[Quantity]]</f>
        <v>11.79</v>
      </c>
      <c r="W2419" s="7">
        <f>data[[#This Row],[OrderDate]] + TIME(VALUE(LEFT(data[[#This Row],[OrderTime]],2)), VALUE(RIGHT(data[[#This Row],[OrderTime]],2)), 0)</f>
        <v>45639.007638888892</v>
      </c>
      <c r="X2419" s="7">
        <f>_xlfn.MINIFS(data[OrderDateTime], data[CustomerName], data[[#This Row],[CustomerName]])</f>
        <v>45507.022916666669</v>
      </c>
      <c r="Y2419" t="str">
        <f>IF(data[[#This Row],[OrderDateTime]]=data[[#This Row],[FirstOrderDateTime]], "New", "Returning")</f>
        <v>Returning</v>
      </c>
      <c r="Z2419" s="7">
        <f>data[[#This Row],[DeliveryDate]] + data[[#This Row],[DeliveryTime]]</f>
        <v>45640.888194444444</v>
      </c>
      <c r="AA2419" s="7">
        <f>data[[#This Row],[OrderDateTime]] + 1</f>
        <v>45640.007638888892</v>
      </c>
      <c r="AB2419" s="7" t="str">
        <f>IF(data[[#This Row],[DeliveryDateTime]] &lt;= data[[#This Row],[SLADue]], "On Time", "Late")</f>
        <v>Late</v>
      </c>
    </row>
    <row r="2420" spans="1:28" x14ac:dyDescent="0.2">
      <c r="A2420" t="s">
        <v>2969</v>
      </c>
      <c r="B2420" t="s">
        <v>19</v>
      </c>
      <c r="C2420" t="s">
        <v>117</v>
      </c>
      <c r="D2420" t="s">
        <v>118</v>
      </c>
      <c r="E2420" s="5">
        <v>69.91</v>
      </c>
      <c r="F2420" t="s">
        <v>182</v>
      </c>
      <c r="G2420">
        <v>1</v>
      </c>
      <c r="H2420" s="1">
        <v>45593</v>
      </c>
      <c r="I2420" s="1" t="str">
        <f>TEXT(data[[#This Row],[OrderDate]],"mmm")</f>
        <v>Oct</v>
      </c>
      <c r="J2420" s="6">
        <v>0.46458333333333335</v>
      </c>
      <c r="K2420" s="6" t="str">
        <f>TEXT(data[[#This Row],[OrderTime]],"h")</f>
        <v>11</v>
      </c>
      <c r="L2420" s="1">
        <v>45594</v>
      </c>
      <c r="M2420" s="6">
        <v>0.50624999999999998</v>
      </c>
      <c r="N2420" t="s">
        <v>861</v>
      </c>
      <c r="O2420" t="s">
        <v>756</v>
      </c>
      <c r="P2420" t="s">
        <v>245</v>
      </c>
      <c r="Q2420" t="s">
        <v>26</v>
      </c>
      <c r="R2420" t="s">
        <v>66</v>
      </c>
      <c r="S2420" t="s">
        <v>28</v>
      </c>
      <c r="T2420" t="s">
        <v>38</v>
      </c>
      <c r="U2420" t="s">
        <v>30</v>
      </c>
      <c r="V2420" s="5">
        <f>data[[#This Row],[PriceUSD]]*data[[#This Row],[Quantity]]</f>
        <v>69.91</v>
      </c>
      <c r="W2420" s="7">
        <f>data[[#This Row],[OrderDate]] + TIME(VALUE(LEFT(data[[#This Row],[OrderTime]],2)), VALUE(RIGHT(data[[#This Row],[OrderTime]],2)), 0)</f>
        <v>45593.022916666669</v>
      </c>
      <c r="X2420" s="7">
        <f>_xlfn.MINIFS(data[OrderDateTime], data[CustomerName], data[[#This Row],[CustomerName]])</f>
        <v>45521.061805555553</v>
      </c>
      <c r="Y2420" t="str">
        <f>IF(data[[#This Row],[OrderDateTime]]=data[[#This Row],[FirstOrderDateTime]], "New", "Returning")</f>
        <v>Returning</v>
      </c>
      <c r="Z2420" s="7">
        <f>data[[#This Row],[DeliveryDate]] + data[[#This Row],[DeliveryTime]]</f>
        <v>45594.506249999999</v>
      </c>
      <c r="AA2420" s="7">
        <f>data[[#This Row],[OrderDateTime]] + 1</f>
        <v>45594.022916666669</v>
      </c>
      <c r="AB2420" s="7" t="str">
        <f>IF(data[[#This Row],[DeliveryDateTime]] &lt;= data[[#This Row],[SLADue]], "On Time", "Late")</f>
        <v>Late</v>
      </c>
    </row>
    <row r="2421" spans="1:28" x14ac:dyDescent="0.2">
      <c r="A2421" t="s">
        <v>2970</v>
      </c>
      <c r="B2421" t="s">
        <v>19</v>
      </c>
      <c r="C2421" t="s">
        <v>20</v>
      </c>
      <c r="D2421" t="s">
        <v>21</v>
      </c>
      <c r="E2421" s="5">
        <v>17.059999999999999</v>
      </c>
      <c r="F2421" t="s">
        <v>22</v>
      </c>
      <c r="G2421">
        <v>1</v>
      </c>
      <c r="H2421" s="1">
        <v>45701</v>
      </c>
      <c r="I2421" s="1" t="str">
        <f>TEXT(data[[#This Row],[OrderDate]],"mmm")</f>
        <v>Feb</v>
      </c>
      <c r="J2421" s="6">
        <v>0.78055555555555556</v>
      </c>
      <c r="K2421" s="6" t="str">
        <f>TEXT(data[[#This Row],[OrderTime]],"h")</f>
        <v>18</v>
      </c>
      <c r="L2421" s="1">
        <v>45702</v>
      </c>
      <c r="M2421" s="6">
        <v>0.86388888888888893</v>
      </c>
      <c r="N2421" t="s">
        <v>170</v>
      </c>
      <c r="O2421" t="s">
        <v>464</v>
      </c>
      <c r="P2421" t="s">
        <v>36</v>
      </c>
      <c r="Q2421" t="s">
        <v>53</v>
      </c>
      <c r="R2421" t="s">
        <v>27</v>
      </c>
      <c r="S2421" t="s">
        <v>28</v>
      </c>
      <c r="T2421" t="s">
        <v>29</v>
      </c>
      <c r="U2421" t="s">
        <v>30</v>
      </c>
      <c r="V2421" s="5">
        <f>data[[#This Row],[PriceUSD]]*data[[#This Row],[Quantity]]</f>
        <v>17.059999999999999</v>
      </c>
      <c r="W2421" s="7">
        <f>data[[#This Row],[OrderDate]] + TIME(VALUE(LEFT(data[[#This Row],[OrderTime]],2)), VALUE(RIGHT(data[[#This Row],[OrderTime]],2)), 0)</f>
        <v>45701.038888888892</v>
      </c>
      <c r="X2421" s="7">
        <f>_xlfn.MINIFS(data[OrderDateTime], data[CustomerName], data[[#This Row],[CustomerName]])</f>
        <v>45512.054166666669</v>
      </c>
      <c r="Y2421" t="str">
        <f>IF(data[[#This Row],[OrderDateTime]]=data[[#This Row],[FirstOrderDateTime]], "New", "Returning")</f>
        <v>Returning</v>
      </c>
      <c r="Z2421" s="7">
        <f>data[[#This Row],[DeliveryDate]] + data[[#This Row],[DeliveryTime]]</f>
        <v>45702.863888888889</v>
      </c>
      <c r="AA2421" s="7">
        <f>data[[#This Row],[OrderDateTime]] + 1</f>
        <v>45702.038888888892</v>
      </c>
      <c r="AB2421" s="7" t="str">
        <f>IF(data[[#This Row],[DeliveryDateTime]] &lt;= data[[#This Row],[SLADue]], "On Time", "Late")</f>
        <v>Late</v>
      </c>
    </row>
    <row r="2422" spans="1:28" x14ac:dyDescent="0.2">
      <c r="A2422" t="s">
        <v>2971</v>
      </c>
      <c r="B2422" t="s">
        <v>19</v>
      </c>
      <c r="C2422" t="s">
        <v>258</v>
      </c>
      <c r="D2422" t="s">
        <v>259</v>
      </c>
      <c r="E2422" s="5">
        <v>109.54</v>
      </c>
      <c r="F2422" t="s">
        <v>51</v>
      </c>
      <c r="G2422">
        <v>1</v>
      </c>
      <c r="H2422" s="1">
        <v>45724</v>
      </c>
      <c r="I2422" s="1" t="str">
        <f>TEXT(data[[#This Row],[OrderDate]],"mmm")</f>
        <v>Mar</v>
      </c>
      <c r="J2422" s="6">
        <v>0.64722222222222225</v>
      </c>
      <c r="K2422" s="6" t="str">
        <f>TEXT(data[[#This Row],[OrderTime]],"h")</f>
        <v>15</v>
      </c>
      <c r="L2422" s="1">
        <v>45725</v>
      </c>
      <c r="M2422" s="6">
        <v>0.77222222222222225</v>
      </c>
      <c r="N2422" t="s">
        <v>75</v>
      </c>
      <c r="O2422" t="s">
        <v>403</v>
      </c>
      <c r="P2422" t="s">
        <v>25</v>
      </c>
      <c r="Q2422" t="s">
        <v>53</v>
      </c>
      <c r="R2422" t="s">
        <v>261</v>
      </c>
      <c r="S2422" t="s">
        <v>28</v>
      </c>
      <c r="T2422" t="s">
        <v>29</v>
      </c>
      <c r="U2422" t="s">
        <v>30</v>
      </c>
      <c r="V2422" s="5">
        <f>data[[#This Row],[PriceUSD]]*data[[#This Row],[Quantity]]</f>
        <v>109.54</v>
      </c>
      <c r="W2422" s="7">
        <f>data[[#This Row],[OrderDate]] + TIME(VALUE(LEFT(data[[#This Row],[OrderTime]],2)), VALUE(RIGHT(data[[#This Row],[OrderTime]],2)), 0)</f>
        <v>45724.015277777777</v>
      </c>
      <c r="X2422" s="7">
        <f>_xlfn.MINIFS(data[OrderDateTime], data[CustomerName], data[[#This Row],[CustomerName]])</f>
        <v>45535.015277777777</v>
      </c>
      <c r="Y2422" t="str">
        <f>IF(data[[#This Row],[OrderDateTime]]=data[[#This Row],[FirstOrderDateTime]], "New", "Returning")</f>
        <v>Returning</v>
      </c>
      <c r="Z2422" s="7">
        <f>data[[#This Row],[DeliveryDate]] + data[[#This Row],[DeliveryTime]]</f>
        <v>45725.772222222222</v>
      </c>
      <c r="AA2422" s="7">
        <f>data[[#This Row],[OrderDateTime]] + 1</f>
        <v>45725.015277777777</v>
      </c>
      <c r="AB2422" s="7" t="str">
        <f>IF(data[[#This Row],[DeliveryDateTime]] &lt;= data[[#This Row],[SLADue]], "On Time", "Late")</f>
        <v>Late</v>
      </c>
    </row>
    <row r="2423" spans="1:28" x14ac:dyDescent="0.2">
      <c r="A2423" t="s">
        <v>2972</v>
      </c>
      <c r="B2423" t="s">
        <v>19</v>
      </c>
      <c r="C2423" t="s">
        <v>258</v>
      </c>
      <c r="D2423" t="s">
        <v>259</v>
      </c>
      <c r="E2423" s="5">
        <v>112.47</v>
      </c>
      <c r="F2423" t="s">
        <v>51</v>
      </c>
      <c r="G2423">
        <v>2</v>
      </c>
      <c r="H2423" s="1">
        <v>45598</v>
      </c>
      <c r="I2423" s="1" t="str">
        <f>TEXT(data[[#This Row],[OrderDate]],"mmm")</f>
        <v>Nov</v>
      </c>
      <c r="J2423" s="6">
        <v>0.51041666666666663</v>
      </c>
      <c r="K2423" s="6" t="str">
        <f>TEXT(data[[#This Row],[OrderTime]],"h")</f>
        <v>12</v>
      </c>
      <c r="L2423" s="1">
        <v>45599</v>
      </c>
      <c r="M2423" s="6">
        <v>0.67708333333333337</v>
      </c>
      <c r="N2423" t="s">
        <v>112</v>
      </c>
      <c r="O2423" t="s">
        <v>756</v>
      </c>
      <c r="P2423" t="s">
        <v>36</v>
      </c>
      <c r="Q2423" t="s">
        <v>53</v>
      </c>
      <c r="R2423" t="s">
        <v>261</v>
      </c>
      <c r="S2423" t="s">
        <v>28</v>
      </c>
      <c r="T2423" t="s">
        <v>29</v>
      </c>
      <c r="U2423" t="s">
        <v>30</v>
      </c>
      <c r="V2423" s="5">
        <f>data[[#This Row],[PriceUSD]]*data[[#This Row],[Quantity]]</f>
        <v>224.94</v>
      </c>
      <c r="W2423" s="7">
        <f>data[[#This Row],[OrderDate]] + TIME(VALUE(LEFT(data[[#This Row],[OrderTime]],2)), VALUE(RIGHT(data[[#This Row],[OrderTime]],2)), 0)</f>
        <v>45598.046527777777</v>
      </c>
      <c r="X2423" s="7">
        <f>_xlfn.MINIFS(data[OrderDateTime], data[CustomerName], data[[#This Row],[CustomerName]])</f>
        <v>45521.061805555553</v>
      </c>
      <c r="Y2423" t="str">
        <f>IF(data[[#This Row],[OrderDateTime]]=data[[#This Row],[FirstOrderDateTime]], "New", "Returning")</f>
        <v>Returning</v>
      </c>
      <c r="Z2423" s="7">
        <f>data[[#This Row],[DeliveryDate]] + data[[#This Row],[DeliveryTime]]</f>
        <v>45599.677083333336</v>
      </c>
      <c r="AA2423" s="7">
        <f>data[[#This Row],[OrderDateTime]] + 1</f>
        <v>45599.046527777777</v>
      </c>
      <c r="AB2423" s="7" t="str">
        <f>IF(data[[#This Row],[DeliveryDateTime]] &lt;= data[[#This Row],[SLADue]], "On Time", "Late")</f>
        <v>Late</v>
      </c>
    </row>
    <row r="2424" spans="1:28" x14ac:dyDescent="0.2">
      <c r="A2424" t="s">
        <v>2973</v>
      </c>
      <c r="B2424" t="s">
        <v>19</v>
      </c>
      <c r="C2424" t="s">
        <v>258</v>
      </c>
      <c r="D2424" t="s">
        <v>259</v>
      </c>
      <c r="E2424" s="5">
        <v>116.44</v>
      </c>
      <c r="F2424" t="s">
        <v>119</v>
      </c>
      <c r="G2424">
        <v>1</v>
      </c>
      <c r="H2424" s="1">
        <v>45796</v>
      </c>
      <c r="I2424" s="1" t="str">
        <f>TEXT(data[[#This Row],[OrderDate]],"mmm")</f>
        <v>May</v>
      </c>
      <c r="J2424" s="6">
        <v>0.75138888888888888</v>
      </c>
      <c r="K2424" s="6" t="str">
        <f>TEXT(data[[#This Row],[OrderTime]],"h")</f>
        <v>18</v>
      </c>
      <c r="L2424" s="1">
        <v>45797</v>
      </c>
      <c r="M2424" s="6">
        <v>0.87638888888888888</v>
      </c>
      <c r="N2424" t="s">
        <v>434</v>
      </c>
      <c r="O2424" t="s">
        <v>678</v>
      </c>
      <c r="P2424" t="s">
        <v>234</v>
      </c>
      <c r="Q2424" t="s">
        <v>26</v>
      </c>
      <c r="R2424" t="s">
        <v>261</v>
      </c>
      <c r="S2424" t="s">
        <v>28</v>
      </c>
      <c r="T2424" t="s">
        <v>38</v>
      </c>
      <c r="U2424" t="s">
        <v>67</v>
      </c>
      <c r="V2424" s="5">
        <f>data[[#This Row],[PriceUSD]]*data[[#This Row],[Quantity]]</f>
        <v>116.44</v>
      </c>
      <c r="W2424" s="7">
        <f>data[[#This Row],[OrderDate]] + TIME(VALUE(LEFT(data[[#This Row],[OrderTime]],2)), VALUE(RIGHT(data[[#This Row],[OrderTime]],2)), 0)</f>
        <v>45796.061805555553</v>
      </c>
      <c r="X2424" s="7">
        <f>_xlfn.MINIFS(data[OrderDateTime], data[CustomerName], data[[#This Row],[CustomerName]])</f>
        <v>45520.015277777777</v>
      </c>
      <c r="Y2424" t="str">
        <f>IF(data[[#This Row],[OrderDateTime]]=data[[#This Row],[FirstOrderDateTime]], "New", "Returning")</f>
        <v>Returning</v>
      </c>
      <c r="Z2424" s="7">
        <f>data[[#This Row],[DeliveryDate]] + data[[#This Row],[DeliveryTime]]</f>
        <v>45797.876388888886</v>
      </c>
      <c r="AA2424" s="7">
        <f>data[[#This Row],[OrderDateTime]] + 1</f>
        <v>45797.061805555553</v>
      </c>
      <c r="AB2424" s="7" t="str">
        <f>IF(data[[#This Row],[DeliveryDateTime]] &lt;= data[[#This Row],[SLADue]], "On Time", "Late")</f>
        <v>Late</v>
      </c>
    </row>
    <row r="2425" spans="1:28" x14ac:dyDescent="0.2">
      <c r="A2425" t="s">
        <v>2974</v>
      </c>
      <c r="B2425" t="s">
        <v>19</v>
      </c>
      <c r="C2425" t="s">
        <v>41</v>
      </c>
      <c r="D2425" t="s">
        <v>42</v>
      </c>
      <c r="E2425" s="5">
        <v>31.06</v>
      </c>
      <c r="F2425" t="s">
        <v>56</v>
      </c>
      <c r="G2425">
        <v>1</v>
      </c>
      <c r="H2425" s="1">
        <v>45512</v>
      </c>
      <c r="I2425" s="1" t="str">
        <f>TEXT(data[[#This Row],[OrderDate]],"mmm")</f>
        <v>Aug</v>
      </c>
      <c r="J2425" s="6">
        <v>0.47499999999999998</v>
      </c>
      <c r="K2425" s="6" t="str">
        <f>TEXT(data[[#This Row],[OrderTime]],"h")</f>
        <v>11</v>
      </c>
      <c r="L2425" s="1">
        <v>45512</v>
      </c>
      <c r="M2425" s="6">
        <v>0.64166666666666672</v>
      </c>
      <c r="N2425" t="s">
        <v>88</v>
      </c>
      <c r="O2425" t="s">
        <v>354</v>
      </c>
      <c r="P2425" t="s">
        <v>25</v>
      </c>
      <c r="Q2425" t="s">
        <v>53</v>
      </c>
      <c r="R2425" t="s">
        <v>46</v>
      </c>
      <c r="S2425" t="s">
        <v>47</v>
      </c>
      <c r="T2425" t="s">
        <v>38</v>
      </c>
      <c r="U2425" t="s">
        <v>30</v>
      </c>
      <c r="V2425" s="5">
        <f>data[[#This Row],[PriceUSD]]*data[[#This Row],[Quantity]]</f>
        <v>31.06</v>
      </c>
      <c r="W2425" s="7">
        <f>data[[#This Row],[OrderDate]] + TIME(VALUE(LEFT(data[[#This Row],[OrderTime]],2)), VALUE(RIGHT(data[[#This Row],[OrderTime]],2)), 0)</f>
        <v>45512.052083333336</v>
      </c>
      <c r="X2425" s="7">
        <f>_xlfn.MINIFS(data[OrderDateTime], data[CustomerName], data[[#This Row],[CustomerName]])</f>
        <v>45512.052083333336</v>
      </c>
      <c r="Y2425" t="str">
        <f>IF(data[[#This Row],[OrderDateTime]]=data[[#This Row],[FirstOrderDateTime]], "New", "Returning")</f>
        <v>New</v>
      </c>
      <c r="Z2425" s="7">
        <f>data[[#This Row],[DeliveryDate]] + data[[#This Row],[DeliveryTime]]</f>
        <v>45512.64166666667</v>
      </c>
      <c r="AA2425" s="7">
        <f>data[[#This Row],[OrderDateTime]] + 1</f>
        <v>45513.052083333336</v>
      </c>
      <c r="AB2425" s="7" t="str">
        <f>IF(data[[#This Row],[DeliveryDateTime]] &lt;= data[[#This Row],[SLADue]], "On Time", "Late")</f>
        <v>On Time</v>
      </c>
    </row>
    <row r="2426" spans="1:28" x14ac:dyDescent="0.2">
      <c r="A2426" t="s">
        <v>2975</v>
      </c>
      <c r="B2426" t="s">
        <v>19</v>
      </c>
      <c r="C2426" t="s">
        <v>41</v>
      </c>
      <c r="D2426" t="s">
        <v>42</v>
      </c>
      <c r="E2426" s="5">
        <v>35.04</v>
      </c>
      <c r="F2426" t="s">
        <v>51</v>
      </c>
      <c r="G2426">
        <v>1</v>
      </c>
      <c r="H2426" s="1">
        <v>45874</v>
      </c>
      <c r="I2426" s="1" t="str">
        <f>TEXT(data[[#This Row],[OrderDate]],"mmm")</f>
        <v>Aug</v>
      </c>
      <c r="J2426" s="6">
        <v>0.44722222222222224</v>
      </c>
      <c r="K2426" s="6" t="str">
        <f>TEXT(data[[#This Row],[OrderTime]],"h")</f>
        <v>10</v>
      </c>
      <c r="L2426" s="1">
        <v>45874</v>
      </c>
      <c r="M2426" s="6">
        <v>0.73888888888888893</v>
      </c>
      <c r="N2426" t="s">
        <v>292</v>
      </c>
      <c r="O2426" t="s">
        <v>1101</v>
      </c>
      <c r="P2426" t="s">
        <v>77</v>
      </c>
      <c r="Q2426" t="s">
        <v>53</v>
      </c>
      <c r="R2426" t="s">
        <v>46</v>
      </c>
      <c r="S2426" t="s">
        <v>47</v>
      </c>
      <c r="T2426" t="s">
        <v>38</v>
      </c>
      <c r="U2426" t="s">
        <v>30</v>
      </c>
      <c r="V2426" s="5">
        <f>data[[#This Row],[PriceUSD]]*data[[#This Row],[Quantity]]</f>
        <v>35.04</v>
      </c>
      <c r="W2426" s="7">
        <f>data[[#This Row],[OrderDate]] + TIME(VALUE(LEFT(data[[#This Row],[OrderTime]],2)), VALUE(RIGHT(data[[#This Row],[OrderTime]],2)), 0)</f>
        <v>45874.015277777777</v>
      </c>
      <c r="X2426" s="7">
        <f>_xlfn.MINIFS(data[OrderDateTime], data[CustomerName], data[[#This Row],[CustomerName]])</f>
        <v>45540.046527777777</v>
      </c>
      <c r="Y2426" t="str">
        <f>IF(data[[#This Row],[OrderDateTime]]=data[[#This Row],[FirstOrderDateTime]], "New", "Returning")</f>
        <v>Returning</v>
      </c>
      <c r="Z2426" s="7">
        <f>data[[#This Row],[DeliveryDate]] + data[[#This Row],[DeliveryTime]]</f>
        <v>45874.738888888889</v>
      </c>
      <c r="AA2426" s="7">
        <f>data[[#This Row],[OrderDateTime]] + 1</f>
        <v>45875.015277777777</v>
      </c>
      <c r="AB2426" s="7" t="str">
        <f>IF(data[[#This Row],[DeliveryDateTime]] &lt;= data[[#This Row],[SLADue]], "On Time", "Late")</f>
        <v>On Time</v>
      </c>
    </row>
    <row r="2427" spans="1:28" x14ac:dyDescent="0.2">
      <c r="A2427" t="s">
        <v>2976</v>
      </c>
      <c r="B2427" t="s">
        <v>19</v>
      </c>
      <c r="C2427" t="s">
        <v>69</v>
      </c>
      <c r="D2427" t="s">
        <v>70</v>
      </c>
      <c r="E2427" s="5">
        <v>58.97</v>
      </c>
      <c r="F2427" t="s">
        <v>56</v>
      </c>
      <c r="G2427">
        <v>1</v>
      </c>
      <c r="H2427" s="1">
        <v>45751</v>
      </c>
      <c r="I2427" s="1" t="str">
        <f>TEXT(data[[#This Row],[OrderDate]],"mmm")</f>
        <v>Apr</v>
      </c>
      <c r="J2427" s="6">
        <v>0.46041666666666664</v>
      </c>
      <c r="K2427" s="6" t="str">
        <f>TEXT(data[[#This Row],[OrderTime]],"h")</f>
        <v>11</v>
      </c>
      <c r="L2427" s="1">
        <v>45751</v>
      </c>
      <c r="M2427" s="6">
        <v>0.75208333333333333</v>
      </c>
      <c r="N2427" t="s">
        <v>120</v>
      </c>
      <c r="O2427" t="s">
        <v>2250</v>
      </c>
      <c r="P2427" t="s">
        <v>25</v>
      </c>
      <c r="Q2427" t="s">
        <v>26</v>
      </c>
      <c r="R2427" t="s">
        <v>37</v>
      </c>
      <c r="S2427" t="s">
        <v>47</v>
      </c>
      <c r="T2427" t="s">
        <v>38</v>
      </c>
      <c r="U2427" t="s">
        <v>30</v>
      </c>
      <c r="V2427" s="5">
        <f>data[[#This Row],[PriceUSD]]*data[[#This Row],[Quantity]]</f>
        <v>58.97</v>
      </c>
      <c r="W2427" s="7">
        <f>data[[#This Row],[OrderDate]] + TIME(VALUE(LEFT(data[[#This Row],[OrderTime]],2)), VALUE(RIGHT(data[[#This Row],[OrderTime]],2)), 0)</f>
        <v>45751.046527777777</v>
      </c>
      <c r="X2427" s="7">
        <f>_xlfn.MINIFS(data[OrderDateTime], data[CustomerName], data[[#This Row],[CustomerName]])</f>
        <v>45540.007638888892</v>
      </c>
      <c r="Y2427" t="str">
        <f>IF(data[[#This Row],[OrderDateTime]]=data[[#This Row],[FirstOrderDateTime]], "New", "Returning")</f>
        <v>Returning</v>
      </c>
      <c r="Z2427" s="7">
        <f>data[[#This Row],[DeliveryDate]] + data[[#This Row],[DeliveryTime]]</f>
        <v>45751.752083333333</v>
      </c>
      <c r="AA2427" s="7">
        <f>data[[#This Row],[OrderDateTime]] + 1</f>
        <v>45752.046527777777</v>
      </c>
      <c r="AB2427" s="7" t="str">
        <f>IF(data[[#This Row],[DeliveryDateTime]] &lt;= data[[#This Row],[SLADue]], "On Time", "Late")</f>
        <v>On Time</v>
      </c>
    </row>
    <row r="2428" spans="1:28" x14ac:dyDescent="0.2">
      <c r="A2428" t="s">
        <v>2977</v>
      </c>
      <c r="B2428" t="s">
        <v>19</v>
      </c>
      <c r="C2428" t="s">
        <v>126</v>
      </c>
      <c r="D2428" t="s">
        <v>127</v>
      </c>
      <c r="E2428" s="5">
        <v>20.399999999999999</v>
      </c>
      <c r="F2428" t="s">
        <v>56</v>
      </c>
      <c r="G2428">
        <v>1</v>
      </c>
      <c r="H2428" s="1">
        <v>45687</v>
      </c>
      <c r="I2428" s="1" t="str">
        <f>TEXT(data[[#This Row],[OrderDate]],"mmm")</f>
        <v>Jan</v>
      </c>
      <c r="J2428" s="6">
        <v>0.78472222222222221</v>
      </c>
      <c r="K2428" s="6" t="str">
        <f>TEXT(data[[#This Row],[OrderTime]],"h")</f>
        <v>18</v>
      </c>
      <c r="L2428" s="1">
        <v>45689</v>
      </c>
      <c r="M2428" s="6">
        <v>0.82638888888888884</v>
      </c>
      <c r="N2428" t="s">
        <v>112</v>
      </c>
      <c r="O2428" t="s">
        <v>1269</v>
      </c>
      <c r="P2428" t="s">
        <v>36</v>
      </c>
      <c r="Q2428" t="s">
        <v>26</v>
      </c>
      <c r="R2428" t="s">
        <v>129</v>
      </c>
      <c r="S2428" t="s">
        <v>105</v>
      </c>
      <c r="T2428" t="s">
        <v>38</v>
      </c>
      <c r="U2428" t="s">
        <v>30</v>
      </c>
      <c r="V2428" s="5">
        <f>data[[#This Row],[PriceUSD]]*data[[#This Row],[Quantity]]</f>
        <v>20.399999999999999</v>
      </c>
      <c r="W2428" s="7">
        <f>data[[#This Row],[OrderDate]] + TIME(VALUE(LEFT(data[[#This Row],[OrderTime]],2)), VALUE(RIGHT(data[[#This Row],[OrderTime]],2)), 0)</f>
        <v>45687.015277777777</v>
      </c>
      <c r="X2428" s="7">
        <f>_xlfn.MINIFS(data[OrderDateTime], data[CustomerName], data[[#This Row],[CustomerName]])</f>
        <v>45673.030555555553</v>
      </c>
      <c r="Y2428" t="str">
        <f>IF(data[[#This Row],[OrderDateTime]]=data[[#This Row],[FirstOrderDateTime]], "New", "Returning")</f>
        <v>Returning</v>
      </c>
      <c r="Z2428" s="7">
        <f>data[[#This Row],[DeliveryDate]] + data[[#This Row],[DeliveryTime]]</f>
        <v>45689.826388888891</v>
      </c>
      <c r="AA2428" s="7">
        <f>data[[#This Row],[OrderDateTime]] + 1</f>
        <v>45688.015277777777</v>
      </c>
      <c r="AB2428" s="7" t="str">
        <f>IF(data[[#This Row],[DeliveryDateTime]] &lt;= data[[#This Row],[SLADue]], "On Time", "Late")</f>
        <v>Late</v>
      </c>
    </row>
    <row r="2429" spans="1:28" x14ac:dyDescent="0.2">
      <c r="A2429" t="s">
        <v>2978</v>
      </c>
      <c r="B2429" t="s">
        <v>19</v>
      </c>
      <c r="C2429" t="s">
        <v>117</v>
      </c>
      <c r="D2429" t="s">
        <v>118</v>
      </c>
      <c r="E2429" s="5">
        <v>78.06</v>
      </c>
      <c r="F2429" t="s">
        <v>94</v>
      </c>
      <c r="G2429">
        <v>8</v>
      </c>
      <c r="H2429" s="1">
        <v>45802</v>
      </c>
      <c r="I2429" s="1" t="str">
        <f>TEXT(data[[#This Row],[OrderDate]],"mmm")</f>
        <v>May</v>
      </c>
      <c r="J2429" s="6">
        <v>0.60277777777777775</v>
      </c>
      <c r="K2429" s="6" t="str">
        <f>TEXT(data[[#This Row],[OrderTime]],"h")</f>
        <v>14</v>
      </c>
      <c r="L2429" s="1">
        <v>45802</v>
      </c>
      <c r="M2429" s="6">
        <v>0.76944444444444449</v>
      </c>
      <c r="N2429" t="s">
        <v>170</v>
      </c>
      <c r="O2429" t="s">
        <v>2979</v>
      </c>
      <c r="P2429" t="s">
        <v>36</v>
      </c>
      <c r="Q2429" t="s">
        <v>26</v>
      </c>
      <c r="R2429" t="s">
        <v>66</v>
      </c>
      <c r="S2429" t="s">
        <v>47</v>
      </c>
      <c r="T2429" t="s">
        <v>38</v>
      </c>
      <c r="U2429" t="s">
        <v>67</v>
      </c>
      <c r="V2429" s="5">
        <f>data[[#This Row],[PriceUSD]]*data[[#This Row],[Quantity]]</f>
        <v>624.48</v>
      </c>
      <c r="W2429" s="7">
        <f>data[[#This Row],[OrderDate]] + TIME(VALUE(LEFT(data[[#This Row],[OrderTime]],2)), VALUE(RIGHT(data[[#This Row],[OrderTime]],2)), 0)</f>
        <v>45802.054166666669</v>
      </c>
      <c r="X2429" s="7">
        <f>_xlfn.MINIFS(data[OrderDateTime], data[CustomerName], data[[#This Row],[CustomerName]])</f>
        <v>45574.030555555553</v>
      </c>
      <c r="Y2429" t="str">
        <f>IF(data[[#This Row],[OrderDateTime]]=data[[#This Row],[FirstOrderDateTime]], "New", "Returning")</f>
        <v>Returning</v>
      </c>
      <c r="Z2429" s="7">
        <f>data[[#This Row],[DeliveryDate]] + data[[#This Row],[DeliveryTime]]</f>
        <v>45802.769444444442</v>
      </c>
      <c r="AA2429" s="7">
        <f>data[[#This Row],[OrderDateTime]] + 1</f>
        <v>45803.054166666669</v>
      </c>
      <c r="AB2429" s="7" t="str">
        <f>IF(data[[#This Row],[DeliveryDateTime]] &lt;= data[[#This Row],[SLADue]], "On Time", "Late")</f>
        <v>On Time</v>
      </c>
    </row>
    <row r="2430" spans="1:28" x14ac:dyDescent="0.2">
      <c r="A2430" t="s">
        <v>2980</v>
      </c>
      <c r="B2430" t="s">
        <v>19</v>
      </c>
      <c r="C2430" t="s">
        <v>41</v>
      </c>
      <c r="D2430" t="s">
        <v>42</v>
      </c>
      <c r="E2430" s="5">
        <v>37.89</v>
      </c>
      <c r="F2430" t="s">
        <v>119</v>
      </c>
      <c r="G2430">
        <v>1</v>
      </c>
      <c r="H2430" s="1">
        <v>45709</v>
      </c>
      <c r="I2430" s="1" t="str">
        <f>TEXT(data[[#This Row],[OrderDate]],"mmm")</f>
        <v>Feb</v>
      </c>
      <c r="J2430" s="6">
        <v>0.4597222222222222</v>
      </c>
      <c r="K2430" s="6" t="str">
        <f>TEXT(data[[#This Row],[OrderTime]],"h")</f>
        <v>11</v>
      </c>
      <c r="L2430" s="1">
        <v>45709</v>
      </c>
      <c r="M2430" s="6">
        <v>0.75138888888888888</v>
      </c>
      <c r="N2430" t="s">
        <v>148</v>
      </c>
      <c r="O2430" t="s">
        <v>584</v>
      </c>
      <c r="P2430" t="s">
        <v>25</v>
      </c>
      <c r="Q2430" t="s">
        <v>53</v>
      </c>
      <c r="R2430" t="s">
        <v>46</v>
      </c>
      <c r="S2430" t="s">
        <v>47</v>
      </c>
      <c r="T2430" t="s">
        <v>38</v>
      </c>
      <c r="U2430" t="s">
        <v>39</v>
      </c>
      <c r="V2430" s="5">
        <f>data[[#This Row],[PriceUSD]]*data[[#This Row],[Quantity]]</f>
        <v>37.89</v>
      </c>
      <c r="W2430" s="7">
        <f>data[[#This Row],[OrderDate]] + TIME(VALUE(LEFT(data[[#This Row],[OrderTime]],2)), VALUE(RIGHT(data[[#This Row],[OrderTime]],2)), 0)</f>
        <v>45709.015277777777</v>
      </c>
      <c r="X2430" s="7">
        <f>_xlfn.MINIFS(data[OrderDateTime], data[CustomerName], data[[#This Row],[CustomerName]])</f>
        <v>45511.017361111109</v>
      </c>
      <c r="Y2430" t="str">
        <f>IF(data[[#This Row],[OrderDateTime]]=data[[#This Row],[FirstOrderDateTime]], "New", "Returning")</f>
        <v>Returning</v>
      </c>
      <c r="Z2430" s="7">
        <f>data[[#This Row],[DeliveryDate]] + data[[#This Row],[DeliveryTime]]</f>
        <v>45709.751388888886</v>
      </c>
      <c r="AA2430" s="7">
        <f>data[[#This Row],[OrderDateTime]] + 1</f>
        <v>45710.015277777777</v>
      </c>
      <c r="AB2430" s="7" t="str">
        <f>IF(data[[#This Row],[DeliveryDateTime]] &lt;= data[[#This Row],[SLADue]], "On Time", "Late")</f>
        <v>On Time</v>
      </c>
    </row>
    <row r="2431" spans="1:28" x14ac:dyDescent="0.2">
      <c r="A2431" t="s">
        <v>2981</v>
      </c>
      <c r="B2431" t="s">
        <v>19</v>
      </c>
      <c r="C2431" t="s">
        <v>41</v>
      </c>
      <c r="D2431" t="s">
        <v>42</v>
      </c>
      <c r="E2431" s="5">
        <v>33.159999999999997</v>
      </c>
      <c r="F2431" t="s">
        <v>74</v>
      </c>
      <c r="G2431">
        <v>2</v>
      </c>
      <c r="H2431" s="1">
        <v>45764</v>
      </c>
      <c r="I2431" s="1" t="str">
        <f>TEXT(data[[#This Row],[OrderDate]],"mmm")</f>
        <v>Apr</v>
      </c>
      <c r="J2431" s="6">
        <v>0.47291666666666665</v>
      </c>
      <c r="K2431" s="6" t="str">
        <f>TEXT(data[[#This Row],[OrderTime]],"h")</f>
        <v>11</v>
      </c>
      <c r="L2431" s="1">
        <v>45764</v>
      </c>
      <c r="M2431" s="6">
        <v>0.76458333333333328</v>
      </c>
      <c r="N2431" t="s">
        <v>163</v>
      </c>
      <c r="O2431" t="s">
        <v>311</v>
      </c>
      <c r="P2431" t="s">
        <v>77</v>
      </c>
      <c r="Q2431" t="s">
        <v>53</v>
      </c>
      <c r="R2431" t="s">
        <v>46</v>
      </c>
      <c r="S2431" t="s">
        <v>47</v>
      </c>
      <c r="T2431" t="s">
        <v>29</v>
      </c>
      <c r="U2431" t="s">
        <v>67</v>
      </c>
      <c r="V2431" s="5">
        <f>data[[#This Row],[PriceUSD]]*data[[#This Row],[Quantity]]</f>
        <v>66.319999999999993</v>
      </c>
      <c r="W2431" s="7">
        <f>data[[#This Row],[OrderDate]] + TIME(VALUE(LEFT(data[[#This Row],[OrderTime]],2)), VALUE(RIGHT(data[[#This Row],[OrderTime]],2)), 0)</f>
        <v>45764.046527777777</v>
      </c>
      <c r="X2431" s="7">
        <f>_xlfn.MINIFS(data[OrderDateTime], data[CustomerName], data[[#This Row],[CustomerName]])</f>
        <v>45513.046527777777</v>
      </c>
      <c r="Y2431" t="str">
        <f>IF(data[[#This Row],[OrderDateTime]]=data[[#This Row],[FirstOrderDateTime]], "New", "Returning")</f>
        <v>Returning</v>
      </c>
      <c r="Z2431" s="7">
        <f>data[[#This Row],[DeliveryDate]] + data[[#This Row],[DeliveryTime]]</f>
        <v>45764.76458333333</v>
      </c>
      <c r="AA2431" s="7">
        <f>data[[#This Row],[OrderDateTime]] + 1</f>
        <v>45765.046527777777</v>
      </c>
      <c r="AB2431" s="7" t="str">
        <f>IF(data[[#This Row],[DeliveryDateTime]] &lt;= data[[#This Row],[SLADue]], "On Time", "Late")</f>
        <v>On Time</v>
      </c>
    </row>
    <row r="2432" spans="1:28" x14ac:dyDescent="0.2">
      <c r="A2432" t="s">
        <v>2982</v>
      </c>
      <c r="B2432" t="s">
        <v>19</v>
      </c>
      <c r="C2432" t="s">
        <v>190</v>
      </c>
      <c r="D2432" t="s">
        <v>191</v>
      </c>
      <c r="E2432" s="5">
        <v>26.71</v>
      </c>
      <c r="F2432" t="s">
        <v>87</v>
      </c>
      <c r="G2432">
        <v>1</v>
      </c>
      <c r="H2432" s="1">
        <v>45827</v>
      </c>
      <c r="I2432" s="1" t="str">
        <f>TEXT(data[[#This Row],[OrderDate]],"mmm")</f>
        <v>Jun</v>
      </c>
      <c r="J2432" s="6">
        <v>0.44236111111111109</v>
      </c>
      <c r="K2432" s="6" t="str">
        <f>TEXT(data[[#This Row],[OrderTime]],"h")</f>
        <v>10</v>
      </c>
      <c r="L2432" s="1">
        <v>45828</v>
      </c>
      <c r="M2432" s="6">
        <v>0.52569444444444446</v>
      </c>
      <c r="N2432" t="s">
        <v>120</v>
      </c>
      <c r="O2432" t="s">
        <v>1101</v>
      </c>
      <c r="P2432" t="s">
        <v>25</v>
      </c>
      <c r="Q2432" t="s">
        <v>53</v>
      </c>
      <c r="R2432" t="s">
        <v>192</v>
      </c>
      <c r="S2432" t="s">
        <v>28</v>
      </c>
      <c r="T2432" t="s">
        <v>38</v>
      </c>
      <c r="U2432" t="s">
        <v>39</v>
      </c>
      <c r="V2432" s="5">
        <f>data[[#This Row],[PriceUSD]]*data[[#This Row],[Quantity]]</f>
        <v>26.71</v>
      </c>
      <c r="W2432" s="7">
        <f>data[[#This Row],[OrderDate]] + TIME(VALUE(LEFT(data[[#This Row],[OrderTime]],2)), VALUE(RIGHT(data[[#This Row],[OrderTime]],2)), 0)</f>
        <v>45827.007638888892</v>
      </c>
      <c r="X2432" s="7">
        <f>_xlfn.MINIFS(data[OrderDateTime], data[CustomerName], data[[#This Row],[CustomerName]])</f>
        <v>45540.046527777777</v>
      </c>
      <c r="Y2432" t="str">
        <f>IF(data[[#This Row],[OrderDateTime]]=data[[#This Row],[FirstOrderDateTime]], "New", "Returning")</f>
        <v>Returning</v>
      </c>
      <c r="Z2432" s="7">
        <f>data[[#This Row],[DeliveryDate]] + data[[#This Row],[DeliveryTime]]</f>
        <v>45828.525694444441</v>
      </c>
      <c r="AA2432" s="7">
        <f>data[[#This Row],[OrderDateTime]] + 1</f>
        <v>45828.007638888892</v>
      </c>
      <c r="AB2432" s="7" t="str">
        <f>IF(data[[#This Row],[DeliveryDateTime]] &lt;= data[[#This Row],[SLADue]], "On Time", "Late")</f>
        <v>Late</v>
      </c>
    </row>
    <row r="2433" spans="1:28" x14ac:dyDescent="0.2">
      <c r="A2433" t="s">
        <v>2983</v>
      </c>
      <c r="B2433" t="s">
        <v>19</v>
      </c>
      <c r="C2433" t="s">
        <v>69</v>
      </c>
      <c r="D2433" t="s">
        <v>70</v>
      </c>
      <c r="E2433" s="5">
        <v>50.2</v>
      </c>
      <c r="F2433" t="s">
        <v>56</v>
      </c>
      <c r="G2433">
        <v>1</v>
      </c>
      <c r="H2433" s="1">
        <v>45678</v>
      </c>
      <c r="I2433" s="1" t="str">
        <f>TEXT(data[[#This Row],[OrderDate]],"mmm")</f>
        <v>Jan</v>
      </c>
      <c r="J2433" s="6">
        <v>0.73124999999999996</v>
      </c>
      <c r="K2433" s="6" t="str">
        <f>TEXT(data[[#This Row],[OrderTime]],"h")</f>
        <v>17</v>
      </c>
      <c r="L2433" s="1">
        <v>45679</v>
      </c>
      <c r="M2433" s="6">
        <v>0.75902777777777775</v>
      </c>
      <c r="N2433" t="s">
        <v>34</v>
      </c>
      <c r="O2433" t="s">
        <v>253</v>
      </c>
      <c r="P2433" t="s">
        <v>36</v>
      </c>
      <c r="Q2433" t="s">
        <v>53</v>
      </c>
      <c r="R2433" t="s">
        <v>37</v>
      </c>
      <c r="S2433" t="s">
        <v>28</v>
      </c>
      <c r="T2433" t="s">
        <v>38</v>
      </c>
      <c r="U2433" t="s">
        <v>39</v>
      </c>
      <c r="V2433" s="5">
        <f>data[[#This Row],[PriceUSD]]*data[[#This Row],[Quantity]]</f>
        <v>50.2</v>
      </c>
      <c r="W2433" s="7">
        <f>data[[#This Row],[OrderDate]] + TIME(VALUE(LEFT(data[[#This Row],[OrderTime]],2)), VALUE(RIGHT(data[[#This Row],[OrderTime]],2)), 0)</f>
        <v>45678.017361111109</v>
      </c>
      <c r="X2433" s="7">
        <f>_xlfn.MINIFS(data[OrderDateTime], data[CustomerName], data[[#This Row],[CustomerName]])</f>
        <v>45543.038888888892</v>
      </c>
      <c r="Y2433" t="str">
        <f>IF(data[[#This Row],[OrderDateTime]]=data[[#This Row],[FirstOrderDateTime]], "New", "Returning")</f>
        <v>Returning</v>
      </c>
      <c r="Z2433" s="7">
        <f>data[[#This Row],[DeliveryDate]] + data[[#This Row],[DeliveryTime]]</f>
        <v>45679.759027777778</v>
      </c>
      <c r="AA2433" s="7">
        <f>data[[#This Row],[OrderDateTime]] + 1</f>
        <v>45679.017361111109</v>
      </c>
      <c r="AB2433" s="7" t="str">
        <f>IF(data[[#This Row],[DeliveryDateTime]] &lt;= data[[#This Row],[SLADue]], "On Time", "Late")</f>
        <v>Late</v>
      </c>
    </row>
    <row r="2434" spans="1:28" x14ac:dyDescent="0.2">
      <c r="A2434" t="s">
        <v>2984</v>
      </c>
      <c r="B2434" t="s">
        <v>19</v>
      </c>
      <c r="C2434" t="s">
        <v>126</v>
      </c>
      <c r="D2434" t="s">
        <v>127</v>
      </c>
      <c r="E2434" s="5">
        <v>23.57</v>
      </c>
      <c r="F2434" t="s">
        <v>138</v>
      </c>
      <c r="G2434">
        <v>2</v>
      </c>
      <c r="H2434" s="1">
        <v>45808</v>
      </c>
      <c r="I2434" s="1" t="str">
        <f>TEXT(data[[#This Row],[OrderDate]],"mmm")</f>
        <v>May</v>
      </c>
      <c r="J2434" s="6">
        <v>0.74305555555555558</v>
      </c>
      <c r="K2434" s="6" t="str">
        <f>TEXT(data[[#This Row],[OrderTime]],"h")</f>
        <v>17</v>
      </c>
      <c r="L2434" s="1">
        <v>45809</v>
      </c>
      <c r="M2434" s="6">
        <v>0.82638888888888884</v>
      </c>
      <c r="N2434" t="s">
        <v>243</v>
      </c>
      <c r="O2434" t="s">
        <v>408</v>
      </c>
      <c r="P2434" t="s">
        <v>245</v>
      </c>
      <c r="Q2434" t="s">
        <v>26</v>
      </c>
      <c r="R2434" t="s">
        <v>129</v>
      </c>
      <c r="S2434" t="s">
        <v>28</v>
      </c>
      <c r="T2434" t="s">
        <v>38</v>
      </c>
      <c r="U2434" t="s">
        <v>30</v>
      </c>
      <c r="V2434" s="5">
        <f>data[[#This Row],[PriceUSD]]*data[[#This Row],[Quantity]]</f>
        <v>47.14</v>
      </c>
      <c r="W2434" s="7">
        <f>data[[#This Row],[OrderDate]] + TIME(VALUE(LEFT(data[[#This Row],[OrderTime]],2)), VALUE(RIGHT(data[[#This Row],[OrderTime]],2)), 0)</f>
        <v>45808.038888888892</v>
      </c>
      <c r="X2434" s="7">
        <f>_xlfn.MINIFS(data[OrderDateTime], data[CustomerName], data[[#This Row],[CustomerName]])</f>
        <v>45510.061805555553</v>
      </c>
      <c r="Y2434" t="str">
        <f>IF(data[[#This Row],[OrderDateTime]]=data[[#This Row],[FirstOrderDateTime]], "New", "Returning")</f>
        <v>Returning</v>
      </c>
      <c r="Z2434" s="7">
        <f>data[[#This Row],[DeliveryDate]] + data[[#This Row],[DeliveryTime]]</f>
        <v>45809.826388888891</v>
      </c>
      <c r="AA2434" s="7">
        <f>data[[#This Row],[OrderDateTime]] + 1</f>
        <v>45809.038888888892</v>
      </c>
      <c r="AB2434" s="7" t="str">
        <f>IF(data[[#This Row],[DeliveryDateTime]] &lt;= data[[#This Row],[SLADue]], "On Time", "Late")</f>
        <v>Late</v>
      </c>
    </row>
    <row r="2435" spans="1:28" x14ac:dyDescent="0.2">
      <c r="A2435" t="s">
        <v>2985</v>
      </c>
      <c r="B2435" t="s">
        <v>19</v>
      </c>
      <c r="C2435" t="s">
        <v>79</v>
      </c>
      <c r="D2435" t="s">
        <v>80</v>
      </c>
      <c r="E2435" s="5">
        <v>29.4</v>
      </c>
      <c r="F2435" t="s">
        <v>63</v>
      </c>
      <c r="G2435">
        <v>1</v>
      </c>
      <c r="H2435" s="1">
        <v>45694</v>
      </c>
      <c r="I2435" s="1" t="str">
        <f>TEXT(data[[#This Row],[OrderDate]],"mmm")</f>
        <v>Feb</v>
      </c>
      <c r="J2435" s="6">
        <v>0.63055555555555554</v>
      </c>
      <c r="K2435" s="6" t="str">
        <f>TEXT(data[[#This Row],[OrderTime]],"h")</f>
        <v>15</v>
      </c>
      <c r="L2435" s="1">
        <v>45695</v>
      </c>
      <c r="M2435" s="6">
        <v>0.88055555555555554</v>
      </c>
      <c r="N2435" t="s">
        <v>34</v>
      </c>
      <c r="O2435" t="s">
        <v>220</v>
      </c>
      <c r="P2435" t="s">
        <v>36</v>
      </c>
      <c r="Q2435" t="s">
        <v>53</v>
      </c>
      <c r="R2435" t="s">
        <v>83</v>
      </c>
      <c r="S2435" t="s">
        <v>28</v>
      </c>
      <c r="T2435" t="s">
        <v>106</v>
      </c>
      <c r="U2435" t="s">
        <v>30</v>
      </c>
      <c r="V2435" s="5">
        <f>data[[#This Row],[PriceUSD]]*data[[#This Row],[Quantity]]</f>
        <v>29.4</v>
      </c>
      <c r="W2435" s="7">
        <f>data[[#This Row],[OrderDate]] + TIME(VALUE(LEFT(data[[#This Row],[OrderTime]],2)), VALUE(RIGHT(data[[#This Row],[OrderTime]],2)), 0)</f>
        <v>45694.038888888892</v>
      </c>
      <c r="X2435" s="7">
        <f>_xlfn.MINIFS(data[OrderDateTime], data[CustomerName], data[[#This Row],[CustomerName]])</f>
        <v>45515.030555555553</v>
      </c>
      <c r="Y2435" t="str">
        <f>IF(data[[#This Row],[OrderDateTime]]=data[[#This Row],[FirstOrderDateTime]], "New", "Returning")</f>
        <v>Returning</v>
      </c>
      <c r="Z2435" s="7">
        <f>data[[#This Row],[DeliveryDate]] + data[[#This Row],[DeliveryTime]]</f>
        <v>45695.880555555559</v>
      </c>
      <c r="AA2435" s="7">
        <f>data[[#This Row],[OrderDateTime]] + 1</f>
        <v>45695.038888888892</v>
      </c>
      <c r="AB2435" s="7" t="str">
        <f>IF(data[[#This Row],[DeliveryDateTime]] &lt;= data[[#This Row],[SLADue]], "On Time", "Late")</f>
        <v>Late</v>
      </c>
    </row>
    <row r="2436" spans="1:28" x14ac:dyDescent="0.2">
      <c r="A2436" t="s">
        <v>2986</v>
      </c>
      <c r="B2436" t="s">
        <v>19</v>
      </c>
      <c r="C2436" t="s">
        <v>61</v>
      </c>
      <c r="D2436" t="s">
        <v>62</v>
      </c>
      <c r="E2436" s="5">
        <v>135.88999999999999</v>
      </c>
      <c r="F2436" t="s">
        <v>94</v>
      </c>
      <c r="G2436">
        <v>4</v>
      </c>
      <c r="H2436" s="1">
        <v>45750</v>
      </c>
      <c r="I2436" s="1" t="str">
        <f>TEXT(data[[#This Row],[OrderDate]],"mmm")</f>
        <v>Apr</v>
      </c>
      <c r="J2436" s="6">
        <v>0.49652777777777779</v>
      </c>
      <c r="K2436" s="6" t="str">
        <f>TEXT(data[[#This Row],[OrderTime]],"h")</f>
        <v>11</v>
      </c>
      <c r="L2436" s="1">
        <v>45750</v>
      </c>
      <c r="M2436" s="6">
        <v>0.70486111111111116</v>
      </c>
      <c r="N2436" t="s">
        <v>23</v>
      </c>
      <c r="O2436" t="s">
        <v>709</v>
      </c>
      <c r="P2436" t="s">
        <v>25</v>
      </c>
      <c r="Q2436" t="s">
        <v>53</v>
      </c>
      <c r="R2436" t="s">
        <v>66</v>
      </c>
      <c r="S2436" t="s">
        <v>47</v>
      </c>
      <c r="T2436" t="s">
        <v>29</v>
      </c>
      <c r="U2436" t="s">
        <v>30</v>
      </c>
      <c r="V2436" s="5">
        <f>data[[#This Row],[PriceUSD]]*data[[#This Row],[Quantity]]</f>
        <v>543.55999999999995</v>
      </c>
      <c r="W2436" s="7">
        <f>data[[#This Row],[OrderDate]] + TIME(VALUE(LEFT(data[[#This Row],[OrderTime]],2)), VALUE(RIGHT(data[[#This Row],[OrderTime]],2)), 0)</f>
        <v>45750.054166666669</v>
      </c>
      <c r="X2436" s="7">
        <f>_xlfn.MINIFS(data[OrderDateTime], data[CustomerName], data[[#This Row],[CustomerName]])</f>
        <v>45522.046527777777</v>
      </c>
      <c r="Y2436" t="str">
        <f>IF(data[[#This Row],[OrderDateTime]]=data[[#This Row],[FirstOrderDateTime]], "New", "Returning")</f>
        <v>Returning</v>
      </c>
      <c r="Z2436" s="7">
        <f>data[[#This Row],[DeliveryDate]] + data[[#This Row],[DeliveryTime]]</f>
        <v>45750.704861111109</v>
      </c>
      <c r="AA2436" s="7">
        <f>data[[#This Row],[OrderDateTime]] + 1</f>
        <v>45751.054166666669</v>
      </c>
      <c r="AB2436" s="7" t="str">
        <f>IF(data[[#This Row],[DeliveryDateTime]] &lt;= data[[#This Row],[SLADue]], "On Time", "Late")</f>
        <v>On Time</v>
      </c>
    </row>
    <row r="2437" spans="1:28" x14ac:dyDescent="0.2">
      <c r="A2437" t="s">
        <v>2987</v>
      </c>
      <c r="B2437" t="s">
        <v>19</v>
      </c>
      <c r="C2437" t="s">
        <v>285</v>
      </c>
      <c r="D2437" t="s">
        <v>286</v>
      </c>
      <c r="E2437" s="5">
        <v>18.57</v>
      </c>
      <c r="F2437" t="s">
        <v>22</v>
      </c>
      <c r="G2437">
        <v>1</v>
      </c>
      <c r="H2437" s="1">
        <v>45630</v>
      </c>
      <c r="I2437" s="1" t="str">
        <f>TEXT(data[[#This Row],[OrderDate]],"mmm")</f>
        <v>Dec</v>
      </c>
      <c r="J2437" s="6">
        <v>0.56736111111111109</v>
      </c>
      <c r="K2437" s="6" t="str">
        <f>TEXT(data[[#This Row],[OrderTime]],"h")</f>
        <v>13</v>
      </c>
      <c r="L2437" s="1">
        <v>45630</v>
      </c>
      <c r="M2437" s="6">
        <v>0.69236111111111109</v>
      </c>
      <c r="N2437" t="s">
        <v>208</v>
      </c>
      <c r="O2437" t="s">
        <v>490</v>
      </c>
      <c r="P2437" t="s">
        <v>202</v>
      </c>
      <c r="Q2437" t="s">
        <v>26</v>
      </c>
      <c r="R2437" t="s">
        <v>114</v>
      </c>
      <c r="S2437" t="s">
        <v>47</v>
      </c>
      <c r="T2437" t="s">
        <v>106</v>
      </c>
      <c r="U2437" t="s">
        <v>39</v>
      </c>
      <c r="V2437" s="5">
        <f>data[[#This Row],[PriceUSD]]*data[[#This Row],[Quantity]]</f>
        <v>18.57</v>
      </c>
      <c r="W2437" s="7">
        <f>data[[#This Row],[OrderDate]] + TIME(VALUE(LEFT(data[[#This Row],[OrderTime]],2)), VALUE(RIGHT(data[[#This Row],[OrderTime]],2)), 0)</f>
        <v>45630.007638888892</v>
      </c>
      <c r="X2437" s="7">
        <f>_xlfn.MINIFS(data[OrderDateTime], data[CustomerName], data[[#This Row],[CustomerName]])</f>
        <v>45515.061805555553</v>
      </c>
      <c r="Y2437" t="str">
        <f>IF(data[[#This Row],[OrderDateTime]]=data[[#This Row],[FirstOrderDateTime]], "New", "Returning")</f>
        <v>Returning</v>
      </c>
      <c r="Z2437" s="7">
        <f>data[[#This Row],[DeliveryDate]] + data[[#This Row],[DeliveryTime]]</f>
        <v>45630.692361111112</v>
      </c>
      <c r="AA2437" s="7">
        <f>data[[#This Row],[OrderDateTime]] + 1</f>
        <v>45631.007638888892</v>
      </c>
      <c r="AB2437" s="7" t="str">
        <f>IF(data[[#This Row],[DeliveryDateTime]] &lt;= data[[#This Row],[SLADue]], "On Time", "Late")</f>
        <v>On Time</v>
      </c>
    </row>
    <row r="2438" spans="1:28" x14ac:dyDescent="0.2">
      <c r="A2438" t="s">
        <v>2988</v>
      </c>
      <c r="B2438" t="s">
        <v>19</v>
      </c>
      <c r="C2438" t="s">
        <v>49</v>
      </c>
      <c r="D2438" t="s">
        <v>50</v>
      </c>
      <c r="E2438" s="5">
        <v>31.43</v>
      </c>
      <c r="F2438" t="s">
        <v>74</v>
      </c>
      <c r="G2438">
        <v>1</v>
      </c>
      <c r="H2438" s="1">
        <v>45642</v>
      </c>
      <c r="I2438" s="1" t="str">
        <f>TEXT(data[[#This Row],[OrderDate]],"mmm")</f>
        <v>Dec</v>
      </c>
      <c r="J2438" s="6">
        <v>0.60416666666666663</v>
      </c>
      <c r="K2438" s="6" t="str">
        <f>TEXT(data[[#This Row],[OrderTime]],"h")</f>
        <v>14</v>
      </c>
      <c r="L2438" s="1">
        <v>45643</v>
      </c>
      <c r="M2438" s="6">
        <v>0.8125</v>
      </c>
      <c r="N2438" t="s">
        <v>64</v>
      </c>
      <c r="O2438" t="s">
        <v>895</v>
      </c>
      <c r="P2438" t="s">
        <v>25</v>
      </c>
      <c r="Q2438" t="s">
        <v>26</v>
      </c>
      <c r="R2438" t="s">
        <v>54</v>
      </c>
      <c r="S2438" t="s">
        <v>28</v>
      </c>
      <c r="T2438" t="s">
        <v>106</v>
      </c>
      <c r="U2438" t="s">
        <v>30</v>
      </c>
      <c r="V2438" s="5">
        <f>data[[#This Row],[PriceUSD]]*data[[#This Row],[Quantity]]</f>
        <v>31.43</v>
      </c>
      <c r="W2438" s="7">
        <f>data[[#This Row],[OrderDate]] + TIME(VALUE(LEFT(data[[#This Row],[OrderTime]],2)), VALUE(RIGHT(data[[#This Row],[OrderTime]],2)), 0)</f>
        <v>45642.046527777777</v>
      </c>
      <c r="X2438" s="7">
        <f>_xlfn.MINIFS(data[OrderDateTime], data[CustomerName], data[[#This Row],[CustomerName]])</f>
        <v>45544.054166666669</v>
      </c>
      <c r="Y2438" t="str">
        <f>IF(data[[#This Row],[OrderDateTime]]=data[[#This Row],[FirstOrderDateTime]], "New", "Returning")</f>
        <v>Returning</v>
      </c>
      <c r="Z2438" s="7">
        <f>data[[#This Row],[DeliveryDate]] + data[[#This Row],[DeliveryTime]]</f>
        <v>45643.8125</v>
      </c>
      <c r="AA2438" s="7">
        <f>data[[#This Row],[OrderDateTime]] + 1</f>
        <v>45643.046527777777</v>
      </c>
      <c r="AB2438" s="7" t="str">
        <f>IF(data[[#This Row],[DeliveryDateTime]] &lt;= data[[#This Row],[SLADue]], "On Time", "Late")</f>
        <v>Late</v>
      </c>
    </row>
    <row r="2439" spans="1:28" x14ac:dyDescent="0.2">
      <c r="A2439" t="s">
        <v>2989</v>
      </c>
      <c r="B2439" t="s">
        <v>19</v>
      </c>
      <c r="C2439" t="s">
        <v>49</v>
      </c>
      <c r="D2439" t="s">
        <v>50</v>
      </c>
      <c r="E2439" s="5">
        <v>27.72</v>
      </c>
      <c r="F2439" t="s">
        <v>74</v>
      </c>
      <c r="G2439">
        <v>2</v>
      </c>
      <c r="H2439" s="1">
        <v>45620</v>
      </c>
      <c r="I2439" s="1" t="str">
        <f>TEXT(data[[#This Row],[OrderDate]],"mmm")</f>
        <v>Nov</v>
      </c>
      <c r="J2439" s="6">
        <v>0.8</v>
      </c>
      <c r="K2439" s="6" t="str">
        <f>TEXT(data[[#This Row],[OrderTime]],"h")</f>
        <v>19</v>
      </c>
      <c r="L2439" s="1">
        <v>45621</v>
      </c>
      <c r="M2439" s="6">
        <v>0.84166666666666667</v>
      </c>
      <c r="N2439" t="s">
        <v>23</v>
      </c>
      <c r="O2439" t="s">
        <v>719</v>
      </c>
      <c r="P2439" t="s">
        <v>25</v>
      </c>
      <c r="Q2439" t="s">
        <v>26</v>
      </c>
      <c r="R2439" t="s">
        <v>54</v>
      </c>
      <c r="S2439" t="s">
        <v>28</v>
      </c>
      <c r="T2439" t="s">
        <v>115</v>
      </c>
      <c r="U2439" t="s">
        <v>30</v>
      </c>
      <c r="V2439" s="5">
        <f>data[[#This Row],[PriceUSD]]*data[[#This Row],[Quantity]]</f>
        <v>55.44</v>
      </c>
      <c r="W2439" s="7">
        <f>data[[#This Row],[OrderDate]] + TIME(VALUE(LEFT(data[[#This Row],[OrderTime]],2)), VALUE(RIGHT(data[[#This Row],[OrderTime]],2)), 0)</f>
        <v>45620</v>
      </c>
      <c r="X2439" s="7">
        <f>_xlfn.MINIFS(data[OrderDateTime], data[CustomerName], data[[#This Row],[CustomerName]])</f>
        <v>45519.015277777777</v>
      </c>
      <c r="Y2439" t="str">
        <f>IF(data[[#This Row],[OrderDateTime]]=data[[#This Row],[FirstOrderDateTime]], "New", "Returning")</f>
        <v>Returning</v>
      </c>
      <c r="Z2439" s="7">
        <f>data[[#This Row],[DeliveryDate]] + data[[#This Row],[DeliveryTime]]</f>
        <v>45621.841666666667</v>
      </c>
      <c r="AA2439" s="7">
        <f>data[[#This Row],[OrderDateTime]] + 1</f>
        <v>45621</v>
      </c>
      <c r="AB2439" s="7" t="str">
        <f>IF(data[[#This Row],[DeliveryDateTime]] &lt;= data[[#This Row],[SLADue]], "On Time", "Late")</f>
        <v>Late</v>
      </c>
    </row>
    <row r="2440" spans="1:28" x14ac:dyDescent="0.2">
      <c r="A2440" t="s">
        <v>2990</v>
      </c>
      <c r="B2440" t="s">
        <v>19</v>
      </c>
      <c r="C2440" t="s">
        <v>41</v>
      </c>
      <c r="D2440" t="s">
        <v>42</v>
      </c>
      <c r="E2440" s="5">
        <v>36.299999999999997</v>
      </c>
      <c r="F2440" t="s">
        <v>56</v>
      </c>
      <c r="G2440">
        <v>2</v>
      </c>
      <c r="H2440" s="1">
        <v>45872</v>
      </c>
      <c r="I2440" s="1" t="str">
        <f>TEXT(data[[#This Row],[OrderDate]],"mmm")</f>
        <v>Aug</v>
      </c>
      <c r="J2440" s="6">
        <v>0.55763888888888891</v>
      </c>
      <c r="K2440" s="6" t="str">
        <f>TEXT(data[[#This Row],[OrderTime]],"h")</f>
        <v>13</v>
      </c>
      <c r="L2440" s="1">
        <v>45873</v>
      </c>
      <c r="M2440" s="6">
        <v>0.80763888888888891</v>
      </c>
      <c r="N2440" t="s">
        <v>213</v>
      </c>
      <c r="O2440" t="s">
        <v>2446</v>
      </c>
      <c r="P2440" t="s">
        <v>36</v>
      </c>
      <c r="Q2440" t="s">
        <v>53</v>
      </c>
      <c r="R2440" t="s">
        <v>46</v>
      </c>
      <c r="S2440" t="s">
        <v>28</v>
      </c>
      <c r="T2440" t="s">
        <v>38</v>
      </c>
      <c r="U2440" t="s">
        <v>30</v>
      </c>
      <c r="V2440" s="5">
        <f>data[[#This Row],[PriceUSD]]*data[[#This Row],[Quantity]]</f>
        <v>72.599999999999994</v>
      </c>
      <c r="W2440" s="7">
        <f>data[[#This Row],[OrderDate]] + TIME(VALUE(LEFT(data[[#This Row],[OrderTime]],2)), VALUE(RIGHT(data[[#This Row],[OrderTime]],2)), 0)</f>
        <v>45872.061805555553</v>
      </c>
      <c r="X2440" s="7">
        <f>_xlfn.MINIFS(data[OrderDateTime], data[CustomerName], data[[#This Row],[CustomerName]])</f>
        <v>45547.061805555553</v>
      </c>
      <c r="Y2440" t="str">
        <f>IF(data[[#This Row],[OrderDateTime]]=data[[#This Row],[FirstOrderDateTime]], "New", "Returning")</f>
        <v>Returning</v>
      </c>
      <c r="Z2440" s="7">
        <f>data[[#This Row],[DeliveryDate]] + data[[#This Row],[DeliveryTime]]</f>
        <v>45873.807638888888</v>
      </c>
      <c r="AA2440" s="7">
        <f>data[[#This Row],[OrderDateTime]] + 1</f>
        <v>45873.061805555553</v>
      </c>
      <c r="AB2440" s="7" t="str">
        <f>IF(data[[#This Row],[DeliveryDateTime]] &lt;= data[[#This Row],[SLADue]], "On Time", "Late")</f>
        <v>Late</v>
      </c>
    </row>
    <row r="2441" spans="1:28" x14ac:dyDescent="0.2">
      <c r="A2441" t="s">
        <v>2991</v>
      </c>
      <c r="B2441" t="s">
        <v>19</v>
      </c>
      <c r="C2441" t="s">
        <v>126</v>
      </c>
      <c r="D2441" t="s">
        <v>127</v>
      </c>
      <c r="E2441" s="5">
        <v>19.59</v>
      </c>
      <c r="F2441" t="s">
        <v>56</v>
      </c>
      <c r="G2441">
        <v>1</v>
      </c>
      <c r="H2441" s="1">
        <v>45532</v>
      </c>
      <c r="I2441" s="1" t="str">
        <f>TEXT(data[[#This Row],[OrderDate]],"mmm")</f>
        <v>Aug</v>
      </c>
      <c r="J2441" s="6">
        <v>0.40625</v>
      </c>
      <c r="K2441" s="6" t="str">
        <f>TEXT(data[[#This Row],[OrderTime]],"h")</f>
        <v>9</v>
      </c>
      <c r="L2441" s="1">
        <v>45533</v>
      </c>
      <c r="M2441" s="6">
        <v>0.40625</v>
      </c>
      <c r="N2441" t="s">
        <v>170</v>
      </c>
      <c r="O2441" t="s">
        <v>399</v>
      </c>
      <c r="P2441" t="s">
        <v>36</v>
      </c>
      <c r="Q2441" t="s">
        <v>26</v>
      </c>
      <c r="R2441" t="s">
        <v>129</v>
      </c>
      <c r="S2441" t="s">
        <v>28</v>
      </c>
      <c r="T2441" t="s">
        <v>136</v>
      </c>
      <c r="U2441" t="s">
        <v>30</v>
      </c>
      <c r="V2441" s="5">
        <f>data[[#This Row],[PriceUSD]]*data[[#This Row],[Quantity]]</f>
        <v>19.59</v>
      </c>
      <c r="W2441" s="7">
        <f>data[[#This Row],[OrderDate]] + TIME(VALUE(LEFT(data[[#This Row],[OrderTime]],2)), VALUE(RIGHT(data[[#This Row],[OrderTime]],2)), 0)</f>
        <v>45532.017361111109</v>
      </c>
      <c r="X2441" s="7">
        <f>_xlfn.MINIFS(data[OrderDateTime], data[CustomerName], data[[#This Row],[CustomerName]])</f>
        <v>45532.017361111109</v>
      </c>
      <c r="Y2441" t="str">
        <f>IF(data[[#This Row],[OrderDateTime]]=data[[#This Row],[FirstOrderDateTime]], "New", "Returning")</f>
        <v>New</v>
      </c>
      <c r="Z2441" s="7">
        <f>data[[#This Row],[DeliveryDate]] + data[[#This Row],[DeliveryTime]]</f>
        <v>45533.40625</v>
      </c>
      <c r="AA2441" s="7">
        <f>data[[#This Row],[OrderDateTime]] + 1</f>
        <v>45533.017361111109</v>
      </c>
      <c r="AB2441" s="7" t="str">
        <f>IF(data[[#This Row],[DeliveryDateTime]] &lt;= data[[#This Row],[SLADue]], "On Time", "Late")</f>
        <v>Late</v>
      </c>
    </row>
    <row r="2442" spans="1:28" x14ac:dyDescent="0.2">
      <c r="A2442" t="s">
        <v>2992</v>
      </c>
      <c r="B2442" t="s">
        <v>19</v>
      </c>
      <c r="C2442" t="s">
        <v>190</v>
      </c>
      <c r="D2442" t="s">
        <v>191</v>
      </c>
      <c r="E2442" s="5">
        <v>26.7</v>
      </c>
      <c r="F2442" t="s">
        <v>71</v>
      </c>
      <c r="G2442">
        <v>1</v>
      </c>
      <c r="H2442" s="1">
        <v>45761</v>
      </c>
      <c r="I2442" s="1" t="str">
        <f>TEXT(data[[#This Row],[OrderDate]],"mmm")</f>
        <v>Apr</v>
      </c>
      <c r="J2442" s="6">
        <v>0.90138888888888891</v>
      </c>
      <c r="K2442" s="6" t="str">
        <f>TEXT(data[[#This Row],[OrderTime]],"h")</f>
        <v>21</v>
      </c>
      <c r="L2442" s="1">
        <v>45764</v>
      </c>
      <c r="M2442" s="6">
        <v>0.64583333333333337</v>
      </c>
      <c r="N2442" t="s">
        <v>452</v>
      </c>
      <c r="O2442" t="s">
        <v>556</v>
      </c>
      <c r="P2442" t="s">
        <v>133</v>
      </c>
      <c r="Q2442" t="s">
        <v>26</v>
      </c>
      <c r="R2442" t="s">
        <v>192</v>
      </c>
      <c r="S2442" t="s">
        <v>105</v>
      </c>
      <c r="T2442" t="s">
        <v>115</v>
      </c>
      <c r="U2442" t="s">
        <v>30</v>
      </c>
      <c r="V2442" s="5">
        <f>data[[#This Row],[PriceUSD]]*data[[#This Row],[Quantity]]</f>
        <v>26.7</v>
      </c>
      <c r="W2442" s="7">
        <f>data[[#This Row],[OrderDate]] + TIME(VALUE(LEFT(data[[#This Row],[OrderTime]],2)), VALUE(RIGHT(data[[#This Row],[OrderTime]],2)), 0)</f>
        <v>45761.061805555553</v>
      </c>
      <c r="X2442" s="7">
        <f>_xlfn.MINIFS(data[OrderDateTime], data[CustomerName], data[[#This Row],[CustomerName]])</f>
        <v>45528.030555555553</v>
      </c>
      <c r="Y2442" t="str">
        <f>IF(data[[#This Row],[OrderDateTime]]=data[[#This Row],[FirstOrderDateTime]], "New", "Returning")</f>
        <v>Returning</v>
      </c>
      <c r="Z2442" s="7">
        <f>data[[#This Row],[DeliveryDate]] + data[[#This Row],[DeliveryTime]]</f>
        <v>45764.645833333336</v>
      </c>
      <c r="AA2442" s="7">
        <f>data[[#This Row],[OrderDateTime]] + 1</f>
        <v>45762.061805555553</v>
      </c>
      <c r="AB2442" s="7" t="str">
        <f>IF(data[[#This Row],[DeliveryDateTime]] &lt;= data[[#This Row],[SLADue]], "On Time", "Late")</f>
        <v>Late</v>
      </c>
    </row>
    <row r="2443" spans="1:28" x14ac:dyDescent="0.2">
      <c r="A2443" t="s">
        <v>2993</v>
      </c>
      <c r="B2443" t="s">
        <v>19</v>
      </c>
      <c r="C2443" t="s">
        <v>79</v>
      </c>
      <c r="D2443" t="s">
        <v>80</v>
      </c>
      <c r="E2443" s="5">
        <v>26.14</v>
      </c>
      <c r="F2443" t="s">
        <v>81</v>
      </c>
      <c r="G2443">
        <v>1</v>
      </c>
      <c r="H2443" s="1">
        <v>45594</v>
      </c>
      <c r="I2443" s="1" t="str">
        <f>TEXT(data[[#This Row],[OrderDate]],"mmm")</f>
        <v>Oct</v>
      </c>
      <c r="J2443" s="6">
        <v>0.51875000000000004</v>
      </c>
      <c r="K2443" s="6" t="str">
        <f>TEXT(data[[#This Row],[OrderTime]],"h")</f>
        <v>12</v>
      </c>
      <c r="L2443" s="1">
        <v>45594</v>
      </c>
      <c r="M2443" s="6">
        <v>0.68541666666666667</v>
      </c>
      <c r="N2443" t="s">
        <v>292</v>
      </c>
      <c r="O2443" t="s">
        <v>1479</v>
      </c>
      <c r="P2443" t="s">
        <v>77</v>
      </c>
      <c r="Q2443" t="s">
        <v>53</v>
      </c>
      <c r="R2443" t="s">
        <v>83</v>
      </c>
      <c r="S2443" t="s">
        <v>47</v>
      </c>
      <c r="T2443" t="s">
        <v>59</v>
      </c>
      <c r="U2443" t="s">
        <v>30</v>
      </c>
      <c r="V2443" s="5">
        <f>data[[#This Row],[PriceUSD]]*data[[#This Row],[Quantity]]</f>
        <v>26.14</v>
      </c>
      <c r="W2443" s="7">
        <f>data[[#This Row],[OrderDate]] + TIME(VALUE(LEFT(data[[#This Row],[OrderTime]],2)), VALUE(RIGHT(data[[#This Row],[OrderTime]],2)), 0)</f>
        <v>45594.052083333336</v>
      </c>
      <c r="X2443" s="7">
        <f>_xlfn.MINIFS(data[OrderDateTime], data[CustomerName], data[[#This Row],[CustomerName]])</f>
        <v>45575.017361111109</v>
      </c>
      <c r="Y2443" t="str">
        <f>IF(data[[#This Row],[OrderDateTime]]=data[[#This Row],[FirstOrderDateTime]], "New", "Returning")</f>
        <v>Returning</v>
      </c>
      <c r="Z2443" s="7">
        <f>data[[#This Row],[DeliveryDate]] + data[[#This Row],[DeliveryTime]]</f>
        <v>45594.685416666667</v>
      </c>
      <c r="AA2443" s="7">
        <f>data[[#This Row],[OrderDateTime]] + 1</f>
        <v>45595.052083333336</v>
      </c>
      <c r="AB2443" s="7" t="str">
        <f>IF(data[[#This Row],[DeliveryDateTime]] &lt;= data[[#This Row],[SLADue]], "On Time", "Late")</f>
        <v>On Time</v>
      </c>
    </row>
    <row r="2444" spans="1:28" x14ac:dyDescent="0.2">
      <c r="A2444" t="s">
        <v>2994</v>
      </c>
      <c r="B2444" t="s">
        <v>19</v>
      </c>
      <c r="C2444" t="s">
        <v>20</v>
      </c>
      <c r="D2444" t="s">
        <v>21</v>
      </c>
      <c r="E2444" s="5">
        <v>18.8</v>
      </c>
      <c r="F2444" t="s">
        <v>22</v>
      </c>
      <c r="G2444">
        <v>1</v>
      </c>
      <c r="H2444" s="1">
        <v>45678</v>
      </c>
      <c r="I2444" s="1" t="str">
        <f>TEXT(data[[#This Row],[OrderDate]],"mmm")</f>
        <v>Jan</v>
      </c>
      <c r="J2444" s="6">
        <v>0.78888888888888886</v>
      </c>
      <c r="K2444" s="6" t="str">
        <f>TEXT(data[[#This Row],[OrderTime]],"h")</f>
        <v>18</v>
      </c>
      <c r="L2444" s="1">
        <v>45679</v>
      </c>
      <c r="M2444" s="6">
        <v>0.57430555555555551</v>
      </c>
      <c r="N2444" t="s">
        <v>120</v>
      </c>
      <c r="O2444" t="s">
        <v>1187</v>
      </c>
      <c r="P2444" t="s">
        <v>25</v>
      </c>
      <c r="Q2444" t="s">
        <v>53</v>
      </c>
      <c r="R2444" t="s">
        <v>27</v>
      </c>
      <c r="S2444" t="s">
        <v>28</v>
      </c>
      <c r="T2444" t="s">
        <v>38</v>
      </c>
      <c r="U2444" t="s">
        <v>30</v>
      </c>
      <c r="V2444" s="5">
        <f>data[[#This Row],[PriceUSD]]*data[[#This Row],[Quantity]]</f>
        <v>18.8</v>
      </c>
      <c r="W2444" s="7">
        <f>data[[#This Row],[OrderDate]] + TIME(VALUE(LEFT(data[[#This Row],[OrderTime]],2)), VALUE(RIGHT(data[[#This Row],[OrderTime]],2)), 0)</f>
        <v>45678.061805555553</v>
      </c>
      <c r="X2444" s="7">
        <f>_xlfn.MINIFS(data[OrderDateTime], data[CustomerName], data[[#This Row],[CustomerName]])</f>
        <v>45510.030555555553</v>
      </c>
      <c r="Y2444" t="str">
        <f>IF(data[[#This Row],[OrderDateTime]]=data[[#This Row],[FirstOrderDateTime]], "New", "Returning")</f>
        <v>Returning</v>
      </c>
      <c r="Z2444" s="7">
        <f>data[[#This Row],[DeliveryDate]] + data[[#This Row],[DeliveryTime]]</f>
        <v>45679.574305555558</v>
      </c>
      <c r="AA2444" s="7">
        <f>data[[#This Row],[OrderDateTime]] + 1</f>
        <v>45679.061805555553</v>
      </c>
      <c r="AB2444" s="7" t="str">
        <f>IF(data[[#This Row],[DeliveryDateTime]] &lt;= data[[#This Row],[SLADue]], "On Time", "Late")</f>
        <v>Late</v>
      </c>
    </row>
    <row r="2445" spans="1:28" x14ac:dyDescent="0.2">
      <c r="A2445" t="s">
        <v>2995</v>
      </c>
      <c r="B2445" t="s">
        <v>19</v>
      </c>
      <c r="C2445" t="s">
        <v>92</v>
      </c>
      <c r="D2445" t="s">
        <v>93</v>
      </c>
      <c r="E2445" s="5">
        <v>89.25</v>
      </c>
      <c r="F2445" t="s">
        <v>63</v>
      </c>
      <c r="G2445">
        <v>2</v>
      </c>
      <c r="H2445" s="1">
        <v>45655</v>
      </c>
      <c r="I2445" s="1" t="str">
        <f>TEXT(data[[#This Row],[OrderDate]],"mmm")</f>
        <v>Dec</v>
      </c>
      <c r="J2445" s="6">
        <v>0.44861111111111113</v>
      </c>
      <c r="K2445" s="6" t="str">
        <f>TEXT(data[[#This Row],[OrderTime]],"h")</f>
        <v>10</v>
      </c>
      <c r="L2445" s="1">
        <v>45656</v>
      </c>
      <c r="M2445" s="6">
        <v>0.65694444444444444</v>
      </c>
      <c r="N2445" t="s">
        <v>44</v>
      </c>
      <c r="O2445" t="s">
        <v>194</v>
      </c>
      <c r="P2445" t="s">
        <v>25</v>
      </c>
      <c r="Q2445" t="s">
        <v>26</v>
      </c>
      <c r="R2445" t="s">
        <v>66</v>
      </c>
      <c r="S2445" t="s">
        <v>28</v>
      </c>
      <c r="T2445" t="s">
        <v>29</v>
      </c>
      <c r="U2445" t="s">
        <v>30</v>
      </c>
      <c r="V2445" s="5">
        <f>data[[#This Row],[PriceUSD]]*data[[#This Row],[Quantity]]</f>
        <v>178.5</v>
      </c>
      <c r="W2445" s="7">
        <f>data[[#This Row],[OrderDate]] + TIME(VALUE(LEFT(data[[#This Row],[OrderTime]],2)), VALUE(RIGHT(data[[#This Row],[OrderTime]],2)), 0)</f>
        <v>45655.007638888892</v>
      </c>
      <c r="X2445" s="7">
        <f>_xlfn.MINIFS(data[OrderDateTime], data[CustomerName], data[[#This Row],[CustomerName]])</f>
        <v>45537.022916666669</v>
      </c>
      <c r="Y2445" t="str">
        <f>IF(data[[#This Row],[OrderDateTime]]=data[[#This Row],[FirstOrderDateTime]], "New", "Returning")</f>
        <v>Returning</v>
      </c>
      <c r="Z2445" s="7">
        <f>data[[#This Row],[DeliveryDate]] + data[[#This Row],[DeliveryTime]]</f>
        <v>45656.656944444447</v>
      </c>
      <c r="AA2445" s="7">
        <f>data[[#This Row],[OrderDateTime]] + 1</f>
        <v>45656.007638888892</v>
      </c>
      <c r="AB2445" s="7" t="str">
        <f>IF(data[[#This Row],[DeliveryDateTime]] &lt;= data[[#This Row],[SLADue]], "On Time", "Late")</f>
        <v>Late</v>
      </c>
    </row>
    <row r="2446" spans="1:28" x14ac:dyDescent="0.2">
      <c r="A2446" t="s">
        <v>2996</v>
      </c>
      <c r="B2446" t="s">
        <v>19</v>
      </c>
      <c r="C2446" t="s">
        <v>101</v>
      </c>
      <c r="D2446" t="s">
        <v>102</v>
      </c>
      <c r="E2446" s="5">
        <v>26.44</v>
      </c>
      <c r="F2446" t="s">
        <v>63</v>
      </c>
      <c r="G2446">
        <v>1</v>
      </c>
      <c r="H2446" s="1">
        <v>45879</v>
      </c>
      <c r="I2446" s="1" t="str">
        <f>TEXT(data[[#This Row],[OrderDate]],"mmm")</f>
        <v>Aug</v>
      </c>
      <c r="J2446" s="6">
        <v>0.84791666666666665</v>
      </c>
      <c r="K2446" s="6" t="str">
        <f>TEXT(data[[#This Row],[OrderTime]],"h")</f>
        <v>20</v>
      </c>
      <c r="L2446" s="1">
        <v>45880</v>
      </c>
      <c r="M2446" s="6">
        <v>0.56944444444444442</v>
      </c>
      <c r="N2446" t="s">
        <v>75</v>
      </c>
      <c r="O2446" t="s">
        <v>194</v>
      </c>
      <c r="P2446" t="s">
        <v>25</v>
      </c>
      <c r="Q2446" t="s">
        <v>53</v>
      </c>
      <c r="R2446" t="s">
        <v>83</v>
      </c>
      <c r="S2446" t="s">
        <v>28</v>
      </c>
      <c r="T2446" t="s">
        <v>38</v>
      </c>
      <c r="U2446" t="s">
        <v>30</v>
      </c>
      <c r="V2446" s="5">
        <f>data[[#This Row],[PriceUSD]]*data[[#This Row],[Quantity]]</f>
        <v>26.44</v>
      </c>
      <c r="W2446" s="7">
        <f>data[[#This Row],[OrderDate]] + TIME(VALUE(LEFT(data[[#This Row],[OrderTime]],2)), VALUE(RIGHT(data[[#This Row],[OrderTime]],2)), 0)</f>
        <v>45879.046527777777</v>
      </c>
      <c r="X2446" s="7">
        <f>_xlfn.MINIFS(data[OrderDateTime], data[CustomerName], data[[#This Row],[CustomerName]])</f>
        <v>45537.022916666669</v>
      </c>
      <c r="Y2446" t="str">
        <f>IF(data[[#This Row],[OrderDateTime]]=data[[#This Row],[FirstOrderDateTime]], "New", "Returning")</f>
        <v>Returning</v>
      </c>
      <c r="Z2446" s="7">
        <f>data[[#This Row],[DeliveryDate]] + data[[#This Row],[DeliveryTime]]</f>
        <v>45880.569444444445</v>
      </c>
      <c r="AA2446" s="7">
        <f>data[[#This Row],[OrderDateTime]] + 1</f>
        <v>45880.046527777777</v>
      </c>
      <c r="AB2446" s="7" t="str">
        <f>IF(data[[#This Row],[DeliveryDateTime]] &lt;= data[[#This Row],[SLADue]], "On Time", "Late")</f>
        <v>Late</v>
      </c>
    </row>
    <row r="2447" spans="1:28" x14ac:dyDescent="0.2">
      <c r="A2447" t="s">
        <v>2997</v>
      </c>
      <c r="B2447" t="s">
        <v>19</v>
      </c>
      <c r="C2447" t="s">
        <v>69</v>
      </c>
      <c r="D2447" t="s">
        <v>70</v>
      </c>
      <c r="E2447" s="5">
        <v>57.56</v>
      </c>
      <c r="F2447" t="s">
        <v>51</v>
      </c>
      <c r="G2447">
        <v>1</v>
      </c>
      <c r="H2447" s="1">
        <v>45656</v>
      </c>
      <c r="I2447" s="1" t="str">
        <f>TEXT(data[[#This Row],[OrderDate]],"mmm")</f>
        <v>Dec</v>
      </c>
      <c r="J2447" s="6">
        <v>0.49930555555555556</v>
      </c>
      <c r="K2447" s="6" t="str">
        <f>TEXT(data[[#This Row],[OrderTime]],"h")</f>
        <v>11</v>
      </c>
      <c r="L2447" s="1">
        <v>45656</v>
      </c>
      <c r="M2447" s="6">
        <v>0.79097222222222219</v>
      </c>
      <c r="N2447" t="s">
        <v>23</v>
      </c>
      <c r="O2447" t="s">
        <v>239</v>
      </c>
      <c r="P2447" t="s">
        <v>25</v>
      </c>
      <c r="Q2447" t="s">
        <v>53</v>
      </c>
      <c r="R2447" t="s">
        <v>37</v>
      </c>
      <c r="S2447" t="s">
        <v>47</v>
      </c>
      <c r="T2447" t="s">
        <v>29</v>
      </c>
      <c r="U2447" t="s">
        <v>30</v>
      </c>
      <c r="V2447" s="5">
        <f>data[[#This Row],[PriceUSD]]*data[[#This Row],[Quantity]]</f>
        <v>57.56</v>
      </c>
      <c r="W2447" s="7">
        <f>data[[#This Row],[OrderDate]] + TIME(VALUE(LEFT(data[[#This Row],[OrderTime]],2)), VALUE(RIGHT(data[[#This Row],[OrderTime]],2)), 0)</f>
        <v>45656.038888888892</v>
      </c>
      <c r="X2447" s="7">
        <f>_xlfn.MINIFS(data[OrderDateTime], data[CustomerName], data[[#This Row],[CustomerName]])</f>
        <v>45547.030555555553</v>
      </c>
      <c r="Y2447" t="str">
        <f>IF(data[[#This Row],[OrderDateTime]]=data[[#This Row],[FirstOrderDateTime]], "New", "Returning")</f>
        <v>Returning</v>
      </c>
      <c r="Z2447" s="7">
        <f>data[[#This Row],[DeliveryDate]] + data[[#This Row],[DeliveryTime]]</f>
        <v>45656.790972222225</v>
      </c>
      <c r="AA2447" s="7">
        <f>data[[#This Row],[OrderDateTime]] + 1</f>
        <v>45657.038888888892</v>
      </c>
      <c r="AB2447" s="7" t="str">
        <f>IF(data[[#This Row],[DeliveryDateTime]] &lt;= data[[#This Row],[SLADue]], "On Time", "Late")</f>
        <v>On Time</v>
      </c>
    </row>
    <row r="2448" spans="1:28" x14ac:dyDescent="0.2">
      <c r="A2448" t="s">
        <v>2998</v>
      </c>
      <c r="B2448" t="s">
        <v>19</v>
      </c>
      <c r="C2448" t="s">
        <v>69</v>
      </c>
      <c r="D2448" t="s">
        <v>70</v>
      </c>
      <c r="E2448" s="5">
        <v>56.15</v>
      </c>
      <c r="F2448" t="s">
        <v>74</v>
      </c>
      <c r="G2448">
        <v>1</v>
      </c>
      <c r="H2448" s="1">
        <v>45793</v>
      </c>
      <c r="I2448" s="1" t="str">
        <f>TEXT(data[[#This Row],[OrderDate]],"mmm")</f>
        <v>May</v>
      </c>
      <c r="J2448" s="6">
        <v>0.7416666666666667</v>
      </c>
      <c r="K2448" s="6" t="str">
        <f>TEXT(data[[#This Row],[OrderTime]],"h")</f>
        <v>17</v>
      </c>
      <c r="L2448" s="1">
        <v>45794</v>
      </c>
      <c r="M2448" s="6">
        <v>0.65138888888888891</v>
      </c>
      <c r="N2448" t="s">
        <v>326</v>
      </c>
      <c r="O2448" t="s">
        <v>186</v>
      </c>
      <c r="P2448" t="s">
        <v>202</v>
      </c>
      <c r="Q2448" t="s">
        <v>53</v>
      </c>
      <c r="R2448" t="s">
        <v>37</v>
      </c>
      <c r="S2448" t="s">
        <v>28</v>
      </c>
      <c r="T2448" t="s">
        <v>29</v>
      </c>
      <c r="U2448" t="s">
        <v>39</v>
      </c>
      <c r="V2448" s="5">
        <f>data[[#This Row],[PriceUSD]]*data[[#This Row],[Quantity]]</f>
        <v>56.15</v>
      </c>
      <c r="W2448" s="7">
        <f>data[[#This Row],[OrderDate]] + TIME(VALUE(LEFT(data[[#This Row],[OrderTime]],2)), VALUE(RIGHT(data[[#This Row],[OrderTime]],2)), 0)</f>
        <v>45793.046527777777</v>
      </c>
      <c r="X2448" s="7">
        <f>_xlfn.MINIFS(data[OrderDateTime], data[CustomerName], data[[#This Row],[CustomerName]])</f>
        <v>45521.052083333336</v>
      </c>
      <c r="Y2448" t="str">
        <f>IF(data[[#This Row],[OrderDateTime]]=data[[#This Row],[FirstOrderDateTime]], "New", "Returning")</f>
        <v>Returning</v>
      </c>
      <c r="Z2448" s="7">
        <f>data[[#This Row],[DeliveryDate]] + data[[#This Row],[DeliveryTime]]</f>
        <v>45794.651388888888</v>
      </c>
      <c r="AA2448" s="7">
        <f>data[[#This Row],[OrderDateTime]] + 1</f>
        <v>45794.046527777777</v>
      </c>
      <c r="AB2448" s="7" t="str">
        <f>IF(data[[#This Row],[DeliveryDateTime]] &lt;= data[[#This Row],[SLADue]], "On Time", "Late")</f>
        <v>Late</v>
      </c>
    </row>
    <row r="2449" spans="1:28" x14ac:dyDescent="0.2">
      <c r="A2449" t="s">
        <v>2999</v>
      </c>
      <c r="B2449" t="s">
        <v>19</v>
      </c>
      <c r="C2449" t="s">
        <v>79</v>
      </c>
      <c r="D2449" t="s">
        <v>80</v>
      </c>
      <c r="E2449" s="5">
        <v>27.75</v>
      </c>
      <c r="F2449" t="s">
        <v>81</v>
      </c>
      <c r="G2449">
        <v>1</v>
      </c>
      <c r="H2449" s="1">
        <v>45716</v>
      </c>
      <c r="I2449" s="1" t="str">
        <f>TEXT(data[[#This Row],[OrderDate]],"mmm")</f>
        <v>Feb</v>
      </c>
      <c r="J2449" s="6">
        <v>0.52013888888888893</v>
      </c>
      <c r="K2449" s="6" t="str">
        <f>TEXT(data[[#This Row],[OrderTime]],"h")</f>
        <v>12</v>
      </c>
      <c r="L2449" s="1">
        <v>45716</v>
      </c>
      <c r="M2449" s="6">
        <v>0.64513888888888893</v>
      </c>
      <c r="N2449" t="s">
        <v>95</v>
      </c>
      <c r="O2449" t="s">
        <v>895</v>
      </c>
      <c r="P2449" t="s">
        <v>25</v>
      </c>
      <c r="Q2449" t="s">
        <v>53</v>
      </c>
      <c r="R2449" t="s">
        <v>83</v>
      </c>
      <c r="S2449" t="s">
        <v>47</v>
      </c>
      <c r="T2449" t="s">
        <v>29</v>
      </c>
      <c r="U2449" t="s">
        <v>30</v>
      </c>
      <c r="V2449" s="5">
        <f>data[[#This Row],[PriceUSD]]*data[[#This Row],[Quantity]]</f>
        <v>27.75</v>
      </c>
      <c r="W2449" s="7">
        <f>data[[#This Row],[OrderDate]] + TIME(VALUE(LEFT(data[[#This Row],[OrderTime]],2)), VALUE(RIGHT(data[[#This Row],[OrderTime]],2)), 0)</f>
        <v>45716.061805555553</v>
      </c>
      <c r="X2449" s="7">
        <f>_xlfn.MINIFS(data[OrderDateTime], data[CustomerName], data[[#This Row],[CustomerName]])</f>
        <v>45544.054166666669</v>
      </c>
      <c r="Y2449" t="str">
        <f>IF(data[[#This Row],[OrderDateTime]]=data[[#This Row],[FirstOrderDateTime]], "New", "Returning")</f>
        <v>Returning</v>
      </c>
      <c r="Z2449" s="7">
        <f>data[[#This Row],[DeliveryDate]] + data[[#This Row],[DeliveryTime]]</f>
        <v>45716.645138888889</v>
      </c>
      <c r="AA2449" s="7">
        <f>data[[#This Row],[OrderDateTime]] + 1</f>
        <v>45717.061805555553</v>
      </c>
      <c r="AB2449" s="7" t="str">
        <f>IF(data[[#This Row],[DeliveryDateTime]] &lt;= data[[#This Row],[SLADue]], "On Time", "Late")</f>
        <v>On Time</v>
      </c>
    </row>
    <row r="2450" spans="1:28" x14ac:dyDescent="0.2">
      <c r="A2450" t="s">
        <v>3000</v>
      </c>
      <c r="B2450" t="s">
        <v>19</v>
      </c>
      <c r="C2450" t="s">
        <v>41</v>
      </c>
      <c r="D2450" t="s">
        <v>42</v>
      </c>
      <c r="E2450" s="5">
        <v>32.18</v>
      </c>
      <c r="F2450" t="s">
        <v>182</v>
      </c>
      <c r="G2450">
        <v>2</v>
      </c>
      <c r="H2450" s="1">
        <v>45618</v>
      </c>
      <c r="I2450" s="1" t="str">
        <f>TEXT(data[[#This Row],[OrderDate]],"mmm")</f>
        <v>Nov</v>
      </c>
      <c r="J2450" s="6">
        <v>0.71597222222222223</v>
      </c>
      <c r="K2450" s="6" t="str">
        <f>TEXT(data[[#This Row],[OrderTime]],"h")</f>
        <v>17</v>
      </c>
      <c r="L2450" s="1">
        <v>45619</v>
      </c>
      <c r="M2450" s="6">
        <v>0.75763888888888886</v>
      </c>
      <c r="N2450" t="s">
        <v>64</v>
      </c>
      <c r="O2450" t="s">
        <v>631</v>
      </c>
      <c r="P2450" t="s">
        <v>25</v>
      </c>
      <c r="Q2450" t="s">
        <v>26</v>
      </c>
      <c r="R2450" t="s">
        <v>46</v>
      </c>
      <c r="S2450" t="s">
        <v>28</v>
      </c>
      <c r="T2450" t="s">
        <v>29</v>
      </c>
      <c r="U2450" t="s">
        <v>30</v>
      </c>
      <c r="V2450" s="5">
        <f>data[[#This Row],[PriceUSD]]*data[[#This Row],[Quantity]]</f>
        <v>64.36</v>
      </c>
      <c r="W2450" s="7">
        <f>data[[#This Row],[OrderDate]] + TIME(VALUE(LEFT(data[[#This Row],[OrderTime]],2)), VALUE(RIGHT(data[[#This Row],[OrderTime]],2)), 0)</f>
        <v>45618.015277777777</v>
      </c>
      <c r="X2450" s="7">
        <f>_xlfn.MINIFS(data[OrderDateTime], data[CustomerName], data[[#This Row],[CustomerName]])</f>
        <v>45506.052083333336</v>
      </c>
      <c r="Y2450" t="str">
        <f>IF(data[[#This Row],[OrderDateTime]]=data[[#This Row],[FirstOrderDateTime]], "New", "Returning")</f>
        <v>Returning</v>
      </c>
      <c r="Z2450" s="7">
        <f>data[[#This Row],[DeliveryDate]] + data[[#This Row],[DeliveryTime]]</f>
        <v>45619.757638888892</v>
      </c>
      <c r="AA2450" s="7">
        <f>data[[#This Row],[OrderDateTime]] + 1</f>
        <v>45619.015277777777</v>
      </c>
      <c r="AB2450" s="7" t="str">
        <f>IF(data[[#This Row],[DeliveryDateTime]] &lt;= data[[#This Row],[SLADue]], "On Time", "Late")</f>
        <v>Late</v>
      </c>
    </row>
    <row r="2451" spans="1:28" x14ac:dyDescent="0.2">
      <c r="A2451" t="s">
        <v>3001</v>
      </c>
      <c r="B2451" t="s">
        <v>19</v>
      </c>
      <c r="C2451" t="s">
        <v>126</v>
      </c>
      <c r="D2451" t="s">
        <v>127</v>
      </c>
      <c r="E2451" s="5">
        <v>18.55</v>
      </c>
      <c r="F2451" t="s">
        <v>71</v>
      </c>
      <c r="G2451">
        <v>1</v>
      </c>
      <c r="H2451" s="1">
        <v>45607</v>
      </c>
      <c r="I2451" s="1" t="str">
        <f>TEXT(data[[#This Row],[OrderDate]],"mmm")</f>
        <v>Nov</v>
      </c>
      <c r="J2451" s="6">
        <v>0.54861111111111116</v>
      </c>
      <c r="K2451" s="6" t="str">
        <f>TEXT(data[[#This Row],[OrderTime]],"h")</f>
        <v>13</v>
      </c>
      <c r="L2451" s="1">
        <v>45607</v>
      </c>
      <c r="M2451" s="6">
        <v>0.79861111111111116</v>
      </c>
      <c r="N2451" t="s">
        <v>163</v>
      </c>
      <c r="O2451" t="s">
        <v>802</v>
      </c>
      <c r="P2451" t="s">
        <v>77</v>
      </c>
      <c r="Q2451" t="s">
        <v>26</v>
      </c>
      <c r="R2451" t="s">
        <v>129</v>
      </c>
      <c r="S2451" t="s">
        <v>47</v>
      </c>
      <c r="T2451" t="s">
        <v>106</v>
      </c>
      <c r="U2451" t="s">
        <v>39</v>
      </c>
      <c r="V2451" s="5">
        <f>data[[#This Row],[PriceUSD]]*data[[#This Row],[Quantity]]</f>
        <v>18.55</v>
      </c>
      <c r="W2451" s="7">
        <f>data[[#This Row],[OrderDate]] + TIME(VALUE(LEFT(data[[#This Row],[OrderTime]],2)), VALUE(RIGHT(data[[#This Row],[OrderTime]],2)), 0)</f>
        <v>45607.007638888892</v>
      </c>
      <c r="X2451" s="7">
        <f>_xlfn.MINIFS(data[OrderDateTime], data[CustomerName], data[[#This Row],[CustomerName]])</f>
        <v>45572.054166666669</v>
      </c>
      <c r="Y2451" t="str">
        <f>IF(data[[#This Row],[OrderDateTime]]=data[[#This Row],[FirstOrderDateTime]], "New", "Returning")</f>
        <v>Returning</v>
      </c>
      <c r="Z2451" s="7">
        <f>data[[#This Row],[DeliveryDate]] + data[[#This Row],[DeliveryTime]]</f>
        <v>45607.798611111109</v>
      </c>
      <c r="AA2451" s="7">
        <f>data[[#This Row],[OrderDateTime]] + 1</f>
        <v>45608.007638888892</v>
      </c>
      <c r="AB2451" s="7" t="str">
        <f>IF(data[[#This Row],[DeliveryDateTime]] &lt;= data[[#This Row],[SLADue]], "On Time", "Late")</f>
        <v>On Time</v>
      </c>
    </row>
    <row r="2452" spans="1:28" x14ac:dyDescent="0.2">
      <c r="A2452" t="s">
        <v>3002</v>
      </c>
      <c r="B2452" t="s">
        <v>19</v>
      </c>
      <c r="C2452" t="s">
        <v>32</v>
      </c>
      <c r="D2452" t="s">
        <v>33</v>
      </c>
      <c r="E2452" s="5">
        <v>50.37</v>
      </c>
      <c r="F2452" t="s">
        <v>43</v>
      </c>
      <c r="G2452">
        <v>1</v>
      </c>
      <c r="H2452" s="1">
        <v>45529</v>
      </c>
      <c r="I2452" s="1" t="str">
        <f>TEXT(data[[#This Row],[OrderDate]],"mmm")</f>
        <v>Aug</v>
      </c>
      <c r="J2452" s="6">
        <v>0.76527777777777772</v>
      </c>
      <c r="K2452" s="6" t="str">
        <f>TEXT(data[[#This Row],[OrderTime]],"h")</f>
        <v>18</v>
      </c>
      <c r="L2452" s="1">
        <v>45530</v>
      </c>
      <c r="M2452" s="6">
        <v>0.80694444444444446</v>
      </c>
      <c r="N2452" t="s">
        <v>123</v>
      </c>
      <c r="O2452" t="s">
        <v>373</v>
      </c>
      <c r="P2452" t="s">
        <v>36</v>
      </c>
      <c r="Q2452" t="s">
        <v>26</v>
      </c>
      <c r="R2452" t="s">
        <v>37</v>
      </c>
      <c r="S2452" t="s">
        <v>28</v>
      </c>
      <c r="T2452" t="s">
        <v>29</v>
      </c>
      <c r="U2452" t="s">
        <v>30</v>
      </c>
      <c r="V2452" s="5">
        <f>data[[#This Row],[PriceUSD]]*data[[#This Row],[Quantity]]</f>
        <v>50.37</v>
      </c>
      <c r="W2452" s="7">
        <f>data[[#This Row],[OrderDate]] + TIME(VALUE(LEFT(data[[#This Row],[OrderTime]],2)), VALUE(RIGHT(data[[#This Row],[OrderTime]],2)), 0)</f>
        <v>45529.054166666669</v>
      </c>
      <c r="X2452" s="7">
        <f>_xlfn.MINIFS(data[OrderDateTime], data[CustomerName], data[[#This Row],[CustomerName]])</f>
        <v>45529.054166666669</v>
      </c>
      <c r="Y2452" t="str">
        <f>IF(data[[#This Row],[OrderDateTime]]=data[[#This Row],[FirstOrderDateTime]], "New", "Returning")</f>
        <v>New</v>
      </c>
      <c r="Z2452" s="7">
        <f>data[[#This Row],[DeliveryDate]] + data[[#This Row],[DeliveryTime]]</f>
        <v>45530.806944444441</v>
      </c>
      <c r="AA2452" s="7">
        <f>data[[#This Row],[OrderDateTime]] + 1</f>
        <v>45530.054166666669</v>
      </c>
      <c r="AB2452" s="7" t="str">
        <f>IF(data[[#This Row],[DeliveryDateTime]] &lt;= data[[#This Row],[SLADue]], "On Time", "Late")</f>
        <v>Late</v>
      </c>
    </row>
    <row r="2453" spans="1:28" x14ac:dyDescent="0.2">
      <c r="A2453" t="s">
        <v>3003</v>
      </c>
      <c r="B2453" t="s">
        <v>19</v>
      </c>
      <c r="C2453" t="s">
        <v>69</v>
      </c>
      <c r="D2453" t="s">
        <v>70</v>
      </c>
      <c r="E2453" s="5">
        <v>48.11</v>
      </c>
      <c r="F2453" t="s">
        <v>43</v>
      </c>
      <c r="G2453">
        <v>3</v>
      </c>
      <c r="H2453" s="1">
        <v>45854</v>
      </c>
      <c r="I2453" s="1" t="str">
        <f>TEXT(data[[#This Row],[OrderDate]],"mmm")</f>
        <v>Jul</v>
      </c>
      <c r="J2453" s="6">
        <v>0.54166666666666663</v>
      </c>
      <c r="K2453" s="6" t="str">
        <f>TEXT(data[[#This Row],[OrderTime]],"h")</f>
        <v>13</v>
      </c>
      <c r="L2453" s="1">
        <v>45855</v>
      </c>
      <c r="M2453" s="6">
        <v>0.70833333333333337</v>
      </c>
      <c r="N2453" t="s">
        <v>163</v>
      </c>
      <c r="O2453" t="s">
        <v>425</v>
      </c>
      <c r="P2453" t="s">
        <v>77</v>
      </c>
      <c r="Q2453" t="s">
        <v>53</v>
      </c>
      <c r="R2453" t="s">
        <v>37</v>
      </c>
      <c r="S2453" t="s">
        <v>28</v>
      </c>
      <c r="T2453" t="s">
        <v>29</v>
      </c>
      <c r="U2453" t="s">
        <v>39</v>
      </c>
      <c r="V2453" s="5">
        <f>data[[#This Row],[PriceUSD]]*data[[#This Row],[Quantity]]</f>
        <v>144.32999999999998</v>
      </c>
      <c r="W2453" s="7">
        <f>data[[#This Row],[OrderDate]] + TIME(VALUE(LEFT(data[[#This Row],[OrderTime]],2)), VALUE(RIGHT(data[[#This Row],[OrderTime]],2)), 0)</f>
        <v>45854.046527777777</v>
      </c>
      <c r="X2453" s="7">
        <f>_xlfn.MINIFS(data[OrderDateTime], data[CustomerName], data[[#This Row],[CustomerName]])</f>
        <v>45595.038888888892</v>
      </c>
      <c r="Y2453" t="str">
        <f>IF(data[[#This Row],[OrderDateTime]]=data[[#This Row],[FirstOrderDateTime]], "New", "Returning")</f>
        <v>Returning</v>
      </c>
      <c r="Z2453" s="7">
        <f>data[[#This Row],[DeliveryDate]] + data[[#This Row],[DeliveryTime]]</f>
        <v>45855.708333333336</v>
      </c>
      <c r="AA2453" s="7">
        <f>data[[#This Row],[OrderDateTime]] + 1</f>
        <v>45855.046527777777</v>
      </c>
      <c r="AB2453" s="7" t="str">
        <f>IF(data[[#This Row],[DeliveryDateTime]] &lt;= data[[#This Row],[SLADue]], "On Time", "Late")</f>
        <v>Late</v>
      </c>
    </row>
    <row r="2454" spans="1:28" x14ac:dyDescent="0.2">
      <c r="A2454" t="s">
        <v>3004</v>
      </c>
      <c r="B2454" t="s">
        <v>19</v>
      </c>
      <c r="C2454" t="s">
        <v>41</v>
      </c>
      <c r="D2454" t="s">
        <v>42</v>
      </c>
      <c r="E2454" s="5">
        <v>35.270000000000003</v>
      </c>
      <c r="F2454" t="s">
        <v>119</v>
      </c>
      <c r="G2454">
        <v>2</v>
      </c>
      <c r="H2454" s="1">
        <v>45545</v>
      </c>
      <c r="I2454" s="1" t="str">
        <f>TEXT(data[[#This Row],[OrderDate]],"mmm")</f>
        <v>Sep</v>
      </c>
      <c r="J2454" s="6">
        <v>0.5395833333333333</v>
      </c>
      <c r="K2454" s="6" t="str">
        <f>TEXT(data[[#This Row],[OrderTime]],"h")</f>
        <v>12</v>
      </c>
      <c r="L2454" s="1">
        <v>45546</v>
      </c>
      <c r="M2454" s="6">
        <v>0.7895833333333333</v>
      </c>
      <c r="N2454" t="s">
        <v>64</v>
      </c>
      <c r="O2454" t="s">
        <v>527</v>
      </c>
      <c r="P2454" t="s">
        <v>25</v>
      </c>
      <c r="Q2454" t="s">
        <v>26</v>
      </c>
      <c r="R2454" t="s">
        <v>46</v>
      </c>
      <c r="S2454" t="s">
        <v>28</v>
      </c>
      <c r="T2454" t="s">
        <v>29</v>
      </c>
      <c r="U2454" t="s">
        <v>30</v>
      </c>
      <c r="V2454" s="5">
        <f>data[[#This Row],[PriceUSD]]*data[[#This Row],[Quantity]]</f>
        <v>70.540000000000006</v>
      </c>
      <c r="W2454" s="7">
        <f>data[[#This Row],[OrderDate]] + TIME(VALUE(LEFT(data[[#This Row],[OrderTime]],2)), VALUE(RIGHT(data[[#This Row],[OrderTime]],2)), 0)</f>
        <v>45545.022916666669</v>
      </c>
      <c r="X2454" s="7">
        <f>_xlfn.MINIFS(data[OrderDateTime], data[CustomerName], data[[#This Row],[CustomerName]])</f>
        <v>45525.046527777777</v>
      </c>
      <c r="Y2454" t="str">
        <f>IF(data[[#This Row],[OrderDateTime]]=data[[#This Row],[FirstOrderDateTime]], "New", "Returning")</f>
        <v>Returning</v>
      </c>
      <c r="Z2454" s="7">
        <f>data[[#This Row],[DeliveryDate]] + data[[#This Row],[DeliveryTime]]</f>
        <v>45546.789583333331</v>
      </c>
      <c r="AA2454" s="7">
        <f>data[[#This Row],[OrderDateTime]] + 1</f>
        <v>45546.022916666669</v>
      </c>
      <c r="AB2454" s="7" t="str">
        <f>IF(data[[#This Row],[DeliveryDateTime]] &lt;= data[[#This Row],[SLADue]], "On Time", "Late")</f>
        <v>Late</v>
      </c>
    </row>
    <row r="2455" spans="1:28" x14ac:dyDescent="0.2">
      <c r="A2455" t="s">
        <v>3005</v>
      </c>
      <c r="B2455" t="s">
        <v>19</v>
      </c>
      <c r="C2455" t="s">
        <v>69</v>
      </c>
      <c r="D2455" t="s">
        <v>70</v>
      </c>
      <c r="E2455" s="5">
        <v>53.84</v>
      </c>
      <c r="F2455" t="s">
        <v>71</v>
      </c>
      <c r="G2455">
        <v>1</v>
      </c>
      <c r="H2455" s="1">
        <v>45707</v>
      </c>
      <c r="I2455" s="1" t="str">
        <f>TEXT(data[[#This Row],[OrderDate]],"mmm")</f>
        <v>Feb</v>
      </c>
      <c r="J2455" s="6">
        <v>0.45</v>
      </c>
      <c r="K2455" s="6" t="str">
        <f>TEXT(data[[#This Row],[OrderTime]],"h")</f>
        <v>10</v>
      </c>
      <c r="L2455" s="1">
        <v>45707</v>
      </c>
      <c r="M2455" s="6">
        <v>0.7416666666666667</v>
      </c>
      <c r="N2455" t="s">
        <v>452</v>
      </c>
      <c r="O2455" t="s">
        <v>937</v>
      </c>
      <c r="P2455" t="s">
        <v>133</v>
      </c>
      <c r="Q2455" t="s">
        <v>53</v>
      </c>
      <c r="R2455" t="s">
        <v>37</v>
      </c>
      <c r="S2455" t="s">
        <v>47</v>
      </c>
      <c r="T2455" t="s">
        <v>136</v>
      </c>
      <c r="U2455" t="s">
        <v>67</v>
      </c>
      <c r="V2455" s="5">
        <f>data[[#This Row],[PriceUSD]]*data[[#This Row],[Quantity]]</f>
        <v>53.84</v>
      </c>
      <c r="W2455" s="7">
        <f>data[[#This Row],[OrderDate]] + TIME(VALUE(LEFT(data[[#This Row],[OrderTime]],2)), VALUE(RIGHT(data[[#This Row],[OrderTime]],2)), 0)</f>
        <v>45707.03125</v>
      </c>
      <c r="X2455" s="7">
        <f>_xlfn.MINIFS(data[OrderDateTime], data[CustomerName], data[[#This Row],[CustomerName]])</f>
        <v>45533.046527777777</v>
      </c>
      <c r="Y2455" t="str">
        <f>IF(data[[#This Row],[OrderDateTime]]=data[[#This Row],[FirstOrderDateTime]], "New", "Returning")</f>
        <v>Returning</v>
      </c>
      <c r="Z2455" s="7">
        <f>data[[#This Row],[DeliveryDate]] + data[[#This Row],[DeliveryTime]]</f>
        <v>45707.741666666669</v>
      </c>
      <c r="AA2455" s="7">
        <f>data[[#This Row],[OrderDateTime]] + 1</f>
        <v>45708.03125</v>
      </c>
      <c r="AB2455" s="7" t="str">
        <f>IF(data[[#This Row],[DeliveryDateTime]] &lt;= data[[#This Row],[SLADue]], "On Time", "Late")</f>
        <v>On Time</v>
      </c>
    </row>
    <row r="2456" spans="1:28" x14ac:dyDescent="0.2">
      <c r="A2456" t="s">
        <v>3006</v>
      </c>
      <c r="B2456" t="s">
        <v>19</v>
      </c>
      <c r="C2456" t="s">
        <v>85</v>
      </c>
      <c r="D2456" t="s">
        <v>86</v>
      </c>
      <c r="E2456" s="5">
        <v>57.99</v>
      </c>
      <c r="F2456" t="s">
        <v>87</v>
      </c>
      <c r="G2456">
        <v>3</v>
      </c>
      <c r="H2456" s="1">
        <v>45796</v>
      </c>
      <c r="I2456" s="1" t="str">
        <f>TEXT(data[[#This Row],[OrderDate]],"mmm")</f>
        <v>May</v>
      </c>
      <c r="J2456" s="6">
        <v>0.48819444444444443</v>
      </c>
      <c r="K2456" s="6" t="str">
        <f>TEXT(data[[#This Row],[OrderTime]],"h")</f>
        <v>11</v>
      </c>
      <c r="L2456" s="1">
        <v>45796</v>
      </c>
      <c r="M2456" s="6">
        <v>0.77986111111111112</v>
      </c>
      <c r="N2456" t="s">
        <v>170</v>
      </c>
      <c r="O2456" t="s">
        <v>1101</v>
      </c>
      <c r="P2456" t="s">
        <v>36</v>
      </c>
      <c r="Q2456" t="s">
        <v>53</v>
      </c>
      <c r="R2456" t="s">
        <v>90</v>
      </c>
      <c r="S2456" t="s">
        <v>47</v>
      </c>
      <c r="T2456" t="s">
        <v>136</v>
      </c>
      <c r="U2456" t="s">
        <v>30</v>
      </c>
      <c r="V2456" s="5">
        <f>data[[#This Row],[PriceUSD]]*data[[#This Row],[Quantity]]</f>
        <v>173.97</v>
      </c>
      <c r="W2456" s="7">
        <f>data[[#This Row],[OrderDate]] + TIME(VALUE(LEFT(data[[#This Row],[OrderTime]],2)), VALUE(RIGHT(data[[#This Row],[OrderTime]],2)), 0)</f>
        <v>45796.030555555553</v>
      </c>
      <c r="X2456" s="7">
        <f>_xlfn.MINIFS(data[OrderDateTime], data[CustomerName], data[[#This Row],[CustomerName]])</f>
        <v>45540.046527777777</v>
      </c>
      <c r="Y2456" t="str">
        <f>IF(data[[#This Row],[OrderDateTime]]=data[[#This Row],[FirstOrderDateTime]], "New", "Returning")</f>
        <v>Returning</v>
      </c>
      <c r="Z2456" s="7">
        <f>data[[#This Row],[DeliveryDate]] + data[[#This Row],[DeliveryTime]]</f>
        <v>45796.779861111114</v>
      </c>
      <c r="AA2456" s="7">
        <f>data[[#This Row],[OrderDateTime]] + 1</f>
        <v>45797.030555555553</v>
      </c>
      <c r="AB2456" s="7" t="str">
        <f>IF(data[[#This Row],[DeliveryDateTime]] &lt;= data[[#This Row],[SLADue]], "On Time", "Late")</f>
        <v>On Time</v>
      </c>
    </row>
    <row r="2457" spans="1:28" x14ac:dyDescent="0.2">
      <c r="A2457" t="s">
        <v>3007</v>
      </c>
      <c r="B2457" t="s">
        <v>19</v>
      </c>
      <c r="C2457" t="s">
        <v>41</v>
      </c>
      <c r="D2457" t="s">
        <v>42</v>
      </c>
      <c r="E2457" s="5">
        <v>34.15</v>
      </c>
      <c r="F2457" t="s">
        <v>119</v>
      </c>
      <c r="G2457">
        <v>1</v>
      </c>
      <c r="H2457" s="1">
        <v>45699</v>
      </c>
      <c r="I2457" s="1" t="str">
        <f>TEXT(data[[#This Row],[OrderDate]],"mmm")</f>
        <v>Feb</v>
      </c>
      <c r="J2457" s="6">
        <v>0.56736111111111109</v>
      </c>
      <c r="K2457" s="6" t="str">
        <f>TEXT(data[[#This Row],[OrderTime]],"h")</f>
        <v>13</v>
      </c>
      <c r="L2457" s="1">
        <v>45699</v>
      </c>
      <c r="M2457" s="6">
        <v>0.77569444444444446</v>
      </c>
      <c r="N2457" t="s">
        <v>44</v>
      </c>
      <c r="O2457" t="s">
        <v>263</v>
      </c>
      <c r="P2457" t="s">
        <v>25</v>
      </c>
      <c r="Q2457" t="s">
        <v>26</v>
      </c>
      <c r="R2457" t="s">
        <v>46</v>
      </c>
      <c r="S2457" t="s">
        <v>47</v>
      </c>
      <c r="T2457" t="s">
        <v>136</v>
      </c>
      <c r="U2457" t="s">
        <v>30</v>
      </c>
      <c r="V2457" s="5">
        <f>data[[#This Row],[PriceUSD]]*data[[#This Row],[Quantity]]</f>
        <v>34.15</v>
      </c>
      <c r="W2457" s="7">
        <f>data[[#This Row],[OrderDate]] + TIME(VALUE(LEFT(data[[#This Row],[OrderTime]],2)), VALUE(RIGHT(data[[#This Row],[OrderTime]],2)), 0)</f>
        <v>45699.007638888892</v>
      </c>
      <c r="X2457" s="7">
        <f>_xlfn.MINIFS(data[OrderDateTime], data[CustomerName], data[[#This Row],[CustomerName]])</f>
        <v>45547.007638888892</v>
      </c>
      <c r="Y2457" t="str">
        <f>IF(data[[#This Row],[OrderDateTime]]=data[[#This Row],[FirstOrderDateTime]], "New", "Returning")</f>
        <v>Returning</v>
      </c>
      <c r="Z2457" s="7">
        <f>data[[#This Row],[DeliveryDate]] + data[[#This Row],[DeliveryTime]]</f>
        <v>45699.775694444441</v>
      </c>
      <c r="AA2457" s="7">
        <f>data[[#This Row],[OrderDateTime]] + 1</f>
        <v>45700.007638888892</v>
      </c>
      <c r="AB2457" s="7" t="str">
        <f>IF(data[[#This Row],[DeliveryDateTime]] &lt;= data[[#This Row],[SLADue]], "On Time", "Late")</f>
        <v>On Time</v>
      </c>
    </row>
    <row r="2458" spans="1:28" x14ac:dyDescent="0.2">
      <c r="A2458" t="s">
        <v>3008</v>
      </c>
      <c r="B2458" t="s">
        <v>19</v>
      </c>
      <c r="C2458" t="s">
        <v>32</v>
      </c>
      <c r="D2458" t="s">
        <v>33</v>
      </c>
      <c r="E2458" s="5">
        <v>47.71</v>
      </c>
      <c r="F2458" t="s">
        <v>138</v>
      </c>
      <c r="G2458">
        <v>1</v>
      </c>
      <c r="H2458" s="1">
        <v>45594</v>
      </c>
      <c r="I2458" s="1" t="str">
        <f>TEXT(data[[#This Row],[OrderDate]],"mmm")</f>
        <v>Oct</v>
      </c>
      <c r="J2458" s="6">
        <v>0.39583333333333331</v>
      </c>
      <c r="K2458" s="6" t="str">
        <f>TEXT(data[[#This Row],[OrderTime]],"h")</f>
        <v>9</v>
      </c>
      <c r="L2458" s="1">
        <v>45594</v>
      </c>
      <c r="M2458" s="6">
        <v>0.52083333333333337</v>
      </c>
      <c r="N2458" t="s">
        <v>44</v>
      </c>
      <c r="O2458" t="s">
        <v>611</v>
      </c>
      <c r="P2458" t="s">
        <v>25</v>
      </c>
      <c r="Q2458" t="s">
        <v>26</v>
      </c>
      <c r="R2458" t="s">
        <v>37</v>
      </c>
      <c r="S2458" t="s">
        <v>47</v>
      </c>
      <c r="T2458" t="s">
        <v>59</v>
      </c>
      <c r="U2458" t="s">
        <v>30</v>
      </c>
      <c r="V2458" s="5">
        <f>data[[#This Row],[PriceUSD]]*data[[#This Row],[Quantity]]</f>
        <v>47.71</v>
      </c>
      <c r="W2458" s="7">
        <f>data[[#This Row],[OrderDate]] + TIME(VALUE(LEFT(data[[#This Row],[OrderTime]],2)), VALUE(RIGHT(data[[#This Row],[OrderTime]],2)), 0)</f>
        <v>45594.022916666669</v>
      </c>
      <c r="X2458" s="7">
        <f>_xlfn.MINIFS(data[OrderDateTime], data[CustomerName], data[[#This Row],[CustomerName]])</f>
        <v>45580.007638888892</v>
      </c>
      <c r="Y2458" t="str">
        <f>IF(data[[#This Row],[OrderDateTime]]=data[[#This Row],[FirstOrderDateTime]], "New", "Returning")</f>
        <v>Returning</v>
      </c>
      <c r="Z2458" s="7">
        <f>data[[#This Row],[DeliveryDate]] + data[[#This Row],[DeliveryTime]]</f>
        <v>45594.520833333336</v>
      </c>
      <c r="AA2458" s="7">
        <f>data[[#This Row],[OrderDateTime]] + 1</f>
        <v>45595.022916666669</v>
      </c>
      <c r="AB2458" s="7" t="str">
        <f>IF(data[[#This Row],[DeliveryDateTime]] &lt;= data[[#This Row],[SLADue]], "On Time", "Late")</f>
        <v>On Time</v>
      </c>
    </row>
    <row r="2459" spans="1:28" x14ac:dyDescent="0.2">
      <c r="A2459" t="s">
        <v>3009</v>
      </c>
      <c r="B2459" t="s">
        <v>19</v>
      </c>
      <c r="C2459" t="s">
        <v>20</v>
      </c>
      <c r="D2459" t="s">
        <v>21</v>
      </c>
      <c r="E2459" s="5">
        <v>19.05</v>
      </c>
      <c r="F2459" t="s">
        <v>22</v>
      </c>
      <c r="G2459">
        <v>1</v>
      </c>
      <c r="H2459" s="1">
        <v>45617</v>
      </c>
      <c r="I2459" s="1" t="str">
        <f>TEXT(data[[#This Row],[OrderDate]],"mmm")</f>
        <v>Nov</v>
      </c>
      <c r="J2459" s="6">
        <v>0.8354166666666667</v>
      </c>
      <c r="K2459" s="6" t="str">
        <f>TEXT(data[[#This Row],[OrderTime]],"h")</f>
        <v>20</v>
      </c>
      <c r="L2459" s="1">
        <v>45619</v>
      </c>
      <c r="M2459" s="6">
        <v>0.46944444444444444</v>
      </c>
      <c r="N2459" t="s">
        <v>95</v>
      </c>
      <c r="O2459" t="s">
        <v>1265</v>
      </c>
      <c r="P2459" t="s">
        <v>25</v>
      </c>
      <c r="Q2459" t="s">
        <v>26</v>
      </c>
      <c r="R2459" t="s">
        <v>27</v>
      </c>
      <c r="S2459" t="s">
        <v>105</v>
      </c>
      <c r="T2459" t="s">
        <v>59</v>
      </c>
      <c r="U2459" t="s">
        <v>30</v>
      </c>
      <c r="V2459" s="5">
        <f>data[[#This Row],[PriceUSD]]*data[[#This Row],[Quantity]]</f>
        <v>19.05</v>
      </c>
      <c r="W2459" s="7">
        <f>data[[#This Row],[OrderDate]] + TIME(VALUE(LEFT(data[[#This Row],[OrderTime]],2)), VALUE(RIGHT(data[[#This Row],[OrderTime]],2)), 0)</f>
        <v>45617.046527777777</v>
      </c>
      <c r="X2459" s="7">
        <f>_xlfn.MINIFS(data[OrderDateTime], data[CustomerName], data[[#This Row],[CustomerName]])</f>
        <v>45508.054166666669</v>
      </c>
      <c r="Y2459" t="str">
        <f>IF(data[[#This Row],[OrderDateTime]]=data[[#This Row],[FirstOrderDateTime]], "New", "Returning")</f>
        <v>Returning</v>
      </c>
      <c r="Z2459" s="7">
        <f>data[[#This Row],[DeliveryDate]] + data[[#This Row],[DeliveryTime]]</f>
        <v>45619.469444444447</v>
      </c>
      <c r="AA2459" s="7">
        <f>data[[#This Row],[OrderDateTime]] + 1</f>
        <v>45618.046527777777</v>
      </c>
      <c r="AB2459" s="7" t="str">
        <f>IF(data[[#This Row],[DeliveryDateTime]] &lt;= data[[#This Row],[SLADue]], "On Time", "Late")</f>
        <v>Late</v>
      </c>
    </row>
    <row r="2460" spans="1:28" x14ac:dyDescent="0.2">
      <c r="A2460" t="s">
        <v>3010</v>
      </c>
      <c r="B2460" t="s">
        <v>19</v>
      </c>
      <c r="C2460" t="s">
        <v>32</v>
      </c>
      <c r="D2460" t="s">
        <v>33</v>
      </c>
      <c r="E2460" s="5">
        <v>50.31</v>
      </c>
      <c r="F2460" t="s">
        <v>22</v>
      </c>
      <c r="G2460">
        <v>1</v>
      </c>
      <c r="H2460" s="1">
        <v>45569</v>
      </c>
      <c r="I2460" s="1" t="str">
        <f>TEXT(data[[#This Row],[OrderDate]],"mmm")</f>
        <v>Oct</v>
      </c>
      <c r="J2460" s="6">
        <v>0.67847222222222225</v>
      </c>
      <c r="K2460" s="6" t="str">
        <f>TEXT(data[[#This Row],[OrderTime]],"h")</f>
        <v>16</v>
      </c>
      <c r="L2460" s="1">
        <v>45570</v>
      </c>
      <c r="M2460" s="6">
        <v>0.84513888888888888</v>
      </c>
      <c r="N2460" t="s">
        <v>213</v>
      </c>
      <c r="O2460" t="s">
        <v>247</v>
      </c>
      <c r="P2460" t="s">
        <v>36</v>
      </c>
      <c r="Q2460" t="s">
        <v>26</v>
      </c>
      <c r="R2460" t="s">
        <v>37</v>
      </c>
      <c r="S2460" t="s">
        <v>28</v>
      </c>
      <c r="T2460" t="s">
        <v>29</v>
      </c>
      <c r="U2460" t="s">
        <v>30</v>
      </c>
      <c r="V2460" s="5">
        <f>data[[#This Row],[PriceUSD]]*data[[#This Row],[Quantity]]</f>
        <v>50.31</v>
      </c>
      <c r="W2460" s="7">
        <f>data[[#This Row],[OrderDate]] + TIME(VALUE(LEFT(data[[#This Row],[OrderTime]],2)), VALUE(RIGHT(data[[#This Row],[OrderTime]],2)), 0)</f>
        <v>45569.015277777777</v>
      </c>
      <c r="X2460" s="7">
        <f>_xlfn.MINIFS(data[OrderDateTime], data[CustomerName], data[[#This Row],[CustomerName]])</f>
        <v>45505.030555555553</v>
      </c>
      <c r="Y2460" t="str">
        <f>IF(data[[#This Row],[OrderDateTime]]=data[[#This Row],[FirstOrderDateTime]], "New", "Returning")</f>
        <v>Returning</v>
      </c>
      <c r="Z2460" s="7">
        <f>data[[#This Row],[DeliveryDate]] + data[[#This Row],[DeliveryTime]]</f>
        <v>45570.845138888886</v>
      </c>
      <c r="AA2460" s="7">
        <f>data[[#This Row],[OrderDateTime]] + 1</f>
        <v>45570.015277777777</v>
      </c>
      <c r="AB2460" s="7" t="str">
        <f>IF(data[[#This Row],[DeliveryDateTime]] &lt;= data[[#This Row],[SLADue]], "On Time", "Late")</f>
        <v>Late</v>
      </c>
    </row>
    <row r="2461" spans="1:28" x14ac:dyDescent="0.2">
      <c r="A2461" t="s">
        <v>3011</v>
      </c>
      <c r="B2461" t="s">
        <v>19</v>
      </c>
      <c r="C2461" t="s">
        <v>110</v>
      </c>
      <c r="D2461" t="s">
        <v>111</v>
      </c>
      <c r="E2461" s="5">
        <v>12.3</v>
      </c>
      <c r="F2461" t="s">
        <v>87</v>
      </c>
      <c r="G2461">
        <v>1</v>
      </c>
      <c r="H2461" s="1">
        <v>45621</v>
      </c>
      <c r="I2461" s="1" t="str">
        <f>TEXT(data[[#This Row],[OrderDate]],"mmm")</f>
        <v>Nov</v>
      </c>
      <c r="J2461" s="6">
        <v>0.57361111111111107</v>
      </c>
      <c r="K2461" s="6" t="str">
        <f>TEXT(data[[#This Row],[OrderTime]],"h")</f>
        <v>13</v>
      </c>
      <c r="L2461" s="1">
        <v>45621</v>
      </c>
      <c r="M2461" s="6">
        <v>0.78194444444444444</v>
      </c>
      <c r="N2461" t="s">
        <v>75</v>
      </c>
      <c r="O2461" t="s">
        <v>942</v>
      </c>
      <c r="P2461" t="s">
        <v>25</v>
      </c>
      <c r="Q2461" t="s">
        <v>53</v>
      </c>
      <c r="R2461" t="s">
        <v>114</v>
      </c>
      <c r="S2461" t="s">
        <v>47</v>
      </c>
      <c r="T2461" t="s">
        <v>29</v>
      </c>
      <c r="U2461" t="s">
        <v>39</v>
      </c>
      <c r="V2461" s="5">
        <f>data[[#This Row],[PriceUSD]]*data[[#This Row],[Quantity]]</f>
        <v>12.3</v>
      </c>
      <c r="W2461" s="7">
        <f>data[[#This Row],[OrderDate]] + TIME(VALUE(LEFT(data[[#This Row],[OrderTime]],2)), VALUE(RIGHT(data[[#This Row],[OrderTime]],2)), 0)</f>
        <v>45621.007638888892</v>
      </c>
      <c r="X2461" s="7">
        <f>_xlfn.MINIFS(data[OrderDateTime], data[CustomerName], data[[#This Row],[CustomerName]])</f>
        <v>45508.054166666669</v>
      </c>
      <c r="Y2461" t="str">
        <f>IF(data[[#This Row],[OrderDateTime]]=data[[#This Row],[FirstOrderDateTime]], "New", "Returning")</f>
        <v>Returning</v>
      </c>
      <c r="Z2461" s="7">
        <f>data[[#This Row],[DeliveryDate]] + data[[#This Row],[DeliveryTime]]</f>
        <v>45621.781944444447</v>
      </c>
      <c r="AA2461" s="7">
        <f>data[[#This Row],[OrderDateTime]] + 1</f>
        <v>45622.007638888892</v>
      </c>
      <c r="AB2461" s="7" t="str">
        <f>IF(data[[#This Row],[DeliveryDateTime]] &lt;= data[[#This Row],[SLADue]], "On Time", "Late")</f>
        <v>On Time</v>
      </c>
    </row>
    <row r="2462" spans="1:28" x14ac:dyDescent="0.2">
      <c r="A2462" t="s">
        <v>3012</v>
      </c>
      <c r="B2462" t="s">
        <v>19</v>
      </c>
      <c r="C2462" t="s">
        <v>49</v>
      </c>
      <c r="D2462" t="s">
        <v>50</v>
      </c>
      <c r="E2462" s="5">
        <v>31.13</v>
      </c>
      <c r="F2462" t="s">
        <v>51</v>
      </c>
      <c r="G2462">
        <v>3</v>
      </c>
      <c r="H2462" s="1">
        <v>45646</v>
      </c>
      <c r="I2462" s="1" t="str">
        <f>TEXT(data[[#This Row],[OrderDate]],"mmm")</f>
        <v>Dec</v>
      </c>
      <c r="J2462" s="6">
        <v>0.55208333333333337</v>
      </c>
      <c r="K2462" s="6" t="str">
        <f>TEXT(data[[#This Row],[OrderTime]],"h")</f>
        <v>13</v>
      </c>
      <c r="L2462" s="1">
        <v>45648</v>
      </c>
      <c r="M2462" s="6">
        <v>0.55208333333333337</v>
      </c>
      <c r="N2462" t="s">
        <v>178</v>
      </c>
      <c r="O2462" t="s">
        <v>774</v>
      </c>
      <c r="P2462" t="s">
        <v>180</v>
      </c>
      <c r="Q2462" t="s">
        <v>26</v>
      </c>
      <c r="R2462" t="s">
        <v>54</v>
      </c>
      <c r="S2462" t="s">
        <v>105</v>
      </c>
      <c r="T2462" t="s">
        <v>38</v>
      </c>
      <c r="U2462" t="s">
        <v>30</v>
      </c>
      <c r="V2462" s="5">
        <f>data[[#This Row],[PriceUSD]]*data[[#This Row],[Quantity]]</f>
        <v>93.39</v>
      </c>
      <c r="W2462" s="7">
        <f>data[[#This Row],[OrderDate]] + TIME(VALUE(LEFT(data[[#This Row],[OrderTime]],2)), VALUE(RIGHT(data[[#This Row],[OrderTime]],2)), 0)</f>
        <v>45646.022916666669</v>
      </c>
      <c r="X2462" s="7">
        <f>_xlfn.MINIFS(data[OrderDateTime], data[CustomerName], data[[#This Row],[CustomerName]])</f>
        <v>45526.022916666669</v>
      </c>
      <c r="Y2462" t="str">
        <f>IF(data[[#This Row],[OrderDateTime]]=data[[#This Row],[FirstOrderDateTime]], "New", "Returning")</f>
        <v>Returning</v>
      </c>
      <c r="Z2462" s="7">
        <f>data[[#This Row],[DeliveryDate]] + data[[#This Row],[DeliveryTime]]</f>
        <v>45648.552083333336</v>
      </c>
      <c r="AA2462" s="7">
        <f>data[[#This Row],[OrderDateTime]] + 1</f>
        <v>45647.022916666669</v>
      </c>
      <c r="AB2462" s="7" t="str">
        <f>IF(data[[#This Row],[DeliveryDateTime]] &lt;= data[[#This Row],[SLADue]], "On Time", "Late")</f>
        <v>Late</v>
      </c>
    </row>
    <row r="2463" spans="1:28" x14ac:dyDescent="0.2">
      <c r="A2463" t="s">
        <v>3013</v>
      </c>
      <c r="B2463" t="s">
        <v>19</v>
      </c>
      <c r="C2463" t="s">
        <v>258</v>
      </c>
      <c r="D2463" t="s">
        <v>259</v>
      </c>
      <c r="E2463" s="5">
        <v>105.26</v>
      </c>
      <c r="F2463" t="s">
        <v>119</v>
      </c>
      <c r="G2463">
        <v>3</v>
      </c>
      <c r="H2463" s="1">
        <v>45613</v>
      </c>
      <c r="I2463" s="1" t="str">
        <f>TEXT(data[[#This Row],[OrderDate]],"mmm")</f>
        <v>Nov</v>
      </c>
      <c r="J2463" s="6">
        <v>0.44444444444444442</v>
      </c>
      <c r="K2463" s="6" t="str">
        <f>TEXT(data[[#This Row],[OrderTime]],"h")</f>
        <v>10</v>
      </c>
      <c r="L2463" s="1">
        <v>45613</v>
      </c>
      <c r="M2463" s="6">
        <v>0.69444444444444442</v>
      </c>
      <c r="N2463" t="s">
        <v>95</v>
      </c>
      <c r="O2463" t="s">
        <v>802</v>
      </c>
      <c r="P2463" t="s">
        <v>25</v>
      </c>
      <c r="Q2463" t="s">
        <v>53</v>
      </c>
      <c r="R2463" t="s">
        <v>261</v>
      </c>
      <c r="S2463" t="s">
        <v>47</v>
      </c>
      <c r="T2463" t="s">
        <v>136</v>
      </c>
      <c r="U2463" t="s">
        <v>30</v>
      </c>
      <c r="V2463" s="5">
        <f>data[[#This Row],[PriceUSD]]*data[[#This Row],[Quantity]]</f>
        <v>315.78000000000003</v>
      </c>
      <c r="W2463" s="7">
        <f>data[[#This Row],[OrderDate]] + TIME(VALUE(LEFT(data[[#This Row],[OrderTime]],2)), VALUE(RIGHT(data[[#This Row],[OrderTime]],2)), 0)</f>
        <v>45613.030555555553</v>
      </c>
      <c r="X2463" s="7">
        <f>_xlfn.MINIFS(data[OrderDateTime], data[CustomerName], data[[#This Row],[CustomerName]])</f>
        <v>45572.054166666669</v>
      </c>
      <c r="Y2463" t="str">
        <f>IF(data[[#This Row],[OrderDateTime]]=data[[#This Row],[FirstOrderDateTime]], "New", "Returning")</f>
        <v>Returning</v>
      </c>
      <c r="Z2463" s="7">
        <f>data[[#This Row],[DeliveryDate]] + data[[#This Row],[DeliveryTime]]</f>
        <v>45613.694444444445</v>
      </c>
      <c r="AA2463" s="7">
        <f>data[[#This Row],[OrderDateTime]] + 1</f>
        <v>45614.030555555553</v>
      </c>
      <c r="AB2463" s="7" t="str">
        <f>IF(data[[#This Row],[DeliveryDateTime]] &lt;= data[[#This Row],[SLADue]], "On Time", "Late")</f>
        <v>On Time</v>
      </c>
    </row>
    <row r="2464" spans="1:28" x14ac:dyDescent="0.2">
      <c r="A2464" t="s">
        <v>3014</v>
      </c>
      <c r="B2464" t="s">
        <v>19</v>
      </c>
      <c r="C2464" t="s">
        <v>69</v>
      </c>
      <c r="D2464" t="s">
        <v>70</v>
      </c>
      <c r="E2464" s="5">
        <v>58.33</v>
      </c>
      <c r="F2464" t="s">
        <v>56</v>
      </c>
      <c r="G2464">
        <v>3</v>
      </c>
      <c r="H2464" s="1">
        <v>45650</v>
      </c>
      <c r="I2464" s="1" t="str">
        <f>TEXT(data[[#This Row],[OrderDate]],"mmm")</f>
        <v>Dec</v>
      </c>
      <c r="J2464" s="6">
        <v>0.62152777777777779</v>
      </c>
      <c r="K2464" s="6" t="str">
        <f>TEXT(data[[#This Row],[OrderTime]],"h")</f>
        <v>14</v>
      </c>
      <c r="L2464" s="1">
        <v>45650</v>
      </c>
      <c r="M2464" s="6">
        <v>0.74652777777777779</v>
      </c>
      <c r="N2464" t="s">
        <v>64</v>
      </c>
      <c r="O2464" t="s">
        <v>488</v>
      </c>
      <c r="P2464" t="s">
        <v>25</v>
      </c>
      <c r="Q2464" t="s">
        <v>26</v>
      </c>
      <c r="R2464" t="s">
        <v>37</v>
      </c>
      <c r="S2464" t="s">
        <v>47</v>
      </c>
      <c r="T2464" t="s">
        <v>106</v>
      </c>
      <c r="U2464" t="s">
        <v>30</v>
      </c>
      <c r="V2464" s="5">
        <f>data[[#This Row],[PriceUSD]]*data[[#This Row],[Quantity]]</f>
        <v>174.99</v>
      </c>
      <c r="W2464" s="7">
        <f>data[[#This Row],[OrderDate]] + TIME(VALUE(LEFT(data[[#This Row],[OrderTime]],2)), VALUE(RIGHT(data[[#This Row],[OrderTime]],2)), 0)</f>
        <v>45650.054166666669</v>
      </c>
      <c r="X2464" s="7">
        <f>_xlfn.MINIFS(data[OrderDateTime], data[CustomerName], data[[#This Row],[CustomerName]])</f>
        <v>45556.046527777777</v>
      </c>
      <c r="Y2464" t="str">
        <f>IF(data[[#This Row],[OrderDateTime]]=data[[#This Row],[FirstOrderDateTime]], "New", "Returning")</f>
        <v>Returning</v>
      </c>
      <c r="Z2464" s="7">
        <f>data[[#This Row],[DeliveryDate]] + data[[#This Row],[DeliveryTime]]</f>
        <v>45650.746527777781</v>
      </c>
      <c r="AA2464" s="7">
        <f>data[[#This Row],[OrderDateTime]] + 1</f>
        <v>45651.054166666669</v>
      </c>
      <c r="AB2464" s="7" t="str">
        <f>IF(data[[#This Row],[DeliveryDateTime]] &lt;= data[[#This Row],[SLADue]], "On Time", "Late")</f>
        <v>On Time</v>
      </c>
    </row>
    <row r="2465" spans="1:28" x14ac:dyDescent="0.2">
      <c r="A2465" t="s">
        <v>3015</v>
      </c>
      <c r="B2465" t="s">
        <v>19</v>
      </c>
      <c r="C2465" t="s">
        <v>190</v>
      </c>
      <c r="D2465" t="s">
        <v>191</v>
      </c>
      <c r="E2465" s="5">
        <v>26.22</v>
      </c>
      <c r="F2465" t="s">
        <v>87</v>
      </c>
      <c r="G2465">
        <v>1</v>
      </c>
      <c r="H2465" s="1">
        <v>45652</v>
      </c>
      <c r="I2465" s="1" t="str">
        <f>TEXT(data[[#This Row],[OrderDate]],"mmm")</f>
        <v>Dec</v>
      </c>
      <c r="J2465" s="6">
        <v>0.47430555555555554</v>
      </c>
      <c r="K2465" s="6" t="str">
        <f>TEXT(data[[#This Row],[OrderTime]],"h")</f>
        <v>11</v>
      </c>
      <c r="L2465" s="1">
        <v>45652</v>
      </c>
      <c r="M2465" s="6">
        <v>0.64097222222222228</v>
      </c>
      <c r="N2465" t="s">
        <v>98</v>
      </c>
      <c r="O2465" t="s">
        <v>990</v>
      </c>
      <c r="P2465" t="s">
        <v>77</v>
      </c>
      <c r="Q2465" t="s">
        <v>53</v>
      </c>
      <c r="R2465" t="s">
        <v>192</v>
      </c>
      <c r="S2465" t="s">
        <v>47</v>
      </c>
      <c r="T2465" t="s">
        <v>38</v>
      </c>
      <c r="U2465" t="s">
        <v>30</v>
      </c>
      <c r="V2465" s="5">
        <f>data[[#This Row],[PriceUSD]]*data[[#This Row],[Quantity]]</f>
        <v>26.22</v>
      </c>
      <c r="W2465" s="7">
        <f>data[[#This Row],[OrderDate]] + TIME(VALUE(LEFT(data[[#This Row],[OrderTime]],2)), VALUE(RIGHT(data[[#This Row],[OrderTime]],2)), 0)</f>
        <v>45652.038888888892</v>
      </c>
      <c r="X2465" s="7">
        <f>_xlfn.MINIFS(data[OrderDateTime], data[CustomerName], data[[#This Row],[CustomerName]])</f>
        <v>45517.038888888892</v>
      </c>
      <c r="Y2465" t="str">
        <f>IF(data[[#This Row],[OrderDateTime]]=data[[#This Row],[FirstOrderDateTime]], "New", "Returning")</f>
        <v>Returning</v>
      </c>
      <c r="Z2465" s="7">
        <f>data[[#This Row],[DeliveryDate]] + data[[#This Row],[DeliveryTime]]</f>
        <v>45652.640972222223</v>
      </c>
      <c r="AA2465" s="7">
        <f>data[[#This Row],[OrderDateTime]] + 1</f>
        <v>45653.038888888892</v>
      </c>
      <c r="AB2465" s="7" t="str">
        <f>IF(data[[#This Row],[DeliveryDateTime]] &lt;= data[[#This Row],[SLADue]], "On Time", "Late")</f>
        <v>On Time</v>
      </c>
    </row>
    <row r="2466" spans="1:28" x14ac:dyDescent="0.2">
      <c r="A2466" t="s">
        <v>3016</v>
      </c>
      <c r="B2466" t="s">
        <v>19</v>
      </c>
      <c r="C2466" t="s">
        <v>20</v>
      </c>
      <c r="D2466" t="s">
        <v>21</v>
      </c>
      <c r="E2466" s="5">
        <v>16.54</v>
      </c>
      <c r="F2466" t="s">
        <v>43</v>
      </c>
      <c r="G2466">
        <v>1</v>
      </c>
      <c r="H2466" s="1">
        <v>45869</v>
      </c>
      <c r="I2466" s="1" t="str">
        <f>TEXT(data[[#This Row],[OrderDate]],"mmm")</f>
        <v>Jul</v>
      </c>
      <c r="J2466" s="6">
        <v>0.8354166666666667</v>
      </c>
      <c r="K2466" s="6" t="str">
        <f>TEXT(data[[#This Row],[OrderTime]],"h")</f>
        <v>20</v>
      </c>
      <c r="L2466" s="1">
        <v>45871</v>
      </c>
      <c r="M2466" s="6">
        <v>0.62222222222222223</v>
      </c>
      <c r="N2466" t="s">
        <v>148</v>
      </c>
      <c r="O2466" t="s">
        <v>396</v>
      </c>
      <c r="P2466" t="s">
        <v>25</v>
      </c>
      <c r="Q2466" t="s">
        <v>53</v>
      </c>
      <c r="R2466" t="s">
        <v>27</v>
      </c>
      <c r="S2466" t="s">
        <v>105</v>
      </c>
      <c r="T2466" t="s">
        <v>136</v>
      </c>
      <c r="U2466" t="s">
        <v>39</v>
      </c>
      <c r="V2466" s="5">
        <f>data[[#This Row],[PriceUSD]]*data[[#This Row],[Quantity]]</f>
        <v>16.54</v>
      </c>
      <c r="W2466" s="7">
        <f>data[[#This Row],[OrderDate]] + TIME(VALUE(LEFT(data[[#This Row],[OrderTime]],2)), VALUE(RIGHT(data[[#This Row],[OrderTime]],2)), 0)</f>
        <v>45869.046527777777</v>
      </c>
      <c r="X2466" s="7">
        <f>_xlfn.MINIFS(data[OrderDateTime], data[CustomerName], data[[#This Row],[CustomerName]])</f>
        <v>45513.054166666669</v>
      </c>
      <c r="Y2466" t="str">
        <f>IF(data[[#This Row],[OrderDateTime]]=data[[#This Row],[FirstOrderDateTime]], "New", "Returning")</f>
        <v>Returning</v>
      </c>
      <c r="Z2466" s="7">
        <f>data[[#This Row],[DeliveryDate]] + data[[#This Row],[DeliveryTime]]</f>
        <v>45871.62222222222</v>
      </c>
      <c r="AA2466" s="7">
        <f>data[[#This Row],[OrderDateTime]] + 1</f>
        <v>45870.046527777777</v>
      </c>
      <c r="AB2466" s="7" t="str">
        <f>IF(data[[#This Row],[DeliveryDateTime]] &lt;= data[[#This Row],[SLADue]], "On Time", "Late")</f>
        <v>Late</v>
      </c>
    </row>
    <row r="2467" spans="1:28" x14ac:dyDescent="0.2">
      <c r="A2467" t="s">
        <v>3017</v>
      </c>
      <c r="B2467" t="s">
        <v>19</v>
      </c>
      <c r="C2467" t="s">
        <v>258</v>
      </c>
      <c r="D2467" t="s">
        <v>259</v>
      </c>
      <c r="E2467" s="5">
        <v>117.66</v>
      </c>
      <c r="F2467" t="s">
        <v>119</v>
      </c>
      <c r="G2467">
        <v>1</v>
      </c>
      <c r="H2467" s="1">
        <v>45513</v>
      </c>
      <c r="I2467" s="1" t="str">
        <f>TEXT(data[[#This Row],[OrderDate]],"mmm")</f>
        <v>Aug</v>
      </c>
      <c r="J2467" s="6">
        <v>0.66041666666666665</v>
      </c>
      <c r="K2467" s="6" t="str">
        <f>TEXT(data[[#This Row],[OrderTime]],"h")</f>
        <v>15</v>
      </c>
      <c r="L2467" s="1">
        <v>45514</v>
      </c>
      <c r="M2467" s="6">
        <v>0.66041666666666665</v>
      </c>
      <c r="N2467" t="s">
        <v>98</v>
      </c>
      <c r="O2467" t="s">
        <v>642</v>
      </c>
      <c r="P2467" t="s">
        <v>77</v>
      </c>
      <c r="Q2467" t="s">
        <v>26</v>
      </c>
      <c r="R2467" t="s">
        <v>261</v>
      </c>
      <c r="S2467" t="s">
        <v>28</v>
      </c>
      <c r="T2467" t="s">
        <v>59</v>
      </c>
      <c r="U2467" t="s">
        <v>30</v>
      </c>
      <c r="V2467" s="5">
        <f>data[[#This Row],[PriceUSD]]*data[[#This Row],[Quantity]]</f>
        <v>117.66</v>
      </c>
      <c r="W2467" s="7">
        <f>data[[#This Row],[OrderDate]] + TIME(VALUE(LEFT(data[[#This Row],[OrderTime]],2)), VALUE(RIGHT(data[[#This Row],[OrderTime]],2)), 0)</f>
        <v>45513.046527777777</v>
      </c>
      <c r="X2467" s="7">
        <f>_xlfn.MINIFS(data[OrderDateTime], data[CustomerName], data[[#This Row],[CustomerName]])</f>
        <v>45507.038888888892</v>
      </c>
      <c r="Y2467" t="str">
        <f>IF(data[[#This Row],[OrderDateTime]]=data[[#This Row],[FirstOrderDateTime]], "New", "Returning")</f>
        <v>Returning</v>
      </c>
      <c r="Z2467" s="7">
        <f>data[[#This Row],[DeliveryDate]] + data[[#This Row],[DeliveryTime]]</f>
        <v>45514.660416666666</v>
      </c>
      <c r="AA2467" s="7">
        <f>data[[#This Row],[OrderDateTime]] + 1</f>
        <v>45514.046527777777</v>
      </c>
      <c r="AB2467" s="7" t="str">
        <f>IF(data[[#This Row],[DeliveryDateTime]] &lt;= data[[#This Row],[SLADue]], "On Time", "Late")</f>
        <v>Late</v>
      </c>
    </row>
    <row r="2468" spans="1:28" x14ac:dyDescent="0.2">
      <c r="A2468" t="s">
        <v>3018</v>
      </c>
      <c r="B2468" t="s">
        <v>19</v>
      </c>
      <c r="C2468" t="s">
        <v>101</v>
      </c>
      <c r="D2468" t="s">
        <v>102</v>
      </c>
      <c r="E2468" s="5">
        <v>29.31</v>
      </c>
      <c r="F2468" t="s">
        <v>81</v>
      </c>
      <c r="G2468">
        <v>1</v>
      </c>
      <c r="H2468" s="1">
        <v>45777</v>
      </c>
      <c r="I2468" s="1" t="str">
        <f>TEXT(data[[#This Row],[OrderDate]],"mmm")</f>
        <v>Apr</v>
      </c>
      <c r="J2468" s="6">
        <v>0.8</v>
      </c>
      <c r="K2468" s="6" t="str">
        <f>TEXT(data[[#This Row],[OrderTime]],"h")</f>
        <v>19</v>
      </c>
      <c r="L2468" s="1">
        <v>45779</v>
      </c>
      <c r="M2468" s="6">
        <v>0.74583333333333335</v>
      </c>
      <c r="N2468" t="s">
        <v>75</v>
      </c>
      <c r="O2468" t="s">
        <v>458</v>
      </c>
      <c r="P2468" t="s">
        <v>25</v>
      </c>
      <c r="Q2468" t="s">
        <v>53</v>
      </c>
      <c r="R2468" t="s">
        <v>83</v>
      </c>
      <c r="S2468" t="s">
        <v>105</v>
      </c>
      <c r="T2468" t="s">
        <v>29</v>
      </c>
      <c r="U2468" t="s">
        <v>30</v>
      </c>
      <c r="V2468" s="5">
        <f>data[[#This Row],[PriceUSD]]*data[[#This Row],[Quantity]]</f>
        <v>29.31</v>
      </c>
      <c r="W2468" s="7">
        <f>data[[#This Row],[OrderDate]] + TIME(VALUE(LEFT(data[[#This Row],[OrderTime]],2)), VALUE(RIGHT(data[[#This Row],[OrderTime]],2)), 0)</f>
        <v>45777</v>
      </c>
      <c r="X2468" s="7">
        <f>_xlfn.MINIFS(data[OrderDateTime], data[CustomerName], data[[#This Row],[CustomerName]])</f>
        <v>45575.054166666669</v>
      </c>
      <c r="Y2468" t="str">
        <f>IF(data[[#This Row],[OrderDateTime]]=data[[#This Row],[FirstOrderDateTime]], "New", "Returning")</f>
        <v>Returning</v>
      </c>
      <c r="Z2468" s="7">
        <f>data[[#This Row],[DeliveryDate]] + data[[#This Row],[DeliveryTime]]</f>
        <v>45779.745833333334</v>
      </c>
      <c r="AA2468" s="7">
        <f>data[[#This Row],[OrderDateTime]] + 1</f>
        <v>45778</v>
      </c>
      <c r="AB2468" s="7" t="str">
        <f>IF(data[[#This Row],[DeliveryDateTime]] &lt;= data[[#This Row],[SLADue]], "On Time", "Late")</f>
        <v>Late</v>
      </c>
    </row>
    <row r="2469" spans="1:28" x14ac:dyDescent="0.2">
      <c r="A2469" t="s">
        <v>3019</v>
      </c>
      <c r="B2469" t="s">
        <v>19</v>
      </c>
      <c r="C2469" t="s">
        <v>69</v>
      </c>
      <c r="D2469" t="s">
        <v>70</v>
      </c>
      <c r="E2469" s="5">
        <v>54.41</v>
      </c>
      <c r="F2469" t="s">
        <v>74</v>
      </c>
      <c r="G2469">
        <v>1</v>
      </c>
      <c r="H2469" s="1">
        <v>45635</v>
      </c>
      <c r="I2469" s="1" t="str">
        <f>TEXT(data[[#This Row],[OrderDate]],"mmm")</f>
        <v>Dec</v>
      </c>
      <c r="J2469" s="6">
        <v>0.86805555555555558</v>
      </c>
      <c r="K2469" s="6" t="str">
        <f>TEXT(data[[#This Row],[OrderTime]],"h")</f>
        <v>20</v>
      </c>
      <c r="L2469" s="1">
        <v>45636</v>
      </c>
      <c r="M2469" s="6">
        <v>0.51944444444444449</v>
      </c>
      <c r="N2469" t="s">
        <v>170</v>
      </c>
      <c r="O2469" t="s">
        <v>335</v>
      </c>
      <c r="P2469" t="s">
        <v>36</v>
      </c>
      <c r="Q2469" t="s">
        <v>53</v>
      </c>
      <c r="R2469" t="s">
        <v>37</v>
      </c>
      <c r="S2469" t="s">
        <v>28</v>
      </c>
      <c r="T2469" t="s">
        <v>106</v>
      </c>
      <c r="U2469" t="s">
        <v>67</v>
      </c>
      <c r="V2469" s="5">
        <f>data[[#This Row],[PriceUSD]]*data[[#This Row],[Quantity]]</f>
        <v>54.41</v>
      </c>
      <c r="W2469" s="7">
        <f>data[[#This Row],[OrderDate]] + TIME(VALUE(LEFT(data[[#This Row],[OrderTime]],2)), VALUE(RIGHT(data[[#This Row],[OrderTime]],2)), 0)</f>
        <v>45635.038888888892</v>
      </c>
      <c r="X2469" s="7">
        <f>_xlfn.MINIFS(data[OrderDateTime], data[CustomerName], data[[#This Row],[CustomerName]])</f>
        <v>45530.061805555553</v>
      </c>
      <c r="Y2469" t="str">
        <f>IF(data[[#This Row],[OrderDateTime]]=data[[#This Row],[FirstOrderDateTime]], "New", "Returning")</f>
        <v>Returning</v>
      </c>
      <c r="Z2469" s="7">
        <f>data[[#This Row],[DeliveryDate]] + data[[#This Row],[DeliveryTime]]</f>
        <v>45636.519444444442</v>
      </c>
      <c r="AA2469" s="7">
        <f>data[[#This Row],[OrderDateTime]] + 1</f>
        <v>45636.038888888892</v>
      </c>
      <c r="AB2469" s="7" t="str">
        <f>IF(data[[#This Row],[DeliveryDateTime]] &lt;= data[[#This Row],[SLADue]], "On Time", "Late")</f>
        <v>Late</v>
      </c>
    </row>
    <row r="2470" spans="1:28" x14ac:dyDescent="0.2">
      <c r="A2470" t="s">
        <v>3020</v>
      </c>
      <c r="B2470" t="s">
        <v>19</v>
      </c>
      <c r="C2470" t="s">
        <v>126</v>
      </c>
      <c r="D2470" t="s">
        <v>127</v>
      </c>
      <c r="E2470" s="5">
        <v>22.59</v>
      </c>
      <c r="F2470" t="s">
        <v>71</v>
      </c>
      <c r="G2470">
        <v>1</v>
      </c>
      <c r="H2470" s="1">
        <v>45792</v>
      </c>
      <c r="I2470" s="1" t="str">
        <f>TEXT(data[[#This Row],[OrderDate]],"mmm")</f>
        <v>May</v>
      </c>
      <c r="J2470" s="6">
        <v>0.46180555555555558</v>
      </c>
      <c r="K2470" s="6" t="str">
        <f>TEXT(data[[#This Row],[OrderTime]],"h")</f>
        <v>11</v>
      </c>
      <c r="L2470" s="1">
        <v>45793</v>
      </c>
      <c r="M2470" s="6">
        <v>0.58680555555555558</v>
      </c>
      <c r="N2470" t="s">
        <v>123</v>
      </c>
      <c r="O2470" t="s">
        <v>214</v>
      </c>
      <c r="P2470" t="s">
        <v>36</v>
      </c>
      <c r="Q2470" t="s">
        <v>26</v>
      </c>
      <c r="R2470" t="s">
        <v>129</v>
      </c>
      <c r="S2470" t="s">
        <v>28</v>
      </c>
      <c r="T2470" t="s">
        <v>38</v>
      </c>
      <c r="U2470" t="s">
        <v>30</v>
      </c>
      <c r="V2470" s="5">
        <f>data[[#This Row],[PriceUSD]]*data[[#This Row],[Quantity]]</f>
        <v>22.59</v>
      </c>
      <c r="W2470" s="7">
        <f>data[[#This Row],[OrderDate]] + TIME(VALUE(LEFT(data[[#This Row],[OrderTime]],2)), VALUE(RIGHT(data[[#This Row],[OrderTime]],2)), 0)</f>
        <v>45792.038888888892</v>
      </c>
      <c r="X2470" s="7">
        <f>_xlfn.MINIFS(data[OrderDateTime], data[CustomerName], data[[#This Row],[CustomerName]])</f>
        <v>45506.052083333336</v>
      </c>
      <c r="Y2470" t="str">
        <f>IF(data[[#This Row],[OrderDateTime]]=data[[#This Row],[FirstOrderDateTime]], "New", "Returning")</f>
        <v>Returning</v>
      </c>
      <c r="Z2470" s="7">
        <f>data[[#This Row],[DeliveryDate]] + data[[#This Row],[DeliveryTime]]</f>
        <v>45793.586805555555</v>
      </c>
      <c r="AA2470" s="7">
        <f>data[[#This Row],[OrderDateTime]] + 1</f>
        <v>45793.038888888892</v>
      </c>
      <c r="AB2470" s="7" t="str">
        <f>IF(data[[#This Row],[DeliveryDateTime]] &lt;= data[[#This Row],[SLADue]], "On Time", "Late")</f>
        <v>Late</v>
      </c>
    </row>
    <row r="2471" spans="1:28" x14ac:dyDescent="0.2">
      <c r="A2471" t="s">
        <v>3021</v>
      </c>
      <c r="B2471" t="s">
        <v>19</v>
      </c>
      <c r="C2471" t="s">
        <v>32</v>
      </c>
      <c r="D2471" t="s">
        <v>33</v>
      </c>
      <c r="E2471" s="5">
        <v>54.61</v>
      </c>
      <c r="F2471" t="s">
        <v>22</v>
      </c>
      <c r="G2471">
        <v>1</v>
      </c>
      <c r="H2471" s="1">
        <v>45623</v>
      </c>
      <c r="I2471" s="1" t="str">
        <f>TEXT(data[[#This Row],[OrderDate]],"mmm")</f>
        <v>Nov</v>
      </c>
      <c r="J2471" s="6">
        <v>0.74097222222222225</v>
      </c>
      <c r="K2471" s="6" t="str">
        <f>TEXT(data[[#This Row],[OrderTime]],"h")</f>
        <v>17</v>
      </c>
      <c r="L2471" s="1">
        <v>45624</v>
      </c>
      <c r="M2471" s="6">
        <v>0.78263888888888888</v>
      </c>
      <c r="N2471" t="s">
        <v>88</v>
      </c>
      <c r="O2471" t="s">
        <v>957</v>
      </c>
      <c r="P2471" t="s">
        <v>25</v>
      </c>
      <c r="Q2471" t="s">
        <v>26</v>
      </c>
      <c r="R2471" t="s">
        <v>37</v>
      </c>
      <c r="S2471" t="s">
        <v>28</v>
      </c>
      <c r="T2471" t="s">
        <v>106</v>
      </c>
      <c r="U2471" t="s">
        <v>30</v>
      </c>
      <c r="V2471" s="5">
        <f>data[[#This Row],[PriceUSD]]*data[[#This Row],[Quantity]]</f>
        <v>54.61</v>
      </c>
      <c r="W2471" s="7">
        <f>data[[#This Row],[OrderDate]] + TIME(VALUE(LEFT(data[[#This Row],[OrderTime]],2)), VALUE(RIGHT(data[[#This Row],[OrderTime]],2)), 0)</f>
        <v>45623.015277777777</v>
      </c>
      <c r="X2471" s="7">
        <f>_xlfn.MINIFS(data[OrderDateTime], data[CustomerName], data[[#This Row],[CustomerName]])</f>
        <v>45509.061805555553</v>
      </c>
      <c r="Y2471" t="str">
        <f>IF(data[[#This Row],[OrderDateTime]]=data[[#This Row],[FirstOrderDateTime]], "New", "Returning")</f>
        <v>Returning</v>
      </c>
      <c r="Z2471" s="7">
        <f>data[[#This Row],[DeliveryDate]] + data[[#This Row],[DeliveryTime]]</f>
        <v>45624.782638888886</v>
      </c>
      <c r="AA2471" s="7">
        <f>data[[#This Row],[OrderDateTime]] + 1</f>
        <v>45624.015277777777</v>
      </c>
      <c r="AB2471" s="7" t="str">
        <f>IF(data[[#This Row],[DeliveryDateTime]] &lt;= data[[#This Row],[SLADue]], "On Time", "Late")</f>
        <v>Late</v>
      </c>
    </row>
    <row r="2472" spans="1:28" x14ac:dyDescent="0.2">
      <c r="A2472" t="s">
        <v>3022</v>
      </c>
      <c r="B2472" t="s">
        <v>19</v>
      </c>
      <c r="C2472" t="s">
        <v>41</v>
      </c>
      <c r="D2472" t="s">
        <v>42</v>
      </c>
      <c r="E2472" s="5">
        <v>38.03</v>
      </c>
      <c r="F2472" t="s">
        <v>43</v>
      </c>
      <c r="G2472">
        <v>1</v>
      </c>
      <c r="H2472" s="1">
        <v>45783</v>
      </c>
      <c r="I2472" s="1" t="str">
        <f>TEXT(data[[#This Row],[OrderDate]],"mmm")</f>
        <v>May</v>
      </c>
      <c r="J2472" s="6">
        <v>0.86805555555555558</v>
      </c>
      <c r="K2472" s="6" t="str">
        <f>TEXT(data[[#This Row],[OrderTime]],"h")</f>
        <v>20</v>
      </c>
      <c r="L2472" s="1">
        <v>45784</v>
      </c>
      <c r="M2472" s="6">
        <v>0.52152777777777781</v>
      </c>
      <c r="N2472" t="s">
        <v>139</v>
      </c>
      <c r="O2472" t="s">
        <v>473</v>
      </c>
      <c r="P2472" t="s">
        <v>36</v>
      </c>
      <c r="Q2472" t="s">
        <v>53</v>
      </c>
      <c r="R2472" t="s">
        <v>46</v>
      </c>
      <c r="S2472" t="s">
        <v>28</v>
      </c>
      <c r="T2472" t="s">
        <v>29</v>
      </c>
      <c r="U2472" t="s">
        <v>39</v>
      </c>
      <c r="V2472" s="5">
        <f>data[[#This Row],[PriceUSD]]*data[[#This Row],[Quantity]]</f>
        <v>38.03</v>
      </c>
      <c r="W2472" s="7">
        <f>data[[#This Row],[OrderDate]] + TIME(VALUE(LEFT(data[[#This Row],[OrderTime]],2)), VALUE(RIGHT(data[[#This Row],[OrderTime]],2)), 0)</f>
        <v>45783.038888888892</v>
      </c>
      <c r="X2472" s="7">
        <f>_xlfn.MINIFS(data[OrderDateTime], data[CustomerName], data[[#This Row],[CustomerName]])</f>
        <v>45531.046527777777</v>
      </c>
      <c r="Y2472" t="str">
        <f>IF(data[[#This Row],[OrderDateTime]]=data[[#This Row],[FirstOrderDateTime]], "New", "Returning")</f>
        <v>Returning</v>
      </c>
      <c r="Z2472" s="7">
        <f>data[[#This Row],[DeliveryDate]] + data[[#This Row],[DeliveryTime]]</f>
        <v>45784.521527777775</v>
      </c>
      <c r="AA2472" s="7">
        <f>data[[#This Row],[OrderDateTime]] + 1</f>
        <v>45784.038888888892</v>
      </c>
      <c r="AB2472" s="7" t="str">
        <f>IF(data[[#This Row],[DeliveryDateTime]] &lt;= data[[#This Row],[SLADue]], "On Time", "Late")</f>
        <v>Late</v>
      </c>
    </row>
    <row r="2473" spans="1:28" x14ac:dyDescent="0.2">
      <c r="A2473" t="s">
        <v>3023</v>
      </c>
      <c r="B2473" t="s">
        <v>19</v>
      </c>
      <c r="C2473" t="s">
        <v>258</v>
      </c>
      <c r="D2473" t="s">
        <v>259</v>
      </c>
      <c r="E2473" s="5">
        <v>107.4</v>
      </c>
      <c r="F2473" t="s">
        <v>51</v>
      </c>
      <c r="G2473">
        <v>2</v>
      </c>
      <c r="H2473" s="1">
        <v>45636</v>
      </c>
      <c r="I2473" s="1" t="str">
        <f>TEXT(data[[#This Row],[OrderDate]],"mmm")</f>
        <v>Dec</v>
      </c>
      <c r="J2473" s="6">
        <v>0.6875</v>
      </c>
      <c r="K2473" s="6" t="str">
        <f>TEXT(data[[#This Row],[OrderTime]],"h")</f>
        <v>16</v>
      </c>
      <c r="L2473" s="1">
        <v>45637</v>
      </c>
      <c r="M2473" s="6">
        <v>0.8125</v>
      </c>
      <c r="N2473" t="s">
        <v>200</v>
      </c>
      <c r="O2473" t="s">
        <v>554</v>
      </c>
      <c r="P2473" t="s">
        <v>202</v>
      </c>
      <c r="Q2473" t="s">
        <v>53</v>
      </c>
      <c r="R2473" t="s">
        <v>261</v>
      </c>
      <c r="S2473" t="s">
        <v>28</v>
      </c>
      <c r="T2473" t="s">
        <v>59</v>
      </c>
      <c r="U2473" t="s">
        <v>30</v>
      </c>
      <c r="V2473" s="5">
        <f>data[[#This Row],[PriceUSD]]*data[[#This Row],[Quantity]]</f>
        <v>214.8</v>
      </c>
      <c r="W2473" s="7">
        <f>data[[#This Row],[OrderDate]] + TIME(VALUE(LEFT(data[[#This Row],[OrderTime]],2)), VALUE(RIGHT(data[[#This Row],[OrderTime]],2)), 0)</f>
        <v>45636.052083333336</v>
      </c>
      <c r="X2473" s="7">
        <f>_xlfn.MINIFS(data[OrderDateTime], data[CustomerName], data[[#This Row],[CustomerName]])</f>
        <v>45534.052083333336</v>
      </c>
      <c r="Y2473" t="str">
        <f>IF(data[[#This Row],[OrderDateTime]]=data[[#This Row],[FirstOrderDateTime]], "New", "Returning")</f>
        <v>Returning</v>
      </c>
      <c r="Z2473" s="7">
        <f>data[[#This Row],[DeliveryDate]] + data[[#This Row],[DeliveryTime]]</f>
        <v>45637.8125</v>
      </c>
      <c r="AA2473" s="7">
        <f>data[[#This Row],[OrderDateTime]] + 1</f>
        <v>45637.052083333336</v>
      </c>
      <c r="AB2473" s="7" t="str">
        <f>IF(data[[#This Row],[DeliveryDateTime]] &lt;= data[[#This Row],[SLADue]], "On Time", "Late")</f>
        <v>Late</v>
      </c>
    </row>
    <row r="2474" spans="1:28" x14ac:dyDescent="0.2">
      <c r="A2474" t="s">
        <v>3024</v>
      </c>
      <c r="B2474" t="s">
        <v>19</v>
      </c>
      <c r="C2474" t="s">
        <v>41</v>
      </c>
      <c r="D2474" t="s">
        <v>42</v>
      </c>
      <c r="E2474" s="5">
        <v>36.74</v>
      </c>
      <c r="F2474" t="s">
        <v>43</v>
      </c>
      <c r="G2474">
        <v>2</v>
      </c>
      <c r="H2474" s="1">
        <v>45666</v>
      </c>
      <c r="I2474" s="1" t="str">
        <f>TEXT(data[[#This Row],[OrderDate]],"mmm")</f>
        <v>Jan</v>
      </c>
      <c r="J2474" s="6">
        <v>0.5444444444444444</v>
      </c>
      <c r="K2474" s="6" t="str">
        <f>TEXT(data[[#This Row],[OrderTime]],"h")</f>
        <v>13</v>
      </c>
      <c r="L2474" s="1">
        <v>45666</v>
      </c>
      <c r="M2474" s="6">
        <v>0.6694444444444444</v>
      </c>
      <c r="N2474" t="s">
        <v>44</v>
      </c>
      <c r="O2474" t="s">
        <v>1717</v>
      </c>
      <c r="P2474" t="s">
        <v>25</v>
      </c>
      <c r="Q2474" t="s">
        <v>26</v>
      </c>
      <c r="R2474" t="s">
        <v>46</v>
      </c>
      <c r="S2474" t="s">
        <v>47</v>
      </c>
      <c r="T2474" t="s">
        <v>59</v>
      </c>
      <c r="U2474" t="s">
        <v>30</v>
      </c>
      <c r="V2474" s="5">
        <f>data[[#This Row],[PriceUSD]]*data[[#This Row],[Quantity]]</f>
        <v>73.48</v>
      </c>
      <c r="W2474" s="7">
        <f>data[[#This Row],[OrderDate]] + TIME(VALUE(LEFT(data[[#This Row],[OrderTime]],2)), VALUE(RIGHT(data[[#This Row],[OrderTime]],2)), 0)</f>
        <v>45666.030555555553</v>
      </c>
      <c r="X2474" s="7">
        <f>_xlfn.MINIFS(data[OrderDateTime], data[CustomerName], data[[#This Row],[CustomerName]])</f>
        <v>45507.022916666669</v>
      </c>
      <c r="Y2474" t="str">
        <f>IF(data[[#This Row],[OrderDateTime]]=data[[#This Row],[FirstOrderDateTime]], "New", "Returning")</f>
        <v>Returning</v>
      </c>
      <c r="Z2474" s="7">
        <f>data[[#This Row],[DeliveryDate]] + data[[#This Row],[DeliveryTime]]</f>
        <v>45666.669444444444</v>
      </c>
      <c r="AA2474" s="7">
        <f>data[[#This Row],[OrderDateTime]] + 1</f>
        <v>45667.030555555553</v>
      </c>
      <c r="AB2474" s="7" t="str">
        <f>IF(data[[#This Row],[DeliveryDateTime]] &lt;= data[[#This Row],[SLADue]], "On Time", "Late")</f>
        <v>On Time</v>
      </c>
    </row>
    <row r="2475" spans="1:28" x14ac:dyDescent="0.2">
      <c r="A2475" t="s">
        <v>3025</v>
      </c>
      <c r="B2475" t="s">
        <v>19</v>
      </c>
      <c r="C2475" t="s">
        <v>49</v>
      </c>
      <c r="D2475" t="s">
        <v>50</v>
      </c>
      <c r="E2475" s="5">
        <v>33.19</v>
      </c>
      <c r="F2475" t="s">
        <v>138</v>
      </c>
      <c r="G2475">
        <v>1</v>
      </c>
      <c r="H2475" s="1">
        <v>45565</v>
      </c>
      <c r="I2475" s="1" t="str">
        <f>TEXT(data[[#This Row],[OrderDate]],"mmm")</f>
        <v>Sep</v>
      </c>
      <c r="J2475" s="6">
        <v>0.44861111111111113</v>
      </c>
      <c r="K2475" s="6" t="str">
        <f>TEXT(data[[#This Row],[OrderTime]],"h")</f>
        <v>10</v>
      </c>
      <c r="L2475" s="1">
        <v>45565</v>
      </c>
      <c r="M2475" s="6">
        <v>0.69861111111111107</v>
      </c>
      <c r="N2475" t="s">
        <v>88</v>
      </c>
      <c r="O2475" t="s">
        <v>124</v>
      </c>
      <c r="P2475" t="s">
        <v>25</v>
      </c>
      <c r="Q2475" t="s">
        <v>53</v>
      </c>
      <c r="R2475" t="s">
        <v>54</v>
      </c>
      <c r="S2475" t="s">
        <v>47</v>
      </c>
      <c r="T2475" t="s">
        <v>38</v>
      </c>
      <c r="U2475" t="s">
        <v>30</v>
      </c>
      <c r="V2475" s="5">
        <f>data[[#This Row],[PriceUSD]]*data[[#This Row],[Quantity]]</f>
        <v>33.19</v>
      </c>
      <c r="W2475" s="7">
        <f>data[[#This Row],[OrderDate]] + TIME(VALUE(LEFT(data[[#This Row],[OrderTime]],2)), VALUE(RIGHT(data[[#This Row],[OrderTime]],2)), 0)</f>
        <v>45565.007638888892</v>
      </c>
      <c r="X2475" s="7">
        <f>_xlfn.MINIFS(data[OrderDateTime], data[CustomerName], data[[#This Row],[CustomerName]])</f>
        <v>45515.046527777777</v>
      </c>
      <c r="Y2475" t="str">
        <f>IF(data[[#This Row],[OrderDateTime]]=data[[#This Row],[FirstOrderDateTime]], "New", "Returning")</f>
        <v>Returning</v>
      </c>
      <c r="Z2475" s="7">
        <f>data[[#This Row],[DeliveryDate]] + data[[#This Row],[DeliveryTime]]</f>
        <v>45565.698611111111</v>
      </c>
      <c r="AA2475" s="7">
        <f>data[[#This Row],[OrderDateTime]] + 1</f>
        <v>45566.007638888892</v>
      </c>
      <c r="AB2475" s="7" t="str">
        <f>IF(data[[#This Row],[DeliveryDateTime]] &lt;= data[[#This Row],[SLADue]], "On Time", "Late")</f>
        <v>On Time</v>
      </c>
    </row>
    <row r="2476" spans="1:28" x14ac:dyDescent="0.2">
      <c r="A2476" t="s">
        <v>3026</v>
      </c>
      <c r="B2476" t="s">
        <v>19</v>
      </c>
      <c r="C2476" t="s">
        <v>41</v>
      </c>
      <c r="D2476" t="s">
        <v>42</v>
      </c>
      <c r="E2476" s="5">
        <v>36.08</v>
      </c>
      <c r="F2476" t="s">
        <v>182</v>
      </c>
      <c r="G2476">
        <v>1</v>
      </c>
      <c r="H2476" s="1">
        <v>45770</v>
      </c>
      <c r="I2476" s="1" t="str">
        <f>TEXT(data[[#This Row],[OrderDate]],"mmm")</f>
        <v>Apr</v>
      </c>
      <c r="J2476" s="6">
        <v>0.84236111111111112</v>
      </c>
      <c r="K2476" s="6" t="str">
        <f>TEXT(data[[#This Row],[OrderTime]],"h")</f>
        <v>20</v>
      </c>
      <c r="L2476" s="1">
        <v>45771</v>
      </c>
      <c r="M2476" s="6">
        <v>0.88402777777777775</v>
      </c>
      <c r="N2476" t="s">
        <v>163</v>
      </c>
      <c r="O2476" t="s">
        <v>223</v>
      </c>
      <c r="P2476" t="s">
        <v>77</v>
      </c>
      <c r="Q2476" t="s">
        <v>53</v>
      </c>
      <c r="R2476" t="s">
        <v>46</v>
      </c>
      <c r="S2476" t="s">
        <v>28</v>
      </c>
      <c r="T2476" t="s">
        <v>29</v>
      </c>
      <c r="U2476" t="s">
        <v>30</v>
      </c>
      <c r="V2476" s="5">
        <f>data[[#This Row],[PriceUSD]]*data[[#This Row],[Quantity]]</f>
        <v>36.08</v>
      </c>
      <c r="W2476" s="7">
        <f>data[[#This Row],[OrderDate]] + TIME(VALUE(LEFT(data[[#This Row],[OrderTime]],2)), VALUE(RIGHT(data[[#This Row],[OrderTime]],2)), 0)</f>
        <v>45770.007638888892</v>
      </c>
      <c r="X2476" s="7">
        <f>_xlfn.MINIFS(data[OrderDateTime], data[CustomerName], data[[#This Row],[CustomerName]])</f>
        <v>45507.007638888892</v>
      </c>
      <c r="Y2476" t="str">
        <f>IF(data[[#This Row],[OrderDateTime]]=data[[#This Row],[FirstOrderDateTime]], "New", "Returning")</f>
        <v>Returning</v>
      </c>
      <c r="Z2476" s="7">
        <f>data[[#This Row],[DeliveryDate]] + data[[#This Row],[DeliveryTime]]</f>
        <v>45771.884027777778</v>
      </c>
      <c r="AA2476" s="7">
        <f>data[[#This Row],[OrderDateTime]] + 1</f>
        <v>45771.007638888892</v>
      </c>
      <c r="AB2476" s="7" t="str">
        <f>IF(data[[#This Row],[DeliveryDateTime]] &lt;= data[[#This Row],[SLADue]], "On Time", "Late")</f>
        <v>Late</v>
      </c>
    </row>
    <row r="2477" spans="1:28" x14ac:dyDescent="0.2">
      <c r="A2477" t="s">
        <v>3027</v>
      </c>
      <c r="B2477" t="s">
        <v>19</v>
      </c>
      <c r="C2477" t="s">
        <v>79</v>
      </c>
      <c r="D2477" t="s">
        <v>80</v>
      </c>
      <c r="E2477" s="5">
        <v>31.53</v>
      </c>
      <c r="F2477" t="s">
        <v>63</v>
      </c>
      <c r="G2477">
        <v>3</v>
      </c>
      <c r="H2477" s="1">
        <v>45868</v>
      </c>
      <c r="I2477" s="1" t="str">
        <f>TEXT(data[[#This Row],[OrderDate]],"mmm")</f>
        <v>Jul</v>
      </c>
      <c r="J2477" s="6">
        <v>0.51527777777777772</v>
      </c>
      <c r="K2477" s="6" t="str">
        <f>TEXT(data[[#This Row],[OrderTime]],"h")</f>
        <v>12</v>
      </c>
      <c r="L2477" s="1">
        <v>45869</v>
      </c>
      <c r="M2477" s="6">
        <v>0.59861111111111109</v>
      </c>
      <c r="N2477" t="s">
        <v>75</v>
      </c>
      <c r="O2477" t="s">
        <v>723</v>
      </c>
      <c r="P2477" t="s">
        <v>77</v>
      </c>
      <c r="Q2477" t="s">
        <v>53</v>
      </c>
      <c r="R2477" t="s">
        <v>83</v>
      </c>
      <c r="S2477" t="s">
        <v>28</v>
      </c>
      <c r="T2477" t="s">
        <v>38</v>
      </c>
      <c r="U2477" t="s">
        <v>67</v>
      </c>
      <c r="V2477" s="5">
        <f>data[[#This Row],[PriceUSD]]*data[[#This Row],[Quantity]]</f>
        <v>94.59</v>
      </c>
      <c r="W2477" s="7">
        <f>data[[#This Row],[OrderDate]] + TIME(VALUE(LEFT(data[[#This Row],[OrderTime]],2)), VALUE(RIGHT(data[[#This Row],[OrderTime]],2)), 0)</f>
        <v>45868.054166666669</v>
      </c>
      <c r="X2477" s="7">
        <f>_xlfn.MINIFS(data[OrderDateTime], data[CustomerName], data[[#This Row],[CustomerName]])</f>
        <v>45535.052083333336</v>
      </c>
      <c r="Y2477" t="str">
        <f>IF(data[[#This Row],[OrderDateTime]]=data[[#This Row],[FirstOrderDateTime]], "New", "Returning")</f>
        <v>Returning</v>
      </c>
      <c r="Z2477" s="7">
        <f>data[[#This Row],[DeliveryDate]] + data[[#This Row],[DeliveryTime]]</f>
        <v>45869.598611111112</v>
      </c>
      <c r="AA2477" s="7">
        <f>data[[#This Row],[OrderDateTime]] + 1</f>
        <v>45869.054166666669</v>
      </c>
      <c r="AB2477" s="7" t="str">
        <f>IF(data[[#This Row],[DeliveryDateTime]] &lt;= data[[#This Row],[SLADue]], "On Time", "Late")</f>
        <v>Late</v>
      </c>
    </row>
    <row r="2478" spans="1:28" x14ac:dyDescent="0.2">
      <c r="A2478" t="s">
        <v>3028</v>
      </c>
      <c r="B2478" t="s">
        <v>19</v>
      </c>
      <c r="C2478" t="s">
        <v>41</v>
      </c>
      <c r="D2478" t="s">
        <v>42</v>
      </c>
      <c r="E2478" s="5">
        <v>40.630000000000003</v>
      </c>
      <c r="F2478" t="s">
        <v>56</v>
      </c>
      <c r="G2478">
        <v>1</v>
      </c>
      <c r="H2478" s="1">
        <v>45619</v>
      </c>
      <c r="I2478" s="1" t="str">
        <f>TEXT(data[[#This Row],[OrderDate]],"mmm")</f>
        <v>Nov</v>
      </c>
      <c r="J2478" s="6">
        <v>0.38958333333333334</v>
      </c>
      <c r="K2478" s="6" t="str">
        <f>TEXT(data[[#This Row],[OrderTime]],"h")</f>
        <v>9</v>
      </c>
      <c r="L2478" s="1">
        <v>45619</v>
      </c>
      <c r="M2478" s="6">
        <v>0.51458333333333328</v>
      </c>
      <c r="N2478" t="s">
        <v>238</v>
      </c>
      <c r="O2478" t="s">
        <v>579</v>
      </c>
      <c r="P2478" t="s">
        <v>36</v>
      </c>
      <c r="Q2478" t="s">
        <v>26</v>
      </c>
      <c r="R2478" t="s">
        <v>46</v>
      </c>
      <c r="S2478" t="s">
        <v>47</v>
      </c>
      <c r="T2478" t="s">
        <v>29</v>
      </c>
      <c r="U2478" t="s">
        <v>30</v>
      </c>
      <c r="V2478" s="5">
        <f>data[[#This Row],[PriceUSD]]*data[[#This Row],[Quantity]]</f>
        <v>40.630000000000003</v>
      </c>
      <c r="W2478" s="7">
        <f>data[[#This Row],[OrderDate]] + TIME(VALUE(LEFT(data[[#This Row],[OrderTime]],2)), VALUE(RIGHT(data[[#This Row],[OrderTime]],2)), 0)</f>
        <v>45619.022916666669</v>
      </c>
      <c r="X2478" s="7">
        <f>_xlfn.MINIFS(data[OrderDateTime], data[CustomerName], data[[#This Row],[CustomerName]])</f>
        <v>45619.022916666669</v>
      </c>
      <c r="Y2478" t="str">
        <f>IF(data[[#This Row],[OrderDateTime]]=data[[#This Row],[FirstOrderDateTime]], "New", "Returning")</f>
        <v>New</v>
      </c>
      <c r="Z2478" s="7">
        <f>data[[#This Row],[DeliveryDate]] + data[[#This Row],[DeliveryTime]]</f>
        <v>45619.51458333333</v>
      </c>
      <c r="AA2478" s="7">
        <f>data[[#This Row],[OrderDateTime]] + 1</f>
        <v>45620.022916666669</v>
      </c>
      <c r="AB2478" s="7" t="str">
        <f>IF(data[[#This Row],[DeliveryDateTime]] &lt;= data[[#This Row],[SLADue]], "On Time", "Late")</f>
        <v>On Time</v>
      </c>
    </row>
    <row r="2479" spans="1:28" x14ac:dyDescent="0.2">
      <c r="A2479" t="s">
        <v>3029</v>
      </c>
      <c r="B2479" t="s">
        <v>19</v>
      </c>
      <c r="C2479" t="s">
        <v>32</v>
      </c>
      <c r="D2479" t="s">
        <v>33</v>
      </c>
      <c r="E2479" s="5">
        <v>53.01</v>
      </c>
      <c r="F2479" t="s">
        <v>138</v>
      </c>
      <c r="G2479">
        <v>1</v>
      </c>
      <c r="H2479" s="1">
        <v>45799</v>
      </c>
      <c r="I2479" s="1" t="str">
        <f>TEXT(data[[#This Row],[OrderDate]],"mmm")</f>
        <v>May</v>
      </c>
      <c r="J2479" s="6">
        <v>0.52083333333333337</v>
      </c>
      <c r="K2479" s="6" t="str">
        <f>TEXT(data[[#This Row],[OrderTime]],"h")</f>
        <v>12</v>
      </c>
      <c r="L2479" s="1">
        <v>45799</v>
      </c>
      <c r="M2479" s="6">
        <v>0.72916666666666663</v>
      </c>
      <c r="N2479" t="s">
        <v>112</v>
      </c>
      <c r="O2479" t="s">
        <v>535</v>
      </c>
      <c r="P2479" t="s">
        <v>36</v>
      </c>
      <c r="Q2479" t="s">
        <v>53</v>
      </c>
      <c r="R2479" t="s">
        <v>37</v>
      </c>
      <c r="S2479" t="s">
        <v>47</v>
      </c>
      <c r="T2479" t="s">
        <v>38</v>
      </c>
      <c r="U2479" t="s">
        <v>30</v>
      </c>
      <c r="V2479" s="5">
        <f>data[[#This Row],[PriceUSD]]*data[[#This Row],[Quantity]]</f>
        <v>53.01</v>
      </c>
      <c r="W2479" s="7">
        <f>data[[#This Row],[OrderDate]] + TIME(VALUE(LEFT(data[[#This Row],[OrderTime]],2)), VALUE(RIGHT(data[[#This Row],[OrderTime]],2)), 0)</f>
        <v>45799.022916666669</v>
      </c>
      <c r="X2479" s="7">
        <f>_xlfn.MINIFS(data[OrderDateTime], data[CustomerName], data[[#This Row],[CustomerName]])</f>
        <v>45657.054166666669</v>
      </c>
      <c r="Y2479" t="str">
        <f>IF(data[[#This Row],[OrderDateTime]]=data[[#This Row],[FirstOrderDateTime]], "New", "Returning")</f>
        <v>Returning</v>
      </c>
      <c r="Z2479" s="7">
        <f>data[[#This Row],[DeliveryDate]] + data[[#This Row],[DeliveryTime]]</f>
        <v>45799.729166666664</v>
      </c>
      <c r="AA2479" s="7">
        <f>data[[#This Row],[OrderDateTime]] + 1</f>
        <v>45800.022916666669</v>
      </c>
      <c r="AB2479" s="7" t="str">
        <f>IF(data[[#This Row],[DeliveryDateTime]] &lt;= data[[#This Row],[SLADue]], "On Time", "Late")</f>
        <v>On Time</v>
      </c>
    </row>
    <row r="2480" spans="1:28" x14ac:dyDescent="0.2">
      <c r="A2480" t="s">
        <v>3030</v>
      </c>
      <c r="B2480" t="s">
        <v>19</v>
      </c>
      <c r="C2480" t="s">
        <v>61</v>
      </c>
      <c r="D2480" t="s">
        <v>62</v>
      </c>
      <c r="E2480" s="5">
        <v>162.54</v>
      </c>
      <c r="F2480" t="s">
        <v>94</v>
      </c>
      <c r="G2480">
        <v>3</v>
      </c>
      <c r="H2480" s="1">
        <v>45708</v>
      </c>
      <c r="I2480" s="1" t="str">
        <f>TEXT(data[[#This Row],[OrderDate]],"mmm")</f>
        <v>Feb</v>
      </c>
      <c r="J2480" s="6">
        <v>0.7270833333333333</v>
      </c>
      <c r="K2480" s="6" t="str">
        <f>TEXT(data[[#This Row],[OrderTime]],"h")</f>
        <v>17</v>
      </c>
      <c r="L2480" s="1">
        <v>45709</v>
      </c>
      <c r="M2480" s="6">
        <v>0.8520833333333333</v>
      </c>
      <c r="N2480" t="s">
        <v>57</v>
      </c>
      <c r="O2480" t="s">
        <v>456</v>
      </c>
      <c r="P2480" t="s">
        <v>25</v>
      </c>
      <c r="Q2480" t="s">
        <v>53</v>
      </c>
      <c r="R2480" t="s">
        <v>66</v>
      </c>
      <c r="S2480" t="s">
        <v>28</v>
      </c>
      <c r="T2480" t="s">
        <v>29</v>
      </c>
      <c r="U2480" t="s">
        <v>39</v>
      </c>
      <c r="V2480" s="5">
        <f>data[[#This Row],[PriceUSD]]*data[[#This Row],[Quantity]]</f>
        <v>487.62</v>
      </c>
      <c r="W2480" s="7">
        <f>data[[#This Row],[OrderDate]] + TIME(VALUE(LEFT(data[[#This Row],[OrderTime]],2)), VALUE(RIGHT(data[[#This Row],[OrderTime]],2)), 0)</f>
        <v>45708.022916666669</v>
      </c>
      <c r="X2480" s="7">
        <f>_xlfn.MINIFS(data[OrderDateTime], data[CustomerName], data[[#This Row],[CustomerName]])</f>
        <v>45562.046527777777</v>
      </c>
      <c r="Y2480" t="str">
        <f>IF(data[[#This Row],[OrderDateTime]]=data[[#This Row],[FirstOrderDateTime]], "New", "Returning")</f>
        <v>Returning</v>
      </c>
      <c r="Z2480" s="7">
        <f>data[[#This Row],[DeliveryDate]] + data[[#This Row],[DeliveryTime]]</f>
        <v>45709.852083333331</v>
      </c>
      <c r="AA2480" s="7">
        <f>data[[#This Row],[OrderDateTime]] + 1</f>
        <v>45709.022916666669</v>
      </c>
      <c r="AB2480" s="7" t="str">
        <f>IF(data[[#This Row],[DeliveryDateTime]] &lt;= data[[#This Row],[SLADue]], "On Time", "Late")</f>
        <v>Late</v>
      </c>
    </row>
    <row r="2481" spans="1:28" x14ac:dyDescent="0.2">
      <c r="A2481" t="s">
        <v>3031</v>
      </c>
      <c r="B2481" t="s">
        <v>19</v>
      </c>
      <c r="C2481" t="s">
        <v>391</v>
      </c>
      <c r="D2481" t="s">
        <v>392</v>
      </c>
      <c r="E2481" s="5">
        <v>18.21</v>
      </c>
      <c r="F2481" t="s">
        <v>43</v>
      </c>
      <c r="G2481">
        <v>1</v>
      </c>
      <c r="H2481" s="1">
        <v>45522</v>
      </c>
      <c r="I2481" s="1" t="str">
        <f>TEXT(data[[#This Row],[OrderDate]],"mmm")</f>
        <v>Aug</v>
      </c>
      <c r="J2481" s="6">
        <v>0.41319444444444442</v>
      </c>
      <c r="K2481" s="6" t="str">
        <f>TEXT(data[[#This Row],[OrderTime]],"h")</f>
        <v>9</v>
      </c>
      <c r="L2481" s="1">
        <v>45522</v>
      </c>
      <c r="M2481" s="6">
        <v>0.66319444444444442</v>
      </c>
      <c r="N2481" t="s">
        <v>139</v>
      </c>
      <c r="O2481" t="s">
        <v>469</v>
      </c>
      <c r="P2481" t="s">
        <v>36</v>
      </c>
      <c r="Q2481" t="s">
        <v>26</v>
      </c>
      <c r="R2481" t="s">
        <v>394</v>
      </c>
      <c r="S2481" t="s">
        <v>47</v>
      </c>
      <c r="T2481" t="s">
        <v>136</v>
      </c>
      <c r="U2481" t="s">
        <v>39</v>
      </c>
      <c r="V2481" s="5">
        <f>data[[#This Row],[PriceUSD]]*data[[#This Row],[Quantity]]</f>
        <v>18.21</v>
      </c>
      <c r="W2481" s="7">
        <f>data[[#This Row],[OrderDate]] + TIME(VALUE(LEFT(data[[#This Row],[OrderTime]],2)), VALUE(RIGHT(data[[#This Row],[OrderTime]],2)), 0)</f>
        <v>45522.030555555553</v>
      </c>
      <c r="X2481" s="7">
        <f>_xlfn.MINIFS(data[OrderDateTime], data[CustomerName], data[[#This Row],[CustomerName]])</f>
        <v>45522.030555555553</v>
      </c>
      <c r="Y2481" t="str">
        <f>IF(data[[#This Row],[OrderDateTime]]=data[[#This Row],[FirstOrderDateTime]], "New", "Returning")</f>
        <v>New</v>
      </c>
      <c r="Z2481" s="7">
        <f>data[[#This Row],[DeliveryDate]] + data[[#This Row],[DeliveryTime]]</f>
        <v>45522.663194444445</v>
      </c>
      <c r="AA2481" s="7">
        <f>data[[#This Row],[OrderDateTime]] + 1</f>
        <v>45523.030555555553</v>
      </c>
      <c r="AB2481" s="7" t="str">
        <f>IF(data[[#This Row],[DeliveryDateTime]] &lt;= data[[#This Row],[SLADue]], "On Time", "Late")</f>
        <v>On Time</v>
      </c>
    </row>
    <row r="2482" spans="1:28" x14ac:dyDescent="0.2">
      <c r="A2482" t="s">
        <v>3032</v>
      </c>
      <c r="B2482" t="s">
        <v>19</v>
      </c>
      <c r="C2482" t="s">
        <v>92</v>
      </c>
      <c r="D2482" t="s">
        <v>93</v>
      </c>
      <c r="E2482" s="5">
        <v>82.61</v>
      </c>
      <c r="F2482" t="s">
        <v>94</v>
      </c>
      <c r="G2482">
        <v>3</v>
      </c>
      <c r="H2482" s="1">
        <v>45634</v>
      </c>
      <c r="I2482" s="1" t="str">
        <f>TEXT(data[[#This Row],[OrderDate]],"mmm")</f>
        <v>Dec</v>
      </c>
      <c r="J2482" s="6">
        <v>0.55694444444444446</v>
      </c>
      <c r="K2482" s="6" t="str">
        <f>TEXT(data[[#This Row],[OrderTime]],"h")</f>
        <v>13</v>
      </c>
      <c r="L2482" s="1">
        <v>45636</v>
      </c>
      <c r="M2482" s="6">
        <v>0.59861111111111109</v>
      </c>
      <c r="N2482" t="s">
        <v>98</v>
      </c>
      <c r="O2482" t="s">
        <v>58</v>
      </c>
      <c r="P2482" t="s">
        <v>77</v>
      </c>
      <c r="Q2482" t="s">
        <v>26</v>
      </c>
      <c r="R2482" t="s">
        <v>66</v>
      </c>
      <c r="S2482" t="s">
        <v>105</v>
      </c>
      <c r="T2482" t="s">
        <v>59</v>
      </c>
      <c r="U2482" t="s">
        <v>30</v>
      </c>
      <c r="V2482" s="5">
        <f>data[[#This Row],[PriceUSD]]*data[[#This Row],[Quantity]]</f>
        <v>247.82999999999998</v>
      </c>
      <c r="W2482" s="7">
        <f>data[[#This Row],[OrderDate]] + TIME(VALUE(LEFT(data[[#This Row],[OrderTime]],2)), VALUE(RIGHT(data[[#This Row],[OrderTime]],2)), 0)</f>
        <v>45634.030555555553</v>
      </c>
      <c r="X2482" s="7">
        <f>_xlfn.MINIFS(data[OrderDateTime], data[CustomerName], data[[#This Row],[CustomerName]])</f>
        <v>45506.061805555553</v>
      </c>
      <c r="Y2482" t="str">
        <f>IF(data[[#This Row],[OrderDateTime]]=data[[#This Row],[FirstOrderDateTime]], "New", "Returning")</f>
        <v>Returning</v>
      </c>
      <c r="Z2482" s="7">
        <f>data[[#This Row],[DeliveryDate]] + data[[#This Row],[DeliveryTime]]</f>
        <v>45636.598611111112</v>
      </c>
      <c r="AA2482" s="7">
        <f>data[[#This Row],[OrderDateTime]] + 1</f>
        <v>45635.030555555553</v>
      </c>
      <c r="AB2482" s="7" t="str">
        <f>IF(data[[#This Row],[DeliveryDateTime]] &lt;= data[[#This Row],[SLADue]], "On Time", "Late")</f>
        <v>Late</v>
      </c>
    </row>
    <row r="2483" spans="1:28" x14ac:dyDescent="0.2">
      <c r="A2483" t="s">
        <v>3033</v>
      </c>
      <c r="B2483" t="s">
        <v>19</v>
      </c>
      <c r="C2483" t="s">
        <v>117</v>
      </c>
      <c r="D2483" t="s">
        <v>118</v>
      </c>
      <c r="E2483" s="5">
        <v>70.09</v>
      </c>
      <c r="F2483" t="s">
        <v>94</v>
      </c>
      <c r="G2483">
        <v>8</v>
      </c>
      <c r="H2483" s="1">
        <v>45631</v>
      </c>
      <c r="I2483" s="1" t="str">
        <f>TEXT(data[[#This Row],[OrderDate]],"mmm")</f>
        <v>Dec</v>
      </c>
      <c r="J2483" s="6">
        <v>0.79027777777777775</v>
      </c>
      <c r="K2483" s="6" t="str">
        <f>TEXT(data[[#This Row],[OrderTime]],"h")</f>
        <v>18</v>
      </c>
      <c r="L2483" s="1">
        <v>45632</v>
      </c>
      <c r="M2483" s="6">
        <v>0.79027777777777775</v>
      </c>
      <c r="N2483" t="s">
        <v>148</v>
      </c>
      <c r="O2483" t="s">
        <v>584</v>
      </c>
      <c r="P2483" t="s">
        <v>25</v>
      </c>
      <c r="Q2483" t="s">
        <v>26</v>
      </c>
      <c r="R2483" t="s">
        <v>66</v>
      </c>
      <c r="S2483" t="s">
        <v>28</v>
      </c>
      <c r="T2483" t="s">
        <v>106</v>
      </c>
      <c r="U2483" t="s">
        <v>67</v>
      </c>
      <c r="V2483" s="5">
        <f>data[[#This Row],[PriceUSD]]*data[[#This Row],[Quantity]]</f>
        <v>560.72</v>
      </c>
      <c r="W2483" s="7">
        <f>data[[#This Row],[OrderDate]] + TIME(VALUE(LEFT(data[[#This Row],[OrderTime]],2)), VALUE(RIGHT(data[[#This Row],[OrderTime]],2)), 0)</f>
        <v>45631.054166666669</v>
      </c>
      <c r="X2483" s="7">
        <f>_xlfn.MINIFS(data[OrderDateTime], data[CustomerName], data[[#This Row],[CustomerName]])</f>
        <v>45511.017361111109</v>
      </c>
      <c r="Y2483" t="str">
        <f>IF(data[[#This Row],[OrderDateTime]]=data[[#This Row],[FirstOrderDateTime]], "New", "Returning")</f>
        <v>Returning</v>
      </c>
      <c r="Z2483" s="7">
        <f>data[[#This Row],[DeliveryDate]] + data[[#This Row],[DeliveryTime]]</f>
        <v>45632.790277777778</v>
      </c>
      <c r="AA2483" s="7">
        <f>data[[#This Row],[OrderDateTime]] + 1</f>
        <v>45632.054166666669</v>
      </c>
      <c r="AB2483" s="7" t="str">
        <f>IF(data[[#This Row],[DeliveryDateTime]] &lt;= data[[#This Row],[SLADue]], "On Time", "Late")</f>
        <v>Late</v>
      </c>
    </row>
    <row r="2484" spans="1:28" x14ac:dyDescent="0.2">
      <c r="A2484" t="s">
        <v>3034</v>
      </c>
      <c r="B2484" t="s">
        <v>19</v>
      </c>
      <c r="C2484" t="s">
        <v>79</v>
      </c>
      <c r="D2484" t="s">
        <v>80</v>
      </c>
      <c r="E2484" s="5">
        <v>34.18</v>
      </c>
      <c r="F2484" t="s">
        <v>63</v>
      </c>
      <c r="G2484">
        <v>1</v>
      </c>
      <c r="H2484" s="1">
        <v>45743</v>
      </c>
      <c r="I2484" s="1" t="str">
        <f>TEXT(data[[#This Row],[OrderDate]],"mmm")</f>
        <v>Mar</v>
      </c>
      <c r="J2484" s="6">
        <v>0.69791666666666663</v>
      </c>
      <c r="K2484" s="6" t="str">
        <f>TEXT(data[[#This Row],[OrderTime]],"h")</f>
        <v>16</v>
      </c>
      <c r="L2484" s="1">
        <v>45744</v>
      </c>
      <c r="M2484" s="6">
        <v>0.90625</v>
      </c>
      <c r="N2484" t="s">
        <v>139</v>
      </c>
      <c r="O2484" t="s">
        <v>1248</v>
      </c>
      <c r="P2484" t="s">
        <v>36</v>
      </c>
      <c r="Q2484" t="s">
        <v>53</v>
      </c>
      <c r="R2484" t="s">
        <v>83</v>
      </c>
      <c r="S2484" t="s">
        <v>28</v>
      </c>
      <c r="T2484" t="s">
        <v>59</v>
      </c>
      <c r="U2484" t="s">
        <v>39</v>
      </c>
      <c r="V2484" s="5">
        <f>data[[#This Row],[PriceUSD]]*data[[#This Row],[Quantity]]</f>
        <v>34.18</v>
      </c>
      <c r="W2484" s="7">
        <f>data[[#This Row],[OrderDate]] + TIME(VALUE(LEFT(data[[#This Row],[OrderTime]],2)), VALUE(RIGHT(data[[#This Row],[OrderTime]],2)), 0)</f>
        <v>45743.046527777777</v>
      </c>
      <c r="X2484" s="7">
        <f>_xlfn.MINIFS(data[OrderDateTime], data[CustomerName], data[[#This Row],[CustomerName]])</f>
        <v>45523.052083333336</v>
      </c>
      <c r="Y2484" t="str">
        <f>IF(data[[#This Row],[OrderDateTime]]=data[[#This Row],[FirstOrderDateTime]], "New", "Returning")</f>
        <v>Returning</v>
      </c>
      <c r="Z2484" s="7">
        <f>data[[#This Row],[DeliveryDate]] + data[[#This Row],[DeliveryTime]]</f>
        <v>45744.90625</v>
      </c>
      <c r="AA2484" s="7">
        <f>data[[#This Row],[OrderDateTime]] + 1</f>
        <v>45744.046527777777</v>
      </c>
      <c r="AB2484" s="7" t="str">
        <f>IF(data[[#This Row],[DeliveryDateTime]] &lt;= data[[#This Row],[SLADue]], "On Time", "Late")</f>
        <v>Late</v>
      </c>
    </row>
    <row r="2485" spans="1:28" x14ac:dyDescent="0.2">
      <c r="A2485" t="s">
        <v>3035</v>
      </c>
      <c r="B2485" t="s">
        <v>19</v>
      </c>
      <c r="C2485" t="s">
        <v>117</v>
      </c>
      <c r="D2485" t="s">
        <v>118</v>
      </c>
      <c r="E2485" s="5">
        <v>66.599999999999994</v>
      </c>
      <c r="F2485" t="s">
        <v>94</v>
      </c>
      <c r="G2485">
        <v>4</v>
      </c>
      <c r="H2485" s="1">
        <v>45842</v>
      </c>
      <c r="I2485" s="1" t="str">
        <f>TEXT(data[[#This Row],[OrderDate]],"mmm")</f>
        <v>Jul</v>
      </c>
      <c r="J2485" s="6">
        <v>0.78541666666666665</v>
      </c>
      <c r="K2485" s="6" t="str">
        <f>TEXT(data[[#This Row],[OrderTime]],"h")</f>
        <v>18</v>
      </c>
      <c r="L2485" s="1">
        <v>45843</v>
      </c>
      <c r="M2485" s="6">
        <v>0.86875000000000002</v>
      </c>
      <c r="N2485" t="s">
        <v>34</v>
      </c>
      <c r="O2485" t="s">
        <v>1029</v>
      </c>
      <c r="P2485" t="s">
        <v>36</v>
      </c>
      <c r="Q2485" t="s">
        <v>53</v>
      </c>
      <c r="R2485" t="s">
        <v>66</v>
      </c>
      <c r="S2485" t="s">
        <v>28</v>
      </c>
      <c r="T2485" t="s">
        <v>38</v>
      </c>
      <c r="U2485" t="s">
        <v>30</v>
      </c>
      <c r="V2485" s="5">
        <f>data[[#This Row],[PriceUSD]]*data[[#This Row],[Quantity]]</f>
        <v>266.39999999999998</v>
      </c>
      <c r="W2485" s="7">
        <f>data[[#This Row],[OrderDate]] + TIME(VALUE(LEFT(data[[#This Row],[OrderTime]],2)), VALUE(RIGHT(data[[#This Row],[OrderTime]],2)), 0)</f>
        <v>45842.046527777777</v>
      </c>
      <c r="X2485" s="7">
        <f>_xlfn.MINIFS(data[OrderDateTime], data[CustomerName], data[[#This Row],[CustomerName]])</f>
        <v>45562.022916666669</v>
      </c>
      <c r="Y2485" t="str">
        <f>IF(data[[#This Row],[OrderDateTime]]=data[[#This Row],[FirstOrderDateTime]], "New", "Returning")</f>
        <v>Returning</v>
      </c>
      <c r="Z2485" s="7">
        <f>data[[#This Row],[DeliveryDate]] + data[[#This Row],[DeliveryTime]]</f>
        <v>45843.868750000001</v>
      </c>
      <c r="AA2485" s="7">
        <f>data[[#This Row],[OrderDateTime]] + 1</f>
        <v>45843.046527777777</v>
      </c>
      <c r="AB2485" s="7" t="str">
        <f>IF(data[[#This Row],[DeliveryDateTime]] &lt;= data[[#This Row],[SLADue]], "On Time", "Late")</f>
        <v>Late</v>
      </c>
    </row>
    <row r="2486" spans="1:28" x14ac:dyDescent="0.2">
      <c r="A2486" t="s">
        <v>3036</v>
      </c>
      <c r="B2486" t="s">
        <v>19</v>
      </c>
      <c r="C2486" t="s">
        <v>79</v>
      </c>
      <c r="D2486" t="s">
        <v>80</v>
      </c>
      <c r="E2486" s="5">
        <v>29.85</v>
      </c>
      <c r="F2486" t="s">
        <v>81</v>
      </c>
      <c r="G2486">
        <v>3</v>
      </c>
      <c r="H2486" s="1">
        <v>45872</v>
      </c>
      <c r="I2486" s="1" t="str">
        <f>TEXT(data[[#This Row],[OrderDate]],"mmm")</f>
        <v>Aug</v>
      </c>
      <c r="J2486" s="6">
        <v>0.5444444444444444</v>
      </c>
      <c r="K2486" s="6" t="str">
        <f>TEXT(data[[#This Row],[OrderTime]],"h")</f>
        <v>13</v>
      </c>
      <c r="L2486" s="1">
        <v>45874</v>
      </c>
      <c r="M2486" s="6">
        <v>0.71111111111111114</v>
      </c>
      <c r="N2486" t="s">
        <v>310</v>
      </c>
      <c r="O2486" t="s">
        <v>2242</v>
      </c>
      <c r="P2486" t="s">
        <v>180</v>
      </c>
      <c r="Q2486" t="s">
        <v>53</v>
      </c>
      <c r="R2486" t="s">
        <v>83</v>
      </c>
      <c r="S2486" t="s">
        <v>105</v>
      </c>
      <c r="T2486" t="s">
        <v>29</v>
      </c>
      <c r="U2486" t="s">
        <v>30</v>
      </c>
      <c r="V2486" s="5">
        <f>data[[#This Row],[PriceUSD]]*data[[#This Row],[Quantity]]</f>
        <v>89.550000000000011</v>
      </c>
      <c r="W2486" s="7">
        <f>data[[#This Row],[OrderDate]] + TIME(VALUE(LEFT(data[[#This Row],[OrderTime]],2)), VALUE(RIGHT(data[[#This Row],[OrderTime]],2)), 0)</f>
        <v>45872.030555555553</v>
      </c>
      <c r="X2486" s="7">
        <f>_xlfn.MINIFS(data[OrderDateTime], data[CustomerName], data[[#This Row],[CustomerName]])</f>
        <v>45505.038888888892</v>
      </c>
      <c r="Y2486" t="str">
        <f>IF(data[[#This Row],[OrderDateTime]]=data[[#This Row],[FirstOrderDateTime]], "New", "Returning")</f>
        <v>Returning</v>
      </c>
      <c r="Z2486" s="7">
        <f>data[[#This Row],[DeliveryDate]] + data[[#This Row],[DeliveryTime]]</f>
        <v>45874.711111111108</v>
      </c>
      <c r="AA2486" s="7">
        <f>data[[#This Row],[OrderDateTime]] + 1</f>
        <v>45873.030555555553</v>
      </c>
      <c r="AB2486" s="7" t="str">
        <f>IF(data[[#This Row],[DeliveryDateTime]] &lt;= data[[#This Row],[SLADue]], "On Time", "Late")</f>
        <v>Late</v>
      </c>
    </row>
    <row r="2487" spans="1:28" x14ac:dyDescent="0.2">
      <c r="A2487" t="s">
        <v>3037</v>
      </c>
      <c r="B2487" t="s">
        <v>19</v>
      </c>
      <c r="C2487" t="s">
        <v>69</v>
      </c>
      <c r="D2487" t="s">
        <v>70</v>
      </c>
      <c r="E2487" s="5">
        <v>45.76</v>
      </c>
      <c r="F2487" t="s">
        <v>51</v>
      </c>
      <c r="G2487">
        <v>1</v>
      </c>
      <c r="H2487" s="1">
        <v>45547</v>
      </c>
      <c r="I2487" s="1" t="str">
        <f>TEXT(data[[#This Row],[OrderDate]],"mmm")</f>
        <v>Sep</v>
      </c>
      <c r="J2487" s="6">
        <v>0.73263888888888884</v>
      </c>
      <c r="K2487" s="6" t="str">
        <f>TEXT(data[[#This Row],[OrderTime]],"h")</f>
        <v>17</v>
      </c>
      <c r="L2487" s="1">
        <v>45548</v>
      </c>
      <c r="M2487" s="6">
        <v>0.85763888888888884</v>
      </c>
      <c r="N2487" t="s">
        <v>95</v>
      </c>
      <c r="O2487" t="s">
        <v>429</v>
      </c>
      <c r="P2487" t="s">
        <v>25</v>
      </c>
      <c r="Q2487" t="s">
        <v>26</v>
      </c>
      <c r="R2487" t="s">
        <v>37</v>
      </c>
      <c r="S2487" t="s">
        <v>28</v>
      </c>
      <c r="T2487" t="s">
        <v>59</v>
      </c>
      <c r="U2487" t="s">
        <v>30</v>
      </c>
      <c r="V2487" s="5">
        <f>data[[#This Row],[PriceUSD]]*data[[#This Row],[Quantity]]</f>
        <v>45.76</v>
      </c>
      <c r="W2487" s="7">
        <f>data[[#This Row],[OrderDate]] + TIME(VALUE(LEFT(data[[#This Row],[OrderTime]],2)), VALUE(RIGHT(data[[#This Row],[OrderTime]],2)), 0)</f>
        <v>45547.061805555553</v>
      </c>
      <c r="X2487" s="7">
        <f>_xlfn.MINIFS(data[OrderDateTime], data[CustomerName], data[[#This Row],[CustomerName]])</f>
        <v>45526.046527777777</v>
      </c>
      <c r="Y2487" t="str">
        <f>IF(data[[#This Row],[OrderDateTime]]=data[[#This Row],[FirstOrderDateTime]], "New", "Returning")</f>
        <v>Returning</v>
      </c>
      <c r="Z2487" s="7">
        <f>data[[#This Row],[DeliveryDate]] + data[[#This Row],[DeliveryTime]]</f>
        <v>45548.857638888891</v>
      </c>
      <c r="AA2487" s="7">
        <f>data[[#This Row],[OrderDateTime]] + 1</f>
        <v>45548.061805555553</v>
      </c>
      <c r="AB2487" s="7" t="str">
        <f>IF(data[[#This Row],[DeliveryDateTime]] &lt;= data[[#This Row],[SLADue]], "On Time", "Late")</f>
        <v>Late</v>
      </c>
    </row>
    <row r="2488" spans="1:28" x14ac:dyDescent="0.2">
      <c r="A2488" t="s">
        <v>3038</v>
      </c>
      <c r="B2488" t="s">
        <v>19</v>
      </c>
      <c r="C2488" t="s">
        <v>49</v>
      </c>
      <c r="D2488" t="s">
        <v>50</v>
      </c>
      <c r="E2488" s="5">
        <v>31.5</v>
      </c>
      <c r="F2488" t="s">
        <v>138</v>
      </c>
      <c r="G2488">
        <v>1</v>
      </c>
      <c r="H2488" s="1">
        <v>45547</v>
      </c>
      <c r="I2488" s="1" t="str">
        <f>TEXT(data[[#This Row],[OrderDate]],"mmm")</f>
        <v>Sep</v>
      </c>
      <c r="J2488" s="6">
        <v>0.47569444444444442</v>
      </c>
      <c r="K2488" s="6" t="str">
        <f>TEXT(data[[#This Row],[OrderTime]],"h")</f>
        <v>11</v>
      </c>
      <c r="L2488" s="1">
        <v>45548</v>
      </c>
      <c r="M2488" s="6">
        <v>0.64236111111111116</v>
      </c>
      <c r="N2488" t="s">
        <v>64</v>
      </c>
      <c r="O2488" t="s">
        <v>346</v>
      </c>
      <c r="P2488" t="s">
        <v>25</v>
      </c>
      <c r="Q2488" t="s">
        <v>26</v>
      </c>
      <c r="R2488" t="s">
        <v>54</v>
      </c>
      <c r="S2488" t="s">
        <v>28</v>
      </c>
      <c r="T2488" t="s">
        <v>38</v>
      </c>
      <c r="U2488" t="s">
        <v>30</v>
      </c>
      <c r="V2488" s="5">
        <f>data[[#This Row],[PriceUSD]]*data[[#This Row],[Quantity]]</f>
        <v>31.5</v>
      </c>
      <c r="W2488" s="7">
        <f>data[[#This Row],[OrderDate]] + TIME(VALUE(LEFT(data[[#This Row],[OrderTime]],2)), VALUE(RIGHT(data[[#This Row],[OrderTime]],2)), 0)</f>
        <v>45547.030555555553</v>
      </c>
      <c r="X2488" s="7">
        <f>_xlfn.MINIFS(data[OrderDateTime], data[CustomerName], data[[#This Row],[CustomerName]])</f>
        <v>45547.030555555553</v>
      </c>
      <c r="Y2488" t="str">
        <f>IF(data[[#This Row],[OrderDateTime]]=data[[#This Row],[FirstOrderDateTime]], "New", "Returning")</f>
        <v>New</v>
      </c>
      <c r="Z2488" s="7">
        <f>data[[#This Row],[DeliveryDate]] + data[[#This Row],[DeliveryTime]]</f>
        <v>45548.642361111109</v>
      </c>
      <c r="AA2488" s="7">
        <f>data[[#This Row],[OrderDateTime]] + 1</f>
        <v>45548.030555555553</v>
      </c>
      <c r="AB2488" s="7" t="str">
        <f>IF(data[[#This Row],[DeliveryDateTime]] &lt;= data[[#This Row],[SLADue]], "On Time", "Late")</f>
        <v>Late</v>
      </c>
    </row>
    <row r="2489" spans="1:28" x14ac:dyDescent="0.2">
      <c r="A2489" t="s">
        <v>3039</v>
      </c>
      <c r="B2489" t="s">
        <v>19</v>
      </c>
      <c r="C2489" t="s">
        <v>61</v>
      </c>
      <c r="D2489" t="s">
        <v>62</v>
      </c>
      <c r="E2489" s="5">
        <v>142.88999999999999</v>
      </c>
      <c r="F2489" t="s">
        <v>94</v>
      </c>
      <c r="G2489">
        <v>5</v>
      </c>
      <c r="H2489" s="1">
        <v>45724</v>
      </c>
      <c r="I2489" s="1" t="str">
        <f>TEXT(data[[#This Row],[OrderDate]],"mmm")</f>
        <v>Mar</v>
      </c>
      <c r="J2489" s="6">
        <v>0.73541666666666672</v>
      </c>
      <c r="K2489" s="6" t="str">
        <f>TEXT(data[[#This Row],[OrderTime]],"h")</f>
        <v>17</v>
      </c>
      <c r="L2489" s="1">
        <v>45725</v>
      </c>
      <c r="M2489" s="6">
        <v>0.73541666666666672</v>
      </c>
      <c r="N2489" t="s">
        <v>112</v>
      </c>
      <c r="O2489" t="s">
        <v>990</v>
      </c>
      <c r="P2489" t="s">
        <v>36</v>
      </c>
      <c r="Q2489" t="s">
        <v>53</v>
      </c>
      <c r="R2489" t="s">
        <v>66</v>
      </c>
      <c r="S2489" t="s">
        <v>28</v>
      </c>
      <c r="T2489" t="s">
        <v>38</v>
      </c>
      <c r="U2489" t="s">
        <v>30</v>
      </c>
      <c r="V2489" s="5">
        <f>data[[#This Row],[PriceUSD]]*data[[#This Row],[Quantity]]</f>
        <v>714.44999999999993</v>
      </c>
      <c r="W2489" s="7">
        <f>data[[#This Row],[OrderDate]] + TIME(VALUE(LEFT(data[[#This Row],[OrderTime]],2)), VALUE(RIGHT(data[[#This Row],[OrderTime]],2)), 0)</f>
        <v>45724.046527777777</v>
      </c>
      <c r="X2489" s="7">
        <f>_xlfn.MINIFS(data[OrderDateTime], data[CustomerName], data[[#This Row],[CustomerName]])</f>
        <v>45517.038888888892</v>
      </c>
      <c r="Y2489" t="str">
        <f>IF(data[[#This Row],[OrderDateTime]]=data[[#This Row],[FirstOrderDateTime]], "New", "Returning")</f>
        <v>Returning</v>
      </c>
      <c r="Z2489" s="7">
        <f>data[[#This Row],[DeliveryDate]] + data[[#This Row],[DeliveryTime]]</f>
        <v>45725.73541666667</v>
      </c>
      <c r="AA2489" s="7">
        <f>data[[#This Row],[OrderDateTime]] + 1</f>
        <v>45725.046527777777</v>
      </c>
      <c r="AB2489" s="7" t="str">
        <f>IF(data[[#This Row],[DeliveryDateTime]] &lt;= data[[#This Row],[SLADue]], "On Time", "Late")</f>
        <v>Late</v>
      </c>
    </row>
    <row r="2490" spans="1:28" x14ac:dyDescent="0.2">
      <c r="A2490" t="s">
        <v>3040</v>
      </c>
      <c r="B2490" t="s">
        <v>19</v>
      </c>
      <c r="C2490" t="s">
        <v>49</v>
      </c>
      <c r="D2490" t="s">
        <v>50</v>
      </c>
      <c r="E2490" s="5">
        <v>30.3</v>
      </c>
      <c r="F2490" t="s">
        <v>51</v>
      </c>
      <c r="G2490">
        <v>2</v>
      </c>
      <c r="H2490" s="1">
        <v>45653</v>
      </c>
      <c r="I2490" s="1" t="str">
        <f>TEXT(data[[#This Row],[OrderDate]],"mmm")</f>
        <v>Dec</v>
      </c>
      <c r="J2490" s="6">
        <v>0.91111111111111109</v>
      </c>
      <c r="K2490" s="6" t="str">
        <f>TEXT(data[[#This Row],[OrderTime]],"h")</f>
        <v>21</v>
      </c>
      <c r="L2490" s="1">
        <v>45655</v>
      </c>
      <c r="M2490" s="6">
        <v>0.63611111111111107</v>
      </c>
      <c r="N2490" t="s">
        <v>44</v>
      </c>
      <c r="O2490" t="s">
        <v>589</v>
      </c>
      <c r="P2490" t="s">
        <v>25</v>
      </c>
      <c r="Q2490" t="s">
        <v>26</v>
      </c>
      <c r="R2490" t="s">
        <v>54</v>
      </c>
      <c r="S2490" t="s">
        <v>105</v>
      </c>
      <c r="T2490" t="s">
        <v>29</v>
      </c>
      <c r="U2490" t="s">
        <v>39</v>
      </c>
      <c r="V2490" s="5">
        <f>data[[#This Row],[PriceUSD]]*data[[#This Row],[Quantity]]</f>
        <v>60.6</v>
      </c>
      <c r="W2490" s="7">
        <f>data[[#This Row],[OrderDate]] + TIME(VALUE(LEFT(data[[#This Row],[OrderTime]],2)), VALUE(RIGHT(data[[#This Row],[OrderTime]],2)), 0)</f>
        <v>45653.007638888892</v>
      </c>
      <c r="X2490" s="7">
        <f>_xlfn.MINIFS(data[OrderDateTime], data[CustomerName], data[[#This Row],[CustomerName]])</f>
        <v>45536.061805555553</v>
      </c>
      <c r="Y2490" t="str">
        <f>IF(data[[#This Row],[OrderDateTime]]=data[[#This Row],[FirstOrderDateTime]], "New", "Returning")</f>
        <v>Returning</v>
      </c>
      <c r="Z2490" s="7">
        <f>data[[#This Row],[DeliveryDate]] + data[[#This Row],[DeliveryTime]]</f>
        <v>45655.636111111111</v>
      </c>
      <c r="AA2490" s="7">
        <f>data[[#This Row],[OrderDateTime]] + 1</f>
        <v>45654.007638888892</v>
      </c>
      <c r="AB2490" s="7" t="str">
        <f>IF(data[[#This Row],[DeliveryDateTime]] &lt;= data[[#This Row],[SLADue]], "On Time", "Late")</f>
        <v>Late</v>
      </c>
    </row>
    <row r="2491" spans="1:28" x14ac:dyDescent="0.2">
      <c r="A2491" t="s">
        <v>3041</v>
      </c>
      <c r="B2491" t="s">
        <v>19</v>
      </c>
      <c r="C2491" t="s">
        <v>49</v>
      </c>
      <c r="D2491" t="s">
        <v>50</v>
      </c>
      <c r="E2491" s="5">
        <v>34.69</v>
      </c>
      <c r="F2491" t="s">
        <v>74</v>
      </c>
      <c r="G2491">
        <v>1</v>
      </c>
      <c r="H2491" s="1">
        <v>45792</v>
      </c>
      <c r="I2491" s="1" t="str">
        <f>TEXT(data[[#This Row],[OrderDate]],"mmm")</f>
        <v>May</v>
      </c>
      <c r="J2491" s="6">
        <v>0.69305555555555554</v>
      </c>
      <c r="K2491" s="6" t="str">
        <f>TEXT(data[[#This Row],[OrderTime]],"h")</f>
        <v>16</v>
      </c>
      <c r="L2491" s="1">
        <v>45793</v>
      </c>
      <c r="M2491" s="6">
        <v>0.77638888888888891</v>
      </c>
      <c r="N2491" t="s">
        <v>75</v>
      </c>
      <c r="O2491" t="s">
        <v>517</v>
      </c>
      <c r="P2491" t="s">
        <v>77</v>
      </c>
      <c r="Q2491" t="s">
        <v>53</v>
      </c>
      <c r="R2491" t="s">
        <v>54</v>
      </c>
      <c r="S2491" t="s">
        <v>28</v>
      </c>
      <c r="T2491" t="s">
        <v>136</v>
      </c>
      <c r="U2491" t="s">
        <v>30</v>
      </c>
      <c r="V2491" s="5">
        <f>data[[#This Row],[PriceUSD]]*data[[#This Row],[Quantity]]</f>
        <v>34.69</v>
      </c>
      <c r="W2491" s="7">
        <f>data[[#This Row],[OrderDate]] + TIME(VALUE(LEFT(data[[#This Row],[OrderTime]],2)), VALUE(RIGHT(data[[#This Row],[OrderTime]],2)), 0)</f>
        <v>45792.038888888892</v>
      </c>
      <c r="X2491" s="7">
        <f>_xlfn.MINIFS(data[OrderDateTime], data[CustomerName], data[[#This Row],[CustomerName]])</f>
        <v>45511.054166666669</v>
      </c>
      <c r="Y2491" t="str">
        <f>IF(data[[#This Row],[OrderDateTime]]=data[[#This Row],[FirstOrderDateTime]], "New", "Returning")</f>
        <v>Returning</v>
      </c>
      <c r="Z2491" s="7">
        <f>data[[#This Row],[DeliveryDate]] + data[[#This Row],[DeliveryTime]]</f>
        <v>45793.776388888888</v>
      </c>
      <c r="AA2491" s="7">
        <f>data[[#This Row],[OrderDateTime]] + 1</f>
        <v>45793.038888888892</v>
      </c>
      <c r="AB2491" s="7" t="str">
        <f>IF(data[[#This Row],[DeliveryDateTime]] &lt;= data[[#This Row],[SLADue]], "On Time", "Late")</f>
        <v>Late</v>
      </c>
    </row>
    <row r="2492" spans="1:28" x14ac:dyDescent="0.2">
      <c r="A2492" t="s">
        <v>3042</v>
      </c>
      <c r="B2492" t="s">
        <v>19</v>
      </c>
      <c r="C2492" t="s">
        <v>69</v>
      </c>
      <c r="D2492" t="s">
        <v>70</v>
      </c>
      <c r="E2492" s="5">
        <v>52.77</v>
      </c>
      <c r="F2492" t="s">
        <v>43</v>
      </c>
      <c r="G2492">
        <v>1</v>
      </c>
      <c r="H2492" s="1">
        <v>45604</v>
      </c>
      <c r="I2492" s="1" t="str">
        <f>TEXT(data[[#This Row],[OrderDate]],"mmm")</f>
        <v>Nov</v>
      </c>
      <c r="J2492" s="6">
        <v>0.68819444444444444</v>
      </c>
      <c r="K2492" s="6" t="str">
        <f>TEXT(data[[#This Row],[OrderTime]],"h")</f>
        <v>16</v>
      </c>
      <c r="L2492" s="1">
        <v>45605</v>
      </c>
      <c r="M2492" s="6">
        <v>0.64444444444444449</v>
      </c>
      <c r="N2492" t="s">
        <v>148</v>
      </c>
      <c r="O2492" t="s">
        <v>774</v>
      </c>
      <c r="P2492" t="s">
        <v>25</v>
      </c>
      <c r="Q2492" t="s">
        <v>26</v>
      </c>
      <c r="R2492" t="s">
        <v>37</v>
      </c>
      <c r="S2492" t="s">
        <v>28</v>
      </c>
      <c r="T2492" t="s">
        <v>38</v>
      </c>
      <c r="U2492" t="s">
        <v>30</v>
      </c>
      <c r="V2492" s="5">
        <f>data[[#This Row],[PriceUSD]]*data[[#This Row],[Quantity]]</f>
        <v>52.77</v>
      </c>
      <c r="W2492" s="7">
        <f>data[[#This Row],[OrderDate]] + TIME(VALUE(LEFT(data[[#This Row],[OrderTime]],2)), VALUE(RIGHT(data[[#This Row],[OrderTime]],2)), 0)</f>
        <v>45604.030555555553</v>
      </c>
      <c r="X2492" s="7">
        <f>_xlfn.MINIFS(data[OrderDateTime], data[CustomerName], data[[#This Row],[CustomerName]])</f>
        <v>45526.022916666669</v>
      </c>
      <c r="Y2492" t="str">
        <f>IF(data[[#This Row],[OrderDateTime]]=data[[#This Row],[FirstOrderDateTime]], "New", "Returning")</f>
        <v>Returning</v>
      </c>
      <c r="Z2492" s="7">
        <f>data[[#This Row],[DeliveryDate]] + data[[#This Row],[DeliveryTime]]</f>
        <v>45605.644444444442</v>
      </c>
      <c r="AA2492" s="7">
        <f>data[[#This Row],[OrderDateTime]] + 1</f>
        <v>45605.030555555553</v>
      </c>
      <c r="AB2492" s="7" t="str">
        <f>IF(data[[#This Row],[DeliveryDateTime]] &lt;= data[[#This Row],[SLADue]], "On Time", "Late")</f>
        <v>Late</v>
      </c>
    </row>
    <row r="2493" spans="1:28" x14ac:dyDescent="0.2">
      <c r="A2493" t="s">
        <v>3043</v>
      </c>
      <c r="B2493" t="s">
        <v>19</v>
      </c>
      <c r="C2493" t="s">
        <v>92</v>
      </c>
      <c r="D2493" t="s">
        <v>93</v>
      </c>
      <c r="E2493" s="5">
        <v>77.8</v>
      </c>
      <c r="F2493" t="s">
        <v>81</v>
      </c>
      <c r="G2493">
        <v>1</v>
      </c>
      <c r="H2493" s="1">
        <v>45667</v>
      </c>
      <c r="I2493" s="1" t="str">
        <f>TEXT(data[[#This Row],[OrderDate]],"mmm")</f>
        <v>Jan</v>
      </c>
      <c r="J2493" s="6">
        <v>0.41041666666666665</v>
      </c>
      <c r="K2493" s="6" t="str">
        <f>TEXT(data[[#This Row],[OrderTime]],"h")</f>
        <v>9</v>
      </c>
      <c r="L2493" s="1">
        <v>45668</v>
      </c>
      <c r="M2493" s="6">
        <v>0.49375000000000002</v>
      </c>
      <c r="N2493" t="s">
        <v>170</v>
      </c>
      <c r="O2493" t="s">
        <v>1087</v>
      </c>
      <c r="P2493" t="s">
        <v>36</v>
      </c>
      <c r="Q2493" t="s">
        <v>26</v>
      </c>
      <c r="R2493" t="s">
        <v>66</v>
      </c>
      <c r="S2493" t="s">
        <v>28</v>
      </c>
      <c r="T2493" t="s">
        <v>38</v>
      </c>
      <c r="U2493" t="s">
        <v>30</v>
      </c>
      <c r="V2493" s="5">
        <f>data[[#This Row],[PriceUSD]]*data[[#This Row],[Quantity]]</f>
        <v>77.8</v>
      </c>
      <c r="W2493" s="7">
        <f>data[[#This Row],[OrderDate]] + TIME(VALUE(LEFT(data[[#This Row],[OrderTime]],2)), VALUE(RIGHT(data[[#This Row],[OrderTime]],2)), 0)</f>
        <v>45667.046527777777</v>
      </c>
      <c r="X2493" s="7">
        <f>_xlfn.MINIFS(data[OrderDateTime], data[CustomerName], data[[#This Row],[CustomerName]])</f>
        <v>45522.022916666669</v>
      </c>
      <c r="Y2493" t="str">
        <f>IF(data[[#This Row],[OrderDateTime]]=data[[#This Row],[FirstOrderDateTime]], "New", "Returning")</f>
        <v>Returning</v>
      </c>
      <c r="Z2493" s="7">
        <f>data[[#This Row],[DeliveryDate]] + data[[#This Row],[DeliveryTime]]</f>
        <v>45668.493750000001</v>
      </c>
      <c r="AA2493" s="7">
        <f>data[[#This Row],[OrderDateTime]] + 1</f>
        <v>45668.046527777777</v>
      </c>
      <c r="AB2493" s="7" t="str">
        <f>IF(data[[#This Row],[DeliveryDateTime]] &lt;= data[[#This Row],[SLADue]], "On Time", "Late")</f>
        <v>Late</v>
      </c>
    </row>
    <row r="2494" spans="1:28" x14ac:dyDescent="0.2">
      <c r="A2494" t="s">
        <v>3044</v>
      </c>
      <c r="B2494" t="s">
        <v>19</v>
      </c>
      <c r="C2494" t="s">
        <v>41</v>
      </c>
      <c r="D2494" t="s">
        <v>42</v>
      </c>
      <c r="E2494" s="5">
        <v>39.15</v>
      </c>
      <c r="F2494" t="s">
        <v>119</v>
      </c>
      <c r="G2494">
        <v>2</v>
      </c>
      <c r="H2494" s="1">
        <v>45637</v>
      </c>
      <c r="I2494" s="1" t="str">
        <f>TEXT(data[[#This Row],[OrderDate]],"mmm")</f>
        <v>Dec</v>
      </c>
      <c r="J2494" s="6">
        <v>0.52430555555555558</v>
      </c>
      <c r="K2494" s="6" t="str">
        <f>TEXT(data[[#This Row],[OrderTime]],"h")</f>
        <v>12</v>
      </c>
      <c r="L2494" s="1">
        <v>45637</v>
      </c>
      <c r="M2494" s="6">
        <v>0.64930555555555558</v>
      </c>
      <c r="N2494" t="s">
        <v>98</v>
      </c>
      <c r="O2494" t="s">
        <v>412</v>
      </c>
      <c r="P2494" t="s">
        <v>77</v>
      </c>
      <c r="Q2494" t="s">
        <v>53</v>
      </c>
      <c r="R2494" t="s">
        <v>46</v>
      </c>
      <c r="S2494" t="s">
        <v>47</v>
      </c>
      <c r="T2494" t="s">
        <v>29</v>
      </c>
      <c r="U2494" t="s">
        <v>67</v>
      </c>
      <c r="V2494" s="5">
        <f>data[[#This Row],[PriceUSD]]*data[[#This Row],[Quantity]]</f>
        <v>78.3</v>
      </c>
      <c r="W2494" s="7">
        <f>data[[#This Row],[OrderDate]] + TIME(VALUE(LEFT(data[[#This Row],[OrderTime]],2)), VALUE(RIGHT(data[[#This Row],[OrderTime]],2)), 0)</f>
        <v>45637.038888888892</v>
      </c>
      <c r="X2494" s="7">
        <f>_xlfn.MINIFS(data[OrderDateTime], data[CustomerName], data[[#This Row],[CustomerName]])</f>
        <v>45509.061805555553</v>
      </c>
      <c r="Y2494" t="str">
        <f>IF(data[[#This Row],[OrderDateTime]]=data[[#This Row],[FirstOrderDateTime]], "New", "Returning")</f>
        <v>Returning</v>
      </c>
      <c r="Z2494" s="7">
        <f>data[[#This Row],[DeliveryDate]] + data[[#This Row],[DeliveryTime]]</f>
        <v>45637.649305555555</v>
      </c>
      <c r="AA2494" s="7">
        <f>data[[#This Row],[OrderDateTime]] + 1</f>
        <v>45638.038888888892</v>
      </c>
      <c r="AB2494" s="7" t="str">
        <f>IF(data[[#This Row],[DeliveryDateTime]] &lt;= data[[#This Row],[SLADue]], "On Time", "Late")</f>
        <v>On Time</v>
      </c>
    </row>
    <row r="2495" spans="1:28" x14ac:dyDescent="0.2">
      <c r="A2495" t="s">
        <v>3045</v>
      </c>
      <c r="B2495" t="s">
        <v>19</v>
      </c>
      <c r="C2495" t="s">
        <v>20</v>
      </c>
      <c r="D2495" t="s">
        <v>21</v>
      </c>
      <c r="E2495" s="5">
        <v>20.83</v>
      </c>
      <c r="F2495" t="s">
        <v>43</v>
      </c>
      <c r="G2495">
        <v>1</v>
      </c>
      <c r="H2495" s="1">
        <v>45843</v>
      </c>
      <c r="I2495" s="1" t="str">
        <f>TEXT(data[[#This Row],[OrderDate]],"mmm")</f>
        <v>Jul</v>
      </c>
      <c r="J2495" s="6">
        <v>0.84930555555555554</v>
      </c>
      <c r="K2495" s="6" t="str">
        <f>TEXT(data[[#This Row],[OrderTime]],"h")</f>
        <v>20</v>
      </c>
      <c r="L2495" s="1">
        <v>45845</v>
      </c>
      <c r="M2495" s="6">
        <v>0.81944444444444442</v>
      </c>
      <c r="N2495" t="s">
        <v>57</v>
      </c>
      <c r="O2495" t="s">
        <v>1081</v>
      </c>
      <c r="P2495" t="s">
        <v>25</v>
      </c>
      <c r="Q2495" t="s">
        <v>53</v>
      </c>
      <c r="R2495" t="s">
        <v>27</v>
      </c>
      <c r="S2495" t="s">
        <v>105</v>
      </c>
      <c r="T2495" t="s">
        <v>29</v>
      </c>
      <c r="U2495" t="s">
        <v>30</v>
      </c>
      <c r="V2495" s="5">
        <f>data[[#This Row],[PriceUSD]]*data[[#This Row],[Quantity]]</f>
        <v>20.83</v>
      </c>
      <c r="W2495" s="7">
        <f>data[[#This Row],[OrderDate]] + TIME(VALUE(LEFT(data[[#This Row],[OrderTime]],2)), VALUE(RIGHT(data[[#This Row],[OrderTime]],2)), 0)</f>
        <v>45843.038888888892</v>
      </c>
      <c r="X2495" s="7">
        <f>_xlfn.MINIFS(data[OrderDateTime], data[CustomerName], data[[#This Row],[CustomerName]])</f>
        <v>45551.007638888892</v>
      </c>
      <c r="Y2495" t="str">
        <f>IF(data[[#This Row],[OrderDateTime]]=data[[#This Row],[FirstOrderDateTime]], "New", "Returning")</f>
        <v>Returning</v>
      </c>
      <c r="Z2495" s="7">
        <f>data[[#This Row],[DeliveryDate]] + data[[#This Row],[DeliveryTime]]</f>
        <v>45845.819444444445</v>
      </c>
      <c r="AA2495" s="7">
        <f>data[[#This Row],[OrderDateTime]] + 1</f>
        <v>45844.038888888892</v>
      </c>
      <c r="AB2495" s="7" t="str">
        <f>IF(data[[#This Row],[DeliveryDateTime]] &lt;= data[[#This Row],[SLADue]], "On Time", "Late")</f>
        <v>Late</v>
      </c>
    </row>
    <row r="2496" spans="1:28" x14ac:dyDescent="0.2">
      <c r="A2496" t="s">
        <v>3046</v>
      </c>
      <c r="B2496" t="s">
        <v>19</v>
      </c>
      <c r="C2496" t="s">
        <v>126</v>
      </c>
      <c r="D2496" t="s">
        <v>127</v>
      </c>
      <c r="E2496" s="5">
        <v>22.01</v>
      </c>
      <c r="F2496" t="s">
        <v>87</v>
      </c>
      <c r="G2496">
        <v>2</v>
      </c>
      <c r="H2496" s="1">
        <v>45564</v>
      </c>
      <c r="I2496" s="1" t="str">
        <f>TEXT(data[[#This Row],[OrderDate]],"mmm")</f>
        <v>Sep</v>
      </c>
      <c r="J2496" s="6">
        <v>0.50902777777777775</v>
      </c>
      <c r="K2496" s="6" t="str">
        <f>TEXT(data[[#This Row],[OrderTime]],"h")</f>
        <v>12</v>
      </c>
      <c r="L2496" s="1">
        <v>45565</v>
      </c>
      <c r="M2496" s="6">
        <v>0.71736111111111112</v>
      </c>
      <c r="N2496" t="s">
        <v>112</v>
      </c>
      <c r="O2496" t="s">
        <v>364</v>
      </c>
      <c r="P2496" t="s">
        <v>36</v>
      </c>
      <c r="Q2496" t="s">
        <v>26</v>
      </c>
      <c r="R2496" t="s">
        <v>129</v>
      </c>
      <c r="S2496" t="s">
        <v>28</v>
      </c>
      <c r="T2496" t="s">
        <v>38</v>
      </c>
      <c r="U2496" t="s">
        <v>67</v>
      </c>
      <c r="V2496" s="5">
        <f>data[[#This Row],[PriceUSD]]*data[[#This Row],[Quantity]]</f>
        <v>44.02</v>
      </c>
      <c r="W2496" s="7">
        <f>data[[#This Row],[OrderDate]] + TIME(VALUE(LEFT(data[[#This Row],[OrderTime]],2)), VALUE(RIGHT(data[[#This Row],[OrderTime]],2)), 0)</f>
        <v>45564.054166666669</v>
      </c>
      <c r="X2496" s="7">
        <f>_xlfn.MINIFS(data[OrderDateTime], data[CustomerName], data[[#This Row],[CustomerName]])</f>
        <v>45531.030555555553</v>
      </c>
      <c r="Y2496" t="str">
        <f>IF(data[[#This Row],[OrderDateTime]]=data[[#This Row],[FirstOrderDateTime]], "New", "Returning")</f>
        <v>Returning</v>
      </c>
      <c r="Z2496" s="7">
        <f>data[[#This Row],[DeliveryDate]] + data[[#This Row],[DeliveryTime]]</f>
        <v>45565.717361111114</v>
      </c>
      <c r="AA2496" s="7">
        <f>data[[#This Row],[OrderDateTime]] + 1</f>
        <v>45565.054166666669</v>
      </c>
      <c r="AB2496" s="7" t="str">
        <f>IF(data[[#This Row],[DeliveryDateTime]] &lt;= data[[#This Row],[SLADue]], "On Time", "Late")</f>
        <v>Late</v>
      </c>
    </row>
    <row r="2497" spans="1:28" x14ac:dyDescent="0.2">
      <c r="A2497" t="s">
        <v>3047</v>
      </c>
      <c r="B2497" t="s">
        <v>19</v>
      </c>
      <c r="C2497" t="s">
        <v>117</v>
      </c>
      <c r="D2497" t="s">
        <v>118</v>
      </c>
      <c r="E2497" s="5">
        <v>83.05</v>
      </c>
      <c r="F2497" t="s">
        <v>94</v>
      </c>
      <c r="G2497">
        <v>6</v>
      </c>
      <c r="H2497" s="1">
        <v>45554</v>
      </c>
      <c r="I2497" s="1" t="str">
        <f>TEXT(data[[#This Row],[OrderDate]],"mmm")</f>
        <v>Sep</v>
      </c>
      <c r="J2497" s="6">
        <v>0.58194444444444449</v>
      </c>
      <c r="K2497" s="6" t="str">
        <f>TEXT(data[[#This Row],[OrderTime]],"h")</f>
        <v>13</v>
      </c>
      <c r="L2497" s="1">
        <v>45554</v>
      </c>
      <c r="M2497" s="6">
        <v>0.87361111111111112</v>
      </c>
      <c r="N2497" t="s">
        <v>75</v>
      </c>
      <c r="O2497" t="s">
        <v>766</v>
      </c>
      <c r="P2497" t="s">
        <v>25</v>
      </c>
      <c r="Q2497" t="s">
        <v>53</v>
      </c>
      <c r="R2497" t="s">
        <v>66</v>
      </c>
      <c r="S2497" t="s">
        <v>47</v>
      </c>
      <c r="T2497" t="s">
        <v>29</v>
      </c>
      <c r="U2497" t="s">
        <v>39</v>
      </c>
      <c r="V2497" s="5">
        <f>data[[#This Row],[PriceUSD]]*data[[#This Row],[Quantity]]</f>
        <v>498.29999999999995</v>
      </c>
      <c r="W2497" s="7">
        <f>data[[#This Row],[OrderDate]] + TIME(VALUE(LEFT(data[[#This Row],[OrderTime]],2)), VALUE(RIGHT(data[[#This Row],[OrderTime]],2)), 0)</f>
        <v>45554.030555555553</v>
      </c>
      <c r="X2497" s="7">
        <f>_xlfn.MINIFS(data[OrderDateTime], data[CustomerName], data[[#This Row],[CustomerName]])</f>
        <v>45554.030555555553</v>
      </c>
      <c r="Y2497" t="str">
        <f>IF(data[[#This Row],[OrderDateTime]]=data[[#This Row],[FirstOrderDateTime]], "New", "Returning")</f>
        <v>New</v>
      </c>
      <c r="Z2497" s="7">
        <f>data[[#This Row],[DeliveryDate]] + data[[#This Row],[DeliveryTime]]</f>
        <v>45554.873611111114</v>
      </c>
      <c r="AA2497" s="7">
        <f>data[[#This Row],[OrderDateTime]] + 1</f>
        <v>45555.030555555553</v>
      </c>
      <c r="AB2497" s="7" t="str">
        <f>IF(data[[#This Row],[DeliveryDateTime]] &lt;= data[[#This Row],[SLADue]], "On Time", "Late")</f>
        <v>On Time</v>
      </c>
    </row>
    <row r="2498" spans="1:28" x14ac:dyDescent="0.2">
      <c r="A2498" t="s">
        <v>3048</v>
      </c>
      <c r="B2498" t="s">
        <v>19</v>
      </c>
      <c r="C2498" t="s">
        <v>117</v>
      </c>
      <c r="D2498" t="s">
        <v>118</v>
      </c>
      <c r="E2498" s="5">
        <v>70.55</v>
      </c>
      <c r="F2498" t="s">
        <v>119</v>
      </c>
      <c r="G2498">
        <v>1</v>
      </c>
      <c r="H2498" s="1">
        <v>45797</v>
      </c>
      <c r="I2498" s="1" t="str">
        <f>TEXT(data[[#This Row],[OrderDate]],"mmm")</f>
        <v>May</v>
      </c>
      <c r="J2498" s="6">
        <v>0.48819444444444443</v>
      </c>
      <c r="K2498" s="6" t="str">
        <f>TEXT(data[[#This Row],[OrderTime]],"h")</f>
        <v>11</v>
      </c>
      <c r="L2498" s="1">
        <v>45797</v>
      </c>
      <c r="M2498" s="6">
        <v>0.73819444444444449</v>
      </c>
      <c r="N2498" t="s">
        <v>75</v>
      </c>
      <c r="O2498" t="s">
        <v>593</v>
      </c>
      <c r="P2498" t="s">
        <v>25</v>
      </c>
      <c r="Q2498" t="s">
        <v>53</v>
      </c>
      <c r="R2498" t="s">
        <v>66</v>
      </c>
      <c r="S2498" t="s">
        <v>47</v>
      </c>
      <c r="T2498" t="s">
        <v>136</v>
      </c>
      <c r="U2498" t="s">
        <v>39</v>
      </c>
      <c r="V2498" s="5">
        <f>data[[#This Row],[PriceUSD]]*data[[#This Row],[Quantity]]</f>
        <v>70.55</v>
      </c>
      <c r="W2498" s="7">
        <f>data[[#This Row],[OrderDate]] + TIME(VALUE(LEFT(data[[#This Row],[OrderTime]],2)), VALUE(RIGHT(data[[#This Row],[OrderTime]],2)), 0)</f>
        <v>45797.030555555553</v>
      </c>
      <c r="X2498" s="7">
        <f>_xlfn.MINIFS(data[OrderDateTime], data[CustomerName], data[[#This Row],[CustomerName]])</f>
        <v>45518.007638888892</v>
      </c>
      <c r="Y2498" t="str">
        <f>IF(data[[#This Row],[OrderDateTime]]=data[[#This Row],[FirstOrderDateTime]], "New", "Returning")</f>
        <v>Returning</v>
      </c>
      <c r="Z2498" s="7">
        <f>data[[#This Row],[DeliveryDate]] + data[[#This Row],[DeliveryTime]]</f>
        <v>45797.738194444442</v>
      </c>
      <c r="AA2498" s="7">
        <f>data[[#This Row],[OrderDateTime]] + 1</f>
        <v>45798.030555555553</v>
      </c>
      <c r="AB2498" s="7" t="str">
        <f>IF(data[[#This Row],[DeliveryDateTime]] &lt;= data[[#This Row],[SLADue]], "On Time", "Late")</f>
        <v>On Time</v>
      </c>
    </row>
    <row r="2499" spans="1:28" x14ac:dyDescent="0.2">
      <c r="A2499" t="s">
        <v>3049</v>
      </c>
      <c r="B2499" t="s">
        <v>19</v>
      </c>
      <c r="C2499" t="s">
        <v>92</v>
      </c>
      <c r="D2499" t="s">
        <v>93</v>
      </c>
      <c r="E2499" s="5">
        <v>93.37</v>
      </c>
      <c r="F2499" t="s">
        <v>94</v>
      </c>
      <c r="G2499">
        <v>3</v>
      </c>
      <c r="H2499" s="1">
        <v>45661</v>
      </c>
      <c r="I2499" s="1" t="str">
        <f>TEXT(data[[#This Row],[OrderDate]],"mmm")</f>
        <v>Jan</v>
      </c>
      <c r="J2499" s="6">
        <v>0.51111111111111107</v>
      </c>
      <c r="K2499" s="6" t="str">
        <f>TEXT(data[[#This Row],[OrderTime]],"h")</f>
        <v>12</v>
      </c>
      <c r="L2499" s="1">
        <v>45663</v>
      </c>
      <c r="M2499" s="6">
        <v>0.71944444444444444</v>
      </c>
      <c r="N2499" t="s">
        <v>243</v>
      </c>
      <c r="O2499" t="s">
        <v>72</v>
      </c>
      <c r="P2499" t="s">
        <v>245</v>
      </c>
      <c r="Q2499" t="s">
        <v>26</v>
      </c>
      <c r="R2499" t="s">
        <v>66</v>
      </c>
      <c r="S2499" t="s">
        <v>105</v>
      </c>
      <c r="T2499" t="s">
        <v>38</v>
      </c>
      <c r="U2499" t="s">
        <v>30</v>
      </c>
      <c r="V2499" s="5">
        <f>data[[#This Row],[PriceUSD]]*data[[#This Row],[Quantity]]</f>
        <v>280.11</v>
      </c>
      <c r="W2499" s="7">
        <f>data[[#This Row],[OrderDate]] + TIME(VALUE(LEFT(data[[#This Row],[OrderTime]],2)), VALUE(RIGHT(data[[#This Row],[OrderTime]],2)), 0)</f>
        <v>45661.007638888892</v>
      </c>
      <c r="X2499" s="7">
        <f>_xlfn.MINIFS(data[OrderDateTime], data[CustomerName], data[[#This Row],[CustomerName]])</f>
        <v>45521.046527777777</v>
      </c>
      <c r="Y2499" t="str">
        <f>IF(data[[#This Row],[OrderDateTime]]=data[[#This Row],[FirstOrderDateTime]], "New", "Returning")</f>
        <v>Returning</v>
      </c>
      <c r="Z2499" s="7">
        <f>data[[#This Row],[DeliveryDate]] + data[[#This Row],[DeliveryTime]]</f>
        <v>45663.719444444447</v>
      </c>
      <c r="AA2499" s="7">
        <f>data[[#This Row],[OrderDateTime]] + 1</f>
        <v>45662.007638888892</v>
      </c>
      <c r="AB2499" s="7" t="str">
        <f>IF(data[[#This Row],[DeliveryDateTime]] &lt;= data[[#This Row],[SLADue]], "On Time", "Late")</f>
        <v>Late</v>
      </c>
    </row>
    <row r="2500" spans="1:28" x14ac:dyDescent="0.2">
      <c r="A2500" t="s">
        <v>3050</v>
      </c>
      <c r="B2500" t="s">
        <v>19</v>
      </c>
      <c r="C2500" t="s">
        <v>61</v>
      </c>
      <c r="D2500" t="s">
        <v>62</v>
      </c>
      <c r="E2500" s="5">
        <v>156.75</v>
      </c>
      <c r="F2500" t="s">
        <v>94</v>
      </c>
      <c r="G2500">
        <v>9</v>
      </c>
      <c r="H2500" s="1">
        <v>45659</v>
      </c>
      <c r="I2500" s="1" t="str">
        <f>TEXT(data[[#This Row],[OrderDate]],"mmm")</f>
        <v>Jan</v>
      </c>
      <c r="J2500" s="6">
        <v>0.44791666666666669</v>
      </c>
      <c r="K2500" s="6" t="str">
        <f>TEXT(data[[#This Row],[OrderTime]],"h")</f>
        <v>10</v>
      </c>
      <c r="L2500" s="1">
        <v>45659</v>
      </c>
      <c r="M2500" s="6">
        <v>0.61458333333333337</v>
      </c>
      <c r="N2500" t="s">
        <v>326</v>
      </c>
      <c r="O2500" t="s">
        <v>473</v>
      </c>
      <c r="P2500" t="s">
        <v>202</v>
      </c>
      <c r="Q2500" t="s">
        <v>53</v>
      </c>
      <c r="R2500" t="s">
        <v>66</v>
      </c>
      <c r="S2500" t="s">
        <v>47</v>
      </c>
      <c r="T2500" t="s">
        <v>38</v>
      </c>
      <c r="U2500" t="s">
        <v>30</v>
      </c>
      <c r="V2500" s="5">
        <f>data[[#This Row],[PriceUSD]]*data[[#This Row],[Quantity]]</f>
        <v>1410.75</v>
      </c>
      <c r="W2500" s="7">
        <f>data[[#This Row],[OrderDate]] + TIME(VALUE(LEFT(data[[#This Row],[OrderTime]],2)), VALUE(RIGHT(data[[#This Row],[OrderTime]],2)), 0)</f>
        <v>45659.046527777777</v>
      </c>
      <c r="X2500" s="7">
        <f>_xlfn.MINIFS(data[OrderDateTime], data[CustomerName], data[[#This Row],[CustomerName]])</f>
        <v>45531.046527777777</v>
      </c>
      <c r="Y2500" t="str">
        <f>IF(data[[#This Row],[OrderDateTime]]=data[[#This Row],[FirstOrderDateTime]], "New", "Returning")</f>
        <v>Returning</v>
      </c>
      <c r="Z2500" s="7">
        <f>data[[#This Row],[DeliveryDate]] + data[[#This Row],[DeliveryTime]]</f>
        <v>45659.614583333336</v>
      </c>
      <c r="AA2500" s="7">
        <f>data[[#This Row],[OrderDateTime]] + 1</f>
        <v>45660.046527777777</v>
      </c>
      <c r="AB2500" s="7" t="str">
        <f>IF(data[[#This Row],[DeliveryDateTime]] &lt;= data[[#This Row],[SLADue]], "On Time", "Late")</f>
        <v>On Time</v>
      </c>
    </row>
    <row r="2501" spans="1:28" x14ac:dyDescent="0.2">
      <c r="A2501" t="s">
        <v>3051</v>
      </c>
      <c r="B2501" t="s">
        <v>19</v>
      </c>
      <c r="C2501" t="s">
        <v>117</v>
      </c>
      <c r="D2501" t="s">
        <v>118</v>
      </c>
      <c r="E2501" s="5">
        <v>69.72</v>
      </c>
      <c r="F2501" t="s">
        <v>182</v>
      </c>
      <c r="G2501">
        <v>2</v>
      </c>
      <c r="H2501" s="1">
        <v>45759</v>
      </c>
      <c r="I2501" s="1" t="str">
        <f>TEXT(data[[#This Row],[OrderDate]],"mmm")</f>
        <v>Apr</v>
      </c>
      <c r="J2501" s="6">
        <v>0.48749999999999999</v>
      </c>
      <c r="K2501" s="6" t="str">
        <f>TEXT(data[[#This Row],[OrderTime]],"h")</f>
        <v>11</v>
      </c>
      <c r="L2501" s="1">
        <v>45759</v>
      </c>
      <c r="M2501" s="6">
        <v>0.77916666666666667</v>
      </c>
      <c r="N2501" t="s">
        <v>120</v>
      </c>
      <c r="O2501" t="s">
        <v>403</v>
      </c>
      <c r="P2501" t="s">
        <v>25</v>
      </c>
      <c r="Q2501" t="s">
        <v>53</v>
      </c>
      <c r="R2501" t="s">
        <v>66</v>
      </c>
      <c r="S2501" t="s">
        <v>47</v>
      </c>
      <c r="T2501" t="s">
        <v>59</v>
      </c>
      <c r="U2501" t="s">
        <v>67</v>
      </c>
      <c r="V2501" s="5">
        <f>data[[#This Row],[PriceUSD]]*data[[#This Row],[Quantity]]</f>
        <v>139.44</v>
      </c>
      <c r="W2501" s="7">
        <f>data[[#This Row],[OrderDate]] + TIME(VALUE(LEFT(data[[#This Row],[OrderTime]],2)), VALUE(RIGHT(data[[#This Row],[OrderTime]],2)), 0)</f>
        <v>45759.052083333336</v>
      </c>
      <c r="X2501" s="7">
        <f>_xlfn.MINIFS(data[OrderDateTime], data[CustomerName], data[[#This Row],[CustomerName]])</f>
        <v>45535.015277777777</v>
      </c>
      <c r="Y2501" t="str">
        <f>IF(data[[#This Row],[OrderDateTime]]=data[[#This Row],[FirstOrderDateTime]], "New", "Returning")</f>
        <v>Returning</v>
      </c>
      <c r="Z2501" s="7">
        <f>data[[#This Row],[DeliveryDate]] + data[[#This Row],[DeliveryTime]]</f>
        <v>45759.779166666667</v>
      </c>
      <c r="AA2501" s="7">
        <f>data[[#This Row],[OrderDateTime]] + 1</f>
        <v>45760.052083333336</v>
      </c>
      <c r="AB2501" s="7" t="str">
        <f>IF(data[[#This Row],[DeliveryDateTime]] &lt;= data[[#This Row],[SLADue]], "On Time", "Late")</f>
        <v>On Time</v>
      </c>
    </row>
    <row r="2502" spans="1:28" x14ac:dyDescent="0.2">
      <c r="A2502" t="s">
        <v>3052</v>
      </c>
      <c r="B2502" t="s">
        <v>19</v>
      </c>
      <c r="C2502" t="s">
        <v>92</v>
      </c>
      <c r="D2502" t="s">
        <v>93</v>
      </c>
      <c r="E2502" s="5">
        <v>81.39</v>
      </c>
      <c r="F2502" t="s">
        <v>94</v>
      </c>
      <c r="G2502">
        <v>10</v>
      </c>
      <c r="H2502" s="1">
        <v>45591</v>
      </c>
      <c r="I2502" s="1" t="str">
        <f>TEXT(data[[#This Row],[OrderDate]],"mmm")</f>
        <v>Oct</v>
      </c>
      <c r="J2502" s="6">
        <v>0.62013888888888891</v>
      </c>
      <c r="K2502" s="6" t="str">
        <f>TEXT(data[[#This Row],[OrderTime]],"h")</f>
        <v>14</v>
      </c>
      <c r="L2502" s="1">
        <v>45593</v>
      </c>
      <c r="M2502" s="6">
        <v>0.70347222222222228</v>
      </c>
      <c r="N2502" t="s">
        <v>170</v>
      </c>
      <c r="O2502" t="s">
        <v>393</v>
      </c>
      <c r="P2502" t="s">
        <v>36</v>
      </c>
      <c r="Q2502" t="s">
        <v>26</v>
      </c>
      <c r="R2502" t="s">
        <v>66</v>
      </c>
      <c r="S2502" t="s">
        <v>105</v>
      </c>
      <c r="T2502" t="s">
        <v>59</v>
      </c>
      <c r="U2502" t="s">
        <v>30</v>
      </c>
      <c r="V2502" s="5">
        <f>data[[#This Row],[PriceUSD]]*data[[#This Row],[Quantity]]</f>
        <v>813.9</v>
      </c>
      <c r="W2502" s="7">
        <f>data[[#This Row],[OrderDate]] + TIME(VALUE(LEFT(data[[#This Row],[OrderTime]],2)), VALUE(RIGHT(data[[#This Row],[OrderTime]],2)), 0)</f>
        <v>45591.061805555553</v>
      </c>
      <c r="X2502" s="7">
        <f>_xlfn.MINIFS(data[OrderDateTime], data[CustomerName], data[[#This Row],[CustomerName]])</f>
        <v>45530.054166666669</v>
      </c>
      <c r="Y2502" t="str">
        <f>IF(data[[#This Row],[OrderDateTime]]=data[[#This Row],[FirstOrderDateTime]], "New", "Returning")</f>
        <v>Returning</v>
      </c>
      <c r="Z2502" s="7">
        <f>data[[#This Row],[DeliveryDate]] + data[[#This Row],[DeliveryTime]]</f>
        <v>45593.703472222223</v>
      </c>
      <c r="AA2502" s="7">
        <f>data[[#This Row],[OrderDateTime]] + 1</f>
        <v>45592.061805555553</v>
      </c>
      <c r="AB2502" s="7" t="str">
        <f>IF(data[[#This Row],[DeliveryDateTime]] &lt;= data[[#This Row],[SLADue]], "On Time", "Late")</f>
        <v>Late</v>
      </c>
    </row>
    <row r="2503" spans="1:28" x14ac:dyDescent="0.2">
      <c r="A2503" t="s">
        <v>3053</v>
      </c>
      <c r="B2503" t="s">
        <v>19</v>
      </c>
      <c r="C2503" t="s">
        <v>41</v>
      </c>
      <c r="D2503" t="s">
        <v>42</v>
      </c>
      <c r="E2503" s="5">
        <v>34.06</v>
      </c>
      <c r="F2503" t="s">
        <v>74</v>
      </c>
      <c r="G2503">
        <v>1</v>
      </c>
      <c r="H2503" s="1">
        <v>45600</v>
      </c>
      <c r="I2503" s="1" t="str">
        <f>TEXT(data[[#This Row],[OrderDate]],"mmm")</f>
        <v>Nov</v>
      </c>
      <c r="J2503" s="6">
        <v>0.4201388888888889</v>
      </c>
      <c r="K2503" s="6" t="str">
        <f>TEXT(data[[#This Row],[OrderTime]],"h")</f>
        <v>10</v>
      </c>
      <c r="L2503" s="1">
        <v>45601</v>
      </c>
      <c r="M2503" s="6">
        <v>0.4201388888888889</v>
      </c>
      <c r="N2503" t="s">
        <v>98</v>
      </c>
      <c r="O2503" t="s">
        <v>603</v>
      </c>
      <c r="P2503" t="s">
        <v>77</v>
      </c>
      <c r="Q2503" t="s">
        <v>26</v>
      </c>
      <c r="R2503" t="s">
        <v>46</v>
      </c>
      <c r="S2503" t="s">
        <v>28</v>
      </c>
      <c r="T2503" t="s">
        <v>38</v>
      </c>
      <c r="U2503" t="s">
        <v>30</v>
      </c>
      <c r="V2503" s="5">
        <f>data[[#This Row],[PriceUSD]]*data[[#This Row],[Quantity]]</f>
        <v>34.06</v>
      </c>
      <c r="W2503" s="7">
        <f>data[[#This Row],[OrderDate]] + TIME(VALUE(LEFT(data[[#This Row],[OrderTime]],2)), VALUE(RIGHT(data[[#This Row],[OrderTime]],2)), 0)</f>
        <v>45600.061805555553</v>
      </c>
      <c r="X2503" s="7">
        <f>_xlfn.MINIFS(data[OrderDateTime], data[CustomerName], data[[#This Row],[CustomerName]])</f>
        <v>45511.061805555553</v>
      </c>
      <c r="Y2503" t="str">
        <f>IF(data[[#This Row],[OrderDateTime]]=data[[#This Row],[FirstOrderDateTime]], "New", "Returning")</f>
        <v>Returning</v>
      </c>
      <c r="Z2503" s="7">
        <f>data[[#This Row],[DeliveryDate]] + data[[#This Row],[DeliveryTime]]</f>
        <v>45601.420138888891</v>
      </c>
      <c r="AA2503" s="7">
        <f>data[[#This Row],[OrderDateTime]] + 1</f>
        <v>45601.061805555553</v>
      </c>
      <c r="AB2503" s="7" t="str">
        <f>IF(data[[#This Row],[DeliveryDateTime]] &lt;= data[[#This Row],[SLADue]], "On Time", "Late")</f>
        <v>Late</v>
      </c>
    </row>
    <row r="2504" spans="1:28" x14ac:dyDescent="0.2">
      <c r="A2504" t="s">
        <v>3054</v>
      </c>
      <c r="B2504" t="s">
        <v>19</v>
      </c>
      <c r="C2504" t="s">
        <v>258</v>
      </c>
      <c r="D2504" t="s">
        <v>259</v>
      </c>
      <c r="E2504" s="5">
        <v>123.29</v>
      </c>
      <c r="F2504" t="s">
        <v>119</v>
      </c>
      <c r="G2504">
        <v>3</v>
      </c>
      <c r="H2504" s="1">
        <v>45560</v>
      </c>
      <c r="I2504" s="1" t="str">
        <f>TEXT(data[[#This Row],[OrderDate]],"mmm")</f>
        <v>Sep</v>
      </c>
      <c r="J2504" s="6">
        <v>0.52847222222222223</v>
      </c>
      <c r="K2504" s="6" t="str">
        <f>TEXT(data[[#This Row],[OrderTime]],"h")</f>
        <v>12</v>
      </c>
      <c r="L2504" s="1">
        <v>45561</v>
      </c>
      <c r="M2504" s="6">
        <v>0.57013888888888886</v>
      </c>
      <c r="N2504" t="s">
        <v>88</v>
      </c>
      <c r="O2504" t="s">
        <v>179</v>
      </c>
      <c r="P2504" t="s">
        <v>25</v>
      </c>
      <c r="Q2504" t="s">
        <v>53</v>
      </c>
      <c r="R2504" t="s">
        <v>261</v>
      </c>
      <c r="S2504" t="s">
        <v>28</v>
      </c>
      <c r="T2504" t="s">
        <v>59</v>
      </c>
      <c r="U2504" t="s">
        <v>67</v>
      </c>
      <c r="V2504" s="5">
        <f>data[[#This Row],[PriceUSD]]*data[[#This Row],[Quantity]]</f>
        <v>369.87</v>
      </c>
      <c r="W2504" s="7">
        <f>data[[#This Row],[OrderDate]] + TIME(VALUE(LEFT(data[[#This Row],[OrderTime]],2)), VALUE(RIGHT(data[[#This Row],[OrderTime]],2)), 0)</f>
        <v>45560.015277777777</v>
      </c>
      <c r="X2504" s="7">
        <f>_xlfn.MINIFS(data[OrderDateTime], data[CustomerName], data[[#This Row],[CustomerName]])</f>
        <v>45526.007638888892</v>
      </c>
      <c r="Y2504" t="str">
        <f>IF(data[[#This Row],[OrderDateTime]]=data[[#This Row],[FirstOrderDateTime]], "New", "Returning")</f>
        <v>Returning</v>
      </c>
      <c r="Z2504" s="7">
        <f>data[[#This Row],[DeliveryDate]] + data[[#This Row],[DeliveryTime]]</f>
        <v>45561.570138888892</v>
      </c>
      <c r="AA2504" s="7">
        <f>data[[#This Row],[OrderDateTime]] + 1</f>
        <v>45561.015277777777</v>
      </c>
      <c r="AB2504" s="7" t="str">
        <f>IF(data[[#This Row],[DeliveryDateTime]] &lt;= data[[#This Row],[SLADue]], "On Time", "Late")</f>
        <v>Late</v>
      </c>
    </row>
    <row r="2505" spans="1:28" x14ac:dyDescent="0.2">
      <c r="A2505" t="s">
        <v>3055</v>
      </c>
      <c r="B2505" t="s">
        <v>19</v>
      </c>
      <c r="C2505" t="s">
        <v>85</v>
      </c>
      <c r="D2505" t="s">
        <v>86</v>
      </c>
      <c r="E2505" s="5">
        <v>61.84</v>
      </c>
      <c r="F2505" t="s">
        <v>87</v>
      </c>
      <c r="G2505">
        <v>1</v>
      </c>
      <c r="H2505" s="1">
        <v>45543</v>
      </c>
      <c r="I2505" s="1" t="str">
        <f>TEXT(data[[#This Row],[OrderDate]],"mmm")</f>
        <v>Sep</v>
      </c>
      <c r="J2505" s="6">
        <v>0.90902777777777777</v>
      </c>
      <c r="K2505" s="6" t="str">
        <f>TEXT(data[[#This Row],[OrderTime]],"h")</f>
        <v>21</v>
      </c>
      <c r="L2505" s="1">
        <v>45545</v>
      </c>
      <c r="M2505" s="6">
        <v>0.62638888888888888</v>
      </c>
      <c r="N2505" t="s">
        <v>183</v>
      </c>
      <c r="O2505" t="s">
        <v>82</v>
      </c>
      <c r="P2505" t="s">
        <v>180</v>
      </c>
      <c r="Q2505" t="s">
        <v>26</v>
      </c>
      <c r="R2505" t="s">
        <v>90</v>
      </c>
      <c r="S2505" t="s">
        <v>105</v>
      </c>
      <c r="T2505" t="s">
        <v>106</v>
      </c>
      <c r="U2505" t="s">
        <v>67</v>
      </c>
      <c r="V2505" s="5">
        <f>data[[#This Row],[PriceUSD]]*data[[#This Row],[Quantity]]</f>
        <v>61.84</v>
      </c>
      <c r="W2505" s="7">
        <f>data[[#This Row],[OrderDate]] + TIME(VALUE(LEFT(data[[#This Row],[OrderTime]],2)), VALUE(RIGHT(data[[#This Row],[OrderTime]],2)), 0)</f>
        <v>45543.054166666669</v>
      </c>
      <c r="X2505" s="7">
        <f>_xlfn.MINIFS(data[OrderDateTime], data[CustomerName], data[[#This Row],[CustomerName]])</f>
        <v>45519.052083333336</v>
      </c>
      <c r="Y2505" t="str">
        <f>IF(data[[#This Row],[OrderDateTime]]=data[[#This Row],[FirstOrderDateTime]], "New", "Returning")</f>
        <v>Returning</v>
      </c>
      <c r="Z2505" s="7">
        <f>data[[#This Row],[DeliveryDate]] + data[[#This Row],[DeliveryTime]]</f>
        <v>45545.626388888886</v>
      </c>
      <c r="AA2505" s="7">
        <f>data[[#This Row],[OrderDateTime]] + 1</f>
        <v>45544.054166666669</v>
      </c>
      <c r="AB2505" s="7" t="str">
        <f>IF(data[[#This Row],[DeliveryDateTime]] &lt;= data[[#This Row],[SLADue]], "On Time", "Late")</f>
        <v>Late</v>
      </c>
    </row>
    <row r="2506" spans="1:28" x14ac:dyDescent="0.2">
      <c r="A2506" t="s">
        <v>3056</v>
      </c>
      <c r="B2506" t="s">
        <v>19</v>
      </c>
      <c r="C2506" t="s">
        <v>101</v>
      </c>
      <c r="D2506" t="s">
        <v>102</v>
      </c>
      <c r="E2506" s="5">
        <v>29.91</v>
      </c>
      <c r="F2506" t="s">
        <v>81</v>
      </c>
      <c r="G2506">
        <v>1</v>
      </c>
      <c r="H2506" s="1">
        <v>45530</v>
      </c>
      <c r="I2506" s="1" t="str">
        <f>TEXT(data[[#This Row],[OrderDate]],"mmm")</f>
        <v>Aug</v>
      </c>
      <c r="J2506" s="6">
        <v>0.40208333333333335</v>
      </c>
      <c r="K2506" s="6" t="str">
        <f>TEXT(data[[#This Row],[OrderTime]],"h")</f>
        <v>9</v>
      </c>
      <c r="L2506" s="1">
        <v>45530</v>
      </c>
      <c r="M2506" s="6">
        <v>0.61041666666666672</v>
      </c>
      <c r="N2506" t="s">
        <v>44</v>
      </c>
      <c r="O2506" t="s">
        <v>379</v>
      </c>
      <c r="P2506" t="s">
        <v>25</v>
      </c>
      <c r="Q2506" t="s">
        <v>26</v>
      </c>
      <c r="R2506" t="s">
        <v>83</v>
      </c>
      <c r="S2506" t="s">
        <v>47</v>
      </c>
      <c r="T2506" t="s">
        <v>29</v>
      </c>
      <c r="U2506" t="s">
        <v>67</v>
      </c>
      <c r="V2506" s="5">
        <f>data[[#This Row],[PriceUSD]]*data[[#This Row],[Quantity]]</f>
        <v>29.91</v>
      </c>
      <c r="W2506" s="7">
        <f>data[[#This Row],[OrderDate]] + TIME(VALUE(LEFT(data[[#This Row],[OrderTime]],2)), VALUE(RIGHT(data[[#This Row],[OrderTime]],2)), 0)</f>
        <v>45530.022916666669</v>
      </c>
      <c r="X2506" s="7">
        <f>_xlfn.MINIFS(data[OrderDateTime], data[CustomerName], data[[#This Row],[CustomerName]])</f>
        <v>45520.015277777777</v>
      </c>
      <c r="Y2506" t="str">
        <f>IF(data[[#This Row],[OrderDateTime]]=data[[#This Row],[FirstOrderDateTime]], "New", "Returning")</f>
        <v>Returning</v>
      </c>
      <c r="Z2506" s="7">
        <f>data[[#This Row],[DeliveryDate]] + data[[#This Row],[DeliveryTime]]</f>
        <v>45530.61041666667</v>
      </c>
      <c r="AA2506" s="7">
        <f>data[[#This Row],[OrderDateTime]] + 1</f>
        <v>45531.022916666669</v>
      </c>
      <c r="AB2506" s="7" t="str">
        <f>IF(data[[#This Row],[DeliveryDateTime]] &lt;= data[[#This Row],[SLADue]], "On Time", "Late")</f>
        <v>On Time</v>
      </c>
    </row>
    <row r="2507" spans="1:28" x14ac:dyDescent="0.2">
      <c r="A2507" t="s">
        <v>3057</v>
      </c>
      <c r="B2507" t="s">
        <v>19</v>
      </c>
      <c r="C2507" t="s">
        <v>110</v>
      </c>
      <c r="D2507" t="s">
        <v>111</v>
      </c>
      <c r="E2507" s="5">
        <v>12.4</v>
      </c>
      <c r="F2507" t="s">
        <v>87</v>
      </c>
      <c r="G2507">
        <v>3</v>
      </c>
      <c r="H2507" s="1">
        <v>45766</v>
      </c>
      <c r="I2507" s="1" t="str">
        <f>TEXT(data[[#This Row],[OrderDate]],"mmm")</f>
        <v>Apr</v>
      </c>
      <c r="J2507" s="6">
        <v>0.87986111111111109</v>
      </c>
      <c r="K2507" s="6" t="str">
        <f>TEXT(data[[#This Row],[OrderTime]],"h")</f>
        <v>21</v>
      </c>
      <c r="L2507" s="1">
        <v>45768</v>
      </c>
      <c r="M2507" s="6">
        <v>0.87986111111111109</v>
      </c>
      <c r="N2507" t="s">
        <v>178</v>
      </c>
      <c r="O2507" t="s">
        <v>450</v>
      </c>
      <c r="P2507" t="s">
        <v>180</v>
      </c>
      <c r="Q2507" t="s">
        <v>53</v>
      </c>
      <c r="R2507" t="s">
        <v>114</v>
      </c>
      <c r="S2507" t="s">
        <v>105</v>
      </c>
      <c r="T2507" t="s">
        <v>29</v>
      </c>
      <c r="U2507" t="s">
        <v>67</v>
      </c>
      <c r="V2507" s="5">
        <f>data[[#This Row],[PriceUSD]]*data[[#This Row],[Quantity]]</f>
        <v>37.200000000000003</v>
      </c>
      <c r="W2507" s="7">
        <f>data[[#This Row],[OrderDate]] + TIME(VALUE(LEFT(data[[#This Row],[OrderTime]],2)), VALUE(RIGHT(data[[#This Row],[OrderTime]],2)), 0)</f>
        <v>45766.007638888892</v>
      </c>
      <c r="X2507" s="7">
        <f>_xlfn.MINIFS(data[OrderDateTime], data[CustomerName], data[[#This Row],[CustomerName]])</f>
        <v>45556.046527777777</v>
      </c>
      <c r="Y2507" t="str">
        <f>IF(data[[#This Row],[OrderDateTime]]=data[[#This Row],[FirstOrderDateTime]], "New", "Returning")</f>
        <v>Returning</v>
      </c>
      <c r="Z2507" s="7">
        <f>data[[#This Row],[DeliveryDate]] + data[[#This Row],[DeliveryTime]]</f>
        <v>45768.879861111112</v>
      </c>
      <c r="AA2507" s="7">
        <f>data[[#This Row],[OrderDateTime]] + 1</f>
        <v>45767.007638888892</v>
      </c>
      <c r="AB2507" s="7" t="str">
        <f>IF(data[[#This Row],[DeliveryDateTime]] &lt;= data[[#This Row],[SLADue]], "On Time", "Late")</f>
        <v>Late</v>
      </c>
    </row>
    <row r="2508" spans="1:28" x14ac:dyDescent="0.2">
      <c r="A2508" t="s">
        <v>3058</v>
      </c>
      <c r="B2508" t="s">
        <v>19</v>
      </c>
      <c r="C2508" t="s">
        <v>20</v>
      </c>
      <c r="D2508" t="s">
        <v>21</v>
      </c>
      <c r="E2508" s="5">
        <v>18.670000000000002</v>
      </c>
      <c r="F2508" t="s">
        <v>43</v>
      </c>
      <c r="G2508">
        <v>3</v>
      </c>
      <c r="H2508" s="1">
        <v>45515</v>
      </c>
      <c r="I2508" s="1" t="str">
        <f>TEXT(data[[#This Row],[OrderDate]],"mmm")</f>
        <v>Aug</v>
      </c>
      <c r="J2508" s="6">
        <v>0.84791666666666665</v>
      </c>
      <c r="K2508" s="6" t="str">
        <f>TEXT(data[[#This Row],[OrderTime]],"h")</f>
        <v>20</v>
      </c>
      <c r="L2508" s="1">
        <v>45517</v>
      </c>
      <c r="M2508" s="6">
        <v>0.57013888888888886</v>
      </c>
      <c r="N2508" t="s">
        <v>120</v>
      </c>
      <c r="O2508" t="s">
        <v>124</v>
      </c>
      <c r="P2508" t="s">
        <v>25</v>
      </c>
      <c r="Q2508" t="s">
        <v>53</v>
      </c>
      <c r="R2508" t="s">
        <v>27</v>
      </c>
      <c r="S2508" t="s">
        <v>105</v>
      </c>
      <c r="T2508" t="s">
        <v>29</v>
      </c>
      <c r="U2508" t="s">
        <v>30</v>
      </c>
      <c r="V2508" s="5">
        <f>data[[#This Row],[PriceUSD]]*data[[#This Row],[Quantity]]</f>
        <v>56.010000000000005</v>
      </c>
      <c r="W2508" s="7">
        <f>data[[#This Row],[OrderDate]] + TIME(VALUE(LEFT(data[[#This Row],[OrderTime]],2)), VALUE(RIGHT(data[[#This Row],[OrderTime]],2)), 0)</f>
        <v>45515.046527777777</v>
      </c>
      <c r="X2508" s="7">
        <f>_xlfn.MINIFS(data[OrderDateTime], data[CustomerName], data[[#This Row],[CustomerName]])</f>
        <v>45515.046527777777</v>
      </c>
      <c r="Y2508" t="str">
        <f>IF(data[[#This Row],[OrderDateTime]]=data[[#This Row],[FirstOrderDateTime]], "New", "Returning")</f>
        <v>New</v>
      </c>
      <c r="Z2508" s="7">
        <f>data[[#This Row],[DeliveryDate]] + data[[#This Row],[DeliveryTime]]</f>
        <v>45517.570138888892</v>
      </c>
      <c r="AA2508" s="7">
        <f>data[[#This Row],[OrderDateTime]] + 1</f>
        <v>45516.046527777777</v>
      </c>
      <c r="AB2508" s="7" t="str">
        <f>IF(data[[#This Row],[DeliveryDateTime]] &lt;= data[[#This Row],[SLADue]], "On Time", "Late")</f>
        <v>Late</v>
      </c>
    </row>
    <row r="2509" spans="1:28" x14ac:dyDescent="0.2">
      <c r="A2509" t="s">
        <v>3059</v>
      </c>
      <c r="B2509" t="s">
        <v>19</v>
      </c>
      <c r="C2509" t="s">
        <v>258</v>
      </c>
      <c r="D2509" t="s">
        <v>259</v>
      </c>
      <c r="E2509" s="5">
        <v>120.42</v>
      </c>
      <c r="F2509" t="s">
        <v>119</v>
      </c>
      <c r="G2509">
        <v>3</v>
      </c>
      <c r="H2509" s="1">
        <v>45712</v>
      </c>
      <c r="I2509" s="1" t="str">
        <f>TEXT(data[[#This Row],[OrderDate]],"mmm")</f>
        <v>Feb</v>
      </c>
      <c r="J2509" s="6">
        <v>0.81874999999999998</v>
      </c>
      <c r="K2509" s="6" t="str">
        <f>TEXT(data[[#This Row],[OrderTime]],"h")</f>
        <v>19</v>
      </c>
      <c r="L2509" s="1">
        <v>45713</v>
      </c>
      <c r="M2509" s="6">
        <v>0.90208333333333335</v>
      </c>
      <c r="N2509" t="s">
        <v>148</v>
      </c>
      <c r="O2509" t="s">
        <v>329</v>
      </c>
      <c r="P2509" t="s">
        <v>25</v>
      </c>
      <c r="Q2509" t="s">
        <v>26</v>
      </c>
      <c r="R2509" t="s">
        <v>261</v>
      </c>
      <c r="S2509" t="s">
        <v>28</v>
      </c>
      <c r="T2509" t="s">
        <v>29</v>
      </c>
      <c r="U2509" t="s">
        <v>39</v>
      </c>
      <c r="V2509" s="5">
        <f>data[[#This Row],[PriceUSD]]*data[[#This Row],[Quantity]]</f>
        <v>361.26</v>
      </c>
      <c r="W2509" s="7">
        <f>data[[#This Row],[OrderDate]] + TIME(VALUE(LEFT(data[[#This Row],[OrderTime]],2)), VALUE(RIGHT(data[[#This Row],[OrderTime]],2)), 0)</f>
        <v>45712.052083333336</v>
      </c>
      <c r="X2509" s="7">
        <f>_xlfn.MINIFS(data[OrderDateTime], data[CustomerName], data[[#This Row],[CustomerName]])</f>
        <v>45621.046527777777</v>
      </c>
      <c r="Y2509" t="str">
        <f>IF(data[[#This Row],[OrderDateTime]]=data[[#This Row],[FirstOrderDateTime]], "New", "Returning")</f>
        <v>Returning</v>
      </c>
      <c r="Z2509" s="7">
        <f>data[[#This Row],[DeliveryDate]] + data[[#This Row],[DeliveryTime]]</f>
        <v>45713.902083333334</v>
      </c>
      <c r="AA2509" s="7">
        <f>data[[#This Row],[OrderDateTime]] + 1</f>
        <v>45713.052083333336</v>
      </c>
      <c r="AB2509" s="7" t="str">
        <f>IF(data[[#This Row],[DeliveryDateTime]] &lt;= data[[#This Row],[SLADue]], "On Time", "Late")</f>
        <v>Late</v>
      </c>
    </row>
    <row r="2510" spans="1:28" x14ac:dyDescent="0.2">
      <c r="A2510" t="s">
        <v>3060</v>
      </c>
      <c r="B2510" t="s">
        <v>19</v>
      </c>
      <c r="C2510" t="s">
        <v>190</v>
      </c>
      <c r="D2510" t="s">
        <v>191</v>
      </c>
      <c r="E2510" s="5">
        <v>26.12</v>
      </c>
      <c r="F2510" t="s">
        <v>71</v>
      </c>
      <c r="G2510">
        <v>10</v>
      </c>
      <c r="H2510" s="1">
        <v>45879</v>
      </c>
      <c r="I2510" s="1" t="str">
        <f>TEXT(data[[#This Row],[OrderDate]],"mmm")</f>
        <v>Aug</v>
      </c>
      <c r="J2510" s="6">
        <v>0.76111111111111107</v>
      </c>
      <c r="K2510" s="6" t="str">
        <f>TEXT(data[[#This Row],[OrderTime]],"h")</f>
        <v>18</v>
      </c>
      <c r="L2510" s="1">
        <v>45880</v>
      </c>
      <c r="M2510" s="6">
        <v>0.68819444444444444</v>
      </c>
      <c r="N2510" t="s">
        <v>34</v>
      </c>
      <c r="O2510" t="s">
        <v>306</v>
      </c>
      <c r="P2510" t="s">
        <v>36</v>
      </c>
      <c r="Q2510" t="s">
        <v>53</v>
      </c>
      <c r="R2510" t="s">
        <v>192</v>
      </c>
      <c r="S2510" t="s">
        <v>28</v>
      </c>
      <c r="T2510" t="s">
        <v>29</v>
      </c>
      <c r="U2510" t="s">
        <v>30</v>
      </c>
      <c r="V2510" s="5">
        <f>data[[#This Row],[PriceUSD]]*data[[#This Row],[Quantity]]</f>
        <v>261.2</v>
      </c>
      <c r="W2510" s="7">
        <f>data[[#This Row],[OrderDate]] + TIME(VALUE(LEFT(data[[#This Row],[OrderTime]],2)), VALUE(RIGHT(data[[#This Row],[OrderTime]],2)), 0)</f>
        <v>45879.007638888892</v>
      </c>
      <c r="X2510" s="7">
        <f>_xlfn.MINIFS(data[OrderDateTime], data[CustomerName], data[[#This Row],[CustomerName]])</f>
        <v>45527.061805555553</v>
      </c>
      <c r="Y2510" t="str">
        <f>IF(data[[#This Row],[OrderDateTime]]=data[[#This Row],[FirstOrderDateTime]], "New", "Returning")</f>
        <v>Returning</v>
      </c>
      <c r="Z2510" s="7">
        <f>data[[#This Row],[DeliveryDate]] + data[[#This Row],[DeliveryTime]]</f>
        <v>45880.688194444447</v>
      </c>
      <c r="AA2510" s="7">
        <f>data[[#This Row],[OrderDateTime]] + 1</f>
        <v>45880.007638888892</v>
      </c>
      <c r="AB2510" s="7" t="str">
        <f>IF(data[[#This Row],[DeliveryDateTime]] &lt;= data[[#This Row],[SLADue]], "On Time", "Late")</f>
        <v>Late</v>
      </c>
    </row>
    <row r="2511" spans="1:28" x14ac:dyDescent="0.2">
      <c r="A2511" t="s">
        <v>3061</v>
      </c>
      <c r="B2511" t="s">
        <v>19</v>
      </c>
      <c r="C2511" t="s">
        <v>92</v>
      </c>
      <c r="D2511" t="s">
        <v>93</v>
      </c>
      <c r="E2511" s="5">
        <v>67.8</v>
      </c>
      <c r="F2511" t="s">
        <v>63</v>
      </c>
      <c r="G2511">
        <v>1</v>
      </c>
      <c r="H2511" s="1">
        <v>45626</v>
      </c>
      <c r="I2511" s="1" t="str">
        <f>TEXT(data[[#This Row],[OrderDate]],"mmm")</f>
        <v>Nov</v>
      </c>
      <c r="J2511" s="6">
        <v>0.51180555555555551</v>
      </c>
      <c r="K2511" s="6" t="str">
        <f>TEXT(data[[#This Row],[OrderTime]],"h")</f>
        <v>12</v>
      </c>
      <c r="L2511" s="1">
        <v>45627</v>
      </c>
      <c r="M2511" s="6">
        <v>0.76180555555555551</v>
      </c>
      <c r="N2511" t="s">
        <v>75</v>
      </c>
      <c r="O2511" t="s">
        <v>303</v>
      </c>
      <c r="P2511" t="s">
        <v>25</v>
      </c>
      <c r="Q2511" t="s">
        <v>53</v>
      </c>
      <c r="R2511" t="s">
        <v>66</v>
      </c>
      <c r="S2511" t="s">
        <v>28</v>
      </c>
      <c r="T2511" t="s">
        <v>29</v>
      </c>
      <c r="U2511" t="s">
        <v>39</v>
      </c>
      <c r="V2511" s="5">
        <f>data[[#This Row],[PriceUSD]]*data[[#This Row],[Quantity]]</f>
        <v>67.8</v>
      </c>
      <c r="W2511" s="7">
        <f>data[[#This Row],[OrderDate]] + TIME(VALUE(LEFT(data[[#This Row],[OrderTime]],2)), VALUE(RIGHT(data[[#This Row],[OrderTime]],2)), 0)</f>
        <v>45626.038888888892</v>
      </c>
      <c r="X2511" s="7">
        <f>_xlfn.MINIFS(data[OrderDateTime], data[CustomerName], data[[#This Row],[CustomerName]])</f>
        <v>45505.061805555553</v>
      </c>
      <c r="Y2511" t="str">
        <f>IF(data[[#This Row],[OrderDateTime]]=data[[#This Row],[FirstOrderDateTime]], "New", "Returning")</f>
        <v>Returning</v>
      </c>
      <c r="Z2511" s="7">
        <f>data[[#This Row],[DeliveryDate]] + data[[#This Row],[DeliveryTime]]</f>
        <v>45627.761805555558</v>
      </c>
      <c r="AA2511" s="7">
        <f>data[[#This Row],[OrderDateTime]] + 1</f>
        <v>45627.038888888892</v>
      </c>
      <c r="AB2511" s="7" t="str">
        <f>IF(data[[#This Row],[DeliveryDateTime]] &lt;= data[[#This Row],[SLADue]], "On Time", "Late")</f>
        <v>Late</v>
      </c>
    </row>
    <row r="2512" spans="1:28" x14ac:dyDescent="0.2">
      <c r="A2512" t="s">
        <v>3062</v>
      </c>
      <c r="B2512" t="s">
        <v>19</v>
      </c>
      <c r="C2512" t="s">
        <v>391</v>
      </c>
      <c r="D2512" t="s">
        <v>392</v>
      </c>
      <c r="E2512" s="5">
        <v>17.57</v>
      </c>
      <c r="F2512" t="s">
        <v>43</v>
      </c>
      <c r="G2512">
        <v>1</v>
      </c>
      <c r="H2512" s="1">
        <v>45647</v>
      </c>
      <c r="I2512" s="1" t="str">
        <f>TEXT(data[[#This Row],[OrderDate]],"mmm")</f>
        <v>Dec</v>
      </c>
      <c r="J2512" s="6">
        <v>0.72013888888888888</v>
      </c>
      <c r="K2512" s="6" t="str">
        <f>TEXT(data[[#This Row],[OrderTime]],"h")</f>
        <v>17</v>
      </c>
      <c r="L2512" s="1">
        <v>45648</v>
      </c>
      <c r="M2512" s="6">
        <v>0.72013888888888888</v>
      </c>
      <c r="N2512" t="s">
        <v>238</v>
      </c>
      <c r="O2512" t="s">
        <v>852</v>
      </c>
      <c r="P2512" t="s">
        <v>36</v>
      </c>
      <c r="Q2512" t="s">
        <v>53</v>
      </c>
      <c r="R2512" t="s">
        <v>394</v>
      </c>
      <c r="S2512" t="s">
        <v>28</v>
      </c>
      <c r="T2512" t="s">
        <v>38</v>
      </c>
      <c r="U2512" t="s">
        <v>30</v>
      </c>
      <c r="V2512" s="5">
        <f>data[[#This Row],[PriceUSD]]*data[[#This Row],[Quantity]]</f>
        <v>17.57</v>
      </c>
      <c r="W2512" s="7">
        <f>data[[#This Row],[OrderDate]] + TIME(VALUE(LEFT(data[[#This Row],[OrderTime]],2)), VALUE(RIGHT(data[[#This Row],[OrderTime]],2)), 0)</f>
        <v>45647.061805555553</v>
      </c>
      <c r="X2512" s="7">
        <f>_xlfn.MINIFS(data[OrderDateTime], data[CustomerName], data[[#This Row],[CustomerName]])</f>
        <v>45514.030555555553</v>
      </c>
      <c r="Y2512" t="str">
        <f>IF(data[[#This Row],[OrderDateTime]]=data[[#This Row],[FirstOrderDateTime]], "New", "Returning")</f>
        <v>Returning</v>
      </c>
      <c r="Z2512" s="7">
        <f>data[[#This Row],[DeliveryDate]] + data[[#This Row],[DeliveryTime]]</f>
        <v>45648.720138888886</v>
      </c>
      <c r="AA2512" s="7">
        <f>data[[#This Row],[OrderDateTime]] + 1</f>
        <v>45648.061805555553</v>
      </c>
      <c r="AB2512" s="7" t="str">
        <f>IF(data[[#This Row],[DeliveryDateTime]] &lt;= data[[#This Row],[SLADue]], "On Time", "Late")</f>
        <v>Late</v>
      </c>
    </row>
    <row r="2513" spans="1:28" x14ac:dyDescent="0.2">
      <c r="A2513" t="s">
        <v>3063</v>
      </c>
      <c r="B2513" t="s">
        <v>19</v>
      </c>
      <c r="C2513" t="s">
        <v>69</v>
      </c>
      <c r="D2513" t="s">
        <v>70</v>
      </c>
      <c r="E2513" s="5">
        <v>56.06</v>
      </c>
      <c r="F2513" t="s">
        <v>56</v>
      </c>
      <c r="G2513">
        <v>1</v>
      </c>
      <c r="H2513" s="1">
        <v>45677</v>
      </c>
      <c r="I2513" s="1" t="str">
        <f>TEXT(data[[#This Row],[OrderDate]],"mmm")</f>
        <v>Jan</v>
      </c>
      <c r="J2513" s="6">
        <v>0.79583333333333328</v>
      </c>
      <c r="K2513" s="6" t="str">
        <f>TEXT(data[[#This Row],[OrderTime]],"h")</f>
        <v>19</v>
      </c>
      <c r="L2513" s="1">
        <v>45678</v>
      </c>
      <c r="M2513" s="6">
        <v>0.79583333333333328</v>
      </c>
      <c r="N2513" t="s">
        <v>75</v>
      </c>
      <c r="O2513" t="s">
        <v>274</v>
      </c>
      <c r="P2513" t="s">
        <v>77</v>
      </c>
      <c r="Q2513" t="s">
        <v>53</v>
      </c>
      <c r="R2513" t="s">
        <v>37</v>
      </c>
      <c r="S2513" t="s">
        <v>28</v>
      </c>
      <c r="T2513" t="s">
        <v>29</v>
      </c>
      <c r="U2513" t="s">
        <v>30</v>
      </c>
      <c r="V2513" s="5">
        <f>data[[#This Row],[PriceUSD]]*data[[#This Row],[Quantity]]</f>
        <v>56.06</v>
      </c>
      <c r="W2513" s="7">
        <f>data[[#This Row],[OrderDate]] + TIME(VALUE(LEFT(data[[#This Row],[OrderTime]],2)), VALUE(RIGHT(data[[#This Row],[OrderTime]],2)), 0)</f>
        <v>45677.022916666669</v>
      </c>
      <c r="X2513" s="7">
        <f>_xlfn.MINIFS(data[OrderDateTime], data[CustomerName], data[[#This Row],[CustomerName]])</f>
        <v>45532.022916666669</v>
      </c>
      <c r="Y2513" t="str">
        <f>IF(data[[#This Row],[OrderDateTime]]=data[[#This Row],[FirstOrderDateTime]], "New", "Returning")</f>
        <v>Returning</v>
      </c>
      <c r="Z2513" s="7">
        <f>data[[#This Row],[DeliveryDate]] + data[[#This Row],[DeliveryTime]]</f>
        <v>45678.79583333333</v>
      </c>
      <c r="AA2513" s="7">
        <f>data[[#This Row],[OrderDateTime]] + 1</f>
        <v>45678.022916666669</v>
      </c>
      <c r="AB2513" s="7" t="str">
        <f>IF(data[[#This Row],[DeliveryDateTime]] &lt;= data[[#This Row],[SLADue]], "On Time", "Late")</f>
        <v>Late</v>
      </c>
    </row>
    <row r="2514" spans="1:28" x14ac:dyDescent="0.2">
      <c r="A2514" t="s">
        <v>3064</v>
      </c>
      <c r="B2514" t="s">
        <v>19</v>
      </c>
      <c r="C2514" t="s">
        <v>92</v>
      </c>
      <c r="D2514" t="s">
        <v>93</v>
      </c>
      <c r="E2514" s="5">
        <v>77.17</v>
      </c>
      <c r="F2514" t="s">
        <v>63</v>
      </c>
      <c r="G2514">
        <v>1</v>
      </c>
      <c r="H2514" s="1">
        <v>45550</v>
      </c>
      <c r="I2514" s="1" t="str">
        <f>TEXT(data[[#This Row],[OrderDate]],"mmm")</f>
        <v>Sep</v>
      </c>
      <c r="J2514" s="6">
        <v>0.42986111111111114</v>
      </c>
      <c r="K2514" s="6" t="str">
        <f>TEXT(data[[#This Row],[OrderTime]],"h")</f>
        <v>10</v>
      </c>
      <c r="L2514" s="1">
        <v>45552</v>
      </c>
      <c r="M2514" s="6">
        <v>0.47152777777777777</v>
      </c>
      <c r="N2514" t="s">
        <v>502</v>
      </c>
      <c r="O2514" t="s">
        <v>1703</v>
      </c>
      <c r="P2514" t="s">
        <v>202</v>
      </c>
      <c r="Q2514" t="s">
        <v>53</v>
      </c>
      <c r="R2514" t="s">
        <v>66</v>
      </c>
      <c r="S2514" t="s">
        <v>105</v>
      </c>
      <c r="T2514" t="s">
        <v>29</v>
      </c>
      <c r="U2514" t="s">
        <v>39</v>
      </c>
      <c r="V2514" s="5">
        <f>data[[#This Row],[PriceUSD]]*data[[#This Row],[Quantity]]</f>
        <v>77.17</v>
      </c>
      <c r="W2514" s="7">
        <f>data[[#This Row],[OrderDate]] + TIME(VALUE(LEFT(data[[#This Row],[OrderTime]],2)), VALUE(RIGHT(data[[#This Row],[OrderTime]],2)), 0)</f>
        <v>45550.007638888892</v>
      </c>
      <c r="X2514" s="7">
        <f>_xlfn.MINIFS(data[OrderDateTime], data[CustomerName], data[[#This Row],[CustomerName]])</f>
        <v>45550.007638888892</v>
      </c>
      <c r="Y2514" t="str">
        <f>IF(data[[#This Row],[OrderDateTime]]=data[[#This Row],[FirstOrderDateTime]], "New", "Returning")</f>
        <v>New</v>
      </c>
      <c r="Z2514" s="7">
        <f>data[[#This Row],[DeliveryDate]] + data[[#This Row],[DeliveryTime]]</f>
        <v>45552.47152777778</v>
      </c>
      <c r="AA2514" s="7">
        <f>data[[#This Row],[OrderDateTime]] + 1</f>
        <v>45551.007638888892</v>
      </c>
      <c r="AB2514" s="7" t="str">
        <f>IF(data[[#This Row],[DeliveryDateTime]] &lt;= data[[#This Row],[SLADue]], "On Time", "Late")</f>
        <v>Late</v>
      </c>
    </row>
    <row r="2515" spans="1:28" x14ac:dyDescent="0.2">
      <c r="A2515" t="s">
        <v>3065</v>
      </c>
      <c r="B2515" t="s">
        <v>19</v>
      </c>
      <c r="C2515" t="s">
        <v>61</v>
      </c>
      <c r="D2515" t="s">
        <v>62</v>
      </c>
      <c r="E2515" s="5">
        <v>147.55000000000001</v>
      </c>
      <c r="F2515" t="s">
        <v>94</v>
      </c>
      <c r="G2515">
        <v>4</v>
      </c>
      <c r="H2515" s="1">
        <v>45585</v>
      </c>
      <c r="I2515" s="1" t="str">
        <f>TEXT(data[[#This Row],[OrderDate]],"mmm")</f>
        <v>Oct</v>
      </c>
      <c r="J2515" s="6">
        <v>0.39166666666666666</v>
      </c>
      <c r="K2515" s="6" t="str">
        <f>TEXT(data[[#This Row],[OrderTime]],"h")</f>
        <v>9</v>
      </c>
      <c r="L2515" s="1">
        <v>45585</v>
      </c>
      <c r="M2515" s="6">
        <v>0.51666666666666672</v>
      </c>
      <c r="N2515" t="s">
        <v>145</v>
      </c>
      <c r="O2515" t="s">
        <v>456</v>
      </c>
      <c r="P2515" t="s">
        <v>77</v>
      </c>
      <c r="Q2515" t="s">
        <v>53</v>
      </c>
      <c r="R2515" t="s">
        <v>66</v>
      </c>
      <c r="S2515" t="s">
        <v>47</v>
      </c>
      <c r="T2515" t="s">
        <v>115</v>
      </c>
      <c r="U2515" t="s">
        <v>30</v>
      </c>
      <c r="V2515" s="5">
        <f>data[[#This Row],[PriceUSD]]*data[[#This Row],[Quantity]]</f>
        <v>590.20000000000005</v>
      </c>
      <c r="W2515" s="7">
        <f>data[[#This Row],[OrderDate]] + TIME(VALUE(LEFT(data[[#This Row],[OrderTime]],2)), VALUE(RIGHT(data[[#This Row],[OrderTime]],2)), 0)</f>
        <v>45585.046527777777</v>
      </c>
      <c r="X2515" s="7">
        <f>_xlfn.MINIFS(data[OrderDateTime], data[CustomerName], data[[#This Row],[CustomerName]])</f>
        <v>45562.046527777777</v>
      </c>
      <c r="Y2515" t="str">
        <f>IF(data[[#This Row],[OrderDateTime]]=data[[#This Row],[FirstOrderDateTime]], "New", "Returning")</f>
        <v>Returning</v>
      </c>
      <c r="Z2515" s="7">
        <f>data[[#This Row],[DeliveryDate]] + data[[#This Row],[DeliveryTime]]</f>
        <v>45585.51666666667</v>
      </c>
      <c r="AA2515" s="7">
        <f>data[[#This Row],[OrderDateTime]] + 1</f>
        <v>45586.046527777777</v>
      </c>
      <c r="AB2515" s="7" t="str">
        <f>IF(data[[#This Row],[DeliveryDateTime]] &lt;= data[[#This Row],[SLADue]], "On Time", "Late")</f>
        <v>On Time</v>
      </c>
    </row>
    <row r="2516" spans="1:28" x14ac:dyDescent="0.2">
      <c r="A2516" t="s">
        <v>3066</v>
      </c>
      <c r="B2516" t="s">
        <v>19</v>
      </c>
      <c r="C2516" t="s">
        <v>69</v>
      </c>
      <c r="D2516" t="s">
        <v>70</v>
      </c>
      <c r="E2516" s="5">
        <v>62.72</v>
      </c>
      <c r="F2516" t="s">
        <v>56</v>
      </c>
      <c r="G2516">
        <v>1</v>
      </c>
      <c r="H2516" s="1">
        <v>45508</v>
      </c>
      <c r="I2516" s="1" t="str">
        <f>TEXT(data[[#This Row],[OrderDate]],"mmm")</f>
        <v>Aug</v>
      </c>
      <c r="J2516" s="6">
        <v>0.46180555555555558</v>
      </c>
      <c r="K2516" s="6" t="str">
        <f>TEXT(data[[#This Row],[OrderTime]],"h")</f>
        <v>11</v>
      </c>
      <c r="L2516" s="1">
        <v>45508</v>
      </c>
      <c r="M2516" s="6">
        <v>0.67013888888888884</v>
      </c>
      <c r="N2516" t="s">
        <v>238</v>
      </c>
      <c r="O2516" t="s">
        <v>401</v>
      </c>
      <c r="P2516" t="s">
        <v>36</v>
      </c>
      <c r="Q2516" t="s">
        <v>53</v>
      </c>
      <c r="R2516" t="s">
        <v>37</v>
      </c>
      <c r="S2516" t="s">
        <v>47</v>
      </c>
      <c r="T2516" t="s">
        <v>29</v>
      </c>
      <c r="U2516" t="s">
        <v>39</v>
      </c>
      <c r="V2516" s="5">
        <f>data[[#This Row],[PriceUSD]]*data[[#This Row],[Quantity]]</f>
        <v>62.72</v>
      </c>
      <c r="W2516" s="7">
        <f>data[[#This Row],[OrderDate]] + TIME(VALUE(LEFT(data[[#This Row],[OrderTime]],2)), VALUE(RIGHT(data[[#This Row],[OrderTime]],2)), 0)</f>
        <v>45508.038888888892</v>
      </c>
      <c r="X2516" s="7">
        <f>_xlfn.MINIFS(data[OrderDateTime], data[CustomerName], data[[#This Row],[CustomerName]])</f>
        <v>45508.038888888892</v>
      </c>
      <c r="Y2516" t="str">
        <f>IF(data[[#This Row],[OrderDateTime]]=data[[#This Row],[FirstOrderDateTime]], "New", "Returning")</f>
        <v>New</v>
      </c>
      <c r="Z2516" s="7">
        <f>data[[#This Row],[DeliveryDate]] + data[[#This Row],[DeliveryTime]]</f>
        <v>45508.670138888891</v>
      </c>
      <c r="AA2516" s="7">
        <f>data[[#This Row],[OrderDateTime]] + 1</f>
        <v>45509.038888888892</v>
      </c>
      <c r="AB2516" s="7" t="str">
        <f>IF(data[[#This Row],[DeliveryDateTime]] &lt;= data[[#This Row],[SLADue]], "On Time", "Late")</f>
        <v>On Time</v>
      </c>
    </row>
    <row r="2517" spans="1:28" x14ac:dyDescent="0.2">
      <c r="A2517" t="s">
        <v>3067</v>
      </c>
      <c r="B2517" t="s">
        <v>19</v>
      </c>
      <c r="C2517" t="s">
        <v>20</v>
      </c>
      <c r="D2517" t="s">
        <v>21</v>
      </c>
      <c r="E2517" s="5">
        <v>20.27</v>
      </c>
      <c r="F2517" t="s">
        <v>43</v>
      </c>
      <c r="G2517">
        <v>2</v>
      </c>
      <c r="H2517" s="1">
        <v>45507</v>
      </c>
      <c r="I2517" s="1" t="str">
        <f>TEXT(data[[#This Row],[OrderDate]],"mmm")</f>
        <v>Aug</v>
      </c>
      <c r="J2517" s="6">
        <v>0.82499999999999996</v>
      </c>
      <c r="K2517" s="6" t="str">
        <f>TEXT(data[[#This Row],[OrderTime]],"h")</f>
        <v>19</v>
      </c>
      <c r="L2517" s="1">
        <v>45508</v>
      </c>
      <c r="M2517" s="6">
        <v>0.8666666666666667</v>
      </c>
      <c r="N2517" t="s">
        <v>103</v>
      </c>
      <c r="O2517" t="s">
        <v>327</v>
      </c>
      <c r="P2517" t="s">
        <v>77</v>
      </c>
      <c r="Q2517" t="s">
        <v>26</v>
      </c>
      <c r="R2517" t="s">
        <v>27</v>
      </c>
      <c r="S2517" t="s">
        <v>28</v>
      </c>
      <c r="T2517" t="s">
        <v>136</v>
      </c>
      <c r="U2517" t="s">
        <v>30</v>
      </c>
      <c r="V2517" s="5">
        <f>data[[#This Row],[PriceUSD]]*data[[#This Row],[Quantity]]</f>
        <v>40.54</v>
      </c>
      <c r="W2517" s="7">
        <f>data[[#This Row],[OrderDate]] + TIME(VALUE(LEFT(data[[#This Row],[OrderTime]],2)), VALUE(RIGHT(data[[#This Row],[OrderTime]],2)), 0)</f>
        <v>45507.017361111109</v>
      </c>
      <c r="X2517" s="7">
        <f>_xlfn.MINIFS(data[OrderDateTime], data[CustomerName], data[[#This Row],[CustomerName]])</f>
        <v>45507.017361111109</v>
      </c>
      <c r="Y2517" t="str">
        <f>IF(data[[#This Row],[OrderDateTime]]=data[[#This Row],[FirstOrderDateTime]], "New", "Returning")</f>
        <v>New</v>
      </c>
      <c r="Z2517" s="7">
        <f>data[[#This Row],[DeliveryDate]] + data[[#This Row],[DeliveryTime]]</f>
        <v>45508.866666666669</v>
      </c>
      <c r="AA2517" s="7">
        <f>data[[#This Row],[OrderDateTime]] + 1</f>
        <v>45508.017361111109</v>
      </c>
      <c r="AB2517" s="7" t="str">
        <f>IF(data[[#This Row],[DeliveryDateTime]] &lt;= data[[#This Row],[SLADue]], "On Time", "Late")</f>
        <v>Late</v>
      </c>
    </row>
    <row r="2518" spans="1:28" x14ac:dyDescent="0.2">
      <c r="A2518" t="s">
        <v>3068</v>
      </c>
      <c r="B2518" t="s">
        <v>19</v>
      </c>
      <c r="C2518" t="s">
        <v>69</v>
      </c>
      <c r="D2518" t="s">
        <v>70</v>
      </c>
      <c r="E2518" s="5">
        <v>52.95</v>
      </c>
      <c r="F2518" t="s">
        <v>56</v>
      </c>
      <c r="G2518">
        <v>2</v>
      </c>
      <c r="H2518" s="1">
        <v>45576</v>
      </c>
      <c r="I2518" s="1" t="str">
        <f>TEXT(data[[#This Row],[OrderDate]],"mmm")</f>
        <v>Oct</v>
      </c>
      <c r="J2518" s="6">
        <v>0.42708333333333331</v>
      </c>
      <c r="K2518" s="6" t="str">
        <f>TEXT(data[[#This Row],[OrderTime]],"h")</f>
        <v>10</v>
      </c>
      <c r="L2518" s="1">
        <v>45577</v>
      </c>
      <c r="M2518" s="6">
        <v>0.67708333333333337</v>
      </c>
      <c r="N2518" t="s">
        <v>64</v>
      </c>
      <c r="O2518" t="s">
        <v>108</v>
      </c>
      <c r="P2518" t="s">
        <v>25</v>
      </c>
      <c r="Q2518" t="s">
        <v>26</v>
      </c>
      <c r="R2518" t="s">
        <v>37</v>
      </c>
      <c r="S2518" t="s">
        <v>28</v>
      </c>
      <c r="T2518" t="s">
        <v>38</v>
      </c>
      <c r="U2518" t="s">
        <v>30</v>
      </c>
      <c r="V2518" s="5">
        <f>data[[#This Row],[PriceUSD]]*data[[#This Row],[Quantity]]</f>
        <v>105.9</v>
      </c>
      <c r="W2518" s="7">
        <f>data[[#This Row],[OrderDate]] + TIME(VALUE(LEFT(data[[#This Row],[OrderTime]],2)), VALUE(RIGHT(data[[#This Row],[OrderTime]],2)), 0)</f>
        <v>45576.022916666669</v>
      </c>
      <c r="X2518" s="7">
        <f>_xlfn.MINIFS(data[OrderDateTime], data[CustomerName], data[[#This Row],[CustomerName]])</f>
        <v>45517.022916666669</v>
      </c>
      <c r="Y2518" t="str">
        <f>IF(data[[#This Row],[OrderDateTime]]=data[[#This Row],[FirstOrderDateTime]], "New", "Returning")</f>
        <v>Returning</v>
      </c>
      <c r="Z2518" s="7">
        <f>data[[#This Row],[DeliveryDate]] + data[[#This Row],[DeliveryTime]]</f>
        <v>45577.677083333336</v>
      </c>
      <c r="AA2518" s="7">
        <f>data[[#This Row],[OrderDateTime]] + 1</f>
        <v>45577.022916666669</v>
      </c>
      <c r="AB2518" s="7" t="str">
        <f>IF(data[[#This Row],[DeliveryDateTime]] &lt;= data[[#This Row],[SLADue]], "On Time", "Late")</f>
        <v>Late</v>
      </c>
    </row>
    <row r="2519" spans="1:28" x14ac:dyDescent="0.2">
      <c r="A2519" t="s">
        <v>3069</v>
      </c>
      <c r="B2519" t="s">
        <v>19</v>
      </c>
      <c r="C2519" t="s">
        <v>41</v>
      </c>
      <c r="D2519" t="s">
        <v>42</v>
      </c>
      <c r="E2519" s="5">
        <v>34.58</v>
      </c>
      <c r="F2519" t="s">
        <v>182</v>
      </c>
      <c r="G2519">
        <v>1</v>
      </c>
      <c r="H2519" s="1">
        <v>45570</v>
      </c>
      <c r="I2519" s="1" t="str">
        <f>TEXT(data[[#This Row],[OrderDate]],"mmm")</f>
        <v>Oct</v>
      </c>
      <c r="J2519" s="6">
        <v>0.46527777777777779</v>
      </c>
      <c r="K2519" s="6" t="str">
        <f>TEXT(data[[#This Row],[OrderTime]],"h")</f>
        <v>11</v>
      </c>
      <c r="L2519" s="1">
        <v>45570</v>
      </c>
      <c r="M2519" s="6">
        <v>0.67361111111111116</v>
      </c>
      <c r="N2519" t="s">
        <v>326</v>
      </c>
      <c r="O2519" t="s">
        <v>1091</v>
      </c>
      <c r="P2519" t="s">
        <v>202</v>
      </c>
      <c r="Q2519" t="s">
        <v>26</v>
      </c>
      <c r="R2519" t="s">
        <v>46</v>
      </c>
      <c r="S2519" t="s">
        <v>47</v>
      </c>
      <c r="T2519" t="s">
        <v>38</v>
      </c>
      <c r="U2519" t="s">
        <v>39</v>
      </c>
      <c r="V2519" s="5">
        <f>data[[#This Row],[PriceUSD]]*data[[#This Row],[Quantity]]</f>
        <v>34.58</v>
      </c>
      <c r="W2519" s="7">
        <f>data[[#This Row],[OrderDate]] + TIME(VALUE(LEFT(data[[#This Row],[OrderTime]],2)), VALUE(RIGHT(data[[#This Row],[OrderTime]],2)), 0)</f>
        <v>45570.054166666669</v>
      </c>
      <c r="X2519" s="7">
        <f>_xlfn.MINIFS(data[OrderDateTime], data[CustomerName], data[[#This Row],[CustomerName]])</f>
        <v>45511.015277777777</v>
      </c>
      <c r="Y2519" t="str">
        <f>IF(data[[#This Row],[OrderDateTime]]=data[[#This Row],[FirstOrderDateTime]], "New", "Returning")</f>
        <v>Returning</v>
      </c>
      <c r="Z2519" s="7">
        <f>data[[#This Row],[DeliveryDate]] + data[[#This Row],[DeliveryTime]]</f>
        <v>45570.673611111109</v>
      </c>
      <c r="AA2519" s="7">
        <f>data[[#This Row],[OrderDateTime]] + 1</f>
        <v>45571.054166666669</v>
      </c>
      <c r="AB2519" s="7" t="str">
        <f>IF(data[[#This Row],[DeliveryDateTime]] &lt;= data[[#This Row],[SLADue]], "On Time", "Late")</f>
        <v>On Time</v>
      </c>
    </row>
    <row r="2520" spans="1:28" x14ac:dyDescent="0.2">
      <c r="A2520" t="s">
        <v>3070</v>
      </c>
      <c r="B2520" t="s">
        <v>19</v>
      </c>
      <c r="C2520" t="s">
        <v>126</v>
      </c>
      <c r="D2520" t="s">
        <v>127</v>
      </c>
      <c r="E2520" s="5">
        <v>21.87</v>
      </c>
      <c r="F2520" t="s">
        <v>56</v>
      </c>
      <c r="G2520">
        <v>1</v>
      </c>
      <c r="H2520" s="1">
        <v>45840</v>
      </c>
      <c r="I2520" s="1" t="str">
        <f>TEXT(data[[#This Row],[OrderDate]],"mmm")</f>
        <v>Jul</v>
      </c>
      <c r="J2520" s="6">
        <v>0.74930555555555556</v>
      </c>
      <c r="K2520" s="6" t="str">
        <f>TEXT(data[[#This Row],[OrderTime]],"h")</f>
        <v>17</v>
      </c>
      <c r="L2520" s="1">
        <v>45841</v>
      </c>
      <c r="M2520" s="6">
        <v>0.79097222222222219</v>
      </c>
      <c r="N2520" t="s">
        <v>292</v>
      </c>
      <c r="O2520" t="s">
        <v>831</v>
      </c>
      <c r="P2520" t="s">
        <v>77</v>
      </c>
      <c r="Q2520" t="s">
        <v>53</v>
      </c>
      <c r="R2520" t="s">
        <v>129</v>
      </c>
      <c r="S2520" t="s">
        <v>28</v>
      </c>
      <c r="T2520" t="s">
        <v>59</v>
      </c>
      <c r="U2520" t="s">
        <v>67</v>
      </c>
      <c r="V2520" s="5">
        <f>data[[#This Row],[PriceUSD]]*data[[#This Row],[Quantity]]</f>
        <v>21.87</v>
      </c>
      <c r="W2520" s="7">
        <f>data[[#This Row],[OrderDate]] + TIME(VALUE(LEFT(data[[#This Row],[OrderTime]],2)), VALUE(RIGHT(data[[#This Row],[OrderTime]],2)), 0)</f>
        <v>45840.038888888892</v>
      </c>
      <c r="X2520" s="7">
        <f>_xlfn.MINIFS(data[OrderDateTime], data[CustomerName], data[[#This Row],[CustomerName]])</f>
        <v>45541.022916666669</v>
      </c>
      <c r="Y2520" t="str">
        <f>IF(data[[#This Row],[OrderDateTime]]=data[[#This Row],[FirstOrderDateTime]], "New", "Returning")</f>
        <v>Returning</v>
      </c>
      <c r="Z2520" s="7">
        <f>data[[#This Row],[DeliveryDate]] + data[[#This Row],[DeliveryTime]]</f>
        <v>45841.790972222225</v>
      </c>
      <c r="AA2520" s="7">
        <f>data[[#This Row],[OrderDateTime]] + 1</f>
        <v>45841.038888888892</v>
      </c>
      <c r="AB2520" s="7" t="str">
        <f>IF(data[[#This Row],[DeliveryDateTime]] &lt;= data[[#This Row],[SLADue]], "On Time", "Late")</f>
        <v>Late</v>
      </c>
    </row>
    <row r="2521" spans="1:28" x14ac:dyDescent="0.2">
      <c r="A2521" t="s">
        <v>3071</v>
      </c>
      <c r="B2521" t="s">
        <v>19</v>
      </c>
      <c r="C2521" t="s">
        <v>92</v>
      </c>
      <c r="D2521" t="s">
        <v>93</v>
      </c>
      <c r="E2521" s="5">
        <v>86.03</v>
      </c>
      <c r="F2521" t="s">
        <v>81</v>
      </c>
      <c r="G2521">
        <v>1</v>
      </c>
      <c r="H2521" s="1">
        <v>45736</v>
      </c>
      <c r="I2521" s="1" t="str">
        <f>TEXT(data[[#This Row],[OrderDate]],"mmm")</f>
        <v>Mar</v>
      </c>
      <c r="J2521" s="6">
        <v>0.79652777777777772</v>
      </c>
      <c r="K2521" s="6" t="str">
        <f>TEXT(data[[#This Row],[OrderTime]],"h")</f>
        <v>19</v>
      </c>
      <c r="L2521" s="1">
        <v>45737</v>
      </c>
      <c r="M2521" s="6">
        <v>0.79652777777777772</v>
      </c>
      <c r="N2521" t="s">
        <v>112</v>
      </c>
      <c r="O2521" t="s">
        <v>988</v>
      </c>
      <c r="P2521" t="s">
        <v>36</v>
      </c>
      <c r="Q2521" t="s">
        <v>26</v>
      </c>
      <c r="R2521" t="s">
        <v>66</v>
      </c>
      <c r="S2521" t="s">
        <v>28</v>
      </c>
      <c r="T2521" t="s">
        <v>106</v>
      </c>
      <c r="U2521" t="s">
        <v>30</v>
      </c>
      <c r="V2521" s="5">
        <f>data[[#This Row],[PriceUSD]]*data[[#This Row],[Quantity]]</f>
        <v>86.03</v>
      </c>
      <c r="W2521" s="7">
        <f>data[[#This Row],[OrderDate]] + TIME(VALUE(LEFT(data[[#This Row],[OrderTime]],2)), VALUE(RIGHT(data[[#This Row],[OrderTime]],2)), 0)</f>
        <v>45736.054166666669</v>
      </c>
      <c r="X2521" s="7">
        <f>_xlfn.MINIFS(data[OrderDateTime], data[CustomerName], data[[#This Row],[CustomerName]])</f>
        <v>45544.061805555553</v>
      </c>
      <c r="Y2521" t="str">
        <f>IF(data[[#This Row],[OrderDateTime]]=data[[#This Row],[FirstOrderDateTime]], "New", "Returning")</f>
        <v>Returning</v>
      </c>
      <c r="Z2521" s="7">
        <f>data[[#This Row],[DeliveryDate]] + data[[#This Row],[DeliveryTime]]</f>
        <v>45737.796527777777</v>
      </c>
      <c r="AA2521" s="7">
        <f>data[[#This Row],[OrderDateTime]] + 1</f>
        <v>45737.054166666669</v>
      </c>
      <c r="AB2521" s="7" t="str">
        <f>IF(data[[#This Row],[DeliveryDateTime]] &lt;= data[[#This Row],[SLADue]], "On Time", "Late")</f>
        <v>Late</v>
      </c>
    </row>
    <row r="2522" spans="1:28" x14ac:dyDescent="0.2">
      <c r="A2522" t="s">
        <v>3072</v>
      </c>
      <c r="B2522" t="s">
        <v>19</v>
      </c>
      <c r="C2522" t="s">
        <v>285</v>
      </c>
      <c r="D2522" t="s">
        <v>286</v>
      </c>
      <c r="E2522" s="5">
        <v>20.309999999999999</v>
      </c>
      <c r="F2522" t="s">
        <v>22</v>
      </c>
      <c r="G2522">
        <v>3</v>
      </c>
      <c r="H2522" s="1">
        <v>45619</v>
      </c>
      <c r="I2522" s="1" t="str">
        <f>TEXT(data[[#This Row],[OrderDate]],"mmm")</f>
        <v>Nov</v>
      </c>
      <c r="J2522" s="6">
        <v>0.73055555555555551</v>
      </c>
      <c r="K2522" s="6" t="str">
        <f>TEXT(data[[#This Row],[OrderTime]],"h")</f>
        <v>17</v>
      </c>
      <c r="L2522" s="1">
        <v>45620</v>
      </c>
      <c r="M2522" s="6">
        <v>0.73055555555555551</v>
      </c>
      <c r="N2522" t="s">
        <v>326</v>
      </c>
      <c r="O2522" t="s">
        <v>1406</v>
      </c>
      <c r="P2522" t="s">
        <v>202</v>
      </c>
      <c r="Q2522" t="s">
        <v>53</v>
      </c>
      <c r="R2522" t="s">
        <v>114</v>
      </c>
      <c r="S2522" t="s">
        <v>28</v>
      </c>
      <c r="T2522" t="s">
        <v>29</v>
      </c>
      <c r="U2522" t="s">
        <v>39</v>
      </c>
      <c r="V2522" s="5">
        <f>data[[#This Row],[PriceUSD]]*data[[#This Row],[Quantity]]</f>
        <v>60.929999999999993</v>
      </c>
      <c r="W2522" s="7">
        <f>data[[#This Row],[OrderDate]] + TIME(VALUE(LEFT(data[[#This Row],[OrderTime]],2)), VALUE(RIGHT(data[[#This Row],[OrderTime]],2)), 0)</f>
        <v>45619.038888888892</v>
      </c>
      <c r="X2522" s="7">
        <f>_xlfn.MINIFS(data[OrderDateTime], data[CustomerName], data[[#This Row],[CustomerName]])</f>
        <v>45618.030555555553</v>
      </c>
      <c r="Y2522" t="str">
        <f>IF(data[[#This Row],[OrderDateTime]]=data[[#This Row],[FirstOrderDateTime]], "New", "Returning")</f>
        <v>Returning</v>
      </c>
      <c r="Z2522" s="7">
        <f>data[[#This Row],[DeliveryDate]] + data[[#This Row],[DeliveryTime]]</f>
        <v>45620.730555555558</v>
      </c>
      <c r="AA2522" s="7">
        <f>data[[#This Row],[OrderDateTime]] + 1</f>
        <v>45620.038888888892</v>
      </c>
      <c r="AB2522" s="7" t="str">
        <f>IF(data[[#This Row],[DeliveryDateTime]] &lt;= data[[#This Row],[SLADue]], "On Time", "Late")</f>
        <v>Late</v>
      </c>
    </row>
    <row r="2523" spans="1:28" x14ac:dyDescent="0.2">
      <c r="A2523" t="s">
        <v>3073</v>
      </c>
      <c r="B2523" t="s">
        <v>19</v>
      </c>
      <c r="C2523" t="s">
        <v>69</v>
      </c>
      <c r="D2523" t="s">
        <v>70</v>
      </c>
      <c r="E2523" s="5">
        <v>51.66</v>
      </c>
      <c r="F2523" t="s">
        <v>74</v>
      </c>
      <c r="G2523">
        <v>1</v>
      </c>
      <c r="H2523" s="1">
        <v>45782</v>
      </c>
      <c r="I2523" s="1" t="str">
        <f>TEXT(data[[#This Row],[OrderDate]],"mmm")</f>
        <v>May</v>
      </c>
      <c r="J2523" s="6">
        <v>0.44166666666666665</v>
      </c>
      <c r="K2523" s="6" t="str">
        <f>TEXT(data[[#This Row],[OrderTime]],"h")</f>
        <v>10</v>
      </c>
      <c r="L2523" s="1">
        <v>45782</v>
      </c>
      <c r="M2523" s="6">
        <v>0.65</v>
      </c>
      <c r="N2523" t="s">
        <v>213</v>
      </c>
      <c r="O2523" t="s">
        <v>82</v>
      </c>
      <c r="P2523" t="s">
        <v>36</v>
      </c>
      <c r="Q2523" t="s">
        <v>26</v>
      </c>
      <c r="R2523" t="s">
        <v>37</v>
      </c>
      <c r="S2523" t="s">
        <v>47</v>
      </c>
      <c r="T2523" t="s">
        <v>38</v>
      </c>
      <c r="U2523" t="s">
        <v>30</v>
      </c>
      <c r="V2523" s="5">
        <f>data[[#This Row],[PriceUSD]]*data[[#This Row],[Quantity]]</f>
        <v>51.66</v>
      </c>
      <c r="W2523" s="7">
        <f>data[[#This Row],[OrderDate]] + TIME(VALUE(LEFT(data[[#This Row],[OrderTime]],2)), VALUE(RIGHT(data[[#This Row],[OrderTime]],2)), 0)</f>
        <v>45782.046527777777</v>
      </c>
      <c r="X2523" s="7">
        <f>_xlfn.MINIFS(data[OrderDateTime], data[CustomerName], data[[#This Row],[CustomerName]])</f>
        <v>45519.052083333336</v>
      </c>
      <c r="Y2523" t="str">
        <f>IF(data[[#This Row],[OrderDateTime]]=data[[#This Row],[FirstOrderDateTime]], "New", "Returning")</f>
        <v>Returning</v>
      </c>
      <c r="Z2523" s="7">
        <f>data[[#This Row],[DeliveryDate]] + data[[#This Row],[DeliveryTime]]</f>
        <v>45782.65</v>
      </c>
      <c r="AA2523" s="7">
        <f>data[[#This Row],[OrderDateTime]] + 1</f>
        <v>45783.046527777777</v>
      </c>
      <c r="AB2523" s="7" t="str">
        <f>IF(data[[#This Row],[DeliveryDateTime]] &lt;= data[[#This Row],[SLADue]], "On Time", "Late")</f>
        <v>On Time</v>
      </c>
    </row>
    <row r="2524" spans="1:28" x14ac:dyDescent="0.2">
      <c r="A2524" t="s">
        <v>3074</v>
      </c>
      <c r="B2524" t="s">
        <v>19</v>
      </c>
      <c r="C2524" t="s">
        <v>92</v>
      </c>
      <c r="D2524" t="s">
        <v>93</v>
      </c>
      <c r="E2524" s="5">
        <v>81.180000000000007</v>
      </c>
      <c r="F2524" t="s">
        <v>63</v>
      </c>
      <c r="G2524">
        <v>1</v>
      </c>
      <c r="H2524" s="1">
        <v>45814</v>
      </c>
      <c r="I2524" s="1" t="str">
        <f>TEXT(data[[#This Row],[OrderDate]],"mmm")</f>
        <v>Jun</v>
      </c>
      <c r="J2524" s="6">
        <v>0.39652777777777776</v>
      </c>
      <c r="K2524" s="6" t="str">
        <f>TEXT(data[[#This Row],[OrderTime]],"h")</f>
        <v>9</v>
      </c>
      <c r="L2524" s="1">
        <v>45815</v>
      </c>
      <c r="M2524" s="6">
        <v>0.39652777777777776</v>
      </c>
      <c r="N2524" t="s">
        <v>213</v>
      </c>
      <c r="O2524" t="s">
        <v>300</v>
      </c>
      <c r="P2524" t="s">
        <v>36</v>
      </c>
      <c r="Q2524" t="s">
        <v>53</v>
      </c>
      <c r="R2524" t="s">
        <v>66</v>
      </c>
      <c r="S2524" t="s">
        <v>28</v>
      </c>
      <c r="T2524" t="s">
        <v>59</v>
      </c>
      <c r="U2524" t="s">
        <v>39</v>
      </c>
      <c r="V2524" s="5">
        <f>data[[#This Row],[PriceUSD]]*data[[#This Row],[Quantity]]</f>
        <v>81.180000000000007</v>
      </c>
      <c r="W2524" s="7">
        <f>data[[#This Row],[OrderDate]] + TIME(VALUE(LEFT(data[[#This Row],[OrderTime]],2)), VALUE(RIGHT(data[[#This Row],[OrderTime]],2)), 0)</f>
        <v>45814.054166666669</v>
      </c>
      <c r="X2524" s="7">
        <f>_xlfn.MINIFS(data[OrderDateTime], data[CustomerName], data[[#This Row],[CustomerName]])</f>
        <v>45507.007638888892</v>
      </c>
      <c r="Y2524" t="str">
        <f>IF(data[[#This Row],[OrderDateTime]]=data[[#This Row],[FirstOrderDateTime]], "New", "Returning")</f>
        <v>Returning</v>
      </c>
      <c r="Z2524" s="7">
        <f>data[[#This Row],[DeliveryDate]] + data[[#This Row],[DeliveryTime]]</f>
        <v>45815.396527777775</v>
      </c>
      <c r="AA2524" s="7">
        <f>data[[#This Row],[OrderDateTime]] + 1</f>
        <v>45815.054166666669</v>
      </c>
      <c r="AB2524" s="7" t="str">
        <f>IF(data[[#This Row],[DeliveryDateTime]] &lt;= data[[#This Row],[SLADue]], "On Time", "Late")</f>
        <v>Late</v>
      </c>
    </row>
    <row r="2525" spans="1:28" x14ac:dyDescent="0.2">
      <c r="A2525" t="s">
        <v>3075</v>
      </c>
      <c r="B2525" t="s">
        <v>19</v>
      </c>
      <c r="C2525" t="s">
        <v>258</v>
      </c>
      <c r="D2525" t="s">
        <v>259</v>
      </c>
      <c r="E2525" s="5">
        <v>125.98</v>
      </c>
      <c r="F2525" t="s">
        <v>51</v>
      </c>
      <c r="G2525">
        <v>3</v>
      </c>
      <c r="H2525" s="1">
        <v>45708</v>
      </c>
      <c r="I2525" s="1" t="str">
        <f>TEXT(data[[#This Row],[OrderDate]],"mmm")</f>
        <v>Feb</v>
      </c>
      <c r="J2525" s="6">
        <v>0.69513888888888886</v>
      </c>
      <c r="K2525" s="6" t="str">
        <f>TEXT(data[[#This Row],[OrderTime]],"h")</f>
        <v>16</v>
      </c>
      <c r="L2525" s="1">
        <v>45710</v>
      </c>
      <c r="M2525" s="6">
        <v>0.77847222222222223</v>
      </c>
      <c r="N2525" t="s">
        <v>148</v>
      </c>
      <c r="O2525" t="s">
        <v>260</v>
      </c>
      <c r="P2525" t="s">
        <v>25</v>
      </c>
      <c r="Q2525" t="s">
        <v>26</v>
      </c>
      <c r="R2525" t="s">
        <v>261</v>
      </c>
      <c r="S2525" t="s">
        <v>105</v>
      </c>
      <c r="T2525" t="s">
        <v>38</v>
      </c>
      <c r="U2525" t="s">
        <v>39</v>
      </c>
      <c r="V2525" s="5">
        <f>data[[#This Row],[PriceUSD]]*data[[#This Row],[Quantity]]</f>
        <v>377.94</v>
      </c>
      <c r="W2525" s="7">
        <f>data[[#This Row],[OrderDate]] + TIME(VALUE(LEFT(data[[#This Row],[OrderTime]],2)), VALUE(RIGHT(data[[#This Row],[OrderTime]],2)), 0)</f>
        <v>45708.061805555553</v>
      </c>
      <c r="X2525" s="7">
        <f>_xlfn.MINIFS(data[OrderDateTime], data[CustomerName], data[[#This Row],[CustomerName]])</f>
        <v>45510.054166666669</v>
      </c>
      <c r="Y2525" t="str">
        <f>IF(data[[#This Row],[OrderDateTime]]=data[[#This Row],[FirstOrderDateTime]], "New", "Returning")</f>
        <v>Returning</v>
      </c>
      <c r="Z2525" s="7">
        <f>data[[#This Row],[DeliveryDate]] + data[[#This Row],[DeliveryTime]]</f>
        <v>45710.77847222222</v>
      </c>
      <c r="AA2525" s="7">
        <f>data[[#This Row],[OrderDateTime]] + 1</f>
        <v>45709.061805555553</v>
      </c>
      <c r="AB2525" s="7" t="str">
        <f>IF(data[[#This Row],[DeliveryDateTime]] &lt;= data[[#This Row],[SLADue]], "On Time", "Late")</f>
        <v>Late</v>
      </c>
    </row>
    <row r="2526" spans="1:28" x14ac:dyDescent="0.2">
      <c r="A2526" t="s">
        <v>3076</v>
      </c>
      <c r="B2526" t="s">
        <v>19</v>
      </c>
      <c r="C2526" t="s">
        <v>20</v>
      </c>
      <c r="D2526" t="s">
        <v>21</v>
      </c>
      <c r="E2526" s="5">
        <v>18.91</v>
      </c>
      <c r="F2526" t="s">
        <v>22</v>
      </c>
      <c r="G2526">
        <v>2</v>
      </c>
      <c r="H2526" s="1">
        <v>45757</v>
      </c>
      <c r="I2526" s="1" t="str">
        <f>TEXT(data[[#This Row],[OrderDate]],"mmm")</f>
        <v>Apr</v>
      </c>
      <c r="J2526" s="6">
        <v>0.87361111111111112</v>
      </c>
      <c r="K2526" s="6" t="str">
        <f>TEXT(data[[#This Row],[OrderTime]],"h")</f>
        <v>20</v>
      </c>
      <c r="L2526" s="1">
        <v>45759</v>
      </c>
      <c r="M2526" s="6">
        <v>0.77430555555555558</v>
      </c>
      <c r="N2526" t="s">
        <v>292</v>
      </c>
      <c r="O2526" t="s">
        <v>1338</v>
      </c>
      <c r="P2526" t="s">
        <v>77</v>
      </c>
      <c r="Q2526" t="s">
        <v>26</v>
      </c>
      <c r="R2526" t="s">
        <v>27</v>
      </c>
      <c r="S2526" t="s">
        <v>105</v>
      </c>
      <c r="T2526" t="s">
        <v>59</v>
      </c>
      <c r="U2526" t="s">
        <v>30</v>
      </c>
      <c r="V2526" s="5">
        <f>data[[#This Row],[PriceUSD]]*data[[#This Row],[Quantity]]</f>
        <v>37.82</v>
      </c>
      <c r="W2526" s="7">
        <f>data[[#This Row],[OrderDate]] + TIME(VALUE(LEFT(data[[#This Row],[OrderTime]],2)), VALUE(RIGHT(data[[#This Row],[OrderTime]],2)), 0)</f>
        <v>45757.007638888892</v>
      </c>
      <c r="X2526" s="7">
        <f>_xlfn.MINIFS(data[OrderDateTime], data[CustomerName], data[[#This Row],[CustomerName]])</f>
        <v>45583.030555555553</v>
      </c>
      <c r="Y2526" t="str">
        <f>IF(data[[#This Row],[OrderDateTime]]=data[[#This Row],[FirstOrderDateTime]], "New", "Returning")</f>
        <v>Returning</v>
      </c>
      <c r="Z2526" s="7">
        <f>data[[#This Row],[DeliveryDate]] + data[[#This Row],[DeliveryTime]]</f>
        <v>45759.774305555555</v>
      </c>
      <c r="AA2526" s="7">
        <f>data[[#This Row],[OrderDateTime]] + 1</f>
        <v>45758.007638888892</v>
      </c>
      <c r="AB2526" s="7" t="str">
        <f>IF(data[[#This Row],[DeliveryDateTime]] &lt;= data[[#This Row],[SLADue]], "On Time", "Late")</f>
        <v>Late</v>
      </c>
    </row>
    <row r="2527" spans="1:28" x14ac:dyDescent="0.2">
      <c r="A2527" t="s">
        <v>3077</v>
      </c>
      <c r="B2527" t="s">
        <v>19</v>
      </c>
      <c r="C2527" t="s">
        <v>117</v>
      </c>
      <c r="D2527" t="s">
        <v>118</v>
      </c>
      <c r="E2527" s="5">
        <v>70.17</v>
      </c>
      <c r="F2527" t="s">
        <v>182</v>
      </c>
      <c r="G2527">
        <v>2</v>
      </c>
      <c r="H2527" s="1">
        <v>45801</v>
      </c>
      <c r="I2527" s="1" t="str">
        <f>TEXT(data[[#This Row],[OrderDate]],"mmm")</f>
        <v>May</v>
      </c>
      <c r="J2527" s="6">
        <v>0.72152777777777777</v>
      </c>
      <c r="K2527" s="6" t="str">
        <f>TEXT(data[[#This Row],[OrderTime]],"h")</f>
        <v>17</v>
      </c>
      <c r="L2527" s="1">
        <v>45802</v>
      </c>
      <c r="M2527" s="6">
        <v>0.80486111111111114</v>
      </c>
      <c r="N2527" t="s">
        <v>276</v>
      </c>
      <c r="O2527" t="s">
        <v>766</v>
      </c>
      <c r="P2527" t="s">
        <v>133</v>
      </c>
      <c r="Q2527" t="s">
        <v>53</v>
      </c>
      <c r="R2527" t="s">
        <v>66</v>
      </c>
      <c r="S2527" t="s">
        <v>28</v>
      </c>
      <c r="T2527" t="s">
        <v>38</v>
      </c>
      <c r="U2527" t="s">
        <v>67</v>
      </c>
      <c r="V2527" s="5">
        <f>data[[#This Row],[PriceUSD]]*data[[#This Row],[Quantity]]</f>
        <v>140.34</v>
      </c>
      <c r="W2527" s="7">
        <f>data[[#This Row],[OrderDate]] + TIME(VALUE(LEFT(data[[#This Row],[OrderTime]],2)), VALUE(RIGHT(data[[#This Row],[OrderTime]],2)), 0)</f>
        <v>45801.054166666669</v>
      </c>
      <c r="X2527" s="7">
        <f>_xlfn.MINIFS(data[OrderDateTime], data[CustomerName], data[[#This Row],[CustomerName]])</f>
        <v>45554.030555555553</v>
      </c>
      <c r="Y2527" t="str">
        <f>IF(data[[#This Row],[OrderDateTime]]=data[[#This Row],[FirstOrderDateTime]], "New", "Returning")</f>
        <v>Returning</v>
      </c>
      <c r="Z2527" s="7">
        <f>data[[#This Row],[DeliveryDate]] + data[[#This Row],[DeliveryTime]]</f>
        <v>45802.804861111108</v>
      </c>
      <c r="AA2527" s="7">
        <f>data[[#This Row],[OrderDateTime]] + 1</f>
        <v>45802.054166666669</v>
      </c>
      <c r="AB2527" s="7" t="str">
        <f>IF(data[[#This Row],[DeliveryDateTime]] &lt;= data[[#This Row],[SLADue]], "On Time", "Late")</f>
        <v>Late</v>
      </c>
    </row>
    <row r="2528" spans="1:28" x14ac:dyDescent="0.2">
      <c r="A2528" t="s">
        <v>3078</v>
      </c>
      <c r="B2528" t="s">
        <v>19</v>
      </c>
      <c r="C2528" t="s">
        <v>258</v>
      </c>
      <c r="D2528" t="s">
        <v>259</v>
      </c>
      <c r="E2528" s="5">
        <v>128.6</v>
      </c>
      <c r="F2528" t="s">
        <v>182</v>
      </c>
      <c r="G2528">
        <v>1</v>
      </c>
      <c r="H2528" s="1">
        <v>45710</v>
      </c>
      <c r="I2528" s="1" t="str">
        <f>TEXT(data[[#This Row],[OrderDate]],"mmm")</f>
        <v>Feb</v>
      </c>
      <c r="J2528" s="6">
        <v>0.46805555555555556</v>
      </c>
      <c r="K2528" s="6" t="str">
        <f>TEXT(data[[#This Row],[OrderTime]],"h")</f>
        <v>11</v>
      </c>
      <c r="L2528" s="1">
        <v>45710</v>
      </c>
      <c r="M2528" s="6">
        <v>0.59305555555555556</v>
      </c>
      <c r="N2528" t="s">
        <v>170</v>
      </c>
      <c r="O2528" t="s">
        <v>414</v>
      </c>
      <c r="P2528" t="s">
        <v>36</v>
      </c>
      <c r="Q2528" t="s">
        <v>26</v>
      </c>
      <c r="R2528" t="s">
        <v>261</v>
      </c>
      <c r="S2528" t="s">
        <v>47</v>
      </c>
      <c r="T2528" t="s">
        <v>136</v>
      </c>
      <c r="U2528" t="s">
        <v>67</v>
      </c>
      <c r="V2528" s="5">
        <f>data[[#This Row],[PriceUSD]]*data[[#This Row],[Quantity]]</f>
        <v>128.6</v>
      </c>
      <c r="W2528" s="7">
        <f>data[[#This Row],[OrderDate]] + TIME(VALUE(LEFT(data[[#This Row],[OrderTime]],2)), VALUE(RIGHT(data[[#This Row],[OrderTime]],2)), 0)</f>
        <v>45710.038888888892</v>
      </c>
      <c r="X2528" s="7">
        <f>_xlfn.MINIFS(data[OrderDateTime], data[CustomerName], data[[#This Row],[CustomerName]])</f>
        <v>45513.017361111109</v>
      </c>
      <c r="Y2528" t="str">
        <f>IF(data[[#This Row],[OrderDateTime]]=data[[#This Row],[FirstOrderDateTime]], "New", "Returning")</f>
        <v>Returning</v>
      </c>
      <c r="Z2528" s="7">
        <f>data[[#This Row],[DeliveryDate]] + data[[#This Row],[DeliveryTime]]</f>
        <v>45710.593055555553</v>
      </c>
      <c r="AA2528" s="7">
        <f>data[[#This Row],[OrderDateTime]] + 1</f>
        <v>45711.038888888892</v>
      </c>
      <c r="AB2528" s="7" t="str">
        <f>IF(data[[#This Row],[DeliveryDateTime]] &lt;= data[[#This Row],[SLADue]], "On Time", "Late")</f>
        <v>On Time</v>
      </c>
    </row>
    <row r="2529" spans="1:28" x14ac:dyDescent="0.2">
      <c r="A2529" t="s">
        <v>3079</v>
      </c>
      <c r="B2529" t="s">
        <v>19</v>
      </c>
      <c r="C2529" t="s">
        <v>41</v>
      </c>
      <c r="D2529" t="s">
        <v>42</v>
      </c>
      <c r="E2529" s="5">
        <v>33.229999999999997</v>
      </c>
      <c r="F2529" t="s">
        <v>56</v>
      </c>
      <c r="G2529">
        <v>2</v>
      </c>
      <c r="H2529" s="1">
        <v>45819</v>
      </c>
      <c r="I2529" s="1" t="str">
        <f>TEXT(data[[#This Row],[OrderDate]],"mmm")</f>
        <v>Jun</v>
      </c>
      <c r="J2529" s="6">
        <v>0.52777777777777779</v>
      </c>
      <c r="K2529" s="6" t="str">
        <f>TEXT(data[[#This Row],[OrderTime]],"h")</f>
        <v>12</v>
      </c>
      <c r="L2529" s="1">
        <v>45819</v>
      </c>
      <c r="M2529" s="6">
        <v>0.65277777777777779</v>
      </c>
      <c r="N2529" t="s">
        <v>95</v>
      </c>
      <c r="O2529" t="s">
        <v>978</v>
      </c>
      <c r="P2529" t="s">
        <v>25</v>
      </c>
      <c r="Q2529" t="s">
        <v>26</v>
      </c>
      <c r="R2529" t="s">
        <v>46</v>
      </c>
      <c r="S2529" t="s">
        <v>47</v>
      </c>
      <c r="T2529" t="s">
        <v>136</v>
      </c>
      <c r="U2529" t="s">
        <v>30</v>
      </c>
      <c r="V2529" s="5">
        <f>data[[#This Row],[PriceUSD]]*data[[#This Row],[Quantity]]</f>
        <v>66.459999999999994</v>
      </c>
      <c r="W2529" s="7">
        <f>data[[#This Row],[OrderDate]] + TIME(VALUE(LEFT(data[[#This Row],[OrderTime]],2)), VALUE(RIGHT(data[[#This Row],[OrderTime]],2)), 0)</f>
        <v>45819.054166666669</v>
      </c>
      <c r="X2529" s="7">
        <f>_xlfn.MINIFS(data[OrderDateTime], data[CustomerName], data[[#This Row],[CustomerName]])</f>
        <v>45560.030555555553</v>
      </c>
      <c r="Y2529" t="str">
        <f>IF(data[[#This Row],[OrderDateTime]]=data[[#This Row],[FirstOrderDateTime]], "New", "Returning")</f>
        <v>Returning</v>
      </c>
      <c r="Z2529" s="7">
        <f>data[[#This Row],[DeliveryDate]] + data[[#This Row],[DeliveryTime]]</f>
        <v>45819.652777777781</v>
      </c>
      <c r="AA2529" s="7">
        <f>data[[#This Row],[OrderDateTime]] + 1</f>
        <v>45820.054166666669</v>
      </c>
      <c r="AB2529" s="7" t="str">
        <f>IF(data[[#This Row],[DeliveryDateTime]] &lt;= data[[#This Row],[SLADue]], "On Time", "Late")</f>
        <v>On Time</v>
      </c>
    </row>
    <row r="2530" spans="1:28" x14ac:dyDescent="0.2">
      <c r="A2530" t="s">
        <v>3080</v>
      </c>
      <c r="B2530" t="s">
        <v>19</v>
      </c>
      <c r="C2530" t="s">
        <v>190</v>
      </c>
      <c r="D2530" t="s">
        <v>191</v>
      </c>
      <c r="E2530" s="5">
        <v>25.51</v>
      </c>
      <c r="F2530" t="s">
        <v>87</v>
      </c>
      <c r="G2530">
        <v>1</v>
      </c>
      <c r="H2530" s="1">
        <v>45872</v>
      </c>
      <c r="I2530" s="1" t="str">
        <f>TEXT(data[[#This Row],[OrderDate]],"mmm")</f>
        <v>Aug</v>
      </c>
      <c r="J2530" s="6">
        <v>0.57986111111111116</v>
      </c>
      <c r="K2530" s="6" t="str">
        <f>TEXT(data[[#This Row],[OrderTime]],"h")</f>
        <v>13</v>
      </c>
      <c r="L2530" s="1">
        <v>45873</v>
      </c>
      <c r="M2530" s="6">
        <v>0.66319444444444442</v>
      </c>
      <c r="N2530" t="s">
        <v>120</v>
      </c>
      <c r="O2530" t="s">
        <v>1148</v>
      </c>
      <c r="P2530" t="s">
        <v>25</v>
      </c>
      <c r="Q2530" t="s">
        <v>53</v>
      </c>
      <c r="R2530" t="s">
        <v>192</v>
      </c>
      <c r="S2530" t="s">
        <v>28</v>
      </c>
      <c r="T2530" t="s">
        <v>115</v>
      </c>
      <c r="U2530" t="s">
        <v>30</v>
      </c>
      <c r="V2530" s="5">
        <f>data[[#This Row],[PriceUSD]]*data[[#This Row],[Quantity]]</f>
        <v>25.51</v>
      </c>
      <c r="W2530" s="7">
        <f>data[[#This Row],[OrderDate]] + TIME(VALUE(LEFT(data[[#This Row],[OrderTime]],2)), VALUE(RIGHT(data[[#This Row],[OrderTime]],2)), 0)</f>
        <v>45872.007638888892</v>
      </c>
      <c r="X2530" s="7">
        <f>_xlfn.MINIFS(data[OrderDateTime], data[CustomerName], data[[#This Row],[CustomerName]])</f>
        <v>45523.017361111109</v>
      </c>
      <c r="Y2530" t="str">
        <f>IF(data[[#This Row],[OrderDateTime]]=data[[#This Row],[FirstOrderDateTime]], "New", "Returning")</f>
        <v>Returning</v>
      </c>
      <c r="Z2530" s="7">
        <f>data[[#This Row],[DeliveryDate]] + data[[#This Row],[DeliveryTime]]</f>
        <v>45873.663194444445</v>
      </c>
      <c r="AA2530" s="7">
        <f>data[[#This Row],[OrderDateTime]] + 1</f>
        <v>45873.007638888892</v>
      </c>
      <c r="AB2530" s="7" t="str">
        <f>IF(data[[#This Row],[DeliveryDateTime]] &lt;= data[[#This Row],[SLADue]], "On Time", "Late")</f>
        <v>Late</v>
      </c>
    </row>
    <row r="2531" spans="1:28" x14ac:dyDescent="0.2">
      <c r="A2531" t="s">
        <v>3081</v>
      </c>
      <c r="B2531" t="s">
        <v>19</v>
      </c>
      <c r="C2531" t="s">
        <v>41</v>
      </c>
      <c r="D2531" t="s">
        <v>42</v>
      </c>
      <c r="E2531" s="5">
        <v>37.299999999999997</v>
      </c>
      <c r="F2531" t="s">
        <v>56</v>
      </c>
      <c r="G2531">
        <v>1</v>
      </c>
      <c r="H2531" s="1">
        <v>45592</v>
      </c>
      <c r="I2531" s="1" t="str">
        <f>TEXT(data[[#This Row],[OrderDate]],"mmm")</f>
        <v>Oct</v>
      </c>
      <c r="J2531" s="6">
        <v>0.72083333333333333</v>
      </c>
      <c r="K2531" s="6" t="str">
        <f>TEXT(data[[#This Row],[OrderTime]],"h")</f>
        <v>17</v>
      </c>
      <c r="L2531" s="1">
        <v>45593</v>
      </c>
      <c r="M2531" s="6">
        <v>0.52152777777777781</v>
      </c>
      <c r="N2531" t="s">
        <v>502</v>
      </c>
      <c r="O2531" t="s">
        <v>927</v>
      </c>
      <c r="P2531" t="s">
        <v>202</v>
      </c>
      <c r="Q2531" t="s">
        <v>53</v>
      </c>
      <c r="R2531" t="s">
        <v>46</v>
      </c>
      <c r="S2531" t="s">
        <v>28</v>
      </c>
      <c r="T2531" t="s">
        <v>29</v>
      </c>
      <c r="U2531" t="s">
        <v>39</v>
      </c>
      <c r="V2531" s="5">
        <f>data[[#This Row],[PriceUSD]]*data[[#This Row],[Quantity]]</f>
        <v>37.299999999999997</v>
      </c>
      <c r="W2531" s="7">
        <f>data[[#This Row],[OrderDate]] + TIME(VALUE(LEFT(data[[#This Row],[OrderTime]],2)), VALUE(RIGHT(data[[#This Row],[OrderTime]],2)), 0)</f>
        <v>45592.022916666669</v>
      </c>
      <c r="X2531" s="7">
        <f>_xlfn.MINIFS(data[OrderDateTime], data[CustomerName], data[[#This Row],[CustomerName]])</f>
        <v>45534.054166666669</v>
      </c>
      <c r="Y2531" t="str">
        <f>IF(data[[#This Row],[OrderDateTime]]=data[[#This Row],[FirstOrderDateTime]], "New", "Returning")</f>
        <v>Returning</v>
      </c>
      <c r="Z2531" s="7">
        <f>data[[#This Row],[DeliveryDate]] + data[[#This Row],[DeliveryTime]]</f>
        <v>45593.521527777775</v>
      </c>
      <c r="AA2531" s="7">
        <f>data[[#This Row],[OrderDateTime]] + 1</f>
        <v>45593.022916666669</v>
      </c>
      <c r="AB2531" s="7" t="str">
        <f>IF(data[[#This Row],[DeliveryDateTime]] &lt;= data[[#This Row],[SLADue]], "On Time", "Late")</f>
        <v>Late</v>
      </c>
    </row>
    <row r="2532" spans="1:28" x14ac:dyDescent="0.2">
      <c r="A2532" t="s">
        <v>3082</v>
      </c>
      <c r="B2532" t="s">
        <v>19</v>
      </c>
      <c r="C2532" t="s">
        <v>20</v>
      </c>
      <c r="D2532" t="s">
        <v>21</v>
      </c>
      <c r="E2532" s="5">
        <v>17.95</v>
      </c>
      <c r="F2532" t="s">
        <v>71</v>
      </c>
      <c r="G2532">
        <v>1</v>
      </c>
      <c r="H2532" s="1">
        <v>45630</v>
      </c>
      <c r="I2532" s="1" t="str">
        <f>TEXT(data[[#This Row],[OrderDate]],"mmm")</f>
        <v>Dec</v>
      </c>
      <c r="J2532" s="6">
        <v>0.55833333333333335</v>
      </c>
      <c r="K2532" s="6" t="str">
        <f>TEXT(data[[#This Row],[OrderTime]],"h")</f>
        <v>13</v>
      </c>
      <c r="L2532" s="1">
        <v>45630</v>
      </c>
      <c r="M2532" s="6">
        <v>0.68333333333333335</v>
      </c>
      <c r="N2532" t="s">
        <v>163</v>
      </c>
      <c r="O2532" t="s">
        <v>835</v>
      </c>
      <c r="P2532" t="s">
        <v>77</v>
      </c>
      <c r="Q2532" t="s">
        <v>26</v>
      </c>
      <c r="R2532" t="s">
        <v>27</v>
      </c>
      <c r="S2532" t="s">
        <v>47</v>
      </c>
      <c r="T2532" t="s">
        <v>136</v>
      </c>
      <c r="U2532" t="s">
        <v>30</v>
      </c>
      <c r="V2532" s="5">
        <f>data[[#This Row],[PriceUSD]]*data[[#This Row],[Quantity]]</f>
        <v>17.95</v>
      </c>
      <c r="W2532" s="7">
        <f>data[[#This Row],[OrderDate]] + TIME(VALUE(LEFT(data[[#This Row],[OrderTime]],2)), VALUE(RIGHT(data[[#This Row],[OrderTime]],2)), 0)</f>
        <v>45630.022916666669</v>
      </c>
      <c r="X2532" s="7">
        <f>_xlfn.MINIFS(data[OrderDateTime], data[CustomerName], data[[#This Row],[CustomerName]])</f>
        <v>45512.054166666669</v>
      </c>
      <c r="Y2532" t="str">
        <f>IF(data[[#This Row],[OrderDateTime]]=data[[#This Row],[FirstOrderDateTime]], "New", "Returning")</f>
        <v>Returning</v>
      </c>
      <c r="Z2532" s="7">
        <f>data[[#This Row],[DeliveryDate]] + data[[#This Row],[DeliveryTime]]</f>
        <v>45630.683333333334</v>
      </c>
      <c r="AA2532" s="7">
        <f>data[[#This Row],[OrderDateTime]] + 1</f>
        <v>45631.022916666669</v>
      </c>
      <c r="AB2532" s="7" t="str">
        <f>IF(data[[#This Row],[DeliveryDateTime]] &lt;= data[[#This Row],[SLADue]], "On Time", "Late")</f>
        <v>On Time</v>
      </c>
    </row>
    <row r="2533" spans="1:28" x14ac:dyDescent="0.2">
      <c r="A2533" t="s">
        <v>3083</v>
      </c>
      <c r="B2533" t="s">
        <v>19</v>
      </c>
      <c r="C2533" t="s">
        <v>117</v>
      </c>
      <c r="D2533" t="s">
        <v>118</v>
      </c>
      <c r="E2533" s="5">
        <v>77.73</v>
      </c>
      <c r="F2533" t="s">
        <v>182</v>
      </c>
      <c r="G2533">
        <v>1</v>
      </c>
      <c r="H2533" s="1">
        <v>45609</v>
      </c>
      <c r="I2533" s="1" t="str">
        <f>TEXT(data[[#This Row],[OrderDate]],"mmm")</f>
        <v>Nov</v>
      </c>
      <c r="J2533" s="6">
        <v>0.72430555555555554</v>
      </c>
      <c r="K2533" s="6" t="str">
        <f>TEXT(data[[#This Row],[OrderTime]],"h")</f>
        <v>17</v>
      </c>
      <c r="L2533" s="1">
        <v>45610</v>
      </c>
      <c r="M2533" s="6">
        <v>0.79305555555555551</v>
      </c>
      <c r="N2533" t="s">
        <v>326</v>
      </c>
      <c r="O2533" t="s">
        <v>425</v>
      </c>
      <c r="P2533" t="s">
        <v>202</v>
      </c>
      <c r="Q2533" t="s">
        <v>53</v>
      </c>
      <c r="R2533" t="s">
        <v>66</v>
      </c>
      <c r="S2533" t="s">
        <v>28</v>
      </c>
      <c r="T2533" t="s">
        <v>29</v>
      </c>
      <c r="U2533" t="s">
        <v>30</v>
      </c>
      <c r="V2533" s="5">
        <f>data[[#This Row],[PriceUSD]]*data[[#This Row],[Quantity]]</f>
        <v>77.73</v>
      </c>
      <c r="W2533" s="7">
        <f>data[[#This Row],[OrderDate]] + TIME(VALUE(LEFT(data[[#This Row],[OrderTime]],2)), VALUE(RIGHT(data[[#This Row],[OrderTime]],2)), 0)</f>
        <v>45609.038888888892</v>
      </c>
      <c r="X2533" s="7">
        <f>_xlfn.MINIFS(data[OrderDateTime], data[CustomerName], data[[#This Row],[CustomerName]])</f>
        <v>45595.038888888892</v>
      </c>
      <c r="Y2533" t="str">
        <f>IF(data[[#This Row],[OrderDateTime]]=data[[#This Row],[FirstOrderDateTime]], "New", "Returning")</f>
        <v>Returning</v>
      </c>
      <c r="Z2533" s="7">
        <f>data[[#This Row],[DeliveryDate]] + data[[#This Row],[DeliveryTime]]</f>
        <v>45610.793055555558</v>
      </c>
      <c r="AA2533" s="7">
        <f>data[[#This Row],[OrderDateTime]] + 1</f>
        <v>45610.038888888892</v>
      </c>
      <c r="AB2533" s="7" t="str">
        <f>IF(data[[#This Row],[DeliveryDateTime]] &lt;= data[[#This Row],[SLADue]], "On Time", "Late")</f>
        <v>Late</v>
      </c>
    </row>
    <row r="2534" spans="1:28" x14ac:dyDescent="0.2">
      <c r="A2534" t="s">
        <v>3084</v>
      </c>
      <c r="B2534" t="s">
        <v>19</v>
      </c>
      <c r="C2534" t="s">
        <v>101</v>
      </c>
      <c r="D2534" t="s">
        <v>102</v>
      </c>
      <c r="E2534" s="5">
        <v>28.19</v>
      </c>
      <c r="F2534" t="s">
        <v>81</v>
      </c>
      <c r="G2534">
        <v>1</v>
      </c>
      <c r="H2534" s="1">
        <v>45763</v>
      </c>
      <c r="I2534" s="1" t="str">
        <f>TEXT(data[[#This Row],[OrderDate]],"mmm")</f>
        <v>Apr</v>
      </c>
      <c r="J2534" s="6">
        <v>0.82222222222222219</v>
      </c>
      <c r="K2534" s="6" t="str">
        <f>TEXT(data[[#This Row],[OrderTime]],"h")</f>
        <v>19</v>
      </c>
      <c r="L2534" s="1">
        <v>45764</v>
      </c>
      <c r="M2534" s="6">
        <v>0.86388888888888893</v>
      </c>
      <c r="N2534" t="s">
        <v>120</v>
      </c>
      <c r="O2534" t="s">
        <v>333</v>
      </c>
      <c r="P2534" t="s">
        <v>25</v>
      </c>
      <c r="Q2534" t="s">
        <v>26</v>
      </c>
      <c r="R2534" t="s">
        <v>83</v>
      </c>
      <c r="S2534" t="s">
        <v>28</v>
      </c>
      <c r="T2534" t="s">
        <v>29</v>
      </c>
      <c r="U2534" t="s">
        <v>30</v>
      </c>
      <c r="V2534" s="5">
        <f>data[[#This Row],[PriceUSD]]*data[[#This Row],[Quantity]]</f>
        <v>28.19</v>
      </c>
      <c r="W2534" s="7">
        <f>data[[#This Row],[OrderDate]] + TIME(VALUE(LEFT(data[[#This Row],[OrderTime]],2)), VALUE(RIGHT(data[[#This Row],[OrderTime]],2)), 0)</f>
        <v>45763.015277777777</v>
      </c>
      <c r="X2534" s="7">
        <f>_xlfn.MINIFS(data[OrderDateTime], data[CustomerName], data[[#This Row],[CustomerName]])</f>
        <v>45513.007638888892</v>
      </c>
      <c r="Y2534" t="str">
        <f>IF(data[[#This Row],[OrderDateTime]]=data[[#This Row],[FirstOrderDateTime]], "New", "Returning")</f>
        <v>Returning</v>
      </c>
      <c r="Z2534" s="7">
        <f>data[[#This Row],[DeliveryDate]] + data[[#This Row],[DeliveryTime]]</f>
        <v>45764.863888888889</v>
      </c>
      <c r="AA2534" s="7">
        <f>data[[#This Row],[OrderDateTime]] + 1</f>
        <v>45764.015277777777</v>
      </c>
      <c r="AB2534" s="7" t="str">
        <f>IF(data[[#This Row],[DeliveryDateTime]] &lt;= data[[#This Row],[SLADue]], "On Time", "Late")</f>
        <v>Late</v>
      </c>
    </row>
    <row r="2535" spans="1:28" x14ac:dyDescent="0.2">
      <c r="A2535" t="s">
        <v>3085</v>
      </c>
      <c r="B2535" t="s">
        <v>19</v>
      </c>
      <c r="C2535" t="s">
        <v>117</v>
      </c>
      <c r="D2535" t="s">
        <v>118</v>
      </c>
      <c r="E2535" s="5">
        <v>73.760000000000005</v>
      </c>
      <c r="F2535" t="s">
        <v>94</v>
      </c>
      <c r="G2535">
        <v>3</v>
      </c>
      <c r="H2535" s="1">
        <v>45679</v>
      </c>
      <c r="I2535" s="1" t="str">
        <f>TEXT(data[[#This Row],[OrderDate]],"mmm")</f>
        <v>Jan</v>
      </c>
      <c r="J2535" s="6">
        <v>0.41736111111111113</v>
      </c>
      <c r="K2535" s="6" t="str">
        <f>TEXT(data[[#This Row],[OrderTime]],"h")</f>
        <v>10</v>
      </c>
      <c r="L2535" s="1">
        <v>45680</v>
      </c>
      <c r="M2535" s="6">
        <v>0.50069444444444444</v>
      </c>
      <c r="N2535" t="s">
        <v>120</v>
      </c>
      <c r="O2535" t="s">
        <v>934</v>
      </c>
      <c r="P2535" t="s">
        <v>25</v>
      </c>
      <c r="Q2535" t="s">
        <v>53</v>
      </c>
      <c r="R2535" t="s">
        <v>66</v>
      </c>
      <c r="S2535" t="s">
        <v>28</v>
      </c>
      <c r="T2535" t="s">
        <v>38</v>
      </c>
      <c r="U2535" t="s">
        <v>30</v>
      </c>
      <c r="V2535" s="5">
        <f>data[[#This Row],[PriceUSD]]*data[[#This Row],[Quantity]]</f>
        <v>221.28000000000003</v>
      </c>
      <c r="W2535" s="7">
        <f>data[[#This Row],[OrderDate]] + TIME(VALUE(LEFT(data[[#This Row],[OrderTime]],2)), VALUE(RIGHT(data[[#This Row],[OrderTime]],2)), 0)</f>
        <v>45679.007638888892</v>
      </c>
      <c r="X2535" s="7">
        <f>_xlfn.MINIFS(data[OrderDateTime], data[CustomerName], data[[#This Row],[CustomerName]])</f>
        <v>45515.030555555553</v>
      </c>
      <c r="Y2535" t="str">
        <f>IF(data[[#This Row],[OrderDateTime]]=data[[#This Row],[FirstOrderDateTime]], "New", "Returning")</f>
        <v>Returning</v>
      </c>
      <c r="Z2535" s="7">
        <f>data[[#This Row],[DeliveryDate]] + data[[#This Row],[DeliveryTime]]</f>
        <v>45680.500694444447</v>
      </c>
      <c r="AA2535" s="7">
        <f>data[[#This Row],[OrderDateTime]] + 1</f>
        <v>45680.007638888892</v>
      </c>
      <c r="AB2535" s="7" t="str">
        <f>IF(data[[#This Row],[DeliveryDateTime]] &lt;= data[[#This Row],[SLADue]], "On Time", "Late")</f>
        <v>Late</v>
      </c>
    </row>
    <row r="2536" spans="1:28" x14ac:dyDescent="0.2">
      <c r="A2536" t="s">
        <v>3086</v>
      </c>
      <c r="B2536" t="s">
        <v>19</v>
      </c>
      <c r="C2536" t="s">
        <v>92</v>
      </c>
      <c r="D2536" t="s">
        <v>93</v>
      </c>
      <c r="E2536" s="5">
        <v>79.92</v>
      </c>
      <c r="F2536" t="s">
        <v>63</v>
      </c>
      <c r="G2536">
        <v>2</v>
      </c>
      <c r="H2536" s="1">
        <v>45609</v>
      </c>
      <c r="I2536" s="1" t="str">
        <f>TEXT(data[[#This Row],[OrderDate]],"mmm")</f>
        <v>Nov</v>
      </c>
      <c r="J2536" s="6">
        <v>0.54791666666666672</v>
      </c>
      <c r="K2536" s="6" t="str">
        <f>TEXT(data[[#This Row],[OrderTime]],"h")</f>
        <v>13</v>
      </c>
      <c r="L2536" s="1">
        <v>45610</v>
      </c>
      <c r="M2536" s="6">
        <v>0.75624999999999998</v>
      </c>
      <c r="N2536" t="s">
        <v>148</v>
      </c>
      <c r="O2536" t="s">
        <v>462</v>
      </c>
      <c r="P2536" t="s">
        <v>25</v>
      </c>
      <c r="Q2536" t="s">
        <v>26</v>
      </c>
      <c r="R2536" t="s">
        <v>66</v>
      </c>
      <c r="S2536" t="s">
        <v>28</v>
      </c>
      <c r="T2536" t="s">
        <v>29</v>
      </c>
      <c r="U2536" t="s">
        <v>30</v>
      </c>
      <c r="V2536" s="5">
        <f>data[[#This Row],[PriceUSD]]*data[[#This Row],[Quantity]]</f>
        <v>159.84</v>
      </c>
      <c r="W2536" s="7">
        <f>data[[#This Row],[OrderDate]] + TIME(VALUE(LEFT(data[[#This Row],[OrderTime]],2)), VALUE(RIGHT(data[[#This Row],[OrderTime]],2)), 0)</f>
        <v>45609.046527777777</v>
      </c>
      <c r="X2536" s="7">
        <f>_xlfn.MINIFS(data[OrderDateTime], data[CustomerName], data[[#This Row],[CustomerName]])</f>
        <v>45565.030555555553</v>
      </c>
      <c r="Y2536" t="str">
        <f>IF(data[[#This Row],[OrderDateTime]]=data[[#This Row],[FirstOrderDateTime]], "New", "Returning")</f>
        <v>Returning</v>
      </c>
      <c r="Z2536" s="7">
        <f>data[[#This Row],[DeliveryDate]] + data[[#This Row],[DeliveryTime]]</f>
        <v>45610.756249999999</v>
      </c>
      <c r="AA2536" s="7">
        <f>data[[#This Row],[OrderDateTime]] + 1</f>
        <v>45610.046527777777</v>
      </c>
      <c r="AB2536" s="7" t="str">
        <f>IF(data[[#This Row],[DeliveryDateTime]] &lt;= data[[#This Row],[SLADue]], "On Time", "Late")</f>
        <v>Late</v>
      </c>
    </row>
    <row r="2537" spans="1:28" x14ac:dyDescent="0.2">
      <c r="A2537" t="s">
        <v>3087</v>
      </c>
      <c r="B2537" t="s">
        <v>19</v>
      </c>
      <c r="C2537" t="s">
        <v>41</v>
      </c>
      <c r="D2537" t="s">
        <v>42</v>
      </c>
      <c r="E2537" s="5">
        <v>34.51</v>
      </c>
      <c r="F2537" t="s">
        <v>74</v>
      </c>
      <c r="G2537">
        <v>1</v>
      </c>
      <c r="H2537" s="1">
        <v>45820</v>
      </c>
      <c r="I2537" s="1" t="str">
        <f>TEXT(data[[#This Row],[OrderDate]],"mmm")</f>
        <v>Jun</v>
      </c>
      <c r="J2537" s="6">
        <v>0.74027777777777781</v>
      </c>
      <c r="K2537" s="6" t="str">
        <f>TEXT(data[[#This Row],[OrderTime]],"h")</f>
        <v>17</v>
      </c>
      <c r="L2537" s="1">
        <v>45821</v>
      </c>
      <c r="M2537" s="6">
        <v>0.86527777777777781</v>
      </c>
      <c r="N2537" t="s">
        <v>145</v>
      </c>
      <c r="O2537" t="s">
        <v>490</v>
      </c>
      <c r="P2537" t="s">
        <v>77</v>
      </c>
      <c r="Q2537" t="s">
        <v>53</v>
      </c>
      <c r="R2537" t="s">
        <v>46</v>
      </c>
      <c r="S2537" t="s">
        <v>28</v>
      </c>
      <c r="T2537" t="s">
        <v>143</v>
      </c>
      <c r="U2537" t="s">
        <v>39</v>
      </c>
      <c r="V2537" s="5">
        <f>data[[#This Row],[PriceUSD]]*data[[#This Row],[Quantity]]</f>
        <v>34.51</v>
      </c>
      <c r="W2537" s="7">
        <f>data[[#This Row],[OrderDate]] + TIME(VALUE(LEFT(data[[#This Row],[OrderTime]],2)), VALUE(RIGHT(data[[#This Row],[OrderTime]],2)), 0)</f>
        <v>45820.054166666669</v>
      </c>
      <c r="X2537" s="7">
        <f>_xlfn.MINIFS(data[OrderDateTime], data[CustomerName], data[[#This Row],[CustomerName]])</f>
        <v>45515.061805555553</v>
      </c>
      <c r="Y2537" t="str">
        <f>IF(data[[#This Row],[OrderDateTime]]=data[[#This Row],[FirstOrderDateTime]], "New", "Returning")</f>
        <v>Returning</v>
      </c>
      <c r="Z2537" s="7">
        <f>data[[#This Row],[DeliveryDate]] + data[[#This Row],[DeliveryTime]]</f>
        <v>45821.865277777775</v>
      </c>
      <c r="AA2537" s="7">
        <f>data[[#This Row],[OrderDateTime]] + 1</f>
        <v>45821.054166666669</v>
      </c>
      <c r="AB2537" s="7" t="str">
        <f>IF(data[[#This Row],[DeliveryDateTime]] &lt;= data[[#This Row],[SLADue]], "On Time", "Late")</f>
        <v>Late</v>
      </c>
    </row>
    <row r="2538" spans="1:28" x14ac:dyDescent="0.2">
      <c r="A2538" t="s">
        <v>3088</v>
      </c>
      <c r="B2538" t="s">
        <v>19</v>
      </c>
      <c r="C2538" t="s">
        <v>69</v>
      </c>
      <c r="D2538" t="s">
        <v>70</v>
      </c>
      <c r="E2538" s="5">
        <v>48.19</v>
      </c>
      <c r="F2538" t="s">
        <v>119</v>
      </c>
      <c r="G2538">
        <v>1</v>
      </c>
      <c r="H2538" s="1">
        <v>45526</v>
      </c>
      <c r="I2538" s="1" t="str">
        <f>TEXT(data[[#This Row],[OrderDate]],"mmm")</f>
        <v>Aug</v>
      </c>
      <c r="J2538" s="6">
        <v>0.53541666666666665</v>
      </c>
      <c r="K2538" s="6" t="str">
        <f>TEXT(data[[#This Row],[OrderTime]],"h")</f>
        <v>12</v>
      </c>
      <c r="L2538" s="1">
        <v>45526</v>
      </c>
      <c r="M2538" s="6">
        <v>0.82708333333333328</v>
      </c>
      <c r="N2538" t="s">
        <v>23</v>
      </c>
      <c r="O2538" t="s">
        <v>196</v>
      </c>
      <c r="P2538" t="s">
        <v>25</v>
      </c>
      <c r="Q2538" t="s">
        <v>26</v>
      </c>
      <c r="R2538" t="s">
        <v>37</v>
      </c>
      <c r="S2538" t="s">
        <v>47</v>
      </c>
      <c r="T2538" t="s">
        <v>38</v>
      </c>
      <c r="U2538" t="s">
        <v>30</v>
      </c>
      <c r="V2538" s="5">
        <f>data[[#This Row],[PriceUSD]]*data[[#This Row],[Quantity]]</f>
        <v>48.19</v>
      </c>
      <c r="W2538" s="7">
        <f>data[[#This Row],[OrderDate]] + TIME(VALUE(LEFT(data[[#This Row],[OrderTime]],2)), VALUE(RIGHT(data[[#This Row],[OrderTime]],2)), 0)</f>
        <v>45526.046527777777</v>
      </c>
      <c r="X2538" s="7">
        <f>_xlfn.MINIFS(data[OrderDateTime], data[CustomerName], data[[#This Row],[CustomerName]])</f>
        <v>45507.038888888892</v>
      </c>
      <c r="Y2538" t="str">
        <f>IF(data[[#This Row],[OrderDateTime]]=data[[#This Row],[FirstOrderDateTime]], "New", "Returning")</f>
        <v>Returning</v>
      </c>
      <c r="Z2538" s="7">
        <f>data[[#This Row],[DeliveryDate]] + data[[#This Row],[DeliveryTime]]</f>
        <v>45526.82708333333</v>
      </c>
      <c r="AA2538" s="7">
        <f>data[[#This Row],[OrderDateTime]] + 1</f>
        <v>45527.046527777777</v>
      </c>
      <c r="AB2538" s="7" t="str">
        <f>IF(data[[#This Row],[DeliveryDateTime]] &lt;= data[[#This Row],[SLADue]], "On Time", "Late")</f>
        <v>On Time</v>
      </c>
    </row>
    <row r="2539" spans="1:28" x14ac:dyDescent="0.2">
      <c r="A2539" t="s">
        <v>3089</v>
      </c>
      <c r="B2539" t="s">
        <v>19</v>
      </c>
      <c r="C2539" t="s">
        <v>110</v>
      </c>
      <c r="D2539" t="s">
        <v>111</v>
      </c>
      <c r="E2539" s="5">
        <v>11.53</v>
      </c>
      <c r="F2539" t="s">
        <v>71</v>
      </c>
      <c r="G2539">
        <v>1</v>
      </c>
      <c r="H2539" s="1">
        <v>45694</v>
      </c>
      <c r="I2539" s="1" t="str">
        <f>TEXT(data[[#This Row],[OrderDate]],"mmm")</f>
        <v>Feb</v>
      </c>
      <c r="J2539" s="6">
        <v>0.59861111111111109</v>
      </c>
      <c r="K2539" s="6" t="str">
        <f>TEXT(data[[#This Row],[OrderTime]],"h")</f>
        <v>14</v>
      </c>
      <c r="L2539" s="1">
        <v>45694</v>
      </c>
      <c r="M2539" s="6">
        <v>0.84861111111111109</v>
      </c>
      <c r="N2539" t="s">
        <v>103</v>
      </c>
      <c r="O2539" t="s">
        <v>820</v>
      </c>
      <c r="P2539" t="s">
        <v>77</v>
      </c>
      <c r="Q2539" t="s">
        <v>53</v>
      </c>
      <c r="R2539" t="s">
        <v>114</v>
      </c>
      <c r="S2539" t="s">
        <v>47</v>
      </c>
      <c r="T2539" t="s">
        <v>38</v>
      </c>
      <c r="U2539" t="s">
        <v>30</v>
      </c>
      <c r="V2539" s="5">
        <f>data[[#This Row],[PriceUSD]]*data[[#This Row],[Quantity]]</f>
        <v>11.53</v>
      </c>
      <c r="W2539" s="7">
        <f>data[[#This Row],[OrderDate]] + TIME(VALUE(LEFT(data[[#This Row],[OrderTime]],2)), VALUE(RIGHT(data[[#This Row],[OrderTime]],2)), 0)</f>
        <v>45694.007638888892</v>
      </c>
      <c r="X2539" s="7">
        <f>_xlfn.MINIFS(data[OrderDateTime], data[CustomerName], data[[#This Row],[CustomerName]])</f>
        <v>45570.030555555553</v>
      </c>
      <c r="Y2539" t="str">
        <f>IF(data[[#This Row],[OrderDateTime]]=data[[#This Row],[FirstOrderDateTime]], "New", "Returning")</f>
        <v>Returning</v>
      </c>
      <c r="Z2539" s="7">
        <f>data[[#This Row],[DeliveryDate]] + data[[#This Row],[DeliveryTime]]</f>
        <v>45694.848611111112</v>
      </c>
      <c r="AA2539" s="7">
        <f>data[[#This Row],[OrderDateTime]] + 1</f>
        <v>45695.007638888892</v>
      </c>
      <c r="AB2539" s="7" t="str">
        <f>IF(data[[#This Row],[DeliveryDateTime]] &lt;= data[[#This Row],[SLADue]], "On Time", "Late")</f>
        <v>On Time</v>
      </c>
    </row>
    <row r="2540" spans="1:28" x14ac:dyDescent="0.2">
      <c r="A2540" t="s">
        <v>3090</v>
      </c>
      <c r="B2540" t="s">
        <v>19</v>
      </c>
      <c r="C2540" t="s">
        <v>69</v>
      </c>
      <c r="D2540" t="s">
        <v>70</v>
      </c>
      <c r="E2540" s="5">
        <v>53.75</v>
      </c>
      <c r="F2540" t="s">
        <v>56</v>
      </c>
      <c r="G2540">
        <v>2</v>
      </c>
      <c r="H2540" s="1">
        <v>45812</v>
      </c>
      <c r="I2540" s="1" t="str">
        <f>TEXT(data[[#This Row],[OrderDate]],"mmm")</f>
        <v>Jun</v>
      </c>
      <c r="J2540" s="6">
        <v>0.40347222222222223</v>
      </c>
      <c r="K2540" s="6" t="str">
        <f>TEXT(data[[#This Row],[OrderTime]],"h")</f>
        <v>9</v>
      </c>
      <c r="L2540" s="1">
        <v>45812</v>
      </c>
      <c r="M2540" s="6">
        <v>0.65347222222222223</v>
      </c>
      <c r="N2540" t="s">
        <v>57</v>
      </c>
      <c r="O2540" t="s">
        <v>1802</v>
      </c>
      <c r="P2540" t="s">
        <v>25</v>
      </c>
      <c r="Q2540" t="s">
        <v>53</v>
      </c>
      <c r="R2540" t="s">
        <v>37</v>
      </c>
      <c r="S2540" t="s">
        <v>47</v>
      </c>
      <c r="T2540" t="s">
        <v>38</v>
      </c>
      <c r="U2540" t="s">
        <v>30</v>
      </c>
      <c r="V2540" s="5">
        <f>data[[#This Row],[PriceUSD]]*data[[#This Row],[Quantity]]</f>
        <v>107.5</v>
      </c>
      <c r="W2540" s="7">
        <f>data[[#This Row],[OrderDate]] + TIME(VALUE(LEFT(data[[#This Row],[OrderTime]],2)), VALUE(RIGHT(data[[#This Row],[OrderTime]],2)), 0)</f>
        <v>45812.015277777777</v>
      </c>
      <c r="X2540" s="7">
        <f>_xlfn.MINIFS(data[OrderDateTime], data[CustomerName], data[[#This Row],[CustomerName]])</f>
        <v>45513.038888888892</v>
      </c>
      <c r="Y2540" t="str">
        <f>IF(data[[#This Row],[OrderDateTime]]=data[[#This Row],[FirstOrderDateTime]], "New", "Returning")</f>
        <v>Returning</v>
      </c>
      <c r="Z2540" s="7">
        <f>data[[#This Row],[DeliveryDate]] + data[[#This Row],[DeliveryTime]]</f>
        <v>45812.65347222222</v>
      </c>
      <c r="AA2540" s="7">
        <f>data[[#This Row],[OrderDateTime]] + 1</f>
        <v>45813.015277777777</v>
      </c>
      <c r="AB2540" s="7" t="str">
        <f>IF(data[[#This Row],[DeliveryDateTime]] &lt;= data[[#This Row],[SLADue]], "On Time", "Late")</f>
        <v>On Time</v>
      </c>
    </row>
    <row r="2541" spans="1:28" x14ac:dyDescent="0.2">
      <c r="A2541" t="s">
        <v>3091</v>
      </c>
      <c r="B2541" t="s">
        <v>19</v>
      </c>
      <c r="C2541" t="s">
        <v>49</v>
      </c>
      <c r="D2541" t="s">
        <v>50</v>
      </c>
      <c r="E2541" s="5">
        <v>29.39</v>
      </c>
      <c r="F2541" t="s">
        <v>74</v>
      </c>
      <c r="G2541">
        <v>1</v>
      </c>
      <c r="H2541" s="1">
        <v>45518</v>
      </c>
      <c r="I2541" s="1" t="str">
        <f>TEXT(data[[#This Row],[OrderDate]],"mmm")</f>
        <v>Aug</v>
      </c>
      <c r="J2541" s="6">
        <v>0.55208333333333337</v>
      </c>
      <c r="K2541" s="6" t="str">
        <f>TEXT(data[[#This Row],[OrderTime]],"h")</f>
        <v>13</v>
      </c>
      <c r="L2541" s="1">
        <v>45519</v>
      </c>
      <c r="M2541" s="6">
        <v>0.71875</v>
      </c>
      <c r="N2541" t="s">
        <v>175</v>
      </c>
      <c r="O2541" t="s">
        <v>1611</v>
      </c>
      <c r="P2541" t="s">
        <v>25</v>
      </c>
      <c r="Q2541" t="s">
        <v>26</v>
      </c>
      <c r="R2541" t="s">
        <v>54</v>
      </c>
      <c r="S2541" t="s">
        <v>28</v>
      </c>
      <c r="T2541" t="s">
        <v>115</v>
      </c>
      <c r="U2541" t="s">
        <v>39</v>
      </c>
      <c r="V2541" s="5">
        <f>data[[#This Row],[PriceUSD]]*data[[#This Row],[Quantity]]</f>
        <v>29.39</v>
      </c>
      <c r="W2541" s="7">
        <f>data[[#This Row],[OrderDate]] + TIME(VALUE(LEFT(data[[#This Row],[OrderTime]],2)), VALUE(RIGHT(data[[#This Row],[OrderTime]],2)), 0)</f>
        <v>45518.022916666669</v>
      </c>
      <c r="X2541" s="7">
        <f>_xlfn.MINIFS(data[OrderDateTime], data[CustomerName], data[[#This Row],[CustomerName]])</f>
        <v>45518.022916666669</v>
      </c>
      <c r="Y2541" t="str">
        <f>IF(data[[#This Row],[OrderDateTime]]=data[[#This Row],[FirstOrderDateTime]], "New", "Returning")</f>
        <v>New</v>
      </c>
      <c r="Z2541" s="7">
        <f>data[[#This Row],[DeliveryDate]] + data[[#This Row],[DeliveryTime]]</f>
        <v>45519.71875</v>
      </c>
      <c r="AA2541" s="7">
        <f>data[[#This Row],[OrderDateTime]] + 1</f>
        <v>45519.022916666669</v>
      </c>
      <c r="AB2541" s="7" t="str">
        <f>IF(data[[#This Row],[DeliveryDateTime]] &lt;= data[[#This Row],[SLADue]], "On Time", "Late")</f>
        <v>Late</v>
      </c>
    </row>
    <row r="2542" spans="1:28" x14ac:dyDescent="0.2">
      <c r="A2542" t="s">
        <v>3092</v>
      </c>
      <c r="B2542" t="s">
        <v>19</v>
      </c>
      <c r="C2542" t="s">
        <v>69</v>
      </c>
      <c r="D2542" t="s">
        <v>70</v>
      </c>
      <c r="E2542" s="5">
        <v>53.94</v>
      </c>
      <c r="F2542" t="s">
        <v>56</v>
      </c>
      <c r="G2542">
        <v>1</v>
      </c>
      <c r="H2542" s="1">
        <v>45593</v>
      </c>
      <c r="I2542" s="1" t="str">
        <f>TEXT(data[[#This Row],[OrderDate]],"mmm")</f>
        <v>Oct</v>
      </c>
      <c r="J2542" s="6">
        <v>0.9145833333333333</v>
      </c>
      <c r="K2542" s="6" t="str">
        <f>TEXT(data[[#This Row],[OrderTime]],"h")</f>
        <v>21</v>
      </c>
      <c r="L2542" s="1">
        <v>45595</v>
      </c>
      <c r="M2542" s="6">
        <v>0.81319444444444444</v>
      </c>
      <c r="N2542" t="s">
        <v>200</v>
      </c>
      <c r="O2542" t="s">
        <v>603</v>
      </c>
      <c r="P2542" t="s">
        <v>202</v>
      </c>
      <c r="Q2542" t="s">
        <v>26</v>
      </c>
      <c r="R2542" t="s">
        <v>37</v>
      </c>
      <c r="S2542" t="s">
        <v>105</v>
      </c>
      <c r="T2542" t="s">
        <v>136</v>
      </c>
      <c r="U2542" t="s">
        <v>30</v>
      </c>
      <c r="V2542" s="5">
        <f>data[[#This Row],[PriceUSD]]*data[[#This Row],[Quantity]]</f>
        <v>53.94</v>
      </c>
      <c r="W2542" s="7">
        <f>data[[#This Row],[OrderDate]] + TIME(VALUE(LEFT(data[[#This Row],[OrderTime]],2)), VALUE(RIGHT(data[[#This Row],[OrderTime]],2)), 0)</f>
        <v>45593.022916666669</v>
      </c>
      <c r="X2542" s="7">
        <f>_xlfn.MINIFS(data[OrderDateTime], data[CustomerName], data[[#This Row],[CustomerName]])</f>
        <v>45511.061805555553</v>
      </c>
      <c r="Y2542" t="str">
        <f>IF(data[[#This Row],[OrderDateTime]]=data[[#This Row],[FirstOrderDateTime]], "New", "Returning")</f>
        <v>Returning</v>
      </c>
      <c r="Z2542" s="7">
        <f>data[[#This Row],[DeliveryDate]] + data[[#This Row],[DeliveryTime]]</f>
        <v>45595.813194444447</v>
      </c>
      <c r="AA2542" s="7">
        <f>data[[#This Row],[OrderDateTime]] + 1</f>
        <v>45594.022916666669</v>
      </c>
      <c r="AB2542" s="7" t="str">
        <f>IF(data[[#This Row],[DeliveryDateTime]] &lt;= data[[#This Row],[SLADue]], "On Time", "Late")</f>
        <v>Late</v>
      </c>
    </row>
    <row r="2543" spans="1:28" x14ac:dyDescent="0.2">
      <c r="A2543" t="s">
        <v>3093</v>
      </c>
      <c r="B2543" t="s">
        <v>19</v>
      </c>
      <c r="C2543" t="s">
        <v>69</v>
      </c>
      <c r="D2543" t="s">
        <v>70</v>
      </c>
      <c r="E2543" s="5">
        <v>54.73</v>
      </c>
      <c r="F2543" t="s">
        <v>51</v>
      </c>
      <c r="G2543">
        <v>1</v>
      </c>
      <c r="H2543" s="1">
        <v>45684</v>
      </c>
      <c r="I2543" s="1" t="str">
        <f>TEXT(data[[#This Row],[OrderDate]],"mmm")</f>
        <v>Jan</v>
      </c>
      <c r="J2543" s="6">
        <v>0.64513888888888893</v>
      </c>
      <c r="K2543" s="6" t="str">
        <f>TEXT(data[[#This Row],[OrderTime]],"h")</f>
        <v>15</v>
      </c>
      <c r="L2543" s="1">
        <v>45685</v>
      </c>
      <c r="M2543" s="6">
        <v>0.68680555555555556</v>
      </c>
      <c r="N2543" t="s">
        <v>23</v>
      </c>
      <c r="O2543" t="s">
        <v>453</v>
      </c>
      <c r="P2543" t="s">
        <v>25</v>
      </c>
      <c r="Q2543" t="s">
        <v>26</v>
      </c>
      <c r="R2543" t="s">
        <v>37</v>
      </c>
      <c r="S2543" t="s">
        <v>28</v>
      </c>
      <c r="T2543" t="s">
        <v>38</v>
      </c>
      <c r="U2543" t="s">
        <v>30</v>
      </c>
      <c r="V2543" s="5">
        <f>data[[#This Row],[PriceUSD]]*data[[#This Row],[Quantity]]</f>
        <v>54.73</v>
      </c>
      <c r="W2543" s="7">
        <f>data[[#This Row],[OrderDate]] + TIME(VALUE(LEFT(data[[#This Row],[OrderTime]],2)), VALUE(RIGHT(data[[#This Row],[OrderTime]],2)), 0)</f>
        <v>45684.061805555553</v>
      </c>
      <c r="X2543" s="7">
        <f>_xlfn.MINIFS(data[OrderDateTime], data[CustomerName], data[[#This Row],[CustomerName]])</f>
        <v>45525.022916666669</v>
      </c>
      <c r="Y2543" t="str">
        <f>IF(data[[#This Row],[OrderDateTime]]=data[[#This Row],[FirstOrderDateTime]], "New", "Returning")</f>
        <v>Returning</v>
      </c>
      <c r="Z2543" s="7">
        <f>data[[#This Row],[DeliveryDate]] + data[[#This Row],[DeliveryTime]]</f>
        <v>45685.686805555553</v>
      </c>
      <c r="AA2543" s="7">
        <f>data[[#This Row],[OrderDateTime]] + 1</f>
        <v>45685.061805555553</v>
      </c>
      <c r="AB2543" s="7" t="str">
        <f>IF(data[[#This Row],[DeliveryDateTime]] &lt;= data[[#This Row],[SLADue]], "On Time", "Late")</f>
        <v>Late</v>
      </c>
    </row>
    <row r="2544" spans="1:28" x14ac:dyDescent="0.2">
      <c r="A2544" t="s">
        <v>3094</v>
      </c>
      <c r="B2544" t="s">
        <v>19</v>
      </c>
      <c r="C2544" t="s">
        <v>117</v>
      </c>
      <c r="D2544" t="s">
        <v>118</v>
      </c>
      <c r="E2544" s="5">
        <v>77.88</v>
      </c>
      <c r="F2544" t="s">
        <v>182</v>
      </c>
      <c r="G2544">
        <v>2</v>
      </c>
      <c r="H2544" s="1">
        <v>45690</v>
      </c>
      <c r="I2544" s="1" t="str">
        <f>TEXT(data[[#This Row],[OrderDate]],"mmm")</f>
        <v>Feb</v>
      </c>
      <c r="J2544" s="6">
        <v>0.47430555555555554</v>
      </c>
      <c r="K2544" s="6" t="str">
        <f>TEXT(data[[#This Row],[OrderTime]],"h")</f>
        <v>11</v>
      </c>
      <c r="L2544" s="1">
        <v>45690</v>
      </c>
      <c r="M2544" s="6">
        <v>0.76597222222222228</v>
      </c>
      <c r="N2544" t="s">
        <v>95</v>
      </c>
      <c r="O2544" t="s">
        <v>1009</v>
      </c>
      <c r="P2544" t="s">
        <v>25</v>
      </c>
      <c r="Q2544" t="s">
        <v>26</v>
      </c>
      <c r="R2544" t="s">
        <v>66</v>
      </c>
      <c r="S2544" t="s">
        <v>47</v>
      </c>
      <c r="T2544" t="s">
        <v>136</v>
      </c>
      <c r="U2544" t="s">
        <v>30</v>
      </c>
      <c r="V2544" s="5">
        <f>data[[#This Row],[PriceUSD]]*data[[#This Row],[Quantity]]</f>
        <v>155.76</v>
      </c>
      <c r="W2544" s="7">
        <f>data[[#This Row],[OrderDate]] + TIME(VALUE(LEFT(data[[#This Row],[OrderTime]],2)), VALUE(RIGHT(data[[#This Row],[OrderTime]],2)), 0)</f>
        <v>45690.038888888892</v>
      </c>
      <c r="X2544" s="7">
        <f>_xlfn.MINIFS(data[OrderDateTime], data[CustomerName], data[[#This Row],[CustomerName]])</f>
        <v>45520.017361111109</v>
      </c>
      <c r="Y2544" t="str">
        <f>IF(data[[#This Row],[OrderDateTime]]=data[[#This Row],[FirstOrderDateTime]], "New", "Returning")</f>
        <v>Returning</v>
      </c>
      <c r="Z2544" s="7">
        <f>data[[#This Row],[DeliveryDate]] + data[[#This Row],[DeliveryTime]]</f>
        <v>45690.765972222223</v>
      </c>
      <c r="AA2544" s="7">
        <f>data[[#This Row],[OrderDateTime]] + 1</f>
        <v>45691.038888888892</v>
      </c>
      <c r="AB2544" s="7" t="str">
        <f>IF(data[[#This Row],[DeliveryDateTime]] &lt;= data[[#This Row],[SLADue]], "On Time", "Late")</f>
        <v>On Time</v>
      </c>
    </row>
    <row r="2545" spans="1:28" x14ac:dyDescent="0.2">
      <c r="A2545" t="s">
        <v>3095</v>
      </c>
      <c r="B2545" t="s">
        <v>19</v>
      </c>
      <c r="C2545" t="s">
        <v>126</v>
      </c>
      <c r="D2545" t="s">
        <v>127</v>
      </c>
      <c r="E2545" s="5">
        <v>23.54</v>
      </c>
      <c r="F2545" t="s">
        <v>71</v>
      </c>
      <c r="G2545">
        <v>3</v>
      </c>
      <c r="H2545" s="1">
        <v>45593</v>
      </c>
      <c r="I2545" s="1" t="str">
        <f>TEXT(data[[#This Row],[OrderDate]],"mmm")</f>
        <v>Oct</v>
      </c>
      <c r="J2545" s="6">
        <v>0.83194444444444449</v>
      </c>
      <c r="K2545" s="6" t="str">
        <f>TEXT(data[[#This Row],[OrderTime]],"h")</f>
        <v>19</v>
      </c>
      <c r="L2545" s="1">
        <v>45595</v>
      </c>
      <c r="M2545" s="6">
        <v>0.75208333333333333</v>
      </c>
      <c r="N2545" t="s">
        <v>163</v>
      </c>
      <c r="O2545" t="s">
        <v>306</v>
      </c>
      <c r="P2545" t="s">
        <v>77</v>
      </c>
      <c r="Q2545" t="s">
        <v>53</v>
      </c>
      <c r="R2545" t="s">
        <v>129</v>
      </c>
      <c r="S2545" t="s">
        <v>105</v>
      </c>
      <c r="T2545" t="s">
        <v>136</v>
      </c>
      <c r="U2545" t="s">
        <v>30</v>
      </c>
      <c r="V2545" s="5">
        <f>data[[#This Row],[PriceUSD]]*data[[#This Row],[Quantity]]</f>
        <v>70.62</v>
      </c>
      <c r="W2545" s="7">
        <f>data[[#This Row],[OrderDate]] + TIME(VALUE(LEFT(data[[#This Row],[OrderTime]],2)), VALUE(RIGHT(data[[#This Row],[OrderTime]],2)), 0)</f>
        <v>45593.030555555553</v>
      </c>
      <c r="X2545" s="7">
        <f>_xlfn.MINIFS(data[OrderDateTime], data[CustomerName], data[[#This Row],[CustomerName]])</f>
        <v>45527.061805555553</v>
      </c>
      <c r="Y2545" t="str">
        <f>IF(data[[#This Row],[OrderDateTime]]=data[[#This Row],[FirstOrderDateTime]], "New", "Returning")</f>
        <v>Returning</v>
      </c>
      <c r="Z2545" s="7">
        <f>data[[#This Row],[DeliveryDate]] + data[[#This Row],[DeliveryTime]]</f>
        <v>45595.752083333333</v>
      </c>
      <c r="AA2545" s="7">
        <f>data[[#This Row],[OrderDateTime]] + 1</f>
        <v>45594.030555555553</v>
      </c>
      <c r="AB2545" s="7" t="str">
        <f>IF(data[[#This Row],[DeliveryDateTime]] &lt;= data[[#This Row],[SLADue]], "On Time", "Late")</f>
        <v>Late</v>
      </c>
    </row>
    <row r="2546" spans="1:28" x14ac:dyDescent="0.2">
      <c r="A2546" t="s">
        <v>3096</v>
      </c>
      <c r="B2546" t="s">
        <v>19</v>
      </c>
      <c r="C2546" t="s">
        <v>49</v>
      </c>
      <c r="D2546" t="s">
        <v>50</v>
      </c>
      <c r="E2546" s="5">
        <v>28.44</v>
      </c>
      <c r="F2546" t="s">
        <v>138</v>
      </c>
      <c r="G2546">
        <v>1</v>
      </c>
      <c r="H2546" s="1">
        <v>45510</v>
      </c>
      <c r="I2546" s="1" t="str">
        <f>TEXT(data[[#This Row],[OrderDate]],"mmm")</f>
        <v>Aug</v>
      </c>
      <c r="J2546" s="6">
        <v>0.84861111111111109</v>
      </c>
      <c r="K2546" s="6" t="str">
        <f>TEXT(data[[#This Row],[OrderTime]],"h")</f>
        <v>20</v>
      </c>
      <c r="L2546" s="1">
        <v>45511</v>
      </c>
      <c r="M2546" s="6">
        <v>0.89027777777777772</v>
      </c>
      <c r="N2546" t="s">
        <v>183</v>
      </c>
      <c r="O2546" t="s">
        <v>1542</v>
      </c>
      <c r="P2546" t="s">
        <v>180</v>
      </c>
      <c r="Q2546" t="s">
        <v>53</v>
      </c>
      <c r="R2546" t="s">
        <v>54</v>
      </c>
      <c r="S2546" t="s">
        <v>28</v>
      </c>
      <c r="T2546" t="s">
        <v>136</v>
      </c>
      <c r="U2546" t="s">
        <v>30</v>
      </c>
      <c r="V2546" s="5">
        <f>data[[#This Row],[PriceUSD]]*data[[#This Row],[Quantity]]</f>
        <v>28.44</v>
      </c>
      <c r="W2546" s="7">
        <f>data[[#This Row],[OrderDate]] + TIME(VALUE(LEFT(data[[#This Row],[OrderTime]],2)), VALUE(RIGHT(data[[#This Row],[OrderTime]],2)), 0)</f>
        <v>45510.007638888892</v>
      </c>
      <c r="X2546" s="7">
        <f>_xlfn.MINIFS(data[OrderDateTime], data[CustomerName], data[[#This Row],[CustomerName]])</f>
        <v>45510.007638888892</v>
      </c>
      <c r="Y2546" t="str">
        <f>IF(data[[#This Row],[OrderDateTime]]=data[[#This Row],[FirstOrderDateTime]], "New", "Returning")</f>
        <v>New</v>
      </c>
      <c r="Z2546" s="7">
        <f>data[[#This Row],[DeliveryDate]] + data[[#This Row],[DeliveryTime]]</f>
        <v>45511.890277777777</v>
      </c>
      <c r="AA2546" s="7">
        <f>data[[#This Row],[OrderDateTime]] + 1</f>
        <v>45511.007638888892</v>
      </c>
      <c r="AB2546" s="7" t="str">
        <f>IF(data[[#This Row],[DeliveryDateTime]] &lt;= data[[#This Row],[SLADue]], "On Time", "Late")</f>
        <v>Late</v>
      </c>
    </row>
    <row r="2547" spans="1:28" x14ac:dyDescent="0.2">
      <c r="A2547" t="s">
        <v>3097</v>
      </c>
      <c r="B2547" t="s">
        <v>19</v>
      </c>
      <c r="C2547" t="s">
        <v>20</v>
      </c>
      <c r="D2547" t="s">
        <v>21</v>
      </c>
      <c r="E2547" s="5">
        <v>16.27</v>
      </c>
      <c r="F2547" t="s">
        <v>71</v>
      </c>
      <c r="G2547">
        <v>1</v>
      </c>
      <c r="H2547" s="1">
        <v>45651</v>
      </c>
      <c r="I2547" s="1" t="str">
        <f>TEXT(data[[#This Row],[OrderDate]],"mmm")</f>
        <v>Dec</v>
      </c>
      <c r="J2547" s="6">
        <v>0.73124999999999996</v>
      </c>
      <c r="K2547" s="6" t="str">
        <f>TEXT(data[[#This Row],[OrderTime]],"h")</f>
        <v>17</v>
      </c>
      <c r="L2547" s="1">
        <v>45652</v>
      </c>
      <c r="M2547" s="6">
        <v>0.8979166666666667</v>
      </c>
      <c r="N2547" t="s">
        <v>23</v>
      </c>
      <c r="O2547" t="s">
        <v>940</v>
      </c>
      <c r="P2547" t="s">
        <v>25</v>
      </c>
      <c r="Q2547" t="s">
        <v>26</v>
      </c>
      <c r="R2547" t="s">
        <v>27</v>
      </c>
      <c r="S2547" t="s">
        <v>28</v>
      </c>
      <c r="T2547" t="s">
        <v>29</v>
      </c>
      <c r="U2547" t="s">
        <v>30</v>
      </c>
      <c r="V2547" s="5">
        <f>data[[#This Row],[PriceUSD]]*data[[#This Row],[Quantity]]</f>
        <v>16.27</v>
      </c>
      <c r="W2547" s="7">
        <f>data[[#This Row],[OrderDate]] + TIME(VALUE(LEFT(data[[#This Row],[OrderTime]],2)), VALUE(RIGHT(data[[#This Row],[OrderTime]],2)), 0)</f>
        <v>45651.017361111109</v>
      </c>
      <c r="X2547" s="7">
        <f>_xlfn.MINIFS(data[OrderDateTime], data[CustomerName], data[[#This Row],[CustomerName]])</f>
        <v>45516</v>
      </c>
      <c r="Y2547" t="str">
        <f>IF(data[[#This Row],[OrderDateTime]]=data[[#This Row],[FirstOrderDateTime]], "New", "Returning")</f>
        <v>Returning</v>
      </c>
      <c r="Z2547" s="7">
        <f>data[[#This Row],[DeliveryDate]] + data[[#This Row],[DeliveryTime]]</f>
        <v>45652.897916666669</v>
      </c>
      <c r="AA2547" s="7">
        <f>data[[#This Row],[OrderDateTime]] + 1</f>
        <v>45652.017361111109</v>
      </c>
      <c r="AB2547" s="7" t="str">
        <f>IF(data[[#This Row],[DeliveryDateTime]] &lt;= data[[#This Row],[SLADue]], "On Time", "Late")</f>
        <v>Late</v>
      </c>
    </row>
    <row r="2548" spans="1:28" x14ac:dyDescent="0.2">
      <c r="A2548" t="s">
        <v>3098</v>
      </c>
      <c r="B2548" t="s">
        <v>19</v>
      </c>
      <c r="C2548" t="s">
        <v>126</v>
      </c>
      <c r="D2548" t="s">
        <v>127</v>
      </c>
      <c r="E2548" s="5">
        <v>20.170000000000002</v>
      </c>
      <c r="F2548" t="s">
        <v>71</v>
      </c>
      <c r="G2548">
        <v>1</v>
      </c>
      <c r="H2548" s="1">
        <v>45805</v>
      </c>
      <c r="I2548" s="1" t="str">
        <f>TEXT(data[[#This Row],[OrderDate]],"mmm")</f>
        <v>May</v>
      </c>
      <c r="J2548" s="6">
        <v>0.81527777777777777</v>
      </c>
      <c r="K2548" s="6" t="str">
        <f>TEXT(data[[#This Row],[OrderTime]],"h")</f>
        <v>19</v>
      </c>
      <c r="L2548" s="1">
        <v>45807</v>
      </c>
      <c r="M2548" s="6">
        <v>0.6069444444444444</v>
      </c>
      <c r="N2548" t="s">
        <v>123</v>
      </c>
      <c r="O2548" t="s">
        <v>1148</v>
      </c>
      <c r="P2548" t="s">
        <v>36</v>
      </c>
      <c r="Q2548" t="s">
        <v>26</v>
      </c>
      <c r="R2548" t="s">
        <v>129</v>
      </c>
      <c r="S2548" t="s">
        <v>105</v>
      </c>
      <c r="T2548" t="s">
        <v>38</v>
      </c>
      <c r="U2548" t="s">
        <v>30</v>
      </c>
      <c r="V2548" s="5">
        <f>data[[#This Row],[PriceUSD]]*data[[#This Row],[Quantity]]</f>
        <v>20.170000000000002</v>
      </c>
      <c r="W2548" s="7">
        <f>data[[#This Row],[OrderDate]] + TIME(VALUE(LEFT(data[[#This Row],[OrderTime]],2)), VALUE(RIGHT(data[[#This Row],[OrderTime]],2)), 0)</f>
        <v>45805.054166666669</v>
      </c>
      <c r="X2548" s="7">
        <f>_xlfn.MINIFS(data[OrderDateTime], data[CustomerName], data[[#This Row],[CustomerName]])</f>
        <v>45523.017361111109</v>
      </c>
      <c r="Y2548" t="str">
        <f>IF(data[[#This Row],[OrderDateTime]]=data[[#This Row],[FirstOrderDateTime]], "New", "Returning")</f>
        <v>Returning</v>
      </c>
      <c r="Z2548" s="7">
        <f>data[[#This Row],[DeliveryDate]] + data[[#This Row],[DeliveryTime]]</f>
        <v>45807.606944444444</v>
      </c>
      <c r="AA2548" s="7">
        <f>data[[#This Row],[OrderDateTime]] + 1</f>
        <v>45806.054166666669</v>
      </c>
      <c r="AB2548" s="7" t="str">
        <f>IF(data[[#This Row],[DeliveryDateTime]] &lt;= data[[#This Row],[SLADue]], "On Time", "Late")</f>
        <v>Late</v>
      </c>
    </row>
    <row r="2549" spans="1:28" x14ac:dyDescent="0.2">
      <c r="A2549" t="s">
        <v>3099</v>
      </c>
      <c r="B2549" t="s">
        <v>19</v>
      </c>
      <c r="C2549" t="s">
        <v>290</v>
      </c>
      <c r="D2549" t="s">
        <v>291</v>
      </c>
      <c r="E2549" s="5">
        <v>62.47</v>
      </c>
      <c r="F2549" t="s">
        <v>22</v>
      </c>
      <c r="G2549">
        <v>3</v>
      </c>
      <c r="H2549" s="1">
        <v>45571</v>
      </c>
      <c r="I2549" s="1" t="str">
        <f>TEXT(data[[#This Row],[OrderDate]],"mmm")</f>
        <v>Oct</v>
      </c>
      <c r="J2549" s="6">
        <v>0.47430555555555554</v>
      </c>
      <c r="K2549" s="6" t="str">
        <f>TEXT(data[[#This Row],[OrderTime]],"h")</f>
        <v>11</v>
      </c>
      <c r="L2549" s="1">
        <v>45571</v>
      </c>
      <c r="M2549" s="6">
        <v>0.64097222222222228</v>
      </c>
      <c r="N2549" t="s">
        <v>88</v>
      </c>
      <c r="O2549" t="s">
        <v>541</v>
      </c>
      <c r="P2549" t="s">
        <v>25</v>
      </c>
      <c r="Q2549" t="s">
        <v>53</v>
      </c>
      <c r="R2549" t="s">
        <v>294</v>
      </c>
      <c r="S2549" t="s">
        <v>47</v>
      </c>
      <c r="T2549" t="s">
        <v>29</v>
      </c>
      <c r="U2549" t="s">
        <v>30</v>
      </c>
      <c r="V2549" s="5">
        <f>data[[#This Row],[PriceUSD]]*data[[#This Row],[Quantity]]</f>
        <v>187.41</v>
      </c>
      <c r="W2549" s="7">
        <f>data[[#This Row],[OrderDate]] + TIME(VALUE(LEFT(data[[#This Row],[OrderTime]],2)), VALUE(RIGHT(data[[#This Row],[OrderTime]],2)), 0)</f>
        <v>45571.038888888892</v>
      </c>
      <c r="X2549" s="7">
        <f>_xlfn.MINIFS(data[OrderDateTime], data[CustomerName], data[[#This Row],[CustomerName]])</f>
        <v>45520.017361111109</v>
      </c>
      <c r="Y2549" t="str">
        <f>IF(data[[#This Row],[OrderDateTime]]=data[[#This Row],[FirstOrderDateTime]], "New", "Returning")</f>
        <v>Returning</v>
      </c>
      <c r="Z2549" s="7">
        <f>data[[#This Row],[DeliveryDate]] + data[[#This Row],[DeliveryTime]]</f>
        <v>45571.640972222223</v>
      </c>
      <c r="AA2549" s="7">
        <f>data[[#This Row],[OrderDateTime]] + 1</f>
        <v>45572.038888888892</v>
      </c>
      <c r="AB2549" s="7" t="str">
        <f>IF(data[[#This Row],[DeliveryDateTime]] &lt;= data[[#This Row],[SLADue]], "On Time", "Late")</f>
        <v>On Time</v>
      </c>
    </row>
    <row r="2550" spans="1:28" x14ac:dyDescent="0.2">
      <c r="A2550" t="s">
        <v>3100</v>
      </c>
      <c r="B2550" t="s">
        <v>19</v>
      </c>
      <c r="C2550" t="s">
        <v>69</v>
      </c>
      <c r="D2550" t="s">
        <v>70</v>
      </c>
      <c r="E2550" s="5">
        <v>53.45</v>
      </c>
      <c r="F2550" t="s">
        <v>56</v>
      </c>
      <c r="G2550">
        <v>1</v>
      </c>
      <c r="H2550" s="1">
        <v>45553</v>
      </c>
      <c r="I2550" s="1" t="str">
        <f>TEXT(data[[#This Row],[OrderDate]],"mmm")</f>
        <v>Sep</v>
      </c>
      <c r="J2550" s="6">
        <v>0.75069444444444444</v>
      </c>
      <c r="K2550" s="6" t="str">
        <f>TEXT(data[[#This Row],[OrderTime]],"h")</f>
        <v>18</v>
      </c>
      <c r="L2550" s="1">
        <v>45554</v>
      </c>
      <c r="M2550" s="6">
        <v>0.83402777777777781</v>
      </c>
      <c r="N2550" t="s">
        <v>123</v>
      </c>
      <c r="O2550" t="s">
        <v>940</v>
      </c>
      <c r="P2550" t="s">
        <v>36</v>
      </c>
      <c r="Q2550" t="s">
        <v>26</v>
      </c>
      <c r="R2550" t="s">
        <v>37</v>
      </c>
      <c r="S2550" t="s">
        <v>28</v>
      </c>
      <c r="T2550" t="s">
        <v>29</v>
      </c>
      <c r="U2550" t="s">
        <v>30</v>
      </c>
      <c r="V2550" s="5">
        <f>data[[#This Row],[PriceUSD]]*data[[#This Row],[Quantity]]</f>
        <v>53.45</v>
      </c>
      <c r="W2550" s="7">
        <f>data[[#This Row],[OrderDate]] + TIME(VALUE(LEFT(data[[#This Row],[OrderTime]],2)), VALUE(RIGHT(data[[#This Row],[OrderTime]],2)), 0)</f>
        <v>45553.030555555553</v>
      </c>
      <c r="X2550" s="7">
        <f>_xlfn.MINIFS(data[OrderDateTime], data[CustomerName], data[[#This Row],[CustomerName]])</f>
        <v>45516</v>
      </c>
      <c r="Y2550" t="str">
        <f>IF(data[[#This Row],[OrderDateTime]]=data[[#This Row],[FirstOrderDateTime]], "New", "Returning")</f>
        <v>Returning</v>
      </c>
      <c r="Z2550" s="7">
        <f>data[[#This Row],[DeliveryDate]] + data[[#This Row],[DeliveryTime]]</f>
        <v>45554.834027777775</v>
      </c>
      <c r="AA2550" s="7">
        <f>data[[#This Row],[OrderDateTime]] + 1</f>
        <v>45554.030555555553</v>
      </c>
      <c r="AB2550" s="7" t="str">
        <f>IF(data[[#This Row],[DeliveryDateTime]] &lt;= data[[#This Row],[SLADue]], "On Time", "Late")</f>
        <v>Late</v>
      </c>
    </row>
    <row r="2551" spans="1:28" x14ac:dyDescent="0.2">
      <c r="A2551" t="s">
        <v>3101</v>
      </c>
      <c r="B2551" t="s">
        <v>19</v>
      </c>
      <c r="C2551" t="s">
        <v>101</v>
      </c>
      <c r="D2551" t="s">
        <v>102</v>
      </c>
      <c r="E2551" s="5">
        <v>26.28</v>
      </c>
      <c r="F2551" t="s">
        <v>81</v>
      </c>
      <c r="G2551">
        <v>2</v>
      </c>
      <c r="H2551" s="1">
        <v>45569</v>
      </c>
      <c r="I2551" s="1" t="str">
        <f>TEXT(data[[#This Row],[OrderDate]],"mmm")</f>
        <v>Oct</v>
      </c>
      <c r="J2551" s="6">
        <v>0.89722222222222225</v>
      </c>
      <c r="K2551" s="6" t="str">
        <f>TEXT(data[[#This Row],[OrderTime]],"h")</f>
        <v>21</v>
      </c>
      <c r="L2551" s="1">
        <v>45570</v>
      </c>
      <c r="M2551" s="6">
        <v>0.55555555555555558</v>
      </c>
      <c r="N2551" t="s">
        <v>23</v>
      </c>
      <c r="O2551" t="s">
        <v>358</v>
      </c>
      <c r="P2551" t="s">
        <v>25</v>
      </c>
      <c r="Q2551" t="s">
        <v>53</v>
      </c>
      <c r="R2551" t="s">
        <v>83</v>
      </c>
      <c r="S2551" t="s">
        <v>28</v>
      </c>
      <c r="T2551" t="s">
        <v>29</v>
      </c>
      <c r="U2551" t="s">
        <v>30</v>
      </c>
      <c r="V2551" s="5">
        <f>data[[#This Row],[PriceUSD]]*data[[#This Row],[Quantity]]</f>
        <v>52.56</v>
      </c>
      <c r="W2551" s="7">
        <f>data[[#This Row],[OrderDate]] + TIME(VALUE(LEFT(data[[#This Row],[OrderTime]],2)), VALUE(RIGHT(data[[#This Row],[OrderTime]],2)), 0)</f>
        <v>45569.015277777777</v>
      </c>
      <c r="X2551" s="7">
        <f>_xlfn.MINIFS(data[OrderDateTime], data[CustomerName], data[[#This Row],[CustomerName]])</f>
        <v>45518.046527777777</v>
      </c>
      <c r="Y2551" t="str">
        <f>IF(data[[#This Row],[OrderDateTime]]=data[[#This Row],[FirstOrderDateTime]], "New", "Returning")</f>
        <v>Returning</v>
      </c>
      <c r="Z2551" s="7">
        <f>data[[#This Row],[DeliveryDate]] + data[[#This Row],[DeliveryTime]]</f>
        <v>45570.555555555555</v>
      </c>
      <c r="AA2551" s="7">
        <f>data[[#This Row],[OrderDateTime]] + 1</f>
        <v>45570.015277777777</v>
      </c>
      <c r="AB2551" s="7" t="str">
        <f>IF(data[[#This Row],[DeliveryDateTime]] &lt;= data[[#This Row],[SLADue]], "On Time", "Late")</f>
        <v>Late</v>
      </c>
    </row>
    <row r="2552" spans="1:28" x14ac:dyDescent="0.2">
      <c r="A2552" t="s">
        <v>3102</v>
      </c>
      <c r="B2552" t="s">
        <v>19</v>
      </c>
      <c r="C2552" t="s">
        <v>92</v>
      </c>
      <c r="D2552" t="s">
        <v>93</v>
      </c>
      <c r="E2552" s="5">
        <v>76.19</v>
      </c>
      <c r="F2552" t="s">
        <v>81</v>
      </c>
      <c r="G2552">
        <v>1</v>
      </c>
      <c r="H2552" s="1">
        <v>45664</v>
      </c>
      <c r="I2552" s="1" t="str">
        <f>TEXT(data[[#This Row],[OrderDate]],"mmm")</f>
        <v>Jan</v>
      </c>
      <c r="J2552" s="6">
        <v>0.5395833333333333</v>
      </c>
      <c r="K2552" s="6" t="str">
        <f>TEXT(data[[#This Row],[OrderTime]],"h")</f>
        <v>12</v>
      </c>
      <c r="L2552" s="1">
        <v>45665</v>
      </c>
      <c r="M2552" s="6">
        <v>0.5395833333333333</v>
      </c>
      <c r="N2552" t="s">
        <v>233</v>
      </c>
      <c r="O2552" t="s">
        <v>2071</v>
      </c>
      <c r="P2552" t="s">
        <v>234</v>
      </c>
      <c r="Q2552" t="s">
        <v>53</v>
      </c>
      <c r="R2552" t="s">
        <v>66</v>
      </c>
      <c r="S2552" t="s">
        <v>28</v>
      </c>
      <c r="T2552" t="s">
        <v>143</v>
      </c>
      <c r="U2552" t="s">
        <v>67</v>
      </c>
      <c r="V2552" s="5">
        <f>data[[#This Row],[PriceUSD]]*data[[#This Row],[Quantity]]</f>
        <v>76.19</v>
      </c>
      <c r="W2552" s="7">
        <f>data[[#This Row],[OrderDate]] + TIME(VALUE(LEFT(data[[#This Row],[OrderTime]],2)), VALUE(RIGHT(data[[#This Row],[OrderTime]],2)), 0)</f>
        <v>45664.022916666669</v>
      </c>
      <c r="X2552" s="7">
        <f>_xlfn.MINIFS(data[OrderDateTime], data[CustomerName], data[[#This Row],[CustomerName]])</f>
        <v>45527.038888888892</v>
      </c>
      <c r="Y2552" t="str">
        <f>IF(data[[#This Row],[OrderDateTime]]=data[[#This Row],[FirstOrderDateTime]], "New", "Returning")</f>
        <v>Returning</v>
      </c>
      <c r="Z2552" s="7">
        <f>data[[#This Row],[DeliveryDate]] + data[[#This Row],[DeliveryTime]]</f>
        <v>45665.539583333331</v>
      </c>
      <c r="AA2552" s="7">
        <f>data[[#This Row],[OrderDateTime]] + 1</f>
        <v>45665.022916666669</v>
      </c>
      <c r="AB2552" s="7" t="str">
        <f>IF(data[[#This Row],[DeliveryDateTime]] &lt;= data[[#This Row],[SLADue]], "On Time", "Late")</f>
        <v>Late</v>
      </c>
    </row>
    <row r="2553" spans="1:28" x14ac:dyDescent="0.2">
      <c r="A2553" t="s">
        <v>3103</v>
      </c>
      <c r="B2553" t="s">
        <v>19</v>
      </c>
      <c r="C2553" t="s">
        <v>126</v>
      </c>
      <c r="D2553" t="s">
        <v>127</v>
      </c>
      <c r="E2553" s="5">
        <v>21.2</v>
      </c>
      <c r="F2553" t="s">
        <v>87</v>
      </c>
      <c r="G2553">
        <v>1</v>
      </c>
      <c r="H2553" s="1">
        <v>45734</v>
      </c>
      <c r="I2553" s="1" t="str">
        <f>TEXT(data[[#This Row],[OrderDate]],"mmm")</f>
        <v>Mar</v>
      </c>
      <c r="J2553" s="6">
        <v>0.4909722222222222</v>
      </c>
      <c r="K2553" s="6" t="str">
        <f>TEXT(data[[#This Row],[OrderTime]],"h")</f>
        <v>11</v>
      </c>
      <c r="L2553" s="1">
        <v>45734</v>
      </c>
      <c r="M2553" s="6">
        <v>0.61597222222222225</v>
      </c>
      <c r="N2553" t="s">
        <v>123</v>
      </c>
      <c r="O2553" t="s">
        <v>556</v>
      </c>
      <c r="P2553" t="s">
        <v>36</v>
      </c>
      <c r="Q2553" t="s">
        <v>26</v>
      </c>
      <c r="R2553" t="s">
        <v>129</v>
      </c>
      <c r="S2553" t="s">
        <v>47</v>
      </c>
      <c r="T2553" t="s">
        <v>115</v>
      </c>
      <c r="U2553" t="s">
        <v>30</v>
      </c>
      <c r="V2553" s="5">
        <f>data[[#This Row],[PriceUSD]]*data[[#This Row],[Quantity]]</f>
        <v>21.2</v>
      </c>
      <c r="W2553" s="7">
        <f>data[[#This Row],[OrderDate]] + TIME(VALUE(LEFT(data[[#This Row],[OrderTime]],2)), VALUE(RIGHT(data[[#This Row],[OrderTime]],2)), 0)</f>
        <v>45734.015277777777</v>
      </c>
      <c r="X2553" s="7">
        <f>_xlfn.MINIFS(data[OrderDateTime], data[CustomerName], data[[#This Row],[CustomerName]])</f>
        <v>45528.030555555553</v>
      </c>
      <c r="Y2553" t="str">
        <f>IF(data[[#This Row],[OrderDateTime]]=data[[#This Row],[FirstOrderDateTime]], "New", "Returning")</f>
        <v>Returning</v>
      </c>
      <c r="Z2553" s="7">
        <f>data[[#This Row],[DeliveryDate]] + data[[#This Row],[DeliveryTime]]</f>
        <v>45734.615972222222</v>
      </c>
      <c r="AA2553" s="7">
        <f>data[[#This Row],[OrderDateTime]] + 1</f>
        <v>45735.015277777777</v>
      </c>
      <c r="AB2553" s="7" t="str">
        <f>IF(data[[#This Row],[DeliveryDateTime]] &lt;= data[[#This Row],[SLADue]], "On Time", "Late")</f>
        <v>On Time</v>
      </c>
    </row>
    <row r="2554" spans="1:28" x14ac:dyDescent="0.2">
      <c r="A2554" t="s">
        <v>3104</v>
      </c>
      <c r="B2554" t="s">
        <v>19</v>
      </c>
      <c r="C2554" t="s">
        <v>79</v>
      </c>
      <c r="D2554" t="s">
        <v>80</v>
      </c>
      <c r="E2554" s="5">
        <v>30.89</v>
      </c>
      <c r="F2554" t="s">
        <v>63</v>
      </c>
      <c r="G2554">
        <v>1</v>
      </c>
      <c r="H2554" s="1">
        <v>45750</v>
      </c>
      <c r="I2554" s="1" t="str">
        <f>TEXT(data[[#This Row],[OrderDate]],"mmm")</f>
        <v>Apr</v>
      </c>
      <c r="J2554" s="6">
        <v>0.70902777777777781</v>
      </c>
      <c r="K2554" s="6" t="str">
        <f>TEXT(data[[#This Row],[OrderTime]],"h")</f>
        <v>17</v>
      </c>
      <c r="L2554" s="1">
        <v>45751</v>
      </c>
      <c r="M2554" s="6">
        <v>0.79236111111111107</v>
      </c>
      <c r="N2554" t="s">
        <v>208</v>
      </c>
      <c r="O2554" t="s">
        <v>1137</v>
      </c>
      <c r="P2554" t="s">
        <v>202</v>
      </c>
      <c r="Q2554" t="s">
        <v>26</v>
      </c>
      <c r="R2554" t="s">
        <v>83</v>
      </c>
      <c r="S2554" t="s">
        <v>28</v>
      </c>
      <c r="T2554" t="s">
        <v>136</v>
      </c>
      <c r="U2554" t="s">
        <v>30</v>
      </c>
      <c r="V2554" s="5">
        <f>data[[#This Row],[PriceUSD]]*data[[#This Row],[Quantity]]</f>
        <v>30.89</v>
      </c>
      <c r="W2554" s="7">
        <f>data[[#This Row],[OrderDate]] + TIME(VALUE(LEFT(data[[#This Row],[OrderTime]],2)), VALUE(RIGHT(data[[#This Row],[OrderTime]],2)), 0)</f>
        <v>45750.054166666669</v>
      </c>
      <c r="X2554" s="7">
        <f>_xlfn.MINIFS(data[OrderDateTime], data[CustomerName], data[[#This Row],[CustomerName]])</f>
        <v>45517.007638888892</v>
      </c>
      <c r="Y2554" t="str">
        <f>IF(data[[#This Row],[OrderDateTime]]=data[[#This Row],[FirstOrderDateTime]], "New", "Returning")</f>
        <v>Returning</v>
      </c>
      <c r="Z2554" s="7">
        <f>data[[#This Row],[DeliveryDate]] + data[[#This Row],[DeliveryTime]]</f>
        <v>45751.792361111111</v>
      </c>
      <c r="AA2554" s="7">
        <f>data[[#This Row],[OrderDateTime]] + 1</f>
        <v>45751.054166666669</v>
      </c>
      <c r="AB2554" s="7" t="str">
        <f>IF(data[[#This Row],[DeliveryDateTime]] &lt;= data[[#This Row],[SLADue]], "On Time", "Late")</f>
        <v>Late</v>
      </c>
    </row>
    <row r="2555" spans="1:28" x14ac:dyDescent="0.2">
      <c r="A2555" t="s">
        <v>3105</v>
      </c>
      <c r="B2555" t="s">
        <v>19</v>
      </c>
      <c r="C2555" t="s">
        <v>101</v>
      </c>
      <c r="D2555" t="s">
        <v>102</v>
      </c>
      <c r="E2555" s="5">
        <v>30.8</v>
      </c>
      <c r="F2555" t="s">
        <v>63</v>
      </c>
      <c r="G2555">
        <v>1</v>
      </c>
      <c r="H2555" s="1">
        <v>45774</v>
      </c>
      <c r="I2555" s="1" t="str">
        <f>TEXT(data[[#This Row],[OrderDate]],"mmm")</f>
        <v>Apr</v>
      </c>
      <c r="J2555" s="6">
        <v>0.47152777777777777</v>
      </c>
      <c r="K2555" s="6" t="str">
        <f>TEXT(data[[#This Row],[OrderTime]],"h")</f>
        <v>11</v>
      </c>
      <c r="L2555" s="1">
        <v>45775</v>
      </c>
      <c r="M2555" s="6">
        <v>0.55486111111111114</v>
      </c>
      <c r="N2555" t="s">
        <v>183</v>
      </c>
      <c r="O2555" t="s">
        <v>1404</v>
      </c>
      <c r="P2555" t="s">
        <v>180</v>
      </c>
      <c r="Q2555" t="s">
        <v>53</v>
      </c>
      <c r="R2555" t="s">
        <v>83</v>
      </c>
      <c r="S2555" t="s">
        <v>28</v>
      </c>
      <c r="T2555" t="s">
        <v>29</v>
      </c>
      <c r="U2555" t="s">
        <v>30</v>
      </c>
      <c r="V2555" s="5">
        <f>data[[#This Row],[PriceUSD]]*data[[#This Row],[Quantity]]</f>
        <v>30.8</v>
      </c>
      <c r="W2555" s="7">
        <f>data[[#This Row],[OrderDate]] + TIME(VALUE(LEFT(data[[#This Row],[OrderTime]],2)), VALUE(RIGHT(data[[#This Row],[OrderTime]],2)), 0)</f>
        <v>45774.054166666669</v>
      </c>
      <c r="X2555" s="7">
        <f>_xlfn.MINIFS(data[OrderDateTime], data[CustomerName], data[[#This Row],[CustomerName]])</f>
        <v>45601.015277777777</v>
      </c>
      <c r="Y2555" t="str">
        <f>IF(data[[#This Row],[OrderDateTime]]=data[[#This Row],[FirstOrderDateTime]], "New", "Returning")</f>
        <v>Returning</v>
      </c>
      <c r="Z2555" s="7">
        <f>data[[#This Row],[DeliveryDate]] + data[[#This Row],[DeliveryTime]]</f>
        <v>45775.554861111108</v>
      </c>
      <c r="AA2555" s="7">
        <f>data[[#This Row],[OrderDateTime]] + 1</f>
        <v>45775.054166666669</v>
      </c>
      <c r="AB2555" s="7" t="str">
        <f>IF(data[[#This Row],[DeliveryDateTime]] &lt;= data[[#This Row],[SLADue]], "On Time", "Late")</f>
        <v>Late</v>
      </c>
    </row>
    <row r="2556" spans="1:28" x14ac:dyDescent="0.2">
      <c r="A2556" t="s">
        <v>3106</v>
      </c>
      <c r="B2556" t="s">
        <v>19</v>
      </c>
      <c r="C2556" t="s">
        <v>49</v>
      </c>
      <c r="D2556" t="s">
        <v>50</v>
      </c>
      <c r="E2556" s="5">
        <v>28.66</v>
      </c>
      <c r="F2556" t="s">
        <v>74</v>
      </c>
      <c r="G2556">
        <v>3</v>
      </c>
      <c r="H2556" s="1">
        <v>45851</v>
      </c>
      <c r="I2556" s="1" t="str">
        <f>TEXT(data[[#This Row],[OrderDate]],"mmm")</f>
        <v>Jul</v>
      </c>
      <c r="J2556" s="6">
        <v>0.45208333333333334</v>
      </c>
      <c r="K2556" s="6" t="str">
        <f>TEXT(data[[#This Row],[OrderTime]],"h")</f>
        <v>10</v>
      </c>
      <c r="L2556" s="1">
        <v>45852</v>
      </c>
      <c r="M2556" s="6">
        <v>0.49375000000000002</v>
      </c>
      <c r="N2556" t="s">
        <v>139</v>
      </c>
      <c r="O2556" t="s">
        <v>236</v>
      </c>
      <c r="P2556" t="s">
        <v>36</v>
      </c>
      <c r="Q2556" t="s">
        <v>26</v>
      </c>
      <c r="R2556" t="s">
        <v>54</v>
      </c>
      <c r="S2556" t="s">
        <v>28</v>
      </c>
      <c r="T2556" t="s">
        <v>29</v>
      </c>
      <c r="U2556" t="s">
        <v>39</v>
      </c>
      <c r="V2556" s="5">
        <f>data[[#This Row],[PriceUSD]]*data[[#This Row],[Quantity]]</f>
        <v>85.98</v>
      </c>
      <c r="W2556" s="7">
        <f>data[[#This Row],[OrderDate]] + TIME(VALUE(LEFT(data[[#This Row],[OrderTime]],2)), VALUE(RIGHT(data[[#This Row],[OrderTime]],2)), 0)</f>
        <v>45851.022916666669</v>
      </c>
      <c r="X2556" s="7">
        <f>_xlfn.MINIFS(data[OrderDateTime], data[CustomerName], data[[#This Row],[CustomerName]])</f>
        <v>45524.030555555553</v>
      </c>
      <c r="Y2556" t="str">
        <f>IF(data[[#This Row],[OrderDateTime]]=data[[#This Row],[FirstOrderDateTime]], "New", "Returning")</f>
        <v>Returning</v>
      </c>
      <c r="Z2556" s="7">
        <f>data[[#This Row],[DeliveryDate]] + data[[#This Row],[DeliveryTime]]</f>
        <v>45852.493750000001</v>
      </c>
      <c r="AA2556" s="7">
        <f>data[[#This Row],[OrderDateTime]] + 1</f>
        <v>45852.022916666669</v>
      </c>
      <c r="AB2556" s="7" t="str">
        <f>IF(data[[#This Row],[DeliveryDateTime]] &lt;= data[[#This Row],[SLADue]], "On Time", "Late")</f>
        <v>Late</v>
      </c>
    </row>
    <row r="2557" spans="1:28" x14ac:dyDescent="0.2">
      <c r="A2557" t="s">
        <v>3107</v>
      </c>
      <c r="B2557" t="s">
        <v>19</v>
      </c>
      <c r="C2557" t="s">
        <v>101</v>
      </c>
      <c r="D2557" t="s">
        <v>102</v>
      </c>
      <c r="E2557" s="5">
        <v>28.43</v>
      </c>
      <c r="F2557" t="s">
        <v>63</v>
      </c>
      <c r="G2557">
        <v>2</v>
      </c>
      <c r="H2557" s="1">
        <v>45740</v>
      </c>
      <c r="I2557" s="1" t="str">
        <f>TEXT(data[[#This Row],[OrderDate]],"mmm")</f>
        <v>Mar</v>
      </c>
      <c r="J2557" s="6">
        <v>0.42638888888888887</v>
      </c>
      <c r="K2557" s="6" t="str">
        <f>TEXT(data[[#This Row],[OrderTime]],"h")</f>
        <v>10</v>
      </c>
      <c r="L2557" s="1">
        <v>45741</v>
      </c>
      <c r="M2557" s="6">
        <v>0.67638888888888893</v>
      </c>
      <c r="N2557" t="s">
        <v>175</v>
      </c>
      <c r="O2557" t="s">
        <v>324</v>
      </c>
      <c r="P2557" t="s">
        <v>25</v>
      </c>
      <c r="Q2557" t="s">
        <v>26</v>
      </c>
      <c r="R2557" t="s">
        <v>83</v>
      </c>
      <c r="S2557" t="s">
        <v>28</v>
      </c>
      <c r="T2557" t="s">
        <v>38</v>
      </c>
      <c r="U2557" t="s">
        <v>39</v>
      </c>
      <c r="V2557" s="5">
        <f>data[[#This Row],[PriceUSD]]*data[[#This Row],[Quantity]]</f>
        <v>56.86</v>
      </c>
      <c r="W2557" s="7">
        <f>data[[#This Row],[OrderDate]] + TIME(VALUE(LEFT(data[[#This Row],[OrderTime]],2)), VALUE(RIGHT(data[[#This Row],[OrderTime]],2)), 0)</f>
        <v>45740.061805555553</v>
      </c>
      <c r="X2557" s="7">
        <f>_xlfn.MINIFS(data[OrderDateTime], data[CustomerName], data[[#This Row],[CustomerName]])</f>
        <v>45593.038888888892</v>
      </c>
      <c r="Y2557" t="str">
        <f>IF(data[[#This Row],[OrderDateTime]]=data[[#This Row],[FirstOrderDateTime]], "New", "Returning")</f>
        <v>Returning</v>
      </c>
      <c r="Z2557" s="7">
        <f>data[[#This Row],[DeliveryDate]] + data[[#This Row],[DeliveryTime]]</f>
        <v>45741.676388888889</v>
      </c>
      <c r="AA2557" s="7">
        <f>data[[#This Row],[OrderDateTime]] + 1</f>
        <v>45741.061805555553</v>
      </c>
      <c r="AB2557" s="7" t="str">
        <f>IF(data[[#This Row],[DeliveryDateTime]] &lt;= data[[#This Row],[SLADue]], "On Time", "Late")</f>
        <v>Late</v>
      </c>
    </row>
    <row r="2558" spans="1:28" x14ac:dyDescent="0.2">
      <c r="A2558" t="s">
        <v>3108</v>
      </c>
      <c r="B2558" t="s">
        <v>19</v>
      </c>
      <c r="C2558" t="s">
        <v>92</v>
      </c>
      <c r="D2558" t="s">
        <v>93</v>
      </c>
      <c r="E2558" s="5">
        <v>84.79</v>
      </c>
      <c r="F2558" t="s">
        <v>94</v>
      </c>
      <c r="G2558">
        <v>3</v>
      </c>
      <c r="H2558" s="1">
        <v>45794</v>
      </c>
      <c r="I2558" s="1" t="str">
        <f>TEXT(data[[#This Row],[OrderDate]],"mmm")</f>
        <v>May</v>
      </c>
      <c r="J2558" s="6">
        <v>0.7319444444444444</v>
      </c>
      <c r="K2558" s="6" t="str">
        <f>TEXT(data[[#This Row],[OrderTime]],"h")</f>
        <v>17</v>
      </c>
      <c r="L2558" s="1">
        <v>45795</v>
      </c>
      <c r="M2558" s="6">
        <v>0.81527777777777777</v>
      </c>
      <c r="N2558" t="s">
        <v>95</v>
      </c>
      <c r="O2558" t="s">
        <v>609</v>
      </c>
      <c r="P2558" t="s">
        <v>25</v>
      </c>
      <c r="Q2558" t="s">
        <v>53</v>
      </c>
      <c r="R2558" t="s">
        <v>66</v>
      </c>
      <c r="S2558" t="s">
        <v>28</v>
      </c>
      <c r="T2558" t="s">
        <v>115</v>
      </c>
      <c r="U2558" t="s">
        <v>67</v>
      </c>
      <c r="V2558" s="5">
        <f>data[[#This Row],[PriceUSD]]*data[[#This Row],[Quantity]]</f>
        <v>254.37</v>
      </c>
      <c r="W2558" s="7">
        <f>data[[#This Row],[OrderDate]] + TIME(VALUE(LEFT(data[[#This Row],[OrderTime]],2)), VALUE(RIGHT(data[[#This Row],[OrderTime]],2)), 0)</f>
        <v>45794.030555555553</v>
      </c>
      <c r="X2558" s="7">
        <f>_xlfn.MINIFS(data[OrderDateTime], data[CustomerName], data[[#This Row],[CustomerName]])</f>
        <v>45507.015277777777</v>
      </c>
      <c r="Y2558" t="str">
        <f>IF(data[[#This Row],[OrderDateTime]]=data[[#This Row],[FirstOrderDateTime]], "New", "Returning")</f>
        <v>Returning</v>
      </c>
      <c r="Z2558" s="7">
        <f>data[[#This Row],[DeliveryDate]] + data[[#This Row],[DeliveryTime]]</f>
        <v>45795.81527777778</v>
      </c>
      <c r="AA2558" s="7">
        <f>data[[#This Row],[OrderDateTime]] + 1</f>
        <v>45795.030555555553</v>
      </c>
      <c r="AB2558" s="7" t="str">
        <f>IF(data[[#This Row],[DeliveryDateTime]] &lt;= data[[#This Row],[SLADue]], "On Time", "Late")</f>
        <v>Late</v>
      </c>
    </row>
    <row r="2559" spans="1:28" x14ac:dyDescent="0.2">
      <c r="A2559" t="s">
        <v>3109</v>
      </c>
      <c r="B2559" t="s">
        <v>19</v>
      </c>
      <c r="C2559" t="s">
        <v>391</v>
      </c>
      <c r="D2559" t="s">
        <v>392</v>
      </c>
      <c r="E2559" s="5">
        <v>16.78</v>
      </c>
      <c r="F2559" t="s">
        <v>43</v>
      </c>
      <c r="G2559">
        <v>1</v>
      </c>
      <c r="H2559" s="1">
        <v>45764</v>
      </c>
      <c r="I2559" s="1" t="str">
        <f>TEXT(data[[#This Row],[OrderDate]],"mmm")</f>
        <v>Apr</v>
      </c>
      <c r="J2559" s="6">
        <v>0.47916666666666669</v>
      </c>
      <c r="K2559" s="6" t="str">
        <f>TEXT(data[[#This Row],[OrderTime]],"h")</f>
        <v>11</v>
      </c>
      <c r="L2559" s="1">
        <v>45765</v>
      </c>
      <c r="M2559" s="6">
        <v>0.6875</v>
      </c>
      <c r="N2559" t="s">
        <v>64</v>
      </c>
      <c r="O2559" t="s">
        <v>1622</v>
      </c>
      <c r="P2559" t="s">
        <v>25</v>
      </c>
      <c r="Q2559" t="s">
        <v>53</v>
      </c>
      <c r="R2559" t="s">
        <v>394</v>
      </c>
      <c r="S2559" t="s">
        <v>28</v>
      </c>
      <c r="T2559" t="s">
        <v>38</v>
      </c>
      <c r="U2559" t="s">
        <v>30</v>
      </c>
      <c r="V2559" s="5">
        <f>data[[#This Row],[PriceUSD]]*data[[#This Row],[Quantity]]</f>
        <v>16.78</v>
      </c>
      <c r="W2559" s="7">
        <f>data[[#This Row],[OrderDate]] + TIME(VALUE(LEFT(data[[#This Row],[OrderTime]],2)), VALUE(RIGHT(data[[#This Row],[OrderTime]],2)), 0)</f>
        <v>45764.046527777777</v>
      </c>
      <c r="X2559" s="7">
        <f>_xlfn.MINIFS(data[OrderDateTime], data[CustomerName], data[[#This Row],[CustomerName]])</f>
        <v>45656.015277777777</v>
      </c>
      <c r="Y2559" t="str">
        <f>IF(data[[#This Row],[OrderDateTime]]=data[[#This Row],[FirstOrderDateTime]], "New", "Returning")</f>
        <v>Returning</v>
      </c>
      <c r="Z2559" s="7">
        <f>data[[#This Row],[DeliveryDate]] + data[[#This Row],[DeliveryTime]]</f>
        <v>45765.6875</v>
      </c>
      <c r="AA2559" s="7">
        <f>data[[#This Row],[OrderDateTime]] + 1</f>
        <v>45765.046527777777</v>
      </c>
      <c r="AB2559" s="7" t="str">
        <f>IF(data[[#This Row],[DeliveryDateTime]] &lt;= data[[#This Row],[SLADue]], "On Time", "Late")</f>
        <v>Late</v>
      </c>
    </row>
    <row r="2560" spans="1:28" x14ac:dyDescent="0.2">
      <c r="A2560" t="s">
        <v>3110</v>
      </c>
      <c r="B2560" t="s">
        <v>19</v>
      </c>
      <c r="C2560" t="s">
        <v>85</v>
      </c>
      <c r="D2560" t="s">
        <v>86</v>
      </c>
      <c r="E2560" s="5">
        <v>57.52</v>
      </c>
      <c r="F2560" t="s">
        <v>87</v>
      </c>
      <c r="G2560">
        <v>1</v>
      </c>
      <c r="H2560" s="1">
        <v>45605</v>
      </c>
      <c r="I2560" s="1" t="str">
        <f>TEXT(data[[#This Row],[OrderDate]],"mmm")</f>
        <v>Nov</v>
      </c>
      <c r="J2560" s="6">
        <v>0.83680555555555558</v>
      </c>
      <c r="K2560" s="6" t="str">
        <f>TEXT(data[[#This Row],[OrderTime]],"h")</f>
        <v>20</v>
      </c>
      <c r="L2560" s="1">
        <v>45607</v>
      </c>
      <c r="M2560" s="6">
        <v>0.75069444444444444</v>
      </c>
      <c r="N2560" t="s">
        <v>175</v>
      </c>
      <c r="O2560" t="s">
        <v>1539</v>
      </c>
      <c r="P2560" t="s">
        <v>25</v>
      </c>
      <c r="Q2560" t="s">
        <v>26</v>
      </c>
      <c r="R2560" t="s">
        <v>90</v>
      </c>
      <c r="S2560" t="s">
        <v>105</v>
      </c>
      <c r="T2560" t="s">
        <v>29</v>
      </c>
      <c r="U2560" t="s">
        <v>30</v>
      </c>
      <c r="V2560" s="5">
        <f>data[[#This Row],[PriceUSD]]*data[[#This Row],[Quantity]]</f>
        <v>57.52</v>
      </c>
      <c r="W2560" s="7">
        <f>data[[#This Row],[OrderDate]] + TIME(VALUE(LEFT(data[[#This Row],[OrderTime]],2)), VALUE(RIGHT(data[[#This Row],[OrderTime]],2)), 0)</f>
        <v>45605.038888888892</v>
      </c>
      <c r="X2560" s="7">
        <f>_xlfn.MINIFS(data[OrderDateTime], data[CustomerName], data[[#This Row],[CustomerName]])</f>
        <v>45530.038888888892</v>
      </c>
      <c r="Y2560" t="str">
        <f>IF(data[[#This Row],[OrderDateTime]]=data[[#This Row],[FirstOrderDateTime]], "New", "Returning")</f>
        <v>Returning</v>
      </c>
      <c r="Z2560" s="7">
        <f>data[[#This Row],[DeliveryDate]] + data[[#This Row],[DeliveryTime]]</f>
        <v>45607.750694444447</v>
      </c>
      <c r="AA2560" s="7">
        <f>data[[#This Row],[OrderDateTime]] + 1</f>
        <v>45606.038888888892</v>
      </c>
      <c r="AB2560" s="7" t="str">
        <f>IF(data[[#This Row],[DeliveryDateTime]] &lt;= data[[#This Row],[SLADue]], "On Time", "Late")</f>
        <v>Late</v>
      </c>
    </row>
    <row r="2561" spans="1:28" x14ac:dyDescent="0.2">
      <c r="A2561" t="s">
        <v>3111</v>
      </c>
      <c r="B2561" t="s">
        <v>19</v>
      </c>
      <c r="C2561" t="s">
        <v>85</v>
      </c>
      <c r="D2561" t="s">
        <v>86</v>
      </c>
      <c r="E2561" s="5">
        <v>47.14</v>
      </c>
      <c r="F2561" t="s">
        <v>87</v>
      </c>
      <c r="G2561">
        <v>1</v>
      </c>
      <c r="H2561" s="1">
        <v>45524</v>
      </c>
      <c r="I2561" s="1" t="str">
        <f>TEXT(data[[#This Row],[OrderDate]],"mmm")</f>
        <v>Aug</v>
      </c>
      <c r="J2561" s="6">
        <v>0.45555555555555555</v>
      </c>
      <c r="K2561" s="6" t="str">
        <f>TEXT(data[[#This Row],[OrderTime]],"h")</f>
        <v>10</v>
      </c>
      <c r="L2561" s="1">
        <v>45524</v>
      </c>
      <c r="M2561" s="6">
        <v>0.74722222222222223</v>
      </c>
      <c r="N2561" t="s">
        <v>44</v>
      </c>
      <c r="O2561" t="s">
        <v>591</v>
      </c>
      <c r="P2561" t="s">
        <v>25</v>
      </c>
      <c r="Q2561" t="s">
        <v>53</v>
      </c>
      <c r="R2561" t="s">
        <v>90</v>
      </c>
      <c r="S2561" t="s">
        <v>47</v>
      </c>
      <c r="T2561" t="s">
        <v>29</v>
      </c>
      <c r="U2561" t="s">
        <v>30</v>
      </c>
      <c r="V2561" s="5">
        <f>data[[#This Row],[PriceUSD]]*data[[#This Row],[Quantity]]</f>
        <v>47.14</v>
      </c>
      <c r="W2561" s="7">
        <f>data[[#This Row],[OrderDate]] + TIME(VALUE(LEFT(data[[#This Row],[OrderTime]],2)), VALUE(RIGHT(data[[#This Row],[OrderTime]],2)), 0)</f>
        <v>45524.038888888892</v>
      </c>
      <c r="X2561" s="7">
        <f>_xlfn.MINIFS(data[OrderDateTime], data[CustomerName], data[[#This Row],[CustomerName]])</f>
        <v>45510.052083333336</v>
      </c>
      <c r="Y2561" t="str">
        <f>IF(data[[#This Row],[OrderDateTime]]=data[[#This Row],[FirstOrderDateTime]], "New", "Returning")</f>
        <v>Returning</v>
      </c>
      <c r="Z2561" s="7">
        <f>data[[#This Row],[DeliveryDate]] + data[[#This Row],[DeliveryTime]]</f>
        <v>45524.74722222222</v>
      </c>
      <c r="AA2561" s="7">
        <f>data[[#This Row],[OrderDateTime]] + 1</f>
        <v>45525.038888888892</v>
      </c>
      <c r="AB2561" s="7" t="str">
        <f>IF(data[[#This Row],[DeliveryDateTime]] &lt;= data[[#This Row],[SLADue]], "On Time", "Late")</f>
        <v>On Time</v>
      </c>
    </row>
    <row r="2562" spans="1:28" x14ac:dyDescent="0.2">
      <c r="A2562" t="s">
        <v>3112</v>
      </c>
      <c r="B2562" t="s">
        <v>19</v>
      </c>
      <c r="C2562" t="s">
        <v>126</v>
      </c>
      <c r="D2562" t="s">
        <v>127</v>
      </c>
      <c r="E2562" s="5">
        <v>21.37</v>
      </c>
      <c r="F2562" t="s">
        <v>87</v>
      </c>
      <c r="G2562">
        <v>1</v>
      </c>
      <c r="H2562" s="1">
        <v>45571</v>
      </c>
      <c r="I2562" s="1" t="str">
        <f>TEXT(data[[#This Row],[OrderDate]],"mmm")</f>
        <v>Oct</v>
      </c>
      <c r="J2562" s="6">
        <v>0.50069444444444444</v>
      </c>
      <c r="K2562" s="6" t="str">
        <f>TEXT(data[[#This Row],[OrderTime]],"h")</f>
        <v>12</v>
      </c>
      <c r="L2562" s="1">
        <v>45571</v>
      </c>
      <c r="M2562" s="6">
        <v>0.75069444444444444</v>
      </c>
      <c r="N2562" t="s">
        <v>326</v>
      </c>
      <c r="O2562" t="s">
        <v>1591</v>
      </c>
      <c r="P2562" t="s">
        <v>202</v>
      </c>
      <c r="Q2562" t="s">
        <v>53</v>
      </c>
      <c r="R2562" t="s">
        <v>129</v>
      </c>
      <c r="S2562" t="s">
        <v>47</v>
      </c>
      <c r="T2562" t="s">
        <v>29</v>
      </c>
      <c r="U2562" t="s">
        <v>39</v>
      </c>
      <c r="V2562" s="5">
        <f>data[[#This Row],[PriceUSD]]*data[[#This Row],[Quantity]]</f>
        <v>21.37</v>
      </c>
      <c r="W2562" s="7">
        <f>data[[#This Row],[OrderDate]] + TIME(VALUE(LEFT(data[[#This Row],[OrderTime]],2)), VALUE(RIGHT(data[[#This Row],[OrderTime]],2)), 0)</f>
        <v>45571.030555555553</v>
      </c>
      <c r="X2562" s="7">
        <f>_xlfn.MINIFS(data[OrderDateTime], data[CustomerName], data[[#This Row],[CustomerName]])</f>
        <v>45523.054166666669</v>
      </c>
      <c r="Y2562" t="str">
        <f>IF(data[[#This Row],[OrderDateTime]]=data[[#This Row],[FirstOrderDateTime]], "New", "Returning")</f>
        <v>Returning</v>
      </c>
      <c r="Z2562" s="7">
        <f>data[[#This Row],[DeliveryDate]] + data[[#This Row],[DeliveryTime]]</f>
        <v>45571.750694444447</v>
      </c>
      <c r="AA2562" s="7">
        <f>data[[#This Row],[OrderDateTime]] + 1</f>
        <v>45572.030555555553</v>
      </c>
      <c r="AB2562" s="7" t="str">
        <f>IF(data[[#This Row],[DeliveryDateTime]] &lt;= data[[#This Row],[SLADue]], "On Time", "Late")</f>
        <v>On Time</v>
      </c>
    </row>
    <row r="2563" spans="1:28" x14ac:dyDescent="0.2">
      <c r="A2563" t="s">
        <v>3113</v>
      </c>
      <c r="B2563" t="s">
        <v>19</v>
      </c>
      <c r="C2563" t="s">
        <v>69</v>
      </c>
      <c r="D2563" t="s">
        <v>70</v>
      </c>
      <c r="E2563" s="5">
        <v>56.32</v>
      </c>
      <c r="F2563" t="s">
        <v>119</v>
      </c>
      <c r="G2563">
        <v>1</v>
      </c>
      <c r="H2563" s="1">
        <v>45540</v>
      </c>
      <c r="I2563" s="1" t="str">
        <f>TEXT(data[[#This Row],[OrderDate]],"mmm")</f>
        <v>Sep</v>
      </c>
      <c r="J2563" s="6">
        <v>0.83819444444444446</v>
      </c>
      <c r="K2563" s="6" t="str">
        <f>TEXT(data[[#This Row],[OrderTime]],"h")</f>
        <v>20</v>
      </c>
      <c r="L2563" s="1">
        <v>45542</v>
      </c>
      <c r="M2563" s="6">
        <v>0.66874999999999996</v>
      </c>
      <c r="N2563" t="s">
        <v>145</v>
      </c>
      <c r="O2563" t="s">
        <v>1611</v>
      </c>
      <c r="P2563" t="s">
        <v>77</v>
      </c>
      <c r="Q2563" t="s">
        <v>26</v>
      </c>
      <c r="R2563" t="s">
        <v>37</v>
      </c>
      <c r="S2563" t="s">
        <v>105</v>
      </c>
      <c r="T2563" t="s">
        <v>38</v>
      </c>
      <c r="U2563" t="s">
        <v>30</v>
      </c>
      <c r="V2563" s="5">
        <f>data[[#This Row],[PriceUSD]]*data[[#This Row],[Quantity]]</f>
        <v>56.32</v>
      </c>
      <c r="W2563" s="7">
        <f>data[[#This Row],[OrderDate]] + TIME(VALUE(LEFT(data[[#This Row],[OrderTime]],2)), VALUE(RIGHT(data[[#This Row],[OrderTime]],2)), 0)</f>
        <v>45540.030555555553</v>
      </c>
      <c r="X2563" s="7">
        <f>_xlfn.MINIFS(data[OrderDateTime], data[CustomerName], data[[#This Row],[CustomerName]])</f>
        <v>45518.022916666669</v>
      </c>
      <c r="Y2563" t="str">
        <f>IF(data[[#This Row],[OrderDateTime]]=data[[#This Row],[FirstOrderDateTime]], "New", "Returning")</f>
        <v>Returning</v>
      </c>
      <c r="Z2563" s="7">
        <f>data[[#This Row],[DeliveryDate]] + data[[#This Row],[DeliveryTime]]</f>
        <v>45542.668749999997</v>
      </c>
      <c r="AA2563" s="7">
        <f>data[[#This Row],[OrderDateTime]] + 1</f>
        <v>45541.030555555553</v>
      </c>
      <c r="AB2563" s="7" t="str">
        <f>IF(data[[#This Row],[DeliveryDateTime]] &lt;= data[[#This Row],[SLADue]], "On Time", "Late")</f>
        <v>Late</v>
      </c>
    </row>
    <row r="2564" spans="1:28" x14ac:dyDescent="0.2">
      <c r="A2564" t="s">
        <v>3114</v>
      </c>
      <c r="B2564" t="s">
        <v>19</v>
      </c>
      <c r="C2564" t="s">
        <v>258</v>
      </c>
      <c r="D2564" t="s">
        <v>259</v>
      </c>
      <c r="E2564" s="5">
        <v>121.76</v>
      </c>
      <c r="F2564" t="s">
        <v>182</v>
      </c>
      <c r="G2564">
        <v>1</v>
      </c>
      <c r="H2564" s="1">
        <v>45513</v>
      </c>
      <c r="I2564" s="1" t="str">
        <f>TEXT(data[[#This Row],[OrderDate]],"mmm")</f>
        <v>Aug</v>
      </c>
      <c r="J2564" s="6">
        <v>0.57847222222222228</v>
      </c>
      <c r="K2564" s="6" t="str">
        <f>TEXT(data[[#This Row],[OrderTime]],"h")</f>
        <v>13</v>
      </c>
      <c r="L2564" s="1">
        <v>45513</v>
      </c>
      <c r="M2564" s="6">
        <v>0.78680555555555554</v>
      </c>
      <c r="N2564" t="s">
        <v>75</v>
      </c>
      <c r="O2564" t="s">
        <v>646</v>
      </c>
      <c r="P2564" t="s">
        <v>77</v>
      </c>
      <c r="Q2564" t="s">
        <v>53</v>
      </c>
      <c r="R2564" t="s">
        <v>261</v>
      </c>
      <c r="S2564" t="s">
        <v>47</v>
      </c>
      <c r="T2564" t="s">
        <v>136</v>
      </c>
      <c r="U2564" t="s">
        <v>30</v>
      </c>
      <c r="V2564" s="5">
        <f>data[[#This Row],[PriceUSD]]*data[[#This Row],[Quantity]]</f>
        <v>121.76</v>
      </c>
      <c r="W2564" s="7">
        <f>data[[#This Row],[OrderDate]] + TIME(VALUE(LEFT(data[[#This Row],[OrderTime]],2)), VALUE(RIGHT(data[[#This Row],[OrderTime]],2)), 0)</f>
        <v>45513.015277777777</v>
      </c>
      <c r="X2564" s="7">
        <f>_xlfn.MINIFS(data[OrderDateTime], data[CustomerName], data[[#This Row],[CustomerName]])</f>
        <v>45513.015277777777</v>
      </c>
      <c r="Y2564" t="str">
        <f>IF(data[[#This Row],[OrderDateTime]]=data[[#This Row],[FirstOrderDateTime]], "New", "Returning")</f>
        <v>New</v>
      </c>
      <c r="Z2564" s="7">
        <f>data[[#This Row],[DeliveryDate]] + data[[#This Row],[DeliveryTime]]</f>
        <v>45513.786805555559</v>
      </c>
      <c r="AA2564" s="7">
        <f>data[[#This Row],[OrderDateTime]] + 1</f>
        <v>45514.015277777777</v>
      </c>
      <c r="AB2564" s="7" t="str">
        <f>IF(data[[#This Row],[DeliveryDateTime]] &lt;= data[[#This Row],[SLADue]], "On Time", "Late")</f>
        <v>On Time</v>
      </c>
    </row>
    <row r="2565" spans="1:28" x14ac:dyDescent="0.2">
      <c r="A2565" t="s">
        <v>3115</v>
      </c>
      <c r="B2565" t="s">
        <v>19</v>
      </c>
      <c r="C2565" t="s">
        <v>258</v>
      </c>
      <c r="D2565" t="s">
        <v>259</v>
      </c>
      <c r="E2565" s="5">
        <v>145.85</v>
      </c>
      <c r="F2565" t="s">
        <v>119</v>
      </c>
      <c r="G2565">
        <v>1</v>
      </c>
      <c r="H2565" s="1">
        <v>45520</v>
      </c>
      <c r="I2565" s="1" t="str">
        <f>TEXT(data[[#This Row],[OrderDate]],"mmm")</f>
        <v>Aug</v>
      </c>
      <c r="J2565" s="6">
        <v>0.74791666666666667</v>
      </c>
      <c r="K2565" s="6" t="str">
        <f>TEXT(data[[#This Row],[OrderTime]],"h")</f>
        <v>17</v>
      </c>
      <c r="L2565" s="1">
        <v>45521</v>
      </c>
      <c r="M2565" s="6">
        <v>0.87291666666666667</v>
      </c>
      <c r="N2565" t="s">
        <v>98</v>
      </c>
      <c r="O2565" t="s">
        <v>210</v>
      </c>
      <c r="P2565" t="s">
        <v>77</v>
      </c>
      <c r="Q2565" t="s">
        <v>26</v>
      </c>
      <c r="R2565" t="s">
        <v>261</v>
      </c>
      <c r="S2565" t="s">
        <v>28</v>
      </c>
      <c r="T2565" t="s">
        <v>29</v>
      </c>
      <c r="U2565" t="s">
        <v>67</v>
      </c>
      <c r="V2565" s="5">
        <f>data[[#This Row],[PriceUSD]]*data[[#This Row],[Quantity]]</f>
        <v>145.85</v>
      </c>
      <c r="W2565" s="7">
        <f>data[[#This Row],[OrderDate]] + TIME(VALUE(LEFT(data[[#This Row],[OrderTime]],2)), VALUE(RIGHT(data[[#This Row],[OrderTime]],2)), 0)</f>
        <v>45520.046527777777</v>
      </c>
      <c r="X2565" s="7">
        <f>_xlfn.MINIFS(data[OrderDateTime], data[CustomerName], data[[#This Row],[CustomerName]])</f>
        <v>45520.046527777777</v>
      </c>
      <c r="Y2565" t="str">
        <f>IF(data[[#This Row],[OrderDateTime]]=data[[#This Row],[FirstOrderDateTime]], "New", "Returning")</f>
        <v>New</v>
      </c>
      <c r="Z2565" s="7">
        <f>data[[#This Row],[DeliveryDate]] + data[[#This Row],[DeliveryTime]]</f>
        <v>45521.872916666667</v>
      </c>
      <c r="AA2565" s="7">
        <f>data[[#This Row],[OrderDateTime]] + 1</f>
        <v>45521.046527777777</v>
      </c>
      <c r="AB2565" s="7" t="str">
        <f>IF(data[[#This Row],[DeliveryDateTime]] &lt;= data[[#This Row],[SLADue]], "On Time", "Late")</f>
        <v>Late</v>
      </c>
    </row>
    <row r="2566" spans="1:28" x14ac:dyDescent="0.2">
      <c r="A2566" t="s">
        <v>3116</v>
      </c>
      <c r="B2566" t="s">
        <v>19</v>
      </c>
      <c r="C2566" t="s">
        <v>126</v>
      </c>
      <c r="D2566" t="s">
        <v>127</v>
      </c>
      <c r="E2566" s="5">
        <v>22.62</v>
      </c>
      <c r="F2566" t="s">
        <v>87</v>
      </c>
      <c r="G2566">
        <v>1</v>
      </c>
      <c r="H2566" s="1">
        <v>45613</v>
      </c>
      <c r="I2566" s="1" t="str">
        <f>TEXT(data[[#This Row],[OrderDate]],"mmm")</f>
        <v>Nov</v>
      </c>
      <c r="J2566" s="6">
        <v>0.5180555555555556</v>
      </c>
      <c r="K2566" s="6" t="str">
        <f>TEXT(data[[#This Row],[OrderTime]],"h")</f>
        <v>12</v>
      </c>
      <c r="L2566" s="1">
        <v>45614</v>
      </c>
      <c r="M2566" s="6">
        <v>0.55972222222222223</v>
      </c>
      <c r="N2566" t="s">
        <v>95</v>
      </c>
      <c r="O2566" t="s">
        <v>637</v>
      </c>
      <c r="P2566" t="s">
        <v>25</v>
      </c>
      <c r="Q2566" t="s">
        <v>53</v>
      </c>
      <c r="R2566" t="s">
        <v>129</v>
      </c>
      <c r="S2566" t="s">
        <v>28</v>
      </c>
      <c r="T2566" t="s">
        <v>136</v>
      </c>
      <c r="U2566" t="s">
        <v>67</v>
      </c>
      <c r="V2566" s="5">
        <f>data[[#This Row],[PriceUSD]]*data[[#This Row],[Quantity]]</f>
        <v>22.62</v>
      </c>
      <c r="W2566" s="7">
        <f>data[[#This Row],[OrderDate]] + TIME(VALUE(LEFT(data[[#This Row],[OrderTime]],2)), VALUE(RIGHT(data[[#This Row],[OrderTime]],2)), 0)</f>
        <v>45613.038888888892</v>
      </c>
      <c r="X2566" s="7">
        <f>_xlfn.MINIFS(data[OrderDateTime], data[CustomerName], data[[#This Row],[CustomerName]])</f>
        <v>45540.052083333336</v>
      </c>
      <c r="Y2566" t="str">
        <f>IF(data[[#This Row],[OrderDateTime]]=data[[#This Row],[FirstOrderDateTime]], "New", "Returning")</f>
        <v>Returning</v>
      </c>
      <c r="Z2566" s="7">
        <f>data[[#This Row],[DeliveryDate]] + data[[#This Row],[DeliveryTime]]</f>
        <v>45614.55972222222</v>
      </c>
      <c r="AA2566" s="7">
        <f>data[[#This Row],[OrderDateTime]] + 1</f>
        <v>45614.038888888892</v>
      </c>
      <c r="AB2566" s="7" t="str">
        <f>IF(data[[#This Row],[DeliveryDateTime]] &lt;= data[[#This Row],[SLADue]], "On Time", "Late")</f>
        <v>Late</v>
      </c>
    </row>
    <row r="2567" spans="1:28" x14ac:dyDescent="0.2">
      <c r="A2567" t="s">
        <v>3117</v>
      </c>
      <c r="B2567" t="s">
        <v>19</v>
      </c>
      <c r="C2567" t="s">
        <v>126</v>
      </c>
      <c r="D2567" t="s">
        <v>127</v>
      </c>
      <c r="E2567" s="5">
        <v>20.23</v>
      </c>
      <c r="F2567" t="s">
        <v>56</v>
      </c>
      <c r="G2567">
        <v>1</v>
      </c>
      <c r="H2567" s="1">
        <v>45751</v>
      </c>
      <c r="I2567" s="1" t="str">
        <f>TEXT(data[[#This Row],[OrderDate]],"mmm")</f>
        <v>Apr</v>
      </c>
      <c r="J2567" s="6">
        <v>0.4909722222222222</v>
      </c>
      <c r="K2567" s="6" t="str">
        <f>TEXT(data[[#This Row],[OrderTime]],"h")</f>
        <v>11</v>
      </c>
      <c r="L2567" s="1">
        <v>45752</v>
      </c>
      <c r="M2567" s="6">
        <v>0.74097222222222225</v>
      </c>
      <c r="N2567" t="s">
        <v>292</v>
      </c>
      <c r="O2567" t="s">
        <v>247</v>
      </c>
      <c r="P2567" t="s">
        <v>77</v>
      </c>
      <c r="Q2567" t="s">
        <v>26</v>
      </c>
      <c r="R2567" t="s">
        <v>129</v>
      </c>
      <c r="S2567" t="s">
        <v>28</v>
      </c>
      <c r="T2567" t="s">
        <v>59</v>
      </c>
      <c r="U2567" t="s">
        <v>67</v>
      </c>
      <c r="V2567" s="5">
        <f>data[[#This Row],[PriceUSD]]*data[[#This Row],[Quantity]]</f>
        <v>20.23</v>
      </c>
      <c r="W2567" s="7">
        <f>data[[#This Row],[OrderDate]] + TIME(VALUE(LEFT(data[[#This Row],[OrderTime]],2)), VALUE(RIGHT(data[[#This Row],[OrderTime]],2)), 0)</f>
        <v>45751.015277777777</v>
      </c>
      <c r="X2567" s="7">
        <f>_xlfn.MINIFS(data[OrderDateTime], data[CustomerName], data[[#This Row],[CustomerName]])</f>
        <v>45505.030555555553</v>
      </c>
      <c r="Y2567" t="str">
        <f>IF(data[[#This Row],[OrderDateTime]]=data[[#This Row],[FirstOrderDateTime]], "New", "Returning")</f>
        <v>Returning</v>
      </c>
      <c r="Z2567" s="7">
        <f>data[[#This Row],[DeliveryDate]] + data[[#This Row],[DeliveryTime]]</f>
        <v>45752.740972222222</v>
      </c>
      <c r="AA2567" s="7">
        <f>data[[#This Row],[OrderDateTime]] + 1</f>
        <v>45752.015277777777</v>
      </c>
      <c r="AB2567" s="7" t="str">
        <f>IF(data[[#This Row],[DeliveryDateTime]] &lt;= data[[#This Row],[SLADue]], "On Time", "Late")</f>
        <v>Late</v>
      </c>
    </row>
    <row r="2568" spans="1:28" x14ac:dyDescent="0.2">
      <c r="A2568" t="s">
        <v>3118</v>
      </c>
      <c r="B2568" t="s">
        <v>19</v>
      </c>
      <c r="C2568" t="s">
        <v>49</v>
      </c>
      <c r="D2568" t="s">
        <v>50</v>
      </c>
      <c r="E2568" s="5">
        <v>29.77</v>
      </c>
      <c r="F2568" t="s">
        <v>74</v>
      </c>
      <c r="G2568">
        <v>2</v>
      </c>
      <c r="H2568" s="1">
        <v>45621</v>
      </c>
      <c r="I2568" s="1" t="str">
        <f>TEXT(data[[#This Row],[OrderDate]],"mmm")</f>
        <v>Nov</v>
      </c>
      <c r="J2568" s="6">
        <v>0.87361111111111112</v>
      </c>
      <c r="K2568" s="6" t="str">
        <f>TEXT(data[[#This Row],[OrderTime]],"h")</f>
        <v>20</v>
      </c>
      <c r="L2568" s="1">
        <v>45622</v>
      </c>
      <c r="M2568" s="6">
        <v>0.76458333333333328</v>
      </c>
      <c r="N2568" t="s">
        <v>120</v>
      </c>
      <c r="O2568" t="s">
        <v>1539</v>
      </c>
      <c r="P2568" t="s">
        <v>25</v>
      </c>
      <c r="Q2568" t="s">
        <v>26</v>
      </c>
      <c r="R2568" t="s">
        <v>54</v>
      </c>
      <c r="S2568" t="s">
        <v>28</v>
      </c>
      <c r="T2568" t="s">
        <v>143</v>
      </c>
      <c r="U2568" t="s">
        <v>39</v>
      </c>
      <c r="V2568" s="5">
        <f>data[[#This Row],[PriceUSD]]*data[[#This Row],[Quantity]]</f>
        <v>59.54</v>
      </c>
      <c r="W2568" s="7">
        <f>data[[#This Row],[OrderDate]] + TIME(VALUE(LEFT(data[[#This Row],[OrderTime]],2)), VALUE(RIGHT(data[[#This Row],[OrderTime]],2)), 0)</f>
        <v>45621.007638888892</v>
      </c>
      <c r="X2568" s="7">
        <f>_xlfn.MINIFS(data[OrderDateTime], data[CustomerName], data[[#This Row],[CustomerName]])</f>
        <v>45530.038888888892</v>
      </c>
      <c r="Y2568" t="str">
        <f>IF(data[[#This Row],[OrderDateTime]]=data[[#This Row],[FirstOrderDateTime]], "New", "Returning")</f>
        <v>Returning</v>
      </c>
      <c r="Z2568" s="7">
        <f>data[[#This Row],[DeliveryDate]] + data[[#This Row],[DeliveryTime]]</f>
        <v>45622.76458333333</v>
      </c>
      <c r="AA2568" s="7">
        <f>data[[#This Row],[OrderDateTime]] + 1</f>
        <v>45622.007638888892</v>
      </c>
      <c r="AB2568" s="7" t="str">
        <f>IF(data[[#This Row],[DeliveryDateTime]] &lt;= data[[#This Row],[SLADue]], "On Time", "Late")</f>
        <v>Late</v>
      </c>
    </row>
    <row r="2569" spans="1:28" x14ac:dyDescent="0.2">
      <c r="A2569" t="s">
        <v>3119</v>
      </c>
      <c r="B2569" t="s">
        <v>19</v>
      </c>
      <c r="C2569" t="s">
        <v>92</v>
      </c>
      <c r="D2569" t="s">
        <v>93</v>
      </c>
      <c r="E2569" s="5">
        <v>84.45</v>
      </c>
      <c r="F2569" t="s">
        <v>94</v>
      </c>
      <c r="G2569">
        <v>3</v>
      </c>
      <c r="H2569" s="1">
        <v>45755</v>
      </c>
      <c r="I2569" s="1" t="str">
        <f>TEXT(data[[#This Row],[OrderDate]],"mmm")</f>
        <v>Apr</v>
      </c>
      <c r="J2569" s="6">
        <v>0.77430555555555558</v>
      </c>
      <c r="K2569" s="6" t="str">
        <f>TEXT(data[[#This Row],[OrderTime]],"h")</f>
        <v>18</v>
      </c>
      <c r="L2569" s="1">
        <v>45756</v>
      </c>
      <c r="M2569" s="6">
        <v>0.89930555555555558</v>
      </c>
      <c r="N2569" t="s">
        <v>139</v>
      </c>
      <c r="O2569" t="s">
        <v>909</v>
      </c>
      <c r="P2569" t="s">
        <v>36</v>
      </c>
      <c r="Q2569" t="s">
        <v>53</v>
      </c>
      <c r="R2569" t="s">
        <v>66</v>
      </c>
      <c r="S2569" t="s">
        <v>28</v>
      </c>
      <c r="T2569" t="s">
        <v>106</v>
      </c>
      <c r="U2569" t="s">
        <v>30</v>
      </c>
      <c r="V2569" s="5">
        <f>data[[#This Row],[PriceUSD]]*data[[#This Row],[Quantity]]</f>
        <v>253.35000000000002</v>
      </c>
      <c r="W2569" s="7">
        <f>data[[#This Row],[OrderDate]] + TIME(VALUE(LEFT(data[[#This Row],[OrderTime]],2)), VALUE(RIGHT(data[[#This Row],[OrderTime]],2)), 0)</f>
        <v>45755.038888888892</v>
      </c>
      <c r="X2569" s="7">
        <f>_xlfn.MINIFS(data[OrderDateTime], data[CustomerName], data[[#This Row],[CustomerName]])</f>
        <v>45517.030555555553</v>
      </c>
      <c r="Y2569" t="str">
        <f>IF(data[[#This Row],[OrderDateTime]]=data[[#This Row],[FirstOrderDateTime]], "New", "Returning")</f>
        <v>Returning</v>
      </c>
      <c r="Z2569" s="7">
        <f>data[[#This Row],[DeliveryDate]] + data[[#This Row],[DeliveryTime]]</f>
        <v>45756.899305555555</v>
      </c>
      <c r="AA2569" s="7">
        <f>data[[#This Row],[OrderDateTime]] + 1</f>
        <v>45756.038888888892</v>
      </c>
      <c r="AB2569" s="7" t="str">
        <f>IF(data[[#This Row],[DeliveryDateTime]] &lt;= data[[#This Row],[SLADue]], "On Time", "Late")</f>
        <v>Late</v>
      </c>
    </row>
    <row r="2570" spans="1:28" x14ac:dyDescent="0.2">
      <c r="A2570" t="s">
        <v>3120</v>
      </c>
      <c r="B2570" t="s">
        <v>19</v>
      </c>
      <c r="C2570" t="s">
        <v>79</v>
      </c>
      <c r="D2570" t="s">
        <v>80</v>
      </c>
      <c r="E2570" s="5">
        <v>28.42</v>
      </c>
      <c r="F2570" t="s">
        <v>63</v>
      </c>
      <c r="G2570">
        <v>1</v>
      </c>
      <c r="H2570" s="1">
        <v>45817</v>
      </c>
      <c r="I2570" s="1" t="str">
        <f>TEXT(data[[#This Row],[OrderDate]],"mmm")</f>
        <v>Jun</v>
      </c>
      <c r="J2570" s="6">
        <v>0.44166666666666665</v>
      </c>
      <c r="K2570" s="6" t="str">
        <f>TEXT(data[[#This Row],[OrderTime]],"h")</f>
        <v>10</v>
      </c>
      <c r="L2570" s="1">
        <v>45817</v>
      </c>
      <c r="M2570" s="6">
        <v>0.60833333333333328</v>
      </c>
      <c r="N2570" t="s">
        <v>139</v>
      </c>
      <c r="O2570" t="s">
        <v>225</v>
      </c>
      <c r="P2570" t="s">
        <v>36</v>
      </c>
      <c r="Q2570" t="s">
        <v>26</v>
      </c>
      <c r="R2570" t="s">
        <v>83</v>
      </c>
      <c r="S2570" t="s">
        <v>47</v>
      </c>
      <c r="T2570" t="s">
        <v>59</v>
      </c>
      <c r="U2570" t="s">
        <v>30</v>
      </c>
      <c r="V2570" s="5">
        <f>data[[#This Row],[PriceUSD]]*data[[#This Row],[Quantity]]</f>
        <v>28.42</v>
      </c>
      <c r="W2570" s="7">
        <f>data[[#This Row],[OrderDate]] + TIME(VALUE(LEFT(data[[#This Row],[OrderTime]],2)), VALUE(RIGHT(data[[#This Row],[OrderTime]],2)), 0)</f>
        <v>45817.046527777777</v>
      </c>
      <c r="X2570" s="7">
        <f>_xlfn.MINIFS(data[OrderDateTime], data[CustomerName], data[[#This Row],[CustomerName]])</f>
        <v>45521.054166666669</v>
      </c>
      <c r="Y2570" t="str">
        <f>IF(data[[#This Row],[OrderDateTime]]=data[[#This Row],[FirstOrderDateTime]], "New", "Returning")</f>
        <v>Returning</v>
      </c>
      <c r="Z2570" s="7">
        <f>data[[#This Row],[DeliveryDate]] + data[[#This Row],[DeliveryTime]]</f>
        <v>45817.60833333333</v>
      </c>
      <c r="AA2570" s="7">
        <f>data[[#This Row],[OrderDateTime]] + 1</f>
        <v>45818.046527777777</v>
      </c>
      <c r="AB2570" s="7" t="str">
        <f>IF(data[[#This Row],[DeliveryDateTime]] &lt;= data[[#This Row],[SLADue]], "On Time", "Late")</f>
        <v>On Time</v>
      </c>
    </row>
    <row r="2571" spans="1:28" x14ac:dyDescent="0.2">
      <c r="A2571" t="s">
        <v>3121</v>
      </c>
      <c r="B2571" t="s">
        <v>19</v>
      </c>
      <c r="C2571" t="s">
        <v>61</v>
      </c>
      <c r="D2571" t="s">
        <v>62</v>
      </c>
      <c r="E2571" s="5">
        <v>143.41</v>
      </c>
      <c r="F2571" t="s">
        <v>63</v>
      </c>
      <c r="G2571">
        <v>5</v>
      </c>
      <c r="H2571" s="1">
        <v>45624</v>
      </c>
      <c r="I2571" s="1" t="str">
        <f>TEXT(data[[#This Row],[OrderDate]],"mmm")</f>
        <v>Nov</v>
      </c>
      <c r="J2571" s="6">
        <v>0.57708333333333328</v>
      </c>
      <c r="K2571" s="6" t="str">
        <f>TEXT(data[[#This Row],[OrderTime]],"h")</f>
        <v>13</v>
      </c>
      <c r="L2571" s="1">
        <v>45625</v>
      </c>
      <c r="M2571" s="6">
        <v>0.57708333333333328</v>
      </c>
      <c r="N2571" t="s">
        <v>145</v>
      </c>
      <c r="O2571" t="s">
        <v>561</v>
      </c>
      <c r="P2571" t="s">
        <v>77</v>
      </c>
      <c r="Q2571" t="s">
        <v>26</v>
      </c>
      <c r="R2571" t="s">
        <v>66</v>
      </c>
      <c r="S2571" t="s">
        <v>28</v>
      </c>
      <c r="T2571" t="s">
        <v>136</v>
      </c>
      <c r="U2571" t="s">
        <v>30</v>
      </c>
      <c r="V2571" s="5">
        <f>data[[#This Row],[PriceUSD]]*data[[#This Row],[Quantity]]</f>
        <v>717.05</v>
      </c>
      <c r="W2571" s="7">
        <f>data[[#This Row],[OrderDate]] + TIME(VALUE(LEFT(data[[#This Row],[OrderTime]],2)), VALUE(RIGHT(data[[#This Row],[OrderTime]],2)), 0)</f>
        <v>45624.022916666669</v>
      </c>
      <c r="X2571" s="7">
        <f>_xlfn.MINIFS(data[OrderDateTime], data[CustomerName], data[[#This Row],[CustomerName]])</f>
        <v>45539.061805555553</v>
      </c>
      <c r="Y2571" t="str">
        <f>IF(data[[#This Row],[OrderDateTime]]=data[[#This Row],[FirstOrderDateTime]], "New", "Returning")</f>
        <v>Returning</v>
      </c>
      <c r="Z2571" s="7">
        <f>data[[#This Row],[DeliveryDate]] + data[[#This Row],[DeliveryTime]]</f>
        <v>45625.57708333333</v>
      </c>
      <c r="AA2571" s="7">
        <f>data[[#This Row],[OrderDateTime]] + 1</f>
        <v>45625.022916666669</v>
      </c>
      <c r="AB2571" s="7" t="str">
        <f>IF(data[[#This Row],[DeliveryDateTime]] &lt;= data[[#This Row],[SLADue]], "On Time", "Late")</f>
        <v>Late</v>
      </c>
    </row>
    <row r="2572" spans="1:28" x14ac:dyDescent="0.2">
      <c r="A2572" t="s">
        <v>3122</v>
      </c>
      <c r="B2572" t="s">
        <v>19</v>
      </c>
      <c r="C2572" t="s">
        <v>110</v>
      </c>
      <c r="D2572" t="s">
        <v>111</v>
      </c>
      <c r="E2572" s="5">
        <v>11.89</v>
      </c>
      <c r="F2572" t="s">
        <v>87</v>
      </c>
      <c r="G2572">
        <v>2</v>
      </c>
      <c r="H2572" s="1">
        <v>45729</v>
      </c>
      <c r="I2572" s="1" t="str">
        <f>TEXT(data[[#This Row],[OrderDate]],"mmm")</f>
        <v>Mar</v>
      </c>
      <c r="J2572" s="6">
        <v>0.73541666666666672</v>
      </c>
      <c r="K2572" s="6" t="str">
        <f>TEXT(data[[#This Row],[OrderTime]],"h")</f>
        <v>17</v>
      </c>
      <c r="L2572" s="1">
        <v>45730</v>
      </c>
      <c r="M2572" s="6">
        <v>0.5229166666666667</v>
      </c>
      <c r="N2572" t="s">
        <v>75</v>
      </c>
      <c r="O2572" t="s">
        <v>748</v>
      </c>
      <c r="P2572" t="s">
        <v>25</v>
      </c>
      <c r="Q2572" t="s">
        <v>53</v>
      </c>
      <c r="R2572" t="s">
        <v>114</v>
      </c>
      <c r="S2572" t="s">
        <v>28</v>
      </c>
      <c r="T2572" t="s">
        <v>38</v>
      </c>
      <c r="U2572" t="s">
        <v>30</v>
      </c>
      <c r="V2572" s="5">
        <f>data[[#This Row],[PriceUSD]]*data[[#This Row],[Quantity]]</f>
        <v>23.78</v>
      </c>
      <c r="W2572" s="7">
        <f>data[[#This Row],[OrderDate]] + TIME(VALUE(LEFT(data[[#This Row],[OrderTime]],2)), VALUE(RIGHT(data[[#This Row],[OrderTime]],2)), 0)</f>
        <v>45729.046527777777</v>
      </c>
      <c r="X2572" s="7">
        <f>_xlfn.MINIFS(data[OrderDateTime], data[CustomerName], data[[#This Row],[CustomerName]])</f>
        <v>45507.015277777777</v>
      </c>
      <c r="Y2572" t="str">
        <f>IF(data[[#This Row],[OrderDateTime]]=data[[#This Row],[FirstOrderDateTime]], "New", "Returning")</f>
        <v>Returning</v>
      </c>
      <c r="Z2572" s="7">
        <f>data[[#This Row],[DeliveryDate]] + data[[#This Row],[DeliveryTime]]</f>
        <v>45730.522916666669</v>
      </c>
      <c r="AA2572" s="7">
        <f>data[[#This Row],[OrderDateTime]] + 1</f>
        <v>45730.046527777777</v>
      </c>
      <c r="AB2572" s="7" t="str">
        <f>IF(data[[#This Row],[DeliveryDateTime]] &lt;= data[[#This Row],[SLADue]], "On Time", "Late")</f>
        <v>Late</v>
      </c>
    </row>
    <row r="2573" spans="1:28" x14ac:dyDescent="0.2">
      <c r="A2573" t="s">
        <v>3123</v>
      </c>
      <c r="B2573" t="s">
        <v>19</v>
      </c>
      <c r="C2573" t="s">
        <v>110</v>
      </c>
      <c r="D2573" t="s">
        <v>111</v>
      </c>
      <c r="E2573" s="5">
        <v>11.39</v>
      </c>
      <c r="F2573" t="s">
        <v>87</v>
      </c>
      <c r="G2573">
        <v>1</v>
      </c>
      <c r="H2573" s="1">
        <v>45758</v>
      </c>
      <c r="I2573" s="1" t="str">
        <f>TEXT(data[[#This Row],[OrderDate]],"mmm")</f>
        <v>Apr</v>
      </c>
      <c r="J2573" s="6">
        <v>0.57638888888888884</v>
      </c>
      <c r="K2573" s="6" t="str">
        <f>TEXT(data[[#This Row],[OrderTime]],"h")</f>
        <v>13</v>
      </c>
      <c r="L2573" s="1">
        <v>45758</v>
      </c>
      <c r="M2573" s="6">
        <v>0.82638888888888884</v>
      </c>
      <c r="N2573" t="s">
        <v>123</v>
      </c>
      <c r="O2573" t="s">
        <v>1189</v>
      </c>
      <c r="P2573" t="s">
        <v>36</v>
      </c>
      <c r="Q2573" t="s">
        <v>26</v>
      </c>
      <c r="R2573" t="s">
        <v>114</v>
      </c>
      <c r="S2573" t="s">
        <v>47</v>
      </c>
      <c r="T2573" t="s">
        <v>136</v>
      </c>
      <c r="U2573" t="s">
        <v>39</v>
      </c>
      <c r="V2573" s="5">
        <f>data[[#This Row],[PriceUSD]]*data[[#This Row],[Quantity]]</f>
        <v>11.39</v>
      </c>
      <c r="W2573" s="7">
        <f>data[[#This Row],[OrderDate]] + TIME(VALUE(LEFT(data[[#This Row],[OrderTime]],2)), VALUE(RIGHT(data[[#This Row],[OrderTime]],2)), 0)</f>
        <v>45758.061805555553</v>
      </c>
      <c r="X2573" s="7">
        <f>_xlfn.MINIFS(data[OrderDateTime], data[CustomerName], data[[#This Row],[CustomerName]])</f>
        <v>45506.038888888892</v>
      </c>
      <c r="Y2573" t="str">
        <f>IF(data[[#This Row],[OrderDateTime]]=data[[#This Row],[FirstOrderDateTime]], "New", "Returning")</f>
        <v>Returning</v>
      </c>
      <c r="Z2573" s="7">
        <f>data[[#This Row],[DeliveryDate]] + data[[#This Row],[DeliveryTime]]</f>
        <v>45758.826388888891</v>
      </c>
      <c r="AA2573" s="7">
        <f>data[[#This Row],[OrderDateTime]] + 1</f>
        <v>45759.061805555553</v>
      </c>
      <c r="AB2573" s="7" t="str">
        <f>IF(data[[#This Row],[DeliveryDateTime]] &lt;= data[[#This Row],[SLADue]], "On Time", "Late")</f>
        <v>On Time</v>
      </c>
    </row>
    <row r="2574" spans="1:28" x14ac:dyDescent="0.2">
      <c r="A2574" t="s">
        <v>3124</v>
      </c>
      <c r="B2574" t="s">
        <v>19</v>
      </c>
      <c r="C2574" t="s">
        <v>49</v>
      </c>
      <c r="D2574" t="s">
        <v>50</v>
      </c>
      <c r="E2574" s="5">
        <v>34.17</v>
      </c>
      <c r="F2574" t="s">
        <v>51</v>
      </c>
      <c r="G2574">
        <v>1</v>
      </c>
      <c r="H2574" s="1">
        <v>45687</v>
      </c>
      <c r="I2574" s="1" t="str">
        <f>TEXT(data[[#This Row],[OrderDate]],"mmm")</f>
        <v>Jan</v>
      </c>
      <c r="J2574" s="6">
        <v>0.87708333333333333</v>
      </c>
      <c r="K2574" s="6" t="str">
        <f>TEXT(data[[#This Row],[OrderTime]],"h")</f>
        <v>21</v>
      </c>
      <c r="L2574" s="1">
        <v>45688</v>
      </c>
      <c r="M2574" s="6">
        <v>0.87708333333333333</v>
      </c>
      <c r="N2574" t="s">
        <v>131</v>
      </c>
      <c r="O2574" t="s">
        <v>740</v>
      </c>
      <c r="P2574" t="s">
        <v>133</v>
      </c>
      <c r="Q2574" t="s">
        <v>26</v>
      </c>
      <c r="R2574" t="s">
        <v>54</v>
      </c>
      <c r="S2574" t="s">
        <v>28</v>
      </c>
      <c r="T2574" t="s">
        <v>136</v>
      </c>
      <c r="U2574" t="s">
        <v>39</v>
      </c>
      <c r="V2574" s="5">
        <f>data[[#This Row],[PriceUSD]]*data[[#This Row],[Quantity]]</f>
        <v>34.17</v>
      </c>
      <c r="W2574" s="7">
        <f>data[[#This Row],[OrderDate]] + TIME(VALUE(LEFT(data[[#This Row],[OrderTime]],2)), VALUE(RIGHT(data[[#This Row],[OrderTime]],2)), 0)</f>
        <v>45687.022916666669</v>
      </c>
      <c r="X2574" s="7">
        <f>_xlfn.MINIFS(data[OrderDateTime], data[CustomerName], data[[#This Row],[CustomerName]])</f>
        <v>45509.038888888892</v>
      </c>
      <c r="Y2574" t="str">
        <f>IF(data[[#This Row],[OrderDateTime]]=data[[#This Row],[FirstOrderDateTime]], "New", "Returning")</f>
        <v>Returning</v>
      </c>
      <c r="Z2574" s="7">
        <f>data[[#This Row],[DeliveryDate]] + data[[#This Row],[DeliveryTime]]</f>
        <v>45688.877083333333</v>
      </c>
      <c r="AA2574" s="7">
        <f>data[[#This Row],[OrderDateTime]] + 1</f>
        <v>45688.022916666669</v>
      </c>
      <c r="AB2574" s="7" t="str">
        <f>IF(data[[#This Row],[DeliveryDateTime]] &lt;= data[[#This Row],[SLADue]], "On Time", "Late")</f>
        <v>Late</v>
      </c>
    </row>
    <row r="2575" spans="1:28" x14ac:dyDescent="0.2">
      <c r="A2575" t="s">
        <v>3125</v>
      </c>
      <c r="B2575" t="s">
        <v>19</v>
      </c>
      <c r="C2575" t="s">
        <v>101</v>
      </c>
      <c r="D2575" t="s">
        <v>102</v>
      </c>
      <c r="E2575" s="5">
        <v>28.64</v>
      </c>
      <c r="F2575" t="s">
        <v>81</v>
      </c>
      <c r="G2575">
        <v>2</v>
      </c>
      <c r="H2575" s="1">
        <v>45747</v>
      </c>
      <c r="I2575" s="1" t="str">
        <f>TEXT(data[[#This Row],[OrderDate]],"mmm")</f>
        <v>Mar</v>
      </c>
      <c r="J2575" s="6">
        <v>0.84722222222222221</v>
      </c>
      <c r="K2575" s="6" t="str">
        <f>TEXT(data[[#This Row],[OrderTime]],"h")</f>
        <v>20</v>
      </c>
      <c r="L2575" s="1">
        <v>45748</v>
      </c>
      <c r="M2575" s="6">
        <v>0.70763888888888893</v>
      </c>
      <c r="N2575" t="s">
        <v>44</v>
      </c>
      <c r="O2575" t="s">
        <v>532</v>
      </c>
      <c r="P2575" t="s">
        <v>25</v>
      </c>
      <c r="Q2575" t="s">
        <v>53</v>
      </c>
      <c r="R2575" t="s">
        <v>83</v>
      </c>
      <c r="S2575" t="s">
        <v>28</v>
      </c>
      <c r="T2575" t="s">
        <v>106</v>
      </c>
      <c r="U2575" t="s">
        <v>30</v>
      </c>
      <c r="V2575" s="5">
        <f>data[[#This Row],[PriceUSD]]*data[[#This Row],[Quantity]]</f>
        <v>57.28</v>
      </c>
      <c r="W2575" s="7">
        <f>data[[#This Row],[OrderDate]] + TIME(VALUE(LEFT(data[[#This Row],[OrderTime]],2)), VALUE(RIGHT(data[[#This Row],[OrderTime]],2)), 0)</f>
        <v>45747.015277777777</v>
      </c>
      <c r="X2575" s="7">
        <f>_xlfn.MINIFS(data[OrderDateTime], data[CustomerName], data[[#This Row],[CustomerName]])</f>
        <v>45543.038888888892</v>
      </c>
      <c r="Y2575" t="str">
        <f>IF(data[[#This Row],[OrderDateTime]]=data[[#This Row],[FirstOrderDateTime]], "New", "Returning")</f>
        <v>Returning</v>
      </c>
      <c r="Z2575" s="7">
        <f>data[[#This Row],[DeliveryDate]] + data[[#This Row],[DeliveryTime]]</f>
        <v>45748.707638888889</v>
      </c>
      <c r="AA2575" s="7">
        <f>data[[#This Row],[OrderDateTime]] + 1</f>
        <v>45748.015277777777</v>
      </c>
      <c r="AB2575" s="7" t="str">
        <f>IF(data[[#This Row],[DeliveryDateTime]] &lt;= data[[#This Row],[SLADue]], "On Time", "Late")</f>
        <v>Late</v>
      </c>
    </row>
    <row r="2576" spans="1:28" x14ac:dyDescent="0.2">
      <c r="A2576" t="s">
        <v>3126</v>
      </c>
      <c r="B2576" t="s">
        <v>19</v>
      </c>
      <c r="C2576" t="s">
        <v>20</v>
      </c>
      <c r="D2576" t="s">
        <v>21</v>
      </c>
      <c r="E2576" s="5">
        <v>20.64</v>
      </c>
      <c r="F2576" t="s">
        <v>22</v>
      </c>
      <c r="G2576">
        <v>3</v>
      </c>
      <c r="H2576" s="1">
        <v>45829</v>
      </c>
      <c r="I2576" s="1" t="str">
        <f>TEXT(data[[#This Row],[OrderDate]],"mmm")</f>
        <v>Jun</v>
      </c>
      <c r="J2576" s="6">
        <v>0.90486111111111112</v>
      </c>
      <c r="K2576" s="6" t="str">
        <f>TEXT(data[[#This Row],[OrderTime]],"h")</f>
        <v>21</v>
      </c>
      <c r="L2576" s="1">
        <v>45830</v>
      </c>
      <c r="M2576" s="6">
        <v>0.53125</v>
      </c>
      <c r="N2576" t="s">
        <v>292</v>
      </c>
      <c r="O2576" t="s">
        <v>1717</v>
      </c>
      <c r="P2576" t="s">
        <v>77</v>
      </c>
      <c r="Q2576" t="s">
        <v>53</v>
      </c>
      <c r="R2576" t="s">
        <v>27</v>
      </c>
      <c r="S2576" t="s">
        <v>28</v>
      </c>
      <c r="T2576" t="s">
        <v>106</v>
      </c>
      <c r="U2576" t="s">
        <v>30</v>
      </c>
      <c r="V2576" s="5">
        <f>data[[#This Row],[PriceUSD]]*data[[#This Row],[Quantity]]</f>
        <v>61.92</v>
      </c>
      <c r="W2576" s="7">
        <f>data[[#This Row],[OrderDate]] + TIME(VALUE(LEFT(data[[#This Row],[OrderTime]],2)), VALUE(RIGHT(data[[#This Row],[OrderTime]],2)), 0)</f>
        <v>45829.007638888892</v>
      </c>
      <c r="X2576" s="7">
        <f>_xlfn.MINIFS(data[OrderDateTime], data[CustomerName], data[[#This Row],[CustomerName]])</f>
        <v>45507.022916666669</v>
      </c>
      <c r="Y2576" t="str">
        <f>IF(data[[#This Row],[OrderDateTime]]=data[[#This Row],[FirstOrderDateTime]], "New", "Returning")</f>
        <v>Returning</v>
      </c>
      <c r="Z2576" s="7">
        <f>data[[#This Row],[DeliveryDate]] + data[[#This Row],[DeliveryTime]]</f>
        <v>45830.53125</v>
      </c>
      <c r="AA2576" s="7">
        <f>data[[#This Row],[OrderDateTime]] + 1</f>
        <v>45830.007638888892</v>
      </c>
      <c r="AB2576" s="7" t="str">
        <f>IF(data[[#This Row],[DeliveryDateTime]] &lt;= data[[#This Row],[SLADue]], "On Time", "Late")</f>
        <v>Late</v>
      </c>
    </row>
    <row r="2577" spans="1:28" x14ac:dyDescent="0.2">
      <c r="A2577" t="s">
        <v>3127</v>
      </c>
      <c r="B2577" t="s">
        <v>19</v>
      </c>
      <c r="C2577" t="s">
        <v>92</v>
      </c>
      <c r="D2577" t="s">
        <v>93</v>
      </c>
      <c r="E2577" s="5">
        <v>90.54</v>
      </c>
      <c r="F2577" t="s">
        <v>81</v>
      </c>
      <c r="G2577">
        <v>1</v>
      </c>
      <c r="H2577" s="1">
        <v>45865</v>
      </c>
      <c r="I2577" s="1" t="str">
        <f>TEXT(data[[#This Row],[OrderDate]],"mmm")</f>
        <v>Jul</v>
      </c>
      <c r="J2577" s="6">
        <v>0.75555555555555554</v>
      </c>
      <c r="K2577" s="6" t="str">
        <f>TEXT(data[[#This Row],[OrderTime]],"h")</f>
        <v>18</v>
      </c>
      <c r="L2577" s="1">
        <v>45866</v>
      </c>
      <c r="M2577" s="6">
        <v>0.73819444444444449</v>
      </c>
      <c r="N2577" t="s">
        <v>103</v>
      </c>
      <c r="O2577" t="s">
        <v>563</v>
      </c>
      <c r="P2577" t="s">
        <v>77</v>
      </c>
      <c r="Q2577" t="s">
        <v>53</v>
      </c>
      <c r="R2577" t="s">
        <v>66</v>
      </c>
      <c r="S2577" t="s">
        <v>28</v>
      </c>
      <c r="T2577" t="s">
        <v>38</v>
      </c>
      <c r="U2577" t="s">
        <v>67</v>
      </c>
      <c r="V2577" s="5">
        <f>data[[#This Row],[PriceUSD]]*data[[#This Row],[Quantity]]</f>
        <v>90.54</v>
      </c>
      <c r="W2577" s="7">
        <f>data[[#This Row],[OrderDate]] + TIME(VALUE(LEFT(data[[#This Row],[OrderTime]],2)), VALUE(RIGHT(data[[#This Row],[OrderTime]],2)), 0)</f>
        <v>45865.038888888892</v>
      </c>
      <c r="X2577" s="7">
        <f>_xlfn.MINIFS(data[OrderDateTime], data[CustomerName], data[[#This Row],[CustomerName]])</f>
        <v>45511.007638888892</v>
      </c>
      <c r="Y2577" t="str">
        <f>IF(data[[#This Row],[OrderDateTime]]=data[[#This Row],[FirstOrderDateTime]], "New", "Returning")</f>
        <v>Returning</v>
      </c>
      <c r="Z2577" s="7">
        <f>data[[#This Row],[DeliveryDate]] + data[[#This Row],[DeliveryTime]]</f>
        <v>45866.738194444442</v>
      </c>
      <c r="AA2577" s="7">
        <f>data[[#This Row],[OrderDateTime]] + 1</f>
        <v>45866.038888888892</v>
      </c>
      <c r="AB2577" s="7" t="str">
        <f>IF(data[[#This Row],[DeliveryDateTime]] &lt;= data[[#This Row],[SLADue]], "On Time", "Late")</f>
        <v>Late</v>
      </c>
    </row>
    <row r="2578" spans="1:28" x14ac:dyDescent="0.2">
      <c r="A2578" t="s">
        <v>3128</v>
      </c>
      <c r="B2578" t="s">
        <v>19</v>
      </c>
      <c r="C2578" t="s">
        <v>41</v>
      </c>
      <c r="D2578" t="s">
        <v>42</v>
      </c>
      <c r="E2578" s="5">
        <v>36.35</v>
      </c>
      <c r="F2578" t="s">
        <v>182</v>
      </c>
      <c r="G2578">
        <v>1</v>
      </c>
      <c r="H2578" s="1">
        <v>45566</v>
      </c>
      <c r="I2578" s="1" t="str">
        <f>TEXT(data[[#This Row],[OrderDate]],"mmm")</f>
        <v>Oct</v>
      </c>
      <c r="J2578" s="6">
        <v>0.77847222222222223</v>
      </c>
      <c r="K2578" s="6" t="str">
        <f>TEXT(data[[#This Row],[OrderTime]],"h")</f>
        <v>18</v>
      </c>
      <c r="L2578" s="1">
        <v>45568</v>
      </c>
      <c r="M2578" s="6">
        <v>0.5756944444444444</v>
      </c>
      <c r="N2578" t="s">
        <v>44</v>
      </c>
      <c r="O2578" t="s">
        <v>283</v>
      </c>
      <c r="P2578" t="s">
        <v>25</v>
      </c>
      <c r="Q2578" t="s">
        <v>53</v>
      </c>
      <c r="R2578" t="s">
        <v>46</v>
      </c>
      <c r="S2578" t="s">
        <v>105</v>
      </c>
      <c r="T2578" t="s">
        <v>106</v>
      </c>
      <c r="U2578" t="s">
        <v>39</v>
      </c>
      <c r="V2578" s="5">
        <f>data[[#This Row],[PriceUSD]]*data[[#This Row],[Quantity]]</f>
        <v>36.35</v>
      </c>
      <c r="W2578" s="7">
        <f>data[[#This Row],[OrderDate]] + TIME(VALUE(LEFT(data[[#This Row],[OrderTime]],2)), VALUE(RIGHT(data[[#This Row],[OrderTime]],2)), 0)</f>
        <v>45566.015277777777</v>
      </c>
      <c r="X2578" s="7">
        <f>_xlfn.MINIFS(data[OrderDateTime], data[CustomerName], data[[#This Row],[CustomerName]])</f>
        <v>45523.030555555553</v>
      </c>
      <c r="Y2578" t="str">
        <f>IF(data[[#This Row],[OrderDateTime]]=data[[#This Row],[FirstOrderDateTime]], "New", "Returning")</f>
        <v>Returning</v>
      </c>
      <c r="Z2578" s="7">
        <f>data[[#This Row],[DeliveryDate]] + data[[#This Row],[DeliveryTime]]</f>
        <v>45568.575694444444</v>
      </c>
      <c r="AA2578" s="7">
        <f>data[[#This Row],[OrderDateTime]] + 1</f>
        <v>45567.015277777777</v>
      </c>
      <c r="AB2578" s="7" t="str">
        <f>IF(data[[#This Row],[DeliveryDateTime]] &lt;= data[[#This Row],[SLADue]], "On Time", "Late")</f>
        <v>Late</v>
      </c>
    </row>
    <row r="2579" spans="1:28" x14ac:dyDescent="0.2">
      <c r="A2579" t="s">
        <v>3129</v>
      </c>
      <c r="B2579" t="s">
        <v>19</v>
      </c>
      <c r="C2579" t="s">
        <v>117</v>
      </c>
      <c r="D2579" t="s">
        <v>118</v>
      </c>
      <c r="E2579" s="5">
        <v>77.209999999999994</v>
      </c>
      <c r="F2579" t="s">
        <v>119</v>
      </c>
      <c r="G2579">
        <v>1</v>
      </c>
      <c r="H2579" s="1">
        <v>45879</v>
      </c>
      <c r="I2579" s="1" t="str">
        <f>TEXT(data[[#This Row],[OrderDate]],"mmm")</f>
        <v>Aug</v>
      </c>
      <c r="J2579" s="6">
        <v>0.8041666666666667</v>
      </c>
      <c r="K2579" s="6" t="str">
        <f>TEXT(data[[#This Row],[OrderTime]],"h")</f>
        <v>19</v>
      </c>
      <c r="L2579" s="1">
        <v>45880</v>
      </c>
      <c r="M2579" s="6">
        <v>0.56041666666666667</v>
      </c>
      <c r="N2579" t="s">
        <v>88</v>
      </c>
      <c r="O2579" t="s">
        <v>72</v>
      </c>
      <c r="P2579" t="s">
        <v>25</v>
      </c>
      <c r="Q2579" t="s">
        <v>26</v>
      </c>
      <c r="R2579" t="s">
        <v>66</v>
      </c>
      <c r="S2579" t="s">
        <v>28</v>
      </c>
      <c r="T2579" t="s">
        <v>38</v>
      </c>
      <c r="U2579" t="s">
        <v>30</v>
      </c>
      <c r="V2579" s="5">
        <f>data[[#This Row],[PriceUSD]]*data[[#This Row],[Quantity]]</f>
        <v>77.209999999999994</v>
      </c>
      <c r="W2579" s="7">
        <f>data[[#This Row],[OrderDate]] + TIME(VALUE(LEFT(data[[#This Row],[OrderTime]],2)), VALUE(RIGHT(data[[#This Row],[OrderTime]],2)), 0)</f>
        <v>45879.046527777777</v>
      </c>
      <c r="X2579" s="7">
        <f>_xlfn.MINIFS(data[OrderDateTime], data[CustomerName], data[[#This Row],[CustomerName]])</f>
        <v>45521.046527777777</v>
      </c>
      <c r="Y2579" t="str">
        <f>IF(data[[#This Row],[OrderDateTime]]=data[[#This Row],[FirstOrderDateTime]], "New", "Returning")</f>
        <v>Returning</v>
      </c>
      <c r="Z2579" s="7">
        <f>data[[#This Row],[DeliveryDate]] + data[[#This Row],[DeliveryTime]]</f>
        <v>45880.560416666667</v>
      </c>
      <c r="AA2579" s="7">
        <f>data[[#This Row],[OrderDateTime]] + 1</f>
        <v>45880.046527777777</v>
      </c>
      <c r="AB2579" s="7" t="str">
        <f>IF(data[[#This Row],[DeliveryDateTime]] &lt;= data[[#This Row],[SLADue]], "On Time", "Late")</f>
        <v>Late</v>
      </c>
    </row>
    <row r="2580" spans="1:28" x14ac:dyDescent="0.2">
      <c r="A2580" t="s">
        <v>3130</v>
      </c>
      <c r="B2580" t="s">
        <v>19</v>
      </c>
      <c r="C2580" t="s">
        <v>49</v>
      </c>
      <c r="D2580" t="s">
        <v>50</v>
      </c>
      <c r="E2580" s="5">
        <v>30.95</v>
      </c>
      <c r="F2580" t="s">
        <v>138</v>
      </c>
      <c r="G2580">
        <v>2</v>
      </c>
      <c r="H2580" s="1">
        <v>45617</v>
      </c>
      <c r="I2580" s="1" t="str">
        <f>TEXT(data[[#This Row],[OrderDate]],"mmm")</f>
        <v>Nov</v>
      </c>
      <c r="J2580" s="6">
        <v>0.62777777777777777</v>
      </c>
      <c r="K2580" s="6" t="str">
        <f>TEXT(data[[#This Row],[OrderTime]],"h")</f>
        <v>15</v>
      </c>
      <c r="L2580" s="1">
        <v>45618</v>
      </c>
      <c r="M2580" s="6">
        <v>0.62777777777777777</v>
      </c>
      <c r="N2580" t="s">
        <v>44</v>
      </c>
      <c r="O2580" t="s">
        <v>214</v>
      </c>
      <c r="P2580" t="s">
        <v>25</v>
      </c>
      <c r="Q2580" t="s">
        <v>53</v>
      </c>
      <c r="R2580" t="s">
        <v>54</v>
      </c>
      <c r="S2580" t="s">
        <v>28</v>
      </c>
      <c r="T2580" t="s">
        <v>29</v>
      </c>
      <c r="U2580" t="s">
        <v>30</v>
      </c>
      <c r="V2580" s="5">
        <f>data[[#This Row],[PriceUSD]]*data[[#This Row],[Quantity]]</f>
        <v>61.9</v>
      </c>
      <c r="W2580" s="7">
        <f>data[[#This Row],[OrderDate]] + TIME(VALUE(LEFT(data[[#This Row],[OrderTime]],2)), VALUE(RIGHT(data[[#This Row],[OrderTime]],2)), 0)</f>
        <v>45617.054166666669</v>
      </c>
      <c r="X2580" s="7">
        <f>_xlfn.MINIFS(data[OrderDateTime], data[CustomerName], data[[#This Row],[CustomerName]])</f>
        <v>45506.052083333336</v>
      </c>
      <c r="Y2580" t="str">
        <f>IF(data[[#This Row],[OrderDateTime]]=data[[#This Row],[FirstOrderDateTime]], "New", "Returning")</f>
        <v>Returning</v>
      </c>
      <c r="Z2580" s="7">
        <f>data[[#This Row],[DeliveryDate]] + data[[#This Row],[DeliveryTime]]</f>
        <v>45618.62777777778</v>
      </c>
      <c r="AA2580" s="7">
        <f>data[[#This Row],[OrderDateTime]] + 1</f>
        <v>45618.054166666669</v>
      </c>
      <c r="AB2580" s="7" t="str">
        <f>IF(data[[#This Row],[DeliveryDateTime]] &lt;= data[[#This Row],[SLADue]], "On Time", "Late")</f>
        <v>Late</v>
      </c>
    </row>
    <row r="2581" spans="1:28" x14ac:dyDescent="0.2">
      <c r="A2581" t="s">
        <v>3131</v>
      </c>
      <c r="B2581" t="s">
        <v>19</v>
      </c>
      <c r="C2581" t="s">
        <v>92</v>
      </c>
      <c r="D2581" t="s">
        <v>93</v>
      </c>
      <c r="E2581" s="5">
        <v>83.1</v>
      </c>
      <c r="F2581" t="s">
        <v>94</v>
      </c>
      <c r="G2581">
        <v>3</v>
      </c>
      <c r="H2581" s="1">
        <v>45740</v>
      </c>
      <c r="I2581" s="1" t="str">
        <f>TEXT(data[[#This Row],[OrderDate]],"mmm")</f>
        <v>Mar</v>
      </c>
      <c r="J2581" s="6">
        <v>0.39374999999999999</v>
      </c>
      <c r="K2581" s="6" t="str">
        <f>TEXT(data[[#This Row],[OrderTime]],"h")</f>
        <v>9</v>
      </c>
      <c r="L2581" s="1">
        <v>45740</v>
      </c>
      <c r="M2581" s="6">
        <v>0.64375000000000004</v>
      </c>
      <c r="N2581" t="s">
        <v>75</v>
      </c>
      <c r="O2581" t="s">
        <v>490</v>
      </c>
      <c r="P2581" t="s">
        <v>25</v>
      </c>
      <c r="Q2581" t="s">
        <v>26</v>
      </c>
      <c r="R2581" t="s">
        <v>66</v>
      </c>
      <c r="S2581" t="s">
        <v>47</v>
      </c>
      <c r="T2581" t="s">
        <v>38</v>
      </c>
      <c r="U2581" t="s">
        <v>39</v>
      </c>
      <c r="V2581" s="5">
        <f>data[[#This Row],[PriceUSD]]*data[[#This Row],[Quantity]]</f>
        <v>249.29999999999998</v>
      </c>
      <c r="W2581" s="7">
        <f>data[[#This Row],[OrderDate]] + TIME(VALUE(LEFT(data[[#This Row],[OrderTime]],2)), VALUE(RIGHT(data[[#This Row],[OrderTime]],2)), 0)</f>
        <v>45740.052083333336</v>
      </c>
      <c r="X2581" s="7">
        <f>_xlfn.MINIFS(data[OrderDateTime], data[CustomerName], data[[#This Row],[CustomerName]])</f>
        <v>45515.061805555553</v>
      </c>
      <c r="Y2581" t="str">
        <f>IF(data[[#This Row],[OrderDateTime]]=data[[#This Row],[FirstOrderDateTime]], "New", "Returning")</f>
        <v>Returning</v>
      </c>
      <c r="Z2581" s="7">
        <f>data[[#This Row],[DeliveryDate]] + data[[#This Row],[DeliveryTime]]</f>
        <v>45740.643750000003</v>
      </c>
      <c r="AA2581" s="7">
        <f>data[[#This Row],[OrderDateTime]] + 1</f>
        <v>45741.052083333336</v>
      </c>
      <c r="AB2581" s="7" t="str">
        <f>IF(data[[#This Row],[DeliveryDateTime]] &lt;= data[[#This Row],[SLADue]], "On Time", "Late")</f>
        <v>On Time</v>
      </c>
    </row>
    <row r="2582" spans="1:28" x14ac:dyDescent="0.2">
      <c r="A2582" t="s">
        <v>3132</v>
      </c>
      <c r="B2582" t="s">
        <v>19</v>
      </c>
      <c r="C2582" t="s">
        <v>85</v>
      </c>
      <c r="D2582" t="s">
        <v>86</v>
      </c>
      <c r="E2582" s="5">
        <v>58.72</v>
      </c>
      <c r="F2582" t="s">
        <v>71</v>
      </c>
      <c r="G2582">
        <v>2</v>
      </c>
      <c r="H2582" s="1">
        <v>45624</v>
      </c>
      <c r="I2582" s="1" t="str">
        <f>TEXT(data[[#This Row],[OrderDate]],"mmm")</f>
        <v>Nov</v>
      </c>
      <c r="J2582" s="6">
        <v>0.81736111111111109</v>
      </c>
      <c r="K2582" s="6" t="str">
        <f>TEXT(data[[#This Row],[OrderTime]],"h")</f>
        <v>19</v>
      </c>
      <c r="L2582" s="1">
        <v>45625</v>
      </c>
      <c r="M2582" s="6">
        <v>0.85902777777777772</v>
      </c>
      <c r="N2582" t="s">
        <v>178</v>
      </c>
      <c r="O2582" t="s">
        <v>635</v>
      </c>
      <c r="P2582" t="s">
        <v>180</v>
      </c>
      <c r="Q2582" t="s">
        <v>53</v>
      </c>
      <c r="R2582" t="s">
        <v>90</v>
      </c>
      <c r="S2582" t="s">
        <v>28</v>
      </c>
      <c r="T2582" t="s">
        <v>38</v>
      </c>
      <c r="U2582" t="s">
        <v>30</v>
      </c>
      <c r="V2582" s="5">
        <f>data[[#This Row],[PriceUSD]]*data[[#This Row],[Quantity]]</f>
        <v>117.44</v>
      </c>
      <c r="W2582" s="7">
        <f>data[[#This Row],[OrderDate]] + TIME(VALUE(LEFT(data[[#This Row],[OrderTime]],2)), VALUE(RIGHT(data[[#This Row],[OrderTime]],2)), 0)</f>
        <v>45624.007638888892</v>
      </c>
      <c r="X2582" s="7">
        <f>_xlfn.MINIFS(data[OrderDateTime], data[CustomerName], data[[#This Row],[CustomerName]])</f>
        <v>45558.017361111109</v>
      </c>
      <c r="Y2582" t="str">
        <f>IF(data[[#This Row],[OrderDateTime]]=data[[#This Row],[FirstOrderDateTime]], "New", "Returning")</f>
        <v>Returning</v>
      </c>
      <c r="Z2582" s="7">
        <f>data[[#This Row],[DeliveryDate]] + data[[#This Row],[DeliveryTime]]</f>
        <v>45625.859027777777</v>
      </c>
      <c r="AA2582" s="7">
        <f>data[[#This Row],[OrderDateTime]] + 1</f>
        <v>45625.007638888892</v>
      </c>
      <c r="AB2582" s="7" t="str">
        <f>IF(data[[#This Row],[DeliveryDateTime]] &lt;= data[[#This Row],[SLADue]], "On Time", "Late")</f>
        <v>Late</v>
      </c>
    </row>
    <row r="2583" spans="1:28" x14ac:dyDescent="0.2">
      <c r="A2583" t="s">
        <v>3133</v>
      </c>
      <c r="B2583" t="s">
        <v>19</v>
      </c>
      <c r="C2583" t="s">
        <v>41</v>
      </c>
      <c r="D2583" t="s">
        <v>42</v>
      </c>
      <c r="E2583" s="5">
        <v>34.86</v>
      </c>
      <c r="F2583" t="s">
        <v>56</v>
      </c>
      <c r="G2583">
        <v>1</v>
      </c>
      <c r="H2583" s="1">
        <v>45775</v>
      </c>
      <c r="I2583" s="1" t="str">
        <f>TEXT(data[[#This Row],[OrderDate]],"mmm")</f>
        <v>Apr</v>
      </c>
      <c r="J2583" s="6">
        <v>0.52500000000000002</v>
      </c>
      <c r="K2583" s="6" t="str">
        <f>TEXT(data[[#This Row],[OrderTime]],"h")</f>
        <v>12</v>
      </c>
      <c r="L2583" s="1">
        <v>45775</v>
      </c>
      <c r="M2583" s="6">
        <v>0.73333333333333328</v>
      </c>
      <c r="N2583" t="s">
        <v>139</v>
      </c>
      <c r="O2583" t="s">
        <v>879</v>
      </c>
      <c r="P2583" t="s">
        <v>36</v>
      </c>
      <c r="Q2583" t="s">
        <v>53</v>
      </c>
      <c r="R2583" t="s">
        <v>46</v>
      </c>
      <c r="S2583" t="s">
        <v>47</v>
      </c>
      <c r="T2583" t="s">
        <v>29</v>
      </c>
      <c r="U2583" t="s">
        <v>30</v>
      </c>
      <c r="V2583" s="5">
        <f>data[[#This Row],[PriceUSD]]*data[[#This Row],[Quantity]]</f>
        <v>34.86</v>
      </c>
      <c r="W2583" s="7">
        <f>data[[#This Row],[OrderDate]] + TIME(VALUE(LEFT(data[[#This Row],[OrderTime]],2)), VALUE(RIGHT(data[[#This Row],[OrderTime]],2)), 0)</f>
        <v>45775.017361111109</v>
      </c>
      <c r="X2583" s="7">
        <f>_xlfn.MINIFS(data[OrderDateTime], data[CustomerName], data[[#This Row],[CustomerName]])</f>
        <v>45523.007638888892</v>
      </c>
      <c r="Y2583" t="str">
        <f>IF(data[[#This Row],[OrderDateTime]]=data[[#This Row],[FirstOrderDateTime]], "New", "Returning")</f>
        <v>Returning</v>
      </c>
      <c r="Z2583" s="7">
        <f>data[[#This Row],[DeliveryDate]] + data[[#This Row],[DeliveryTime]]</f>
        <v>45775.73333333333</v>
      </c>
      <c r="AA2583" s="7">
        <f>data[[#This Row],[OrderDateTime]] + 1</f>
        <v>45776.017361111109</v>
      </c>
      <c r="AB2583" s="7" t="str">
        <f>IF(data[[#This Row],[DeliveryDateTime]] &lt;= data[[#This Row],[SLADue]], "On Time", "Late")</f>
        <v>On Time</v>
      </c>
    </row>
    <row r="2584" spans="1:28" x14ac:dyDescent="0.2">
      <c r="A2584" t="s">
        <v>3134</v>
      </c>
      <c r="B2584" t="s">
        <v>19</v>
      </c>
      <c r="C2584" t="s">
        <v>101</v>
      </c>
      <c r="D2584" t="s">
        <v>102</v>
      </c>
      <c r="E2584" s="5">
        <v>26.09</v>
      </c>
      <c r="F2584" t="s">
        <v>81</v>
      </c>
      <c r="G2584">
        <v>2</v>
      </c>
      <c r="H2584" s="1">
        <v>45738</v>
      </c>
      <c r="I2584" s="1" t="str">
        <f>TEXT(data[[#This Row],[OrderDate]],"mmm")</f>
        <v>Mar</v>
      </c>
      <c r="J2584" s="6">
        <v>0.84444444444444444</v>
      </c>
      <c r="K2584" s="6" t="str">
        <f>TEXT(data[[#This Row],[OrderTime]],"h")</f>
        <v>20</v>
      </c>
      <c r="L2584" s="1">
        <v>45739</v>
      </c>
      <c r="M2584" s="6">
        <v>0.84444444444444444</v>
      </c>
      <c r="N2584" t="s">
        <v>139</v>
      </c>
      <c r="O2584" t="s">
        <v>384</v>
      </c>
      <c r="P2584" t="s">
        <v>36</v>
      </c>
      <c r="Q2584" t="s">
        <v>53</v>
      </c>
      <c r="R2584" t="s">
        <v>83</v>
      </c>
      <c r="S2584" t="s">
        <v>28</v>
      </c>
      <c r="T2584" t="s">
        <v>29</v>
      </c>
      <c r="U2584" t="s">
        <v>30</v>
      </c>
      <c r="V2584" s="5">
        <f>data[[#This Row],[PriceUSD]]*data[[#This Row],[Quantity]]</f>
        <v>52.18</v>
      </c>
      <c r="W2584" s="7">
        <f>data[[#This Row],[OrderDate]] + TIME(VALUE(LEFT(data[[#This Row],[OrderTime]],2)), VALUE(RIGHT(data[[#This Row],[OrderTime]],2)), 0)</f>
        <v>45738.030555555553</v>
      </c>
      <c r="X2584" s="7">
        <f>_xlfn.MINIFS(data[OrderDateTime], data[CustomerName], data[[#This Row],[CustomerName]])</f>
        <v>45533.038888888892</v>
      </c>
      <c r="Y2584" t="str">
        <f>IF(data[[#This Row],[OrderDateTime]]=data[[#This Row],[FirstOrderDateTime]], "New", "Returning")</f>
        <v>Returning</v>
      </c>
      <c r="Z2584" s="7">
        <f>data[[#This Row],[DeliveryDate]] + data[[#This Row],[DeliveryTime]]</f>
        <v>45739.844444444447</v>
      </c>
      <c r="AA2584" s="7">
        <f>data[[#This Row],[OrderDateTime]] + 1</f>
        <v>45739.030555555553</v>
      </c>
      <c r="AB2584" s="7" t="str">
        <f>IF(data[[#This Row],[DeliveryDateTime]] &lt;= data[[#This Row],[SLADue]], "On Time", "Late")</f>
        <v>Late</v>
      </c>
    </row>
    <row r="2585" spans="1:28" x14ac:dyDescent="0.2">
      <c r="A2585" t="s">
        <v>3135</v>
      </c>
      <c r="B2585" t="s">
        <v>19</v>
      </c>
      <c r="C2585" t="s">
        <v>117</v>
      </c>
      <c r="D2585" t="s">
        <v>118</v>
      </c>
      <c r="E2585" s="5">
        <v>74.69</v>
      </c>
      <c r="F2585" t="s">
        <v>119</v>
      </c>
      <c r="G2585">
        <v>2</v>
      </c>
      <c r="H2585" s="1">
        <v>45673</v>
      </c>
      <c r="I2585" s="1" t="str">
        <f>TEXT(data[[#This Row],[OrderDate]],"mmm")</f>
        <v>Jan</v>
      </c>
      <c r="J2585" s="6">
        <v>0.71944444444444444</v>
      </c>
      <c r="K2585" s="6" t="str">
        <f>TEXT(data[[#This Row],[OrderTime]],"h")</f>
        <v>17</v>
      </c>
      <c r="L2585" s="1">
        <v>45674</v>
      </c>
      <c r="M2585" s="6">
        <v>0.80694444444444446</v>
      </c>
      <c r="N2585" t="s">
        <v>163</v>
      </c>
      <c r="O2585" t="s">
        <v>584</v>
      </c>
      <c r="P2585" t="s">
        <v>77</v>
      </c>
      <c r="Q2585" t="s">
        <v>53</v>
      </c>
      <c r="R2585" t="s">
        <v>66</v>
      </c>
      <c r="S2585" t="s">
        <v>28</v>
      </c>
      <c r="T2585" t="s">
        <v>38</v>
      </c>
      <c r="U2585" t="s">
        <v>30</v>
      </c>
      <c r="V2585" s="5">
        <f>data[[#This Row],[PriceUSD]]*data[[#This Row],[Quantity]]</f>
        <v>149.38</v>
      </c>
      <c r="W2585" s="7">
        <f>data[[#This Row],[OrderDate]] + TIME(VALUE(LEFT(data[[#This Row],[OrderTime]],2)), VALUE(RIGHT(data[[#This Row],[OrderTime]],2)), 0)</f>
        <v>45673.030555555553</v>
      </c>
      <c r="X2585" s="7">
        <f>_xlfn.MINIFS(data[OrderDateTime], data[CustomerName], data[[#This Row],[CustomerName]])</f>
        <v>45511.017361111109</v>
      </c>
      <c r="Y2585" t="str">
        <f>IF(data[[#This Row],[OrderDateTime]]=data[[#This Row],[FirstOrderDateTime]], "New", "Returning")</f>
        <v>Returning</v>
      </c>
      <c r="Z2585" s="7">
        <f>data[[#This Row],[DeliveryDate]] + data[[#This Row],[DeliveryTime]]</f>
        <v>45674.806944444441</v>
      </c>
      <c r="AA2585" s="7">
        <f>data[[#This Row],[OrderDateTime]] + 1</f>
        <v>45674.030555555553</v>
      </c>
      <c r="AB2585" s="7" t="str">
        <f>IF(data[[#This Row],[DeliveryDateTime]] &lt;= data[[#This Row],[SLADue]], "On Time", "Late")</f>
        <v>Late</v>
      </c>
    </row>
    <row r="2586" spans="1:28" x14ac:dyDescent="0.2">
      <c r="A2586" t="s">
        <v>3136</v>
      </c>
      <c r="B2586" t="s">
        <v>19</v>
      </c>
      <c r="C2586" t="s">
        <v>126</v>
      </c>
      <c r="D2586" t="s">
        <v>127</v>
      </c>
      <c r="E2586" s="5">
        <v>25</v>
      </c>
      <c r="F2586" t="s">
        <v>138</v>
      </c>
      <c r="G2586">
        <v>2</v>
      </c>
      <c r="H2586" s="1">
        <v>45784</v>
      </c>
      <c r="I2586" s="1" t="str">
        <f>TEXT(data[[#This Row],[OrderDate]],"mmm")</f>
        <v>May</v>
      </c>
      <c r="J2586" s="6">
        <v>0.55486111111111114</v>
      </c>
      <c r="K2586" s="6" t="str">
        <f>TEXT(data[[#This Row],[OrderTime]],"h")</f>
        <v>13</v>
      </c>
      <c r="L2586" s="1">
        <v>45784</v>
      </c>
      <c r="M2586" s="6">
        <v>0.72152777777777777</v>
      </c>
      <c r="N2586" t="s">
        <v>98</v>
      </c>
      <c r="O2586" t="s">
        <v>508</v>
      </c>
      <c r="P2586" t="s">
        <v>77</v>
      </c>
      <c r="Q2586" t="s">
        <v>53</v>
      </c>
      <c r="R2586" t="s">
        <v>129</v>
      </c>
      <c r="S2586" t="s">
        <v>47</v>
      </c>
      <c r="T2586" t="s">
        <v>29</v>
      </c>
      <c r="U2586" t="s">
        <v>39</v>
      </c>
      <c r="V2586" s="5">
        <f>data[[#This Row],[PriceUSD]]*data[[#This Row],[Quantity]]</f>
        <v>50</v>
      </c>
      <c r="W2586" s="7">
        <f>data[[#This Row],[OrderDate]] + TIME(VALUE(LEFT(data[[#This Row],[OrderTime]],2)), VALUE(RIGHT(data[[#This Row],[OrderTime]],2)), 0)</f>
        <v>45784.007638888892</v>
      </c>
      <c r="X2586" s="7">
        <f>_xlfn.MINIFS(data[OrderDateTime], data[CustomerName], data[[#This Row],[CustomerName]])</f>
        <v>45536.030555555553</v>
      </c>
      <c r="Y2586" t="str">
        <f>IF(data[[#This Row],[OrderDateTime]]=data[[#This Row],[FirstOrderDateTime]], "New", "Returning")</f>
        <v>Returning</v>
      </c>
      <c r="Z2586" s="7">
        <f>data[[#This Row],[DeliveryDate]] + data[[#This Row],[DeliveryTime]]</f>
        <v>45784.72152777778</v>
      </c>
      <c r="AA2586" s="7">
        <f>data[[#This Row],[OrderDateTime]] + 1</f>
        <v>45785.007638888892</v>
      </c>
      <c r="AB2586" s="7" t="str">
        <f>IF(data[[#This Row],[DeliveryDateTime]] &lt;= data[[#This Row],[SLADue]], "On Time", "Late")</f>
        <v>On Time</v>
      </c>
    </row>
    <row r="2587" spans="1:28" x14ac:dyDescent="0.2">
      <c r="A2587" t="s">
        <v>3137</v>
      </c>
      <c r="B2587" t="s">
        <v>19</v>
      </c>
      <c r="C2587" t="s">
        <v>41</v>
      </c>
      <c r="D2587" t="s">
        <v>42</v>
      </c>
      <c r="E2587" s="5">
        <v>38.49</v>
      </c>
      <c r="F2587" t="s">
        <v>182</v>
      </c>
      <c r="G2587">
        <v>1</v>
      </c>
      <c r="H2587" s="1">
        <v>45661</v>
      </c>
      <c r="I2587" s="1" t="str">
        <f>TEXT(data[[#This Row],[OrderDate]],"mmm")</f>
        <v>Jan</v>
      </c>
      <c r="J2587" s="6">
        <v>0.4597222222222222</v>
      </c>
      <c r="K2587" s="6" t="str">
        <f>TEXT(data[[#This Row],[OrderTime]],"h")</f>
        <v>11</v>
      </c>
      <c r="L2587" s="1">
        <v>45662</v>
      </c>
      <c r="M2587" s="6">
        <v>0.50138888888888888</v>
      </c>
      <c r="N2587" t="s">
        <v>64</v>
      </c>
      <c r="O2587" t="s">
        <v>153</v>
      </c>
      <c r="P2587" t="s">
        <v>25</v>
      </c>
      <c r="Q2587" t="s">
        <v>26</v>
      </c>
      <c r="R2587" t="s">
        <v>46</v>
      </c>
      <c r="S2587" t="s">
        <v>28</v>
      </c>
      <c r="T2587" t="s">
        <v>29</v>
      </c>
      <c r="U2587" t="s">
        <v>30</v>
      </c>
      <c r="V2587" s="5">
        <f>data[[#This Row],[PriceUSD]]*data[[#This Row],[Quantity]]</f>
        <v>38.49</v>
      </c>
      <c r="W2587" s="7">
        <f>data[[#This Row],[OrderDate]] + TIME(VALUE(LEFT(data[[#This Row],[OrderTime]],2)), VALUE(RIGHT(data[[#This Row],[OrderTime]],2)), 0)</f>
        <v>45661.015277777777</v>
      </c>
      <c r="X2587" s="7">
        <f>_xlfn.MINIFS(data[OrderDateTime], data[CustomerName], data[[#This Row],[CustomerName]])</f>
        <v>45572.017361111109</v>
      </c>
      <c r="Y2587" t="str">
        <f>IF(data[[#This Row],[OrderDateTime]]=data[[#This Row],[FirstOrderDateTime]], "New", "Returning")</f>
        <v>Returning</v>
      </c>
      <c r="Z2587" s="7">
        <f>data[[#This Row],[DeliveryDate]] + data[[#This Row],[DeliveryTime]]</f>
        <v>45662.501388888886</v>
      </c>
      <c r="AA2587" s="7">
        <f>data[[#This Row],[OrderDateTime]] + 1</f>
        <v>45662.015277777777</v>
      </c>
      <c r="AB2587" s="7" t="str">
        <f>IF(data[[#This Row],[DeliveryDateTime]] &lt;= data[[#This Row],[SLADue]], "On Time", "Late")</f>
        <v>Late</v>
      </c>
    </row>
    <row r="2588" spans="1:28" x14ac:dyDescent="0.2">
      <c r="A2588" t="s">
        <v>3138</v>
      </c>
      <c r="B2588" t="s">
        <v>19</v>
      </c>
      <c r="C2588" t="s">
        <v>41</v>
      </c>
      <c r="D2588" t="s">
        <v>42</v>
      </c>
      <c r="E2588" s="5">
        <v>34.83</v>
      </c>
      <c r="F2588" t="s">
        <v>56</v>
      </c>
      <c r="G2588">
        <v>1</v>
      </c>
      <c r="H2588" s="1">
        <v>45722</v>
      </c>
      <c r="I2588" s="1" t="str">
        <f>TEXT(data[[#This Row],[OrderDate]],"mmm")</f>
        <v>Mar</v>
      </c>
      <c r="J2588" s="6">
        <v>0.78333333333333333</v>
      </c>
      <c r="K2588" s="6" t="str">
        <f>TEXT(data[[#This Row],[OrderTime]],"h")</f>
        <v>18</v>
      </c>
      <c r="L2588" s="1">
        <v>45724</v>
      </c>
      <c r="M2588" s="6">
        <v>0.81041666666666667</v>
      </c>
      <c r="N2588" t="s">
        <v>200</v>
      </c>
      <c r="O2588" t="s">
        <v>315</v>
      </c>
      <c r="P2588" t="s">
        <v>202</v>
      </c>
      <c r="Q2588" t="s">
        <v>26</v>
      </c>
      <c r="R2588" t="s">
        <v>46</v>
      </c>
      <c r="S2588" t="s">
        <v>105</v>
      </c>
      <c r="T2588" t="s">
        <v>29</v>
      </c>
      <c r="U2588" t="s">
        <v>67</v>
      </c>
      <c r="V2588" s="5">
        <f>data[[#This Row],[PriceUSD]]*data[[#This Row],[Quantity]]</f>
        <v>34.83</v>
      </c>
      <c r="W2588" s="7">
        <f>data[[#This Row],[OrderDate]] + TIME(VALUE(LEFT(data[[#This Row],[OrderTime]],2)), VALUE(RIGHT(data[[#This Row],[OrderTime]],2)), 0)</f>
        <v>45722.022916666669</v>
      </c>
      <c r="X2588" s="7">
        <f>_xlfn.MINIFS(data[OrderDateTime], data[CustomerName], data[[#This Row],[CustomerName]])</f>
        <v>45557.007638888892</v>
      </c>
      <c r="Y2588" t="str">
        <f>IF(data[[#This Row],[OrderDateTime]]=data[[#This Row],[FirstOrderDateTime]], "New", "Returning")</f>
        <v>Returning</v>
      </c>
      <c r="Z2588" s="7">
        <f>data[[#This Row],[DeliveryDate]] + data[[#This Row],[DeliveryTime]]</f>
        <v>45724.810416666667</v>
      </c>
      <c r="AA2588" s="7">
        <f>data[[#This Row],[OrderDateTime]] + 1</f>
        <v>45723.022916666669</v>
      </c>
      <c r="AB2588" s="7" t="str">
        <f>IF(data[[#This Row],[DeliveryDateTime]] &lt;= data[[#This Row],[SLADue]], "On Time", "Late")</f>
        <v>Late</v>
      </c>
    </row>
    <row r="2589" spans="1:28" x14ac:dyDescent="0.2">
      <c r="A2589" t="s">
        <v>3139</v>
      </c>
      <c r="B2589" t="s">
        <v>19</v>
      </c>
      <c r="C2589" t="s">
        <v>79</v>
      </c>
      <c r="D2589" t="s">
        <v>80</v>
      </c>
      <c r="E2589" s="5">
        <v>31.21</v>
      </c>
      <c r="F2589" t="s">
        <v>63</v>
      </c>
      <c r="G2589">
        <v>1</v>
      </c>
      <c r="H2589" s="1">
        <v>45537</v>
      </c>
      <c r="I2589" s="1" t="str">
        <f>TEXT(data[[#This Row],[OrderDate]],"mmm")</f>
        <v>Sep</v>
      </c>
      <c r="J2589" s="6">
        <v>0.41736111111111113</v>
      </c>
      <c r="K2589" s="6" t="str">
        <f>TEXT(data[[#This Row],[OrderTime]],"h")</f>
        <v>10</v>
      </c>
      <c r="L2589" s="1">
        <v>45538</v>
      </c>
      <c r="M2589" s="6">
        <v>0.50069444444444444</v>
      </c>
      <c r="N2589" t="s">
        <v>34</v>
      </c>
      <c r="O2589" t="s">
        <v>268</v>
      </c>
      <c r="P2589" t="s">
        <v>36</v>
      </c>
      <c r="Q2589" t="s">
        <v>26</v>
      </c>
      <c r="R2589" t="s">
        <v>83</v>
      </c>
      <c r="S2589" t="s">
        <v>28</v>
      </c>
      <c r="T2589" t="s">
        <v>38</v>
      </c>
      <c r="U2589" t="s">
        <v>30</v>
      </c>
      <c r="V2589" s="5">
        <f>data[[#This Row],[PriceUSD]]*data[[#This Row],[Quantity]]</f>
        <v>31.21</v>
      </c>
      <c r="W2589" s="7">
        <f>data[[#This Row],[OrderDate]] + TIME(VALUE(LEFT(data[[#This Row],[OrderTime]],2)), VALUE(RIGHT(data[[#This Row],[OrderTime]],2)), 0)</f>
        <v>45537.007638888892</v>
      </c>
      <c r="X2589" s="7">
        <f>_xlfn.MINIFS(data[OrderDateTime], data[CustomerName], data[[#This Row],[CustomerName]])</f>
        <v>45529.015277777777</v>
      </c>
      <c r="Y2589" t="str">
        <f>IF(data[[#This Row],[OrderDateTime]]=data[[#This Row],[FirstOrderDateTime]], "New", "Returning")</f>
        <v>Returning</v>
      </c>
      <c r="Z2589" s="7">
        <f>data[[#This Row],[DeliveryDate]] + data[[#This Row],[DeliveryTime]]</f>
        <v>45538.500694444447</v>
      </c>
      <c r="AA2589" s="7">
        <f>data[[#This Row],[OrderDateTime]] + 1</f>
        <v>45538.007638888892</v>
      </c>
      <c r="AB2589" s="7" t="str">
        <f>IF(data[[#This Row],[DeliveryDateTime]] &lt;= data[[#This Row],[SLADue]], "On Time", "Late")</f>
        <v>Late</v>
      </c>
    </row>
    <row r="2590" spans="1:28" x14ac:dyDescent="0.2">
      <c r="A2590" t="s">
        <v>3140</v>
      </c>
      <c r="B2590" t="s">
        <v>19</v>
      </c>
      <c r="C2590" t="s">
        <v>85</v>
      </c>
      <c r="D2590" t="s">
        <v>86</v>
      </c>
      <c r="E2590" s="5">
        <v>53.39</v>
      </c>
      <c r="F2590" t="s">
        <v>87</v>
      </c>
      <c r="G2590">
        <v>1</v>
      </c>
      <c r="H2590" s="1">
        <v>45560</v>
      </c>
      <c r="I2590" s="1" t="str">
        <f>TEXT(data[[#This Row],[OrderDate]],"mmm")</f>
        <v>Sep</v>
      </c>
      <c r="J2590" s="6">
        <v>0.41736111111111113</v>
      </c>
      <c r="K2590" s="6" t="str">
        <f>TEXT(data[[#This Row],[OrderTime]],"h")</f>
        <v>10</v>
      </c>
      <c r="L2590" s="1">
        <v>45560</v>
      </c>
      <c r="M2590" s="6">
        <v>0.62569444444444444</v>
      </c>
      <c r="N2590" t="s">
        <v>139</v>
      </c>
      <c r="O2590" t="s">
        <v>852</v>
      </c>
      <c r="P2590" t="s">
        <v>36</v>
      </c>
      <c r="Q2590" t="s">
        <v>53</v>
      </c>
      <c r="R2590" t="s">
        <v>90</v>
      </c>
      <c r="S2590" t="s">
        <v>47</v>
      </c>
      <c r="T2590" t="s">
        <v>38</v>
      </c>
      <c r="U2590" t="s">
        <v>30</v>
      </c>
      <c r="V2590" s="5">
        <f>data[[#This Row],[PriceUSD]]*data[[#This Row],[Quantity]]</f>
        <v>53.39</v>
      </c>
      <c r="W2590" s="7">
        <f>data[[#This Row],[OrderDate]] + TIME(VALUE(LEFT(data[[#This Row],[OrderTime]],2)), VALUE(RIGHT(data[[#This Row],[OrderTime]],2)), 0)</f>
        <v>45560.007638888892</v>
      </c>
      <c r="X2590" s="7">
        <f>_xlfn.MINIFS(data[OrderDateTime], data[CustomerName], data[[#This Row],[CustomerName]])</f>
        <v>45514.030555555553</v>
      </c>
      <c r="Y2590" t="str">
        <f>IF(data[[#This Row],[OrderDateTime]]=data[[#This Row],[FirstOrderDateTime]], "New", "Returning")</f>
        <v>Returning</v>
      </c>
      <c r="Z2590" s="7">
        <f>data[[#This Row],[DeliveryDate]] + data[[#This Row],[DeliveryTime]]</f>
        <v>45560.625694444447</v>
      </c>
      <c r="AA2590" s="7">
        <f>data[[#This Row],[OrderDateTime]] + 1</f>
        <v>45561.007638888892</v>
      </c>
      <c r="AB2590" s="7" t="str">
        <f>IF(data[[#This Row],[DeliveryDateTime]] &lt;= data[[#This Row],[SLADue]], "On Time", "Late")</f>
        <v>On Time</v>
      </c>
    </row>
    <row r="2591" spans="1:28" x14ac:dyDescent="0.2">
      <c r="A2591" t="s">
        <v>3141</v>
      </c>
      <c r="B2591" t="s">
        <v>19</v>
      </c>
      <c r="C2591" t="s">
        <v>69</v>
      </c>
      <c r="D2591" t="s">
        <v>70</v>
      </c>
      <c r="E2591" s="5">
        <v>47.5</v>
      </c>
      <c r="F2591" t="s">
        <v>56</v>
      </c>
      <c r="G2591">
        <v>1</v>
      </c>
      <c r="H2591" s="1">
        <v>45710</v>
      </c>
      <c r="I2591" s="1" t="str">
        <f>TEXT(data[[#This Row],[OrderDate]],"mmm")</f>
        <v>Feb</v>
      </c>
      <c r="J2591" s="6">
        <v>0.84583333333333333</v>
      </c>
      <c r="K2591" s="6" t="str">
        <f>TEXT(data[[#This Row],[OrderTime]],"h")</f>
        <v>20</v>
      </c>
      <c r="L2591" s="1">
        <v>45712</v>
      </c>
      <c r="M2591" s="6">
        <v>0.59930555555555554</v>
      </c>
      <c r="N2591" t="s">
        <v>75</v>
      </c>
      <c r="O2591" t="s">
        <v>412</v>
      </c>
      <c r="P2591" t="s">
        <v>77</v>
      </c>
      <c r="Q2591" t="s">
        <v>53</v>
      </c>
      <c r="R2591" t="s">
        <v>37</v>
      </c>
      <c r="S2591" t="s">
        <v>105</v>
      </c>
      <c r="T2591" t="s">
        <v>106</v>
      </c>
      <c r="U2591" t="s">
        <v>30</v>
      </c>
      <c r="V2591" s="5">
        <f>data[[#This Row],[PriceUSD]]*data[[#This Row],[Quantity]]</f>
        <v>47.5</v>
      </c>
      <c r="W2591" s="7">
        <f>data[[#This Row],[OrderDate]] + TIME(VALUE(LEFT(data[[#This Row],[OrderTime]],2)), VALUE(RIGHT(data[[#This Row],[OrderTime]],2)), 0)</f>
        <v>45710.022916666669</v>
      </c>
      <c r="X2591" s="7">
        <f>_xlfn.MINIFS(data[OrderDateTime], data[CustomerName], data[[#This Row],[CustomerName]])</f>
        <v>45509.061805555553</v>
      </c>
      <c r="Y2591" t="str">
        <f>IF(data[[#This Row],[OrderDateTime]]=data[[#This Row],[FirstOrderDateTime]], "New", "Returning")</f>
        <v>Returning</v>
      </c>
      <c r="Z2591" s="7">
        <f>data[[#This Row],[DeliveryDate]] + data[[#This Row],[DeliveryTime]]</f>
        <v>45712.599305555559</v>
      </c>
      <c r="AA2591" s="7">
        <f>data[[#This Row],[OrderDateTime]] + 1</f>
        <v>45711.022916666669</v>
      </c>
      <c r="AB2591" s="7" t="str">
        <f>IF(data[[#This Row],[DeliveryDateTime]] &lt;= data[[#This Row],[SLADue]], "On Time", "Late")</f>
        <v>Late</v>
      </c>
    </row>
    <row r="2592" spans="1:28" x14ac:dyDescent="0.2">
      <c r="A2592" t="s">
        <v>3142</v>
      </c>
      <c r="B2592" t="s">
        <v>19</v>
      </c>
      <c r="C2592" t="s">
        <v>69</v>
      </c>
      <c r="D2592" t="s">
        <v>70</v>
      </c>
      <c r="E2592" s="5">
        <v>50.93</v>
      </c>
      <c r="F2592" t="s">
        <v>119</v>
      </c>
      <c r="G2592">
        <v>4</v>
      </c>
      <c r="H2592" s="1">
        <v>45648</v>
      </c>
      <c r="I2592" s="1" t="str">
        <f>TEXT(data[[#This Row],[OrderDate]],"mmm")</f>
        <v>Dec</v>
      </c>
      <c r="J2592" s="6">
        <v>0.53680555555555554</v>
      </c>
      <c r="K2592" s="6" t="str">
        <f>TEXT(data[[#This Row],[OrderTime]],"h")</f>
        <v>12</v>
      </c>
      <c r="L2592" s="1">
        <v>45648</v>
      </c>
      <c r="M2592" s="6">
        <v>0.66180555555555554</v>
      </c>
      <c r="N2592" t="s">
        <v>145</v>
      </c>
      <c r="O2592" t="s">
        <v>597</v>
      </c>
      <c r="P2592" t="s">
        <v>77</v>
      </c>
      <c r="Q2592" t="s">
        <v>26</v>
      </c>
      <c r="R2592" t="s">
        <v>37</v>
      </c>
      <c r="S2592" t="s">
        <v>47</v>
      </c>
      <c r="T2592" t="s">
        <v>59</v>
      </c>
      <c r="U2592" t="s">
        <v>30</v>
      </c>
      <c r="V2592" s="5">
        <f>data[[#This Row],[PriceUSD]]*data[[#This Row],[Quantity]]</f>
        <v>203.72</v>
      </c>
      <c r="W2592" s="7">
        <f>data[[#This Row],[OrderDate]] + TIME(VALUE(LEFT(data[[#This Row],[OrderTime]],2)), VALUE(RIGHT(data[[#This Row],[OrderTime]],2)), 0)</f>
        <v>45648.038888888892</v>
      </c>
      <c r="X2592" s="7">
        <f>_xlfn.MINIFS(data[OrderDateTime], data[CustomerName], data[[#This Row],[CustomerName]])</f>
        <v>45519.052083333336</v>
      </c>
      <c r="Y2592" t="str">
        <f>IF(data[[#This Row],[OrderDateTime]]=data[[#This Row],[FirstOrderDateTime]], "New", "Returning")</f>
        <v>Returning</v>
      </c>
      <c r="Z2592" s="7">
        <f>data[[#This Row],[DeliveryDate]] + data[[#This Row],[DeliveryTime]]</f>
        <v>45648.661805555559</v>
      </c>
      <c r="AA2592" s="7">
        <f>data[[#This Row],[OrderDateTime]] + 1</f>
        <v>45649.038888888892</v>
      </c>
      <c r="AB2592" s="7" t="str">
        <f>IF(data[[#This Row],[DeliveryDateTime]] &lt;= data[[#This Row],[SLADue]], "On Time", "Late")</f>
        <v>On Time</v>
      </c>
    </row>
    <row r="2593" spans="1:28" x14ac:dyDescent="0.2">
      <c r="A2593" t="s">
        <v>3143</v>
      </c>
      <c r="B2593" t="s">
        <v>19</v>
      </c>
      <c r="C2593" t="s">
        <v>79</v>
      </c>
      <c r="D2593" t="s">
        <v>80</v>
      </c>
      <c r="E2593" s="5">
        <v>32.630000000000003</v>
      </c>
      <c r="F2593" t="s">
        <v>81</v>
      </c>
      <c r="G2593">
        <v>1</v>
      </c>
      <c r="H2593" s="1">
        <v>45666</v>
      </c>
      <c r="I2593" s="1" t="str">
        <f>TEXT(data[[#This Row],[OrderDate]],"mmm")</f>
        <v>Jan</v>
      </c>
      <c r="J2593" s="6">
        <v>0.91041666666666665</v>
      </c>
      <c r="K2593" s="6" t="str">
        <f>TEXT(data[[#This Row],[OrderTime]],"h")</f>
        <v>21</v>
      </c>
      <c r="L2593" s="1">
        <v>45668</v>
      </c>
      <c r="M2593" s="6">
        <v>0.75902777777777775</v>
      </c>
      <c r="N2593" t="s">
        <v>23</v>
      </c>
      <c r="O2593" t="s">
        <v>311</v>
      </c>
      <c r="P2593" t="s">
        <v>25</v>
      </c>
      <c r="Q2593" t="s">
        <v>26</v>
      </c>
      <c r="R2593" t="s">
        <v>83</v>
      </c>
      <c r="S2593" t="s">
        <v>105</v>
      </c>
      <c r="T2593" t="s">
        <v>59</v>
      </c>
      <c r="U2593" t="s">
        <v>30</v>
      </c>
      <c r="V2593" s="5">
        <f>data[[#This Row],[PriceUSD]]*data[[#This Row],[Quantity]]</f>
        <v>32.630000000000003</v>
      </c>
      <c r="W2593" s="7">
        <f>data[[#This Row],[OrderDate]] + TIME(VALUE(LEFT(data[[#This Row],[OrderTime]],2)), VALUE(RIGHT(data[[#This Row],[OrderTime]],2)), 0)</f>
        <v>45666.046527777777</v>
      </c>
      <c r="X2593" s="7">
        <f>_xlfn.MINIFS(data[OrderDateTime], data[CustomerName], data[[#This Row],[CustomerName]])</f>
        <v>45513.046527777777</v>
      </c>
      <c r="Y2593" t="str">
        <f>IF(data[[#This Row],[OrderDateTime]]=data[[#This Row],[FirstOrderDateTime]], "New", "Returning")</f>
        <v>Returning</v>
      </c>
      <c r="Z2593" s="7">
        <f>data[[#This Row],[DeliveryDate]] + data[[#This Row],[DeliveryTime]]</f>
        <v>45668.759027777778</v>
      </c>
      <c r="AA2593" s="7">
        <f>data[[#This Row],[OrderDateTime]] + 1</f>
        <v>45667.046527777777</v>
      </c>
      <c r="AB2593" s="7" t="str">
        <f>IF(data[[#This Row],[DeliveryDateTime]] &lt;= data[[#This Row],[SLADue]], "On Time", "Late")</f>
        <v>Late</v>
      </c>
    </row>
    <row r="2594" spans="1:28" x14ac:dyDescent="0.2">
      <c r="A2594" t="s">
        <v>3144</v>
      </c>
      <c r="B2594" t="s">
        <v>19</v>
      </c>
      <c r="C2594" t="s">
        <v>101</v>
      </c>
      <c r="D2594" t="s">
        <v>102</v>
      </c>
      <c r="E2594" s="5">
        <v>28.76</v>
      </c>
      <c r="F2594" t="s">
        <v>81</v>
      </c>
      <c r="G2594">
        <v>3</v>
      </c>
      <c r="H2594" s="1">
        <v>45761</v>
      </c>
      <c r="I2594" s="1" t="str">
        <f>TEXT(data[[#This Row],[OrderDate]],"mmm")</f>
        <v>Apr</v>
      </c>
      <c r="J2594" s="6">
        <v>0.84583333333333333</v>
      </c>
      <c r="K2594" s="6" t="str">
        <f>TEXT(data[[#This Row],[OrderTime]],"h")</f>
        <v>20</v>
      </c>
      <c r="L2594" s="1">
        <v>45762</v>
      </c>
      <c r="M2594" s="6">
        <v>0.88749999999999996</v>
      </c>
      <c r="N2594" t="s">
        <v>175</v>
      </c>
      <c r="O2594" t="s">
        <v>2461</v>
      </c>
      <c r="P2594" t="s">
        <v>25</v>
      </c>
      <c r="Q2594" t="s">
        <v>53</v>
      </c>
      <c r="R2594" t="s">
        <v>83</v>
      </c>
      <c r="S2594" t="s">
        <v>28</v>
      </c>
      <c r="T2594" t="s">
        <v>29</v>
      </c>
      <c r="U2594" t="s">
        <v>30</v>
      </c>
      <c r="V2594" s="5">
        <f>data[[#This Row],[PriceUSD]]*data[[#This Row],[Quantity]]</f>
        <v>86.28</v>
      </c>
      <c r="W2594" s="7">
        <f>data[[#This Row],[OrderDate]] + TIME(VALUE(LEFT(data[[#This Row],[OrderTime]],2)), VALUE(RIGHT(data[[#This Row],[OrderTime]],2)), 0)</f>
        <v>45761.022916666669</v>
      </c>
      <c r="X2594" s="7">
        <f>_xlfn.MINIFS(data[OrderDateTime], data[CustomerName], data[[#This Row],[CustomerName]])</f>
        <v>45539.052083333336</v>
      </c>
      <c r="Y2594" t="str">
        <f>IF(data[[#This Row],[OrderDateTime]]=data[[#This Row],[FirstOrderDateTime]], "New", "Returning")</f>
        <v>Returning</v>
      </c>
      <c r="Z2594" s="7">
        <f>data[[#This Row],[DeliveryDate]] + data[[#This Row],[DeliveryTime]]</f>
        <v>45762.887499999997</v>
      </c>
      <c r="AA2594" s="7">
        <f>data[[#This Row],[OrderDateTime]] + 1</f>
        <v>45762.022916666669</v>
      </c>
      <c r="AB2594" s="7" t="str">
        <f>IF(data[[#This Row],[DeliveryDateTime]] &lt;= data[[#This Row],[SLADue]], "On Time", "Late")</f>
        <v>Late</v>
      </c>
    </row>
    <row r="2595" spans="1:28" x14ac:dyDescent="0.2">
      <c r="A2595" t="s">
        <v>3145</v>
      </c>
      <c r="B2595" t="s">
        <v>19</v>
      </c>
      <c r="C2595" t="s">
        <v>117</v>
      </c>
      <c r="D2595" t="s">
        <v>118</v>
      </c>
      <c r="E2595" s="5">
        <v>73.2</v>
      </c>
      <c r="F2595" t="s">
        <v>94</v>
      </c>
      <c r="G2595">
        <v>3</v>
      </c>
      <c r="H2595" s="1">
        <v>45653</v>
      </c>
      <c r="I2595" s="1" t="str">
        <f>TEXT(data[[#This Row],[OrderDate]],"mmm")</f>
        <v>Dec</v>
      </c>
      <c r="J2595" s="6">
        <v>0.49583333333333335</v>
      </c>
      <c r="K2595" s="6" t="str">
        <f>TEXT(data[[#This Row],[OrderTime]],"h")</f>
        <v>11</v>
      </c>
      <c r="L2595" s="1">
        <v>45654</v>
      </c>
      <c r="M2595" s="6">
        <v>0.74583333333333335</v>
      </c>
      <c r="N2595" t="s">
        <v>434</v>
      </c>
      <c r="O2595" t="s">
        <v>984</v>
      </c>
      <c r="P2595" t="s">
        <v>234</v>
      </c>
      <c r="Q2595" t="s">
        <v>26</v>
      </c>
      <c r="R2595" t="s">
        <v>66</v>
      </c>
      <c r="S2595" t="s">
        <v>28</v>
      </c>
      <c r="T2595" t="s">
        <v>106</v>
      </c>
      <c r="U2595" t="s">
        <v>39</v>
      </c>
      <c r="V2595" s="5">
        <f>data[[#This Row],[PriceUSD]]*data[[#This Row],[Quantity]]</f>
        <v>219.60000000000002</v>
      </c>
      <c r="W2595" s="7">
        <f>data[[#This Row],[OrderDate]] + TIME(VALUE(LEFT(data[[#This Row],[OrderTime]],2)), VALUE(RIGHT(data[[#This Row],[OrderTime]],2)), 0)</f>
        <v>45653.022916666669</v>
      </c>
      <c r="X2595" s="7">
        <f>_xlfn.MINIFS(data[OrderDateTime], data[CustomerName], data[[#This Row],[CustomerName]])</f>
        <v>45522.022916666669</v>
      </c>
      <c r="Y2595" t="str">
        <f>IF(data[[#This Row],[OrderDateTime]]=data[[#This Row],[FirstOrderDateTime]], "New", "Returning")</f>
        <v>Returning</v>
      </c>
      <c r="Z2595" s="7">
        <f>data[[#This Row],[DeliveryDate]] + data[[#This Row],[DeliveryTime]]</f>
        <v>45654.745833333334</v>
      </c>
      <c r="AA2595" s="7">
        <f>data[[#This Row],[OrderDateTime]] + 1</f>
        <v>45654.022916666669</v>
      </c>
      <c r="AB2595" s="7" t="str">
        <f>IF(data[[#This Row],[DeliveryDateTime]] &lt;= data[[#This Row],[SLADue]], "On Time", "Late")</f>
        <v>Late</v>
      </c>
    </row>
    <row r="2596" spans="1:28" x14ac:dyDescent="0.2">
      <c r="A2596" t="s">
        <v>3146</v>
      </c>
      <c r="B2596" t="s">
        <v>19</v>
      </c>
      <c r="C2596" t="s">
        <v>117</v>
      </c>
      <c r="D2596" t="s">
        <v>118</v>
      </c>
      <c r="E2596" s="5">
        <v>86.42</v>
      </c>
      <c r="F2596" t="s">
        <v>182</v>
      </c>
      <c r="G2596">
        <v>2</v>
      </c>
      <c r="H2596" s="1">
        <v>45827</v>
      </c>
      <c r="I2596" s="1" t="str">
        <f>TEXT(data[[#This Row],[OrderDate]],"mmm")</f>
        <v>Jun</v>
      </c>
      <c r="J2596" s="6">
        <v>0.5444444444444444</v>
      </c>
      <c r="K2596" s="6" t="str">
        <f>TEXT(data[[#This Row],[OrderTime]],"h")</f>
        <v>13</v>
      </c>
      <c r="L2596" s="1">
        <v>45828</v>
      </c>
      <c r="M2596" s="6">
        <v>0.62777777777777777</v>
      </c>
      <c r="N2596" t="s">
        <v>208</v>
      </c>
      <c r="O2596" t="s">
        <v>1041</v>
      </c>
      <c r="P2596" t="s">
        <v>202</v>
      </c>
      <c r="Q2596" t="s">
        <v>53</v>
      </c>
      <c r="R2596" t="s">
        <v>66</v>
      </c>
      <c r="S2596" t="s">
        <v>28</v>
      </c>
      <c r="T2596" t="s">
        <v>59</v>
      </c>
      <c r="U2596" t="s">
        <v>67</v>
      </c>
      <c r="V2596" s="5">
        <f>data[[#This Row],[PriceUSD]]*data[[#This Row],[Quantity]]</f>
        <v>172.84</v>
      </c>
      <c r="W2596" s="7">
        <f>data[[#This Row],[OrderDate]] + TIME(VALUE(LEFT(data[[#This Row],[OrderTime]],2)), VALUE(RIGHT(data[[#This Row],[OrderTime]],2)), 0)</f>
        <v>45827.030555555553</v>
      </c>
      <c r="X2596" s="7">
        <f>_xlfn.MINIFS(data[OrderDateTime], data[CustomerName], data[[#This Row],[CustomerName]])</f>
        <v>45510.015277777777</v>
      </c>
      <c r="Y2596" t="str">
        <f>IF(data[[#This Row],[OrderDateTime]]=data[[#This Row],[FirstOrderDateTime]], "New", "Returning")</f>
        <v>Returning</v>
      </c>
      <c r="Z2596" s="7">
        <f>data[[#This Row],[DeliveryDate]] + data[[#This Row],[DeliveryTime]]</f>
        <v>45828.62777777778</v>
      </c>
      <c r="AA2596" s="7">
        <f>data[[#This Row],[OrderDateTime]] + 1</f>
        <v>45828.030555555553</v>
      </c>
      <c r="AB2596" s="7" t="str">
        <f>IF(data[[#This Row],[DeliveryDateTime]] &lt;= data[[#This Row],[SLADue]], "On Time", "Late")</f>
        <v>Late</v>
      </c>
    </row>
    <row r="2597" spans="1:28" x14ac:dyDescent="0.2">
      <c r="A2597" t="s">
        <v>3147</v>
      </c>
      <c r="B2597" t="s">
        <v>19</v>
      </c>
      <c r="C2597" t="s">
        <v>69</v>
      </c>
      <c r="D2597" t="s">
        <v>70</v>
      </c>
      <c r="E2597" s="5">
        <v>62.15</v>
      </c>
      <c r="F2597" t="s">
        <v>43</v>
      </c>
      <c r="G2597">
        <v>3</v>
      </c>
      <c r="H2597" s="1">
        <v>45820</v>
      </c>
      <c r="I2597" s="1" t="str">
        <f>TEXT(data[[#This Row],[OrderDate]],"mmm")</f>
        <v>Jun</v>
      </c>
      <c r="J2597" s="6">
        <v>0.66874999999999996</v>
      </c>
      <c r="K2597" s="6" t="str">
        <f>TEXT(data[[#This Row],[OrderTime]],"h")</f>
        <v>16</v>
      </c>
      <c r="L2597" s="1">
        <v>45821</v>
      </c>
      <c r="M2597" s="6">
        <v>0.70138888888888884</v>
      </c>
      <c r="N2597" t="s">
        <v>238</v>
      </c>
      <c r="O2597" t="s">
        <v>1330</v>
      </c>
      <c r="P2597" t="s">
        <v>36</v>
      </c>
      <c r="Q2597" t="s">
        <v>26</v>
      </c>
      <c r="R2597" t="s">
        <v>37</v>
      </c>
      <c r="S2597" t="s">
        <v>28</v>
      </c>
      <c r="T2597" t="s">
        <v>38</v>
      </c>
      <c r="U2597" t="s">
        <v>30</v>
      </c>
      <c r="V2597" s="5">
        <f>data[[#This Row],[PriceUSD]]*data[[#This Row],[Quantity]]</f>
        <v>186.45</v>
      </c>
      <c r="W2597" s="7">
        <f>data[[#This Row],[OrderDate]] + TIME(VALUE(LEFT(data[[#This Row],[OrderTime]],2)), VALUE(RIGHT(data[[#This Row],[OrderTime]],2)), 0)</f>
        <v>45820.052083333336</v>
      </c>
      <c r="X2597" s="7">
        <f>_xlfn.MINIFS(data[OrderDateTime], data[CustomerName], data[[#This Row],[CustomerName]])</f>
        <v>45551.007638888892</v>
      </c>
      <c r="Y2597" t="str">
        <f>IF(data[[#This Row],[OrderDateTime]]=data[[#This Row],[FirstOrderDateTime]], "New", "Returning")</f>
        <v>Returning</v>
      </c>
      <c r="Z2597" s="7">
        <f>data[[#This Row],[DeliveryDate]] + data[[#This Row],[DeliveryTime]]</f>
        <v>45821.701388888891</v>
      </c>
      <c r="AA2597" s="7">
        <f>data[[#This Row],[OrderDateTime]] + 1</f>
        <v>45821.052083333336</v>
      </c>
      <c r="AB2597" s="7" t="str">
        <f>IF(data[[#This Row],[DeliveryDateTime]] &lt;= data[[#This Row],[SLADue]], "On Time", "Late")</f>
        <v>Late</v>
      </c>
    </row>
    <row r="2598" spans="1:28" x14ac:dyDescent="0.2">
      <c r="A2598" t="s">
        <v>3148</v>
      </c>
      <c r="B2598" t="s">
        <v>19</v>
      </c>
      <c r="C2598" t="s">
        <v>20</v>
      </c>
      <c r="D2598" t="s">
        <v>21</v>
      </c>
      <c r="E2598" s="5">
        <v>21.2</v>
      </c>
      <c r="F2598" t="s">
        <v>22</v>
      </c>
      <c r="G2598">
        <v>1</v>
      </c>
      <c r="H2598" s="1">
        <v>45859</v>
      </c>
      <c r="I2598" s="1" t="str">
        <f>TEXT(data[[#This Row],[OrderDate]],"mmm")</f>
        <v>Jul</v>
      </c>
      <c r="J2598" s="6">
        <v>0.62291666666666667</v>
      </c>
      <c r="K2598" s="6" t="str">
        <f>TEXT(data[[#This Row],[OrderTime]],"h")</f>
        <v>14</v>
      </c>
      <c r="L2598" s="1">
        <v>45859</v>
      </c>
      <c r="M2598" s="6">
        <v>0.7895833333333333</v>
      </c>
      <c r="N2598" t="s">
        <v>57</v>
      </c>
      <c r="O2598" t="s">
        <v>469</v>
      </c>
      <c r="P2598" t="s">
        <v>25</v>
      </c>
      <c r="Q2598" t="s">
        <v>53</v>
      </c>
      <c r="R2598" t="s">
        <v>27</v>
      </c>
      <c r="S2598" t="s">
        <v>47</v>
      </c>
      <c r="T2598" t="s">
        <v>38</v>
      </c>
      <c r="U2598" t="s">
        <v>39</v>
      </c>
      <c r="V2598" s="5">
        <f>data[[#This Row],[PriceUSD]]*data[[#This Row],[Quantity]]</f>
        <v>21.2</v>
      </c>
      <c r="W2598" s="7">
        <f>data[[#This Row],[OrderDate]] + TIME(VALUE(LEFT(data[[#This Row],[OrderTime]],2)), VALUE(RIGHT(data[[#This Row],[OrderTime]],2)), 0)</f>
        <v>45859.046527777777</v>
      </c>
      <c r="X2598" s="7">
        <f>_xlfn.MINIFS(data[OrderDateTime], data[CustomerName], data[[#This Row],[CustomerName]])</f>
        <v>45522.030555555553</v>
      </c>
      <c r="Y2598" t="str">
        <f>IF(data[[#This Row],[OrderDateTime]]=data[[#This Row],[FirstOrderDateTime]], "New", "Returning")</f>
        <v>Returning</v>
      </c>
      <c r="Z2598" s="7">
        <f>data[[#This Row],[DeliveryDate]] + data[[#This Row],[DeliveryTime]]</f>
        <v>45859.789583333331</v>
      </c>
      <c r="AA2598" s="7">
        <f>data[[#This Row],[OrderDateTime]] + 1</f>
        <v>45860.046527777777</v>
      </c>
      <c r="AB2598" s="7" t="str">
        <f>IF(data[[#This Row],[DeliveryDateTime]] &lt;= data[[#This Row],[SLADue]], "On Time", "Late")</f>
        <v>On Time</v>
      </c>
    </row>
    <row r="2599" spans="1:28" x14ac:dyDescent="0.2">
      <c r="A2599" t="s">
        <v>3149</v>
      </c>
      <c r="B2599" t="s">
        <v>19</v>
      </c>
      <c r="C2599" t="s">
        <v>20</v>
      </c>
      <c r="D2599" t="s">
        <v>21</v>
      </c>
      <c r="E2599" s="5">
        <v>19.190000000000001</v>
      </c>
      <c r="F2599" t="s">
        <v>43</v>
      </c>
      <c r="G2599">
        <v>2</v>
      </c>
      <c r="H2599" s="1">
        <v>45699</v>
      </c>
      <c r="I2599" s="1" t="str">
        <f>TEXT(data[[#This Row],[OrderDate]],"mmm")</f>
        <v>Feb</v>
      </c>
      <c r="J2599" s="6">
        <v>0.50486111111111109</v>
      </c>
      <c r="K2599" s="6" t="str">
        <f>TEXT(data[[#This Row],[OrderTime]],"h")</f>
        <v>12</v>
      </c>
      <c r="L2599" s="1">
        <v>45700</v>
      </c>
      <c r="M2599" s="6">
        <v>0.62986111111111109</v>
      </c>
      <c r="N2599" t="s">
        <v>95</v>
      </c>
      <c r="O2599" t="s">
        <v>1802</v>
      </c>
      <c r="P2599" t="s">
        <v>25</v>
      </c>
      <c r="Q2599" t="s">
        <v>53</v>
      </c>
      <c r="R2599" t="s">
        <v>27</v>
      </c>
      <c r="S2599" t="s">
        <v>28</v>
      </c>
      <c r="T2599" t="s">
        <v>136</v>
      </c>
      <c r="U2599" t="s">
        <v>30</v>
      </c>
      <c r="V2599" s="5">
        <f>data[[#This Row],[PriceUSD]]*data[[#This Row],[Quantity]]</f>
        <v>38.380000000000003</v>
      </c>
      <c r="W2599" s="7">
        <f>data[[#This Row],[OrderDate]] + TIME(VALUE(LEFT(data[[#This Row],[OrderTime]],2)), VALUE(RIGHT(data[[#This Row],[OrderTime]],2)), 0)</f>
        <v>45699.007638888892</v>
      </c>
      <c r="X2599" s="7">
        <f>_xlfn.MINIFS(data[OrderDateTime], data[CustomerName], data[[#This Row],[CustomerName]])</f>
        <v>45513.038888888892</v>
      </c>
      <c r="Y2599" t="str">
        <f>IF(data[[#This Row],[OrderDateTime]]=data[[#This Row],[FirstOrderDateTime]], "New", "Returning")</f>
        <v>Returning</v>
      </c>
      <c r="Z2599" s="7">
        <f>data[[#This Row],[DeliveryDate]] + data[[#This Row],[DeliveryTime]]</f>
        <v>45700.629861111112</v>
      </c>
      <c r="AA2599" s="7">
        <f>data[[#This Row],[OrderDateTime]] + 1</f>
        <v>45700.007638888892</v>
      </c>
      <c r="AB2599" s="7" t="str">
        <f>IF(data[[#This Row],[DeliveryDateTime]] &lt;= data[[#This Row],[SLADue]], "On Time", "Late")</f>
        <v>Late</v>
      </c>
    </row>
    <row r="2600" spans="1:28" x14ac:dyDescent="0.2">
      <c r="A2600" t="s">
        <v>3150</v>
      </c>
      <c r="B2600" t="s">
        <v>19</v>
      </c>
      <c r="C2600" t="s">
        <v>69</v>
      </c>
      <c r="D2600" t="s">
        <v>70</v>
      </c>
      <c r="E2600" s="5">
        <v>56.3</v>
      </c>
      <c r="F2600" t="s">
        <v>71</v>
      </c>
      <c r="G2600">
        <v>1</v>
      </c>
      <c r="H2600" s="1">
        <v>45526</v>
      </c>
      <c r="I2600" s="1" t="str">
        <f>TEXT(data[[#This Row],[OrderDate]],"mmm")</f>
        <v>Aug</v>
      </c>
      <c r="J2600" s="6">
        <v>0.52430555555555558</v>
      </c>
      <c r="K2600" s="6" t="str">
        <f>TEXT(data[[#This Row],[OrderTime]],"h")</f>
        <v>12</v>
      </c>
      <c r="L2600" s="1">
        <v>45526</v>
      </c>
      <c r="M2600" s="6">
        <v>0.77430555555555558</v>
      </c>
      <c r="N2600" t="s">
        <v>123</v>
      </c>
      <c r="O2600" t="s">
        <v>89</v>
      </c>
      <c r="P2600" t="s">
        <v>36</v>
      </c>
      <c r="Q2600" t="s">
        <v>26</v>
      </c>
      <c r="R2600" t="s">
        <v>37</v>
      </c>
      <c r="S2600" t="s">
        <v>47</v>
      </c>
      <c r="T2600" t="s">
        <v>115</v>
      </c>
      <c r="U2600" t="s">
        <v>67</v>
      </c>
      <c r="V2600" s="5">
        <f>data[[#This Row],[PriceUSD]]*data[[#This Row],[Quantity]]</f>
        <v>56.3</v>
      </c>
      <c r="W2600" s="7">
        <f>data[[#This Row],[OrderDate]] + TIME(VALUE(LEFT(data[[#This Row],[OrderTime]],2)), VALUE(RIGHT(data[[#This Row],[OrderTime]],2)), 0)</f>
        <v>45526.038888888892</v>
      </c>
      <c r="X2600" s="7">
        <f>_xlfn.MINIFS(data[OrderDateTime], data[CustomerName], data[[#This Row],[CustomerName]])</f>
        <v>45514.038888888892</v>
      </c>
      <c r="Y2600" t="str">
        <f>IF(data[[#This Row],[OrderDateTime]]=data[[#This Row],[FirstOrderDateTime]], "New", "Returning")</f>
        <v>Returning</v>
      </c>
      <c r="Z2600" s="7">
        <f>data[[#This Row],[DeliveryDate]] + data[[#This Row],[DeliveryTime]]</f>
        <v>45526.774305555555</v>
      </c>
      <c r="AA2600" s="7">
        <f>data[[#This Row],[OrderDateTime]] + 1</f>
        <v>45527.038888888892</v>
      </c>
      <c r="AB2600" s="7" t="str">
        <f>IF(data[[#This Row],[DeliveryDateTime]] &lt;= data[[#This Row],[SLADue]], "On Time", "Late")</f>
        <v>On Time</v>
      </c>
    </row>
    <row r="2601" spans="1:28" x14ac:dyDescent="0.2">
      <c r="A2601" t="s">
        <v>3151</v>
      </c>
      <c r="B2601" t="s">
        <v>19</v>
      </c>
      <c r="C2601" t="s">
        <v>49</v>
      </c>
      <c r="D2601" t="s">
        <v>50</v>
      </c>
      <c r="E2601" s="5">
        <v>26.36</v>
      </c>
      <c r="F2601" t="s">
        <v>51</v>
      </c>
      <c r="G2601">
        <v>2</v>
      </c>
      <c r="H2601" s="1">
        <v>45607</v>
      </c>
      <c r="I2601" s="1" t="str">
        <f>TEXT(data[[#This Row],[OrderDate]],"mmm")</f>
        <v>Nov</v>
      </c>
      <c r="J2601" s="6">
        <v>0.42916666666666664</v>
      </c>
      <c r="K2601" s="6" t="str">
        <f>TEXT(data[[#This Row],[OrderTime]],"h")</f>
        <v>10</v>
      </c>
      <c r="L2601" s="1">
        <v>45608</v>
      </c>
      <c r="M2601" s="6">
        <v>0.51249999999999996</v>
      </c>
      <c r="N2601" t="s">
        <v>388</v>
      </c>
      <c r="O2601" t="s">
        <v>82</v>
      </c>
      <c r="P2601" t="s">
        <v>234</v>
      </c>
      <c r="Q2601" t="s">
        <v>53</v>
      </c>
      <c r="R2601" t="s">
        <v>54</v>
      </c>
      <c r="S2601" t="s">
        <v>28</v>
      </c>
      <c r="T2601" t="s">
        <v>38</v>
      </c>
      <c r="U2601" t="s">
        <v>30</v>
      </c>
      <c r="V2601" s="5">
        <f>data[[#This Row],[PriceUSD]]*data[[#This Row],[Quantity]]</f>
        <v>52.72</v>
      </c>
      <c r="W2601" s="7">
        <f>data[[#This Row],[OrderDate]] + TIME(VALUE(LEFT(data[[#This Row],[OrderTime]],2)), VALUE(RIGHT(data[[#This Row],[OrderTime]],2)), 0)</f>
        <v>45607.046527777777</v>
      </c>
      <c r="X2601" s="7">
        <f>_xlfn.MINIFS(data[OrderDateTime], data[CustomerName], data[[#This Row],[CustomerName]])</f>
        <v>45519.052083333336</v>
      </c>
      <c r="Y2601" t="str">
        <f>IF(data[[#This Row],[OrderDateTime]]=data[[#This Row],[FirstOrderDateTime]], "New", "Returning")</f>
        <v>Returning</v>
      </c>
      <c r="Z2601" s="7">
        <f>data[[#This Row],[DeliveryDate]] + data[[#This Row],[DeliveryTime]]</f>
        <v>45608.512499999997</v>
      </c>
      <c r="AA2601" s="7">
        <f>data[[#This Row],[OrderDateTime]] + 1</f>
        <v>45608.046527777777</v>
      </c>
      <c r="AB2601" s="7" t="str">
        <f>IF(data[[#This Row],[DeliveryDateTime]] &lt;= data[[#This Row],[SLADue]], "On Time", "Late")</f>
        <v>Late</v>
      </c>
    </row>
    <row r="2602" spans="1:28" x14ac:dyDescent="0.2">
      <c r="A2602" t="s">
        <v>3152</v>
      </c>
      <c r="B2602" t="s">
        <v>19</v>
      </c>
      <c r="C2602" t="s">
        <v>41</v>
      </c>
      <c r="D2602" t="s">
        <v>42</v>
      </c>
      <c r="E2602" s="5">
        <v>39.14</v>
      </c>
      <c r="F2602" t="s">
        <v>51</v>
      </c>
      <c r="G2602">
        <v>1</v>
      </c>
      <c r="H2602" s="1">
        <v>45522</v>
      </c>
      <c r="I2602" s="1" t="str">
        <f>TEXT(data[[#This Row],[OrderDate]],"mmm")</f>
        <v>Aug</v>
      </c>
      <c r="J2602" s="6">
        <v>0.49444444444444446</v>
      </c>
      <c r="K2602" s="6" t="str">
        <f>TEXT(data[[#This Row],[OrderTime]],"h")</f>
        <v>11</v>
      </c>
      <c r="L2602" s="1">
        <v>45523</v>
      </c>
      <c r="M2602" s="6">
        <v>0.53611111111111109</v>
      </c>
      <c r="N2602" t="s">
        <v>123</v>
      </c>
      <c r="O2602" t="s">
        <v>386</v>
      </c>
      <c r="P2602" t="s">
        <v>36</v>
      </c>
      <c r="Q2602" t="s">
        <v>26</v>
      </c>
      <c r="R2602" t="s">
        <v>46</v>
      </c>
      <c r="S2602" t="s">
        <v>28</v>
      </c>
      <c r="T2602" t="s">
        <v>38</v>
      </c>
      <c r="U2602" t="s">
        <v>30</v>
      </c>
      <c r="V2602" s="5">
        <f>data[[#This Row],[PriceUSD]]*data[[#This Row],[Quantity]]</f>
        <v>39.14</v>
      </c>
      <c r="W2602" s="7">
        <f>data[[#This Row],[OrderDate]] + TIME(VALUE(LEFT(data[[#This Row],[OrderTime]],2)), VALUE(RIGHT(data[[#This Row],[OrderTime]],2)), 0)</f>
        <v>45522.030555555553</v>
      </c>
      <c r="X2602" s="7">
        <f>_xlfn.MINIFS(data[OrderDateTime], data[CustomerName], data[[#This Row],[CustomerName]])</f>
        <v>45508.038888888892</v>
      </c>
      <c r="Y2602" t="str">
        <f>IF(data[[#This Row],[OrderDateTime]]=data[[#This Row],[FirstOrderDateTime]], "New", "Returning")</f>
        <v>Returning</v>
      </c>
      <c r="Z2602" s="7">
        <f>data[[#This Row],[DeliveryDate]] + data[[#This Row],[DeliveryTime]]</f>
        <v>45523.536111111112</v>
      </c>
      <c r="AA2602" s="7">
        <f>data[[#This Row],[OrderDateTime]] + 1</f>
        <v>45523.030555555553</v>
      </c>
      <c r="AB2602" s="7" t="str">
        <f>IF(data[[#This Row],[DeliveryDateTime]] &lt;= data[[#This Row],[SLADue]], "On Time", "Late")</f>
        <v>Late</v>
      </c>
    </row>
    <row r="2603" spans="1:28" x14ac:dyDescent="0.2">
      <c r="A2603" t="s">
        <v>3153</v>
      </c>
      <c r="B2603" t="s">
        <v>19</v>
      </c>
      <c r="C2603" t="s">
        <v>290</v>
      </c>
      <c r="D2603" t="s">
        <v>291</v>
      </c>
      <c r="E2603" s="5">
        <v>58.93</v>
      </c>
      <c r="F2603" t="s">
        <v>22</v>
      </c>
      <c r="G2603">
        <v>1</v>
      </c>
      <c r="H2603" s="1">
        <v>45724</v>
      </c>
      <c r="I2603" s="1" t="str">
        <f>TEXT(data[[#This Row],[OrderDate]],"mmm")</f>
        <v>Mar</v>
      </c>
      <c r="J2603" s="6">
        <v>0.71319444444444446</v>
      </c>
      <c r="K2603" s="6" t="str">
        <f>TEXT(data[[#This Row],[OrderTime]],"h")</f>
        <v>17</v>
      </c>
      <c r="L2603" s="1">
        <v>45725</v>
      </c>
      <c r="M2603" s="6">
        <v>0.71319444444444446</v>
      </c>
      <c r="N2603" t="s">
        <v>44</v>
      </c>
      <c r="O2603" t="s">
        <v>786</v>
      </c>
      <c r="P2603" t="s">
        <v>25</v>
      </c>
      <c r="Q2603" t="s">
        <v>26</v>
      </c>
      <c r="R2603" t="s">
        <v>294</v>
      </c>
      <c r="S2603" t="s">
        <v>28</v>
      </c>
      <c r="T2603" t="s">
        <v>38</v>
      </c>
      <c r="U2603" t="s">
        <v>30</v>
      </c>
      <c r="V2603" s="5">
        <f>data[[#This Row],[PriceUSD]]*data[[#This Row],[Quantity]]</f>
        <v>58.93</v>
      </c>
      <c r="W2603" s="7">
        <f>data[[#This Row],[OrderDate]] + TIME(VALUE(LEFT(data[[#This Row],[OrderTime]],2)), VALUE(RIGHT(data[[#This Row],[OrderTime]],2)), 0)</f>
        <v>45724.030555555553</v>
      </c>
      <c r="X2603" s="7">
        <f>_xlfn.MINIFS(data[OrderDateTime], data[CustomerName], data[[#This Row],[CustomerName]])</f>
        <v>45515.046527777777</v>
      </c>
      <c r="Y2603" t="str">
        <f>IF(data[[#This Row],[OrderDateTime]]=data[[#This Row],[FirstOrderDateTime]], "New", "Returning")</f>
        <v>Returning</v>
      </c>
      <c r="Z2603" s="7">
        <f>data[[#This Row],[DeliveryDate]] + data[[#This Row],[DeliveryTime]]</f>
        <v>45725.713194444441</v>
      </c>
      <c r="AA2603" s="7">
        <f>data[[#This Row],[OrderDateTime]] + 1</f>
        <v>45725.030555555553</v>
      </c>
      <c r="AB2603" s="7" t="str">
        <f>IF(data[[#This Row],[DeliveryDateTime]] &lt;= data[[#This Row],[SLADue]], "On Time", "Late")</f>
        <v>Late</v>
      </c>
    </row>
    <row r="2604" spans="1:28" x14ac:dyDescent="0.2">
      <c r="A2604" t="s">
        <v>3154</v>
      </c>
      <c r="B2604" t="s">
        <v>19</v>
      </c>
      <c r="C2604" t="s">
        <v>41</v>
      </c>
      <c r="D2604" t="s">
        <v>42</v>
      </c>
      <c r="E2604" s="5">
        <v>35.61</v>
      </c>
      <c r="F2604" t="s">
        <v>74</v>
      </c>
      <c r="G2604">
        <v>1</v>
      </c>
      <c r="H2604" s="1">
        <v>45729</v>
      </c>
      <c r="I2604" s="1" t="str">
        <f>TEXT(data[[#This Row],[OrderDate]],"mmm")</f>
        <v>Mar</v>
      </c>
      <c r="J2604" s="6">
        <v>0.5708333333333333</v>
      </c>
      <c r="K2604" s="6" t="str">
        <f>TEXT(data[[#This Row],[OrderTime]],"h")</f>
        <v>13</v>
      </c>
      <c r="L2604" s="1">
        <v>45730</v>
      </c>
      <c r="M2604" s="6">
        <v>0.77916666666666667</v>
      </c>
      <c r="N2604" t="s">
        <v>145</v>
      </c>
      <c r="O2604" t="s">
        <v>820</v>
      </c>
      <c r="P2604" t="s">
        <v>77</v>
      </c>
      <c r="Q2604" t="s">
        <v>26</v>
      </c>
      <c r="R2604" t="s">
        <v>46</v>
      </c>
      <c r="S2604" t="s">
        <v>28</v>
      </c>
      <c r="T2604" t="s">
        <v>38</v>
      </c>
      <c r="U2604" t="s">
        <v>30</v>
      </c>
      <c r="V2604" s="5">
        <f>data[[#This Row],[PriceUSD]]*data[[#This Row],[Quantity]]</f>
        <v>35.61</v>
      </c>
      <c r="W2604" s="7">
        <f>data[[#This Row],[OrderDate]] + TIME(VALUE(LEFT(data[[#This Row],[OrderTime]],2)), VALUE(RIGHT(data[[#This Row],[OrderTime]],2)), 0)</f>
        <v>45729.022916666669</v>
      </c>
      <c r="X2604" s="7">
        <f>_xlfn.MINIFS(data[OrderDateTime], data[CustomerName], data[[#This Row],[CustomerName]])</f>
        <v>45570.030555555553</v>
      </c>
      <c r="Y2604" t="str">
        <f>IF(data[[#This Row],[OrderDateTime]]=data[[#This Row],[FirstOrderDateTime]], "New", "Returning")</f>
        <v>Returning</v>
      </c>
      <c r="Z2604" s="7">
        <f>data[[#This Row],[DeliveryDate]] + data[[#This Row],[DeliveryTime]]</f>
        <v>45730.779166666667</v>
      </c>
      <c r="AA2604" s="7">
        <f>data[[#This Row],[OrderDateTime]] + 1</f>
        <v>45730.022916666669</v>
      </c>
      <c r="AB2604" s="7" t="str">
        <f>IF(data[[#This Row],[DeliveryDateTime]] &lt;= data[[#This Row],[SLADue]], "On Time", "Late")</f>
        <v>Late</v>
      </c>
    </row>
    <row r="2605" spans="1:28" x14ac:dyDescent="0.2">
      <c r="A2605" t="s">
        <v>3155</v>
      </c>
      <c r="B2605" t="s">
        <v>19</v>
      </c>
      <c r="C2605" t="s">
        <v>49</v>
      </c>
      <c r="D2605" t="s">
        <v>50</v>
      </c>
      <c r="E2605" s="5">
        <v>27.37</v>
      </c>
      <c r="F2605" t="s">
        <v>74</v>
      </c>
      <c r="G2605">
        <v>1</v>
      </c>
      <c r="H2605" s="1">
        <v>45510</v>
      </c>
      <c r="I2605" s="1" t="str">
        <f>TEXT(data[[#This Row],[OrderDate]],"mmm")</f>
        <v>Aug</v>
      </c>
      <c r="J2605" s="6">
        <v>0.41180555555555554</v>
      </c>
      <c r="K2605" s="6" t="str">
        <f>TEXT(data[[#This Row],[OrderTime]],"h")</f>
        <v>9</v>
      </c>
      <c r="L2605" s="1">
        <v>45510</v>
      </c>
      <c r="M2605" s="6">
        <v>0.53680555555555554</v>
      </c>
      <c r="N2605" t="s">
        <v>98</v>
      </c>
      <c r="O2605" t="s">
        <v>900</v>
      </c>
      <c r="P2605" t="s">
        <v>77</v>
      </c>
      <c r="Q2605" t="s">
        <v>26</v>
      </c>
      <c r="R2605" t="s">
        <v>54</v>
      </c>
      <c r="S2605" t="s">
        <v>47</v>
      </c>
      <c r="T2605" t="s">
        <v>29</v>
      </c>
      <c r="U2605" t="s">
        <v>67</v>
      </c>
      <c r="V2605" s="5">
        <f>data[[#This Row],[PriceUSD]]*data[[#This Row],[Quantity]]</f>
        <v>27.37</v>
      </c>
      <c r="W2605" s="7">
        <f>data[[#This Row],[OrderDate]] + TIME(VALUE(LEFT(data[[#This Row],[OrderTime]],2)), VALUE(RIGHT(data[[#This Row],[OrderTime]],2)), 0)</f>
        <v>45510.038888888892</v>
      </c>
      <c r="X2605" s="7">
        <f>_xlfn.MINIFS(data[OrderDateTime], data[CustomerName], data[[#This Row],[CustomerName]])</f>
        <v>45510.038888888892</v>
      </c>
      <c r="Y2605" t="str">
        <f>IF(data[[#This Row],[OrderDateTime]]=data[[#This Row],[FirstOrderDateTime]], "New", "Returning")</f>
        <v>New</v>
      </c>
      <c r="Z2605" s="7">
        <f>data[[#This Row],[DeliveryDate]] + data[[#This Row],[DeliveryTime]]</f>
        <v>45510.536805555559</v>
      </c>
      <c r="AA2605" s="7">
        <f>data[[#This Row],[OrderDateTime]] + 1</f>
        <v>45511.038888888892</v>
      </c>
      <c r="AB2605" s="7" t="str">
        <f>IF(data[[#This Row],[DeliveryDateTime]] &lt;= data[[#This Row],[SLADue]], "On Time", "Late")</f>
        <v>On Time</v>
      </c>
    </row>
    <row r="2606" spans="1:28" x14ac:dyDescent="0.2">
      <c r="A2606" t="s">
        <v>3156</v>
      </c>
      <c r="B2606" t="s">
        <v>19</v>
      </c>
      <c r="C2606" t="s">
        <v>101</v>
      </c>
      <c r="D2606" t="s">
        <v>102</v>
      </c>
      <c r="E2606" s="5">
        <v>26.68</v>
      </c>
      <c r="F2606" t="s">
        <v>81</v>
      </c>
      <c r="G2606">
        <v>1</v>
      </c>
      <c r="H2606" s="1">
        <v>45646</v>
      </c>
      <c r="I2606" s="1" t="str">
        <f>TEXT(data[[#This Row],[OrderDate]],"mmm")</f>
        <v>Dec</v>
      </c>
      <c r="J2606" s="6">
        <v>0.54583333333333328</v>
      </c>
      <c r="K2606" s="6" t="str">
        <f>TEXT(data[[#This Row],[OrderTime]],"h")</f>
        <v>13</v>
      </c>
      <c r="L2606" s="1">
        <v>45646</v>
      </c>
      <c r="M2606" s="6">
        <v>0.79583333333333328</v>
      </c>
      <c r="N2606" t="s">
        <v>233</v>
      </c>
      <c r="O2606" t="s">
        <v>1549</v>
      </c>
      <c r="P2606" t="s">
        <v>234</v>
      </c>
      <c r="Q2606" t="s">
        <v>53</v>
      </c>
      <c r="R2606" t="s">
        <v>83</v>
      </c>
      <c r="S2606" t="s">
        <v>47</v>
      </c>
      <c r="T2606" t="s">
        <v>38</v>
      </c>
      <c r="U2606" t="s">
        <v>39</v>
      </c>
      <c r="V2606" s="5">
        <f>data[[#This Row],[PriceUSD]]*data[[#This Row],[Quantity]]</f>
        <v>26.68</v>
      </c>
      <c r="W2606" s="7">
        <f>data[[#This Row],[OrderDate]] + TIME(VALUE(LEFT(data[[#This Row],[OrderTime]],2)), VALUE(RIGHT(data[[#This Row],[OrderTime]],2)), 0)</f>
        <v>45646.022916666669</v>
      </c>
      <c r="X2606" s="7">
        <f>_xlfn.MINIFS(data[OrderDateTime], data[CustomerName], data[[#This Row],[CustomerName]])</f>
        <v>45516.030555555553</v>
      </c>
      <c r="Y2606" t="str">
        <f>IF(data[[#This Row],[OrderDateTime]]=data[[#This Row],[FirstOrderDateTime]], "New", "Returning")</f>
        <v>Returning</v>
      </c>
      <c r="Z2606" s="7">
        <f>data[[#This Row],[DeliveryDate]] + data[[#This Row],[DeliveryTime]]</f>
        <v>45646.79583333333</v>
      </c>
      <c r="AA2606" s="7">
        <f>data[[#This Row],[OrderDateTime]] + 1</f>
        <v>45647.022916666669</v>
      </c>
      <c r="AB2606" s="7" t="str">
        <f>IF(data[[#This Row],[DeliveryDateTime]] &lt;= data[[#This Row],[SLADue]], "On Time", "Late")</f>
        <v>On Time</v>
      </c>
    </row>
    <row r="2607" spans="1:28" x14ac:dyDescent="0.2">
      <c r="A2607" t="s">
        <v>3157</v>
      </c>
      <c r="B2607" t="s">
        <v>19</v>
      </c>
      <c r="C2607" t="s">
        <v>117</v>
      </c>
      <c r="D2607" t="s">
        <v>118</v>
      </c>
      <c r="E2607" s="5">
        <v>69.98</v>
      </c>
      <c r="F2607" t="s">
        <v>182</v>
      </c>
      <c r="G2607">
        <v>2</v>
      </c>
      <c r="H2607" s="1">
        <v>45550</v>
      </c>
      <c r="I2607" s="1" t="str">
        <f>TEXT(data[[#This Row],[OrderDate]],"mmm")</f>
        <v>Sep</v>
      </c>
      <c r="J2607" s="6">
        <v>0.41666666666666669</v>
      </c>
      <c r="K2607" s="6" t="str">
        <f>TEXT(data[[#This Row],[OrderTime]],"h")</f>
        <v>10</v>
      </c>
      <c r="L2607" s="1">
        <v>45550</v>
      </c>
      <c r="M2607" s="6">
        <v>0.58333333333333337</v>
      </c>
      <c r="N2607" t="s">
        <v>98</v>
      </c>
      <c r="O2607" t="s">
        <v>358</v>
      </c>
      <c r="P2607" t="s">
        <v>77</v>
      </c>
      <c r="Q2607" t="s">
        <v>26</v>
      </c>
      <c r="R2607" t="s">
        <v>66</v>
      </c>
      <c r="S2607" t="s">
        <v>47</v>
      </c>
      <c r="T2607" t="s">
        <v>136</v>
      </c>
      <c r="U2607" t="s">
        <v>67</v>
      </c>
      <c r="V2607" s="5">
        <f>data[[#This Row],[PriceUSD]]*data[[#This Row],[Quantity]]</f>
        <v>139.96</v>
      </c>
      <c r="W2607" s="7">
        <f>data[[#This Row],[OrderDate]] + TIME(VALUE(LEFT(data[[#This Row],[OrderTime]],2)), VALUE(RIGHT(data[[#This Row],[OrderTime]],2)), 0)</f>
        <v>45550.046527777777</v>
      </c>
      <c r="X2607" s="7">
        <f>_xlfn.MINIFS(data[OrderDateTime], data[CustomerName], data[[#This Row],[CustomerName]])</f>
        <v>45518.046527777777</v>
      </c>
      <c r="Y2607" t="str">
        <f>IF(data[[#This Row],[OrderDateTime]]=data[[#This Row],[FirstOrderDateTime]], "New", "Returning")</f>
        <v>Returning</v>
      </c>
      <c r="Z2607" s="7">
        <f>data[[#This Row],[DeliveryDate]] + data[[#This Row],[DeliveryTime]]</f>
        <v>45550.583333333336</v>
      </c>
      <c r="AA2607" s="7">
        <f>data[[#This Row],[OrderDateTime]] + 1</f>
        <v>45551.046527777777</v>
      </c>
      <c r="AB2607" s="7" t="str">
        <f>IF(data[[#This Row],[DeliveryDateTime]] &lt;= data[[#This Row],[SLADue]], "On Time", "Late")</f>
        <v>On Time</v>
      </c>
    </row>
    <row r="2608" spans="1:28" x14ac:dyDescent="0.2">
      <c r="A2608" t="s">
        <v>3158</v>
      </c>
      <c r="B2608" t="s">
        <v>19</v>
      </c>
      <c r="C2608" t="s">
        <v>41</v>
      </c>
      <c r="D2608" t="s">
        <v>42</v>
      </c>
      <c r="E2608" s="5">
        <v>33.299999999999997</v>
      </c>
      <c r="F2608" t="s">
        <v>74</v>
      </c>
      <c r="G2608">
        <v>1</v>
      </c>
      <c r="H2608" s="1">
        <v>45614</v>
      </c>
      <c r="I2608" s="1" t="str">
        <f>TEXT(data[[#This Row],[OrderDate]],"mmm")</f>
        <v>Nov</v>
      </c>
      <c r="J2608" s="6">
        <v>0.79374999999999996</v>
      </c>
      <c r="K2608" s="6" t="str">
        <f>TEXT(data[[#This Row],[OrderTime]],"h")</f>
        <v>19</v>
      </c>
      <c r="L2608" s="1">
        <v>45615</v>
      </c>
      <c r="M2608" s="6">
        <v>0.79374999999999996</v>
      </c>
      <c r="N2608" t="s">
        <v>112</v>
      </c>
      <c r="O2608" t="s">
        <v>324</v>
      </c>
      <c r="P2608" t="s">
        <v>36</v>
      </c>
      <c r="Q2608" t="s">
        <v>53</v>
      </c>
      <c r="R2608" t="s">
        <v>46</v>
      </c>
      <c r="S2608" t="s">
        <v>28</v>
      </c>
      <c r="T2608" t="s">
        <v>106</v>
      </c>
      <c r="U2608" t="s">
        <v>39</v>
      </c>
      <c r="V2608" s="5">
        <f>data[[#This Row],[PriceUSD]]*data[[#This Row],[Quantity]]</f>
        <v>33.299999999999997</v>
      </c>
      <c r="W2608" s="7">
        <f>data[[#This Row],[OrderDate]] + TIME(VALUE(LEFT(data[[#This Row],[OrderTime]],2)), VALUE(RIGHT(data[[#This Row],[OrderTime]],2)), 0)</f>
        <v>45614.052083333336</v>
      </c>
      <c r="X2608" s="7">
        <f>_xlfn.MINIFS(data[OrderDateTime], data[CustomerName], data[[#This Row],[CustomerName]])</f>
        <v>45593.038888888892</v>
      </c>
      <c r="Y2608" t="str">
        <f>IF(data[[#This Row],[OrderDateTime]]=data[[#This Row],[FirstOrderDateTime]], "New", "Returning")</f>
        <v>Returning</v>
      </c>
      <c r="Z2608" s="7">
        <f>data[[#This Row],[DeliveryDate]] + data[[#This Row],[DeliveryTime]]</f>
        <v>45615.793749999997</v>
      </c>
      <c r="AA2608" s="7">
        <f>data[[#This Row],[OrderDateTime]] + 1</f>
        <v>45615.052083333336</v>
      </c>
      <c r="AB2608" s="7" t="str">
        <f>IF(data[[#This Row],[DeliveryDateTime]] &lt;= data[[#This Row],[SLADue]], "On Time", "Late")</f>
        <v>Late</v>
      </c>
    </row>
    <row r="2609" spans="1:28" x14ac:dyDescent="0.2">
      <c r="A2609" t="s">
        <v>3159</v>
      </c>
      <c r="B2609" t="s">
        <v>19</v>
      </c>
      <c r="C2609" t="s">
        <v>117</v>
      </c>
      <c r="D2609" t="s">
        <v>118</v>
      </c>
      <c r="E2609" s="5">
        <v>71.77</v>
      </c>
      <c r="F2609" t="s">
        <v>182</v>
      </c>
      <c r="G2609">
        <v>1</v>
      </c>
      <c r="H2609" s="1">
        <v>45734</v>
      </c>
      <c r="I2609" s="1" t="str">
        <f>TEXT(data[[#This Row],[OrderDate]],"mmm")</f>
        <v>Mar</v>
      </c>
      <c r="J2609" s="6">
        <v>0.77361111111111114</v>
      </c>
      <c r="K2609" s="6" t="str">
        <f>TEXT(data[[#This Row],[OrderTime]],"h")</f>
        <v>18</v>
      </c>
      <c r="L2609" s="1">
        <v>45735</v>
      </c>
      <c r="M2609" s="6">
        <v>0.81527777777777777</v>
      </c>
      <c r="N2609" t="s">
        <v>64</v>
      </c>
      <c r="O2609" t="s">
        <v>762</v>
      </c>
      <c r="P2609" t="s">
        <v>25</v>
      </c>
      <c r="Q2609" t="s">
        <v>53</v>
      </c>
      <c r="R2609" t="s">
        <v>66</v>
      </c>
      <c r="S2609" t="s">
        <v>28</v>
      </c>
      <c r="T2609" t="s">
        <v>29</v>
      </c>
      <c r="U2609" t="s">
        <v>39</v>
      </c>
      <c r="V2609" s="5">
        <f>data[[#This Row],[PriceUSD]]*data[[#This Row],[Quantity]]</f>
        <v>71.77</v>
      </c>
      <c r="W2609" s="7">
        <f>data[[#This Row],[OrderDate]] + TIME(VALUE(LEFT(data[[#This Row],[OrderTime]],2)), VALUE(RIGHT(data[[#This Row],[OrderTime]],2)), 0)</f>
        <v>45734.007638888892</v>
      </c>
      <c r="X2609" s="7">
        <f>_xlfn.MINIFS(data[OrderDateTime], data[CustomerName], data[[#This Row],[CustomerName]])</f>
        <v>45505.046527777777</v>
      </c>
      <c r="Y2609" t="str">
        <f>IF(data[[#This Row],[OrderDateTime]]=data[[#This Row],[FirstOrderDateTime]], "New", "Returning")</f>
        <v>Returning</v>
      </c>
      <c r="Z2609" s="7">
        <f>data[[#This Row],[DeliveryDate]] + data[[#This Row],[DeliveryTime]]</f>
        <v>45735.81527777778</v>
      </c>
      <c r="AA2609" s="7">
        <f>data[[#This Row],[OrderDateTime]] + 1</f>
        <v>45735.007638888892</v>
      </c>
      <c r="AB2609" s="7" t="str">
        <f>IF(data[[#This Row],[DeliveryDateTime]] &lt;= data[[#This Row],[SLADue]], "On Time", "Late")</f>
        <v>Late</v>
      </c>
    </row>
    <row r="2610" spans="1:28" x14ac:dyDescent="0.2">
      <c r="A2610" t="s">
        <v>3160</v>
      </c>
      <c r="B2610" t="s">
        <v>19</v>
      </c>
      <c r="C2610" t="s">
        <v>41</v>
      </c>
      <c r="D2610" t="s">
        <v>42</v>
      </c>
      <c r="E2610" s="5">
        <v>33.46</v>
      </c>
      <c r="F2610" t="s">
        <v>51</v>
      </c>
      <c r="G2610">
        <v>1</v>
      </c>
      <c r="H2610" s="1">
        <v>45839</v>
      </c>
      <c r="I2610" s="1" t="str">
        <f>TEXT(data[[#This Row],[OrderDate]],"mmm")</f>
        <v>Jul</v>
      </c>
      <c r="J2610" s="6">
        <v>0.62638888888888888</v>
      </c>
      <c r="K2610" s="6" t="str">
        <f>TEXT(data[[#This Row],[OrderTime]],"h")</f>
        <v>15</v>
      </c>
      <c r="L2610" s="1">
        <v>45840</v>
      </c>
      <c r="M2610" s="6">
        <v>0.87638888888888888</v>
      </c>
      <c r="N2610" t="s">
        <v>98</v>
      </c>
      <c r="O2610" t="s">
        <v>469</v>
      </c>
      <c r="P2610" t="s">
        <v>77</v>
      </c>
      <c r="Q2610" t="s">
        <v>53</v>
      </c>
      <c r="R2610" t="s">
        <v>46</v>
      </c>
      <c r="S2610" t="s">
        <v>28</v>
      </c>
      <c r="T2610" t="s">
        <v>29</v>
      </c>
      <c r="U2610" t="s">
        <v>30</v>
      </c>
      <c r="V2610" s="5">
        <f>data[[#This Row],[PriceUSD]]*data[[#This Row],[Quantity]]</f>
        <v>33.46</v>
      </c>
      <c r="W2610" s="7">
        <f>data[[#This Row],[OrderDate]] + TIME(VALUE(LEFT(data[[#This Row],[OrderTime]],2)), VALUE(RIGHT(data[[#This Row],[OrderTime]],2)), 0)</f>
        <v>45839.061805555553</v>
      </c>
      <c r="X2610" s="7">
        <f>_xlfn.MINIFS(data[OrderDateTime], data[CustomerName], data[[#This Row],[CustomerName]])</f>
        <v>45522.030555555553</v>
      </c>
      <c r="Y2610" t="str">
        <f>IF(data[[#This Row],[OrderDateTime]]=data[[#This Row],[FirstOrderDateTime]], "New", "Returning")</f>
        <v>Returning</v>
      </c>
      <c r="Z2610" s="7">
        <f>data[[#This Row],[DeliveryDate]] + data[[#This Row],[DeliveryTime]]</f>
        <v>45840.876388888886</v>
      </c>
      <c r="AA2610" s="7">
        <f>data[[#This Row],[OrderDateTime]] + 1</f>
        <v>45840.061805555553</v>
      </c>
      <c r="AB2610" s="7" t="str">
        <f>IF(data[[#This Row],[DeliveryDateTime]] &lt;= data[[#This Row],[SLADue]], "On Time", "Late")</f>
        <v>Late</v>
      </c>
    </row>
    <row r="2611" spans="1:28" x14ac:dyDescent="0.2">
      <c r="A2611" t="s">
        <v>3161</v>
      </c>
      <c r="B2611" t="s">
        <v>19</v>
      </c>
      <c r="C2611" t="s">
        <v>290</v>
      </c>
      <c r="D2611" t="s">
        <v>291</v>
      </c>
      <c r="E2611" s="5">
        <v>69.33</v>
      </c>
      <c r="F2611" t="s">
        <v>22</v>
      </c>
      <c r="G2611">
        <v>1</v>
      </c>
      <c r="H2611" s="1">
        <v>45649</v>
      </c>
      <c r="I2611" s="1" t="str">
        <f>TEXT(data[[#This Row],[OrderDate]],"mmm")</f>
        <v>Dec</v>
      </c>
      <c r="J2611" s="6">
        <v>0.86041666666666672</v>
      </c>
      <c r="K2611" s="6" t="str">
        <f>TEXT(data[[#This Row],[OrderTime]],"h")</f>
        <v>20</v>
      </c>
      <c r="L2611" s="1">
        <v>45650</v>
      </c>
      <c r="M2611" s="6">
        <v>0.56041666666666667</v>
      </c>
      <c r="N2611" t="s">
        <v>44</v>
      </c>
      <c r="O2611" t="s">
        <v>320</v>
      </c>
      <c r="P2611" t="s">
        <v>25</v>
      </c>
      <c r="Q2611" t="s">
        <v>53</v>
      </c>
      <c r="R2611" t="s">
        <v>294</v>
      </c>
      <c r="S2611" t="s">
        <v>28</v>
      </c>
      <c r="T2611" t="s">
        <v>29</v>
      </c>
      <c r="U2611" t="s">
        <v>67</v>
      </c>
      <c r="V2611" s="5">
        <f>data[[#This Row],[PriceUSD]]*data[[#This Row],[Quantity]]</f>
        <v>69.33</v>
      </c>
      <c r="W2611" s="7">
        <f>data[[#This Row],[OrderDate]] + TIME(VALUE(LEFT(data[[#This Row],[OrderTime]],2)), VALUE(RIGHT(data[[#This Row],[OrderTime]],2)), 0)</f>
        <v>45649.046527777777</v>
      </c>
      <c r="X2611" s="7">
        <f>_xlfn.MINIFS(data[OrderDateTime], data[CustomerName], data[[#This Row],[CustomerName]])</f>
        <v>45548.038888888892</v>
      </c>
      <c r="Y2611" t="str">
        <f>IF(data[[#This Row],[OrderDateTime]]=data[[#This Row],[FirstOrderDateTime]], "New", "Returning")</f>
        <v>Returning</v>
      </c>
      <c r="Z2611" s="7">
        <f>data[[#This Row],[DeliveryDate]] + data[[#This Row],[DeliveryTime]]</f>
        <v>45650.560416666667</v>
      </c>
      <c r="AA2611" s="7">
        <f>data[[#This Row],[OrderDateTime]] + 1</f>
        <v>45650.046527777777</v>
      </c>
      <c r="AB2611" s="7" t="str">
        <f>IF(data[[#This Row],[DeliveryDateTime]] &lt;= data[[#This Row],[SLADue]], "On Time", "Late")</f>
        <v>Late</v>
      </c>
    </row>
    <row r="2612" spans="1:28" x14ac:dyDescent="0.2">
      <c r="A2612" t="s">
        <v>3162</v>
      </c>
      <c r="B2612" t="s">
        <v>19</v>
      </c>
      <c r="C2612" t="s">
        <v>49</v>
      </c>
      <c r="D2612" t="s">
        <v>50</v>
      </c>
      <c r="E2612" s="5">
        <v>27.35</v>
      </c>
      <c r="F2612" t="s">
        <v>51</v>
      </c>
      <c r="G2612">
        <v>2</v>
      </c>
      <c r="H2612" s="1">
        <v>45580</v>
      </c>
      <c r="I2612" s="1" t="str">
        <f>TEXT(data[[#This Row],[OrderDate]],"mmm")</f>
        <v>Oct</v>
      </c>
      <c r="J2612" s="6">
        <v>0.50208333333333333</v>
      </c>
      <c r="K2612" s="6" t="str">
        <f>TEXT(data[[#This Row],[OrderTime]],"h")</f>
        <v>12</v>
      </c>
      <c r="L2612" s="1">
        <v>45580</v>
      </c>
      <c r="M2612" s="6">
        <v>0.66874999999999996</v>
      </c>
      <c r="N2612" t="s">
        <v>44</v>
      </c>
      <c r="O2612" t="s">
        <v>214</v>
      </c>
      <c r="P2612" t="s">
        <v>25</v>
      </c>
      <c r="Q2612" t="s">
        <v>53</v>
      </c>
      <c r="R2612" t="s">
        <v>54</v>
      </c>
      <c r="S2612" t="s">
        <v>47</v>
      </c>
      <c r="T2612" t="s">
        <v>29</v>
      </c>
      <c r="U2612" t="s">
        <v>39</v>
      </c>
      <c r="V2612" s="5">
        <f>data[[#This Row],[PriceUSD]]*data[[#This Row],[Quantity]]</f>
        <v>54.7</v>
      </c>
      <c r="W2612" s="7">
        <f>data[[#This Row],[OrderDate]] + TIME(VALUE(LEFT(data[[#This Row],[OrderTime]],2)), VALUE(RIGHT(data[[#This Row],[OrderTime]],2)), 0)</f>
        <v>45580.022916666669</v>
      </c>
      <c r="X2612" s="7">
        <f>_xlfn.MINIFS(data[OrderDateTime], data[CustomerName], data[[#This Row],[CustomerName]])</f>
        <v>45506.052083333336</v>
      </c>
      <c r="Y2612" t="str">
        <f>IF(data[[#This Row],[OrderDateTime]]=data[[#This Row],[FirstOrderDateTime]], "New", "Returning")</f>
        <v>Returning</v>
      </c>
      <c r="Z2612" s="7">
        <f>data[[#This Row],[DeliveryDate]] + data[[#This Row],[DeliveryTime]]</f>
        <v>45580.668749999997</v>
      </c>
      <c r="AA2612" s="7">
        <f>data[[#This Row],[OrderDateTime]] + 1</f>
        <v>45581.022916666669</v>
      </c>
      <c r="AB2612" s="7" t="str">
        <f>IF(data[[#This Row],[DeliveryDateTime]] &lt;= data[[#This Row],[SLADue]], "On Time", "Late")</f>
        <v>On Time</v>
      </c>
    </row>
    <row r="2613" spans="1:28" x14ac:dyDescent="0.2">
      <c r="A2613" t="s">
        <v>3163</v>
      </c>
      <c r="B2613" t="s">
        <v>19</v>
      </c>
      <c r="C2613" t="s">
        <v>32</v>
      </c>
      <c r="D2613" t="s">
        <v>33</v>
      </c>
      <c r="E2613" s="5">
        <v>49.86</v>
      </c>
      <c r="F2613" t="s">
        <v>138</v>
      </c>
      <c r="G2613">
        <v>3</v>
      </c>
      <c r="H2613" s="1">
        <v>45872</v>
      </c>
      <c r="I2613" s="1" t="str">
        <f>TEXT(data[[#This Row],[OrderDate]],"mmm")</f>
        <v>Aug</v>
      </c>
      <c r="J2613" s="6">
        <v>0.85</v>
      </c>
      <c r="K2613" s="6" t="str">
        <f>TEXT(data[[#This Row],[OrderTime]],"h")</f>
        <v>20</v>
      </c>
      <c r="L2613" s="1">
        <v>45873</v>
      </c>
      <c r="M2613" s="6">
        <v>0.66111111111111109</v>
      </c>
      <c r="N2613" t="s">
        <v>238</v>
      </c>
      <c r="O2613" t="s">
        <v>990</v>
      </c>
      <c r="P2613" t="s">
        <v>36</v>
      </c>
      <c r="Q2613" t="s">
        <v>53</v>
      </c>
      <c r="R2613" t="s">
        <v>37</v>
      </c>
      <c r="S2613" t="s">
        <v>28</v>
      </c>
      <c r="T2613" t="s">
        <v>29</v>
      </c>
      <c r="U2613" t="s">
        <v>30</v>
      </c>
      <c r="V2613" s="5">
        <f>data[[#This Row],[PriceUSD]]*data[[#This Row],[Quantity]]</f>
        <v>149.57999999999998</v>
      </c>
      <c r="W2613" s="7">
        <f>data[[#This Row],[OrderDate]] + TIME(VALUE(LEFT(data[[#This Row],[OrderTime]],2)), VALUE(RIGHT(data[[#This Row],[OrderTime]],2)), 0)</f>
        <v>45872.059027777781</v>
      </c>
      <c r="X2613" s="7">
        <f>_xlfn.MINIFS(data[OrderDateTime], data[CustomerName], data[[#This Row],[CustomerName]])</f>
        <v>45517.038888888892</v>
      </c>
      <c r="Y2613" t="str">
        <f>IF(data[[#This Row],[OrderDateTime]]=data[[#This Row],[FirstOrderDateTime]], "New", "Returning")</f>
        <v>Returning</v>
      </c>
      <c r="Z2613" s="7">
        <f>data[[#This Row],[DeliveryDate]] + data[[#This Row],[DeliveryTime]]</f>
        <v>45873.661111111112</v>
      </c>
      <c r="AA2613" s="7">
        <f>data[[#This Row],[OrderDateTime]] + 1</f>
        <v>45873.059027777781</v>
      </c>
      <c r="AB2613" s="7" t="str">
        <f>IF(data[[#This Row],[DeliveryDateTime]] &lt;= data[[#This Row],[SLADue]], "On Time", "Late")</f>
        <v>Late</v>
      </c>
    </row>
    <row r="2614" spans="1:28" x14ac:dyDescent="0.2">
      <c r="A2614" t="s">
        <v>3164</v>
      </c>
      <c r="B2614" t="s">
        <v>19</v>
      </c>
      <c r="C2614" t="s">
        <v>61</v>
      </c>
      <c r="D2614" t="s">
        <v>62</v>
      </c>
      <c r="E2614" s="5">
        <v>143.84</v>
      </c>
      <c r="F2614" t="s">
        <v>94</v>
      </c>
      <c r="G2614">
        <v>6</v>
      </c>
      <c r="H2614" s="1">
        <v>45850</v>
      </c>
      <c r="I2614" s="1" t="str">
        <f>TEXT(data[[#This Row],[OrderDate]],"mmm")</f>
        <v>Jul</v>
      </c>
      <c r="J2614" s="6">
        <v>0.46319444444444446</v>
      </c>
      <c r="K2614" s="6" t="str">
        <f>TEXT(data[[#This Row],[OrderTime]],"h")</f>
        <v>11</v>
      </c>
      <c r="L2614" s="1">
        <v>45850</v>
      </c>
      <c r="M2614" s="6">
        <v>0.75486111111111109</v>
      </c>
      <c r="N2614" t="s">
        <v>213</v>
      </c>
      <c r="O2614" t="s">
        <v>1269</v>
      </c>
      <c r="P2614" t="s">
        <v>36</v>
      </c>
      <c r="Q2614" t="s">
        <v>26</v>
      </c>
      <c r="R2614" t="s">
        <v>66</v>
      </c>
      <c r="S2614" t="s">
        <v>47</v>
      </c>
      <c r="T2614" t="s">
        <v>38</v>
      </c>
      <c r="U2614" t="s">
        <v>30</v>
      </c>
      <c r="V2614" s="5">
        <f>data[[#This Row],[PriceUSD]]*data[[#This Row],[Quantity]]</f>
        <v>863.04</v>
      </c>
      <c r="W2614" s="7">
        <f>data[[#This Row],[OrderDate]] + TIME(VALUE(LEFT(data[[#This Row],[OrderTime]],2)), VALUE(RIGHT(data[[#This Row],[OrderTime]],2)), 0)</f>
        <v>45850.030555555553</v>
      </c>
      <c r="X2614" s="7">
        <f>_xlfn.MINIFS(data[OrderDateTime], data[CustomerName], data[[#This Row],[CustomerName]])</f>
        <v>45673.030555555553</v>
      </c>
      <c r="Y2614" t="str">
        <f>IF(data[[#This Row],[OrderDateTime]]=data[[#This Row],[FirstOrderDateTime]], "New", "Returning")</f>
        <v>Returning</v>
      </c>
      <c r="Z2614" s="7">
        <f>data[[#This Row],[DeliveryDate]] + data[[#This Row],[DeliveryTime]]</f>
        <v>45850.754861111112</v>
      </c>
      <c r="AA2614" s="7">
        <f>data[[#This Row],[OrderDateTime]] + 1</f>
        <v>45851.030555555553</v>
      </c>
      <c r="AB2614" s="7" t="str">
        <f>IF(data[[#This Row],[DeliveryDateTime]] &lt;= data[[#This Row],[SLADue]], "On Time", "Late")</f>
        <v>On Time</v>
      </c>
    </row>
    <row r="2615" spans="1:28" x14ac:dyDescent="0.2">
      <c r="A2615" t="s">
        <v>3165</v>
      </c>
      <c r="B2615" t="s">
        <v>19</v>
      </c>
      <c r="C2615" t="s">
        <v>20</v>
      </c>
      <c r="D2615" t="s">
        <v>21</v>
      </c>
      <c r="E2615" s="5">
        <v>16.97</v>
      </c>
      <c r="F2615" t="s">
        <v>43</v>
      </c>
      <c r="G2615">
        <v>1</v>
      </c>
      <c r="H2615" s="1">
        <v>45672</v>
      </c>
      <c r="I2615" s="1" t="str">
        <f>TEXT(data[[#This Row],[OrderDate]],"mmm")</f>
        <v>Jan</v>
      </c>
      <c r="J2615" s="6">
        <v>0.48888888888888887</v>
      </c>
      <c r="K2615" s="6" t="str">
        <f>TEXT(data[[#This Row],[OrderTime]],"h")</f>
        <v>11</v>
      </c>
      <c r="L2615" s="1">
        <v>45673</v>
      </c>
      <c r="M2615" s="6">
        <v>0.69722222222222219</v>
      </c>
      <c r="N2615" t="s">
        <v>175</v>
      </c>
      <c r="O2615" t="s">
        <v>655</v>
      </c>
      <c r="P2615" t="s">
        <v>25</v>
      </c>
      <c r="Q2615" t="s">
        <v>53</v>
      </c>
      <c r="R2615" t="s">
        <v>27</v>
      </c>
      <c r="S2615" t="s">
        <v>28</v>
      </c>
      <c r="T2615" t="s">
        <v>106</v>
      </c>
      <c r="U2615" t="s">
        <v>30</v>
      </c>
      <c r="V2615" s="5">
        <f>data[[#This Row],[PriceUSD]]*data[[#This Row],[Quantity]]</f>
        <v>16.97</v>
      </c>
      <c r="W2615" s="7">
        <f>data[[#This Row],[OrderDate]] + TIME(VALUE(LEFT(data[[#This Row],[OrderTime]],2)), VALUE(RIGHT(data[[#This Row],[OrderTime]],2)), 0)</f>
        <v>45672.061805555553</v>
      </c>
      <c r="X2615" s="7">
        <f>_xlfn.MINIFS(data[OrderDateTime], data[CustomerName], data[[#This Row],[CustomerName]])</f>
        <v>45511.030555555553</v>
      </c>
      <c r="Y2615" t="str">
        <f>IF(data[[#This Row],[OrderDateTime]]=data[[#This Row],[FirstOrderDateTime]], "New", "Returning")</f>
        <v>Returning</v>
      </c>
      <c r="Z2615" s="7">
        <f>data[[#This Row],[DeliveryDate]] + data[[#This Row],[DeliveryTime]]</f>
        <v>45673.697222222225</v>
      </c>
      <c r="AA2615" s="7">
        <f>data[[#This Row],[OrderDateTime]] + 1</f>
        <v>45673.061805555553</v>
      </c>
      <c r="AB2615" s="7" t="str">
        <f>IF(data[[#This Row],[DeliveryDateTime]] &lt;= data[[#This Row],[SLADue]], "On Time", "Late")</f>
        <v>Late</v>
      </c>
    </row>
    <row r="2616" spans="1:28" x14ac:dyDescent="0.2">
      <c r="A2616" t="s">
        <v>3166</v>
      </c>
      <c r="B2616" t="s">
        <v>19</v>
      </c>
      <c r="C2616" t="s">
        <v>290</v>
      </c>
      <c r="D2616" t="s">
        <v>291</v>
      </c>
      <c r="E2616" s="5">
        <v>63.8</v>
      </c>
      <c r="F2616" t="s">
        <v>22</v>
      </c>
      <c r="G2616">
        <v>1</v>
      </c>
      <c r="H2616" s="1">
        <v>45747</v>
      </c>
      <c r="I2616" s="1" t="str">
        <f>TEXT(data[[#This Row],[OrderDate]],"mmm")</f>
        <v>Mar</v>
      </c>
      <c r="J2616" s="6">
        <v>0.8041666666666667</v>
      </c>
      <c r="K2616" s="6" t="str">
        <f>TEXT(data[[#This Row],[OrderTime]],"h")</f>
        <v>19</v>
      </c>
      <c r="L2616" s="1">
        <v>45749</v>
      </c>
      <c r="M2616" s="6">
        <v>0.5854166666666667</v>
      </c>
      <c r="N2616" t="s">
        <v>170</v>
      </c>
      <c r="O2616" t="s">
        <v>89</v>
      </c>
      <c r="P2616" t="s">
        <v>36</v>
      </c>
      <c r="Q2616" t="s">
        <v>53</v>
      </c>
      <c r="R2616" t="s">
        <v>294</v>
      </c>
      <c r="S2616" t="s">
        <v>105</v>
      </c>
      <c r="T2616" t="s">
        <v>38</v>
      </c>
      <c r="U2616" t="s">
        <v>30</v>
      </c>
      <c r="V2616" s="5">
        <f>data[[#This Row],[PriceUSD]]*data[[#This Row],[Quantity]]</f>
        <v>63.8</v>
      </c>
      <c r="W2616" s="7">
        <f>data[[#This Row],[OrderDate]] + TIME(VALUE(LEFT(data[[#This Row],[OrderTime]],2)), VALUE(RIGHT(data[[#This Row],[OrderTime]],2)), 0)</f>
        <v>45747.046527777777</v>
      </c>
      <c r="X2616" s="7">
        <f>_xlfn.MINIFS(data[OrderDateTime], data[CustomerName], data[[#This Row],[CustomerName]])</f>
        <v>45514.038888888892</v>
      </c>
      <c r="Y2616" t="str">
        <f>IF(data[[#This Row],[OrderDateTime]]=data[[#This Row],[FirstOrderDateTime]], "New", "Returning")</f>
        <v>Returning</v>
      </c>
      <c r="Z2616" s="7">
        <f>data[[#This Row],[DeliveryDate]] + data[[#This Row],[DeliveryTime]]</f>
        <v>45749.585416666669</v>
      </c>
      <c r="AA2616" s="7">
        <f>data[[#This Row],[OrderDateTime]] + 1</f>
        <v>45748.046527777777</v>
      </c>
      <c r="AB2616" s="7" t="str">
        <f>IF(data[[#This Row],[DeliveryDateTime]] &lt;= data[[#This Row],[SLADue]], "On Time", "Late")</f>
        <v>Late</v>
      </c>
    </row>
    <row r="2617" spans="1:28" x14ac:dyDescent="0.2">
      <c r="A2617" t="s">
        <v>3167</v>
      </c>
      <c r="B2617" t="s">
        <v>19</v>
      </c>
      <c r="C2617" t="s">
        <v>69</v>
      </c>
      <c r="D2617" t="s">
        <v>70</v>
      </c>
      <c r="E2617" s="5">
        <v>60.19</v>
      </c>
      <c r="F2617" t="s">
        <v>71</v>
      </c>
      <c r="G2617">
        <v>3</v>
      </c>
      <c r="H2617" s="1">
        <v>45607</v>
      </c>
      <c r="I2617" s="1" t="str">
        <f>TEXT(data[[#This Row],[OrderDate]],"mmm")</f>
        <v>Nov</v>
      </c>
      <c r="J2617" s="6">
        <v>0.5083333333333333</v>
      </c>
      <c r="K2617" s="6" t="str">
        <f>TEXT(data[[#This Row],[OrderTime]],"h")</f>
        <v>12</v>
      </c>
      <c r="L2617" s="1">
        <v>45608</v>
      </c>
      <c r="M2617" s="6">
        <v>0.59166666666666667</v>
      </c>
      <c r="N2617" t="s">
        <v>120</v>
      </c>
      <c r="O2617" t="s">
        <v>471</v>
      </c>
      <c r="P2617" t="s">
        <v>25</v>
      </c>
      <c r="Q2617" t="s">
        <v>53</v>
      </c>
      <c r="R2617" t="s">
        <v>37</v>
      </c>
      <c r="S2617" t="s">
        <v>28</v>
      </c>
      <c r="T2617" t="s">
        <v>29</v>
      </c>
      <c r="U2617" t="s">
        <v>30</v>
      </c>
      <c r="V2617" s="5">
        <f>data[[#This Row],[PriceUSD]]*data[[#This Row],[Quantity]]</f>
        <v>180.57</v>
      </c>
      <c r="W2617" s="7">
        <f>data[[#This Row],[OrderDate]] + TIME(VALUE(LEFT(data[[#This Row],[OrderTime]],2)), VALUE(RIGHT(data[[#This Row],[OrderTime]],2)), 0)</f>
        <v>45607.022916666669</v>
      </c>
      <c r="X2617" s="7">
        <f>_xlfn.MINIFS(data[OrderDateTime], data[CustomerName], data[[#This Row],[CustomerName]])</f>
        <v>45514.030555555553</v>
      </c>
      <c r="Y2617" t="str">
        <f>IF(data[[#This Row],[OrderDateTime]]=data[[#This Row],[FirstOrderDateTime]], "New", "Returning")</f>
        <v>Returning</v>
      </c>
      <c r="Z2617" s="7">
        <f>data[[#This Row],[DeliveryDate]] + data[[#This Row],[DeliveryTime]]</f>
        <v>45608.591666666667</v>
      </c>
      <c r="AA2617" s="7">
        <f>data[[#This Row],[OrderDateTime]] + 1</f>
        <v>45608.022916666669</v>
      </c>
      <c r="AB2617" s="7" t="str">
        <f>IF(data[[#This Row],[DeliveryDateTime]] &lt;= data[[#This Row],[SLADue]], "On Time", "Late")</f>
        <v>Late</v>
      </c>
    </row>
    <row r="2618" spans="1:28" x14ac:dyDescent="0.2">
      <c r="A2618" t="s">
        <v>3168</v>
      </c>
      <c r="B2618" t="s">
        <v>19</v>
      </c>
      <c r="C2618" t="s">
        <v>85</v>
      </c>
      <c r="D2618" t="s">
        <v>86</v>
      </c>
      <c r="E2618" s="5">
        <v>55.85</v>
      </c>
      <c r="F2618" t="s">
        <v>71</v>
      </c>
      <c r="G2618">
        <v>1</v>
      </c>
      <c r="H2618" s="1">
        <v>45615</v>
      </c>
      <c r="I2618" s="1" t="str">
        <f>TEXT(data[[#This Row],[OrderDate]],"mmm")</f>
        <v>Nov</v>
      </c>
      <c r="J2618" s="6">
        <v>0.38819444444444445</v>
      </c>
      <c r="K2618" s="6" t="str">
        <f>TEXT(data[[#This Row],[OrderTime]],"h")</f>
        <v>9</v>
      </c>
      <c r="L2618" s="1">
        <v>45615</v>
      </c>
      <c r="M2618" s="6">
        <v>0.55486111111111114</v>
      </c>
      <c r="N2618" t="s">
        <v>238</v>
      </c>
      <c r="O2618" t="s">
        <v>488</v>
      </c>
      <c r="P2618" t="s">
        <v>36</v>
      </c>
      <c r="Q2618" t="s">
        <v>53</v>
      </c>
      <c r="R2618" t="s">
        <v>90</v>
      </c>
      <c r="S2618" t="s">
        <v>47</v>
      </c>
      <c r="T2618" t="s">
        <v>143</v>
      </c>
      <c r="U2618" t="s">
        <v>30</v>
      </c>
      <c r="V2618" s="5">
        <f>data[[#This Row],[PriceUSD]]*data[[#This Row],[Quantity]]</f>
        <v>55.85</v>
      </c>
      <c r="W2618" s="7">
        <f>data[[#This Row],[OrderDate]] + TIME(VALUE(LEFT(data[[#This Row],[OrderTime]],2)), VALUE(RIGHT(data[[#This Row],[OrderTime]],2)), 0)</f>
        <v>45615.030555555553</v>
      </c>
      <c r="X2618" s="7">
        <f>_xlfn.MINIFS(data[OrderDateTime], data[CustomerName], data[[#This Row],[CustomerName]])</f>
        <v>45556.046527777777</v>
      </c>
      <c r="Y2618" t="str">
        <f>IF(data[[#This Row],[OrderDateTime]]=data[[#This Row],[FirstOrderDateTime]], "New", "Returning")</f>
        <v>Returning</v>
      </c>
      <c r="Z2618" s="7">
        <f>data[[#This Row],[DeliveryDate]] + data[[#This Row],[DeliveryTime]]</f>
        <v>45615.554861111108</v>
      </c>
      <c r="AA2618" s="7">
        <f>data[[#This Row],[OrderDateTime]] + 1</f>
        <v>45616.030555555553</v>
      </c>
      <c r="AB2618" s="7" t="str">
        <f>IF(data[[#This Row],[DeliveryDateTime]] &lt;= data[[#This Row],[SLADue]], "On Time", "Late")</f>
        <v>On Time</v>
      </c>
    </row>
    <row r="2619" spans="1:28" x14ac:dyDescent="0.2">
      <c r="A2619" t="s">
        <v>3169</v>
      </c>
      <c r="B2619" t="s">
        <v>19</v>
      </c>
      <c r="C2619" t="s">
        <v>85</v>
      </c>
      <c r="D2619" t="s">
        <v>86</v>
      </c>
      <c r="E2619" s="5">
        <v>52.66</v>
      </c>
      <c r="F2619" t="s">
        <v>71</v>
      </c>
      <c r="G2619">
        <v>2</v>
      </c>
      <c r="H2619" s="1">
        <v>45629</v>
      </c>
      <c r="I2619" s="1" t="str">
        <f>TEXT(data[[#This Row],[OrderDate]],"mmm")</f>
        <v>Dec</v>
      </c>
      <c r="J2619" s="6">
        <v>0.83125000000000004</v>
      </c>
      <c r="K2619" s="6" t="str">
        <f>TEXT(data[[#This Row],[OrderTime]],"h")</f>
        <v>19</v>
      </c>
      <c r="L2619" s="1">
        <v>45630</v>
      </c>
      <c r="M2619" s="6">
        <v>0.83125000000000004</v>
      </c>
      <c r="N2619" t="s">
        <v>95</v>
      </c>
      <c r="O2619" t="s">
        <v>396</v>
      </c>
      <c r="P2619" t="s">
        <v>25</v>
      </c>
      <c r="Q2619" t="s">
        <v>26</v>
      </c>
      <c r="R2619" t="s">
        <v>90</v>
      </c>
      <c r="S2619" t="s">
        <v>28</v>
      </c>
      <c r="T2619" t="s">
        <v>29</v>
      </c>
      <c r="U2619" t="s">
        <v>30</v>
      </c>
      <c r="V2619" s="5">
        <f>data[[#This Row],[PriceUSD]]*data[[#This Row],[Quantity]]</f>
        <v>105.32</v>
      </c>
      <c r="W2619" s="7">
        <f>data[[#This Row],[OrderDate]] + TIME(VALUE(LEFT(data[[#This Row],[OrderTime]],2)), VALUE(RIGHT(data[[#This Row],[OrderTime]],2)), 0)</f>
        <v>45629.017361111109</v>
      </c>
      <c r="X2619" s="7">
        <f>_xlfn.MINIFS(data[OrderDateTime], data[CustomerName], data[[#This Row],[CustomerName]])</f>
        <v>45513.054166666669</v>
      </c>
      <c r="Y2619" t="str">
        <f>IF(data[[#This Row],[OrderDateTime]]=data[[#This Row],[FirstOrderDateTime]], "New", "Returning")</f>
        <v>Returning</v>
      </c>
      <c r="Z2619" s="7">
        <f>data[[#This Row],[DeliveryDate]] + data[[#This Row],[DeliveryTime]]</f>
        <v>45630.831250000003</v>
      </c>
      <c r="AA2619" s="7">
        <f>data[[#This Row],[OrderDateTime]] + 1</f>
        <v>45630.017361111109</v>
      </c>
      <c r="AB2619" s="7" t="str">
        <f>IF(data[[#This Row],[DeliveryDateTime]] &lt;= data[[#This Row],[SLADue]], "On Time", "Late")</f>
        <v>Late</v>
      </c>
    </row>
    <row r="2620" spans="1:28" x14ac:dyDescent="0.2">
      <c r="A2620" t="s">
        <v>3170</v>
      </c>
      <c r="B2620" t="s">
        <v>19</v>
      </c>
      <c r="C2620" t="s">
        <v>49</v>
      </c>
      <c r="D2620" t="s">
        <v>50</v>
      </c>
      <c r="E2620" s="5">
        <v>31.16</v>
      </c>
      <c r="F2620" t="s">
        <v>51</v>
      </c>
      <c r="G2620">
        <v>2</v>
      </c>
      <c r="H2620" s="1">
        <v>45841</v>
      </c>
      <c r="I2620" s="1" t="str">
        <f>TEXT(data[[#This Row],[OrderDate]],"mmm")</f>
        <v>Jul</v>
      </c>
      <c r="J2620" s="6">
        <v>0.69722222222222219</v>
      </c>
      <c r="K2620" s="6" t="str">
        <f>TEXT(data[[#This Row],[OrderTime]],"h")</f>
        <v>16</v>
      </c>
      <c r="L2620" s="1">
        <v>45842</v>
      </c>
      <c r="M2620" s="6">
        <v>0.69722222222222219</v>
      </c>
      <c r="N2620" t="s">
        <v>120</v>
      </c>
      <c r="O2620" t="s">
        <v>1499</v>
      </c>
      <c r="P2620" t="s">
        <v>25</v>
      </c>
      <c r="Q2620" t="s">
        <v>26</v>
      </c>
      <c r="R2620" t="s">
        <v>54</v>
      </c>
      <c r="S2620" t="s">
        <v>28</v>
      </c>
      <c r="T2620" t="s">
        <v>106</v>
      </c>
      <c r="U2620" t="s">
        <v>30</v>
      </c>
      <c r="V2620" s="5">
        <f>data[[#This Row],[PriceUSD]]*data[[#This Row],[Quantity]]</f>
        <v>62.32</v>
      </c>
      <c r="W2620" s="7">
        <f>data[[#This Row],[OrderDate]] + TIME(VALUE(LEFT(data[[#This Row],[OrderTime]],2)), VALUE(RIGHT(data[[#This Row],[OrderTime]],2)), 0)</f>
        <v>45841.015277777777</v>
      </c>
      <c r="X2620" s="7">
        <f>_xlfn.MINIFS(data[OrderDateTime], data[CustomerName], data[[#This Row],[CustomerName]])</f>
        <v>45517.022916666669</v>
      </c>
      <c r="Y2620" t="str">
        <f>IF(data[[#This Row],[OrderDateTime]]=data[[#This Row],[FirstOrderDateTime]], "New", "Returning")</f>
        <v>Returning</v>
      </c>
      <c r="Z2620" s="7">
        <f>data[[#This Row],[DeliveryDate]] + data[[#This Row],[DeliveryTime]]</f>
        <v>45842.697222222225</v>
      </c>
      <c r="AA2620" s="7">
        <f>data[[#This Row],[OrderDateTime]] + 1</f>
        <v>45842.015277777777</v>
      </c>
      <c r="AB2620" s="7" t="str">
        <f>IF(data[[#This Row],[DeliveryDateTime]] &lt;= data[[#This Row],[SLADue]], "On Time", "Late")</f>
        <v>Late</v>
      </c>
    </row>
    <row r="2621" spans="1:28" x14ac:dyDescent="0.2">
      <c r="A2621" t="s">
        <v>3171</v>
      </c>
      <c r="B2621" t="s">
        <v>19</v>
      </c>
      <c r="C2621" t="s">
        <v>126</v>
      </c>
      <c r="D2621" t="s">
        <v>127</v>
      </c>
      <c r="E2621" s="5">
        <v>20.059999999999999</v>
      </c>
      <c r="F2621" t="s">
        <v>71</v>
      </c>
      <c r="G2621">
        <v>1</v>
      </c>
      <c r="H2621" s="1">
        <v>45612</v>
      </c>
      <c r="I2621" s="1" t="str">
        <f>TEXT(data[[#This Row],[OrderDate]],"mmm")</f>
        <v>Nov</v>
      </c>
      <c r="J2621" s="6">
        <v>0.76597222222222228</v>
      </c>
      <c r="K2621" s="6" t="str">
        <f>TEXT(data[[#This Row],[OrderTime]],"h")</f>
        <v>18</v>
      </c>
      <c r="L2621" s="1">
        <v>45614</v>
      </c>
      <c r="M2621" s="6">
        <v>0.5625</v>
      </c>
      <c r="N2621" t="s">
        <v>34</v>
      </c>
      <c r="O2621" t="s">
        <v>244</v>
      </c>
      <c r="P2621" t="s">
        <v>36</v>
      </c>
      <c r="Q2621" t="s">
        <v>53</v>
      </c>
      <c r="R2621" t="s">
        <v>129</v>
      </c>
      <c r="S2621" t="s">
        <v>105</v>
      </c>
      <c r="T2621" t="s">
        <v>59</v>
      </c>
      <c r="U2621" t="s">
        <v>30</v>
      </c>
      <c r="V2621" s="5">
        <f>data[[#This Row],[PriceUSD]]*data[[#This Row],[Quantity]]</f>
        <v>20.059999999999999</v>
      </c>
      <c r="W2621" s="7">
        <f>data[[#This Row],[OrderDate]] + TIME(VALUE(LEFT(data[[#This Row],[OrderTime]],2)), VALUE(RIGHT(data[[#This Row],[OrderTime]],2)), 0)</f>
        <v>45612.015277777777</v>
      </c>
      <c r="X2621" s="7">
        <f>_xlfn.MINIFS(data[OrderDateTime], data[CustomerName], data[[#This Row],[CustomerName]])</f>
        <v>45558.017361111109</v>
      </c>
      <c r="Y2621" t="str">
        <f>IF(data[[#This Row],[OrderDateTime]]=data[[#This Row],[FirstOrderDateTime]], "New", "Returning")</f>
        <v>Returning</v>
      </c>
      <c r="Z2621" s="7">
        <f>data[[#This Row],[DeliveryDate]] + data[[#This Row],[DeliveryTime]]</f>
        <v>45614.5625</v>
      </c>
      <c r="AA2621" s="7">
        <f>data[[#This Row],[OrderDateTime]] + 1</f>
        <v>45613.015277777777</v>
      </c>
      <c r="AB2621" s="7" t="str">
        <f>IF(data[[#This Row],[DeliveryDateTime]] &lt;= data[[#This Row],[SLADue]], "On Time", "Late")</f>
        <v>Late</v>
      </c>
    </row>
    <row r="2622" spans="1:28" x14ac:dyDescent="0.2">
      <c r="A2622" t="s">
        <v>3172</v>
      </c>
      <c r="B2622" t="s">
        <v>19</v>
      </c>
      <c r="C2622" t="s">
        <v>32</v>
      </c>
      <c r="D2622" t="s">
        <v>33</v>
      </c>
      <c r="E2622" s="5">
        <v>51.67</v>
      </c>
      <c r="F2622" t="s">
        <v>138</v>
      </c>
      <c r="G2622">
        <v>1</v>
      </c>
      <c r="H2622" s="1">
        <v>45593</v>
      </c>
      <c r="I2622" s="1" t="str">
        <f>TEXT(data[[#This Row],[OrderDate]],"mmm")</f>
        <v>Oct</v>
      </c>
      <c r="J2622" s="6">
        <v>0.62013888888888891</v>
      </c>
      <c r="K2622" s="6" t="str">
        <f>TEXT(data[[#This Row],[OrderTime]],"h")</f>
        <v>14</v>
      </c>
      <c r="L2622" s="1">
        <v>45593</v>
      </c>
      <c r="M2622" s="6">
        <v>0.78680555555555554</v>
      </c>
      <c r="N2622" t="s">
        <v>112</v>
      </c>
      <c r="O2622" t="s">
        <v>1142</v>
      </c>
      <c r="P2622" t="s">
        <v>36</v>
      </c>
      <c r="Q2622" t="s">
        <v>26</v>
      </c>
      <c r="R2622" t="s">
        <v>37</v>
      </c>
      <c r="S2622" t="s">
        <v>47</v>
      </c>
      <c r="T2622" t="s">
        <v>29</v>
      </c>
      <c r="U2622" t="s">
        <v>30</v>
      </c>
      <c r="V2622" s="5">
        <f>data[[#This Row],[PriceUSD]]*data[[#This Row],[Quantity]]</f>
        <v>51.67</v>
      </c>
      <c r="W2622" s="7">
        <f>data[[#This Row],[OrderDate]] + TIME(VALUE(LEFT(data[[#This Row],[OrderTime]],2)), VALUE(RIGHT(data[[#This Row],[OrderTime]],2)), 0)</f>
        <v>45593.061805555553</v>
      </c>
      <c r="X2622" s="7">
        <f>_xlfn.MINIFS(data[OrderDateTime], data[CustomerName], data[[#This Row],[CustomerName]])</f>
        <v>45513.054166666669</v>
      </c>
      <c r="Y2622" t="str">
        <f>IF(data[[#This Row],[OrderDateTime]]=data[[#This Row],[FirstOrderDateTime]], "New", "Returning")</f>
        <v>Returning</v>
      </c>
      <c r="Z2622" s="7">
        <f>data[[#This Row],[DeliveryDate]] + data[[#This Row],[DeliveryTime]]</f>
        <v>45593.786805555559</v>
      </c>
      <c r="AA2622" s="7">
        <f>data[[#This Row],[OrderDateTime]] + 1</f>
        <v>45594.061805555553</v>
      </c>
      <c r="AB2622" s="7" t="str">
        <f>IF(data[[#This Row],[DeliveryDateTime]] &lt;= data[[#This Row],[SLADue]], "On Time", "Late")</f>
        <v>On Time</v>
      </c>
    </row>
    <row r="2623" spans="1:28" x14ac:dyDescent="0.2">
      <c r="A2623" t="s">
        <v>3173</v>
      </c>
      <c r="B2623" t="s">
        <v>19</v>
      </c>
      <c r="C2623" t="s">
        <v>32</v>
      </c>
      <c r="D2623" t="s">
        <v>33</v>
      </c>
      <c r="E2623" s="5">
        <v>50.6</v>
      </c>
      <c r="F2623" t="s">
        <v>43</v>
      </c>
      <c r="G2623">
        <v>1</v>
      </c>
      <c r="H2623" s="1">
        <v>45536</v>
      </c>
      <c r="I2623" s="1" t="str">
        <f>TEXT(data[[#This Row],[OrderDate]],"mmm")</f>
        <v>Sep</v>
      </c>
      <c r="J2623" s="6">
        <v>0.49513888888888891</v>
      </c>
      <c r="K2623" s="6" t="str">
        <f>TEXT(data[[#This Row],[OrderTime]],"h")</f>
        <v>11</v>
      </c>
      <c r="L2623" s="1">
        <v>45536</v>
      </c>
      <c r="M2623" s="6">
        <v>0.62013888888888891</v>
      </c>
      <c r="N2623" t="s">
        <v>148</v>
      </c>
      <c r="O2623" t="s">
        <v>728</v>
      </c>
      <c r="P2623" t="s">
        <v>25</v>
      </c>
      <c r="Q2623" t="s">
        <v>26</v>
      </c>
      <c r="R2623" t="s">
        <v>37</v>
      </c>
      <c r="S2623" t="s">
        <v>47</v>
      </c>
      <c r="T2623" t="s">
        <v>29</v>
      </c>
      <c r="U2623" t="s">
        <v>30</v>
      </c>
      <c r="V2623" s="5">
        <f>data[[#This Row],[PriceUSD]]*data[[#This Row],[Quantity]]</f>
        <v>50.6</v>
      </c>
      <c r="W2623" s="7">
        <f>data[[#This Row],[OrderDate]] + TIME(VALUE(LEFT(data[[#This Row],[OrderTime]],2)), VALUE(RIGHT(data[[#This Row],[OrderTime]],2)), 0)</f>
        <v>45536.061805555553</v>
      </c>
      <c r="X2623" s="7">
        <f>_xlfn.MINIFS(data[OrderDateTime], data[CustomerName], data[[#This Row],[CustomerName]])</f>
        <v>45512.046527777777</v>
      </c>
      <c r="Y2623" t="str">
        <f>IF(data[[#This Row],[OrderDateTime]]=data[[#This Row],[FirstOrderDateTime]], "New", "Returning")</f>
        <v>Returning</v>
      </c>
      <c r="Z2623" s="7">
        <f>data[[#This Row],[DeliveryDate]] + data[[#This Row],[DeliveryTime]]</f>
        <v>45536.620138888888</v>
      </c>
      <c r="AA2623" s="7">
        <f>data[[#This Row],[OrderDateTime]] + 1</f>
        <v>45537.061805555553</v>
      </c>
      <c r="AB2623" s="7" t="str">
        <f>IF(data[[#This Row],[DeliveryDateTime]] &lt;= data[[#This Row],[SLADue]], "On Time", "Late")</f>
        <v>On Time</v>
      </c>
    </row>
    <row r="2624" spans="1:28" x14ac:dyDescent="0.2">
      <c r="A2624" t="s">
        <v>3174</v>
      </c>
      <c r="B2624" t="s">
        <v>19</v>
      </c>
      <c r="C2624" t="s">
        <v>41</v>
      </c>
      <c r="D2624" t="s">
        <v>42</v>
      </c>
      <c r="E2624" s="5">
        <v>34.14</v>
      </c>
      <c r="F2624" t="s">
        <v>119</v>
      </c>
      <c r="G2624">
        <v>1</v>
      </c>
      <c r="H2624" s="1">
        <v>45843</v>
      </c>
      <c r="I2624" s="1" t="str">
        <f>TEXT(data[[#This Row],[OrderDate]],"mmm")</f>
        <v>Jul</v>
      </c>
      <c r="J2624" s="6">
        <v>0.38819444444444445</v>
      </c>
      <c r="K2624" s="6" t="str">
        <f>TEXT(data[[#This Row],[OrderTime]],"h")</f>
        <v>9</v>
      </c>
      <c r="L2624" s="1">
        <v>45843</v>
      </c>
      <c r="M2624" s="6">
        <v>0.59652777777777777</v>
      </c>
      <c r="N2624" t="s">
        <v>148</v>
      </c>
      <c r="O2624" t="s">
        <v>973</v>
      </c>
      <c r="P2624" t="s">
        <v>25</v>
      </c>
      <c r="Q2624" t="s">
        <v>53</v>
      </c>
      <c r="R2624" t="s">
        <v>46</v>
      </c>
      <c r="S2624" t="s">
        <v>47</v>
      </c>
      <c r="T2624" t="s">
        <v>29</v>
      </c>
      <c r="U2624" t="s">
        <v>30</v>
      </c>
      <c r="V2624" s="5">
        <f>data[[#This Row],[PriceUSD]]*data[[#This Row],[Quantity]]</f>
        <v>34.14</v>
      </c>
      <c r="W2624" s="7">
        <f>data[[#This Row],[OrderDate]] + TIME(VALUE(LEFT(data[[#This Row],[OrderTime]],2)), VALUE(RIGHT(data[[#This Row],[OrderTime]],2)), 0)</f>
        <v>45843.030555555553</v>
      </c>
      <c r="X2624" s="7">
        <f>_xlfn.MINIFS(data[OrderDateTime], data[CustomerName], data[[#This Row],[CustomerName]])</f>
        <v>45527.015277777777</v>
      </c>
      <c r="Y2624" t="str">
        <f>IF(data[[#This Row],[OrderDateTime]]=data[[#This Row],[FirstOrderDateTime]], "New", "Returning")</f>
        <v>Returning</v>
      </c>
      <c r="Z2624" s="7">
        <f>data[[#This Row],[DeliveryDate]] + data[[#This Row],[DeliveryTime]]</f>
        <v>45843.59652777778</v>
      </c>
      <c r="AA2624" s="7">
        <f>data[[#This Row],[OrderDateTime]] + 1</f>
        <v>45844.030555555553</v>
      </c>
      <c r="AB2624" s="7" t="str">
        <f>IF(data[[#This Row],[DeliveryDateTime]] &lt;= data[[#This Row],[SLADue]], "On Time", "Late")</f>
        <v>On Time</v>
      </c>
    </row>
    <row r="2625" spans="1:28" x14ac:dyDescent="0.2">
      <c r="A2625" t="s">
        <v>3175</v>
      </c>
      <c r="B2625" t="s">
        <v>19</v>
      </c>
      <c r="C2625" t="s">
        <v>290</v>
      </c>
      <c r="D2625" t="s">
        <v>291</v>
      </c>
      <c r="E2625" s="5">
        <v>60.64</v>
      </c>
      <c r="F2625" t="s">
        <v>22</v>
      </c>
      <c r="G2625">
        <v>1</v>
      </c>
      <c r="H2625" s="1">
        <v>45517</v>
      </c>
      <c r="I2625" s="1" t="str">
        <f>TEXT(data[[#This Row],[OrderDate]],"mmm")</f>
        <v>Aug</v>
      </c>
      <c r="J2625" s="6">
        <v>0.77569444444444446</v>
      </c>
      <c r="K2625" s="6" t="str">
        <f>TEXT(data[[#This Row],[OrderTime]],"h")</f>
        <v>18</v>
      </c>
      <c r="L2625" s="1">
        <v>45519</v>
      </c>
      <c r="M2625" s="6">
        <v>0.52361111111111114</v>
      </c>
      <c r="N2625" t="s">
        <v>233</v>
      </c>
      <c r="O2625" t="s">
        <v>909</v>
      </c>
      <c r="P2625" t="s">
        <v>234</v>
      </c>
      <c r="Q2625" t="s">
        <v>53</v>
      </c>
      <c r="R2625" t="s">
        <v>294</v>
      </c>
      <c r="S2625" t="s">
        <v>105</v>
      </c>
      <c r="T2625" t="s">
        <v>38</v>
      </c>
      <c r="U2625" t="s">
        <v>39</v>
      </c>
      <c r="V2625" s="5">
        <f>data[[#This Row],[PriceUSD]]*data[[#This Row],[Quantity]]</f>
        <v>60.64</v>
      </c>
      <c r="W2625" s="7">
        <f>data[[#This Row],[OrderDate]] + TIME(VALUE(LEFT(data[[#This Row],[OrderTime]],2)), VALUE(RIGHT(data[[#This Row],[OrderTime]],2)), 0)</f>
        <v>45517.030555555553</v>
      </c>
      <c r="X2625" s="7">
        <f>_xlfn.MINIFS(data[OrderDateTime], data[CustomerName], data[[#This Row],[CustomerName]])</f>
        <v>45517.030555555553</v>
      </c>
      <c r="Y2625" t="str">
        <f>IF(data[[#This Row],[OrderDateTime]]=data[[#This Row],[FirstOrderDateTime]], "New", "Returning")</f>
        <v>New</v>
      </c>
      <c r="Z2625" s="7">
        <f>data[[#This Row],[DeliveryDate]] + data[[#This Row],[DeliveryTime]]</f>
        <v>45519.523611111108</v>
      </c>
      <c r="AA2625" s="7">
        <f>data[[#This Row],[OrderDateTime]] + 1</f>
        <v>45518.030555555553</v>
      </c>
      <c r="AB2625" s="7" t="str">
        <f>IF(data[[#This Row],[DeliveryDateTime]] &lt;= data[[#This Row],[SLADue]], "On Time", "Late")</f>
        <v>Late</v>
      </c>
    </row>
    <row r="2626" spans="1:28" x14ac:dyDescent="0.2">
      <c r="A2626" t="s">
        <v>3176</v>
      </c>
      <c r="B2626" t="s">
        <v>19</v>
      </c>
      <c r="C2626" t="s">
        <v>126</v>
      </c>
      <c r="D2626" t="s">
        <v>127</v>
      </c>
      <c r="E2626" s="5">
        <v>20.440000000000001</v>
      </c>
      <c r="F2626" t="s">
        <v>87</v>
      </c>
      <c r="G2626">
        <v>1</v>
      </c>
      <c r="H2626" s="1">
        <v>45523</v>
      </c>
      <c r="I2626" s="1" t="str">
        <f>TEXT(data[[#This Row],[OrderDate]],"mmm")</f>
        <v>Aug</v>
      </c>
      <c r="J2626" s="6">
        <v>0.45833333333333331</v>
      </c>
      <c r="K2626" s="6" t="str">
        <f>TEXT(data[[#This Row],[OrderTime]],"h")</f>
        <v>11</v>
      </c>
      <c r="L2626" s="1">
        <v>45523</v>
      </c>
      <c r="M2626" s="6">
        <v>0.625</v>
      </c>
      <c r="N2626" t="s">
        <v>148</v>
      </c>
      <c r="O2626" t="s">
        <v>873</v>
      </c>
      <c r="P2626" t="s">
        <v>25</v>
      </c>
      <c r="Q2626" t="s">
        <v>26</v>
      </c>
      <c r="R2626" t="s">
        <v>129</v>
      </c>
      <c r="S2626" t="s">
        <v>47</v>
      </c>
      <c r="T2626" t="s">
        <v>29</v>
      </c>
      <c r="U2626" t="s">
        <v>39</v>
      </c>
      <c r="V2626" s="5">
        <f>data[[#This Row],[PriceUSD]]*data[[#This Row],[Quantity]]</f>
        <v>20.440000000000001</v>
      </c>
      <c r="W2626" s="7">
        <f>data[[#This Row],[OrderDate]] + TIME(VALUE(LEFT(data[[#This Row],[OrderTime]],2)), VALUE(RIGHT(data[[#This Row],[OrderTime]],2)), 0)</f>
        <v>45523.022916666669</v>
      </c>
      <c r="X2626" s="7">
        <f>_xlfn.MINIFS(data[OrderDateTime], data[CustomerName], data[[#This Row],[CustomerName]])</f>
        <v>45523.022916666669</v>
      </c>
      <c r="Y2626" t="str">
        <f>IF(data[[#This Row],[OrderDateTime]]=data[[#This Row],[FirstOrderDateTime]], "New", "Returning")</f>
        <v>New</v>
      </c>
      <c r="Z2626" s="7">
        <f>data[[#This Row],[DeliveryDate]] + data[[#This Row],[DeliveryTime]]</f>
        <v>45523.625</v>
      </c>
      <c r="AA2626" s="7">
        <f>data[[#This Row],[OrderDateTime]] + 1</f>
        <v>45524.022916666669</v>
      </c>
      <c r="AB2626" s="7" t="str">
        <f>IF(data[[#This Row],[DeliveryDateTime]] &lt;= data[[#This Row],[SLADue]], "On Time", "Late")</f>
        <v>On Time</v>
      </c>
    </row>
    <row r="2627" spans="1:28" x14ac:dyDescent="0.2">
      <c r="A2627" t="s">
        <v>3177</v>
      </c>
      <c r="B2627" t="s">
        <v>19</v>
      </c>
      <c r="C2627" t="s">
        <v>190</v>
      </c>
      <c r="D2627" t="s">
        <v>191</v>
      </c>
      <c r="E2627" s="5">
        <v>26.07</v>
      </c>
      <c r="F2627" t="s">
        <v>71</v>
      </c>
      <c r="G2627">
        <v>1</v>
      </c>
      <c r="H2627" s="1">
        <v>45565</v>
      </c>
      <c r="I2627" s="1" t="str">
        <f>TEXT(data[[#This Row],[OrderDate]],"mmm")</f>
        <v>Sep</v>
      </c>
      <c r="J2627" s="6">
        <v>0.59444444444444444</v>
      </c>
      <c r="K2627" s="6" t="str">
        <f>TEXT(data[[#This Row],[OrderTime]],"h")</f>
        <v>14</v>
      </c>
      <c r="L2627" s="1">
        <v>45567</v>
      </c>
      <c r="M2627" s="6">
        <v>0.76111111111111107</v>
      </c>
      <c r="N2627" t="s">
        <v>175</v>
      </c>
      <c r="O2627" t="s">
        <v>593</v>
      </c>
      <c r="P2627" t="s">
        <v>25</v>
      </c>
      <c r="Q2627" t="s">
        <v>26</v>
      </c>
      <c r="R2627" t="s">
        <v>192</v>
      </c>
      <c r="S2627" t="s">
        <v>105</v>
      </c>
      <c r="T2627" t="s">
        <v>106</v>
      </c>
      <c r="U2627" t="s">
        <v>30</v>
      </c>
      <c r="V2627" s="5">
        <f>data[[#This Row],[PriceUSD]]*data[[#This Row],[Quantity]]</f>
        <v>26.07</v>
      </c>
      <c r="W2627" s="7">
        <f>data[[#This Row],[OrderDate]] + TIME(VALUE(LEFT(data[[#This Row],[OrderTime]],2)), VALUE(RIGHT(data[[#This Row],[OrderTime]],2)), 0)</f>
        <v>45565.030555555553</v>
      </c>
      <c r="X2627" s="7">
        <f>_xlfn.MINIFS(data[OrderDateTime], data[CustomerName], data[[#This Row],[CustomerName]])</f>
        <v>45518.007638888892</v>
      </c>
      <c r="Y2627" t="str">
        <f>IF(data[[#This Row],[OrderDateTime]]=data[[#This Row],[FirstOrderDateTime]], "New", "Returning")</f>
        <v>Returning</v>
      </c>
      <c r="Z2627" s="7">
        <f>data[[#This Row],[DeliveryDate]] + data[[#This Row],[DeliveryTime]]</f>
        <v>45567.761111111111</v>
      </c>
      <c r="AA2627" s="7">
        <f>data[[#This Row],[OrderDateTime]] + 1</f>
        <v>45566.030555555553</v>
      </c>
      <c r="AB2627" s="7" t="str">
        <f>IF(data[[#This Row],[DeliveryDateTime]] &lt;= data[[#This Row],[SLADue]], "On Time", "Late")</f>
        <v>Late</v>
      </c>
    </row>
    <row r="2628" spans="1:28" x14ac:dyDescent="0.2">
      <c r="A2628" t="s">
        <v>3178</v>
      </c>
      <c r="B2628" t="s">
        <v>19</v>
      </c>
      <c r="C2628" t="s">
        <v>61</v>
      </c>
      <c r="D2628" t="s">
        <v>62</v>
      </c>
      <c r="E2628" s="5">
        <v>142.35</v>
      </c>
      <c r="F2628" t="s">
        <v>63</v>
      </c>
      <c r="G2628">
        <v>6</v>
      </c>
      <c r="H2628" s="1">
        <v>45690</v>
      </c>
      <c r="I2628" s="1" t="str">
        <f>TEXT(data[[#This Row],[OrderDate]],"mmm")</f>
        <v>Feb</v>
      </c>
      <c r="J2628" s="6">
        <v>0.77638888888888891</v>
      </c>
      <c r="K2628" s="6" t="str">
        <f>TEXT(data[[#This Row],[OrderTime]],"h")</f>
        <v>18</v>
      </c>
      <c r="L2628" s="1">
        <v>45691</v>
      </c>
      <c r="M2628" s="6">
        <v>0.81805555555555554</v>
      </c>
      <c r="N2628" t="s">
        <v>175</v>
      </c>
      <c r="O2628" t="s">
        <v>871</v>
      </c>
      <c r="P2628" t="s">
        <v>25</v>
      </c>
      <c r="Q2628" t="s">
        <v>53</v>
      </c>
      <c r="R2628" t="s">
        <v>66</v>
      </c>
      <c r="S2628" t="s">
        <v>28</v>
      </c>
      <c r="T2628" t="s">
        <v>59</v>
      </c>
      <c r="U2628" t="s">
        <v>39</v>
      </c>
      <c r="V2628" s="5">
        <f>data[[#This Row],[PriceUSD]]*data[[#This Row],[Quantity]]</f>
        <v>854.09999999999991</v>
      </c>
      <c r="W2628" s="7">
        <f>data[[#This Row],[OrderDate]] + TIME(VALUE(LEFT(data[[#This Row],[OrderTime]],2)), VALUE(RIGHT(data[[#This Row],[OrderTime]],2)), 0)</f>
        <v>45690.061805555553</v>
      </c>
      <c r="X2628" s="7">
        <f>_xlfn.MINIFS(data[OrderDateTime], data[CustomerName], data[[#This Row],[CustomerName]])</f>
        <v>45673.022916666669</v>
      </c>
      <c r="Y2628" t="str">
        <f>IF(data[[#This Row],[OrderDateTime]]=data[[#This Row],[FirstOrderDateTime]], "New", "Returning")</f>
        <v>Returning</v>
      </c>
      <c r="Z2628" s="7">
        <f>data[[#This Row],[DeliveryDate]] + data[[#This Row],[DeliveryTime]]</f>
        <v>45691.818055555559</v>
      </c>
      <c r="AA2628" s="7">
        <f>data[[#This Row],[OrderDateTime]] + 1</f>
        <v>45691.061805555553</v>
      </c>
      <c r="AB2628" s="7" t="str">
        <f>IF(data[[#This Row],[DeliveryDateTime]] &lt;= data[[#This Row],[SLADue]], "On Time", "Late")</f>
        <v>Late</v>
      </c>
    </row>
    <row r="2629" spans="1:28" x14ac:dyDescent="0.2">
      <c r="A2629" t="s">
        <v>3179</v>
      </c>
      <c r="B2629" t="s">
        <v>19</v>
      </c>
      <c r="C2629" t="s">
        <v>69</v>
      </c>
      <c r="D2629" t="s">
        <v>70</v>
      </c>
      <c r="E2629" s="5">
        <v>57.02</v>
      </c>
      <c r="F2629" t="s">
        <v>119</v>
      </c>
      <c r="G2629">
        <v>1</v>
      </c>
      <c r="H2629" s="1">
        <v>45884</v>
      </c>
      <c r="I2629" s="1" t="str">
        <f>TEXT(data[[#This Row],[OrderDate]],"mmm")</f>
        <v>Aug</v>
      </c>
      <c r="J2629" s="6">
        <v>0.8833333333333333</v>
      </c>
      <c r="K2629" s="6" t="str">
        <f>TEXT(data[[#This Row],[OrderTime]],"h")</f>
        <v>21</v>
      </c>
      <c r="L2629" s="1">
        <v>45886</v>
      </c>
      <c r="M2629" s="6">
        <v>0.8569444444444444</v>
      </c>
      <c r="N2629" t="s">
        <v>139</v>
      </c>
      <c r="O2629" t="s">
        <v>927</v>
      </c>
      <c r="P2629" t="s">
        <v>36</v>
      </c>
      <c r="Q2629" t="s">
        <v>26</v>
      </c>
      <c r="R2629" t="s">
        <v>37</v>
      </c>
      <c r="S2629" t="s">
        <v>105</v>
      </c>
      <c r="T2629" t="s">
        <v>29</v>
      </c>
      <c r="U2629" t="s">
        <v>67</v>
      </c>
      <c r="V2629" s="5">
        <f>data[[#This Row],[PriceUSD]]*data[[#This Row],[Quantity]]</f>
        <v>57.02</v>
      </c>
      <c r="W2629" s="7">
        <f>data[[#This Row],[OrderDate]] + TIME(VALUE(LEFT(data[[#This Row],[OrderTime]],2)), VALUE(RIGHT(data[[#This Row],[OrderTime]],2)), 0)</f>
        <v>45884.022916666669</v>
      </c>
      <c r="X2629" s="7">
        <f>_xlfn.MINIFS(data[OrderDateTime], data[CustomerName], data[[#This Row],[CustomerName]])</f>
        <v>45534.054166666669</v>
      </c>
      <c r="Y2629" t="str">
        <f>IF(data[[#This Row],[OrderDateTime]]=data[[#This Row],[FirstOrderDateTime]], "New", "Returning")</f>
        <v>Returning</v>
      </c>
      <c r="Z2629" s="7">
        <f>data[[#This Row],[DeliveryDate]] + data[[#This Row],[DeliveryTime]]</f>
        <v>45886.856944444444</v>
      </c>
      <c r="AA2629" s="7">
        <f>data[[#This Row],[OrderDateTime]] + 1</f>
        <v>45885.022916666669</v>
      </c>
      <c r="AB2629" s="7" t="str">
        <f>IF(data[[#This Row],[DeliveryDateTime]] &lt;= data[[#This Row],[SLADue]], "On Time", "Late")</f>
        <v>Late</v>
      </c>
    </row>
    <row r="2630" spans="1:28" x14ac:dyDescent="0.2">
      <c r="A2630" t="s">
        <v>3180</v>
      </c>
      <c r="B2630" t="s">
        <v>19</v>
      </c>
      <c r="C2630" t="s">
        <v>92</v>
      </c>
      <c r="D2630" t="s">
        <v>93</v>
      </c>
      <c r="E2630" s="5">
        <v>70.81</v>
      </c>
      <c r="F2630" t="s">
        <v>81</v>
      </c>
      <c r="G2630">
        <v>3</v>
      </c>
      <c r="H2630" s="1">
        <v>45559</v>
      </c>
      <c r="I2630" s="1" t="str">
        <f>TEXT(data[[#This Row],[OrderDate]],"mmm")</f>
        <v>Sep</v>
      </c>
      <c r="J2630" s="6">
        <v>0.44166666666666665</v>
      </c>
      <c r="K2630" s="6" t="str">
        <f>TEXT(data[[#This Row],[OrderTime]],"h")</f>
        <v>10</v>
      </c>
      <c r="L2630" s="1">
        <v>45559</v>
      </c>
      <c r="M2630" s="6">
        <v>0.73333333333333328</v>
      </c>
      <c r="N2630" t="s">
        <v>326</v>
      </c>
      <c r="O2630" t="s">
        <v>296</v>
      </c>
      <c r="P2630" t="s">
        <v>202</v>
      </c>
      <c r="Q2630" t="s">
        <v>53</v>
      </c>
      <c r="R2630" t="s">
        <v>66</v>
      </c>
      <c r="S2630" t="s">
        <v>47</v>
      </c>
      <c r="T2630" t="s">
        <v>29</v>
      </c>
      <c r="U2630" t="s">
        <v>30</v>
      </c>
      <c r="V2630" s="5">
        <f>data[[#This Row],[PriceUSD]]*data[[#This Row],[Quantity]]</f>
        <v>212.43</v>
      </c>
      <c r="W2630" s="7">
        <f>data[[#This Row],[OrderDate]] + TIME(VALUE(LEFT(data[[#This Row],[OrderTime]],2)), VALUE(RIGHT(data[[#This Row],[OrderTime]],2)), 0)</f>
        <v>45559.046527777777</v>
      </c>
      <c r="X2630" s="7">
        <f>_xlfn.MINIFS(data[OrderDateTime], data[CustomerName], data[[#This Row],[CustomerName]])</f>
        <v>45511.017361111109</v>
      </c>
      <c r="Y2630" t="str">
        <f>IF(data[[#This Row],[OrderDateTime]]=data[[#This Row],[FirstOrderDateTime]], "New", "Returning")</f>
        <v>Returning</v>
      </c>
      <c r="Z2630" s="7">
        <f>data[[#This Row],[DeliveryDate]] + data[[#This Row],[DeliveryTime]]</f>
        <v>45559.73333333333</v>
      </c>
      <c r="AA2630" s="7">
        <f>data[[#This Row],[OrderDateTime]] + 1</f>
        <v>45560.046527777777</v>
      </c>
      <c r="AB2630" s="7" t="str">
        <f>IF(data[[#This Row],[DeliveryDateTime]] &lt;= data[[#This Row],[SLADue]], "On Time", "Late")</f>
        <v>On Time</v>
      </c>
    </row>
    <row r="2631" spans="1:28" x14ac:dyDescent="0.2">
      <c r="A2631" t="s">
        <v>3181</v>
      </c>
      <c r="B2631" t="s">
        <v>19</v>
      </c>
      <c r="C2631" t="s">
        <v>49</v>
      </c>
      <c r="D2631" t="s">
        <v>50</v>
      </c>
      <c r="E2631" s="5">
        <v>28.6</v>
      </c>
      <c r="F2631" t="s">
        <v>74</v>
      </c>
      <c r="G2631">
        <v>2</v>
      </c>
      <c r="H2631" s="1">
        <v>45509</v>
      </c>
      <c r="I2631" s="1" t="str">
        <f>TEXT(data[[#This Row],[OrderDate]],"mmm")</f>
        <v>Aug</v>
      </c>
      <c r="J2631" s="6">
        <v>0.45069444444444445</v>
      </c>
      <c r="K2631" s="6" t="str">
        <f>TEXT(data[[#This Row],[OrderTime]],"h")</f>
        <v>10</v>
      </c>
      <c r="L2631" s="1">
        <v>45510</v>
      </c>
      <c r="M2631" s="6">
        <v>0.53402777777777777</v>
      </c>
      <c r="N2631" t="s">
        <v>208</v>
      </c>
      <c r="O2631" t="s">
        <v>1076</v>
      </c>
      <c r="P2631" t="s">
        <v>202</v>
      </c>
      <c r="Q2631" t="s">
        <v>53</v>
      </c>
      <c r="R2631" t="s">
        <v>54</v>
      </c>
      <c r="S2631" t="s">
        <v>28</v>
      </c>
      <c r="T2631" t="s">
        <v>29</v>
      </c>
      <c r="U2631" t="s">
        <v>30</v>
      </c>
      <c r="V2631" s="5">
        <f>data[[#This Row],[PriceUSD]]*data[[#This Row],[Quantity]]</f>
        <v>57.2</v>
      </c>
      <c r="W2631" s="7">
        <f>data[[#This Row],[OrderDate]] + TIME(VALUE(LEFT(data[[#This Row],[OrderTime]],2)), VALUE(RIGHT(data[[#This Row],[OrderTime]],2)), 0)</f>
        <v>45509.030555555553</v>
      </c>
      <c r="X2631" s="7">
        <f>_xlfn.MINIFS(data[OrderDateTime], data[CustomerName], data[[#This Row],[CustomerName]])</f>
        <v>45506.015277777777</v>
      </c>
      <c r="Y2631" t="str">
        <f>IF(data[[#This Row],[OrderDateTime]]=data[[#This Row],[FirstOrderDateTime]], "New", "Returning")</f>
        <v>Returning</v>
      </c>
      <c r="Z2631" s="7">
        <f>data[[#This Row],[DeliveryDate]] + data[[#This Row],[DeliveryTime]]</f>
        <v>45510.53402777778</v>
      </c>
      <c r="AA2631" s="7">
        <f>data[[#This Row],[OrderDateTime]] + 1</f>
        <v>45510.030555555553</v>
      </c>
      <c r="AB2631" s="7" t="str">
        <f>IF(data[[#This Row],[DeliveryDateTime]] &lt;= data[[#This Row],[SLADue]], "On Time", "Late")</f>
        <v>Late</v>
      </c>
    </row>
    <row r="2632" spans="1:28" x14ac:dyDescent="0.2">
      <c r="A2632" t="s">
        <v>3182</v>
      </c>
      <c r="B2632" t="s">
        <v>19</v>
      </c>
      <c r="C2632" t="s">
        <v>126</v>
      </c>
      <c r="D2632" t="s">
        <v>127</v>
      </c>
      <c r="E2632" s="5">
        <v>21.95</v>
      </c>
      <c r="F2632" t="s">
        <v>71</v>
      </c>
      <c r="G2632">
        <v>1</v>
      </c>
      <c r="H2632" s="1">
        <v>45514</v>
      </c>
      <c r="I2632" s="1" t="str">
        <f>TEXT(data[[#This Row],[OrderDate]],"mmm")</f>
        <v>Aug</v>
      </c>
      <c r="J2632" s="6">
        <v>0.5756944444444444</v>
      </c>
      <c r="K2632" s="6" t="str">
        <f>TEXT(data[[#This Row],[OrderTime]],"h")</f>
        <v>13</v>
      </c>
      <c r="L2632" s="1">
        <v>45514</v>
      </c>
      <c r="M2632" s="6">
        <v>0.86736111111111114</v>
      </c>
      <c r="N2632" t="s">
        <v>112</v>
      </c>
      <c r="O2632" t="s">
        <v>852</v>
      </c>
      <c r="P2632" t="s">
        <v>36</v>
      </c>
      <c r="Q2632" t="s">
        <v>26</v>
      </c>
      <c r="R2632" t="s">
        <v>129</v>
      </c>
      <c r="S2632" t="s">
        <v>47</v>
      </c>
      <c r="T2632" t="s">
        <v>38</v>
      </c>
      <c r="U2632" t="s">
        <v>30</v>
      </c>
      <c r="V2632" s="5">
        <f>data[[#This Row],[PriceUSD]]*data[[#This Row],[Quantity]]</f>
        <v>21.95</v>
      </c>
      <c r="W2632" s="7">
        <f>data[[#This Row],[OrderDate]] + TIME(VALUE(LEFT(data[[#This Row],[OrderTime]],2)), VALUE(RIGHT(data[[#This Row],[OrderTime]],2)), 0)</f>
        <v>45514.030555555553</v>
      </c>
      <c r="X2632" s="7">
        <f>_xlfn.MINIFS(data[OrderDateTime], data[CustomerName], data[[#This Row],[CustomerName]])</f>
        <v>45514.030555555553</v>
      </c>
      <c r="Y2632" t="str">
        <f>IF(data[[#This Row],[OrderDateTime]]=data[[#This Row],[FirstOrderDateTime]], "New", "Returning")</f>
        <v>New</v>
      </c>
      <c r="Z2632" s="7">
        <f>data[[#This Row],[DeliveryDate]] + data[[#This Row],[DeliveryTime]]</f>
        <v>45514.867361111108</v>
      </c>
      <c r="AA2632" s="7">
        <f>data[[#This Row],[OrderDateTime]] + 1</f>
        <v>45515.030555555553</v>
      </c>
      <c r="AB2632" s="7" t="str">
        <f>IF(data[[#This Row],[DeliveryDateTime]] &lt;= data[[#This Row],[SLADue]], "On Time", "Late")</f>
        <v>On Time</v>
      </c>
    </row>
    <row r="2633" spans="1:28" x14ac:dyDescent="0.2">
      <c r="A2633" t="s">
        <v>3183</v>
      </c>
      <c r="B2633" t="s">
        <v>19</v>
      </c>
      <c r="C2633" t="s">
        <v>20</v>
      </c>
      <c r="D2633" t="s">
        <v>21</v>
      </c>
      <c r="E2633" s="5">
        <v>16.690000000000001</v>
      </c>
      <c r="F2633" t="s">
        <v>71</v>
      </c>
      <c r="G2633">
        <v>1</v>
      </c>
      <c r="H2633" s="1">
        <v>45587</v>
      </c>
      <c r="I2633" s="1" t="str">
        <f>TEXT(data[[#This Row],[OrderDate]],"mmm")</f>
        <v>Oct</v>
      </c>
      <c r="J2633" s="6">
        <v>0.44861111111111113</v>
      </c>
      <c r="K2633" s="6" t="str">
        <f>TEXT(data[[#This Row],[OrderTime]],"h")</f>
        <v>10</v>
      </c>
      <c r="L2633" s="1">
        <v>45589</v>
      </c>
      <c r="M2633" s="6">
        <v>0.61527777777777781</v>
      </c>
      <c r="N2633" t="s">
        <v>388</v>
      </c>
      <c r="O2633" t="s">
        <v>354</v>
      </c>
      <c r="P2633" t="s">
        <v>234</v>
      </c>
      <c r="Q2633" t="s">
        <v>26</v>
      </c>
      <c r="R2633" t="s">
        <v>27</v>
      </c>
      <c r="S2633" t="s">
        <v>105</v>
      </c>
      <c r="T2633" t="s">
        <v>29</v>
      </c>
      <c r="U2633" t="s">
        <v>39</v>
      </c>
      <c r="V2633" s="5">
        <f>data[[#This Row],[PriceUSD]]*data[[#This Row],[Quantity]]</f>
        <v>16.690000000000001</v>
      </c>
      <c r="W2633" s="7">
        <f>data[[#This Row],[OrderDate]] + TIME(VALUE(LEFT(data[[#This Row],[OrderTime]],2)), VALUE(RIGHT(data[[#This Row],[OrderTime]],2)), 0)</f>
        <v>45587.007638888892</v>
      </c>
      <c r="X2633" s="7">
        <f>_xlfn.MINIFS(data[OrderDateTime], data[CustomerName], data[[#This Row],[CustomerName]])</f>
        <v>45512.052083333336</v>
      </c>
      <c r="Y2633" t="str">
        <f>IF(data[[#This Row],[OrderDateTime]]=data[[#This Row],[FirstOrderDateTime]], "New", "Returning")</f>
        <v>Returning</v>
      </c>
      <c r="Z2633" s="7">
        <f>data[[#This Row],[DeliveryDate]] + data[[#This Row],[DeliveryTime]]</f>
        <v>45589.615277777775</v>
      </c>
      <c r="AA2633" s="7">
        <f>data[[#This Row],[OrderDateTime]] + 1</f>
        <v>45588.007638888892</v>
      </c>
      <c r="AB2633" s="7" t="str">
        <f>IF(data[[#This Row],[DeliveryDateTime]] &lt;= data[[#This Row],[SLADue]], "On Time", "Late")</f>
        <v>Late</v>
      </c>
    </row>
    <row r="2634" spans="1:28" x14ac:dyDescent="0.2">
      <c r="A2634" t="s">
        <v>3184</v>
      </c>
      <c r="B2634" t="s">
        <v>19</v>
      </c>
      <c r="C2634" t="s">
        <v>79</v>
      </c>
      <c r="D2634" t="s">
        <v>80</v>
      </c>
      <c r="E2634" s="5">
        <v>26.83</v>
      </c>
      <c r="F2634" t="s">
        <v>63</v>
      </c>
      <c r="G2634">
        <v>1</v>
      </c>
      <c r="H2634" s="1">
        <v>45714</v>
      </c>
      <c r="I2634" s="1" t="str">
        <f>TEXT(data[[#This Row],[OrderDate]],"mmm")</f>
        <v>Feb</v>
      </c>
      <c r="J2634" s="6">
        <v>0.53055555555555556</v>
      </c>
      <c r="K2634" s="6" t="str">
        <f>TEXT(data[[#This Row],[OrderTime]],"h")</f>
        <v>12</v>
      </c>
      <c r="L2634" s="1">
        <v>45714</v>
      </c>
      <c r="M2634" s="6">
        <v>0.82222222222222219</v>
      </c>
      <c r="N2634" t="s">
        <v>64</v>
      </c>
      <c r="O2634" t="s">
        <v>1634</v>
      </c>
      <c r="P2634" t="s">
        <v>25</v>
      </c>
      <c r="Q2634" t="s">
        <v>26</v>
      </c>
      <c r="R2634" t="s">
        <v>83</v>
      </c>
      <c r="S2634" t="s">
        <v>47</v>
      </c>
      <c r="T2634" t="s">
        <v>38</v>
      </c>
      <c r="U2634" t="s">
        <v>39</v>
      </c>
      <c r="V2634" s="5">
        <f>data[[#This Row],[PriceUSD]]*data[[#This Row],[Quantity]]</f>
        <v>26.83</v>
      </c>
      <c r="W2634" s="7">
        <f>data[[#This Row],[OrderDate]] + TIME(VALUE(LEFT(data[[#This Row],[OrderTime]],2)), VALUE(RIGHT(data[[#This Row],[OrderTime]],2)), 0)</f>
        <v>45714.038888888892</v>
      </c>
      <c r="X2634" s="7">
        <f>_xlfn.MINIFS(data[OrderDateTime], data[CustomerName], data[[#This Row],[CustomerName]])</f>
        <v>45528.046527777777</v>
      </c>
      <c r="Y2634" t="str">
        <f>IF(data[[#This Row],[OrderDateTime]]=data[[#This Row],[FirstOrderDateTime]], "New", "Returning")</f>
        <v>Returning</v>
      </c>
      <c r="Z2634" s="7">
        <f>data[[#This Row],[DeliveryDate]] + data[[#This Row],[DeliveryTime]]</f>
        <v>45714.822222222225</v>
      </c>
      <c r="AA2634" s="7">
        <f>data[[#This Row],[OrderDateTime]] + 1</f>
        <v>45715.038888888892</v>
      </c>
      <c r="AB2634" s="7" t="str">
        <f>IF(data[[#This Row],[DeliveryDateTime]] &lt;= data[[#This Row],[SLADue]], "On Time", "Late")</f>
        <v>On Time</v>
      </c>
    </row>
    <row r="2635" spans="1:28" x14ac:dyDescent="0.2">
      <c r="A2635" t="s">
        <v>3185</v>
      </c>
      <c r="B2635" t="s">
        <v>19</v>
      </c>
      <c r="C2635" t="s">
        <v>69</v>
      </c>
      <c r="D2635" t="s">
        <v>70</v>
      </c>
      <c r="E2635" s="5">
        <v>52.06</v>
      </c>
      <c r="F2635" t="s">
        <v>56</v>
      </c>
      <c r="G2635">
        <v>1</v>
      </c>
      <c r="H2635" s="1">
        <v>45848</v>
      </c>
      <c r="I2635" s="1" t="str">
        <f>TEXT(data[[#This Row],[OrderDate]],"mmm")</f>
        <v>Jul</v>
      </c>
      <c r="J2635" s="6">
        <v>0.65277777777777779</v>
      </c>
      <c r="K2635" s="6" t="str">
        <f>TEXT(data[[#This Row],[OrderTime]],"h")</f>
        <v>15</v>
      </c>
      <c r="L2635" s="1">
        <v>45849</v>
      </c>
      <c r="M2635" s="6">
        <v>0.81944444444444442</v>
      </c>
      <c r="N2635" t="s">
        <v>238</v>
      </c>
      <c r="O2635" t="s">
        <v>72</v>
      </c>
      <c r="P2635" t="s">
        <v>36</v>
      </c>
      <c r="Q2635" t="s">
        <v>26</v>
      </c>
      <c r="R2635" t="s">
        <v>37</v>
      </c>
      <c r="S2635" t="s">
        <v>28</v>
      </c>
      <c r="T2635" t="s">
        <v>143</v>
      </c>
      <c r="U2635" t="s">
        <v>39</v>
      </c>
      <c r="V2635" s="5">
        <f>data[[#This Row],[PriceUSD]]*data[[#This Row],[Quantity]]</f>
        <v>52.06</v>
      </c>
      <c r="W2635" s="7">
        <f>data[[#This Row],[OrderDate]] + TIME(VALUE(LEFT(data[[#This Row],[OrderTime]],2)), VALUE(RIGHT(data[[#This Row],[OrderTime]],2)), 0)</f>
        <v>45848.054166666669</v>
      </c>
      <c r="X2635" s="7">
        <f>_xlfn.MINIFS(data[OrderDateTime], data[CustomerName], data[[#This Row],[CustomerName]])</f>
        <v>45521.046527777777</v>
      </c>
      <c r="Y2635" t="str">
        <f>IF(data[[#This Row],[OrderDateTime]]=data[[#This Row],[FirstOrderDateTime]], "New", "Returning")</f>
        <v>Returning</v>
      </c>
      <c r="Z2635" s="7">
        <f>data[[#This Row],[DeliveryDate]] + data[[#This Row],[DeliveryTime]]</f>
        <v>45849.819444444445</v>
      </c>
      <c r="AA2635" s="7">
        <f>data[[#This Row],[OrderDateTime]] + 1</f>
        <v>45849.054166666669</v>
      </c>
      <c r="AB2635" s="7" t="str">
        <f>IF(data[[#This Row],[DeliveryDateTime]] &lt;= data[[#This Row],[SLADue]], "On Time", "Late")</f>
        <v>Late</v>
      </c>
    </row>
    <row r="2636" spans="1:28" x14ac:dyDescent="0.2">
      <c r="A2636" t="s">
        <v>3186</v>
      </c>
      <c r="B2636" t="s">
        <v>19</v>
      </c>
      <c r="C2636" t="s">
        <v>79</v>
      </c>
      <c r="D2636" t="s">
        <v>80</v>
      </c>
      <c r="E2636" s="5">
        <v>29.68</v>
      </c>
      <c r="F2636" t="s">
        <v>63</v>
      </c>
      <c r="G2636">
        <v>1</v>
      </c>
      <c r="H2636" s="1">
        <v>45779</v>
      </c>
      <c r="I2636" s="1" t="str">
        <f>TEXT(data[[#This Row],[OrderDate]],"mmm")</f>
        <v>May</v>
      </c>
      <c r="J2636" s="6">
        <v>0.84375</v>
      </c>
      <c r="K2636" s="6" t="str">
        <f>TEXT(data[[#This Row],[OrderTime]],"h")</f>
        <v>20</v>
      </c>
      <c r="L2636" s="1">
        <v>45780</v>
      </c>
      <c r="M2636" s="6">
        <v>0.84375</v>
      </c>
      <c r="N2636" t="s">
        <v>175</v>
      </c>
      <c r="O2636" t="s">
        <v>788</v>
      </c>
      <c r="P2636" t="s">
        <v>25</v>
      </c>
      <c r="Q2636" t="s">
        <v>26</v>
      </c>
      <c r="R2636" t="s">
        <v>83</v>
      </c>
      <c r="S2636" t="s">
        <v>28</v>
      </c>
      <c r="T2636" t="s">
        <v>115</v>
      </c>
      <c r="U2636" t="s">
        <v>30</v>
      </c>
      <c r="V2636" s="5">
        <f>data[[#This Row],[PriceUSD]]*data[[#This Row],[Quantity]]</f>
        <v>29.68</v>
      </c>
      <c r="W2636" s="7">
        <f>data[[#This Row],[OrderDate]] + TIME(VALUE(LEFT(data[[#This Row],[OrderTime]],2)), VALUE(RIGHT(data[[#This Row],[OrderTime]],2)), 0)</f>
        <v>45779.052083333336</v>
      </c>
      <c r="X2636" s="7">
        <f>_xlfn.MINIFS(data[OrderDateTime], data[CustomerName], data[[#This Row],[CustomerName]])</f>
        <v>45543.022916666669</v>
      </c>
      <c r="Y2636" t="str">
        <f>IF(data[[#This Row],[OrderDateTime]]=data[[#This Row],[FirstOrderDateTime]], "New", "Returning")</f>
        <v>Returning</v>
      </c>
      <c r="Z2636" s="7">
        <f>data[[#This Row],[DeliveryDate]] + data[[#This Row],[DeliveryTime]]</f>
        <v>45780.84375</v>
      </c>
      <c r="AA2636" s="7">
        <f>data[[#This Row],[OrderDateTime]] + 1</f>
        <v>45780.052083333336</v>
      </c>
      <c r="AB2636" s="7" t="str">
        <f>IF(data[[#This Row],[DeliveryDateTime]] &lt;= data[[#This Row],[SLADue]], "On Time", "Late")</f>
        <v>Late</v>
      </c>
    </row>
    <row r="2637" spans="1:28" x14ac:dyDescent="0.2">
      <c r="A2637" t="s">
        <v>3187</v>
      </c>
      <c r="B2637" t="s">
        <v>19</v>
      </c>
      <c r="C2637" t="s">
        <v>126</v>
      </c>
      <c r="D2637" t="s">
        <v>127</v>
      </c>
      <c r="E2637" s="5">
        <v>21.67</v>
      </c>
      <c r="F2637" t="s">
        <v>56</v>
      </c>
      <c r="G2637">
        <v>4</v>
      </c>
      <c r="H2637" s="1">
        <v>45750</v>
      </c>
      <c r="I2637" s="1" t="str">
        <f>TEXT(data[[#This Row],[OrderDate]],"mmm")</f>
        <v>Apr</v>
      </c>
      <c r="J2637" s="6">
        <v>0.7583333333333333</v>
      </c>
      <c r="K2637" s="6" t="str">
        <f>TEXT(data[[#This Row],[OrderTime]],"h")</f>
        <v>18</v>
      </c>
      <c r="L2637" s="1">
        <v>45751</v>
      </c>
      <c r="M2637" s="6">
        <v>0.72499999999999998</v>
      </c>
      <c r="N2637" t="s">
        <v>98</v>
      </c>
      <c r="O2637" t="s">
        <v>835</v>
      </c>
      <c r="P2637" t="s">
        <v>77</v>
      </c>
      <c r="Q2637" t="s">
        <v>26</v>
      </c>
      <c r="R2637" t="s">
        <v>129</v>
      </c>
      <c r="S2637" t="s">
        <v>28</v>
      </c>
      <c r="T2637" t="s">
        <v>136</v>
      </c>
      <c r="U2637" t="s">
        <v>30</v>
      </c>
      <c r="V2637" s="5">
        <f>data[[#This Row],[PriceUSD]]*data[[#This Row],[Quantity]]</f>
        <v>86.68</v>
      </c>
      <c r="W2637" s="7">
        <f>data[[#This Row],[OrderDate]] + TIME(VALUE(LEFT(data[[#This Row],[OrderTime]],2)), VALUE(RIGHT(data[[#This Row],[OrderTime]],2)), 0)</f>
        <v>45750.022916666669</v>
      </c>
      <c r="X2637" s="7">
        <f>_xlfn.MINIFS(data[OrderDateTime], data[CustomerName], data[[#This Row],[CustomerName]])</f>
        <v>45512.054166666669</v>
      </c>
      <c r="Y2637" t="str">
        <f>IF(data[[#This Row],[OrderDateTime]]=data[[#This Row],[FirstOrderDateTime]], "New", "Returning")</f>
        <v>Returning</v>
      </c>
      <c r="Z2637" s="7">
        <f>data[[#This Row],[DeliveryDate]] + data[[#This Row],[DeliveryTime]]</f>
        <v>45751.724999999999</v>
      </c>
      <c r="AA2637" s="7">
        <f>data[[#This Row],[OrderDateTime]] + 1</f>
        <v>45751.022916666669</v>
      </c>
      <c r="AB2637" s="7" t="str">
        <f>IF(data[[#This Row],[DeliveryDateTime]] &lt;= data[[#This Row],[SLADue]], "On Time", "Late")</f>
        <v>Late</v>
      </c>
    </row>
    <row r="2638" spans="1:28" x14ac:dyDescent="0.2">
      <c r="A2638" t="s">
        <v>3188</v>
      </c>
      <c r="B2638" t="s">
        <v>19</v>
      </c>
      <c r="C2638" t="s">
        <v>61</v>
      </c>
      <c r="D2638" t="s">
        <v>62</v>
      </c>
      <c r="E2638" s="5">
        <v>124.55</v>
      </c>
      <c r="F2638" t="s">
        <v>94</v>
      </c>
      <c r="G2638">
        <v>3</v>
      </c>
      <c r="H2638" s="1">
        <v>45716</v>
      </c>
      <c r="I2638" s="1" t="str">
        <f>TEXT(data[[#This Row],[OrderDate]],"mmm")</f>
        <v>Feb</v>
      </c>
      <c r="J2638" s="6">
        <v>0.46805555555555556</v>
      </c>
      <c r="K2638" s="6" t="str">
        <f>TEXT(data[[#This Row],[OrderTime]],"h")</f>
        <v>11</v>
      </c>
      <c r="L2638" s="1">
        <v>45716</v>
      </c>
      <c r="M2638" s="6">
        <v>0.59305555555555556</v>
      </c>
      <c r="N2638" t="s">
        <v>75</v>
      </c>
      <c r="O2638" t="s">
        <v>523</v>
      </c>
      <c r="P2638" t="s">
        <v>25</v>
      </c>
      <c r="Q2638" t="s">
        <v>53</v>
      </c>
      <c r="R2638" t="s">
        <v>66</v>
      </c>
      <c r="S2638" t="s">
        <v>47</v>
      </c>
      <c r="T2638" t="s">
        <v>106</v>
      </c>
      <c r="U2638" t="s">
        <v>30</v>
      </c>
      <c r="V2638" s="5">
        <f>data[[#This Row],[PriceUSD]]*data[[#This Row],[Quantity]]</f>
        <v>373.65</v>
      </c>
      <c r="W2638" s="7">
        <f>data[[#This Row],[OrderDate]] + TIME(VALUE(LEFT(data[[#This Row],[OrderTime]],2)), VALUE(RIGHT(data[[#This Row],[OrderTime]],2)), 0)</f>
        <v>45716.038888888892</v>
      </c>
      <c r="X2638" s="7">
        <f>_xlfn.MINIFS(data[OrderDateTime], data[CustomerName], data[[#This Row],[CustomerName]])</f>
        <v>45509.038888888892</v>
      </c>
      <c r="Y2638" t="str">
        <f>IF(data[[#This Row],[OrderDateTime]]=data[[#This Row],[FirstOrderDateTime]], "New", "Returning")</f>
        <v>Returning</v>
      </c>
      <c r="Z2638" s="7">
        <f>data[[#This Row],[DeliveryDate]] + data[[#This Row],[DeliveryTime]]</f>
        <v>45716.593055555553</v>
      </c>
      <c r="AA2638" s="7">
        <f>data[[#This Row],[OrderDateTime]] + 1</f>
        <v>45717.038888888892</v>
      </c>
      <c r="AB2638" s="7" t="str">
        <f>IF(data[[#This Row],[DeliveryDateTime]] &lt;= data[[#This Row],[SLADue]], "On Time", "Late")</f>
        <v>On Time</v>
      </c>
    </row>
    <row r="2639" spans="1:28" x14ac:dyDescent="0.2">
      <c r="A2639" t="s">
        <v>3189</v>
      </c>
      <c r="B2639" t="s">
        <v>19</v>
      </c>
      <c r="C2639" t="s">
        <v>32</v>
      </c>
      <c r="D2639" t="s">
        <v>33</v>
      </c>
      <c r="E2639" s="5">
        <v>46.62</v>
      </c>
      <c r="F2639" t="s">
        <v>22</v>
      </c>
      <c r="G2639">
        <v>1</v>
      </c>
      <c r="H2639" s="1">
        <v>45853</v>
      </c>
      <c r="I2639" s="1" t="str">
        <f>TEXT(data[[#This Row],[OrderDate]],"mmm")</f>
        <v>Jul</v>
      </c>
      <c r="J2639" s="6">
        <v>0.42152777777777778</v>
      </c>
      <c r="K2639" s="6" t="str">
        <f>TEXT(data[[#This Row],[OrderTime]],"h")</f>
        <v>10</v>
      </c>
      <c r="L2639" s="1">
        <v>45853</v>
      </c>
      <c r="M2639" s="6">
        <v>0.67152777777777772</v>
      </c>
      <c r="N2639" t="s">
        <v>44</v>
      </c>
      <c r="O2639" t="s">
        <v>406</v>
      </c>
      <c r="P2639" t="s">
        <v>25</v>
      </c>
      <c r="Q2639" t="s">
        <v>53</v>
      </c>
      <c r="R2639" t="s">
        <v>37</v>
      </c>
      <c r="S2639" t="s">
        <v>47</v>
      </c>
      <c r="T2639" t="s">
        <v>38</v>
      </c>
      <c r="U2639" t="s">
        <v>30</v>
      </c>
      <c r="V2639" s="5">
        <f>data[[#This Row],[PriceUSD]]*data[[#This Row],[Quantity]]</f>
        <v>46.62</v>
      </c>
      <c r="W2639" s="7">
        <f>data[[#This Row],[OrderDate]] + TIME(VALUE(LEFT(data[[#This Row],[OrderTime]],2)), VALUE(RIGHT(data[[#This Row],[OrderTime]],2)), 0)</f>
        <v>45853.054166666669</v>
      </c>
      <c r="X2639" s="7">
        <f>_xlfn.MINIFS(data[OrderDateTime], data[CustomerName], data[[#This Row],[CustomerName]])</f>
        <v>45507.061805555553</v>
      </c>
      <c r="Y2639" t="str">
        <f>IF(data[[#This Row],[OrderDateTime]]=data[[#This Row],[FirstOrderDateTime]], "New", "Returning")</f>
        <v>Returning</v>
      </c>
      <c r="Z2639" s="7">
        <f>data[[#This Row],[DeliveryDate]] + data[[#This Row],[DeliveryTime]]</f>
        <v>45853.671527777777</v>
      </c>
      <c r="AA2639" s="7">
        <f>data[[#This Row],[OrderDateTime]] + 1</f>
        <v>45854.054166666669</v>
      </c>
      <c r="AB2639" s="7" t="str">
        <f>IF(data[[#This Row],[DeliveryDateTime]] &lt;= data[[#This Row],[SLADue]], "On Time", "Late")</f>
        <v>On Time</v>
      </c>
    </row>
    <row r="2640" spans="1:28" x14ac:dyDescent="0.2">
      <c r="A2640" t="s">
        <v>3190</v>
      </c>
      <c r="B2640" t="s">
        <v>19</v>
      </c>
      <c r="C2640" t="s">
        <v>110</v>
      </c>
      <c r="D2640" t="s">
        <v>111</v>
      </c>
      <c r="E2640" s="5">
        <v>12.44</v>
      </c>
      <c r="F2640" t="s">
        <v>87</v>
      </c>
      <c r="G2640">
        <v>4</v>
      </c>
      <c r="H2640" s="1">
        <v>45837</v>
      </c>
      <c r="I2640" s="1" t="str">
        <f>TEXT(data[[#This Row],[OrderDate]],"mmm")</f>
        <v>Jun</v>
      </c>
      <c r="J2640" s="6">
        <v>0.46944444444444444</v>
      </c>
      <c r="K2640" s="6" t="str">
        <f>TEXT(data[[#This Row],[OrderTime]],"h")</f>
        <v>11</v>
      </c>
      <c r="L2640" s="1">
        <v>45837</v>
      </c>
      <c r="M2640" s="6">
        <v>0.59444444444444444</v>
      </c>
      <c r="N2640" t="s">
        <v>64</v>
      </c>
      <c r="O2640" t="s">
        <v>950</v>
      </c>
      <c r="P2640" t="s">
        <v>25</v>
      </c>
      <c r="Q2640" t="s">
        <v>53</v>
      </c>
      <c r="R2640" t="s">
        <v>114</v>
      </c>
      <c r="S2640" t="s">
        <v>47</v>
      </c>
      <c r="T2640" t="s">
        <v>38</v>
      </c>
      <c r="U2640" t="s">
        <v>39</v>
      </c>
      <c r="V2640" s="5">
        <f>data[[#This Row],[PriceUSD]]*data[[#This Row],[Quantity]]</f>
        <v>49.76</v>
      </c>
      <c r="W2640" s="7">
        <f>data[[#This Row],[OrderDate]] + TIME(VALUE(LEFT(data[[#This Row],[OrderTime]],2)), VALUE(RIGHT(data[[#This Row],[OrderTime]],2)), 0)</f>
        <v>45837.030555555553</v>
      </c>
      <c r="X2640" s="7">
        <f>_xlfn.MINIFS(data[OrderDateTime], data[CustomerName], data[[#This Row],[CustomerName]])</f>
        <v>45549.054166666669</v>
      </c>
      <c r="Y2640" t="str">
        <f>IF(data[[#This Row],[OrderDateTime]]=data[[#This Row],[FirstOrderDateTime]], "New", "Returning")</f>
        <v>Returning</v>
      </c>
      <c r="Z2640" s="7">
        <f>data[[#This Row],[DeliveryDate]] + data[[#This Row],[DeliveryTime]]</f>
        <v>45837.594444444447</v>
      </c>
      <c r="AA2640" s="7">
        <f>data[[#This Row],[OrderDateTime]] + 1</f>
        <v>45838.030555555553</v>
      </c>
      <c r="AB2640" s="7" t="str">
        <f>IF(data[[#This Row],[DeliveryDateTime]] &lt;= data[[#This Row],[SLADue]], "On Time", "Late")</f>
        <v>On Time</v>
      </c>
    </row>
    <row r="2641" spans="1:28" x14ac:dyDescent="0.2">
      <c r="A2641" t="s">
        <v>3191</v>
      </c>
      <c r="B2641" t="s">
        <v>19</v>
      </c>
      <c r="C2641" t="s">
        <v>126</v>
      </c>
      <c r="D2641" t="s">
        <v>127</v>
      </c>
      <c r="E2641" s="5">
        <v>17.16</v>
      </c>
      <c r="F2641" t="s">
        <v>87</v>
      </c>
      <c r="G2641">
        <v>1</v>
      </c>
      <c r="H2641" s="1">
        <v>45543</v>
      </c>
      <c r="I2641" s="1" t="str">
        <f>TEXT(data[[#This Row],[OrderDate]],"mmm")</f>
        <v>Sep</v>
      </c>
      <c r="J2641" s="6">
        <v>0.49236111111111114</v>
      </c>
      <c r="K2641" s="6" t="str">
        <f>TEXT(data[[#This Row],[OrderTime]],"h")</f>
        <v>11</v>
      </c>
      <c r="L2641" s="1">
        <v>45544</v>
      </c>
      <c r="M2641" s="6">
        <v>0.65902777777777777</v>
      </c>
      <c r="N2641" t="s">
        <v>213</v>
      </c>
      <c r="O2641" t="s">
        <v>567</v>
      </c>
      <c r="P2641" t="s">
        <v>36</v>
      </c>
      <c r="Q2641" t="s">
        <v>53</v>
      </c>
      <c r="R2641" t="s">
        <v>129</v>
      </c>
      <c r="S2641" t="s">
        <v>28</v>
      </c>
      <c r="T2641" t="s">
        <v>136</v>
      </c>
      <c r="U2641" t="s">
        <v>39</v>
      </c>
      <c r="V2641" s="5">
        <f>data[[#This Row],[PriceUSD]]*data[[#This Row],[Quantity]]</f>
        <v>17.16</v>
      </c>
      <c r="W2641" s="7">
        <f>data[[#This Row],[OrderDate]] + TIME(VALUE(LEFT(data[[#This Row],[OrderTime]],2)), VALUE(RIGHT(data[[#This Row],[OrderTime]],2)), 0)</f>
        <v>45543.007638888892</v>
      </c>
      <c r="X2641" s="7">
        <f>_xlfn.MINIFS(data[OrderDateTime], data[CustomerName], data[[#This Row],[CustomerName]])</f>
        <v>45515.022916666669</v>
      </c>
      <c r="Y2641" t="str">
        <f>IF(data[[#This Row],[OrderDateTime]]=data[[#This Row],[FirstOrderDateTime]], "New", "Returning")</f>
        <v>Returning</v>
      </c>
      <c r="Z2641" s="7">
        <f>data[[#This Row],[DeliveryDate]] + data[[#This Row],[DeliveryTime]]</f>
        <v>45544.65902777778</v>
      </c>
      <c r="AA2641" s="7">
        <f>data[[#This Row],[OrderDateTime]] + 1</f>
        <v>45544.007638888892</v>
      </c>
      <c r="AB2641" s="7" t="str">
        <f>IF(data[[#This Row],[DeliveryDateTime]] &lt;= data[[#This Row],[SLADue]], "On Time", "Late")</f>
        <v>Late</v>
      </c>
    </row>
    <row r="2642" spans="1:28" x14ac:dyDescent="0.2">
      <c r="A2642" t="s">
        <v>3192</v>
      </c>
      <c r="B2642" t="s">
        <v>19</v>
      </c>
      <c r="C2642" t="s">
        <v>79</v>
      </c>
      <c r="D2642" t="s">
        <v>80</v>
      </c>
      <c r="E2642" s="5">
        <v>29.23</v>
      </c>
      <c r="F2642" t="s">
        <v>63</v>
      </c>
      <c r="G2642">
        <v>1</v>
      </c>
      <c r="H2642" s="1">
        <v>45764</v>
      </c>
      <c r="I2642" s="1" t="str">
        <f>TEXT(data[[#This Row],[OrderDate]],"mmm")</f>
        <v>Apr</v>
      </c>
      <c r="J2642" s="6">
        <v>0.7729166666666667</v>
      </c>
      <c r="K2642" s="6" t="str">
        <f>TEXT(data[[#This Row],[OrderTime]],"h")</f>
        <v>18</v>
      </c>
      <c r="L2642" s="1">
        <v>45765</v>
      </c>
      <c r="M2642" s="6">
        <v>0.75763888888888886</v>
      </c>
      <c r="N2642" t="s">
        <v>95</v>
      </c>
      <c r="O2642" t="s">
        <v>1505</v>
      </c>
      <c r="P2642" t="s">
        <v>25</v>
      </c>
      <c r="Q2642" t="s">
        <v>26</v>
      </c>
      <c r="R2642" t="s">
        <v>83</v>
      </c>
      <c r="S2642" t="s">
        <v>28</v>
      </c>
      <c r="T2642" t="s">
        <v>29</v>
      </c>
      <c r="U2642" t="s">
        <v>30</v>
      </c>
      <c r="V2642" s="5">
        <f>data[[#This Row],[PriceUSD]]*data[[#This Row],[Quantity]]</f>
        <v>29.23</v>
      </c>
      <c r="W2642" s="7">
        <f>data[[#This Row],[OrderDate]] + TIME(VALUE(LEFT(data[[#This Row],[OrderTime]],2)), VALUE(RIGHT(data[[#This Row],[OrderTime]],2)), 0)</f>
        <v>45764.046527777777</v>
      </c>
      <c r="X2642" s="7">
        <f>_xlfn.MINIFS(data[OrderDateTime], data[CustomerName], data[[#This Row],[CustomerName]])</f>
        <v>45588.015277777777</v>
      </c>
      <c r="Y2642" t="str">
        <f>IF(data[[#This Row],[OrderDateTime]]=data[[#This Row],[FirstOrderDateTime]], "New", "Returning")</f>
        <v>Returning</v>
      </c>
      <c r="Z2642" s="7">
        <f>data[[#This Row],[DeliveryDate]] + data[[#This Row],[DeliveryTime]]</f>
        <v>45765.757638888892</v>
      </c>
      <c r="AA2642" s="7">
        <f>data[[#This Row],[OrderDateTime]] + 1</f>
        <v>45765.046527777777</v>
      </c>
      <c r="AB2642" s="7" t="str">
        <f>IF(data[[#This Row],[DeliveryDateTime]] &lt;= data[[#This Row],[SLADue]], "On Time", "Late")</f>
        <v>Late</v>
      </c>
    </row>
    <row r="2643" spans="1:28" x14ac:dyDescent="0.2">
      <c r="A2643" t="s">
        <v>3193</v>
      </c>
      <c r="B2643" t="s">
        <v>19</v>
      </c>
      <c r="C2643" t="s">
        <v>69</v>
      </c>
      <c r="D2643" t="s">
        <v>70</v>
      </c>
      <c r="E2643" s="5">
        <v>52.68</v>
      </c>
      <c r="F2643" t="s">
        <v>74</v>
      </c>
      <c r="G2643">
        <v>2</v>
      </c>
      <c r="H2643" s="1">
        <v>45754</v>
      </c>
      <c r="I2643" s="1" t="str">
        <f>TEXT(data[[#This Row],[OrderDate]],"mmm")</f>
        <v>Apr</v>
      </c>
      <c r="J2643" s="6">
        <v>0.64930555555555558</v>
      </c>
      <c r="K2643" s="6" t="str">
        <f>TEXT(data[[#This Row],[OrderTime]],"h")</f>
        <v>15</v>
      </c>
      <c r="L2643" s="1">
        <v>45755</v>
      </c>
      <c r="M2643" s="6">
        <v>0.89930555555555558</v>
      </c>
      <c r="N2643" t="s">
        <v>139</v>
      </c>
      <c r="O2643" t="s">
        <v>769</v>
      </c>
      <c r="P2643" t="s">
        <v>36</v>
      </c>
      <c r="Q2643" t="s">
        <v>26</v>
      </c>
      <c r="R2643" t="s">
        <v>37</v>
      </c>
      <c r="S2643" t="s">
        <v>28</v>
      </c>
      <c r="T2643" t="s">
        <v>29</v>
      </c>
      <c r="U2643" t="s">
        <v>39</v>
      </c>
      <c r="V2643" s="5">
        <f>data[[#This Row],[PriceUSD]]*data[[#This Row],[Quantity]]</f>
        <v>105.36</v>
      </c>
      <c r="W2643" s="7">
        <f>data[[#This Row],[OrderDate]] + TIME(VALUE(LEFT(data[[#This Row],[OrderTime]],2)), VALUE(RIGHT(data[[#This Row],[OrderTime]],2)), 0)</f>
        <v>45754.038888888892</v>
      </c>
      <c r="X2643" s="7">
        <f>_xlfn.MINIFS(data[OrderDateTime], data[CustomerName], data[[#This Row],[CustomerName]])</f>
        <v>45551.052083333336</v>
      </c>
      <c r="Y2643" t="str">
        <f>IF(data[[#This Row],[OrderDateTime]]=data[[#This Row],[FirstOrderDateTime]], "New", "Returning")</f>
        <v>Returning</v>
      </c>
      <c r="Z2643" s="7">
        <f>data[[#This Row],[DeliveryDate]] + data[[#This Row],[DeliveryTime]]</f>
        <v>45755.899305555555</v>
      </c>
      <c r="AA2643" s="7">
        <f>data[[#This Row],[OrderDateTime]] + 1</f>
        <v>45755.038888888892</v>
      </c>
      <c r="AB2643" s="7" t="str">
        <f>IF(data[[#This Row],[DeliveryDateTime]] &lt;= data[[#This Row],[SLADue]], "On Time", "Late")</f>
        <v>Late</v>
      </c>
    </row>
    <row r="2644" spans="1:28" x14ac:dyDescent="0.2">
      <c r="A2644" t="s">
        <v>3194</v>
      </c>
      <c r="B2644" t="s">
        <v>19</v>
      </c>
      <c r="C2644" t="s">
        <v>41</v>
      </c>
      <c r="D2644" t="s">
        <v>42</v>
      </c>
      <c r="E2644" s="5">
        <v>38.89</v>
      </c>
      <c r="F2644" t="s">
        <v>51</v>
      </c>
      <c r="G2644">
        <v>2</v>
      </c>
      <c r="H2644" s="1">
        <v>45517</v>
      </c>
      <c r="I2644" s="1" t="str">
        <f>TEXT(data[[#This Row],[OrderDate]],"mmm")</f>
        <v>Aug</v>
      </c>
      <c r="J2644" s="6">
        <v>0.41944444444444445</v>
      </c>
      <c r="K2644" s="6" t="str">
        <f>TEXT(data[[#This Row],[OrderTime]],"h")</f>
        <v>10</v>
      </c>
      <c r="L2644" s="1">
        <v>45518</v>
      </c>
      <c r="M2644" s="6">
        <v>0.58611111111111114</v>
      </c>
      <c r="N2644" t="s">
        <v>95</v>
      </c>
      <c r="O2644" t="s">
        <v>121</v>
      </c>
      <c r="P2644" t="s">
        <v>25</v>
      </c>
      <c r="Q2644" t="s">
        <v>53</v>
      </c>
      <c r="R2644" t="s">
        <v>46</v>
      </c>
      <c r="S2644" t="s">
        <v>28</v>
      </c>
      <c r="T2644" t="s">
        <v>38</v>
      </c>
      <c r="U2644" t="s">
        <v>30</v>
      </c>
      <c r="V2644" s="5">
        <f>data[[#This Row],[PriceUSD]]*data[[#This Row],[Quantity]]</f>
        <v>77.78</v>
      </c>
      <c r="W2644" s="7">
        <f>data[[#This Row],[OrderDate]] + TIME(VALUE(LEFT(data[[#This Row],[OrderTime]],2)), VALUE(RIGHT(data[[#This Row],[OrderTime]],2)), 0)</f>
        <v>45517.030555555553</v>
      </c>
      <c r="X2644" s="7">
        <f>_xlfn.MINIFS(data[OrderDateTime], data[CustomerName], data[[#This Row],[CustomerName]])</f>
        <v>45517.030555555553</v>
      </c>
      <c r="Y2644" t="str">
        <f>IF(data[[#This Row],[OrderDateTime]]=data[[#This Row],[FirstOrderDateTime]], "New", "Returning")</f>
        <v>New</v>
      </c>
      <c r="Z2644" s="7">
        <f>data[[#This Row],[DeliveryDate]] + data[[#This Row],[DeliveryTime]]</f>
        <v>45518.586111111108</v>
      </c>
      <c r="AA2644" s="7">
        <f>data[[#This Row],[OrderDateTime]] + 1</f>
        <v>45518.030555555553</v>
      </c>
      <c r="AB2644" s="7" t="str">
        <f>IF(data[[#This Row],[DeliveryDateTime]] &lt;= data[[#This Row],[SLADue]], "On Time", "Late")</f>
        <v>Late</v>
      </c>
    </row>
    <row r="2645" spans="1:28" x14ac:dyDescent="0.2">
      <c r="A2645" t="s">
        <v>3195</v>
      </c>
      <c r="B2645" t="s">
        <v>19</v>
      </c>
      <c r="C2645" t="s">
        <v>41</v>
      </c>
      <c r="D2645" t="s">
        <v>42</v>
      </c>
      <c r="E2645" s="5">
        <v>33.92</v>
      </c>
      <c r="F2645" t="s">
        <v>43</v>
      </c>
      <c r="G2645">
        <v>1</v>
      </c>
      <c r="H2645" s="1">
        <v>45546</v>
      </c>
      <c r="I2645" s="1" t="str">
        <f>TEXT(data[[#This Row],[OrderDate]],"mmm")</f>
        <v>Sep</v>
      </c>
      <c r="J2645" s="6">
        <v>0.55694444444444446</v>
      </c>
      <c r="K2645" s="6" t="str">
        <f>TEXT(data[[#This Row],[OrderTime]],"h")</f>
        <v>13</v>
      </c>
      <c r="L2645" s="1">
        <v>45546</v>
      </c>
      <c r="M2645" s="6">
        <v>0.72361111111111109</v>
      </c>
      <c r="N2645" t="s">
        <v>200</v>
      </c>
      <c r="O2645" t="s">
        <v>651</v>
      </c>
      <c r="P2645" t="s">
        <v>202</v>
      </c>
      <c r="Q2645" t="s">
        <v>26</v>
      </c>
      <c r="R2645" t="s">
        <v>46</v>
      </c>
      <c r="S2645" t="s">
        <v>47</v>
      </c>
      <c r="T2645" t="s">
        <v>106</v>
      </c>
      <c r="U2645" t="s">
        <v>30</v>
      </c>
      <c r="V2645" s="5">
        <f>data[[#This Row],[PriceUSD]]*data[[#This Row],[Quantity]]</f>
        <v>33.92</v>
      </c>
      <c r="W2645" s="7">
        <f>data[[#This Row],[OrderDate]] + TIME(VALUE(LEFT(data[[#This Row],[OrderTime]],2)), VALUE(RIGHT(data[[#This Row],[OrderTime]],2)), 0)</f>
        <v>45546.030555555553</v>
      </c>
      <c r="X2645" s="7">
        <f>_xlfn.MINIFS(data[OrderDateTime], data[CustomerName], data[[#This Row],[CustomerName]])</f>
        <v>45522.038888888892</v>
      </c>
      <c r="Y2645" t="str">
        <f>IF(data[[#This Row],[OrderDateTime]]=data[[#This Row],[FirstOrderDateTime]], "New", "Returning")</f>
        <v>Returning</v>
      </c>
      <c r="Z2645" s="7">
        <f>data[[#This Row],[DeliveryDate]] + data[[#This Row],[DeliveryTime]]</f>
        <v>45546.723611111112</v>
      </c>
      <c r="AA2645" s="7">
        <f>data[[#This Row],[OrderDateTime]] + 1</f>
        <v>45547.030555555553</v>
      </c>
      <c r="AB2645" s="7" t="str">
        <f>IF(data[[#This Row],[DeliveryDateTime]] &lt;= data[[#This Row],[SLADue]], "On Time", "Late")</f>
        <v>On Time</v>
      </c>
    </row>
    <row r="2646" spans="1:28" x14ac:dyDescent="0.2">
      <c r="A2646" t="s">
        <v>3196</v>
      </c>
      <c r="B2646" t="s">
        <v>19</v>
      </c>
      <c r="C2646" t="s">
        <v>69</v>
      </c>
      <c r="D2646" t="s">
        <v>70</v>
      </c>
      <c r="E2646" s="5">
        <v>56.69</v>
      </c>
      <c r="F2646" t="s">
        <v>56</v>
      </c>
      <c r="G2646">
        <v>1</v>
      </c>
      <c r="H2646" s="1">
        <v>45621</v>
      </c>
      <c r="I2646" s="1" t="str">
        <f>TEXT(data[[#This Row],[OrderDate]],"mmm")</f>
        <v>Nov</v>
      </c>
      <c r="J2646" s="6">
        <v>0.82013888888888886</v>
      </c>
      <c r="K2646" s="6" t="str">
        <f>TEXT(data[[#This Row],[OrderTime]],"h")</f>
        <v>19</v>
      </c>
      <c r="L2646" s="1">
        <v>45623</v>
      </c>
      <c r="M2646" s="6">
        <v>0.55625000000000002</v>
      </c>
      <c r="N2646" t="s">
        <v>388</v>
      </c>
      <c r="O2646" t="s">
        <v>96</v>
      </c>
      <c r="P2646" t="s">
        <v>234</v>
      </c>
      <c r="Q2646" t="s">
        <v>53</v>
      </c>
      <c r="R2646" t="s">
        <v>37</v>
      </c>
      <c r="S2646" t="s">
        <v>105</v>
      </c>
      <c r="T2646" t="s">
        <v>136</v>
      </c>
      <c r="U2646" t="s">
        <v>30</v>
      </c>
      <c r="V2646" s="5">
        <f>data[[#This Row],[PriceUSD]]*data[[#This Row],[Quantity]]</f>
        <v>56.69</v>
      </c>
      <c r="W2646" s="7">
        <f>data[[#This Row],[OrderDate]] + TIME(VALUE(LEFT(data[[#This Row],[OrderTime]],2)), VALUE(RIGHT(data[[#This Row],[OrderTime]],2)), 0)</f>
        <v>45621.061805555553</v>
      </c>
      <c r="X2646" s="7">
        <f>_xlfn.MINIFS(data[OrderDateTime], data[CustomerName], data[[#This Row],[CustomerName]])</f>
        <v>45555.061805555553</v>
      </c>
      <c r="Y2646" t="str">
        <f>IF(data[[#This Row],[OrderDateTime]]=data[[#This Row],[FirstOrderDateTime]], "New", "Returning")</f>
        <v>Returning</v>
      </c>
      <c r="Z2646" s="7">
        <f>data[[#This Row],[DeliveryDate]] + data[[#This Row],[DeliveryTime]]</f>
        <v>45623.556250000001</v>
      </c>
      <c r="AA2646" s="7">
        <f>data[[#This Row],[OrderDateTime]] + 1</f>
        <v>45622.061805555553</v>
      </c>
      <c r="AB2646" s="7" t="str">
        <f>IF(data[[#This Row],[DeliveryDateTime]] &lt;= data[[#This Row],[SLADue]], "On Time", "Late")</f>
        <v>Late</v>
      </c>
    </row>
    <row r="2647" spans="1:28" x14ac:dyDescent="0.2">
      <c r="A2647" t="s">
        <v>3197</v>
      </c>
      <c r="B2647" t="s">
        <v>19</v>
      </c>
      <c r="C2647" t="s">
        <v>41</v>
      </c>
      <c r="D2647" t="s">
        <v>42</v>
      </c>
      <c r="E2647" s="5">
        <v>35.4</v>
      </c>
      <c r="F2647" t="s">
        <v>51</v>
      </c>
      <c r="G2647">
        <v>1</v>
      </c>
      <c r="H2647" s="1">
        <v>45805</v>
      </c>
      <c r="I2647" s="1" t="str">
        <f>TEXT(data[[#This Row],[OrderDate]],"mmm")</f>
        <v>May</v>
      </c>
      <c r="J2647" s="6">
        <v>0.88194444444444442</v>
      </c>
      <c r="K2647" s="6" t="str">
        <f>TEXT(data[[#This Row],[OrderTime]],"h")</f>
        <v>21</v>
      </c>
      <c r="L2647" s="1">
        <v>45806</v>
      </c>
      <c r="M2647" s="6">
        <v>0.88194444444444442</v>
      </c>
      <c r="N2647" t="s">
        <v>44</v>
      </c>
      <c r="O2647" t="s">
        <v>423</v>
      </c>
      <c r="P2647" t="s">
        <v>25</v>
      </c>
      <c r="Q2647" t="s">
        <v>53</v>
      </c>
      <c r="R2647" t="s">
        <v>46</v>
      </c>
      <c r="S2647" t="s">
        <v>28</v>
      </c>
      <c r="T2647" t="s">
        <v>136</v>
      </c>
      <c r="U2647" t="s">
        <v>30</v>
      </c>
      <c r="V2647" s="5">
        <f>data[[#This Row],[PriceUSD]]*data[[#This Row],[Quantity]]</f>
        <v>35.4</v>
      </c>
      <c r="W2647" s="7">
        <f>data[[#This Row],[OrderDate]] + TIME(VALUE(LEFT(data[[#This Row],[OrderTime]],2)), VALUE(RIGHT(data[[#This Row],[OrderTime]],2)), 0)</f>
        <v>45805.030555555553</v>
      </c>
      <c r="X2647" s="7">
        <f>_xlfn.MINIFS(data[OrderDateTime], data[CustomerName], data[[#This Row],[CustomerName]])</f>
        <v>45519.007638888892</v>
      </c>
      <c r="Y2647" t="str">
        <f>IF(data[[#This Row],[OrderDateTime]]=data[[#This Row],[FirstOrderDateTime]], "New", "Returning")</f>
        <v>Returning</v>
      </c>
      <c r="Z2647" s="7">
        <f>data[[#This Row],[DeliveryDate]] + data[[#This Row],[DeliveryTime]]</f>
        <v>45806.881944444445</v>
      </c>
      <c r="AA2647" s="7">
        <f>data[[#This Row],[OrderDateTime]] + 1</f>
        <v>45806.030555555553</v>
      </c>
      <c r="AB2647" s="7" t="str">
        <f>IF(data[[#This Row],[DeliveryDateTime]] &lt;= data[[#This Row],[SLADue]], "On Time", "Late")</f>
        <v>Late</v>
      </c>
    </row>
    <row r="2648" spans="1:28" x14ac:dyDescent="0.2">
      <c r="A2648" t="s">
        <v>3198</v>
      </c>
      <c r="B2648" t="s">
        <v>19</v>
      </c>
      <c r="C2648" t="s">
        <v>126</v>
      </c>
      <c r="D2648" t="s">
        <v>127</v>
      </c>
      <c r="E2648" s="5">
        <v>18.25</v>
      </c>
      <c r="F2648" t="s">
        <v>56</v>
      </c>
      <c r="G2648">
        <v>1</v>
      </c>
      <c r="H2648" s="1">
        <v>45765</v>
      </c>
      <c r="I2648" s="1" t="str">
        <f>TEXT(data[[#This Row],[OrderDate]],"mmm")</f>
        <v>Apr</v>
      </c>
      <c r="J2648" s="6">
        <v>0.83333333333333337</v>
      </c>
      <c r="K2648" s="6" t="str">
        <f>TEXT(data[[#This Row],[OrderTime]],"h")</f>
        <v>20</v>
      </c>
      <c r="L2648" s="1">
        <v>45766</v>
      </c>
      <c r="M2648" s="6">
        <v>0.875</v>
      </c>
      <c r="N2648" t="s">
        <v>120</v>
      </c>
      <c r="O2648" t="s">
        <v>978</v>
      </c>
      <c r="P2648" t="s">
        <v>25</v>
      </c>
      <c r="Q2648" t="s">
        <v>26</v>
      </c>
      <c r="R2648" t="s">
        <v>129</v>
      </c>
      <c r="S2648" t="s">
        <v>28</v>
      </c>
      <c r="T2648" t="s">
        <v>136</v>
      </c>
      <c r="U2648" t="s">
        <v>39</v>
      </c>
      <c r="V2648" s="5">
        <f>data[[#This Row],[PriceUSD]]*data[[#This Row],[Quantity]]</f>
        <v>18.25</v>
      </c>
      <c r="W2648" s="7">
        <f>data[[#This Row],[OrderDate]] + TIME(VALUE(LEFT(data[[#This Row],[OrderTime]],2)), VALUE(RIGHT(data[[#This Row],[OrderTime]],2)), 0)</f>
        <v>45765.022916666669</v>
      </c>
      <c r="X2648" s="7">
        <f>_xlfn.MINIFS(data[OrderDateTime], data[CustomerName], data[[#This Row],[CustomerName]])</f>
        <v>45560.030555555553</v>
      </c>
      <c r="Y2648" t="str">
        <f>IF(data[[#This Row],[OrderDateTime]]=data[[#This Row],[FirstOrderDateTime]], "New", "Returning")</f>
        <v>Returning</v>
      </c>
      <c r="Z2648" s="7">
        <f>data[[#This Row],[DeliveryDate]] + data[[#This Row],[DeliveryTime]]</f>
        <v>45766.875</v>
      </c>
      <c r="AA2648" s="7">
        <f>data[[#This Row],[OrderDateTime]] + 1</f>
        <v>45766.022916666669</v>
      </c>
      <c r="AB2648" s="7" t="str">
        <f>IF(data[[#This Row],[DeliveryDateTime]] &lt;= data[[#This Row],[SLADue]], "On Time", "Late")</f>
        <v>Late</v>
      </c>
    </row>
    <row r="2649" spans="1:28" x14ac:dyDescent="0.2">
      <c r="A2649" t="s">
        <v>3199</v>
      </c>
      <c r="B2649" t="s">
        <v>19</v>
      </c>
      <c r="C2649" t="s">
        <v>41</v>
      </c>
      <c r="D2649" t="s">
        <v>42</v>
      </c>
      <c r="E2649" s="5">
        <v>37.15</v>
      </c>
      <c r="F2649" t="s">
        <v>51</v>
      </c>
      <c r="G2649">
        <v>3</v>
      </c>
      <c r="H2649" s="1">
        <v>45801</v>
      </c>
      <c r="I2649" s="1" t="str">
        <f>TEXT(data[[#This Row],[OrderDate]],"mmm")</f>
        <v>May</v>
      </c>
      <c r="J2649" s="6">
        <v>0.72291666666666665</v>
      </c>
      <c r="K2649" s="6" t="str">
        <f>TEXT(data[[#This Row],[OrderTime]],"h")</f>
        <v>17</v>
      </c>
      <c r="L2649" s="1">
        <v>45802</v>
      </c>
      <c r="M2649" s="6">
        <v>0.80625000000000002</v>
      </c>
      <c r="N2649" t="s">
        <v>170</v>
      </c>
      <c r="O2649" t="s">
        <v>611</v>
      </c>
      <c r="P2649" t="s">
        <v>36</v>
      </c>
      <c r="Q2649" t="s">
        <v>26</v>
      </c>
      <c r="R2649" t="s">
        <v>46</v>
      </c>
      <c r="S2649" t="s">
        <v>28</v>
      </c>
      <c r="T2649" t="s">
        <v>143</v>
      </c>
      <c r="U2649" t="s">
        <v>30</v>
      </c>
      <c r="V2649" s="5">
        <f>data[[#This Row],[PriceUSD]]*data[[#This Row],[Quantity]]</f>
        <v>111.44999999999999</v>
      </c>
      <c r="W2649" s="7">
        <f>data[[#This Row],[OrderDate]] + TIME(VALUE(LEFT(data[[#This Row],[OrderTime]],2)), VALUE(RIGHT(data[[#This Row],[OrderTime]],2)), 0)</f>
        <v>45801.046527777777</v>
      </c>
      <c r="X2649" s="7">
        <f>_xlfn.MINIFS(data[OrderDateTime], data[CustomerName], data[[#This Row],[CustomerName]])</f>
        <v>45580.007638888892</v>
      </c>
      <c r="Y2649" t="str">
        <f>IF(data[[#This Row],[OrderDateTime]]=data[[#This Row],[FirstOrderDateTime]], "New", "Returning")</f>
        <v>Returning</v>
      </c>
      <c r="Z2649" s="7">
        <f>data[[#This Row],[DeliveryDate]] + data[[#This Row],[DeliveryTime]]</f>
        <v>45802.806250000001</v>
      </c>
      <c r="AA2649" s="7">
        <f>data[[#This Row],[OrderDateTime]] + 1</f>
        <v>45802.046527777777</v>
      </c>
      <c r="AB2649" s="7" t="str">
        <f>IF(data[[#This Row],[DeliveryDateTime]] &lt;= data[[#This Row],[SLADue]], "On Time", "Late")</f>
        <v>Late</v>
      </c>
    </row>
    <row r="2650" spans="1:28" x14ac:dyDescent="0.2">
      <c r="A2650" t="s">
        <v>3200</v>
      </c>
      <c r="B2650" t="s">
        <v>19</v>
      </c>
      <c r="C2650" t="s">
        <v>69</v>
      </c>
      <c r="D2650" t="s">
        <v>70</v>
      </c>
      <c r="E2650" s="5">
        <v>60.42</v>
      </c>
      <c r="F2650" t="s">
        <v>43</v>
      </c>
      <c r="G2650">
        <v>1</v>
      </c>
      <c r="H2650" s="1">
        <v>45702</v>
      </c>
      <c r="I2650" s="1" t="str">
        <f>TEXT(data[[#This Row],[OrderDate]],"mmm")</f>
        <v>Feb</v>
      </c>
      <c r="J2650" s="6">
        <v>0.52500000000000002</v>
      </c>
      <c r="K2650" s="6" t="str">
        <f>TEXT(data[[#This Row],[OrderTime]],"h")</f>
        <v>12</v>
      </c>
      <c r="L2650" s="1">
        <v>45702</v>
      </c>
      <c r="M2650" s="6">
        <v>0.73333333333333328</v>
      </c>
      <c r="N2650" t="s">
        <v>163</v>
      </c>
      <c r="O2650" t="s">
        <v>1126</v>
      </c>
      <c r="P2650" t="s">
        <v>77</v>
      </c>
      <c r="Q2650" t="s">
        <v>53</v>
      </c>
      <c r="R2650" t="s">
        <v>37</v>
      </c>
      <c r="S2650" t="s">
        <v>47</v>
      </c>
      <c r="T2650" t="s">
        <v>106</v>
      </c>
      <c r="U2650" t="s">
        <v>30</v>
      </c>
      <c r="V2650" s="5">
        <f>data[[#This Row],[PriceUSD]]*data[[#This Row],[Quantity]]</f>
        <v>60.42</v>
      </c>
      <c r="W2650" s="7">
        <f>data[[#This Row],[OrderDate]] + TIME(VALUE(LEFT(data[[#This Row],[OrderTime]],2)), VALUE(RIGHT(data[[#This Row],[OrderTime]],2)), 0)</f>
        <v>45702.017361111109</v>
      </c>
      <c r="X2650" s="7">
        <f>_xlfn.MINIFS(data[OrderDateTime], data[CustomerName], data[[#This Row],[CustomerName]])</f>
        <v>45639.022916666669</v>
      </c>
      <c r="Y2650" t="str">
        <f>IF(data[[#This Row],[OrderDateTime]]=data[[#This Row],[FirstOrderDateTime]], "New", "Returning")</f>
        <v>Returning</v>
      </c>
      <c r="Z2650" s="7">
        <f>data[[#This Row],[DeliveryDate]] + data[[#This Row],[DeliveryTime]]</f>
        <v>45702.73333333333</v>
      </c>
      <c r="AA2650" s="7">
        <f>data[[#This Row],[OrderDateTime]] + 1</f>
        <v>45703.017361111109</v>
      </c>
      <c r="AB2650" s="7" t="str">
        <f>IF(data[[#This Row],[DeliveryDateTime]] &lt;= data[[#This Row],[SLADue]], "On Time", "Late")</f>
        <v>On Time</v>
      </c>
    </row>
    <row r="2651" spans="1:28" x14ac:dyDescent="0.2">
      <c r="A2651" t="s">
        <v>3201</v>
      </c>
      <c r="B2651" t="s">
        <v>19</v>
      </c>
      <c r="C2651" t="s">
        <v>69</v>
      </c>
      <c r="D2651" t="s">
        <v>70</v>
      </c>
      <c r="E2651" s="5">
        <v>57.24</v>
      </c>
      <c r="F2651" t="s">
        <v>74</v>
      </c>
      <c r="G2651">
        <v>2</v>
      </c>
      <c r="H2651" s="1">
        <v>45786</v>
      </c>
      <c r="I2651" s="1" t="str">
        <f>TEXT(data[[#This Row],[OrderDate]],"mmm")</f>
        <v>May</v>
      </c>
      <c r="J2651" s="6">
        <v>0.39027777777777778</v>
      </c>
      <c r="K2651" s="6" t="str">
        <f>TEXT(data[[#This Row],[OrderTime]],"h")</f>
        <v>9</v>
      </c>
      <c r="L2651" s="1">
        <v>45787</v>
      </c>
      <c r="M2651" s="6">
        <v>0.43194444444444446</v>
      </c>
      <c r="N2651" t="s">
        <v>861</v>
      </c>
      <c r="O2651" t="s">
        <v>151</v>
      </c>
      <c r="P2651" t="s">
        <v>245</v>
      </c>
      <c r="Q2651" t="s">
        <v>53</v>
      </c>
      <c r="R2651" t="s">
        <v>37</v>
      </c>
      <c r="S2651" t="s">
        <v>28</v>
      </c>
      <c r="T2651" t="s">
        <v>38</v>
      </c>
      <c r="U2651" t="s">
        <v>30</v>
      </c>
      <c r="V2651" s="5">
        <f>data[[#This Row],[PriceUSD]]*data[[#This Row],[Quantity]]</f>
        <v>114.48</v>
      </c>
      <c r="W2651" s="7">
        <f>data[[#This Row],[OrderDate]] + TIME(VALUE(LEFT(data[[#This Row],[OrderTime]],2)), VALUE(RIGHT(data[[#This Row],[OrderTime]],2)), 0)</f>
        <v>45786.054166666669</v>
      </c>
      <c r="X2651" s="7">
        <f>_xlfn.MINIFS(data[OrderDateTime], data[CustomerName], data[[#This Row],[CustomerName]])</f>
        <v>45571.052083333336</v>
      </c>
      <c r="Y2651" t="str">
        <f>IF(data[[#This Row],[OrderDateTime]]=data[[#This Row],[FirstOrderDateTime]], "New", "Returning")</f>
        <v>Returning</v>
      </c>
      <c r="Z2651" s="7">
        <f>data[[#This Row],[DeliveryDate]] + data[[#This Row],[DeliveryTime]]</f>
        <v>45787.431944444441</v>
      </c>
      <c r="AA2651" s="7">
        <f>data[[#This Row],[OrderDateTime]] + 1</f>
        <v>45787.054166666669</v>
      </c>
      <c r="AB2651" s="7" t="str">
        <f>IF(data[[#This Row],[DeliveryDateTime]] &lt;= data[[#This Row],[SLADue]], "On Time", "Late")</f>
        <v>Late</v>
      </c>
    </row>
    <row r="2652" spans="1:28" x14ac:dyDescent="0.2">
      <c r="A2652" t="s">
        <v>3202</v>
      </c>
      <c r="B2652" t="s">
        <v>19</v>
      </c>
      <c r="C2652" t="s">
        <v>258</v>
      </c>
      <c r="D2652" t="s">
        <v>259</v>
      </c>
      <c r="E2652" s="5">
        <v>157.69</v>
      </c>
      <c r="F2652" t="s">
        <v>182</v>
      </c>
      <c r="G2652">
        <v>1</v>
      </c>
      <c r="H2652" s="1">
        <v>45858</v>
      </c>
      <c r="I2652" s="1" t="str">
        <f>TEXT(data[[#This Row],[OrderDate]],"mmm")</f>
        <v>Jul</v>
      </c>
      <c r="J2652" s="6">
        <v>0.73611111111111116</v>
      </c>
      <c r="K2652" s="6" t="str">
        <f>TEXT(data[[#This Row],[OrderTime]],"h")</f>
        <v>17</v>
      </c>
      <c r="L2652" s="1">
        <v>45859</v>
      </c>
      <c r="M2652" s="6">
        <v>0.81944444444444442</v>
      </c>
      <c r="N2652" t="s">
        <v>213</v>
      </c>
      <c r="O2652" t="s">
        <v>358</v>
      </c>
      <c r="P2652" t="s">
        <v>36</v>
      </c>
      <c r="Q2652" t="s">
        <v>53</v>
      </c>
      <c r="R2652" t="s">
        <v>261</v>
      </c>
      <c r="S2652" t="s">
        <v>28</v>
      </c>
      <c r="T2652" t="s">
        <v>143</v>
      </c>
      <c r="U2652" t="s">
        <v>39</v>
      </c>
      <c r="V2652" s="5">
        <f>data[[#This Row],[PriceUSD]]*data[[#This Row],[Quantity]]</f>
        <v>157.69</v>
      </c>
      <c r="W2652" s="7">
        <f>data[[#This Row],[OrderDate]] + TIME(VALUE(LEFT(data[[#This Row],[OrderTime]],2)), VALUE(RIGHT(data[[#This Row],[OrderTime]],2)), 0)</f>
        <v>45858.007638888892</v>
      </c>
      <c r="X2652" s="7">
        <f>_xlfn.MINIFS(data[OrderDateTime], data[CustomerName], data[[#This Row],[CustomerName]])</f>
        <v>45518.046527777777</v>
      </c>
      <c r="Y2652" t="str">
        <f>IF(data[[#This Row],[OrderDateTime]]=data[[#This Row],[FirstOrderDateTime]], "New", "Returning")</f>
        <v>Returning</v>
      </c>
      <c r="Z2652" s="7">
        <f>data[[#This Row],[DeliveryDate]] + data[[#This Row],[DeliveryTime]]</f>
        <v>45859.819444444445</v>
      </c>
      <c r="AA2652" s="7">
        <f>data[[#This Row],[OrderDateTime]] + 1</f>
        <v>45859.007638888892</v>
      </c>
      <c r="AB2652" s="7" t="str">
        <f>IF(data[[#This Row],[DeliveryDateTime]] &lt;= data[[#This Row],[SLADue]], "On Time", "Late")</f>
        <v>Late</v>
      </c>
    </row>
    <row r="2653" spans="1:28" x14ac:dyDescent="0.2">
      <c r="A2653" t="s">
        <v>3203</v>
      </c>
      <c r="B2653" t="s">
        <v>19</v>
      </c>
      <c r="C2653" t="s">
        <v>101</v>
      </c>
      <c r="D2653" t="s">
        <v>102</v>
      </c>
      <c r="E2653" s="5">
        <v>23.33</v>
      </c>
      <c r="F2653" t="s">
        <v>81</v>
      </c>
      <c r="G2653">
        <v>4</v>
      </c>
      <c r="H2653" s="1">
        <v>45625</v>
      </c>
      <c r="I2653" s="1" t="str">
        <f>TEXT(data[[#This Row],[OrderDate]],"mmm")</f>
        <v>Nov</v>
      </c>
      <c r="J2653" s="6">
        <v>0.52013888888888893</v>
      </c>
      <c r="K2653" s="6" t="str">
        <f>TEXT(data[[#This Row],[OrderTime]],"h")</f>
        <v>12</v>
      </c>
      <c r="L2653" s="1">
        <v>45626</v>
      </c>
      <c r="M2653" s="6">
        <v>0.60347222222222219</v>
      </c>
      <c r="N2653" t="s">
        <v>292</v>
      </c>
      <c r="O2653" t="s">
        <v>957</v>
      </c>
      <c r="P2653" t="s">
        <v>77</v>
      </c>
      <c r="Q2653" t="s">
        <v>26</v>
      </c>
      <c r="R2653" t="s">
        <v>83</v>
      </c>
      <c r="S2653" t="s">
        <v>28</v>
      </c>
      <c r="T2653" t="s">
        <v>106</v>
      </c>
      <c r="U2653" t="s">
        <v>30</v>
      </c>
      <c r="V2653" s="5">
        <f>data[[#This Row],[PriceUSD]]*data[[#This Row],[Quantity]]</f>
        <v>93.32</v>
      </c>
      <c r="W2653" s="7">
        <f>data[[#This Row],[OrderDate]] + TIME(VALUE(LEFT(data[[#This Row],[OrderTime]],2)), VALUE(RIGHT(data[[#This Row],[OrderTime]],2)), 0)</f>
        <v>45625.061805555553</v>
      </c>
      <c r="X2653" s="7">
        <f>_xlfn.MINIFS(data[OrderDateTime], data[CustomerName], data[[#This Row],[CustomerName]])</f>
        <v>45509.061805555553</v>
      </c>
      <c r="Y2653" t="str">
        <f>IF(data[[#This Row],[OrderDateTime]]=data[[#This Row],[FirstOrderDateTime]], "New", "Returning")</f>
        <v>Returning</v>
      </c>
      <c r="Z2653" s="7">
        <f>data[[#This Row],[DeliveryDate]] + data[[#This Row],[DeliveryTime]]</f>
        <v>45626.603472222225</v>
      </c>
      <c r="AA2653" s="7">
        <f>data[[#This Row],[OrderDateTime]] + 1</f>
        <v>45626.061805555553</v>
      </c>
      <c r="AB2653" s="7" t="str">
        <f>IF(data[[#This Row],[DeliveryDateTime]] &lt;= data[[#This Row],[SLADue]], "On Time", "Late")</f>
        <v>Late</v>
      </c>
    </row>
    <row r="2654" spans="1:28" x14ac:dyDescent="0.2">
      <c r="A2654" t="s">
        <v>3204</v>
      </c>
      <c r="B2654" t="s">
        <v>19</v>
      </c>
      <c r="C2654" t="s">
        <v>258</v>
      </c>
      <c r="D2654" t="s">
        <v>259</v>
      </c>
      <c r="E2654" s="5">
        <v>136.56</v>
      </c>
      <c r="F2654" t="s">
        <v>51</v>
      </c>
      <c r="G2654">
        <v>1</v>
      </c>
      <c r="H2654" s="1">
        <v>45611</v>
      </c>
      <c r="I2654" s="1" t="str">
        <f>TEXT(data[[#This Row],[OrderDate]],"mmm")</f>
        <v>Nov</v>
      </c>
      <c r="J2654" s="6">
        <v>0.85416666666666663</v>
      </c>
      <c r="K2654" s="6" t="str">
        <f>TEXT(data[[#This Row],[OrderTime]],"h")</f>
        <v>20</v>
      </c>
      <c r="L2654" s="1">
        <v>45613</v>
      </c>
      <c r="M2654" s="6">
        <v>0.47638888888888886</v>
      </c>
      <c r="N2654" t="s">
        <v>170</v>
      </c>
      <c r="O2654" t="s">
        <v>1505</v>
      </c>
      <c r="P2654" t="s">
        <v>36</v>
      </c>
      <c r="Q2654" t="s">
        <v>26</v>
      </c>
      <c r="R2654" t="s">
        <v>261</v>
      </c>
      <c r="S2654" t="s">
        <v>105</v>
      </c>
      <c r="T2654" t="s">
        <v>29</v>
      </c>
      <c r="U2654" t="s">
        <v>30</v>
      </c>
      <c r="V2654" s="5">
        <f>data[[#This Row],[PriceUSD]]*data[[#This Row],[Quantity]]</f>
        <v>136.56</v>
      </c>
      <c r="W2654" s="7">
        <f>data[[#This Row],[OrderDate]] + TIME(VALUE(LEFT(data[[#This Row],[OrderTime]],2)), VALUE(RIGHT(data[[#This Row],[OrderTime]],2)), 0)</f>
        <v>45611.046527777777</v>
      </c>
      <c r="X2654" s="7">
        <f>_xlfn.MINIFS(data[OrderDateTime], data[CustomerName], data[[#This Row],[CustomerName]])</f>
        <v>45588.015277777777</v>
      </c>
      <c r="Y2654" t="str">
        <f>IF(data[[#This Row],[OrderDateTime]]=data[[#This Row],[FirstOrderDateTime]], "New", "Returning")</f>
        <v>Returning</v>
      </c>
      <c r="Z2654" s="7">
        <f>data[[#This Row],[DeliveryDate]] + data[[#This Row],[DeliveryTime]]</f>
        <v>45613.476388888892</v>
      </c>
      <c r="AA2654" s="7">
        <f>data[[#This Row],[OrderDateTime]] + 1</f>
        <v>45612.046527777777</v>
      </c>
      <c r="AB2654" s="7" t="str">
        <f>IF(data[[#This Row],[DeliveryDateTime]] &lt;= data[[#This Row],[SLADue]], "On Time", "Late")</f>
        <v>Late</v>
      </c>
    </row>
    <row r="2655" spans="1:28" x14ac:dyDescent="0.2">
      <c r="A2655" t="s">
        <v>3205</v>
      </c>
      <c r="B2655" t="s">
        <v>19</v>
      </c>
      <c r="C2655" t="s">
        <v>92</v>
      </c>
      <c r="D2655" t="s">
        <v>93</v>
      </c>
      <c r="E2655" s="5">
        <v>83.05</v>
      </c>
      <c r="F2655" t="s">
        <v>81</v>
      </c>
      <c r="G2655">
        <v>1</v>
      </c>
      <c r="H2655" s="1">
        <v>45618</v>
      </c>
      <c r="I2655" s="1" t="str">
        <f>TEXT(data[[#This Row],[OrderDate]],"mmm")</f>
        <v>Nov</v>
      </c>
      <c r="J2655" s="6">
        <v>0.86041666666666672</v>
      </c>
      <c r="K2655" s="6" t="str">
        <f>TEXT(data[[#This Row],[OrderTime]],"h")</f>
        <v>20</v>
      </c>
      <c r="L2655" s="1">
        <v>45619</v>
      </c>
      <c r="M2655" s="6">
        <v>0.58819444444444446</v>
      </c>
      <c r="N2655" t="s">
        <v>139</v>
      </c>
      <c r="O2655" t="s">
        <v>1011</v>
      </c>
      <c r="P2655" t="s">
        <v>36</v>
      </c>
      <c r="Q2655" t="s">
        <v>26</v>
      </c>
      <c r="R2655" t="s">
        <v>66</v>
      </c>
      <c r="S2655" t="s">
        <v>28</v>
      </c>
      <c r="T2655" t="s">
        <v>29</v>
      </c>
      <c r="U2655" t="s">
        <v>67</v>
      </c>
      <c r="V2655" s="5">
        <f>data[[#This Row],[PriceUSD]]*data[[#This Row],[Quantity]]</f>
        <v>83.05</v>
      </c>
      <c r="W2655" s="7">
        <f>data[[#This Row],[OrderDate]] + TIME(VALUE(LEFT(data[[#This Row],[OrderTime]],2)), VALUE(RIGHT(data[[#This Row],[OrderTime]],2)), 0)</f>
        <v>45618.046527777777</v>
      </c>
      <c r="X2655" s="7">
        <f>_xlfn.MINIFS(data[OrderDateTime], data[CustomerName], data[[#This Row],[CustomerName]])</f>
        <v>45528.061805555553</v>
      </c>
      <c r="Y2655" t="str">
        <f>IF(data[[#This Row],[OrderDateTime]]=data[[#This Row],[FirstOrderDateTime]], "New", "Returning")</f>
        <v>Returning</v>
      </c>
      <c r="Z2655" s="7">
        <f>data[[#This Row],[DeliveryDate]] + data[[#This Row],[DeliveryTime]]</f>
        <v>45619.588194444441</v>
      </c>
      <c r="AA2655" s="7">
        <f>data[[#This Row],[OrderDateTime]] + 1</f>
        <v>45619.046527777777</v>
      </c>
      <c r="AB2655" s="7" t="str">
        <f>IF(data[[#This Row],[DeliveryDateTime]] &lt;= data[[#This Row],[SLADue]], "On Time", "Late")</f>
        <v>Late</v>
      </c>
    </row>
    <row r="2656" spans="1:28" x14ac:dyDescent="0.2">
      <c r="A2656" t="s">
        <v>3206</v>
      </c>
      <c r="B2656" t="s">
        <v>19</v>
      </c>
      <c r="C2656" t="s">
        <v>117</v>
      </c>
      <c r="D2656" t="s">
        <v>118</v>
      </c>
      <c r="E2656" s="5">
        <v>74.73</v>
      </c>
      <c r="F2656" t="s">
        <v>94</v>
      </c>
      <c r="G2656">
        <v>3</v>
      </c>
      <c r="H2656" s="1">
        <v>45524</v>
      </c>
      <c r="I2656" s="1" t="str">
        <f>TEXT(data[[#This Row],[OrderDate]],"mmm")</f>
        <v>Aug</v>
      </c>
      <c r="J2656" s="6">
        <v>0.87152777777777779</v>
      </c>
      <c r="K2656" s="6" t="str">
        <f>TEXT(data[[#This Row],[OrderTime]],"h")</f>
        <v>20</v>
      </c>
      <c r="L2656" s="1">
        <v>45526</v>
      </c>
      <c r="M2656" s="6">
        <v>0.6875</v>
      </c>
      <c r="N2656" t="s">
        <v>139</v>
      </c>
      <c r="O2656" t="s">
        <v>964</v>
      </c>
      <c r="P2656" t="s">
        <v>36</v>
      </c>
      <c r="Q2656" t="s">
        <v>53</v>
      </c>
      <c r="R2656" t="s">
        <v>66</v>
      </c>
      <c r="S2656" t="s">
        <v>105</v>
      </c>
      <c r="T2656" t="s">
        <v>136</v>
      </c>
      <c r="U2656" t="s">
        <v>39</v>
      </c>
      <c r="V2656" s="5">
        <f>data[[#This Row],[PriceUSD]]*data[[#This Row],[Quantity]]</f>
        <v>224.19</v>
      </c>
      <c r="W2656" s="7">
        <f>data[[#This Row],[OrderDate]] + TIME(VALUE(LEFT(data[[#This Row],[OrderTime]],2)), VALUE(RIGHT(data[[#This Row],[OrderTime]],2)), 0)</f>
        <v>45524.054166666669</v>
      </c>
      <c r="X2656" s="7">
        <f>_xlfn.MINIFS(data[OrderDateTime], data[CustomerName], data[[#This Row],[CustomerName]])</f>
        <v>45505.007638888892</v>
      </c>
      <c r="Y2656" t="str">
        <f>IF(data[[#This Row],[OrderDateTime]]=data[[#This Row],[FirstOrderDateTime]], "New", "Returning")</f>
        <v>Returning</v>
      </c>
      <c r="Z2656" s="7">
        <f>data[[#This Row],[DeliveryDate]] + data[[#This Row],[DeliveryTime]]</f>
        <v>45526.6875</v>
      </c>
      <c r="AA2656" s="7">
        <f>data[[#This Row],[OrderDateTime]] + 1</f>
        <v>45525.054166666669</v>
      </c>
      <c r="AB2656" s="7" t="str">
        <f>IF(data[[#This Row],[DeliveryDateTime]] &lt;= data[[#This Row],[SLADue]], "On Time", "Late")</f>
        <v>Late</v>
      </c>
    </row>
    <row r="2657" spans="1:28" x14ac:dyDescent="0.2">
      <c r="A2657" t="s">
        <v>3207</v>
      </c>
      <c r="B2657" t="s">
        <v>19</v>
      </c>
      <c r="C2657" t="s">
        <v>49</v>
      </c>
      <c r="D2657" t="s">
        <v>50</v>
      </c>
      <c r="E2657" s="5">
        <v>28.98</v>
      </c>
      <c r="F2657" t="s">
        <v>74</v>
      </c>
      <c r="G2657">
        <v>1</v>
      </c>
      <c r="H2657" s="1">
        <v>45594</v>
      </c>
      <c r="I2657" s="1" t="str">
        <f>TEXT(data[[#This Row],[OrderDate]],"mmm")</f>
        <v>Oct</v>
      </c>
      <c r="J2657" s="6">
        <v>0.43194444444444446</v>
      </c>
      <c r="K2657" s="6" t="str">
        <f>TEXT(data[[#This Row],[OrderTime]],"h")</f>
        <v>10</v>
      </c>
      <c r="L2657" s="1">
        <v>45595</v>
      </c>
      <c r="M2657" s="6">
        <v>0.51527777777777772</v>
      </c>
      <c r="N2657" t="s">
        <v>861</v>
      </c>
      <c r="O2657" t="s">
        <v>381</v>
      </c>
      <c r="P2657" t="s">
        <v>245</v>
      </c>
      <c r="Q2657" t="s">
        <v>53</v>
      </c>
      <c r="R2657" t="s">
        <v>54</v>
      </c>
      <c r="S2657" t="s">
        <v>28</v>
      </c>
      <c r="T2657" t="s">
        <v>29</v>
      </c>
      <c r="U2657" t="s">
        <v>30</v>
      </c>
      <c r="V2657" s="5">
        <f>data[[#This Row],[PriceUSD]]*data[[#This Row],[Quantity]]</f>
        <v>28.98</v>
      </c>
      <c r="W2657" s="7">
        <f>data[[#This Row],[OrderDate]] + TIME(VALUE(LEFT(data[[#This Row],[OrderTime]],2)), VALUE(RIGHT(data[[#This Row],[OrderTime]],2)), 0)</f>
        <v>45594.030555555553</v>
      </c>
      <c r="X2657" s="7">
        <f>_xlfn.MINIFS(data[OrderDateTime], data[CustomerName], data[[#This Row],[CustomerName]])</f>
        <v>45547.038888888892</v>
      </c>
      <c r="Y2657" t="str">
        <f>IF(data[[#This Row],[OrderDateTime]]=data[[#This Row],[FirstOrderDateTime]], "New", "Returning")</f>
        <v>Returning</v>
      </c>
      <c r="Z2657" s="7">
        <f>data[[#This Row],[DeliveryDate]] + data[[#This Row],[DeliveryTime]]</f>
        <v>45595.515277777777</v>
      </c>
      <c r="AA2657" s="7">
        <f>data[[#This Row],[OrderDateTime]] + 1</f>
        <v>45595.030555555553</v>
      </c>
      <c r="AB2657" s="7" t="str">
        <f>IF(data[[#This Row],[DeliveryDateTime]] &lt;= data[[#This Row],[SLADue]], "On Time", "Late")</f>
        <v>Late</v>
      </c>
    </row>
    <row r="2658" spans="1:28" x14ac:dyDescent="0.2">
      <c r="A2658" t="s">
        <v>3208</v>
      </c>
      <c r="B2658" t="s">
        <v>19</v>
      </c>
      <c r="C2658" t="s">
        <v>258</v>
      </c>
      <c r="D2658" t="s">
        <v>259</v>
      </c>
      <c r="E2658" s="5">
        <v>114.53</v>
      </c>
      <c r="F2658" t="s">
        <v>182</v>
      </c>
      <c r="G2658">
        <v>1</v>
      </c>
      <c r="H2658" s="1">
        <v>45836</v>
      </c>
      <c r="I2658" s="1" t="str">
        <f>TEXT(data[[#This Row],[OrderDate]],"mmm")</f>
        <v>Jun</v>
      </c>
      <c r="J2658" s="6">
        <v>0.71111111111111114</v>
      </c>
      <c r="K2658" s="6" t="str">
        <f>TEXT(data[[#This Row],[OrderTime]],"h")</f>
        <v>17</v>
      </c>
      <c r="L2658" s="1">
        <v>45837</v>
      </c>
      <c r="M2658" s="6">
        <v>0.75277777777777777</v>
      </c>
      <c r="N2658" t="s">
        <v>238</v>
      </c>
      <c r="O2658" t="s">
        <v>973</v>
      </c>
      <c r="P2658" t="s">
        <v>36</v>
      </c>
      <c r="Q2658" t="s">
        <v>53</v>
      </c>
      <c r="R2658" t="s">
        <v>261</v>
      </c>
      <c r="S2658" t="s">
        <v>28</v>
      </c>
      <c r="T2658" t="s">
        <v>136</v>
      </c>
      <c r="U2658" t="s">
        <v>30</v>
      </c>
      <c r="V2658" s="5">
        <f>data[[#This Row],[PriceUSD]]*data[[#This Row],[Quantity]]</f>
        <v>114.53</v>
      </c>
      <c r="W2658" s="7">
        <f>data[[#This Row],[OrderDate]] + TIME(VALUE(LEFT(data[[#This Row],[OrderTime]],2)), VALUE(RIGHT(data[[#This Row],[OrderTime]],2)), 0)</f>
        <v>45836.007638888892</v>
      </c>
      <c r="X2658" s="7">
        <f>_xlfn.MINIFS(data[OrderDateTime], data[CustomerName], data[[#This Row],[CustomerName]])</f>
        <v>45527.015277777777</v>
      </c>
      <c r="Y2658" t="str">
        <f>IF(data[[#This Row],[OrderDateTime]]=data[[#This Row],[FirstOrderDateTime]], "New", "Returning")</f>
        <v>Returning</v>
      </c>
      <c r="Z2658" s="7">
        <f>data[[#This Row],[DeliveryDate]] + data[[#This Row],[DeliveryTime]]</f>
        <v>45837.75277777778</v>
      </c>
      <c r="AA2658" s="7">
        <f>data[[#This Row],[OrderDateTime]] + 1</f>
        <v>45837.007638888892</v>
      </c>
      <c r="AB2658" s="7" t="str">
        <f>IF(data[[#This Row],[DeliveryDateTime]] &lt;= data[[#This Row],[SLADue]], "On Time", "Late")</f>
        <v>Late</v>
      </c>
    </row>
    <row r="2659" spans="1:28" x14ac:dyDescent="0.2">
      <c r="A2659" t="s">
        <v>3209</v>
      </c>
      <c r="B2659" t="s">
        <v>19</v>
      </c>
      <c r="C2659" t="s">
        <v>258</v>
      </c>
      <c r="D2659" t="s">
        <v>259</v>
      </c>
      <c r="E2659" s="5">
        <v>123.16</v>
      </c>
      <c r="F2659" t="s">
        <v>119</v>
      </c>
      <c r="G2659">
        <v>1</v>
      </c>
      <c r="H2659" s="1">
        <v>45773</v>
      </c>
      <c r="I2659" s="1" t="str">
        <f>TEXT(data[[#This Row],[OrderDate]],"mmm")</f>
        <v>Apr</v>
      </c>
      <c r="J2659" s="6">
        <v>0.75486111111111109</v>
      </c>
      <c r="K2659" s="6" t="str">
        <f>TEXT(data[[#This Row],[OrderTime]],"h")</f>
        <v>18</v>
      </c>
      <c r="L2659" s="1">
        <v>45774</v>
      </c>
      <c r="M2659" s="6">
        <v>0.79652777777777772</v>
      </c>
      <c r="N2659" t="s">
        <v>23</v>
      </c>
      <c r="O2659" t="s">
        <v>804</v>
      </c>
      <c r="P2659" t="s">
        <v>25</v>
      </c>
      <c r="Q2659" t="s">
        <v>26</v>
      </c>
      <c r="R2659" t="s">
        <v>261</v>
      </c>
      <c r="S2659" t="s">
        <v>28</v>
      </c>
      <c r="T2659" t="s">
        <v>38</v>
      </c>
      <c r="U2659" t="s">
        <v>39</v>
      </c>
      <c r="V2659" s="5">
        <f>data[[#This Row],[PriceUSD]]*data[[#This Row],[Quantity]]</f>
        <v>123.16</v>
      </c>
      <c r="W2659" s="7">
        <f>data[[#This Row],[OrderDate]] + TIME(VALUE(LEFT(data[[#This Row],[OrderTime]],2)), VALUE(RIGHT(data[[#This Row],[OrderTime]],2)), 0)</f>
        <v>45773.007638888892</v>
      </c>
      <c r="X2659" s="7">
        <f>_xlfn.MINIFS(data[OrderDateTime], data[CustomerName], data[[#This Row],[CustomerName]])</f>
        <v>45621.038888888892</v>
      </c>
      <c r="Y2659" t="str">
        <f>IF(data[[#This Row],[OrderDateTime]]=data[[#This Row],[FirstOrderDateTime]], "New", "Returning")</f>
        <v>Returning</v>
      </c>
      <c r="Z2659" s="7">
        <f>data[[#This Row],[DeliveryDate]] + data[[#This Row],[DeliveryTime]]</f>
        <v>45774.796527777777</v>
      </c>
      <c r="AA2659" s="7">
        <f>data[[#This Row],[OrderDateTime]] + 1</f>
        <v>45774.007638888892</v>
      </c>
      <c r="AB2659" s="7" t="str">
        <f>IF(data[[#This Row],[DeliveryDateTime]] &lt;= data[[#This Row],[SLADue]], "On Time", "Late")</f>
        <v>Late</v>
      </c>
    </row>
    <row r="2660" spans="1:28" x14ac:dyDescent="0.2">
      <c r="A2660" t="s">
        <v>3210</v>
      </c>
      <c r="B2660" t="s">
        <v>19</v>
      </c>
      <c r="C2660" t="s">
        <v>41</v>
      </c>
      <c r="D2660" t="s">
        <v>42</v>
      </c>
      <c r="E2660" s="5">
        <v>30.75</v>
      </c>
      <c r="F2660" t="s">
        <v>119</v>
      </c>
      <c r="G2660">
        <v>1</v>
      </c>
      <c r="H2660" s="1">
        <v>45883</v>
      </c>
      <c r="I2660" s="1" t="str">
        <f>TEXT(data[[#This Row],[OrderDate]],"mmm")</f>
        <v>Aug</v>
      </c>
      <c r="J2660" s="6">
        <v>0.65069444444444446</v>
      </c>
      <c r="K2660" s="6" t="str">
        <f>TEXT(data[[#This Row],[OrderTime]],"h")</f>
        <v>15</v>
      </c>
      <c r="L2660" s="1">
        <v>45884</v>
      </c>
      <c r="M2660" s="6">
        <v>0.65069444444444446</v>
      </c>
      <c r="N2660" t="s">
        <v>213</v>
      </c>
      <c r="O2660" t="s">
        <v>981</v>
      </c>
      <c r="P2660" t="s">
        <v>36</v>
      </c>
      <c r="Q2660" t="s">
        <v>26</v>
      </c>
      <c r="R2660" t="s">
        <v>46</v>
      </c>
      <c r="S2660" t="s">
        <v>28</v>
      </c>
      <c r="T2660" t="s">
        <v>106</v>
      </c>
      <c r="U2660" t="s">
        <v>30</v>
      </c>
      <c r="V2660" s="5">
        <f>data[[#This Row],[PriceUSD]]*data[[#This Row],[Quantity]]</f>
        <v>30.75</v>
      </c>
      <c r="W2660" s="7">
        <f>data[[#This Row],[OrderDate]] + TIME(VALUE(LEFT(data[[#This Row],[OrderTime]],2)), VALUE(RIGHT(data[[#This Row],[OrderTime]],2)), 0)</f>
        <v>45883.030555555553</v>
      </c>
      <c r="X2660" s="7">
        <f>_xlfn.MINIFS(data[OrderDateTime], data[CustomerName], data[[#This Row],[CustomerName]])</f>
        <v>45526.052083333336</v>
      </c>
      <c r="Y2660" t="str">
        <f>IF(data[[#This Row],[OrderDateTime]]=data[[#This Row],[FirstOrderDateTime]], "New", "Returning")</f>
        <v>Returning</v>
      </c>
      <c r="Z2660" s="7">
        <f>data[[#This Row],[DeliveryDate]] + data[[#This Row],[DeliveryTime]]</f>
        <v>45884.650694444441</v>
      </c>
      <c r="AA2660" s="7">
        <f>data[[#This Row],[OrderDateTime]] + 1</f>
        <v>45884.030555555553</v>
      </c>
      <c r="AB2660" s="7" t="str">
        <f>IF(data[[#This Row],[DeliveryDateTime]] &lt;= data[[#This Row],[SLADue]], "On Time", "Late")</f>
        <v>Late</v>
      </c>
    </row>
    <row r="2661" spans="1:28" x14ac:dyDescent="0.2">
      <c r="A2661" t="s">
        <v>3211</v>
      </c>
      <c r="B2661" t="s">
        <v>19</v>
      </c>
      <c r="C2661" t="s">
        <v>69</v>
      </c>
      <c r="D2661" t="s">
        <v>70</v>
      </c>
      <c r="E2661" s="5">
        <v>58.3</v>
      </c>
      <c r="F2661" t="s">
        <v>56</v>
      </c>
      <c r="G2661">
        <v>1</v>
      </c>
      <c r="H2661" s="1">
        <v>45661</v>
      </c>
      <c r="I2661" s="1" t="str">
        <f>TEXT(data[[#This Row],[OrderDate]],"mmm")</f>
        <v>Jan</v>
      </c>
      <c r="J2661" s="6">
        <v>0.89166666666666672</v>
      </c>
      <c r="K2661" s="6" t="str">
        <f>TEXT(data[[#This Row],[OrderTime]],"h")</f>
        <v>21</v>
      </c>
      <c r="L2661" s="1">
        <v>45662</v>
      </c>
      <c r="M2661" s="6">
        <v>0.76458333333333328</v>
      </c>
      <c r="N2661" t="s">
        <v>64</v>
      </c>
      <c r="O2661" t="s">
        <v>458</v>
      </c>
      <c r="P2661" t="s">
        <v>25</v>
      </c>
      <c r="Q2661" t="s">
        <v>53</v>
      </c>
      <c r="R2661" t="s">
        <v>37</v>
      </c>
      <c r="S2661" t="s">
        <v>28</v>
      </c>
      <c r="T2661" t="s">
        <v>38</v>
      </c>
      <c r="U2661" t="s">
        <v>30</v>
      </c>
      <c r="V2661" s="5">
        <f>data[[#This Row],[PriceUSD]]*data[[#This Row],[Quantity]]</f>
        <v>58.3</v>
      </c>
      <c r="W2661" s="7">
        <f>data[[#This Row],[OrderDate]] + TIME(VALUE(LEFT(data[[#This Row],[OrderTime]],2)), VALUE(RIGHT(data[[#This Row],[OrderTime]],2)), 0)</f>
        <v>45661.046527777777</v>
      </c>
      <c r="X2661" s="7">
        <f>_xlfn.MINIFS(data[OrderDateTime], data[CustomerName], data[[#This Row],[CustomerName]])</f>
        <v>45575.054166666669</v>
      </c>
      <c r="Y2661" t="str">
        <f>IF(data[[#This Row],[OrderDateTime]]=data[[#This Row],[FirstOrderDateTime]], "New", "Returning")</f>
        <v>Returning</v>
      </c>
      <c r="Z2661" s="7">
        <f>data[[#This Row],[DeliveryDate]] + data[[#This Row],[DeliveryTime]]</f>
        <v>45662.76458333333</v>
      </c>
      <c r="AA2661" s="7">
        <f>data[[#This Row],[OrderDateTime]] + 1</f>
        <v>45662.046527777777</v>
      </c>
      <c r="AB2661" s="7" t="str">
        <f>IF(data[[#This Row],[DeliveryDateTime]] &lt;= data[[#This Row],[SLADue]], "On Time", "Late")</f>
        <v>Late</v>
      </c>
    </row>
    <row r="2662" spans="1:28" x14ac:dyDescent="0.2">
      <c r="A2662" t="s">
        <v>3212</v>
      </c>
      <c r="B2662" t="s">
        <v>19</v>
      </c>
      <c r="C2662" t="s">
        <v>92</v>
      </c>
      <c r="D2662" t="s">
        <v>93</v>
      </c>
      <c r="E2662" s="5">
        <v>77.319999999999993</v>
      </c>
      <c r="F2662" t="s">
        <v>94</v>
      </c>
      <c r="G2662">
        <v>3</v>
      </c>
      <c r="H2662" s="1">
        <v>45692</v>
      </c>
      <c r="I2662" s="1" t="str">
        <f>TEXT(data[[#This Row],[OrderDate]],"mmm")</f>
        <v>Feb</v>
      </c>
      <c r="J2662" s="6">
        <v>0.61805555555555558</v>
      </c>
      <c r="K2662" s="6" t="str">
        <f>TEXT(data[[#This Row],[OrderTime]],"h")</f>
        <v>14</v>
      </c>
      <c r="L2662" s="1">
        <v>45694</v>
      </c>
      <c r="M2662" s="6">
        <v>0.65972222222222221</v>
      </c>
      <c r="N2662" t="s">
        <v>75</v>
      </c>
      <c r="O2662" t="s">
        <v>810</v>
      </c>
      <c r="P2662" t="s">
        <v>25</v>
      </c>
      <c r="Q2662" t="s">
        <v>53</v>
      </c>
      <c r="R2662" t="s">
        <v>66</v>
      </c>
      <c r="S2662" t="s">
        <v>105</v>
      </c>
      <c r="T2662" t="s">
        <v>29</v>
      </c>
      <c r="U2662" t="s">
        <v>39</v>
      </c>
      <c r="V2662" s="5">
        <f>data[[#This Row],[PriceUSD]]*data[[#This Row],[Quantity]]</f>
        <v>231.95999999999998</v>
      </c>
      <c r="W2662" s="7">
        <f>data[[#This Row],[OrderDate]] + TIME(VALUE(LEFT(data[[#This Row],[OrderTime]],2)), VALUE(RIGHT(data[[#This Row],[OrderTime]],2)), 0)</f>
        <v>45692.038888888892</v>
      </c>
      <c r="X2662" s="7">
        <f>_xlfn.MINIFS(data[OrderDateTime], data[CustomerName], data[[#This Row],[CustomerName]])</f>
        <v>45509.015277777777</v>
      </c>
      <c r="Y2662" t="str">
        <f>IF(data[[#This Row],[OrderDateTime]]=data[[#This Row],[FirstOrderDateTime]], "New", "Returning")</f>
        <v>Returning</v>
      </c>
      <c r="Z2662" s="7">
        <f>data[[#This Row],[DeliveryDate]] + data[[#This Row],[DeliveryTime]]</f>
        <v>45694.659722222219</v>
      </c>
      <c r="AA2662" s="7">
        <f>data[[#This Row],[OrderDateTime]] + 1</f>
        <v>45693.038888888892</v>
      </c>
      <c r="AB2662" s="7" t="str">
        <f>IF(data[[#This Row],[DeliveryDateTime]] &lt;= data[[#This Row],[SLADue]], "On Time", "Late")</f>
        <v>Late</v>
      </c>
    </row>
    <row r="2663" spans="1:28" x14ac:dyDescent="0.2">
      <c r="A2663" t="s">
        <v>3213</v>
      </c>
      <c r="B2663" t="s">
        <v>19</v>
      </c>
      <c r="C2663" t="s">
        <v>391</v>
      </c>
      <c r="D2663" t="s">
        <v>392</v>
      </c>
      <c r="E2663" s="5">
        <v>17.350000000000001</v>
      </c>
      <c r="F2663" t="s">
        <v>43</v>
      </c>
      <c r="G2663">
        <v>2</v>
      </c>
      <c r="H2663" s="1">
        <v>45656</v>
      </c>
      <c r="I2663" s="1" t="str">
        <f>TEXT(data[[#This Row],[OrderDate]],"mmm")</f>
        <v>Dec</v>
      </c>
      <c r="J2663" s="6">
        <v>0.62916666666666665</v>
      </c>
      <c r="K2663" s="6" t="str">
        <f>TEXT(data[[#This Row],[OrderTime]],"h")</f>
        <v>15</v>
      </c>
      <c r="L2663" s="1">
        <v>45657</v>
      </c>
      <c r="M2663" s="6">
        <v>0.83750000000000002</v>
      </c>
      <c r="N2663" t="s">
        <v>95</v>
      </c>
      <c r="O2663" t="s">
        <v>1351</v>
      </c>
      <c r="P2663" t="s">
        <v>25</v>
      </c>
      <c r="Q2663" t="s">
        <v>53</v>
      </c>
      <c r="R2663" t="s">
        <v>394</v>
      </c>
      <c r="S2663" t="s">
        <v>28</v>
      </c>
      <c r="T2663" t="s">
        <v>29</v>
      </c>
      <c r="U2663" t="s">
        <v>39</v>
      </c>
      <c r="V2663" s="5">
        <f>data[[#This Row],[PriceUSD]]*data[[#This Row],[Quantity]]</f>
        <v>34.700000000000003</v>
      </c>
      <c r="W2663" s="7">
        <f>data[[#This Row],[OrderDate]] + TIME(VALUE(LEFT(data[[#This Row],[OrderTime]],2)), VALUE(RIGHT(data[[#This Row],[OrderTime]],2)), 0)</f>
        <v>45656.046527777777</v>
      </c>
      <c r="X2663" s="7">
        <f>_xlfn.MINIFS(data[OrderDateTime], data[CustomerName], data[[#This Row],[CustomerName]])</f>
        <v>45613.038888888892</v>
      </c>
      <c r="Y2663" t="str">
        <f>IF(data[[#This Row],[OrderDateTime]]=data[[#This Row],[FirstOrderDateTime]], "New", "Returning")</f>
        <v>Returning</v>
      </c>
      <c r="Z2663" s="7">
        <f>data[[#This Row],[DeliveryDate]] + data[[#This Row],[DeliveryTime]]</f>
        <v>45657.837500000001</v>
      </c>
      <c r="AA2663" s="7">
        <f>data[[#This Row],[OrderDateTime]] + 1</f>
        <v>45657.046527777777</v>
      </c>
      <c r="AB2663" s="7" t="str">
        <f>IF(data[[#This Row],[DeliveryDateTime]] &lt;= data[[#This Row],[SLADue]], "On Time", "Late")</f>
        <v>Late</v>
      </c>
    </row>
    <row r="2664" spans="1:28" x14ac:dyDescent="0.2">
      <c r="A2664" t="s">
        <v>3214</v>
      </c>
      <c r="B2664" t="s">
        <v>19</v>
      </c>
      <c r="C2664" t="s">
        <v>79</v>
      </c>
      <c r="D2664" t="s">
        <v>80</v>
      </c>
      <c r="E2664" s="5">
        <v>33.51</v>
      </c>
      <c r="F2664" t="s">
        <v>63</v>
      </c>
      <c r="G2664">
        <v>1</v>
      </c>
      <c r="H2664" s="1">
        <v>45726</v>
      </c>
      <c r="I2664" s="1" t="str">
        <f>TEXT(data[[#This Row],[OrderDate]],"mmm")</f>
        <v>Mar</v>
      </c>
      <c r="J2664" s="6">
        <v>0.46527777777777779</v>
      </c>
      <c r="K2664" s="6" t="str">
        <f>TEXT(data[[#This Row],[OrderTime]],"h")</f>
        <v>11</v>
      </c>
      <c r="L2664" s="1">
        <v>45727</v>
      </c>
      <c r="M2664" s="6">
        <v>0.54861111111111116</v>
      </c>
      <c r="N2664" t="s">
        <v>98</v>
      </c>
      <c r="O2664" t="s">
        <v>1404</v>
      </c>
      <c r="P2664" t="s">
        <v>77</v>
      </c>
      <c r="Q2664" t="s">
        <v>26</v>
      </c>
      <c r="R2664" t="s">
        <v>83</v>
      </c>
      <c r="S2664" t="s">
        <v>28</v>
      </c>
      <c r="T2664" t="s">
        <v>38</v>
      </c>
      <c r="U2664" t="s">
        <v>39</v>
      </c>
      <c r="V2664" s="5">
        <f>data[[#This Row],[PriceUSD]]*data[[#This Row],[Quantity]]</f>
        <v>33.51</v>
      </c>
      <c r="W2664" s="7">
        <f>data[[#This Row],[OrderDate]] + TIME(VALUE(LEFT(data[[#This Row],[OrderTime]],2)), VALUE(RIGHT(data[[#This Row],[OrderTime]],2)), 0)</f>
        <v>45726.054166666669</v>
      </c>
      <c r="X2664" s="7">
        <f>_xlfn.MINIFS(data[OrderDateTime], data[CustomerName], data[[#This Row],[CustomerName]])</f>
        <v>45601.015277777777</v>
      </c>
      <c r="Y2664" t="str">
        <f>IF(data[[#This Row],[OrderDateTime]]=data[[#This Row],[FirstOrderDateTime]], "New", "Returning")</f>
        <v>Returning</v>
      </c>
      <c r="Z2664" s="7">
        <f>data[[#This Row],[DeliveryDate]] + data[[#This Row],[DeliveryTime]]</f>
        <v>45727.548611111109</v>
      </c>
      <c r="AA2664" s="7">
        <f>data[[#This Row],[OrderDateTime]] + 1</f>
        <v>45727.054166666669</v>
      </c>
      <c r="AB2664" s="7" t="str">
        <f>IF(data[[#This Row],[DeliveryDateTime]] &lt;= data[[#This Row],[SLADue]], "On Time", "Late")</f>
        <v>Late</v>
      </c>
    </row>
    <row r="2665" spans="1:28" x14ac:dyDescent="0.2">
      <c r="A2665" t="s">
        <v>3215</v>
      </c>
      <c r="B2665" t="s">
        <v>19</v>
      </c>
      <c r="C2665" t="s">
        <v>41</v>
      </c>
      <c r="D2665" t="s">
        <v>42</v>
      </c>
      <c r="E2665" s="5">
        <v>33.5</v>
      </c>
      <c r="F2665" t="s">
        <v>182</v>
      </c>
      <c r="G2665">
        <v>1</v>
      </c>
      <c r="H2665" s="1">
        <v>45716</v>
      </c>
      <c r="I2665" s="1" t="str">
        <f>TEXT(data[[#This Row],[OrderDate]],"mmm")</f>
        <v>Feb</v>
      </c>
      <c r="J2665" s="6">
        <v>0.81319444444444444</v>
      </c>
      <c r="K2665" s="6" t="str">
        <f>TEXT(data[[#This Row],[OrderTime]],"h")</f>
        <v>19</v>
      </c>
      <c r="L2665" s="1">
        <v>45717</v>
      </c>
      <c r="M2665" s="6">
        <v>0.85486111111111107</v>
      </c>
      <c r="N2665" t="s">
        <v>123</v>
      </c>
      <c r="O2665" t="s">
        <v>2805</v>
      </c>
      <c r="P2665" t="s">
        <v>36</v>
      </c>
      <c r="Q2665" t="s">
        <v>53</v>
      </c>
      <c r="R2665" t="s">
        <v>46</v>
      </c>
      <c r="S2665" t="s">
        <v>28</v>
      </c>
      <c r="T2665" t="s">
        <v>38</v>
      </c>
      <c r="U2665" t="s">
        <v>30</v>
      </c>
      <c r="V2665" s="5">
        <f>data[[#This Row],[PriceUSD]]*data[[#This Row],[Quantity]]</f>
        <v>33.5</v>
      </c>
      <c r="W2665" s="7">
        <f>data[[#This Row],[OrderDate]] + TIME(VALUE(LEFT(data[[#This Row],[OrderTime]],2)), VALUE(RIGHT(data[[#This Row],[OrderTime]],2)), 0)</f>
        <v>45716.030555555553</v>
      </c>
      <c r="X2665" s="7">
        <f>_xlfn.MINIFS(data[OrderDateTime], data[CustomerName], data[[#This Row],[CustomerName]])</f>
        <v>45674.015277777777</v>
      </c>
      <c r="Y2665" t="str">
        <f>IF(data[[#This Row],[OrderDateTime]]=data[[#This Row],[FirstOrderDateTime]], "New", "Returning")</f>
        <v>Returning</v>
      </c>
      <c r="Z2665" s="7">
        <f>data[[#This Row],[DeliveryDate]] + data[[#This Row],[DeliveryTime]]</f>
        <v>45717.854861111111</v>
      </c>
      <c r="AA2665" s="7">
        <f>data[[#This Row],[OrderDateTime]] + 1</f>
        <v>45717.030555555553</v>
      </c>
      <c r="AB2665" s="7" t="str">
        <f>IF(data[[#This Row],[DeliveryDateTime]] &lt;= data[[#This Row],[SLADue]], "On Time", "Late")</f>
        <v>Late</v>
      </c>
    </row>
    <row r="2666" spans="1:28" x14ac:dyDescent="0.2">
      <c r="A2666" t="s">
        <v>3216</v>
      </c>
      <c r="B2666" t="s">
        <v>19</v>
      </c>
      <c r="C2666" t="s">
        <v>41</v>
      </c>
      <c r="D2666" t="s">
        <v>42</v>
      </c>
      <c r="E2666" s="5">
        <v>36</v>
      </c>
      <c r="F2666" t="s">
        <v>74</v>
      </c>
      <c r="G2666">
        <v>1</v>
      </c>
      <c r="H2666" s="1">
        <v>45697</v>
      </c>
      <c r="I2666" s="1" t="str">
        <f>TEXT(data[[#This Row],[OrderDate]],"mmm")</f>
        <v>Feb</v>
      </c>
      <c r="J2666" s="6">
        <v>0.47499999999999998</v>
      </c>
      <c r="K2666" s="6" t="str">
        <f>TEXT(data[[#This Row],[OrderTime]],"h")</f>
        <v>11</v>
      </c>
      <c r="L2666" s="1">
        <v>45697</v>
      </c>
      <c r="M2666" s="6">
        <v>0.68333333333333335</v>
      </c>
      <c r="N2666" t="s">
        <v>292</v>
      </c>
      <c r="O2666" t="s">
        <v>1499</v>
      </c>
      <c r="P2666" t="s">
        <v>77</v>
      </c>
      <c r="Q2666" t="s">
        <v>53</v>
      </c>
      <c r="R2666" t="s">
        <v>46</v>
      </c>
      <c r="S2666" t="s">
        <v>47</v>
      </c>
      <c r="T2666" t="s">
        <v>38</v>
      </c>
      <c r="U2666" t="s">
        <v>30</v>
      </c>
      <c r="V2666" s="5">
        <f>data[[#This Row],[PriceUSD]]*data[[#This Row],[Quantity]]</f>
        <v>36</v>
      </c>
      <c r="W2666" s="7">
        <f>data[[#This Row],[OrderDate]] + TIME(VALUE(LEFT(data[[#This Row],[OrderTime]],2)), VALUE(RIGHT(data[[#This Row],[OrderTime]],2)), 0)</f>
        <v>45697.052083333336</v>
      </c>
      <c r="X2666" s="7">
        <f>_xlfn.MINIFS(data[OrderDateTime], data[CustomerName], data[[#This Row],[CustomerName]])</f>
        <v>45517.022916666669</v>
      </c>
      <c r="Y2666" t="str">
        <f>IF(data[[#This Row],[OrderDateTime]]=data[[#This Row],[FirstOrderDateTime]], "New", "Returning")</f>
        <v>Returning</v>
      </c>
      <c r="Z2666" s="7">
        <f>data[[#This Row],[DeliveryDate]] + data[[#This Row],[DeliveryTime]]</f>
        <v>45697.683333333334</v>
      </c>
      <c r="AA2666" s="7">
        <f>data[[#This Row],[OrderDateTime]] + 1</f>
        <v>45698.052083333336</v>
      </c>
      <c r="AB2666" s="7" t="str">
        <f>IF(data[[#This Row],[DeliveryDateTime]] &lt;= data[[#This Row],[SLADue]], "On Time", "Late")</f>
        <v>On Time</v>
      </c>
    </row>
    <row r="2667" spans="1:28" x14ac:dyDescent="0.2">
      <c r="A2667" t="s">
        <v>3217</v>
      </c>
      <c r="B2667" t="s">
        <v>19</v>
      </c>
      <c r="C2667" t="s">
        <v>126</v>
      </c>
      <c r="D2667" t="s">
        <v>127</v>
      </c>
      <c r="E2667" s="5">
        <v>20.71</v>
      </c>
      <c r="F2667" t="s">
        <v>138</v>
      </c>
      <c r="G2667">
        <v>1</v>
      </c>
      <c r="H2667" s="1">
        <v>45624</v>
      </c>
      <c r="I2667" s="1" t="str">
        <f>TEXT(data[[#This Row],[OrderDate]],"mmm")</f>
        <v>Nov</v>
      </c>
      <c r="J2667" s="6">
        <v>0.74236111111111114</v>
      </c>
      <c r="K2667" s="6" t="str">
        <f>TEXT(data[[#This Row],[OrderTime]],"h")</f>
        <v>17</v>
      </c>
      <c r="L2667" s="1">
        <v>45625</v>
      </c>
      <c r="M2667" s="6">
        <v>0.51527777777777772</v>
      </c>
      <c r="N2667" t="s">
        <v>34</v>
      </c>
      <c r="O2667" t="s">
        <v>1717</v>
      </c>
      <c r="P2667" t="s">
        <v>36</v>
      </c>
      <c r="Q2667" t="s">
        <v>26</v>
      </c>
      <c r="R2667" t="s">
        <v>129</v>
      </c>
      <c r="S2667" t="s">
        <v>28</v>
      </c>
      <c r="T2667" t="s">
        <v>106</v>
      </c>
      <c r="U2667" t="s">
        <v>67</v>
      </c>
      <c r="V2667" s="5">
        <f>data[[#This Row],[PriceUSD]]*data[[#This Row],[Quantity]]</f>
        <v>20.71</v>
      </c>
      <c r="W2667" s="7">
        <f>data[[#This Row],[OrderDate]] + TIME(VALUE(LEFT(data[[#This Row],[OrderTime]],2)), VALUE(RIGHT(data[[#This Row],[OrderTime]],2)), 0)</f>
        <v>45624.007638888892</v>
      </c>
      <c r="X2667" s="7">
        <f>_xlfn.MINIFS(data[OrderDateTime], data[CustomerName], data[[#This Row],[CustomerName]])</f>
        <v>45507.022916666669</v>
      </c>
      <c r="Y2667" t="str">
        <f>IF(data[[#This Row],[OrderDateTime]]=data[[#This Row],[FirstOrderDateTime]], "New", "Returning")</f>
        <v>Returning</v>
      </c>
      <c r="Z2667" s="7">
        <f>data[[#This Row],[DeliveryDate]] + data[[#This Row],[DeliveryTime]]</f>
        <v>45625.515277777777</v>
      </c>
      <c r="AA2667" s="7">
        <f>data[[#This Row],[OrderDateTime]] + 1</f>
        <v>45625.007638888892</v>
      </c>
      <c r="AB2667" s="7" t="str">
        <f>IF(data[[#This Row],[DeliveryDateTime]] &lt;= data[[#This Row],[SLADue]], "On Time", "Late")</f>
        <v>Late</v>
      </c>
    </row>
    <row r="2668" spans="1:28" x14ac:dyDescent="0.2">
      <c r="A2668" t="s">
        <v>3218</v>
      </c>
      <c r="B2668" t="s">
        <v>19</v>
      </c>
      <c r="C2668" t="s">
        <v>32</v>
      </c>
      <c r="D2668" t="s">
        <v>33</v>
      </c>
      <c r="E2668" s="5">
        <v>51.97</v>
      </c>
      <c r="F2668" t="s">
        <v>138</v>
      </c>
      <c r="G2668">
        <v>1</v>
      </c>
      <c r="H2668" s="1">
        <v>45810</v>
      </c>
      <c r="I2668" s="1" t="str">
        <f>TEXT(data[[#This Row],[OrderDate]],"mmm")</f>
        <v>Jun</v>
      </c>
      <c r="J2668" s="6">
        <v>0.54583333333333328</v>
      </c>
      <c r="K2668" s="6" t="str">
        <f>TEXT(data[[#This Row],[OrderTime]],"h")</f>
        <v>13</v>
      </c>
      <c r="L2668" s="1">
        <v>45812</v>
      </c>
      <c r="M2668" s="6">
        <v>0.71250000000000002</v>
      </c>
      <c r="N2668" t="s">
        <v>148</v>
      </c>
      <c r="O2668" t="s">
        <v>369</v>
      </c>
      <c r="P2668" t="s">
        <v>25</v>
      </c>
      <c r="Q2668" t="s">
        <v>53</v>
      </c>
      <c r="R2668" t="s">
        <v>37</v>
      </c>
      <c r="S2668" t="s">
        <v>105</v>
      </c>
      <c r="T2668" t="s">
        <v>106</v>
      </c>
      <c r="U2668" t="s">
        <v>39</v>
      </c>
      <c r="V2668" s="5">
        <f>data[[#This Row],[PriceUSD]]*data[[#This Row],[Quantity]]</f>
        <v>51.97</v>
      </c>
      <c r="W2668" s="7">
        <f>data[[#This Row],[OrderDate]] + TIME(VALUE(LEFT(data[[#This Row],[OrderTime]],2)), VALUE(RIGHT(data[[#This Row],[OrderTime]],2)), 0)</f>
        <v>45810.022916666669</v>
      </c>
      <c r="X2668" s="7">
        <f>_xlfn.MINIFS(data[OrderDateTime], data[CustomerName], data[[#This Row],[CustomerName]])</f>
        <v>45508.046527777777</v>
      </c>
      <c r="Y2668" t="str">
        <f>IF(data[[#This Row],[OrderDateTime]]=data[[#This Row],[FirstOrderDateTime]], "New", "Returning")</f>
        <v>Returning</v>
      </c>
      <c r="Z2668" s="7">
        <f>data[[#This Row],[DeliveryDate]] + data[[#This Row],[DeliveryTime]]</f>
        <v>45812.712500000001</v>
      </c>
      <c r="AA2668" s="7">
        <f>data[[#This Row],[OrderDateTime]] + 1</f>
        <v>45811.022916666669</v>
      </c>
      <c r="AB2668" s="7" t="str">
        <f>IF(data[[#This Row],[DeliveryDateTime]] &lt;= data[[#This Row],[SLADue]], "On Time", "Late")</f>
        <v>Late</v>
      </c>
    </row>
    <row r="2669" spans="1:28" x14ac:dyDescent="0.2">
      <c r="A2669" t="s">
        <v>3219</v>
      </c>
      <c r="B2669" t="s">
        <v>19</v>
      </c>
      <c r="C2669" t="s">
        <v>126</v>
      </c>
      <c r="D2669" t="s">
        <v>127</v>
      </c>
      <c r="E2669" s="5">
        <v>23.21</v>
      </c>
      <c r="F2669" t="s">
        <v>56</v>
      </c>
      <c r="G2669">
        <v>1</v>
      </c>
      <c r="H2669" s="1">
        <v>45864</v>
      </c>
      <c r="I2669" s="1" t="str">
        <f>TEXT(data[[#This Row],[OrderDate]],"mmm")</f>
        <v>Jul</v>
      </c>
      <c r="J2669" s="6">
        <v>0.88749999999999996</v>
      </c>
      <c r="K2669" s="6" t="str">
        <f>TEXT(data[[#This Row],[OrderTime]],"h")</f>
        <v>21</v>
      </c>
      <c r="L2669" s="1">
        <v>45866</v>
      </c>
      <c r="M2669" s="6">
        <v>0.85416666666666663</v>
      </c>
      <c r="N2669" t="s">
        <v>103</v>
      </c>
      <c r="O2669" t="s">
        <v>674</v>
      </c>
      <c r="P2669" t="s">
        <v>77</v>
      </c>
      <c r="Q2669" t="s">
        <v>53</v>
      </c>
      <c r="R2669" t="s">
        <v>129</v>
      </c>
      <c r="S2669" t="s">
        <v>105</v>
      </c>
      <c r="T2669" t="s">
        <v>136</v>
      </c>
      <c r="U2669" t="s">
        <v>30</v>
      </c>
      <c r="V2669" s="5">
        <f>data[[#This Row],[PriceUSD]]*data[[#This Row],[Quantity]]</f>
        <v>23.21</v>
      </c>
      <c r="W2669" s="7">
        <f>data[[#This Row],[OrderDate]] + TIME(VALUE(LEFT(data[[#This Row],[OrderTime]],2)), VALUE(RIGHT(data[[#This Row],[OrderTime]],2)), 0)</f>
        <v>45864.052083333336</v>
      </c>
      <c r="X2669" s="7">
        <f>_xlfn.MINIFS(data[OrderDateTime], data[CustomerName], data[[#This Row],[CustomerName]])</f>
        <v>45523.007638888892</v>
      </c>
      <c r="Y2669" t="str">
        <f>IF(data[[#This Row],[OrderDateTime]]=data[[#This Row],[FirstOrderDateTime]], "New", "Returning")</f>
        <v>Returning</v>
      </c>
      <c r="Z2669" s="7">
        <f>data[[#This Row],[DeliveryDate]] + data[[#This Row],[DeliveryTime]]</f>
        <v>45866.854166666664</v>
      </c>
      <c r="AA2669" s="7">
        <f>data[[#This Row],[OrderDateTime]] + 1</f>
        <v>45865.052083333336</v>
      </c>
      <c r="AB2669" s="7" t="str">
        <f>IF(data[[#This Row],[DeliveryDateTime]] &lt;= data[[#This Row],[SLADue]], "On Time", "Late")</f>
        <v>Late</v>
      </c>
    </row>
    <row r="2670" spans="1:28" x14ac:dyDescent="0.2">
      <c r="A2670" t="s">
        <v>3220</v>
      </c>
      <c r="B2670" t="s">
        <v>19</v>
      </c>
      <c r="C2670" t="s">
        <v>190</v>
      </c>
      <c r="D2670" t="s">
        <v>191</v>
      </c>
      <c r="E2670" s="5">
        <v>28.7</v>
      </c>
      <c r="F2670" t="s">
        <v>71</v>
      </c>
      <c r="G2670">
        <v>1</v>
      </c>
      <c r="H2670" s="1">
        <v>45696</v>
      </c>
      <c r="I2670" s="1" t="str">
        <f>TEXT(data[[#This Row],[OrderDate]],"mmm")</f>
        <v>Feb</v>
      </c>
      <c r="J2670" s="6">
        <v>0.48749999999999999</v>
      </c>
      <c r="K2670" s="6" t="str">
        <f>TEXT(data[[#This Row],[OrderTime]],"h")</f>
        <v>11</v>
      </c>
      <c r="L2670" s="1">
        <v>45696</v>
      </c>
      <c r="M2670" s="6">
        <v>0.6958333333333333</v>
      </c>
      <c r="N2670" t="s">
        <v>148</v>
      </c>
      <c r="O2670" t="s">
        <v>1184</v>
      </c>
      <c r="P2670" t="s">
        <v>25</v>
      </c>
      <c r="Q2670" t="s">
        <v>53</v>
      </c>
      <c r="R2670" t="s">
        <v>192</v>
      </c>
      <c r="S2670" t="s">
        <v>47</v>
      </c>
      <c r="T2670" t="s">
        <v>29</v>
      </c>
      <c r="U2670" t="s">
        <v>39</v>
      </c>
      <c r="V2670" s="5">
        <f>data[[#This Row],[PriceUSD]]*data[[#This Row],[Quantity]]</f>
        <v>28.7</v>
      </c>
      <c r="W2670" s="7">
        <f>data[[#This Row],[OrderDate]] + TIME(VALUE(LEFT(data[[#This Row],[OrderTime]],2)), VALUE(RIGHT(data[[#This Row],[OrderTime]],2)), 0)</f>
        <v>45696.052083333336</v>
      </c>
      <c r="X2670" s="7">
        <f>_xlfn.MINIFS(data[OrderDateTime], data[CustomerName], data[[#This Row],[CustomerName]])</f>
        <v>45514.030555555553</v>
      </c>
      <c r="Y2670" t="str">
        <f>IF(data[[#This Row],[OrderDateTime]]=data[[#This Row],[FirstOrderDateTime]], "New", "Returning")</f>
        <v>Returning</v>
      </c>
      <c r="Z2670" s="7">
        <f>data[[#This Row],[DeliveryDate]] + data[[#This Row],[DeliveryTime]]</f>
        <v>45696.695833333331</v>
      </c>
      <c r="AA2670" s="7">
        <f>data[[#This Row],[OrderDateTime]] + 1</f>
        <v>45697.052083333336</v>
      </c>
      <c r="AB2670" s="7" t="str">
        <f>IF(data[[#This Row],[DeliveryDateTime]] &lt;= data[[#This Row],[SLADue]], "On Time", "Late")</f>
        <v>On Time</v>
      </c>
    </row>
    <row r="2671" spans="1:28" x14ac:dyDescent="0.2">
      <c r="A2671" t="s">
        <v>3221</v>
      </c>
      <c r="B2671" t="s">
        <v>19</v>
      </c>
      <c r="C2671" t="s">
        <v>117</v>
      </c>
      <c r="D2671" t="s">
        <v>118</v>
      </c>
      <c r="E2671" s="5">
        <v>73.95</v>
      </c>
      <c r="F2671" t="s">
        <v>182</v>
      </c>
      <c r="G2671">
        <v>3</v>
      </c>
      <c r="H2671" s="1">
        <v>45627</v>
      </c>
      <c r="I2671" s="1" t="str">
        <f>TEXT(data[[#This Row],[OrderDate]],"mmm")</f>
        <v>Dec</v>
      </c>
      <c r="J2671" s="6">
        <v>0.85833333333333328</v>
      </c>
      <c r="K2671" s="6" t="str">
        <f>TEXT(data[[#This Row],[OrderTime]],"h")</f>
        <v>20</v>
      </c>
      <c r="L2671" s="1">
        <v>45629</v>
      </c>
      <c r="M2671" s="6">
        <v>0.625</v>
      </c>
      <c r="N2671" t="s">
        <v>95</v>
      </c>
      <c r="O2671" t="s">
        <v>1619</v>
      </c>
      <c r="P2671" t="s">
        <v>25</v>
      </c>
      <c r="Q2671" t="s">
        <v>26</v>
      </c>
      <c r="R2671" t="s">
        <v>66</v>
      </c>
      <c r="S2671" t="s">
        <v>105</v>
      </c>
      <c r="T2671" t="s">
        <v>106</v>
      </c>
      <c r="U2671" t="s">
        <v>39</v>
      </c>
      <c r="V2671" s="5">
        <f>data[[#This Row],[PriceUSD]]*data[[#This Row],[Quantity]]</f>
        <v>221.85000000000002</v>
      </c>
      <c r="W2671" s="7">
        <f>data[[#This Row],[OrderDate]] + TIME(VALUE(LEFT(data[[#This Row],[OrderTime]],2)), VALUE(RIGHT(data[[#This Row],[OrderTime]],2)), 0)</f>
        <v>45627.022916666669</v>
      </c>
      <c r="X2671" s="7">
        <f>_xlfn.MINIFS(data[OrderDateTime], data[CustomerName], data[[#This Row],[CustomerName]])</f>
        <v>45529.007638888892</v>
      </c>
      <c r="Y2671" t="str">
        <f>IF(data[[#This Row],[OrderDateTime]]=data[[#This Row],[FirstOrderDateTime]], "New", "Returning")</f>
        <v>Returning</v>
      </c>
      <c r="Z2671" s="7">
        <f>data[[#This Row],[DeliveryDate]] + data[[#This Row],[DeliveryTime]]</f>
        <v>45629.625</v>
      </c>
      <c r="AA2671" s="7">
        <f>data[[#This Row],[OrderDateTime]] + 1</f>
        <v>45628.022916666669</v>
      </c>
      <c r="AB2671" s="7" t="str">
        <f>IF(data[[#This Row],[DeliveryDateTime]] &lt;= data[[#This Row],[SLADue]], "On Time", "Late")</f>
        <v>Late</v>
      </c>
    </row>
    <row r="2672" spans="1:28" x14ac:dyDescent="0.2">
      <c r="A2672" t="s">
        <v>3222</v>
      </c>
      <c r="B2672" t="s">
        <v>19</v>
      </c>
      <c r="C2672" t="s">
        <v>126</v>
      </c>
      <c r="D2672" t="s">
        <v>127</v>
      </c>
      <c r="E2672" s="5">
        <v>23.18</v>
      </c>
      <c r="F2672" t="s">
        <v>56</v>
      </c>
      <c r="G2672">
        <v>1</v>
      </c>
      <c r="H2672" s="1">
        <v>45680</v>
      </c>
      <c r="I2672" s="1" t="str">
        <f>TEXT(data[[#This Row],[OrderDate]],"mmm")</f>
        <v>Jan</v>
      </c>
      <c r="J2672" s="6">
        <v>0.80138888888888893</v>
      </c>
      <c r="K2672" s="6" t="str">
        <f>TEXT(data[[#This Row],[OrderTime]],"h")</f>
        <v>19</v>
      </c>
      <c r="L2672" s="1">
        <v>45681</v>
      </c>
      <c r="M2672" s="6">
        <v>0.80138888888888893</v>
      </c>
      <c r="N2672" t="s">
        <v>139</v>
      </c>
      <c r="O2672" t="s">
        <v>293</v>
      </c>
      <c r="P2672" t="s">
        <v>36</v>
      </c>
      <c r="Q2672" t="s">
        <v>26</v>
      </c>
      <c r="R2672" t="s">
        <v>129</v>
      </c>
      <c r="S2672" t="s">
        <v>28</v>
      </c>
      <c r="T2672" t="s">
        <v>59</v>
      </c>
      <c r="U2672" t="s">
        <v>39</v>
      </c>
      <c r="V2672" s="5">
        <f>data[[#This Row],[PriceUSD]]*data[[#This Row],[Quantity]]</f>
        <v>23.18</v>
      </c>
      <c r="W2672" s="7">
        <f>data[[#This Row],[OrderDate]] + TIME(VALUE(LEFT(data[[#This Row],[OrderTime]],2)), VALUE(RIGHT(data[[#This Row],[OrderTime]],2)), 0)</f>
        <v>45680.061805555553</v>
      </c>
      <c r="X2672" s="7">
        <f>_xlfn.MINIFS(data[OrderDateTime], data[CustomerName], data[[#This Row],[CustomerName]])</f>
        <v>45615.054166666669</v>
      </c>
      <c r="Y2672" t="str">
        <f>IF(data[[#This Row],[OrderDateTime]]=data[[#This Row],[FirstOrderDateTime]], "New", "Returning")</f>
        <v>Returning</v>
      </c>
      <c r="Z2672" s="7">
        <f>data[[#This Row],[DeliveryDate]] + data[[#This Row],[DeliveryTime]]</f>
        <v>45681.801388888889</v>
      </c>
      <c r="AA2672" s="7">
        <f>data[[#This Row],[OrderDateTime]] + 1</f>
        <v>45681.061805555553</v>
      </c>
      <c r="AB2672" s="7" t="str">
        <f>IF(data[[#This Row],[DeliveryDateTime]] &lt;= data[[#This Row],[SLADue]], "On Time", "Late")</f>
        <v>Late</v>
      </c>
    </row>
    <row r="2673" spans="1:28" x14ac:dyDescent="0.2">
      <c r="A2673" t="s">
        <v>3223</v>
      </c>
      <c r="B2673" t="s">
        <v>19</v>
      </c>
      <c r="C2673" t="s">
        <v>101</v>
      </c>
      <c r="D2673" t="s">
        <v>102</v>
      </c>
      <c r="E2673" s="5">
        <v>28.22</v>
      </c>
      <c r="F2673" t="s">
        <v>81</v>
      </c>
      <c r="G2673">
        <v>1</v>
      </c>
      <c r="H2673" s="1">
        <v>45869</v>
      </c>
      <c r="I2673" s="1" t="str">
        <f>TEXT(data[[#This Row],[OrderDate]],"mmm")</f>
        <v>Jul</v>
      </c>
      <c r="J2673" s="6">
        <v>0.40347222222222223</v>
      </c>
      <c r="K2673" s="6" t="str">
        <f>TEXT(data[[#This Row],[OrderTime]],"h")</f>
        <v>9</v>
      </c>
      <c r="L2673" s="1">
        <v>45869</v>
      </c>
      <c r="M2673" s="6">
        <v>0.6118055555555556</v>
      </c>
      <c r="N2673" t="s">
        <v>120</v>
      </c>
      <c r="O2673" t="s">
        <v>1634</v>
      </c>
      <c r="P2673" t="s">
        <v>25</v>
      </c>
      <c r="Q2673" t="s">
        <v>53</v>
      </c>
      <c r="R2673" t="s">
        <v>83</v>
      </c>
      <c r="S2673" t="s">
        <v>47</v>
      </c>
      <c r="T2673" t="s">
        <v>38</v>
      </c>
      <c r="U2673" t="s">
        <v>30</v>
      </c>
      <c r="V2673" s="5">
        <f>data[[#This Row],[PriceUSD]]*data[[#This Row],[Quantity]]</f>
        <v>28.22</v>
      </c>
      <c r="W2673" s="7">
        <f>data[[#This Row],[OrderDate]] + TIME(VALUE(LEFT(data[[#This Row],[OrderTime]],2)), VALUE(RIGHT(data[[#This Row],[OrderTime]],2)), 0)</f>
        <v>45869.015277777777</v>
      </c>
      <c r="X2673" s="7">
        <f>_xlfn.MINIFS(data[OrderDateTime], data[CustomerName], data[[#This Row],[CustomerName]])</f>
        <v>45528.046527777777</v>
      </c>
      <c r="Y2673" t="str">
        <f>IF(data[[#This Row],[OrderDateTime]]=data[[#This Row],[FirstOrderDateTime]], "New", "Returning")</f>
        <v>Returning</v>
      </c>
      <c r="Z2673" s="7">
        <f>data[[#This Row],[DeliveryDate]] + data[[#This Row],[DeliveryTime]]</f>
        <v>45869.611805555556</v>
      </c>
      <c r="AA2673" s="7">
        <f>data[[#This Row],[OrderDateTime]] + 1</f>
        <v>45870.015277777777</v>
      </c>
      <c r="AB2673" s="7" t="str">
        <f>IF(data[[#This Row],[DeliveryDateTime]] &lt;= data[[#This Row],[SLADue]], "On Time", "Late")</f>
        <v>On Time</v>
      </c>
    </row>
    <row r="2674" spans="1:28" x14ac:dyDescent="0.2">
      <c r="A2674" t="s">
        <v>3224</v>
      </c>
      <c r="B2674" t="s">
        <v>19</v>
      </c>
      <c r="C2674" t="s">
        <v>290</v>
      </c>
      <c r="D2674" t="s">
        <v>291</v>
      </c>
      <c r="E2674" s="5">
        <v>71.739999999999995</v>
      </c>
      <c r="F2674" t="s">
        <v>22</v>
      </c>
      <c r="G2674">
        <v>1</v>
      </c>
      <c r="H2674" s="1">
        <v>45661</v>
      </c>
      <c r="I2674" s="1" t="str">
        <f>TEXT(data[[#This Row],[OrderDate]],"mmm")</f>
        <v>Jan</v>
      </c>
      <c r="J2674" s="6">
        <v>0.77986111111111112</v>
      </c>
      <c r="K2674" s="6" t="str">
        <f>TEXT(data[[#This Row],[OrderTime]],"h")</f>
        <v>18</v>
      </c>
      <c r="L2674" s="1">
        <v>45662</v>
      </c>
      <c r="M2674" s="6">
        <v>0.67708333333333337</v>
      </c>
      <c r="N2674" t="s">
        <v>861</v>
      </c>
      <c r="O2674" t="s">
        <v>412</v>
      </c>
      <c r="P2674" t="s">
        <v>245</v>
      </c>
      <c r="Q2674" t="s">
        <v>53</v>
      </c>
      <c r="R2674" t="s">
        <v>294</v>
      </c>
      <c r="S2674" t="s">
        <v>28</v>
      </c>
      <c r="T2674" t="s">
        <v>29</v>
      </c>
      <c r="U2674" t="s">
        <v>30</v>
      </c>
      <c r="V2674" s="5">
        <f>data[[#This Row],[PriceUSD]]*data[[#This Row],[Quantity]]</f>
        <v>71.739999999999995</v>
      </c>
      <c r="W2674" s="7">
        <f>data[[#This Row],[OrderDate]] + TIME(VALUE(LEFT(data[[#This Row],[OrderTime]],2)), VALUE(RIGHT(data[[#This Row],[OrderTime]],2)), 0)</f>
        <v>45661.007638888892</v>
      </c>
      <c r="X2674" s="7">
        <f>_xlfn.MINIFS(data[OrderDateTime], data[CustomerName], data[[#This Row],[CustomerName]])</f>
        <v>45509.061805555553</v>
      </c>
      <c r="Y2674" t="str">
        <f>IF(data[[#This Row],[OrderDateTime]]=data[[#This Row],[FirstOrderDateTime]], "New", "Returning")</f>
        <v>Returning</v>
      </c>
      <c r="Z2674" s="7">
        <f>data[[#This Row],[DeliveryDate]] + data[[#This Row],[DeliveryTime]]</f>
        <v>45662.677083333336</v>
      </c>
      <c r="AA2674" s="7">
        <f>data[[#This Row],[OrderDateTime]] + 1</f>
        <v>45662.007638888892</v>
      </c>
      <c r="AB2674" s="7" t="str">
        <f>IF(data[[#This Row],[DeliveryDateTime]] &lt;= data[[#This Row],[SLADue]], "On Time", "Late")</f>
        <v>Late</v>
      </c>
    </row>
    <row r="2675" spans="1:28" x14ac:dyDescent="0.2">
      <c r="A2675" t="s">
        <v>3225</v>
      </c>
      <c r="B2675" t="s">
        <v>19</v>
      </c>
      <c r="C2675" t="s">
        <v>61</v>
      </c>
      <c r="D2675" t="s">
        <v>62</v>
      </c>
      <c r="E2675" s="5">
        <v>158.94</v>
      </c>
      <c r="F2675" t="s">
        <v>63</v>
      </c>
      <c r="G2675">
        <v>3</v>
      </c>
      <c r="H2675" s="1">
        <v>45681</v>
      </c>
      <c r="I2675" s="1" t="str">
        <f>TEXT(data[[#This Row],[OrderDate]],"mmm")</f>
        <v>Jan</v>
      </c>
      <c r="J2675" s="6">
        <v>0.5131944444444444</v>
      </c>
      <c r="K2675" s="6" t="str">
        <f>TEXT(data[[#This Row],[OrderTime]],"h")</f>
        <v>12</v>
      </c>
      <c r="L2675" s="1">
        <v>45681</v>
      </c>
      <c r="M2675" s="6">
        <v>0.67986111111111114</v>
      </c>
      <c r="N2675" t="s">
        <v>326</v>
      </c>
      <c r="O2675" t="s">
        <v>220</v>
      </c>
      <c r="P2675" t="s">
        <v>202</v>
      </c>
      <c r="Q2675" t="s">
        <v>53</v>
      </c>
      <c r="R2675" t="s">
        <v>66</v>
      </c>
      <c r="S2675" t="s">
        <v>47</v>
      </c>
      <c r="T2675" t="s">
        <v>38</v>
      </c>
      <c r="U2675" t="s">
        <v>30</v>
      </c>
      <c r="V2675" s="5">
        <f>data[[#This Row],[PriceUSD]]*data[[#This Row],[Quantity]]</f>
        <v>476.82</v>
      </c>
      <c r="W2675" s="7">
        <f>data[[#This Row],[OrderDate]] + TIME(VALUE(LEFT(data[[#This Row],[OrderTime]],2)), VALUE(RIGHT(data[[#This Row],[OrderTime]],2)), 0)</f>
        <v>45681.030555555553</v>
      </c>
      <c r="X2675" s="7">
        <f>_xlfn.MINIFS(data[OrderDateTime], data[CustomerName], data[[#This Row],[CustomerName]])</f>
        <v>45515.030555555553</v>
      </c>
      <c r="Y2675" t="str">
        <f>IF(data[[#This Row],[OrderDateTime]]=data[[#This Row],[FirstOrderDateTime]], "New", "Returning")</f>
        <v>Returning</v>
      </c>
      <c r="Z2675" s="7">
        <f>data[[#This Row],[DeliveryDate]] + data[[#This Row],[DeliveryTime]]</f>
        <v>45681.679861111108</v>
      </c>
      <c r="AA2675" s="7">
        <f>data[[#This Row],[OrderDateTime]] + 1</f>
        <v>45682.030555555553</v>
      </c>
      <c r="AB2675" s="7" t="str">
        <f>IF(data[[#This Row],[DeliveryDateTime]] &lt;= data[[#This Row],[SLADue]], "On Time", "Late")</f>
        <v>On Time</v>
      </c>
    </row>
    <row r="2676" spans="1:28" x14ac:dyDescent="0.2">
      <c r="A2676" t="s">
        <v>3226</v>
      </c>
      <c r="B2676" t="s">
        <v>19</v>
      </c>
      <c r="C2676" t="s">
        <v>126</v>
      </c>
      <c r="D2676" t="s">
        <v>127</v>
      </c>
      <c r="E2676" s="5">
        <v>21.66</v>
      </c>
      <c r="F2676" t="s">
        <v>138</v>
      </c>
      <c r="G2676">
        <v>1</v>
      </c>
      <c r="H2676" s="1">
        <v>45506</v>
      </c>
      <c r="I2676" s="1" t="str">
        <f>TEXT(data[[#This Row],[OrderDate]],"mmm")</f>
        <v>Aug</v>
      </c>
      <c r="J2676" s="6">
        <v>0.55555555555555558</v>
      </c>
      <c r="K2676" s="6" t="str">
        <f>TEXT(data[[#This Row],[OrderTime]],"h")</f>
        <v>13</v>
      </c>
      <c r="L2676" s="1">
        <v>45507</v>
      </c>
      <c r="M2676" s="6">
        <v>0.80555555555555558</v>
      </c>
      <c r="N2676" t="s">
        <v>148</v>
      </c>
      <c r="O2676" t="s">
        <v>1189</v>
      </c>
      <c r="P2676" t="s">
        <v>25</v>
      </c>
      <c r="Q2676" t="s">
        <v>53</v>
      </c>
      <c r="R2676" t="s">
        <v>129</v>
      </c>
      <c r="S2676" t="s">
        <v>28</v>
      </c>
      <c r="T2676" t="s">
        <v>106</v>
      </c>
      <c r="U2676" t="s">
        <v>67</v>
      </c>
      <c r="V2676" s="5">
        <f>data[[#This Row],[PriceUSD]]*data[[#This Row],[Quantity]]</f>
        <v>21.66</v>
      </c>
      <c r="W2676" s="7">
        <f>data[[#This Row],[OrderDate]] + TIME(VALUE(LEFT(data[[#This Row],[OrderTime]],2)), VALUE(RIGHT(data[[#This Row],[OrderTime]],2)), 0)</f>
        <v>45506.038888888892</v>
      </c>
      <c r="X2676" s="7">
        <f>_xlfn.MINIFS(data[OrderDateTime], data[CustomerName], data[[#This Row],[CustomerName]])</f>
        <v>45506.038888888892</v>
      </c>
      <c r="Y2676" t="str">
        <f>IF(data[[#This Row],[OrderDateTime]]=data[[#This Row],[FirstOrderDateTime]], "New", "Returning")</f>
        <v>New</v>
      </c>
      <c r="Z2676" s="7">
        <f>data[[#This Row],[DeliveryDate]] + data[[#This Row],[DeliveryTime]]</f>
        <v>45507.805555555555</v>
      </c>
      <c r="AA2676" s="7">
        <f>data[[#This Row],[OrderDateTime]] + 1</f>
        <v>45507.038888888892</v>
      </c>
      <c r="AB2676" s="7" t="str">
        <f>IF(data[[#This Row],[DeliveryDateTime]] &lt;= data[[#This Row],[SLADue]], "On Time", "Late")</f>
        <v>Late</v>
      </c>
    </row>
    <row r="2677" spans="1:28" x14ac:dyDescent="0.2">
      <c r="A2677" t="s">
        <v>3227</v>
      </c>
      <c r="B2677" t="s">
        <v>19</v>
      </c>
      <c r="C2677" t="s">
        <v>41</v>
      </c>
      <c r="D2677" t="s">
        <v>42</v>
      </c>
      <c r="E2677" s="5">
        <v>34.82</v>
      </c>
      <c r="F2677" t="s">
        <v>182</v>
      </c>
      <c r="G2677">
        <v>1</v>
      </c>
      <c r="H2677" s="1">
        <v>45830</v>
      </c>
      <c r="I2677" s="1" t="str">
        <f>TEXT(data[[#This Row],[OrderDate]],"mmm")</f>
        <v>Jun</v>
      </c>
      <c r="J2677" s="6">
        <v>0.43333333333333335</v>
      </c>
      <c r="K2677" s="6" t="str">
        <f>TEXT(data[[#This Row],[OrderTime]],"h")</f>
        <v>10</v>
      </c>
      <c r="L2677" s="1">
        <v>45831</v>
      </c>
      <c r="M2677" s="6">
        <v>0.43333333333333335</v>
      </c>
      <c r="N2677" t="s">
        <v>88</v>
      </c>
      <c r="O2677" t="s">
        <v>584</v>
      </c>
      <c r="P2677" t="s">
        <v>25</v>
      </c>
      <c r="Q2677" t="s">
        <v>53</v>
      </c>
      <c r="R2677" t="s">
        <v>46</v>
      </c>
      <c r="S2677" t="s">
        <v>28</v>
      </c>
      <c r="T2677" t="s">
        <v>38</v>
      </c>
      <c r="U2677" t="s">
        <v>30</v>
      </c>
      <c r="V2677" s="5">
        <f>data[[#This Row],[PriceUSD]]*data[[#This Row],[Quantity]]</f>
        <v>34.82</v>
      </c>
      <c r="W2677" s="7">
        <f>data[[#This Row],[OrderDate]] + TIME(VALUE(LEFT(data[[#This Row],[OrderTime]],2)), VALUE(RIGHT(data[[#This Row],[OrderTime]],2)), 0)</f>
        <v>45830.022916666669</v>
      </c>
      <c r="X2677" s="7">
        <f>_xlfn.MINIFS(data[OrderDateTime], data[CustomerName], data[[#This Row],[CustomerName]])</f>
        <v>45511.017361111109</v>
      </c>
      <c r="Y2677" t="str">
        <f>IF(data[[#This Row],[OrderDateTime]]=data[[#This Row],[FirstOrderDateTime]], "New", "Returning")</f>
        <v>Returning</v>
      </c>
      <c r="Z2677" s="7">
        <f>data[[#This Row],[DeliveryDate]] + data[[#This Row],[DeliveryTime]]</f>
        <v>45831.433333333334</v>
      </c>
      <c r="AA2677" s="7">
        <f>data[[#This Row],[OrderDateTime]] + 1</f>
        <v>45831.022916666669</v>
      </c>
      <c r="AB2677" s="7" t="str">
        <f>IF(data[[#This Row],[DeliveryDateTime]] &lt;= data[[#This Row],[SLADue]], "On Time", "Late")</f>
        <v>Late</v>
      </c>
    </row>
    <row r="2678" spans="1:28" x14ac:dyDescent="0.2">
      <c r="A2678" t="s">
        <v>3228</v>
      </c>
      <c r="B2678" t="s">
        <v>19</v>
      </c>
      <c r="C2678" t="s">
        <v>69</v>
      </c>
      <c r="D2678" t="s">
        <v>70</v>
      </c>
      <c r="E2678" s="5">
        <v>55.4</v>
      </c>
      <c r="F2678" t="s">
        <v>43</v>
      </c>
      <c r="G2678">
        <v>1</v>
      </c>
      <c r="H2678" s="1">
        <v>45710</v>
      </c>
      <c r="I2678" s="1" t="str">
        <f>TEXT(data[[#This Row],[OrderDate]],"mmm")</f>
        <v>Feb</v>
      </c>
      <c r="J2678" s="6">
        <v>0.41458333333333336</v>
      </c>
      <c r="K2678" s="6" t="str">
        <f>TEXT(data[[#This Row],[OrderTime]],"h")</f>
        <v>9</v>
      </c>
      <c r="L2678" s="1">
        <v>45712</v>
      </c>
      <c r="M2678" s="6">
        <v>0.41458333333333336</v>
      </c>
      <c r="N2678" t="s">
        <v>139</v>
      </c>
      <c r="O2678" t="s">
        <v>371</v>
      </c>
      <c r="P2678" t="s">
        <v>36</v>
      </c>
      <c r="Q2678" t="s">
        <v>26</v>
      </c>
      <c r="R2678" t="s">
        <v>37</v>
      </c>
      <c r="S2678" t="s">
        <v>105</v>
      </c>
      <c r="T2678" t="s">
        <v>38</v>
      </c>
      <c r="U2678" t="s">
        <v>39</v>
      </c>
      <c r="V2678" s="5">
        <f>data[[#This Row],[PriceUSD]]*data[[#This Row],[Quantity]]</f>
        <v>55.4</v>
      </c>
      <c r="W2678" s="7">
        <f>data[[#This Row],[OrderDate]] + TIME(VALUE(LEFT(data[[#This Row],[OrderTime]],2)), VALUE(RIGHT(data[[#This Row],[OrderTime]],2)), 0)</f>
        <v>45710.022916666669</v>
      </c>
      <c r="X2678" s="7">
        <f>_xlfn.MINIFS(data[OrderDateTime], data[CustomerName], data[[#This Row],[CustomerName]])</f>
        <v>45514.038888888892</v>
      </c>
      <c r="Y2678" t="str">
        <f>IF(data[[#This Row],[OrderDateTime]]=data[[#This Row],[FirstOrderDateTime]], "New", "Returning")</f>
        <v>Returning</v>
      </c>
      <c r="Z2678" s="7">
        <f>data[[#This Row],[DeliveryDate]] + data[[#This Row],[DeliveryTime]]</f>
        <v>45712.414583333331</v>
      </c>
      <c r="AA2678" s="7">
        <f>data[[#This Row],[OrderDateTime]] + 1</f>
        <v>45711.022916666669</v>
      </c>
      <c r="AB2678" s="7" t="str">
        <f>IF(data[[#This Row],[DeliveryDateTime]] &lt;= data[[#This Row],[SLADue]], "On Time", "Late")</f>
        <v>Late</v>
      </c>
    </row>
    <row r="2679" spans="1:28" x14ac:dyDescent="0.2">
      <c r="A2679" t="s">
        <v>3229</v>
      </c>
      <c r="B2679" t="s">
        <v>19</v>
      </c>
      <c r="C2679" t="s">
        <v>101</v>
      </c>
      <c r="D2679" t="s">
        <v>102</v>
      </c>
      <c r="E2679" s="5">
        <v>28.57</v>
      </c>
      <c r="F2679" t="s">
        <v>63</v>
      </c>
      <c r="G2679">
        <v>1</v>
      </c>
      <c r="H2679" s="1">
        <v>45590</v>
      </c>
      <c r="I2679" s="1" t="str">
        <f>TEXT(data[[#This Row],[OrderDate]],"mmm")</f>
        <v>Oct</v>
      </c>
      <c r="J2679" s="6">
        <v>0.57986111111111116</v>
      </c>
      <c r="K2679" s="6" t="str">
        <f>TEXT(data[[#This Row],[OrderTime]],"h")</f>
        <v>13</v>
      </c>
      <c r="L2679" s="1">
        <v>45590</v>
      </c>
      <c r="M2679" s="6">
        <v>0.87152777777777779</v>
      </c>
      <c r="N2679" t="s">
        <v>170</v>
      </c>
      <c r="O2679" t="s">
        <v>369</v>
      </c>
      <c r="P2679" t="s">
        <v>36</v>
      </c>
      <c r="Q2679" t="s">
        <v>26</v>
      </c>
      <c r="R2679" t="s">
        <v>83</v>
      </c>
      <c r="S2679" t="s">
        <v>47</v>
      </c>
      <c r="T2679" t="s">
        <v>38</v>
      </c>
      <c r="U2679" t="s">
        <v>39</v>
      </c>
      <c r="V2679" s="5">
        <f>data[[#This Row],[PriceUSD]]*data[[#This Row],[Quantity]]</f>
        <v>28.57</v>
      </c>
      <c r="W2679" s="7">
        <f>data[[#This Row],[OrderDate]] + TIME(VALUE(LEFT(data[[#This Row],[OrderTime]],2)), VALUE(RIGHT(data[[#This Row],[OrderTime]],2)), 0)</f>
        <v>45590.007638888892</v>
      </c>
      <c r="X2679" s="7">
        <f>_xlfn.MINIFS(data[OrderDateTime], data[CustomerName], data[[#This Row],[CustomerName]])</f>
        <v>45508.046527777777</v>
      </c>
      <c r="Y2679" t="str">
        <f>IF(data[[#This Row],[OrderDateTime]]=data[[#This Row],[FirstOrderDateTime]], "New", "Returning")</f>
        <v>Returning</v>
      </c>
      <c r="Z2679" s="7">
        <f>data[[#This Row],[DeliveryDate]] + data[[#This Row],[DeliveryTime]]</f>
        <v>45590.871527777781</v>
      </c>
      <c r="AA2679" s="7">
        <f>data[[#This Row],[OrderDateTime]] + 1</f>
        <v>45591.007638888892</v>
      </c>
      <c r="AB2679" s="7" t="str">
        <f>IF(data[[#This Row],[DeliveryDateTime]] &lt;= data[[#This Row],[SLADue]], "On Time", "Late")</f>
        <v>On Time</v>
      </c>
    </row>
    <row r="2680" spans="1:28" x14ac:dyDescent="0.2">
      <c r="A2680" t="s">
        <v>3230</v>
      </c>
      <c r="B2680" t="s">
        <v>19</v>
      </c>
      <c r="C2680" t="s">
        <v>126</v>
      </c>
      <c r="D2680" t="s">
        <v>127</v>
      </c>
      <c r="E2680" s="5">
        <v>21.8</v>
      </c>
      <c r="F2680" t="s">
        <v>138</v>
      </c>
      <c r="G2680">
        <v>2</v>
      </c>
      <c r="H2680" s="1">
        <v>45616</v>
      </c>
      <c r="I2680" s="1" t="str">
        <f>TEXT(data[[#This Row],[OrderDate]],"mmm")</f>
        <v>Nov</v>
      </c>
      <c r="J2680" s="6">
        <v>0.50138888888888888</v>
      </c>
      <c r="K2680" s="6" t="str">
        <f>TEXT(data[[#This Row],[OrderTime]],"h")</f>
        <v>12</v>
      </c>
      <c r="L2680" s="1">
        <v>45616</v>
      </c>
      <c r="M2680" s="6">
        <v>0.75138888888888888</v>
      </c>
      <c r="N2680" t="s">
        <v>120</v>
      </c>
      <c r="O2680" t="s">
        <v>512</v>
      </c>
      <c r="P2680" t="s">
        <v>25</v>
      </c>
      <c r="Q2680" t="s">
        <v>53</v>
      </c>
      <c r="R2680" t="s">
        <v>129</v>
      </c>
      <c r="S2680" t="s">
        <v>47</v>
      </c>
      <c r="T2680" t="s">
        <v>29</v>
      </c>
      <c r="U2680" t="s">
        <v>30</v>
      </c>
      <c r="V2680" s="5">
        <f>data[[#This Row],[PriceUSD]]*data[[#This Row],[Quantity]]</f>
        <v>43.6</v>
      </c>
      <c r="W2680" s="7">
        <f>data[[#This Row],[OrderDate]] + TIME(VALUE(LEFT(data[[#This Row],[OrderTime]],2)), VALUE(RIGHT(data[[#This Row],[OrderTime]],2)), 0)</f>
        <v>45616.061805555553</v>
      </c>
      <c r="X2680" s="7">
        <f>_xlfn.MINIFS(data[OrderDateTime], data[CustomerName], data[[#This Row],[CustomerName]])</f>
        <v>45572</v>
      </c>
      <c r="Y2680" t="str">
        <f>IF(data[[#This Row],[OrderDateTime]]=data[[#This Row],[FirstOrderDateTime]], "New", "Returning")</f>
        <v>Returning</v>
      </c>
      <c r="Z2680" s="7">
        <f>data[[#This Row],[DeliveryDate]] + data[[#This Row],[DeliveryTime]]</f>
        <v>45616.751388888886</v>
      </c>
      <c r="AA2680" s="7">
        <f>data[[#This Row],[OrderDateTime]] + 1</f>
        <v>45617.061805555553</v>
      </c>
      <c r="AB2680" s="7" t="str">
        <f>IF(data[[#This Row],[DeliveryDateTime]] &lt;= data[[#This Row],[SLADue]], "On Time", "Late")</f>
        <v>On Time</v>
      </c>
    </row>
    <row r="2681" spans="1:28" x14ac:dyDescent="0.2">
      <c r="A2681" t="s">
        <v>3231</v>
      </c>
      <c r="B2681" t="s">
        <v>19</v>
      </c>
      <c r="C2681" t="s">
        <v>92</v>
      </c>
      <c r="D2681" t="s">
        <v>93</v>
      </c>
      <c r="E2681" s="5">
        <v>90.78</v>
      </c>
      <c r="F2681" t="s">
        <v>81</v>
      </c>
      <c r="G2681">
        <v>1</v>
      </c>
      <c r="H2681" s="1">
        <v>45765</v>
      </c>
      <c r="I2681" s="1" t="str">
        <f>TEXT(data[[#This Row],[OrderDate]],"mmm")</f>
        <v>Apr</v>
      </c>
      <c r="J2681" s="6">
        <v>0.77361111111111114</v>
      </c>
      <c r="K2681" s="6" t="str">
        <f>TEXT(data[[#This Row],[OrderTime]],"h")</f>
        <v>18</v>
      </c>
      <c r="L2681" s="1">
        <v>45766</v>
      </c>
      <c r="M2681" s="6">
        <v>0.83958333333333335</v>
      </c>
      <c r="N2681" t="s">
        <v>34</v>
      </c>
      <c r="O2681" t="s">
        <v>1436</v>
      </c>
      <c r="P2681" t="s">
        <v>36</v>
      </c>
      <c r="Q2681" t="s">
        <v>26</v>
      </c>
      <c r="R2681" t="s">
        <v>66</v>
      </c>
      <c r="S2681" t="s">
        <v>28</v>
      </c>
      <c r="T2681" t="s">
        <v>29</v>
      </c>
      <c r="U2681" t="s">
        <v>30</v>
      </c>
      <c r="V2681" s="5">
        <f>data[[#This Row],[PriceUSD]]*data[[#This Row],[Quantity]]</f>
        <v>90.78</v>
      </c>
      <c r="W2681" s="7">
        <f>data[[#This Row],[OrderDate]] + TIME(VALUE(LEFT(data[[#This Row],[OrderTime]],2)), VALUE(RIGHT(data[[#This Row],[OrderTime]],2)), 0)</f>
        <v>45765.007638888892</v>
      </c>
      <c r="X2681" s="7">
        <f>_xlfn.MINIFS(data[OrderDateTime], data[CustomerName], data[[#This Row],[CustomerName]])</f>
        <v>45553.052083333336</v>
      </c>
      <c r="Y2681" t="str">
        <f>IF(data[[#This Row],[OrderDateTime]]=data[[#This Row],[FirstOrderDateTime]], "New", "Returning")</f>
        <v>Returning</v>
      </c>
      <c r="Z2681" s="7">
        <f>data[[#This Row],[DeliveryDate]] + data[[#This Row],[DeliveryTime]]</f>
        <v>45766.839583333334</v>
      </c>
      <c r="AA2681" s="7">
        <f>data[[#This Row],[OrderDateTime]] + 1</f>
        <v>45766.007638888892</v>
      </c>
      <c r="AB2681" s="7" t="str">
        <f>IF(data[[#This Row],[DeliveryDateTime]] &lt;= data[[#This Row],[SLADue]], "On Time", "Late")</f>
        <v>Late</v>
      </c>
    </row>
    <row r="2682" spans="1:28" x14ac:dyDescent="0.2">
      <c r="A2682" t="s">
        <v>3232</v>
      </c>
      <c r="B2682" t="s">
        <v>19</v>
      </c>
      <c r="C2682" t="s">
        <v>101</v>
      </c>
      <c r="D2682" t="s">
        <v>102</v>
      </c>
      <c r="E2682" s="5">
        <v>33.11</v>
      </c>
      <c r="F2682" t="s">
        <v>63</v>
      </c>
      <c r="G2682">
        <v>1</v>
      </c>
      <c r="H2682" s="1">
        <v>45772</v>
      </c>
      <c r="I2682" s="1" t="str">
        <f>TEXT(data[[#This Row],[OrderDate]],"mmm")</f>
        <v>Apr</v>
      </c>
      <c r="J2682" s="6">
        <v>0.5493055555555556</v>
      </c>
      <c r="K2682" s="6" t="str">
        <f>TEXT(data[[#This Row],[OrderTime]],"h")</f>
        <v>13</v>
      </c>
      <c r="L2682" s="1">
        <v>45773</v>
      </c>
      <c r="M2682" s="6">
        <v>0.71597222222222223</v>
      </c>
      <c r="N2682" t="s">
        <v>750</v>
      </c>
      <c r="O2682" t="s">
        <v>420</v>
      </c>
      <c r="P2682" t="s">
        <v>234</v>
      </c>
      <c r="Q2682" t="s">
        <v>26</v>
      </c>
      <c r="R2682" t="s">
        <v>83</v>
      </c>
      <c r="S2682" t="s">
        <v>28</v>
      </c>
      <c r="T2682" t="s">
        <v>38</v>
      </c>
      <c r="U2682" t="s">
        <v>67</v>
      </c>
      <c r="V2682" s="5">
        <f>data[[#This Row],[PriceUSD]]*data[[#This Row],[Quantity]]</f>
        <v>33.11</v>
      </c>
      <c r="W2682" s="7">
        <f>data[[#This Row],[OrderDate]] + TIME(VALUE(LEFT(data[[#This Row],[OrderTime]],2)), VALUE(RIGHT(data[[#This Row],[OrderTime]],2)), 0)</f>
        <v>45772.038888888892</v>
      </c>
      <c r="X2682" s="7">
        <f>_xlfn.MINIFS(data[OrderDateTime], data[CustomerName], data[[#This Row],[CustomerName]])</f>
        <v>45578.046527777777</v>
      </c>
      <c r="Y2682" t="str">
        <f>IF(data[[#This Row],[OrderDateTime]]=data[[#This Row],[FirstOrderDateTime]], "New", "Returning")</f>
        <v>Returning</v>
      </c>
      <c r="Z2682" s="7">
        <f>data[[#This Row],[DeliveryDate]] + data[[#This Row],[DeliveryTime]]</f>
        <v>45773.71597222222</v>
      </c>
      <c r="AA2682" s="7">
        <f>data[[#This Row],[OrderDateTime]] + 1</f>
        <v>45773.038888888892</v>
      </c>
      <c r="AB2682" s="7" t="str">
        <f>IF(data[[#This Row],[DeliveryDateTime]] &lt;= data[[#This Row],[SLADue]], "On Time", "Late")</f>
        <v>Late</v>
      </c>
    </row>
    <row r="2683" spans="1:28" x14ac:dyDescent="0.2">
      <c r="A2683" t="s">
        <v>3233</v>
      </c>
      <c r="B2683" t="s">
        <v>19</v>
      </c>
      <c r="C2683" t="s">
        <v>69</v>
      </c>
      <c r="D2683" t="s">
        <v>70</v>
      </c>
      <c r="E2683" s="5">
        <v>59.34</v>
      </c>
      <c r="F2683" t="s">
        <v>74</v>
      </c>
      <c r="G2683">
        <v>1</v>
      </c>
      <c r="H2683" s="1">
        <v>45511</v>
      </c>
      <c r="I2683" s="1" t="str">
        <f>TEXT(data[[#This Row],[OrderDate]],"mmm")</f>
        <v>Aug</v>
      </c>
      <c r="J2683" s="6">
        <v>0.42499999999999999</v>
      </c>
      <c r="K2683" s="6" t="str">
        <f>TEXT(data[[#This Row],[OrderTime]],"h")</f>
        <v>10</v>
      </c>
      <c r="L2683" s="1">
        <v>45511</v>
      </c>
      <c r="M2683" s="6">
        <v>0.6333333333333333</v>
      </c>
      <c r="N2683" t="s">
        <v>64</v>
      </c>
      <c r="O2683" t="s">
        <v>296</v>
      </c>
      <c r="P2683" t="s">
        <v>25</v>
      </c>
      <c r="Q2683" t="s">
        <v>26</v>
      </c>
      <c r="R2683" t="s">
        <v>37</v>
      </c>
      <c r="S2683" t="s">
        <v>47</v>
      </c>
      <c r="T2683" t="s">
        <v>29</v>
      </c>
      <c r="U2683" t="s">
        <v>67</v>
      </c>
      <c r="V2683" s="5">
        <f>data[[#This Row],[PriceUSD]]*data[[#This Row],[Quantity]]</f>
        <v>59.34</v>
      </c>
      <c r="W2683" s="7">
        <f>data[[#This Row],[OrderDate]] + TIME(VALUE(LEFT(data[[#This Row],[OrderTime]],2)), VALUE(RIGHT(data[[#This Row],[OrderTime]],2)), 0)</f>
        <v>45511.017361111109</v>
      </c>
      <c r="X2683" s="7">
        <f>_xlfn.MINIFS(data[OrderDateTime], data[CustomerName], data[[#This Row],[CustomerName]])</f>
        <v>45511.017361111109</v>
      </c>
      <c r="Y2683" t="str">
        <f>IF(data[[#This Row],[OrderDateTime]]=data[[#This Row],[FirstOrderDateTime]], "New", "Returning")</f>
        <v>New</v>
      </c>
      <c r="Z2683" s="7">
        <f>data[[#This Row],[DeliveryDate]] + data[[#This Row],[DeliveryTime]]</f>
        <v>45511.633333333331</v>
      </c>
      <c r="AA2683" s="7">
        <f>data[[#This Row],[OrderDateTime]] + 1</f>
        <v>45512.017361111109</v>
      </c>
      <c r="AB2683" s="7" t="str">
        <f>IF(data[[#This Row],[DeliveryDateTime]] &lt;= data[[#This Row],[SLADue]], "On Time", "Late")</f>
        <v>On Time</v>
      </c>
    </row>
    <row r="2684" spans="1:28" x14ac:dyDescent="0.2">
      <c r="A2684" t="s">
        <v>3234</v>
      </c>
      <c r="B2684" t="s">
        <v>19</v>
      </c>
      <c r="C2684" t="s">
        <v>391</v>
      </c>
      <c r="D2684" t="s">
        <v>392</v>
      </c>
      <c r="E2684" s="5">
        <v>19.25</v>
      </c>
      <c r="F2684" t="s">
        <v>43</v>
      </c>
      <c r="G2684">
        <v>1</v>
      </c>
      <c r="H2684" s="1">
        <v>45576</v>
      </c>
      <c r="I2684" s="1" t="str">
        <f>TEXT(data[[#This Row],[OrderDate]],"mmm")</f>
        <v>Oct</v>
      </c>
      <c r="J2684" s="6">
        <v>0.90833333333333333</v>
      </c>
      <c r="K2684" s="6" t="str">
        <f>TEXT(data[[#This Row],[OrderTime]],"h")</f>
        <v>21</v>
      </c>
      <c r="L2684" s="1">
        <v>45578</v>
      </c>
      <c r="M2684" s="6">
        <v>0.52847222222222223</v>
      </c>
      <c r="N2684" t="s">
        <v>310</v>
      </c>
      <c r="O2684" t="s">
        <v>408</v>
      </c>
      <c r="P2684" t="s">
        <v>180</v>
      </c>
      <c r="Q2684" t="s">
        <v>53</v>
      </c>
      <c r="R2684" t="s">
        <v>394</v>
      </c>
      <c r="S2684" t="s">
        <v>105</v>
      </c>
      <c r="T2684" t="s">
        <v>106</v>
      </c>
      <c r="U2684" t="s">
        <v>30</v>
      </c>
      <c r="V2684" s="5">
        <f>data[[#This Row],[PriceUSD]]*data[[#This Row],[Quantity]]</f>
        <v>19.25</v>
      </c>
      <c r="W2684" s="7">
        <f>data[[#This Row],[OrderDate]] + TIME(VALUE(LEFT(data[[#This Row],[OrderTime]],2)), VALUE(RIGHT(data[[#This Row],[OrderTime]],2)), 0)</f>
        <v>45576.022916666669</v>
      </c>
      <c r="X2684" s="7">
        <f>_xlfn.MINIFS(data[OrderDateTime], data[CustomerName], data[[#This Row],[CustomerName]])</f>
        <v>45510.061805555553</v>
      </c>
      <c r="Y2684" t="str">
        <f>IF(data[[#This Row],[OrderDateTime]]=data[[#This Row],[FirstOrderDateTime]], "New", "Returning")</f>
        <v>Returning</v>
      </c>
      <c r="Z2684" s="7">
        <f>data[[#This Row],[DeliveryDate]] + data[[#This Row],[DeliveryTime]]</f>
        <v>45578.52847222222</v>
      </c>
      <c r="AA2684" s="7">
        <f>data[[#This Row],[OrderDateTime]] + 1</f>
        <v>45577.022916666669</v>
      </c>
      <c r="AB2684" s="7" t="str">
        <f>IF(data[[#This Row],[DeliveryDateTime]] &lt;= data[[#This Row],[SLADue]], "On Time", "Late")</f>
        <v>Late</v>
      </c>
    </row>
    <row r="2685" spans="1:28" x14ac:dyDescent="0.2">
      <c r="A2685" t="s">
        <v>3235</v>
      </c>
      <c r="B2685" t="s">
        <v>19</v>
      </c>
      <c r="C2685" t="s">
        <v>41</v>
      </c>
      <c r="D2685" t="s">
        <v>42</v>
      </c>
      <c r="E2685" s="5">
        <v>33.72</v>
      </c>
      <c r="F2685" t="s">
        <v>51</v>
      </c>
      <c r="G2685">
        <v>2</v>
      </c>
      <c r="H2685" s="1">
        <v>45820</v>
      </c>
      <c r="I2685" s="1" t="str">
        <f>TEXT(data[[#This Row],[OrderDate]],"mmm")</f>
        <v>Jun</v>
      </c>
      <c r="J2685" s="6">
        <v>0.77916666666666667</v>
      </c>
      <c r="K2685" s="6" t="str">
        <f>TEXT(data[[#This Row],[OrderTime]],"h")</f>
        <v>18</v>
      </c>
      <c r="L2685" s="1">
        <v>45821</v>
      </c>
      <c r="M2685" s="6">
        <v>0.77916666666666667</v>
      </c>
      <c r="N2685" t="s">
        <v>213</v>
      </c>
      <c r="O2685" t="s">
        <v>964</v>
      </c>
      <c r="P2685" t="s">
        <v>36</v>
      </c>
      <c r="Q2685" t="s">
        <v>26</v>
      </c>
      <c r="R2685" t="s">
        <v>46</v>
      </c>
      <c r="S2685" t="s">
        <v>28</v>
      </c>
      <c r="T2685" t="s">
        <v>106</v>
      </c>
      <c r="U2685" t="s">
        <v>39</v>
      </c>
      <c r="V2685" s="5">
        <f>data[[#This Row],[PriceUSD]]*data[[#This Row],[Quantity]]</f>
        <v>67.44</v>
      </c>
      <c r="W2685" s="7">
        <f>data[[#This Row],[OrderDate]] + TIME(VALUE(LEFT(data[[#This Row],[OrderTime]],2)), VALUE(RIGHT(data[[#This Row],[OrderTime]],2)), 0)</f>
        <v>45820.046527777777</v>
      </c>
      <c r="X2685" s="7">
        <f>_xlfn.MINIFS(data[OrderDateTime], data[CustomerName], data[[#This Row],[CustomerName]])</f>
        <v>45505.007638888892</v>
      </c>
      <c r="Y2685" t="str">
        <f>IF(data[[#This Row],[OrderDateTime]]=data[[#This Row],[FirstOrderDateTime]], "New", "Returning")</f>
        <v>Returning</v>
      </c>
      <c r="Z2685" s="7">
        <f>data[[#This Row],[DeliveryDate]] + data[[#This Row],[DeliveryTime]]</f>
        <v>45821.779166666667</v>
      </c>
      <c r="AA2685" s="7">
        <f>data[[#This Row],[OrderDateTime]] + 1</f>
        <v>45821.046527777777</v>
      </c>
      <c r="AB2685" s="7" t="str">
        <f>IF(data[[#This Row],[DeliveryDateTime]] &lt;= data[[#This Row],[SLADue]], "On Time", "Late")</f>
        <v>Late</v>
      </c>
    </row>
    <row r="2686" spans="1:28" x14ac:dyDescent="0.2">
      <c r="A2686" t="s">
        <v>3236</v>
      </c>
      <c r="B2686" t="s">
        <v>19</v>
      </c>
      <c r="C2686" t="s">
        <v>190</v>
      </c>
      <c r="D2686" t="s">
        <v>191</v>
      </c>
      <c r="E2686" s="5">
        <v>23.22</v>
      </c>
      <c r="F2686" t="s">
        <v>71</v>
      </c>
      <c r="G2686">
        <v>3</v>
      </c>
      <c r="H2686" s="1">
        <v>45653</v>
      </c>
      <c r="I2686" s="1" t="str">
        <f>TEXT(data[[#This Row],[OrderDate]],"mmm")</f>
        <v>Dec</v>
      </c>
      <c r="J2686" s="6">
        <v>0.82708333333333328</v>
      </c>
      <c r="K2686" s="6" t="str">
        <f>TEXT(data[[#This Row],[OrderTime]],"h")</f>
        <v>19</v>
      </c>
      <c r="L2686" s="1">
        <v>45655</v>
      </c>
      <c r="M2686" s="6">
        <v>0.63749999999999996</v>
      </c>
      <c r="N2686" t="s">
        <v>434</v>
      </c>
      <c r="O2686" t="s">
        <v>1011</v>
      </c>
      <c r="P2686" t="s">
        <v>234</v>
      </c>
      <c r="Q2686" t="s">
        <v>26</v>
      </c>
      <c r="R2686" t="s">
        <v>192</v>
      </c>
      <c r="S2686" t="s">
        <v>105</v>
      </c>
      <c r="T2686" t="s">
        <v>38</v>
      </c>
      <c r="U2686" t="s">
        <v>39</v>
      </c>
      <c r="V2686" s="5">
        <f>data[[#This Row],[PriceUSD]]*data[[#This Row],[Quantity]]</f>
        <v>69.66</v>
      </c>
      <c r="W2686" s="7">
        <f>data[[#This Row],[OrderDate]] + TIME(VALUE(LEFT(data[[#This Row],[OrderTime]],2)), VALUE(RIGHT(data[[#This Row],[OrderTime]],2)), 0)</f>
        <v>45653.022916666669</v>
      </c>
      <c r="X2686" s="7">
        <f>_xlfn.MINIFS(data[OrderDateTime], data[CustomerName], data[[#This Row],[CustomerName]])</f>
        <v>45528.061805555553</v>
      </c>
      <c r="Y2686" t="str">
        <f>IF(data[[#This Row],[OrderDateTime]]=data[[#This Row],[FirstOrderDateTime]], "New", "Returning")</f>
        <v>Returning</v>
      </c>
      <c r="Z2686" s="7">
        <f>data[[#This Row],[DeliveryDate]] + data[[#This Row],[DeliveryTime]]</f>
        <v>45655.637499999997</v>
      </c>
      <c r="AA2686" s="7">
        <f>data[[#This Row],[OrderDateTime]] + 1</f>
        <v>45654.022916666669</v>
      </c>
      <c r="AB2686" s="7" t="str">
        <f>IF(data[[#This Row],[DeliveryDateTime]] &lt;= data[[#This Row],[SLADue]], "On Time", "Late")</f>
        <v>Late</v>
      </c>
    </row>
    <row r="2687" spans="1:28" x14ac:dyDescent="0.2">
      <c r="A2687" t="s">
        <v>3237</v>
      </c>
      <c r="B2687" t="s">
        <v>19</v>
      </c>
      <c r="C2687" t="s">
        <v>92</v>
      </c>
      <c r="D2687" t="s">
        <v>93</v>
      </c>
      <c r="E2687" s="5">
        <v>96.07</v>
      </c>
      <c r="F2687" t="s">
        <v>81</v>
      </c>
      <c r="G2687">
        <v>2</v>
      </c>
      <c r="H2687" s="1">
        <v>45744</v>
      </c>
      <c r="I2687" s="1" t="str">
        <f>TEXT(data[[#This Row],[OrderDate]],"mmm")</f>
        <v>Mar</v>
      </c>
      <c r="J2687" s="6">
        <v>0.42291666666666666</v>
      </c>
      <c r="K2687" s="6" t="str">
        <f>TEXT(data[[#This Row],[OrderTime]],"h")</f>
        <v>10</v>
      </c>
      <c r="L2687" s="1">
        <v>45745</v>
      </c>
      <c r="M2687" s="6">
        <v>0.54791666666666672</v>
      </c>
      <c r="N2687" t="s">
        <v>208</v>
      </c>
      <c r="O2687" t="s">
        <v>657</v>
      </c>
      <c r="P2687" t="s">
        <v>202</v>
      </c>
      <c r="Q2687" t="s">
        <v>53</v>
      </c>
      <c r="R2687" t="s">
        <v>66</v>
      </c>
      <c r="S2687" t="s">
        <v>28</v>
      </c>
      <c r="T2687" t="s">
        <v>59</v>
      </c>
      <c r="U2687" t="s">
        <v>30</v>
      </c>
      <c r="V2687" s="5">
        <f>data[[#This Row],[PriceUSD]]*data[[#This Row],[Quantity]]</f>
        <v>192.14</v>
      </c>
      <c r="W2687" s="7">
        <f>data[[#This Row],[OrderDate]] + TIME(VALUE(LEFT(data[[#This Row],[OrderTime]],2)), VALUE(RIGHT(data[[#This Row],[OrderTime]],2)), 0)</f>
        <v>45744.046527777777</v>
      </c>
      <c r="X2687" s="7">
        <f>_xlfn.MINIFS(data[OrderDateTime], data[CustomerName], data[[#This Row],[CustomerName]])</f>
        <v>45521.038888888892</v>
      </c>
      <c r="Y2687" t="str">
        <f>IF(data[[#This Row],[OrderDateTime]]=data[[#This Row],[FirstOrderDateTime]], "New", "Returning")</f>
        <v>Returning</v>
      </c>
      <c r="Z2687" s="7">
        <f>data[[#This Row],[DeliveryDate]] + data[[#This Row],[DeliveryTime]]</f>
        <v>45745.54791666667</v>
      </c>
      <c r="AA2687" s="7">
        <f>data[[#This Row],[OrderDateTime]] + 1</f>
        <v>45745.046527777777</v>
      </c>
      <c r="AB2687" s="7" t="str">
        <f>IF(data[[#This Row],[DeliveryDateTime]] &lt;= data[[#This Row],[SLADue]], "On Time", "Late")</f>
        <v>Late</v>
      </c>
    </row>
    <row r="2688" spans="1:28" x14ac:dyDescent="0.2">
      <c r="A2688" t="s">
        <v>3238</v>
      </c>
      <c r="B2688" t="s">
        <v>19</v>
      </c>
      <c r="C2688" t="s">
        <v>41</v>
      </c>
      <c r="D2688" t="s">
        <v>42</v>
      </c>
      <c r="E2688" s="5">
        <v>37.450000000000003</v>
      </c>
      <c r="F2688" t="s">
        <v>43</v>
      </c>
      <c r="G2688">
        <v>2</v>
      </c>
      <c r="H2688" s="1">
        <v>45768</v>
      </c>
      <c r="I2688" s="1" t="str">
        <f>TEXT(data[[#This Row],[OrderDate]],"mmm")</f>
        <v>Apr</v>
      </c>
      <c r="J2688" s="6">
        <v>0.43541666666666667</v>
      </c>
      <c r="K2688" s="6" t="str">
        <f>TEXT(data[[#This Row],[OrderTime]],"h")</f>
        <v>10</v>
      </c>
      <c r="L2688" s="1">
        <v>45768</v>
      </c>
      <c r="M2688" s="6">
        <v>0.68541666666666667</v>
      </c>
      <c r="N2688" t="s">
        <v>95</v>
      </c>
      <c r="O2688" t="s">
        <v>161</v>
      </c>
      <c r="P2688" t="s">
        <v>25</v>
      </c>
      <c r="Q2688" t="s">
        <v>53</v>
      </c>
      <c r="R2688" t="s">
        <v>46</v>
      </c>
      <c r="S2688" t="s">
        <v>47</v>
      </c>
      <c r="T2688" t="s">
        <v>106</v>
      </c>
      <c r="U2688" t="s">
        <v>39</v>
      </c>
      <c r="V2688" s="5">
        <f>data[[#This Row],[PriceUSD]]*data[[#This Row],[Quantity]]</f>
        <v>74.900000000000006</v>
      </c>
      <c r="W2688" s="7">
        <f>data[[#This Row],[OrderDate]] + TIME(VALUE(LEFT(data[[#This Row],[OrderTime]],2)), VALUE(RIGHT(data[[#This Row],[OrderTime]],2)), 0)</f>
        <v>45768.046527777777</v>
      </c>
      <c r="X2688" s="7">
        <f>_xlfn.MINIFS(data[OrderDateTime], data[CustomerName], data[[#This Row],[CustomerName]])</f>
        <v>45507.054166666669</v>
      </c>
      <c r="Y2688" t="str">
        <f>IF(data[[#This Row],[OrderDateTime]]=data[[#This Row],[FirstOrderDateTime]], "New", "Returning")</f>
        <v>Returning</v>
      </c>
      <c r="Z2688" s="7">
        <f>data[[#This Row],[DeliveryDate]] + data[[#This Row],[DeliveryTime]]</f>
        <v>45768.685416666667</v>
      </c>
      <c r="AA2688" s="7">
        <f>data[[#This Row],[OrderDateTime]] + 1</f>
        <v>45769.046527777777</v>
      </c>
      <c r="AB2688" s="7" t="str">
        <f>IF(data[[#This Row],[DeliveryDateTime]] &lt;= data[[#This Row],[SLADue]], "On Time", "Late")</f>
        <v>On Time</v>
      </c>
    </row>
    <row r="2689" spans="1:28" x14ac:dyDescent="0.2">
      <c r="A2689" t="s">
        <v>3239</v>
      </c>
      <c r="B2689" t="s">
        <v>19</v>
      </c>
      <c r="C2689" t="s">
        <v>61</v>
      </c>
      <c r="D2689" t="s">
        <v>62</v>
      </c>
      <c r="E2689" s="5">
        <v>142.75</v>
      </c>
      <c r="F2689" t="s">
        <v>63</v>
      </c>
      <c r="G2689">
        <v>8</v>
      </c>
      <c r="H2689" s="1">
        <v>45613</v>
      </c>
      <c r="I2689" s="1" t="str">
        <f>TEXT(data[[#This Row],[OrderDate]],"mmm")</f>
        <v>Nov</v>
      </c>
      <c r="J2689" s="6">
        <v>0.45833333333333331</v>
      </c>
      <c r="K2689" s="6" t="str">
        <f>TEXT(data[[#This Row],[OrderTime]],"h")</f>
        <v>11</v>
      </c>
      <c r="L2689" s="1">
        <v>45613</v>
      </c>
      <c r="M2689" s="6">
        <v>0.66666666666666663</v>
      </c>
      <c r="N2689" t="s">
        <v>120</v>
      </c>
      <c r="O2689" t="s">
        <v>135</v>
      </c>
      <c r="P2689" t="s">
        <v>25</v>
      </c>
      <c r="Q2689" t="s">
        <v>26</v>
      </c>
      <c r="R2689" t="s">
        <v>66</v>
      </c>
      <c r="S2689" t="s">
        <v>47</v>
      </c>
      <c r="T2689" t="s">
        <v>106</v>
      </c>
      <c r="U2689" t="s">
        <v>30</v>
      </c>
      <c r="V2689" s="5">
        <f>data[[#This Row],[PriceUSD]]*data[[#This Row],[Quantity]]</f>
        <v>1142</v>
      </c>
      <c r="W2689" s="7">
        <f>data[[#This Row],[OrderDate]] + TIME(VALUE(LEFT(data[[#This Row],[OrderTime]],2)), VALUE(RIGHT(data[[#This Row],[OrderTime]],2)), 0)</f>
        <v>45613.022916666669</v>
      </c>
      <c r="X2689" s="7">
        <f>_xlfn.MINIFS(data[OrderDateTime], data[CustomerName], data[[#This Row],[CustomerName]])</f>
        <v>45516.061805555553</v>
      </c>
      <c r="Y2689" t="str">
        <f>IF(data[[#This Row],[OrderDateTime]]=data[[#This Row],[FirstOrderDateTime]], "New", "Returning")</f>
        <v>Returning</v>
      </c>
      <c r="Z2689" s="7">
        <f>data[[#This Row],[DeliveryDate]] + data[[#This Row],[DeliveryTime]]</f>
        <v>45613.666666666664</v>
      </c>
      <c r="AA2689" s="7">
        <f>data[[#This Row],[OrderDateTime]] + 1</f>
        <v>45614.022916666669</v>
      </c>
      <c r="AB2689" s="7" t="str">
        <f>IF(data[[#This Row],[DeliveryDateTime]] &lt;= data[[#This Row],[SLADue]], "On Time", "Late")</f>
        <v>On Time</v>
      </c>
    </row>
    <row r="2690" spans="1:28" x14ac:dyDescent="0.2">
      <c r="A2690" t="s">
        <v>3240</v>
      </c>
      <c r="B2690" t="s">
        <v>19</v>
      </c>
      <c r="C2690" t="s">
        <v>32</v>
      </c>
      <c r="D2690" t="s">
        <v>33</v>
      </c>
      <c r="E2690" s="5">
        <v>48.1</v>
      </c>
      <c r="F2690" t="s">
        <v>22</v>
      </c>
      <c r="G2690">
        <v>1</v>
      </c>
      <c r="H2690" s="1">
        <v>45771</v>
      </c>
      <c r="I2690" s="1" t="str">
        <f>TEXT(data[[#This Row],[OrderDate]],"mmm")</f>
        <v>Apr</v>
      </c>
      <c r="J2690" s="6">
        <v>0.65555555555555556</v>
      </c>
      <c r="K2690" s="6" t="str">
        <f>TEXT(data[[#This Row],[OrderTime]],"h")</f>
        <v>15</v>
      </c>
      <c r="L2690" s="1">
        <v>45772</v>
      </c>
      <c r="M2690" s="6">
        <v>0.65555555555555556</v>
      </c>
      <c r="N2690" t="s">
        <v>120</v>
      </c>
      <c r="O2690" t="s">
        <v>462</v>
      </c>
      <c r="P2690" t="s">
        <v>25</v>
      </c>
      <c r="Q2690" t="s">
        <v>26</v>
      </c>
      <c r="R2690" t="s">
        <v>37</v>
      </c>
      <c r="S2690" t="s">
        <v>28</v>
      </c>
      <c r="T2690" t="s">
        <v>29</v>
      </c>
      <c r="U2690" t="s">
        <v>39</v>
      </c>
      <c r="V2690" s="5">
        <f>data[[#This Row],[PriceUSD]]*data[[#This Row],[Quantity]]</f>
        <v>48.1</v>
      </c>
      <c r="W2690" s="7">
        <f>data[[#This Row],[OrderDate]] + TIME(VALUE(LEFT(data[[#This Row],[OrderTime]],2)), VALUE(RIGHT(data[[#This Row],[OrderTime]],2)), 0)</f>
        <v>45771.038888888892</v>
      </c>
      <c r="X2690" s="7">
        <f>_xlfn.MINIFS(data[OrderDateTime], data[CustomerName], data[[#This Row],[CustomerName]])</f>
        <v>45565.030555555553</v>
      </c>
      <c r="Y2690" t="str">
        <f>IF(data[[#This Row],[OrderDateTime]]=data[[#This Row],[FirstOrderDateTime]], "New", "Returning")</f>
        <v>Returning</v>
      </c>
      <c r="Z2690" s="7">
        <f>data[[#This Row],[DeliveryDate]] + data[[#This Row],[DeliveryTime]]</f>
        <v>45772.655555555553</v>
      </c>
      <c r="AA2690" s="7">
        <f>data[[#This Row],[OrderDateTime]] + 1</f>
        <v>45772.038888888892</v>
      </c>
      <c r="AB2690" s="7" t="str">
        <f>IF(data[[#This Row],[DeliveryDateTime]] &lt;= data[[#This Row],[SLADue]], "On Time", "Late")</f>
        <v>Late</v>
      </c>
    </row>
    <row r="2691" spans="1:28" x14ac:dyDescent="0.2">
      <c r="A2691" t="s">
        <v>3241</v>
      </c>
      <c r="B2691" t="s">
        <v>19</v>
      </c>
      <c r="C2691" t="s">
        <v>285</v>
      </c>
      <c r="D2691" t="s">
        <v>286</v>
      </c>
      <c r="E2691" s="5">
        <v>17.38</v>
      </c>
      <c r="F2691" t="s">
        <v>22</v>
      </c>
      <c r="G2691">
        <v>1</v>
      </c>
      <c r="H2691" s="1">
        <v>45574</v>
      </c>
      <c r="I2691" s="1" t="str">
        <f>TEXT(data[[#This Row],[OrderDate]],"mmm")</f>
        <v>Oct</v>
      </c>
      <c r="J2691" s="6">
        <v>0.77986111111111112</v>
      </c>
      <c r="K2691" s="6" t="str">
        <f>TEXT(data[[#This Row],[OrderTime]],"h")</f>
        <v>18</v>
      </c>
      <c r="L2691" s="1">
        <v>45575</v>
      </c>
      <c r="M2691" s="6">
        <v>0.56874999999999998</v>
      </c>
      <c r="N2691" t="s">
        <v>213</v>
      </c>
      <c r="O2691" t="s">
        <v>1302</v>
      </c>
      <c r="P2691" t="s">
        <v>36</v>
      </c>
      <c r="Q2691" t="s">
        <v>26</v>
      </c>
      <c r="R2691" t="s">
        <v>114</v>
      </c>
      <c r="S2691" t="s">
        <v>28</v>
      </c>
      <c r="T2691" t="s">
        <v>29</v>
      </c>
      <c r="U2691" t="s">
        <v>39</v>
      </c>
      <c r="V2691" s="5">
        <f>data[[#This Row],[PriceUSD]]*data[[#This Row],[Quantity]]</f>
        <v>17.38</v>
      </c>
      <c r="W2691" s="7">
        <f>data[[#This Row],[OrderDate]] + TIME(VALUE(LEFT(data[[#This Row],[OrderTime]],2)), VALUE(RIGHT(data[[#This Row],[OrderTime]],2)), 0)</f>
        <v>45574.007638888892</v>
      </c>
      <c r="X2691" s="7">
        <f>_xlfn.MINIFS(data[OrderDateTime], data[CustomerName], data[[#This Row],[CustomerName]])</f>
        <v>45513.022916666669</v>
      </c>
      <c r="Y2691" t="str">
        <f>IF(data[[#This Row],[OrderDateTime]]=data[[#This Row],[FirstOrderDateTime]], "New", "Returning")</f>
        <v>Returning</v>
      </c>
      <c r="Z2691" s="7">
        <f>data[[#This Row],[DeliveryDate]] + data[[#This Row],[DeliveryTime]]</f>
        <v>45575.568749999999</v>
      </c>
      <c r="AA2691" s="7">
        <f>data[[#This Row],[OrderDateTime]] + 1</f>
        <v>45575.007638888892</v>
      </c>
      <c r="AB2691" s="7" t="str">
        <f>IF(data[[#This Row],[DeliveryDateTime]] &lt;= data[[#This Row],[SLADue]], "On Time", "Late")</f>
        <v>Late</v>
      </c>
    </row>
    <row r="2692" spans="1:28" x14ac:dyDescent="0.2">
      <c r="A2692" t="s">
        <v>3242</v>
      </c>
      <c r="B2692" t="s">
        <v>19</v>
      </c>
      <c r="C2692" t="s">
        <v>49</v>
      </c>
      <c r="D2692" t="s">
        <v>50</v>
      </c>
      <c r="E2692" s="5">
        <v>29.06</v>
      </c>
      <c r="F2692" t="s">
        <v>74</v>
      </c>
      <c r="G2692">
        <v>3</v>
      </c>
      <c r="H2692" s="1">
        <v>45520</v>
      </c>
      <c r="I2692" s="1" t="str">
        <f>TEXT(data[[#This Row],[OrderDate]],"mmm")</f>
        <v>Aug</v>
      </c>
      <c r="J2692" s="6">
        <v>0.38055555555555554</v>
      </c>
      <c r="K2692" s="6" t="str">
        <f>TEXT(data[[#This Row],[OrderTime]],"h")</f>
        <v>9</v>
      </c>
      <c r="L2692" s="1">
        <v>45521</v>
      </c>
      <c r="M2692" s="6">
        <v>0.50555555555555554</v>
      </c>
      <c r="N2692" t="s">
        <v>95</v>
      </c>
      <c r="O2692" t="s">
        <v>82</v>
      </c>
      <c r="P2692" t="s">
        <v>25</v>
      </c>
      <c r="Q2692" t="s">
        <v>53</v>
      </c>
      <c r="R2692" t="s">
        <v>54</v>
      </c>
      <c r="S2692" t="s">
        <v>28</v>
      </c>
      <c r="T2692" t="s">
        <v>29</v>
      </c>
      <c r="U2692" t="s">
        <v>39</v>
      </c>
      <c r="V2692" s="5">
        <f>data[[#This Row],[PriceUSD]]*data[[#This Row],[Quantity]]</f>
        <v>87.179999999999993</v>
      </c>
      <c r="W2692" s="7">
        <f>data[[#This Row],[OrderDate]] + TIME(VALUE(LEFT(data[[#This Row],[OrderTime]],2)), VALUE(RIGHT(data[[#This Row],[OrderTime]],2)), 0)</f>
        <v>45520.038888888892</v>
      </c>
      <c r="X2692" s="7">
        <f>_xlfn.MINIFS(data[OrderDateTime], data[CustomerName], data[[#This Row],[CustomerName]])</f>
        <v>45519.052083333336</v>
      </c>
      <c r="Y2692" t="str">
        <f>IF(data[[#This Row],[OrderDateTime]]=data[[#This Row],[FirstOrderDateTime]], "New", "Returning")</f>
        <v>Returning</v>
      </c>
      <c r="Z2692" s="7">
        <f>data[[#This Row],[DeliveryDate]] + data[[#This Row],[DeliveryTime]]</f>
        <v>45521.505555555559</v>
      </c>
      <c r="AA2692" s="7">
        <f>data[[#This Row],[OrderDateTime]] + 1</f>
        <v>45521.038888888892</v>
      </c>
      <c r="AB2692" s="7" t="str">
        <f>IF(data[[#This Row],[DeliveryDateTime]] &lt;= data[[#This Row],[SLADue]], "On Time", "Late")</f>
        <v>Late</v>
      </c>
    </row>
    <row r="2693" spans="1:28" x14ac:dyDescent="0.2">
      <c r="A2693" t="s">
        <v>3243</v>
      </c>
      <c r="B2693" t="s">
        <v>19</v>
      </c>
      <c r="C2693" t="s">
        <v>190</v>
      </c>
      <c r="D2693" t="s">
        <v>191</v>
      </c>
      <c r="E2693" s="5">
        <v>26.99</v>
      </c>
      <c r="F2693" t="s">
        <v>87</v>
      </c>
      <c r="G2693">
        <v>10</v>
      </c>
      <c r="H2693" s="1">
        <v>45569</v>
      </c>
      <c r="I2693" s="1" t="str">
        <f>TEXT(data[[#This Row],[OrderDate]],"mmm")</f>
        <v>Oct</v>
      </c>
      <c r="J2693" s="6">
        <v>0.5493055555555556</v>
      </c>
      <c r="K2693" s="6" t="str">
        <f>TEXT(data[[#This Row],[OrderTime]],"h")</f>
        <v>13</v>
      </c>
      <c r="L2693" s="1">
        <v>45569</v>
      </c>
      <c r="M2693" s="6">
        <v>0.84097222222222223</v>
      </c>
      <c r="N2693" t="s">
        <v>75</v>
      </c>
      <c r="O2693" t="s">
        <v>726</v>
      </c>
      <c r="P2693" t="s">
        <v>77</v>
      </c>
      <c r="Q2693" t="s">
        <v>53</v>
      </c>
      <c r="R2693" t="s">
        <v>192</v>
      </c>
      <c r="S2693" t="s">
        <v>47</v>
      </c>
      <c r="T2693" t="s">
        <v>38</v>
      </c>
      <c r="U2693" t="s">
        <v>30</v>
      </c>
      <c r="V2693" s="5">
        <f>data[[#This Row],[PriceUSD]]*data[[#This Row],[Quantity]]</f>
        <v>269.89999999999998</v>
      </c>
      <c r="W2693" s="7">
        <f>data[[#This Row],[OrderDate]] + TIME(VALUE(LEFT(data[[#This Row],[OrderTime]],2)), VALUE(RIGHT(data[[#This Row],[OrderTime]],2)), 0)</f>
        <v>45569.038888888892</v>
      </c>
      <c r="X2693" s="7">
        <f>_xlfn.MINIFS(data[OrderDateTime], data[CustomerName], data[[#This Row],[CustomerName]])</f>
        <v>45537.054166666669</v>
      </c>
      <c r="Y2693" t="str">
        <f>IF(data[[#This Row],[OrderDateTime]]=data[[#This Row],[FirstOrderDateTime]], "New", "Returning")</f>
        <v>Returning</v>
      </c>
      <c r="Z2693" s="7">
        <f>data[[#This Row],[DeliveryDate]] + data[[#This Row],[DeliveryTime]]</f>
        <v>45569.84097222222</v>
      </c>
      <c r="AA2693" s="7">
        <f>data[[#This Row],[OrderDateTime]] + 1</f>
        <v>45570.038888888892</v>
      </c>
      <c r="AB2693" s="7" t="str">
        <f>IF(data[[#This Row],[DeliveryDateTime]] &lt;= data[[#This Row],[SLADue]], "On Time", "Late")</f>
        <v>On Time</v>
      </c>
    </row>
    <row r="2694" spans="1:28" x14ac:dyDescent="0.2">
      <c r="A2694" t="s">
        <v>3244</v>
      </c>
      <c r="B2694" t="s">
        <v>19</v>
      </c>
      <c r="C2694" t="s">
        <v>32</v>
      </c>
      <c r="D2694" t="s">
        <v>33</v>
      </c>
      <c r="E2694" s="5">
        <v>47.17</v>
      </c>
      <c r="F2694" t="s">
        <v>138</v>
      </c>
      <c r="G2694">
        <v>2</v>
      </c>
      <c r="H2694" s="1">
        <v>45838</v>
      </c>
      <c r="I2694" s="1" t="str">
        <f>TEXT(data[[#This Row],[OrderDate]],"mmm")</f>
        <v>Jun</v>
      </c>
      <c r="J2694" s="6">
        <v>0.47569444444444442</v>
      </c>
      <c r="K2694" s="6" t="str">
        <f>TEXT(data[[#This Row],[OrderTime]],"h")</f>
        <v>11</v>
      </c>
      <c r="L2694" s="1">
        <v>45840</v>
      </c>
      <c r="M2694" s="6">
        <v>0.55902777777777779</v>
      </c>
      <c r="N2694" t="s">
        <v>170</v>
      </c>
      <c r="O2694" t="s">
        <v>1148</v>
      </c>
      <c r="P2694" t="s">
        <v>36</v>
      </c>
      <c r="Q2694" t="s">
        <v>26</v>
      </c>
      <c r="R2694" t="s">
        <v>37</v>
      </c>
      <c r="S2694" t="s">
        <v>105</v>
      </c>
      <c r="T2694" t="s">
        <v>29</v>
      </c>
      <c r="U2694" t="s">
        <v>30</v>
      </c>
      <c r="V2694" s="5">
        <f>data[[#This Row],[PriceUSD]]*data[[#This Row],[Quantity]]</f>
        <v>94.34</v>
      </c>
      <c r="W2694" s="7">
        <f>data[[#This Row],[OrderDate]] + TIME(VALUE(LEFT(data[[#This Row],[OrderTime]],2)), VALUE(RIGHT(data[[#This Row],[OrderTime]],2)), 0)</f>
        <v>45838.030555555553</v>
      </c>
      <c r="X2694" s="7">
        <f>_xlfn.MINIFS(data[OrderDateTime], data[CustomerName], data[[#This Row],[CustomerName]])</f>
        <v>45523.017361111109</v>
      </c>
      <c r="Y2694" t="str">
        <f>IF(data[[#This Row],[OrderDateTime]]=data[[#This Row],[FirstOrderDateTime]], "New", "Returning")</f>
        <v>Returning</v>
      </c>
      <c r="Z2694" s="7">
        <f>data[[#This Row],[DeliveryDate]] + data[[#This Row],[DeliveryTime]]</f>
        <v>45840.559027777781</v>
      </c>
      <c r="AA2694" s="7">
        <f>data[[#This Row],[OrderDateTime]] + 1</f>
        <v>45839.030555555553</v>
      </c>
      <c r="AB2694" s="7" t="str">
        <f>IF(data[[#This Row],[DeliveryDateTime]] &lt;= data[[#This Row],[SLADue]], "On Time", "Late")</f>
        <v>Late</v>
      </c>
    </row>
    <row r="2695" spans="1:28" x14ac:dyDescent="0.2">
      <c r="A2695" t="s">
        <v>3245</v>
      </c>
      <c r="B2695" t="s">
        <v>19</v>
      </c>
      <c r="C2695" t="s">
        <v>20</v>
      </c>
      <c r="D2695" t="s">
        <v>21</v>
      </c>
      <c r="E2695" s="5">
        <v>18.920000000000002</v>
      </c>
      <c r="F2695" t="s">
        <v>22</v>
      </c>
      <c r="G2695">
        <v>1</v>
      </c>
      <c r="H2695" s="1">
        <v>45697</v>
      </c>
      <c r="I2695" s="1" t="str">
        <f>TEXT(data[[#This Row],[OrderDate]],"mmm")</f>
        <v>Feb</v>
      </c>
      <c r="J2695" s="6">
        <v>0.43680555555555556</v>
      </c>
      <c r="K2695" s="6" t="str">
        <f>TEXT(data[[#This Row],[OrderTime]],"h")</f>
        <v>10</v>
      </c>
      <c r="L2695" s="1">
        <v>45698</v>
      </c>
      <c r="M2695" s="6">
        <v>0.47847222222222224</v>
      </c>
      <c r="N2695" t="s">
        <v>103</v>
      </c>
      <c r="O2695" t="s">
        <v>1137</v>
      </c>
      <c r="P2695" t="s">
        <v>77</v>
      </c>
      <c r="Q2695" t="s">
        <v>53</v>
      </c>
      <c r="R2695" t="s">
        <v>27</v>
      </c>
      <c r="S2695" t="s">
        <v>28</v>
      </c>
      <c r="T2695" t="s">
        <v>29</v>
      </c>
      <c r="U2695" t="s">
        <v>39</v>
      </c>
      <c r="V2695" s="5">
        <f>data[[#This Row],[PriceUSD]]*data[[#This Row],[Quantity]]</f>
        <v>18.920000000000002</v>
      </c>
      <c r="W2695" s="7">
        <f>data[[#This Row],[OrderDate]] + TIME(VALUE(LEFT(data[[#This Row],[OrderTime]],2)), VALUE(RIGHT(data[[#This Row],[OrderTime]],2)), 0)</f>
        <v>45697.038888888892</v>
      </c>
      <c r="X2695" s="7">
        <f>_xlfn.MINIFS(data[OrderDateTime], data[CustomerName], data[[#This Row],[CustomerName]])</f>
        <v>45517.007638888892</v>
      </c>
      <c r="Y2695" t="str">
        <f>IF(data[[#This Row],[OrderDateTime]]=data[[#This Row],[FirstOrderDateTime]], "New", "Returning")</f>
        <v>Returning</v>
      </c>
      <c r="Z2695" s="7">
        <f>data[[#This Row],[DeliveryDate]] + data[[#This Row],[DeliveryTime]]</f>
        <v>45698.478472222225</v>
      </c>
      <c r="AA2695" s="7">
        <f>data[[#This Row],[OrderDateTime]] + 1</f>
        <v>45698.038888888892</v>
      </c>
      <c r="AB2695" s="7" t="str">
        <f>IF(data[[#This Row],[DeliveryDateTime]] &lt;= data[[#This Row],[SLADue]], "On Time", "Late")</f>
        <v>Late</v>
      </c>
    </row>
    <row r="2696" spans="1:28" x14ac:dyDescent="0.2">
      <c r="A2696" t="s">
        <v>3246</v>
      </c>
      <c r="B2696" t="s">
        <v>19</v>
      </c>
      <c r="C2696" t="s">
        <v>61</v>
      </c>
      <c r="D2696" t="s">
        <v>62</v>
      </c>
      <c r="E2696" s="5">
        <v>153.88999999999999</v>
      </c>
      <c r="F2696" t="s">
        <v>63</v>
      </c>
      <c r="G2696">
        <v>3</v>
      </c>
      <c r="H2696" s="1">
        <v>45692</v>
      </c>
      <c r="I2696" s="1" t="str">
        <f>TEXT(data[[#This Row],[OrderDate]],"mmm")</f>
        <v>Feb</v>
      </c>
      <c r="J2696" s="6">
        <v>0.8305555555555556</v>
      </c>
      <c r="K2696" s="6" t="str">
        <f>TEXT(data[[#This Row],[OrderTime]],"h")</f>
        <v>19</v>
      </c>
      <c r="L2696" s="1">
        <v>45693</v>
      </c>
      <c r="M2696" s="6">
        <v>0.87222222222222223</v>
      </c>
      <c r="N2696" t="s">
        <v>120</v>
      </c>
      <c r="O2696" t="s">
        <v>481</v>
      </c>
      <c r="P2696" t="s">
        <v>25</v>
      </c>
      <c r="Q2696" t="s">
        <v>53</v>
      </c>
      <c r="R2696" t="s">
        <v>66</v>
      </c>
      <c r="S2696" t="s">
        <v>28</v>
      </c>
      <c r="T2696" t="s">
        <v>59</v>
      </c>
      <c r="U2696" t="s">
        <v>30</v>
      </c>
      <c r="V2696" s="5">
        <f>data[[#This Row],[PriceUSD]]*data[[#This Row],[Quantity]]</f>
        <v>461.66999999999996</v>
      </c>
      <c r="W2696" s="7">
        <f>data[[#This Row],[OrderDate]] + TIME(VALUE(LEFT(data[[#This Row],[OrderTime]],2)), VALUE(RIGHT(data[[#This Row],[OrderTime]],2)), 0)</f>
        <v>45692.038888888892</v>
      </c>
      <c r="X2696" s="7">
        <f>_xlfn.MINIFS(data[OrderDateTime], data[CustomerName], data[[#This Row],[CustomerName]])</f>
        <v>45512.007638888892</v>
      </c>
      <c r="Y2696" t="str">
        <f>IF(data[[#This Row],[OrderDateTime]]=data[[#This Row],[FirstOrderDateTime]], "New", "Returning")</f>
        <v>Returning</v>
      </c>
      <c r="Z2696" s="7">
        <f>data[[#This Row],[DeliveryDate]] + data[[#This Row],[DeliveryTime]]</f>
        <v>45693.87222222222</v>
      </c>
      <c r="AA2696" s="7">
        <f>data[[#This Row],[OrderDateTime]] + 1</f>
        <v>45693.038888888892</v>
      </c>
      <c r="AB2696" s="7" t="str">
        <f>IF(data[[#This Row],[DeliveryDateTime]] &lt;= data[[#This Row],[SLADue]], "On Time", "Late")</f>
        <v>Late</v>
      </c>
    </row>
    <row r="2697" spans="1:28" x14ac:dyDescent="0.2">
      <c r="A2697" t="s">
        <v>3247</v>
      </c>
      <c r="B2697" t="s">
        <v>19</v>
      </c>
      <c r="C2697" t="s">
        <v>41</v>
      </c>
      <c r="D2697" t="s">
        <v>42</v>
      </c>
      <c r="E2697" s="5">
        <v>31.79</v>
      </c>
      <c r="F2697" t="s">
        <v>182</v>
      </c>
      <c r="G2697">
        <v>1</v>
      </c>
      <c r="H2697" s="1">
        <v>45632</v>
      </c>
      <c r="I2697" s="1" t="str">
        <f>TEXT(data[[#This Row],[OrderDate]],"mmm")</f>
        <v>Dec</v>
      </c>
      <c r="J2697" s="6">
        <v>0.75138888888888888</v>
      </c>
      <c r="K2697" s="6" t="str">
        <f>TEXT(data[[#This Row],[OrderTime]],"h")</f>
        <v>18</v>
      </c>
      <c r="L2697" s="1">
        <v>45633</v>
      </c>
      <c r="M2697" s="6">
        <v>0.83472222222222225</v>
      </c>
      <c r="N2697" t="s">
        <v>103</v>
      </c>
      <c r="O2697" t="s">
        <v>399</v>
      </c>
      <c r="P2697" t="s">
        <v>77</v>
      </c>
      <c r="Q2697" t="s">
        <v>26</v>
      </c>
      <c r="R2697" t="s">
        <v>46</v>
      </c>
      <c r="S2697" t="s">
        <v>28</v>
      </c>
      <c r="T2697" t="s">
        <v>29</v>
      </c>
      <c r="U2697" t="s">
        <v>30</v>
      </c>
      <c r="V2697" s="5">
        <f>data[[#This Row],[PriceUSD]]*data[[#This Row],[Quantity]]</f>
        <v>31.79</v>
      </c>
      <c r="W2697" s="7">
        <f>data[[#This Row],[OrderDate]] + TIME(VALUE(LEFT(data[[#This Row],[OrderTime]],2)), VALUE(RIGHT(data[[#This Row],[OrderTime]],2)), 0)</f>
        <v>45632.061805555553</v>
      </c>
      <c r="X2697" s="7">
        <f>_xlfn.MINIFS(data[OrderDateTime], data[CustomerName], data[[#This Row],[CustomerName]])</f>
        <v>45532.017361111109</v>
      </c>
      <c r="Y2697" t="str">
        <f>IF(data[[#This Row],[OrderDateTime]]=data[[#This Row],[FirstOrderDateTime]], "New", "Returning")</f>
        <v>Returning</v>
      </c>
      <c r="Z2697" s="7">
        <f>data[[#This Row],[DeliveryDate]] + data[[#This Row],[DeliveryTime]]</f>
        <v>45633.834722222222</v>
      </c>
      <c r="AA2697" s="7">
        <f>data[[#This Row],[OrderDateTime]] + 1</f>
        <v>45633.061805555553</v>
      </c>
      <c r="AB2697" s="7" t="str">
        <f>IF(data[[#This Row],[DeliveryDateTime]] &lt;= data[[#This Row],[SLADue]], "On Time", "Late")</f>
        <v>Late</v>
      </c>
    </row>
    <row r="2698" spans="1:28" x14ac:dyDescent="0.2">
      <c r="A2698" t="s">
        <v>3248</v>
      </c>
      <c r="B2698" t="s">
        <v>19</v>
      </c>
      <c r="C2698" t="s">
        <v>41</v>
      </c>
      <c r="D2698" t="s">
        <v>42</v>
      </c>
      <c r="E2698" s="5">
        <v>35.24</v>
      </c>
      <c r="F2698" t="s">
        <v>119</v>
      </c>
      <c r="G2698">
        <v>1</v>
      </c>
      <c r="H2698" s="1">
        <v>45676</v>
      </c>
      <c r="I2698" s="1" t="str">
        <f>TEXT(data[[#This Row],[OrderDate]],"mmm")</f>
        <v>Jan</v>
      </c>
      <c r="J2698" s="6">
        <v>0.77500000000000002</v>
      </c>
      <c r="K2698" s="6" t="str">
        <f>TEXT(data[[#This Row],[OrderTime]],"h")</f>
        <v>18</v>
      </c>
      <c r="L2698" s="1">
        <v>45677</v>
      </c>
      <c r="M2698" s="6">
        <v>0.74652777777777779</v>
      </c>
      <c r="N2698" t="s">
        <v>44</v>
      </c>
      <c r="O2698" t="s">
        <v>159</v>
      </c>
      <c r="P2698" t="s">
        <v>25</v>
      </c>
      <c r="Q2698" t="s">
        <v>26</v>
      </c>
      <c r="R2698" t="s">
        <v>46</v>
      </c>
      <c r="S2698" t="s">
        <v>28</v>
      </c>
      <c r="T2698" t="s">
        <v>38</v>
      </c>
      <c r="U2698" t="s">
        <v>30</v>
      </c>
      <c r="V2698" s="5">
        <f>data[[#This Row],[PriceUSD]]*data[[#This Row],[Quantity]]</f>
        <v>35.24</v>
      </c>
      <c r="W2698" s="7">
        <f>data[[#This Row],[OrderDate]] + TIME(VALUE(LEFT(data[[#This Row],[OrderTime]],2)), VALUE(RIGHT(data[[#This Row],[OrderTime]],2)), 0)</f>
        <v>45676.052083333336</v>
      </c>
      <c r="X2698" s="7">
        <f>_xlfn.MINIFS(data[OrderDateTime], data[CustomerName], data[[#This Row],[CustomerName]])</f>
        <v>45548.015277777777</v>
      </c>
      <c r="Y2698" t="str">
        <f>IF(data[[#This Row],[OrderDateTime]]=data[[#This Row],[FirstOrderDateTime]], "New", "Returning")</f>
        <v>Returning</v>
      </c>
      <c r="Z2698" s="7">
        <f>data[[#This Row],[DeliveryDate]] + data[[#This Row],[DeliveryTime]]</f>
        <v>45677.746527777781</v>
      </c>
      <c r="AA2698" s="7">
        <f>data[[#This Row],[OrderDateTime]] + 1</f>
        <v>45677.052083333336</v>
      </c>
      <c r="AB2698" s="7" t="str">
        <f>IF(data[[#This Row],[DeliveryDateTime]] &lt;= data[[#This Row],[SLADue]], "On Time", "Late")</f>
        <v>Late</v>
      </c>
    </row>
    <row r="2699" spans="1:28" x14ac:dyDescent="0.2">
      <c r="A2699" t="s">
        <v>3249</v>
      </c>
      <c r="B2699" t="s">
        <v>19</v>
      </c>
      <c r="C2699" t="s">
        <v>79</v>
      </c>
      <c r="D2699" t="s">
        <v>80</v>
      </c>
      <c r="E2699" s="5">
        <v>22.06</v>
      </c>
      <c r="F2699" t="s">
        <v>63</v>
      </c>
      <c r="G2699">
        <v>2</v>
      </c>
      <c r="H2699" s="1">
        <v>45557</v>
      </c>
      <c r="I2699" s="1" t="str">
        <f>TEXT(data[[#This Row],[OrderDate]],"mmm")</f>
        <v>Sep</v>
      </c>
      <c r="J2699" s="6">
        <v>0.79722222222222228</v>
      </c>
      <c r="K2699" s="6" t="str">
        <f>TEXT(data[[#This Row],[OrderTime]],"h")</f>
        <v>19</v>
      </c>
      <c r="L2699" s="1">
        <v>45558</v>
      </c>
      <c r="M2699" s="6">
        <v>0.80763888888888891</v>
      </c>
      <c r="N2699" t="s">
        <v>310</v>
      </c>
      <c r="O2699" t="s">
        <v>251</v>
      </c>
      <c r="P2699" t="s">
        <v>180</v>
      </c>
      <c r="Q2699" t="s">
        <v>53</v>
      </c>
      <c r="R2699" t="s">
        <v>83</v>
      </c>
      <c r="S2699" t="s">
        <v>28</v>
      </c>
      <c r="T2699" t="s">
        <v>106</v>
      </c>
      <c r="U2699" t="s">
        <v>30</v>
      </c>
      <c r="V2699" s="5">
        <f>data[[#This Row],[PriceUSD]]*data[[#This Row],[Quantity]]</f>
        <v>44.12</v>
      </c>
      <c r="W2699" s="7">
        <f>data[[#This Row],[OrderDate]] + TIME(VALUE(LEFT(data[[#This Row],[OrderTime]],2)), VALUE(RIGHT(data[[#This Row],[OrderTime]],2)), 0)</f>
        <v>45557.015277777777</v>
      </c>
      <c r="X2699" s="7">
        <f>_xlfn.MINIFS(data[OrderDateTime], data[CustomerName], data[[#This Row],[CustomerName]])</f>
        <v>45516.030555555553</v>
      </c>
      <c r="Y2699" t="str">
        <f>IF(data[[#This Row],[OrderDateTime]]=data[[#This Row],[FirstOrderDateTime]], "New", "Returning")</f>
        <v>Returning</v>
      </c>
      <c r="Z2699" s="7">
        <f>data[[#This Row],[DeliveryDate]] + data[[#This Row],[DeliveryTime]]</f>
        <v>45558.807638888888</v>
      </c>
      <c r="AA2699" s="7">
        <f>data[[#This Row],[OrderDateTime]] + 1</f>
        <v>45558.015277777777</v>
      </c>
      <c r="AB2699" s="7" t="str">
        <f>IF(data[[#This Row],[DeliveryDateTime]] &lt;= data[[#This Row],[SLADue]], "On Time", "Late")</f>
        <v>Late</v>
      </c>
    </row>
    <row r="2700" spans="1:28" x14ac:dyDescent="0.2">
      <c r="A2700" t="s">
        <v>3250</v>
      </c>
      <c r="B2700" t="s">
        <v>19</v>
      </c>
      <c r="C2700" t="s">
        <v>32</v>
      </c>
      <c r="D2700" t="s">
        <v>33</v>
      </c>
      <c r="E2700" s="5">
        <v>48.27</v>
      </c>
      <c r="F2700" t="s">
        <v>43</v>
      </c>
      <c r="G2700">
        <v>1</v>
      </c>
      <c r="H2700" s="1">
        <v>45514</v>
      </c>
      <c r="I2700" s="1" t="str">
        <f>TEXT(data[[#This Row],[OrderDate]],"mmm")</f>
        <v>Aug</v>
      </c>
      <c r="J2700" s="6">
        <v>0.84236111111111112</v>
      </c>
      <c r="K2700" s="6" t="str">
        <f>TEXT(data[[#This Row],[OrderTime]],"h")</f>
        <v>20</v>
      </c>
      <c r="L2700" s="1">
        <v>45517</v>
      </c>
      <c r="M2700" s="6">
        <v>0.74583333333333335</v>
      </c>
      <c r="N2700" t="s">
        <v>75</v>
      </c>
      <c r="O2700" t="s">
        <v>1202</v>
      </c>
      <c r="P2700" t="s">
        <v>77</v>
      </c>
      <c r="Q2700" t="s">
        <v>53</v>
      </c>
      <c r="R2700" t="s">
        <v>37</v>
      </c>
      <c r="S2700" t="s">
        <v>105</v>
      </c>
      <c r="T2700" t="s">
        <v>38</v>
      </c>
      <c r="U2700" t="s">
        <v>67</v>
      </c>
      <c r="V2700" s="5">
        <f>data[[#This Row],[PriceUSD]]*data[[#This Row],[Quantity]]</f>
        <v>48.27</v>
      </c>
      <c r="W2700" s="7">
        <f>data[[#This Row],[OrderDate]] + TIME(VALUE(LEFT(data[[#This Row],[OrderTime]],2)), VALUE(RIGHT(data[[#This Row],[OrderTime]],2)), 0)</f>
        <v>45514.007638888892</v>
      </c>
      <c r="X2700" s="7">
        <f>_xlfn.MINIFS(data[OrderDateTime], data[CustomerName], data[[#This Row],[CustomerName]])</f>
        <v>45514.007638888892</v>
      </c>
      <c r="Y2700" t="str">
        <f>IF(data[[#This Row],[OrderDateTime]]=data[[#This Row],[FirstOrderDateTime]], "New", "Returning")</f>
        <v>New</v>
      </c>
      <c r="Z2700" s="7">
        <f>data[[#This Row],[DeliveryDate]] + data[[#This Row],[DeliveryTime]]</f>
        <v>45517.745833333334</v>
      </c>
      <c r="AA2700" s="7">
        <f>data[[#This Row],[OrderDateTime]] + 1</f>
        <v>45515.007638888892</v>
      </c>
      <c r="AB2700" s="7" t="str">
        <f>IF(data[[#This Row],[DeliveryDateTime]] &lt;= data[[#This Row],[SLADue]], "On Time", "Late")</f>
        <v>Late</v>
      </c>
    </row>
    <row r="2701" spans="1:28" x14ac:dyDescent="0.2">
      <c r="A2701" t="s">
        <v>3251</v>
      </c>
      <c r="B2701" t="s">
        <v>19</v>
      </c>
      <c r="C2701" t="s">
        <v>69</v>
      </c>
      <c r="D2701" t="s">
        <v>70</v>
      </c>
      <c r="E2701" s="5">
        <v>47.83</v>
      </c>
      <c r="F2701" t="s">
        <v>71</v>
      </c>
      <c r="G2701">
        <v>1</v>
      </c>
      <c r="H2701" s="1">
        <v>45734</v>
      </c>
      <c r="I2701" s="1" t="str">
        <f>TEXT(data[[#This Row],[OrderDate]],"mmm")</f>
        <v>Mar</v>
      </c>
      <c r="J2701" s="6">
        <v>0.64583333333333337</v>
      </c>
      <c r="K2701" s="6" t="str">
        <f>TEXT(data[[#This Row],[OrderTime]],"h")</f>
        <v>15</v>
      </c>
      <c r="L2701" s="1">
        <v>45735</v>
      </c>
      <c r="M2701" s="6">
        <v>0.6875</v>
      </c>
      <c r="N2701" t="s">
        <v>200</v>
      </c>
      <c r="O2701" t="s">
        <v>331</v>
      </c>
      <c r="P2701" t="s">
        <v>202</v>
      </c>
      <c r="Q2701" t="s">
        <v>53</v>
      </c>
      <c r="R2701" t="s">
        <v>37</v>
      </c>
      <c r="S2701" t="s">
        <v>28</v>
      </c>
      <c r="T2701" t="s">
        <v>106</v>
      </c>
      <c r="U2701" t="s">
        <v>39</v>
      </c>
      <c r="V2701" s="5">
        <f>data[[#This Row],[PriceUSD]]*data[[#This Row],[Quantity]]</f>
        <v>47.83</v>
      </c>
      <c r="W2701" s="7">
        <f>data[[#This Row],[OrderDate]] + TIME(VALUE(LEFT(data[[#This Row],[OrderTime]],2)), VALUE(RIGHT(data[[#This Row],[OrderTime]],2)), 0)</f>
        <v>45734.022916666669</v>
      </c>
      <c r="X2701" s="7">
        <f>_xlfn.MINIFS(data[OrderDateTime], data[CustomerName], data[[#This Row],[CustomerName]])</f>
        <v>45554.061805555553</v>
      </c>
      <c r="Y2701" t="str">
        <f>IF(data[[#This Row],[OrderDateTime]]=data[[#This Row],[FirstOrderDateTime]], "New", "Returning")</f>
        <v>Returning</v>
      </c>
      <c r="Z2701" s="7">
        <f>data[[#This Row],[DeliveryDate]] + data[[#This Row],[DeliveryTime]]</f>
        <v>45735.6875</v>
      </c>
      <c r="AA2701" s="7">
        <f>data[[#This Row],[OrderDateTime]] + 1</f>
        <v>45735.022916666669</v>
      </c>
      <c r="AB2701" s="7" t="str">
        <f>IF(data[[#This Row],[DeliveryDateTime]] &lt;= data[[#This Row],[SLADue]], "On Time", "Late")</f>
        <v>Late</v>
      </c>
    </row>
    <row r="2702" spans="1:28" x14ac:dyDescent="0.2">
      <c r="A2702" t="s">
        <v>3252</v>
      </c>
      <c r="B2702" t="s">
        <v>19</v>
      </c>
      <c r="C2702" t="s">
        <v>117</v>
      </c>
      <c r="D2702" t="s">
        <v>118</v>
      </c>
      <c r="E2702" s="5">
        <v>79.66</v>
      </c>
      <c r="F2702" t="s">
        <v>94</v>
      </c>
      <c r="G2702">
        <v>6</v>
      </c>
      <c r="H2702" s="1">
        <v>45761</v>
      </c>
      <c r="I2702" s="1" t="str">
        <f>TEXT(data[[#This Row],[OrderDate]],"mmm")</f>
        <v>Apr</v>
      </c>
      <c r="J2702" s="6">
        <v>0.85</v>
      </c>
      <c r="K2702" s="6" t="str">
        <f>TEXT(data[[#This Row],[OrderTime]],"h")</f>
        <v>20</v>
      </c>
      <c r="L2702" s="1">
        <v>45762</v>
      </c>
      <c r="M2702" s="6">
        <v>0.89166666666666672</v>
      </c>
      <c r="N2702" t="s">
        <v>123</v>
      </c>
      <c r="O2702" t="s">
        <v>909</v>
      </c>
      <c r="P2702" t="s">
        <v>36</v>
      </c>
      <c r="Q2702" t="s">
        <v>26</v>
      </c>
      <c r="R2702" t="s">
        <v>66</v>
      </c>
      <c r="S2702" t="s">
        <v>28</v>
      </c>
      <c r="T2702" t="s">
        <v>38</v>
      </c>
      <c r="U2702" t="s">
        <v>30</v>
      </c>
      <c r="V2702" s="5">
        <f>data[[#This Row],[PriceUSD]]*data[[#This Row],[Quantity]]</f>
        <v>477.96</v>
      </c>
      <c r="W2702" s="7">
        <f>data[[#This Row],[OrderDate]] + TIME(VALUE(LEFT(data[[#This Row],[OrderTime]],2)), VALUE(RIGHT(data[[#This Row],[OrderTime]],2)), 0)</f>
        <v>45761.059027777781</v>
      </c>
      <c r="X2702" s="7">
        <f>_xlfn.MINIFS(data[OrderDateTime], data[CustomerName], data[[#This Row],[CustomerName]])</f>
        <v>45517.030555555553</v>
      </c>
      <c r="Y2702" t="str">
        <f>IF(data[[#This Row],[OrderDateTime]]=data[[#This Row],[FirstOrderDateTime]], "New", "Returning")</f>
        <v>Returning</v>
      </c>
      <c r="Z2702" s="7">
        <f>data[[#This Row],[DeliveryDate]] + data[[#This Row],[DeliveryTime]]</f>
        <v>45762.89166666667</v>
      </c>
      <c r="AA2702" s="7">
        <f>data[[#This Row],[OrderDateTime]] + 1</f>
        <v>45762.059027777781</v>
      </c>
      <c r="AB2702" s="7" t="str">
        <f>IF(data[[#This Row],[DeliveryDateTime]] &lt;= data[[#This Row],[SLADue]], "On Time", "Late")</f>
        <v>Late</v>
      </c>
    </row>
    <row r="2703" spans="1:28" x14ac:dyDescent="0.2">
      <c r="A2703" t="s">
        <v>3253</v>
      </c>
      <c r="B2703" t="s">
        <v>19</v>
      </c>
      <c r="C2703" t="s">
        <v>258</v>
      </c>
      <c r="D2703" t="s">
        <v>259</v>
      </c>
      <c r="E2703" s="5">
        <v>124.48</v>
      </c>
      <c r="F2703" t="s">
        <v>119</v>
      </c>
      <c r="G2703">
        <v>1</v>
      </c>
      <c r="H2703" s="1">
        <v>45748</v>
      </c>
      <c r="I2703" s="1" t="str">
        <f>TEXT(data[[#This Row],[OrderDate]],"mmm")</f>
        <v>Apr</v>
      </c>
      <c r="J2703" s="6">
        <v>0.47499999999999998</v>
      </c>
      <c r="K2703" s="6" t="str">
        <f>TEXT(data[[#This Row],[OrderTime]],"h")</f>
        <v>11</v>
      </c>
      <c r="L2703" s="1">
        <v>45750</v>
      </c>
      <c r="M2703" s="6">
        <v>0.72499999999999998</v>
      </c>
      <c r="N2703" t="s">
        <v>175</v>
      </c>
      <c r="O2703" t="s">
        <v>601</v>
      </c>
      <c r="P2703" t="s">
        <v>25</v>
      </c>
      <c r="Q2703" t="s">
        <v>53</v>
      </c>
      <c r="R2703" t="s">
        <v>261</v>
      </c>
      <c r="S2703" t="s">
        <v>105</v>
      </c>
      <c r="T2703" t="s">
        <v>106</v>
      </c>
      <c r="U2703" t="s">
        <v>30</v>
      </c>
      <c r="V2703" s="5">
        <f>data[[#This Row],[PriceUSD]]*data[[#This Row],[Quantity]]</f>
        <v>124.48</v>
      </c>
      <c r="W2703" s="7">
        <f>data[[#This Row],[OrderDate]] + TIME(VALUE(LEFT(data[[#This Row],[OrderTime]],2)), VALUE(RIGHT(data[[#This Row],[OrderTime]],2)), 0)</f>
        <v>45748.052083333336</v>
      </c>
      <c r="X2703" s="7">
        <f>_xlfn.MINIFS(data[OrderDateTime], data[CustomerName], data[[#This Row],[CustomerName]])</f>
        <v>45605.030555555553</v>
      </c>
      <c r="Y2703" t="str">
        <f>IF(data[[#This Row],[OrderDateTime]]=data[[#This Row],[FirstOrderDateTime]], "New", "Returning")</f>
        <v>Returning</v>
      </c>
      <c r="Z2703" s="7">
        <f>data[[#This Row],[DeliveryDate]] + data[[#This Row],[DeliveryTime]]</f>
        <v>45750.724999999999</v>
      </c>
      <c r="AA2703" s="7">
        <f>data[[#This Row],[OrderDateTime]] + 1</f>
        <v>45749.052083333336</v>
      </c>
      <c r="AB2703" s="7" t="str">
        <f>IF(data[[#This Row],[DeliveryDateTime]] &lt;= data[[#This Row],[SLADue]], "On Time", "Late")</f>
        <v>Late</v>
      </c>
    </row>
    <row r="2704" spans="1:28" x14ac:dyDescent="0.2">
      <c r="A2704" t="s">
        <v>3254</v>
      </c>
      <c r="B2704" t="s">
        <v>19</v>
      </c>
      <c r="C2704" t="s">
        <v>110</v>
      </c>
      <c r="D2704" t="s">
        <v>111</v>
      </c>
      <c r="E2704" s="5">
        <v>13.46</v>
      </c>
      <c r="F2704" t="s">
        <v>71</v>
      </c>
      <c r="G2704">
        <v>1</v>
      </c>
      <c r="H2704" s="1">
        <v>45586</v>
      </c>
      <c r="I2704" s="1" t="str">
        <f>TEXT(data[[#This Row],[OrderDate]],"mmm")</f>
        <v>Oct</v>
      </c>
      <c r="J2704" s="6">
        <v>0.60277777777777775</v>
      </c>
      <c r="K2704" s="6" t="str">
        <f>TEXT(data[[#This Row],[OrderTime]],"h")</f>
        <v>14</v>
      </c>
      <c r="L2704" s="1">
        <v>45587</v>
      </c>
      <c r="M2704" s="6">
        <v>0.76944444444444449</v>
      </c>
      <c r="N2704" t="s">
        <v>326</v>
      </c>
      <c r="O2704" t="s">
        <v>973</v>
      </c>
      <c r="P2704" t="s">
        <v>202</v>
      </c>
      <c r="Q2704" t="s">
        <v>26</v>
      </c>
      <c r="R2704" t="s">
        <v>114</v>
      </c>
      <c r="S2704" t="s">
        <v>28</v>
      </c>
      <c r="T2704" t="s">
        <v>115</v>
      </c>
      <c r="U2704" t="s">
        <v>39</v>
      </c>
      <c r="V2704" s="5">
        <f>data[[#This Row],[PriceUSD]]*data[[#This Row],[Quantity]]</f>
        <v>13.46</v>
      </c>
      <c r="W2704" s="7">
        <f>data[[#This Row],[OrderDate]] + TIME(VALUE(LEFT(data[[#This Row],[OrderTime]],2)), VALUE(RIGHT(data[[#This Row],[OrderTime]],2)), 0)</f>
        <v>45586.054166666669</v>
      </c>
      <c r="X2704" s="7">
        <f>_xlfn.MINIFS(data[OrderDateTime], data[CustomerName], data[[#This Row],[CustomerName]])</f>
        <v>45527.015277777777</v>
      </c>
      <c r="Y2704" t="str">
        <f>IF(data[[#This Row],[OrderDateTime]]=data[[#This Row],[FirstOrderDateTime]], "New", "Returning")</f>
        <v>Returning</v>
      </c>
      <c r="Z2704" s="7">
        <f>data[[#This Row],[DeliveryDate]] + data[[#This Row],[DeliveryTime]]</f>
        <v>45587.769444444442</v>
      </c>
      <c r="AA2704" s="7">
        <f>data[[#This Row],[OrderDateTime]] + 1</f>
        <v>45587.054166666669</v>
      </c>
      <c r="AB2704" s="7" t="str">
        <f>IF(data[[#This Row],[DeliveryDateTime]] &lt;= data[[#This Row],[SLADue]], "On Time", "Late")</f>
        <v>Late</v>
      </c>
    </row>
    <row r="2705" spans="1:28" x14ac:dyDescent="0.2">
      <c r="A2705" t="s">
        <v>3255</v>
      </c>
      <c r="B2705" t="s">
        <v>19</v>
      </c>
      <c r="C2705" t="s">
        <v>258</v>
      </c>
      <c r="D2705" t="s">
        <v>259</v>
      </c>
      <c r="E2705" s="5">
        <v>110.89</v>
      </c>
      <c r="F2705" t="s">
        <v>51</v>
      </c>
      <c r="G2705">
        <v>1</v>
      </c>
      <c r="H2705" s="1">
        <v>45710</v>
      </c>
      <c r="I2705" s="1" t="str">
        <f>TEXT(data[[#This Row],[OrderDate]],"mmm")</f>
        <v>Feb</v>
      </c>
      <c r="J2705" s="6">
        <v>0.40694444444444444</v>
      </c>
      <c r="K2705" s="6" t="str">
        <f>TEXT(data[[#This Row],[OrderTime]],"h")</f>
        <v>9</v>
      </c>
      <c r="L2705" s="1">
        <v>45712</v>
      </c>
      <c r="M2705" s="6">
        <v>0.40694444444444444</v>
      </c>
      <c r="N2705" t="s">
        <v>64</v>
      </c>
      <c r="O2705" t="s">
        <v>934</v>
      </c>
      <c r="P2705" t="s">
        <v>25</v>
      </c>
      <c r="Q2705" t="s">
        <v>53</v>
      </c>
      <c r="R2705" t="s">
        <v>261</v>
      </c>
      <c r="S2705" t="s">
        <v>105</v>
      </c>
      <c r="T2705" t="s">
        <v>38</v>
      </c>
      <c r="U2705" t="s">
        <v>30</v>
      </c>
      <c r="V2705" s="5">
        <f>data[[#This Row],[PriceUSD]]*data[[#This Row],[Quantity]]</f>
        <v>110.89</v>
      </c>
      <c r="W2705" s="7">
        <f>data[[#This Row],[OrderDate]] + TIME(VALUE(LEFT(data[[#This Row],[OrderTime]],2)), VALUE(RIGHT(data[[#This Row],[OrderTime]],2)), 0)</f>
        <v>45710.030555555553</v>
      </c>
      <c r="X2705" s="7">
        <f>_xlfn.MINIFS(data[OrderDateTime], data[CustomerName], data[[#This Row],[CustomerName]])</f>
        <v>45515.030555555553</v>
      </c>
      <c r="Y2705" t="str">
        <f>IF(data[[#This Row],[OrderDateTime]]=data[[#This Row],[FirstOrderDateTime]], "New", "Returning")</f>
        <v>Returning</v>
      </c>
      <c r="Z2705" s="7">
        <f>data[[#This Row],[DeliveryDate]] + data[[#This Row],[DeliveryTime]]</f>
        <v>45712.406944444447</v>
      </c>
      <c r="AA2705" s="7">
        <f>data[[#This Row],[OrderDateTime]] + 1</f>
        <v>45711.030555555553</v>
      </c>
      <c r="AB2705" s="7" t="str">
        <f>IF(data[[#This Row],[DeliveryDateTime]] &lt;= data[[#This Row],[SLADue]], "On Time", "Late")</f>
        <v>Late</v>
      </c>
    </row>
    <row r="2706" spans="1:28" x14ac:dyDescent="0.2">
      <c r="A2706" t="s">
        <v>3256</v>
      </c>
      <c r="B2706" t="s">
        <v>19</v>
      </c>
      <c r="C2706" t="s">
        <v>126</v>
      </c>
      <c r="D2706" t="s">
        <v>127</v>
      </c>
      <c r="E2706" s="5">
        <v>25.08</v>
      </c>
      <c r="F2706" t="s">
        <v>71</v>
      </c>
      <c r="G2706">
        <v>1</v>
      </c>
      <c r="H2706" s="1">
        <v>45669</v>
      </c>
      <c r="I2706" s="1" t="str">
        <f>TEXT(data[[#This Row],[OrderDate]],"mmm")</f>
        <v>Jan</v>
      </c>
      <c r="J2706" s="6">
        <v>0.73611111111111116</v>
      </c>
      <c r="K2706" s="6" t="str">
        <f>TEXT(data[[#This Row],[OrderTime]],"h")</f>
        <v>17</v>
      </c>
      <c r="L2706" s="1">
        <v>45670</v>
      </c>
      <c r="M2706" s="6">
        <v>0.81944444444444442</v>
      </c>
      <c r="N2706" t="s">
        <v>123</v>
      </c>
      <c r="O2706" t="s">
        <v>231</v>
      </c>
      <c r="P2706" t="s">
        <v>36</v>
      </c>
      <c r="Q2706" t="s">
        <v>26</v>
      </c>
      <c r="R2706" t="s">
        <v>129</v>
      </c>
      <c r="S2706" t="s">
        <v>28</v>
      </c>
      <c r="T2706" t="s">
        <v>38</v>
      </c>
      <c r="U2706" t="s">
        <v>30</v>
      </c>
      <c r="V2706" s="5">
        <f>data[[#This Row],[PriceUSD]]*data[[#This Row],[Quantity]]</f>
        <v>25.08</v>
      </c>
      <c r="W2706" s="7">
        <f>data[[#This Row],[OrderDate]] + TIME(VALUE(LEFT(data[[#This Row],[OrderTime]],2)), VALUE(RIGHT(data[[#This Row],[OrderTime]],2)), 0)</f>
        <v>45669.007638888892</v>
      </c>
      <c r="X2706" s="7">
        <f>_xlfn.MINIFS(data[OrderDateTime], data[CustomerName], data[[#This Row],[CustomerName]])</f>
        <v>45509.038888888892</v>
      </c>
      <c r="Y2706" t="str">
        <f>IF(data[[#This Row],[OrderDateTime]]=data[[#This Row],[FirstOrderDateTime]], "New", "Returning")</f>
        <v>Returning</v>
      </c>
      <c r="Z2706" s="7">
        <f>data[[#This Row],[DeliveryDate]] + data[[#This Row],[DeliveryTime]]</f>
        <v>45670.819444444445</v>
      </c>
      <c r="AA2706" s="7">
        <f>data[[#This Row],[OrderDateTime]] + 1</f>
        <v>45670.007638888892</v>
      </c>
      <c r="AB2706" s="7" t="str">
        <f>IF(data[[#This Row],[DeliveryDateTime]] &lt;= data[[#This Row],[SLADue]], "On Time", "Late")</f>
        <v>Late</v>
      </c>
    </row>
    <row r="2707" spans="1:28" x14ac:dyDescent="0.2">
      <c r="A2707" t="s">
        <v>3257</v>
      </c>
      <c r="B2707" t="s">
        <v>19</v>
      </c>
      <c r="C2707" t="s">
        <v>79</v>
      </c>
      <c r="D2707" t="s">
        <v>80</v>
      </c>
      <c r="E2707" s="5">
        <v>32.72</v>
      </c>
      <c r="F2707" t="s">
        <v>81</v>
      </c>
      <c r="G2707">
        <v>1</v>
      </c>
      <c r="H2707" s="1">
        <v>45717</v>
      </c>
      <c r="I2707" s="1" t="str">
        <f>TEXT(data[[#This Row],[OrderDate]],"mmm")</f>
        <v>Mar</v>
      </c>
      <c r="J2707" s="6">
        <v>0.61041666666666672</v>
      </c>
      <c r="K2707" s="6" t="str">
        <f>TEXT(data[[#This Row],[OrderTime]],"h")</f>
        <v>14</v>
      </c>
      <c r="L2707" s="1">
        <v>45719</v>
      </c>
      <c r="M2707" s="6">
        <v>0.86041666666666672</v>
      </c>
      <c r="N2707" t="s">
        <v>238</v>
      </c>
      <c r="O2707" t="s">
        <v>771</v>
      </c>
      <c r="P2707" t="s">
        <v>36</v>
      </c>
      <c r="Q2707" t="s">
        <v>26</v>
      </c>
      <c r="R2707" t="s">
        <v>83</v>
      </c>
      <c r="S2707" t="s">
        <v>105</v>
      </c>
      <c r="T2707" t="s">
        <v>29</v>
      </c>
      <c r="U2707" t="s">
        <v>30</v>
      </c>
      <c r="V2707" s="5">
        <f>data[[#This Row],[PriceUSD]]*data[[#This Row],[Quantity]]</f>
        <v>32.72</v>
      </c>
      <c r="W2707" s="7">
        <f>data[[#This Row],[OrderDate]] + TIME(VALUE(LEFT(data[[#This Row],[OrderTime]],2)), VALUE(RIGHT(data[[#This Row],[OrderTime]],2)), 0)</f>
        <v>45717.046527777777</v>
      </c>
      <c r="X2707" s="7">
        <f>_xlfn.MINIFS(data[OrderDateTime], data[CustomerName], data[[#This Row],[CustomerName]])</f>
        <v>45524.007638888892</v>
      </c>
      <c r="Y2707" t="str">
        <f>IF(data[[#This Row],[OrderDateTime]]=data[[#This Row],[FirstOrderDateTime]], "New", "Returning")</f>
        <v>Returning</v>
      </c>
      <c r="Z2707" s="7">
        <f>data[[#This Row],[DeliveryDate]] + data[[#This Row],[DeliveryTime]]</f>
        <v>45719.86041666667</v>
      </c>
      <c r="AA2707" s="7">
        <f>data[[#This Row],[OrderDateTime]] + 1</f>
        <v>45718.046527777777</v>
      </c>
      <c r="AB2707" s="7" t="str">
        <f>IF(data[[#This Row],[DeliveryDateTime]] &lt;= data[[#This Row],[SLADue]], "On Time", "Late")</f>
        <v>Late</v>
      </c>
    </row>
    <row r="2708" spans="1:28" x14ac:dyDescent="0.2">
      <c r="A2708" t="s">
        <v>3258</v>
      </c>
      <c r="B2708" t="s">
        <v>19</v>
      </c>
      <c r="C2708" t="s">
        <v>126</v>
      </c>
      <c r="D2708" t="s">
        <v>127</v>
      </c>
      <c r="E2708" s="5">
        <v>21.58</v>
      </c>
      <c r="F2708" t="s">
        <v>71</v>
      </c>
      <c r="G2708">
        <v>1</v>
      </c>
      <c r="H2708" s="1">
        <v>45877</v>
      </c>
      <c r="I2708" s="1" t="str">
        <f>TEXT(data[[#This Row],[OrderDate]],"mmm")</f>
        <v>Aug</v>
      </c>
      <c r="J2708" s="6">
        <v>0.3923611111111111</v>
      </c>
      <c r="K2708" s="6" t="str">
        <f>TEXT(data[[#This Row],[OrderTime]],"h")</f>
        <v>9</v>
      </c>
      <c r="L2708" s="1">
        <v>45878</v>
      </c>
      <c r="M2708" s="6">
        <v>0.60069444444444442</v>
      </c>
      <c r="N2708" t="s">
        <v>238</v>
      </c>
      <c r="O2708" t="s">
        <v>984</v>
      </c>
      <c r="P2708" t="s">
        <v>36</v>
      </c>
      <c r="Q2708" t="s">
        <v>53</v>
      </c>
      <c r="R2708" t="s">
        <v>129</v>
      </c>
      <c r="S2708" t="s">
        <v>28</v>
      </c>
      <c r="T2708" t="s">
        <v>29</v>
      </c>
      <c r="U2708" t="s">
        <v>39</v>
      </c>
      <c r="V2708" s="5">
        <f>data[[#This Row],[PriceUSD]]*data[[#This Row],[Quantity]]</f>
        <v>21.58</v>
      </c>
      <c r="W2708" s="7">
        <f>data[[#This Row],[OrderDate]] + TIME(VALUE(LEFT(data[[#This Row],[OrderTime]],2)), VALUE(RIGHT(data[[#This Row],[OrderTime]],2)), 0)</f>
        <v>45877.007638888892</v>
      </c>
      <c r="X2708" s="7">
        <f>_xlfn.MINIFS(data[OrderDateTime], data[CustomerName], data[[#This Row],[CustomerName]])</f>
        <v>45522.022916666669</v>
      </c>
      <c r="Y2708" t="str">
        <f>IF(data[[#This Row],[OrderDateTime]]=data[[#This Row],[FirstOrderDateTime]], "New", "Returning")</f>
        <v>Returning</v>
      </c>
      <c r="Z2708" s="7">
        <f>data[[#This Row],[DeliveryDate]] + data[[#This Row],[DeliveryTime]]</f>
        <v>45878.600694444445</v>
      </c>
      <c r="AA2708" s="7">
        <f>data[[#This Row],[OrderDateTime]] + 1</f>
        <v>45878.007638888892</v>
      </c>
      <c r="AB2708" s="7" t="str">
        <f>IF(data[[#This Row],[DeliveryDateTime]] &lt;= data[[#This Row],[SLADue]], "On Time", "Late")</f>
        <v>Late</v>
      </c>
    </row>
    <row r="2709" spans="1:28" x14ac:dyDescent="0.2">
      <c r="A2709" t="s">
        <v>3259</v>
      </c>
      <c r="B2709" t="s">
        <v>19</v>
      </c>
      <c r="C2709" t="s">
        <v>41</v>
      </c>
      <c r="D2709" t="s">
        <v>42</v>
      </c>
      <c r="E2709" s="5">
        <v>38.18</v>
      </c>
      <c r="F2709" t="s">
        <v>74</v>
      </c>
      <c r="G2709">
        <v>3</v>
      </c>
      <c r="H2709" s="1">
        <v>45831</v>
      </c>
      <c r="I2709" s="1" t="str">
        <f>TEXT(data[[#This Row],[OrderDate]],"mmm")</f>
        <v>Jun</v>
      </c>
      <c r="J2709" s="6">
        <v>0.39374999999999999</v>
      </c>
      <c r="K2709" s="6" t="str">
        <f>TEXT(data[[#This Row],[OrderTime]],"h")</f>
        <v>9</v>
      </c>
      <c r="L2709" s="1">
        <v>45832</v>
      </c>
      <c r="M2709" s="6">
        <v>0.64375000000000004</v>
      </c>
      <c r="N2709" t="s">
        <v>145</v>
      </c>
      <c r="O2709" t="s">
        <v>375</v>
      </c>
      <c r="P2709" t="s">
        <v>77</v>
      </c>
      <c r="Q2709" t="s">
        <v>26</v>
      </c>
      <c r="R2709" t="s">
        <v>46</v>
      </c>
      <c r="S2709" t="s">
        <v>28</v>
      </c>
      <c r="T2709" t="s">
        <v>38</v>
      </c>
      <c r="U2709" t="s">
        <v>30</v>
      </c>
      <c r="V2709" s="5">
        <f>data[[#This Row],[PriceUSD]]*data[[#This Row],[Quantity]]</f>
        <v>114.53999999999999</v>
      </c>
      <c r="W2709" s="7">
        <f>data[[#This Row],[OrderDate]] + TIME(VALUE(LEFT(data[[#This Row],[OrderTime]],2)), VALUE(RIGHT(data[[#This Row],[OrderTime]],2)), 0)</f>
        <v>45831.052083333336</v>
      </c>
      <c r="X2709" s="7">
        <f>_xlfn.MINIFS(data[OrderDateTime], data[CustomerName], data[[#This Row],[CustomerName]])</f>
        <v>45557.052083333336</v>
      </c>
      <c r="Y2709" t="str">
        <f>IF(data[[#This Row],[OrderDateTime]]=data[[#This Row],[FirstOrderDateTime]], "New", "Returning")</f>
        <v>Returning</v>
      </c>
      <c r="Z2709" s="7">
        <f>data[[#This Row],[DeliveryDate]] + data[[#This Row],[DeliveryTime]]</f>
        <v>45832.643750000003</v>
      </c>
      <c r="AA2709" s="7">
        <f>data[[#This Row],[OrderDateTime]] + 1</f>
        <v>45832.052083333336</v>
      </c>
      <c r="AB2709" s="7" t="str">
        <f>IF(data[[#This Row],[DeliveryDateTime]] &lt;= data[[#This Row],[SLADue]], "On Time", "Late")</f>
        <v>Late</v>
      </c>
    </row>
    <row r="2710" spans="1:28" x14ac:dyDescent="0.2">
      <c r="A2710" t="s">
        <v>3260</v>
      </c>
      <c r="B2710" t="s">
        <v>19</v>
      </c>
      <c r="C2710" t="s">
        <v>20</v>
      </c>
      <c r="D2710" t="s">
        <v>21</v>
      </c>
      <c r="E2710" s="5">
        <v>16.41</v>
      </c>
      <c r="F2710" t="s">
        <v>43</v>
      </c>
      <c r="G2710">
        <v>1</v>
      </c>
      <c r="H2710" s="1">
        <v>45620</v>
      </c>
      <c r="I2710" s="1" t="str">
        <f>TEXT(data[[#This Row],[OrderDate]],"mmm")</f>
        <v>Nov</v>
      </c>
      <c r="J2710" s="6">
        <v>0.70972222222222225</v>
      </c>
      <c r="K2710" s="6" t="str">
        <f>TEXT(data[[#This Row],[OrderTime]],"h")</f>
        <v>17</v>
      </c>
      <c r="L2710" s="1">
        <v>45621</v>
      </c>
      <c r="M2710" s="6">
        <v>0.77222222222222225</v>
      </c>
      <c r="N2710" t="s">
        <v>213</v>
      </c>
      <c r="O2710" t="s">
        <v>333</v>
      </c>
      <c r="P2710" t="s">
        <v>36</v>
      </c>
      <c r="Q2710" t="s">
        <v>26</v>
      </c>
      <c r="R2710" t="s">
        <v>27</v>
      </c>
      <c r="S2710" t="s">
        <v>28</v>
      </c>
      <c r="T2710" t="s">
        <v>136</v>
      </c>
      <c r="U2710" t="s">
        <v>30</v>
      </c>
      <c r="V2710" s="5">
        <f>data[[#This Row],[PriceUSD]]*data[[#This Row],[Quantity]]</f>
        <v>16.41</v>
      </c>
      <c r="W2710" s="7">
        <f>data[[#This Row],[OrderDate]] + TIME(VALUE(LEFT(data[[#This Row],[OrderTime]],2)), VALUE(RIGHT(data[[#This Row],[OrderTime]],2)), 0)</f>
        <v>45620.015277777777</v>
      </c>
      <c r="X2710" s="7">
        <f>_xlfn.MINIFS(data[OrderDateTime], data[CustomerName], data[[#This Row],[CustomerName]])</f>
        <v>45513.007638888892</v>
      </c>
      <c r="Y2710" t="str">
        <f>IF(data[[#This Row],[OrderDateTime]]=data[[#This Row],[FirstOrderDateTime]], "New", "Returning")</f>
        <v>Returning</v>
      </c>
      <c r="Z2710" s="7">
        <f>data[[#This Row],[DeliveryDate]] + data[[#This Row],[DeliveryTime]]</f>
        <v>45621.772222222222</v>
      </c>
      <c r="AA2710" s="7">
        <f>data[[#This Row],[OrderDateTime]] + 1</f>
        <v>45621.015277777777</v>
      </c>
      <c r="AB2710" s="7" t="str">
        <f>IF(data[[#This Row],[DeliveryDateTime]] &lt;= data[[#This Row],[SLADue]], "On Time", "Late")</f>
        <v>Late</v>
      </c>
    </row>
    <row r="2711" spans="1:28" x14ac:dyDescent="0.2">
      <c r="A2711" t="s">
        <v>3261</v>
      </c>
      <c r="B2711" t="s">
        <v>19</v>
      </c>
      <c r="C2711" t="s">
        <v>61</v>
      </c>
      <c r="D2711" t="s">
        <v>62</v>
      </c>
      <c r="E2711" s="5">
        <v>149.83000000000001</v>
      </c>
      <c r="F2711" t="s">
        <v>63</v>
      </c>
      <c r="G2711">
        <v>3</v>
      </c>
      <c r="H2711" s="1">
        <v>45820</v>
      </c>
      <c r="I2711" s="1" t="str">
        <f>TEXT(data[[#This Row],[OrderDate]],"mmm")</f>
        <v>Jun</v>
      </c>
      <c r="J2711" s="6">
        <v>0.61597222222222225</v>
      </c>
      <c r="K2711" s="6" t="str">
        <f>TEXT(data[[#This Row],[OrderTime]],"h")</f>
        <v>14</v>
      </c>
      <c r="L2711" s="1">
        <v>45821</v>
      </c>
      <c r="M2711" s="6">
        <v>0.65763888888888888</v>
      </c>
      <c r="N2711" t="s">
        <v>23</v>
      </c>
      <c r="O2711" t="s">
        <v>416</v>
      </c>
      <c r="P2711" t="s">
        <v>25</v>
      </c>
      <c r="Q2711" t="s">
        <v>26</v>
      </c>
      <c r="R2711" t="s">
        <v>66</v>
      </c>
      <c r="S2711" t="s">
        <v>28</v>
      </c>
      <c r="T2711" t="s">
        <v>106</v>
      </c>
      <c r="U2711" t="s">
        <v>30</v>
      </c>
      <c r="V2711" s="5">
        <f>data[[#This Row],[PriceUSD]]*data[[#This Row],[Quantity]]</f>
        <v>449.49</v>
      </c>
      <c r="W2711" s="7">
        <f>data[[#This Row],[OrderDate]] + TIME(VALUE(LEFT(data[[#This Row],[OrderTime]],2)), VALUE(RIGHT(data[[#This Row],[OrderTime]],2)), 0)</f>
        <v>45820.015277777777</v>
      </c>
      <c r="X2711" s="7">
        <f>_xlfn.MINIFS(data[OrderDateTime], data[CustomerName], data[[#This Row],[CustomerName]])</f>
        <v>45519.007638888892</v>
      </c>
      <c r="Y2711" t="str">
        <f>IF(data[[#This Row],[OrderDateTime]]=data[[#This Row],[FirstOrderDateTime]], "New", "Returning")</f>
        <v>Returning</v>
      </c>
      <c r="Z2711" s="7">
        <f>data[[#This Row],[DeliveryDate]] + data[[#This Row],[DeliveryTime]]</f>
        <v>45821.657638888886</v>
      </c>
      <c r="AA2711" s="7">
        <f>data[[#This Row],[OrderDateTime]] + 1</f>
        <v>45821.015277777777</v>
      </c>
      <c r="AB2711" s="7" t="str">
        <f>IF(data[[#This Row],[DeliveryDateTime]] &lt;= data[[#This Row],[SLADue]], "On Time", "Late")</f>
        <v>Late</v>
      </c>
    </row>
    <row r="2712" spans="1:28" x14ac:dyDescent="0.2">
      <c r="A2712" t="s">
        <v>3262</v>
      </c>
      <c r="B2712" t="s">
        <v>19</v>
      </c>
      <c r="C2712" t="s">
        <v>69</v>
      </c>
      <c r="D2712" t="s">
        <v>70</v>
      </c>
      <c r="E2712" s="5">
        <v>52.67</v>
      </c>
      <c r="F2712" t="s">
        <v>56</v>
      </c>
      <c r="G2712">
        <v>1</v>
      </c>
      <c r="H2712" s="1">
        <v>45508</v>
      </c>
      <c r="I2712" s="1" t="str">
        <f>TEXT(data[[#This Row],[OrderDate]],"mmm")</f>
        <v>Aug</v>
      </c>
      <c r="J2712" s="6">
        <v>0.42222222222222222</v>
      </c>
      <c r="K2712" s="6" t="str">
        <f>TEXT(data[[#This Row],[OrderTime]],"h")</f>
        <v>10</v>
      </c>
      <c r="L2712" s="1">
        <v>45508</v>
      </c>
      <c r="M2712" s="6">
        <v>0.54722222222222228</v>
      </c>
      <c r="N2712" t="s">
        <v>88</v>
      </c>
      <c r="O2712" t="s">
        <v>322</v>
      </c>
      <c r="P2712" t="s">
        <v>25</v>
      </c>
      <c r="Q2712" t="s">
        <v>53</v>
      </c>
      <c r="R2712" t="s">
        <v>37</v>
      </c>
      <c r="S2712" t="s">
        <v>47</v>
      </c>
      <c r="T2712" t="s">
        <v>29</v>
      </c>
      <c r="U2712" t="s">
        <v>30</v>
      </c>
      <c r="V2712" s="5">
        <f>data[[#This Row],[PriceUSD]]*data[[#This Row],[Quantity]]</f>
        <v>52.67</v>
      </c>
      <c r="W2712" s="7">
        <f>data[[#This Row],[OrderDate]] + TIME(VALUE(LEFT(data[[#This Row],[OrderTime]],2)), VALUE(RIGHT(data[[#This Row],[OrderTime]],2)), 0)</f>
        <v>45508.015277777777</v>
      </c>
      <c r="X2712" s="7">
        <f>_xlfn.MINIFS(data[OrderDateTime], data[CustomerName], data[[#This Row],[CustomerName]])</f>
        <v>45508.015277777777</v>
      </c>
      <c r="Y2712" t="str">
        <f>IF(data[[#This Row],[OrderDateTime]]=data[[#This Row],[FirstOrderDateTime]], "New", "Returning")</f>
        <v>New</v>
      </c>
      <c r="Z2712" s="7">
        <f>data[[#This Row],[DeliveryDate]] + data[[#This Row],[DeliveryTime]]</f>
        <v>45508.547222222223</v>
      </c>
      <c r="AA2712" s="7">
        <f>data[[#This Row],[OrderDateTime]] + 1</f>
        <v>45509.015277777777</v>
      </c>
      <c r="AB2712" s="7" t="str">
        <f>IF(data[[#This Row],[DeliveryDateTime]] &lt;= data[[#This Row],[SLADue]], "On Time", "Late")</f>
        <v>On Time</v>
      </c>
    </row>
    <row r="2713" spans="1:28" x14ac:dyDescent="0.2">
      <c r="A2713" t="s">
        <v>3263</v>
      </c>
      <c r="B2713" t="s">
        <v>19</v>
      </c>
      <c r="C2713" t="s">
        <v>32</v>
      </c>
      <c r="D2713" t="s">
        <v>33</v>
      </c>
      <c r="E2713" s="5">
        <v>44.86</v>
      </c>
      <c r="F2713" t="s">
        <v>138</v>
      </c>
      <c r="G2713">
        <v>1</v>
      </c>
      <c r="H2713" s="1">
        <v>45844</v>
      </c>
      <c r="I2713" s="1" t="str">
        <f>TEXT(data[[#This Row],[OrderDate]],"mmm")</f>
        <v>Jul</v>
      </c>
      <c r="J2713" s="6">
        <v>0.3888888888888889</v>
      </c>
      <c r="K2713" s="6" t="str">
        <f>TEXT(data[[#This Row],[OrderTime]],"h")</f>
        <v>9</v>
      </c>
      <c r="L2713" s="1">
        <v>45844</v>
      </c>
      <c r="M2713" s="6">
        <v>0.63888888888888884</v>
      </c>
      <c r="N2713" t="s">
        <v>148</v>
      </c>
      <c r="O2713" t="s">
        <v>2250</v>
      </c>
      <c r="P2713" t="s">
        <v>25</v>
      </c>
      <c r="Q2713" t="s">
        <v>26</v>
      </c>
      <c r="R2713" t="s">
        <v>37</v>
      </c>
      <c r="S2713" t="s">
        <v>47</v>
      </c>
      <c r="T2713" t="s">
        <v>59</v>
      </c>
      <c r="U2713" t="s">
        <v>30</v>
      </c>
      <c r="V2713" s="5">
        <f>data[[#This Row],[PriceUSD]]*data[[#This Row],[Quantity]]</f>
        <v>44.86</v>
      </c>
      <c r="W2713" s="7">
        <f>data[[#This Row],[OrderDate]] + TIME(VALUE(LEFT(data[[#This Row],[OrderTime]],2)), VALUE(RIGHT(data[[#This Row],[OrderTime]],2)), 0)</f>
        <v>45844.061805555553</v>
      </c>
      <c r="X2713" s="7">
        <f>_xlfn.MINIFS(data[OrderDateTime], data[CustomerName], data[[#This Row],[CustomerName]])</f>
        <v>45540.007638888892</v>
      </c>
      <c r="Y2713" t="str">
        <f>IF(data[[#This Row],[OrderDateTime]]=data[[#This Row],[FirstOrderDateTime]], "New", "Returning")</f>
        <v>Returning</v>
      </c>
      <c r="Z2713" s="7">
        <f>data[[#This Row],[DeliveryDate]] + data[[#This Row],[DeliveryTime]]</f>
        <v>45844.638888888891</v>
      </c>
      <c r="AA2713" s="7">
        <f>data[[#This Row],[OrderDateTime]] + 1</f>
        <v>45845.061805555553</v>
      </c>
      <c r="AB2713" s="7" t="str">
        <f>IF(data[[#This Row],[DeliveryDateTime]] &lt;= data[[#This Row],[SLADue]], "On Time", "Late")</f>
        <v>On Time</v>
      </c>
    </row>
    <row r="2714" spans="1:28" x14ac:dyDescent="0.2">
      <c r="A2714" t="s">
        <v>3264</v>
      </c>
      <c r="B2714" t="s">
        <v>19</v>
      </c>
      <c r="C2714" t="s">
        <v>69</v>
      </c>
      <c r="D2714" t="s">
        <v>70</v>
      </c>
      <c r="E2714" s="5">
        <v>60.38</v>
      </c>
      <c r="F2714" t="s">
        <v>74</v>
      </c>
      <c r="G2714">
        <v>2</v>
      </c>
      <c r="H2714" s="1">
        <v>45728</v>
      </c>
      <c r="I2714" s="1" t="str">
        <f>TEXT(data[[#This Row],[OrderDate]],"mmm")</f>
        <v>Mar</v>
      </c>
      <c r="J2714" s="6">
        <v>0.50416666666666665</v>
      </c>
      <c r="K2714" s="6" t="str">
        <f>TEXT(data[[#This Row],[OrderTime]],"h")</f>
        <v>12</v>
      </c>
      <c r="L2714" s="1">
        <v>45729</v>
      </c>
      <c r="M2714" s="6">
        <v>0.54583333333333328</v>
      </c>
      <c r="N2714" t="s">
        <v>243</v>
      </c>
      <c r="O2714" t="s">
        <v>515</v>
      </c>
      <c r="P2714" t="s">
        <v>245</v>
      </c>
      <c r="Q2714" t="s">
        <v>26</v>
      </c>
      <c r="R2714" t="s">
        <v>37</v>
      </c>
      <c r="S2714" t="s">
        <v>28</v>
      </c>
      <c r="T2714" t="s">
        <v>29</v>
      </c>
      <c r="U2714" t="s">
        <v>30</v>
      </c>
      <c r="V2714" s="5">
        <f>data[[#This Row],[PriceUSD]]*data[[#This Row],[Quantity]]</f>
        <v>120.76</v>
      </c>
      <c r="W2714" s="7">
        <f>data[[#This Row],[OrderDate]] + TIME(VALUE(LEFT(data[[#This Row],[OrderTime]],2)), VALUE(RIGHT(data[[#This Row],[OrderTime]],2)), 0)</f>
        <v>45728.046527777777</v>
      </c>
      <c r="X2714" s="7">
        <f>_xlfn.MINIFS(data[OrderDateTime], data[CustomerName], data[[#This Row],[CustomerName]])</f>
        <v>45598.038888888892</v>
      </c>
      <c r="Y2714" t="str">
        <f>IF(data[[#This Row],[OrderDateTime]]=data[[#This Row],[FirstOrderDateTime]], "New", "Returning")</f>
        <v>Returning</v>
      </c>
      <c r="Z2714" s="7">
        <f>data[[#This Row],[DeliveryDate]] + data[[#This Row],[DeliveryTime]]</f>
        <v>45729.54583333333</v>
      </c>
      <c r="AA2714" s="7">
        <f>data[[#This Row],[OrderDateTime]] + 1</f>
        <v>45729.046527777777</v>
      </c>
      <c r="AB2714" s="7" t="str">
        <f>IF(data[[#This Row],[DeliveryDateTime]] &lt;= data[[#This Row],[SLADue]], "On Time", "Late")</f>
        <v>Late</v>
      </c>
    </row>
    <row r="2715" spans="1:28" x14ac:dyDescent="0.2">
      <c r="A2715" t="s">
        <v>3265</v>
      </c>
      <c r="B2715" t="s">
        <v>19</v>
      </c>
      <c r="C2715" t="s">
        <v>69</v>
      </c>
      <c r="D2715" t="s">
        <v>70</v>
      </c>
      <c r="E2715" s="5">
        <v>53.86</v>
      </c>
      <c r="F2715" t="s">
        <v>119</v>
      </c>
      <c r="G2715">
        <v>1</v>
      </c>
      <c r="H2715" s="1">
        <v>45589</v>
      </c>
      <c r="I2715" s="1" t="str">
        <f>TEXT(data[[#This Row],[OrderDate]],"mmm")</f>
        <v>Oct</v>
      </c>
      <c r="J2715" s="6">
        <v>0.70972222222222225</v>
      </c>
      <c r="K2715" s="6" t="str">
        <f>TEXT(data[[#This Row],[OrderTime]],"h")</f>
        <v>17</v>
      </c>
      <c r="L2715" s="1">
        <v>45590</v>
      </c>
      <c r="M2715" s="6">
        <v>0.68333333333333335</v>
      </c>
      <c r="N2715" t="s">
        <v>75</v>
      </c>
      <c r="O2715" t="s">
        <v>444</v>
      </c>
      <c r="P2715" t="s">
        <v>77</v>
      </c>
      <c r="Q2715" t="s">
        <v>26</v>
      </c>
      <c r="R2715" t="s">
        <v>37</v>
      </c>
      <c r="S2715" t="s">
        <v>28</v>
      </c>
      <c r="T2715" t="s">
        <v>29</v>
      </c>
      <c r="U2715" t="s">
        <v>30</v>
      </c>
      <c r="V2715" s="5">
        <f>data[[#This Row],[PriceUSD]]*data[[#This Row],[Quantity]]</f>
        <v>53.86</v>
      </c>
      <c r="W2715" s="7">
        <f>data[[#This Row],[OrderDate]] + TIME(VALUE(LEFT(data[[#This Row],[OrderTime]],2)), VALUE(RIGHT(data[[#This Row],[OrderTime]],2)), 0)</f>
        <v>45589.015277777777</v>
      </c>
      <c r="X2715" s="7">
        <f>_xlfn.MINIFS(data[OrderDateTime], data[CustomerName], data[[#This Row],[CustomerName]])</f>
        <v>45544.007638888892</v>
      </c>
      <c r="Y2715" t="str">
        <f>IF(data[[#This Row],[OrderDateTime]]=data[[#This Row],[FirstOrderDateTime]], "New", "Returning")</f>
        <v>Returning</v>
      </c>
      <c r="Z2715" s="7">
        <f>data[[#This Row],[DeliveryDate]] + data[[#This Row],[DeliveryTime]]</f>
        <v>45590.683333333334</v>
      </c>
      <c r="AA2715" s="7">
        <f>data[[#This Row],[OrderDateTime]] + 1</f>
        <v>45590.015277777777</v>
      </c>
      <c r="AB2715" s="7" t="str">
        <f>IF(data[[#This Row],[DeliveryDateTime]] &lt;= data[[#This Row],[SLADue]], "On Time", "Late")</f>
        <v>Late</v>
      </c>
    </row>
    <row r="2716" spans="1:28" x14ac:dyDescent="0.2">
      <c r="A2716" t="s">
        <v>3266</v>
      </c>
      <c r="B2716" t="s">
        <v>19</v>
      </c>
      <c r="C2716" t="s">
        <v>117</v>
      </c>
      <c r="D2716" t="s">
        <v>118</v>
      </c>
      <c r="E2716" s="5">
        <v>71.58</v>
      </c>
      <c r="F2716" t="s">
        <v>94</v>
      </c>
      <c r="G2716">
        <v>4</v>
      </c>
      <c r="H2716" s="1">
        <v>45696</v>
      </c>
      <c r="I2716" s="1" t="str">
        <f>TEXT(data[[#This Row],[OrderDate]],"mmm")</f>
        <v>Feb</v>
      </c>
      <c r="J2716" s="6">
        <v>0.4861111111111111</v>
      </c>
      <c r="K2716" s="6" t="str">
        <f>TEXT(data[[#This Row],[OrderTime]],"h")</f>
        <v>11</v>
      </c>
      <c r="L2716" s="1">
        <v>45697</v>
      </c>
      <c r="M2716" s="6">
        <v>0.52777777777777779</v>
      </c>
      <c r="N2716" t="s">
        <v>75</v>
      </c>
      <c r="O2716" t="s">
        <v>494</v>
      </c>
      <c r="P2716" t="s">
        <v>25</v>
      </c>
      <c r="Q2716" t="s">
        <v>26</v>
      </c>
      <c r="R2716" t="s">
        <v>66</v>
      </c>
      <c r="S2716" t="s">
        <v>28</v>
      </c>
      <c r="T2716" t="s">
        <v>38</v>
      </c>
      <c r="U2716" t="s">
        <v>30</v>
      </c>
      <c r="V2716" s="5">
        <f>data[[#This Row],[PriceUSD]]*data[[#This Row],[Quantity]]</f>
        <v>286.32</v>
      </c>
      <c r="W2716" s="7">
        <f>data[[#This Row],[OrderDate]] + TIME(VALUE(LEFT(data[[#This Row],[OrderTime]],2)), VALUE(RIGHT(data[[#This Row],[OrderTime]],2)), 0)</f>
        <v>45696.007638888892</v>
      </c>
      <c r="X2716" s="7">
        <f>_xlfn.MINIFS(data[OrderDateTime], data[CustomerName], data[[#This Row],[CustomerName]])</f>
        <v>45511.038888888892</v>
      </c>
      <c r="Y2716" t="str">
        <f>IF(data[[#This Row],[OrderDateTime]]=data[[#This Row],[FirstOrderDateTime]], "New", "Returning")</f>
        <v>Returning</v>
      </c>
      <c r="Z2716" s="7">
        <f>data[[#This Row],[DeliveryDate]] + data[[#This Row],[DeliveryTime]]</f>
        <v>45697.527777777781</v>
      </c>
      <c r="AA2716" s="7">
        <f>data[[#This Row],[OrderDateTime]] + 1</f>
        <v>45697.007638888892</v>
      </c>
      <c r="AB2716" s="7" t="str">
        <f>IF(data[[#This Row],[DeliveryDateTime]] &lt;= data[[#This Row],[SLADue]], "On Time", "Late")</f>
        <v>Late</v>
      </c>
    </row>
    <row r="2717" spans="1:28" x14ac:dyDescent="0.2">
      <c r="A2717" t="s">
        <v>3267</v>
      </c>
      <c r="B2717" t="s">
        <v>19</v>
      </c>
      <c r="C2717" t="s">
        <v>101</v>
      </c>
      <c r="D2717" t="s">
        <v>102</v>
      </c>
      <c r="E2717" s="5">
        <v>23.92</v>
      </c>
      <c r="F2717" t="s">
        <v>63</v>
      </c>
      <c r="G2717">
        <v>1</v>
      </c>
      <c r="H2717" s="1">
        <v>45876</v>
      </c>
      <c r="I2717" s="1" t="str">
        <f>TEXT(data[[#This Row],[OrderDate]],"mmm")</f>
        <v>Aug</v>
      </c>
      <c r="J2717" s="6">
        <v>0.50763888888888886</v>
      </c>
      <c r="K2717" s="6" t="str">
        <f>TEXT(data[[#This Row],[OrderTime]],"h")</f>
        <v>12</v>
      </c>
      <c r="L2717" s="1">
        <v>45877</v>
      </c>
      <c r="M2717" s="6">
        <v>0.59097222222222223</v>
      </c>
      <c r="N2717" t="s">
        <v>243</v>
      </c>
      <c r="O2717" t="s">
        <v>1622</v>
      </c>
      <c r="P2717" t="s">
        <v>245</v>
      </c>
      <c r="Q2717" t="s">
        <v>53</v>
      </c>
      <c r="R2717" t="s">
        <v>83</v>
      </c>
      <c r="S2717" t="s">
        <v>28</v>
      </c>
      <c r="T2717" t="s">
        <v>29</v>
      </c>
      <c r="U2717" t="s">
        <v>30</v>
      </c>
      <c r="V2717" s="5">
        <f>data[[#This Row],[PriceUSD]]*data[[#This Row],[Quantity]]</f>
        <v>23.92</v>
      </c>
      <c r="W2717" s="7">
        <f>data[[#This Row],[OrderDate]] + TIME(VALUE(LEFT(data[[#This Row],[OrderTime]],2)), VALUE(RIGHT(data[[#This Row],[OrderTime]],2)), 0)</f>
        <v>45876.061805555553</v>
      </c>
      <c r="X2717" s="7">
        <f>_xlfn.MINIFS(data[OrderDateTime], data[CustomerName], data[[#This Row],[CustomerName]])</f>
        <v>45656.015277777777</v>
      </c>
      <c r="Y2717" t="str">
        <f>IF(data[[#This Row],[OrderDateTime]]=data[[#This Row],[FirstOrderDateTime]], "New", "Returning")</f>
        <v>Returning</v>
      </c>
      <c r="Z2717" s="7">
        <f>data[[#This Row],[DeliveryDate]] + data[[#This Row],[DeliveryTime]]</f>
        <v>45877.59097222222</v>
      </c>
      <c r="AA2717" s="7">
        <f>data[[#This Row],[OrderDateTime]] + 1</f>
        <v>45877.061805555553</v>
      </c>
      <c r="AB2717" s="7" t="str">
        <f>IF(data[[#This Row],[DeliveryDateTime]] &lt;= data[[#This Row],[SLADue]], "On Time", "Late")</f>
        <v>Late</v>
      </c>
    </row>
    <row r="2718" spans="1:28" x14ac:dyDescent="0.2">
      <c r="A2718" t="s">
        <v>3268</v>
      </c>
      <c r="B2718" t="s">
        <v>19</v>
      </c>
      <c r="C2718" t="s">
        <v>258</v>
      </c>
      <c r="D2718" t="s">
        <v>259</v>
      </c>
      <c r="E2718" s="5">
        <v>122.59</v>
      </c>
      <c r="F2718" t="s">
        <v>119</v>
      </c>
      <c r="G2718">
        <v>2</v>
      </c>
      <c r="H2718" s="1">
        <v>45788</v>
      </c>
      <c r="I2718" s="1" t="str">
        <f>TEXT(data[[#This Row],[OrderDate]],"mmm")</f>
        <v>May</v>
      </c>
      <c r="J2718" s="6">
        <v>0.87916666666666665</v>
      </c>
      <c r="K2718" s="6" t="str">
        <f>TEXT(data[[#This Row],[OrderTime]],"h")</f>
        <v>21</v>
      </c>
      <c r="L2718" s="1">
        <v>45789</v>
      </c>
      <c r="M2718" s="6">
        <v>0.87916666666666665</v>
      </c>
      <c r="N2718" t="s">
        <v>44</v>
      </c>
      <c r="O2718" t="s">
        <v>241</v>
      </c>
      <c r="P2718" t="s">
        <v>25</v>
      </c>
      <c r="Q2718" t="s">
        <v>53</v>
      </c>
      <c r="R2718" t="s">
        <v>261</v>
      </c>
      <c r="S2718" t="s">
        <v>28</v>
      </c>
      <c r="T2718" t="s">
        <v>29</v>
      </c>
      <c r="U2718" t="s">
        <v>30</v>
      </c>
      <c r="V2718" s="5">
        <f>data[[#This Row],[PriceUSD]]*data[[#This Row],[Quantity]]</f>
        <v>245.18</v>
      </c>
      <c r="W2718" s="7">
        <f>data[[#This Row],[OrderDate]] + TIME(VALUE(LEFT(data[[#This Row],[OrderTime]],2)), VALUE(RIGHT(data[[#This Row],[OrderTime]],2)), 0)</f>
        <v>45788.046527777777</v>
      </c>
      <c r="X2718" s="7">
        <f>_xlfn.MINIFS(data[OrderDateTime], data[CustomerName], data[[#This Row],[CustomerName]])</f>
        <v>45515.007638888892</v>
      </c>
      <c r="Y2718" t="str">
        <f>IF(data[[#This Row],[OrderDateTime]]=data[[#This Row],[FirstOrderDateTime]], "New", "Returning")</f>
        <v>Returning</v>
      </c>
      <c r="Z2718" s="7">
        <f>data[[#This Row],[DeliveryDate]] + data[[#This Row],[DeliveryTime]]</f>
        <v>45789.879166666666</v>
      </c>
      <c r="AA2718" s="7">
        <f>data[[#This Row],[OrderDateTime]] + 1</f>
        <v>45789.046527777777</v>
      </c>
      <c r="AB2718" s="7" t="str">
        <f>IF(data[[#This Row],[DeliveryDateTime]] &lt;= data[[#This Row],[SLADue]], "On Time", "Late")</f>
        <v>Late</v>
      </c>
    </row>
    <row r="2719" spans="1:28" x14ac:dyDescent="0.2">
      <c r="A2719" t="s">
        <v>3269</v>
      </c>
      <c r="B2719" t="s">
        <v>19</v>
      </c>
      <c r="C2719" t="s">
        <v>49</v>
      </c>
      <c r="D2719" t="s">
        <v>50</v>
      </c>
      <c r="E2719" s="5">
        <v>25.41</v>
      </c>
      <c r="F2719" t="s">
        <v>138</v>
      </c>
      <c r="G2719">
        <v>1</v>
      </c>
      <c r="H2719" s="1">
        <v>45832</v>
      </c>
      <c r="I2719" s="1" t="str">
        <f>TEXT(data[[#This Row],[OrderDate]],"mmm")</f>
        <v>Jun</v>
      </c>
      <c r="J2719" s="6">
        <v>0.4</v>
      </c>
      <c r="K2719" s="6" t="str">
        <f>TEXT(data[[#This Row],[OrderTime]],"h")</f>
        <v>9</v>
      </c>
      <c r="L2719" s="1">
        <v>45832</v>
      </c>
      <c r="M2719" s="6">
        <v>0.65</v>
      </c>
      <c r="N2719" t="s">
        <v>148</v>
      </c>
      <c r="O2719" t="s">
        <v>579</v>
      </c>
      <c r="P2719" t="s">
        <v>25</v>
      </c>
      <c r="Q2719" t="s">
        <v>26</v>
      </c>
      <c r="R2719" t="s">
        <v>54</v>
      </c>
      <c r="S2719" t="s">
        <v>47</v>
      </c>
      <c r="T2719" t="s">
        <v>38</v>
      </c>
      <c r="U2719" t="s">
        <v>30</v>
      </c>
      <c r="V2719" s="5">
        <f>data[[#This Row],[PriceUSD]]*data[[#This Row],[Quantity]]</f>
        <v>25.41</v>
      </c>
      <c r="W2719" s="7">
        <f>data[[#This Row],[OrderDate]] + TIME(VALUE(LEFT(data[[#This Row],[OrderTime]],2)), VALUE(RIGHT(data[[#This Row],[OrderTime]],2)), 0)</f>
        <v>45832</v>
      </c>
      <c r="X2719" s="7">
        <f>_xlfn.MINIFS(data[OrderDateTime], data[CustomerName], data[[#This Row],[CustomerName]])</f>
        <v>45619.022916666669</v>
      </c>
      <c r="Y2719" t="str">
        <f>IF(data[[#This Row],[OrderDateTime]]=data[[#This Row],[FirstOrderDateTime]], "New", "Returning")</f>
        <v>Returning</v>
      </c>
      <c r="Z2719" s="7">
        <f>data[[#This Row],[DeliveryDate]] + data[[#This Row],[DeliveryTime]]</f>
        <v>45832.65</v>
      </c>
      <c r="AA2719" s="7">
        <f>data[[#This Row],[OrderDateTime]] + 1</f>
        <v>45833</v>
      </c>
      <c r="AB2719" s="7" t="str">
        <f>IF(data[[#This Row],[DeliveryDateTime]] &lt;= data[[#This Row],[SLADue]], "On Time", "Late")</f>
        <v>On Time</v>
      </c>
    </row>
    <row r="2720" spans="1:28" x14ac:dyDescent="0.2">
      <c r="A2720" t="s">
        <v>3270</v>
      </c>
      <c r="B2720" t="s">
        <v>19</v>
      </c>
      <c r="C2720" t="s">
        <v>61</v>
      </c>
      <c r="D2720" t="s">
        <v>62</v>
      </c>
      <c r="E2720" s="5">
        <v>133.58000000000001</v>
      </c>
      <c r="F2720" t="s">
        <v>94</v>
      </c>
      <c r="G2720">
        <v>3</v>
      </c>
      <c r="H2720" s="1">
        <v>45629</v>
      </c>
      <c r="I2720" s="1" t="str">
        <f>TEXT(data[[#This Row],[OrderDate]],"mmm")</f>
        <v>Dec</v>
      </c>
      <c r="J2720" s="6">
        <v>0.83402777777777781</v>
      </c>
      <c r="K2720" s="6" t="str">
        <f>TEXT(data[[#This Row],[OrderTime]],"h")</f>
        <v>20</v>
      </c>
      <c r="L2720" s="1">
        <v>45630</v>
      </c>
      <c r="M2720" s="6">
        <v>0.87569444444444444</v>
      </c>
      <c r="N2720" t="s">
        <v>75</v>
      </c>
      <c r="O2720" t="s">
        <v>396</v>
      </c>
      <c r="P2720" t="s">
        <v>77</v>
      </c>
      <c r="Q2720" t="s">
        <v>26</v>
      </c>
      <c r="R2720" t="s">
        <v>66</v>
      </c>
      <c r="S2720" t="s">
        <v>28</v>
      </c>
      <c r="T2720" t="s">
        <v>106</v>
      </c>
      <c r="U2720" t="s">
        <v>30</v>
      </c>
      <c r="V2720" s="5">
        <f>data[[#This Row],[PriceUSD]]*data[[#This Row],[Quantity]]</f>
        <v>400.74</v>
      </c>
      <c r="W2720" s="7">
        <f>data[[#This Row],[OrderDate]] + TIME(VALUE(LEFT(data[[#This Row],[OrderTime]],2)), VALUE(RIGHT(data[[#This Row],[OrderTime]],2)), 0)</f>
        <v>45629.054166666669</v>
      </c>
      <c r="X2720" s="7">
        <f>_xlfn.MINIFS(data[OrderDateTime], data[CustomerName], data[[#This Row],[CustomerName]])</f>
        <v>45513.054166666669</v>
      </c>
      <c r="Y2720" t="str">
        <f>IF(data[[#This Row],[OrderDateTime]]=data[[#This Row],[FirstOrderDateTime]], "New", "Returning")</f>
        <v>Returning</v>
      </c>
      <c r="Z2720" s="7">
        <f>data[[#This Row],[DeliveryDate]] + data[[#This Row],[DeliveryTime]]</f>
        <v>45630.875694444447</v>
      </c>
      <c r="AA2720" s="7">
        <f>data[[#This Row],[OrderDateTime]] + 1</f>
        <v>45630.054166666669</v>
      </c>
      <c r="AB2720" s="7" t="str">
        <f>IF(data[[#This Row],[DeliveryDateTime]] &lt;= data[[#This Row],[SLADue]], "On Time", "Late")</f>
        <v>Late</v>
      </c>
    </row>
    <row r="2721" spans="1:28" x14ac:dyDescent="0.2">
      <c r="A2721" t="s">
        <v>3271</v>
      </c>
      <c r="B2721" t="s">
        <v>19</v>
      </c>
      <c r="C2721" t="s">
        <v>92</v>
      </c>
      <c r="D2721" t="s">
        <v>93</v>
      </c>
      <c r="E2721" s="5">
        <v>98.51</v>
      </c>
      <c r="F2721" t="s">
        <v>63</v>
      </c>
      <c r="G2721">
        <v>2</v>
      </c>
      <c r="H2721" s="1">
        <v>45599</v>
      </c>
      <c r="I2721" s="1" t="str">
        <f>TEXT(data[[#This Row],[OrderDate]],"mmm")</f>
        <v>Nov</v>
      </c>
      <c r="J2721" s="6">
        <v>0.72013888888888888</v>
      </c>
      <c r="K2721" s="6" t="str">
        <f>TEXT(data[[#This Row],[OrderTime]],"h")</f>
        <v>17</v>
      </c>
      <c r="L2721" s="1">
        <v>45600</v>
      </c>
      <c r="M2721" s="6">
        <v>0.80347222222222225</v>
      </c>
      <c r="N2721" t="s">
        <v>243</v>
      </c>
      <c r="O2721" t="s">
        <v>327</v>
      </c>
      <c r="P2721" t="s">
        <v>245</v>
      </c>
      <c r="Q2721" t="s">
        <v>26</v>
      </c>
      <c r="R2721" t="s">
        <v>66</v>
      </c>
      <c r="S2721" t="s">
        <v>28</v>
      </c>
      <c r="T2721" t="s">
        <v>106</v>
      </c>
      <c r="U2721" t="s">
        <v>39</v>
      </c>
      <c r="V2721" s="5">
        <f>data[[#This Row],[PriceUSD]]*data[[#This Row],[Quantity]]</f>
        <v>197.02</v>
      </c>
      <c r="W2721" s="7">
        <f>data[[#This Row],[OrderDate]] + TIME(VALUE(LEFT(data[[#This Row],[OrderTime]],2)), VALUE(RIGHT(data[[#This Row],[OrderTime]],2)), 0)</f>
        <v>45599.061805555553</v>
      </c>
      <c r="X2721" s="7">
        <f>_xlfn.MINIFS(data[OrderDateTime], data[CustomerName], data[[#This Row],[CustomerName]])</f>
        <v>45507.017361111109</v>
      </c>
      <c r="Y2721" t="str">
        <f>IF(data[[#This Row],[OrderDateTime]]=data[[#This Row],[FirstOrderDateTime]], "New", "Returning")</f>
        <v>Returning</v>
      </c>
      <c r="Z2721" s="7">
        <f>data[[#This Row],[DeliveryDate]] + data[[#This Row],[DeliveryTime]]</f>
        <v>45600.803472222222</v>
      </c>
      <c r="AA2721" s="7">
        <f>data[[#This Row],[OrderDateTime]] + 1</f>
        <v>45600.061805555553</v>
      </c>
      <c r="AB2721" s="7" t="str">
        <f>IF(data[[#This Row],[DeliveryDateTime]] &lt;= data[[#This Row],[SLADue]], "On Time", "Late")</f>
        <v>Late</v>
      </c>
    </row>
    <row r="2722" spans="1:28" x14ac:dyDescent="0.2">
      <c r="A2722" t="s">
        <v>3272</v>
      </c>
      <c r="B2722" t="s">
        <v>19</v>
      </c>
      <c r="C2722" t="s">
        <v>126</v>
      </c>
      <c r="D2722" t="s">
        <v>127</v>
      </c>
      <c r="E2722" s="5">
        <v>23.6</v>
      </c>
      <c r="F2722" t="s">
        <v>87</v>
      </c>
      <c r="G2722">
        <v>1</v>
      </c>
      <c r="H2722" s="1">
        <v>45618</v>
      </c>
      <c r="I2722" s="1" t="str">
        <f>TEXT(data[[#This Row],[OrderDate]],"mmm")</f>
        <v>Nov</v>
      </c>
      <c r="J2722" s="6">
        <v>0.53263888888888888</v>
      </c>
      <c r="K2722" s="6" t="str">
        <f>TEXT(data[[#This Row],[OrderTime]],"h")</f>
        <v>12</v>
      </c>
      <c r="L2722" s="1">
        <v>45619</v>
      </c>
      <c r="M2722" s="6">
        <v>0.69930555555555551</v>
      </c>
      <c r="N2722" t="s">
        <v>175</v>
      </c>
      <c r="O2722" t="s">
        <v>446</v>
      </c>
      <c r="P2722" t="s">
        <v>25</v>
      </c>
      <c r="Q2722" t="s">
        <v>26</v>
      </c>
      <c r="R2722" t="s">
        <v>129</v>
      </c>
      <c r="S2722" t="s">
        <v>28</v>
      </c>
      <c r="T2722" t="s">
        <v>29</v>
      </c>
      <c r="U2722" t="s">
        <v>39</v>
      </c>
      <c r="V2722" s="5">
        <f>data[[#This Row],[PriceUSD]]*data[[#This Row],[Quantity]]</f>
        <v>23.6</v>
      </c>
      <c r="W2722" s="7">
        <f>data[[#This Row],[OrderDate]] + TIME(VALUE(LEFT(data[[#This Row],[OrderTime]],2)), VALUE(RIGHT(data[[#This Row],[OrderTime]],2)), 0)</f>
        <v>45618.061805555553</v>
      </c>
      <c r="X2722" s="7">
        <f>_xlfn.MINIFS(data[OrderDateTime], data[CustomerName], data[[#This Row],[CustomerName]])</f>
        <v>45509.015277777777</v>
      </c>
      <c r="Y2722" t="str">
        <f>IF(data[[#This Row],[OrderDateTime]]=data[[#This Row],[FirstOrderDateTime]], "New", "Returning")</f>
        <v>Returning</v>
      </c>
      <c r="Z2722" s="7">
        <f>data[[#This Row],[DeliveryDate]] + data[[#This Row],[DeliveryTime]]</f>
        <v>45619.699305555558</v>
      </c>
      <c r="AA2722" s="7">
        <f>data[[#This Row],[OrderDateTime]] + 1</f>
        <v>45619.061805555553</v>
      </c>
      <c r="AB2722" s="7" t="str">
        <f>IF(data[[#This Row],[DeliveryDateTime]] &lt;= data[[#This Row],[SLADue]], "On Time", "Late")</f>
        <v>Late</v>
      </c>
    </row>
    <row r="2723" spans="1:28" x14ac:dyDescent="0.2">
      <c r="A2723" t="s">
        <v>3273</v>
      </c>
      <c r="B2723" t="s">
        <v>19</v>
      </c>
      <c r="C2723" t="s">
        <v>92</v>
      </c>
      <c r="D2723" t="s">
        <v>93</v>
      </c>
      <c r="E2723" s="5">
        <v>90.01</v>
      </c>
      <c r="F2723" t="s">
        <v>63</v>
      </c>
      <c r="G2723">
        <v>3</v>
      </c>
      <c r="H2723" s="1">
        <v>45718</v>
      </c>
      <c r="I2723" s="1" t="str">
        <f>TEXT(data[[#This Row],[OrderDate]],"mmm")</f>
        <v>Mar</v>
      </c>
      <c r="J2723" s="6">
        <v>0.83333333333333337</v>
      </c>
      <c r="K2723" s="6" t="str">
        <f>TEXT(data[[#This Row],[OrderTime]],"h")</f>
        <v>20</v>
      </c>
      <c r="L2723" s="1">
        <v>45719</v>
      </c>
      <c r="M2723" s="6">
        <v>0.71319444444444446</v>
      </c>
      <c r="N2723" t="s">
        <v>208</v>
      </c>
      <c r="O2723" t="s">
        <v>2250</v>
      </c>
      <c r="P2723" t="s">
        <v>202</v>
      </c>
      <c r="Q2723" t="s">
        <v>53</v>
      </c>
      <c r="R2723" t="s">
        <v>66</v>
      </c>
      <c r="S2723" t="s">
        <v>28</v>
      </c>
      <c r="T2723" t="s">
        <v>29</v>
      </c>
      <c r="U2723" t="s">
        <v>39</v>
      </c>
      <c r="V2723" s="5">
        <f>data[[#This Row],[PriceUSD]]*data[[#This Row],[Quantity]]</f>
        <v>270.03000000000003</v>
      </c>
      <c r="W2723" s="7">
        <f>data[[#This Row],[OrderDate]] + TIME(VALUE(LEFT(data[[#This Row],[OrderTime]],2)), VALUE(RIGHT(data[[#This Row],[OrderTime]],2)), 0)</f>
        <v>45718.022916666669</v>
      </c>
      <c r="X2723" s="7">
        <f>_xlfn.MINIFS(data[OrderDateTime], data[CustomerName], data[[#This Row],[CustomerName]])</f>
        <v>45540.007638888892</v>
      </c>
      <c r="Y2723" t="str">
        <f>IF(data[[#This Row],[OrderDateTime]]=data[[#This Row],[FirstOrderDateTime]], "New", "Returning")</f>
        <v>Returning</v>
      </c>
      <c r="Z2723" s="7">
        <f>data[[#This Row],[DeliveryDate]] + data[[#This Row],[DeliveryTime]]</f>
        <v>45719.713194444441</v>
      </c>
      <c r="AA2723" s="7">
        <f>data[[#This Row],[OrderDateTime]] + 1</f>
        <v>45719.022916666669</v>
      </c>
      <c r="AB2723" s="7" t="str">
        <f>IF(data[[#This Row],[DeliveryDateTime]] &lt;= data[[#This Row],[SLADue]], "On Time", "Late")</f>
        <v>Late</v>
      </c>
    </row>
    <row r="2724" spans="1:28" x14ac:dyDescent="0.2">
      <c r="A2724" t="s">
        <v>3274</v>
      </c>
      <c r="B2724" t="s">
        <v>19</v>
      </c>
      <c r="C2724" t="s">
        <v>41</v>
      </c>
      <c r="D2724" t="s">
        <v>42</v>
      </c>
      <c r="E2724" s="5">
        <v>38.54</v>
      </c>
      <c r="F2724" t="s">
        <v>51</v>
      </c>
      <c r="G2724">
        <v>1</v>
      </c>
      <c r="H2724" s="1">
        <v>45817</v>
      </c>
      <c r="I2724" s="1" t="str">
        <f>TEXT(data[[#This Row],[OrderDate]],"mmm")</f>
        <v>Jun</v>
      </c>
      <c r="J2724" s="6">
        <v>0.43402777777777779</v>
      </c>
      <c r="K2724" s="6" t="str">
        <f>TEXT(data[[#This Row],[OrderTime]],"h")</f>
        <v>10</v>
      </c>
      <c r="L2724" s="1">
        <v>45818</v>
      </c>
      <c r="M2724" s="6">
        <v>0.60069444444444442</v>
      </c>
      <c r="N2724" t="s">
        <v>123</v>
      </c>
      <c r="O2724" t="s">
        <v>1371</v>
      </c>
      <c r="P2724" t="s">
        <v>36</v>
      </c>
      <c r="Q2724" t="s">
        <v>53</v>
      </c>
      <c r="R2724" t="s">
        <v>46</v>
      </c>
      <c r="S2724" t="s">
        <v>28</v>
      </c>
      <c r="T2724" t="s">
        <v>29</v>
      </c>
      <c r="U2724" t="s">
        <v>30</v>
      </c>
      <c r="V2724" s="5">
        <f>data[[#This Row],[PriceUSD]]*data[[#This Row],[Quantity]]</f>
        <v>38.54</v>
      </c>
      <c r="W2724" s="7">
        <f>data[[#This Row],[OrderDate]] + TIME(VALUE(LEFT(data[[#This Row],[OrderTime]],2)), VALUE(RIGHT(data[[#This Row],[OrderTime]],2)), 0)</f>
        <v>45817.054166666669</v>
      </c>
      <c r="X2724" s="7">
        <f>_xlfn.MINIFS(data[OrderDateTime], data[CustomerName], data[[#This Row],[CustomerName]])</f>
        <v>45525.007638888892</v>
      </c>
      <c r="Y2724" t="str">
        <f>IF(data[[#This Row],[OrderDateTime]]=data[[#This Row],[FirstOrderDateTime]], "New", "Returning")</f>
        <v>Returning</v>
      </c>
      <c r="Z2724" s="7">
        <f>data[[#This Row],[DeliveryDate]] + data[[#This Row],[DeliveryTime]]</f>
        <v>45818.600694444445</v>
      </c>
      <c r="AA2724" s="7">
        <f>data[[#This Row],[OrderDateTime]] + 1</f>
        <v>45818.054166666669</v>
      </c>
      <c r="AB2724" s="7" t="str">
        <f>IF(data[[#This Row],[DeliveryDateTime]] &lt;= data[[#This Row],[SLADue]], "On Time", "Late")</f>
        <v>Late</v>
      </c>
    </row>
    <row r="2725" spans="1:28" x14ac:dyDescent="0.2">
      <c r="A2725" t="s">
        <v>3275</v>
      </c>
      <c r="B2725" t="s">
        <v>19</v>
      </c>
      <c r="C2725" t="s">
        <v>20</v>
      </c>
      <c r="D2725" t="s">
        <v>21</v>
      </c>
      <c r="E2725" s="5">
        <v>16.78</v>
      </c>
      <c r="F2725" t="s">
        <v>43</v>
      </c>
      <c r="G2725">
        <v>1</v>
      </c>
      <c r="H2725" s="1">
        <v>45794</v>
      </c>
      <c r="I2725" s="1" t="str">
        <f>TEXT(data[[#This Row],[OrderDate]],"mmm")</f>
        <v>May</v>
      </c>
      <c r="J2725" s="6">
        <v>0.85763888888888884</v>
      </c>
      <c r="K2725" s="6" t="str">
        <f>TEXT(data[[#This Row],[OrderTime]],"h")</f>
        <v>20</v>
      </c>
      <c r="L2725" s="1">
        <v>45795</v>
      </c>
      <c r="M2725" s="6">
        <v>0.85763888888888884</v>
      </c>
      <c r="N2725" t="s">
        <v>103</v>
      </c>
      <c r="O2725" t="s">
        <v>216</v>
      </c>
      <c r="P2725" t="s">
        <v>77</v>
      </c>
      <c r="Q2725" t="s">
        <v>26</v>
      </c>
      <c r="R2725" t="s">
        <v>27</v>
      </c>
      <c r="S2725" t="s">
        <v>28</v>
      </c>
      <c r="T2725" t="s">
        <v>38</v>
      </c>
      <c r="U2725" t="s">
        <v>30</v>
      </c>
      <c r="V2725" s="5">
        <f>data[[#This Row],[PriceUSD]]*data[[#This Row],[Quantity]]</f>
        <v>16.78</v>
      </c>
      <c r="W2725" s="7">
        <f>data[[#This Row],[OrderDate]] + TIME(VALUE(LEFT(data[[#This Row],[OrderTime]],2)), VALUE(RIGHT(data[[#This Row],[OrderTime]],2)), 0)</f>
        <v>45794.061805555553</v>
      </c>
      <c r="X2725" s="7">
        <f>_xlfn.MINIFS(data[OrderDateTime], data[CustomerName], data[[#This Row],[CustomerName]])</f>
        <v>45532.030555555553</v>
      </c>
      <c r="Y2725" t="str">
        <f>IF(data[[#This Row],[OrderDateTime]]=data[[#This Row],[FirstOrderDateTime]], "New", "Returning")</f>
        <v>Returning</v>
      </c>
      <c r="Z2725" s="7">
        <f>data[[#This Row],[DeliveryDate]] + data[[#This Row],[DeliveryTime]]</f>
        <v>45795.857638888891</v>
      </c>
      <c r="AA2725" s="7">
        <f>data[[#This Row],[OrderDateTime]] + 1</f>
        <v>45795.061805555553</v>
      </c>
      <c r="AB2725" s="7" t="str">
        <f>IF(data[[#This Row],[DeliveryDateTime]] &lt;= data[[#This Row],[SLADue]], "On Time", "Late")</f>
        <v>Late</v>
      </c>
    </row>
    <row r="2726" spans="1:28" x14ac:dyDescent="0.2">
      <c r="A2726" t="s">
        <v>3276</v>
      </c>
      <c r="B2726" t="s">
        <v>19</v>
      </c>
      <c r="C2726" t="s">
        <v>110</v>
      </c>
      <c r="D2726" t="s">
        <v>111</v>
      </c>
      <c r="E2726" s="5">
        <v>12.52</v>
      </c>
      <c r="F2726" t="s">
        <v>87</v>
      </c>
      <c r="G2726">
        <v>3</v>
      </c>
      <c r="H2726" s="1">
        <v>45809</v>
      </c>
      <c r="I2726" s="1" t="str">
        <f>TEXT(data[[#This Row],[OrderDate]],"mmm")</f>
        <v>Jun</v>
      </c>
      <c r="J2726" s="6">
        <v>0.71805555555555556</v>
      </c>
      <c r="K2726" s="6" t="str">
        <f>TEXT(data[[#This Row],[OrderTime]],"h")</f>
        <v>17</v>
      </c>
      <c r="L2726" s="1">
        <v>45810</v>
      </c>
      <c r="M2726" s="6">
        <v>0.61527777777777781</v>
      </c>
      <c r="N2726" t="s">
        <v>98</v>
      </c>
      <c r="O2726" t="s">
        <v>990</v>
      </c>
      <c r="P2726" t="s">
        <v>77</v>
      </c>
      <c r="Q2726" t="s">
        <v>53</v>
      </c>
      <c r="R2726" t="s">
        <v>114</v>
      </c>
      <c r="S2726" t="s">
        <v>28</v>
      </c>
      <c r="T2726" t="s">
        <v>29</v>
      </c>
      <c r="U2726" t="s">
        <v>30</v>
      </c>
      <c r="V2726" s="5">
        <f>data[[#This Row],[PriceUSD]]*data[[#This Row],[Quantity]]</f>
        <v>37.56</v>
      </c>
      <c r="W2726" s="7">
        <f>data[[#This Row],[OrderDate]] + TIME(VALUE(LEFT(data[[#This Row],[OrderTime]],2)), VALUE(RIGHT(data[[#This Row],[OrderTime]],2)), 0)</f>
        <v>45809.038888888892</v>
      </c>
      <c r="X2726" s="7">
        <f>_xlfn.MINIFS(data[OrderDateTime], data[CustomerName], data[[#This Row],[CustomerName]])</f>
        <v>45517.038888888892</v>
      </c>
      <c r="Y2726" t="str">
        <f>IF(data[[#This Row],[OrderDateTime]]=data[[#This Row],[FirstOrderDateTime]], "New", "Returning")</f>
        <v>Returning</v>
      </c>
      <c r="Z2726" s="7">
        <f>data[[#This Row],[DeliveryDate]] + data[[#This Row],[DeliveryTime]]</f>
        <v>45810.615277777775</v>
      </c>
      <c r="AA2726" s="7">
        <f>data[[#This Row],[OrderDateTime]] + 1</f>
        <v>45810.038888888892</v>
      </c>
      <c r="AB2726" s="7" t="str">
        <f>IF(data[[#This Row],[DeliveryDateTime]] &lt;= data[[#This Row],[SLADue]], "On Time", "Late")</f>
        <v>Late</v>
      </c>
    </row>
    <row r="2727" spans="1:28" x14ac:dyDescent="0.2">
      <c r="A2727" t="s">
        <v>3277</v>
      </c>
      <c r="B2727" t="s">
        <v>19</v>
      </c>
      <c r="C2727" t="s">
        <v>49</v>
      </c>
      <c r="D2727" t="s">
        <v>50</v>
      </c>
      <c r="E2727" s="5">
        <v>30.48</v>
      </c>
      <c r="F2727" t="s">
        <v>74</v>
      </c>
      <c r="G2727">
        <v>1</v>
      </c>
      <c r="H2727" s="1">
        <v>45620</v>
      </c>
      <c r="I2727" s="1" t="str">
        <f>TEXT(data[[#This Row],[OrderDate]],"mmm")</f>
        <v>Nov</v>
      </c>
      <c r="J2727" s="6">
        <v>0.46111111111111114</v>
      </c>
      <c r="K2727" s="6" t="str">
        <f>TEXT(data[[#This Row],[OrderTime]],"h")</f>
        <v>11</v>
      </c>
      <c r="L2727" s="1">
        <v>45620</v>
      </c>
      <c r="M2727" s="6">
        <v>0.58611111111111114</v>
      </c>
      <c r="N2727" t="s">
        <v>170</v>
      </c>
      <c r="O2727" t="s">
        <v>678</v>
      </c>
      <c r="P2727" t="s">
        <v>36</v>
      </c>
      <c r="Q2727" t="s">
        <v>53</v>
      </c>
      <c r="R2727" t="s">
        <v>54</v>
      </c>
      <c r="S2727" t="s">
        <v>47</v>
      </c>
      <c r="T2727" t="s">
        <v>29</v>
      </c>
      <c r="U2727" t="s">
        <v>30</v>
      </c>
      <c r="V2727" s="5">
        <f>data[[#This Row],[PriceUSD]]*data[[#This Row],[Quantity]]</f>
        <v>30.48</v>
      </c>
      <c r="W2727" s="7">
        <f>data[[#This Row],[OrderDate]] + TIME(VALUE(LEFT(data[[#This Row],[OrderTime]],2)), VALUE(RIGHT(data[[#This Row],[OrderTime]],2)), 0)</f>
        <v>45620.007638888892</v>
      </c>
      <c r="X2727" s="7">
        <f>_xlfn.MINIFS(data[OrderDateTime], data[CustomerName], data[[#This Row],[CustomerName]])</f>
        <v>45520.015277777777</v>
      </c>
      <c r="Y2727" t="str">
        <f>IF(data[[#This Row],[OrderDateTime]]=data[[#This Row],[FirstOrderDateTime]], "New", "Returning")</f>
        <v>Returning</v>
      </c>
      <c r="Z2727" s="7">
        <f>data[[#This Row],[DeliveryDate]] + data[[#This Row],[DeliveryTime]]</f>
        <v>45620.586111111108</v>
      </c>
      <c r="AA2727" s="7">
        <f>data[[#This Row],[OrderDateTime]] + 1</f>
        <v>45621.007638888892</v>
      </c>
      <c r="AB2727" s="7" t="str">
        <f>IF(data[[#This Row],[DeliveryDateTime]] &lt;= data[[#This Row],[SLADue]], "On Time", "Late")</f>
        <v>On Time</v>
      </c>
    </row>
    <row r="2728" spans="1:28" x14ac:dyDescent="0.2">
      <c r="A2728" t="s">
        <v>3278</v>
      </c>
      <c r="B2728" t="s">
        <v>19</v>
      </c>
      <c r="C2728" t="s">
        <v>69</v>
      </c>
      <c r="D2728" t="s">
        <v>70</v>
      </c>
      <c r="E2728" s="5">
        <v>56.16</v>
      </c>
      <c r="F2728" t="s">
        <v>74</v>
      </c>
      <c r="G2728">
        <v>1</v>
      </c>
      <c r="H2728" s="1">
        <v>45883</v>
      </c>
      <c r="I2728" s="1" t="str">
        <f>TEXT(data[[#This Row],[OrderDate]],"mmm")</f>
        <v>Aug</v>
      </c>
      <c r="J2728" s="6">
        <v>0.49861111111111112</v>
      </c>
      <c r="K2728" s="6" t="str">
        <f>TEXT(data[[#This Row],[OrderTime]],"h")</f>
        <v>11</v>
      </c>
      <c r="L2728" s="1">
        <v>45883</v>
      </c>
      <c r="M2728" s="6">
        <v>0.74861111111111112</v>
      </c>
      <c r="N2728" t="s">
        <v>292</v>
      </c>
      <c r="O2728" t="s">
        <v>981</v>
      </c>
      <c r="P2728" t="s">
        <v>77</v>
      </c>
      <c r="Q2728" t="s">
        <v>53</v>
      </c>
      <c r="R2728" t="s">
        <v>37</v>
      </c>
      <c r="S2728" t="s">
        <v>47</v>
      </c>
      <c r="T2728" t="s">
        <v>38</v>
      </c>
      <c r="U2728" t="s">
        <v>30</v>
      </c>
      <c r="V2728" s="5">
        <f>data[[#This Row],[PriceUSD]]*data[[#This Row],[Quantity]]</f>
        <v>56.16</v>
      </c>
      <c r="W2728" s="7">
        <f>data[[#This Row],[OrderDate]] + TIME(VALUE(LEFT(data[[#This Row],[OrderTime]],2)), VALUE(RIGHT(data[[#This Row],[OrderTime]],2)), 0)</f>
        <v>45883.007638888892</v>
      </c>
      <c r="X2728" s="7">
        <f>_xlfn.MINIFS(data[OrderDateTime], data[CustomerName], data[[#This Row],[CustomerName]])</f>
        <v>45526.052083333336</v>
      </c>
      <c r="Y2728" t="str">
        <f>IF(data[[#This Row],[OrderDateTime]]=data[[#This Row],[FirstOrderDateTime]], "New", "Returning")</f>
        <v>Returning</v>
      </c>
      <c r="Z2728" s="7">
        <f>data[[#This Row],[DeliveryDate]] + data[[#This Row],[DeliveryTime]]</f>
        <v>45883.748611111114</v>
      </c>
      <c r="AA2728" s="7">
        <f>data[[#This Row],[OrderDateTime]] + 1</f>
        <v>45884.007638888892</v>
      </c>
      <c r="AB2728" s="7" t="str">
        <f>IF(data[[#This Row],[DeliveryDateTime]] &lt;= data[[#This Row],[SLADue]], "On Time", "Late")</f>
        <v>On Time</v>
      </c>
    </row>
    <row r="2729" spans="1:28" x14ac:dyDescent="0.2">
      <c r="A2729" t="s">
        <v>3279</v>
      </c>
      <c r="B2729" t="s">
        <v>19</v>
      </c>
      <c r="C2729" t="s">
        <v>41</v>
      </c>
      <c r="D2729" t="s">
        <v>42</v>
      </c>
      <c r="E2729" s="5">
        <v>38.56</v>
      </c>
      <c r="F2729" t="s">
        <v>56</v>
      </c>
      <c r="G2729">
        <v>1</v>
      </c>
      <c r="H2729" s="1">
        <v>45755</v>
      </c>
      <c r="I2729" s="1" t="str">
        <f>TEXT(data[[#This Row],[OrderDate]],"mmm")</f>
        <v>Apr</v>
      </c>
      <c r="J2729" s="6">
        <v>0.59444444444444444</v>
      </c>
      <c r="K2729" s="6" t="str">
        <f>TEXT(data[[#This Row],[OrderTime]],"h")</f>
        <v>14</v>
      </c>
      <c r="L2729" s="1">
        <v>45755</v>
      </c>
      <c r="M2729" s="6">
        <v>0.71944444444444444</v>
      </c>
      <c r="N2729" t="s">
        <v>120</v>
      </c>
      <c r="O2729" t="s">
        <v>614</v>
      </c>
      <c r="P2729" t="s">
        <v>25</v>
      </c>
      <c r="Q2729" t="s">
        <v>26</v>
      </c>
      <c r="R2729" t="s">
        <v>46</v>
      </c>
      <c r="S2729" t="s">
        <v>47</v>
      </c>
      <c r="T2729" t="s">
        <v>38</v>
      </c>
      <c r="U2729" t="s">
        <v>30</v>
      </c>
      <c r="V2729" s="5">
        <f>data[[#This Row],[PriceUSD]]*data[[#This Row],[Quantity]]</f>
        <v>38.56</v>
      </c>
      <c r="W2729" s="7">
        <f>data[[#This Row],[OrderDate]] + TIME(VALUE(LEFT(data[[#This Row],[OrderTime]],2)), VALUE(RIGHT(data[[#This Row],[OrderTime]],2)), 0)</f>
        <v>45755.030555555553</v>
      </c>
      <c r="X2729" s="7">
        <f>_xlfn.MINIFS(data[OrderDateTime], data[CustomerName], data[[#This Row],[CustomerName]])</f>
        <v>45512.007638888892</v>
      </c>
      <c r="Y2729" t="str">
        <f>IF(data[[#This Row],[OrderDateTime]]=data[[#This Row],[FirstOrderDateTime]], "New", "Returning")</f>
        <v>Returning</v>
      </c>
      <c r="Z2729" s="7">
        <f>data[[#This Row],[DeliveryDate]] + data[[#This Row],[DeliveryTime]]</f>
        <v>45755.719444444447</v>
      </c>
      <c r="AA2729" s="7">
        <f>data[[#This Row],[OrderDateTime]] + 1</f>
        <v>45756.030555555553</v>
      </c>
      <c r="AB2729" s="7" t="str">
        <f>IF(data[[#This Row],[DeliveryDateTime]] &lt;= data[[#This Row],[SLADue]], "On Time", "Late")</f>
        <v>On Time</v>
      </c>
    </row>
    <row r="2730" spans="1:28" x14ac:dyDescent="0.2">
      <c r="A2730" t="s">
        <v>3280</v>
      </c>
      <c r="B2730" t="s">
        <v>19</v>
      </c>
      <c r="C2730" t="s">
        <v>69</v>
      </c>
      <c r="D2730" t="s">
        <v>70</v>
      </c>
      <c r="E2730" s="5">
        <v>58.22</v>
      </c>
      <c r="F2730" t="s">
        <v>56</v>
      </c>
      <c r="G2730">
        <v>4</v>
      </c>
      <c r="H2730" s="1">
        <v>45630</v>
      </c>
      <c r="I2730" s="1" t="str">
        <f>TEXT(data[[#This Row],[OrderDate]],"mmm")</f>
        <v>Dec</v>
      </c>
      <c r="J2730" s="6">
        <v>0.84166666666666667</v>
      </c>
      <c r="K2730" s="6" t="str">
        <f>TEXT(data[[#This Row],[OrderTime]],"h")</f>
        <v>20</v>
      </c>
      <c r="L2730" s="1">
        <v>45631</v>
      </c>
      <c r="M2730" s="6">
        <v>0.8833333333333333</v>
      </c>
      <c r="N2730" t="s">
        <v>23</v>
      </c>
      <c r="O2730" t="s">
        <v>688</v>
      </c>
      <c r="P2730" t="s">
        <v>25</v>
      </c>
      <c r="Q2730" t="s">
        <v>53</v>
      </c>
      <c r="R2730" t="s">
        <v>37</v>
      </c>
      <c r="S2730" t="s">
        <v>28</v>
      </c>
      <c r="T2730" t="s">
        <v>29</v>
      </c>
      <c r="U2730" t="s">
        <v>30</v>
      </c>
      <c r="V2730" s="5">
        <f>data[[#This Row],[PriceUSD]]*data[[#This Row],[Quantity]]</f>
        <v>232.88</v>
      </c>
      <c r="W2730" s="7">
        <f>data[[#This Row],[OrderDate]] + TIME(VALUE(LEFT(data[[#This Row],[OrderTime]],2)), VALUE(RIGHT(data[[#This Row],[OrderTime]],2)), 0)</f>
        <v>45630.046527777777</v>
      </c>
      <c r="X2730" s="7">
        <f>_xlfn.MINIFS(data[OrderDateTime], data[CustomerName], data[[#This Row],[CustomerName]])</f>
        <v>45535.022916666669</v>
      </c>
      <c r="Y2730" t="str">
        <f>IF(data[[#This Row],[OrderDateTime]]=data[[#This Row],[FirstOrderDateTime]], "New", "Returning")</f>
        <v>Returning</v>
      </c>
      <c r="Z2730" s="7">
        <f>data[[#This Row],[DeliveryDate]] + data[[#This Row],[DeliveryTime]]</f>
        <v>45631.883333333331</v>
      </c>
      <c r="AA2730" s="7">
        <f>data[[#This Row],[OrderDateTime]] + 1</f>
        <v>45631.046527777777</v>
      </c>
      <c r="AB2730" s="7" t="str">
        <f>IF(data[[#This Row],[DeliveryDateTime]] &lt;= data[[#This Row],[SLADue]], "On Time", "Late")</f>
        <v>Late</v>
      </c>
    </row>
    <row r="2731" spans="1:28" x14ac:dyDescent="0.2">
      <c r="A2731" t="s">
        <v>3281</v>
      </c>
      <c r="B2731" t="s">
        <v>19</v>
      </c>
      <c r="C2731" t="s">
        <v>41</v>
      </c>
      <c r="D2731" t="s">
        <v>42</v>
      </c>
      <c r="E2731" s="5">
        <v>35.81</v>
      </c>
      <c r="F2731" t="s">
        <v>182</v>
      </c>
      <c r="G2731">
        <v>1</v>
      </c>
      <c r="H2731" s="1">
        <v>45517</v>
      </c>
      <c r="I2731" s="1" t="str">
        <f>TEXT(data[[#This Row],[OrderDate]],"mmm")</f>
        <v>Aug</v>
      </c>
      <c r="J2731" s="6">
        <v>0.42708333333333331</v>
      </c>
      <c r="K2731" s="6" t="str">
        <f>TEXT(data[[#This Row],[OrderTime]],"h")</f>
        <v>10</v>
      </c>
      <c r="L2731" s="1">
        <v>45517</v>
      </c>
      <c r="M2731" s="6">
        <v>0.59375</v>
      </c>
      <c r="N2731" t="s">
        <v>170</v>
      </c>
      <c r="O2731" t="s">
        <v>567</v>
      </c>
      <c r="P2731" t="s">
        <v>36</v>
      </c>
      <c r="Q2731" t="s">
        <v>53</v>
      </c>
      <c r="R2731" t="s">
        <v>46</v>
      </c>
      <c r="S2731" t="s">
        <v>47</v>
      </c>
      <c r="T2731" t="s">
        <v>29</v>
      </c>
      <c r="U2731" t="s">
        <v>30</v>
      </c>
      <c r="V2731" s="5">
        <f>data[[#This Row],[PriceUSD]]*data[[#This Row],[Quantity]]</f>
        <v>35.81</v>
      </c>
      <c r="W2731" s="7">
        <f>data[[#This Row],[OrderDate]] + TIME(VALUE(LEFT(data[[#This Row],[OrderTime]],2)), VALUE(RIGHT(data[[#This Row],[OrderTime]],2)), 0)</f>
        <v>45517.022916666669</v>
      </c>
      <c r="X2731" s="7">
        <f>_xlfn.MINIFS(data[OrderDateTime], data[CustomerName], data[[#This Row],[CustomerName]])</f>
        <v>45515.022916666669</v>
      </c>
      <c r="Y2731" t="str">
        <f>IF(data[[#This Row],[OrderDateTime]]=data[[#This Row],[FirstOrderDateTime]], "New", "Returning")</f>
        <v>Returning</v>
      </c>
      <c r="Z2731" s="7">
        <f>data[[#This Row],[DeliveryDate]] + data[[#This Row],[DeliveryTime]]</f>
        <v>45517.59375</v>
      </c>
      <c r="AA2731" s="7">
        <f>data[[#This Row],[OrderDateTime]] + 1</f>
        <v>45518.022916666669</v>
      </c>
      <c r="AB2731" s="7" t="str">
        <f>IF(data[[#This Row],[DeliveryDateTime]] &lt;= data[[#This Row],[SLADue]], "On Time", "Late")</f>
        <v>On Time</v>
      </c>
    </row>
    <row r="2732" spans="1:28" x14ac:dyDescent="0.2">
      <c r="A2732" t="s">
        <v>3282</v>
      </c>
      <c r="B2732" t="s">
        <v>19</v>
      </c>
      <c r="C2732" t="s">
        <v>92</v>
      </c>
      <c r="D2732" t="s">
        <v>93</v>
      </c>
      <c r="E2732" s="5">
        <v>78.47</v>
      </c>
      <c r="F2732" t="s">
        <v>94</v>
      </c>
      <c r="G2732">
        <v>3</v>
      </c>
      <c r="H2732" s="1">
        <v>45750</v>
      </c>
      <c r="I2732" s="1" t="str">
        <f>TEXT(data[[#This Row],[OrderDate]],"mmm")</f>
        <v>Apr</v>
      </c>
      <c r="J2732" s="6">
        <v>0.83402777777777781</v>
      </c>
      <c r="K2732" s="6" t="str">
        <f>TEXT(data[[#This Row],[OrderTime]],"h")</f>
        <v>20</v>
      </c>
      <c r="L2732" s="1">
        <v>45752</v>
      </c>
      <c r="M2732" s="6">
        <v>0.68541666666666667</v>
      </c>
      <c r="N2732" t="s">
        <v>75</v>
      </c>
      <c r="O2732" t="s">
        <v>467</v>
      </c>
      <c r="P2732" t="s">
        <v>25</v>
      </c>
      <c r="Q2732" t="s">
        <v>53</v>
      </c>
      <c r="R2732" t="s">
        <v>66</v>
      </c>
      <c r="S2732" t="s">
        <v>105</v>
      </c>
      <c r="T2732" t="s">
        <v>115</v>
      </c>
      <c r="U2732" t="s">
        <v>30</v>
      </c>
      <c r="V2732" s="5">
        <f>data[[#This Row],[PriceUSD]]*data[[#This Row],[Quantity]]</f>
        <v>235.41</v>
      </c>
      <c r="W2732" s="7">
        <f>data[[#This Row],[OrderDate]] + TIME(VALUE(LEFT(data[[#This Row],[OrderTime]],2)), VALUE(RIGHT(data[[#This Row],[OrderTime]],2)), 0)</f>
        <v>45750.054166666669</v>
      </c>
      <c r="X2732" s="7">
        <f>_xlfn.MINIFS(data[OrderDateTime], data[CustomerName], data[[#This Row],[CustomerName]])</f>
        <v>45589.015277777777</v>
      </c>
      <c r="Y2732" t="str">
        <f>IF(data[[#This Row],[OrderDateTime]]=data[[#This Row],[FirstOrderDateTime]], "New", "Returning")</f>
        <v>Returning</v>
      </c>
      <c r="Z2732" s="7">
        <f>data[[#This Row],[DeliveryDate]] + data[[#This Row],[DeliveryTime]]</f>
        <v>45752.685416666667</v>
      </c>
      <c r="AA2732" s="7">
        <f>data[[#This Row],[OrderDateTime]] + 1</f>
        <v>45751.054166666669</v>
      </c>
      <c r="AB2732" s="7" t="str">
        <f>IF(data[[#This Row],[DeliveryDateTime]] &lt;= data[[#This Row],[SLADue]], "On Time", "Late")</f>
        <v>Late</v>
      </c>
    </row>
    <row r="2733" spans="1:28" x14ac:dyDescent="0.2">
      <c r="A2733" t="s">
        <v>3283</v>
      </c>
      <c r="B2733" t="s">
        <v>19</v>
      </c>
      <c r="C2733" t="s">
        <v>41</v>
      </c>
      <c r="D2733" t="s">
        <v>42</v>
      </c>
      <c r="E2733" s="5">
        <v>34.659999999999997</v>
      </c>
      <c r="F2733" t="s">
        <v>182</v>
      </c>
      <c r="G2733">
        <v>1</v>
      </c>
      <c r="H2733" s="1">
        <v>45613</v>
      </c>
      <c r="I2733" s="1" t="str">
        <f>TEXT(data[[#This Row],[OrderDate]],"mmm")</f>
        <v>Nov</v>
      </c>
      <c r="J2733" s="6">
        <v>0.78680555555555554</v>
      </c>
      <c r="K2733" s="6" t="str">
        <f>TEXT(data[[#This Row],[OrderTime]],"h")</f>
        <v>18</v>
      </c>
      <c r="L2733" s="1">
        <v>45614</v>
      </c>
      <c r="M2733" s="6">
        <v>0.87013888888888891</v>
      </c>
      <c r="N2733" t="s">
        <v>88</v>
      </c>
      <c r="O2733" t="s">
        <v>510</v>
      </c>
      <c r="P2733" t="s">
        <v>25</v>
      </c>
      <c r="Q2733" t="s">
        <v>26</v>
      </c>
      <c r="R2733" t="s">
        <v>46</v>
      </c>
      <c r="S2733" t="s">
        <v>28</v>
      </c>
      <c r="T2733" t="s">
        <v>29</v>
      </c>
      <c r="U2733" t="s">
        <v>39</v>
      </c>
      <c r="V2733" s="5">
        <f>data[[#This Row],[PriceUSD]]*data[[#This Row],[Quantity]]</f>
        <v>34.659999999999997</v>
      </c>
      <c r="W2733" s="7">
        <f>data[[#This Row],[OrderDate]] + TIME(VALUE(LEFT(data[[#This Row],[OrderTime]],2)), VALUE(RIGHT(data[[#This Row],[OrderTime]],2)), 0)</f>
        <v>45613.038888888892</v>
      </c>
      <c r="X2733" s="7">
        <f>_xlfn.MINIFS(data[OrderDateTime], data[CustomerName], data[[#This Row],[CustomerName]])</f>
        <v>45510.038888888892</v>
      </c>
      <c r="Y2733" t="str">
        <f>IF(data[[#This Row],[OrderDateTime]]=data[[#This Row],[FirstOrderDateTime]], "New", "Returning")</f>
        <v>Returning</v>
      </c>
      <c r="Z2733" s="7">
        <f>data[[#This Row],[DeliveryDate]] + data[[#This Row],[DeliveryTime]]</f>
        <v>45614.870138888888</v>
      </c>
      <c r="AA2733" s="7">
        <f>data[[#This Row],[OrderDateTime]] + 1</f>
        <v>45614.038888888892</v>
      </c>
      <c r="AB2733" s="7" t="str">
        <f>IF(data[[#This Row],[DeliveryDateTime]] &lt;= data[[#This Row],[SLADue]], "On Time", "Late")</f>
        <v>Late</v>
      </c>
    </row>
    <row r="2734" spans="1:28" x14ac:dyDescent="0.2">
      <c r="A2734" t="s">
        <v>3284</v>
      </c>
      <c r="B2734" t="s">
        <v>19</v>
      </c>
      <c r="C2734" t="s">
        <v>258</v>
      </c>
      <c r="D2734" t="s">
        <v>259</v>
      </c>
      <c r="E2734" s="5">
        <v>120.9</v>
      </c>
      <c r="F2734" t="s">
        <v>182</v>
      </c>
      <c r="G2734">
        <v>1</v>
      </c>
      <c r="H2734" s="1">
        <v>45535</v>
      </c>
      <c r="I2734" s="1" t="str">
        <f>TEXT(data[[#This Row],[OrderDate]],"mmm")</f>
        <v>Aug</v>
      </c>
      <c r="J2734" s="6">
        <v>0.74722222222222223</v>
      </c>
      <c r="K2734" s="6" t="str">
        <f>TEXT(data[[#This Row],[OrderTime]],"h")</f>
        <v>17</v>
      </c>
      <c r="L2734" s="1">
        <v>45536</v>
      </c>
      <c r="M2734" s="6">
        <v>0.78888888888888886</v>
      </c>
      <c r="N2734" t="s">
        <v>163</v>
      </c>
      <c r="O2734" t="s">
        <v>399</v>
      </c>
      <c r="P2734" t="s">
        <v>77</v>
      </c>
      <c r="Q2734" t="s">
        <v>26</v>
      </c>
      <c r="R2734" t="s">
        <v>261</v>
      </c>
      <c r="S2734" t="s">
        <v>28</v>
      </c>
      <c r="T2734" t="s">
        <v>38</v>
      </c>
      <c r="U2734" t="s">
        <v>30</v>
      </c>
      <c r="V2734" s="5">
        <f>data[[#This Row],[PriceUSD]]*data[[#This Row],[Quantity]]</f>
        <v>120.9</v>
      </c>
      <c r="W2734" s="7">
        <f>data[[#This Row],[OrderDate]] + TIME(VALUE(LEFT(data[[#This Row],[OrderTime]],2)), VALUE(RIGHT(data[[#This Row],[OrderTime]],2)), 0)</f>
        <v>45535.015277777777</v>
      </c>
      <c r="X2734" s="7">
        <f>_xlfn.MINIFS(data[OrderDateTime], data[CustomerName], data[[#This Row],[CustomerName]])</f>
        <v>45532.017361111109</v>
      </c>
      <c r="Y2734" t="str">
        <f>IF(data[[#This Row],[OrderDateTime]]=data[[#This Row],[FirstOrderDateTime]], "New", "Returning")</f>
        <v>Returning</v>
      </c>
      <c r="Z2734" s="7">
        <f>data[[#This Row],[DeliveryDate]] + data[[#This Row],[DeliveryTime]]</f>
        <v>45536.788888888892</v>
      </c>
      <c r="AA2734" s="7">
        <f>data[[#This Row],[OrderDateTime]] + 1</f>
        <v>45536.015277777777</v>
      </c>
      <c r="AB2734" s="7" t="str">
        <f>IF(data[[#This Row],[DeliveryDateTime]] &lt;= data[[#This Row],[SLADue]], "On Time", "Late")</f>
        <v>Late</v>
      </c>
    </row>
    <row r="2735" spans="1:28" x14ac:dyDescent="0.2">
      <c r="A2735" t="s">
        <v>3285</v>
      </c>
      <c r="B2735" t="s">
        <v>19</v>
      </c>
      <c r="C2735" t="s">
        <v>258</v>
      </c>
      <c r="D2735" t="s">
        <v>259</v>
      </c>
      <c r="E2735" s="5">
        <v>109.15</v>
      </c>
      <c r="F2735" t="s">
        <v>51</v>
      </c>
      <c r="G2735">
        <v>1</v>
      </c>
      <c r="H2735" s="1">
        <v>45749</v>
      </c>
      <c r="I2735" s="1" t="str">
        <f>TEXT(data[[#This Row],[OrderDate]],"mmm")</f>
        <v>Apr</v>
      </c>
      <c r="J2735" s="6">
        <v>0.49513888888888891</v>
      </c>
      <c r="K2735" s="6" t="str">
        <f>TEXT(data[[#This Row],[OrderTime]],"h")</f>
        <v>11</v>
      </c>
      <c r="L2735" s="1">
        <v>45750</v>
      </c>
      <c r="M2735" s="6">
        <v>0.53680555555555554</v>
      </c>
      <c r="N2735" t="s">
        <v>34</v>
      </c>
      <c r="O2735" t="s">
        <v>406</v>
      </c>
      <c r="P2735" t="s">
        <v>36</v>
      </c>
      <c r="Q2735" t="s">
        <v>53</v>
      </c>
      <c r="R2735" t="s">
        <v>261</v>
      </c>
      <c r="S2735" t="s">
        <v>28</v>
      </c>
      <c r="T2735" t="s">
        <v>38</v>
      </c>
      <c r="U2735" t="s">
        <v>39</v>
      </c>
      <c r="V2735" s="5">
        <f>data[[#This Row],[PriceUSD]]*data[[#This Row],[Quantity]]</f>
        <v>109.15</v>
      </c>
      <c r="W2735" s="7">
        <f>data[[#This Row],[OrderDate]] + TIME(VALUE(LEFT(data[[#This Row],[OrderTime]],2)), VALUE(RIGHT(data[[#This Row],[OrderTime]],2)), 0)</f>
        <v>45749.061805555553</v>
      </c>
      <c r="X2735" s="7">
        <f>_xlfn.MINIFS(data[OrderDateTime], data[CustomerName], data[[#This Row],[CustomerName]])</f>
        <v>45507.061805555553</v>
      </c>
      <c r="Y2735" t="str">
        <f>IF(data[[#This Row],[OrderDateTime]]=data[[#This Row],[FirstOrderDateTime]], "New", "Returning")</f>
        <v>Returning</v>
      </c>
      <c r="Z2735" s="7">
        <f>data[[#This Row],[DeliveryDate]] + data[[#This Row],[DeliveryTime]]</f>
        <v>45750.536805555559</v>
      </c>
      <c r="AA2735" s="7">
        <f>data[[#This Row],[OrderDateTime]] + 1</f>
        <v>45750.061805555553</v>
      </c>
      <c r="AB2735" s="7" t="str">
        <f>IF(data[[#This Row],[DeliveryDateTime]] &lt;= data[[#This Row],[SLADue]], "On Time", "Late")</f>
        <v>Late</v>
      </c>
    </row>
    <row r="2736" spans="1:28" x14ac:dyDescent="0.2">
      <c r="A2736" t="s">
        <v>3286</v>
      </c>
      <c r="B2736" t="s">
        <v>19</v>
      </c>
      <c r="C2736" t="s">
        <v>41</v>
      </c>
      <c r="D2736" t="s">
        <v>42</v>
      </c>
      <c r="E2736" s="5">
        <v>41.75</v>
      </c>
      <c r="F2736" t="s">
        <v>43</v>
      </c>
      <c r="G2736">
        <v>1</v>
      </c>
      <c r="H2736" s="1">
        <v>45552</v>
      </c>
      <c r="I2736" s="1" t="str">
        <f>TEXT(data[[#This Row],[OrderDate]],"mmm")</f>
        <v>Sep</v>
      </c>
      <c r="J2736" s="6">
        <v>0.81666666666666665</v>
      </c>
      <c r="K2736" s="6" t="str">
        <f>TEXT(data[[#This Row],[OrderTime]],"h")</f>
        <v>19</v>
      </c>
      <c r="L2736" s="1">
        <v>45554</v>
      </c>
      <c r="M2736" s="6">
        <v>0.61875000000000002</v>
      </c>
      <c r="N2736" t="s">
        <v>57</v>
      </c>
      <c r="O2736" t="s">
        <v>1050</v>
      </c>
      <c r="P2736" t="s">
        <v>25</v>
      </c>
      <c r="Q2736" t="s">
        <v>26</v>
      </c>
      <c r="R2736" t="s">
        <v>46</v>
      </c>
      <c r="S2736" t="s">
        <v>105</v>
      </c>
      <c r="T2736" t="s">
        <v>143</v>
      </c>
      <c r="U2736" t="s">
        <v>30</v>
      </c>
      <c r="V2736" s="5">
        <f>data[[#This Row],[PriceUSD]]*data[[#This Row],[Quantity]]</f>
        <v>41.75</v>
      </c>
      <c r="W2736" s="7">
        <f>data[[#This Row],[OrderDate]] + TIME(VALUE(LEFT(data[[#This Row],[OrderTime]],2)), VALUE(RIGHT(data[[#This Row],[OrderTime]],2)), 0)</f>
        <v>45552.046527777777</v>
      </c>
      <c r="X2736" s="7">
        <f>_xlfn.MINIFS(data[OrderDateTime], data[CustomerName], data[[#This Row],[CustomerName]])</f>
        <v>45507.046527777777</v>
      </c>
      <c r="Y2736" t="str">
        <f>IF(data[[#This Row],[OrderDateTime]]=data[[#This Row],[FirstOrderDateTime]], "New", "Returning")</f>
        <v>Returning</v>
      </c>
      <c r="Z2736" s="7">
        <f>data[[#This Row],[DeliveryDate]] + data[[#This Row],[DeliveryTime]]</f>
        <v>45554.618750000001</v>
      </c>
      <c r="AA2736" s="7">
        <f>data[[#This Row],[OrderDateTime]] + 1</f>
        <v>45553.046527777777</v>
      </c>
      <c r="AB2736" s="7" t="str">
        <f>IF(data[[#This Row],[DeliveryDateTime]] &lt;= data[[#This Row],[SLADue]], "On Time", "Late")</f>
        <v>Late</v>
      </c>
    </row>
    <row r="2737" spans="1:28" x14ac:dyDescent="0.2">
      <c r="A2737" t="s">
        <v>3287</v>
      </c>
      <c r="B2737" t="s">
        <v>19</v>
      </c>
      <c r="C2737" t="s">
        <v>32</v>
      </c>
      <c r="D2737" t="s">
        <v>33</v>
      </c>
      <c r="E2737" s="5">
        <v>54.94</v>
      </c>
      <c r="F2737" t="s">
        <v>138</v>
      </c>
      <c r="G2737">
        <v>1</v>
      </c>
      <c r="H2737" s="1">
        <v>45850</v>
      </c>
      <c r="I2737" s="1" t="str">
        <f>TEXT(data[[#This Row],[OrderDate]],"mmm")</f>
        <v>Jul</v>
      </c>
      <c r="J2737" s="6">
        <v>0.44583333333333336</v>
      </c>
      <c r="K2737" s="6" t="str">
        <f>TEXT(data[[#This Row],[OrderTime]],"h")</f>
        <v>10</v>
      </c>
      <c r="L2737" s="1">
        <v>45850</v>
      </c>
      <c r="M2737" s="6">
        <v>0.6958333333333333</v>
      </c>
      <c r="N2737" t="s">
        <v>175</v>
      </c>
      <c r="O2737" t="s">
        <v>231</v>
      </c>
      <c r="P2737" t="s">
        <v>25</v>
      </c>
      <c r="Q2737" t="s">
        <v>26</v>
      </c>
      <c r="R2737" t="s">
        <v>37</v>
      </c>
      <c r="S2737" t="s">
        <v>47</v>
      </c>
      <c r="T2737" t="s">
        <v>106</v>
      </c>
      <c r="U2737" t="s">
        <v>30</v>
      </c>
      <c r="V2737" s="5">
        <f>data[[#This Row],[PriceUSD]]*data[[#This Row],[Quantity]]</f>
        <v>54.94</v>
      </c>
      <c r="W2737" s="7">
        <f>data[[#This Row],[OrderDate]] + TIME(VALUE(LEFT(data[[#This Row],[OrderTime]],2)), VALUE(RIGHT(data[[#This Row],[OrderTime]],2)), 0)</f>
        <v>45850.022916666669</v>
      </c>
      <c r="X2737" s="7">
        <f>_xlfn.MINIFS(data[OrderDateTime], data[CustomerName], data[[#This Row],[CustomerName]])</f>
        <v>45509.038888888892</v>
      </c>
      <c r="Y2737" t="str">
        <f>IF(data[[#This Row],[OrderDateTime]]=data[[#This Row],[FirstOrderDateTime]], "New", "Returning")</f>
        <v>Returning</v>
      </c>
      <c r="Z2737" s="7">
        <f>data[[#This Row],[DeliveryDate]] + data[[#This Row],[DeliveryTime]]</f>
        <v>45850.695833333331</v>
      </c>
      <c r="AA2737" s="7">
        <f>data[[#This Row],[OrderDateTime]] + 1</f>
        <v>45851.022916666669</v>
      </c>
      <c r="AB2737" s="7" t="str">
        <f>IF(data[[#This Row],[DeliveryDateTime]] &lt;= data[[#This Row],[SLADue]], "On Time", "Late")</f>
        <v>On Time</v>
      </c>
    </row>
    <row r="2738" spans="1:28" x14ac:dyDescent="0.2">
      <c r="A2738" t="s">
        <v>3288</v>
      </c>
      <c r="B2738" t="s">
        <v>19</v>
      </c>
      <c r="C2738" t="s">
        <v>69</v>
      </c>
      <c r="D2738" t="s">
        <v>70</v>
      </c>
      <c r="E2738" s="5">
        <v>57.65</v>
      </c>
      <c r="F2738" t="s">
        <v>71</v>
      </c>
      <c r="G2738">
        <v>1</v>
      </c>
      <c r="H2738" s="1">
        <v>45841</v>
      </c>
      <c r="I2738" s="1" t="str">
        <f>TEXT(data[[#This Row],[OrderDate]],"mmm")</f>
        <v>Jul</v>
      </c>
      <c r="J2738" s="6">
        <v>0.74097222222222225</v>
      </c>
      <c r="K2738" s="6" t="str">
        <f>TEXT(data[[#This Row],[OrderTime]],"h")</f>
        <v>17</v>
      </c>
      <c r="L2738" s="1">
        <v>45842</v>
      </c>
      <c r="M2738" s="6">
        <v>0.74097222222222225</v>
      </c>
      <c r="N2738" t="s">
        <v>208</v>
      </c>
      <c r="O2738" t="s">
        <v>740</v>
      </c>
      <c r="P2738" t="s">
        <v>202</v>
      </c>
      <c r="Q2738" t="s">
        <v>26</v>
      </c>
      <c r="R2738" t="s">
        <v>37</v>
      </c>
      <c r="S2738" t="s">
        <v>28</v>
      </c>
      <c r="T2738" t="s">
        <v>106</v>
      </c>
      <c r="U2738" t="s">
        <v>30</v>
      </c>
      <c r="V2738" s="5">
        <f>data[[#This Row],[PriceUSD]]*data[[#This Row],[Quantity]]</f>
        <v>57.65</v>
      </c>
      <c r="W2738" s="7">
        <f>data[[#This Row],[OrderDate]] + TIME(VALUE(LEFT(data[[#This Row],[OrderTime]],2)), VALUE(RIGHT(data[[#This Row],[OrderTime]],2)), 0)</f>
        <v>45841.015277777777</v>
      </c>
      <c r="X2738" s="7">
        <f>_xlfn.MINIFS(data[OrderDateTime], data[CustomerName], data[[#This Row],[CustomerName]])</f>
        <v>45509.038888888892</v>
      </c>
      <c r="Y2738" t="str">
        <f>IF(data[[#This Row],[OrderDateTime]]=data[[#This Row],[FirstOrderDateTime]], "New", "Returning")</f>
        <v>Returning</v>
      </c>
      <c r="Z2738" s="7">
        <f>data[[#This Row],[DeliveryDate]] + data[[#This Row],[DeliveryTime]]</f>
        <v>45842.740972222222</v>
      </c>
      <c r="AA2738" s="7">
        <f>data[[#This Row],[OrderDateTime]] + 1</f>
        <v>45842.015277777777</v>
      </c>
      <c r="AB2738" s="7" t="str">
        <f>IF(data[[#This Row],[DeliveryDateTime]] &lt;= data[[#This Row],[SLADue]], "On Time", "Late")</f>
        <v>Late</v>
      </c>
    </row>
    <row r="2739" spans="1:28" x14ac:dyDescent="0.2">
      <c r="A2739" t="s">
        <v>3289</v>
      </c>
      <c r="B2739" t="s">
        <v>19</v>
      </c>
      <c r="C2739" t="s">
        <v>69</v>
      </c>
      <c r="D2739" t="s">
        <v>70</v>
      </c>
      <c r="E2739" s="5">
        <v>55.32</v>
      </c>
      <c r="F2739" t="s">
        <v>74</v>
      </c>
      <c r="G2739">
        <v>1</v>
      </c>
      <c r="H2739" s="1">
        <v>45674</v>
      </c>
      <c r="I2739" s="1" t="str">
        <f>TEXT(data[[#This Row],[OrderDate]],"mmm")</f>
        <v>Jan</v>
      </c>
      <c r="J2739" s="6">
        <v>0.67152777777777772</v>
      </c>
      <c r="K2739" s="6" t="str">
        <f>TEXT(data[[#This Row],[OrderTime]],"h")</f>
        <v>16</v>
      </c>
      <c r="L2739" s="1">
        <v>45675</v>
      </c>
      <c r="M2739" s="6">
        <v>0.71319444444444446</v>
      </c>
      <c r="N2739" t="s">
        <v>34</v>
      </c>
      <c r="O2739" t="s">
        <v>274</v>
      </c>
      <c r="P2739" t="s">
        <v>36</v>
      </c>
      <c r="Q2739" t="s">
        <v>53</v>
      </c>
      <c r="R2739" t="s">
        <v>37</v>
      </c>
      <c r="S2739" t="s">
        <v>28</v>
      </c>
      <c r="T2739" t="s">
        <v>29</v>
      </c>
      <c r="U2739" t="s">
        <v>30</v>
      </c>
      <c r="V2739" s="5">
        <f>data[[#This Row],[PriceUSD]]*data[[#This Row],[Quantity]]</f>
        <v>55.32</v>
      </c>
      <c r="W2739" s="7">
        <f>data[[#This Row],[OrderDate]] + TIME(VALUE(LEFT(data[[#This Row],[OrderTime]],2)), VALUE(RIGHT(data[[#This Row],[OrderTime]],2)), 0)</f>
        <v>45674.054166666669</v>
      </c>
      <c r="X2739" s="7">
        <f>_xlfn.MINIFS(data[OrderDateTime], data[CustomerName], data[[#This Row],[CustomerName]])</f>
        <v>45532.022916666669</v>
      </c>
      <c r="Y2739" t="str">
        <f>IF(data[[#This Row],[OrderDateTime]]=data[[#This Row],[FirstOrderDateTime]], "New", "Returning")</f>
        <v>Returning</v>
      </c>
      <c r="Z2739" s="7">
        <f>data[[#This Row],[DeliveryDate]] + data[[#This Row],[DeliveryTime]]</f>
        <v>45675.713194444441</v>
      </c>
      <c r="AA2739" s="7">
        <f>data[[#This Row],[OrderDateTime]] + 1</f>
        <v>45675.054166666669</v>
      </c>
      <c r="AB2739" s="7" t="str">
        <f>IF(data[[#This Row],[DeliveryDateTime]] &lt;= data[[#This Row],[SLADue]], "On Time", "Late")</f>
        <v>Late</v>
      </c>
    </row>
    <row r="2740" spans="1:28" x14ac:dyDescent="0.2">
      <c r="A2740" t="s">
        <v>3290</v>
      </c>
      <c r="B2740" t="s">
        <v>19</v>
      </c>
      <c r="C2740" t="s">
        <v>79</v>
      </c>
      <c r="D2740" t="s">
        <v>80</v>
      </c>
      <c r="E2740" s="5">
        <v>29.93</v>
      </c>
      <c r="F2740" t="s">
        <v>81</v>
      </c>
      <c r="G2740">
        <v>1</v>
      </c>
      <c r="H2740" s="1">
        <v>45741</v>
      </c>
      <c r="I2740" s="1" t="str">
        <f>TEXT(data[[#This Row],[OrderDate]],"mmm")</f>
        <v>Mar</v>
      </c>
      <c r="J2740" s="6">
        <v>0.49861111111111112</v>
      </c>
      <c r="K2740" s="6" t="str">
        <f>TEXT(data[[#This Row],[OrderTime]],"h")</f>
        <v>11</v>
      </c>
      <c r="L2740" s="1">
        <v>45741</v>
      </c>
      <c r="M2740" s="6">
        <v>0.74861111111111112</v>
      </c>
      <c r="N2740" t="s">
        <v>112</v>
      </c>
      <c r="O2740" t="s">
        <v>759</v>
      </c>
      <c r="P2740" t="s">
        <v>36</v>
      </c>
      <c r="Q2740" t="s">
        <v>53</v>
      </c>
      <c r="R2740" t="s">
        <v>83</v>
      </c>
      <c r="S2740" t="s">
        <v>47</v>
      </c>
      <c r="T2740" t="s">
        <v>38</v>
      </c>
      <c r="U2740" t="s">
        <v>67</v>
      </c>
      <c r="V2740" s="5">
        <f>data[[#This Row],[PriceUSD]]*data[[#This Row],[Quantity]]</f>
        <v>29.93</v>
      </c>
      <c r="W2740" s="7">
        <f>data[[#This Row],[OrderDate]] + TIME(VALUE(LEFT(data[[#This Row],[OrderTime]],2)), VALUE(RIGHT(data[[#This Row],[OrderTime]],2)), 0)</f>
        <v>45741.007638888892</v>
      </c>
      <c r="X2740" s="7">
        <f>_xlfn.MINIFS(data[OrderDateTime], data[CustomerName], data[[#This Row],[CustomerName]])</f>
        <v>45546.030555555553</v>
      </c>
      <c r="Y2740" t="str">
        <f>IF(data[[#This Row],[OrderDateTime]]=data[[#This Row],[FirstOrderDateTime]], "New", "Returning")</f>
        <v>Returning</v>
      </c>
      <c r="Z2740" s="7">
        <f>data[[#This Row],[DeliveryDate]] + data[[#This Row],[DeliveryTime]]</f>
        <v>45741.748611111114</v>
      </c>
      <c r="AA2740" s="7">
        <f>data[[#This Row],[OrderDateTime]] + 1</f>
        <v>45742.007638888892</v>
      </c>
      <c r="AB2740" s="7" t="str">
        <f>IF(data[[#This Row],[DeliveryDateTime]] &lt;= data[[#This Row],[SLADue]], "On Time", "Late")</f>
        <v>On Time</v>
      </c>
    </row>
    <row r="2741" spans="1:28" x14ac:dyDescent="0.2">
      <c r="A2741" t="s">
        <v>3291</v>
      </c>
      <c r="B2741" t="s">
        <v>19</v>
      </c>
      <c r="C2741" t="s">
        <v>41</v>
      </c>
      <c r="D2741" t="s">
        <v>42</v>
      </c>
      <c r="E2741" s="5">
        <v>32.33</v>
      </c>
      <c r="F2741" t="s">
        <v>182</v>
      </c>
      <c r="G2741">
        <v>1</v>
      </c>
      <c r="H2741" s="1">
        <v>45744</v>
      </c>
      <c r="I2741" s="1" t="str">
        <f>TEXT(data[[#This Row],[OrderDate]],"mmm")</f>
        <v>Mar</v>
      </c>
      <c r="J2741" s="6">
        <v>0.40416666666666667</v>
      </c>
      <c r="K2741" s="6" t="str">
        <f>TEXT(data[[#This Row],[OrderTime]],"h")</f>
        <v>9</v>
      </c>
      <c r="L2741" s="1">
        <v>45745</v>
      </c>
      <c r="M2741" s="6">
        <v>0.48749999999999999</v>
      </c>
      <c r="N2741" t="s">
        <v>57</v>
      </c>
      <c r="O2741" t="s">
        <v>1057</v>
      </c>
      <c r="P2741" t="s">
        <v>25</v>
      </c>
      <c r="Q2741" t="s">
        <v>53</v>
      </c>
      <c r="R2741" t="s">
        <v>46</v>
      </c>
      <c r="S2741" t="s">
        <v>28</v>
      </c>
      <c r="T2741" t="s">
        <v>29</v>
      </c>
      <c r="U2741" t="s">
        <v>39</v>
      </c>
      <c r="V2741" s="5">
        <f>data[[#This Row],[PriceUSD]]*data[[#This Row],[Quantity]]</f>
        <v>32.33</v>
      </c>
      <c r="W2741" s="7">
        <f>data[[#This Row],[OrderDate]] + TIME(VALUE(LEFT(data[[#This Row],[OrderTime]],2)), VALUE(RIGHT(data[[#This Row],[OrderTime]],2)), 0)</f>
        <v>45744.046527777777</v>
      </c>
      <c r="X2741" s="7">
        <f>_xlfn.MINIFS(data[OrderDateTime], data[CustomerName], data[[#This Row],[CustomerName]])</f>
        <v>45557.017361111109</v>
      </c>
      <c r="Y2741" t="str">
        <f>IF(data[[#This Row],[OrderDateTime]]=data[[#This Row],[FirstOrderDateTime]], "New", "Returning")</f>
        <v>Returning</v>
      </c>
      <c r="Z2741" s="7">
        <f>data[[#This Row],[DeliveryDate]] + data[[#This Row],[DeliveryTime]]</f>
        <v>45745.487500000003</v>
      </c>
      <c r="AA2741" s="7">
        <f>data[[#This Row],[OrderDateTime]] + 1</f>
        <v>45745.046527777777</v>
      </c>
      <c r="AB2741" s="7" t="str">
        <f>IF(data[[#This Row],[DeliveryDateTime]] &lt;= data[[#This Row],[SLADue]], "On Time", "Late")</f>
        <v>Late</v>
      </c>
    </row>
    <row r="2742" spans="1:28" x14ac:dyDescent="0.2">
      <c r="A2742" t="s">
        <v>3292</v>
      </c>
      <c r="B2742" t="s">
        <v>19</v>
      </c>
      <c r="C2742" t="s">
        <v>20</v>
      </c>
      <c r="D2742" t="s">
        <v>21</v>
      </c>
      <c r="E2742" s="5">
        <v>18.11</v>
      </c>
      <c r="F2742" t="s">
        <v>43</v>
      </c>
      <c r="G2742">
        <v>1</v>
      </c>
      <c r="H2742" s="1">
        <v>45594</v>
      </c>
      <c r="I2742" s="1" t="str">
        <f>TEXT(data[[#This Row],[OrderDate]],"mmm")</f>
        <v>Oct</v>
      </c>
      <c r="J2742" s="6">
        <v>0.48333333333333334</v>
      </c>
      <c r="K2742" s="6" t="str">
        <f>TEXT(data[[#This Row],[OrderTime]],"h")</f>
        <v>11</v>
      </c>
      <c r="L2742" s="1">
        <v>45595</v>
      </c>
      <c r="M2742" s="6">
        <v>0.60833333333333328</v>
      </c>
      <c r="N2742" t="s">
        <v>175</v>
      </c>
      <c r="O2742" t="s">
        <v>728</v>
      </c>
      <c r="P2742" t="s">
        <v>25</v>
      </c>
      <c r="Q2742" t="s">
        <v>26</v>
      </c>
      <c r="R2742" t="s">
        <v>27</v>
      </c>
      <c r="S2742" t="s">
        <v>28</v>
      </c>
      <c r="T2742" t="s">
        <v>136</v>
      </c>
      <c r="U2742" t="s">
        <v>30</v>
      </c>
      <c r="V2742" s="5">
        <f>data[[#This Row],[PriceUSD]]*data[[#This Row],[Quantity]]</f>
        <v>18.11</v>
      </c>
      <c r="W2742" s="7">
        <f>data[[#This Row],[OrderDate]] + TIME(VALUE(LEFT(data[[#This Row],[OrderTime]],2)), VALUE(RIGHT(data[[#This Row],[OrderTime]],2)), 0)</f>
        <v>45594.022916666669</v>
      </c>
      <c r="X2742" s="7">
        <f>_xlfn.MINIFS(data[OrderDateTime], data[CustomerName], data[[#This Row],[CustomerName]])</f>
        <v>45512.046527777777</v>
      </c>
      <c r="Y2742" t="str">
        <f>IF(data[[#This Row],[OrderDateTime]]=data[[#This Row],[FirstOrderDateTime]], "New", "Returning")</f>
        <v>Returning</v>
      </c>
      <c r="Z2742" s="7">
        <f>data[[#This Row],[DeliveryDate]] + data[[#This Row],[DeliveryTime]]</f>
        <v>45595.60833333333</v>
      </c>
      <c r="AA2742" s="7">
        <f>data[[#This Row],[OrderDateTime]] + 1</f>
        <v>45595.022916666669</v>
      </c>
      <c r="AB2742" s="7" t="str">
        <f>IF(data[[#This Row],[DeliveryDateTime]] &lt;= data[[#This Row],[SLADue]], "On Time", "Late")</f>
        <v>Late</v>
      </c>
    </row>
    <row r="2743" spans="1:28" x14ac:dyDescent="0.2">
      <c r="A2743" t="s">
        <v>3293</v>
      </c>
      <c r="B2743" t="s">
        <v>19</v>
      </c>
      <c r="C2743" t="s">
        <v>79</v>
      </c>
      <c r="D2743" t="s">
        <v>80</v>
      </c>
      <c r="E2743" s="5">
        <v>29.6</v>
      </c>
      <c r="F2743" t="s">
        <v>63</v>
      </c>
      <c r="G2743">
        <v>1</v>
      </c>
      <c r="H2743" s="1">
        <v>45609</v>
      </c>
      <c r="I2743" s="1" t="str">
        <f>TEXT(data[[#This Row],[OrderDate]],"mmm")</f>
        <v>Nov</v>
      </c>
      <c r="J2743" s="6">
        <v>0.38541666666666669</v>
      </c>
      <c r="K2743" s="6" t="str">
        <f>TEXT(data[[#This Row],[OrderTime]],"h")</f>
        <v>9</v>
      </c>
      <c r="L2743" s="1">
        <v>45609</v>
      </c>
      <c r="M2743" s="6">
        <v>0.51041666666666663</v>
      </c>
      <c r="N2743" t="s">
        <v>148</v>
      </c>
      <c r="O2743" t="s">
        <v>984</v>
      </c>
      <c r="P2743" t="s">
        <v>25</v>
      </c>
      <c r="Q2743" t="s">
        <v>26</v>
      </c>
      <c r="R2743" t="s">
        <v>83</v>
      </c>
      <c r="S2743" t="s">
        <v>47</v>
      </c>
      <c r="T2743" t="s">
        <v>38</v>
      </c>
      <c r="U2743" t="s">
        <v>39</v>
      </c>
      <c r="V2743" s="5">
        <f>data[[#This Row],[PriceUSD]]*data[[#This Row],[Quantity]]</f>
        <v>29.6</v>
      </c>
      <c r="W2743" s="7">
        <f>data[[#This Row],[OrderDate]] + TIME(VALUE(LEFT(data[[#This Row],[OrderTime]],2)), VALUE(RIGHT(data[[#This Row],[OrderTime]],2)), 0)</f>
        <v>45609.046527777777</v>
      </c>
      <c r="X2743" s="7">
        <f>_xlfn.MINIFS(data[OrderDateTime], data[CustomerName], data[[#This Row],[CustomerName]])</f>
        <v>45522.022916666669</v>
      </c>
      <c r="Y2743" t="str">
        <f>IF(data[[#This Row],[OrderDateTime]]=data[[#This Row],[FirstOrderDateTime]], "New", "Returning")</f>
        <v>Returning</v>
      </c>
      <c r="Z2743" s="7">
        <f>data[[#This Row],[DeliveryDate]] + data[[#This Row],[DeliveryTime]]</f>
        <v>45609.510416666664</v>
      </c>
      <c r="AA2743" s="7">
        <f>data[[#This Row],[OrderDateTime]] + 1</f>
        <v>45610.046527777777</v>
      </c>
      <c r="AB2743" s="7" t="str">
        <f>IF(data[[#This Row],[DeliveryDateTime]] &lt;= data[[#This Row],[SLADue]], "On Time", "Late")</f>
        <v>On Time</v>
      </c>
    </row>
    <row r="2744" spans="1:28" x14ac:dyDescent="0.2">
      <c r="A2744" t="s">
        <v>3294</v>
      </c>
      <c r="B2744" t="s">
        <v>19</v>
      </c>
      <c r="C2744" t="s">
        <v>79</v>
      </c>
      <c r="D2744" t="s">
        <v>80</v>
      </c>
      <c r="E2744" s="5">
        <v>26.12</v>
      </c>
      <c r="F2744" t="s">
        <v>63</v>
      </c>
      <c r="G2744">
        <v>1</v>
      </c>
      <c r="H2744" s="1">
        <v>45692</v>
      </c>
      <c r="I2744" s="1" t="str">
        <f>TEXT(data[[#This Row],[OrderDate]],"mmm")</f>
        <v>Feb</v>
      </c>
      <c r="J2744" s="6">
        <v>0.78541666666666665</v>
      </c>
      <c r="K2744" s="6" t="str">
        <f>TEXT(data[[#This Row],[OrderTime]],"h")</f>
        <v>18</v>
      </c>
      <c r="L2744" s="1">
        <v>45693</v>
      </c>
      <c r="M2744" s="6">
        <v>0.86875000000000002</v>
      </c>
      <c r="N2744" t="s">
        <v>23</v>
      </c>
      <c r="O2744" t="s">
        <v>467</v>
      </c>
      <c r="P2744" t="s">
        <v>25</v>
      </c>
      <c r="Q2744" t="s">
        <v>26</v>
      </c>
      <c r="R2744" t="s">
        <v>83</v>
      </c>
      <c r="S2744" t="s">
        <v>28</v>
      </c>
      <c r="T2744" t="s">
        <v>38</v>
      </c>
      <c r="U2744" t="s">
        <v>30</v>
      </c>
      <c r="V2744" s="5">
        <f>data[[#This Row],[PriceUSD]]*data[[#This Row],[Quantity]]</f>
        <v>26.12</v>
      </c>
      <c r="W2744" s="7">
        <f>data[[#This Row],[OrderDate]] + TIME(VALUE(LEFT(data[[#This Row],[OrderTime]],2)), VALUE(RIGHT(data[[#This Row],[OrderTime]],2)), 0)</f>
        <v>45692.046527777777</v>
      </c>
      <c r="X2744" s="7">
        <f>_xlfn.MINIFS(data[OrderDateTime], data[CustomerName], data[[#This Row],[CustomerName]])</f>
        <v>45589.015277777777</v>
      </c>
      <c r="Y2744" t="str">
        <f>IF(data[[#This Row],[OrderDateTime]]=data[[#This Row],[FirstOrderDateTime]], "New", "Returning")</f>
        <v>Returning</v>
      </c>
      <c r="Z2744" s="7">
        <f>data[[#This Row],[DeliveryDate]] + data[[#This Row],[DeliveryTime]]</f>
        <v>45693.868750000001</v>
      </c>
      <c r="AA2744" s="7">
        <f>data[[#This Row],[OrderDateTime]] + 1</f>
        <v>45693.046527777777</v>
      </c>
      <c r="AB2744" s="7" t="str">
        <f>IF(data[[#This Row],[DeliveryDateTime]] &lt;= data[[#This Row],[SLADue]], "On Time", "Late")</f>
        <v>Late</v>
      </c>
    </row>
    <row r="2745" spans="1:28" x14ac:dyDescent="0.2">
      <c r="A2745" t="s">
        <v>3295</v>
      </c>
      <c r="B2745" t="s">
        <v>19</v>
      </c>
      <c r="C2745" t="s">
        <v>117</v>
      </c>
      <c r="D2745" t="s">
        <v>118</v>
      </c>
      <c r="E2745" s="5">
        <v>74.069999999999993</v>
      </c>
      <c r="F2745" t="s">
        <v>94</v>
      </c>
      <c r="G2745">
        <v>4</v>
      </c>
      <c r="H2745" s="1">
        <v>45849</v>
      </c>
      <c r="I2745" s="1" t="str">
        <f>TEXT(data[[#This Row],[OrderDate]],"mmm")</f>
        <v>Jul</v>
      </c>
      <c r="J2745" s="6">
        <v>0.80138888888888893</v>
      </c>
      <c r="K2745" s="6" t="str">
        <f>TEXT(data[[#This Row],[OrderTime]],"h")</f>
        <v>19</v>
      </c>
      <c r="L2745" s="1">
        <v>45852</v>
      </c>
      <c r="M2745" s="6">
        <v>0.64444444444444449</v>
      </c>
      <c r="N2745" t="s">
        <v>57</v>
      </c>
      <c r="O2745" t="s">
        <v>776</v>
      </c>
      <c r="P2745" t="s">
        <v>25</v>
      </c>
      <c r="Q2745" t="s">
        <v>53</v>
      </c>
      <c r="R2745" t="s">
        <v>66</v>
      </c>
      <c r="S2745" t="s">
        <v>105</v>
      </c>
      <c r="T2745" t="s">
        <v>136</v>
      </c>
      <c r="U2745" t="s">
        <v>30</v>
      </c>
      <c r="V2745" s="5">
        <f>data[[#This Row],[PriceUSD]]*data[[#This Row],[Quantity]]</f>
        <v>296.27999999999997</v>
      </c>
      <c r="W2745" s="7">
        <f>data[[#This Row],[OrderDate]] + TIME(VALUE(LEFT(data[[#This Row],[OrderTime]],2)), VALUE(RIGHT(data[[#This Row],[OrderTime]],2)), 0)</f>
        <v>45849.061805555553</v>
      </c>
      <c r="X2745" s="7">
        <f>_xlfn.MINIFS(data[OrderDateTime], data[CustomerName], data[[#This Row],[CustomerName]])</f>
        <v>45548.038888888892</v>
      </c>
      <c r="Y2745" t="str">
        <f>IF(data[[#This Row],[OrderDateTime]]=data[[#This Row],[FirstOrderDateTime]], "New", "Returning")</f>
        <v>Returning</v>
      </c>
      <c r="Z2745" s="7">
        <f>data[[#This Row],[DeliveryDate]] + data[[#This Row],[DeliveryTime]]</f>
        <v>45852.644444444442</v>
      </c>
      <c r="AA2745" s="7">
        <f>data[[#This Row],[OrderDateTime]] + 1</f>
        <v>45850.061805555553</v>
      </c>
      <c r="AB2745" s="7" t="str">
        <f>IF(data[[#This Row],[DeliveryDateTime]] &lt;= data[[#This Row],[SLADue]], "On Time", "Late")</f>
        <v>Late</v>
      </c>
    </row>
    <row r="2746" spans="1:28" x14ac:dyDescent="0.2">
      <c r="A2746" t="s">
        <v>3296</v>
      </c>
      <c r="B2746" t="s">
        <v>19</v>
      </c>
      <c r="C2746" t="s">
        <v>61</v>
      </c>
      <c r="D2746" t="s">
        <v>62</v>
      </c>
      <c r="E2746" s="5">
        <v>139.68</v>
      </c>
      <c r="F2746" t="s">
        <v>63</v>
      </c>
      <c r="G2746">
        <v>3</v>
      </c>
      <c r="H2746" s="1">
        <v>45632</v>
      </c>
      <c r="I2746" s="1" t="str">
        <f>TEXT(data[[#This Row],[OrderDate]],"mmm")</f>
        <v>Dec</v>
      </c>
      <c r="J2746" s="6">
        <v>0.68402777777777779</v>
      </c>
      <c r="K2746" s="6" t="str">
        <f>TEXT(data[[#This Row],[OrderTime]],"h")</f>
        <v>16</v>
      </c>
      <c r="L2746" s="1">
        <v>45633</v>
      </c>
      <c r="M2746" s="6">
        <v>0.87222222222222223</v>
      </c>
      <c r="N2746" t="s">
        <v>139</v>
      </c>
      <c r="O2746" t="s">
        <v>1351</v>
      </c>
      <c r="P2746" t="s">
        <v>36</v>
      </c>
      <c r="Q2746" t="s">
        <v>26</v>
      </c>
      <c r="R2746" t="s">
        <v>66</v>
      </c>
      <c r="S2746" t="s">
        <v>28</v>
      </c>
      <c r="T2746" t="s">
        <v>38</v>
      </c>
      <c r="U2746" t="s">
        <v>30</v>
      </c>
      <c r="V2746" s="5">
        <f>data[[#This Row],[PriceUSD]]*data[[#This Row],[Quantity]]</f>
        <v>419.04</v>
      </c>
      <c r="W2746" s="7">
        <f>data[[#This Row],[OrderDate]] + TIME(VALUE(LEFT(data[[#This Row],[OrderTime]],2)), VALUE(RIGHT(data[[#This Row],[OrderTime]],2)), 0)</f>
        <v>45632.054166666669</v>
      </c>
      <c r="X2746" s="7">
        <f>_xlfn.MINIFS(data[OrderDateTime], data[CustomerName], data[[#This Row],[CustomerName]])</f>
        <v>45613.038888888892</v>
      </c>
      <c r="Y2746" t="str">
        <f>IF(data[[#This Row],[OrderDateTime]]=data[[#This Row],[FirstOrderDateTime]], "New", "Returning")</f>
        <v>Returning</v>
      </c>
      <c r="Z2746" s="7">
        <f>data[[#This Row],[DeliveryDate]] + data[[#This Row],[DeliveryTime]]</f>
        <v>45633.87222222222</v>
      </c>
      <c r="AA2746" s="7">
        <f>data[[#This Row],[OrderDateTime]] + 1</f>
        <v>45633.054166666669</v>
      </c>
      <c r="AB2746" s="7" t="str">
        <f>IF(data[[#This Row],[DeliveryDateTime]] &lt;= data[[#This Row],[SLADue]], "On Time", "Late")</f>
        <v>Late</v>
      </c>
    </row>
    <row r="2747" spans="1:28" x14ac:dyDescent="0.2">
      <c r="A2747" t="s">
        <v>3297</v>
      </c>
      <c r="B2747" t="s">
        <v>19</v>
      </c>
      <c r="C2747" t="s">
        <v>258</v>
      </c>
      <c r="D2747" t="s">
        <v>259</v>
      </c>
      <c r="E2747" s="5">
        <v>116.03</v>
      </c>
      <c r="F2747" t="s">
        <v>182</v>
      </c>
      <c r="G2747">
        <v>2</v>
      </c>
      <c r="H2747" s="1">
        <v>45647</v>
      </c>
      <c r="I2747" s="1" t="str">
        <f>TEXT(data[[#This Row],[OrderDate]],"mmm")</f>
        <v>Dec</v>
      </c>
      <c r="J2747" s="6">
        <v>0.57430555555555551</v>
      </c>
      <c r="K2747" s="6" t="str">
        <f>TEXT(data[[#This Row],[OrderTime]],"h")</f>
        <v>13</v>
      </c>
      <c r="L2747" s="1">
        <v>45647</v>
      </c>
      <c r="M2747" s="6">
        <v>0.69930555555555551</v>
      </c>
      <c r="N2747" t="s">
        <v>44</v>
      </c>
      <c r="O2747" t="s">
        <v>1184</v>
      </c>
      <c r="P2747" t="s">
        <v>25</v>
      </c>
      <c r="Q2747" t="s">
        <v>26</v>
      </c>
      <c r="R2747" t="s">
        <v>261</v>
      </c>
      <c r="S2747" t="s">
        <v>47</v>
      </c>
      <c r="T2747" t="s">
        <v>106</v>
      </c>
      <c r="U2747" t="s">
        <v>39</v>
      </c>
      <c r="V2747" s="5">
        <f>data[[#This Row],[PriceUSD]]*data[[#This Row],[Quantity]]</f>
        <v>232.06</v>
      </c>
      <c r="W2747" s="7">
        <f>data[[#This Row],[OrderDate]] + TIME(VALUE(LEFT(data[[#This Row],[OrderTime]],2)), VALUE(RIGHT(data[[#This Row],[OrderTime]],2)), 0)</f>
        <v>45647.038888888892</v>
      </c>
      <c r="X2747" s="7">
        <f>_xlfn.MINIFS(data[OrderDateTime], data[CustomerName], data[[#This Row],[CustomerName]])</f>
        <v>45514.030555555553</v>
      </c>
      <c r="Y2747" t="str">
        <f>IF(data[[#This Row],[OrderDateTime]]=data[[#This Row],[FirstOrderDateTime]], "New", "Returning")</f>
        <v>Returning</v>
      </c>
      <c r="Z2747" s="7">
        <f>data[[#This Row],[DeliveryDate]] + data[[#This Row],[DeliveryTime]]</f>
        <v>45647.699305555558</v>
      </c>
      <c r="AA2747" s="7">
        <f>data[[#This Row],[OrderDateTime]] + 1</f>
        <v>45648.038888888892</v>
      </c>
      <c r="AB2747" s="7" t="str">
        <f>IF(data[[#This Row],[DeliveryDateTime]] &lt;= data[[#This Row],[SLADue]], "On Time", "Late")</f>
        <v>On Time</v>
      </c>
    </row>
    <row r="2748" spans="1:28" x14ac:dyDescent="0.2">
      <c r="A2748" t="s">
        <v>3298</v>
      </c>
      <c r="B2748" t="s">
        <v>19</v>
      </c>
      <c r="C2748" t="s">
        <v>117</v>
      </c>
      <c r="D2748" t="s">
        <v>118</v>
      </c>
      <c r="E2748" s="5">
        <v>86.33</v>
      </c>
      <c r="F2748" t="s">
        <v>182</v>
      </c>
      <c r="G2748">
        <v>1</v>
      </c>
      <c r="H2748" s="1">
        <v>45765</v>
      </c>
      <c r="I2748" s="1" t="str">
        <f>TEXT(data[[#This Row],[OrderDate]],"mmm")</f>
        <v>Apr</v>
      </c>
      <c r="J2748" s="6">
        <v>0.47083333333333333</v>
      </c>
      <c r="K2748" s="6" t="str">
        <f>TEXT(data[[#This Row],[OrderTime]],"h")</f>
        <v>11</v>
      </c>
      <c r="L2748" s="1">
        <v>45765</v>
      </c>
      <c r="M2748" s="6">
        <v>0.72083333333333333</v>
      </c>
      <c r="N2748" t="s">
        <v>175</v>
      </c>
      <c r="O2748" t="s">
        <v>563</v>
      </c>
      <c r="P2748" t="s">
        <v>25</v>
      </c>
      <c r="Q2748" t="s">
        <v>26</v>
      </c>
      <c r="R2748" t="s">
        <v>66</v>
      </c>
      <c r="S2748" t="s">
        <v>47</v>
      </c>
      <c r="T2748" t="s">
        <v>136</v>
      </c>
      <c r="U2748" t="s">
        <v>30</v>
      </c>
      <c r="V2748" s="5">
        <f>data[[#This Row],[PriceUSD]]*data[[#This Row],[Quantity]]</f>
        <v>86.33</v>
      </c>
      <c r="W2748" s="7">
        <f>data[[#This Row],[OrderDate]] + TIME(VALUE(LEFT(data[[#This Row],[OrderTime]],2)), VALUE(RIGHT(data[[#This Row],[OrderTime]],2)), 0)</f>
        <v>45765.022916666669</v>
      </c>
      <c r="X2748" s="7">
        <f>_xlfn.MINIFS(data[OrderDateTime], data[CustomerName], data[[#This Row],[CustomerName]])</f>
        <v>45511.007638888892</v>
      </c>
      <c r="Y2748" t="str">
        <f>IF(data[[#This Row],[OrderDateTime]]=data[[#This Row],[FirstOrderDateTime]], "New", "Returning")</f>
        <v>Returning</v>
      </c>
      <c r="Z2748" s="7">
        <f>data[[#This Row],[DeliveryDate]] + data[[#This Row],[DeliveryTime]]</f>
        <v>45765.720833333333</v>
      </c>
      <c r="AA2748" s="7">
        <f>data[[#This Row],[OrderDateTime]] + 1</f>
        <v>45766.022916666669</v>
      </c>
      <c r="AB2748" s="7" t="str">
        <f>IF(data[[#This Row],[DeliveryDateTime]] &lt;= data[[#This Row],[SLADue]], "On Time", "Late")</f>
        <v>On Time</v>
      </c>
    </row>
    <row r="2749" spans="1:28" x14ac:dyDescent="0.2">
      <c r="A2749" t="s">
        <v>3299</v>
      </c>
      <c r="B2749" t="s">
        <v>19</v>
      </c>
      <c r="C2749" t="s">
        <v>69</v>
      </c>
      <c r="D2749" t="s">
        <v>70</v>
      </c>
      <c r="E2749" s="5">
        <v>57.45</v>
      </c>
      <c r="F2749" t="s">
        <v>119</v>
      </c>
      <c r="G2749">
        <v>1</v>
      </c>
      <c r="H2749" s="1">
        <v>45583</v>
      </c>
      <c r="I2749" s="1" t="str">
        <f>TEXT(data[[#This Row],[OrderDate]],"mmm")</f>
        <v>Oct</v>
      </c>
      <c r="J2749" s="6">
        <v>0.4</v>
      </c>
      <c r="K2749" s="6" t="str">
        <f>TEXT(data[[#This Row],[OrderTime]],"h")</f>
        <v>9</v>
      </c>
      <c r="L2749" s="1">
        <v>45583</v>
      </c>
      <c r="M2749" s="6">
        <v>0.56666666666666665</v>
      </c>
      <c r="N2749" t="s">
        <v>112</v>
      </c>
      <c r="O2749" t="s">
        <v>1248</v>
      </c>
      <c r="P2749" t="s">
        <v>36</v>
      </c>
      <c r="Q2749" t="s">
        <v>26</v>
      </c>
      <c r="R2749" t="s">
        <v>37</v>
      </c>
      <c r="S2749" t="s">
        <v>47</v>
      </c>
      <c r="T2749" t="s">
        <v>106</v>
      </c>
      <c r="U2749" t="s">
        <v>30</v>
      </c>
      <c r="V2749" s="5">
        <f>data[[#This Row],[PriceUSD]]*data[[#This Row],[Quantity]]</f>
        <v>57.45</v>
      </c>
      <c r="W2749" s="7">
        <f>data[[#This Row],[OrderDate]] + TIME(VALUE(LEFT(data[[#This Row],[OrderTime]],2)), VALUE(RIGHT(data[[#This Row],[OrderTime]],2)), 0)</f>
        <v>45583</v>
      </c>
      <c r="X2749" s="7">
        <f>_xlfn.MINIFS(data[OrderDateTime], data[CustomerName], data[[#This Row],[CustomerName]])</f>
        <v>45523.052083333336</v>
      </c>
      <c r="Y2749" t="str">
        <f>IF(data[[#This Row],[OrderDateTime]]=data[[#This Row],[FirstOrderDateTime]], "New", "Returning")</f>
        <v>Returning</v>
      </c>
      <c r="Z2749" s="7">
        <f>data[[#This Row],[DeliveryDate]] + data[[#This Row],[DeliveryTime]]</f>
        <v>45583.566666666666</v>
      </c>
      <c r="AA2749" s="7">
        <f>data[[#This Row],[OrderDateTime]] + 1</f>
        <v>45584</v>
      </c>
      <c r="AB2749" s="7" t="str">
        <f>IF(data[[#This Row],[DeliveryDateTime]] &lt;= data[[#This Row],[SLADue]], "On Time", "Late")</f>
        <v>On Time</v>
      </c>
    </row>
    <row r="2750" spans="1:28" x14ac:dyDescent="0.2">
      <c r="A2750" t="s">
        <v>3300</v>
      </c>
      <c r="B2750" t="s">
        <v>19</v>
      </c>
      <c r="C2750" t="s">
        <v>117</v>
      </c>
      <c r="D2750" t="s">
        <v>118</v>
      </c>
      <c r="E2750" s="5">
        <v>77.92</v>
      </c>
      <c r="F2750" t="s">
        <v>94</v>
      </c>
      <c r="G2750">
        <v>3</v>
      </c>
      <c r="H2750" s="1">
        <v>45854</v>
      </c>
      <c r="I2750" s="1" t="str">
        <f>TEXT(data[[#This Row],[OrderDate]],"mmm")</f>
        <v>Jul</v>
      </c>
      <c r="J2750" s="6">
        <v>0.74305555555555558</v>
      </c>
      <c r="K2750" s="6" t="str">
        <f>TEXT(data[[#This Row],[OrderTime]],"h")</f>
        <v>17</v>
      </c>
      <c r="L2750" s="1">
        <v>45855</v>
      </c>
      <c r="M2750" s="6">
        <v>0.82638888888888884</v>
      </c>
      <c r="N2750" t="s">
        <v>123</v>
      </c>
      <c r="O2750" t="s">
        <v>597</v>
      </c>
      <c r="P2750" t="s">
        <v>36</v>
      </c>
      <c r="Q2750" t="s">
        <v>26</v>
      </c>
      <c r="R2750" t="s">
        <v>66</v>
      </c>
      <c r="S2750" t="s">
        <v>28</v>
      </c>
      <c r="T2750" t="s">
        <v>29</v>
      </c>
      <c r="U2750" t="s">
        <v>30</v>
      </c>
      <c r="V2750" s="5">
        <f>data[[#This Row],[PriceUSD]]*data[[#This Row],[Quantity]]</f>
        <v>233.76</v>
      </c>
      <c r="W2750" s="7">
        <f>data[[#This Row],[OrderDate]] + TIME(VALUE(LEFT(data[[#This Row],[OrderTime]],2)), VALUE(RIGHT(data[[#This Row],[OrderTime]],2)), 0)</f>
        <v>45854.038888888892</v>
      </c>
      <c r="X2750" s="7">
        <f>_xlfn.MINIFS(data[OrderDateTime], data[CustomerName], data[[#This Row],[CustomerName]])</f>
        <v>45519.052083333336</v>
      </c>
      <c r="Y2750" t="str">
        <f>IF(data[[#This Row],[OrderDateTime]]=data[[#This Row],[FirstOrderDateTime]], "New", "Returning")</f>
        <v>Returning</v>
      </c>
      <c r="Z2750" s="7">
        <f>data[[#This Row],[DeliveryDate]] + data[[#This Row],[DeliveryTime]]</f>
        <v>45855.826388888891</v>
      </c>
      <c r="AA2750" s="7">
        <f>data[[#This Row],[OrderDateTime]] + 1</f>
        <v>45855.038888888892</v>
      </c>
      <c r="AB2750" s="7" t="str">
        <f>IF(data[[#This Row],[DeliveryDateTime]] &lt;= data[[#This Row],[SLADue]], "On Time", "Late")</f>
        <v>Late</v>
      </c>
    </row>
    <row r="2751" spans="1:28" x14ac:dyDescent="0.2">
      <c r="A2751" t="s">
        <v>3301</v>
      </c>
      <c r="B2751" t="s">
        <v>19</v>
      </c>
      <c r="C2751" t="s">
        <v>258</v>
      </c>
      <c r="D2751" t="s">
        <v>259</v>
      </c>
      <c r="E2751" s="5">
        <v>105.15</v>
      </c>
      <c r="F2751" t="s">
        <v>51</v>
      </c>
      <c r="G2751">
        <v>1</v>
      </c>
      <c r="H2751" s="1">
        <v>45883</v>
      </c>
      <c r="I2751" s="1" t="str">
        <f>TEXT(data[[#This Row],[OrderDate]],"mmm")</f>
        <v>Aug</v>
      </c>
      <c r="J2751" s="6">
        <v>0.53541666666666665</v>
      </c>
      <c r="K2751" s="6" t="str">
        <f>TEXT(data[[#This Row],[OrderTime]],"h")</f>
        <v>12</v>
      </c>
      <c r="L2751" s="1">
        <v>45884</v>
      </c>
      <c r="M2751" s="6">
        <v>0.57708333333333328</v>
      </c>
      <c r="N2751" t="s">
        <v>233</v>
      </c>
      <c r="O2751" t="s">
        <v>804</v>
      </c>
      <c r="P2751" t="s">
        <v>234</v>
      </c>
      <c r="Q2751" t="s">
        <v>26</v>
      </c>
      <c r="R2751" t="s">
        <v>261</v>
      </c>
      <c r="S2751" t="s">
        <v>28</v>
      </c>
      <c r="T2751" t="s">
        <v>29</v>
      </c>
      <c r="U2751" t="s">
        <v>30</v>
      </c>
      <c r="V2751" s="5">
        <f>data[[#This Row],[PriceUSD]]*data[[#This Row],[Quantity]]</f>
        <v>105.15</v>
      </c>
      <c r="W2751" s="7">
        <f>data[[#This Row],[OrderDate]] + TIME(VALUE(LEFT(data[[#This Row],[OrderTime]],2)), VALUE(RIGHT(data[[#This Row],[OrderTime]],2)), 0)</f>
        <v>45883.046527777777</v>
      </c>
      <c r="X2751" s="7">
        <f>_xlfn.MINIFS(data[OrderDateTime], data[CustomerName], data[[#This Row],[CustomerName]])</f>
        <v>45621.038888888892</v>
      </c>
      <c r="Y2751" t="str">
        <f>IF(data[[#This Row],[OrderDateTime]]=data[[#This Row],[FirstOrderDateTime]], "New", "Returning")</f>
        <v>Returning</v>
      </c>
      <c r="Z2751" s="7">
        <f>data[[#This Row],[DeliveryDate]] + data[[#This Row],[DeliveryTime]]</f>
        <v>45884.57708333333</v>
      </c>
      <c r="AA2751" s="7">
        <f>data[[#This Row],[OrderDateTime]] + 1</f>
        <v>45884.046527777777</v>
      </c>
      <c r="AB2751" s="7" t="str">
        <f>IF(data[[#This Row],[DeliveryDateTime]] &lt;= data[[#This Row],[SLADue]], "On Time", "Late")</f>
        <v>Late</v>
      </c>
    </row>
    <row r="2752" spans="1:28" x14ac:dyDescent="0.2">
      <c r="A2752" t="s">
        <v>3302</v>
      </c>
      <c r="B2752" t="s">
        <v>19</v>
      </c>
      <c r="C2752" t="s">
        <v>79</v>
      </c>
      <c r="D2752" t="s">
        <v>80</v>
      </c>
      <c r="E2752" s="5">
        <v>33.090000000000003</v>
      </c>
      <c r="F2752" t="s">
        <v>81</v>
      </c>
      <c r="G2752">
        <v>1</v>
      </c>
      <c r="H2752" s="1">
        <v>45730</v>
      </c>
      <c r="I2752" s="1" t="str">
        <f>TEXT(data[[#This Row],[OrderDate]],"mmm")</f>
        <v>Mar</v>
      </c>
      <c r="J2752" s="6">
        <v>0.40555555555555556</v>
      </c>
      <c r="K2752" s="6" t="str">
        <f>TEXT(data[[#This Row],[OrderTime]],"h")</f>
        <v>9</v>
      </c>
      <c r="L2752" s="1">
        <v>45730</v>
      </c>
      <c r="M2752" s="6">
        <v>0.53055555555555556</v>
      </c>
      <c r="N2752" t="s">
        <v>64</v>
      </c>
      <c r="O2752" t="s">
        <v>1351</v>
      </c>
      <c r="P2752" t="s">
        <v>25</v>
      </c>
      <c r="Q2752" t="s">
        <v>26</v>
      </c>
      <c r="R2752" t="s">
        <v>83</v>
      </c>
      <c r="S2752" t="s">
        <v>47</v>
      </c>
      <c r="T2752" t="s">
        <v>59</v>
      </c>
      <c r="U2752" t="s">
        <v>30</v>
      </c>
      <c r="V2752" s="5">
        <f>data[[#This Row],[PriceUSD]]*data[[#This Row],[Quantity]]</f>
        <v>33.090000000000003</v>
      </c>
      <c r="W2752" s="7">
        <f>data[[#This Row],[OrderDate]] + TIME(VALUE(LEFT(data[[#This Row],[OrderTime]],2)), VALUE(RIGHT(data[[#This Row],[OrderTime]],2)), 0)</f>
        <v>45730.038888888892</v>
      </c>
      <c r="X2752" s="7">
        <f>_xlfn.MINIFS(data[OrderDateTime], data[CustomerName], data[[#This Row],[CustomerName]])</f>
        <v>45613.038888888892</v>
      </c>
      <c r="Y2752" t="str">
        <f>IF(data[[#This Row],[OrderDateTime]]=data[[#This Row],[FirstOrderDateTime]], "New", "Returning")</f>
        <v>Returning</v>
      </c>
      <c r="Z2752" s="7">
        <f>data[[#This Row],[DeliveryDate]] + data[[#This Row],[DeliveryTime]]</f>
        <v>45730.530555555553</v>
      </c>
      <c r="AA2752" s="7">
        <f>data[[#This Row],[OrderDateTime]] + 1</f>
        <v>45731.038888888892</v>
      </c>
      <c r="AB2752" s="7" t="str">
        <f>IF(data[[#This Row],[DeliveryDateTime]] &lt;= data[[#This Row],[SLADue]], "On Time", "Late")</f>
        <v>On Time</v>
      </c>
    </row>
    <row r="2753" spans="1:28" x14ac:dyDescent="0.2">
      <c r="A2753" t="s">
        <v>3303</v>
      </c>
      <c r="B2753" t="s">
        <v>19</v>
      </c>
      <c r="C2753" t="s">
        <v>41</v>
      </c>
      <c r="D2753" t="s">
        <v>42</v>
      </c>
      <c r="E2753" s="5">
        <v>33.68</v>
      </c>
      <c r="F2753" t="s">
        <v>119</v>
      </c>
      <c r="G2753">
        <v>1</v>
      </c>
      <c r="H2753" s="1">
        <v>45707</v>
      </c>
      <c r="I2753" s="1" t="str">
        <f>TEXT(data[[#This Row],[OrderDate]],"mmm")</f>
        <v>Feb</v>
      </c>
      <c r="J2753" s="6">
        <v>0.54166666666666663</v>
      </c>
      <c r="K2753" s="6" t="str">
        <f>TEXT(data[[#This Row],[OrderTime]],"h")</f>
        <v>13</v>
      </c>
      <c r="L2753" s="1">
        <v>45707</v>
      </c>
      <c r="M2753" s="6">
        <v>0.75</v>
      </c>
      <c r="N2753" t="s">
        <v>120</v>
      </c>
      <c r="O2753" t="s">
        <v>408</v>
      </c>
      <c r="P2753" t="s">
        <v>25</v>
      </c>
      <c r="Q2753" t="s">
        <v>26</v>
      </c>
      <c r="R2753" t="s">
        <v>46</v>
      </c>
      <c r="S2753" t="s">
        <v>47</v>
      </c>
      <c r="T2753" t="s">
        <v>38</v>
      </c>
      <c r="U2753" t="s">
        <v>30</v>
      </c>
      <c r="V2753" s="5">
        <f>data[[#This Row],[PriceUSD]]*data[[#This Row],[Quantity]]</f>
        <v>33.68</v>
      </c>
      <c r="W2753" s="7">
        <f>data[[#This Row],[OrderDate]] + TIME(VALUE(LEFT(data[[#This Row],[OrderTime]],2)), VALUE(RIGHT(data[[#This Row],[OrderTime]],2)), 0)</f>
        <v>45707.046527777777</v>
      </c>
      <c r="X2753" s="7">
        <f>_xlfn.MINIFS(data[OrderDateTime], data[CustomerName], data[[#This Row],[CustomerName]])</f>
        <v>45510.061805555553</v>
      </c>
      <c r="Y2753" t="str">
        <f>IF(data[[#This Row],[OrderDateTime]]=data[[#This Row],[FirstOrderDateTime]], "New", "Returning")</f>
        <v>Returning</v>
      </c>
      <c r="Z2753" s="7">
        <f>data[[#This Row],[DeliveryDate]] + data[[#This Row],[DeliveryTime]]</f>
        <v>45707.75</v>
      </c>
      <c r="AA2753" s="7">
        <f>data[[#This Row],[OrderDateTime]] + 1</f>
        <v>45708.046527777777</v>
      </c>
      <c r="AB2753" s="7" t="str">
        <f>IF(data[[#This Row],[DeliveryDateTime]] &lt;= data[[#This Row],[SLADue]], "On Time", "Late")</f>
        <v>On Time</v>
      </c>
    </row>
    <row r="2754" spans="1:28" x14ac:dyDescent="0.2">
      <c r="A2754" t="s">
        <v>3304</v>
      </c>
      <c r="B2754" t="s">
        <v>19</v>
      </c>
      <c r="C2754" t="s">
        <v>126</v>
      </c>
      <c r="D2754" t="s">
        <v>127</v>
      </c>
      <c r="E2754" s="5">
        <v>21.84</v>
      </c>
      <c r="F2754" t="s">
        <v>56</v>
      </c>
      <c r="G2754">
        <v>1</v>
      </c>
      <c r="H2754" s="1">
        <v>45534</v>
      </c>
      <c r="I2754" s="1" t="str">
        <f>TEXT(data[[#This Row],[OrderDate]],"mmm")</f>
        <v>Aug</v>
      </c>
      <c r="J2754" s="6">
        <v>0.3972222222222222</v>
      </c>
      <c r="K2754" s="6" t="str">
        <f>TEXT(data[[#This Row],[OrderTime]],"h")</f>
        <v>9</v>
      </c>
      <c r="L2754" s="1">
        <v>45534</v>
      </c>
      <c r="M2754" s="6">
        <v>0.68888888888888888</v>
      </c>
      <c r="N2754" t="s">
        <v>112</v>
      </c>
      <c r="O2754" t="s">
        <v>563</v>
      </c>
      <c r="P2754" t="s">
        <v>36</v>
      </c>
      <c r="Q2754" t="s">
        <v>53</v>
      </c>
      <c r="R2754" t="s">
        <v>129</v>
      </c>
      <c r="S2754" t="s">
        <v>47</v>
      </c>
      <c r="T2754" t="s">
        <v>143</v>
      </c>
      <c r="U2754" t="s">
        <v>39</v>
      </c>
      <c r="V2754" s="5">
        <f>data[[#This Row],[PriceUSD]]*data[[#This Row],[Quantity]]</f>
        <v>21.84</v>
      </c>
      <c r="W2754" s="7">
        <f>data[[#This Row],[OrderDate]] + TIME(VALUE(LEFT(data[[#This Row],[OrderTime]],2)), VALUE(RIGHT(data[[#This Row],[OrderTime]],2)), 0)</f>
        <v>45534.015277777777</v>
      </c>
      <c r="X2754" s="7">
        <f>_xlfn.MINIFS(data[OrderDateTime], data[CustomerName], data[[#This Row],[CustomerName]])</f>
        <v>45511.007638888892</v>
      </c>
      <c r="Y2754" t="str">
        <f>IF(data[[#This Row],[OrderDateTime]]=data[[#This Row],[FirstOrderDateTime]], "New", "Returning")</f>
        <v>Returning</v>
      </c>
      <c r="Z2754" s="7">
        <f>data[[#This Row],[DeliveryDate]] + data[[#This Row],[DeliveryTime]]</f>
        <v>45534.688888888886</v>
      </c>
      <c r="AA2754" s="7">
        <f>data[[#This Row],[OrderDateTime]] + 1</f>
        <v>45535.015277777777</v>
      </c>
      <c r="AB2754" s="7" t="str">
        <f>IF(data[[#This Row],[DeliveryDateTime]] &lt;= data[[#This Row],[SLADue]], "On Time", "Late")</f>
        <v>On Time</v>
      </c>
    </row>
    <row r="2755" spans="1:28" x14ac:dyDescent="0.2">
      <c r="A2755" t="s">
        <v>3305</v>
      </c>
      <c r="B2755" t="s">
        <v>19</v>
      </c>
      <c r="C2755" t="s">
        <v>41</v>
      </c>
      <c r="D2755" t="s">
        <v>42</v>
      </c>
      <c r="E2755" s="5">
        <v>38.71</v>
      </c>
      <c r="F2755" t="s">
        <v>51</v>
      </c>
      <c r="G2755">
        <v>1</v>
      </c>
      <c r="H2755" s="1">
        <v>45811</v>
      </c>
      <c r="I2755" s="1" t="str">
        <f>TEXT(data[[#This Row],[OrderDate]],"mmm")</f>
        <v>Jun</v>
      </c>
      <c r="J2755" s="6">
        <v>0.56458333333333333</v>
      </c>
      <c r="K2755" s="6" t="str">
        <f>TEXT(data[[#This Row],[OrderTime]],"h")</f>
        <v>13</v>
      </c>
      <c r="L2755" s="1">
        <v>45811</v>
      </c>
      <c r="M2755" s="6">
        <v>0.81458333333333333</v>
      </c>
      <c r="N2755" t="s">
        <v>112</v>
      </c>
      <c r="O2755" t="s">
        <v>500</v>
      </c>
      <c r="P2755" t="s">
        <v>36</v>
      </c>
      <c r="Q2755" t="s">
        <v>26</v>
      </c>
      <c r="R2755" t="s">
        <v>46</v>
      </c>
      <c r="S2755" t="s">
        <v>47</v>
      </c>
      <c r="T2755" t="s">
        <v>38</v>
      </c>
      <c r="U2755" t="s">
        <v>30</v>
      </c>
      <c r="V2755" s="5">
        <f>data[[#This Row],[PriceUSD]]*data[[#This Row],[Quantity]]</f>
        <v>38.71</v>
      </c>
      <c r="W2755" s="7">
        <f>data[[#This Row],[OrderDate]] + TIME(VALUE(LEFT(data[[#This Row],[OrderTime]],2)), VALUE(RIGHT(data[[#This Row],[OrderTime]],2)), 0)</f>
        <v>45811.022916666669</v>
      </c>
      <c r="X2755" s="7">
        <f>_xlfn.MINIFS(data[OrderDateTime], data[CustomerName], data[[#This Row],[CustomerName]])</f>
        <v>45534.046527777777</v>
      </c>
      <c r="Y2755" t="str">
        <f>IF(data[[#This Row],[OrderDateTime]]=data[[#This Row],[FirstOrderDateTime]], "New", "Returning")</f>
        <v>Returning</v>
      </c>
      <c r="Z2755" s="7">
        <f>data[[#This Row],[DeliveryDate]] + data[[#This Row],[DeliveryTime]]</f>
        <v>45811.814583333333</v>
      </c>
      <c r="AA2755" s="7">
        <f>data[[#This Row],[OrderDateTime]] + 1</f>
        <v>45812.022916666669</v>
      </c>
      <c r="AB2755" s="7" t="str">
        <f>IF(data[[#This Row],[DeliveryDateTime]] &lt;= data[[#This Row],[SLADue]], "On Time", "Late")</f>
        <v>On Time</v>
      </c>
    </row>
    <row r="2756" spans="1:28" x14ac:dyDescent="0.2">
      <c r="A2756" t="s">
        <v>3306</v>
      </c>
      <c r="B2756" t="s">
        <v>19</v>
      </c>
      <c r="C2756" t="s">
        <v>391</v>
      </c>
      <c r="D2756" t="s">
        <v>392</v>
      </c>
      <c r="E2756" s="5">
        <v>17.440000000000001</v>
      </c>
      <c r="F2756" t="s">
        <v>43</v>
      </c>
      <c r="G2756">
        <v>1</v>
      </c>
      <c r="H2756" s="1">
        <v>45704</v>
      </c>
      <c r="I2756" s="1" t="str">
        <f>TEXT(data[[#This Row],[OrderDate]],"mmm")</f>
        <v>Feb</v>
      </c>
      <c r="J2756" s="6">
        <v>0.53819444444444442</v>
      </c>
      <c r="K2756" s="6" t="str">
        <f>TEXT(data[[#This Row],[OrderTime]],"h")</f>
        <v>12</v>
      </c>
      <c r="L2756" s="1">
        <v>45704</v>
      </c>
      <c r="M2756" s="6">
        <v>0.78819444444444442</v>
      </c>
      <c r="N2756" t="s">
        <v>64</v>
      </c>
      <c r="O2756" t="s">
        <v>651</v>
      </c>
      <c r="P2756" t="s">
        <v>25</v>
      </c>
      <c r="Q2756" t="s">
        <v>26</v>
      </c>
      <c r="R2756" t="s">
        <v>394</v>
      </c>
      <c r="S2756" t="s">
        <v>47</v>
      </c>
      <c r="T2756" t="s">
        <v>143</v>
      </c>
      <c r="U2756" t="s">
        <v>30</v>
      </c>
      <c r="V2756" s="5">
        <f>data[[#This Row],[PriceUSD]]*data[[#This Row],[Quantity]]</f>
        <v>17.440000000000001</v>
      </c>
      <c r="W2756" s="7">
        <f>data[[#This Row],[OrderDate]] + TIME(VALUE(LEFT(data[[#This Row],[OrderTime]],2)), VALUE(RIGHT(data[[#This Row],[OrderTime]],2)), 0)</f>
        <v>45704.030555555553</v>
      </c>
      <c r="X2756" s="7">
        <f>_xlfn.MINIFS(data[OrderDateTime], data[CustomerName], data[[#This Row],[CustomerName]])</f>
        <v>45522.038888888892</v>
      </c>
      <c r="Y2756" t="str">
        <f>IF(data[[#This Row],[OrderDateTime]]=data[[#This Row],[FirstOrderDateTime]], "New", "Returning")</f>
        <v>Returning</v>
      </c>
      <c r="Z2756" s="7">
        <f>data[[#This Row],[DeliveryDate]] + data[[#This Row],[DeliveryTime]]</f>
        <v>45704.788194444445</v>
      </c>
      <c r="AA2756" s="7">
        <f>data[[#This Row],[OrderDateTime]] + 1</f>
        <v>45705.030555555553</v>
      </c>
      <c r="AB2756" s="7" t="str">
        <f>IF(data[[#This Row],[DeliveryDateTime]] &lt;= data[[#This Row],[SLADue]], "On Time", "Late")</f>
        <v>On Time</v>
      </c>
    </row>
    <row r="2757" spans="1:28" x14ac:dyDescent="0.2">
      <c r="A2757" t="s">
        <v>3307</v>
      </c>
      <c r="B2757" t="s">
        <v>19</v>
      </c>
      <c r="C2757" t="s">
        <v>69</v>
      </c>
      <c r="D2757" t="s">
        <v>70</v>
      </c>
      <c r="E2757" s="5">
        <v>48.85</v>
      </c>
      <c r="F2757" t="s">
        <v>74</v>
      </c>
      <c r="G2757">
        <v>4</v>
      </c>
      <c r="H2757" s="1">
        <v>45535</v>
      </c>
      <c r="I2757" s="1" t="str">
        <f>TEXT(data[[#This Row],[OrderDate]],"mmm")</f>
        <v>Aug</v>
      </c>
      <c r="J2757" s="6">
        <v>0.81597222222222221</v>
      </c>
      <c r="K2757" s="6" t="str">
        <f>TEXT(data[[#This Row],[OrderTime]],"h")</f>
        <v>19</v>
      </c>
      <c r="L2757" s="1">
        <v>45537</v>
      </c>
      <c r="M2757" s="6">
        <v>0.54305555555555551</v>
      </c>
      <c r="N2757" t="s">
        <v>88</v>
      </c>
      <c r="O2757" t="s">
        <v>403</v>
      </c>
      <c r="P2757" t="s">
        <v>25</v>
      </c>
      <c r="Q2757" t="s">
        <v>26</v>
      </c>
      <c r="R2757" t="s">
        <v>37</v>
      </c>
      <c r="S2757" t="s">
        <v>105</v>
      </c>
      <c r="T2757" t="s">
        <v>29</v>
      </c>
      <c r="U2757" t="s">
        <v>30</v>
      </c>
      <c r="V2757" s="5">
        <f>data[[#This Row],[PriceUSD]]*data[[#This Row],[Quantity]]</f>
        <v>195.4</v>
      </c>
      <c r="W2757" s="7">
        <f>data[[#This Row],[OrderDate]] + TIME(VALUE(LEFT(data[[#This Row],[OrderTime]],2)), VALUE(RIGHT(data[[#This Row],[OrderTime]],2)), 0)</f>
        <v>45535.015277777777</v>
      </c>
      <c r="X2757" s="7">
        <f>_xlfn.MINIFS(data[OrderDateTime], data[CustomerName], data[[#This Row],[CustomerName]])</f>
        <v>45535.015277777777</v>
      </c>
      <c r="Y2757" t="str">
        <f>IF(data[[#This Row],[OrderDateTime]]=data[[#This Row],[FirstOrderDateTime]], "New", "Returning")</f>
        <v>New</v>
      </c>
      <c r="Z2757" s="7">
        <f>data[[#This Row],[DeliveryDate]] + data[[#This Row],[DeliveryTime]]</f>
        <v>45537.543055555558</v>
      </c>
      <c r="AA2757" s="7">
        <f>data[[#This Row],[OrderDateTime]] + 1</f>
        <v>45536.015277777777</v>
      </c>
      <c r="AB2757" s="7" t="str">
        <f>IF(data[[#This Row],[DeliveryDateTime]] &lt;= data[[#This Row],[SLADue]], "On Time", "Late")</f>
        <v>Late</v>
      </c>
    </row>
    <row r="2758" spans="1:28" x14ac:dyDescent="0.2">
      <c r="A2758" t="s">
        <v>3308</v>
      </c>
      <c r="B2758" t="s">
        <v>19</v>
      </c>
      <c r="C2758" t="s">
        <v>61</v>
      </c>
      <c r="D2758" t="s">
        <v>62</v>
      </c>
      <c r="E2758" s="5">
        <v>162.46</v>
      </c>
      <c r="F2758" t="s">
        <v>63</v>
      </c>
      <c r="G2758">
        <v>3</v>
      </c>
      <c r="H2758" s="1">
        <v>45661</v>
      </c>
      <c r="I2758" s="1" t="str">
        <f>TEXT(data[[#This Row],[OrderDate]],"mmm")</f>
        <v>Jan</v>
      </c>
      <c r="J2758" s="6">
        <v>0.41111111111111109</v>
      </c>
      <c r="K2758" s="6" t="str">
        <f>TEXT(data[[#This Row],[OrderTime]],"h")</f>
        <v>9</v>
      </c>
      <c r="L2758" s="1">
        <v>45661</v>
      </c>
      <c r="M2758" s="6">
        <v>0.66111111111111109</v>
      </c>
      <c r="N2758" t="s">
        <v>145</v>
      </c>
      <c r="O2758" t="s">
        <v>223</v>
      </c>
      <c r="P2758" t="s">
        <v>77</v>
      </c>
      <c r="Q2758" t="s">
        <v>53</v>
      </c>
      <c r="R2758" t="s">
        <v>66</v>
      </c>
      <c r="S2758" t="s">
        <v>47</v>
      </c>
      <c r="T2758" t="s">
        <v>143</v>
      </c>
      <c r="U2758" t="s">
        <v>30</v>
      </c>
      <c r="V2758" s="5">
        <f>data[[#This Row],[PriceUSD]]*data[[#This Row],[Quantity]]</f>
        <v>487.38</v>
      </c>
      <c r="W2758" s="7">
        <f>data[[#This Row],[OrderDate]] + TIME(VALUE(LEFT(data[[#This Row],[OrderTime]],2)), VALUE(RIGHT(data[[#This Row],[OrderTime]],2)), 0)</f>
        <v>45661.007638888892</v>
      </c>
      <c r="X2758" s="7">
        <f>_xlfn.MINIFS(data[OrderDateTime], data[CustomerName], data[[#This Row],[CustomerName]])</f>
        <v>45507.007638888892</v>
      </c>
      <c r="Y2758" t="str">
        <f>IF(data[[#This Row],[OrderDateTime]]=data[[#This Row],[FirstOrderDateTime]], "New", "Returning")</f>
        <v>Returning</v>
      </c>
      <c r="Z2758" s="7">
        <f>data[[#This Row],[DeliveryDate]] + data[[#This Row],[DeliveryTime]]</f>
        <v>45661.661111111112</v>
      </c>
      <c r="AA2758" s="7">
        <f>data[[#This Row],[OrderDateTime]] + 1</f>
        <v>45662.007638888892</v>
      </c>
      <c r="AB2758" s="7" t="str">
        <f>IF(data[[#This Row],[DeliveryDateTime]] &lt;= data[[#This Row],[SLADue]], "On Time", "Late")</f>
        <v>On Time</v>
      </c>
    </row>
    <row r="2759" spans="1:28" x14ac:dyDescent="0.2">
      <c r="A2759" t="s">
        <v>3309</v>
      </c>
      <c r="B2759" t="s">
        <v>19</v>
      </c>
      <c r="C2759" t="s">
        <v>41</v>
      </c>
      <c r="D2759" t="s">
        <v>42</v>
      </c>
      <c r="E2759" s="5">
        <v>30.75</v>
      </c>
      <c r="F2759" t="s">
        <v>56</v>
      </c>
      <c r="G2759">
        <v>1</v>
      </c>
      <c r="H2759" s="1">
        <v>45845</v>
      </c>
      <c r="I2759" s="1" t="str">
        <f>TEXT(data[[#This Row],[OrderDate]],"mmm")</f>
        <v>Jul</v>
      </c>
      <c r="J2759" s="6">
        <v>0.72291666666666665</v>
      </c>
      <c r="K2759" s="6" t="str">
        <f>TEXT(data[[#This Row],[OrderTime]],"h")</f>
        <v>17</v>
      </c>
      <c r="L2759" s="1">
        <v>45846</v>
      </c>
      <c r="M2759" s="6">
        <v>0.88958333333333328</v>
      </c>
      <c r="N2759" t="s">
        <v>175</v>
      </c>
      <c r="O2759" t="s">
        <v>611</v>
      </c>
      <c r="P2759" t="s">
        <v>25</v>
      </c>
      <c r="Q2759" t="s">
        <v>26</v>
      </c>
      <c r="R2759" t="s">
        <v>46</v>
      </c>
      <c r="S2759" t="s">
        <v>28</v>
      </c>
      <c r="T2759" t="s">
        <v>29</v>
      </c>
      <c r="U2759" t="s">
        <v>30</v>
      </c>
      <c r="V2759" s="5">
        <f>data[[#This Row],[PriceUSD]]*data[[#This Row],[Quantity]]</f>
        <v>30.75</v>
      </c>
      <c r="W2759" s="7">
        <f>data[[#This Row],[OrderDate]] + TIME(VALUE(LEFT(data[[#This Row],[OrderTime]],2)), VALUE(RIGHT(data[[#This Row],[OrderTime]],2)), 0)</f>
        <v>45845.046527777777</v>
      </c>
      <c r="X2759" s="7">
        <f>_xlfn.MINIFS(data[OrderDateTime], data[CustomerName], data[[#This Row],[CustomerName]])</f>
        <v>45580.007638888892</v>
      </c>
      <c r="Y2759" t="str">
        <f>IF(data[[#This Row],[OrderDateTime]]=data[[#This Row],[FirstOrderDateTime]], "New", "Returning")</f>
        <v>Returning</v>
      </c>
      <c r="Z2759" s="7">
        <f>data[[#This Row],[DeliveryDate]] + data[[#This Row],[DeliveryTime]]</f>
        <v>45846.88958333333</v>
      </c>
      <c r="AA2759" s="7">
        <f>data[[#This Row],[OrderDateTime]] + 1</f>
        <v>45846.046527777777</v>
      </c>
      <c r="AB2759" s="7" t="str">
        <f>IF(data[[#This Row],[DeliveryDateTime]] &lt;= data[[#This Row],[SLADue]], "On Time", "Late")</f>
        <v>Late</v>
      </c>
    </row>
    <row r="2760" spans="1:28" x14ac:dyDescent="0.2">
      <c r="A2760" t="s">
        <v>3310</v>
      </c>
      <c r="B2760" t="s">
        <v>19</v>
      </c>
      <c r="C2760" t="s">
        <v>79</v>
      </c>
      <c r="D2760" t="s">
        <v>80</v>
      </c>
      <c r="E2760" s="5">
        <v>23.55</v>
      </c>
      <c r="F2760" t="s">
        <v>63</v>
      </c>
      <c r="G2760">
        <v>2</v>
      </c>
      <c r="H2760" s="1">
        <v>45755</v>
      </c>
      <c r="I2760" s="1" t="str">
        <f>TEXT(data[[#This Row],[OrderDate]],"mmm")</f>
        <v>Apr</v>
      </c>
      <c r="J2760" s="6">
        <v>0.45555555555555555</v>
      </c>
      <c r="K2760" s="6" t="str">
        <f>TEXT(data[[#This Row],[OrderTime]],"h")</f>
        <v>10</v>
      </c>
      <c r="L2760" s="1">
        <v>45756</v>
      </c>
      <c r="M2760" s="6">
        <v>0.5805555555555556</v>
      </c>
      <c r="N2760" t="s">
        <v>213</v>
      </c>
      <c r="O2760" t="s">
        <v>940</v>
      </c>
      <c r="P2760" t="s">
        <v>36</v>
      </c>
      <c r="Q2760" t="s">
        <v>26</v>
      </c>
      <c r="R2760" t="s">
        <v>83</v>
      </c>
      <c r="S2760" t="s">
        <v>28</v>
      </c>
      <c r="T2760" t="s">
        <v>29</v>
      </c>
      <c r="U2760" t="s">
        <v>30</v>
      </c>
      <c r="V2760" s="5">
        <f>data[[#This Row],[PriceUSD]]*data[[#This Row],[Quantity]]</f>
        <v>47.1</v>
      </c>
      <c r="W2760" s="7">
        <f>data[[#This Row],[OrderDate]] + TIME(VALUE(LEFT(data[[#This Row],[OrderTime]],2)), VALUE(RIGHT(data[[#This Row],[OrderTime]],2)), 0)</f>
        <v>45755.038888888892</v>
      </c>
      <c r="X2760" s="7">
        <f>_xlfn.MINIFS(data[OrderDateTime], data[CustomerName], data[[#This Row],[CustomerName]])</f>
        <v>45516</v>
      </c>
      <c r="Y2760" t="str">
        <f>IF(data[[#This Row],[OrderDateTime]]=data[[#This Row],[FirstOrderDateTime]], "New", "Returning")</f>
        <v>Returning</v>
      </c>
      <c r="Z2760" s="7">
        <f>data[[#This Row],[DeliveryDate]] + data[[#This Row],[DeliveryTime]]</f>
        <v>45756.580555555556</v>
      </c>
      <c r="AA2760" s="7">
        <f>data[[#This Row],[OrderDateTime]] + 1</f>
        <v>45756.038888888892</v>
      </c>
      <c r="AB2760" s="7" t="str">
        <f>IF(data[[#This Row],[DeliveryDateTime]] &lt;= data[[#This Row],[SLADue]], "On Time", "Late")</f>
        <v>Late</v>
      </c>
    </row>
    <row r="2761" spans="1:28" x14ac:dyDescent="0.2">
      <c r="A2761" t="s">
        <v>3311</v>
      </c>
      <c r="B2761" t="s">
        <v>19</v>
      </c>
      <c r="C2761" t="s">
        <v>20</v>
      </c>
      <c r="D2761" t="s">
        <v>21</v>
      </c>
      <c r="E2761" s="5">
        <v>17.350000000000001</v>
      </c>
      <c r="F2761" t="s">
        <v>22</v>
      </c>
      <c r="G2761">
        <v>3</v>
      </c>
      <c r="H2761" s="1">
        <v>45782</v>
      </c>
      <c r="I2761" s="1" t="str">
        <f>TEXT(data[[#This Row],[OrderDate]],"mmm")</f>
        <v>May</v>
      </c>
      <c r="J2761" s="6">
        <v>0.60624999999999996</v>
      </c>
      <c r="K2761" s="6" t="str">
        <f>TEXT(data[[#This Row],[OrderTime]],"h")</f>
        <v>14</v>
      </c>
      <c r="L2761" s="1">
        <v>45782</v>
      </c>
      <c r="M2761" s="6">
        <v>0.8979166666666667</v>
      </c>
      <c r="N2761" t="s">
        <v>170</v>
      </c>
      <c r="O2761" t="s">
        <v>1059</v>
      </c>
      <c r="P2761" t="s">
        <v>36</v>
      </c>
      <c r="Q2761" t="s">
        <v>26</v>
      </c>
      <c r="R2761" t="s">
        <v>27</v>
      </c>
      <c r="S2761" t="s">
        <v>47</v>
      </c>
      <c r="T2761" t="s">
        <v>38</v>
      </c>
      <c r="U2761" t="s">
        <v>67</v>
      </c>
      <c r="V2761" s="5">
        <f>data[[#This Row],[PriceUSD]]*data[[#This Row],[Quantity]]</f>
        <v>52.050000000000004</v>
      </c>
      <c r="W2761" s="7">
        <f>data[[#This Row],[OrderDate]] + TIME(VALUE(LEFT(data[[#This Row],[OrderTime]],2)), VALUE(RIGHT(data[[#This Row],[OrderTime]],2)), 0)</f>
        <v>45782.017361111109</v>
      </c>
      <c r="X2761" s="7">
        <f>_xlfn.MINIFS(data[OrderDateTime], data[CustomerName], data[[#This Row],[CustomerName]])</f>
        <v>45522.015277777777</v>
      </c>
      <c r="Y2761" t="str">
        <f>IF(data[[#This Row],[OrderDateTime]]=data[[#This Row],[FirstOrderDateTime]], "New", "Returning")</f>
        <v>Returning</v>
      </c>
      <c r="Z2761" s="7">
        <f>data[[#This Row],[DeliveryDate]] + data[[#This Row],[DeliveryTime]]</f>
        <v>45782.897916666669</v>
      </c>
      <c r="AA2761" s="7">
        <f>data[[#This Row],[OrderDateTime]] + 1</f>
        <v>45783.017361111109</v>
      </c>
      <c r="AB2761" s="7" t="str">
        <f>IF(data[[#This Row],[DeliveryDateTime]] &lt;= data[[#This Row],[SLADue]], "On Time", "Late")</f>
        <v>On Time</v>
      </c>
    </row>
    <row r="2762" spans="1:28" x14ac:dyDescent="0.2">
      <c r="A2762" t="s">
        <v>3312</v>
      </c>
      <c r="B2762" t="s">
        <v>19</v>
      </c>
      <c r="C2762" t="s">
        <v>126</v>
      </c>
      <c r="D2762" t="s">
        <v>127</v>
      </c>
      <c r="E2762" s="5">
        <v>22.97</v>
      </c>
      <c r="F2762" t="s">
        <v>56</v>
      </c>
      <c r="G2762">
        <v>1</v>
      </c>
      <c r="H2762" s="1">
        <v>45856</v>
      </c>
      <c r="I2762" s="1" t="str">
        <f>TEXT(data[[#This Row],[OrderDate]],"mmm")</f>
        <v>Jul</v>
      </c>
      <c r="J2762" s="6">
        <v>0.49166666666666664</v>
      </c>
      <c r="K2762" s="6" t="str">
        <f>TEXT(data[[#This Row],[OrderTime]],"h")</f>
        <v>11</v>
      </c>
      <c r="L2762" s="1">
        <v>45856</v>
      </c>
      <c r="M2762" s="6">
        <v>0.65833333333333333</v>
      </c>
      <c r="N2762" t="s">
        <v>64</v>
      </c>
      <c r="O2762" t="s">
        <v>82</v>
      </c>
      <c r="P2762" t="s">
        <v>25</v>
      </c>
      <c r="Q2762" t="s">
        <v>26</v>
      </c>
      <c r="R2762" t="s">
        <v>129</v>
      </c>
      <c r="S2762" t="s">
        <v>47</v>
      </c>
      <c r="T2762" t="s">
        <v>143</v>
      </c>
      <c r="U2762" t="s">
        <v>39</v>
      </c>
      <c r="V2762" s="5">
        <f>data[[#This Row],[PriceUSD]]*data[[#This Row],[Quantity]]</f>
        <v>22.97</v>
      </c>
      <c r="W2762" s="7">
        <f>data[[#This Row],[OrderDate]] + TIME(VALUE(LEFT(data[[#This Row],[OrderTime]],2)), VALUE(RIGHT(data[[#This Row],[OrderTime]],2)), 0)</f>
        <v>45856.046527777777</v>
      </c>
      <c r="X2762" s="7">
        <f>_xlfn.MINIFS(data[OrderDateTime], data[CustomerName], data[[#This Row],[CustomerName]])</f>
        <v>45519.052083333336</v>
      </c>
      <c r="Y2762" t="str">
        <f>IF(data[[#This Row],[OrderDateTime]]=data[[#This Row],[FirstOrderDateTime]], "New", "Returning")</f>
        <v>Returning</v>
      </c>
      <c r="Z2762" s="7">
        <f>data[[#This Row],[DeliveryDate]] + data[[#This Row],[DeliveryTime]]</f>
        <v>45856.658333333333</v>
      </c>
      <c r="AA2762" s="7">
        <f>data[[#This Row],[OrderDateTime]] + 1</f>
        <v>45857.046527777777</v>
      </c>
      <c r="AB2762" s="7" t="str">
        <f>IF(data[[#This Row],[DeliveryDateTime]] &lt;= data[[#This Row],[SLADue]], "On Time", "Late")</f>
        <v>On Time</v>
      </c>
    </row>
    <row r="2763" spans="1:28" x14ac:dyDescent="0.2">
      <c r="A2763" t="s">
        <v>3313</v>
      </c>
      <c r="B2763" t="s">
        <v>19</v>
      </c>
      <c r="C2763" t="s">
        <v>117</v>
      </c>
      <c r="D2763" t="s">
        <v>118</v>
      </c>
      <c r="E2763" s="5">
        <v>82.2</v>
      </c>
      <c r="F2763" t="s">
        <v>182</v>
      </c>
      <c r="G2763">
        <v>1</v>
      </c>
      <c r="H2763" s="1">
        <v>45572</v>
      </c>
      <c r="I2763" s="1" t="str">
        <f>TEXT(data[[#This Row],[OrderDate]],"mmm")</f>
        <v>Oct</v>
      </c>
      <c r="J2763" s="6">
        <v>0.70138888888888884</v>
      </c>
      <c r="K2763" s="6" t="str">
        <f>TEXT(data[[#This Row],[OrderTime]],"h")</f>
        <v>16</v>
      </c>
      <c r="L2763" s="1">
        <v>45573</v>
      </c>
      <c r="M2763" s="6">
        <v>0.74305555555555558</v>
      </c>
      <c r="N2763" t="s">
        <v>139</v>
      </c>
      <c r="O2763" t="s">
        <v>335</v>
      </c>
      <c r="P2763" t="s">
        <v>36</v>
      </c>
      <c r="Q2763" t="s">
        <v>26</v>
      </c>
      <c r="R2763" t="s">
        <v>66</v>
      </c>
      <c r="S2763" t="s">
        <v>28</v>
      </c>
      <c r="T2763" t="s">
        <v>38</v>
      </c>
      <c r="U2763" t="s">
        <v>39</v>
      </c>
      <c r="V2763" s="5">
        <f>data[[#This Row],[PriceUSD]]*data[[#This Row],[Quantity]]</f>
        <v>82.2</v>
      </c>
      <c r="W2763" s="7">
        <f>data[[#This Row],[OrderDate]] + TIME(VALUE(LEFT(data[[#This Row],[OrderTime]],2)), VALUE(RIGHT(data[[#This Row],[OrderTime]],2)), 0)</f>
        <v>45572.061805555553</v>
      </c>
      <c r="X2763" s="7">
        <f>_xlfn.MINIFS(data[OrderDateTime], data[CustomerName], data[[#This Row],[CustomerName]])</f>
        <v>45530.061805555553</v>
      </c>
      <c r="Y2763" t="str">
        <f>IF(data[[#This Row],[OrderDateTime]]=data[[#This Row],[FirstOrderDateTime]], "New", "Returning")</f>
        <v>Returning</v>
      </c>
      <c r="Z2763" s="7">
        <f>data[[#This Row],[DeliveryDate]] + data[[#This Row],[DeliveryTime]]</f>
        <v>45573.743055555555</v>
      </c>
      <c r="AA2763" s="7">
        <f>data[[#This Row],[OrderDateTime]] + 1</f>
        <v>45573.061805555553</v>
      </c>
      <c r="AB2763" s="7" t="str">
        <f>IF(data[[#This Row],[DeliveryDateTime]] &lt;= data[[#This Row],[SLADue]], "On Time", "Late")</f>
        <v>Late</v>
      </c>
    </row>
    <row r="2764" spans="1:28" x14ac:dyDescent="0.2">
      <c r="A2764" t="s">
        <v>3314</v>
      </c>
      <c r="B2764" t="s">
        <v>19</v>
      </c>
      <c r="C2764" t="s">
        <v>32</v>
      </c>
      <c r="D2764" t="s">
        <v>33</v>
      </c>
      <c r="E2764" s="5">
        <v>47.18</v>
      </c>
      <c r="F2764" t="s">
        <v>22</v>
      </c>
      <c r="G2764">
        <v>1</v>
      </c>
      <c r="H2764" s="1">
        <v>45823</v>
      </c>
      <c r="I2764" s="1" t="str">
        <f>TEXT(data[[#This Row],[OrderDate]],"mmm")</f>
        <v>Jun</v>
      </c>
      <c r="J2764" s="6">
        <v>0.75069444444444444</v>
      </c>
      <c r="K2764" s="6" t="str">
        <f>TEXT(data[[#This Row],[OrderTime]],"h")</f>
        <v>18</v>
      </c>
      <c r="L2764" s="1">
        <v>45825</v>
      </c>
      <c r="M2764" s="6">
        <v>0.79166666666666663</v>
      </c>
      <c r="N2764" t="s">
        <v>64</v>
      </c>
      <c r="O2764" t="s">
        <v>35</v>
      </c>
      <c r="P2764" t="s">
        <v>25</v>
      </c>
      <c r="Q2764" t="s">
        <v>26</v>
      </c>
      <c r="R2764" t="s">
        <v>37</v>
      </c>
      <c r="S2764" t="s">
        <v>105</v>
      </c>
      <c r="T2764" t="s">
        <v>29</v>
      </c>
      <c r="U2764" t="s">
        <v>39</v>
      </c>
      <c r="V2764" s="5">
        <f>data[[#This Row],[PriceUSD]]*data[[#This Row],[Quantity]]</f>
        <v>47.18</v>
      </c>
      <c r="W2764" s="7">
        <f>data[[#This Row],[OrderDate]] + TIME(VALUE(LEFT(data[[#This Row],[OrderTime]],2)), VALUE(RIGHT(data[[#This Row],[OrderTime]],2)), 0)</f>
        <v>45823.030555555553</v>
      </c>
      <c r="X2764" s="7">
        <f>_xlfn.MINIFS(data[OrderDateTime], data[CustomerName], data[[#This Row],[CustomerName]])</f>
        <v>45595.015277777777</v>
      </c>
      <c r="Y2764" t="str">
        <f>IF(data[[#This Row],[OrderDateTime]]=data[[#This Row],[FirstOrderDateTime]], "New", "Returning")</f>
        <v>Returning</v>
      </c>
      <c r="Z2764" s="7">
        <f>data[[#This Row],[DeliveryDate]] + data[[#This Row],[DeliveryTime]]</f>
        <v>45825.791666666664</v>
      </c>
      <c r="AA2764" s="7">
        <f>data[[#This Row],[OrderDateTime]] + 1</f>
        <v>45824.030555555553</v>
      </c>
      <c r="AB2764" s="7" t="str">
        <f>IF(data[[#This Row],[DeliveryDateTime]] &lt;= data[[#This Row],[SLADue]], "On Time", "Late")</f>
        <v>Late</v>
      </c>
    </row>
    <row r="2765" spans="1:28" x14ac:dyDescent="0.2">
      <c r="A2765" t="s">
        <v>3315</v>
      </c>
      <c r="B2765" t="s">
        <v>19</v>
      </c>
      <c r="C2765" t="s">
        <v>69</v>
      </c>
      <c r="D2765" t="s">
        <v>70</v>
      </c>
      <c r="E2765" s="5">
        <v>53.19</v>
      </c>
      <c r="F2765" t="s">
        <v>74</v>
      </c>
      <c r="G2765">
        <v>1</v>
      </c>
      <c r="H2765" s="1">
        <v>45744</v>
      </c>
      <c r="I2765" s="1" t="str">
        <f>TEXT(data[[#This Row],[OrderDate]],"mmm")</f>
        <v>Mar</v>
      </c>
      <c r="J2765" s="6">
        <v>0.81180555555555556</v>
      </c>
      <c r="K2765" s="6" t="str">
        <f>TEXT(data[[#This Row],[OrderTime]],"h")</f>
        <v>19</v>
      </c>
      <c r="L2765" s="1">
        <v>45745</v>
      </c>
      <c r="M2765" s="6">
        <v>0.85347222222222219</v>
      </c>
      <c r="N2765" t="s">
        <v>502</v>
      </c>
      <c r="O2765" t="s">
        <v>456</v>
      </c>
      <c r="P2765" t="s">
        <v>202</v>
      </c>
      <c r="Q2765" t="s">
        <v>26</v>
      </c>
      <c r="R2765" t="s">
        <v>37</v>
      </c>
      <c r="S2765" t="s">
        <v>28</v>
      </c>
      <c r="T2765" t="s">
        <v>29</v>
      </c>
      <c r="U2765" t="s">
        <v>30</v>
      </c>
      <c r="V2765" s="5">
        <f>data[[#This Row],[PriceUSD]]*data[[#This Row],[Quantity]]</f>
        <v>53.19</v>
      </c>
      <c r="W2765" s="7">
        <f>data[[#This Row],[OrderDate]] + TIME(VALUE(LEFT(data[[#This Row],[OrderTime]],2)), VALUE(RIGHT(data[[#This Row],[OrderTime]],2)), 0)</f>
        <v>45744.038888888892</v>
      </c>
      <c r="X2765" s="7">
        <f>_xlfn.MINIFS(data[OrderDateTime], data[CustomerName], data[[#This Row],[CustomerName]])</f>
        <v>45562.046527777777</v>
      </c>
      <c r="Y2765" t="str">
        <f>IF(data[[#This Row],[OrderDateTime]]=data[[#This Row],[FirstOrderDateTime]], "New", "Returning")</f>
        <v>Returning</v>
      </c>
      <c r="Z2765" s="7">
        <f>data[[#This Row],[DeliveryDate]] + data[[#This Row],[DeliveryTime]]</f>
        <v>45745.853472222225</v>
      </c>
      <c r="AA2765" s="7">
        <f>data[[#This Row],[OrderDateTime]] + 1</f>
        <v>45745.038888888892</v>
      </c>
      <c r="AB2765" s="7" t="str">
        <f>IF(data[[#This Row],[DeliveryDateTime]] &lt;= data[[#This Row],[SLADue]], "On Time", "Late")</f>
        <v>Late</v>
      </c>
    </row>
    <row r="2766" spans="1:28" x14ac:dyDescent="0.2">
      <c r="A2766" t="s">
        <v>3316</v>
      </c>
      <c r="B2766" t="s">
        <v>19</v>
      </c>
      <c r="C2766" t="s">
        <v>126</v>
      </c>
      <c r="D2766" t="s">
        <v>127</v>
      </c>
      <c r="E2766" s="5">
        <v>24.03</v>
      </c>
      <c r="F2766" t="s">
        <v>71</v>
      </c>
      <c r="G2766">
        <v>1</v>
      </c>
      <c r="H2766" s="1">
        <v>45618</v>
      </c>
      <c r="I2766" s="1" t="str">
        <f>TEXT(data[[#This Row],[OrderDate]],"mmm")</f>
        <v>Nov</v>
      </c>
      <c r="J2766" s="6">
        <v>0.41458333333333336</v>
      </c>
      <c r="K2766" s="6" t="str">
        <f>TEXT(data[[#This Row],[OrderTime]],"h")</f>
        <v>9</v>
      </c>
      <c r="L2766" s="1">
        <v>45618</v>
      </c>
      <c r="M2766" s="6">
        <v>0.70625000000000004</v>
      </c>
      <c r="N2766" t="s">
        <v>57</v>
      </c>
      <c r="O2766" t="s">
        <v>1505</v>
      </c>
      <c r="P2766" t="s">
        <v>25</v>
      </c>
      <c r="Q2766" t="s">
        <v>53</v>
      </c>
      <c r="R2766" t="s">
        <v>129</v>
      </c>
      <c r="S2766" t="s">
        <v>47</v>
      </c>
      <c r="T2766" t="s">
        <v>106</v>
      </c>
      <c r="U2766" t="s">
        <v>39</v>
      </c>
      <c r="V2766" s="5">
        <f>data[[#This Row],[PriceUSD]]*data[[#This Row],[Quantity]]</f>
        <v>24.03</v>
      </c>
      <c r="W2766" s="7">
        <f>data[[#This Row],[OrderDate]] + TIME(VALUE(LEFT(data[[#This Row],[OrderTime]],2)), VALUE(RIGHT(data[[#This Row],[OrderTime]],2)), 0)</f>
        <v>45618.022916666669</v>
      </c>
      <c r="X2766" s="7">
        <f>_xlfn.MINIFS(data[OrderDateTime], data[CustomerName], data[[#This Row],[CustomerName]])</f>
        <v>45588.015277777777</v>
      </c>
      <c r="Y2766" t="str">
        <f>IF(data[[#This Row],[OrderDateTime]]=data[[#This Row],[FirstOrderDateTime]], "New", "Returning")</f>
        <v>Returning</v>
      </c>
      <c r="Z2766" s="7">
        <f>data[[#This Row],[DeliveryDate]] + data[[#This Row],[DeliveryTime]]</f>
        <v>45618.706250000003</v>
      </c>
      <c r="AA2766" s="7">
        <f>data[[#This Row],[OrderDateTime]] + 1</f>
        <v>45619.022916666669</v>
      </c>
      <c r="AB2766" s="7" t="str">
        <f>IF(data[[#This Row],[DeliveryDateTime]] &lt;= data[[#This Row],[SLADue]], "On Time", "Late")</f>
        <v>On Time</v>
      </c>
    </row>
    <row r="2767" spans="1:28" x14ac:dyDescent="0.2">
      <c r="A2767" t="s">
        <v>3317</v>
      </c>
      <c r="B2767" t="s">
        <v>19</v>
      </c>
      <c r="C2767" t="s">
        <v>285</v>
      </c>
      <c r="D2767" t="s">
        <v>286</v>
      </c>
      <c r="E2767" s="5">
        <v>17.010000000000002</v>
      </c>
      <c r="F2767" t="s">
        <v>22</v>
      </c>
      <c r="G2767">
        <v>3</v>
      </c>
      <c r="H2767" s="1">
        <v>45798</v>
      </c>
      <c r="I2767" s="1" t="str">
        <f>TEXT(data[[#This Row],[OrderDate]],"mmm")</f>
        <v>May</v>
      </c>
      <c r="J2767" s="6">
        <v>0.38958333333333334</v>
      </c>
      <c r="K2767" s="6" t="str">
        <f>TEXT(data[[#This Row],[OrderTime]],"h")</f>
        <v>9</v>
      </c>
      <c r="L2767" s="1">
        <v>45799</v>
      </c>
      <c r="M2767" s="6">
        <v>0.63958333333333328</v>
      </c>
      <c r="N2767" t="s">
        <v>452</v>
      </c>
      <c r="O2767" t="s">
        <v>121</v>
      </c>
      <c r="P2767" t="s">
        <v>133</v>
      </c>
      <c r="Q2767" t="s">
        <v>26</v>
      </c>
      <c r="R2767" t="s">
        <v>114</v>
      </c>
      <c r="S2767" t="s">
        <v>28</v>
      </c>
      <c r="T2767" t="s">
        <v>136</v>
      </c>
      <c r="U2767" t="s">
        <v>39</v>
      </c>
      <c r="V2767" s="5">
        <f>data[[#This Row],[PriceUSD]]*data[[#This Row],[Quantity]]</f>
        <v>51.03</v>
      </c>
      <c r="W2767" s="7">
        <f>data[[#This Row],[OrderDate]] + TIME(VALUE(LEFT(data[[#This Row],[OrderTime]],2)), VALUE(RIGHT(data[[#This Row],[OrderTime]],2)), 0)</f>
        <v>45798.022916666669</v>
      </c>
      <c r="X2767" s="7">
        <f>_xlfn.MINIFS(data[OrderDateTime], data[CustomerName], data[[#This Row],[CustomerName]])</f>
        <v>45517.030555555553</v>
      </c>
      <c r="Y2767" t="str">
        <f>IF(data[[#This Row],[OrderDateTime]]=data[[#This Row],[FirstOrderDateTime]], "New", "Returning")</f>
        <v>Returning</v>
      </c>
      <c r="Z2767" s="7">
        <f>data[[#This Row],[DeliveryDate]] + data[[#This Row],[DeliveryTime]]</f>
        <v>45799.63958333333</v>
      </c>
      <c r="AA2767" s="7">
        <f>data[[#This Row],[OrderDateTime]] + 1</f>
        <v>45799.022916666669</v>
      </c>
      <c r="AB2767" s="7" t="str">
        <f>IF(data[[#This Row],[DeliveryDateTime]] &lt;= data[[#This Row],[SLADue]], "On Time", "Late")</f>
        <v>Late</v>
      </c>
    </row>
    <row r="2768" spans="1:28" x14ac:dyDescent="0.2">
      <c r="A2768" t="s">
        <v>3318</v>
      </c>
      <c r="B2768" t="s">
        <v>19</v>
      </c>
      <c r="C2768" t="s">
        <v>92</v>
      </c>
      <c r="D2768" t="s">
        <v>93</v>
      </c>
      <c r="E2768" s="5">
        <v>82.36</v>
      </c>
      <c r="F2768" t="s">
        <v>63</v>
      </c>
      <c r="G2768">
        <v>2</v>
      </c>
      <c r="H2768" s="1">
        <v>45865</v>
      </c>
      <c r="I2768" s="1" t="str">
        <f>TEXT(data[[#This Row],[OrderDate]],"mmm")</f>
        <v>Jul</v>
      </c>
      <c r="J2768" s="6">
        <v>0.50486111111111109</v>
      </c>
      <c r="K2768" s="6" t="str">
        <f>TEXT(data[[#This Row],[OrderTime]],"h")</f>
        <v>12</v>
      </c>
      <c r="L2768" s="1">
        <v>45867</v>
      </c>
      <c r="M2768" s="6">
        <v>0.50486111111111109</v>
      </c>
      <c r="N2768" t="s">
        <v>112</v>
      </c>
      <c r="O2768" t="s">
        <v>1020</v>
      </c>
      <c r="P2768" t="s">
        <v>36</v>
      </c>
      <c r="Q2768" t="s">
        <v>26</v>
      </c>
      <c r="R2768" t="s">
        <v>66</v>
      </c>
      <c r="S2768" t="s">
        <v>105</v>
      </c>
      <c r="T2768" t="s">
        <v>29</v>
      </c>
      <c r="U2768" t="s">
        <v>39</v>
      </c>
      <c r="V2768" s="5">
        <f>data[[#This Row],[PriceUSD]]*data[[#This Row],[Quantity]]</f>
        <v>164.72</v>
      </c>
      <c r="W2768" s="7">
        <f>data[[#This Row],[OrderDate]] + TIME(VALUE(LEFT(data[[#This Row],[OrderTime]],2)), VALUE(RIGHT(data[[#This Row],[OrderTime]],2)), 0)</f>
        <v>45865.007638888892</v>
      </c>
      <c r="X2768" s="7">
        <f>_xlfn.MINIFS(data[OrderDateTime], data[CustomerName], data[[#This Row],[CustomerName]])</f>
        <v>45565.061805555553</v>
      </c>
      <c r="Y2768" t="str">
        <f>IF(data[[#This Row],[OrderDateTime]]=data[[#This Row],[FirstOrderDateTime]], "New", "Returning")</f>
        <v>Returning</v>
      </c>
      <c r="Z2768" s="7">
        <f>data[[#This Row],[DeliveryDate]] + data[[#This Row],[DeliveryTime]]</f>
        <v>45867.504861111112</v>
      </c>
      <c r="AA2768" s="7">
        <f>data[[#This Row],[OrderDateTime]] + 1</f>
        <v>45866.007638888892</v>
      </c>
      <c r="AB2768" s="7" t="str">
        <f>IF(data[[#This Row],[DeliveryDateTime]] &lt;= data[[#This Row],[SLADue]], "On Time", "Late")</f>
        <v>Late</v>
      </c>
    </row>
    <row r="2769" spans="1:28" x14ac:dyDescent="0.2">
      <c r="A2769" t="s">
        <v>3319</v>
      </c>
      <c r="B2769" t="s">
        <v>19</v>
      </c>
      <c r="C2769" t="s">
        <v>110</v>
      </c>
      <c r="D2769" t="s">
        <v>111</v>
      </c>
      <c r="E2769" s="5">
        <v>12.18</v>
      </c>
      <c r="F2769" t="s">
        <v>87</v>
      </c>
      <c r="G2769">
        <v>1</v>
      </c>
      <c r="H2769" s="1">
        <v>45703</v>
      </c>
      <c r="I2769" s="1" t="str">
        <f>TEXT(data[[#This Row],[OrderDate]],"mmm")</f>
        <v>Feb</v>
      </c>
      <c r="J2769" s="6">
        <v>0.3840277777777778</v>
      </c>
      <c r="K2769" s="6" t="str">
        <f>TEXT(data[[#This Row],[OrderTime]],"h")</f>
        <v>9</v>
      </c>
      <c r="L2769" s="1">
        <v>45703</v>
      </c>
      <c r="M2769" s="6">
        <v>0.59236111111111112</v>
      </c>
      <c r="N2769" t="s">
        <v>326</v>
      </c>
      <c r="O2769" t="s">
        <v>244</v>
      </c>
      <c r="P2769" t="s">
        <v>202</v>
      </c>
      <c r="Q2769" t="s">
        <v>26</v>
      </c>
      <c r="R2769" t="s">
        <v>114</v>
      </c>
      <c r="S2769" t="s">
        <v>47</v>
      </c>
      <c r="T2769" t="s">
        <v>136</v>
      </c>
      <c r="U2769" t="s">
        <v>30</v>
      </c>
      <c r="V2769" s="5">
        <f>data[[#This Row],[PriceUSD]]*data[[#This Row],[Quantity]]</f>
        <v>12.18</v>
      </c>
      <c r="W2769" s="7">
        <f>data[[#This Row],[OrderDate]] + TIME(VALUE(LEFT(data[[#This Row],[OrderTime]],2)), VALUE(RIGHT(data[[#This Row],[OrderTime]],2)), 0)</f>
        <v>45703.054166666669</v>
      </c>
      <c r="X2769" s="7">
        <f>_xlfn.MINIFS(data[OrderDateTime], data[CustomerName], data[[#This Row],[CustomerName]])</f>
        <v>45558.017361111109</v>
      </c>
      <c r="Y2769" t="str">
        <f>IF(data[[#This Row],[OrderDateTime]]=data[[#This Row],[FirstOrderDateTime]], "New", "Returning")</f>
        <v>Returning</v>
      </c>
      <c r="Z2769" s="7">
        <f>data[[#This Row],[DeliveryDate]] + data[[#This Row],[DeliveryTime]]</f>
        <v>45703.592361111114</v>
      </c>
      <c r="AA2769" s="7">
        <f>data[[#This Row],[OrderDateTime]] + 1</f>
        <v>45704.054166666669</v>
      </c>
      <c r="AB2769" s="7" t="str">
        <f>IF(data[[#This Row],[DeliveryDateTime]] &lt;= data[[#This Row],[SLADue]], "On Time", "Late")</f>
        <v>On Time</v>
      </c>
    </row>
    <row r="2770" spans="1:28" x14ac:dyDescent="0.2">
      <c r="A2770" t="s">
        <v>3320</v>
      </c>
      <c r="B2770" t="s">
        <v>19</v>
      </c>
      <c r="C2770" t="s">
        <v>41</v>
      </c>
      <c r="D2770" t="s">
        <v>42</v>
      </c>
      <c r="E2770" s="5">
        <v>36.26</v>
      </c>
      <c r="F2770" t="s">
        <v>74</v>
      </c>
      <c r="G2770">
        <v>1</v>
      </c>
      <c r="H2770" s="1">
        <v>45513</v>
      </c>
      <c r="I2770" s="1" t="str">
        <f>TEXT(data[[#This Row],[OrderDate]],"mmm")</f>
        <v>Aug</v>
      </c>
      <c r="J2770" s="6">
        <v>0.51041666666666663</v>
      </c>
      <c r="K2770" s="6" t="str">
        <f>TEXT(data[[#This Row],[OrderTime]],"h")</f>
        <v>12</v>
      </c>
      <c r="L2770" s="1">
        <v>45513</v>
      </c>
      <c r="M2770" s="6">
        <v>0.76041666666666663</v>
      </c>
      <c r="N2770" t="s">
        <v>95</v>
      </c>
      <c r="O2770" t="s">
        <v>510</v>
      </c>
      <c r="P2770" t="s">
        <v>25</v>
      </c>
      <c r="Q2770" t="s">
        <v>53</v>
      </c>
      <c r="R2770" t="s">
        <v>46</v>
      </c>
      <c r="S2770" t="s">
        <v>47</v>
      </c>
      <c r="T2770" t="s">
        <v>59</v>
      </c>
      <c r="U2770" t="s">
        <v>39</v>
      </c>
      <c r="V2770" s="5">
        <f>data[[#This Row],[PriceUSD]]*data[[#This Row],[Quantity]]</f>
        <v>36.26</v>
      </c>
      <c r="W2770" s="7">
        <f>data[[#This Row],[OrderDate]] + TIME(VALUE(LEFT(data[[#This Row],[OrderTime]],2)), VALUE(RIGHT(data[[#This Row],[OrderTime]],2)), 0)</f>
        <v>45513.046527777777</v>
      </c>
      <c r="X2770" s="7">
        <f>_xlfn.MINIFS(data[OrderDateTime], data[CustomerName], data[[#This Row],[CustomerName]])</f>
        <v>45510.038888888892</v>
      </c>
      <c r="Y2770" t="str">
        <f>IF(data[[#This Row],[OrderDateTime]]=data[[#This Row],[FirstOrderDateTime]], "New", "Returning")</f>
        <v>Returning</v>
      </c>
      <c r="Z2770" s="7">
        <f>data[[#This Row],[DeliveryDate]] + data[[#This Row],[DeliveryTime]]</f>
        <v>45513.760416666664</v>
      </c>
      <c r="AA2770" s="7">
        <f>data[[#This Row],[OrderDateTime]] + 1</f>
        <v>45514.046527777777</v>
      </c>
      <c r="AB2770" s="7" t="str">
        <f>IF(data[[#This Row],[DeliveryDateTime]] &lt;= data[[#This Row],[SLADue]], "On Time", "Late")</f>
        <v>On Time</v>
      </c>
    </row>
    <row r="2771" spans="1:28" x14ac:dyDescent="0.2">
      <c r="A2771" t="s">
        <v>3321</v>
      </c>
      <c r="B2771" t="s">
        <v>19</v>
      </c>
      <c r="C2771" t="s">
        <v>92</v>
      </c>
      <c r="D2771" t="s">
        <v>93</v>
      </c>
      <c r="E2771" s="5">
        <v>85.23</v>
      </c>
      <c r="F2771" t="s">
        <v>94</v>
      </c>
      <c r="G2771">
        <v>3</v>
      </c>
      <c r="H2771" s="1">
        <v>45771</v>
      </c>
      <c r="I2771" s="1" t="str">
        <f>TEXT(data[[#This Row],[OrderDate]],"mmm")</f>
        <v>Apr</v>
      </c>
      <c r="J2771" s="6">
        <v>0.43680555555555556</v>
      </c>
      <c r="K2771" s="6" t="str">
        <f>TEXT(data[[#This Row],[OrderTime]],"h")</f>
        <v>10</v>
      </c>
      <c r="L2771" s="1">
        <v>45772</v>
      </c>
      <c r="M2771" s="6">
        <v>0.47847222222222224</v>
      </c>
      <c r="N2771" t="s">
        <v>170</v>
      </c>
      <c r="O2771" t="s">
        <v>565</v>
      </c>
      <c r="P2771" t="s">
        <v>36</v>
      </c>
      <c r="Q2771" t="s">
        <v>53</v>
      </c>
      <c r="R2771" t="s">
        <v>66</v>
      </c>
      <c r="S2771" t="s">
        <v>28</v>
      </c>
      <c r="T2771" t="s">
        <v>38</v>
      </c>
      <c r="U2771" t="s">
        <v>30</v>
      </c>
      <c r="V2771" s="5">
        <f>data[[#This Row],[PriceUSD]]*data[[#This Row],[Quantity]]</f>
        <v>255.69</v>
      </c>
      <c r="W2771" s="7">
        <f>data[[#This Row],[OrderDate]] + TIME(VALUE(LEFT(data[[#This Row],[OrderTime]],2)), VALUE(RIGHT(data[[#This Row],[OrderTime]],2)), 0)</f>
        <v>45771.038888888892</v>
      </c>
      <c r="X2771" s="7">
        <f>_xlfn.MINIFS(data[OrderDateTime], data[CustomerName], data[[#This Row],[CustomerName]])</f>
        <v>45513.052083333336</v>
      </c>
      <c r="Y2771" t="str">
        <f>IF(data[[#This Row],[OrderDateTime]]=data[[#This Row],[FirstOrderDateTime]], "New", "Returning")</f>
        <v>Returning</v>
      </c>
      <c r="Z2771" s="7">
        <f>data[[#This Row],[DeliveryDate]] + data[[#This Row],[DeliveryTime]]</f>
        <v>45772.478472222225</v>
      </c>
      <c r="AA2771" s="7">
        <f>data[[#This Row],[OrderDateTime]] + 1</f>
        <v>45772.038888888892</v>
      </c>
      <c r="AB2771" s="7" t="str">
        <f>IF(data[[#This Row],[DeliveryDateTime]] &lt;= data[[#This Row],[SLADue]], "On Time", "Late")</f>
        <v>Late</v>
      </c>
    </row>
    <row r="2772" spans="1:28" x14ac:dyDescent="0.2">
      <c r="A2772" t="s">
        <v>3322</v>
      </c>
      <c r="B2772" t="s">
        <v>19</v>
      </c>
      <c r="C2772" t="s">
        <v>69</v>
      </c>
      <c r="D2772" t="s">
        <v>70</v>
      </c>
      <c r="E2772" s="5">
        <v>44.05</v>
      </c>
      <c r="F2772" t="s">
        <v>74</v>
      </c>
      <c r="G2772">
        <v>1</v>
      </c>
      <c r="H2772" s="1">
        <v>45816</v>
      </c>
      <c r="I2772" s="1" t="str">
        <f>TEXT(data[[#This Row],[OrderDate]],"mmm")</f>
        <v>Jun</v>
      </c>
      <c r="J2772" s="6">
        <v>0.75486111111111109</v>
      </c>
      <c r="K2772" s="6" t="str">
        <f>TEXT(data[[#This Row],[OrderTime]],"h")</f>
        <v>18</v>
      </c>
      <c r="L2772" s="1">
        <v>45817</v>
      </c>
      <c r="M2772" s="6">
        <v>0.75486111111111109</v>
      </c>
      <c r="N2772" t="s">
        <v>208</v>
      </c>
      <c r="O2772" t="s">
        <v>306</v>
      </c>
      <c r="P2772" t="s">
        <v>202</v>
      </c>
      <c r="Q2772" t="s">
        <v>53</v>
      </c>
      <c r="R2772" t="s">
        <v>37</v>
      </c>
      <c r="S2772" t="s">
        <v>28</v>
      </c>
      <c r="T2772" t="s">
        <v>38</v>
      </c>
      <c r="U2772" t="s">
        <v>30</v>
      </c>
      <c r="V2772" s="5">
        <f>data[[#This Row],[PriceUSD]]*data[[#This Row],[Quantity]]</f>
        <v>44.05</v>
      </c>
      <c r="W2772" s="7">
        <f>data[[#This Row],[OrderDate]] + TIME(VALUE(LEFT(data[[#This Row],[OrderTime]],2)), VALUE(RIGHT(data[[#This Row],[OrderTime]],2)), 0)</f>
        <v>45816.007638888892</v>
      </c>
      <c r="X2772" s="7">
        <f>_xlfn.MINIFS(data[OrderDateTime], data[CustomerName], data[[#This Row],[CustomerName]])</f>
        <v>45527.061805555553</v>
      </c>
      <c r="Y2772" t="str">
        <f>IF(data[[#This Row],[OrderDateTime]]=data[[#This Row],[FirstOrderDateTime]], "New", "Returning")</f>
        <v>Returning</v>
      </c>
      <c r="Z2772" s="7">
        <f>data[[#This Row],[DeliveryDate]] + data[[#This Row],[DeliveryTime]]</f>
        <v>45817.754861111112</v>
      </c>
      <c r="AA2772" s="7">
        <f>data[[#This Row],[OrderDateTime]] + 1</f>
        <v>45817.007638888892</v>
      </c>
      <c r="AB2772" s="7" t="str">
        <f>IF(data[[#This Row],[DeliveryDateTime]] &lt;= data[[#This Row],[SLADue]], "On Time", "Late")</f>
        <v>Late</v>
      </c>
    </row>
    <row r="2773" spans="1:28" x14ac:dyDescent="0.2">
      <c r="A2773" t="s">
        <v>3323</v>
      </c>
      <c r="B2773" t="s">
        <v>19</v>
      </c>
      <c r="C2773" t="s">
        <v>126</v>
      </c>
      <c r="D2773" t="s">
        <v>127</v>
      </c>
      <c r="E2773" s="5">
        <v>20.84</v>
      </c>
      <c r="F2773" t="s">
        <v>56</v>
      </c>
      <c r="G2773">
        <v>1</v>
      </c>
      <c r="H2773" s="1">
        <v>45812</v>
      </c>
      <c r="I2773" s="1" t="str">
        <f>TEXT(data[[#This Row],[OrderDate]],"mmm")</f>
        <v>Jun</v>
      </c>
      <c r="J2773" s="6">
        <v>0.41249999999999998</v>
      </c>
      <c r="K2773" s="6" t="str">
        <f>TEXT(data[[#This Row],[OrderTime]],"h")</f>
        <v>9</v>
      </c>
      <c r="L2773" s="1">
        <v>45812</v>
      </c>
      <c r="M2773" s="6">
        <v>0.53749999999999998</v>
      </c>
      <c r="N2773" t="s">
        <v>163</v>
      </c>
      <c r="O2773" t="s">
        <v>690</v>
      </c>
      <c r="P2773" t="s">
        <v>77</v>
      </c>
      <c r="Q2773" t="s">
        <v>26</v>
      </c>
      <c r="R2773" t="s">
        <v>129</v>
      </c>
      <c r="S2773" t="s">
        <v>47</v>
      </c>
      <c r="T2773" t="s">
        <v>115</v>
      </c>
      <c r="U2773" t="s">
        <v>30</v>
      </c>
      <c r="V2773" s="5">
        <f>data[[#This Row],[PriceUSD]]*data[[#This Row],[Quantity]]</f>
        <v>20.84</v>
      </c>
      <c r="W2773" s="7">
        <f>data[[#This Row],[OrderDate]] + TIME(VALUE(LEFT(data[[#This Row],[OrderTime]],2)), VALUE(RIGHT(data[[#This Row],[OrderTime]],2)), 0)</f>
        <v>45812.017361111109</v>
      </c>
      <c r="X2773" s="7">
        <f>_xlfn.MINIFS(data[OrderDateTime], data[CustomerName], data[[#This Row],[CustomerName]])</f>
        <v>45531.054166666669</v>
      </c>
      <c r="Y2773" t="str">
        <f>IF(data[[#This Row],[OrderDateTime]]=data[[#This Row],[FirstOrderDateTime]], "New", "Returning")</f>
        <v>Returning</v>
      </c>
      <c r="Z2773" s="7">
        <f>data[[#This Row],[DeliveryDate]] + data[[#This Row],[DeliveryTime]]</f>
        <v>45812.537499999999</v>
      </c>
      <c r="AA2773" s="7">
        <f>data[[#This Row],[OrderDateTime]] + 1</f>
        <v>45813.017361111109</v>
      </c>
      <c r="AB2773" s="7" t="str">
        <f>IF(data[[#This Row],[DeliveryDateTime]] &lt;= data[[#This Row],[SLADue]], "On Time", "Late")</f>
        <v>On Time</v>
      </c>
    </row>
    <row r="2774" spans="1:28" x14ac:dyDescent="0.2">
      <c r="A2774" t="s">
        <v>3324</v>
      </c>
      <c r="B2774" t="s">
        <v>19</v>
      </c>
      <c r="C2774" t="s">
        <v>79</v>
      </c>
      <c r="D2774" t="s">
        <v>80</v>
      </c>
      <c r="E2774" s="5">
        <v>31.55</v>
      </c>
      <c r="F2774" t="s">
        <v>63</v>
      </c>
      <c r="G2774">
        <v>1</v>
      </c>
      <c r="H2774" s="1">
        <v>45754</v>
      </c>
      <c r="I2774" s="1" t="str">
        <f>TEXT(data[[#This Row],[OrderDate]],"mmm")</f>
        <v>Apr</v>
      </c>
      <c r="J2774" s="6">
        <v>0.39305555555555555</v>
      </c>
      <c r="K2774" s="6" t="str">
        <f>TEXT(data[[#This Row],[OrderTime]],"h")</f>
        <v>9</v>
      </c>
      <c r="L2774" s="1">
        <v>45754</v>
      </c>
      <c r="M2774" s="6">
        <v>0.5180555555555556</v>
      </c>
      <c r="N2774" t="s">
        <v>23</v>
      </c>
      <c r="O2774" t="s">
        <v>164</v>
      </c>
      <c r="P2774" t="s">
        <v>25</v>
      </c>
      <c r="Q2774" t="s">
        <v>26</v>
      </c>
      <c r="R2774" t="s">
        <v>83</v>
      </c>
      <c r="S2774" t="s">
        <v>47</v>
      </c>
      <c r="T2774" t="s">
        <v>29</v>
      </c>
      <c r="U2774" t="s">
        <v>30</v>
      </c>
      <c r="V2774" s="5">
        <f>data[[#This Row],[PriceUSD]]*data[[#This Row],[Quantity]]</f>
        <v>31.55</v>
      </c>
      <c r="W2774" s="7">
        <f>data[[#This Row],[OrderDate]] + TIME(VALUE(LEFT(data[[#This Row],[OrderTime]],2)), VALUE(RIGHT(data[[#This Row],[OrderTime]],2)), 0)</f>
        <v>45754.038888888892</v>
      </c>
      <c r="X2774" s="7">
        <f>_xlfn.MINIFS(data[OrderDateTime], data[CustomerName], data[[#This Row],[CustomerName]])</f>
        <v>45514.007638888892</v>
      </c>
      <c r="Y2774" t="str">
        <f>IF(data[[#This Row],[OrderDateTime]]=data[[#This Row],[FirstOrderDateTime]], "New", "Returning")</f>
        <v>Returning</v>
      </c>
      <c r="Z2774" s="7">
        <f>data[[#This Row],[DeliveryDate]] + data[[#This Row],[DeliveryTime]]</f>
        <v>45754.518055555556</v>
      </c>
      <c r="AA2774" s="7">
        <f>data[[#This Row],[OrderDateTime]] + 1</f>
        <v>45755.038888888892</v>
      </c>
      <c r="AB2774" s="7" t="str">
        <f>IF(data[[#This Row],[DeliveryDateTime]] &lt;= data[[#This Row],[SLADue]], "On Time", "Late")</f>
        <v>On Time</v>
      </c>
    </row>
    <row r="2775" spans="1:28" x14ac:dyDescent="0.2">
      <c r="A2775" t="s">
        <v>3325</v>
      </c>
      <c r="B2775" t="s">
        <v>19</v>
      </c>
      <c r="C2775" t="s">
        <v>61</v>
      </c>
      <c r="D2775" t="s">
        <v>62</v>
      </c>
      <c r="E2775" s="5">
        <v>150.71</v>
      </c>
      <c r="F2775" t="s">
        <v>94</v>
      </c>
      <c r="G2775">
        <v>3</v>
      </c>
      <c r="H2775" s="1">
        <v>45645</v>
      </c>
      <c r="I2775" s="1" t="str">
        <f>TEXT(data[[#This Row],[OrderDate]],"mmm")</f>
        <v>Dec</v>
      </c>
      <c r="J2775" s="6">
        <v>0.8208333333333333</v>
      </c>
      <c r="K2775" s="6" t="str">
        <f>TEXT(data[[#This Row],[OrderTime]],"h")</f>
        <v>19</v>
      </c>
      <c r="L2775" s="1">
        <v>45647</v>
      </c>
      <c r="M2775" s="6">
        <v>0.64513888888888893</v>
      </c>
      <c r="N2775" t="s">
        <v>292</v>
      </c>
      <c r="O2775" t="s">
        <v>950</v>
      </c>
      <c r="P2775" t="s">
        <v>77</v>
      </c>
      <c r="Q2775" t="s">
        <v>26</v>
      </c>
      <c r="R2775" t="s">
        <v>66</v>
      </c>
      <c r="S2775" t="s">
        <v>105</v>
      </c>
      <c r="T2775" t="s">
        <v>136</v>
      </c>
      <c r="U2775" t="s">
        <v>39</v>
      </c>
      <c r="V2775" s="5">
        <f>data[[#This Row],[PriceUSD]]*data[[#This Row],[Quantity]]</f>
        <v>452.13</v>
      </c>
      <c r="W2775" s="7">
        <f>data[[#This Row],[OrderDate]] + TIME(VALUE(LEFT(data[[#This Row],[OrderTime]],2)), VALUE(RIGHT(data[[#This Row],[OrderTime]],2)), 0)</f>
        <v>45645.022916666669</v>
      </c>
      <c r="X2775" s="7">
        <f>_xlfn.MINIFS(data[OrderDateTime], data[CustomerName], data[[#This Row],[CustomerName]])</f>
        <v>45549.054166666669</v>
      </c>
      <c r="Y2775" t="str">
        <f>IF(data[[#This Row],[OrderDateTime]]=data[[#This Row],[FirstOrderDateTime]], "New", "Returning")</f>
        <v>Returning</v>
      </c>
      <c r="Z2775" s="7">
        <f>data[[#This Row],[DeliveryDate]] + data[[#This Row],[DeliveryTime]]</f>
        <v>45647.645138888889</v>
      </c>
      <c r="AA2775" s="7">
        <f>data[[#This Row],[OrderDateTime]] + 1</f>
        <v>45646.022916666669</v>
      </c>
      <c r="AB2775" s="7" t="str">
        <f>IF(data[[#This Row],[DeliveryDateTime]] &lt;= data[[#This Row],[SLADue]], "On Time", "Late")</f>
        <v>Late</v>
      </c>
    </row>
    <row r="2776" spans="1:28" x14ac:dyDescent="0.2">
      <c r="A2776" t="s">
        <v>3326</v>
      </c>
      <c r="B2776" t="s">
        <v>19</v>
      </c>
      <c r="C2776" t="s">
        <v>391</v>
      </c>
      <c r="D2776" t="s">
        <v>392</v>
      </c>
      <c r="E2776" s="5">
        <v>18.64</v>
      </c>
      <c r="F2776" t="s">
        <v>43</v>
      </c>
      <c r="G2776">
        <v>1</v>
      </c>
      <c r="H2776" s="1">
        <v>45551</v>
      </c>
      <c r="I2776" s="1" t="str">
        <f>TEXT(data[[#This Row],[OrderDate]],"mmm")</f>
        <v>Sep</v>
      </c>
      <c r="J2776" s="6">
        <v>0.79236111111111107</v>
      </c>
      <c r="K2776" s="6" t="str">
        <f>TEXT(data[[#This Row],[OrderTime]],"h")</f>
        <v>19</v>
      </c>
      <c r="L2776" s="1">
        <v>45553</v>
      </c>
      <c r="M2776" s="6">
        <v>0.87569444444444444</v>
      </c>
      <c r="N2776" t="s">
        <v>120</v>
      </c>
      <c r="O2776" t="s">
        <v>1081</v>
      </c>
      <c r="P2776" t="s">
        <v>25</v>
      </c>
      <c r="Q2776" t="s">
        <v>26</v>
      </c>
      <c r="R2776" t="s">
        <v>394</v>
      </c>
      <c r="S2776" t="s">
        <v>105</v>
      </c>
      <c r="T2776" t="s">
        <v>29</v>
      </c>
      <c r="U2776" t="s">
        <v>30</v>
      </c>
      <c r="V2776" s="5">
        <f>data[[#This Row],[PriceUSD]]*data[[#This Row],[Quantity]]</f>
        <v>18.64</v>
      </c>
      <c r="W2776" s="7">
        <f>data[[#This Row],[OrderDate]] + TIME(VALUE(LEFT(data[[#This Row],[OrderTime]],2)), VALUE(RIGHT(data[[#This Row],[OrderTime]],2)), 0)</f>
        <v>45551.007638888892</v>
      </c>
      <c r="X2776" s="7">
        <f>_xlfn.MINIFS(data[OrderDateTime], data[CustomerName], data[[#This Row],[CustomerName]])</f>
        <v>45551.007638888892</v>
      </c>
      <c r="Y2776" t="str">
        <f>IF(data[[#This Row],[OrderDateTime]]=data[[#This Row],[FirstOrderDateTime]], "New", "Returning")</f>
        <v>New</v>
      </c>
      <c r="Z2776" s="7">
        <f>data[[#This Row],[DeliveryDate]] + data[[#This Row],[DeliveryTime]]</f>
        <v>45553.875694444447</v>
      </c>
      <c r="AA2776" s="7">
        <f>data[[#This Row],[OrderDateTime]] + 1</f>
        <v>45552.007638888892</v>
      </c>
      <c r="AB2776" s="7" t="str">
        <f>IF(data[[#This Row],[DeliveryDateTime]] &lt;= data[[#This Row],[SLADue]], "On Time", "Late")</f>
        <v>Late</v>
      </c>
    </row>
    <row r="2777" spans="1:28" x14ac:dyDescent="0.2">
      <c r="A2777" t="s">
        <v>3327</v>
      </c>
      <c r="B2777" t="s">
        <v>19</v>
      </c>
      <c r="C2777" t="s">
        <v>126</v>
      </c>
      <c r="D2777" t="s">
        <v>127</v>
      </c>
      <c r="E2777" s="5">
        <v>21.4</v>
      </c>
      <c r="F2777" t="s">
        <v>56</v>
      </c>
      <c r="G2777">
        <v>4</v>
      </c>
      <c r="H2777" s="1">
        <v>45613</v>
      </c>
      <c r="I2777" s="1" t="str">
        <f>TEXT(data[[#This Row],[OrderDate]],"mmm")</f>
        <v>Nov</v>
      </c>
      <c r="J2777" s="6">
        <v>0.88541666666666663</v>
      </c>
      <c r="K2777" s="6" t="str">
        <f>TEXT(data[[#This Row],[OrderTime]],"h")</f>
        <v>21</v>
      </c>
      <c r="L2777" s="1">
        <v>45615</v>
      </c>
      <c r="M2777" s="6">
        <v>0.81805555555555554</v>
      </c>
      <c r="N2777" t="s">
        <v>34</v>
      </c>
      <c r="O2777" t="s">
        <v>812</v>
      </c>
      <c r="P2777" t="s">
        <v>36</v>
      </c>
      <c r="Q2777" t="s">
        <v>53</v>
      </c>
      <c r="R2777" t="s">
        <v>129</v>
      </c>
      <c r="S2777" t="s">
        <v>105</v>
      </c>
      <c r="T2777" t="s">
        <v>29</v>
      </c>
      <c r="U2777" t="s">
        <v>30</v>
      </c>
      <c r="V2777" s="5">
        <f>data[[#This Row],[PriceUSD]]*data[[#This Row],[Quantity]]</f>
        <v>85.6</v>
      </c>
      <c r="W2777" s="7">
        <f>data[[#This Row],[OrderDate]] + TIME(VALUE(LEFT(data[[#This Row],[OrderTime]],2)), VALUE(RIGHT(data[[#This Row],[OrderTime]],2)), 0)</f>
        <v>45613.046527777777</v>
      </c>
      <c r="X2777" s="7">
        <f>_xlfn.MINIFS(data[OrderDateTime], data[CustomerName], data[[#This Row],[CustomerName]])</f>
        <v>45540.015277777777</v>
      </c>
      <c r="Y2777" t="str">
        <f>IF(data[[#This Row],[OrderDateTime]]=data[[#This Row],[FirstOrderDateTime]], "New", "Returning")</f>
        <v>Returning</v>
      </c>
      <c r="Z2777" s="7">
        <f>data[[#This Row],[DeliveryDate]] + data[[#This Row],[DeliveryTime]]</f>
        <v>45615.818055555559</v>
      </c>
      <c r="AA2777" s="7">
        <f>data[[#This Row],[OrderDateTime]] + 1</f>
        <v>45614.046527777777</v>
      </c>
      <c r="AB2777" s="7" t="str">
        <f>IF(data[[#This Row],[DeliveryDateTime]] &lt;= data[[#This Row],[SLADue]], "On Time", "Late")</f>
        <v>Late</v>
      </c>
    </row>
    <row r="2778" spans="1:28" x14ac:dyDescent="0.2">
      <c r="A2778" t="s">
        <v>3328</v>
      </c>
      <c r="B2778" t="s">
        <v>19</v>
      </c>
      <c r="C2778" t="s">
        <v>258</v>
      </c>
      <c r="D2778" t="s">
        <v>259</v>
      </c>
      <c r="E2778" s="5">
        <v>121.64</v>
      </c>
      <c r="F2778" t="s">
        <v>51</v>
      </c>
      <c r="G2778">
        <v>1</v>
      </c>
      <c r="H2778" s="1">
        <v>45859</v>
      </c>
      <c r="I2778" s="1" t="str">
        <f>TEXT(data[[#This Row],[OrderDate]],"mmm")</f>
        <v>Jul</v>
      </c>
      <c r="J2778" s="6">
        <v>0.38819444444444445</v>
      </c>
      <c r="K2778" s="6" t="str">
        <f>TEXT(data[[#This Row],[OrderTime]],"h")</f>
        <v>9</v>
      </c>
      <c r="L2778" s="1">
        <v>45860</v>
      </c>
      <c r="M2778" s="6">
        <v>0.47152777777777777</v>
      </c>
      <c r="N2778" t="s">
        <v>120</v>
      </c>
      <c r="O2778" t="s">
        <v>283</v>
      </c>
      <c r="P2778" t="s">
        <v>25</v>
      </c>
      <c r="Q2778" t="s">
        <v>26</v>
      </c>
      <c r="R2778" t="s">
        <v>261</v>
      </c>
      <c r="S2778" t="s">
        <v>28</v>
      </c>
      <c r="T2778" t="s">
        <v>38</v>
      </c>
      <c r="U2778" t="s">
        <v>30</v>
      </c>
      <c r="V2778" s="5">
        <f>data[[#This Row],[PriceUSD]]*data[[#This Row],[Quantity]]</f>
        <v>121.64</v>
      </c>
      <c r="W2778" s="7">
        <f>data[[#This Row],[OrderDate]] + TIME(VALUE(LEFT(data[[#This Row],[OrderTime]],2)), VALUE(RIGHT(data[[#This Row],[OrderTime]],2)), 0)</f>
        <v>45859.030555555553</v>
      </c>
      <c r="X2778" s="7">
        <f>_xlfn.MINIFS(data[OrderDateTime], data[CustomerName], data[[#This Row],[CustomerName]])</f>
        <v>45523.030555555553</v>
      </c>
      <c r="Y2778" t="str">
        <f>IF(data[[#This Row],[OrderDateTime]]=data[[#This Row],[FirstOrderDateTime]], "New", "Returning")</f>
        <v>Returning</v>
      </c>
      <c r="Z2778" s="7">
        <f>data[[#This Row],[DeliveryDate]] + data[[#This Row],[DeliveryTime]]</f>
        <v>45860.47152777778</v>
      </c>
      <c r="AA2778" s="7">
        <f>data[[#This Row],[OrderDateTime]] + 1</f>
        <v>45860.030555555553</v>
      </c>
      <c r="AB2778" s="7" t="str">
        <f>IF(data[[#This Row],[DeliveryDateTime]] &lt;= data[[#This Row],[SLADue]], "On Time", "Late")</f>
        <v>Late</v>
      </c>
    </row>
    <row r="2779" spans="1:28" x14ac:dyDescent="0.2">
      <c r="A2779" t="s">
        <v>3329</v>
      </c>
      <c r="B2779" t="s">
        <v>19</v>
      </c>
      <c r="C2779" t="s">
        <v>20</v>
      </c>
      <c r="D2779" t="s">
        <v>21</v>
      </c>
      <c r="E2779" s="5">
        <v>16.61</v>
      </c>
      <c r="F2779" t="s">
        <v>22</v>
      </c>
      <c r="G2779">
        <v>1</v>
      </c>
      <c r="H2779" s="1">
        <v>45558</v>
      </c>
      <c r="I2779" s="1" t="str">
        <f>TEXT(data[[#This Row],[OrderDate]],"mmm")</f>
        <v>Sep</v>
      </c>
      <c r="J2779" s="6">
        <v>0.51180555555555551</v>
      </c>
      <c r="K2779" s="6" t="str">
        <f>TEXT(data[[#This Row],[OrderTime]],"h")</f>
        <v>12</v>
      </c>
      <c r="L2779" s="1">
        <v>45559</v>
      </c>
      <c r="M2779" s="6">
        <v>0.59513888888888888</v>
      </c>
      <c r="N2779" t="s">
        <v>213</v>
      </c>
      <c r="O2779" t="s">
        <v>315</v>
      </c>
      <c r="P2779" t="s">
        <v>36</v>
      </c>
      <c r="Q2779" t="s">
        <v>53</v>
      </c>
      <c r="R2779" t="s">
        <v>27</v>
      </c>
      <c r="S2779" t="s">
        <v>28</v>
      </c>
      <c r="T2779" t="s">
        <v>29</v>
      </c>
      <c r="U2779" t="s">
        <v>67</v>
      </c>
      <c r="V2779" s="5">
        <f>data[[#This Row],[PriceUSD]]*data[[#This Row],[Quantity]]</f>
        <v>16.61</v>
      </c>
      <c r="W2779" s="7">
        <f>data[[#This Row],[OrderDate]] + TIME(VALUE(LEFT(data[[#This Row],[OrderTime]],2)), VALUE(RIGHT(data[[#This Row],[OrderTime]],2)), 0)</f>
        <v>45558.038888888892</v>
      </c>
      <c r="X2779" s="7">
        <f>_xlfn.MINIFS(data[OrderDateTime], data[CustomerName], data[[#This Row],[CustomerName]])</f>
        <v>45557.007638888892</v>
      </c>
      <c r="Y2779" t="str">
        <f>IF(data[[#This Row],[OrderDateTime]]=data[[#This Row],[FirstOrderDateTime]], "New", "Returning")</f>
        <v>Returning</v>
      </c>
      <c r="Z2779" s="7">
        <f>data[[#This Row],[DeliveryDate]] + data[[#This Row],[DeliveryTime]]</f>
        <v>45559.595138888886</v>
      </c>
      <c r="AA2779" s="7">
        <f>data[[#This Row],[OrderDateTime]] + 1</f>
        <v>45559.038888888892</v>
      </c>
      <c r="AB2779" s="7" t="str">
        <f>IF(data[[#This Row],[DeliveryDateTime]] &lt;= data[[#This Row],[SLADue]], "On Time", "Late")</f>
        <v>Late</v>
      </c>
    </row>
    <row r="2780" spans="1:28" x14ac:dyDescent="0.2">
      <c r="A2780" t="s">
        <v>3330</v>
      </c>
      <c r="B2780" t="s">
        <v>19</v>
      </c>
      <c r="C2780" t="s">
        <v>49</v>
      </c>
      <c r="D2780" t="s">
        <v>50</v>
      </c>
      <c r="E2780" s="5">
        <v>29.5</v>
      </c>
      <c r="F2780" t="s">
        <v>51</v>
      </c>
      <c r="G2780">
        <v>1</v>
      </c>
      <c r="H2780" s="1">
        <v>45844</v>
      </c>
      <c r="I2780" s="1" t="str">
        <f>TEXT(data[[#This Row],[OrderDate]],"mmm")</f>
        <v>Jul</v>
      </c>
      <c r="J2780" s="6">
        <v>0.69374999999999998</v>
      </c>
      <c r="K2780" s="6" t="str">
        <f>TEXT(data[[#This Row],[OrderTime]],"h")</f>
        <v>16</v>
      </c>
      <c r="L2780" s="1">
        <v>45845</v>
      </c>
      <c r="M2780" s="6">
        <v>0.86041666666666672</v>
      </c>
      <c r="N2780" t="s">
        <v>120</v>
      </c>
      <c r="O2780" t="s">
        <v>450</v>
      </c>
      <c r="P2780" t="s">
        <v>25</v>
      </c>
      <c r="Q2780" t="s">
        <v>26</v>
      </c>
      <c r="R2780" t="s">
        <v>54</v>
      </c>
      <c r="S2780" t="s">
        <v>28</v>
      </c>
      <c r="T2780" t="s">
        <v>29</v>
      </c>
      <c r="U2780" t="s">
        <v>39</v>
      </c>
      <c r="V2780" s="5">
        <f>data[[#This Row],[PriceUSD]]*data[[#This Row],[Quantity]]</f>
        <v>29.5</v>
      </c>
      <c r="W2780" s="7">
        <f>data[[#This Row],[OrderDate]] + TIME(VALUE(LEFT(data[[#This Row],[OrderTime]],2)), VALUE(RIGHT(data[[#This Row],[OrderTime]],2)), 0)</f>
        <v>45844.052083333336</v>
      </c>
      <c r="X2780" s="7">
        <f>_xlfn.MINIFS(data[OrderDateTime], data[CustomerName], data[[#This Row],[CustomerName]])</f>
        <v>45556.046527777777</v>
      </c>
      <c r="Y2780" t="str">
        <f>IF(data[[#This Row],[OrderDateTime]]=data[[#This Row],[FirstOrderDateTime]], "New", "Returning")</f>
        <v>Returning</v>
      </c>
      <c r="Z2780" s="7">
        <f>data[[#This Row],[DeliveryDate]] + data[[#This Row],[DeliveryTime]]</f>
        <v>45845.86041666667</v>
      </c>
      <c r="AA2780" s="7">
        <f>data[[#This Row],[OrderDateTime]] + 1</f>
        <v>45845.052083333336</v>
      </c>
      <c r="AB2780" s="7" t="str">
        <f>IF(data[[#This Row],[DeliveryDateTime]] &lt;= data[[#This Row],[SLADue]], "On Time", "Late")</f>
        <v>Late</v>
      </c>
    </row>
    <row r="2781" spans="1:28" x14ac:dyDescent="0.2">
      <c r="A2781" t="s">
        <v>3331</v>
      </c>
      <c r="B2781" t="s">
        <v>19</v>
      </c>
      <c r="C2781" t="s">
        <v>110</v>
      </c>
      <c r="D2781" t="s">
        <v>111</v>
      </c>
      <c r="E2781" s="5">
        <v>12.59</v>
      </c>
      <c r="F2781" t="s">
        <v>71</v>
      </c>
      <c r="G2781">
        <v>1</v>
      </c>
      <c r="H2781" s="1">
        <v>45773</v>
      </c>
      <c r="I2781" s="1" t="str">
        <f>TEXT(data[[#This Row],[OrderDate]],"mmm")</f>
        <v>Apr</v>
      </c>
      <c r="J2781" s="6">
        <v>0.45624999999999999</v>
      </c>
      <c r="K2781" s="6" t="str">
        <f>TEXT(data[[#This Row],[OrderTime]],"h")</f>
        <v>10</v>
      </c>
      <c r="L2781" s="1">
        <v>45773</v>
      </c>
      <c r="M2781" s="6">
        <v>0.70625000000000004</v>
      </c>
      <c r="N2781" t="s">
        <v>238</v>
      </c>
      <c r="O2781" t="s">
        <v>1371</v>
      </c>
      <c r="P2781" t="s">
        <v>36</v>
      </c>
      <c r="Q2781" t="s">
        <v>53</v>
      </c>
      <c r="R2781" t="s">
        <v>114</v>
      </c>
      <c r="S2781" t="s">
        <v>47</v>
      </c>
      <c r="T2781" t="s">
        <v>143</v>
      </c>
      <c r="U2781" t="s">
        <v>30</v>
      </c>
      <c r="V2781" s="5">
        <f>data[[#This Row],[PriceUSD]]*data[[#This Row],[Quantity]]</f>
        <v>12.59</v>
      </c>
      <c r="W2781" s="7">
        <f>data[[#This Row],[OrderDate]] + TIME(VALUE(LEFT(data[[#This Row],[OrderTime]],2)), VALUE(RIGHT(data[[#This Row],[OrderTime]],2)), 0)</f>
        <v>45773.017361111109</v>
      </c>
      <c r="X2781" s="7">
        <f>_xlfn.MINIFS(data[OrderDateTime], data[CustomerName], data[[#This Row],[CustomerName]])</f>
        <v>45525.007638888892</v>
      </c>
      <c r="Y2781" t="str">
        <f>IF(data[[#This Row],[OrderDateTime]]=data[[#This Row],[FirstOrderDateTime]], "New", "Returning")</f>
        <v>Returning</v>
      </c>
      <c r="Z2781" s="7">
        <f>data[[#This Row],[DeliveryDate]] + data[[#This Row],[DeliveryTime]]</f>
        <v>45773.706250000003</v>
      </c>
      <c r="AA2781" s="7">
        <f>data[[#This Row],[OrderDateTime]] + 1</f>
        <v>45774.017361111109</v>
      </c>
      <c r="AB2781" s="7" t="str">
        <f>IF(data[[#This Row],[DeliveryDateTime]] &lt;= data[[#This Row],[SLADue]], "On Time", "Late")</f>
        <v>On Time</v>
      </c>
    </row>
    <row r="2782" spans="1:28" x14ac:dyDescent="0.2">
      <c r="A2782" t="s">
        <v>3332</v>
      </c>
      <c r="B2782" t="s">
        <v>19</v>
      </c>
      <c r="C2782" t="s">
        <v>41</v>
      </c>
      <c r="D2782" t="s">
        <v>42</v>
      </c>
      <c r="E2782" s="5">
        <v>35.44</v>
      </c>
      <c r="F2782" t="s">
        <v>182</v>
      </c>
      <c r="G2782">
        <v>1</v>
      </c>
      <c r="H2782" s="1">
        <v>45873</v>
      </c>
      <c r="I2782" s="1" t="str">
        <f>TEXT(data[[#This Row],[OrderDate]],"mmm")</f>
        <v>Aug</v>
      </c>
      <c r="J2782" s="6">
        <v>0.56874999999999998</v>
      </c>
      <c r="K2782" s="6" t="str">
        <f>TEXT(data[[#This Row],[OrderTime]],"h")</f>
        <v>13</v>
      </c>
      <c r="L2782" s="1">
        <v>45874</v>
      </c>
      <c r="M2782" s="6">
        <v>0.81874999999999998</v>
      </c>
      <c r="N2782" t="s">
        <v>75</v>
      </c>
      <c r="O2782" t="s">
        <v>220</v>
      </c>
      <c r="P2782" t="s">
        <v>77</v>
      </c>
      <c r="Q2782" t="s">
        <v>26</v>
      </c>
      <c r="R2782" t="s">
        <v>46</v>
      </c>
      <c r="S2782" t="s">
        <v>28</v>
      </c>
      <c r="T2782" t="s">
        <v>29</v>
      </c>
      <c r="U2782" t="s">
        <v>30</v>
      </c>
      <c r="V2782" s="5">
        <f>data[[#This Row],[PriceUSD]]*data[[#This Row],[Quantity]]</f>
        <v>35.44</v>
      </c>
      <c r="W2782" s="7">
        <f>data[[#This Row],[OrderDate]] + TIME(VALUE(LEFT(data[[#This Row],[OrderTime]],2)), VALUE(RIGHT(data[[#This Row],[OrderTime]],2)), 0)</f>
        <v>45873.052083333336</v>
      </c>
      <c r="X2782" s="7">
        <f>_xlfn.MINIFS(data[OrderDateTime], data[CustomerName], data[[#This Row],[CustomerName]])</f>
        <v>45515.030555555553</v>
      </c>
      <c r="Y2782" t="str">
        <f>IF(data[[#This Row],[OrderDateTime]]=data[[#This Row],[FirstOrderDateTime]], "New", "Returning")</f>
        <v>Returning</v>
      </c>
      <c r="Z2782" s="7">
        <f>data[[#This Row],[DeliveryDate]] + data[[#This Row],[DeliveryTime]]</f>
        <v>45874.818749999999</v>
      </c>
      <c r="AA2782" s="7">
        <f>data[[#This Row],[OrderDateTime]] + 1</f>
        <v>45874.052083333336</v>
      </c>
      <c r="AB2782" s="7" t="str">
        <f>IF(data[[#This Row],[DeliveryDateTime]] &lt;= data[[#This Row],[SLADue]], "On Time", "Late")</f>
        <v>Late</v>
      </c>
    </row>
    <row r="2783" spans="1:28" x14ac:dyDescent="0.2">
      <c r="A2783" t="s">
        <v>3333</v>
      </c>
      <c r="B2783" t="s">
        <v>19</v>
      </c>
      <c r="C2783" t="s">
        <v>20</v>
      </c>
      <c r="D2783" t="s">
        <v>21</v>
      </c>
      <c r="E2783" s="5">
        <v>17.16</v>
      </c>
      <c r="F2783" t="s">
        <v>43</v>
      </c>
      <c r="G2783">
        <v>1</v>
      </c>
      <c r="H2783" s="1">
        <v>45789</v>
      </c>
      <c r="I2783" s="1" t="str">
        <f>TEXT(data[[#This Row],[OrderDate]],"mmm")</f>
        <v>May</v>
      </c>
      <c r="J2783" s="6">
        <v>0.57499999999999996</v>
      </c>
      <c r="K2783" s="6" t="str">
        <f>TEXT(data[[#This Row],[OrderTime]],"h")</f>
        <v>13</v>
      </c>
      <c r="L2783" s="1">
        <v>45790</v>
      </c>
      <c r="M2783" s="6">
        <v>0.7</v>
      </c>
      <c r="N2783" t="s">
        <v>148</v>
      </c>
      <c r="O2783" t="s">
        <v>348</v>
      </c>
      <c r="P2783" t="s">
        <v>25</v>
      </c>
      <c r="Q2783" t="s">
        <v>53</v>
      </c>
      <c r="R2783" t="s">
        <v>27</v>
      </c>
      <c r="S2783" t="s">
        <v>28</v>
      </c>
      <c r="T2783" t="s">
        <v>38</v>
      </c>
      <c r="U2783" t="s">
        <v>39</v>
      </c>
      <c r="V2783" s="5">
        <f>data[[#This Row],[PriceUSD]]*data[[#This Row],[Quantity]]</f>
        <v>17.16</v>
      </c>
      <c r="W2783" s="7">
        <f>data[[#This Row],[OrderDate]] + TIME(VALUE(LEFT(data[[#This Row],[OrderTime]],2)), VALUE(RIGHT(data[[#This Row],[OrderTime]],2)), 0)</f>
        <v>45789.052083333336</v>
      </c>
      <c r="X2783" s="7">
        <f>_xlfn.MINIFS(data[OrderDateTime], data[CustomerName], data[[#This Row],[CustomerName]])</f>
        <v>45506.054166666669</v>
      </c>
      <c r="Y2783" t="str">
        <f>IF(data[[#This Row],[OrderDateTime]]=data[[#This Row],[FirstOrderDateTime]], "New", "Returning")</f>
        <v>Returning</v>
      </c>
      <c r="Z2783" s="7">
        <f>data[[#This Row],[DeliveryDate]] + data[[#This Row],[DeliveryTime]]</f>
        <v>45790.7</v>
      </c>
      <c r="AA2783" s="7">
        <f>data[[#This Row],[OrderDateTime]] + 1</f>
        <v>45790.052083333336</v>
      </c>
      <c r="AB2783" s="7" t="str">
        <f>IF(data[[#This Row],[DeliveryDateTime]] &lt;= data[[#This Row],[SLADue]], "On Time", "Late")</f>
        <v>Late</v>
      </c>
    </row>
    <row r="2784" spans="1:28" x14ac:dyDescent="0.2">
      <c r="A2784" t="s">
        <v>3334</v>
      </c>
      <c r="B2784" t="s">
        <v>19</v>
      </c>
      <c r="C2784" t="s">
        <v>49</v>
      </c>
      <c r="D2784" t="s">
        <v>50</v>
      </c>
      <c r="E2784" s="5">
        <v>30.54</v>
      </c>
      <c r="F2784" t="s">
        <v>138</v>
      </c>
      <c r="G2784">
        <v>1</v>
      </c>
      <c r="H2784" s="1">
        <v>45555</v>
      </c>
      <c r="I2784" s="1" t="str">
        <f>TEXT(data[[#This Row],[OrderDate]],"mmm")</f>
        <v>Sep</v>
      </c>
      <c r="J2784" s="6">
        <v>0.49444444444444446</v>
      </c>
      <c r="K2784" s="6" t="str">
        <f>TEXT(data[[#This Row],[OrderTime]],"h")</f>
        <v>11</v>
      </c>
      <c r="L2784" s="1">
        <v>45555</v>
      </c>
      <c r="M2784" s="6">
        <v>0.70277777777777772</v>
      </c>
      <c r="N2784" t="s">
        <v>75</v>
      </c>
      <c r="O2784" t="s">
        <v>280</v>
      </c>
      <c r="P2784" t="s">
        <v>25</v>
      </c>
      <c r="Q2784" t="s">
        <v>26</v>
      </c>
      <c r="R2784" t="s">
        <v>54</v>
      </c>
      <c r="S2784" t="s">
        <v>47</v>
      </c>
      <c r="T2784" t="s">
        <v>38</v>
      </c>
      <c r="U2784" t="s">
        <v>67</v>
      </c>
      <c r="V2784" s="5">
        <f>data[[#This Row],[PriceUSD]]*data[[#This Row],[Quantity]]</f>
        <v>30.54</v>
      </c>
      <c r="W2784" s="7">
        <f>data[[#This Row],[OrderDate]] + TIME(VALUE(LEFT(data[[#This Row],[OrderTime]],2)), VALUE(RIGHT(data[[#This Row],[OrderTime]],2)), 0)</f>
        <v>45555.030555555553</v>
      </c>
      <c r="X2784" s="7">
        <f>_xlfn.MINIFS(data[OrderDateTime], data[CustomerName], data[[#This Row],[CustomerName]])</f>
        <v>45513.061805555553</v>
      </c>
      <c r="Y2784" t="str">
        <f>IF(data[[#This Row],[OrderDateTime]]=data[[#This Row],[FirstOrderDateTime]], "New", "Returning")</f>
        <v>Returning</v>
      </c>
      <c r="Z2784" s="7">
        <f>data[[#This Row],[DeliveryDate]] + data[[#This Row],[DeliveryTime]]</f>
        <v>45555.702777777777</v>
      </c>
      <c r="AA2784" s="7">
        <f>data[[#This Row],[OrderDateTime]] + 1</f>
        <v>45556.030555555553</v>
      </c>
      <c r="AB2784" s="7" t="str">
        <f>IF(data[[#This Row],[DeliveryDateTime]] &lt;= data[[#This Row],[SLADue]], "On Time", "Late")</f>
        <v>On Time</v>
      </c>
    </row>
    <row r="2785" spans="1:28" x14ac:dyDescent="0.2">
      <c r="A2785" t="s">
        <v>3335</v>
      </c>
      <c r="B2785" t="s">
        <v>19</v>
      </c>
      <c r="C2785" t="s">
        <v>126</v>
      </c>
      <c r="D2785" t="s">
        <v>127</v>
      </c>
      <c r="E2785" s="5">
        <v>23.26</v>
      </c>
      <c r="F2785" t="s">
        <v>56</v>
      </c>
      <c r="G2785">
        <v>3</v>
      </c>
      <c r="H2785" s="1">
        <v>45601</v>
      </c>
      <c r="I2785" s="1" t="str">
        <f>TEXT(data[[#This Row],[OrderDate]],"mmm")</f>
        <v>Nov</v>
      </c>
      <c r="J2785" s="6">
        <v>0.81666666666666665</v>
      </c>
      <c r="K2785" s="6" t="str">
        <f>TEXT(data[[#This Row],[OrderTime]],"h")</f>
        <v>19</v>
      </c>
      <c r="L2785" s="1">
        <v>45602</v>
      </c>
      <c r="M2785" s="6">
        <v>0.5854166666666667</v>
      </c>
      <c r="N2785" t="s">
        <v>23</v>
      </c>
      <c r="O2785" t="s">
        <v>331</v>
      </c>
      <c r="P2785" t="s">
        <v>25</v>
      </c>
      <c r="Q2785" t="s">
        <v>53</v>
      </c>
      <c r="R2785" t="s">
        <v>129</v>
      </c>
      <c r="S2785" t="s">
        <v>28</v>
      </c>
      <c r="T2785" t="s">
        <v>29</v>
      </c>
      <c r="U2785" t="s">
        <v>67</v>
      </c>
      <c r="V2785" s="5">
        <f>data[[#This Row],[PriceUSD]]*data[[#This Row],[Quantity]]</f>
        <v>69.78</v>
      </c>
      <c r="W2785" s="7">
        <f>data[[#This Row],[OrderDate]] + TIME(VALUE(LEFT(data[[#This Row],[OrderTime]],2)), VALUE(RIGHT(data[[#This Row],[OrderTime]],2)), 0)</f>
        <v>45601.046527777777</v>
      </c>
      <c r="X2785" s="7">
        <f>_xlfn.MINIFS(data[OrderDateTime], data[CustomerName], data[[#This Row],[CustomerName]])</f>
        <v>45554.061805555553</v>
      </c>
      <c r="Y2785" t="str">
        <f>IF(data[[#This Row],[OrderDateTime]]=data[[#This Row],[FirstOrderDateTime]], "New", "Returning")</f>
        <v>Returning</v>
      </c>
      <c r="Z2785" s="7">
        <f>data[[#This Row],[DeliveryDate]] + data[[#This Row],[DeliveryTime]]</f>
        <v>45602.585416666669</v>
      </c>
      <c r="AA2785" s="7">
        <f>data[[#This Row],[OrderDateTime]] + 1</f>
        <v>45602.046527777777</v>
      </c>
      <c r="AB2785" s="7" t="str">
        <f>IF(data[[#This Row],[DeliveryDateTime]] &lt;= data[[#This Row],[SLADue]], "On Time", "Late")</f>
        <v>Late</v>
      </c>
    </row>
    <row r="2786" spans="1:28" x14ac:dyDescent="0.2">
      <c r="A2786" t="s">
        <v>3336</v>
      </c>
      <c r="B2786" t="s">
        <v>19</v>
      </c>
      <c r="C2786" t="s">
        <v>69</v>
      </c>
      <c r="D2786" t="s">
        <v>70</v>
      </c>
      <c r="E2786" s="5">
        <v>45.98</v>
      </c>
      <c r="F2786" t="s">
        <v>71</v>
      </c>
      <c r="G2786">
        <v>2</v>
      </c>
      <c r="H2786" s="1">
        <v>45861</v>
      </c>
      <c r="I2786" s="1" t="str">
        <f>TEXT(data[[#This Row],[OrderDate]],"mmm")</f>
        <v>Jul</v>
      </c>
      <c r="J2786" s="6">
        <v>0.6069444444444444</v>
      </c>
      <c r="K2786" s="6" t="str">
        <f>TEXT(data[[#This Row],[OrderTime]],"h")</f>
        <v>14</v>
      </c>
      <c r="L2786" s="1">
        <v>45861</v>
      </c>
      <c r="M2786" s="6">
        <v>0.77361111111111114</v>
      </c>
      <c r="N2786" t="s">
        <v>163</v>
      </c>
      <c r="O2786" t="s">
        <v>1020</v>
      </c>
      <c r="P2786" t="s">
        <v>77</v>
      </c>
      <c r="Q2786" t="s">
        <v>26</v>
      </c>
      <c r="R2786" t="s">
        <v>37</v>
      </c>
      <c r="S2786" t="s">
        <v>47</v>
      </c>
      <c r="T2786" t="s">
        <v>29</v>
      </c>
      <c r="U2786" t="s">
        <v>30</v>
      </c>
      <c r="V2786" s="5">
        <f>data[[#This Row],[PriceUSD]]*data[[#This Row],[Quantity]]</f>
        <v>91.96</v>
      </c>
      <c r="W2786" s="7">
        <f>data[[#This Row],[OrderDate]] + TIME(VALUE(LEFT(data[[#This Row],[OrderTime]],2)), VALUE(RIGHT(data[[#This Row],[OrderTime]],2)), 0)</f>
        <v>45861.030555555553</v>
      </c>
      <c r="X2786" s="7">
        <f>_xlfn.MINIFS(data[OrderDateTime], data[CustomerName], data[[#This Row],[CustomerName]])</f>
        <v>45565.061805555553</v>
      </c>
      <c r="Y2786" t="str">
        <f>IF(data[[#This Row],[OrderDateTime]]=data[[#This Row],[FirstOrderDateTime]], "New", "Returning")</f>
        <v>Returning</v>
      </c>
      <c r="Z2786" s="7">
        <f>data[[#This Row],[DeliveryDate]] + data[[#This Row],[DeliveryTime]]</f>
        <v>45861.773611111108</v>
      </c>
      <c r="AA2786" s="7">
        <f>data[[#This Row],[OrderDateTime]] + 1</f>
        <v>45862.030555555553</v>
      </c>
      <c r="AB2786" s="7" t="str">
        <f>IF(data[[#This Row],[DeliveryDateTime]] &lt;= data[[#This Row],[SLADue]], "On Time", "Late")</f>
        <v>On Time</v>
      </c>
    </row>
    <row r="2787" spans="1:28" x14ac:dyDescent="0.2">
      <c r="A2787" t="s">
        <v>3337</v>
      </c>
      <c r="B2787" t="s">
        <v>19</v>
      </c>
      <c r="C2787" t="s">
        <v>32</v>
      </c>
      <c r="D2787" t="s">
        <v>33</v>
      </c>
      <c r="E2787" s="5">
        <v>53.54</v>
      </c>
      <c r="F2787" t="s">
        <v>138</v>
      </c>
      <c r="G2787">
        <v>2</v>
      </c>
      <c r="H2787" s="1">
        <v>45520</v>
      </c>
      <c r="I2787" s="1" t="str">
        <f>TEXT(data[[#This Row],[OrderDate]],"mmm")</f>
        <v>Aug</v>
      </c>
      <c r="J2787" s="6">
        <v>0.37847222222222221</v>
      </c>
      <c r="K2787" s="6" t="str">
        <f>TEXT(data[[#This Row],[OrderTime]],"h")</f>
        <v>9</v>
      </c>
      <c r="L2787" s="1">
        <v>45520</v>
      </c>
      <c r="M2787" s="6">
        <v>0.58680555555555558</v>
      </c>
      <c r="N2787" t="s">
        <v>57</v>
      </c>
      <c r="O2787" t="s">
        <v>344</v>
      </c>
      <c r="P2787" t="s">
        <v>25</v>
      </c>
      <c r="Q2787" t="s">
        <v>26</v>
      </c>
      <c r="R2787" t="s">
        <v>37</v>
      </c>
      <c r="S2787" t="s">
        <v>47</v>
      </c>
      <c r="T2787" t="s">
        <v>106</v>
      </c>
      <c r="U2787" t="s">
        <v>39</v>
      </c>
      <c r="V2787" s="5">
        <f>data[[#This Row],[PriceUSD]]*data[[#This Row],[Quantity]]</f>
        <v>107.08</v>
      </c>
      <c r="W2787" s="7">
        <f>data[[#This Row],[OrderDate]] + TIME(VALUE(LEFT(data[[#This Row],[OrderTime]],2)), VALUE(RIGHT(data[[#This Row],[OrderTime]],2)), 0)</f>
        <v>45520.015277777777</v>
      </c>
      <c r="X2787" s="7">
        <f>_xlfn.MINIFS(data[OrderDateTime], data[CustomerName], data[[#This Row],[CustomerName]])</f>
        <v>45520.015277777777</v>
      </c>
      <c r="Y2787" t="str">
        <f>IF(data[[#This Row],[OrderDateTime]]=data[[#This Row],[FirstOrderDateTime]], "New", "Returning")</f>
        <v>New</v>
      </c>
      <c r="Z2787" s="7">
        <f>data[[#This Row],[DeliveryDate]] + data[[#This Row],[DeliveryTime]]</f>
        <v>45520.586805555555</v>
      </c>
      <c r="AA2787" s="7">
        <f>data[[#This Row],[OrderDateTime]] + 1</f>
        <v>45521.015277777777</v>
      </c>
      <c r="AB2787" s="7" t="str">
        <f>IF(data[[#This Row],[DeliveryDateTime]] &lt;= data[[#This Row],[SLADue]], "On Time", "Late")</f>
        <v>On Time</v>
      </c>
    </row>
    <row r="2788" spans="1:28" x14ac:dyDescent="0.2">
      <c r="A2788" t="s">
        <v>3338</v>
      </c>
      <c r="B2788" t="s">
        <v>19</v>
      </c>
      <c r="C2788" t="s">
        <v>92</v>
      </c>
      <c r="D2788" t="s">
        <v>93</v>
      </c>
      <c r="E2788" s="5">
        <v>82.71</v>
      </c>
      <c r="F2788" t="s">
        <v>63</v>
      </c>
      <c r="G2788">
        <v>3</v>
      </c>
      <c r="H2788" s="1">
        <v>45561</v>
      </c>
      <c r="I2788" s="1" t="str">
        <f>TEXT(data[[#This Row],[OrderDate]],"mmm")</f>
        <v>Sep</v>
      </c>
      <c r="J2788" s="6">
        <v>0.56458333333333333</v>
      </c>
      <c r="K2788" s="6" t="str">
        <f>TEXT(data[[#This Row],[OrderTime]],"h")</f>
        <v>13</v>
      </c>
      <c r="L2788" s="1">
        <v>45562</v>
      </c>
      <c r="M2788" s="6">
        <v>0.7729166666666667</v>
      </c>
      <c r="N2788" t="s">
        <v>112</v>
      </c>
      <c r="O2788" t="s">
        <v>567</v>
      </c>
      <c r="P2788" t="s">
        <v>36</v>
      </c>
      <c r="Q2788" t="s">
        <v>26</v>
      </c>
      <c r="R2788" t="s">
        <v>66</v>
      </c>
      <c r="S2788" t="s">
        <v>28</v>
      </c>
      <c r="T2788" t="s">
        <v>136</v>
      </c>
      <c r="U2788" t="s">
        <v>30</v>
      </c>
      <c r="V2788" s="5">
        <f>data[[#This Row],[PriceUSD]]*data[[#This Row],[Quantity]]</f>
        <v>248.13</v>
      </c>
      <c r="W2788" s="7">
        <f>data[[#This Row],[OrderDate]] + TIME(VALUE(LEFT(data[[#This Row],[OrderTime]],2)), VALUE(RIGHT(data[[#This Row],[OrderTime]],2)), 0)</f>
        <v>45561.022916666669</v>
      </c>
      <c r="X2788" s="7">
        <f>_xlfn.MINIFS(data[OrderDateTime], data[CustomerName], data[[#This Row],[CustomerName]])</f>
        <v>45515.022916666669</v>
      </c>
      <c r="Y2788" t="str">
        <f>IF(data[[#This Row],[OrderDateTime]]=data[[#This Row],[FirstOrderDateTime]], "New", "Returning")</f>
        <v>Returning</v>
      </c>
      <c r="Z2788" s="7">
        <f>data[[#This Row],[DeliveryDate]] + data[[#This Row],[DeliveryTime]]</f>
        <v>45562.772916666669</v>
      </c>
      <c r="AA2788" s="7">
        <f>data[[#This Row],[OrderDateTime]] + 1</f>
        <v>45562.022916666669</v>
      </c>
      <c r="AB2788" s="7" t="str">
        <f>IF(data[[#This Row],[DeliveryDateTime]] &lt;= data[[#This Row],[SLADue]], "On Time", "Late")</f>
        <v>Late</v>
      </c>
    </row>
    <row r="2789" spans="1:28" x14ac:dyDescent="0.2">
      <c r="A2789" t="s">
        <v>3339</v>
      </c>
      <c r="B2789" t="s">
        <v>19</v>
      </c>
      <c r="C2789" t="s">
        <v>69</v>
      </c>
      <c r="D2789" t="s">
        <v>70</v>
      </c>
      <c r="E2789" s="5">
        <v>56.87</v>
      </c>
      <c r="F2789" t="s">
        <v>119</v>
      </c>
      <c r="G2789">
        <v>1</v>
      </c>
      <c r="H2789" s="1">
        <v>45832</v>
      </c>
      <c r="I2789" s="1" t="str">
        <f>TEXT(data[[#This Row],[OrderDate]],"mmm")</f>
        <v>Jun</v>
      </c>
      <c r="J2789" s="6">
        <v>0.70625000000000004</v>
      </c>
      <c r="K2789" s="6" t="str">
        <f>TEXT(data[[#This Row],[OrderTime]],"h")</f>
        <v>16</v>
      </c>
      <c r="L2789" s="1">
        <v>45833</v>
      </c>
      <c r="M2789" s="6">
        <v>0.83125000000000004</v>
      </c>
      <c r="N2789" t="s">
        <v>170</v>
      </c>
      <c r="O2789" t="s">
        <v>403</v>
      </c>
      <c r="P2789" t="s">
        <v>36</v>
      </c>
      <c r="Q2789" t="s">
        <v>53</v>
      </c>
      <c r="R2789" t="s">
        <v>37</v>
      </c>
      <c r="S2789" t="s">
        <v>28</v>
      </c>
      <c r="T2789" t="s">
        <v>59</v>
      </c>
      <c r="U2789" t="s">
        <v>67</v>
      </c>
      <c r="V2789" s="5">
        <f>data[[#This Row],[PriceUSD]]*data[[#This Row],[Quantity]]</f>
        <v>56.87</v>
      </c>
      <c r="W2789" s="7">
        <f>data[[#This Row],[OrderDate]] + TIME(VALUE(LEFT(data[[#This Row],[OrderTime]],2)), VALUE(RIGHT(data[[#This Row],[OrderTime]],2)), 0)</f>
        <v>45832.017361111109</v>
      </c>
      <c r="X2789" s="7">
        <f>_xlfn.MINIFS(data[OrderDateTime], data[CustomerName], data[[#This Row],[CustomerName]])</f>
        <v>45535.015277777777</v>
      </c>
      <c r="Y2789" t="str">
        <f>IF(data[[#This Row],[OrderDateTime]]=data[[#This Row],[FirstOrderDateTime]], "New", "Returning")</f>
        <v>Returning</v>
      </c>
      <c r="Z2789" s="7">
        <f>data[[#This Row],[DeliveryDate]] + data[[#This Row],[DeliveryTime]]</f>
        <v>45833.831250000003</v>
      </c>
      <c r="AA2789" s="7">
        <f>data[[#This Row],[OrderDateTime]] + 1</f>
        <v>45833.017361111109</v>
      </c>
      <c r="AB2789" s="7" t="str">
        <f>IF(data[[#This Row],[DeliveryDateTime]] &lt;= data[[#This Row],[SLADue]], "On Time", "Late")</f>
        <v>Late</v>
      </c>
    </row>
    <row r="2790" spans="1:28" x14ac:dyDescent="0.2">
      <c r="A2790" t="s">
        <v>3340</v>
      </c>
      <c r="B2790" t="s">
        <v>19</v>
      </c>
      <c r="C2790" t="s">
        <v>290</v>
      </c>
      <c r="D2790" t="s">
        <v>291</v>
      </c>
      <c r="E2790" s="5">
        <v>71.23</v>
      </c>
      <c r="F2790" t="s">
        <v>22</v>
      </c>
      <c r="G2790">
        <v>2</v>
      </c>
      <c r="H2790" s="1">
        <v>45804</v>
      </c>
      <c r="I2790" s="1" t="str">
        <f>TEXT(data[[#This Row],[OrderDate]],"mmm")</f>
        <v>May</v>
      </c>
      <c r="J2790" s="6">
        <v>0.53194444444444444</v>
      </c>
      <c r="K2790" s="6" t="str">
        <f>TEXT(data[[#This Row],[OrderTime]],"h")</f>
        <v>12</v>
      </c>
      <c r="L2790" s="1">
        <v>45804</v>
      </c>
      <c r="M2790" s="6">
        <v>0.78194444444444444</v>
      </c>
      <c r="N2790" t="s">
        <v>23</v>
      </c>
      <c r="O2790" t="s">
        <v>671</v>
      </c>
      <c r="P2790" t="s">
        <v>25</v>
      </c>
      <c r="Q2790" t="s">
        <v>53</v>
      </c>
      <c r="R2790" t="s">
        <v>294</v>
      </c>
      <c r="S2790" t="s">
        <v>47</v>
      </c>
      <c r="T2790" t="s">
        <v>38</v>
      </c>
      <c r="U2790" t="s">
        <v>39</v>
      </c>
      <c r="V2790" s="5">
        <f>data[[#This Row],[PriceUSD]]*data[[#This Row],[Quantity]]</f>
        <v>142.46</v>
      </c>
      <c r="W2790" s="7">
        <f>data[[#This Row],[OrderDate]] + TIME(VALUE(LEFT(data[[#This Row],[OrderTime]],2)), VALUE(RIGHT(data[[#This Row],[OrderTime]],2)), 0)</f>
        <v>45804.030555555553</v>
      </c>
      <c r="X2790" s="7">
        <f>_xlfn.MINIFS(data[OrderDateTime], data[CustomerName], data[[#This Row],[CustomerName]])</f>
        <v>45508.038888888892</v>
      </c>
      <c r="Y2790" t="str">
        <f>IF(data[[#This Row],[OrderDateTime]]=data[[#This Row],[FirstOrderDateTime]], "New", "Returning")</f>
        <v>Returning</v>
      </c>
      <c r="Z2790" s="7">
        <f>data[[#This Row],[DeliveryDate]] + data[[#This Row],[DeliveryTime]]</f>
        <v>45804.781944444447</v>
      </c>
      <c r="AA2790" s="7">
        <f>data[[#This Row],[OrderDateTime]] + 1</f>
        <v>45805.030555555553</v>
      </c>
      <c r="AB2790" s="7" t="str">
        <f>IF(data[[#This Row],[DeliveryDateTime]] &lt;= data[[#This Row],[SLADue]], "On Time", "Late")</f>
        <v>On Time</v>
      </c>
    </row>
    <row r="2791" spans="1:28" x14ac:dyDescent="0.2">
      <c r="A2791" t="s">
        <v>3341</v>
      </c>
      <c r="B2791" t="s">
        <v>19</v>
      </c>
      <c r="C2791" t="s">
        <v>49</v>
      </c>
      <c r="D2791" t="s">
        <v>50</v>
      </c>
      <c r="E2791" s="5">
        <v>26.71</v>
      </c>
      <c r="F2791" t="s">
        <v>74</v>
      </c>
      <c r="G2791">
        <v>1</v>
      </c>
      <c r="H2791" s="1">
        <v>45671</v>
      </c>
      <c r="I2791" s="1" t="str">
        <f>TEXT(data[[#This Row],[OrderDate]],"mmm")</f>
        <v>Jan</v>
      </c>
      <c r="J2791" s="6">
        <v>0.5395833333333333</v>
      </c>
      <c r="K2791" s="6" t="str">
        <f>TEXT(data[[#This Row],[OrderTime]],"h")</f>
        <v>12</v>
      </c>
      <c r="L2791" s="1">
        <v>45672</v>
      </c>
      <c r="M2791" s="6">
        <v>0.5395833333333333</v>
      </c>
      <c r="N2791" t="s">
        <v>23</v>
      </c>
      <c r="O2791" t="s">
        <v>1539</v>
      </c>
      <c r="P2791" t="s">
        <v>25</v>
      </c>
      <c r="Q2791" t="s">
        <v>26</v>
      </c>
      <c r="R2791" t="s">
        <v>54</v>
      </c>
      <c r="S2791" t="s">
        <v>28</v>
      </c>
      <c r="T2791" t="s">
        <v>38</v>
      </c>
      <c r="U2791" t="s">
        <v>30</v>
      </c>
      <c r="V2791" s="5">
        <f>data[[#This Row],[PriceUSD]]*data[[#This Row],[Quantity]]</f>
        <v>26.71</v>
      </c>
      <c r="W2791" s="7">
        <f>data[[#This Row],[OrderDate]] + TIME(VALUE(LEFT(data[[#This Row],[OrderTime]],2)), VALUE(RIGHT(data[[#This Row],[OrderTime]],2)), 0)</f>
        <v>45671.022916666669</v>
      </c>
      <c r="X2791" s="7">
        <f>_xlfn.MINIFS(data[OrderDateTime], data[CustomerName], data[[#This Row],[CustomerName]])</f>
        <v>45530.038888888892</v>
      </c>
      <c r="Y2791" t="str">
        <f>IF(data[[#This Row],[OrderDateTime]]=data[[#This Row],[FirstOrderDateTime]], "New", "Returning")</f>
        <v>Returning</v>
      </c>
      <c r="Z2791" s="7">
        <f>data[[#This Row],[DeliveryDate]] + data[[#This Row],[DeliveryTime]]</f>
        <v>45672.539583333331</v>
      </c>
      <c r="AA2791" s="7">
        <f>data[[#This Row],[OrderDateTime]] + 1</f>
        <v>45672.022916666669</v>
      </c>
      <c r="AB2791" s="7" t="str">
        <f>IF(data[[#This Row],[DeliveryDateTime]] &lt;= data[[#This Row],[SLADue]], "On Time", "Late")</f>
        <v>Late</v>
      </c>
    </row>
    <row r="2792" spans="1:28" x14ac:dyDescent="0.2">
      <c r="A2792" t="s">
        <v>3342</v>
      </c>
      <c r="B2792" t="s">
        <v>19</v>
      </c>
      <c r="C2792" t="s">
        <v>126</v>
      </c>
      <c r="D2792" t="s">
        <v>127</v>
      </c>
      <c r="E2792" s="5">
        <v>20.75</v>
      </c>
      <c r="F2792" t="s">
        <v>138</v>
      </c>
      <c r="G2792">
        <v>1</v>
      </c>
      <c r="H2792" s="1">
        <v>45767</v>
      </c>
      <c r="I2792" s="1" t="str">
        <f>TEXT(data[[#This Row],[OrderDate]],"mmm")</f>
        <v>Apr</v>
      </c>
      <c r="J2792" s="6">
        <v>0.4548611111111111</v>
      </c>
      <c r="K2792" s="6" t="str">
        <f>TEXT(data[[#This Row],[OrderTime]],"h")</f>
        <v>10</v>
      </c>
      <c r="L2792" s="1">
        <v>45768</v>
      </c>
      <c r="M2792" s="6">
        <v>0.53819444444444442</v>
      </c>
      <c r="N2792" t="s">
        <v>123</v>
      </c>
      <c r="O2792" t="s">
        <v>561</v>
      </c>
      <c r="P2792" t="s">
        <v>36</v>
      </c>
      <c r="Q2792" t="s">
        <v>53</v>
      </c>
      <c r="R2792" t="s">
        <v>129</v>
      </c>
      <c r="S2792" t="s">
        <v>28</v>
      </c>
      <c r="T2792" t="s">
        <v>106</v>
      </c>
      <c r="U2792" t="s">
        <v>39</v>
      </c>
      <c r="V2792" s="5">
        <f>data[[#This Row],[PriceUSD]]*data[[#This Row],[Quantity]]</f>
        <v>20.75</v>
      </c>
      <c r="W2792" s="7">
        <f>data[[#This Row],[OrderDate]] + TIME(VALUE(LEFT(data[[#This Row],[OrderTime]],2)), VALUE(RIGHT(data[[#This Row],[OrderTime]],2)), 0)</f>
        <v>45767.007638888892</v>
      </c>
      <c r="X2792" s="7">
        <f>_xlfn.MINIFS(data[OrderDateTime], data[CustomerName], data[[#This Row],[CustomerName]])</f>
        <v>45539.061805555553</v>
      </c>
      <c r="Y2792" t="str">
        <f>IF(data[[#This Row],[OrderDateTime]]=data[[#This Row],[FirstOrderDateTime]], "New", "Returning")</f>
        <v>Returning</v>
      </c>
      <c r="Z2792" s="7">
        <f>data[[#This Row],[DeliveryDate]] + data[[#This Row],[DeliveryTime]]</f>
        <v>45768.538194444445</v>
      </c>
      <c r="AA2792" s="7">
        <f>data[[#This Row],[OrderDateTime]] + 1</f>
        <v>45768.007638888892</v>
      </c>
      <c r="AB2792" s="7" t="str">
        <f>IF(data[[#This Row],[DeliveryDateTime]] &lt;= data[[#This Row],[SLADue]], "On Time", "Late")</f>
        <v>Late</v>
      </c>
    </row>
    <row r="2793" spans="1:28" x14ac:dyDescent="0.2">
      <c r="A2793" t="s">
        <v>3343</v>
      </c>
      <c r="B2793" t="s">
        <v>19</v>
      </c>
      <c r="C2793" t="s">
        <v>61</v>
      </c>
      <c r="D2793" t="s">
        <v>62</v>
      </c>
      <c r="E2793" s="5">
        <v>140.59</v>
      </c>
      <c r="F2793" t="s">
        <v>63</v>
      </c>
      <c r="G2793">
        <v>3</v>
      </c>
      <c r="H2793" s="1">
        <v>45638</v>
      </c>
      <c r="I2793" s="1" t="str">
        <f>TEXT(data[[#This Row],[OrderDate]],"mmm")</f>
        <v>Dec</v>
      </c>
      <c r="J2793" s="6">
        <v>0.70277777777777772</v>
      </c>
      <c r="K2793" s="6" t="str">
        <f>TEXT(data[[#This Row],[OrderTime]],"h")</f>
        <v>16</v>
      </c>
      <c r="L2793" s="1">
        <v>45639</v>
      </c>
      <c r="M2793" s="6">
        <v>0.91111111111111109</v>
      </c>
      <c r="N2793" t="s">
        <v>292</v>
      </c>
      <c r="O2793" t="s">
        <v>784</v>
      </c>
      <c r="P2793" t="s">
        <v>77</v>
      </c>
      <c r="Q2793" t="s">
        <v>53</v>
      </c>
      <c r="R2793" t="s">
        <v>66</v>
      </c>
      <c r="S2793" t="s">
        <v>28</v>
      </c>
      <c r="T2793" t="s">
        <v>143</v>
      </c>
      <c r="U2793" t="s">
        <v>30</v>
      </c>
      <c r="V2793" s="5">
        <f>data[[#This Row],[PriceUSD]]*data[[#This Row],[Quantity]]</f>
        <v>421.77</v>
      </c>
      <c r="W2793" s="7">
        <f>data[[#This Row],[OrderDate]] + TIME(VALUE(LEFT(data[[#This Row],[OrderTime]],2)), VALUE(RIGHT(data[[#This Row],[OrderTime]],2)), 0)</f>
        <v>45638.054166666669</v>
      </c>
      <c r="X2793" s="7">
        <f>_xlfn.MINIFS(data[OrderDateTime], data[CustomerName], data[[#This Row],[CustomerName]])</f>
        <v>45570.038888888892</v>
      </c>
      <c r="Y2793" t="str">
        <f>IF(data[[#This Row],[OrderDateTime]]=data[[#This Row],[FirstOrderDateTime]], "New", "Returning")</f>
        <v>Returning</v>
      </c>
      <c r="Z2793" s="7">
        <f>data[[#This Row],[DeliveryDate]] + data[[#This Row],[DeliveryTime]]</f>
        <v>45639.911111111112</v>
      </c>
      <c r="AA2793" s="7">
        <f>data[[#This Row],[OrderDateTime]] + 1</f>
        <v>45639.054166666669</v>
      </c>
      <c r="AB2793" s="7" t="str">
        <f>IF(data[[#This Row],[DeliveryDateTime]] &lt;= data[[#This Row],[SLADue]], "On Time", "Late")</f>
        <v>Late</v>
      </c>
    </row>
    <row r="2794" spans="1:28" x14ac:dyDescent="0.2">
      <c r="A2794" t="s">
        <v>3344</v>
      </c>
      <c r="B2794" t="s">
        <v>19</v>
      </c>
      <c r="C2794" t="s">
        <v>69</v>
      </c>
      <c r="D2794" t="s">
        <v>70</v>
      </c>
      <c r="E2794" s="5">
        <v>62.63</v>
      </c>
      <c r="F2794" t="s">
        <v>43</v>
      </c>
      <c r="G2794">
        <v>1</v>
      </c>
      <c r="H2794" s="1">
        <v>45781</v>
      </c>
      <c r="I2794" s="1" t="str">
        <f>TEXT(data[[#This Row],[OrderDate]],"mmm")</f>
        <v>May</v>
      </c>
      <c r="J2794" s="6">
        <v>0.55625000000000002</v>
      </c>
      <c r="K2794" s="6" t="str">
        <f>TEXT(data[[#This Row],[OrderTime]],"h")</f>
        <v>13</v>
      </c>
      <c r="L2794" s="1">
        <v>45781</v>
      </c>
      <c r="M2794" s="6">
        <v>0.76458333333333328</v>
      </c>
      <c r="N2794" t="s">
        <v>75</v>
      </c>
      <c r="O2794" t="s">
        <v>1309</v>
      </c>
      <c r="P2794" t="s">
        <v>77</v>
      </c>
      <c r="Q2794" t="s">
        <v>26</v>
      </c>
      <c r="R2794" t="s">
        <v>37</v>
      </c>
      <c r="S2794" t="s">
        <v>47</v>
      </c>
      <c r="T2794" t="s">
        <v>59</v>
      </c>
      <c r="U2794" t="s">
        <v>67</v>
      </c>
      <c r="V2794" s="5">
        <f>data[[#This Row],[PriceUSD]]*data[[#This Row],[Quantity]]</f>
        <v>62.63</v>
      </c>
      <c r="W2794" s="7">
        <f>data[[#This Row],[OrderDate]] + TIME(VALUE(LEFT(data[[#This Row],[OrderTime]],2)), VALUE(RIGHT(data[[#This Row],[OrderTime]],2)), 0)</f>
        <v>45781.017361111109</v>
      </c>
      <c r="X2794" s="7">
        <f>_xlfn.MINIFS(data[OrderDateTime], data[CustomerName], data[[#This Row],[CustomerName]])</f>
        <v>45512.007638888892</v>
      </c>
      <c r="Y2794" t="str">
        <f>IF(data[[#This Row],[OrderDateTime]]=data[[#This Row],[FirstOrderDateTime]], "New", "Returning")</f>
        <v>Returning</v>
      </c>
      <c r="Z2794" s="7">
        <f>data[[#This Row],[DeliveryDate]] + data[[#This Row],[DeliveryTime]]</f>
        <v>45781.76458333333</v>
      </c>
      <c r="AA2794" s="7">
        <f>data[[#This Row],[OrderDateTime]] + 1</f>
        <v>45782.017361111109</v>
      </c>
      <c r="AB2794" s="7" t="str">
        <f>IF(data[[#This Row],[DeliveryDateTime]] &lt;= data[[#This Row],[SLADue]], "On Time", "Late")</f>
        <v>On Time</v>
      </c>
    </row>
    <row r="2795" spans="1:28" x14ac:dyDescent="0.2">
      <c r="A2795" t="s">
        <v>3345</v>
      </c>
      <c r="B2795" t="s">
        <v>19</v>
      </c>
      <c r="C2795" t="s">
        <v>92</v>
      </c>
      <c r="D2795" t="s">
        <v>93</v>
      </c>
      <c r="E2795" s="5">
        <v>81.22</v>
      </c>
      <c r="F2795" t="s">
        <v>94</v>
      </c>
      <c r="G2795">
        <v>3</v>
      </c>
      <c r="H2795" s="1">
        <v>45559</v>
      </c>
      <c r="I2795" s="1" t="str">
        <f>TEXT(data[[#This Row],[OrderDate]],"mmm")</f>
        <v>Sep</v>
      </c>
      <c r="J2795" s="6">
        <v>0.7104166666666667</v>
      </c>
      <c r="K2795" s="6" t="str">
        <f>TEXT(data[[#This Row],[OrderTime]],"h")</f>
        <v>17</v>
      </c>
      <c r="L2795" s="1">
        <v>45560</v>
      </c>
      <c r="M2795" s="6">
        <v>0.79374999999999996</v>
      </c>
      <c r="N2795" t="s">
        <v>178</v>
      </c>
      <c r="O2795" t="s">
        <v>614</v>
      </c>
      <c r="P2795" t="s">
        <v>180</v>
      </c>
      <c r="Q2795" t="s">
        <v>53</v>
      </c>
      <c r="R2795" t="s">
        <v>66</v>
      </c>
      <c r="S2795" t="s">
        <v>28</v>
      </c>
      <c r="T2795" t="s">
        <v>106</v>
      </c>
      <c r="U2795" t="s">
        <v>39</v>
      </c>
      <c r="V2795" s="5">
        <f>data[[#This Row],[PriceUSD]]*data[[#This Row],[Quantity]]</f>
        <v>243.66</v>
      </c>
      <c r="W2795" s="7">
        <f>data[[#This Row],[OrderDate]] + TIME(VALUE(LEFT(data[[#This Row],[OrderTime]],2)), VALUE(RIGHT(data[[#This Row],[OrderTime]],2)), 0)</f>
        <v>45559.046527777777</v>
      </c>
      <c r="X2795" s="7">
        <f>_xlfn.MINIFS(data[OrderDateTime], data[CustomerName], data[[#This Row],[CustomerName]])</f>
        <v>45512.007638888892</v>
      </c>
      <c r="Y2795" t="str">
        <f>IF(data[[#This Row],[OrderDateTime]]=data[[#This Row],[FirstOrderDateTime]], "New", "Returning")</f>
        <v>Returning</v>
      </c>
      <c r="Z2795" s="7">
        <f>data[[#This Row],[DeliveryDate]] + data[[#This Row],[DeliveryTime]]</f>
        <v>45560.793749999997</v>
      </c>
      <c r="AA2795" s="7">
        <f>data[[#This Row],[OrderDateTime]] + 1</f>
        <v>45560.046527777777</v>
      </c>
      <c r="AB2795" s="7" t="str">
        <f>IF(data[[#This Row],[DeliveryDateTime]] &lt;= data[[#This Row],[SLADue]], "On Time", "Late")</f>
        <v>Late</v>
      </c>
    </row>
    <row r="2796" spans="1:28" x14ac:dyDescent="0.2">
      <c r="A2796" t="s">
        <v>3346</v>
      </c>
      <c r="B2796" t="s">
        <v>19</v>
      </c>
      <c r="C2796" t="s">
        <v>92</v>
      </c>
      <c r="D2796" t="s">
        <v>93</v>
      </c>
      <c r="E2796" s="5">
        <v>76.83</v>
      </c>
      <c r="F2796" t="s">
        <v>94</v>
      </c>
      <c r="G2796">
        <v>3</v>
      </c>
      <c r="H2796" s="1">
        <v>45547</v>
      </c>
      <c r="I2796" s="1" t="str">
        <f>TEXT(data[[#This Row],[OrderDate]],"mmm")</f>
        <v>Sep</v>
      </c>
      <c r="J2796" s="6">
        <v>0.4513888888888889</v>
      </c>
      <c r="K2796" s="6" t="str">
        <f>TEXT(data[[#This Row],[OrderTime]],"h")</f>
        <v>10</v>
      </c>
      <c r="L2796" s="1">
        <v>45547</v>
      </c>
      <c r="M2796" s="6">
        <v>0.57638888888888884</v>
      </c>
      <c r="N2796" t="s">
        <v>123</v>
      </c>
      <c r="O2796" t="s">
        <v>2446</v>
      </c>
      <c r="P2796" t="s">
        <v>36</v>
      </c>
      <c r="Q2796" t="s">
        <v>26</v>
      </c>
      <c r="R2796" t="s">
        <v>66</v>
      </c>
      <c r="S2796" t="s">
        <v>47</v>
      </c>
      <c r="T2796" t="s">
        <v>38</v>
      </c>
      <c r="U2796" t="s">
        <v>67</v>
      </c>
      <c r="V2796" s="5">
        <f>data[[#This Row],[PriceUSD]]*data[[#This Row],[Quantity]]</f>
        <v>230.49</v>
      </c>
      <c r="W2796" s="7">
        <f>data[[#This Row],[OrderDate]] + TIME(VALUE(LEFT(data[[#This Row],[OrderTime]],2)), VALUE(RIGHT(data[[#This Row],[OrderTime]],2)), 0)</f>
        <v>45547.061805555553</v>
      </c>
      <c r="X2796" s="7">
        <f>_xlfn.MINIFS(data[OrderDateTime], data[CustomerName], data[[#This Row],[CustomerName]])</f>
        <v>45547.061805555553</v>
      </c>
      <c r="Y2796" t="str">
        <f>IF(data[[#This Row],[OrderDateTime]]=data[[#This Row],[FirstOrderDateTime]], "New", "Returning")</f>
        <v>New</v>
      </c>
      <c r="Z2796" s="7">
        <f>data[[#This Row],[DeliveryDate]] + data[[#This Row],[DeliveryTime]]</f>
        <v>45547.576388888891</v>
      </c>
      <c r="AA2796" s="7">
        <f>data[[#This Row],[OrderDateTime]] + 1</f>
        <v>45548.061805555553</v>
      </c>
      <c r="AB2796" s="7" t="str">
        <f>IF(data[[#This Row],[DeliveryDateTime]] &lt;= data[[#This Row],[SLADue]], "On Time", "Late")</f>
        <v>On Time</v>
      </c>
    </row>
    <row r="2797" spans="1:28" x14ac:dyDescent="0.2">
      <c r="A2797" t="s">
        <v>3347</v>
      </c>
      <c r="B2797" t="s">
        <v>19</v>
      </c>
      <c r="C2797" t="s">
        <v>69</v>
      </c>
      <c r="D2797" t="s">
        <v>70</v>
      </c>
      <c r="E2797" s="5">
        <v>53.26</v>
      </c>
      <c r="F2797" t="s">
        <v>74</v>
      </c>
      <c r="G2797">
        <v>1</v>
      </c>
      <c r="H2797" s="1">
        <v>45736</v>
      </c>
      <c r="I2797" s="1" t="str">
        <f>TEXT(data[[#This Row],[OrderDate]],"mmm")</f>
        <v>Mar</v>
      </c>
      <c r="J2797" s="6">
        <v>0.76180555555555551</v>
      </c>
      <c r="K2797" s="6" t="str">
        <f>TEXT(data[[#This Row],[OrderTime]],"h")</f>
        <v>18</v>
      </c>
      <c r="L2797" s="1">
        <v>45737</v>
      </c>
      <c r="M2797" s="6">
        <v>0.50208333333333333</v>
      </c>
      <c r="N2797" t="s">
        <v>123</v>
      </c>
      <c r="O2797" t="s">
        <v>45</v>
      </c>
      <c r="P2797" t="s">
        <v>36</v>
      </c>
      <c r="Q2797" t="s">
        <v>53</v>
      </c>
      <c r="R2797" t="s">
        <v>37</v>
      </c>
      <c r="S2797" t="s">
        <v>28</v>
      </c>
      <c r="T2797" t="s">
        <v>115</v>
      </c>
      <c r="U2797" t="s">
        <v>30</v>
      </c>
      <c r="V2797" s="5">
        <f>data[[#This Row],[PriceUSD]]*data[[#This Row],[Quantity]]</f>
        <v>53.26</v>
      </c>
      <c r="W2797" s="7">
        <f>data[[#This Row],[OrderDate]] + TIME(VALUE(LEFT(data[[#This Row],[OrderTime]],2)), VALUE(RIGHT(data[[#This Row],[OrderTime]],2)), 0)</f>
        <v>45736.038888888892</v>
      </c>
      <c r="X2797" s="7">
        <f>_xlfn.MINIFS(data[OrderDateTime], data[CustomerName], data[[#This Row],[CustomerName]])</f>
        <v>45526.038888888892</v>
      </c>
      <c r="Y2797" t="str">
        <f>IF(data[[#This Row],[OrderDateTime]]=data[[#This Row],[FirstOrderDateTime]], "New", "Returning")</f>
        <v>Returning</v>
      </c>
      <c r="Z2797" s="7">
        <f>data[[#This Row],[DeliveryDate]] + data[[#This Row],[DeliveryTime]]</f>
        <v>45737.502083333333</v>
      </c>
      <c r="AA2797" s="7">
        <f>data[[#This Row],[OrderDateTime]] + 1</f>
        <v>45737.038888888892</v>
      </c>
      <c r="AB2797" s="7" t="str">
        <f>IF(data[[#This Row],[DeliveryDateTime]] &lt;= data[[#This Row],[SLADue]], "On Time", "Late")</f>
        <v>Late</v>
      </c>
    </row>
    <row r="2798" spans="1:28" x14ac:dyDescent="0.2">
      <c r="A2798" t="s">
        <v>3348</v>
      </c>
      <c r="B2798" t="s">
        <v>19</v>
      </c>
      <c r="C2798" t="s">
        <v>190</v>
      </c>
      <c r="D2798" t="s">
        <v>191</v>
      </c>
      <c r="E2798" s="5">
        <v>25.63</v>
      </c>
      <c r="F2798" t="s">
        <v>71</v>
      </c>
      <c r="G2798">
        <v>1</v>
      </c>
      <c r="H2798" s="1">
        <v>45688</v>
      </c>
      <c r="I2798" s="1" t="str">
        <f>TEXT(data[[#This Row],[OrderDate]],"mmm")</f>
        <v>Jan</v>
      </c>
      <c r="J2798" s="6">
        <v>0.63541666666666663</v>
      </c>
      <c r="K2798" s="6" t="str">
        <f>TEXT(data[[#This Row],[OrderTime]],"h")</f>
        <v>15</v>
      </c>
      <c r="L2798" s="1">
        <v>45689</v>
      </c>
      <c r="M2798" s="6">
        <v>0.63541666666666663</v>
      </c>
      <c r="N2798" t="s">
        <v>238</v>
      </c>
      <c r="O2798" t="s">
        <v>631</v>
      </c>
      <c r="P2798" t="s">
        <v>36</v>
      </c>
      <c r="Q2798" t="s">
        <v>53</v>
      </c>
      <c r="R2798" t="s">
        <v>192</v>
      </c>
      <c r="S2798" t="s">
        <v>28</v>
      </c>
      <c r="T2798" t="s">
        <v>38</v>
      </c>
      <c r="U2798" t="s">
        <v>30</v>
      </c>
      <c r="V2798" s="5">
        <f>data[[#This Row],[PriceUSD]]*data[[#This Row],[Quantity]]</f>
        <v>25.63</v>
      </c>
      <c r="W2798" s="7">
        <f>data[[#This Row],[OrderDate]] + TIME(VALUE(LEFT(data[[#This Row],[OrderTime]],2)), VALUE(RIGHT(data[[#This Row],[OrderTime]],2)), 0)</f>
        <v>45688.046527777777</v>
      </c>
      <c r="X2798" s="7">
        <f>_xlfn.MINIFS(data[OrderDateTime], data[CustomerName], data[[#This Row],[CustomerName]])</f>
        <v>45506.052083333336</v>
      </c>
      <c r="Y2798" t="str">
        <f>IF(data[[#This Row],[OrderDateTime]]=data[[#This Row],[FirstOrderDateTime]], "New", "Returning")</f>
        <v>Returning</v>
      </c>
      <c r="Z2798" s="7">
        <f>data[[#This Row],[DeliveryDate]] + data[[#This Row],[DeliveryTime]]</f>
        <v>45689.635416666664</v>
      </c>
      <c r="AA2798" s="7">
        <f>data[[#This Row],[OrderDateTime]] + 1</f>
        <v>45689.046527777777</v>
      </c>
      <c r="AB2798" s="7" t="str">
        <f>IF(data[[#This Row],[DeliveryDateTime]] &lt;= data[[#This Row],[SLADue]], "On Time", "Late")</f>
        <v>Late</v>
      </c>
    </row>
    <row r="2799" spans="1:28" x14ac:dyDescent="0.2">
      <c r="A2799" t="s">
        <v>3349</v>
      </c>
      <c r="B2799" t="s">
        <v>19</v>
      </c>
      <c r="C2799" t="s">
        <v>285</v>
      </c>
      <c r="D2799" t="s">
        <v>286</v>
      </c>
      <c r="E2799" s="5">
        <v>19.47</v>
      </c>
      <c r="F2799" t="s">
        <v>22</v>
      </c>
      <c r="G2799">
        <v>1</v>
      </c>
      <c r="H2799" s="1">
        <v>45515</v>
      </c>
      <c r="I2799" s="1" t="str">
        <f>TEXT(data[[#This Row],[OrderDate]],"mmm")</f>
        <v>Aug</v>
      </c>
      <c r="J2799" s="6">
        <v>0.86319444444444449</v>
      </c>
      <c r="K2799" s="6" t="str">
        <f>TEXT(data[[#This Row],[OrderTime]],"h")</f>
        <v>20</v>
      </c>
      <c r="L2799" s="1">
        <v>45517</v>
      </c>
      <c r="M2799" s="6">
        <v>0.65138888888888891</v>
      </c>
      <c r="N2799" t="s">
        <v>292</v>
      </c>
      <c r="O2799" t="s">
        <v>934</v>
      </c>
      <c r="P2799" t="s">
        <v>77</v>
      </c>
      <c r="Q2799" t="s">
        <v>53</v>
      </c>
      <c r="R2799" t="s">
        <v>114</v>
      </c>
      <c r="S2799" t="s">
        <v>105</v>
      </c>
      <c r="T2799" t="s">
        <v>38</v>
      </c>
      <c r="U2799" t="s">
        <v>67</v>
      </c>
      <c r="V2799" s="5">
        <f>data[[#This Row],[PriceUSD]]*data[[#This Row],[Quantity]]</f>
        <v>19.47</v>
      </c>
      <c r="W2799" s="7">
        <f>data[[#This Row],[OrderDate]] + TIME(VALUE(LEFT(data[[#This Row],[OrderTime]],2)), VALUE(RIGHT(data[[#This Row],[OrderTime]],2)), 0)</f>
        <v>45515.030555555553</v>
      </c>
      <c r="X2799" s="7">
        <f>_xlfn.MINIFS(data[OrderDateTime], data[CustomerName], data[[#This Row],[CustomerName]])</f>
        <v>45515.030555555553</v>
      </c>
      <c r="Y2799" t="str">
        <f>IF(data[[#This Row],[OrderDateTime]]=data[[#This Row],[FirstOrderDateTime]], "New", "Returning")</f>
        <v>New</v>
      </c>
      <c r="Z2799" s="7">
        <f>data[[#This Row],[DeliveryDate]] + data[[#This Row],[DeliveryTime]]</f>
        <v>45517.651388888888</v>
      </c>
      <c r="AA2799" s="7">
        <f>data[[#This Row],[OrderDateTime]] + 1</f>
        <v>45516.030555555553</v>
      </c>
      <c r="AB2799" s="7" t="str">
        <f>IF(data[[#This Row],[DeliveryDateTime]] &lt;= data[[#This Row],[SLADue]], "On Time", "Late")</f>
        <v>Late</v>
      </c>
    </row>
    <row r="2800" spans="1:28" x14ac:dyDescent="0.2">
      <c r="A2800" t="s">
        <v>3350</v>
      </c>
      <c r="B2800" t="s">
        <v>19</v>
      </c>
      <c r="C2800" t="s">
        <v>49</v>
      </c>
      <c r="D2800" t="s">
        <v>50</v>
      </c>
      <c r="E2800" s="5">
        <v>29.78</v>
      </c>
      <c r="F2800" t="s">
        <v>138</v>
      </c>
      <c r="G2800">
        <v>1</v>
      </c>
      <c r="H2800" s="1">
        <v>45594</v>
      </c>
      <c r="I2800" s="1" t="str">
        <f>TEXT(data[[#This Row],[OrderDate]],"mmm")</f>
        <v>Oct</v>
      </c>
      <c r="J2800" s="6">
        <v>0.69305555555555554</v>
      </c>
      <c r="K2800" s="6" t="str">
        <f>TEXT(data[[#This Row],[OrderTime]],"h")</f>
        <v>16</v>
      </c>
      <c r="L2800" s="1">
        <v>45595</v>
      </c>
      <c r="M2800" s="6">
        <v>0.77638888888888891</v>
      </c>
      <c r="N2800" t="s">
        <v>120</v>
      </c>
      <c r="O2800" t="s">
        <v>124</v>
      </c>
      <c r="P2800" t="s">
        <v>25</v>
      </c>
      <c r="Q2800" t="s">
        <v>53</v>
      </c>
      <c r="R2800" t="s">
        <v>54</v>
      </c>
      <c r="S2800" t="s">
        <v>28</v>
      </c>
      <c r="T2800" t="s">
        <v>29</v>
      </c>
      <c r="U2800" t="s">
        <v>30</v>
      </c>
      <c r="V2800" s="5">
        <f>data[[#This Row],[PriceUSD]]*data[[#This Row],[Quantity]]</f>
        <v>29.78</v>
      </c>
      <c r="W2800" s="7">
        <f>data[[#This Row],[OrderDate]] + TIME(VALUE(LEFT(data[[#This Row],[OrderTime]],2)), VALUE(RIGHT(data[[#This Row],[OrderTime]],2)), 0)</f>
        <v>45594.038888888892</v>
      </c>
      <c r="X2800" s="7">
        <f>_xlfn.MINIFS(data[OrderDateTime], data[CustomerName], data[[#This Row],[CustomerName]])</f>
        <v>45515.046527777777</v>
      </c>
      <c r="Y2800" t="str">
        <f>IF(data[[#This Row],[OrderDateTime]]=data[[#This Row],[FirstOrderDateTime]], "New", "Returning")</f>
        <v>Returning</v>
      </c>
      <c r="Z2800" s="7">
        <f>data[[#This Row],[DeliveryDate]] + data[[#This Row],[DeliveryTime]]</f>
        <v>45595.776388888888</v>
      </c>
      <c r="AA2800" s="7">
        <f>data[[#This Row],[OrderDateTime]] + 1</f>
        <v>45595.038888888892</v>
      </c>
      <c r="AB2800" s="7" t="str">
        <f>IF(data[[#This Row],[DeliveryDateTime]] &lt;= data[[#This Row],[SLADue]], "On Time", "Late")</f>
        <v>Late</v>
      </c>
    </row>
    <row r="2801" spans="1:28" x14ac:dyDescent="0.2">
      <c r="A2801" t="s">
        <v>3351</v>
      </c>
      <c r="B2801" t="s">
        <v>19</v>
      </c>
      <c r="C2801" t="s">
        <v>258</v>
      </c>
      <c r="D2801" t="s">
        <v>259</v>
      </c>
      <c r="E2801" s="5">
        <v>114.92</v>
      </c>
      <c r="F2801" t="s">
        <v>182</v>
      </c>
      <c r="G2801">
        <v>2</v>
      </c>
      <c r="H2801" s="1">
        <v>45577</v>
      </c>
      <c r="I2801" s="1" t="str">
        <f>TEXT(data[[#This Row],[OrderDate]],"mmm")</f>
        <v>Oct</v>
      </c>
      <c r="J2801" s="6">
        <v>0.81458333333333333</v>
      </c>
      <c r="K2801" s="6" t="str">
        <f>TEXT(data[[#This Row],[OrderTime]],"h")</f>
        <v>19</v>
      </c>
      <c r="L2801" s="1">
        <v>45578</v>
      </c>
      <c r="M2801" s="6">
        <v>0.85624999999999996</v>
      </c>
      <c r="N2801" t="s">
        <v>238</v>
      </c>
      <c r="O2801" t="s">
        <v>393</v>
      </c>
      <c r="P2801" t="s">
        <v>36</v>
      </c>
      <c r="Q2801" t="s">
        <v>26</v>
      </c>
      <c r="R2801" t="s">
        <v>261</v>
      </c>
      <c r="S2801" t="s">
        <v>28</v>
      </c>
      <c r="T2801" t="s">
        <v>38</v>
      </c>
      <c r="U2801" t="s">
        <v>39</v>
      </c>
      <c r="V2801" s="5">
        <f>data[[#This Row],[PriceUSD]]*data[[#This Row],[Quantity]]</f>
        <v>229.84</v>
      </c>
      <c r="W2801" s="7">
        <f>data[[#This Row],[OrderDate]] + TIME(VALUE(LEFT(data[[#This Row],[OrderTime]],2)), VALUE(RIGHT(data[[#This Row],[OrderTime]],2)), 0)</f>
        <v>45577.022916666669</v>
      </c>
      <c r="X2801" s="7">
        <f>_xlfn.MINIFS(data[OrderDateTime], data[CustomerName], data[[#This Row],[CustomerName]])</f>
        <v>45530.054166666669</v>
      </c>
      <c r="Y2801" t="str">
        <f>IF(data[[#This Row],[OrderDateTime]]=data[[#This Row],[FirstOrderDateTime]], "New", "Returning")</f>
        <v>Returning</v>
      </c>
      <c r="Z2801" s="7">
        <f>data[[#This Row],[DeliveryDate]] + data[[#This Row],[DeliveryTime]]</f>
        <v>45578.856249999997</v>
      </c>
      <c r="AA2801" s="7">
        <f>data[[#This Row],[OrderDateTime]] + 1</f>
        <v>45578.022916666669</v>
      </c>
      <c r="AB2801" s="7" t="str">
        <f>IF(data[[#This Row],[DeliveryDateTime]] &lt;= data[[#This Row],[SLADue]], "On Time", "Late")</f>
        <v>Late</v>
      </c>
    </row>
    <row r="2802" spans="1:28" x14ac:dyDescent="0.2">
      <c r="A2802" t="s">
        <v>3352</v>
      </c>
      <c r="B2802" t="s">
        <v>19</v>
      </c>
      <c r="C2802" t="s">
        <v>101</v>
      </c>
      <c r="D2802" t="s">
        <v>102</v>
      </c>
      <c r="E2802" s="5">
        <v>24.61</v>
      </c>
      <c r="F2802" t="s">
        <v>63</v>
      </c>
      <c r="G2802">
        <v>1</v>
      </c>
      <c r="H2802" s="1">
        <v>45533</v>
      </c>
      <c r="I2802" s="1" t="str">
        <f>TEXT(data[[#This Row],[OrderDate]],"mmm")</f>
        <v>Aug</v>
      </c>
      <c r="J2802" s="6">
        <v>0.64930555555555558</v>
      </c>
      <c r="K2802" s="6" t="str">
        <f>TEXT(data[[#This Row],[OrderTime]],"h")</f>
        <v>15</v>
      </c>
      <c r="L2802" s="1">
        <v>45534</v>
      </c>
      <c r="M2802" s="6">
        <v>0.73263888888888884</v>
      </c>
      <c r="N2802" t="s">
        <v>238</v>
      </c>
      <c r="O2802" t="s">
        <v>523</v>
      </c>
      <c r="P2802" t="s">
        <v>36</v>
      </c>
      <c r="Q2802" t="s">
        <v>53</v>
      </c>
      <c r="R2802" t="s">
        <v>83</v>
      </c>
      <c r="S2802" t="s">
        <v>28</v>
      </c>
      <c r="T2802" t="s">
        <v>29</v>
      </c>
      <c r="U2802" t="s">
        <v>30</v>
      </c>
      <c r="V2802" s="5">
        <f>data[[#This Row],[PriceUSD]]*data[[#This Row],[Quantity]]</f>
        <v>24.61</v>
      </c>
      <c r="W2802" s="7">
        <f>data[[#This Row],[OrderDate]] + TIME(VALUE(LEFT(data[[#This Row],[OrderTime]],2)), VALUE(RIGHT(data[[#This Row],[OrderTime]],2)), 0)</f>
        <v>45533.038888888892</v>
      </c>
      <c r="X2802" s="7">
        <f>_xlfn.MINIFS(data[OrderDateTime], data[CustomerName], data[[#This Row],[CustomerName]])</f>
        <v>45509.038888888892</v>
      </c>
      <c r="Y2802" t="str">
        <f>IF(data[[#This Row],[OrderDateTime]]=data[[#This Row],[FirstOrderDateTime]], "New", "Returning")</f>
        <v>Returning</v>
      </c>
      <c r="Z2802" s="7">
        <f>data[[#This Row],[DeliveryDate]] + data[[#This Row],[DeliveryTime]]</f>
        <v>45534.732638888891</v>
      </c>
      <c r="AA2802" s="7">
        <f>data[[#This Row],[OrderDateTime]] + 1</f>
        <v>45534.038888888892</v>
      </c>
      <c r="AB2802" s="7" t="str">
        <f>IF(data[[#This Row],[DeliveryDateTime]] &lt;= data[[#This Row],[SLADue]], "On Time", "Late")</f>
        <v>Late</v>
      </c>
    </row>
    <row r="2803" spans="1:28" x14ac:dyDescent="0.2">
      <c r="A2803" t="s">
        <v>3353</v>
      </c>
      <c r="B2803" t="s">
        <v>19</v>
      </c>
      <c r="C2803" t="s">
        <v>32</v>
      </c>
      <c r="D2803" t="s">
        <v>33</v>
      </c>
      <c r="E2803" s="5">
        <v>50.26</v>
      </c>
      <c r="F2803" t="s">
        <v>22</v>
      </c>
      <c r="G2803">
        <v>1</v>
      </c>
      <c r="H2803" s="1">
        <v>45765</v>
      </c>
      <c r="I2803" s="1" t="str">
        <f>TEXT(data[[#This Row],[OrderDate]],"mmm")</f>
        <v>Apr</v>
      </c>
      <c r="J2803" s="6">
        <v>0.4909722222222222</v>
      </c>
      <c r="K2803" s="6" t="str">
        <f>TEXT(data[[#This Row],[OrderTime]],"h")</f>
        <v>11</v>
      </c>
      <c r="L2803" s="1">
        <v>45766</v>
      </c>
      <c r="M2803" s="6">
        <v>0.74097222222222225</v>
      </c>
      <c r="N2803" t="s">
        <v>148</v>
      </c>
      <c r="O2803" t="s">
        <v>96</v>
      </c>
      <c r="P2803" t="s">
        <v>25</v>
      </c>
      <c r="Q2803" t="s">
        <v>53</v>
      </c>
      <c r="R2803" t="s">
        <v>37</v>
      </c>
      <c r="S2803" t="s">
        <v>28</v>
      </c>
      <c r="T2803" t="s">
        <v>38</v>
      </c>
      <c r="U2803" t="s">
        <v>30</v>
      </c>
      <c r="V2803" s="5">
        <f>data[[#This Row],[PriceUSD]]*data[[#This Row],[Quantity]]</f>
        <v>50.26</v>
      </c>
      <c r="W2803" s="7">
        <f>data[[#This Row],[OrderDate]] + TIME(VALUE(LEFT(data[[#This Row],[OrderTime]],2)), VALUE(RIGHT(data[[#This Row],[OrderTime]],2)), 0)</f>
        <v>45765.015277777777</v>
      </c>
      <c r="X2803" s="7">
        <f>_xlfn.MINIFS(data[OrderDateTime], data[CustomerName], data[[#This Row],[CustomerName]])</f>
        <v>45555.061805555553</v>
      </c>
      <c r="Y2803" t="str">
        <f>IF(data[[#This Row],[OrderDateTime]]=data[[#This Row],[FirstOrderDateTime]], "New", "Returning")</f>
        <v>Returning</v>
      </c>
      <c r="Z2803" s="7">
        <f>data[[#This Row],[DeliveryDate]] + data[[#This Row],[DeliveryTime]]</f>
        <v>45766.740972222222</v>
      </c>
      <c r="AA2803" s="7">
        <f>data[[#This Row],[OrderDateTime]] + 1</f>
        <v>45766.015277777777</v>
      </c>
      <c r="AB2803" s="7" t="str">
        <f>IF(data[[#This Row],[DeliveryDateTime]] &lt;= data[[#This Row],[SLADue]], "On Time", "Late")</f>
        <v>Late</v>
      </c>
    </row>
    <row r="2804" spans="1:28" x14ac:dyDescent="0.2">
      <c r="A2804" t="s">
        <v>3354</v>
      </c>
      <c r="B2804" t="s">
        <v>19</v>
      </c>
      <c r="C2804" t="s">
        <v>190</v>
      </c>
      <c r="D2804" t="s">
        <v>191</v>
      </c>
      <c r="E2804" s="5">
        <v>28.51</v>
      </c>
      <c r="F2804" t="s">
        <v>71</v>
      </c>
      <c r="G2804">
        <v>1</v>
      </c>
      <c r="H2804" s="1">
        <v>45843</v>
      </c>
      <c r="I2804" s="1" t="str">
        <f>TEXT(data[[#This Row],[OrderDate]],"mmm")</f>
        <v>Jul</v>
      </c>
      <c r="J2804" s="6">
        <v>0.46388888888888891</v>
      </c>
      <c r="K2804" s="6" t="str">
        <f>TEXT(data[[#This Row],[OrderTime]],"h")</f>
        <v>11</v>
      </c>
      <c r="L2804" s="1">
        <v>45843</v>
      </c>
      <c r="M2804" s="6">
        <v>0.75555555555555554</v>
      </c>
      <c r="N2804" t="s">
        <v>502</v>
      </c>
      <c r="O2804" t="s">
        <v>306</v>
      </c>
      <c r="P2804" t="s">
        <v>202</v>
      </c>
      <c r="Q2804" t="s">
        <v>53</v>
      </c>
      <c r="R2804" t="s">
        <v>192</v>
      </c>
      <c r="S2804" t="s">
        <v>47</v>
      </c>
      <c r="T2804" t="s">
        <v>106</v>
      </c>
      <c r="U2804" t="s">
        <v>39</v>
      </c>
      <c r="V2804" s="5">
        <f>data[[#This Row],[PriceUSD]]*data[[#This Row],[Quantity]]</f>
        <v>28.51</v>
      </c>
      <c r="W2804" s="7">
        <f>data[[#This Row],[OrderDate]] + TIME(VALUE(LEFT(data[[#This Row],[OrderTime]],2)), VALUE(RIGHT(data[[#This Row],[OrderTime]],2)), 0)</f>
        <v>45843.061805555553</v>
      </c>
      <c r="X2804" s="7">
        <f>_xlfn.MINIFS(data[OrderDateTime], data[CustomerName], data[[#This Row],[CustomerName]])</f>
        <v>45527.061805555553</v>
      </c>
      <c r="Y2804" t="str">
        <f>IF(data[[#This Row],[OrderDateTime]]=data[[#This Row],[FirstOrderDateTime]], "New", "Returning")</f>
        <v>Returning</v>
      </c>
      <c r="Z2804" s="7">
        <f>data[[#This Row],[DeliveryDate]] + data[[#This Row],[DeliveryTime]]</f>
        <v>45843.755555555559</v>
      </c>
      <c r="AA2804" s="7">
        <f>data[[#This Row],[OrderDateTime]] + 1</f>
        <v>45844.061805555553</v>
      </c>
      <c r="AB2804" s="7" t="str">
        <f>IF(data[[#This Row],[DeliveryDateTime]] &lt;= data[[#This Row],[SLADue]], "On Time", "Late")</f>
        <v>On Time</v>
      </c>
    </row>
    <row r="2805" spans="1:28" x14ac:dyDescent="0.2">
      <c r="A2805" t="s">
        <v>3355</v>
      </c>
      <c r="B2805" t="s">
        <v>19</v>
      </c>
      <c r="C2805" t="s">
        <v>258</v>
      </c>
      <c r="D2805" t="s">
        <v>259</v>
      </c>
      <c r="E2805" s="5">
        <v>120.18</v>
      </c>
      <c r="F2805" t="s">
        <v>182</v>
      </c>
      <c r="G2805">
        <v>2</v>
      </c>
      <c r="H2805" s="1">
        <v>45862</v>
      </c>
      <c r="I2805" s="1" t="str">
        <f>TEXT(data[[#This Row],[OrderDate]],"mmm")</f>
        <v>Jul</v>
      </c>
      <c r="J2805" s="6">
        <v>0.60416666666666663</v>
      </c>
      <c r="K2805" s="6" t="str">
        <f>TEXT(data[[#This Row],[OrderTime]],"h")</f>
        <v>14</v>
      </c>
      <c r="L2805" s="1">
        <v>45863</v>
      </c>
      <c r="M2805" s="6">
        <v>0.6875</v>
      </c>
      <c r="N2805" t="s">
        <v>139</v>
      </c>
      <c r="O2805" t="s">
        <v>523</v>
      </c>
      <c r="P2805" t="s">
        <v>36</v>
      </c>
      <c r="Q2805" t="s">
        <v>26</v>
      </c>
      <c r="R2805" t="s">
        <v>261</v>
      </c>
      <c r="S2805" t="s">
        <v>28</v>
      </c>
      <c r="T2805" t="s">
        <v>38</v>
      </c>
      <c r="U2805" t="s">
        <v>30</v>
      </c>
      <c r="V2805" s="5">
        <f>data[[#This Row],[PriceUSD]]*data[[#This Row],[Quantity]]</f>
        <v>240.36</v>
      </c>
      <c r="W2805" s="7">
        <f>data[[#This Row],[OrderDate]] + TIME(VALUE(LEFT(data[[#This Row],[OrderTime]],2)), VALUE(RIGHT(data[[#This Row],[OrderTime]],2)), 0)</f>
        <v>45862.046527777777</v>
      </c>
      <c r="X2805" s="7">
        <f>_xlfn.MINIFS(data[OrderDateTime], data[CustomerName], data[[#This Row],[CustomerName]])</f>
        <v>45509.038888888892</v>
      </c>
      <c r="Y2805" t="str">
        <f>IF(data[[#This Row],[OrderDateTime]]=data[[#This Row],[FirstOrderDateTime]], "New", "Returning")</f>
        <v>Returning</v>
      </c>
      <c r="Z2805" s="7">
        <f>data[[#This Row],[DeliveryDate]] + data[[#This Row],[DeliveryTime]]</f>
        <v>45863.6875</v>
      </c>
      <c r="AA2805" s="7">
        <f>data[[#This Row],[OrderDateTime]] + 1</f>
        <v>45863.046527777777</v>
      </c>
      <c r="AB2805" s="7" t="str">
        <f>IF(data[[#This Row],[DeliveryDateTime]] &lt;= data[[#This Row],[SLADue]], "On Time", "Late")</f>
        <v>Late</v>
      </c>
    </row>
    <row r="2806" spans="1:28" x14ac:dyDescent="0.2">
      <c r="A2806" t="s">
        <v>3356</v>
      </c>
      <c r="B2806" t="s">
        <v>19</v>
      </c>
      <c r="C2806" t="s">
        <v>61</v>
      </c>
      <c r="D2806" t="s">
        <v>62</v>
      </c>
      <c r="E2806" s="5">
        <v>158.31</v>
      </c>
      <c r="F2806" t="s">
        <v>94</v>
      </c>
      <c r="G2806">
        <v>3</v>
      </c>
      <c r="H2806" s="1">
        <v>45858</v>
      </c>
      <c r="I2806" s="1" t="str">
        <f>TEXT(data[[#This Row],[OrderDate]],"mmm")</f>
        <v>Jul</v>
      </c>
      <c r="J2806" s="6">
        <v>0.61041666666666672</v>
      </c>
      <c r="K2806" s="6" t="str">
        <f>TEXT(data[[#This Row],[OrderTime]],"h")</f>
        <v>14</v>
      </c>
      <c r="L2806" s="1">
        <v>45858</v>
      </c>
      <c r="M2806" s="6">
        <v>0.86041666666666672</v>
      </c>
      <c r="N2806" t="s">
        <v>64</v>
      </c>
      <c r="O2806" t="s">
        <v>335</v>
      </c>
      <c r="P2806" t="s">
        <v>25</v>
      </c>
      <c r="Q2806" t="s">
        <v>53</v>
      </c>
      <c r="R2806" t="s">
        <v>66</v>
      </c>
      <c r="S2806" t="s">
        <v>47</v>
      </c>
      <c r="T2806" t="s">
        <v>106</v>
      </c>
      <c r="U2806" t="s">
        <v>39</v>
      </c>
      <c r="V2806" s="5">
        <f>data[[#This Row],[PriceUSD]]*data[[#This Row],[Quantity]]</f>
        <v>474.93</v>
      </c>
      <c r="W2806" s="7">
        <f>data[[#This Row],[OrderDate]] + TIME(VALUE(LEFT(data[[#This Row],[OrderTime]],2)), VALUE(RIGHT(data[[#This Row],[OrderTime]],2)), 0)</f>
        <v>45858.046527777777</v>
      </c>
      <c r="X2806" s="7">
        <f>_xlfn.MINIFS(data[OrderDateTime], data[CustomerName], data[[#This Row],[CustomerName]])</f>
        <v>45530.061805555553</v>
      </c>
      <c r="Y2806" t="str">
        <f>IF(data[[#This Row],[OrderDateTime]]=data[[#This Row],[FirstOrderDateTime]], "New", "Returning")</f>
        <v>Returning</v>
      </c>
      <c r="Z2806" s="7">
        <f>data[[#This Row],[DeliveryDate]] + data[[#This Row],[DeliveryTime]]</f>
        <v>45858.86041666667</v>
      </c>
      <c r="AA2806" s="7">
        <f>data[[#This Row],[OrderDateTime]] + 1</f>
        <v>45859.046527777777</v>
      </c>
      <c r="AB2806" s="7" t="str">
        <f>IF(data[[#This Row],[DeliveryDateTime]] &lt;= data[[#This Row],[SLADue]], "On Time", "Late")</f>
        <v>On Time</v>
      </c>
    </row>
    <row r="2807" spans="1:28" x14ac:dyDescent="0.2">
      <c r="A2807" t="s">
        <v>3357</v>
      </c>
      <c r="B2807" t="s">
        <v>19</v>
      </c>
      <c r="C2807" t="s">
        <v>49</v>
      </c>
      <c r="D2807" t="s">
        <v>50</v>
      </c>
      <c r="E2807" s="5">
        <v>26.95</v>
      </c>
      <c r="F2807" t="s">
        <v>74</v>
      </c>
      <c r="G2807">
        <v>1</v>
      </c>
      <c r="H2807" s="1">
        <v>45745</v>
      </c>
      <c r="I2807" s="1" t="str">
        <f>TEXT(data[[#This Row],[OrderDate]],"mmm")</f>
        <v>Mar</v>
      </c>
      <c r="J2807" s="6">
        <v>0.80277777777777781</v>
      </c>
      <c r="K2807" s="6" t="str">
        <f>TEXT(data[[#This Row],[OrderTime]],"h")</f>
        <v>19</v>
      </c>
      <c r="L2807" s="1">
        <v>45746</v>
      </c>
      <c r="M2807" s="6">
        <v>0.6875</v>
      </c>
      <c r="N2807" t="s">
        <v>44</v>
      </c>
      <c r="O2807" t="s">
        <v>1220</v>
      </c>
      <c r="P2807" t="s">
        <v>25</v>
      </c>
      <c r="Q2807" t="s">
        <v>26</v>
      </c>
      <c r="R2807" t="s">
        <v>54</v>
      </c>
      <c r="S2807" t="s">
        <v>28</v>
      </c>
      <c r="T2807" t="s">
        <v>29</v>
      </c>
      <c r="U2807" t="s">
        <v>30</v>
      </c>
      <c r="V2807" s="5">
        <f>data[[#This Row],[PriceUSD]]*data[[#This Row],[Quantity]]</f>
        <v>26.95</v>
      </c>
      <c r="W2807" s="7">
        <f>data[[#This Row],[OrderDate]] + TIME(VALUE(LEFT(data[[#This Row],[OrderTime]],2)), VALUE(RIGHT(data[[#This Row],[OrderTime]],2)), 0)</f>
        <v>45745.054166666669</v>
      </c>
      <c r="X2807" s="7">
        <f>_xlfn.MINIFS(data[OrderDateTime], data[CustomerName], data[[#This Row],[CustomerName]])</f>
        <v>45515.022916666669</v>
      </c>
      <c r="Y2807" t="str">
        <f>IF(data[[#This Row],[OrderDateTime]]=data[[#This Row],[FirstOrderDateTime]], "New", "Returning")</f>
        <v>Returning</v>
      </c>
      <c r="Z2807" s="7">
        <f>data[[#This Row],[DeliveryDate]] + data[[#This Row],[DeliveryTime]]</f>
        <v>45746.6875</v>
      </c>
      <c r="AA2807" s="7">
        <f>data[[#This Row],[OrderDateTime]] + 1</f>
        <v>45746.054166666669</v>
      </c>
      <c r="AB2807" s="7" t="str">
        <f>IF(data[[#This Row],[DeliveryDateTime]] &lt;= data[[#This Row],[SLADue]], "On Time", "Late")</f>
        <v>Late</v>
      </c>
    </row>
    <row r="2808" spans="1:28" x14ac:dyDescent="0.2">
      <c r="A2808" t="s">
        <v>3358</v>
      </c>
      <c r="B2808" t="s">
        <v>19</v>
      </c>
      <c r="C2808" t="s">
        <v>126</v>
      </c>
      <c r="D2808" t="s">
        <v>127</v>
      </c>
      <c r="E2808" s="5">
        <v>25</v>
      </c>
      <c r="F2808" t="s">
        <v>87</v>
      </c>
      <c r="G2808">
        <v>1</v>
      </c>
      <c r="H2808" s="1">
        <v>45777</v>
      </c>
      <c r="I2808" s="1" t="str">
        <f>TEXT(data[[#This Row],[OrderDate]],"mmm")</f>
        <v>Apr</v>
      </c>
      <c r="J2808" s="6">
        <v>0.77361111111111114</v>
      </c>
      <c r="K2808" s="6" t="str">
        <f>TEXT(data[[#This Row],[OrderTime]],"h")</f>
        <v>18</v>
      </c>
      <c r="L2808" s="1">
        <v>45778</v>
      </c>
      <c r="M2808" s="6">
        <v>0.89861111111111114</v>
      </c>
      <c r="N2808" t="s">
        <v>120</v>
      </c>
      <c r="O2808" t="s">
        <v>500</v>
      </c>
      <c r="P2808" t="s">
        <v>25</v>
      </c>
      <c r="Q2808" t="s">
        <v>26</v>
      </c>
      <c r="R2808" t="s">
        <v>129</v>
      </c>
      <c r="S2808" t="s">
        <v>28</v>
      </c>
      <c r="T2808" t="s">
        <v>38</v>
      </c>
      <c r="U2808" t="s">
        <v>30</v>
      </c>
      <c r="V2808" s="5">
        <f>data[[#This Row],[PriceUSD]]*data[[#This Row],[Quantity]]</f>
        <v>25</v>
      </c>
      <c r="W2808" s="7">
        <f>data[[#This Row],[OrderDate]] + TIME(VALUE(LEFT(data[[#This Row],[OrderTime]],2)), VALUE(RIGHT(data[[#This Row],[OrderTime]],2)), 0)</f>
        <v>45777.007638888892</v>
      </c>
      <c r="X2808" s="7">
        <f>_xlfn.MINIFS(data[OrderDateTime], data[CustomerName], data[[#This Row],[CustomerName]])</f>
        <v>45534.046527777777</v>
      </c>
      <c r="Y2808" t="str">
        <f>IF(data[[#This Row],[OrderDateTime]]=data[[#This Row],[FirstOrderDateTime]], "New", "Returning")</f>
        <v>Returning</v>
      </c>
      <c r="Z2808" s="7">
        <f>data[[#This Row],[DeliveryDate]] + data[[#This Row],[DeliveryTime]]</f>
        <v>45778.898611111108</v>
      </c>
      <c r="AA2808" s="7">
        <f>data[[#This Row],[OrderDateTime]] + 1</f>
        <v>45778.007638888892</v>
      </c>
      <c r="AB2808" s="7" t="str">
        <f>IF(data[[#This Row],[DeliveryDateTime]] &lt;= data[[#This Row],[SLADue]], "On Time", "Late")</f>
        <v>Late</v>
      </c>
    </row>
    <row r="2809" spans="1:28" x14ac:dyDescent="0.2">
      <c r="A2809" t="s">
        <v>3359</v>
      </c>
      <c r="B2809" t="s">
        <v>19</v>
      </c>
      <c r="C2809" t="s">
        <v>110</v>
      </c>
      <c r="D2809" t="s">
        <v>111</v>
      </c>
      <c r="E2809" s="5">
        <v>12.19</v>
      </c>
      <c r="F2809" t="s">
        <v>87</v>
      </c>
      <c r="G2809">
        <v>1</v>
      </c>
      <c r="H2809" s="1">
        <v>45523</v>
      </c>
      <c r="I2809" s="1" t="str">
        <f>TEXT(data[[#This Row],[OrderDate]],"mmm")</f>
        <v>Aug</v>
      </c>
      <c r="J2809" s="6">
        <v>0.47986111111111113</v>
      </c>
      <c r="K2809" s="6" t="str">
        <f>TEXT(data[[#This Row],[OrderTime]],"h")</f>
        <v>11</v>
      </c>
      <c r="L2809" s="1">
        <v>45523</v>
      </c>
      <c r="M2809" s="6">
        <v>0.72986111111111107</v>
      </c>
      <c r="N2809" t="s">
        <v>200</v>
      </c>
      <c r="O2809" t="s">
        <v>879</v>
      </c>
      <c r="P2809" t="s">
        <v>202</v>
      </c>
      <c r="Q2809" t="s">
        <v>26</v>
      </c>
      <c r="R2809" t="s">
        <v>114</v>
      </c>
      <c r="S2809" t="s">
        <v>47</v>
      </c>
      <c r="T2809" t="s">
        <v>38</v>
      </c>
      <c r="U2809" t="s">
        <v>30</v>
      </c>
      <c r="V2809" s="5">
        <f>data[[#This Row],[PriceUSD]]*data[[#This Row],[Quantity]]</f>
        <v>12.19</v>
      </c>
      <c r="W2809" s="7">
        <f>data[[#This Row],[OrderDate]] + TIME(VALUE(LEFT(data[[#This Row],[OrderTime]],2)), VALUE(RIGHT(data[[#This Row],[OrderTime]],2)), 0)</f>
        <v>45523.007638888892</v>
      </c>
      <c r="X2809" s="7">
        <f>_xlfn.MINIFS(data[OrderDateTime], data[CustomerName], data[[#This Row],[CustomerName]])</f>
        <v>45523.007638888892</v>
      </c>
      <c r="Y2809" t="str">
        <f>IF(data[[#This Row],[OrderDateTime]]=data[[#This Row],[FirstOrderDateTime]], "New", "Returning")</f>
        <v>New</v>
      </c>
      <c r="Z2809" s="7">
        <f>data[[#This Row],[DeliveryDate]] + data[[#This Row],[DeliveryTime]]</f>
        <v>45523.729861111111</v>
      </c>
      <c r="AA2809" s="7">
        <f>data[[#This Row],[OrderDateTime]] + 1</f>
        <v>45524.007638888892</v>
      </c>
      <c r="AB2809" s="7" t="str">
        <f>IF(data[[#This Row],[DeliveryDateTime]] &lt;= data[[#This Row],[SLADue]], "On Time", "Late")</f>
        <v>On Time</v>
      </c>
    </row>
    <row r="2810" spans="1:28" x14ac:dyDescent="0.2">
      <c r="A2810" t="s">
        <v>3360</v>
      </c>
      <c r="B2810" t="s">
        <v>19</v>
      </c>
      <c r="C2810" t="s">
        <v>190</v>
      </c>
      <c r="D2810" t="s">
        <v>191</v>
      </c>
      <c r="E2810" s="5">
        <v>28.26</v>
      </c>
      <c r="F2810" t="s">
        <v>87</v>
      </c>
      <c r="G2810">
        <v>2</v>
      </c>
      <c r="H2810" s="1">
        <v>45622</v>
      </c>
      <c r="I2810" s="1" t="str">
        <f>TEXT(data[[#This Row],[OrderDate]],"mmm")</f>
        <v>Nov</v>
      </c>
      <c r="J2810" s="6">
        <v>0.53263888888888888</v>
      </c>
      <c r="K2810" s="6" t="str">
        <f>TEXT(data[[#This Row],[OrderTime]],"h")</f>
        <v>12</v>
      </c>
      <c r="L2810" s="1">
        <v>45623</v>
      </c>
      <c r="M2810" s="6">
        <v>0.53263888888888888</v>
      </c>
      <c r="N2810" t="s">
        <v>139</v>
      </c>
      <c r="O2810" t="s">
        <v>427</v>
      </c>
      <c r="P2810" t="s">
        <v>36</v>
      </c>
      <c r="Q2810" t="s">
        <v>53</v>
      </c>
      <c r="R2810" t="s">
        <v>192</v>
      </c>
      <c r="S2810" t="s">
        <v>28</v>
      </c>
      <c r="T2810" t="s">
        <v>29</v>
      </c>
      <c r="U2810" t="s">
        <v>67</v>
      </c>
      <c r="V2810" s="5">
        <f>data[[#This Row],[PriceUSD]]*data[[#This Row],[Quantity]]</f>
        <v>56.52</v>
      </c>
      <c r="W2810" s="7">
        <f>data[[#This Row],[OrderDate]] + TIME(VALUE(LEFT(data[[#This Row],[OrderTime]],2)), VALUE(RIGHT(data[[#This Row],[OrderTime]],2)), 0)</f>
        <v>45622.061805555553</v>
      </c>
      <c r="X2810" s="7">
        <f>_xlfn.MINIFS(data[OrderDateTime], data[CustomerName], data[[#This Row],[CustomerName]])</f>
        <v>45622.061805555553</v>
      </c>
      <c r="Y2810" t="str">
        <f>IF(data[[#This Row],[OrderDateTime]]=data[[#This Row],[FirstOrderDateTime]], "New", "Returning")</f>
        <v>New</v>
      </c>
      <c r="Z2810" s="7">
        <f>data[[#This Row],[DeliveryDate]] + data[[#This Row],[DeliveryTime]]</f>
        <v>45623.532638888886</v>
      </c>
      <c r="AA2810" s="7">
        <f>data[[#This Row],[OrderDateTime]] + 1</f>
        <v>45623.061805555553</v>
      </c>
      <c r="AB2810" s="7" t="str">
        <f>IF(data[[#This Row],[DeliveryDateTime]] &lt;= data[[#This Row],[SLADue]], "On Time", "Late")</f>
        <v>Late</v>
      </c>
    </row>
    <row r="2811" spans="1:28" x14ac:dyDescent="0.2">
      <c r="A2811" t="s">
        <v>3361</v>
      </c>
      <c r="B2811" t="s">
        <v>19</v>
      </c>
      <c r="C2811" t="s">
        <v>32</v>
      </c>
      <c r="D2811" t="s">
        <v>33</v>
      </c>
      <c r="E2811" s="5">
        <v>46.13</v>
      </c>
      <c r="F2811" t="s">
        <v>138</v>
      </c>
      <c r="G2811">
        <v>1</v>
      </c>
      <c r="H2811" s="1">
        <v>45569</v>
      </c>
      <c r="I2811" s="1" t="str">
        <f>TEXT(data[[#This Row],[OrderDate]],"mmm")</f>
        <v>Oct</v>
      </c>
      <c r="J2811" s="6">
        <v>0.37986111111111109</v>
      </c>
      <c r="K2811" s="6" t="str">
        <f>TEXT(data[[#This Row],[OrderTime]],"h")</f>
        <v>9</v>
      </c>
      <c r="L2811" s="1">
        <v>45569</v>
      </c>
      <c r="M2811" s="6">
        <v>0.58819444444444446</v>
      </c>
      <c r="N2811" t="s">
        <v>64</v>
      </c>
      <c r="O2811" t="s">
        <v>104</v>
      </c>
      <c r="P2811" t="s">
        <v>25</v>
      </c>
      <c r="Q2811" t="s">
        <v>53</v>
      </c>
      <c r="R2811" t="s">
        <v>37</v>
      </c>
      <c r="S2811" t="s">
        <v>47</v>
      </c>
      <c r="T2811" t="s">
        <v>29</v>
      </c>
      <c r="U2811" t="s">
        <v>39</v>
      </c>
      <c r="V2811" s="5">
        <f>data[[#This Row],[PriceUSD]]*data[[#This Row],[Quantity]]</f>
        <v>46.13</v>
      </c>
      <c r="W2811" s="7">
        <f>data[[#This Row],[OrderDate]] + TIME(VALUE(LEFT(data[[#This Row],[OrderTime]],2)), VALUE(RIGHT(data[[#This Row],[OrderTime]],2)), 0)</f>
        <v>45569.007638888892</v>
      </c>
      <c r="X2811" s="7">
        <f>_xlfn.MINIFS(data[OrderDateTime], data[CustomerName], data[[#This Row],[CustomerName]])</f>
        <v>45519.015277777777</v>
      </c>
      <c r="Y2811" t="str">
        <f>IF(data[[#This Row],[OrderDateTime]]=data[[#This Row],[FirstOrderDateTime]], "New", "Returning")</f>
        <v>Returning</v>
      </c>
      <c r="Z2811" s="7">
        <f>data[[#This Row],[DeliveryDate]] + data[[#This Row],[DeliveryTime]]</f>
        <v>45569.588194444441</v>
      </c>
      <c r="AA2811" s="7">
        <f>data[[#This Row],[OrderDateTime]] + 1</f>
        <v>45570.007638888892</v>
      </c>
      <c r="AB2811" s="7" t="str">
        <f>IF(data[[#This Row],[DeliveryDateTime]] &lt;= data[[#This Row],[SLADue]], "On Time", "Late")</f>
        <v>On Time</v>
      </c>
    </row>
    <row r="2812" spans="1:28" x14ac:dyDescent="0.2">
      <c r="A2812" t="s">
        <v>3362</v>
      </c>
      <c r="B2812" t="s">
        <v>19</v>
      </c>
      <c r="C2812" t="s">
        <v>126</v>
      </c>
      <c r="D2812" t="s">
        <v>127</v>
      </c>
      <c r="E2812" s="5">
        <v>25.2</v>
      </c>
      <c r="F2812" t="s">
        <v>138</v>
      </c>
      <c r="G2812">
        <v>1</v>
      </c>
      <c r="H2812" s="1">
        <v>45803</v>
      </c>
      <c r="I2812" s="1" t="str">
        <f>TEXT(data[[#This Row],[OrderDate]],"mmm")</f>
        <v>May</v>
      </c>
      <c r="J2812" s="6">
        <v>0.52013888888888893</v>
      </c>
      <c r="K2812" s="6" t="str">
        <f>TEXT(data[[#This Row],[OrderTime]],"h")</f>
        <v>12</v>
      </c>
      <c r="L2812" s="1">
        <v>45803</v>
      </c>
      <c r="M2812" s="6">
        <v>0.72847222222222219</v>
      </c>
      <c r="N2812" t="s">
        <v>57</v>
      </c>
      <c r="O2812" t="s">
        <v>1361</v>
      </c>
      <c r="P2812" t="s">
        <v>25</v>
      </c>
      <c r="Q2812" t="s">
        <v>26</v>
      </c>
      <c r="R2812" t="s">
        <v>129</v>
      </c>
      <c r="S2812" t="s">
        <v>47</v>
      </c>
      <c r="T2812" t="s">
        <v>29</v>
      </c>
      <c r="U2812" t="s">
        <v>39</v>
      </c>
      <c r="V2812" s="5">
        <f>data[[#This Row],[PriceUSD]]*data[[#This Row],[Quantity]]</f>
        <v>25.2</v>
      </c>
      <c r="W2812" s="7">
        <f>data[[#This Row],[OrderDate]] + TIME(VALUE(LEFT(data[[#This Row],[OrderTime]],2)), VALUE(RIGHT(data[[#This Row],[OrderTime]],2)), 0)</f>
        <v>45803.061805555553</v>
      </c>
      <c r="X2812" s="7">
        <f>_xlfn.MINIFS(data[OrderDateTime], data[CustomerName], data[[#This Row],[CustomerName]])</f>
        <v>45567.030555555553</v>
      </c>
      <c r="Y2812" t="str">
        <f>IF(data[[#This Row],[OrderDateTime]]=data[[#This Row],[FirstOrderDateTime]], "New", "Returning")</f>
        <v>Returning</v>
      </c>
      <c r="Z2812" s="7">
        <f>data[[#This Row],[DeliveryDate]] + data[[#This Row],[DeliveryTime]]</f>
        <v>45803.728472222225</v>
      </c>
      <c r="AA2812" s="7">
        <f>data[[#This Row],[OrderDateTime]] + 1</f>
        <v>45804.061805555553</v>
      </c>
      <c r="AB2812" s="7" t="str">
        <f>IF(data[[#This Row],[DeliveryDateTime]] &lt;= data[[#This Row],[SLADue]], "On Time", "Late")</f>
        <v>On Time</v>
      </c>
    </row>
    <row r="2813" spans="1:28" x14ac:dyDescent="0.2">
      <c r="A2813" t="s">
        <v>3363</v>
      </c>
      <c r="B2813" t="s">
        <v>19</v>
      </c>
      <c r="C2813" t="s">
        <v>49</v>
      </c>
      <c r="D2813" t="s">
        <v>50</v>
      </c>
      <c r="E2813" s="5">
        <v>31.86</v>
      </c>
      <c r="F2813" t="s">
        <v>74</v>
      </c>
      <c r="G2813">
        <v>2</v>
      </c>
      <c r="H2813" s="1">
        <v>45751</v>
      </c>
      <c r="I2813" s="1" t="str">
        <f>TEXT(data[[#This Row],[OrderDate]],"mmm")</f>
        <v>Apr</v>
      </c>
      <c r="J2813" s="6">
        <v>0.65694444444444444</v>
      </c>
      <c r="K2813" s="6" t="str">
        <f>TEXT(data[[#This Row],[OrderTime]],"h")</f>
        <v>15</v>
      </c>
      <c r="L2813" s="1">
        <v>45752</v>
      </c>
      <c r="M2813" s="6">
        <v>0.65694444444444444</v>
      </c>
      <c r="N2813" t="s">
        <v>183</v>
      </c>
      <c r="O2813" t="s">
        <v>525</v>
      </c>
      <c r="P2813" t="s">
        <v>180</v>
      </c>
      <c r="Q2813" t="s">
        <v>53</v>
      </c>
      <c r="R2813" t="s">
        <v>54</v>
      </c>
      <c r="S2813" t="s">
        <v>28</v>
      </c>
      <c r="T2813" t="s">
        <v>29</v>
      </c>
      <c r="U2813" t="s">
        <v>39</v>
      </c>
      <c r="V2813" s="5">
        <f>data[[#This Row],[PriceUSD]]*data[[#This Row],[Quantity]]</f>
        <v>63.72</v>
      </c>
      <c r="W2813" s="7">
        <f>data[[#This Row],[OrderDate]] + TIME(VALUE(LEFT(data[[#This Row],[OrderTime]],2)), VALUE(RIGHT(data[[#This Row],[OrderTime]],2)), 0)</f>
        <v>45751.030555555553</v>
      </c>
      <c r="X2813" s="7">
        <f>_xlfn.MINIFS(data[OrderDateTime], data[CustomerName], data[[#This Row],[CustomerName]])</f>
        <v>45508.038888888892</v>
      </c>
      <c r="Y2813" t="str">
        <f>IF(data[[#This Row],[OrderDateTime]]=data[[#This Row],[FirstOrderDateTime]], "New", "Returning")</f>
        <v>Returning</v>
      </c>
      <c r="Z2813" s="7">
        <f>data[[#This Row],[DeliveryDate]] + data[[#This Row],[DeliveryTime]]</f>
        <v>45752.656944444447</v>
      </c>
      <c r="AA2813" s="7">
        <f>data[[#This Row],[OrderDateTime]] + 1</f>
        <v>45752.030555555553</v>
      </c>
      <c r="AB2813" s="7" t="str">
        <f>IF(data[[#This Row],[DeliveryDateTime]] &lt;= data[[#This Row],[SLADue]], "On Time", "Late")</f>
        <v>Late</v>
      </c>
    </row>
    <row r="2814" spans="1:28" x14ac:dyDescent="0.2">
      <c r="A2814" t="s">
        <v>3364</v>
      </c>
      <c r="B2814" t="s">
        <v>19</v>
      </c>
      <c r="C2814" t="s">
        <v>69</v>
      </c>
      <c r="D2814" t="s">
        <v>70</v>
      </c>
      <c r="E2814" s="5">
        <v>57.43</v>
      </c>
      <c r="F2814" t="s">
        <v>71</v>
      </c>
      <c r="G2814">
        <v>1</v>
      </c>
      <c r="H2814" s="1">
        <v>45627</v>
      </c>
      <c r="I2814" s="1" t="str">
        <f>TEXT(data[[#This Row],[OrderDate]],"mmm")</f>
        <v>Dec</v>
      </c>
      <c r="J2814" s="6">
        <v>0.49236111111111114</v>
      </c>
      <c r="K2814" s="6" t="str">
        <f>TEXT(data[[#This Row],[OrderTime]],"h")</f>
        <v>11</v>
      </c>
      <c r="L2814" s="1">
        <v>45628</v>
      </c>
      <c r="M2814" s="6">
        <v>0.49236111111111114</v>
      </c>
      <c r="N2814" t="s">
        <v>148</v>
      </c>
      <c r="O2814" t="s">
        <v>545</v>
      </c>
      <c r="P2814" t="s">
        <v>25</v>
      </c>
      <c r="Q2814" t="s">
        <v>53</v>
      </c>
      <c r="R2814" t="s">
        <v>37</v>
      </c>
      <c r="S2814" t="s">
        <v>28</v>
      </c>
      <c r="T2814" t="s">
        <v>59</v>
      </c>
      <c r="U2814" t="s">
        <v>30</v>
      </c>
      <c r="V2814" s="5">
        <f>data[[#This Row],[PriceUSD]]*data[[#This Row],[Quantity]]</f>
        <v>57.43</v>
      </c>
      <c r="W2814" s="7">
        <f>data[[#This Row],[OrderDate]] + TIME(VALUE(LEFT(data[[#This Row],[OrderTime]],2)), VALUE(RIGHT(data[[#This Row],[OrderTime]],2)), 0)</f>
        <v>45627.007638888892</v>
      </c>
      <c r="X2814" s="7">
        <f>_xlfn.MINIFS(data[OrderDateTime], data[CustomerName], data[[#This Row],[CustomerName]])</f>
        <v>45509.015277777777</v>
      </c>
      <c r="Y2814" t="str">
        <f>IF(data[[#This Row],[OrderDateTime]]=data[[#This Row],[FirstOrderDateTime]], "New", "Returning")</f>
        <v>Returning</v>
      </c>
      <c r="Z2814" s="7">
        <f>data[[#This Row],[DeliveryDate]] + data[[#This Row],[DeliveryTime]]</f>
        <v>45628.492361111108</v>
      </c>
      <c r="AA2814" s="7">
        <f>data[[#This Row],[OrderDateTime]] + 1</f>
        <v>45628.007638888892</v>
      </c>
      <c r="AB2814" s="7" t="str">
        <f>IF(data[[#This Row],[DeliveryDateTime]] &lt;= data[[#This Row],[SLADue]], "On Time", "Late")</f>
        <v>Late</v>
      </c>
    </row>
    <row r="2815" spans="1:28" x14ac:dyDescent="0.2">
      <c r="A2815" t="s">
        <v>3365</v>
      </c>
      <c r="B2815" t="s">
        <v>19</v>
      </c>
      <c r="C2815" t="s">
        <v>101</v>
      </c>
      <c r="D2815" t="s">
        <v>102</v>
      </c>
      <c r="E2815" s="5">
        <v>28.52</v>
      </c>
      <c r="F2815" t="s">
        <v>81</v>
      </c>
      <c r="G2815">
        <v>1</v>
      </c>
      <c r="H2815" s="1">
        <v>45565</v>
      </c>
      <c r="I2815" s="1" t="str">
        <f>TEXT(data[[#This Row],[OrderDate]],"mmm")</f>
        <v>Sep</v>
      </c>
      <c r="J2815" s="6">
        <v>0.53402777777777777</v>
      </c>
      <c r="K2815" s="6" t="str">
        <f>TEXT(data[[#This Row],[OrderTime]],"h")</f>
        <v>12</v>
      </c>
      <c r="L2815" s="1">
        <v>45566</v>
      </c>
      <c r="M2815" s="6">
        <v>0.7006944444444444</v>
      </c>
      <c r="N2815" t="s">
        <v>57</v>
      </c>
      <c r="O2815" t="s">
        <v>623</v>
      </c>
      <c r="P2815" t="s">
        <v>25</v>
      </c>
      <c r="Q2815" t="s">
        <v>26</v>
      </c>
      <c r="R2815" t="s">
        <v>83</v>
      </c>
      <c r="S2815" t="s">
        <v>28</v>
      </c>
      <c r="T2815" t="s">
        <v>38</v>
      </c>
      <c r="U2815" t="s">
        <v>30</v>
      </c>
      <c r="V2815" s="5">
        <f>data[[#This Row],[PriceUSD]]*data[[#This Row],[Quantity]]</f>
        <v>28.52</v>
      </c>
      <c r="W2815" s="7">
        <f>data[[#This Row],[OrderDate]] + TIME(VALUE(LEFT(data[[#This Row],[OrderTime]],2)), VALUE(RIGHT(data[[#This Row],[OrderTime]],2)), 0)</f>
        <v>45565.054166666669</v>
      </c>
      <c r="X2815" s="7">
        <f>_xlfn.MINIFS(data[OrderDateTime], data[CustomerName], data[[#This Row],[CustomerName]])</f>
        <v>45514.054166666669</v>
      </c>
      <c r="Y2815" t="str">
        <f>IF(data[[#This Row],[OrderDateTime]]=data[[#This Row],[FirstOrderDateTime]], "New", "Returning")</f>
        <v>Returning</v>
      </c>
      <c r="Z2815" s="7">
        <f>data[[#This Row],[DeliveryDate]] + data[[#This Row],[DeliveryTime]]</f>
        <v>45566.700694444444</v>
      </c>
      <c r="AA2815" s="7">
        <f>data[[#This Row],[OrderDateTime]] + 1</f>
        <v>45566.054166666669</v>
      </c>
      <c r="AB2815" s="7" t="str">
        <f>IF(data[[#This Row],[DeliveryDateTime]] &lt;= data[[#This Row],[SLADue]], "On Time", "Late")</f>
        <v>Late</v>
      </c>
    </row>
    <row r="2816" spans="1:28" x14ac:dyDescent="0.2">
      <c r="A2816" t="s">
        <v>3366</v>
      </c>
      <c r="B2816" t="s">
        <v>19</v>
      </c>
      <c r="C2816" t="s">
        <v>69</v>
      </c>
      <c r="D2816" t="s">
        <v>70</v>
      </c>
      <c r="E2816" s="5">
        <v>53.91</v>
      </c>
      <c r="F2816" t="s">
        <v>43</v>
      </c>
      <c r="G2816">
        <v>1</v>
      </c>
      <c r="H2816" s="1">
        <v>45688</v>
      </c>
      <c r="I2816" s="1" t="str">
        <f>TEXT(data[[#This Row],[OrderDate]],"mmm")</f>
        <v>Jan</v>
      </c>
      <c r="J2816" s="6">
        <v>0.79791666666666672</v>
      </c>
      <c r="K2816" s="6" t="str">
        <f>TEXT(data[[#This Row],[OrderTime]],"h")</f>
        <v>19</v>
      </c>
      <c r="L2816" s="1">
        <v>45689</v>
      </c>
      <c r="M2816" s="6">
        <v>0.79791666666666672</v>
      </c>
      <c r="N2816" t="s">
        <v>57</v>
      </c>
      <c r="O2816" t="s">
        <v>662</v>
      </c>
      <c r="P2816" t="s">
        <v>25</v>
      </c>
      <c r="Q2816" t="s">
        <v>53</v>
      </c>
      <c r="R2816" t="s">
        <v>37</v>
      </c>
      <c r="S2816" t="s">
        <v>28</v>
      </c>
      <c r="T2816" t="s">
        <v>59</v>
      </c>
      <c r="U2816" t="s">
        <v>30</v>
      </c>
      <c r="V2816" s="5">
        <f>data[[#This Row],[PriceUSD]]*data[[#This Row],[Quantity]]</f>
        <v>53.91</v>
      </c>
      <c r="W2816" s="7">
        <f>data[[#This Row],[OrderDate]] + TIME(VALUE(LEFT(data[[#This Row],[OrderTime]],2)), VALUE(RIGHT(data[[#This Row],[OrderTime]],2)), 0)</f>
        <v>45688.046527777777</v>
      </c>
      <c r="X2816" s="7">
        <f>_xlfn.MINIFS(data[OrderDateTime], data[CustomerName], data[[#This Row],[CustomerName]])</f>
        <v>45646.015277777777</v>
      </c>
      <c r="Y2816" t="str">
        <f>IF(data[[#This Row],[OrderDateTime]]=data[[#This Row],[FirstOrderDateTime]], "New", "Returning")</f>
        <v>Returning</v>
      </c>
      <c r="Z2816" s="7">
        <f>data[[#This Row],[DeliveryDate]] + data[[#This Row],[DeliveryTime]]</f>
        <v>45689.79791666667</v>
      </c>
      <c r="AA2816" s="7">
        <f>data[[#This Row],[OrderDateTime]] + 1</f>
        <v>45689.046527777777</v>
      </c>
      <c r="AB2816" s="7" t="str">
        <f>IF(data[[#This Row],[DeliveryDateTime]] &lt;= data[[#This Row],[SLADue]], "On Time", "Late")</f>
        <v>Late</v>
      </c>
    </row>
    <row r="2817" spans="1:28" x14ac:dyDescent="0.2">
      <c r="A2817" t="s">
        <v>3367</v>
      </c>
      <c r="B2817" t="s">
        <v>19</v>
      </c>
      <c r="C2817" t="s">
        <v>41</v>
      </c>
      <c r="D2817" t="s">
        <v>42</v>
      </c>
      <c r="E2817" s="5">
        <v>38.36</v>
      </c>
      <c r="F2817" t="s">
        <v>74</v>
      </c>
      <c r="G2817">
        <v>1</v>
      </c>
      <c r="H2817" s="1">
        <v>45857</v>
      </c>
      <c r="I2817" s="1" t="str">
        <f>TEXT(data[[#This Row],[OrderDate]],"mmm")</f>
        <v>Jul</v>
      </c>
      <c r="J2817" s="6">
        <v>0.44930555555555557</v>
      </c>
      <c r="K2817" s="6" t="str">
        <f>TEXT(data[[#This Row],[OrderTime]],"h")</f>
        <v>10</v>
      </c>
      <c r="L2817" s="1">
        <v>45859</v>
      </c>
      <c r="M2817" s="6">
        <v>0.65763888888888888</v>
      </c>
      <c r="N2817" t="s">
        <v>310</v>
      </c>
      <c r="O2817" t="s">
        <v>1011</v>
      </c>
      <c r="P2817" t="s">
        <v>180</v>
      </c>
      <c r="Q2817" t="s">
        <v>26</v>
      </c>
      <c r="R2817" t="s">
        <v>46</v>
      </c>
      <c r="S2817" t="s">
        <v>105</v>
      </c>
      <c r="T2817" t="s">
        <v>38</v>
      </c>
      <c r="U2817" t="s">
        <v>67</v>
      </c>
      <c r="V2817" s="5">
        <f>data[[#This Row],[PriceUSD]]*data[[#This Row],[Quantity]]</f>
        <v>38.36</v>
      </c>
      <c r="W2817" s="7">
        <f>data[[#This Row],[OrderDate]] + TIME(VALUE(LEFT(data[[#This Row],[OrderTime]],2)), VALUE(RIGHT(data[[#This Row],[OrderTime]],2)), 0)</f>
        <v>45857.038888888892</v>
      </c>
      <c r="X2817" s="7">
        <f>_xlfn.MINIFS(data[OrderDateTime], data[CustomerName], data[[#This Row],[CustomerName]])</f>
        <v>45528.061805555553</v>
      </c>
      <c r="Y2817" t="str">
        <f>IF(data[[#This Row],[OrderDateTime]]=data[[#This Row],[FirstOrderDateTime]], "New", "Returning")</f>
        <v>Returning</v>
      </c>
      <c r="Z2817" s="7">
        <f>data[[#This Row],[DeliveryDate]] + data[[#This Row],[DeliveryTime]]</f>
        <v>45859.657638888886</v>
      </c>
      <c r="AA2817" s="7">
        <f>data[[#This Row],[OrderDateTime]] + 1</f>
        <v>45858.038888888892</v>
      </c>
      <c r="AB2817" s="7" t="str">
        <f>IF(data[[#This Row],[DeliveryDateTime]] &lt;= data[[#This Row],[SLADue]], "On Time", "Late")</f>
        <v>Late</v>
      </c>
    </row>
    <row r="2818" spans="1:28" x14ac:dyDescent="0.2">
      <c r="A2818" t="s">
        <v>3368</v>
      </c>
      <c r="B2818" t="s">
        <v>19</v>
      </c>
      <c r="C2818" t="s">
        <v>126</v>
      </c>
      <c r="D2818" t="s">
        <v>127</v>
      </c>
      <c r="E2818" s="5">
        <v>22.25</v>
      </c>
      <c r="F2818" t="s">
        <v>56</v>
      </c>
      <c r="G2818">
        <v>1</v>
      </c>
      <c r="H2818" s="1">
        <v>45528</v>
      </c>
      <c r="I2818" s="1" t="str">
        <f>TEXT(data[[#This Row],[OrderDate]],"mmm")</f>
        <v>Aug</v>
      </c>
      <c r="J2818" s="6">
        <v>0.51388888888888884</v>
      </c>
      <c r="K2818" s="6" t="str">
        <f>TEXT(data[[#This Row],[OrderTime]],"h")</f>
        <v>12</v>
      </c>
      <c r="L2818" s="1">
        <v>45528</v>
      </c>
      <c r="M2818" s="6">
        <v>0.63888888888888884</v>
      </c>
      <c r="N2818" t="s">
        <v>750</v>
      </c>
      <c r="O2818" t="s">
        <v>1265</v>
      </c>
      <c r="P2818" t="s">
        <v>234</v>
      </c>
      <c r="Q2818" t="s">
        <v>53</v>
      </c>
      <c r="R2818" t="s">
        <v>129</v>
      </c>
      <c r="S2818" t="s">
        <v>47</v>
      </c>
      <c r="T2818" t="s">
        <v>38</v>
      </c>
      <c r="U2818" t="s">
        <v>67</v>
      </c>
      <c r="V2818" s="5">
        <f>data[[#This Row],[PriceUSD]]*data[[#This Row],[Quantity]]</f>
        <v>22.25</v>
      </c>
      <c r="W2818" s="7">
        <f>data[[#This Row],[OrderDate]] + TIME(VALUE(LEFT(data[[#This Row],[OrderTime]],2)), VALUE(RIGHT(data[[#This Row],[OrderTime]],2)), 0)</f>
        <v>45528.061805555553</v>
      </c>
      <c r="X2818" s="7">
        <f>_xlfn.MINIFS(data[OrderDateTime], data[CustomerName], data[[#This Row],[CustomerName]])</f>
        <v>45508.054166666669</v>
      </c>
      <c r="Y2818" t="str">
        <f>IF(data[[#This Row],[OrderDateTime]]=data[[#This Row],[FirstOrderDateTime]], "New", "Returning")</f>
        <v>Returning</v>
      </c>
      <c r="Z2818" s="7">
        <f>data[[#This Row],[DeliveryDate]] + data[[#This Row],[DeliveryTime]]</f>
        <v>45528.638888888891</v>
      </c>
      <c r="AA2818" s="7">
        <f>data[[#This Row],[OrderDateTime]] + 1</f>
        <v>45529.061805555553</v>
      </c>
      <c r="AB2818" s="7" t="str">
        <f>IF(data[[#This Row],[DeliveryDateTime]] &lt;= data[[#This Row],[SLADue]], "On Time", "Late")</f>
        <v>On Time</v>
      </c>
    </row>
    <row r="2819" spans="1:28" x14ac:dyDescent="0.2">
      <c r="A2819" t="s">
        <v>3369</v>
      </c>
      <c r="B2819" t="s">
        <v>19</v>
      </c>
      <c r="C2819" t="s">
        <v>69</v>
      </c>
      <c r="D2819" t="s">
        <v>70</v>
      </c>
      <c r="E2819" s="5">
        <v>46.34</v>
      </c>
      <c r="F2819" t="s">
        <v>74</v>
      </c>
      <c r="G2819">
        <v>3</v>
      </c>
      <c r="H2819" s="1">
        <v>45761</v>
      </c>
      <c r="I2819" s="1" t="str">
        <f>TEXT(data[[#This Row],[OrderDate]],"mmm")</f>
        <v>Apr</v>
      </c>
      <c r="J2819" s="6">
        <v>0.85138888888888886</v>
      </c>
      <c r="K2819" s="6" t="str">
        <f>TEXT(data[[#This Row],[OrderTime]],"h")</f>
        <v>20</v>
      </c>
      <c r="L2819" s="1">
        <v>45762</v>
      </c>
      <c r="M2819" s="6">
        <v>0.8930555555555556</v>
      </c>
      <c r="N2819" t="s">
        <v>750</v>
      </c>
      <c r="O2819" t="s">
        <v>225</v>
      </c>
      <c r="P2819" t="s">
        <v>234</v>
      </c>
      <c r="Q2819" t="s">
        <v>26</v>
      </c>
      <c r="R2819" t="s">
        <v>37</v>
      </c>
      <c r="S2819" t="s">
        <v>28</v>
      </c>
      <c r="T2819" t="s">
        <v>29</v>
      </c>
      <c r="U2819" t="s">
        <v>30</v>
      </c>
      <c r="V2819" s="5">
        <f>data[[#This Row],[PriceUSD]]*data[[#This Row],[Quantity]]</f>
        <v>139.02000000000001</v>
      </c>
      <c r="W2819" s="7">
        <f>data[[#This Row],[OrderDate]] + TIME(VALUE(LEFT(data[[#This Row],[OrderTime]],2)), VALUE(RIGHT(data[[#This Row],[OrderTime]],2)), 0)</f>
        <v>45761.061805555553</v>
      </c>
      <c r="X2819" s="7">
        <f>_xlfn.MINIFS(data[OrderDateTime], data[CustomerName], data[[#This Row],[CustomerName]])</f>
        <v>45521.054166666669</v>
      </c>
      <c r="Y2819" t="str">
        <f>IF(data[[#This Row],[OrderDateTime]]=data[[#This Row],[FirstOrderDateTime]], "New", "Returning")</f>
        <v>Returning</v>
      </c>
      <c r="Z2819" s="7">
        <f>data[[#This Row],[DeliveryDate]] + data[[#This Row],[DeliveryTime]]</f>
        <v>45762.893055555556</v>
      </c>
      <c r="AA2819" s="7">
        <f>data[[#This Row],[OrderDateTime]] + 1</f>
        <v>45762.061805555553</v>
      </c>
      <c r="AB2819" s="7" t="str">
        <f>IF(data[[#This Row],[DeliveryDateTime]] &lt;= data[[#This Row],[SLADue]], "On Time", "Late")</f>
        <v>Late</v>
      </c>
    </row>
    <row r="2820" spans="1:28" x14ac:dyDescent="0.2">
      <c r="A2820" t="s">
        <v>3370</v>
      </c>
      <c r="B2820" t="s">
        <v>19</v>
      </c>
      <c r="C2820" t="s">
        <v>126</v>
      </c>
      <c r="D2820" t="s">
        <v>127</v>
      </c>
      <c r="E2820" s="5">
        <v>20.03</v>
      </c>
      <c r="F2820" t="s">
        <v>56</v>
      </c>
      <c r="G2820">
        <v>1</v>
      </c>
      <c r="H2820" s="1">
        <v>45658</v>
      </c>
      <c r="I2820" s="1" t="str">
        <f>TEXT(data[[#This Row],[OrderDate]],"mmm")</f>
        <v>Jan</v>
      </c>
      <c r="J2820" s="6">
        <v>0.60624999999999996</v>
      </c>
      <c r="K2820" s="6" t="str">
        <f>TEXT(data[[#This Row],[OrderTime]],"h")</f>
        <v>14</v>
      </c>
      <c r="L2820" s="1">
        <v>45658</v>
      </c>
      <c r="M2820" s="6">
        <v>0.7729166666666667</v>
      </c>
      <c r="N2820" t="s">
        <v>95</v>
      </c>
      <c r="O2820" t="s">
        <v>766</v>
      </c>
      <c r="P2820" t="s">
        <v>25</v>
      </c>
      <c r="Q2820" t="s">
        <v>53</v>
      </c>
      <c r="R2820" t="s">
        <v>129</v>
      </c>
      <c r="S2820" t="s">
        <v>47</v>
      </c>
      <c r="T2820" t="s">
        <v>38</v>
      </c>
      <c r="U2820" t="s">
        <v>39</v>
      </c>
      <c r="V2820" s="5">
        <f>data[[#This Row],[PriceUSD]]*data[[#This Row],[Quantity]]</f>
        <v>20.03</v>
      </c>
      <c r="W2820" s="7">
        <f>data[[#This Row],[OrderDate]] + TIME(VALUE(LEFT(data[[#This Row],[OrderTime]],2)), VALUE(RIGHT(data[[#This Row],[OrderTime]],2)), 0)</f>
        <v>45658.017361111109</v>
      </c>
      <c r="X2820" s="7">
        <f>_xlfn.MINIFS(data[OrderDateTime], data[CustomerName], data[[#This Row],[CustomerName]])</f>
        <v>45554.030555555553</v>
      </c>
      <c r="Y2820" t="str">
        <f>IF(data[[#This Row],[OrderDateTime]]=data[[#This Row],[FirstOrderDateTime]], "New", "Returning")</f>
        <v>Returning</v>
      </c>
      <c r="Z2820" s="7">
        <f>data[[#This Row],[DeliveryDate]] + data[[#This Row],[DeliveryTime]]</f>
        <v>45658.772916666669</v>
      </c>
      <c r="AA2820" s="7">
        <f>data[[#This Row],[OrderDateTime]] + 1</f>
        <v>45659.017361111109</v>
      </c>
      <c r="AB2820" s="7" t="str">
        <f>IF(data[[#This Row],[DeliveryDateTime]] &lt;= data[[#This Row],[SLADue]], "On Time", "Late")</f>
        <v>On Time</v>
      </c>
    </row>
    <row r="2821" spans="1:28" x14ac:dyDescent="0.2">
      <c r="A2821" t="s">
        <v>3371</v>
      </c>
      <c r="B2821" t="s">
        <v>19</v>
      </c>
      <c r="C2821" t="s">
        <v>41</v>
      </c>
      <c r="D2821" t="s">
        <v>42</v>
      </c>
      <c r="E2821" s="5">
        <v>34.479999999999997</v>
      </c>
      <c r="F2821" t="s">
        <v>119</v>
      </c>
      <c r="G2821">
        <v>1</v>
      </c>
      <c r="H2821" s="1">
        <v>45618</v>
      </c>
      <c r="I2821" s="1" t="str">
        <f>TEXT(data[[#This Row],[OrderDate]],"mmm")</f>
        <v>Nov</v>
      </c>
      <c r="J2821" s="6">
        <v>0.84791666666666665</v>
      </c>
      <c r="K2821" s="6" t="str">
        <f>TEXT(data[[#This Row],[OrderTime]],"h")</f>
        <v>20</v>
      </c>
      <c r="L2821" s="1">
        <v>45620</v>
      </c>
      <c r="M2821" s="6">
        <v>0.86111111111111116</v>
      </c>
      <c r="N2821" t="s">
        <v>44</v>
      </c>
      <c r="O2821" t="s">
        <v>393</v>
      </c>
      <c r="P2821" t="s">
        <v>25</v>
      </c>
      <c r="Q2821" t="s">
        <v>26</v>
      </c>
      <c r="R2821" t="s">
        <v>46</v>
      </c>
      <c r="S2821" t="s">
        <v>105</v>
      </c>
      <c r="T2821" t="s">
        <v>29</v>
      </c>
      <c r="U2821" t="s">
        <v>67</v>
      </c>
      <c r="V2821" s="5">
        <f>data[[#This Row],[PriceUSD]]*data[[#This Row],[Quantity]]</f>
        <v>34.479999999999997</v>
      </c>
      <c r="W2821" s="7">
        <f>data[[#This Row],[OrderDate]] + TIME(VALUE(LEFT(data[[#This Row],[OrderTime]],2)), VALUE(RIGHT(data[[#This Row],[OrderTime]],2)), 0)</f>
        <v>45618.046527777777</v>
      </c>
      <c r="X2821" s="7">
        <f>_xlfn.MINIFS(data[OrderDateTime], data[CustomerName], data[[#This Row],[CustomerName]])</f>
        <v>45530.054166666669</v>
      </c>
      <c r="Y2821" t="str">
        <f>IF(data[[#This Row],[OrderDateTime]]=data[[#This Row],[FirstOrderDateTime]], "New", "Returning")</f>
        <v>Returning</v>
      </c>
      <c r="Z2821" s="7">
        <f>data[[#This Row],[DeliveryDate]] + data[[#This Row],[DeliveryTime]]</f>
        <v>45620.861111111109</v>
      </c>
      <c r="AA2821" s="7">
        <f>data[[#This Row],[OrderDateTime]] + 1</f>
        <v>45619.046527777777</v>
      </c>
      <c r="AB2821" s="7" t="str">
        <f>IF(data[[#This Row],[DeliveryDateTime]] &lt;= data[[#This Row],[SLADue]], "On Time", "Late")</f>
        <v>Late</v>
      </c>
    </row>
    <row r="2822" spans="1:28" x14ac:dyDescent="0.2">
      <c r="A2822" t="s">
        <v>3372</v>
      </c>
      <c r="B2822" t="s">
        <v>19</v>
      </c>
      <c r="C2822" t="s">
        <v>117</v>
      </c>
      <c r="D2822" t="s">
        <v>118</v>
      </c>
      <c r="E2822" s="5">
        <v>76.86</v>
      </c>
      <c r="F2822" t="s">
        <v>182</v>
      </c>
      <c r="G2822">
        <v>1</v>
      </c>
      <c r="H2822" s="1">
        <v>45518</v>
      </c>
      <c r="I2822" s="1" t="str">
        <f>TEXT(data[[#This Row],[OrderDate]],"mmm")</f>
        <v>Aug</v>
      </c>
      <c r="J2822" s="6">
        <v>0.4236111111111111</v>
      </c>
      <c r="K2822" s="6" t="str">
        <f>TEXT(data[[#This Row],[OrderTime]],"h")</f>
        <v>10</v>
      </c>
      <c r="L2822" s="1">
        <v>45518</v>
      </c>
      <c r="M2822" s="6">
        <v>0.63194444444444442</v>
      </c>
      <c r="N2822" t="s">
        <v>88</v>
      </c>
      <c r="O2822" t="s">
        <v>929</v>
      </c>
      <c r="P2822" t="s">
        <v>25</v>
      </c>
      <c r="Q2822" t="s">
        <v>53</v>
      </c>
      <c r="R2822" t="s">
        <v>66</v>
      </c>
      <c r="S2822" t="s">
        <v>47</v>
      </c>
      <c r="T2822" t="s">
        <v>136</v>
      </c>
      <c r="U2822" t="s">
        <v>39</v>
      </c>
      <c r="V2822" s="5">
        <f>data[[#This Row],[PriceUSD]]*data[[#This Row],[Quantity]]</f>
        <v>76.86</v>
      </c>
      <c r="W2822" s="7">
        <f>data[[#This Row],[OrderDate]] + TIME(VALUE(LEFT(data[[#This Row],[OrderTime]],2)), VALUE(RIGHT(data[[#This Row],[OrderTime]],2)), 0)</f>
        <v>45518.007638888892</v>
      </c>
      <c r="X2822" s="7">
        <f>_xlfn.MINIFS(data[OrderDateTime], data[CustomerName], data[[#This Row],[CustomerName]])</f>
        <v>45510.022916666669</v>
      </c>
      <c r="Y2822" t="str">
        <f>IF(data[[#This Row],[OrderDateTime]]=data[[#This Row],[FirstOrderDateTime]], "New", "Returning")</f>
        <v>Returning</v>
      </c>
      <c r="Z2822" s="7">
        <f>data[[#This Row],[DeliveryDate]] + data[[#This Row],[DeliveryTime]]</f>
        <v>45518.631944444445</v>
      </c>
      <c r="AA2822" s="7">
        <f>data[[#This Row],[OrderDateTime]] + 1</f>
        <v>45519.007638888892</v>
      </c>
      <c r="AB2822" s="7" t="str">
        <f>IF(data[[#This Row],[DeliveryDateTime]] &lt;= data[[#This Row],[SLADue]], "On Time", "Late")</f>
        <v>On Time</v>
      </c>
    </row>
    <row r="2823" spans="1:28" x14ac:dyDescent="0.2">
      <c r="A2823" t="s">
        <v>3373</v>
      </c>
      <c r="B2823" t="s">
        <v>19</v>
      </c>
      <c r="C2823" t="s">
        <v>41</v>
      </c>
      <c r="D2823" t="s">
        <v>42</v>
      </c>
      <c r="E2823" s="5">
        <v>34.840000000000003</v>
      </c>
      <c r="F2823" t="s">
        <v>51</v>
      </c>
      <c r="G2823">
        <v>1</v>
      </c>
      <c r="H2823" s="1">
        <v>45641</v>
      </c>
      <c r="I2823" s="1" t="str">
        <f>TEXT(data[[#This Row],[OrderDate]],"mmm")</f>
        <v>Dec</v>
      </c>
      <c r="J2823" s="6">
        <v>0.74236111111111114</v>
      </c>
      <c r="K2823" s="6" t="str">
        <f>TEXT(data[[#This Row],[OrderTime]],"h")</f>
        <v>17</v>
      </c>
      <c r="L2823" s="1">
        <v>45642</v>
      </c>
      <c r="M2823" s="6">
        <v>0.78402777777777777</v>
      </c>
      <c r="N2823" t="s">
        <v>292</v>
      </c>
      <c r="O2823" t="s">
        <v>220</v>
      </c>
      <c r="P2823" t="s">
        <v>77</v>
      </c>
      <c r="Q2823" t="s">
        <v>26</v>
      </c>
      <c r="R2823" t="s">
        <v>46</v>
      </c>
      <c r="S2823" t="s">
        <v>28</v>
      </c>
      <c r="T2823" t="s">
        <v>106</v>
      </c>
      <c r="U2823" t="s">
        <v>30</v>
      </c>
      <c r="V2823" s="5">
        <f>data[[#This Row],[PriceUSD]]*data[[#This Row],[Quantity]]</f>
        <v>34.840000000000003</v>
      </c>
      <c r="W2823" s="7">
        <f>data[[#This Row],[OrderDate]] + TIME(VALUE(LEFT(data[[#This Row],[OrderTime]],2)), VALUE(RIGHT(data[[#This Row],[OrderTime]],2)), 0)</f>
        <v>45641.007638888892</v>
      </c>
      <c r="X2823" s="7">
        <f>_xlfn.MINIFS(data[OrderDateTime], data[CustomerName], data[[#This Row],[CustomerName]])</f>
        <v>45515.030555555553</v>
      </c>
      <c r="Y2823" t="str">
        <f>IF(data[[#This Row],[OrderDateTime]]=data[[#This Row],[FirstOrderDateTime]], "New", "Returning")</f>
        <v>Returning</v>
      </c>
      <c r="Z2823" s="7">
        <f>data[[#This Row],[DeliveryDate]] + data[[#This Row],[DeliveryTime]]</f>
        <v>45642.78402777778</v>
      </c>
      <c r="AA2823" s="7">
        <f>data[[#This Row],[OrderDateTime]] + 1</f>
        <v>45642.007638888892</v>
      </c>
      <c r="AB2823" s="7" t="str">
        <f>IF(data[[#This Row],[DeliveryDateTime]] &lt;= data[[#This Row],[SLADue]], "On Time", "Late")</f>
        <v>Late</v>
      </c>
    </row>
    <row r="2824" spans="1:28" x14ac:dyDescent="0.2">
      <c r="A2824" t="s">
        <v>3374</v>
      </c>
      <c r="B2824" t="s">
        <v>19</v>
      </c>
      <c r="C2824" t="s">
        <v>117</v>
      </c>
      <c r="D2824" t="s">
        <v>118</v>
      </c>
      <c r="E2824" s="5">
        <v>82.31</v>
      </c>
      <c r="F2824" t="s">
        <v>182</v>
      </c>
      <c r="G2824">
        <v>1</v>
      </c>
      <c r="H2824" s="1">
        <v>45778</v>
      </c>
      <c r="I2824" s="1" t="str">
        <f>TEXT(data[[#This Row],[OrderDate]],"mmm")</f>
        <v>May</v>
      </c>
      <c r="J2824" s="6">
        <v>0.44444444444444442</v>
      </c>
      <c r="K2824" s="6" t="str">
        <f>TEXT(data[[#This Row],[OrderTime]],"h")</f>
        <v>10</v>
      </c>
      <c r="L2824" s="1">
        <v>45779</v>
      </c>
      <c r="M2824" s="6">
        <v>0.4861111111111111</v>
      </c>
      <c r="N2824" t="s">
        <v>388</v>
      </c>
      <c r="O2824" t="s">
        <v>1342</v>
      </c>
      <c r="P2824" t="s">
        <v>245</v>
      </c>
      <c r="Q2824" t="s">
        <v>26</v>
      </c>
      <c r="R2824" t="s">
        <v>66</v>
      </c>
      <c r="S2824" t="s">
        <v>28</v>
      </c>
      <c r="T2824" t="s">
        <v>115</v>
      </c>
      <c r="U2824" t="s">
        <v>67</v>
      </c>
      <c r="V2824" s="5">
        <f>data[[#This Row],[PriceUSD]]*data[[#This Row],[Quantity]]</f>
        <v>82.31</v>
      </c>
      <c r="W2824" s="7">
        <f>data[[#This Row],[OrderDate]] + TIME(VALUE(LEFT(data[[#This Row],[OrderTime]],2)), VALUE(RIGHT(data[[#This Row],[OrderTime]],2)), 0)</f>
        <v>45778.030555555553</v>
      </c>
      <c r="X2824" s="7">
        <f>_xlfn.MINIFS(data[OrderDateTime], data[CustomerName], data[[#This Row],[CustomerName]])</f>
        <v>45549.054166666669</v>
      </c>
      <c r="Y2824" t="str">
        <f>IF(data[[#This Row],[OrderDateTime]]=data[[#This Row],[FirstOrderDateTime]], "New", "Returning")</f>
        <v>Returning</v>
      </c>
      <c r="Z2824" s="7">
        <f>data[[#This Row],[DeliveryDate]] + data[[#This Row],[DeliveryTime]]</f>
        <v>45779.486111111109</v>
      </c>
      <c r="AA2824" s="7">
        <f>data[[#This Row],[OrderDateTime]] + 1</f>
        <v>45779.030555555553</v>
      </c>
      <c r="AB2824" s="7" t="str">
        <f>IF(data[[#This Row],[DeliveryDateTime]] &lt;= data[[#This Row],[SLADue]], "On Time", "Late")</f>
        <v>Late</v>
      </c>
    </row>
    <row r="2825" spans="1:28" x14ac:dyDescent="0.2">
      <c r="A2825" t="s">
        <v>3375</v>
      </c>
      <c r="B2825" t="s">
        <v>19</v>
      </c>
      <c r="C2825" t="s">
        <v>258</v>
      </c>
      <c r="D2825" t="s">
        <v>259</v>
      </c>
      <c r="E2825" s="5">
        <v>101.27</v>
      </c>
      <c r="F2825" t="s">
        <v>182</v>
      </c>
      <c r="G2825">
        <v>1</v>
      </c>
      <c r="H2825" s="1">
        <v>45822</v>
      </c>
      <c r="I2825" s="1" t="str">
        <f>TEXT(data[[#This Row],[OrderDate]],"mmm")</f>
        <v>Jun</v>
      </c>
      <c r="J2825" s="6">
        <v>0.66527777777777775</v>
      </c>
      <c r="K2825" s="6" t="str">
        <f>TEXT(data[[#This Row],[OrderTime]],"h")</f>
        <v>15</v>
      </c>
      <c r="L2825" s="1">
        <v>45823</v>
      </c>
      <c r="M2825" s="6">
        <v>0.83194444444444449</v>
      </c>
      <c r="N2825" t="s">
        <v>175</v>
      </c>
      <c r="O2825" t="s">
        <v>1634</v>
      </c>
      <c r="P2825" t="s">
        <v>25</v>
      </c>
      <c r="Q2825" t="s">
        <v>26</v>
      </c>
      <c r="R2825" t="s">
        <v>261</v>
      </c>
      <c r="S2825" t="s">
        <v>28</v>
      </c>
      <c r="T2825" t="s">
        <v>136</v>
      </c>
      <c r="U2825" t="s">
        <v>67</v>
      </c>
      <c r="V2825" s="5">
        <f>data[[#This Row],[PriceUSD]]*data[[#This Row],[Quantity]]</f>
        <v>101.27</v>
      </c>
      <c r="W2825" s="7">
        <f>data[[#This Row],[OrderDate]] + TIME(VALUE(LEFT(data[[#This Row],[OrderTime]],2)), VALUE(RIGHT(data[[#This Row],[OrderTime]],2)), 0)</f>
        <v>45822.054166666669</v>
      </c>
      <c r="X2825" s="7">
        <f>_xlfn.MINIFS(data[OrderDateTime], data[CustomerName], data[[#This Row],[CustomerName]])</f>
        <v>45528.046527777777</v>
      </c>
      <c r="Y2825" t="str">
        <f>IF(data[[#This Row],[OrderDateTime]]=data[[#This Row],[FirstOrderDateTime]], "New", "Returning")</f>
        <v>Returning</v>
      </c>
      <c r="Z2825" s="7">
        <f>data[[#This Row],[DeliveryDate]] + data[[#This Row],[DeliveryTime]]</f>
        <v>45823.831944444442</v>
      </c>
      <c r="AA2825" s="7">
        <f>data[[#This Row],[OrderDateTime]] + 1</f>
        <v>45823.054166666669</v>
      </c>
      <c r="AB2825" s="7" t="str">
        <f>IF(data[[#This Row],[DeliveryDateTime]] &lt;= data[[#This Row],[SLADue]], "On Time", "Late")</f>
        <v>Late</v>
      </c>
    </row>
    <row r="2826" spans="1:28" x14ac:dyDescent="0.2">
      <c r="A2826" t="s">
        <v>3376</v>
      </c>
      <c r="B2826" t="s">
        <v>19</v>
      </c>
      <c r="C2826" t="s">
        <v>101</v>
      </c>
      <c r="D2826" t="s">
        <v>102</v>
      </c>
      <c r="E2826" s="5">
        <v>28.32</v>
      </c>
      <c r="F2826" t="s">
        <v>81</v>
      </c>
      <c r="G2826">
        <v>2</v>
      </c>
      <c r="H2826" s="1">
        <v>45515</v>
      </c>
      <c r="I2826" s="1" t="str">
        <f>TEXT(data[[#This Row],[OrderDate]],"mmm")</f>
        <v>Aug</v>
      </c>
      <c r="J2826" s="6">
        <v>0.85833333333333328</v>
      </c>
      <c r="K2826" s="6" t="str">
        <f>TEXT(data[[#This Row],[OrderTime]],"h")</f>
        <v>20</v>
      </c>
      <c r="L2826" s="1">
        <v>45516</v>
      </c>
      <c r="M2826" s="6">
        <v>0.63680555555555551</v>
      </c>
      <c r="N2826" t="s">
        <v>310</v>
      </c>
      <c r="O2826" t="s">
        <v>1220</v>
      </c>
      <c r="P2826" t="s">
        <v>180</v>
      </c>
      <c r="Q2826" t="s">
        <v>26</v>
      </c>
      <c r="R2826" t="s">
        <v>83</v>
      </c>
      <c r="S2826" t="s">
        <v>28</v>
      </c>
      <c r="T2826" t="s">
        <v>38</v>
      </c>
      <c r="U2826" t="s">
        <v>67</v>
      </c>
      <c r="V2826" s="5">
        <f>data[[#This Row],[PriceUSD]]*data[[#This Row],[Quantity]]</f>
        <v>56.64</v>
      </c>
      <c r="W2826" s="7">
        <f>data[[#This Row],[OrderDate]] + TIME(VALUE(LEFT(data[[#This Row],[OrderTime]],2)), VALUE(RIGHT(data[[#This Row],[OrderTime]],2)), 0)</f>
        <v>45515.022916666669</v>
      </c>
      <c r="X2826" s="7">
        <f>_xlfn.MINIFS(data[OrderDateTime], data[CustomerName], data[[#This Row],[CustomerName]])</f>
        <v>45515.022916666669</v>
      </c>
      <c r="Y2826" t="str">
        <f>IF(data[[#This Row],[OrderDateTime]]=data[[#This Row],[FirstOrderDateTime]], "New", "Returning")</f>
        <v>New</v>
      </c>
      <c r="Z2826" s="7">
        <f>data[[#This Row],[DeliveryDate]] + data[[#This Row],[DeliveryTime]]</f>
        <v>45516.636805555558</v>
      </c>
      <c r="AA2826" s="7">
        <f>data[[#This Row],[OrderDateTime]] + 1</f>
        <v>45516.022916666669</v>
      </c>
      <c r="AB2826" s="7" t="str">
        <f>IF(data[[#This Row],[DeliveryDateTime]] &lt;= data[[#This Row],[SLADue]], "On Time", "Late")</f>
        <v>Late</v>
      </c>
    </row>
    <row r="2827" spans="1:28" x14ac:dyDescent="0.2">
      <c r="A2827" t="s">
        <v>3377</v>
      </c>
      <c r="B2827" t="s">
        <v>19</v>
      </c>
      <c r="C2827" t="s">
        <v>69</v>
      </c>
      <c r="D2827" t="s">
        <v>70</v>
      </c>
      <c r="E2827" s="5">
        <v>47</v>
      </c>
      <c r="F2827" t="s">
        <v>56</v>
      </c>
      <c r="G2827">
        <v>1</v>
      </c>
      <c r="H2827" s="1">
        <v>45708</v>
      </c>
      <c r="I2827" s="1" t="str">
        <f>TEXT(data[[#This Row],[OrderDate]],"mmm")</f>
        <v>Feb</v>
      </c>
      <c r="J2827" s="6">
        <v>0.61041666666666672</v>
      </c>
      <c r="K2827" s="6" t="str">
        <f>TEXT(data[[#This Row],[OrderTime]],"h")</f>
        <v>14</v>
      </c>
      <c r="L2827" s="1">
        <v>45709</v>
      </c>
      <c r="M2827" s="6">
        <v>0.61041666666666672</v>
      </c>
      <c r="N2827" t="s">
        <v>64</v>
      </c>
      <c r="O2827" t="s">
        <v>508</v>
      </c>
      <c r="P2827" t="s">
        <v>25</v>
      </c>
      <c r="Q2827" t="s">
        <v>53</v>
      </c>
      <c r="R2827" t="s">
        <v>37</v>
      </c>
      <c r="S2827" t="s">
        <v>28</v>
      </c>
      <c r="T2827" t="s">
        <v>29</v>
      </c>
      <c r="U2827" t="s">
        <v>30</v>
      </c>
      <c r="V2827" s="5">
        <f>data[[#This Row],[PriceUSD]]*data[[#This Row],[Quantity]]</f>
        <v>47</v>
      </c>
      <c r="W2827" s="7">
        <f>data[[#This Row],[OrderDate]] + TIME(VALUE(LEFT(data[[#This Row],[OrderTime]],2)), VALUE(RIGHT(data[[#This Row],[OrderTime]],2)), 0)</f>
        <v>45708.046527777777</v>
      </c>
      <c r="X2827" s="7">
        <f>_xlfn.MINIFS(data[OrderDateTime], data[CustomerName], data[[#This Row],[CustomerName]])</f>
        <v>45536.030555555553</v>
      </c>
      <c r="Y2827" t="str">
        <f>IF(data[[#This Row],[OrderDateTime]]=data[[#This Row],[FirstOrderDateTime]], "New", "Returning")</f>
        <v>Returning</v>
      </c>
      <c r="Z2827" s="7">
        <f>data[[#This Row],[DeliveryDate]] + data[[#This Row],[DeliveryTime]]</f>
        <v>45709.61041666667</v>
      </c>
      <c r="AA2827" s="7">
        <f>data[[#This Row],[OrderDateTime]] + 1</f>
        <v>45709.046527777777</v>
      </c>
      <c r="AB2827" s="7" t="str">
        <f>IF(data[[#This Row],[DeliveryDateTime]] &lt;= data[[#This Row],[SLADue]], "On Time", "Late")</f>
        <v>Late</v>
      </c>
    </row>
    <row r="2828" spans="1:28" x14ac:dyDescent="0.2">
      <c r="A2828" t="s">
        <v>3378</v>
      </c>
      <c r="B2828" t="s">
        <v>19</v>
      </c>
      <c r="C2828" t="s">
        <v>79</v>
      </c>
      <c r="D2828" t="s">
        <v>80</v>
      </c>
      <c r="E2828" s="5">
        <v>30.76</v>
      </c>
      <c r="F2828" t="s">
        <v>81</v>
      </c>
      <c r="G2828">
        <v>1</v>
      </c>
      <c r="H2828" s="1">
        <v>45513</v>
      </c>
      <c r="I2828" s="1" t="str">
        <f>TEXT(data[[#This Row],[OrderDate]],"mmm")</f>
        <v>Aug</v>
      </c>
      <c r="J2828" s="6">
        <v>0.6791666666666667</v>
      </c>
      <c r="K2828" s="6" t="str">
        <f>TEXT(data[[#This Row],[OrderTime]],"h")</f>
        <v>16</v>
      </c>
      <c r="L2828" s="1">
        <v>45514</v>
      </c>
      <c r="M2828" s="6">
        <v>0.84583333333333333</v>
      </c>
      <c r="N2828" t="s">
        <v>112</v>
      </c>
      <c r="O2828" t="s">
        <v>311</v>
      </c>
      <c r="P2828" t="s">
        <v>36</v>
      </c>
      <c r="Q2828" t="s">
        <v>53</v>
      </c>
      <c r="R2828" t="s">
        <v>83</v>
      </c>
      <c r="S2828" t="s">
        <v>28</v>
      </c>
      <c r="T2828" t="s">
        <v>115</v>
      </c>
      <c r="U2828" t="s">
        <v>30</v>
      </c>
      <c r="V2828" s="5">
        <f>data[[#This Row],[PriceUSD]]*data[[#This Row],[Quantity]]</f>
        <v>30.76</v>
      </c>
      <c r="W2828" s="7">
        <f>data[[#This Row],[OrderDate]] + TIME(VALUE(LEFT(data[[#This Row],[OrderTime]],2)), VALUE(RIGHT(data[[#This Row],[OrderTime]],2)), 0)</f>
        <v>45513.046527777777</v>
      </c>
      <c r="X2828" s="7">
        <f>_xlfn.MINIFS(data[OrderDateTime], data[CustomerName], data[[#This Row],[CustomerName]])</f>
        <v>45513.046527777777</v>
      </c>
      <c r="Y2828" t="str">
        <f>IF(data[[#This Row],[OrderDateTime]]=data[[#This Row],[FirstOrderDateTime]], "New", "Returning")</f>
        <v>New</v>
      </c>
      <c r="Z2828" s="7">
        <f>data[[#This Row],[DeliveryDate]] + data[[#This Row],[DeliveryTime]]</f>
        <v>45514.845833333333</v>
      </c>
      <c r="AA2828" s="7">
        <f>data[[#This Row],[OrderDateTime]] + 1</f>
        <v>45514.046527777777</v>
      </c>
      <c r="AB2828" s="7" t="str">
        <f>IF(data[[#This Row],[DeliveryDateTime]] &lt;= data[[#This Row],[SLADue]], "On Time", "Late")</f>
        <v>Late</v>
      </c>
    </row>
    <row r="2829" spans="1:28" x14ac:dyDescent="0.2">
      <c r="A2829" t="s">
        <v>3379</v>
      </c>
      <c r="B2829" t="s">
        <v>19</v>
      </c>
      <c r="C2829" t="s">
        <v>41</v>
      </c>
      <c r="D2829" t="s">
        <v>42</v>
      </c>
      <c r="E2829" s="5">
        <v>34.74</v>
      </c>
      <c r="F2829" t="s">
        <v>56</v>
      </c>
      <c r="G2829">
        <v>2</v>
      </c>
      <c r="H2829" s="1">
        <v>45834</v>
      </c>
      <c r="I2829" s="1" t="str">
        <f>TEXT(data[[#This Row],[OrderDate]],"mmm")</f>
        <v>Jun</v>
      </c>
      <c r="J2829" s="6">
        <v>0.47638888888888886</v>
      </c>
      <c r="K2829" s="6" t="str">
        <f>TEXT(data[[#This Row],[OrderTime]],"h")</f>
        <v>11</v>
      </c>
      <c r="L2829" s="1">
        <v>45834</v>
      </c>
      <c r="M2829" s="6">
        <v>0.7680555555555556</v>
      </c>
      <c r="N2829" t="s">
        <v>98</v>
      </c>
      <c r="O2829" t="s">
        <v>881</v>
      </c>
      <c r="P2829" t="s">
        <v>77</v>
      </c>
      <c r="Q2829" t="s">
        <v>53</v>
      </c>
      <c r="R2829" t="s">
        <v>46</v>
      </c>
      <c r="S2829" t="s">
        <v>47</v>
      </c>
      <c r="T2829" t="s">
        <v>38</v>
      </c>
      <c r="U2829" t="s">
        <v>67</v>
      </c>
      <c r="V2829" s="5">
        <f>data[[#This Row],[PriceUSD]]*data[[#This Row],[Quantity]]</f>
        <v>69.48</v>
      </c>
      <c r="W2829" s="7">
        <f>data[[#This Row],[OrderDate]] + TIME(VALUE(LEFT(data[[#This Row],[OrderTime]],2)), VALUE(RIGHT(data[[#This Row],[OrderTime]],2)), 0)</f>
        <v>45834.061805555553</v>
      </c>
      <c r="X2829" s="7">
        <f>_xlfn.MINIFS(data[OrderDateTime], data[CustomerName], data[[#This Row],[CustomerName]])</f>
        <v>45612.022916666669</v>
      </c>
      <c r="Y2829" t="str">
        <f>IF(data[[#This Row],[OrderDateTime]]=data[[#This Row],[FirstOrderDateTime]], "New", "Returning")</f>
        <v>Returning</v>
      </c>
      <c r="Z2829" s="7">
        <f>data[[#This Row],[DeliveryDate]] + data[[#This Row],[DeliveryTime]]</f>
        <v>45834.768055555556</v>
      </c>
      <c r="AA2829" s="7">
        <f>data[[#This Row],[OrderDateTime]] + 1</f>
        <v>45835.061805555553</v>
      </c>
      <c r="AB2829" s="7" t="str">
        <f>IF(data[[#This Row],[DeliveryDateTime]] &lt;= data[[#This Row],[SLADue]], "On Time", "Late")</f>
        <v>On Time</v>
      </c>
    </row>
    <row r="2830" spans="1:28" x14ac:dyDescent="0.2">
      <c r="A2830" t="s">
        <v>3380</v>
      </c>
      <c r="B2830" t="s">
        <v>19</v>
      </c>
      <c r="C2830" t="s">
        <v>41</v>
      </c>
      <c r="D2830" t="s">
        <v>42</v>
      </c>
      <c r="E2830" s="5">
        <v>36.17</v>
      </c>
      <c r="F2830" t="s">
        <v>51</v>
      </c>
      <c r="G2830">
        <v>1</v>
      </c>
      <c r="H2830" s="1">
        <v>45578</v>
      </c>
      <c r="I2830" s="1" t="str">
        <f>TEXT(data[[#This Row],[OrderDate]],"mmm")</f>
        <v>Oct</v>
      </c>
      <c r="J2830" s="6">
        <v>0.46250000000000002</v>
      </c>
      <c r="K2830" s="6" t="str">
        <f>TEXT(data[[#This Row],[OrderTime]],"h")</f>
        <v>11</v>
      </c>
      <c r="L2830" s="1">
        <v>45578</v>
      </c>
      <c r="M2830" s="6">
        <v>0.58750000000000002</v>
      </c>
      <c r="N2830" t="s">
        <v>44</v>
      </c>
      <c r="O2830" t="s">
        <v>740</v>
      </c>
      <c r="P2830" t="s">
        <v>25</v>
      </c>
      <c r="Q2830" t="s">
        <v>53</v>
      </c>
      <c r="R2830" t="s">
        <v>46</v>
      </c>
      <c r="S2830" t="s">
        <v>47</v>
      </c>
      <c r="T2830" t="s">
        <v>29</v>
      </c>
      <c r="U2830" t="s">
        <v>30</v>
      </c>
      <c r="V2830" s="5">
        <f>data[[#This Row],[PriceUSD]]*data[[#This Row],[Quantity]]</f>
        <v>36.17</v>
      </c>
      <c r="W2830" s="7">
        <f>data[[#This Row],[OrderDate]] + TIME(VALUE(LEFT(data[[#This Row],[OrderTime]],2)), VALUE(RIGHT(data[[#This Row],[OrderTime]],2)), 0)</f>
        <v>45578.017361111109</v>
      </c>
      <c r="X2830" s="7">
        <f>_xlfn.MINIFS(data[OrderDateTime], data[CustomerName], data[[#This Row],[CustomerName]])</f>
        <v>45509.038888888892</v>
      </c>
      <c r="Y2830" t="str">
        <f>IF(data[[#This Row],[OrderDateTime]]=data[[#This Row],[FirstOrderDateTime]], "New", "Returning")</f>
        <v>Returning</v>
      </c>
      <c r="Z2830" s="7">
        <f>data[[#This Row],[DeliveryDate]] + data[[#This Row],[DeliveryTime]]</f>
        <v>45578.587500000001</v>
      </c>
      <c r="AA2830" s="7">
        <f>data[[#This Row],[OrderDateTime]] + 1</f>
        <v>45579.017361111109</v>
      </c>
      <c r="AB2830" s="7" t="str">
        <f>IF(data[[#This Row],[DeliveryDateTime]] &lt;= data[[#This Row],[SLADue]], "On Time", "Late")</f>
        <v>On Time</v>
      </c>
    </row>
    <row r="2831" spans="1:28" x14ac:dyDescent="0.2">
      <c r="A2831" t="s">
        <v>3381</v>
      </c>
      <c r="B2831" t="s">
        <v>19</v>
      </c>
      <c r="C2831" t="s">
        <v>110</v>
      </c>
      <c r="D2831" t="s">
        <v>111</v>
      </c>
      <c r="E2831" s="5">
        <v>11.17</v>
      </c>
      <c r="F2831" t="s">
        <v>87</v>
      </c>
      <c r="G2831">
        <v>1</v>
      </c>
      <c r="H2831" s="1">
        <v>45576</v>
      </c>
      <c r="I2831" s="1" t="str">
        <f>TEXT(data[[#This Row],[OrderDate]],"mmm")</f>
        <v>Oct</v>
      </c>
      <c r="J2831" s="6">
        <v>0.79722222222222228</v>
      </c>
      <c r="K2831" s="6" t="str">
        <f>TEXT(data[[#This Row],[OrderTime]],"h")</f>
        <v>19</v>
      </c>
      <c r="L2831" s="1">
        <v>45577</v>
      </c>
      <c r="M2831" s="6">
        <v>0.79722222222222228</v>
      </c>
      <c r="N2831" t="s">
        <v>170</v>
      </c>
      <c r="O2831" t="s">
        <v>1087</v>
      </c>
      <c r="P2831" t="s">
        <v>36</v>
      </c>
      <c r="Q2831" t="s">
        <v>26</v>
      </c>
      <c r="R2831" t="s">
        <v>114</v>
      </c>
      <c r="S2831" t="s">
        <v>28</v>
      </c>
      <c r="T2831" t="s">
        <v>106</v>
      </c>
      <c r="U2831" t="s">
        <v>39</v>
      </c>
      <c r="V2831" s="5">
        <f>data[[#This Row],[PriceUSD]]*data[[#This Row],[Quantity]]</f>
        <v>11.17</v>
      </c>
      <c r="W2831" s="7">
        <f>data[[#This Row],[OrderDate]] + TIME(VALUE(LEFT(data[[#This Row],[OrderTime]],2)), VALUE(RIGHT(data[[#This Row],[OrderTime]],2)), 0)</f>
        <v>45576.015277777777</v>
      </c>
      <c r="X2831" s="7">
        <f>_xlfn.MINIFS(data[OrderDateTime], data[CustomerName], data[[#This Row],[CustomerName]])</f>
        <v>45522.022916666669</v>
      </c>
      <c r="Y2831" t="str">
        <f>IF(data[[#This Row],[OrderDateTime]]=data[[#This Row],[FirstOrderDateTime]], "New", "Returning")</f>
        <v>Returning</v>
      </c>
      <c r="Z2831" s="7">
        <f>data[[#This Row],[DeliveryDate]] + data[[#This Row],[DeliveryTime]]</f>
        <v>45577.797222222223</v>
      </c>
      <c r="AA2831" s="7">
        <f>data[[#This Row],[OrderDateTime]] + 1</f>
        <v>45577.015277777777</v>
      </c>
      <c r="AB2831" s="7" t="str">
        <f>IF(data[[#This Row],[DeliveryDateTime]] &lt;= data[[#This Row],[SLADue]], "On Time", "Late")</f>
        <v>Late</v>
      </c>
    </row>
    <row r="2832" spans="1:28" x14ac:dyDescent="0.2">
      <c r="A2832" t="s">
        <v>3382</v>
      </c>
      <c r="B2832" t="s">
        <v>19</v>
      </c>
      <c r="C2832" t="s">
        <v>101</v>
      </c>
      <c r="D2832" t="s">
        <v>102</v>
      </c>
      <c r="E2832" s="5">
        <v>30.87</v>
      </c>
      <c r="F2832" t="s">
        <v>63</v>
      </c>
      <c r="G2832">
        <v>1</v>
      </c>
      <c r="H2832" s="1">
        <v>45620</v>
      </c>
      <c r="I2832" s="1" t="str">
        <f>TEXT(data[[#This Row],[OrderDate]],"mmm")</f>
        <v>Nov</v>
      </c>
      <c r="J2832" s="6">
        <v>0.48680555555555555</v>
      </c>
      <c r="K2832" s="6" t="str">
        <f>TEXT(data[[#This Row],[OrderTime]],"h")</f>
        <v>11</v>
      </c>
      <c r="L2832" s="1">
        <v>45621</v>
      </c>
      <c r="M2832" s="6">
        <v>0.57013888888888886</v>
      </c>
      <c r="N2832" t="s">
        <v>120</v>
      </c>
      <c r="O2832" t="s">
        <v>927</v>
      </c>
      <c r="P2832" t="s">
        <v>25</v>
      </c>
      <c r="Q2832" t="s">
        <v>26</v>
      </c>
      <c r="R2832" t="s">
        <v>83</v>
      </c>
      <c r="S2832" t="s">
        <v>28</v>
      </c>
      <c r="T2832" t="s">
        <v>38</v>
      </c>
      <c r="U2832" t="s">
        <v>30</v>
      </c>
      <c r="V2832" s="5">
        <f>data[[#This Row],[PriceUSD]]*data[[#This Row],[Quantity]]</f>
        <v>30.87</v>
      </c>
      <c r="W2832" s="7">
        <f>data[[#This Row],[OrderDate]] + TIME(VALUE(LEFT(data[[#This Row],[OrderTime]],2)), VALUE(RIGHT(data[[#This Row],[OrderTime]],2)), 0)</f>
        <v>45620.038888888892</v>
      </c>
      <c r="X2832" s="7">
        <f>_xlfn.MINIFS(data[OrderDateTime], data[CustomerName], data[[#This Row],[CustomerName]])</f>
        <v>45534.054166666669</v>
      </c>
      <c r="Y2832" t="str">
        <f>IF(data[[#This Row],[OrderDateTime]]=data[[#This Row],[FirstOrderDateTime]], "New", "Returning")</f>
        <v>Returning</v>
      </c>
      <c r="Z2832" s="7">
        <f>data[[#This Row],[DeliveryDate]] + data[[#This Row],[DeliveryTime]]</f>
        <v>45621.570138888892</v>
      </c>
      <c r="AA2832" s="7">
        <f>data[[#This Row],[OrderDateTime]] + 1</f>
        <v>45621.038888888892</v>
      </c>
      <c r="AB2832" s="7" t="str">
        <f>IF(data[[#This Row],[DeliveryDateTime]] &lt;= data[[#This Row],[SLADue]], "On Time", "Late")</f>
        <v>Late</v>
      </c>
    </row>
    <row r="2833" spans="1:28" x14ac:dyDescent="0.2">
      <c r="A2833" t="s">
        <v>3383</v>
      </c>
      <c r="B2833" t="s">
        <v>19</v>
      </c>
      <c r="C2833" t="s">
        <v>69</v>
      </c>
      <c r="D2833" t="s">
        <v>70</v>
      </c>
      <c r="E2833" s="5">
        <v>59.58</v>
      </c>
      <c r="F2833" t="s">
        <v>56</v>
      </c>
      <c r="G2833">
        <v>1</v>
      </c>
      <c r="H2833" s="1">
        <v>45621</v>
      </c>
      <c r="I2833" s="1" t="str">
        <f>TEXT(data[[#This Row],[OrderDate]],"mmm")</f>
        <v>Nov</v>
      </c>
      <c r="J2833" s="6">
        <v>0.44027777777777777</v>
      </c>
      <c r="K2833" s="6" t="str">
        <f>TEXT(data[[#This Row],[OrderTime]],"h")</f>
        <v>10</v>
      </c>
      <c r="L2833" s="1">
        <v>45621</v>
      </c>
      <c r="M2833" s="6">
        <v>0.6069444444444444</v>
      </c>
      <c r="N2833" t="s">
        <v>44</v>
      </c>
      <c r="O2833" t="s">
        <v>864</v>
      </c>
      <c r="P2833" t="s">
        <v>25</v>
      </c>
      <c r="Q2833" t="s">
        <v>53</v>
      </c>
      <c r="R2833" t="s">
        <v>37</v>
      </c>
      <c r="S2833" t="s">
        <v>47</v>
      </c>
      <c r="T2833" t="s">
        <v>29</v>
      </c>
      <c r="U2833" t="s">
        <v>30</v>
      </c>
      <c r="V2833" s="5">
        <f>data[[#This Row],[PriceUSD]]*data[[#This Row],[Quantity]]</f>
        <v>59.58</v>
      </c>
      <c r="W2833" s="7">
        <f>data[[#This Row],[OrderDate]] + TIME(VALUE(LEFT(data[[#This Row],[OrderTime]],2)), VALUE(RIGHT(data[[#This Row],[OrderTime]],2)), 0)</f>
        <v>45621.054166666669</v>
      </c>
      <c r="X2833" s="7">
        <f>_xlfn.MINIFS(data[OrderDateTime], data[CustomerName], data[[#This Row],[CustomerName]])</f>
        <v>45509.015277777777</v>
      </c>
      <c r="Y2833" t="str">
        <f>IF(data[[#This Row],[OrderDateTime]]=data[[#This Row],[FirstOrderDateTime]], "New", "Returning")</f>
        <v>Returning</v>
      </c>
      <c r="Z2833" s="7">
        <f>data[[#This Row],[DeliveryDate]] + data[[#This Row],[DeliveryTime]]</f>
        <v>45621.606944444444</v>
      </c>
      <c r="AA2833" s="7">
        <f>data[[#This Row],[OrderDateTime]] + 1</f>
        <v>45622.054166666669</v>
      </c>
      <c r="AB2833" s="7" t="str">
        <f>IF(data[[#This Row],[DeliveryDateTime]] &lt;= data[[#This Row],[SLADue]], "On Time", "Late")</f>
        <v>On Time</v>
      </c>
    </row>
    <row r="2834" spans="1:28" x14ac:dyDescent="0.2">
      <c r="A2834" t="s">
        <v>3384</v>
      </c>
      <c r="B2834" t="s">
        <v>19</v>
      </c>
      <c r="C2834" t="s">
        <v>101</v>
      </c>
      <c r="D2834" t="s">
        <v>102</v>
      </c>
      <c r="E2834" s="5">
        <v>29.31</v>
      </c>
      <c r="F2834" t="s">
        <v>81</v>
      </c>
      <c r="G2834">
        <v>1</v>
      </c>
      <c r="H2834" s="1">
        <v>45875</v>
      </c>
      <c r="I2834" s="1" t="str">
        <f>TEXT(data[[#This Row],[OrderDate]],"mmm")</f>
        <v>Aug</v>
      </c>
      <c r="J2834" s="6">
        <v>0.81527777777777777</v>
      </c>
      <c r="K2834" s="6" t="str">
        <f>TEXT(data[[#This Row],[OrderTime]],"h")</f>
        <v>19</v>
      </c>
      <c r="L2834" s="1">
        <v>45877</v>
      </c>
      <c r="M2834" s="6">
        <v>0.81527777777777777</v>
      </c>
      <c r="N2834" t="s">
        <v>502</v>
      </c>
      <c r="O2834" t="s">
        <v>688</v>
      </c>
      <c r="P2834" t="s">
        <v>202</v>
      </c>
      <c r="Q2834" t="s">
        <v>26</v>
      </c>
      <c r="R2834" t="s">
        <v>83</v>
      </c>
      <c r="S2834" t="s">
        <v>105</v>
      </c>
      <c r="T2834" t="s">
        <v>136</v>
      </c>
      <c r="U2834" t="s">
        <v>30</v>
      </c>
      <c r="V2834" s="5">
        <f>data[[#This Row],[PriceUSD]]*data[[#This Row],[Quantity]]</f>
        <v>29.31</v>
      </c>
      <c r="W2834" s="7">
        <f>data[[#This Row],[OrderDate]] + TIME(VALUE(LEFT(data[[#This Row],[OrderTime]],2)), VALUE(RIGHT(data[[#This Row],[OrderTime]],2)), 0)</f>
        <v>45875.054166666669</v>
      </c>
      <c r="X2834" s="7">
        <f>_xlfn.MINIFS(data[OrderDateTime], data[CustomerName], data[[#This Row],[CustomerName]])</f>
        <v>45535.022916666669</v>
      </c>
      <c r="Y2834" t="str">
        <f>IF(data[[#This Row],[OrderDateTime]]=data[[#This Row],[FirstOrderDateTime]], "New", "Returning")</f>
        <v>Returning</v>
      </c>
      <c r="Z2834" s="7">
        <f>data[[#This Row],[DeliveryDate]] + data[[#This Row],[DeliveryTime]]</f>
        <v>45877.81527777778</v>
      </c>
      <c r="AA2834" s="7">
        <f>data[[#This Row],[OrderDateTime]] + 1</f>
        <v>45876.054166666669</v>
      </c>
      <c r="AB2834" s="7" t="str">
        <f>IF(data[[#This Row],[DeliveryDateTime]] &lt;= data[[#This Row],[SLADue]], "On Time", "Late")</f>
        <v>Late</v>
      </c>
    </row>
    <row r="2835" spans="1:28" x14ac:dyDescent="0.2">
      <c r="A2835" t="s">
        <v>3385</v>
      </c>
      <c r="B2835" t="s">
        <v>19</v>
      </c>
      <c r="C2835" t="s">
        <v>69</v>
      </c>
      <c r="D2835" t="s">
        <v>70</v>
      </c>
      <c r="E2835" s="5">
        <v>54.43</v>
      </c>
      <c r="F2835" t="s">
        <v>51</v>
      </c>
      <c r="G2835">
        <v>1</v>
      </c>
      <c r="H2835" s="1">
        <v>45755</v>
      </c>
      <c r="I2835" s="1" t="str">
        <f>TEXT(data[[#This Row],[OrderDate]],"mmm")</f>
        <v>Apr</v>
      </c>
      <c r="J2835" s="6">
        <v>0.77847222222222223</v>
      </c>
      <c r="K2835" s="6" t="str">
        <f>TEXT(data[[#This Row],[OrderTime]],"h")</f>
        <v>18</v>
      </c>
      <c r="L2835" s="1">
        <v>45756</v>
      </c>
      <c r="M2835" s="6">
        <v>0.62013888888888891</v>
      </c>
      <c r="N2835" t="s">
        <v>88</v>
      </c>
      <c r="O2835" t="s">
        <v>1037</v>
      </c>
      <c r="P2835" t="s">
        <v>25</v>
      </c>
      <c r="Q2835" t="s">
        <v>26</v>
      </c>
      <c r="R2835" t="s">
        <v>37</v>
      </c>
      <c r="S2835" t="s">
        <v>28</v>
      </c>
      <c r="T2835" t="s">
        <v>38</v>
      </c>
      <c r="U2835" t="s">
        <v>67</v>
      </c>
      <c r="V2835" s="5">
        <f>data[[#This Row],[PriceUSD]]*data[[#This Row],[Quantity]]</f>
        <v>54.43</v>
      </c>
      <c r="W2835" s="7">
        <f>data[[#This Row],[OrderDate]] + TIME(VALUE(LEFT(data[[#This Row],[OrderTime]],2)), VALUE(RIGHT(data[[#This Row],[OrderTime]],2)), 0)</f>
        <v>45755.015277777777</v>
      </c>
      <c r="X2835" s="7">
        <f>_xlfn.MINIFS(data[OrderDateTime], data[CustomerName], data[[#This Row],[CustomerName]])</f>
        <v>45547.022916666669</v>
      </c>
      <c r="Y2835" t="str">
        <f>IF(data[[#This Row],[OrderDateTime]]=data[[#This Row],[FirstOrderDateTime]], "New", "Returning")</f>
        <v>Returning</v>
      </c>
      <c r="Z2835" s="7">
        <f>data[[#This Row],[DeliveryDate]] + data[[#This Row],[DeliveryTime]]</f>
        <v>45756.620138888888</v>
      </c>
      <c r="AA2835" s="7">
        <f>data[[#This Row],[OrderDateTime]] + 1</f>
        <v>45756.015277777777</v>
      </c>
      <c r="AB2835" s="7" t="str">
        <f>IF(data[[#This Row],[DeliveryDateTime]] &lt;= data[[#This Row],[SLADue]], "On Time", "Late")</f>
        <v>Late</v>
      </c>
    </row>
    <row r="2836" spans="1:28" x14ac:dyDescent="0.2">
      <c r="A2836" t="s">
        <v>3386</v>
      </c>
      <c r="B2836" t="s">
        <v>19</v>
      </c>
      <c r="C2836" t="s">
        <v>41</v>
      </c>
      <c r="D2836" t="s">
        <v>42</v>
      </c>
      <c r="E2836" s="5">
        <v>36.619999999999997</v>
      </c>
      <c r="F2836" t="s">
        <v>51</v>
      </c>
      <c r="G2836">
        <v>1</v>
      </c>
      <c r="H2836" s="1">
        <v>45781</v>
      </c>
      <c r="I2836" s="1" t="str">
        <f>TEXT(data[[#This Row],[OrderDate]],"mmm")</f>
        <v>May</v>
      </c>
      <c r="J2836" s="6">
        <v>0.37916666666666665</v>
      </c>
      <c r="K2836" s="6" t="str">
        <f>TEXT(data[[#This Row],[OrderTime]],"h")</f>
        <v>9</v>
      </c>
      <c r="L2836" s="1">
        <v>45783</v>
      </c>
      <c r="M2836" s="6">
        <v>0.50416666666666665</v>
      </c>
      <c r="N2836" t="s">
        <v>88</v>
      </c>
      <c r="O2836" t="s">
        <v>2139</v>
      </c>
      <c r="P2836" t="s">
        <v>25</v>
      </c>
      <c r="Q2836" t="s">
        <v>53</v>
      </c>
      <c r="R2836" t="s">
        <v>46</v>
      </c>
      <c r="S2836" t="s">
        <v>105</v>
      </c>
      <c r="T2836" t="s">
        <v>38</v>
      </c>
      <c r="U2836" t="s">
        <v>30</v>
      </c>
      <c r="V2836" s="5">
        <f>data[[#This Row],[PriceUSD]]*data[[#This Row],[Quantity]]</f>
        <v>36.619999999999997</v>
      </c>
      <c r="W2836" s="7">
        <f>data[[#This Row],[OrderDate]] + TIME(VALUE(LEFT(data[[#This Row],[OrderTime]],2)), VALUE(RIGHT(data[[#This Row],[OrderTime]],2)), 0)</f>
        <v>45781.046527777777</v>
      </c>
      <c r="X2836" s="7">
        <f>_xlfn.MINIFS(data[OrderDateTime], data[CustomerName], data[[#This Row],[CustomerName]])</f>
        <v>45575.022916666669</v>
      </c>
      <c r="Y2836" t="str">
        <f>IF(data[[#This Row],[OrderDateTime]]=data[[#This Row],[FirstOrderDateTime]], "New", "Returning")</f>
        <v>Returning</v>
      </c>
      <c r="Z2836" s="7">
        <f>data[[#This Row],[DeliveryDate]] + data[[#This Row],[DeliveryTime]]</f>
        <v>45783.504166666666</v>
      </c>
      <c r="AA2836" s="7">
        <f>data[[#This Row],[OrderDateTime]] + 1</f>
        <v>45782.046527777777</v>
      </c>
      <c r="AB2836" s="7" t="str">
        <f>IF(data[[#This Row],[DeliveryDateTime]] &lt;= data[[#This Row],[SLADue]], "On Time", "Late")</f>
        <v>Late</v>
      </c>
    </row>
    <row r="2837" spans="1:28" x14ac:dyDescent="0.2">
      <c r="A2837" t="s">
        <v>3387</v>
      </c>
      <c r="B2837" t="s">
        <v>19</v>
      </c>
      <c r="C2837" t="s">
        <v>258</v>
      </c>
      <c r="D2837" t="s">
        <v>259</v>
      </c>
      <c r="E2837" s="5">
        <v>113.21</v>
      </c>
      <c r="F2837" t="s">
        <v>182</v>
      </c>
      <c r="G2837">
        <v>1</v>
      </c>
      <c r="H2837" s="1">
        <v>45610</v>
      </c>
      <c r="I2837" s="1" t="str">
        <f>TEXT(data[[#This Row],[OrderDate]],"mmm")</f>
        <v>Nov</v>
      </c>
      <c r="J2837" s="6">
        <v>0.58194444444444449</v>
      </c>
      <c r="K2837" s="6" t="str">
        <f>TEXT(data[[#This Row],[OrderTime]],"h")</f>
        <v>13</v>
      </c>
      <c r="L2837" s="1">
        <v>45610</v>
      </c>
      <c r="M2837" s="6">
        <v>0.87361111111111112</v>
      </c>
      <c r="N2837" t="s">
        <v>434</v>
      </c>
      <c r="O2837" t="s">
        <v>614</v>
      </c>
      <c r="P2837" t="s">
        <v>234</v>
      </c>
      <c r="Q2837" t="s">
        <v>26</v>
      </c>
      <c r="R2837" t="s">
        <v>261</v>
      </c>
      <c r="S2837" t="s">
        <v>47</v>
      </c>
      <c r="T2837" t="s">
        <v>38</v>
      </c>
      <c r="U2837" t="s">
        <v>39</v>
      </c>
      <c r="V2837" s="5">
        <f>data[[#This Row],[PriceUSD]]*data[[#This Row],[Quantity]]</f>
        <v>113.21</v>
      </c>
      <c r="W2837" s="7">
        <f>data[[#This Row],[OrderDate]] + TIME(VALUE(LEFT(data[[#This Row],[OrderTime]],2)), VALUE(RIGHT(data[[#This Row],[OrderTime]],2)), 0)</f>
        <v>45610.030555555553</v>
      </c>
      <c r="X2837" s="7">
        <f>_xlfn.MINIFS(data[OrderDateTime], data[CustomerName], data[[#This Row],[CustomerName]])</f>
        <v>45512.007638888892</v>
      </c>
      <c r="Y2837" t="str">
        <f>IF(data[[#This Row],[OrderDateTime]]=data[[#This Row],[FirstOrderDateTime]], "New", "Returning")</f>
        <v>Returning</v>
      </c>
      <c r="Z2837" s="7">
        <f>data[[#This Row],[DeliveryDate]] + data[[#This Row],[DeliveryTime]]</f>
        <v>45610.873611111114</v>
      </c>
      <c r="AA2837" s="7">
        <f>data[[#This Row],[OrderDateTime]] + 1</f>
        <v>45611.030555555553</v>
      </c>
      <c r="AB2837" s="7" t="str">
        <f>IF(data[[#This Row],[DeliveryDateTime]] &lt;= data[[#This Row],[SLADue]], "On Time", "Late")</f>
        <v>On Time</v>
      </c>
    </row>
    <row r="2838" spans="1:28" x14ac:dyDescent="0.2">
      <c r="A2838" t="s">
        <v>3388</v>
      </c>
      <c r="B2838" t="s">
        <v>19</v>
      </c>
      <c r="C2838" t="s">
        <v>126</v>
      </c>
      <c r="D2838" t="s">
        <v>127</v>
      </c>
      <c r="E2838" s="5">
        <v>23.51</v>
      </c>
      <c r="F2838" t="s">
        <v>87</v>
      </c>
      <c r="G2838">
        <v>2</v>
      </c>
      <c r="H2838" s="1">
        <v>45656</v>
      </c>
      <c r="I2838" s="1" t="str">
        <f>TEXT(data[[#This Row],[OrderDate]],"mmm")</f>
        <v>Dec</v>
      </c>
      <c r="J2838" s="6">
        <v>0.4909722222222222</v>
      </c>
      <c r="K2838" s="6" t="str">
        <f>TEXT(data[[#This Row],[OrderTime]],"h")</f>
        <v>11</v>
      </c>
      <c r="L2838" s="1">
        <v>45656</v>
      </c>
      <c r="M2838" s="6">
        <v>0.65763888888888888</v>
      </c>
      <c r="N2838" t="s">
        <v>103</v>
      </c>
      <c r="O2838" t="s">
        <v>957</v>
      </c>
      <c r="P2838" t="s">
        <v>77</v>
      </c>
      <c r="Q2838" t="s">
        <v>53</v>
      </c>
      <c r="R2838" t="s">
        <v>129</v>
      </c>
      <c r="S2838" t="s">
        <v>47</v>
      </c>
      <c r="T2838" t="s">
        <v>115</v>
      </c>
      <c r="U2838" t="s">
        <v>30</v>
      </c>
      <c r="V2838" s="5">
        <f>data[[#This Row],[PriceUSD]]*data[[#This Row],[Quantity]]</f>
        <v>47.02</v>
      </c>
      <c r="W2838" s="7">
        <f>data[[#This Row],[OrderDate]] + TIME(VALUE(LEFT(data[[#This Row],[OrderTime]],2)), VALUE(RIGHT(data[[#This Row],[OrderTime]],2)), 0)</f>
        <v>45656.015277777777</v>
      </c>
      <c r="X2838" s="7">
        <f>_xlfn.MINIFS(data[OrderDateTime], data[CustomerName], data[[#This Row],[CustomerName]])</f>
        <v>45509.061805555553</v>
      </c>
      <c r="Y2838" t="str">
        <f>IF(data[[#This Row],[OrderDateTime]]=data[[#This Row],[FirstOrderDateTime]], "New", "Returning")</f>
        <v>Returning</v>
      </c>
      <c r="Z2838" s="7">
        <f>data[[#This Row],[DeliveryDate]] + data[[#This Row],[DeliveryTime]]</f>
        <v>45656.657638888886</v>
      </c>
      <c r="AA2838" s="7">
        <f>data[[#This Row],[OrderDateTime]] + 1</f>
        <v>45657.015277777777</v>
      </c>
      <c r="AB2838" s="7" t="str">
        <f>IF(data[[#This Row],[DeliveryDateTime]] &lt;= data[[#This Row],[SLADue]], "On Time", "Late")</f>
        <v>On Time</v>
      </c>
    </row>
    <row r="2839" spans="1:28" x14ac:dyDescent="0.2">
      <c r="A2839" t="s">
        <v>3389</v>
      </c>
      <c r="B2839" t="s">
        <v>19</v>
      </c>
      <c r="C2839" t="s">
        <v>41</v>
      </c>
      <c r="D2839" t="s">
        <v>42</v>
      </c>
      <c r="E2839" s="5">
        <v>39.619999999999997</v>
      </c>
      <c r="F2839" t="s">
        <v>119</v>
      </c>
      <c r="G2839">
        <v>1</v>
      </c>
      <c r="H2839" s="1">
        <v>45846</v>
      </c>
      <c r="I2839" s="1" t="str">
        <f>TEXT(data[[#This Row],[OrderDate]],"mmm")</f>
        <v>Jul</v>
      </c>
      <c r="J2839" s="6">
        <v>0.5180555555555556</v>
      </c>
      <c r="K2839" s="6" t="str">
        <f>TEXT(data[[#This Row],[OrderTime]],"h")</f>
        <v>12</v>
      </c>
      <c r="L2839" s="1">
        <v>45846</v>
      </c>
      <c r="M2839" s="6">
        <v>0.80972222222222223</v>
      </c>
      <c r="N2839" t="s">
        <v>120</v>
      </c>
      <c r="O2839" t="s">
        <v>616</v>
      </c>
      <c r="P2839" t="s">
        <v>25</v>
      </c>
      <c r="Q2839" t="s">
        <v>26</v>
      </c>
      <c r="R2839" t="s">
        <v>46</v>
      </c>
      <c r="S2839" t="s">
        <v>47</v>
      </c>
      <c r="T2839" t="s">
        <v>38</v>
      </c>
      <c r="U2839" t="s">
        <v>30</v>
      </c>
      <c r="V2839" s="5">
        <f>data[[#This Row],[PriceUSD]]*data[[#This Row],[Quantity]]</f>
        <v>39.619999999999997</v>
      </c>
      <c r="W2839" s="7">
        <f>data[[#This Row],[OrderDate]] + TIME(VALUE(LEFT(data[[#This Row],[OrderTime]],2)), VALUE(RIGHT(data[[#This Row],[OrderTime]],2)), 0)</f>
        <v>45846.038888888892</v>
      </c>
      <c r="X2839" s="7">
        <f>_xlfn.MINIFS(data[OrderDateTime], data[CustomerName], data[[#This Row],[CustomerName]])</f>
        <v>45556.022916666669</v>
      </c>
      <c r="Y2839" t="str">
        <f>IF(data[[#This Row],[OrderDateTime]]=data[[#This Row],[FirstOrderDateTime]], "New", "Returning")</f>
        <v>Returning</v>
      </c>
      <c r="Z2839" s="7">
        <f>data[[#This Row],[DeliveryDate]] + data[[#This Row],[DeliveryTime]]</f>
        <v>45846.80972222222</v>
      </c>
      <c r="AA2839" s="7">
        <f>data[[#This Row],[OrderDateTime]] + 1</f>
        <v>45847.038888888892</v>
      </c>
      <c r="AB2839" s="7" t="str">
        <f>IF(data[[#This Row],[DeliveryDateTime]] &lt;= data[[#This Row],[SLADue]], "On Time", "Late")</f>
        <v>On Time</v>
      </c>
    </row>
    <row r="2840" spans="1:28" x14ac:dyDescent="0.2">
      <c r="A2840" t="s">
        <v>3390</v>
      </c>
      <c r="B2840" t="s">
        <v>19</v>
      </c>
      <c r="C2840" t="s">
        <v>79</v>
      </c>
      <c r="D2840" t="s">
        <v>80</v>
      </c>
      <c r="E2840" s="5">
        <v>31.48</v>
      </c>
      <c r="F2840" t="s">
        <v>63</v>
      </c>
      <c r="G2840">
        <v>2</v>
      </c>
      <c r="H2840" s="1">
        <v>45505</v>
      </c>
      <c r="I2840" s="1" t="str">
        <f>TEXT(data[[#This Row],[OrderDate]],"mmm")</f>
        <v>Aug</v>
      </c>
      <c r="J2840" s="6">
        <v>0.46666666666666667</v>
      </c>
      <c r="K2840" s="6" t="str">
        <f>TEXT(data[[#This Row],[OrderTime]],"h")</f>
        <v>11</v>
      </c>
      <c r="L2840" s="1">
        <v>45506</v>
      </c>
      <c r="M2840" s="6">
        <v>0.71666666666666667</v>
      </c>
      <c r="N2840" t="s">
        <v>213</v>
      </c>
      <c r="O2840" t="s">
        <v>762</v>
      </c>
      <c r="P2840" t="s">
        <v>36</v>
      </c>
      <c r="Q2840" t="s">
        <v>53</v>
      </c>
      <c r="R2840" t="s">
        <v>83</v>
      </c>
      <c r="S2840" t="s">
        <v>28</v>
      </c>
      <c r="T2840" t="s">
        <v>143</v>
      </c>
      <c r="U2840" t="s">
        <v>30</v>
      </c>
      <c r="V2840" s="5">
        <f>data[[#This Row],[PriceUSD]]*data[[#This Row],[Quantity]]</f>
        <v>62.96</v>
      </c>
      <c r="W2840" s="7">
        <f>data[[#This Row],[OrderDate]] + TIME(VALUE(LEFT(data[[#This Row],[OrderTime]],2)), VALUE(RIGHT(data[[#This Row],[OrderTime]],2)), 0)</f>
        <v>45505.046527777777</v>
      </c>
      <c r="X2840" s="7">
        <f>_xlfn.MINIFS(data[OrderDateTime], data[CustomerName], data[[#This Row],[CustomerName]])</f>
        <v>45505.046527777777</v>
      </c>
      <c r="Y2840" t="str">
        <f>IF(data[[#This Row],[OrderDateTime]]=data[[#This Row],[FirstOrderDateTime]], "New", "Returning")</f>
        <v>New</v>
      </c>
      <c r="Z2840" s="7">
        <f>data[[#This Row],[DeliveryDate]] + data[[#This Row],[DeliveryTime]]</f>
        <v>45506.716666666667</v>
      </c>
      <c r="AA2840" s="7">
        <f>data[[#This Row],[OrderDateTime]] + 1</f>
        <v>45506.046527777777</v>
      </c>
      <c r="AB2840" s="7" t="str">
        <f>IF(data[[#This Row],[DeliveryDateTime]] &lt;= data[[#This Row],[SLADue]], "On Time", "Late")</f>
        <v>Late</v>
      </c>
    </row>
    <row r="2841" spans="1:28" x14ac:dyDescent="0.2">
      <c r="A2841" t="s">
        <v>3391</v>
      </c>
      <c r="B2841" t="s">
        <v>19</v>
      </c>
      <c r="C2841" t="s">
        <v>49</v>
      </c>
      <c r="D2841" t="s">
        <v>50</v>
      </c>
      <c r="E2841" s="5">
        <v>28.25</v>
      </c>
      <c r="F2841" t="s">
        <v>138</v>
      </c>
      <c r="G2841">
        <v>3</v>
      </c>
      <c r="H2841" s="1">
        <v>45532</v>
      </c>
      <c r="I2841" s="1" t="str">
        <f>TEXT(data[[#This Row],[OrderDate]],"mmm")</f>
        <v>Aug</v>
      </c>
      <c r="J2841" s="6">
        <v>0.49583333333333335</v>
      </c>
      <c r="K2841" s="6" t="str">
        <f>TEXT(data[[#This Row],[OrderTime]],"h")</f>
        <v>11</v>
      </c>
      <c r="L2841" s="1">
        <v>45534</v>
      </c>
      <c r="M2841" s="6">
        <v>0.62083333333333335</v>
      </c>
      <c r="N2841" t="s">
        <v>112</v>
      </c>
      <c r="O2841" t="s">
        <v>274</v>
      </c>
      <c r="P2841" t="s">
        <v>36</v>
      </c>
      <c r="Q2841" t="s">
        <v>26</v>
      </c>
      <c r="R2841" t="s">
        <v>54</v>
      </c>
      <c r="S2841" t="s">
        <v>105</v>
      </c>
      <c r="T2841" t="s">
        <v>29</v>
      </c>
      <c r="U2841" t="s">
        <v>67</v>
      </c>
      <c r="V2841" s="5">
        <f>data[[#This Row],[PriceUSD]]*data[[#This Row],[Quantity]]</f>
        <v>84.75</v>
      </c>
      <c r="W2841" s="7">
        <f>data[[#This Row],[OrderDate]] + TIME(VALUE(LEFT(data[[#This Row],[OrderTime]],2)), VALUE(RIGHT(data[[#This Row],[OrderTime]],2)), 0)</f>
        <v>45532.022916666669</v>
      </c>
      <c r="X2841" s="7">
        <f>_xlfn.MINIFS(data[OrderDateTime], data[CustomerName], data[[#This Row],[CustomerName]])</f>
        <v>45532.022916666669</v>
      </c>
      <c r="Y2841" t="str">
        <f>IF(data[[#This Row],[OrderDateTime]]=data[[#This Row],[FirstOrderDateTime]], "New", "Returning")</f>
        <v>New</v>
      </c>
      <c r="Z2841" s="7">
        <f>data[[#This Row],[DeliveryDate]] + data[[#This Row],[DeliveryTime]]</f>
        <v>45534.620833333334</v>
      </c>
      <c r="AA2841" s="7">
        <f>data[[#This Row],[OrderDateTime]] + 1</f>
        <v>45533.022916666669</v>
      </c>
      <c r="AB2841" s="7" t="str">
        <f>IF(data[[#This Row],[DeliveryDateTime]] &lt;= data[[#This Row],[SLADue]], "On Time", "Late")</f>
        <v>Late</v>
      </c>
    </row>
    <row r="2842" spans="1:28" x14ac:dyDescent="0.2">
      <c r="A2842" t="s">
        <v>3392</v>
      </c>
      <c r="B2842" t="s">
        <v>19</v>
      </c>
      <c r="C2842" t="s">
        <v>69</v>
      </c>
      <c r="D2842" t="s">
        <v>70</v>
      </c>
      <c r="E2842" s="5">
        <v>56.59</v>
      </c>
      <c r="F2842" t="s">
        <v>71</v>
      </c>
      <c r="G2842">
        <v>2</v>
      </c>
      <c r="H2842" s="1">
        <v>45531</v>
      </c>
      <c r="I2842" s="1" t="str">
        <f>TEXT(data[[#This Row],[OrderDate]],"mmm")</f>
        <v>Aug</v>
      </c>
      <c r="J2842" s="6">
        <v>0.85763888888888884</v>
      </c>
      <c r="K2842" s="6" t="str">
        <f>TEXT(data[[#This Row],[OrderTime]],"h")</f>
        <v>20</v>
      </c>
      <c r="L2842" s="1">
        <v>45533</v>
      </c>
      <c r="M2842" s="6">
        <v>0.57847222222222228</v>
      </c>
      <c r="N2842" t="s">
        <v>292</v>
      </c>
      <c r="O2842" t="s">
        <v>849</v>
      </c>
      <c r="P2842" t="s">
        <v>77</v>
      </c>
      <c r="Q2842" t="s">
        <v>26</v>
      </c>
      <c r="R2842" t="s">
        <v>37</v>
      </c>
      <c r="S2842" t="s">
        <v>105</v>
      </c>
      <c r="T2842" t="s">
        <v>38</v>
      </c>
      <c r="U2842" t="s">
        <v>39</v>
      </c>
      <c r="V2842" s="5">
        <f>data[[#This Row],[PriceUSD]]*data[[#This Row],[Quantity]]</f>
        <v>113.18</v>
      </c>
      <c r="W2842" s="7">
        <f>data[[#This Row],[OrderDate]] + TIME(VALUE(LEFT(data[[#This Row],[OrderTime]],2)), VALUE(RIGHT(data[[#This Row],[OrderTime]],2)), 0)</f>
        <v>45531.061805555553</v>
      </c>
      <c r="X2842" s="7">
        <f>_xlfn.MINIFS(data[OrderDateTime], data[CustomerName], data[[#This Row],[CustomerName]])</f>
        <v>45531.061805555553</v>
      </c>
      <c r="Y2842" t="str">
        <f>IF(data[[#This Row],[OrderDateTime]]=data[[#This Row],[FirstOrderDateTime]], "New", "Returning")</f>
        <v>New</v>
      </c>
      <c r="Z2842" s="7">
        <f>data[[#This Row],[DeliveryDate]] + data[[#This Row],[DeliveryTime]]</f>
        <v>45533.578472222223</v>
      </c>
      <c r="AA2842" s="7">
        <f>data[[#This Row],[OrderDateTime]] + 1</f>
        <v>45532.061805555553</v>
      </c>
      <c r="AB2842" s="7" t="str">
        <f>IF(data[[#This Row],[DeliveryDateTime]] &lt;= data[[#This Row],[SLADue]], "On Time", "Late")</f>
        <v>Late</v>
      </c>
    </row>
    <row r="2843" spans="1:28" x14ac:dyDescent="0.2">
      <c r="A2843" t="s">
        <v>3393</v>
      </c>
      <c r="B2843" t="s">
        <v>19</v>
      </c>
      <c r="C2843" t="s">
        <v>117</v>
      </c>
      <c r="D2843" t="s">
        <v>118</v>
      </c>
      <c r="E2843" s="5">
        <v>78.430000000000007</v>
      </c>
      <c r="F2843" t="s">
        <v>94</v>
      </c>
      <c r="G2843">
        <v>3</v>
      </c>
      <c r="H2843" s="1">
        <v>45597</v>
      </c>
      <c r="I2843" s="1" t="str">
        <f>TEXT(data[[#This Row],[OrderDate]],"mmm")</f>
        <v>Nov</v>
      </c>
      <c r="J2843" s="6">
        <v>0.46527777777777779</v>
      </c>
      <c r="K2843" s="6" t="str">
        <f>TEXT(data[[#This Row],[OrderTime]],"h")</f>
        <v>11</v>
      </c>
      <c r="L2843" s="1">
        <v>45598</v>
      </c>
      <c r="M2843" s="6">
        <v>0.63194444444444442</v>
      </c>
      <c r="N2843" t="s">
        <v>75</v>
      </c>
      <c r="O2843" t="s">
        <v>597</v>
      </c>
      <c r="P2843" t="s">
        <v>25</v>
      </c>
      <c r="Q2843" t="s">
        <v>26</v>
      </c>
      <c r="R2843" t="s">
        <v>66</v>
      </c>
      <c r="S2843" t="s">
        <v>28</v>
      </c>
      <c r="T2843" t="s">
        <v>29</v>
      </c>
      <c r="U2843" t="s">
        <v>30</v>
      </c>
      <c r="V2843" s="5">
        <f>data[[#This Row],[PriceUSD]]*data[[#This Row],[Quantity]]</f>
        <v>235.29000000000002</v>
      </c>
      <c r="W2843" s="7">
        <f>data[[#This Row],[OrderDate]] + TIME(VALUE(LEFT(data[[#This Row],[OrderTime]],2)), VALUE(RIGHT(data[[#This Row],[OrderTime]],2)), 0)</f>
        <v>45597.054166666669</v>
      </c>
      <c r="X2843" s="7">
        <f>_xlfn.MINIFS(data[OrderDateTime], data[CustomerName], data[[#This Row],[CustomerName]])</f>
        <v>45519.052083333336</v>
      </c>
      <c r="Y2843" t="str">
        <f>IF(data[[#This Row],[OrderDateTime]]=data[[#This Row],[FirstOrderDateTime]], "New", "Returning")</f>
        <v>Returning</v>
      </c>
      <c r="Z2843" s="7">
        <f>data[[#This Row],[DeliveryDate]] + data[[#This Row],[DeliveryTime]]</f>
        <v>45598.631944444445</v>
      </c>
      <c r="AA2843" s="7">
        <f>data[[#This Row],[OrderDateTime]] + 1</f>
        <v>45598.054166666669</v>
      </c>
      <c r="AB2843" s="7" t="str">
        <f>IF(data[[#This Row],[DeliveryDateTime]] &lt;= data[[#This Row],[SLADue]], "On Time", "Late")</f>
        <v>Late</v>
      </c>
    </row>
    <row r="2844" spans="1:28" x14ac:dyDescent="0.2">
      <c r="A2844" t="s">
        <v>3394</v>
      </c>
      <c r="B2844" t="s">
        <v>19</v>
      </c>
      <c r="C2844" t="s">
        <v>258</v>
      </c>
      <c r="D2844" t="s">
        <v>259</v>
      </c>
      <c r="E2844" s="5">
        <v>124.33</v>
      </c>
      <c r="F2844" t="s">
        <v>119</v>
      </c>
      <c r="G2844">
        <v>2</v>
      </c>
      <c r="H2844" s="1">
        <v>45560</v>
      </c>
      <c r="I2844" s="1" t="str">
        <f>TEXT(data[[#This Row],[OrderDate]],"mmm")</f>
        <v>Sep</v>
      </c>
      <c r="J2844" s="6">
        <v>0.78263888888888888</v>
      </c>
      <c r="K2844" s="6" t="str">
        <f>TEXT(data[[#This Row],[OrderTime]],"h")</f>
        <v>18</v>
      </c>
      <c r="L2844" s="1">
        <v>45561</v>
      </c>
      <c r="M2844" s="6">
        <v>0.90763888888888888</v>
      </c>
      <c r="N2844" t="s">
        <v>175</v>
      </c>
      <c r="O2844" t="s">
        <v>99</v>
      </c>
      <c r="P2844" t="s">
        <v>25</v>
      </c>
      <c r="Q2844" t="s">
        <v>26</v>
      </c>
      <c r="R2844" t="s">
        <v>261</v>
      </c>
      <c r="S2844" t="s">
        <v>28</v>
      </c>
      <c r="T2844" t="s">
        <v>38</v>
      </c>
      <c r="U2844" t="s">
        <v>30</v>
      </c>
      <c r="V2844" s="5">
        <f>data[[#This Row],[PriceUSD]]*data[[#This Row],[Quantity]]</f>
        <v>248.66</v>
      </c>
      <c r="W2844" s="7">
        <f>data[[#This Row],[OrderDate]] + TIME(VALUE(LEFT(data[[#This Row],[OrderTime]],2)), VALUE(RIGHT(data[[#This Row],[OrderTime]],2)), 0)</f>
        <v>45560.061805555553</v>
      </c>
      <c r="X2844" s="7">
        <f>_xlfn.MINIFS(data[OrderDateTime], data[CustomerName], data[[#This Row],[CustomerName]])</f>
        <v>45507.015277777777</v>
      </c>
      <c r="Y2844" t="str">
        <f>IF(data[[#This Row],[OrderDateTime]]=data[[#This Row],[FirstOrderDateTime]], "New", "Returning")</f>
        <v>Returning</v>
      </c>
      <c r="Z2844" s="7">
        <f>data[[#This Row],[DeliveryDate]] + data[[#This Row],[DeliveryTime]]</f>
        <v>45561.907638888886</v>
      </c>
      <c r="AA2844" s="7">
        <f>data[[#This Row],[OrderDateTime]] + 1</f>
        <v>45561.061805555553</v>
      </c>
      <c r="AB2844" s="7" t="str">
        <f>IF(data[[#This Row],[DeliveryDateTime]] &lt;= data[[#This Row],[SLADue]], "On Time", "Late")</f>
        <v>Late</v>
      </c>
    </row>
    <row r="2845" spans="1:28" x14ac:dyDescent="0.2">
      <c r="A2845" t="s">
        <v>3395</v>
      </c>
      <c r="B2845" t="s">
        <v>19</v>
      </c>
      <c r="C2845" t="s">
        <v>69</v>
      </c>
      <c r="D2845" t="s">
        <v>70</v>
      </c>
      <c r="E2845" s="5">
        <v>46.77</v>
      </c>
      <c r="F2845" t="s">
        <v>51</v>
      </c>
      <c r="G2845">
        <v>1</v>
      </c>
      <c r="H2845" s="1">
        <v>45741</v>
      </c>
      <c r="I2845" s="1" t="str">
        <f>TEXT(data[[#This Row],[OrderDate]],"mmm")</f>
        <v>Mar</v>
      </c>
      <c r="J2845" s="6">
        <v>0.43541666666666667</v>
      </c>
      <c r="K2845" s="6" t="str">
        <f>TEXT(data[[#This Row],[OrderTime]],"h")</f>
        <v>10</v>
      </c>
      <c r="L2845" s="1">
        <v>45741</v>
      </c>
      <c r="M2845" s="6">
        <v>0.6020833333333333</v>
      </c>
      <c r="N2845" t="s">
        <v>175</v>
      </c>
      <c r="O2845" t="s">
        <v>121</v>
      </c>
      <c r="P2845" t="s">
        <v>25</v>
      </c>
      <c r="Q2845" t="s">
        <v>26</v>
      </c>
      <c r="R2845" t="s">
        <v>37</v>
      </c>
      <c r="S2845" t="s">
        <v>47</v>
      </c>
      <c r="T2845" t="s">
        <v>29</v>
      </c>
      <c r="U2845" t="s">
        <v>30</v>
      </c>
      <c r="V2845" s="5">
        <f>data[[#This Row],[PriceUSD]]*data[[#This Row],[Quantity]]</f>
        <v>46.77</v>
      </c>
      <c r="W2845" s="7">
        <f>data[[#This Row],[OrderDate]] + TIME(VALUE(LEFT(data[[#This Row],[OrderTime]],2)), VALUE(RIGHT(data[[#This Row],[OrderTime]],2)), 0)</f>
        <v>45741.046527777777</v>
      </c>
      <c r="X2845" s="7">
        <f>_xlfn.MINIFS(data[OrderDateTime], data[CustomerName], data[[#This Row],[CustomerName]])</f>
        <v>45517.030555555553</v>
      </c>
      <c r="Y2845" t="str">
        <f>IF(data[[#This Row],[OrderDateTime]]=data[[#This Row],[FirstOrderDateTime]], "New", "Returning")</f>
        <v>Returning</v>
      </c>
      <c r="Z2845" s="7">
        <f>data[[#This Row],[DeliveryDate]] + data[[#This Row],[DeliveryTime]]</f>
        <v>45741.602083333331</v>
      </c>
      <c r="AA2845" s="7">
        <f>data[[#This Row],[OrderDateTime]] + 1</f>
        <v>45742.046527777777</v>
      </c>
      <c r="AB2845" s="7" t="str">
        <f>IF(data[[#This Row],[DeliveryDateTime]] &lt;= data[[#This Row],[SLADue]], "On Time", "Late")</f>
        <v>On Time</v>
      </c>
    </row>
    <row r="2846" spans="1:28" x14ac:dyDescent="0.2">
      <c r="A2846" t="s">
        <v>3396</v>
      </c>
      <c r="B2846" t="s">
        <v>19</v>
      </c>
      <c r="C2846" t="s">
        <v>126</v>
      </c>
      <c r="D2846" t="s">
        <v>127</v>
      </c>
      <c r="E2846" s="5">
        <v>19.96</v>
      </c>
      <c r="F2846" t="s">
        <v>71</v>
      </c>
      <c r="G2846">
        <v>1</v>
      </c>
      <c r="H2846" s="1">
        <v>45748</v>
      </c>
      <c r="I2846" s="1" t="str">
        <f>TEXT(data[[#This Row],[OrderDate]],"mmm")</f>
        <v>Apr</v>
      </c>
      <c r="J2846" s="6">
        <v>0.7368055555555556</v>
      </c>
      <c r="K2846" s="6" t="str">
        <f>TEXT(data[[#This Row],[OrderTime]],"h")</f>
        <v>17</v>
      </c>
      <c r="L2846" s="1">
        <v>45749</v>
      </c>
      <c r="M2846" s="6">
        <v>0.55347222222222225</v>
      </c>
      <c r="N2846" t="s">
        <v>238</v>
      </c>
      <c r="O2846" t="s">
        <v>618</v>
      </c>
      <c r="P2846" t="s">
        <v>36</v>
      </c>
      <c r="Q2846" t="s">
        <v>53</v>
      </c>
      <c r="R2846" t="s">
        <v>129</v>
      </c>
      <c r="S2846" t="s">
        <v>28</v>
      </c>
      <c r="T2846" t="s">
        <v>29</v>
      </c>
      <c r="U2846" t="s">
        <v>30</v>
      </c>
      <c r="V2846" s="5">
        <f>data[[#This Row],[PriceUSD]]*data[[#This Row],[Quantity]]</f>
        <v>19.96</v>
      </c>
      <c r="W2846" s="7">
        <f>data[[#This Row],[OrderDate]] + TIME(VALUE(LEFT(data[[#This Row],[OrderTime]],2)), VALUE(RIGHT(data[[#This Row],[OrderTime]],2)), 0)</f>
        <v>45748.038888888892</v>
      </c>
      <c r="X2846" s="7">
        <f>_xlfn.MINIFS(data[OrderDateTime], data[CustomerName], data[[#This Row],[CustomerName]])</f>
        <v>45519.015277777777</v>
      </c>
      <c r="Y2846" t="str">
        <f>IF(data[[#This Row],[OrderDateTime]]=data[[#This Row],[FirstOrderDateTime]], "New", "Returning")</f>
        <v>Returning</v>
      </c>
      <c r="Z2846" s="7">
        <f>data[[#This Row],[DeliveryDate]] + data[[#This Row],[DeliveryTime]]</f>
        <v>45749.553472222222</v>
      </c>
      <c r="AA2846" s="7">
        <f>data[[#This Row],[OrderDateTime]] + 1</f>
        <v>45749.038888888892</v>
      </c>
      <c r="AB2846" s="7" t="str">
        <f>IF(data[[#This Row],[DeliveryDateTime]] &lt;= data[[#This Row],[SLADue]], "On Time", "Late")</f>
        <v>Late</v>
      </c>
    </row>
    <row r="2847" spans="1:28" x14ac:dyDescent="0.2">
      <c r="A2847" t="s">
        <v>3397</v>
      </c>
      <c r="B2847" t="s">
        <v>19</v>
      </c>
      <c r="C2847" t="s">
        <v>101</v>
      </c>
      <c r="D2847" t="s">
        <v>102</v>
      </c>
      <c r="E2847" s="5">
        <v>28.73</v>
      </c>
      <c r="F2847" t="s">
        <v>63</v>
      </c>
      <c r="G2847">
        <v>1</v>
      </c>
      <c r="H2847" s="1">
        <v>45748</v>
      </c>
      <c r="I2847" s="1" t="str">
        <f>TEXT(data[[#This Row],[OrderDate]],"mmm")</f>
        <v>Apr</v>
      </c>
      <c r="J2847" s="6">
        <v>0.47013888888888888</v>
      </c>
      <c r="K2847" s="6" t="str">
        <f>TEXT(data[[#This Row],[OrderTime]],"h")</f>
        <v>11</v>
      </c>
      <c r="L2847" s="1">
        <v>45748</v>
      </c>
      <c r="M2847" s="6">
        <v>0.59513888888888888</v>
      </c>
      <c r="N2847" t="s">
        <v>213</v>
      </c>
      <c r="O2847" t="s">
        <v>1076</v>
      </c>
      <c r="P2847" t="s">
        <v>36</v>
      </c>
      <c r="Q2847" t="s">
        <v>53</v>
      </c>
      <c r="R2847" t="s">
        <v>83</v>
      </c>
      <c r="S2847" t="s">
        <v>47</v>
      </c>
      <c r="T2847" t="s">
        <v>29</v>
      </c>
      <c r="U2847" t="s">
        <v>30</v>
      </c>
      <c r="V2847" s="5">
        <f>data[[#This Row],[PriceUSD]]*data[[#This Row],[Quantity]]</f>
        <v>28.73</v>
      </c>
      <c r="W2847" s="7">
        <f>data[[#This Row],[OrderDate]] + TIME(VALUE(LEFT(data[[#This Row],[OrderTime]],2)), VALUE(RIGHT(data[[#This Row],[OrderTime]],2)), 0)</f>
        <v>45748.061805555553</v>
      </c>
      <c r="X2847" s="7">
        <f>_xlfn.MINIFS(data[OrderDateTime], data[CustomerName], data[[#This Row],[CustomerName]])</f>
        <v>45506.015277777777</v>
      </c>
      <c r="Y2847" t="str">
        <f>IF(data[[#This Row],[OrderDateTime]]=data[[#This Row],[FirstOrderDateTime]], "New", "Returning")</f>
        <v>Returning</v>
      </c>
      <c r="Z2847" s="7">
        <f>data[[#This Row],[DeliveryDate]] + data[[#This Row],[DeliveryTime]]</f>
        <v>45748.595138888886</v>
      </c>
      <c r="AA2847" s="7">
        <f>data[[#This Row],[OrderDateTime]] + 1</f>
        <v>45749.061805555553</v>
      </c>
      <c r="AB2847" s="7" t="str">
        <f>IF(data[[#This Row],[DeliveryDateTime]] &lt;= data[[#This Row],[SLADue]], "On Time", "Late")</f>
        <v>On Time</v>
      </c>
    </row>
    <row r="2848" spans="1:28" x14ac:dyDescent="0.2">
      <c r="A2848" t="s">
        <v>3398</v>
      </c>
      <c r="B2848" t="s">
        <v>19</v>
      </c>
      <c r="C2848" t="s">
        <v>41</v>
      </c>
      <c r="D2848" t="s">
        <v>42</v>
      </c>
      <c r="E2848" s="5">
        <v>34.159999999999997</v>
      </c>
      <c r="F2848" t="s">
        <v>182</v>
      </c>
      <c r="G2848">
        <v>1</v>
      </c>
      <c r="H2848" s="1">
        <v>45790</v>
      </c>
      <c r="I2848" s="1" t="str">
        <f>TEXT(data[[#This Row],[OrderDate]],"mmm")</f>
        <v>May</v>
      </c>
      <c r="J2848" s="6">
        <v>0.58402777777777781</v>
      </c>
      <c r="K2848" s="6" t="str">
        <f>TEXT(data[[#This Row],[OrderTime]],"h")</f>
        <v>14</v>
      </c>
      <c r="L2848" s="1">
        <v>45790</v>
      </c>
      <c r="M2848" s="6">
        <v>0.70902777777777781</v>
      </c>
      <c r="N2848" t="s">
        <v>139</v>
      </c>
      <c r="O2848" t="s">
        <v>52</v>
      </c>
      <c r="P2848" t="s">
        <v>36</v>
      </c>
      <c r="Q2848" t="s">
        <v>53</v>
      </c>
      <c r="R2848" t="s">
        <v>46</v>
      </c>
      <c r="S2848" t="s">
        <v>47</v>
      </c>
      <c r="T2848" t="s">
        <v>38</v>
      </c>
      <c r="U2848" t="s">
        <v>30</v>
      </c>
      <c r="V2848" s="5">
        <f>data[[#This Row],[PriceUSD]]*data[[#This Row],[Quantity]]</f>
        <v>34.159999999999997</v>
      </c>
      <c r="W2848" s="7">
        <f>data[[#This Row],[OrderDate]] + TIME(VALUE(LEFT(data[[#This Row],[OrderTime]],2)), VALUE(RIGHT(data[[#This Row],[OrderTime]],2)), 0)</f>
        <v>45790.054166666669</v>
      </c>
      <c r="X2848" s="7">
        <f>_xlfn.MINIFS(data[OrderDateTime], data[CustomerName], data[[#This Row],[CustomerName]])</f>
        <v>45536.007638888892</v>
      </c>
      <c r="Y2848" t="str">
        <f>IF(data[[#This Row],[OrderDateTime]]=data[[#This Row],[FirstOrderDateTime]], "New", "Returning")</f>
        <v>Returning</v>
      </c>
      <c r="Z2848" s="7">
        <f>data[[#This Row],[DeliveryDate]] + data[[#This Row],[DeliveryTime]]</f>
        <v>45790.709027777775</v>
      </c>
      <c r="AA2848" s="7">
        <f>data[[#This Row],[OrderDateTime]] + 1</f>
        <v>45791.054166666669</v>
      </c>
      <c r="AB2848" s="7" t="str">
        <f>IF(data[[#This Row],[DeliveryDateTime]] &lt;= data[[#This Row],[SLADue]], "On Time", "Late")</f>
        <v>On Time</v>
      </c>
    </row>
    <row r="2849" spans="1:28" x14ac:dyDescent="0.2">
      <c r="A2849" t="s">
        <v>3399</v>
      </c>
      <c r="B2849" t="s">
        <v>19</v>
      </c>
      <c r="C2849" t="s">
        <v>79</v>
      </c>
      <c r="D2849" t="s">
        <v>80</v>
      </c>
      <c r="E2849" s="5">
        <v>26.19</v>
      </c>
      <c r="F2849" t="s">
        <v>63</v>
      </c>
      <c r="G2849">
        <v>4</v>
      </c>
      <c r="H2849" s="1">
        <v>45801</v>
      </c>
      <c r="I2849" s="1" t="str">
        <f>TEXT(data[[#This Row],[OrderDate]],"mmm")</f>
        <v>May</v>
      </c>
      <c r="J2849" s="6">
        <v>0.72222222222222221</v>
      </c>
      <c r="K2849" s="6" t="str">
        <f>TEXT(data[[#This Row],[OrderTime]],"h")</f>
        <v>17</v>
      </c>
      <c r="L2849" s="1">
        <v>45802</v>
      </c>
      <c r="M2849" s="6">
        <v>0.80555555555555558</v>
      </c>
      <c r="N2849" t="s">
        <v>238</v>
      </c>
      <c r="O2849" t="s">
        <v>418</v>
      </c>
      <c r="P2849" t="s">
        <v>36</v>
      </c>
      <c r="Q2849" t="s">
        <v>26</v>
      </c>
      <c r="R2849" t="s">
        <v>83</v>
      </c>
      <c r="S2849" t="s">
        <v>28</v>
      </c>
      <c r="T2849" t="s">
        <v>106</v>
      </c>
      <c r="U2849" t="s">
        <v>30</v>
      </c>
      <c r="V2849" s="5">
        <f>data[[#This Row],[PriceUSD]]*data[[#This Row],[Quantity]]</f>
        <v>104.76</v>
      </c>
      <c r="W2849" s="7">
        <f>data[[#This Row],[OrderDate]] + TIME(VALUE(LEFT(data[[#This Row],[OrderTime]],2)), VALUE(RIGHT(data[[#This Row],[OrderTime]],2)), 0)</f>
        <v>45801.015277777777</v>
      </c>
      <c r="X2849" s="7">
        <f>_xlfn.MINIFS(data[OrderDateTime], data[CustomerName], data[[#This Row],[CustomerName]])</f>
        <v>45566.061805555553</v>
      </c>
      <c r="Y2849" t="str">
        <f>IF(data[[#This Row],[OrderDateTime]]=data[[#This Row],[FirstOrderDateTime]], "New", "Returning")</f>
        <v>Returning</v>
      </c>
      <c r="Z2849" s="7">
        <f>data[[#This Row],[DeliveryDate]] + data[[#This Row],[DeliveryTime]]</f>
        <v>45802.805555555555</v>
      </c>
      <c r="AA2849" s="7">
        <f>data[[#This Row],[OrderDateTime]] + 1</f>
        <v>45802.015277777777</v>
      </c>
      <c r="AB2849" s="7" t="str">
        <f>IF(data[[#This Row],[DeliveryDateTime]] &lt;= data[[#This Row],[SLADue]], "On Time", "Late")</f>
        <v>Late</v>
      </c>
    </row>
    <row r="2850" spans="1:28" x14ac:dyDescent="0.2">
      <c r="A2850" t="s">
        <v>3400</v>
      </c>
      <c r="B2850" t="s">
        <v>19</v>
      </c>
      <c r="C2850" t="s">
        <v>69</v>
      </c>
      <c r="D2850" t="s">
        <v>70</v>
      </c>
      <c r="E2850" s="5">
        <v>56.71</v>
      </c>
      <c r="F2850" t="s">
        <v>71</v>
      </c>
      <c r="G2850">
        <v>2</v>
      </c>
      <c r="H2850" s="1">
        <v>45670</v>
      </c>
      <c r="I2850" s="1" t="str">
        <f>TEXT(data[[#This Row],[OrderDate]],"mmm")</f>
        <v>Jan</v>
      </c>
      <c r="J2850" s="6">
        <v>0.82361111111111107</v>
      </c>
      <c r="K2850" s="6" t="str">
        <f>TEXT(data[[#This Row],[OrderTime]],"h")</f>
        <v>19</v>
      </c>
      <c r="L2850" s="1">
        <v>45672</v>
      </c>
      <c r="M2850" s="6">
        <v>0.6</v>
      </c>
      <c r="N2850" t="s">
        <v>175</v>
      </c>
      <c r="O2850" t="s">
        <v>270</v>
      </c>
      <c r="P2850" t="s">
        <v>25</v>
      </c>
      <c r="Q2850" t="s">
        <v>53</v>
      </c>
      <c r="R2850" t="s">
        <v>37</v>
      </c>
      <c r="S2850" t="s">
        <v>105</v>
      </c>
      <c r="T2850" t="s">
        <v>143</v>
      </c>
      <c r="U2850" t="s">
        <v>30</v>
      </c>
      <c r="V2850" s="5">
        <f>data[[#This Row],[PriceUSD]]*data[[#This Row],[Quantity]]</f>
        <v>113.42</v>
      </c>
      <c r="W2850" s="7">
        <f>data[[#This Row],[OrderDate]] + TIME(VALUE(LEFT(data[[#This Row],[OrderTime]],2)), VALUE(RIGHT(data[[#This Row],[OrderTime]],2)), 0)</f>
        <v>45670.007638888892</v>
      </c>
      <c r="X2850" s="7">
        <f>_xlfn.MINIFS(data[OrderDateTime], data[CustomerName], data[[#This Row],[CustomerName]])</f>
        <v>45518.054166666669</v>
      </c>
      <c r="Y2850" t="str">
        <f>IF(data[[#This Row],[OrderDateTime]]=data[[#This Row],[FirstOrderDateTime]], "New", "Returning")</f>
        <v>Returning</v>
      </c>
      <c r="Z2850" s="7">
        <f>data[[#This Row],[DeliveryDate]] + data[[#This Row],[DeliveryTime]]</f>
        <v>45672.6</v>
      </c>
      <c r="AA2850" s="7">
        <f>data[[#This Row],[OrderDateTime]] + 1</f>
        <v>45671.007638888892</v>
      </c>
      <c r="AB2850" s="7" t="str">
        <f>IF(data[[#This Row],[DeliveryDateTime]] &lt;= data[[#This Row],[SLADue]], "On Time", "Late")</f>
        <v>Late</v>
      </c>
    </row>
    <row r="2851" spans="1:28" x14ac:dyDescent="0.2">
      <c r="A2851" t="s">
        <v>3401</v>
      </c>
      <c r="B2851" t="s">
        <v>19</v>
      </c>
      <c r="C2851" t="s">
        <v>49</v>
      </c>
      <c r="D2851" t="s">
        <v>50</v>
      </c>
      <c r="E2851" s="5">
        <v>30.6</v>
      </c>
      <c r="F2851" t="s">
        <v>51</v>
      </c>
      <c r="G2851">
        <v>1</v>
      </c>
      <c r="H2851" s="1">
        <v>45693</v>
      </c>
      <c r="I2851" s="1" t="str">
        <f>TEXT(data[[#This Row],[OrderDate]],"mmm")</f>
        <v>Feb</v>
      </c>
      <c r="J2851" s="6">
        <v>0.70833333333333337</v>
      </c>
      <c r="K2851" s="6" t="str">
        <f>TEXT(data[[#This Row],[OrderTime]],"h")</f>
        <v>17</v>
      </c>
      <c r="L2851" s="1">
        <v>45694</v>
      </c>
      <c r="M2851" s="6">
        <v>0.83125000000000004</v>
      </c>
      <c r="N2851" t="s">
        <v>120</v>
      </c>
      <c r="O2851" t="s">
        <v>223</v>
      </c>
      <c r="P2851" t="s">
        <v>25</v>
      </c>
      <c r="Q2851" t="s">
        <v>53</v>
      </c>
      <c r="R2851" t="s">
        <v>54</v>
      </c>
      <c r="S2851" t="s">
        <v>28</v>
      </c>
      <c r="T2851" t="s">
        <v>29</v>
      </c>
      <c r="U2851" t="s">
        <v>67</v>
      </c>
      <c r="V2851" s="5">
        <f>data[[#This Row],[PriceUSD]]*data[[#This Row],[Quantity]]</f>
        <v>30.6</v>
      </c>
      <c r="W2851" s="7">
        <f>data[[#This Row],[OrderDate]] + TIME(VALUE(LEFT(data[[#This Row],[OrderTime]],2)), VALUE(RIGHT(data[[#This Row],[OrderTime]],2)), 0)</f>
        <v>45693.022916666669</v>
      </c>
      <c r="X2851" s="7">
        <f>_xlfn.MINIFS(data[OrderDateTime], data[CustomerName], data[[#This Row],[CustomerName]])</f>
        <v>45507.007638888892</v>
      </c>
      <c r="Y2851" t="str">
        <f>IF(data[[#This Row],[OrderDateTime]]=data[[#This Row],[FirstOrderDateTime]], "New", "Returning")</f>
        <v>Returning</v>
      </c>
      <c r="Z2851" s="7">
        <f>data[[#This Row],[DeliveryDate]] + data[[#This Row],[DeliveryTime]]</f>
        <v>45694.831250000003</v>
      </c>
      <c r="AA2851" s="7">
        <f>data[[#This Row],[OrderDateTime]] + 1</f>
        <v>45694.022916666669</v>
      </c>
      <c r="AB2851" s="7" t="str">
        <f>IF(data[[#This Row],[DeliveryDateTime]] &lt;= data[[#This Row],[SLADue]], "On Time", "Late")</f>
        <v>Late</v>
      </c>
    </row>
    <row r="2852" spans="1:28" x14ac:dyDescent="0.2">
      <c r="A2852" t="s">
        <v>3402</v>
      </c>
      <c r="B2852" t="s">
        <v>19</v>
      </c>
      <c r="C2852" t="s">
        <v>41</v>
      </c>
      <c r="D2852" t="s">
        <v>42</v>
      </c>
      <c r="E2852" s="5">
        <v>34.46</v>
      </c>
      <c r="F2852" t="s">
        <v>43</v>
      </c>
      <c r="G2852">
        <v>3</v>
      </c>
      <c r="H2852" s="1">
        <v>45772</v>
      </c>
      <c r="I2852" s="1" t="str">
        <f>TEXT(data[[#This Row],[OrderDate]],"mmm")</f>
        <v>Apr</v>
      </c>
      <c r="J2852" s="6">
        <v>0.54861111111111116</v>
      </c>
      <c r="K2852" s="6" t="str">
        <f>TEXT(data[[#This Row],[OrderTime]],"h")</f>
        <v>13</v>
      </c>
      <c r="L2852" s="1">
        <v>45772</v>
      </c>
      <c r="M2852" s="6">
        <v>0.67361111111111116</v>
      </c>
      <c r="N2852" t="s">
        <v>170</v>
      </c>
      <c r="O2852" t="s">
        <v>642</v>
      </c>
      <c r="P2852" t="s">
        <v>36</v>
      </c>
      <c r="Q2852" t="s">
        <v>26</v>
      </c>
      <c r="R2852" t="s">
        <v>46</v>
      </c>
      <c r="S2852" t="s">
        <v>47</v>
      </c>
      <c r="T2852" t="s">
        <v>29</v>
      </c>
      <c r="U2852" t="s">
        <v>30</v>
      </c>
      <c r="V2852" s="5">
        <f>data[[#This Row],[PriceUSD]]*data[[#This Row],[Quantity]]</f>
        <v>103.38</v>
      </c>
      <c r="W2852" s="7">
        <f>data[[#This Row],[OrderDate]] + TIME(VALUE(LEFT(data[[#This Row],[OrderTime]],2)), VALUE(RIGHT(data[[#This Row],[OrderTime]],2)), 0)</f>
        <v>45772.007638888892</v>
      </c>
      <c r="X2852" s="7">
        <f>_xlfn.MINIFS(data[OrderDateTime], data[CustomerName], data[[#This Row],[CustomerName]])</f>
        <v>45507.038888888892</v>
      </c>
      <c r="Y2852" t="str">
        <f>IF(data[[#This Row],[OrderDateTime]]=data[[#This Row],[FirstOrderDateTime]], "New", "Returning")</f>
        <v>Returning</v>
      </c>
      <c r="Z2852" s="7">
        <f>data[[#This Row],[DeliveryDate]] + data[[#This Row],[DeliveryTime]]</f>
        <v>45772.673611111109</v>
      </c>
      <c r="AA2852" s="7">
        <f>data[[#This Row],[OrderDateTime]] + 1</f>
        <v>45773.007638888892</v>
      </c>
      <c r="AB2852" s="7" t="str">
        <f>IF(data[[#This Row],[DeliveryDateTime]] &lt;= data[[#This Row],[SLADue]], "On Time", "Late")</f>
        <v>On Time</v>
      </c>
    </row>
    <row r="2853" spans="1:28" x14ac:dyDescent="0.2">
      <c r="A2853" t="s">
        <v>3403</v>
      </c>
      <c r="B2853" t="s">
        <v>19</v>
      </c>
      <c r="C2853" t="s">
        <v>69</v>
      </c>
      <c r="D2853" t="s">
        <v>70</v>
      </c>
      <c r="E2853" s="5">
        <v>51.67</v>
      </c>
      <c r="F2853" t="s">
        <v>56</v>
      </c>
      <c r="G2853">
        <v>1</v>
      </c>
      <c r="H2853" s="1">
        <v>45745</v>
      </c>
      <c r="I2853" s="1" t="str">
        <f>TEXT(data[[#This Row],[OrderDate]],"mmm")</f>
        <v>Mar</v>
      </c>
      <c r="J2853" s="6">
        <v>0.4513888888888889</v>
      </c>
      <c r="K2853" s="6" t="str">
        <f>TEXT(data[[#This Row],[OrderTime]],"h")</f>
        <v>10</v>
      </c>
      <c r="L2853" s="1">
        <v>45746</v>
      </c>
      <c r="M2853" s="6">
        <v>0.53472222222222221</v>
      </c>
      <c r="N2853" t="s">
        <v>145</v>
      </c>
      <c r="O2853" t="s">
        <v>298</v>
      </c>
      <c r="P2853" t="s">
        <v>77</v>
      </c>
      <c r="Q2853" t="s">
        <v>53</v>
      </c>
      <c r="R2853" t="s">
        <v>37</v>
      </c>
      <c r="S2853" t="s">
        <v>28</v>
      </c>
      <c r="T2853" t="s">
        <v>59</v>
      </c>
      <c r="U2853" t="s">
        <v>30</v>
      </c>
      <c r="V2853" s="5">
        <f>data[[#This Row],[PriceUSD]]*data[[#This Row],[Quantity]]</f>
        <v>51.67</v>
      </c>
      <c r="W2853" s="7">
        <f>data[[#This Row],[OrderDate]] + TIME(VALUE(LEFT(data[[#This Row],[OrderTime]],2)), VALUE(RIGHT(data[[#This Row],[OrderTime]],2)), 0)</f>
        <v>45745.061805555553</v>
      </c>
      <c r="X2853" s="7">
        <f>_xlfn.MINIFS(data[OrderDateTime], data[CustomerName], data[[#This Row],[CustomerName]])</f>
        <v>45549.022916666669</v>
      </c>
      <c r="Y2853" t="str">
        <f>IF(data[[#This Row],[OrderDateTime]]=data[[#This Row],[FirstOrderDateTime]], "New", "Returning")</f>
        <v>Returning</v>
      </c>
      <c r="Z2853" s="7">
        <f>data[[#This Row],[DeliveryDate]] + data[[#This Row],[DeliveryTime]]</f>
        <v>45746.534722222219</v>
      </c>
      <c r="AA2853" s="7">
        <f>data[[#This Row],[OrderDateTime]] + 1</f>
        <v>45746.061805555553</v>
      </c>
      <c r="AB2853" s="7" t="str">
        <f>IF(data[[#This Row],[DeliveryDateTime]] &lt;= data[[#This Row],[SLADue]], "On Time", "Late")</f>
        <v>Late</v>
      </c>
    </row>
    <row r="2854" spans="1:28" x14ac:dyDescent="0.2">
      <c r="A2854" t="s">
        <v>3404</v>
      </c>
      <c r="B2854" t="s">
        <v>19</v>
      </c>
      <c r="C2854" t="s">
        <v>20</v>
      </c>
      <c r="D2854" t="s">
        <v>21</v>
      </c>
      <c r="E2854" s="5">
        <v>19.510000000000002</v>
      </c>
      <c r="F2854" t="s">
        <v>71</v>
      </c>
      <c r="G2854">
        <v>4</v>
      </c>
      <c r="H2854" s="1">
        <v>45768</v>
      </c>
      <c r="I2854" s="1" t="str">
        <f>TEXT(data[[#This Row],[OrderDate]],"mmm")</f>
        <v>Apr</v>
      </c>
      <c r="J2854" s="6">
        <v>0.46666666666666667</v>
      </c>
      <c r="K2854" s="6" t="str">
        <f>TEXT(data[[#This Row],[OrderTime]],"h")</f>
        <v>11</v>
      </c>
      <c r="L2854" s="1">
        <v>45768</v>
      </c>
      <c r="M2854" s="6">
        <v>0.71666666666666667</v>
      </c>
      <c r="N2854" t="s">
        <v>170</v>
      </c>
      <c r="O2854" t="s">
        <v>399</v>
      </c>
      <c r="P2854" t="s">
        <v>36</v>
      </c>
      <c r="Q2854" t="s">
        <v>53</v>
      </c>
      <c r="R2854" t="s">
        <v>27</v>
      </c>
      <c r="S2854" t="s">
        <v>47</v>
      </c>
      <c r="T2854" t="s">
        <v>29</v>
      </c>
      <c r="U2854" t="s">
        <v>67</v>
      </c>
      <c r="V2854" s="5">
        <f>data[[#This Row],[PriceUSD]]*data[[#This Row],[Quantity]]</f>
        <v>78.040000000000006</v>
      </c>
      <c r="W2854" s="7">
        <f>data[[#This Row],[OrderDate]] + TIME(VALUE(LEFT(data[[#This Row],[OrderTime]],2)), VALUE(RIGHT(data[[#This Row],[OrderTime]],2)), 0)</f>
        <v>45768.046527777777</v>
      </c>
      <c r="X2854" s="7">
        <f>_xlfn.MINIFS(data[OrderDateTime], data[CustomerName], data[[#This Row],[CustomerName]])</f>
        <v>45532.017361111109</v>
      </c>
      <c r="Y2854" t="str">
        <f>IF(data[[#This Row],[OrderDateTime]]=data[[#This Row],[FirstOrderDateTime]], "New", "Returning")</f>
        <v>Returning</v>
      </c>
      <c r="Z2854" s="7">
        <f>data[[#This Row],[DeliveryDate]] + data[[#This Row],[DeliveryTime]]</f>
        <v>45768.716666666667</v>
      </c>
      <c r="AA2854" s="7">
        <f>data[[#This Row],[OrderDateTime]] + 1</f>
        <v>45769.046527777777</v>
      </c>
      <c r="AB2854" s="7" t="str">
        <f>IF(data[[#This Row],[DeliveryDateTime]] &lt;= data[[#This Row],[SLADue]], "On Time", "Late")</f>
        <v>On Time</v>
      </c>
    </row>
    <row r="2855" spans="1:28" x14ac:dyDescent="0.2">
      <c r="A2855" t="s">
        <v>3405</v>
      </c>
      <c r="B2855" t="s">
        <v>19</v>
      </c>
      <c r="C2855" t="s">
        <v>41</v>
      </c>
      <c r="D2855" t="s">
        <v>42</v>
      </c>
      <c r="E2855" s="5">
        <v>39.64</v>
      </c>
      <c r="F2855" t="s">
        <v>51</v>
      </c>
      <c r="G2855">
        <v>4</v>
      </c>
      <c r="H2855" s="1">
        <v>45645</v>
      </c>
      <c r="I2855" s="1" t="str">
        <f>TEXT(data[[#This Row],[OrderDate]],"mmm")</f>
        <v>Dec</v>
      </c>
      <c r="J2855" s="6">
        <v>0.76527777777777772</v>
      </c>
      <c r="K2855" s="6" t="str">
        <f>TEXT(data[[#This Row],[OrderTime]],"h")</f>
        <v>18</v>
      </c>
      <c r="L2855" s="1">
        <v>45648</v>
      </c>
      <c r="M2855" s="6">
        <v>0.72013888888888888</v>
      </c>
      <c r="N2855" t="s">
        <v>213</v>
      </c>
      <c r="O2855" t="s">
        <v>519</v>
      </c>
      <c r="P2855" t="s">
        <v>36</v>
      </c>
      <c r="Q2855" t="s">
        <v>53</v>
      </c>
      <c r="R2855" t="s">
        <v>46</v>
      </c>
      <c r="S2855" t="s">
        <v>105</v>
      </c>
      <c r="T2855" t="s">
        <v>38</v>
      </c>
      <c r="U2855" t="s">
        <v>67</v>
      </c>
      <c r="V2855" s="5">
        <f>data[[#This Row],[PriceUSD]]*data[[#This Row],[Quantity]]</f>
        <v>158.56</v>
      </c>
      <c r="W2855" s="7">
        <f>data[[#This Row],[OrderDate]] + TIME(VALUE(LEFT(data[[#This Row],[OrderTime]],2)), VALUE(RIGHT(data[[#This Row],[OrderTime]],2)), 0)</f>
        <v>45645.054166666669</v>
      </c>
      <c r="X2855" s="7">
        <f>_xlfn.MINIFS(data[OrderDateTime], data[CustomerName], data[[#This Row],[CustomerName]])</f>
        <v>45511.007638888892</v>
      </c>
      <c r="Y2855" t="str">
        <f>IF(data[[#This Row],[OrderDateTime]]=data[[#This Row],[FirstOrderDateTime]], "New", "Returning")</f>
        <v>Returning</v>
      </c>
      <c r="Z2855" s="7">
        <f>data[[#This Row],[DeliveryDate]] + data[[#This Row],[DeliveryTime]]</f>
        <v>45648.720138888886</v>
      </c>
      <c r="AA2855" s="7">
        <f>data[[#This Row],[OrderDateTime]] + 1</f>
        <v>45646.054166666669</v>
      </c>
      <c r="AB2855" s="7" t="str">
        <f>IF(data[[#This Row],[DeliveryDateTime]] &lt;= data[[#This Row],[SLADue]], "On Time", "Late")</f>
        <v>Late</v>
      </c>
    </row>
    <row r="2856" spans="1:28" x14ac:dyDescent="0.2">
      <c r="A2856" t="s">
        <v>3406</v>
      </c>
      <c r="B2856" t="s">
        <v>19</v>
      </c>
      <c r="C2856" t="s">
        <v>85</v>
      </c>
      <c r="D2856" t="s">
        <v>86</v>
      </c>
      <c r="E2856" s="5">
        <v>52.87</v>
      </c>
      <c r="F2856" t="s">
        <v>71</v>
      </c>
      <c r="G2856">
        <v>1</v>
      </c>
      <c r="H2856" s="1">
        <v>45689</v>
      </c>
      <c r="I2856" s="1" t="str">
        <f>TEXT(data[[#This Row],[OrderDate]],"mmm")</f>
        <v>Feb</v>
      </c>
      <c r="J2856" s="6">
        <v>0.41805555555555557</v>
      </c>
      <c r="K2856" s="6" t="str">
        <f>TEXT(data[[#This Row],[OrderTime]],"h")</f>
        <v>10</v>
      </c>
      <c r="L2856" s="1">
        <v>45689</v>
      </c>
      <c r="M2856" s="6">
        <v>0.58472222222222225</v>
      </c>
      <c r="N2856" t="s">
        <v>95</v>
      </c>
      <c r="O2856" t="s">
        <v>124</v>
      </c>
      <c r="P2856" t="s">
        <v>25</v>
      </c>
      <c r="Q2856" t="s">
        <v>26</v>
      </c>
      <c r="R2856" t="s">
        <v>90</v>
      </c>
      <c r="S2856" t="s">
        <v>47</v>
      </c>
      <c r="T2856" t="s">
        <v>38</v>
      </c>
      <c r="U2856" t="s">
        <v>39</v>
      </c>
      <c r="V2856" s="5">
        <f>data[[#This Row],[PriceUSD]]*data[[#This Row],[Quantity]]</f>
        <v>52.87</v>
      </c>
      <c r="W2856" s="7">
        <f>data[[#This Row],[OrderDate]] + TIME(VALUE(LEFT(data[[#This Row],[OrderTime]],2)), VALUE(RIGHT(data[[#This Row],[OrderTime]],2)), 0)</f>
        <v>45689.038888888892</v>
      </c>
      <c r="X2856" s="7">
        <f>_xlfn.MINIFS(data[OrderDateTime], data[CustomerName], data[[#This Row],[CustomerName]])</f>
        <v>45515.046527777777</v>
      </c>
      <c r="Y2856" t="str">
        <f>IF(data[[#This Row],[OrderDateTime]]=data[[#This Row],[FirstOrderDateTime]], "New", "Returning")</f>
        <v>Returning</v>
      </c>
      <c r="Z2856" s="7">
        <f>data[[#This Row],[DeliveryDate]] + data[[#This Row],[DeliveryTime]]</f>
        <v>45689.584722222222</v>
      </c>
      <c r="AA2856" s="7">
        <f>data[[#This Row],[OrderDateTime]] + 1</f>
        <v>45690.038888888892</v>
      </c>
      <c r="AB2856" s="7" t="str">
        <f>IF(data[[#This Row],[DeliveryDateTime]] &lt;= data[[#This Row],[SLADue]], "On Time", "Late")</f>
        <v>On Time</v>
      </c>
    </row>
    <row r="2857" spans="1:28" x14ac:dyDescent="0.2">
      <c r="A2857" t="s">
        <v>3407</v>
      </c>
      <c r="B2857" t="s">
        <v>19</v>
      </c>
      <c r="C2857" t="s">
        <v>69</v>
      </c>
      <c r="D2857" t="s">
        <v>70</v>
      </c>
      <c r="E2857" s="5">
        <v>52.31</v>
      </c>
      <c r="F2857" t="s">
        <v>71</v>
      </c>
      <c r="G2857">
        <v>1</v>
      </c>
      <c r="H2857" s="1">
        <v>45702</v>
      </c>
      <c r="I2857" s="1" t="str">
        <f>TEXT(data[[#This Row],[OrderDate]],"mmm")</f>
        <v>Feb</v>
      </c>
      <c r="J2857" s="6">
        <v>0.47847222222222224</v>
      </c>
      <c r="K2857" s="6" t="str">
        <f>TEXT(data[[#This Row],[OrderTime]],"h")</f>
        <v>11</v>
      </c>
      <c r="L2857" s="1">
        <v>45702</v>
      </c>
      <c r="M2857" s="6">
        <v>0.72847222222222219</v>
      </c>
      <c r="N2857" t="s">
        <v>170</v>
      </c>
      <c r="O2857" t="s">
        <v>614</v>
      </c>
      <c r="P2857" t="s">
        <v>36</v>
      </c>
      <c r="Q2857" t="s">
        <v>53</v>
      </c>
      <c r="R2857" t="s">
        <v>37</v>
      </c>
      <c r="S2857" t="s">
        <v>47</v>
      </c>
      <c r="T2857" t="s">
        <v>38</v>
      </c>
      <c r="U2857" t="s">
        <v>30</v>
      </c>
      <c r="V2857" s="5">
        <f>data[[#This Row],[PriceUSD]]*data[[#This Row],[Quantity]]</f>
        <v>52.31</v>
      </c>
      <c r="W2857" s="7">
        <f>data[[#This Row],[OrderDate]] + TIME(VALUE(LEFT(data[[#This Row],[OrderTime]],2)), VALUE(RIGHT(data[[#This Row],[OrderTime]],2)), 0)</f>
        <v>45702.015277777777</v>
      </c>
      <c r="X2857" s="7">
        <f>_xlfn.MINIFS(data[OrderDateTime], data[CustomerName], data[[#This Row],[CustomerName]])</f>
        <v>45512.007638888892</v>
      </c>
      <c r="Y2857" t="str">
        <f>IF(data[[#This Row],[OrderDateTime]]=data[[#This Row],[FirstOrderDateTime]], "New", "Returning")</f>
        <v>Returning</v>
      </c>
      <c r="Z2857" s="7">
        <f>data[[#This Row],[DeliveryDate]] + data[[#This Row],[DeliveryTime]]</f>
        <v>45702.728472222225</v>
      </c>
      <c r="AA2857" s="7">
        <f>data[[#This Row],[OrderDateTime]] + 1</f>
        <v>45703.015277777777</v>
      </c>
      <c r="AB2857" s="7" t="str">
        <f>IF(data[[#This Row],[DeliveryDateTime]] &lt;= data[[#This Row],[SLADue]], "On Time", "Late")</f>
        <v>On Time</v>
      </c>
    </row>
    <row r="2858" spans="1:28" x14ac:dyDescent="0.2">
      <c r="A2858" t="s">
        <v>3408</v>
      </c>
      <c r="B2858" t="s">
        <v>19</v>
      </c>
      <c r="C2858" t="s">
        <v>92</v>
      </c>
      <c r="D2858" t="s">
        <v>93</v>
      </c>
      <c r="E2858" s="5">
        <v>88.34</v>
      </c>
      <c r="F2858" t="s">
        <v>63</v>
      </c>
      <c r="G2858">
        <v>1</v>
      </c>
      <c r="H2858" s="1">
        <v>45530</v>
      </c>
      <c r="I2858" s="1" t="str">
        <f>TEXT(data[[#This Row],[OrderDate]],"mmm")</f>
        <v>Aug</v>
      </c>
      <c r="J2858" s="6">
        <v>0.60902777777777772</v>
      </c>
      <c r="K2858" s="6" t="str">
        <f>TEXT(data[[#This Row],[OrderTime]],"h")</f>
        <v>14</v>
      </c>
      <c r="L2858" s="1">
        <v>45531</v>
      </c>
      <c r="M2858" s="6">
        <v>0.69236111111111109</v>
      </c>
      <c r="N2858" t="s">
        <v>88</v>
      </c>
      <c r="O2858" t="s">
        <v>1087</v>
      </c>
      <c r="P2858" t="s">
        <v>25</v>
      </c>
      <c r="Q2858" t="s">
        <v>26</v>
      </c>
      <c r="R2858" t="s">
        <v>66</v>
      </c>
      <c r="S2858" t="s">
        <v>28</v>
      </c>
      <c r="T2858" t="s">
        <v>115</v>
      </c>
      <c r="U2858" t="s">
        <v>30</v>
      </c>
      <c r="V2858" s="5">
        <f>data[[#This Row],[PriceUSD]]*data[[#This Row],[Quantity]]</f>
        <v>88.34</v>
      </c>
      <c r="W2858" s="7">
        <f>data[[#This Row],[OrderDate]] + TIME(VALUE(LEFT(data[[#This Row],[OrderTime]],2)), VALUE(RIGHT(data[[#This Row],[OrderTime]],2)), 0)</f>
        <v>45530.054166666669</v>
      </c>
      <c r="X2858" s="7">
        <f>_xlfn.MINIFS(data[OrderDateTime], data[CustomerName], data[[#This Row],[CustomerName]])</f>
        <v>45522.022916666669</v>
      </c>
      <c r="Y2858" t="str">
        <f>IF(data[[#This Row],[OrderDateTime]]=data[[#This Row],[FirstOrderDateTime]], "New", "Returning")</f>
        <v>Returning</v>
      </c>
      <c r="Z2858" s="7">
        <f>data[[#This Row],[DeliveryDate]] + data[[#This Row],[DeliveryTime]]</f>
        <v>45531.692361111112</v>
      </c>
      <c r="AA2858" s="7">
        <f>data[[#This Row],[OrderDateTime]] + 1</f>
        <v>45531.054166666669</v>
      </c>
      <c r="AB2858" s="7" t="str">
        <f>IF(data[[#This Row],[DeliveryDateTime]] &lt;= data[[#This Row],[SLADue]], "On Time", "Late")</f>
        <v>Late</v>
      </c>
    </row>
    <row r="2859" spans="1:28" x14ac:dyDescent="0.2">
      <c r="A2859" t="s">
        <v>3409</v>
      </c>
      <c r="B2859" t="s">
        <v>19</v>
      </c>
      <c r="C2859" t="s">
        <v>61</v>
      </c>
      <c r="D2859" t="s">
        <v>62</v>
      </c>
      <c r="E2859" s="5">
        <v>148.33000000000001</v>
      </c>
      <c r="F2859" t="s">
        <v>63</v>
      </c>
      <c r="G2859">
        <v>3</v>
      </c>
      <c r="H2859" s="1">
        <v>45535</v>
      </c>
      <c r="I2859" s="1" t="str">
        <f>TEXT(data[[#This Row],[OrderDate]],"mmm")</f>
        <v>Aug</v>
      </c>
      <c r="J2859" s="6">
        <v>0.69374999999999998</v>
      </c>
      <c r="K2859" s="6" t="str">
        <f>TEXT(data[[#This Row],[OrderTime]],"h")</f>
        <v>16</v>
      </c>
      <c r="L2859" s="1">
        <v>45536</v>
      </c>
      <c r="M2859" s="6">
        <v>0.57291666666666663</v>
      </c>
      <c r="N2859" t="s">
        <v>98</v>
      </c>
      <c r="O2859" t="s">
        <v>723</v>
      </c>
      <c r="P2859" t="s">
        <v>77</v>
      </c>
      <c r="Q2859" t="s">
        <v>26</v>
      </c>
      <c r="R2859" t="s">
        <v>66</v>
      </c>
      <c r="S2859" t="s">
        <v>28</v>
      </c>
      <c r="T2859" t="s">
        <v>136</v>
      </c>
      <c r="U2859" t="s">
        <v>30</v>
      </c>
      <c r="V2859" s="5">
        <f>data[[#This Row],[PriceUSD]]*data[[#This Row],[Quantity]]</f>
        <v>444.99</v>
      </c>
      <c r="W2859" s="7">
        <f>data[[#This Row],[OrderDate]] + TIME(VALUE(LEFT(data[[#This Row],[OrderTime]],2)), VALUE(RIGHT(data[[#This Row],[OrderTime]],2)), 0)</f>
        <v>45535.052083333336</v>
      </c>
      <c r="X2859" s="7">
        <f>_xlfn.MINIFS(data[OrderDateTime], data[CustomerName], data[[#This Row],[CustomerName]])</f>
        <v>45535.052083333336</v>
      </c>
      <c r="Y2859" t="str">
        <f>IF(data[[#This Row],[OrderDateTime]]=data[[#This Row],[FirstOrderDateTime]], "New", "Returning")</f>
        <v>New</v>
      </c>
      <c r="Z2859" s="7">
        <f>data[[#This Row],[DeliveryDate]] + data[[#This Row],[DeliveryTime]]</f>
        <v>45536.572916666664</v>
      </c>
      <c r="AA2859" s="7">
        <f>data[[#This Row],[OrderDateTime]] + 1</f>
        <v>45536.052083333336</v>
      </c>
      <c r="AB2859" s="7" t="str">
        <f>IF(data[[#This Row],[DeliveryDateTime]] &lt;= data[[#This Row],[SLADue]], "On Time", "Late")</f>
        <v>Late</v>
      </c>
    </row>
    <row r="2860" spans="1:28" x14ac:dyDescent="0.2">
      <c r="A2860" t="s">
        <v>3410</v>
      </c>
      <c r="B2860" t="s">
        <v>19</v>
      </c>
      <c r="C2860" t="s">
        <v>117</v>
      </c>
      <c r="D2860" t="s">
        <v>118</v>
      </c>
      <c r="E2860" s="5">
        <v>79.44</v>
      </c>
      <c r="F2860" t="s">
        <v>182</v>
      </c>
      <c r="G2860">
        <v>1</v>
      </c>
      <c r="H2860" s="1">
        <v>45827</v>
      </c>
      <c r="I2860" s="1" t="str">
        <f>TEXT(data[[#This Row],[OrderDate]],"mmm")</f>
        <v>Jun</v>
      </c>
      <c r="J2860" s="6">
        <v>0.44374999999999998</v>
      </c>
      <c r="K2860" s="6" t="str">
        <f>TEXT(data[[#This Row],[OrderTime]],"h")</f>
        <v>10</v>
      </c>
      <c r="L2860" s="1">
        <v>45827</v>
      </c>
      <c r="M2860" s="6">
        <v>0.65208333333333335</v>
      </c>
      <c r="N2860" t="s">
        <v>238</v>
      </c>
      <c r="O2860" t="s">
        <v>339</v>
      </c>
      <c r="P2860" t="s">
        <v>36</v>
      </c>
      <c r="Q2860" t="s">
        <v>26</v>
      </c>
      <c r="R2860" t="s">
        <v>66</v>
      </c>
      <c r="S2860" t="s">
        <v>47</v>
      </c>
      <c r="T2860" t="s">
        <v>29</v>
      </c>
      <c r="U2860" t="s">
        <v>67</v>
      </c>
      <c r="V2860" s="5">
        <f>data[[#This Row],[PriceUSD]]*data[[#This Row],[Quantity]]</f>
        <v>79.44</v>
      </c>
      <c r="W2860" s="7">
        <f>data[[#This Row],[OrderDate]] + TIME(VALUE(LEFT(data[[#This Row],[OrderTime]],2)), VALUE(RIGHT(data[[#This Row],[OrderTime]],2)), 0)</f>
        <v>45827.052083333336</v>
      </c>
      <c r="X2860" s="7">
        <f>_xlfn.MINIFS(data[OrderDateTime], data[CustomerName], data[[#This Row],[CustomerName]])</f>
        <v>45513.046527777777</v>
      </c>
      <c r="Y2860" t="str">
        <f>IF(data[[#This Row],[OrderDateTime]]=data[[#This Row],[FirstOrderDateTime]], "New", "Returning")</f>
        <v>Returning</v>
      </c>
      <c r="Z2860" s="7">
        <f>data[[#This Row],[DeliveryDate]] + data[[#This Row],[DeliveryTime]]</f>
        <v>45827.652083333334</v>
      </c>
      <c r="AA2860" s="7">
        <f>data[[#This Row],[OrderDateTime]] + 1</f>
        <v>45828.052083333336</v>
      </c>
      <c r="AB2860" s="7" t="str">
        <f>IF(data[[#This Row],[DeliveryDateTime]] &lt;= data[[#This Row],[SLADue]], "On Time", "Late")</f>
        <v>On Time</v>
      </c>
    </row>
    <row r="2861" spans="1:28" x14ac:dyDescent="0.2">
      <c r="A2861" t="s">
        <v>3411</v>
      </c>
      <c r="B2861" t="s">
        <v>19</v>
      </c>
      <c r="C2861" t="s">
        <v>92</v>
      </c>
      <c r="D2861" t="s">
        <v>93</v>
      </c>
      <c r="E2861" s="5">
        <v>93.96</v>
      </c>
      <c r="F2861" t="s">
        <v>94</v>
      </c>
      <c r="G2861">
        <v>3</v>
      </c>
      <c r="H2861" s="1">
        <v>45624</v>
      </c>
      <c r="I2861" s="1" t="str">
        <f>TEXT(data[[#This Row],[OrderDate]],"mmm")</f>
        <v>Nov</v>
      </c>
      <c r="J2861" s="6">
        <v>0.76666666666666672</v>
      </c>
      <c r="K2861" s="6" t="str">
        <f>TEXT(data[[#This Row],[OrderTime]],"h")</f>
        <v>18</v>
      </c>
      <c r="L2861" s="1">
        <v>45625</v>
      </c>
      <c r="M2861" s="6">
        <v>0.89166666666666672</v>
      </c>
      <c r="N2861" t="s">
        <v>112</v>
      </c>
      <c r="O2861" t="s">
        <v>802</v>
      </c>
      <c r="P2861" t="s">
        <v>36</v>
      </c>
      <c r="Q2861" t="s">
        <v>53</v>
      </c>
      <c r="R2861" t="s">
        <v>66</v>
      </c>
      <c r="S2861" t="s">
        <v>28</v>
      </c>
      <c r="T2861" t="s">
        <v>136</v>
      </c>
      <c r="U2861" t="s">
        <v>30</v>
      </c>
      <c r="V2861" s="5">
        <f>data[[#This Row],[PriceUSD]]*data[[#This Row],[Quantity]]</f>
        <v>281.88</v>
      </c>
      <c r="W2861" s="7">
        <f>data[[#This Row],[OrderDate]] + TIME(VALUE(LEFT(data[[#This Row],[OrderTime]],2)), VALUE(RIGHT(data[[#This Row],[OrderTime]],2)), 0)</f>
        <v>45624.046527777777</v>
      </c>
      <c r="X2861" s="7">
        <f>_xlfn.MINIFS(data[OrderDateTime], data[CustomerName], data[[#This Row],[CustomerName]])</f>
        <v>45572.054166666669</v>
      </c>
      <c r="Y2861" t="str">
        <f>IF(data[[#This Row],[OrderDateTime]]=data[[#This Row],[FirstOrderDateTime]], "New", "Returning")</f>
        <v>Returning</v>
      </c>
      <c r="Z2861" s="7">
        <f>data[[#This Row],[DeliveryDate]] + data[[#This Row],[DeliveryTime]]</f>
        <v>45625.89166666667</v>
      </c>
      <c r="AA2861" s="7">
        <f>data[[#This Row],[OrderDateTime]] + 1</f>
        <v>45625.046527777777</v>
      </c>
      <c r="AB2861" s="7" t="str">
        <f>IF(data[[#This Row],[DeliveryDateTime]] &lt;= data[[#This Row],[SLADue]], "On Time", "Late")</f>
        <v>Late</v>
      </c>
    </row>
    <row r="2862" spans="1:28" x14ac:dyDescent="0.2">
      <c r="A2862" t="s">
        <v>3412</v>
      </c>
      <c r="B2862" t="s">
        <v>19</v>
      </c>
      <c r="C2862" t="s">
        <v>41</v>
      </c>
      <c r="D2862" t="s">
        <v>42</v>
      </c>
      <c r="E2862" s="5">
        <v>35.200000000000003</v>
      </c>
      <c r="F2862" t="s">
        <v>56</v>
      </c>
      <c r="G2862">
        <v>1</v>
      </c>
      <c r="H2862" s="1">
        <v>45881</v>
      </c>
      <c r="I2862" s="1" t="str">
        <f>TEXT(data[[#This Row],[OrderDate]],"mmm")</f>
        <v>Aug</v>
      </c>
      <c r="J2862" s="6">
        <v>0.7729166666666667</v>
      </c>
      <c r="K2862" s="6" t="str">
        <f>TEXT(data[[#This Row],[OrderTime]],"h")</f>
        <v>18</v>
      </c>
      <c r="L2862" s="1">
        <v>45882</v>
      </c>
      <c r="M2862" s="6">
        <v>0.8979166666666667</v>
      </c>
      <c r="N2862" t="s">
        <v>23</v>
      </c>
      <c r="O2862" t="s">
        <v>1091</v>
      </c>
      <c r="P2862" t="s">
        <v>25</v>
      </c>
      <c r="Q2862" t="s">
        <v>53</v>
      </c>
      <c r="R2862" t="s">
        <v>46</v>
      </c>
      <c r="S2862" t="s">
        <v>28</v>
      </c>
      <c r="T2862" t="s">
        <v>106</v>
      </c>
      <c r="U2862" t="s">
        <v>39</v>
      </c>
      <c r="V2862" s="5">
        <f>data[[#This Row],[PriceUSD]]*data[[#This Row],[Quantity]]</f>
        <v>35.200000000000003</v>
      </c>
      <c r="W2862" s="7">
        <f>data[[#This Row],[OrderDate]] + TIME(VALUE(LEFT(data[[#This Row],[OrderTime]],2)), VALUE(RIGHT(data[[#This Row],[OrderTime]],2)), 0)</f>
        <v>45881.046527777777</v>
      </c>
      <c r="X2862" s="7">
        <f>_xlfn.MINIFS(data[OrderDateTime], data[CustomerName], data[[#This Row],[CustomerName]])</f>
        <v>45511.015277777777</v>
      </c>
      <c r="Y2862" t="str">
        <f>IF(data[[#This Row],[OrderDateTime]]=data[[#This Row],[FirstOrderDateTime]], "New", "Returning")</f>
        <v>Returning</v>
      </c>
      <c r="Z2862" s="7">
        <f>data[[#This Row],[DeliveryDate]] + data[[#This Row],[DeliveryTime]]</f>
        <v>45882.897916666669</v>
      </c>
      <c r="AA2862" s="7">
        <f>data[[#This Row],[OrderDateTime]] + 1</f>
        <v>45882.046527777777</v>
      </c>
      <c r="AB2862" s="7" t="str">
        <f>IF(data[[#This Row],[DeliveryDateTime]] &lt;= data[[#This Row],[SLADue]], "On Time", "Late")</f>
        <v>Late</v>
      </c>
    </row>
    <row r="2863" spans="1:28" x14ac:dyDescent="0.2">
      <c r="A2863" t="s">
        <v>3413</v>
      </c>
      <c r="B2863" t="s">
        <v>19</v>
      </c>
      <c r="C2863" t="s">
        <v>69</v>
      </c>
      <c r="D2863" t="s">
        <v>70</v>
      </c>
      <c r="E2863" s="5">
        <v>53.19</v>
      </c>
      <c r="F2863" t="s">
        <v>56</v>
      </c>
      <c r="G2863">
        <v>1</v>
      </c>
      <c r="H2863" s="1">
        <v>45516</v>
      </c>
      <c r="I2863" s="1" t="str">
        <f>TEXT(data[[#This Row],[OrderDate]],"mmm")</f>
        <v>Aug</v>
      </c>
      <c r="J2863" s="6">
        <v>0.8</v>
      </c>
      <c r="K2863" s="6" t="str">
        <f>TEXT(data[[#This Row],[OrderTime]],"h")</f>
        <v>19</v>
      </c>
      <c r="L2863" s="1">
        <v>45518</v>
      </c>
      <c r="M2863" s="6">
        <v>0.7631944444444444</v>
      </c>
      <c r="N2863" t="s">
        <v>276</v>
      </c>
      <c r="O2863" t="s">
        <v>940</v>
      </c>
      <c r="P2863" t="s">
        <v>133</v>
      </c>
      <c r="Q2863" t="s">
        <v>53</v>
      </c>
      <c r="R2863" t="s">
        <v>37</v>
      </c>
      <c r="S2863" t="s">
        <v>105</v>
      </c>
      <c r="T2863" t="s">
        <v>106</v>
      </c>
      <c r="U2863" t="s">
        <v>30</v>
      </c>
      <c r="V2863" s="5">
        <f>data[[#This Row],[PriceUSD]]*data[[#This Row],[Quantity]]</f>
        <v>53.19</v>
      </c>
      <c r="W2863" s="7">
        <f>data[[#This Row],[OrderDate]] + TIME(VALUE(LEFT(data[[#This Row],[OrderTime]],2)), VALUE(RIGHT(data[[#This Row],[OrderTime]],2)), 0)</f>
        <v>45516</v>
      </c>
      <c r="X2863" s="7">
        <f>_xlfn.MINIFS(data[OrderDateTime], data[CustomerName], data[[#This Row],[CustomerName]])</f>
        <v>45516</v>
      </c>
      <c r="Y2863" t="str">
        <f>IF(data[[#This Row],[OrderDateTime]]=data[[#This Row],[FirstOrderDateTime]], "New", "Returning")</f>
        <v>New</v>
      </c>
      <c r="Z2863" s="7">
        <f>data[[#This Row],[DeliveryDate]] + data[[#This Row],[DeliveryTime]]</f>
        <v>45518.763194444444</v>
      </c>
      <c r="AA2863" s="7">
        <f>data[[#This Row],[OrderDateTime]] + 1</f>
        <v>45517</v>
      </c>
      <c r="AB2863" s="7" t="str">
        <f>IF(data[[#This Row],[DeliveryDateTime]] &lt;= data[[#This Row],[SLADue]], "On Time", "Late")</f>
        <v>Late</v>
      </c>
    </row>
    <row r="2864" spans="1:28" x14ac:dyDescent="0.2">
      <c r="A2864" t="s">
        <v>3414</v>
      </c>
      <c r="B2864" t="s">
        <v>19</v>
      </c>
      <c r="C2864" t="s">
        <v>49</v>
      </c>
      <c r="D2864" t="s">
        <v>50</v>
      </c>
      <c r="E2864" s="5">
        <v>29.79</v>
      </c>
      <c r="F2864" t="s">
        <v>138</v>
      </c>
      <c r="G2864">
        <v>1</v>
      </c>
      <c r="H2864" s="1">
        <v>45881</v>
      </c>
      <c r="I2864" s="1" t="str">
        <f>TEXT(data[[#This Row],[OrderDate]],"mmm")</f>
        <v>Aug</v>
      </c>
      <c r="J2864" s="6">
        <v>0.89375000000000004</v>
      </c>
      <c r="K2864" s="6" t="str">
        <f>TEXT(data[[#This Row],[OrderTime]],"h")</f>
        <v>21</v>
      </c>
      <c r="L2864" s="1">
        <v>45882</v>
      </c>
      <c r="M2864" s="6">
        <v>0.7729166666666667</v>
      </c>
      <c r="N2864" t="s">
        <v>34</v>
      </c>
      <c r="O2864" t="s">
        <v>303</v>
      </c>
      <c r="P2864" t="s">
        <v>36</v>
      </c>
      <c r="Q2864" t="s">
        <v>53</v>
      </c>
      <c r="R2864" t="s">
        <v>54</v>
      </c>
      <c r="S2864" t="s">
        <v>28</v>
      </c>
      <c r="T2864" t="s">
        <v>38</v>
      </c>
      <c r="U2864" t="s">
        <v>30</v>
      </c>
      <c r="V2864" s="5">
        <f>data[[#This Row],[PriceUSD]]*data[[#This Row],[Quantity]]</f>
        <v>29.79</v>
      </c>
      <c r="W2864" s="7">
        <f>data[[#This Row],[OrderDate]] + TIME(VALUE(LEFT(data[[#This Row],[OrderTime]],2)), VALUE(RIGHT(data[[#This Row],[OrderTime]],2)), 0)</f>
        <v>45881.052083333336</v>
      </c>
      <c r="X2864" s="7">
        <f>_xlfn.MINIFS(data[OrderDateTime], data[CustomerName], data[[#This Row],[CustomerName]])</f>
        <v>45505.061805555553</v>
      </c>
      <c r="Y2864" t="str">
        <f>IF(data[[#This Row],[OrderDateTime]]=data[[#This Row],[FirstOrderDateTime]], "New", "Returning")</f>
        <v>Returning</v>
      </c>
      <c r="Z2864" s="7">
        <f>data[[#This Row],[DeliveryDate]] + data[[#This Row],[DeliveryTime]]</f>
        <v>45882.772916666669</v>
      </c>
      <c r="AA2864" s="7">
        <f>data[[#This Row],[OrderDateTime]] + 1</f>
        <v>45882.052083333336</v>
      </c>
      <c r="AB2864" s="7" t="str">
        <f>IF(data[[#This Row],[DeliveryDateTime]] &lt;= data[[#This Row],[SLADue]], "On Time", "Late")</f>
        <v>Late</v>
      </c>
    </row>
    <row r="2865" spans="1:28" x14ac:dyDescent="0.2">
      <c r="A2865" t="s">
        <v>3415</v>
      </c>
      <c r="B2865" t="s">
        <v>19</v>
      </c>
      <c r="C2865" t="s">
        <v>69</v>
      </c>
      <c r="D2865" t="s">
        <v>70</v>
      </c>
      <c r="E2865" s="5">
        <v>54.83</v>
      </c>
      <c r="F2865" t="s">
        <v>74</v>
      </c>
      <c r="G2865">
        <v>1</v>
      </c>
      <c r="H2865" s="1">
        <v>45773</v>
      </c>
      <c r="I2865" s="1" t="str">
        <f>TEXT(data[[#This Row],[OrderDate]],"mmm")</f>
        <v>Apr</v>
      </c>
      <c r="J2865" s="6">
        <v>0.44236111111111109</v>
      </c>
      <c r="K2865" s="6" t="str">
        <f>TEXT(data[[#This Row],[OrderTime]],"h")</f>
        <v>10</v>
      </c>
      <c r="L2865" s="1">
        <v>45774</v>
      </c>
      <c r="M2865" s="6">
        <v>0.52569444444444446</v>
      </c>
      <c r="N2865" t="s">
        <v>148</v>
      </c>
      <c r="O2865" t="s">
        <v>435</v>
      </c>
      <c r="P2865" t="s">
        <v>25</v>
      </c>
      <c r="Q2865" t="s">
        <v>53</v>
      </c>
      <c r="R2865" t="s">
        <v>37</v>
      </c>
      <c r="S2865" t="s">
        <v>28</v>
      </c>
      <c r="T2865" t="s">
        <v>38</v>
      </c>
      <c r="U2865" t="s">
        <v>39</v>
      </c>
      <c r="V2865" s="5">
        <f>data[[#This Row],[PriceUSD]]*data[[#This Row],[Quantity]]</f>
        <v>54.83</v>
      </c>
      <c r="W2865" s="7">
        <f>data[[#This Row],[OrderDate]] + TIME(VALUE(LEFT(data[[#This Row],[OrderTime]],2)), VALUE(RIGHT(data[[#This Row],[OrderTime]],2)), 0)</f>
        <v>45773.007638888892</v>
      </c>
      <c r="X2865" s="7">
        <f>_xlfn.MINIFS(data[OrderDateTime], data[CustomerName], data[[#This Row],[CustomerName]])</f>
        <v>45524.038888888892</v>
      </c>
      <c r="Y2865" t="str">
        <f>IF(data[[#This Row],[OrderDateTime]]=data[[#This Row],[FirstOrderDateTime]], "New", "Returning")</f>
        <v>Returning</v>
      </c>
      <c r="Z2865" s="7">
        <f>data[[#This Row],[DeliveryDate]] + data[[#This Row],[DeliveryTime]]</f>
        <v>45774.525694444441</v>
      </c>
      <c r="AA2865" s="7">
        <f>data[[#This Row],[OrderDateTime]] + 1</f>
        <v>45774.007638888892</v>
      </c>
      <c r="AB2865" s="7" t="str">
        <f>IF(data[[#This Row],[DeliveryDateTime]] &lt;= data[[#This Row],[SLADue]], "On Time", "Late")</f>
        <v>Late</v>
      </c>
    </row>
    <row r="2866" spans="1:28" x14ac:dyDescent="0.2">
      <c r="A2866" t="s">
        <v>3416</v>
      </c>
      <c r="B2866" t="s">
        <v>19</v>
      </c>
      <c r="C2866" t="s">
        <v>79</v>
      </c>
      <c r="D2866" t="s">
        <v>80</v>
      </c>
      <c r="E2866" s="5">
        <v>24.98</v>
      </c>
      <c r="F2866" t="s">
        <v>81</v>
      </c>
      <c r="G2866">
        <v>1</v>
      </c>
      <c r="H2866" s="1">
        <v>45617</v>
      </c>
      <c r="I2866" s="1" t="str">
        <f>TEXT(data[[#This Row],[OrderDate]],"mmm")</f>
        <v>Nov</v>
      </c>
      <c r="J2866" s="6">
        <v>0.53680555555555554</v>
      </c>
      <c r="K2866" s="6" t="str">
        <f>TEXT(data[[#This Row],[OrderTime]],"h")</f>
        <v>12</v>
      </c>
      <c r="L2866" s="1">
        <v>45617</v>
      </c>
      <c r="M2866" s="6">
        <v>0.70347222222222228</v>
      </c>
      <c r="N2866" t="s">
        <v>103</v>
      </c>
      <c r="O2866" t="s">
        <v>1096</v>
      </c>
      <c r="P2866" t="s">
        <v>77</v>
      </c>
      <c r="Q2866" t="s">
        <v>26</v>
      </c>
      <c r="R2866" t="s">
        <v>83</v>
      </c>
      <c r="S2866" t="s">
        <v>47</v>
      </c>
      <c r="T2866" t="s">
        <v>29</v>
      </c>
      <c r="U2866" t="s">
        <v>30</v>
      </c>
      <c r="V2866" s="5">
        <f>data[[#This Row],[PriceUSD]]*data[[#This Row],[Quantity]]</f>
        <v>24.98</v>
      </c>
      <c r="W2866" s="7">
        <f>data[[#This Row],[OrderDate]] + TIME(VALUE(LEFT(data[[#This Row],[OrderTime]],2)), VALUE(RIGHT(data[[#This Row],[OrderTime]],2)), 0)</f>
        <v>45617.038888888892</v>
      </c>
      <c r="X2866" s="7">
        <f>_xlfn.MINIFS(data[OrderDateTime], data[CustomerName], data[[#This Row],[CustomerName]])</f>
        <v>45515.052083333336</v>
      </c>
      <c r="Y2866" t="str">
        <f>IF(data[[#This Row],[OrderDateTime]]=data[[#This Row],[FirstOrderDateTime]], "New", "Returning")</f>
        <v>Returning</v>
      </c>
      <c r="Z2866" s="7">
        <f>data[[#This Row],[DeliveryDate]] + data[[#This Row],[DeliveryTime]]</f>
        <v>45617.703472222223</v>
      </c>
      <c r="AA2866" s="7">
        <f>data[[#This Row],[OrderDateTime]] + 1</f>
        <v>45618.038888888892</v>
      </c>
      <c r="AB2866" s="7" t="str">
        <f>IF(data[[#This Row],[DeliveryDateTime]] &lt;= data[[#This Row],[SLADue]], "On Time", "Late")</f>
        <v>On Time</v>
      </c>
    </row>
    <row r="2867" spans="1:28" x14ac:dyDescent="0.2">
      <c r="A2867" t="s">
        <v>3417</v>
      </c>
      <c r="B2867" t="s">
        <v>19</v>
      </c>
      <c r="C2867" t="s">
        <v>49</v>
      </c>
      <c r="D2867" t="s">
        <v>50</v>
      </c>
      <c r="E2867" s="5">
        <v>33.590000000000003</v>
      </c>
      <c r="F2867" t="s">
        <v>51</v>
      </c>
      <c r="G2867">
        <v>3</v>
      </c>
      <c r="H2867" s="1">
        <v>45777</v>
      </c>
      <c r="I2867" s="1" t="str">
        <f>TEXT(data[[#This Row],[OrderDate]],"mmm")</f>
        <v>Apr</v>
      </c>
      <c r="J2867" s="6">
        <v>0.42569444444444443</v>
      </c>
      <c r="K2867" s="6" t="str">
        <f>TEXT(data[[#This Row],[OrderTime]],"h")</f>
        <v>10</v>
      </c>
      <c r="L2867" s="1">
        <v>45778</v>
      </c>
      <c r="M2867" s="6">
        <v>0.42569444444444443</v>
      </c>
      <c r="N2867" t="s">
        <v>139</v>
      </c>
      <c r="O2867" t="s">
        <v>1047</v>
      </c>
      <c r="P2867" t="s">
        <v>36</v>
      </c>
      <c r="Q2867" t="s">
        <v>26</v>
      </c>
      <c r="R2867" t="s">
        <v>54</v>
      </c>
      <c r="S2867" t="s">
        <v>28</v>
      </c>
      <c r="T2867" t="s">
        <v>38</v>
      </c>
      <c r="U2867" t="s">
        <v>30</v>
      </c>
      <c r="V2867" s="5">
        <f>data[[#This Row],[PriceUSD]]*data[[#This Row],[Quantity]]</f>
        <v>100.77000000000001</v>
      </c>
      <c r="W2867" s="7">
        <f>data[[#This Row],[OrderDate]] + TIME(VALUE(LEFT(data[[#This Row],[OrderTime]],2)), VALUE(RIGHT(data[[#This Row],[OrderTime]],2)), 0)</f>
        <v>45777.030555555553</v>
      </c>
      <c r="X2867" s="7">
        <f>_xlfn.MINIFS(data[OrderDateTime], data[CustomerName], data[[#This Row],[CustomerName]])</f>
        <v>45507.015277777777</v>
      </c>
      <c r="Y2867" t="str">
        <f>IF(data[[#This Row],[OrderDateTime]]=data[[#This Row],[FirstOrderDateTime]], "New", "Returning")</f>
        <v>Returning</v>
      </c>
      <c r="Z2867" s="7">
        <f>data[[#This Row],[DeliveryDate]] + data[[#This Row],[DeliveryTime]]</f>
        <v>45778.425694444442</v>
      </c>
      <c r="AA2867" s="7">
        <f>data[[#This Row],[OrderDateTime]] + 1</f>
        <v>45778.030555555553</v>
      </c>
      <c r="AB2867" s="7" t="str">
        <f>IF(data[[#This Row],[DeliveryDateTime]] &lt;= data[[#This Row],[SLADue]], "On Time", "Late")</f>
        <v>Late</v>
      </c>
    </row>
    <row r="2868" spans="1:28" x14ac:dyDescent="0.2">
      <c r="A2868" t="s">
        <v>3418</v>
      </c>
      <c r="B2868" t="s">
        <v>19</v>
      </c>
      <c r="C2868" t="s">
        <v>41</v>
      </c>
      <c r="D2868" t="s">
        <v>42</v>
      </c>
      <c r="E2868" s="5">
        <v>35.119999999999997</v>
      </c>
      <c r="F2868" t="s">
        <v>119</v>
      </c>
      <c r="G2868">
        <v>1</v>
      </c>
      <c r="H2868" s="1">
        <v>45614</v>
      </c>
      <c r="I2868" s="1" t="str">
        <f>TEXT(data[[#This Row],[OrderDate]],"mmm")</f>
        <v>Nov</v>
      </c>
      <c r="J2868" s="6">
        <v>0.70833333333333337</v>
      </c>
      <c r="K2868" s="6" t="str">
        <f>TEXT(data[[#This Row],[OrderTime]],"h")</f>
        <v>17</v>
      </c>
      <c r="L2868" s="1">
        <v>45615</v>
      </c>
      <c r="M2868" s="6">
        <v>0.79166666666666663</v>
      </c>
      <c r="N2868" t="s">
        <v>243</v>
      </c>
      <c r="O2868" t="s">
        <v>515</v>
      </c>
      <c r="P2868" t="s">
        <v>245</v>
      </c>
      <c r="Q2868" t="s">
        <v>53</v>
      </c>
      <c r="R2868" t="s">
        <v>46</v>
      </c>
      <c r="S2868" t="s">
        <v>28</v>
      </c>
      <c r="T2868" t="s">
        <v>29</v>
      </c>
      <c r="U2868" t="s">
        <v>67</v>
      </c>
      <c r="V2868" s="5">
        <f>data[[#This Row],[PriceUSD]]*data[[#This Row],[Quantity]]</f>
        <v>35.119999999999997</v>
      </c>
      <c r="W2868" s="7">
        <f>data[[#This Row],[OrderDate]] + TIME(VALUE(LEFT(data[[#This Row],[OrderTime]],2)), VALUE(RIGHT(data[[#This Row],[OrderTime]],2)), 0)</f>
        <v>45614.022916666669</v>
      </c>
      <c r="X2868" s="7">
        <f>_xlfn.MINIFS(data[OrderDateTime], data[CustomerName], data[[#This Row],[CustomerName]])</f>
        <v>45598.038888888892</v>
      </c>
      <c r="Y2868" t="str">
        <f>IF(data[[#This Row],[OrderDateTime]]=data[[#This Row],[FirstOrderDateTime]], "New", "Returning")</f>
        <v>Returning</v>
      </c>
      <c r="Z2868" s="7">
        <f>data[[#This Row],[DeliveryDate]] + data[[#This Row],[DeliveryTime]]</f>
        <v>45615.791666666664</v>
      </c>
      <c r="AA2868" s="7">
        <f>data[[#This Row],[OrderDateTime]] + 1</f>
        <v>45615.022916666669</v>
      </c>
      <c r="AB2868" s="7" t="str">
        <f>IF(data[[#This Row],[DeliveryDateTime]] &lt;= data[[#This Row],[SLADue]], "On Time", "Late")</f>
        <v>Late</v>
      </c>
    </row>
    <row r="2869" spans="1:28" x14ac:dyDescent="0.2">
      <c r="A2869" t="s">
        <v>3419</v>
      </c>
      <c r="B2869" t="s">
        <v>19</v>
      </c>
      <c r="C2869" t="s">
        <v>49</v>
      </c>
      <c r="D2869" t="s">
        <v>50</v>
      </c>
      <c r="E2869" s="5">
        <v>31.06</v>
      </c>
      <c r="F2869" t="s">
        <v>51</v>
      </c>
      <c r="G2869">
        <v>2</v>
      </c>
      <c r="H2869" s="1">
        <v>45520</v>
      </c>
      <c r="I2869" s="1" t="str">
        <f>TEXT(data[[#This Row],[OrderDate]],"mmm")</f>
        <v>Aug</v>
      </c>
      <c r="J2869" s="6">
        <v>0.80625000000000002</v>
      </c>
      <c r="K2869" s="6" t="str">
        <f>TEXT(data[[#This Row],[OrderTime]],"h")</f>
        <v>19</v>
      </c>
      <c r="L2869" s="1">
        <v>45522</v>
      </c>
      <c r="M2869" s="6">
        <v>0.59861111111111109</v>
      </c>
      <c r="N2869" t="s">
        <v>98</v>
      </c>
      <c r="O2869" t="s">
        <v>541</v>
      </c>
      <c r="P2869" t="s">
        <v>77</v>
      </c>
      <c r="Q2869" t="s">
        <v>53</v>
      </c>
      <c r="R2869" t="s">
        <v>54</v>
      </c>
      <c r="S2869" t="s">
        <v>105</v>
      </c>
      <c r="T2869" t="s">
        <v>115</v>
      </c>
      <c r="U2869" t="s">
        <v>30</v>
      </c>
      <c r="V2869" s="5">
        <f>data[[#This Row],[PriceUSD]]*data[[#This Row],[Quantity]]</f>
        <v>62.12</v>
      </c>
      <c r="W2869" s="7">
        <f>data[[#This Row],[OrderDate]] + TIME(VALUE(LEFT(data[[#This Row],[OrderTime]],2)), VALUE(RIGHT(data[[#This Row],[OrderTime]],2)), 0)</f>
        <v>45520.017361111109</v>
      </c>
      <c r="X2869" s="7">
        <f>_xlfn.MINIFS(data[OrderDateTime], data[CustomerName], data[[#This Row],[CustomerName]])</f>
        <v>45520.017361111109</v>
      </c>
      <c r="Y2869" t="str">
        <f>IF(data[[#This Row],[OrderDateTime]]=data[[#This Row],[FirstOrderDateTime]], "New", "Returning")</f>
        <v>New</v>
      </c>
      <c r="Z2869" s="7">
        <f>data[[#This Row],[DeliveryDate]] + data[[#This Row],[DeliveryTime]]</f>
        <v>45522.598611111112</v>
      </c>
      <c r="AA2869" s="7">
        <f>data[[#This Row],[OrderDateTime]] + 1</f>
        <v>45521.017361111109</v>
      </c>
      <c r="AB2869" s="7" t="str">
        <f>IF(data[[#This Row],[DeliveryDateTime]] &lt;= data[[#This Row],[SLADue]], "On Time", "Late")</f>
        <v>Late</v>
      </c>
    </row>
    <row r="2870" spans="1:28" x14ac:dyDescent="0.2">
      <c r="A2870" t="s">
        <v>3420</v>
      </c>
      <c r="B2870" t="s">
        <v>19</v>
      </c>
      <c r="C2870" t="s">
        <v>41</v>
      </c>
      <c r="D2870" t="s">
        <v>42</v>
      </c>
      <c r="E2870" s="5">
        <v>37.659999999999997</v>
      </c>
      <c r="F2870" t="s">
        <v>56</v>
      </c>
      <c r="G2870">
        <v>2</v>
      </c>
      <c r="H2870" s="1">
        <v>45607</v>
      </c>
      <c r="I2870" s="1" t="str">
        <f>TEXT(data[[#This Row],[OrderDate]],"mmm")</f>
        <v>Nov</v>
      </c>
      <c r="J2870" s="6">
        <v>0.78472222222222221</v>
      </c>
      <c r="K2870" s="6" t="str">
        <f>TEXT(data[[#This Row],[OrderTime]],"h")</f>
        <v>18</v>
      </c>
      <c r="L2870" s="1">
        <v>45609</v>
      </c>
      <c r="M2870" s="6">
        <v>0.57777777777777772</v>
      </c>
      <c r="N2870" t="s">
        <v>44</v>
      </c>
      <c r="O2870" t="s">
        <v>263</v>
      </c>
      <c r="P2870" t="s">
        <v>25</v>
      </c>
      <c r="Q2870" t="s">
        <v>26</v>
      </c>
      <c r="R2870" t="s">
        <v>46</v>
      </c>
      <c r="S2870" t="s">
        <v>105</v>
      </c>
      <c r="T2870" t="s">
        <v>38</v>
      </c>
      <c r="U2870" t="s">
        <v>30</v>
      </c>
      <c r="V2870" s="5">
        <f>data[[#This Row],[PriceUSD]]*data[[#This Row],[Quantity]]</f>
        <v>75.319999999999993</v>
      </c>
      <c r="W2870" s="7">
        <f>data[[#This Row],[OrderDate]] + TIME(VALUE(LEFT(data[[#This Row],[OrderTime]],2)), VALUE(RIGHT(data[[#This Row],[OrderTime]],2)), 0)</f>
        <v>45607.015277777777</v>
      </c>
      <c r="X2870" s="7">
        <f>_xlfn.MINIFS(data[OrderDateTime], data[CustomerName], data[[#This Row],[CustomerName]])</f>
        <v>45547.007638888892</v>
      </c>
      <c r="Y2870" t="str">
        <f>IF(data[[#This Row],[OrderDateTime]]=data[[#This Row],[FirstOrderDateTime]], "New", "Returning")</f>
        <v>Returning</v>
      </c>
      <c r="Z2870" s="7">
        <f>data[[#This Row],[DeliveryDate]] + data[[#This Row],[DeliveryTime]]</f>
        <v>45609.577777777777</v>
      </c>
      <c r="AA2870" s="7">
        <f>data[[#This Row],[OrderDateTime]] + 1</f>
        <v>45608.015277777777</v>
      </c>
      <c r="AB2870" s="7" t="str">
        <f>IF(data[[#This Row],[DeliveryDateTime]] &lt;= data[[#This Row],[SLADue]], "On Time", "Late")</f>
        <v>Late</v>
      </c>
    </row>
    <row r="2871" spans="1:28" x14ac:dyDescent="0.2">
      <c r="A2871" t="s">
        <v>3421</v>
      </c>
      <c r="B2871" t="s">
        <v>19</v>
      </c>
      <c r="C2871" t="s">
        <v>20</v>
      </c>
      <c r="D2871" t="s">
        <v>21</v>
      </c>
      <c r="E2871" s="5">
        <v>16.53</v>
      </c>
      <c r="F2871" t="s">
        <v>22</v>
      </c>
      <c r="G2871">
        <v>1</v>
      </c>
      <c r="H2871" s="1">
        <v>45629</v>
      </c>
      <c r="I2871" s="1" t="str">
        <f>TEXT(data[[#This Row],[OrderDate]],"mmm")</f>
        <v>Dec</v>
      </c>
      <c r="J2871" s="6">
        <v>0.87430555555555556</v>
      </c>
      <c r="K2871" s="6" t="str">
        <f>TEXT(data[[#This Row],[OrderTime]],"h")</f>
        <v>20</v>
      </c>
      <c r="L2871" s="1">
        <v>45631</v>
      </c>
      <c r="M2871" s="6">
        <v>0.45833333333333331</v>
      </c>
      <c r="N2871" t="s">
        <v>44</v>
      </c>
      <c r="O2871" t="s">
        <v>322</v>
      </c>
      <c r="P2871" t="s">
        <v>25</v>
      </c>
      <c r="Q2871" t="s">
        <v>26</v>
      </c>
      <c r="R2871" t="s">
        <v>27</v>
      </c>
      <c r="S2871" t="s">
        <v>105</v>
      </c>
      <c r="T2871" t="s">
        <v>106</v>
      </c>
      <c r="U2871" t="s">
        <v>30</v>
      </c>
      <c r="V2871" s="5">
        <f>data[[#This Row],[PriceUSD]]*data[[#This Row],[Quantity]]</f>
        <v>16.53</v>
      </c>
      <c r="W2871" s="7">
        <f>data[[#This Row],[OrderDate]] + TIME(VALUE(LEFT(data[[#This Row],[OrderTime]],2)), VALUE(RIGHT(data[[#This Row],[OrderTime]],2)), 0)</f>
        <v>45629.038888888892</v>
      </c>
      <c r="X2871" s="7">
        <f>_xlfn.MINIFS(data[OrderDateTime], data[CustomerName], data[[#This Row],[CustomerName]])</f>
        <v>45508.015277777777</v>
      </c>
      <c r="Y2871" t="str">
        <f>IF(data[[#This Row],[OrderDateTime]]=data[[#This Row],[FirstOrderDateTime]], "New", "Returning")</f>
        <v>Returning</v>
      </c>
      <c r="Z2871" s="7">
        <f>data[[#This Row],[DeliveryDate]] + data[[#This Row],[DeliveryTime]]</f>
        <v>45631.458333333336</v>
      </c>
      <c r="AA2871" s="7">
        <f>data[[#This Row],[OrderDateTime]] + 1</f>
        <v>45630.038888888892</v>
      </c>
      <c r="AB2871" s="7" t="str">
        <f>IF(data[[#This Row],[DeliveryDateTime]] &lt;= data[[#This Row],[SLADue]], "On Time", "Late")</f>
        <v>Late</v>
      </c>
    </row>
    <row r="2872" spans="1:28" x14ac:dyDescent="0.2">
      <c r="A2872" t="s">
        <v>3422</v>
      </c>
      <c r="B2872" t="s">
        <v>19</v>
      </c>
      <c r="C2872" t="s">
        <v>117</v>
      </c>
      <c r="D2872" t="s">
        <v>118</v>
      </c>
      <c r="E2872" s="5">
        <v>73.39</v>
      </c>
      <c r="F2872" t="s">
        <v>94</v>
      </c>
      <c r="G2872">
        <v>4</v>
      </c>
      <c r="H2872" s="1">
        <v>45525</v>
      </c>
      <c r="I2872" s="1" t="str">
        <f>TEXT(data[[#This Row],[OrderDate]],"mmm")</f>
        <v>Aug</v>
      </c>
      <c r="J2872" s="6">
        <v>0.58472222222222225</v>
      </c>
      <c r="K2872" s="6" t="str">
        <f>TEXT(data[[#This Row],[OrderTime]],"h")</f>
        <v>14</v>
      </c>
      <c r="L2872" s="1">
        <v>45525</v>
      </c>
      <c r="M2872" s="6">
        <v>0.79305555555555551</v>
      </c>
      <c r="N2872" t="s">
        <v>123</v>
      </c>
      <c r="O2872" t="s">
        <v>124</v>
      </c>
      <c r="P2872" t="s">
        <v>36</v>
      </c>
      <c r="Q2872" t="s">
        <v>53</v>
      </c>
      <c r="R2872" t="s">
        <v>66</v>
      </c>
      <c r="S2872" t="s">
        <v>47</v>
      </c>
      <c r="T2872" t="s">
        <v>38</v>
      </c>
      <c r="U2872" t="s">
        <v>39</v>
      </c>
      <c r="V2872" s="5">
        <f>data[[#This Row],[PriceUSD]]*data[[#This Row],[Quantity]]</f>
        <v>293.56</v>
      </c>
      <c r="W2872" s="7">
        <f>data[[#This Row],[OrderDate]] + TIME(VALUE(LEFT(data[[#This Row],[OrderTime]],2)), VALUE(RIGHT(data[[#This Row],[OrderTime]],2)), 0)</f>
        <v>45525.015277777777</v>
      </c>
      <c r="X2872" s="7">
        <f>_xlfn.MINIFS(data[OrderDateTime], data[CustomerName], data[[#This Row],[CustomerName]])</f>
        <v>45515.046527777777</v>
      </c>
      <c r="Y2872" t="str">
        <f>IF(data[[#This Row],[OrderDateTime]]=data[[#This Row],[FirstOrderDateTime]], "New", "Returning")</f>
        <v>Returning</v>
      </c>
      <c r="Z2872" s="7">
        <f>data[[#This Row],[DeliveryDate]] + data[[#This Row],[DeliveryTime]]</f>
        <v>45525.793055555558</v>
      </c>
      <c r="AA2872" s="7">
        <f>data[[#This Row],[OrderDateTime]] + 1</f>
        <v>45526.015277777777</v>
      </c>
      <c r="AB2872" s="7" t="str">
        <f>IF(data[[#This Row],[DeliveryDateTime]] &lt;= data[[#This Row],[SLADue]], "On Time", "Late")</f>
        <v>On Time</v>
      </c>
    </row>
    <row r="2873" spans="1:28" x14ac:dyDescent="0.2">
      <c r="A2873" t="s">
        <v>3423</v>
      </c>
      <c r="B2873" t="s">
        <v>19</v>
      </c>
      <c r="C2873" t="s">
        <v>49</v>
      </c>
      <c r="D2873" t="s">
        <v>50</v>
      </c>
      <c r="E2873" s="5">
        <v>32.03</v>
      </c>
      <c r="F2873" t="s">
        <v>138</v>
      </c>
      <c r="G2873">
        <v>1</v>
      </c>
      <c r="H2873" s="1">
        <v>45721</v>
      </c>
      <c r="I2873" s="1" t="str">
        <f>TEXT(data[[#This Row],[OrderDate]],"mmm")</f>
        <v>Mar</v>
      </c>
      <c r="J2873" s="6">
        <v>0.42569444444444443</v>
      </c>
      <c r="K2873" s="6" t="str">
        <f>TEXT(data[[#This Row],[OrderTime]],"h")</f>
        <v>10</v>
      </c>
      <c r="L2873" s="1">
        <v>45721</v>
      </c>
      <c r="M2873" s="6">
        <v>0.63402777777777775</v>
      </c>
      <c r="N2873" t="s">
        <v>44</v>
      </c>
      <c r="O2873" t="s">
        <v>567</v>
      </c>
      <c r="P2873" t="s">
        <v>25</v>
      </c>
      <c r="Q2873" t="s">
        <v>53</v>
      </c>
      <c r="R2873" t="s">
        <v>54</v>
      </c>
      <c r="S2873" t="s">
        <v>47</v>
      </c>
      <c r="T2873" t="s">
        <v>38</v>
      </c>
      <c r="U2873" t="s">
        <v>39</v>
      </c>
      <c r="V2873" s="5">
        <f>data[[#This Row],[PriceUSD]]*data[[#This Row],[Quantity]]</f>
        <v>32.03</v>
      </c>
      <c r="W2873" s="7">
        <f>data[[#This Row],[OrderDate]] + TIME(VALUE(LEFT(data[[#This Row],[OrderTime]],2)), VALUE(RIGHT(data[[#This Row],[OrderTime]],2)), 0)</f>
        <v>45721.030555555553</v>
      </c>
      <c r="X2873" s="7">
        <f>_xlfn.MINIFS(data[OrderDateTime], data[CustomerName], data[[#This Row],[CustomerName]])</f>
        <v>45515.022916666669</v>
      </c>
      <c r="Y2873" t="str">
        <f>IF(data[[#This Row],[OrderDateTime]]=data[[#This Row],[FirstOrderDateTime]], "New", "Returning")</f>
        <v>Returning</v>
      </c>
      <c r="Z2873" s="7">
        <f>data[[#This Row],[DeliveryDate]] + data[[#This Row],[DeliveryTime]]</f>
        <v>45721.634027777778</v>
      </c>
      <c r="AA2873" s="7">
        <f>data[[#This Row],[OrderDateTime]] + 1</f>
        <v>45722.030555555553</v>
      </c>
      <c r="AB2873" s="7" t="str">
        <f>IF(data[[#This Row],[DeliveryDateTime]] &lt;= data[[#This Row],[SLADue]], "On Time", "Late")</f>
        <v>On Time</v>
      </c>
    </row>
    <row r="2874" spans="1:28" x14ac:dyDescent="0.2">
      <c r="A2874" t="s">
        <v>3424</v>
      </c>
      <c r="B2874" t="s">
        <v>19</v>
      </c>
      <c r="C2874" t="s">
        <v>32</v>
      </c>
      <c r="D2874" t="s">
        <v>33</v>
      </c>
      <c r="E2874" s="5">
        <v>40.659999999999997</v>
      </c>
      <c r="F2874" t="s">
        <v>138</v>
      </c>
      <c r="G2874">
        <v>3</v>
      </c>
      <c r="H2874" s="1">
        <v>45790</v>
      </c>
      <c r="I2874" s="1" t="str">
        <f>TEXT(data[[#This Row],[OrderDate]],"mmm")</f>
        <v>May</v>
      </c>
      <c r="J2874" s="6">
        <v>0.85069444444444442</v>
      </c>
      <c r="K2874" s="6" t="str">
        <f>TEXT(data[[#This Row],[OrderTime]],"h")</f>
        <v>20</v>
      </c>
      <c r="L2874" s="1">
        <v>45791</v>
      </c>
      <c r="M2874" s="6">
        <v>0.8305555555555556</v>
      </c>
      <c r="N2874" t="s">
        <v>170</v>
      </c>
      <c r="O2874" t="s">
        <v>173</v>
      </c>
      <c r="P2874" t="s">
        <v>36</v>
      </c>
      <c r="Q2874" t="s">
        <v>26</v>
      </c>
      <c r="R2874" t="s">
        <v>37</v>
      </c>
      <c r="S2874" t="s">
        <v>28</v>
      </c>
      <c r="T2874" t="s">
        <v>29</v>
      </c>
      <c r="U2874" t="s">
        <v>39</v>
      </c>
      <c r="V2874" s="5">
        <f>data[[#This Row],[PriceUSD]]*data[[#This Row],[Quantity]]</f>
        <v>121.97999999999999</v>
      </c>
      <c r="W2874" s="7">
        <f>data[[#This Row],[OrderDate]] + TIME(VALUE(LEFT(data[[#This Row],[OrderTime]],2)), VALUE(RIGHT(data[[#This Row],[OrderTime]],2)), 0)</f>
        <v>45790.030555555553</v>
      </c>
      <c r="X2874" s="7">
        <f>_xlfn.MINIFS(data[OrderDateTime], data[CustomerName], data[[#This Row],[CustomerName]])</f>
        <v>45512.015277777777</v>
      </c>
      <c r="Y2874" t="str">
        <f>IF(data[[#This Row],[OrderDateTime]]=data[[#This Row],[FirstOrderDateTime]], "New", "Returning")</f>
        <v>Returning</v>
      </c>
      <c r="Z2874" s="7">
        <f>data[[#This Row],[DeliveryDate]] + data[[#This Row],[DeliveryTime]]</f>
        <v>45791.830555555556</v>
      </c>
      <c r="AA2874" s="7">
        <f>data[[#This Row],[OrderDateTime]] + 1</f>
        <v>45791.030555555553</v>
      </c>
      <c r="AB2874" s="7" t="str">
        <f>IF(data[[#This Row],[DeliveryDateTime]] &lt;= data[[#This Row],[SLADue]], "On Time", "Late")</f>
        <v>Late</v>
      </c>
    </row>
    <row r="2875" spans="1:28" x14ac:dyDescent="0.2">
      <c r="A2875" t="s">
        <v>3425</v>
      </c>
      <c r="B2875" t="s">
        <v>19</v>
      </c>
      <c r="C2875" t="s">
        <v>126</v>
      </c>
      <c r="D2875" t="s">
        <v>127</v>
      </c>
      <c r="E2875" s="5">
        <v>21.83</v>
      </c>
      <c r="F2875" t="s">
        <v>138</v>
      </c>
      <c r="G2875">
        <v>1</v>
      </c>
      <c r="H2875" s="1">
        <v>45640</v>
      </c>
      <c r="I2875" s="1" t="str">
        <f>TEXT(data[[#This Row],[OrderDate]],"mmm")</f>
        <v>Dec</v>
      </c>
      <c r="J2875" s="6">
        <v>0.7729166666666667</v>
      </c>
      <c r="K2875" s="6" t="str">
        <f>TEXT(data[[#This Row],[OrderTime]],"h")</f>
        <v>18</v>
      </c>
      <c r="L2875" s="1">
        <v>45641</v>
      </c>
      <c r="M2875" s="6">
        <v>0.8979166666666667</v>
      </c>
      <c r="N2875" t="s">
        <v>123</v>
      </c>
      <c r="O2875" t="s">
        <v>920</v>
      </c>
      <c r="P2875" t="s">
        <v>36</v>
      </c>
      <c r="Q2875" t="s">
        <v>53</v>
      </c>
      <c r="R2875" t="s">
        <v>129</v>
      </c>
      <c r="S2875" t="s">
        <v>28</v>
      </c>
      <c r="T2875" t="s">
        <v>136</v>
      </c>
      <c r="U2875" t="s">
        <v>39</v>
      </c>
      <c r="V2875" s="5">
        <f>data[[#This Row],[PriceUSD]]*data[[#This Row],[Quantity]]</f>
        <v>21.83</v>
      </c>
      <c r="W2875" s="7">
        <f>data[[#This Row],[OrderDate]] + TIME(VALUE(LEFT(data[[#This Row],[OrderTime]],2)), VALUE(RIGHT(data[[#This Row],[OrderTime]],2)), 0)</f>
        <v>45640.046527777777</v>
      </c>
      <c r="X2875" s="7">
        <f>_xlfn.MINIFS(data[OrderDateTime], data[CustomerName], data[[#This Row],[CustomerName]])</f>
        <v>45533.054166666669</v>
      </c>
      <c r="Y2875" t="str">
        <f>IF(data[[#This Row],[OrderDateTime]]=data[[#This Row],[FirstOrderDateTime]], "New", "Returning")</f>
        <v>Returning</v>
      </c>
      <c r="Z2875" s="7">
        <f>data[[#This Row],[DeliveryDate]] + data[[#This Row],[DeliveryTime]]</f>
        <v>45641.897916666669</v>
      </c>
      <c r="AA2875" s="7">
        <f>data[[#This Row],[OrderDateTime]] + 1</f>
        <v>45641.046527777777</v>
      </c>
      <c r="AB2875" s="7" t="str">
        <f>IF(data[[#This Row],[DeliveryDateTime]] &lt;= data[[#This Row],[SLADue]], "On Time", "Late")</f>
        <v>Late</v>
      </c>
    </row>
    <row r="2876" spans="1:28" x14ac:dyDescent="0.2">
      <c r="A2876" t="s">
        <v>3426</v>
      </c>
      <c r="B2876" t="s">
        <v>19</v>
      </c>
      <c r="C2876" t="s">
        <v>117</v>
      </c>
      <c r="D2876" t="s">
        <v>118</v>
      </c>
      <c r="E2876" s="5">
        <v>71.38</v>
      </c>
      <c r="F2876" t="s">
        <v>119</v>
      </c>
      <c r="G2876">
        <v>1</v>
      </c>
      <c r="H2876" s="1">
        <v>45568</v>
      </c>
      <c r="I2876" s="1" t="str">
        <f>TEXT(data[[#This Row],[OrderDate]],"mmm")</f>
        <v>Oct</v>
      </c>
      <c r="J2876" s="6">
        <v>0.38750000000000001</v>
      </c>
      <c r="K2876" s="6" t="str">
        <f>TEXT(data[[#This Row],[OrderTime]],"h")</f>
        <v>9</v>
      </c>
      <c r="L2876" s="1">
        <v>45569</v>
      </c>
      <c r="M2876" s="6">
        <v>0.5541666666666667</v>
      </c>
      <c r="N2876" t="s">
        <v>120</v>
      </c>
      <c r="O2876" t="s">
        <v>735</v>
      </c>
      <c r="P2876" t="s">
        <v>25</v>
      </c>
      <c r="Q2876" t="s">
        <v>26</v>
      </c>
      <c r="R2876" t="s">
        <v>66</v>
      </c>
      <c r="S2876" t="s">
        <v>28</v>
      </c>
      <c r="T2876" t="s">
        <v>59</v>
      </c>
      <c r="U2876" t="s">
        <v>39</v>
      </c>
      <c r="V2876" s="5">
        <f>data[[#This Row],[PriceUSD]]*data[[#This Row],[Quantity]]</f>
        <v>71.38</v>
      </c>
      <c r="W2876" s="7">
        <f>data[[#This Row],[OrderDate]] + TIME(VALUE(LEFT(data[[#This Row],[OrderTime]],2)), VALUE(RIGHT(data[[#This Row],[OrderTime]],2)), 0)</f>
        <v>45568.052083333336</v>
      </c>
      <c r="X2876" s="7">
        <f>_xlfn.MINIFS(data[OrderDateTime], data[CustomerName], data[[#This Row],[CustomerName]])</f>
        <v>45534.022916666669</v>
      </c>
      <c r="Y2876" t="str">
        <f>IF(data[[#This Row],[OrderDateTime]]=data[[#This Row],[FirstOrderDateTime]], "New", "Returning")</f>
        <v>Returning</v>
      </c>
      <c r="Z2876" s="7">
        <f>data[[#This Row],[DeliveryDate]] + data[[#This Row],[DeliveryTime]]</f>
        <v>45569.554166666669</v>
      </c>
      <c r="AA2876" s="7">
        <f>data[[#This Row],[OrderDateTime]] + 1</f>
        <v>45569.052083333336</v>
      </c>
      <c r="AB2876" s="7" t="str">
        <f>IF(data[[#This Row],[DeliveryDateTime]] &lt;= data[[#This Row],[SLADue]], "On Time", "Late")</f>
        <v>Late</v>
      </c>
    </row>
    <row r="2877" spans="1:28" x14ac:dyDescent="0.2">
      <c r="A2877" t="s">
        <v>3427</v>
      </c>
      <c r="B2877" t="s">
        <v>19</v>
      </c>
      <c r="C2877" t="s">
        <v>290</v>
      </c>
      <c r="D2877" t="s">
        <v>291</v>
      </c>
      <c r="E2877" s="5">
        <v>67.25</v>
      </c>
      <c r="F2877" t="s">
        <v>22</v>
      </c>
      <c r="G2877">
        <v>2</v>
      </c>
      <c r="H2877" s="1">
        <v>45601</v>
      </c>
      <c r="I2877" s="1" t="str">
        <f>TEXT(data[[#This Row],[OrderDate]],"mmm")</f>
        <v>Nov</v>
      </c>
      <c r="J2877" s="6">
        <v>0.51041666666666663</v>
      </c>
      <c r="K2877" s="6" t="str">
        <f>TEXT(data[[#This Row],[OrderTime]],"h")</f>
        <v>12</v>
      </c>
      <c r="L2877" s="1">
        <v>45602</v>
      </c>
      <c r="M2877" s="6">
        <v>0.55208333333333337</v>
      </c>
      <c r="N2877" t="s">
        <v>98</v>
      </c>
      <c r="O2877" t="s">
        <v>1166</v>
      </c>
      <c r="P2877" t="s">
        <v>77</v>
      </c>
      <c r="Q2877" t="s">
        <v>26</v>
      </c>
      <c r="R2877" t="s">
        <v>294</v>
      </c>
      <c r="S2877" t="s">
        <v>28</v>
      </c>
      <c r="T2877" t="s">
        <v>136</v>
      </c>
      <c r="U2877" t="s">
        <v>30</v>
      </c>
      <c r="V2877" s="5">
        <f>data[[#This Row],[PriceUSD]]*data[[#This Row],[Quantity]]</f>
        <v>134.5</v>
      </c>
      <c r="W2877" s="7">
        <f>data[[#This Row],[OrderDate]] + TIME(VALUE(LEFT(data[[#This Row],[OrderTime]],2)), VALUE(RIGHT(data[[#This Row],[OrderTime]],2)), 0)</f>
        <v>45601.046527777777</v>
      </c>
      <c r="X2877" s="7">
        <f>_xlfn.MINIFS(data[OrderDateTime], data[CustomerName], data[[#This Row],[CustomerName]])</f>
        <v>45572.061805555553</v>
      </c>
      <c r="Y2877" t="str">
        <f>IF(data[[#This Row],[OrderDateTime]]=data[[#This Row],[FirstOrderDateTime]], "New", "Returning")</f>
        <v>Returning</v>
      </c>
      <c r="Z2877" s="7">
        <f>data[[#This Row],[DeliveryDate]] + data[[#This Row],[DeliveryTime]]</f>
        <v>45602.552083333336</v>
      </c>
      <c r="AA2877" s="7">
        <f>data[[#This Row],[OrderDateTime]] + 1</f>
        <v>45602.046527777777</v>
      </c>
      <c r="AB2877" s="7" t="str">
        <f>IF(data[[#This Row],[DeliveryDateTime]] &lt;= data[[#This Row],[SLADue]], "On Time", "Late")</f>
        <v>Late</v>
      </c>
    </row>
    <row r="2878" spans="1:28" x14ac:dyDescent="0.2">
      <c r="A2878" t="s">
        <v>3428</v>
      </c>
      <c r="B2878" t="s">
        <v>19</v>
      </c>
      <c r="C2878" t="s">
        <v>69</v>
      </c>
      <c r="D2878" t="s">
        <v>70</v>
      </c>
      <c r="E2878" s="5">
        <v>57.07</v>
      </c>
      <c r="F2878" t="s">
        <v>74</v>
      </c>
      <c r="G2878">
        <v>1</v>
      </c>
      <c r="H2878" s="1">
        <v>45720</v>
      </c>
      <c r="I2878" s="1" t="str">
        <f>TEXT(data[[#This Row],[OrderDate]],"mmm")</f>
        <v>Mar</v>
      </c>
      <c r="J2878" s="6">
        <v>0.53749999999999998</v>
      </c>
      <c r="K2878" s="6" t="str">
        <f>TEXT(data[[#This Row],[OrderTime]],"h")</f>
        <v>12</v>
      </c>
      <c r="L2878" s="1">
        <v>45721</v>
      </c>
      <c r="M2878" s="6">
        <v>0.62083333333333335</v>
      </c>
      <c r="N2878" t="s">
        <v>64</v>
      </c>
      <c r="O2878" t="s">
        <v>946</v>
      </c>
      <c r="P2878" t="s">
        <v>25</v>
      </c>
      <c r="Q2878" t="s">
        <v>26</v>
      </c>
      <c r="R2878" t="s">
        <v>37</v>
      </c>
      <c r="S2878" t="s">
        <v>28</v>
      </c>
      <c r="T2878" t="s">
        <v>38</v>
      </c>
      <c r="U2878" t="s">
        <v>30</v>
      </c>
      <c r="V2878" s="5">
        <f>data[[#This Row],[PriceUSD]]*data[[#This Row],[Quantity]]</f>
        <v>57.07</v>
      </c>
      <c r="W2878" s="7">
        <f>data[[#This Row],[OrderDate]] + TIME(VALUE(LEFT(data[[#This Row],[OrderTime]],2)), VALUE(RIGHT(data[[#This Row],[OrderTime]],2)), 0)</f>
        <v>45720.052083333336</v>
      </c>
      <c r="X2878" s="7">
        <f>_xlfn.MINIFS(data[OrderDateTime], data[CustomerName], data[[#This Row],[CustomerName]])</f>
        <v>45506.022916666669</v>
      </c>
      <c r="Y2878" t="str">
        <f>IF(data[[#This Row],[OrderDateTime]]=data[[#This Row],[FirstOrderDateTime]], "New", "Returning")</f>
        <v>Returning</v>
      </c>
      <c r="Z2878" s="7">
        <f>data[[#This Row],[DeliveryDate]] + data[[#This Row],[DeliveryTime]]</f>
        <v>45721.620833333334</v>
      </c>
      <c r="AA2878" s="7">
        <f>data[[#This Row],[OrderDateTime]] + 1</f>
        <v>45721.052083333336</v>
      </c>
      <c r="AB2878" s="7" t="str">
        <f>IF(data[[#This Row],[DeliveryDateTime]] &lt;= data[[#This Row],[SLADue]], "On Time", "Late")</f>
        <v>Late</v>
      </c>
    </row>
    <row r="2879" spans="1:28" x14ac:dyDescent="0.2">
      <c r="A2879" t="s">
        <v>3429</v>
      </c>
      <c r="B2879" t="s">
        <v>19</v>
      </c>
      <c r="C2879" t="s">
        <v>69</v>
      </c>
      <c r="D2879" t="s">
        <v>70</v>
      </c>
      <c r="E2879" s="5">
        <v>51.89</v>
      </c>
      <c r="F2879" t="s">
        <v>71</v>
      </c>
      <c r="G2879">
        <v>1</v>
      </c>
      <c r="H2879" s="1">
        <v>45556</v>
      </c>
      <c r="I2879" s="1" t="str">
        <f>TEXT(data[[#This Row],[OrderDate]],"mmm")</f>
        <v>Sep</v>
      </c>
      <c r="J2879" s="6">
        <v>0.75208333333333333</v>
      </c>
      <c r="K2879" s="6" t="str">
        <f>TEXT(data[[#This Row],[OrderTime]],"h")</f>
        <v>18</v>
      </c>
      <c r="L2879" s="1">
        <v>45557</v>
      </c>
      <c r="M2879" s="6">
        <v>0.6069444444444444</v>
      </c>
      <c r="N2879" t="s">
        <v>88</v>
      </c>
      <c r="O2879" t="s">
        <v>1220</v>
      </c>
      <c r="P2879" t="s">
        <v>25</v>
      </c>
      <c r="Q2879" t="s">
        <v>26</v>
      </c>
      <c r="R2879" t="s">
        <v>37</v>
      </c>
      <c r="S2879" t="s">
        <v>28</v>
      </c>
      <c r="T2879" t="s">
        <v>29</v>
      </c>
      <c r="U2879" t="s">
        <v>30</v>
      </c>
      <c r="V2879" s="5">
        <f>data[[#This Row],[PriceUSD]]*data[[#This Row],[Quantity]]</f>
        <v>51.89</v>
      </c>
      <c r="W2879" s="7">
        <f>data[[#This Row],[OrderDate]] + TIME(VALUE(LEFT(data[[#This Row],[OrderTime]],2)), VALUE(RIGHT(data[[#This Row],[OrderTime]],2)), 0)</f>
        <v>45556.022916666669</v>
      </c>
      <c r="X2879" s="7">
        <f>_xlfn.MINIFS(data[OrderDateTime], data[CustomerName], data[[#This Row],[CustomerName]])</f>
        <v>45515.022916666669</v>
      </c>
      <c r="Y2879" t="str">
        <f>IF(data[[#This Row],[OrderDateTime]]=data[[#This Row],[FirstOrderDateTime]], "New", "Returning")</f>
        <v>Returning</v>
      </c>
      <c r="Z2879" s="7">
        <f>data[[#This Row],[DeliveryDate]] + data[[#This Row],[DeliveryTime]]</f>
        <v>45557.606944444444</v>
      </c>
      <c r="AA2879" s="7">
        <f>data[[#This Row],[OrderDateTime]] + 1</f>
        <v>45557.022916666669</v>
      </c>
      <c r="AB2879" s="7" t="str">
        <f>IF(data[[#This Row],[DeliveryDateTime]] &lt;= data[[#This Row],[SLADue]], "On Time", "Late")</f>
        <v>Late</v>
      </c>
    </row>
    <row r="2880" spans="1:28" x14ac:dyDescent="0.2">
      <c r="A2880" t="s">
        <v>3430</v>
      </c>
      <c r="B2880" t="s">
        <v>19</v>
      </c>
      <c r="C2880" t="s">
        <v>20</v>
      </c>
      <c r="D2880" t="s">
        <v>21</v>
      </c>
      <c r="E2880" s="5">
        <v>16.97</v>
      </c>
      <c r="F2880" t="s">
        <v>22</v>
      </c>
      <c r="G2880">
        <v>4</v>
      </c>
      <c r="H2880" s="1">
        <v>45542</v>
      </c>
      <c r="I2880" s="1" t="str">
        <f>TEXT(data[[#This Row],[OrderDate]],"mmm")</f>
        <v>Sep</v>
      </c>
      <c r="J2880" s="6">
        <v>0.75972222222222219</v>
      </c>
      <c r="K2880" s="6" t="str">
        <f>TEXT(data[[#This Row],[OrderTime]],"h")</f>
        <v>18</v>
      </c>
      <c r="L2880" s="1">
        <v>45543</v>
      </c>
      <c r="M2880" s="6">
        <v>0.88472222222222219</v>
      </c>
      <c r="N2880" t="s">
        <v>213</v>
      </c>
      <c r="O2880" t="s">
        <v>76</v>
      </c>
      <c r="P2880" t="s">
        <v>36</v>
      </c>
      <c r="Q2880" t="s">
        <v>26</v>
      </c>
      <c r="R2880" t="s">
        <v>27</v>
      </c>
      <c r="S2880" t="s">
        <v>28</v>
      </c>
      <c r="T2880" t="s">
        <v>106</v>
      </c>
      <c r="U2880" t="s">
        <v>39</v>
      </c>
      <c r="V2880" s="5">
        <f>data[[#This Row],[PriceUSD]]*data[[#This Row],[Quantity]]</f>
        <v>67.88</v>
      </c>
      <c r="W2880" s="7">
        <f>data[[#This Row],[OrderDate]] + TIME(VALUE(LEFT(data[[#This Row],[OrderTime]],2)), VALUE(RIGHT(data[[#This Row],[OrderTime]],2)), 0)</f>
        <v>45542.015277777777</v>
      </c>
      <c r="X2880" s="7">
        <f>_xlfn.MINIFS(data[OrderDateTime], data[CustomerName], data[[#This Row],[CustomerName]])</f>
        <v>45506.022916666669</v>
      </c>
      <c r="Y2880" t="str">
        <f>IF(data[[#This Row],[OrderDateTime]]=data[[#This Row],[FirstOrderDateTime]], "New", "Returning")</f>
        <v>Returning</v>
      </c>
      <c r="Z2880" s="7">
        <f>data[[#This Row],[DeliveryDate]] + data[[#This Row],[DeliveryTime]]</f>
        <v>45543.884722222225</v>
      </c>
      <c r="AA2880" s="7">
        <f>data[[#This Row],[OrderDateTime]] + 1</f>
        <v>45543.015277777777</v>
      </c>
      <c r="AB2880" s="7" t="str">
        <f>IF(data[[#This Row],[DeliveryDateTime]] &lt;= data[[#This Row],[SLADue]], "On Time", "Late")</f>
        <v>Late</v>
      </c>
    </row>
    <row r="2881" spans="1:28" x14ac:dyDescent="0.2">
      <c r="A2881" t="s">
        <v>3431</v>
      </c>
      <c r="B2881" t="s">
        <v>19</v>
      </c>
      <c r="C2881" t="s">
        <v>92</v>
      </c>
      <c r="D2881" t="s">
        <v>93</v>
      </c>
      <c r="E2881" s="5">
        <v>84.25</v>
      </c>
      <c r="F2881" t="s">
        <v>81</v>
      </c>
      <c r="G2881">
        <v>1</v>
      </c>
      <c r="H2881" s="1">
        <v>45616</v>
      </c>
      <c r="I2881" s="1" t="str">
        <f>TEXT(data[[#This Row],[OrderDate]],"mmm")</f>
        <v>Nov</v>
      </c>
      <c r="J2881" s="6">
        <v>0.45069444444444445</v>
      </c>
      <c r="K2881" s="6" t="str">
        <f>TEXT(data[[#This Row],[OrderTime]],"h")</f>
        <v>10</v>
      </c>
      <c r="L2881" s="1">
        <v>45616</v>
      </c>
      <c r="M2881" s="6">
        <v>0.7006944444444444</v>
      </c>
      <c r="N2881" t="s">
        <v>326</v>
      </c>
      <c r="O2881" t="s">
        <v>1057</v>
      </c>
      <c r="P2881" t="s">
        <v>202</v>
      </c>
      <c r="Q2881" t="s">
        <v>53</v>
      </c>
      <c r="R2881" t="s">
        <v>66</v>
      </c>
      <c r="S2881" t="s">
        <v>47</v>
      </c>
      <c r="T2881" t="s">
        <v>38</v>
      </c>
      <c r="U2881" t="s">
        <v>30</v>
      </c>
      <c r="V2881" s="5">
        <f>data[[#This Row],[PriceUSD]]*data[[#This Row],[Quantity]]</f>
        <v>84.25</v>
      </c>
      <c r="W2881" s="7">
        <f>data[[#This Row],[OrderDate]] + TIME(VALUE(LEFT(data[[#This Row],[OrderTime]],2)), VALUE(RIGHT(data[[#This Row],[OrderTime]],2)), 0)</f>
        <v>45616.030555555553</v>
      </c>
      <c r="X2881" s="7">
        <f>_xlfn.MINIFS(data[OrderDateTime], data[CustomerName], data[[#This Row],[CustomerName]])</f>
        <v>45557.017361111109</v>
      </c>
      <c r="Y2881" t="str">
        <f>IF(data[[#This Row],[OrderDateTime]]=data[[#This Row],[FirstOrderDateTime]], "New", "Returning")</f>
        <v>Returning</v>
      </c>
      <c r="Z2881" s="7">
        <f>data[[#This Row],[DeliveryDate]] + data[[#This Row],[DeliveryTime]]</f>
        <v>45616.700694444444</v>
      </c>
      <c r="AA2881" s="7">
        <f>data[[#This Row],[OrderDateTime]] + 1</f>
        <v>45617.030555555553</v>
      </c>
      <c r="AB2881" s="7" t="str">
        <f>IF(data[[#This Row],[DeliveryDateTime]] &lt;= data[[#This Row],[SLADue]], "On Time", "Late")</f>
        <v>On Time</v>
      </c>
    </row>
    <row r="2882" spans="1:28" x14ac:dyDescent="0.2">
      <c r="A2882" t="s">
        <v>3432</v>
      </c>
      <c r="B2882" t="s">
        <v>19</v>
      </c>
      <c r="C2882" t="s">
        <v>20</v>
      </c>
      <c r="D2882" t="s">
        <v>21</v>
      </c>
      <c r="E2882" s="5">
        <v>16.71</v>
      </c>
      <c r="F2882" t="s">
        <v>22</v>
      </c>
      <c r="G2882">
        <v>2</v>
      </c>
      <c r="H2882" s="1">
        <v>45600</v>
      </c>
      <c r="I2882" s="1" t="str">
        <f>TEXT(data[[#This Row],[OrderDate]],"mmm")</f>
        <v>Nov</v>
      </c>
      <c r="J2882" s="6">
        <v>0.84375</v>
      </c>
      <c r="K2882" s="6" t="str">
        <f>TEXT(data[[#This Row],[OrderTime]],"h")</f>
        <v>20</v>
      </c>
      <c r="L2882" s="1">
        <v>45602</v>
      </c>
      <c r="M2882" s="6">
        <v>0.82847222222222228</v>
      </c>
      <c r="N2882" t="s">
        <v>112</v>
      </c>
      <c r="O2882" t="s">
        <v>715</v>
      </c>
      <c r="P2882" t="s">
        <v>36</v>
      </c>
      <c r="Q2882" t="s">
        <v>26</v>
      </c>
      <c r="R2882" t="s">
        <v>27</v>
      </c>
      <c r="S2882" t="s">
        <v>105</v>
      </c>
      <c r="T2882" t="s">
        <v>29</v>
      </c>
      <c r="U2882" t="s">
        <v>30</v>
      </c>
      <c r="V2882" s="5">
        <f>data[[#This Row],[PriceUSD]]*data[[#This Row],[Quantity]]</f>
        <v>33.42</v>
      </c>
      <c r="W2882" s="7">
        <f>data[[#This Row],[OrderDate]] + TIME(VALUE(LEFT(data[[#This Row],[OrderTime]],2)), VALUE(RIGHT(data[[#This Row],[OrderTime]],2)), 0)</f>
        <v>45600.052083333336</v>
      </c>
      <c r="X2882" s="7">
        <f>_xlfn.MINIFS(data[OrderDateTime], data[CustomerName], data[[#This Row],[CustomerName]])</f>
        <v>45554.054166666669</v>
      </c>
      <c r="Y2882" t="str">
        <f>IF(data[[#This Row],[OrderDateTime]]=data[[#This Row],[FirstOrderDateTime]], "New", "Returning")</f>
        <v>Returning</v>
      </c>
      <c r="Z2882" s="7">
        <f>data[[#This Row],[DeliveryDate]] + data[[#This Row],[DeliveryTime]]</f>
        <v>45602.828472222223</v>
      </c>
      <c r="AA2882" s="7">
        <f>data[[#This Row],[OrderDateTime]] + 1</f>
        <v>45601.052083333336</v>
      </c>
      <c r="AB2882" s="7" t="str">
        <f>IF(data[[#This Row],[DeliveryDateTime]] &lt;= data[[#This Row],[SLADue]], "On Time", "Late")</f>
        <v>Late</v>
      </c>
    </row>
    <row r="2883" spans="1:28" x14ac:dyDescent="0.2">
      <c r="A2883" t="s">
        <v>3433</v>
      </c>
      <c r="B2883" t="s">
        <v>19</v>
      </c>
      <c r="C2883" t="s">
        <v>92</v>
      </c>
      <c r="D2883" t="s">
        <v>93</v>
      </c>
      <c r="E2883" s="5">
        <v>95.26</v>
      </c>
      <c r="F2883" t="s">
        <v>81</v>
      </c>
      <c r="G2883">
        <v>2</v>
      </c>
      <c r="H2883" s="1">
        <v>45820</v>
      </c>
      <c r="I2883" s="1" t="str">
        <f>TEXT(data[[#This Row],[OrderDate]],"mmm")</f>
        <v>Jun</v>
      </c>
      <c r="J2883" s="6">
        <v>0.69027777777777777</v>
      </c>
      <c r="K2883" s="6" t="str">
        <f>TEXT(data[[#This Row],[OrderTime]],"h")</f>
        <v>16</v>
      </c>
      <c r="L2883" s="1">
        <v>45821</v>
      </c>
      <c r="M2883" s="6">
        <v>0.89861111111111114</v>
      </c>
      <c r="N2883" t="s">
        <v>213</v>
      </c>
      <c r="O2883" t="s">
        <v>570</v>
      </c>
      <c r="P2883" t="s">
        <v>36</v>
      </c>
      <c r="Q2883" t="s">
        <v>26</v>
      </c>
      <c r="R2883" t="s">
        <v>66</v>
      </c>
      <c r="S2883" t="s">
        <v>28</v>
      </c>
      <c r="T2883" t="s">
        <v>38</v>
      </c>
      <c r="U2883" t="s">
        <v>30</v>
      </c>
      <c r="V2883" s="5">
        <f>data[[#This Row],[PriceUSD]]*data[[#This Row],[Quantity]]</f>
        <v>190.52</v>
      </c>
      <c r="W2883" s="7">
        <f>data[[#This Row],[OrderDate]] + TIME(VALUE(LEFT(data[[#This Row],[OrderTime]],2)), VALUE(RIGHT(data[[#This Row],[OrderTime]],2)), 0)</f>
        <v>45820.054166666669</v>
      </c>
      <c r="X2883" s="7">
        <f>_xlfn.MINIFS(data[OrderDateTime], data[CustomerName], data[[#This Row],[CustomerName]])</f>
        <v>45521.038888888892</v>
      </c>
      <c r="Y2883" t="str">
        <f>IF(data[[#This Row],[OrderDateTime]]=data[[#This Row],[FirstOrderDateTime]], "New", "Returning")</f>
        <v>Returning</v>
      </c>
      <c r="Z2883" s="7">
        <f>data[[#This Row],[DeliveryDate]] + data[[#This Row],[DeliveryTime]]</f>
        <v>45821.898611111108</v>
      </c>
      <c r="AA2883" s="7">
        <f>data[[#This Row],[OrderDateTime]] + 1</f>
        <v>45821.054166666669</v>
      </c>
      <c r="AB2883" s="7" t="str">
        <f>IF(data[[#This Row],[DeliveryDateTime]] &lt;= data[[#This Row],[SLADue]], "On Time", "Late")</f>
        <v>Late</v>
      </c>
    </row>
    <row r="2884" spans="1:28" x14ac:dyDescent="0.2">
      <c r="A2884" t="s">
        <v>3434</v>
      </c>
      <c r="B2884" t="s">
        <v>19</v>
      </c>
      <c r="C2884" t="s">
        <v>258</v>
      </c>
      <c r="D2884" t="s">
        <v>259</v>
      </c>
      <c r="E2884" s="5">
        <v>116.46</v>
      </c>
      <c r="F2884" t="s">
        <v>182</v>
      </c>
      <c r="G2884">
        <v>1</v>
      </c>
      <c r="H2884" s="1">
        <v>45567</v>
      </c>
      <c r="I2884" s="1" t="str">
        <f>TEXT(data[[#This Row],[OrderDate]],"mmm")</f>
        <v>Oct</v>
      </c>
      <c r="J2884" s="6">
        <v>0.46527777777777779</v>
      </c>
      <c r="K2884" s="6" t="str">
        <f>TEXT(data[[#This Row],[OrderTime]],"h")</f>
        <v>11</v>
      </c>
      <c r="L2884" s="1">
        <v>45568</v>
      </c>
      <c r="M2884" s="6">
        <v>0.54861111111111116</v>
      </c>
      <c r="N2884" t="s">
        <v>23</v>
      </c>
      <c r="O2884" t="s">
        <v>1611</v>
      </c>
      <c r="P2884" t="s">
        <v>25</v>
      </c>
      <c r="Q2884" t="s">
        <v>53</v>
      </c>
      <c r="R2884" t="s">
        <v>261</v>
      </c>
      <c r="S2884" t="s">
        <v>28</v>
      </c>
      <c r="T2884" t="s">
        <v>29</v>
      </c>
      <c r="U2884" t="s">
        <v>30</v>
      </c>
      <c r="V2884" s="5">
        <f>data[[#This Row],[PriceUSD]]*data[[#This Row],[Quantity]]</f>
        <v>116.46</v>
      </c>
      <c r="W2884" s="7">
        <f>data[[#This Row],[OrderDate]] + TIME(VALUE(LEFT(data[[#This Row],[OrderTime]],2)), VALUE(RIGHT(data[[#This Row],[OrderTime]],2)), 0)</f>
        <v>45567.054166666669</v>
      </c>
      <c r="X2884" s="7">
        <f>_xlfn.MINIFS(data[OrderDateTime], data[CustomerName], data[[#This Row],[CustomerName]])</f>
        <v>45518.022916666669</v>
      </c>
      <c r="Y2884" t="str">
        <f>IF(data[[#This Row],[OrderDateTime]]=data[[#This Row],[FirstOrderDateTime]], "New", "Returning")</f>
        <v>Returning</v>
      </c>
      <c r="Z2884" s="7">
        <f>data[[#This Row],[DeliveryDate]] + data[[#This Row],[DeliveryTime]]</f>
        <v>45568.548611111109</v>
      </c>
      <c r="AA2884" s="7">
        <f>data[[#This Row],[OrderDateTime]] + 1</f>
        <v>45568.054166666669</v>
      </c>
      <c r="AB2884" s="7" t="str">
        <f>IF(data[[#This Row],[DeliveryDateTime]] &lt;= data[[#This Row],[SLADue]], "On Time", "Late")</f>
        <v>Late</v>
      </c>
    </row>
    <row r="2885" spans="1:28" x14ac:dyDescent="0.2">
      <c r="A2885" t="s">
        <v>3435</v>
      </c>
      <c r="B2885" t="s">
        <v>19</v>
      </c>
      <c r="C2885" t="s">
        <v>61</v>
      </c>
      <c r="D2885" t="s">
        <v>62</v>
      </c>
      <c r="E2885" s="5">
        <v>145.5</v>
      </c>
      <c r="F2885" t="s">
        <v>94</v>
      </c>
      <c r="G2885">
        <v>3</v>
      </c>
      <c r="H2885" s="1">
        <v>45516</v>
      </c>
      <c r="I2885" s="1" t="str">
        <f>TEXT(data[[#This Row],[OrderDate]],"mmm")</f>
        <v>Aug</v>
      </c>
      <c r="J2885" s="6">
        <v>0.78819444444444442</v>
      </c>
      <c r="K2885" s="6" t="str">
        <f>TEXT(data[[#This Row],[OrderTime]],"h")</f>
        <v>18</v>
      </c>
      <c r="L2885" s="1">
        <v>45517</v>
      </c>
      <c r="M2885" s="6">
        <v>0.87152777777777779</v>
      </c>
      <c r="N2885" t="s">
        <v>208</v>
      </c>
      <c r="O2885" t="s">
        <v>1549</v>
      </c>
      <c r="P2885" t="s">
        <v>202</v>
      </c>
      <c r="Q2885" t="s">
        <v>53</v>
      </c>
      <c r="R2885" t="s">
        <v>66</v>
      </c>
      <c r="S2885" t="s">
        <v>28</v>
      </c>
      <c r="T2885" t="s">
        <v>38</v>
      </c>
      <c r="U2885" t="s">
        <v>39</v>
      </c>
      <c r="V2885" s="5">
        <f>data[[#This Row],[PriceUSD]]*data[[#This Row],[Quantity]]</f>
        <v>436.5</v>
      </c>
      <c r="W2885" s="7">
        <f>data[[#This Row],[OrderDate]] + TIME(VALUE(LEFT(data[[#This Row],[OrderTime]],2)), VALUE(RIGHT(data[[#This Row],[OrderTime]],2)), 0)</f>
        <v>45516.030555555553</v>
      </c>
      <c r="X2885" s="7">
        <f>_xlfn.MINIFS(data[OrderDateTime], data[CustomerName], data[[#This Row],[CustomerName]])</f>
        <v>45516.030555555553</v>
      </c>
      <c r="Y2885" t="str">
        <f>IF(data[[#This Row],[OrderDateTime]]=data[[#This Row],[FirstOrderDateTime]], "New", "Returning")</f>
        <v>New</v>
      </c>
      <c r="Z2885" s="7">
        <f>data[[#This Row],[DeliveryDate]] + data[[#This Row],[DeliveryTime]]</f>
        <v>45517.871527777781</v>
      </c>
      <c r="AA2885" s="7">
        <f>data[[#This Row],[OrderDateTime]] + 1</f>
        <v>45517.030555555553</v>
      </c>
      <c r="AB2885" s="7" t="str">
        <f>IF(data[[#This Row],[DeliveryDateTime]] &lt;= data[[#This Row],[SLADue]], "On Time", "Late")</f>
        <v>Late</v>
      </c>
    </row>
    <row r="2886" spans="1:28" x14ac:dyDescent="0.2">
      <c r="A2886" t="s">
        <v>3436</v>
      </c>
      <c r="B2886" t="s">
        <v>19</v>
      </c>
      <c r="C2886" t="s">
        <v>92</v>
      </c>
      <c r="D2886" t="s">
        <v>93</v>
      </c>
      <c r="E2886" s="5">
        <v>77.94</v>
      </c>
      <c r="F2886" t="s">
        <v>81</v>
      </c>
      <c r="G2886">
        <v>1</v>
      </c>
      <c r="H2886" s="1">
        <v>45656</v>
      </c>
      <c r="I2886" s="1" t="str">
        <f>TEXT(data[[#This Row],[OrderDate]],"mmm")</f>
        <v>Dec</v>
      </c>
      <c r="J2886" s="6">
        <v>0.54236111111111107</v>
      </c>
      <c r="K2886" s="6" t="str">
        <f>TEXT(data[[#This Row],[OrderTime]],"h")</f>
        <v>13</v>
      </c>
      <c r="L2886" s="1">
        <v>45657</v>
      </c>
      <c r="M2886" s="6">
        <v>0.75069444444444444</v>
      </c>
      <c r="N2886" t="s">
        <v>238</v>
      </c>
      <c r="O2886" t="s">
        <v>403</v>
      </c>
      <c r="P2886" t="s">
        <v>36</v>
      </c>
      <c r="Q2886" t="s">
        <v>53</v>
      </c>
      <c r="R2886" t="s">
        <v>66</v>
      </c>
      <c r="S2886" t="s">
        <v>28</v>
      </c>
      <c r="T2886" t="s">
        <v>29</v>
      </c>
      <c r="U2886" t="s">
        <v>30</v>
      </c>
      <c r="V2886" s="5">
        <f>data[[#This Row],[PriceUSD]]*data[[#This Row],[Quantity]]</f>
        <v>77.94</v>
      </c>
      <c r="W2886" s="7">
        <f>data[[#This Row],[OrderDate]] + TIME(VALUE(LEFT(data[[#This Row],[OrderTime]],2)), VALUE(RIGHT(data[[#This Row],[OrderTime]],2)), 0)</f>
        <v>45656.007638888892</v>
      </c>
      <c r="X2886" s="7">
        <f>_xlfn.MINIFS(data[OrderDateTime], data[CustomerName], data[[#This Row],[CustomerName]])</f>
        <v>45535.015277777777</v>
      </c>
      <c r="Y2886" t="str">
        <f>IF(data[[#This Row],[OrderDateTime]]=data[[#This Row],[FirstOrderDateTime]], "New", "Returning")</f>
        <v>Returning</v>
      </c>
      <c r="Z2886" s="7">
        <f>data[[#This Row],[DeliveryDate]] + data[[#This Row],[DeliveryTime]]</f>
        <v>45657.750694444447</v>
      </c>
      <c r="AA2886" s="7">
        <f>data[[#This Row],[OrderDateTime]] + 1</f>
        <v>45657.007638888892</v>
      </c>
      <c r="AB2886" s="7" t="str">
        <f>IF(data[[#This Row],[DeliveryDateTime]] &lt;= data[[#This Row],[SLADue]], "On Time", "Late")</f>
        <v>Late</v>
      </c>
    </row>
    <row r="2887" spans="1:28" x14ac:dyDescent="0.2">
      <c r="A2887" t="s">
        <v>3437</v>
      </c>
      <c r="B2887" t="s">
        <v>19</v>
      </c>
      <c r="C2887" t="s">
        <v>258</v>
      </c>
      <c r="D2887" t="s">
        <v>259</v>
      </c>
      <c r="E2887" s="5">
        <v>104.34</v>
      </c>
      <c r="F2887" t="s">
        <v>51</v>
      </c>
      <c r="G2887">
        <v>1</v>
      </c>
      <c r="H2887" s="1">
        <v>45754</v>
      </c>
      <c r="I2887" s="1" t="str">
        <f>TEXT(data[[#This Row],[OrderDate]],"mmm")</f>
        <v>Apr</v>
      </c>
      <c r="J2887" s="6">
        <v>0.88680555555555551</v>
      </c>
      <c r="K2887" s="6" t="str">
        <f>TEXT(data[[#This Row],[OrderTime]],"h")</f>
        <v>21</v>
      </c>
      <c r="L2887" s="1">
        <v>45756</v>
      </c>
      <c r="M2887" s="6">
        <v>0.77222222222222225</v>
      </c>
      <c r="N2887" t="s">
        <v>502</v>
      </c>
      <c r="O2887" t="s">
        <v>52</v>
      </c>
      <c r="P2887" t="s">
        <v>202</v>
      </c>
      <c r="Q2887" t="s">
        <v>26</v>
      </c>
      <c r="R2887" t="s">
        <v>261</v>
      </c>
      <c r="S2887" t="s">
        <v>105</v>
      </c>
      <c r="T2887" t="s">
        <v>38</v>
      </c>
      <c r="U2887" t="s">
        <v>30</v>
      </c>
      <c r="V2887" s="5">
        <f>data[[#This Row],[PriceUSD]]*data[[#This Row],[Quantity]]</f>
        <v>104.34</v>
      </c>
      <c r="W2887" s="7">
        <f>data[[#This Row],[OrderDate]] + TIME(VALUE(LEFT(data[[#This Row],[OrderTime]],2)), VALUE(RIGHT(data[[#This Row],[OrderTime]],2)), 0)</f>
        <v>45754.038888888892</v>
      </c>
      <c r="X2887" s="7">
        <f>_xlfn.MINIFS(data[OrderDateTime], data[CustomerName], data[[#This Row],[CustomerName]])</f>
        <v>45536.007638888892</v>
      </c>
      <c r="Y2887" t="str">
        <f>IF(data[[#This Row],[OrderDateTime]]=data[[#This Row],[FirstOrderDateTime]], "New", "Returning")</f>
        <v>Returning</v>
      </c>
      <c r="Z2887" s="7">
        <f>data[[#This Row],[DeliveryDate]] + data[[#This Row],[DeliveryTime]]</f>
        <v>45756.772222222222</v>
      </c>
      <c r="AA2887" s="7">
        <f>data[[#This Row],[OrderDateTime]] + 1</f>
        <v>45755.038888888892</v>
      </c>
      <c r="AB2887" s="7" t="str">
        <f>IF(data[[#This Row],[DeliveryDateTime]] &lt;= data[[#This Row],[SLADue]], "On Time", "Late")</f>
        <v>Late</v>
      </c>
    </row>
    <row r="2888" spans="1:28" x14ac:dyDescent="0.2">
      <c r="A2888" t="s">
        <v>3438</v>
      </c>
      <c r="B2888" t="s">
        <v>19</v>
      </c>
      <c r="C2888" t="s">
        <v>101</v>
      </c>
      <c r="D2888" t="s">
        <v>102</v>
      </c>
      <c r="E2888" s="5">
        <v>26.49</v>
      </c>
      <c r="F2888" t="s">
        <v>81</v>
      </c>
      <c r="G2888">
        <v>1</v>
      </c>
      <c r="H2888" s="1">
        <v>45753</v>
      </c>
      <c r="I2888" s="1" t="str">
        <f>TEXT(data[[#This Row],[OrderDate]],"mmm")</f>
        <v>Apr</v>
      </c>
      <c r="J2888" s="6">
        <v>0.76458333333333328</v>
      </c>
      <c r="K2888" s="6" t="str">
        <f>TEXT(data[[#This Row],[OrderTime]],"h")</f>
        <v>18</v>
      </c>
      <c r="L2888" s="1">
        <v>45754</v>
      </c>
      <c r="M2888" s="6">
        <v>0.80625000000000002</v>
      </c>
      <c r="N2888" t="s">
        <v>139</v>
      </c>
      <c r="O2888" t="s">
        <v>142</v>
      </c>
      <c r="P2888" t="s">
        <v>36</v>
      </c>
      <c r="Q2888" t="s">
        <v>26</v>
      </c>
      <c r="R2888" t="s">
        <v>83</v>
      </c>
      <c r="S2888" t="s">
        <v>28</v>
      </c>
      <c r="T2888" t="s">
        <v>106</v>
      </c>
      <c r="U2888" t="s">
        <v>30</v>
      </c>
      <c r="V2888" s="5">
        <f>data[[#This Row],[PriceUSD]]*data[[#This Row],[Quantity]]</f>
        <v>26.49</v>
      </c>
      <c r="W2888" s="7">
        <f>data[[#This Row],[OrderDate]] + TIME(VALUE(LEFT(data[[#This Row],[OrderTime]],2)), VALUE(RIGHT(data[[#This Row],[OrderTime]],2)), 0)</f>
        <v>45753.022916666669</v>
      </c>
      <c r="X2888" s="7">
        <f>_xlfn.MINIFS(data[OrderDateTime], data[CustomerName], data[[#This Row],[CustomerName]])</f>
        <v>45509.022916666669</v>
      </c>
      <c r="Y2888" t="str">
        <f>IF(data[[#This Row],[OrderDateTime]]=data[[#This Row],[FirstOrderDateTime]], "New", "Returning")</f>
        <v>Returning</v>
      </c>
      <c r="Z2888" s="7">
        <f>data[[#This Row],[DeliveryDate]] + data[[#This Row],[DeliveryTime]]</f>
        <v>45754.806250000001</v>
      </c>
      <c r="AA2888" s="7">
        <f>data[[#This Row],[OrderDateTime]] + 1</f>
        <v>45754.022916666669</v>
      </c>
      <c r="AB2888" s="7" t="str">
        <f>IF(data[[#This Row],[DeliveryDateTime]] &lt;= data[[#This Row],[SLADue]], "On Time", "Late")</f>
        <v>Late</v>
      </c>
    </row>
    <row r="2889" spans="1:28" x14ac:dyDescent="0.2">
      <c r="A2889" t="s">
        <v>3439</v>
      </c>
      <c r="B2889" t="s">
        <v>19</v>
      </c>
      <c r="C2889" t="s">
        <v>92</v>
      </c>
      <c r="D2889" t="s">
        <v>93</v>
      </c>
      <c r="E2889" s="5">
        <v>85.74</v>
      </c>
      <c r="F2889" t="s">
        <v>63</v>
      </c>
      <c r="G2889">
        <v>1</v>
      </c>
      <c r="H2889" s="1">
        <v>45507</v>
      </c>
      <c r="I2889" s="1" t="str">
        <f>TEXT(data[[#This Row],[OrderDate]],"mmm")</f>
        <v>Aug</v>
      </c>
      <c r="J2889" s="6">
        <v>0.56597222222222221</v>
      </c>
      <c r="K2889" s="6" t="str">
        <f>TEXT(data[[#This Row],[OrderTime]],"h")</f>
        <v>13</v>
      </c>
      <c r="L2889" s="1">
        <v>45507</v>
      </c>
      <c r="M2889" s="6">
        <v>0.77430555555555558</v>
      </c>
      <c r="N2889" t="s">
        <v>238</v>
      </c>
      <c r="O2889" t="s">
        <v>748</v>
      </c>
      <c r="P2889" t="s">
        <v>36</v>
      </c>
      <c r="Q2889" t="s">
        <v>26</v>
      </c>
      <c r="R2889" t="s">
        <v>66</v>
      </c>
      <c r="S2889" t="s">
        <v>47</v>
      </c>
      <c r="T2889" t="s">
        <v>29</v>
      </c>
      <c r="U2889" t="s">
        <v>30</v>
      </c>
      <c r="V2889" s="5">
        <f>data[[#This Row],[PriceUSD]]*data[[#This Row],[Quantity]]</f>
        <v>85.74</v>
      </c>
      <c r="W2889" s="7">
        <f>data[[#This Row],[OrderDate]] + TIME(VALUE(LEFT(data[[#This Row],[OrderTime]],2)), VALUE(RIGHT(data[[#This Row],[OrderTime]],2)), 0)</f>
        <v>45507.015277777777</v>
      </c>
      <c r="X2889" s="7">
        <f>_xlfn.MINIFS(data[OrderDateTime], data[CustomerName], data[[#This Row],[CustomerName]])</f>
        <v>45507.015277777777</v>
      </c>
      <c r="Y2889" t="str">
        <f>IF(data[[#This Row],[OrderDateTime]]=data[[#This Row],[FirstOrderDateTime]], "New", "Returning")</f>
        <v>New</v>
      </c>
      <c r="Z2889" s="7">
        <f>data[[#This Row],[DeliveryDate]] + data[[#This Row],[DeliveryTime]]</f>
        <v>45507.774305555555</v>
      </c>
      <c r="AA2889" s="7">
        <f>data[[#This Row],[OrderDateTime]] + 1</f>
        <v>45508.015277777777</v>
      </c>
      <c r="AB2889" s="7" t="str">
        <f>IF(data[[#This Row],[DeliveryDateTime]] &lt;= data[[#This Row],[SLADue]], "On Time", "Late")</f>
        <v>On Time</v>
      </c>
    </row>
    <row r="2890" spans="1:28" x14ac:dyDescent="0.2">
      <c r="A2890" t="s">
        <v>3440</v>
      </c>
      <c r="B2890" t="s">
        <v>19</v>
      </c>
      <c r="C2890" t="s">
        <v>285</v>
      </c>
      <c r="D2890" t="s">
        <v>286</v>
      </c>
      <c r="E2890" s="5">
        <v>22.13</v>
      </c>
      <c r="F2890" t="s">
        <v>22</v>
      </c>
      <c r="G2890">
        <v>2</v>
      </c>
      <c r="H2890" s="1">
        <v>45602</v>
      </c>
      <c r="I2890" s="1" t="str">
        <f>TEXT(data[[#This Row],[OrderDate]],"mmm")</f>
        <v>Nov</v>
      </c>
      <c r="J2890" s="6">
        <v>0.77847222222222223</v>
      </c>
      <c r="K2890" s="6" t="str">
        <f>TEXT(data[[#This Row],[OrderTime]],"h")</f>
        <v>18</v>
      </c>
      <c r="L2890" s="1">
        <v>45603</v>
      </c>
      <c r="M2890" s="6">
        <v>0.60347222222222219</v>
      </c>
      <c r="N2890" t="s">
        <v>44</v>
      </c>
      <c r="O2890" t="s">
        <v>873</v>
      </c>
      <c r="P2890" t="s">
        <v>25</v>
      </c>
      <c r="Q2890" t="s">
        <v>26</v>
      </c>
      <c r="R2890" t="s">
        <v>114</v>
      </c>
      <c r="S2890" t="s">
        <v>28</v>
      </c>
      <c r="T2890" t="s">
        <v>38</v>
      </c>
      <c r="U2890" t="s">
        <v>39</v>
      </c>
      <c r="V2890" s="5">
        <f>data[[#This Row],[PriceUSD]]*data[[#This Row],[Quantity]]</f>
        <v>44.26</v>
      </c>
      <c r="W2890" s="7">
        <f>data[[#This Row],[OrderDate]] + TIME(VALUE(LEFT(data[[#This Row],[OrderTime]],2)), VALUE(RIGHT(data[[#This Row],[OrderTime]],2)), 0)</f>
        <v>45602.015277777777</v>
      </c>
      <c r="X2890" s="7">
        <f>_xlfn.MINIFS(data[OrderDateTime], data[CustomerName], data[[#This Row],[CustomerName]])</f>
        <v>45523.022916666669</v>
      </c>
      <c r="Y2890" t="str">
        <f>IF(data[[#This Row],[OrderDateTime]]=data[[#This Row],[FirstOrderDateTime]], "New", "Returning")</f>
        <v>Returning</v>
      </c>
      <c r="Z2890" s="7">
        <f>data[[#This Row],[DeliveryDate]] + data[[#This Row],[DeliveryTime]]</f>
        <v>45603.603472222225</v>
      </c>
      <c r="AA2890" s="7">
        <f>data[[#This Row],[OrderDateTime]] + 1</f>
        <v>45603.015277777777</v>
      </c>
      <c r="AB2890" s="7" t="str">
        <f>IF(data[[#This Row],[DeliveryDateTime]] &lt;= data[[#This Row],[SLADue]], "On Time", "Late")</f>
        <v>Late</v>
      </c>
    </row>
    <row r="2891" spans="1:28" x14ac:dyDescent="0.2">
      <c r="A2891" t="s">
        <v>3441</v>
      </c>
      <c r="B2891" t="s">
        <v>19</v>
      </c>
      <c r="C2891" t="s">
        <v>41</v>
      </c>
      <c r="D2891" t="s">
        <v>42</v>
      </c>
      <c r="E2891" s="5">
        <v>35.880000000000003</v>
      </c>
      <c r="F2891" t="s">
        <v>56</v>
      </c>
      <c r="G2891">
        <v>2</v>
      </c>
      <c r="H2891" s="1">
        <v>45817</v>
      </c>
      <c r="I2891" s="1" t="str">
        <f>TEXT(data[[#This Row],[OrderDate]],"mmm")</f>
        <v>Jun</v>
      </c>
      <c r="J2891" s="6">
        <v>0.8208333333333333</v>
      </c>
      <c r="K2891" s="6" t="str">
        <f>TEXT(data[[#This Row],[OrderTime]],"h")</f>
        <v>19</v>
      </c>
      <c r="L2891" s="1">
        <v>45818</v>
      </c>
      <c r="M2891" s="6">
        <v>0.8208333333333333</v>
      </c>
      <c r="N2891" t="s">
        <v>23</v>
      </c>
      <c r="O2891" t="s">
        <v>888</v>
      </c>
      <c r="P2891" t="s">
        <v>25</v>
      </c>
      <c r="Q2891" t="s">
        <v>26</v>
      </c>
      <c r="R2891" t="s">
        <v>46</v>
      </c>
      <c r="S2891" t="s">
        <v>28</v>
      </c>
      <c r="T2891" t="s">
        <v>38</v>
      </c>
      <c r="U2891" t="s">
        <v>30</v>
      </c>
      <c r="V2891" s="5">
        <f>data[[#This Row],[PriceUSD]]*data[[#This Row],[Quantity]]</f>
        <v>71.760000000000005</v>
      </c>
      <c r="W2891" s="7">
        <f>data[[#This Row],[OrderDate]] + TIME(VALUE(LEFT(data[[#This Row],[OrderTime]],2)), VALUE(RIGHT(data[[#This Row],[OrderTime]],2)), 0)</f>
        <v>45817.022916666669</v>
      </c>
      <c r="X2891" s="7">
        <f>_xlfn.MINIFS(data[OrderDateTime], data[CustomerName], data[[#This Row],[CustomerName]])</f>
        <v>45530.007638888892</v>
      </c>
      <c r="Y2891" t="str">
        <f>IF(data[[#This Row],[OrderDateTime]]=data[[#This Row],[FirstOrderDateTime]], "New", "Returning")</f>
        <v>Returning</v>
      </c>
      <c r="Z2891" s="7">
        <f>data[[#This Row],[DeliveryDate]] + data[[#This Row],[DeliveryTime]]</f>
        <v>45818.820833333331</v>
      </c>
      <c r="AA2891" s="7">
        <f>data[[#This Row],[OrderDateTime]] + 1</f>
        <v>45818.022916666669</v>
      </c>
      <c r="AB2891" s="7" t="str">
        <f>IF(data[[#This Row],[DeliveryDateTime]] &lt;= data[[#This Row],[SLADue]], "On Time", "Late")</f>
        <v>Late</v>
      </c>
    </row>
    <row r="2892" spans="1:28" x14ac:dyDescent="0.2">
      <c r="A2892" t="s">
        <v>3442</v>
      </c>
      <c r="B2892" t="s">
        <v>19</v>
      </c>
      <c r="C2892" t="s">
        <v>92</v>
      </c>
      <c r="D2892" t="s">
        <v>93</v>
      </c>
      <c r="E2892" s="5">
        <v>80.88</v>
      </c>
      <c r="F2892" t="s">
        <v>63</v>
      </c>
      <c r="G2892">
        <v>2</v>
      </c>
      <c r="H2892" s="1">
        <v>45669</v>
      </c>
      <c r="I2892" s="1" t="str">
        <f>TEXT(data[[#This Row],[OrderDate]],"mmm")</f>
        <v>Jan</v>
      </c>
      <c r="J2892" s="6">
        <v>0.72777777777777775</v>
      </c>
      <c r="K2892" s="6" t="str">
        <f>TEXT(data[[#This Row],[OrderTime]],"h")</f>
        <v>17</v>
      </c>
      <c r="L2892" s="1">
        <v>45670</v>
      </c>
      <c r="M2892" s="6">
        <v>0.72777777777777775</v>
      </c>
      <c r="N2892" t="s">
        <v>163</v>
      </c>
      <c r="O2892" t="s">
        <v>346</v>
      </c>
      <c r="P2892" t="s">
        <v>77</v>
      </c>
      <c r="Q2892" t="s">
        <v>26</v>
      </c>
      <c r="R2892" t="s">
        <v>66</v>
      </c>
      <c r="S2892" t="s">
        <v>28</v>
      </c>
      <c r="T2892" t="s">
        <v>38</v>
      </c>
      <c r="U2892" t="s">
        <v>39</v>
      </c>
      <c r="V2892" s="5">
        <f>data[[#This Row],[PriceUSD]]*data[[#This Row],[Quantity]]</f>
        <v>161.76</v>
      </c>
      <c r="W2892" s="7">
        <f>data[[#This Row],[OrderDate]] + TIME(VALUE(LEFT(data[[#This Row],[OrderTime]],2)), VALUE(RIGHT(data[[#This Row],[OrderTime]],2)), 0)</f>
        <v>45669.054166666669</v>
      </c>
      <c r="X2892" s="7">
        <f>_xlfn.MINIFS(data[OrderDateTime], data[CustomerName], data[[#This Row],[CustomerName]])</f>
        <v>45547.030555555553</v>
      </c>
      <c r="Y2892" t="str">
        <f>IF(data[[#This Row],[OrderDateTime]]=data[[#This Row],[FirstOrderDateTime]], "New", "Returning")</f>
        <v>Returning</v>
      </c>
      <c r="Z2892" s="7">
        <f>data[[#This Row],[DeliveryDate]] + data[[#This Row],[DeliveryTime]]</f>
        <v>45670.727777777778</v>
      </c>
      <c r="AA2892" s="7">
        <f>data[[#This Row],[OrderDateTime]] + 1</f>
        <v>45670.054166666669</v>
      </c>
      <c r="AB2892" s="7" t="str">
        <f>IF(data[[#This Row],[DeliveryDateTime]] &lt;= data[[#This Row],[SLADue]], "On Time", "Late")</f>
        <v>Late</v>
      </c>
    </row>
    <row r="2893" spans="1:28" x14ac:dyDescent="0.2">
      <c r="A2893" t="s">
        <v>3443</v>
      </c>
      <c r="B2893" t="s">
        <v>19</v>
      </c>
      <c r="C2893" t="s">
        <v>61</v>
      </c>
      <c r="D2893" t="s">
        <v>62</v>
      </c>
      <c r="E2893" s="5">
        <v>144.49</v>
      </c>
      <c r="F2893" t="s">
        <v>94</v>
      </c>
      <c r="G2893">
        <v>4</v>
      </c>
      <c r="H2893" s="1">
        <v>45571</v>
      </c>
      <c r="I2893" s="1" t="str">
        <f>TEXT(data[[#This Row],[OrderDate]],"mmm")</f>
        <v>Oct</v>
      </c>
      <c r="J2893" s="6">
        <v>0.82847222222222228</v>
      </c>
      <c r="K2893" s="6" t="str">
        <f>TEXT(data[[#This Row],[OrderTime]],"h")</f>
        <v>19</v>
      </c>
      <c r="L2893" s="1">
        <v>45572</v>
      </c>
      <c r="M2893" s="6">
        <v>0.91180555555555554</v>
      </c>
      <c r="N2893" t="s">
        <v>243</v>
      </c>
      <c r="O2893" t="s">
        <v>218</v>
      </c>
      <c r="P2893" t="s">
        <v>245</v>
      </c>
      <c r="Q2893" t="s">
        <v>53</v>
      </c>
      <c r="R2893" t="s">
        <v>66</v>
      </c>
      <c r="S2893" t="s">
        <v>28</v>
      </c>
      <c r="T2893" t="s">
        <v>106</v>
      </c>
      <c r="U2893" t="s">
        <v>30</v>
      </c>
      <c r="V2893" s="5">
        <f>data[[#This Row],[PriceUSD]]*data[[#This Row],[Quantity]]</f>
        <v>577.96</v>
      </c>
      <c r="W2893" s="7">
        <f>data[[#This Row],[OrderDate]] + TIME(VALUE(LEFT(data[[#This Row],[OrderTime]],2)), VALUE(RIGHT(data[[#This Row],[OrderTime]],2)), 0)</f>
        <v>45571.015277777777</v>
      </c>
      <c r="X2893" s="7">
        <f>_xlfn.MINIFS(data[OrderDateTime], data[CustomerName], data[[#This Row],[CustomerName]])</f>
        <v>45516.030555555553</v>
      </c>
      <c r="Y2893" t="str">
        <f>IF(data[[#This Row],[OrderDateTime]]=data[[#This Row],[FirstOrderDateTime]], "New", "Returning")</f>
        <v>Returning</v>
      </c>
      <c r="Z2893" s="7">
        <f>data[[#This Row],[DeliveryDate]] + data[[#This Row],[DeliveryTime]]</f>
        <v>45572.911805555559</v>
      </c>
      <c r="AA2893" s="7">
        <f>data[[#This Row],[OrderDateTime]] + 1</f>
        <v>45572.015277777777</v>
      </c>
      <c r="AB2893" s="7" t="str">
        <f>IF(data[[#This Row],[DeliveryDateTime]] &lt;= data[[#This Row],[SLADue]], "On Time", "Late")</f>
        <v>Late</v>
      </c>
    </row>
    <row r="2894" spans="1:28" x14ac:dyDescent="0.2">
      <c r="A2894" t="s">
        <v>3444</v>
      </c>
      <c r="B2894" t="s">
        <v>19</v>
      </c>
      <c r="C2894" t="s">
        <v>61</v>
      </c>
      <c r="D2894" t="s">
        <v>62</v>
      </c>
      <c r="E2894" s="5">
        <v>136.15</v>
      </c>
      <c r="F2894" t="s">
        <v>94</v>
      </c>
      <c r="G2894">
        <v>3</v>
      </c>
      <c r="H2894" s="1">
        <v>45591</v>
      </c>
      <c r="I2894" s="1" t="str">
        <f>TEXT(data[[#This Row],[OrderDate]],"mmm")</f>
        <v>Oct</v>
      </c>
      <c r="J2894" s="6">
        <v>0.46041666666666664</v>
      </c>
      <c r="K2894" s="6" t="str">
        <f>TEXT(data[[#This Row],[OrderTime]],"h")</f>
        <v>11</v>
      </c>
      <c r="L2894" s="1">
        <v>45592</v>
      </c>
      <c r="M2894" s="6">
        <v>0.54374999999999996</v>
      </c>
      <c r="N2894" t="s">
        <v>170</v>
      </c>
      <c r="O2894" t="s">
        <v>371</v>
      </c>
      <c r="P2894" t="s">
        <v>36</v>
      </c>
      <c r="Q2894" t="s">
        <v>53</v>
      </c>
      <c r="R2894" t="s">
        <v>66</v>
      </c>
      <c r="S2894" t="s">
        <v>28</v>
      </c>
      <c r="T2894" t="s">
        <v>38</v>
      </c>
      <c r="U2894" t="s">
        <v>39</v>
      </c>
      <c r="V2894" s="5">
        <f>data[[#This Row],[PriceUSD]]*data[[#This Row],[Quantity]]</f>
        <v>408.45000000000005</v>
      </c>
      <c r="W2894" s="7">
        <f>data[[#This Row],[OrderDate]] + TIME(VALUE(LEFT(data[[#This Row],[OrderTime]],2)), VALUE(RIGHT(data[[#This Row],[OrderTime]],2)), 0)</f>
        <v>45591.046527777777</v>
      </c>
      <c r="X2894" s="7">
        <f>_xlfn.MINIFS(data[OrderDateTime], data[CustomerName], data[[#This Row],[CustomerName]])</f>
        <v>45514.038888888892</v>
      </c>
      <c r="Y2894" t="str">
        <f>IF(data[[#This Row],[OrderDateTime]]=data[[#This Row],[FirstOrderDateTime]], "New", "Returning")</f>
        <v>Returning</v>
      </c>
      <c r="Z2894" s="7">
        <f>data[[#This Row],[DeliveryDate]] + data[[#This Row],[DeliveryTime]]</f>
        <v>45592.543749999997</v>
      </c>
      <c r="AA2894" s="7">
        <f>data[[#This Row],[OrderDateTime]] + 1</f>
        <v>45592.046527777777</v>
      </c>
      <c r="AB2894" s="7" t="str">
        <f>IF(data[[#This Row],[DeliveryDateTime]] &lt;= data[[#This Row],[SLADue]], "On Time", "Late")</f>
        <v>Late</v>
      </c>
    </row>
    <row r="2895" spans="1:28" x14ac:dyDescent="0.2">
      <c r="A2895" t="s">
        <v>3445</v>
      </c>
      <c r="B2895" t="s">
        <v>19</v>
      </c>
      <c r="C2895" t="s">
        <v>41</v>
      </c>
      <c r="D2895" t="s">
        <v>42</v>
      </c>
      <c r="E2895" s="5">
        <v>30.09</v>
      </c>
      <c r="F2895" t="s">
        <v>74</v>
      </c>
      <c r="G2895">
        <v>2</v>
      </c>
      <c r="H2895" s="1">
        <v>45665</v>
      </c>
      <c r="I2895" s="1" t="str">
        <f>TEXT(data[[#This Row],[OrderDate]],"mmm")</f>
        <v>Jan</v>
      </c>
      <c r="J2895" s="6">
        <v>0.6118055555555556</v>
      </c>
      <c r="K2895" s="6" t="str">
        <f>TEXT(data[[#This Row],[OrderTime]],"h")</f>
        <v>14</v>
      </c>
      <c r="L2895" s="1">
        <v>45666</v>
      </c>
      <c r="M2895" s="6">
        <v>0.6118055555555556</v>
      </c>
      <c r="N2895" t="s">
        <v>388</v>
      </c>
      <c r="O2895" t="s">
        <v>674</v>
      </c>
      <c r="P2895" t="s">
        <v>234</v>
      </c>
      <c r="Q2895" t="s">
        <v>53</v>
      </c>
      <c r="R2895" t="s">
        <v>46</v>
      </c>
      <c r="S2895" t="s">
        <v>28</v>
      </c>
      <c r="T2895" t="s">
        <v>136</v>
      </c>
      <c r="U2895" t="s">
        <v>30</v>
      </c>
      <c r="V2895" s="5">
        <f>data[[#This Row],[PriceUSD]]*data[[#This Row],[Quantity]]</f>
        <v>60.18</v>
      </c>
      <c r="W2895" s="7">
        <f>data[[#This Row],[OrderDate]] + TIME(VALUE(LEFT(data[[#This Row],[OrderTime]],2)), VALUE(RIGHT(data[[#This Row],[OrderTime]],2)), 0)</f>
        <v>45665.038888888892</v>
      </c>
      <c r="X2895" s="7">
        <f>_xlfn.MINIFS(data[OrderDateTime], data[CustomerName], data[[#This Row],[CustomerName]])</f>
        <v>45523.007638888892</v>
      </c>
      <c r="Y2895" t="str">
        <f>IF(data[[#This Row],[OrderDateTime]]=data[[#This Row],[FirstOrderDateTime]], "New", "Returning")</f>
        <v>Returning</v>
      </c>
      <c r="Z2895" s="7">
        <f>data[[#This Row],[DeliveryDate]] + data[[#This Row],[DeliveryTime]]</f>
        <v>45666.611805555556</v>
      </c>
      <c r="AA2895" s="7">
        <f>data[[#This Row],[OrderDateTime]] + 1</f>
        <v>45666.038888888892</v>
      </c>
      <c r="AB2895" s="7" t="str">
        <f>IF(data[[#This Row],[DeliveryDateTime]] &lt;= data[[#This Row],[SLADue]], "On Time", "Late")</f>
        <v>Late</v>
      </c>
    </row>
    <row r="2896" spans="1:28" x14ac:dyDescent="0.2">
      <c r="A2896" t="s">
        <v>3446</v>
      </c>
      <c r="B2896" t="s">
        <v>19</v>
      </c>
      <c r="C2896" t="s">
        <v>101</v>
      </c>
      <c r="D2896" t="s">
        <v>102</v>
      </c>
      <c r="E2896" s="5">
        <v>27.13</v>
      </c>
      <c r="F2896" t="s">
        <v>81</v>
      </c>
      <c r="G2896">
        <v>1</v>
      </c>
      <c r="H2896" s="1">
        <v>45677</v>
      </c>
      <c r="I2896" s="1" t="str">
        <f>TEXT(data[[#This Row],[OrderDate]],"mmm")</f>
        <v>Jan</v>
      </c>
      <c r="J2896" s="6">
        <v>0.4826388888888889</v>
      </c>
      <c r="K2896" s="6" t="str">
        <f>TEXT(data[[#This Row],[OrderTime]],"h")</f>
        <v>11</v>
      </c>
      <c r="L2896" s="1">
        <v>45677</v>
      </c>
      <c r="M2896" s="6">
        <v>0.73263888888888884</v>
      </c>
      <c r="N2896" t="s">
        <v>44</v>
      </c>
      <c r="O2896" t="s">
        <v>927</v>
      </c>
      <c r="P2896" t="s">
        <v>25</v>
      </c>
      <c r="Q2896" t="s">
        <v>53</v>
      </c>
      <c r="R2896" t="s">
        <v>83</v>
      </c>
      <c r="S2896" t="s">
        <v>47</v>
      </c>
      <c r="T2896" t="s">
        <v>106</v>
      </c>
      <c r="U2896" t="s">
        <v>30</v>
      </c>
      <c r="V2896" s="5">
        <f>data[[#This Row],[PriceUSD]]*data[[#This Row],[Quantity]]</f>
        <v>27.13</v>
      </c>
      <c r="W2896" s="7">
        <f>data[[#This Row],[OrderDate]] + TIME(VALUE(LEFT(data[[#This Row],[OrderTime]],2)), VALUE(RIGHT(data[[#This Row],[OrderTime]],2)), 0)</f>
        <v>45677.061805555553</v>
      </c>
      <c r="X2896" s="7">
        <f>_xlfn.MINIFS(data[OrderDateTime], data[CustomerName], data[[#This Row],[CustomerName]])</f>
        <v>45534.054166666669</v>
      </c>
      <c r="Y2896" t="str">
        <f>IF(data[[#This Row],[OrderDateTime]]=data[[#This Row],[FirstOrderDateTime]], "New", "Returning")</f>
        <v>Returning</v>
      </c>
      <c r="Z2896" s="7">
        <f>data[[#This Row],[DeliveryDate]] + data[[#This Row],[DeliveryTime]]</f>
        <v>45677.732638888891</v>
      </c>
      <c r="AA2896" s="7">
        <f>data[[#This Row],[OrderDateTime]] + 1</f>
        <v>45678.061805555553</v>
      </c>
      <c r="AB2896" s="7" t="str">
        <f>IF(data[[#This Row],[DeliveryDateTime]] &lt;= data[[#This Row],[SLADue]], "On Time", "Late")</f>
        <v>On Time</v>
      </c>
    </row>
    <row r="2897" spans="1:28" x14ac:dyDescent="0.2">
      <c r="A2897" t="s">
        <v>3447</v>
      </c>
      <c r="B2897" t="s">
        <v>19</v>
      </c>
      <c r="C2897" t="s">
        <v>69</v>
      </c>
      <c r="D2897" t="s">
        <v>70</v>
      </c>
      <c r="E2897" s="5">
        <v>55.7</v>
      </c>
      <c r="F2897" t="s">
        <v>71</v>
      </c>
      <c r="G2897">
        <v>1</v>
      </c>
      <c r="H2897" s="1">
        <v>45536</v>
      </c>
      <c r="I2897" s="1" t="str">
        <f>TEXT(data[[#This Row],[OrderDate]],"mmm")</f>
        <v>Sep</v>
      </c>
      <c r="J2897" s="6">
        <v>0.78194444444444444</v>
      </c>
      <c r="K2897" s="6" t="str">
        <f>TEXT(data[[#This Row],[OrderTime]],"h")</f>
        <v>18</v>
      </c>
      <c r="L2897" s="1">
        <v>45537</v>
      </c>
      <c r="M2897" s="6">
        <v>0.86527777777777781</v>
      </c>
      <c r="N2897" t="s">
        <v>95</v>
      </c>
      <c r="O2897" t="s">
        <v>508</v>
      </c>
      <c r="P2897" t="s">
        <v>25</v>
      </c>
      <c r="Q2897" t="s">
        <v>26</v>
      </c>
      <c r="R2897" t="s">
        <v>37</v>
      </c>
      <c r="S2897" t="s">
        <v>28</v>
      </c>
      <c r="T2897" t="s">
        <v>29</v>
      </c>
      <c r="U2897" t="s">
        <v>30</v>
      </c>
      <c r="V2897" s="5">
        <f>data[[#This Row],[PriceUSD]]*data[[#This Row],[Quantity]]</f>
        <v>55.7</v>
      </c>
      <c r="W2897" s="7">
        <f>data[[#This Row],[OrderDate]] + TIME(VALUE(LEFT(data[[#This Row],[OrderTime]],2)), VALUE(RIGHT(data[[#This Row],[OrderTime]],2)), 0)</f>
        <v>45536.030555555553</v>
      </c>
      <c r="X2897" s="7">
        <f>_xlfn.MINIFS(data[OrderDateTime], data[CustomerName], data[[#This Row],[CustomerName]])</f>
        <v>45536.030555555553</v>
      </c>
      <c r="Y2897" t="str">
        <f>IF(data[[#This Row],[OrderDateTime]]=data[[#This Row],[FirstOrderDateTime]], "New", "Returning")</f>
        <v>New</v>
      </c>
      <c r="Z2897" s="7">
        <f>data[[#This Row],[DeliveryDate]] + data[[#This Row],[DeliveryTime]]</f>
        <v>45537.865277777775</v>
      </c>
      <c r="AA2897" s="7">
        <f>data[[#This Row],[OrderDateTime]] + 1</f>
        <v>45537.030555555553</v>
      </c>
      <c r="AB2897" s="7" t="str">
        <f>IF(data[[#This Row],[DeliveryDateTime]] &lt;= data[[#This Row],[SLADue]], "On Time", "Late")</f>
        <v>Late</v>
      </c>
    </row>
    <row r="2898" spans="1:28" x14ac:dyDescent="0.2">
      <c r="A2898" t="s">
        <v>3448</v>
      </c>
      <c r="B2898" t="s">
        <v>19</v>
      </c>
      <c r="C2898" t="s">
        <v>290</v>
      </c>
      <c r="D2898" t="s">
        <v>291</v>
      </c>
      <c r="E2898" s="5">
        <v>64.5</v>
      </c>
      <c r="F2898" t="s">
        <v>22</v>
      </c>
      <c r="G2898">
        <v>1</v>
      </c>
      <c r="H2898" s="1">
        <v>45733</v>
      </c>
      <c r="I2898" s="1" t="str">
        <f>TEXT(data[[#This Row],[OrderDate]],"mmm")</f>
        <v>Mar</v>
      </c>
      <c r="J2898" s="6">
        <v>0.70902777777777781</v>
      </c>
      <c r="K2898" s="6" t="str">
        <f>TEXT(data[[#This Row],[OrderTime]],"h")</f>
        <v>17</v>
      </c>
      <c r="L2898" s="1">
        <v>45734</v>
      </c>
      <c r="M2898" s="6">
        <v>0.83402777777777781</v>
      </c>
      <c r="N2898" t="s">
        <v>292</v>
      </c>
      <c r="O2898" t="s">
        <v>188</v>
      </c>
      <c r="P2898" t="s">
        <v>77</v>
      </c>
      <c r="Q2898" t="s">
        <v>53</v>
      </c>
      <c r="R2898" t="s">
        <v>294</v>
      </c>
      <c r="S2898" t="s">
        <v>28</v>
      </c>
      <c r="T2898" t="s">
        <v>38</v>
      </c>
      <c r="U2898" t="s">
        <v>30</v>
      </c>
      <c r="V2898" s="5">
        <f>data[[#This Row],[PriceUSD]]*data[[#This Row],[Quantity]]</f>
        <v>64.5</v>
      </c>
      <c r="W2898" s="7">
        <f>data[[#This Row],[OrderDate]] + TIME(VALUE(LEFT(data[[#This Row],[OrderTime]],2)), VALUE(RIGHT(data[[#This Row],[OrderTime]],2)), 0)</f>
        <v>45733.054166666669</v>
      </c>
      <c r="X2898" s="7">
        <f>_xlfn.MINIFS(data[OrderDateTime], data[CustomerName], data[[#This Row],[CustomerName]])</f>
        <v>45610.030555555553</v>
      </c>
      <c r="Y2898" t="str">
        <f>IF(data[[#This Row],[OrderDateTime]]=data[[#This Row],[FirstOrderDateTime]], "New", "Returning")</f>
        <v>Returning</v>
      </c>
      <c r="Z2898" s="7">
        <f>data[[#This Row],[DeliveryDate]] + data[[#This Row],[DeliveryTime]]</f>
        <v>45734.834027777775</v>
      </c>
      <c r="AA2898" s="7">
        <f>data[[#This Row],[OrderDateTime]] + 1</f>
        <v>45734.054166666669</v>
      </c>
      <c r="AB2898" s="7" t="str">
        <f>IF(data[[#This Row],[DeliveryDateTime]] &lt;= data[[#This Row],[SLADue]], "On Time", "Late")</f>
        <v>Late</v>
      </c>
    </row>
    <row r="2899" spans="1:28" x14ac:dyDescent="0.2">
      <c r="A2899" t="s">
        <v>3449</v>
      </c>
      <c r="B2899" t="s">
        <v>19</v>
      </c>
      <c r="C2899" t="s">
        <v>126</v>
      </c>
      <c r="D2899" t="s">
        <v>127</v>
      </c>
      <c r="E2899" s="5">
        <v>21.27</v>
      </c>
      <c r="F2899" t="s">
        <v>56</v>
      </c>
      <c r="G2899">
        <v>1</v>
      </c>
      <c r="H2899" s="1">
        <v>45726</v>
      </c>
      <c r="I2899" s="1" t="str">
        <f>TEXT(data[[#This Row],[OrderDate]],"mmm")</f>
        <v>Mar</v>
      </c>
      <c r="J2899" s="6">
        <v>0.66736111111111107</v>
      </c>
      <c r="K2899" s="6" t="str">
        <f>TEXT(data[[#This Row],[OrderTime]],"h")</f>
        <v>16</v>
      </c>
      <c r="L2899" s="1">
        <v>45727</v>
      </c>
      <c r="M2899" s="6">
        <v>0.66736111111111107</v>
      </c>
      <c r="N2899" t="s">
        <v>95</v>
      </c>
      <c r="O2899" t="s">
        <v>984</v>
      </c>
      <c r="P2899" t="s">
        <v>25</v>
      </c>
      <c r="Q2899" t="s">
        <v>26</v>
      </c>
      <c r="R2899" t="s">
        <v>129</v>
      </c>
      <c r="S2899" t="s">
        <v>28</v>
      </c>
      <c r="T2899" t="s">
        <v>136</v>
      </c>
      <c r="U2899" t="s">
        <v>30</v>
      </c>
      <c r="V2899" s="5">
        <f>data[[#This Row],[PriceUSD]]*data[[#This Row],[Quantity]]</f>
        <v>21.27</v>
      </c>
      <c r="W2899" s="7">
        <f>data[[#This Row],[OrderDate]] + TIME(VALUE(LEFT(data[[#This Row],[OrderTime]],2)), VALUE(RIGHT(data[[#This Row],[OrderTime]],2)), 0)</f>
        <v>45726.007638888892</v>
      </c>
      <c r="X2899" s="7">
        <f>_xlfn.MINIFS(data[OrderDateTime], data[CustomerName], data[[#This Row],[CustomerName]])</f>
        <v>45522.022916666669</v>
      </c>
      <c r="Y2899" t="str">
        <f>IF(data[[#This Row],[OrderDateTime]]=data[[#This Row],[FirstOrderDateTime]], "New", "Returning")</f>
        <v>Returning</v>
      </c>
      <c r="Z2899" s="7">
        <f>data[[#This Row],[DeliveryDate]] + data[[#This Row],[DeliveryTime]]</f>
        <v>45727.667361111111</v>
      </c>
      <c r="AA2899" s="7">
        <f>data[[#This Row],[OrderDateTime]] + 1</f>
        <v>45727.007638888892</v>
      </c>
      <c r="AB2899" s="7" t="str">
        <f>IF(data[[#This Row],[DeliveryDateTime]] &lt;= data[[#This Row],[SLADue]], "On Time", "Late")</f>
        <v>Late</v>
      </c>
    </row>
    <row r="2900" spans="1:28" x14ac:dyDescent="0.2">
      <c r="A2900" t="s">
        <v>3450</v>
      </c>
      <c r="B2900" t="s">
        <v>19</v>
      </c>
      <c r="C2900" t="s">
        <v>92</v>
      </c>
      <c r="D2900" t="s">
        <v>93</v>
      </c>
      <c r="E2900" s="5">
        <v>89.14</v>
      </c>
      <c r="F2900" t="s">
        <v>94</v>
      </c>
      <c r="G2900">
        <v>3</v>
      </c>
      <c r="H2900" s="1">
        <v>45508</v>
      </c>
      <c r="I2900" s="1" t="str">
        <f>TEXT(data[[#This Row],[OrderDate]],"mmm")</f>
        <v>Aug</v>
      </c>
      <c r="J2900" s="6">
        <v>0.43263888888888891</v>
      </c>
      <c r="K2900" s="6" t="str">
        <f>TEXT(data[[#This Row],[OrderTime]],"h")</f>
        <v>10</v>
      </c>
      <c r="L2900" s="1">
        <v>45508</v>
      </c>
      <c r="M2900" s="6">
        <v>0.68263888888888891</v>
      </c>
      <c r="N2900" t="s">
        <v>170</v>
      </c>
      <c r="O2900" t="s">
        <v>492</v>
      </c>
      <c r="P2900" t="s">
        <v>36</v>
      </c>
      <c r="Q2900" t="s">
        <v>26</v>
      </c>
      <c r="R2900" t="s">
        <v>66</v>
      </c>
      <c r="S2900" t="s">
        <v>47</v>
      </c>
      <c r="T2900" t="s">
        <v>38</v>
      </c>
      <c r="U2900" t="s">
        <v>30</v>
      </c>
      <c r="V2900" s="5">
        <f>data[[#This Row],[PriceUSD]]*data[[#This Row],[Quantity]]</f>
        <v>267.42</v>
      </c>
      <c r="W2900" s="7">
        <f>data[[#This Row],[OrderDate]] + TIME(VALUE(LEFT(data[[#This Row],[OrderTime]],2)), VALUE(RIGHT(data[[#This Row],[OrderTime]],2)), 0)</f>
        <v>45508.061805555553</v>
      </c>
      <c r="X2900" s="7">
        <f>_xlfn.MINIFS(data[OrderDateTime], data[CustomerName], data[[#This Row],[CustomerName]])</f>
        <v>45508.061805555553</v>
      </c>
      <c r="Y2900" t="str">
        <f>IF(data[[#This Row],[OrderDateTime]]=data[[#This Row],[FirstOrderDateTime]], "New", "Returning")</f>
        <v>New</v>
      </c>
      <c r="Z2900" s="7">
        <f>data[[#This Row],[DeliveryDate]] + data[[#This Row],[DeliveryTime]]</f>
        <v>45508.682638888888</v>
      </c>
      <c r="AA2900" s="7">
        <f>data[[#This Row],[OrderDateTime]] + 1</f>
        <v>45509.061805555553</v>
      </c>
      <c r="AB2900" s="7" t="str">
        <f>IF(data[[#This Row],[DeliveryDateTime]] &lt;= data[[#This Row],[SLADue]], "On Time", "Late")</f>
        <v>On Time</v>
      </c>
    </row>
    <row r="2901" spans="1:28" x14ac:dyDescent="0.2">
      <c r="A2901" t="s">
        <v>3451</v>
      </c>
      <c r="B2901" t="s">
        <v>19</v>
      </c>
      <c r="C2901" t="s">
        <v>190</v>
      </c>
      <c r="D2901" t="s">
        <v>191</v>
      </c>
      <c r="E2901" s="5">
        <v>22.37</v>
      </c>
      <c r="F2901" t="s">
        <v>71</v>
      </c>
      <c r="G2901">
        <v>1</v>
      </c>
      <c r="H2901" s="1">
        <v>45869</v>
      </c>
      <c r="I2901" s="1" t="str">
        <f>TEXT(data[[#This Row],[OrderDate]],"mmm")</f>
        <v>Jul</v>
      </c>
      <c r="J2901" s="6">
        <v>0.3923611111111111</v>
      </c>
      <c r="K2901" s="6" t="str">
        <f>TEXT(data[[#This Row],[OrderTime]],"h")</f>
        <v>9</v>
      </c>
      <c r="L2901" s="1">
        <v>45870</v>
      </c>
      <c r="M2901" s="6">
        <v>0.3923611111111111</v>
      </c>
      <c r="N2901" t="s">
        <v>64</v>
      </c>
      <c r="O2901" t="s">
        <v>423</v>
      </c>
      <c r="P2901" t="s">
        <v>25</v>
      </c>
      <c r="Q2901" t="s">
        <v>26</v>
      </c>
      <c r="R2901" t="s">
        <v>192</v>
      </c>
      <c r="S2901" t="s">
        <v>28</v>
      </c>
      <c r="T2901" t="s">
        <v>38</v>
      </c>
      <c r="U2901" t="s">
        <v>30</v>
      </c>
      <c r="V2901" s="5">
        <f>data[[#This Row],[PriceUSD]]*data[[#This Row],[Quantity]]</f>
        <v>22.37</v>
      </c>
      <c r="W2901" s="7">
        <f>data[[#This Row],[OrderDate]] + TIME(VALUE(LEFT(data[[#This Row],[OrderTime]],2)), VALUE(RIGHT(data[[#This Row],[OrderTime]],2)), 0)</f>
        <v>45869.007638888892</v>
      </c>
      <c r="X2901" s="7">
        <f>_xlfn.MINIFS(data[OrderDateTime], data[CustomerName], data[[#This Row],[CustomerName]])</f>
        <v>45519.007638888892</v>
      </c>
      <c r="Y2901" t="str">
        <f>IF(data[[#This Row],[OrderDateTime]]=data[[#This Row],[FirstOrderDateTime]], "New", "Returning")</f>
        <v>Returning</v>
      </c>
      <c r="Z2901" s="7">
        <f>data[[#This Row],[DeliveryDate]] + data[[#This Row],[DeliveryTime]]</f>
        <v>45870.392361111109</v>
      </c>
      <c r="AA2901" s="7">
        <f>data[[#This Row],[OrderDateTime]] + 1</f>
        <v>45870.007638888892</v>
      </c>
      <c r="AB2901" s="7" t="str">
        <f>IF(data[[#This Row],[DeliveryDateTime]] &lt;= data[[#This Row],[SLADue]], "On Time", "Late")</f>
        <v>Late</v>
      </c>
    </row>
    <row r="2902" spans="1:28" x14ac:dyDescent="0.2">
      <c r="A2902" t="s">
        <v>3452</v>
      </c>
      <c r="B2902" t="s">
        <v>19</v>
      </c>
      <c r="C2902" t="s">
        <v>49</v>
      </c>
      <c r="D2902" t="s">
        <v>50</v>
      </c>
      <c r="E2902" s="5">
        <v>31.86</v>
      </c>
      <c r="F2902" t="s">
        <v>74</v>
      </c>
      <c r="G2902">
        <v>1</v>
      </c>
      <c r="H2902" s="1">
        <v>45857</v>
      </c>
      <c r="I2902" s="1" t="str">
        <f>TEXT(data[[#This Row],[OrderDate]],"mmm")</f>
        <v>Jul</v>
      </c>
      <c r="J2902" s="6">
        <v>0.75763888888888886</v>
      </c>
      <c r="K2902" s="6" t="str">
        <f>TEXT(data[[#This Row],[OrderTime]],"h")</f>
        <v>18</v>
      </c>
      <c r="L2902" s="1">
        <v>45858</v>
      </c>
      <c r="M2902" s="6">
        <v>0.84097222222222223</v>
      </c>
      <c r="N2902" t="s">
        <v>200</v>
      </c>
      <c r="O2902" t="s">
        <v>614</v>
      </c>
      <c r="P2902" t="s">
        <v>202</v>
      </c>
      <c r="Q2902" t="s">
        <v>26</v>
      </c>
      <c r="R2902" t="s">
        <v>54</v>
      </c>
      <c r="S2902" t="s">
        <v>28</v>
      </c>
      <c r="T2902" t="s">
        <v>59</v>
      </c>
      <c r="U2902" t="s">
        <v>67</v>
      </c>
      <c r="V2902" s="5">
        <f>data[[#This Row],[PriceUSD]]*data[[#This Row],[Quantity]]</f>
        <v>31.86</v>
      </c>
      <c r="W2902" s="7">
        <f>data[[#This Row],[OrderDate]] + TIME(VALUE(LEFT(data[[#This Row],[OrderTime]],2)), VALUE(RIGHT(data[[#This Row],[OrderTime]],2)), 0)</f>
        <v>45857.061805555553</v>
      </c>
      <c r="X2902" s="7">
        <f>_xlfn.MINIFS(data[OrderDateTime], data[CustomerName], data[[#This Row],[CustomerName]])</f>
        <v>45512.007638888892</v>
      </c>
      <c r="Y2902" t="str">
        <f>IF(data[[#This Row],[OrderDateTime]]=data[[#This Row],[FirstOrderDateTime]], "New", "Returning")</f>
        <v>Returning</v>
      </c>
      <c r="Z2902" s="7">
        <f>data[[#This Row],[DeliveryDate]] + data[[#This Row],[DeliveryTime]]</f>
        <v>45858.84097222222</v>
      </c>
      <c r="AA2902" s="7">
        <f>data[[#This Row],[OrderDateTime]] + 1</f>
        <v>45858.061805555553</v>
      </c>
      <c r="AB2902" s="7" t="str">
        <f>IF(data[[#This Row],[DeliveryDateTime]] &lt;= data[[#This Row],[SLADue]], "On Time", "Late")</f>
        <v>Late</v>
      </c>
    </row>
    <row r="2903" spans="1:28" x14ac:dyDescent="0.2">
      <c r="A2903" t="s">
        <v>3453</v>
      </c>
      <c r="B2903" t="s">
        <v>19</v>
      </c>
      <c r="C2903" t="s">
        <v>69</v>
      </c>
      <c r="D2903" t="s">
        <v>70</v>
      </c>
      <c r="E2903" s="5">
        <v>50.59</v>
      </c>
      <c r="F2903" t="s">
        <v>74</v>
      </c>
      <c r="G2903">
        <v>1</v>
      </c>
      <c r="H2903" s="1">
        <v>45509</v>
      </c>
      <c r="I2903" s="1" t="str">
        <f>TEXT(data[[#This Row],[OrderDate]],"mmm")</f>
        <v>Aug</v>
      </c>
      <c r="J2903" s="6">
        <v>0.69722222222222219</v>
      </c>
      <c r="K2903" s="6" t="str">
        <f>TEXT(data[[#This Row],[OrderTime]],"h")</f>
        <v>16</v>
      </c>
      <c r="L2903" s="1">
        <v>45510</v>
      </c>
      <c r="M2903" s="6">
        <v>0.52152777777777781</v>
      </c>
      <c r="N2903" t="s">
        <v>178</v>
      </c>
      <c r="O2903" t="s">
        <v>864</v>
      </c>
      <c r="P2903" t="s">
        <v>180</v>
      </c>
      <c r="Q2903" t="s">
        <v>26</v>
      </c>
      <c r="R2903" t="s">
        <v>37</v>
      </c>
      <c r="S2903" t="s">
        <v>28</v>
      </c>
      <c r="T2903" t="s">
        <v>38</v>
      </c>
      <c r="U2903" t="s">
        <v>39</v>
      </c>
      <c r="V2903" s="5">
        <f>data[[#This Row],[PriceUSD]]*data[[#This Row],[Quantity]]</f>
        <v>50.59</v>
      </c>
      <c r="W2903" s="7">
        <f>data[[#This Row],[OrderDate]] + TIME(VALUE(LEFT(data[[#This Row],[OrderTime]],2)), VALUE(RIGHT(data[[#This Row],[OrderTime]],2)), 0)</f>
        <v>45509.015277777777</v>
      </c>
      <c r="X2903" s="7">
        <f>_xlfn.MINIFS(data[OrderDateTime], data[CustomerName], data[[#This Row],[CustomerName]])</f>
        <v>45509.015277777777</v>
      </c>
      <c r="Y2903" t="str">
        <f>IF(data[[#This Row],[OrderDateTime]]=data[[#This Row],[FirstOrderDateTime]], "New", "Returning")</f>
        <v>New</v>
      </c>
      <c r="Z2903" s="7">
        <f>data[[#This Row],[DeliveryDate]] + data[[#This Row],[DeliveryTime]]</f>
        <v>45510.521527777775</v>
      </c>
      <c r="AA2903" s="7">
        <f>data[[#This Row],[OrderDateTime]] + 1</f>
        <v>45510.015277777777</v>
      </c>
      <c r="AB2903" s="7" t="str">
        <f>IF(data[[#This Row],[DeliveryDateTime]] &lt;= data[[#This Row],[SLADue]], "On Time", "Late")</f>
        <v>Late</v>
      </c>
    </row>
    <row r="2904" spans="1:28" x14ac:dyDescent="0.2">
      <c r="A2904" t="s">
        <v>3454</v>
      </c>
      <c r="B2904" t="s">
        <v>19</v>
      </c>
      <c r="C2904" t="s">
        <v>20</v>
      </c>
      <c r="D2904" t="s">
        <v>21</v>
      </c>
      <c r="E2904" s="5">
        <v>16.920000000000002</v>
      </c>
      <c r="F2904" t="s">
        <v>22</v>
      </c>
      <c r="G2904">
        <v>1</v>
      </c>
      <c r="H2904" s="1">
        <v>45717</v>
      </c>
      <c r="I2904" s="1" t="str">
        <f>TEXT(data[[#This Row],[OrderDate]],"mmm")</f>
        <v>Mar</v>
      </c>
      <c r="J2904" s="6">
        <v>0.72152777777777777</v>
      </c>
      <c r="K2904" s="6" t="str">
        <f>TEXT(data[[#This Row],[OrderTime]],"h")</f>
        <v>17</v>
      </c>
      <c r="L2904" s="1">
        <v>45718</v>
      </c>
      <c r="M2904" s="6">
        <v>0.84652777777777777</v>
      </c>
      <c r="N2904" t="s">
        <v>120</v>
      </c>
      <c r="O2904" t="s">
        <v>735</v>
      </c>
      <c r="P2904" t="s">
        <v>25</v>
      </c>
      <c r="Q2904" t="s">
        <v>26</v>
      </c>
      <c r="R2904" t="s">
        <v>27</v>
      </c>
      <c r="S2904" t="s">
        <v>28</v>
      </c>
      <c r="T2904" t="s">
        <v>136</v>
      </c>
      <c r="U2904" t="s">
        <v>30</v>
      </c>
      <c r="V2904" s="5">
        <f>data[[#This Row],[PriceUSD]]*data[[#This Row],[Quantity]]</f>
        <v>16.920000000000002</v>
      </c>
      <c r="W2904" s="7">
        <f>data[[#This Row],[OrderDate]] + TIME(VALUE(LEFT(data[[#This Row],[OrderTime]],2)), VALUE(RIGHT(data[[#This Row],[OrderTime]],2)), 0)</f>
        <v>45717.054166666669</v>
      </c>
      <c r="X2904" s="7">
        <f>_xlfn.MINIFS(data[OrderDateTime], data[CustomerName], data[[#This Row],[CustomerName]])</f>
        <v>45534.022916666669</v>
      </c>
      <c r="Y2904" t="str">
        <f>IF(data[[#This Row],[OrderDateTime]]=data[[#This Row],[FirstOrderDateTime]], "New", "Returning")</f>
        <v>Returning</v>
      </c>
      <c r="Z2904" s="7">
        <f>data[[#This Row],[DeliveryDate]] + data[[#This Row],[DeliveryTime]]</f>
        <v>45718.84652777778</v>
      </c>
      <c r="AA2904" s="7">
        <f>data[[#This Row],[OrderDateTime]] + 1</f>
        <v>45718.054166666669</v>
      </c>
      <c r="AB2904" s="7" t="str">
        <f>IF(data[[#This Row],[DeliveryDateTime]] &lt;= data[[#This Row],[SLADue]], "On Time", "Late")</f>
        <v>Late</v>
      </c>
    </row>
    <row r="2905" spans="1:28" x14ac:dyDescent="0.2">
      <c r="A2905" t="s">
        <v>3455</v>
      </c>
      <c r="B2905" t="s">
        <v>19</v>
      </c>
      <c r="C2905" t="s">
        <v>41</v>
      </c>
      <c r="D2905" t="s">
        <v>42</v>
      </c>
      <c r="E2905" s="5">
        <v>30.89</v>
      </c>
      <c r="F2905" t="s">
        <v>56</v>
      </c>
      <c r="G2905">
        <v>2</v>
      </c>
      <c r="H2905" s="1">
        <v>45596</v>
      </c>
      <c r="I2905" s="1" t="str">
        <f>TEXT(data[[#This Row],[OrderDate]],"mmm")</f>
        <v>Oct</v>
      </c>
      <c r="J2905" s="6">
        <v>0.50416666666666665</v>
      </c>
      <c r="K2905" s="6" t="str">
        <f>TEXT(data[[#This Row],[OrderTime]],"h")</f>
        <v>12</v>
      </c>
      <c r="L2905" s="1">
        <v>45597</v>
      </c>
      <c r="M2905" s="6">
        <v>0.75416666666666665</v>
      </c>
      <c r="N2905" t="s">
        <v>163</v>
      </c>
      <c r="O2905" t="s">
        <v>1204</v>
      </c>
      <c r="P2905" t="s">
        <v>77</v>
      </c>
      <c r="Q2905" t="s">
        <v>26</v>
      </c>
      <c r="R2905" t="s">
        <v>46</v>
      </c>
      <c r="S2905" t="s">
        <v>28</v>
      </c>
      <c r="T2905" t="s">
        <v>29</v>
      </c>
      <c r="U2905" t="s">
        <v>39</v>
      </c>
      <c r="V2905" s="5">
        <f>data[[#This Row],[PriceUSD]]*data[[#This Row],[Quantity]]</f>
        <v>61.78</v>
      </c>
      <c r="W2905" s="7">
        <f>data[[#This Row],[OrderDate]] + TIME(VALUE(LEFT(data[[#This Row],[OrderTime]],2)), VALUE(RIGHT(data[[#This Row],[OrderTime]],2)), 0)</f>
        <v>45596.046527777777</v>
      </c>
      <c r="X2905" s="7">
        <f>_xlfn.MINIFS(data[OrderDateTime], data[CustomerName], data[[#This Row],[CustomerName]])</f>
        <v>45579.061805555553</v>
      </c>
      <c r="Y2905" t="str">
        <f>IF(data[[#This Row],[OrderDateTime]]=data[[#This Row],[FirstOrderDateTime]], "New", "Returning")</f>
        <v>Returning</v>
      </c>
      <c r="Z2905" s="7">
        <f>data[[#This Row],[DeliveryDate]] + data[[#This Row],[DeliveryTime]]</f>
        <v>45597.754166666666</v>
      </c>
      <c r="AA2905" s="7">
        <f>data[[#This Row],[OrderDateTime]] + 1</f>
        <v>45597.046527777777</v>
      </c>
      <c r="AB2905" s="7" t="str">
        <f>IF(data[[#This Row],[DeliveryDateTime]] &lt;= data[[#This Row],[SLADue]], "On Time", "Late")</f>
        <v>Late</v>
      </c>
    </row>
    <row r="2906" spans="1:28" x14ac:dyDescent="0.2">
      <c r="A2906" t="s">
        <v>3456</v>
      </c>
      <c r="B2906" t="s">
        <v>19</v>
      </c>
      <c r="C2906" t="s">
        <v>49</v>
      </c>
      <c r="D2906" t="s">
        <v>50</v>
      </c>
      <c r="E2906" s="5">
        <v>28.8</v>
      </c>
      <c r="F2906" t="s">
        <v>74</v>
      </c>
      <c r="G2906">
        <v>1</v>
      </c>
      <c r="H2906" s="1">
        <v>45549</v>
      </c>
      <c r="I2906" s="1" t="str">
        <f>TEXT(data[[#This Row],[OrderDate]],"mmm")</f>
        <v>Sep</v>
      </c>
      <c r="J2906" s="6">
        <v>0.49027777777777776</v>
      </c>
      <c r="K2906" s="6" t="str">
        <f>TEXT(data[[#This Row],[OrderTime]],"h")</f>
        <v>11</v>
      </c>
      <c r="L2906" s="1">
        <v>45550</v>
      </c>
      <c r="M2906" s="6">
        <v>0.65694444444444444</v>
      </c>
      <c r="N2906" t="s">
        <v>183</v>
      </c>
      <c r="O2906" t="s">
        <v>1342</v>
      </c>
      <c r="P2906" t="s">
        <v>180</v>
      </c>
      <c r="Q2906" t="s">
        <v>26</v>
      </c>
      <c r="R2906" t="s">
        <v>54</v>
      </c>
      <c r="S2906" t="s">
        <v>28</v>
      </c>
      <c r="T2906" t="s">
        <v>29</v>
      </c>
      <c r="U2906" t="s">
        <v>67</v>
      </c>
      <c r="V2906" s="5">
        <f>data[[#This Row],[PriceUSD]]*data[[#This Row],[Quantity]]</f>
        <v>28.8</v>
      </c>
      <c r="W2906" s="7">
        <f>data[[#This Row],[OrderDate]] + TIME(VALUE(LEFT(data[[#This Row],[OrderTime]],2)), VALUE(RIGHT(data[[#This Row],[OrderTime]],2)), 0)</f>
        <v>45549.054166666669</v>
      </c>
      <c r="X2906" s="7">
        <f>_xlfn.MINIFS(data[OrderDateTime], data[CustomerName], data[[#This Row],[CustomerName]])</f>
        <v>45549.054166666669</v>
      </c>
      <c r="Y2906" t="str">
        <f>IF(data[[#This Row],[OrderDateTime]]=data[[#This Row],[FirstOrderDateTime]], "New", "Returning")</f>
        <v>New</v>
      </c>
      <c r="Z2906" s="7">
        <f>data[[#This Row],[DeliveryDate]] + data[[#This Row],[DeliveryTime]]</f>
        <v>45550.656944444447</v>
      </c>
      <c r="AA2906" s="7">
        <f>data[[#This Row],[OrderDateTime]] + 1</f>
        <v>45550.054166666669</v>
      </c>
      <c r="AB2906" s="7" t="str">
        <f>IF(data[[#This Row],[DeliveryDateTime]] &lt;= data[[#This Row],[SLADue]], "On Time", "Late")</f>
        <v>Late</v>
      </c>
    </row>
    <row r="2907" spans="1:28" x14ac:dyDescent="0.2">
      <c r="A2907" t="s">
        <v>3457</v>
      </c>
      <c r="B2907" t="s">
        <v>19</v>
      </c>
      <c r="C2907" t="s">
        <v>20</v>
      </c>
      <c r="D2907" t="s">
        <v>21</v>
      </c>
      <c r="E2907" s="5">
        <v>19.399999999999999</v>
      </c>
      <c r="F2907" t="s">
        <v>22</v>
      </c>
      <c r="G2907">
        <v>1</v>
      </c>
      <c r="H2907" s="1">
        <v>45747</v>
      </c>
      <c r="I2907" s="1" t="str">
        <f>TEXT(data[[#This Row],[OrderDate]],"mmm")</f>
        <v>Mar</v>
      </c>
      <c r="J2907" s="6">
        <v>0.47361111111111109</v>
      </c>
      <c r="K2907" s="6" t="str">
        <f>TEXT(data[[#This Row],[OrderTime]],"h")</f>
        <v>11</v>
      </c>
      <c r="L2907" s="1">
        <v>45747</v>
      </c>
      <c r="M2907" s="6">
        <v>0.72361111111111109</v>
      </c>
      <c r="N2907" t="s">
        <v>57</v>
      </c>
      <c r="O2907" t="s">
        <v>726</v>
      </c>
      <c r="P2907" t="s">
        <v>25</v>
      </c>
      <c r="Q2907" t="s">
        <v>53</v>
      </c>
      <c r="R2907" t="s">
        <v>27</v>
      </c>
      <c r="S2907" t="s">
        <v>47</v>
      </c>
      <c r="T2907" t="s">
        <v>29</v>
      </c>
      <c r="U2907" t="s">
        <v>39</v>
      </c>
      <c r="V2907" s="5">
        <f>data[[#This Row],[PriceUSD]]*data[[#This Row],[Quantity]]</f>
        <v>19.399999999999999</v>
      </c>
      <c r="W2907" s="7">
        <f>data[[#This Row],[OrderDate]] + TIME(VALUE(LEFT(data[[#This Row],[OrderTime]],2)), VALUE(RIGHT(data[[#This Row],[OrderTime]],2)), 0)</f>
        <v>45747.007638888892</v>
      </c>
      <c r="X2907" s="7">
        <f>_xlfn.MINIFS(data[OrderDateTime], data[CustomerName], data[[#This Row],[CustomerName]])</f>
        <v>45537.054166666669</v>
      </c>
      <c r="Y2907" t="str">
        <f>IF(data[[#This Row],[OrderDateTime]]=data[[#This Row],[FirstOrderDateTime]], "New", "Returning")</f>
        <v>Returning</v>
      </c>
      <c r="Z2907" s="7">
        <f>data[[#This Row],[DeliveryDate]] + data[[#This Row],[DeliveryTime]]</f>
        <v>45747.723611111112</v>
      </c>
      <c r="AA2907" s="7">
        <f>data[[#This Row],[OrderDateTime]] + 1</f>
        <v>45748.007638888892</v>
      </c>
      <c r="AB2907" s="7" t="str">
        <f>IF(data[[#This Row],[DeliveryDateTime]] &lt;= data[[#This Row],[SLADue]], "On Time", "Late")</f>
        <v>On Time</v>
      </c>
    </row>
    <row r="2908" spans="1:28" x14ac:dyDescent="0.2">
      <c r="A2908" t="s">
        <v>3458</v>
      </c>
      <c r="B2908" t="s">
        <v>19</v>
      </c>
      <c r="C2908" t="s">
        <v>85</v>
      </c>
      <c r="D2908" t="s">
        <v>86</v>
      </c>
      <c r="E2908" s="5">
        <v>57.27</v>
      </c>
      <c r="F2908" t="s">
        <v>87</v>
      </c>
      <c r="G2908">
        <v>1</v>
      </c>
      <c r="H2908" s="1">
        <v>45658</v>
      </c>
      <c r="I2908" s="1" t="str">
        <f>TEXT(data[[#This Row],[OrderDate]],"mmm")</f>
        <v>Jan</v>
      </c>
      <c r="J2908" s="6">
        <v>0.83125000000000004</v>
      </c>
      <c r="K2908" s="6" t="str">
        <f>TEXT(data[[#This Row],[OrderTime]],"h")</f>
        <v>19</v>
      </c>
      <c r="L2908" s="1">
        <v>45660</v>
      </c>
      <c r="M2908" s="6">
        <v>0.56666666666666665</v>
      </c>
      <c r="N2908" t="s">
        <v>208</v>
      </c>
      <c r="O2908" t="s">
        <v>574</v>
      </c>
      <c r="P2908" t="s">
        <v>202</v>
      </c>
      <c r="Q2908" t="s">
        <v>53</v>
      </c>
      <c r="R2908" t="s">
        <v>90</v>
      </c>
      <c r="S2908" t="s">
        <v>105</v>
      </c>
      <c r="T2908" t="s">
        <v>38</v>
      </c>
      <c r="U2908" t="s">
        <v>39</v>
      </c>
      <c r="V2908" s="5">
        <f>data[[#This Row],[PriceUSD]]*data[[#This Row],[Quantity]]</f>
        <v>57.27</v>
      </c>
      <c r="W2908" s="7">
        <f>data[[#This Row],[OrderDate]] + TIME(VALUE(LEFT(data[[#This Row],[OrderTime]],2)), VALUE(RIGHT(data[[#This Row],[OrderTime]],2)), 0)</f>
        <v>45658.017361111109</v>
      </c>
      <c r="X2908" s="7">
        <f>_xlfn.MINIFS(data[OrderDateTime], data[CustomerName], data[[#This Row],[CustomerName]])</f>
        <v>45527.061805555553</v>
      </c>
      <c r="Y2908" t="str">
        <f>IF(data[[#This Row],[OrderDateTime]]=data[[#This Row],[FirstOrderDateTime]], "New", "Returning")</f>
        <v>Returning</v>
      </c>
      <c r="Z2908" s="7">
        <f>data[[#This Row],[DeliveryDate]] + data[[#This Row],[DeliveryTime]]</f>
        <v>45660.566666666666</v>
      </c>
      <c r="AA2908" s="7">
        <f>data[[#This Row],[OrderDateTime]] + 1</f>
        <v>45659.017361111109</v>
      </c>
      <c r="AB2908" s="7" t="str">
        <f>IF(data[[#This Row],[DeliveryDateTime]] &lt;= data[[#This Row],[SLADue]], "On Time", "Late")</f>
        <v>Late</v>
      </c>
    </row>
    <row r="2909" spans="1:28" x14ac:dyDescent="0.2">
      <c r="A2909" t="s">
        <v>3459</v>
      </c>
      <c r="B2909" t="s">
        <v>19</v>
      </c>
      <c r="C2909" t="s">
        <v>92</v>
      </c>
      <c r="D2909" t="s">
        <v>93</v>
      </c>
      <c r="E2909" s="5">
        <v>91.65</v>
      </c>
      <c r="F2909" t="s">
        <v>81</v>
      </c>
      <c r="G2909">
        <v>1</v>
      </c>
      <c r="H2909" s="1">
        <v>45696</v>
      </c>
      <c r="I2909" s="1" t="str">
        <f>TEXT(data[[#This Row],[OrderDate]],"mmm")</f>
        <v>Feb</v>
      </c>
      <c r="J2909" s="6">
        <v>0.56874999999999998</v>
      </c>
      <c r="K2909" s="6" t="str">
        <f>TEXT(data[[#This Row],[OrderTime]],"h")</f>
        <v>13</v>
      </c>
      <c r="L2909" s="1">
        <v>45696</v>
      </c>
      <c r="M2909" s="6">
        <v>0.69374999999999998</v>
      </c>
      <c r="N2909" t="s">
        <v>88</v>
      </c>
      <c r="O2909" t="s">
        <v>135</v>
      </c>
      <c r="P2909" t="s">
        <v>25</v>
      </c>
      <c r="Q2909" t="s">
        <v>26</v>
      </c>
      <c r="R2909" t="s">
        <v>66</v>
      </c>
      <c r="S2909" t="s">
        <v>47</v>
      </c>
      <c r="T2909" t="s">
        <v>136</v>
      </c>
      <c r="U2909" t="s">
        <v>39</v>
      </c>
      <c r="V2909" s="5">
        <f>data[[#This Row],[PriceUSD]]*data[[#This Row],[Quantity]]</f>
        <v>91.65</v>
      </c>
      <c r="W2909" s="7">
        <f>data[[#This Row],[OrderDate]] + TIME(VALUE(LEFT(data[[#This Row],[OrderTime]],2)), VALUE(RIGHT(data[[#This Row],[OrderTime]],2)), 0)</f>
        <v>45696.052083333336</v>
      </c>
      <c r="X2909" s="7">
        <f>_xlfn.MINIFS(data[OrderDateTime], data[CustomerName], data[[#This Row],[CustomerName]])</f>
        <v>45516.061805555553</v>
      </c>
      <c r="Y2909" t="str">
        <f>IF(data[[#This Row],[OrderDateTime]]=data[[#This Row],[FirstOrderDateTime]], "New", "Returning")</f>
        <v>Returning</v>
      </c>
      <c r="Z2909" s="7">
        <f>data[[#This Row],[DeliveryDate]] + data[[#This Row],[DeliveryTime]]</f>
        <v>45696.693749999999</v>
      </c>
      <c r="AA2909" s="7">
        <f>data[[#This Row],[OrderDateTime]] + 1</f>
        <v>45697.052083333336</v>
      </c>
      <c r="AB2909" s="7" t="str">
        <f>IF(data[[#This Row],[DeliveryDateTime]] &lt;= data[[#This Row],[SLADue]], "On Time", "Late")</f>
        <v>On Time</v>
      </c>
    </row>
    <row r="2910" spans="1:28" x14ac:dyDescent="0.2">
      <c r="A2910" t="s">
        <v>3460</v>
      </c>
      <c r="B2910" t="s">
        <v>19</v>
      </c>
      <c r="C2910" t="s">
        <v>69</v>
      </c>
      <c r="D2910" t="s">
        <v>70</v>
      </c>
      <c r="E2910" s="5">
        <v>57.3</v>
      </c>
      <c r="F2910" t="s">
        <v>74</v>
      </c>
      <c r="G2910">
        <v>1</v>
      </c>
      <c r="H2910" s="1">
        <v>45537</v>
      </c>
      <c r="I2910" s="1" t="str">
        <f>TEXT(data[[#This Row],[OrderDate]],"mmm")</f>
        <v>Sep</v>
      </c>
      <c r="J2910" s="6">
        <v>0.78819444444444442</v>
      </c>
      <c r="K2910" s="6" t="str">
        <f>TEXT(data[[#This Row],[OrderTime]],"h")</f>
        <v>18</v>
      </c>
      <c r="L2910" s="1">
        <v>45538</v>
      </c>
      <c r="M2910" s="6">
        <v>0.78819444444444442</v>
      </c>
      <c r="N2910" t="s">
        <v>98</v>
      </c>
      <c r="O2910" t="s">
        <v>1634</v>
      </c>
      <c r="P2910" t="s">
        <v>77</v>
      </c>
      <c r="Q2910" t="s">
        <v>26</v>
      </c>
      <c r="R2910" t="s">
        <v>37</v>
      </c>
      <c r="S2910" t="s">
        <v>28</v>
      </c>
      <c r="T2910" t="s">
        <v>106</v>
      </c>
      <c r="U2910" t="s">
        <v>39</v>
      </c>
      <c r="V2910" s="5">
        <f>data[[#This Row],[PriceUSD]]*data[[#This Row],[Quantity]]</f>
        <v>57.3</v>
      </c>
      <c r="W2910" s="7">
        <f>data[[#This Row],[OrderDate]] + TIME(VALUE(LEFT(data[[#This Row],[OrderTime]],2)), VALUE(RIGHT(data[[#This Row],[OrderTime]],2)), 0)</f>
        <v>45537.030555555553</v>
      </c>
      <c r="X2910" s="7">
        <f>_xlfn.MINIFS(data[OrderDateTime], data[CustomerName], data[[#This Row],[CustomerName]])</f>
        <v>45528.046527777777</v>
      </c>
      <c r="Y2910" t="str">
        <f>IF(data[[#This Row],[OrderDateTime]]=data[[#This Row],[FirstOrderDateTime]], "New", "Returning")</f>
        <v>Returning</v>
      </c>
      <c r="Z2910" s="7">
        <f>data[[#This Row],[DeliveryDate]] + data[[#This Row],[DeliveryTime]]</f>
        <v>45538.788194444445</v>
      </c>
      <c r="AA2910" s="7">
        <f>data[[#This Row],[OrderDateTime]] + 1</f>
        <v>45538.030555555553</v>
      </c>
      <c r="AB2910" s="7" t="str">
        <f>IF(data[[#This Row],[DeliveryDateTime]] &lt;= data[[#This Row],[SLADue]], "On Time", "Late")</f>
        <v>Late</v>
      </c>
    </row>
    <row r="2911" spans="1:28" x14ac:dyDescent="0.2">
      <c r="A2911" t="s">
        <v>3461</v>
      </c>
      <c r="B2911" t="s">
        <v>19</v>
      </c>
      <c r="C2911" t="s">
        <v>258</v>
      </c>
      <c r="D2911" t="s">
        <v>259</v>
      </c>
      <c r="E2911" s="5">
        <v>109.4</v>
      </c>
      <c r="F2911" t="s">
        <v>182</v>
      </c>
      <c r="G2911">
        <v>1</v>
      </c>
      <c r="H2911" s="1">
        <v>45511</v>
      </c>
      <c r="I2911" s="1" t="str">
        <f>TEXT(data[[#This Row],[OrderDate]],"mmm")</f>
        <v>Aug</v>
      </c>
      <c r="J2911" s="6">
        <v>0.41111111111111109</v>
      </c>
      <c r="K2911" s="6" t="str">
        <f>TEXT(data[[#This Row],[OrderTime]],"h")</f>
        <v>9</v>
      </c>
      <c r="L2911" s="1">
        <v>45512</v>
      </c>
      <c r="M2911" s="6">
        <v>0.53611111111111109</v>
      </c>
      <c r="N2911" t="s">
        <v>170</v>
      </c>
      <c r="O2911" t="s">
        <v>563</v>
      </c>
      <c r="P2911" t="s">
        <v>36</v>
      </c>
      <c r="Q2911" t="s">
        <v>53</v>
      </c>
      <c r="R2911" t="s">
        <v>261</v>
      </c>
      <c r="S2911" t="s">
        <v>28</v>
      </c>
      <c r="T2911" t="s">
        <v>29</v>
      </c>
      <c r="U2911" t="s">
        <v>39</v>
      </c>
      <c r="V2911" s="5">
        <f>data[[#This Row],[PriceUSD]]*data[[#This Row],[Quantity]]</f>
        <v>109.4</v>
      </c>
      <c r="W2911" s="7">
        <f>data[[#This Row],[OrderDate]] + TIME(VALUE(LEFT(data[[#This Row],[OrderTime]],2)), VALUE(RIGHT(data[[#This Row],[OrderTime]],2)), 0)</f>
        <v>45511.007638888892</v>
      </c>
      <c r="X2911" s="7">
        <f>_xlfn.MINIFS(data[OrderDateTime], data[CustomerName], data[[#This Row],[CustomerName]])</f>
        <v>45511.007638888892</v>
      </c>
      <c r="Y2911" t="str">
        <f>IF(data[[#This Row],[OrderDateTime]]=data[[#This Row],[FirstOrderDateTime]], "New", "Returning")</f>
        <v>New</v>
      </c>
      <c r="Z2911" s="7">
        <f>data[[#This Row],[DeliveryDate]] + data[[#This Row],[DeliveryTime]]</f>
        <v>45512.536111111112</v>
      </c>
      <c r="AA2911" s="7">
        <f>data[[#This Row],[OrderDateTime]] + 1</f>
        <v>45512.007638888892</v>
      </c>
      <c r="AB2911" s="7" t="str">
        <f>IF(data[[#This Row],[DeliveryDateTime]] &lt;= data[[#This Row],[SLADue]], "On Time", "Late")</f>
        <v>Late</v>
      </c>
    </row>
    <row r="2912" spans="1:28" x14ac:dyDescent="0.2">
      <c r="A2912" t="s">
        <v>3462</v>
      </c>
      <c r="B2912" t="s">
        <v>19</v>
      </c>
      <c r="C2912" t="s">
        <v>32</v>
      </c>
      <c r="D2912" t="s">
        <v>33</v>
      </c>
      <c r="E2912" s="5">
        <v>47.7</v>
      </c>
      <c r="F2912" t="s">
        <v>43</v>
      </c>
      <c r="G2912">
        <v>1</v>
      </c>
      <c r="H2912" s="1">
        <v>45806</v>
      </c>
      <c r="I2912" s="1" t="str">
        <f>TEXT(data[[#This Row],[OrderDate]],"mmm")</f>
        <v>May</v>
      </c>
      <c r="J2912" s="6">
        <v>0.4201388888888889</v>
      </c>
      <c r="K2912" s="6" t="str">
        <f>TEXT(data[[#This Row],[OrderTime]],"h")</f>
        <v>10</v>
      </c>
      <c r="L2912" s="1">
        <v>45807</v>
      </c>
      <c r="M2912" s="6">
        <v>0.62847222222222221</v>
      </c>
      <c r="N2912" t="s">
        <v>139</v>
      </c>
      <c r="O2912" t="s">
        <v>909</v>
      </c>
      <c r="P2912" t="s">
        <v>36</v>
      </c>
      <c r="Q2912" t="s">
        <v>53</v>
      </c>
      <c r="R2912" t="s">
        <v>37</v>
      </c>
      <c r="S2912" t="s">
        <v>28</v>
      </c>
      <c r="T2912" t="s">
        <v>38</v>
      </c>
      <c r="U2912" t="s">
        <v>30</v>
      </c>
      <c r="V2912" s="5">
        <f>data[[#This Row],[PriceUSD]]*data[[#This Row],[Quantity]]</f>
        <v>47.7</v>
      </c>
      <c r="W2912" s="7">
        <f>data[[#This Row],[OrderDate]] + TIME(VALUE(LEFT(data[[#This Row],[OrderTime]],2)), VALUE(RIGHT(data[[#This Row],[OrderTime]],2)), 0)</f>
        <v>45806.061805555553</v>
      </c>
      <c r="X2912" s="7">
        <f>_xlfn.MINIFS(data[OrderDateTime], data[CustomerName], data[[#This Row],[CustomerName]])</f>
        <v>45517.030555555553</v>
      </c>
      <c r="Y2912" t="str">
        <f>IF(data[[#This Row],[OrderDateTime]]=data[[#This Row],[FirstOrderDateTime]], "New", "Returning")</f>
        <v>Returning</v>
      </c>
      <c r="Z2912" s="7">
        <f>data[[#This Row],[DeliveryDate]] + data[[#This Row],[DeliveryTime]]</f>
        <v>45807.628472222219</v>
      </c>
      <c r="AA2912" s="7">
        <f>data[[#This Row],[OrderDateTime]] + 1</f>
        <v>45807.061805555553</v>
      </c>
      <c r="AB2912" s="7" t="str">
        <f>IF(data[[#This Row],[DeliveryDateTime]] &lt;= data[[#This Row],[SLADue]], "On Time", "Late")</f>
        <v>Late</v>
      </c>
    </row>
    <row r="2913" spans="1:28" x14ac:dyDescent="0.2">
      <c r="A2913" t="s">
        <v>3463</v>
      </c>
      <c r="B2913" t="s">
        <v>19</v>
      </c>
      <c r="C2913" t="s">
        <v>69</v>
      </c>
      <c r="D2913" t="s">
        <v>70</v>
      </c>
      <c r="E2913" s="5">
        <v>51.57</v>
      </c>
      <c r="F2913" t="s">
        <v>74</v>
      </c>
      <c r="G2913">
        <v>1</v>
      </c>
      <c r="H2913" s="1">
        <v>45806</v>
      </c>
      <c r="I2913" s="1" t="str">
        <f>TEXT(data[[#This Row],[OrderDate]],"mmm")</f>
        <v>May</v>
      </c>
      <c r="J2913" s="6">
        <v>0.59305555555555556</v>
      </c>
      <c r="K2913" s="6" t="str">
        <f>TEXT(data[[#This Row],[OrderTime]],"h")</f>
        <v>14</v>
      </c>
      <c r="L2913" s="1">
        <v>45807</v>
      </c>
      <c r="M2913" s="6">
        <v>0.59305555555555556</v>
      </c>
      <c r="N2913" t="s">
        <v>75</v>
      </c>
      <c r="O2913" t="s">
        <v>909</v>
      </c>
      <c r="P2913" t="s">
        <v>25</v>
      </c>
      <c r="Q2913" t="s">
        <v>26</v>
      </c>
      <c r="R2913" t="s">
        <v>37</v>
      </c>
      <c r="S2913" t="s">
        <v>28</v>
      </c>
      <c r="T2913" t="s">
        <v>106</v>
      </c>
      <c r="U2913" t="s">
        <v>30</v>
      </c>
      <c r="V2913" s="5">
        <f>data[[#This Row],[PriceUSD]]*data[[#This Row],[Quantity]]</f>
        <v>51.57</v>
      </c>
      <c r="W2913" s="7">
        <f>data[[#This Row],[OrderDate]] + TIME(VALUE(LEFT(data[[#This Row],[OrderTime]],2)), VALUE(RIGHT(data[[#This Row],[OrderTime]],2)), 0)</f>
        <v>45806.038888888892</v>
      </c>
      <c r="X2913" s="7">
        <f>_xlfn.MINIFS(data[OrderDateTime], data[CustomerName], data[[#This Row],[CustomerName]])</f>
        <v>45517.030555555553</v>
      </c>
      <c r="Y2913" t="str">
        <f>IF(data[[#This Row],[OrderDateTime]]=data[[#This Row],[FirstOrderDateTime]], "New", "Returning")</f>
        <v>Returning</v>
      </c>
      <c r="Z2913" s="7">
        <f>data[[#This Row],[DeliveryDate]] + data[[#This Row],[DeliveryTime]]</f>
        <v>45807.593055555553</v>
      </c>
      <c r="AA2913" s="7">
        <f>data[[#This Row],[OrderDateTime]] + 1</f>
        <v>45807.038888888892</v>
      </c>
      <c r="AB2913" s="7" t="str">
        <f>IF(data[[#This Row],[DeliveryDateTime]] &lt;= data[[#This Row],[SLADue]], "On Time", "Late")</f>
        <v>Late</v>
      </c>
    </row>
    <row r="2914" spans="1:28" x14ac:dyDescent="0.2">
      <c r="A2914" t="s">
        <v>3464</v>
      </c>
      <c r="B2914" t="s">
        <v>19</v>
      </c>
      <c r="C2914" t="s">
        <v>69</v>
      </c>
      <c r="D2914" t="s">
        <v>70</v>
      </c>
      <c r="E2914" s="5">
        <v>60.85</v>
      </c>
      <c r="F2914" t="s">
        <v>71</v>
      </c>
      <c r="G2914">
        <v>1</v>
      </c>
      <c r="H2914" s="1">
        <v>45709</v>
      </c>
      <c r="I2914" s="1" t="str">
        <f>TEXT(data[[#This Row],[OrderDate]],"mmm")</f>
        <v>Feb</v>
      </c>
      <c r="J2914" s="6">
        <v>0.7368055555555556</v>
      </c>
      <c r="K2914" s="6" t="str">
        <f>TEXT(data[[#This Row],[OrderTime]],"h")</f>
        <v>17</v>
      </c>
      <c r="L2914" s="1">
        <v>45710</v>
      </c>
      <c r="M2914" s="6">
        <v>0.7368055555555556</v>
      </c>
      <c r="N2914" t="s">
        <v>139</v>
      </c>
      <c r="O2914" t="s">
        <v>401</v>
      </c>
      <c r="P2914" t="s">
        <v>36</v>
      </c>
      <c r="Q2914" t="s">
        <v>53</v>
      </c>
      <c r="R2914" t="s">
        <v>37</v>
      </c>
      <c r="S2914" t="s">
        <v>28</v>
      </c>
      <c r="T2914" t="s">
        <v>29</v>
      </c>
      <c r="U2914" t="s">
        <v>30</v>
      </c>
      <c r="V2914" s="5">
        <f>data[[#This Row],[PriceUSD]]*data[[#This Row],[Quantity]]</f>
        <v>60.85</v>
      </c>
      <c r="W2914" s="7">
        <f>data[[#This Row],[OrderDate]] + TIME(VALUE(LEFT(data[[#This Row],[OrderTime]],2)), VALUE(RIGHT(data[[#This Row],[OrderTime]],2)), 0)</f>
        <v>45709.038888888892</v>
      </c>
      <c r="X2914" s="7">
        <f>_xlfn.MINIFS(data[OrderDateTime], data[CustomerName], data[[#This Row],[CustomerName]])</f>
        <v>45508.038888888892</v>
      </c>
      <c r="Y2914" t="str">
        <f>IF(data[[#This Row],[OrderDateTime]]=data[[#This Row],[FirstOrderDateTime]], "New", "Returning")</f>
        <v>Returning</v>
      </c>
      <c r="Z2914" s="7">
        <f>data[[#This Row],[DeliveryDate]] + data[[#This Row],[DeliveryTime]]</f>
        <v>45710.736805555556</v>
      </c>
      <c r="AA2914" s="7">
        <f>data[[#This Row],[OrderDateTime]] + 1</f>
        <v>45710.038888888892</v>
      </c>
      <c r="AB2914" s="7" t="str">
        <f>IF(data[[#This Row],[DeliveryDateTime]] &lt;= data[[#This Row],[SLADue]], "On Time", "Late")</f>
        <v>Late</v>
      </c>
    </row>
    <row r="2915" spans="1:28" x14ac:dyDescent="0.2">
      <c r="A2915" t="s">
        <v>3465</v>
      </c>
      <c r="B2915" t="s">
        <v>19</v>
      </c>
      <c r="C2915" t="s">
        <v>49</v>
      </c>
      <c r="D2915" t="s">
        <v>50</v>
      </c>
      <c r="E2915" s="5">
        <v>27.13</v>
      </c>
      <c r="F2915" t="s">
        <v>74</v>
      </c>
      <c r="G2915">
        <v>1</v>
      </c>
      <c r="H2915" s="1">
        <v>45519</v>
      </c>
      <c r="I2915" s="1" t="str">
        <f>TEXT(data[[#This Row],[OrderDate]],"mmm")</f>
        <v>Aug</v>
      </c>
      <c r="J2915" s="6">
        <v>0.51597222222222228</v>
      </c>
      <c r="K2915" s="6" t="str">
        <f>TEXT(data[[#This Row],[OrderTime]],"h")</f>
        <v>12</v>
      </c>
      <c r="L2915" s="1">
        <v>45520</v>
      </c>
      <c r="M2915" s="6">
        <v>0.76597222222222228</v>
      </c>
      <c r="N2915" t="s">
        <v>23</v>
      </c>
      <c r="O2915" t="s">
        <v>350</v>
      </c>
      <c r="P2915" t="s">
        <v>25</v>
      </c>
      <c r="Q2915" t="s">
        <v>26</v>
      </c>
      <c r="R2915" t="s">
        <v>54</v>
      </c>
      <c r="S2915" t="s">
        <v>28</v>
      </c>
      <c r="T2915" t="s">
        <v>38</v>
      </c>
      <c r="U2915" t="s">
        <v>30</v>
      </c>
      <c r="V2915" s="5">
        <f>data[[#This Row],[PriceUSD]]*data[[#This Row],[Quantity]]</f>
        <v>27.13</v>
      </c>
      <c r="W2915" s="7">
        <f>data[[#This Row],[OrderDate]] + TIME(VALUE(LEFT(data[[#This Row],[OrderTime]],2)), VALUE(RIGHT(data[[#This Row],[OrderTime]],2)), 0)</f>
        <v>45519.015277777777</v>
      </c>
      <c r="X2915" s="7">
        <f>_xlfn.MINIFS(data[OrderDateTime], data[CustomerName], data[[#This Row],[CustomerName]])</f>
        <v>45512.017361111109</v>
      </c>
      <c r="Y2915" t="str">
        <f>IF(data[[#This Row],[OrderDateTime]]=data[[#This Row],[FirstOrderDateTime]], "New", "Returning")</f>
        <v>Returning</v>
      </c>
      <c r="Z2915" s="7">
        <f>data[[#This Row],[DeliveryDate]] + data[[#This Row],[DeliveryTime]]</f>
        <v>45520.765972222223</v>
      </c>
      <c r="AA2915" s="7">
        <f>data[[#This Row],[OrderDateTime]] + 1</f>
        <v>45520.015277777777</v>
      </c>
      <c r="AB2915" s="7" t="str">
        <f>IF(data[[#This Row],[DeliveryDateTime]] &lt;= data[[#This Row],[SLADue]], "On Time", "Late")</f>
        <v>Late</v>
      </c>
    </row>
    <row r="2916" spans="1:28" x14ac:dyDescent="0.2">
      <c r="A2916" t="s">
        <v>3466</v>
      </c>
      <c r="B2916" t="s">
        <v>19</v>
      </c>
      <c r="C2916" t="s">
        <v>117</v>
      </c>
      <c r="D2916" t="s">
        <v>118</v>
      </c>
      <c r="E2916" s="5">
        <v>80.36</v>
      </c>
      <c r="F2916" t="s">
        <v>182</v>
      </c>
      <c r="G2916">
        <v>1</v>
      </c>
      <c r="H2916" s="1">
        <v>45575</v>
      </c>
      <c r="I2916" s="1" t="str">
        <f>TEXT(data[[#This Row],[OrderDate]],"mmm")</f>
        <v>Oct</v>
      </c>
      <c r="J2916" s="6">
        <v>0.7</v>
      </c>
      <c r="K2916" s="6" t="str">
        <f>TEXT(data[[#This Row],[OrderTime]],"h")</f>
        <v>16</v>
      </c>
      <c r="L2916" s="1">
        <v>45576</v>
      </c>
      <c r="M2916" s="6">
        <v>0.8666666666666667</v>
      </c>
      <c r="N2916" t="s">
        <v>388</v>
      </c>
      <c r="O2916" t="s">
        <v>1189</v>
      </c>
      <c r="P2916" t="s">
        <v>245</v>
      </c>
      <c r="Q2916" t="s">
        <v>53</v>
      </c>
      <c r="R2916" t="s">
        <v>66</v>
      </c>
      <c r="S2916" t="s">
        <v>28</v>
      </c>
      <c r="T2916" t="s">
        <v>29</v>
      </c>
      <c r="U2916" t="s">
        <v>30</v>
      </c>
      <c r="V2916" s="5">
        <f>data[[#This Row],[PriceUSD]]*data[[#This Row],[Quantity]]</f>
        <v>80.36</v>
      </c>
      <c r="W2916" s="7">
        <f>data[[#This Row],[OrderDate]] + TIME(VALUE(LEFT(data[[#This Row],[OrderTime]],2)), VALUE(RIGHT(data[[#This Row],[OrderTime]],2)), 0)</f>
        <v>45575</v>
      </c>
      <c r="X2916" s="7">
        <f>_xlfn.MINIFS(data[OrderDateTime], data[CustomerName], data[[#This Row],[CustomerName]])</f>
        <v>45506.038888888892</v>
      </c>
      <c r="Y2916" t="str">
        <f>IF(data[[#This Row],[OrderDateTime]]=data[[#This Row],[FirstOrderDateTime]], "New", "Returning")</f>
        <v>Returning</v>
      </c>
      <c r="Z2916" s="7">
        <f>data[[#This Row],[DeliveryDate]] + data[[#This Row],[DeliveryTime]]</f>
        <v>45576.866666666669</v>
      </c>
      <c r="AA2916" s="7">
        <f>data[[#This Row],[OrderDateTime]] + 1</f>
        <v>45576</v>
      </c>
      <c r="AB2916" s="7" t="str">
        <f>IF(data[[#This Row],[DeliveryDateTime]] &lt;= data[[#This Row],[SLADue]], "On Time", "Late")</f>
        <v>Late</v>
      </c>
    </row>
    <row r="2917" spans="1:28" x14ac:dyDescent="0.2">
      <c r="A2917" t="s">
        <v>3467</v>
      </c>
      <c r="B2917" t="s">
        <v>19</v>
      </c>
      <c r="C2917" t="s">
        <v>85</v>
      </c>
      <c r="D2917" t="s">
        <v>86</v>
      </c>
      <c r="E2917" s="5">
        <v>58.93</v>
      </c>
      <c r="F2917" t="s">
        <v>87</v>
      </c>
      <c r="G2917">
        <v>3</v>
      </c>
      <c r="H2917" s="1">
        <v>45708</v>
      </c>
      <c r="I2917" s="1" t="str">
        <f>TEXT(data[[#This Row],[OrderDate]],"mmm")</f>
        <v>Feb</v>
      </c>
      <c r="J2917" s="6">
        <v>0.41666666666666669</v>
      </c>
      <c r="K2917" s="6" t="str">
        <f>TEXT(data[[#This Row],[OrderTime]],"h")</f>
        <v>10</v>
      </c>
      <c r="L2917" s="1">
        <v>45709</v>
      </c>
      <c r="M2917" s="6">
        <v>0.41666666666666669</v>
      </c>
      <c r="N2917" t="s">
        <v>95</v>
      </c>
      <c r="O2917" t="s">
        <v>1101</v>
      </c>
      <c r="P2917" t="s">
        <v>25</v>
      </c>
      <c r="Q2917" t="s">
        <v>26</v>
      </c>
      <c r="R2917" t="s">
        <v>90</v>
      </c>
      <c r="S2917" t="s">
        <v>28</v>
      </c>
      <c r="T2917" t="s">
        <v>38</v>
      </c>
      <c r="U2917" t="s">
        <v>39</v>
      </c>
      <c r="V2917" s="5">
        <f>data[[#This Row],[PriceUSD]]*data[[#This Row],[Quantity]]</f>
        <v>176.79</v>
      </c>
      <c r="W2917" s="7">
        <f>data[[#This Row],[OrderDate]] + TIME(VALUE(LEFT(data[[#This Row],[OrderTime]],2)), VALUE(RIGHT(data[[#This Row],[OrderTime]],2)), 0)</f>
        <v>45708.046527777777</v>
      </c>
      <c r="X2917" s="7">
        <f>_xlfn.MINIFS(data[OrderDateTime], data[CustomerName], data[[#This Row],[CustomerName]])</f>
        <v>45540.046527777777</v>
      </c>
      <c r="Y2917" t="str">
        <f>IF(data[[#This Row],[OrderDateTime]]=data[[#This Row],[FirstOrderDateTime]], "New", "Returning")</f>
        <v>Returning</v>
      </c>
      <c r="Z2917" s="7">
        <f>data[[#This Row],[DeliveryDate]] + data[[#This Row],[DeliveryTime]]</f>
        <v>45709.416666666664</v>
      </c>
      <c r="AA2917" s="7">
        <f>data[[#This Row],[OrderDateTime]] + 1</f>
        <v>45709.046527777777</v>
      </c>
      <c r="AB2917" s="7" t="str">
        <f>IF(data[[#This Row],[DeliveryDateTime]] &lt;= data[[#This Row],[SLADue]], "On Time", "Late")</f>
        <v>Late</v>
      </c>
    </row>
    <row r="2918" spans="1:28" x14ac:dyDescent="0.2">
      <c r="A2918" t="s">
        <v>3468</v>
      </c>
      <c r="B2918" t="s">
        <v>19</v>
      </c>
      <c r="C2918" t="s">
        <v>41</v>
      </c>
      <c r="D2918" t="s">
        <v>42</v>
      </c>
      <c r="E2918" s="5">
        <v>40.119999999999997</v>
      </c>
      <c r="F2918" t="s">
        <v>119</v>
      </c>
      <c r="G2918">
        <v>1</v>
      </c>
      <c r="H2918" s="1">
        <v>45764</v>
      </c>
      <c r="I2918" s="1" t="str">
        <f>TEXT(data[[#This Row],[OrderDate]],"mmm")</f>
        <v>Apr</v>
      </c>
      <c r="J2918" s="6">
        <v>0.80347222222222225</v>
      </c>
      <c r="K2918" s="6" t="str">
        <f>TEXT(data[[#This Row],[OrderTime]],"h")</f>
        <v>19</v>
      </c>
      <c r="L2918" s="1">
        <v>45765</v>
      </c>
      <c r="M2918" s="6">
        <v>0.80347222222222225</v>
      </c>
      <c r="N2918" t="s">
        <v>148</v>
      </c>
      <c r="O2918" t="s">
        <v>166</v>
      </c>
      <c r="P2918" t="s">
        <v>25</v>
      </c>
      <c r="Q2918" t="s">
        <v>53</v>
      </c>
      <c r="R2918" t="s">
        <v>46</v>
      </c>
      <c r="S2918" t="s">
        <v>28</v>
      </c>
      <c r="T2918" t="s">
        <v>38</v>
      </c>
      <c r="U2918" t="s">
        <v>30</v>
      </c>
      <c r="V2918" s="5">
        <f>data[[#This Row],[PriceUSD]]*data[[#This Row],[Quantity]]</f>
        <v>40.119999999999997</v>
      </c>
      <c r="W2918" s="7">
        <f>data[[#This Row],[OrderDate]] + TIME(VALUE(LEFT(data[[#This Row],[OrderTime]],2)), VALUE(RIGHT(data[[#This Row],[OrderTime]],2)), 0)</f>
        <v>45764.015277777777</v>
      </c>
      <c r="X2918" s="7">
        <f>_xlfn.MINIFS(data[OrderDateTime], data[CustomerName], data[[#This Row],[CustomerName]])</f>
        <v>45531.038888888892</v>
      </c>
      <c r="Y2918" t="str">
        <f>IF(data[[#This Row],[OrderDateTime]]=data[[#This Row],[FirstOrderDateTime]], "New", "Returning")</f>
        <v>Returning</v>
      </c>
      <c r="Z2918" s="7">
        <f>data[[#This Row],[DeliveryDate]] + data[[#This Row],[DeliveryTime]]</f>
        <v>45765.803472222222</v>
      </c>
      <c r="AA2918" s="7">
        <f>data[[#This Row],[OrderDateTime]] + 1</f>
        <v>45765.015277777777</v>
      </c>
      <c r="AB2918" s="7" t="str">
        <f>IF(data[[#This Row],[DeliveryDateTime]] &lt;= data[[#This Row],[SLADue]], "On Time", "Late")</f>
        <v>Late</v>
      </c>
    </row>
    <row r="2919" spans="1:28" x14ac:dyDescent="0.2">
      <c r="A2919" t="s">
        <v>3469</v>
      </c>
      <c r="B2919" t="s">
        <v>19</v>
      </c>
      <c r="C2919" t="s">
        <v>117</v>
      </c>
      <c r="D2919" t="s">
        <v>118</v>
      </c>
      <c r="E2919" s="5">
        <v>72.540000000000006</v>
      </c>
      <c r="F2919" t="s">
        <v>182</v>
      </c>
      <c r="G2919">
        <v>1</v>
      </c>
      <c r="H2919" s="1">
        <v>45825</v>
      </c>
      <c r="I2919" s="1" t="str">
        <f>TEXT(data[[#This Row],[OrderDate]],"mmm")</f>
        <v>Jun</v>
      </c>
      <c r="J2919" s="6">
        <v>0.62638888888888888</v>
      </c>
      <c r="K2919" s="6" t="str">
        <f>TEXT(data[[#This Row],[OrderTime]],"h")</f>
        <v>15</v>
      </c>
      <c r="L2919" s="1">
        <v>45826</v>
      </c>
      <c r="M2919" s="6">
        <v>0.79305555555555551</v>
      </c>
      <c r="N2919" t="s">
        <v>44</v>
      </c>
      <c r="O2919" t="s">
        <v>168</v>
      </c>
      <c r="P2919" t="s">
        <v>25</v>
      </c>
      <c r="Q2919" t="s">
        <v>53</v>
      </c>
      <c r="R2919" t="s">
        <v>66</v>
      </c>
      <c r="S2919" t="s">
        <v>28</v>
      </c>
      <c r="T2919" t="s">
        <v>59</v>
      </c>
      <c r="U2919" t="s">
        <v>39</v>
      </c>
      <c r="V2919" s="5">
        <f>data[[#This Row],[PriceUSD]]*data[[#This Row],[Quantity]]</f>
        <v>72.540000000000006</v>
      </c>
      <c r="W2919" s="7">
        <f>data[[#This Row],[OrderDate]] + TIME(VALUE(LEFT(data[[#This Row],[OrderTime]],2)), VALUE(RIGHT(data[[#This Row],[OrderTime]],2)), 0)</f>
        <v>45825.061805555553</v>
      </c>
      <c r="X2919" s="7">
        <f>_xlfn.MINIFS(data[OrderDateTime], data[CustomerName], data[[#This Row],[CustomerName]])</f>
        <v>45521.054166666669</v>
      </c>
      <c r="Y2919" t="str">
        <f>IF(data[[#This Row],[OrderDateTime]]=data[[#This Row],[FirstOrderDateTime]], "New", "Returning")</f>
        <v>Returning</v>
      </c>
      <c r="Z2919" s="7">
        <f>data[[#This Row],[DeliveryDate]] + data[[#This Row],[DeliveryTime]]</f>
        <v>45826.793055555558</v>
      </c>
      <c r="AA2919" s="7">
        <f>data[[#This Row],[OrderDateTime]] + 1</f>
        <v>45826.061805555553</v>
      </c>
      <c r="AB2919" s="7" t="str">
        <f>IF(data[[#This Row],[DeliveryDateTime]] &lt;= data[[#This Row],[SLADue]], "On Time", "Late")</f>
        <v>Late</v>
      </c>
    </row>
    <row r="2920" spans="1:28" x14ac:dyDescent="0.2">
      <c r="A2920" t="s">
        <v>3470</v>
      </c>
      <c r="B2920" t="s">
        <v>19</v>
      </c>
      <c r="C2920" t="s">
        <v>285</v>
      </c>
      <c r="D2920" t="s">
        <v>286</v>
      </c>
      <c r="E2920" s="5">
        <v>21.14</v>
      </c>
      <c r="F2920" t="s">
        <v>22</v>
      </c>
      <c r="G2920">
        <v>1</v>
      </c>
      <c r="H2920" s="1">
        <v>45631</v>
      </c>
      <c r="I2920" s="1" t="str">
        <f>TEXT(data[[#This Row],[OrderDate]],"mmm")</f>
        <v>Dec</v>
      </c>
      <c r="J2920" s="6">
        <v>0.91388888888888886</v>
      </c>
      <c r="K2920" s="6" t="str">
        <f>TEXT(data[[#This Row],[OrderTime]],"h")</f>
        <v>21</v>
      </c>
      <c r="L2920" s="1">
        <v>45633</v>
      </c>
      <c r="M2920" s="6">
        <v>0.56319444444444444</v>
      </c>
      <c r="N2920" t="s">
        <v>213</v>
      </c>
      <c r="O2920" t="s">
        <v>381</v>
      </c>
      <c r="P2920" t="s">
        <v>36</v>
      </c>
      <c r="Q2920" t="s">
        <v>53</v>
      </c>
      <c r="R2920" t="s">
        <v>114</v>
      </c>
      <c r="S2920" t="s">
        <v>105</v>
      </c>
      <c r="T2920" t="s">
        <v>136</v>
      </c>
      <c r="U2920" t="s">
        <v>39</v>
      </c>
      <c r="V2920" s="5">
        <f>data[[#This Row],[PriceUSD]]*data[[#This Row],[Quantity]]</f>
        <v>21.14</v>
      </c>
      <c r="W2920" s="7">
        <f>data[[#This Row],[OrderDate]] + TIME(VALUE(LEFT(data[[#This Row],[OrderTime]],2)), VALUE(RIGHT(data[[#This Row],[OrderTime]],2)), 0)</f>
        <v>45631.061805555553</v>
      </c>
      <c r="X2920" s="7">
        <f>_xlfn.MINIFS(data[OrderDateTime], data[CustomerName], data[[#This Row],[CustomerName]])</f>
        <v>45547.038888888892</v>
      </c>
      <c r="Y2920" t="str">
        <f>IF(data[[#This Row],[OrderDateTime]]=data[[#This Row],[FirstOrderDateTime]], "New", "Returning")</f>
        <v>Returning</v>
      </c>
      <c r="Z2920" s="7">
        <f>data[[#This Row],[DeliveryDate]] + data[[#This Row],[DeliveryTime]]</f>
        <v>45633.563194444447</v>
      </c>
      <c r="AA2920" s="7">
        <f>data[[#This Row],[OrderDateTime]] + 1</f>
        <v>45632.061805555553</v>
      </c>
      <c r="AB2920" s="7" t="str">
        <f>IF(data[[#This Row],[DeliveryDateTime]] &lt;= data[[#This Row],[SLADue]], "On Time", "Late")</f>
        <v>Late</v>
      </c>
    </row>
    <row r="2921" spans="1:28" x14ac:dyDescent="0.2">
      <c r="A2921" t="s">
        <v>3471</v>
      </c>
      <c r="B2921" t="s">
        <v>19</v>
      </c>
      <c r="C2921" t="s">
        <v>69</v>
      </c>
      <c r="D2921" t="s">
        <v>70</v>
      </c>
      <c r="E2921" s="5">
        <v>65.040000000000006</v>
      </c>
      <c r="F2921" t="s">
        <v>74</v>
      </c>
      <c r="G2921">
        <v>2</v>
      </c>
      <c r="H2921" s="1">
        <v>45585</v>
      </c>
      <c r="I2921" s="1" t="str">
        <f>TEXT(data[[#This Row],[OrderDate]],"mmm")</f>
        <v>Oct</v>
      </c>
      <c r="J2921" s="6">
        <v>0.58680555555555558</v>
      </c>
      <c r="K2921" s="6" t="str">
        <f>TEXT(data[[#This Row],[OrderTime]],"h")</f>
        <v>14</v>
      </c>
      <c r="L2921" s="1">
        <v>45585</v>
      </c>
      <c r="M2921" s="6">
        <v>0.75347222222222221</v>
      </c>
      <c r="N2921" t="s">
        <v>64</v>
      </c>
      <c r="O2921" t="s">
        <v>151</v>
      </c>
      <c r="P2921" t="s">
        <v>25</v>
      </c>
      <c r="Q2921" t="s">
        <v>26</v>
      </c>
      <c r="R2921" t="s">
        <v>37</v>
      </c>
      <c r="S2921" t="s">
        <v>47</v>
      </c>
      <c r="T2921" t="s">
        <v>106</v>
      </c>
      <c r="U2921" t="s">
        <v>30</v>
      </c>
      <c r="V2921" s="5">
        <f>data[[#This Row],[PriceUSD]]*data[[#This Row],[Quantity]]</f>
        <v>130.08000000000001</v>
      </c>
      <c r="W2921" s="7">
        <f>data[[#This Row],[OrderDate]] + TIME(VALUE(LEFT(data[[#This Row],[OrderTime]],2)), VALUE(RIGHT(data[[#This Row],[OrderTime]],2)), 0)</f>
        <v>45585.038888888892</v>
      </c>
      <c r="X2921" s="7">
        <f>_xlfn.MINIFS(data[OrderDateTime], data[CustomerName], data[[#This Row],[CustomerName]])</f>
        <v>45571.052083333336</v>
      </c>
      <c r="Y2921" t="str">
        <f>IF(data[[#This Row],[OrderDateTime]]=data[[#This Row],[FirstOrderDateTime]], "New", "Returning")</f>
        <v>Returning</v>
      </c>
      <c r="Z2921" s="7">
        <f>data[[#This Row],[DeliveryDate]] + data[[#This Row],[DeliveryTime]]</f>
        <v>45585.753472222219</v>
      </c>
      <c r="AA2921" s="7">
        <f>data[[#This Row],[OrderDateTime]] + 1</f>
        <v>45586.038888888892</v>
      </c>
      <c r="AB2921" s="7" t="str">
        <f>IF(data[[#This Row],[DeliveryDateTime]] &lt;= data[[#This Row],[SLADue]], "On Time", "Late")</f>
        <v>On Time</v>
      </c>
    </row>
    <row r="2922" spans="1:28" x14ac:dyDescent="0.2">
      <c r="A2922" t="s">
        <v>3472</v>
      </c>
      <c r="B2922" t="s">
        <v>19</v>
      </c>
      <c r="C2922" t="s">
        <v>101</v>
      </c>
      <c r="D2922" t="s">
        <v>102</v>
      </c>
      <c r="E2922" s="5">
        <v>26.62</v>
      </c>
      <c r="F2922" t="s">
        <v>81</v>
      </c>
      <c r="G2922">
        <v>2</v>
      </c>
      <c r="H2922" s="1">
        <v>45685</v>
      </c>
      <c r="I2922" s="1" t="str">
        <f>TEXT(data[[#This Row],[OrderDate]],"mmm")</f>
        <v>Jan</v>
      </c>
      <c r="J2922" s="6">
        <v>0.53125</v>
      </c>
      <c r="K2922" s="6" t="str">
        <f>TEXT(data[[#This Row],[OrderTime]],"h")</f>
        <v>12</v>
      </c>
      <c r="L2922" s="1">
        <v>45685</v>
      </c>
      <c r="M2922" s="6">
        <v>0.78125</v>
      </c>
      <c r="N2922" t="s">
        <v>44</v>
      </c>
      <c r="O2922" t="s">
        <v>655</v>
      </c>
      <c r="P2922" t="s">
        <v>25</v>
      </c>
      <c r="Q2922" t="s">
        <v>26</v>
      </c>
      <c r="R2922" t="s">
        <v>83</v>
      </c>
      <c r="S2922" t="s">
        <v>47</v>
      </c>
      <c r="T2922" t="s">
        <v>38</v>
      </c>
      <c r="U2922" t="s">
        <v>39</v>
      </c>
      <c r="V2922" s="5">
        <f>data[[#This Row],[PriceUSD]]*data[[#This Row],[Quantity]]</f>
        <v>53.24</v>
      </c>
      <c r="W2922" s="7">
        <f>data[[#This Row],[OrderDate]] + TIME(VALUE(LEFT(data[[#This Row],[OrderTime]],2)), VALUE(RIGHT(data[[#This Row],[OrderTime]],2)), 0)</f>
        <v>45685.017361111109</v>
      </c>
      <c r="X2922" s="7">
        <f>_xlfn.MINIFS(data[OrderDateTime], data[CustomerName], data[[#This Row],[CustomerName]])</f>
        <v>45511.030555555553</v>
      </c>
      <c r="Y2922" t="str">
        <f>IF(data[[#This Row],[OrderDateTime]]=data[[#This Row],[FirstOrderDateTime]], "New", "Returning")</f>
        <v>Returning</v>
      </c>
      <c r="Z2922" s="7">
        <f>data[[#This Row],[DeliveryDate]] + data[[#This Row],[DeliveryTime]]</f>
        <v>45685.78125</v>
      </c>
      <c r="AA2922" s="7">
        <f>data[[#This Row],[OrderDateTime]] + 1</f>
        <v>45686.017361111109</v>
      </c>
      <c r="AB2922" s="7" t="str">
        <f>IF(data[[#This Row],[DeliveryDateTime]] &lt;= data[[#This Row],[SLADue]], "On Time", "Late")</f>
        <v>On Time</v>
      </c>
    </row>
    <row r="2923" spans="1:28" x14ac:dyDescent="0.2">
      <c r="A2923" t="s">
        <v>3473</v>
      </c>
      <c r="B2923" t="s">
        <v>19</v>
      </c>
      <c r="C2923" t="s">
        <v>41</v>
      </c>
      <c r="D2923" t="s">
        <v>42</v>
      </c>
      <c r="E2923" s="5">
        <v>30.7</v>
      </c>
      <c r="F2923" t="s">
        <v>74</v>
      </c>
      <c r="G2923">
        <v>4</v>
      </c>
      <c r="H2923" s="1">
        <v>45794</v>
      </c>
      <c r="I2923" s="1" t="str">
        <f>TEXT(data[[#This Row],[OrderDate]],"mmm")</f>
        <v>May</v>
      </c>
      <c r="J2923" s="6">
        <v>0.74791666666666667</v>
      </c>
      <c r="K2923" s="6" t="str">
        <f>TEXT(data[[#This Row],[OrderTime]],"h")</f>
        <v>17</v>
      </c>
      <c r="L2923" s="1">
        <v>45795</v>
      </c>
      <c r="M2923" s="6">
        <v>0.7895833333333333</v>
      </c>
      <c r="N2923" t="s">
        <v>64</v>
      </c>
      <c r="O2923" t="s">
        <v>957</v>
      </c>
      <c r="P2923" t="s">
        <v>25</v>
      </c>
      <c r="Q2923" t="s">
        <v>26</v>
      </c>
      <c r="R2923" t="s">
        <v>46</v>
      </c>
      <c r="S2923" t="s">
        <v>28</v>
      </c>
      <c r="T2923" t="s">
        <v>38</v>
      </c>
      <c r="U2923" t="s">
        <v>30</v>
      </c>
      <c r="V2923" s="5">
        <f>data[[#This Row],[PriceUSD]]*data[[#This Row],[Quantity]]</f>
        <v>122.8</v>
      </c>
      <c r="W2923" s="7">
        <f>data[[#This Row],[OrderDate]] + TIME(VALUE(LEFT(data[[#This Row],[OrderTime]],2)), VALUE(RIGHT(data[[#This Row],[OrderTime]],2)), 0)</f>
        <v>45794.046527777777</v>
      </c>
      <c r="X2923" s="7">
        <f>_xlfn.MINIFS(data[OrderDateTime], data[CustomerName], data[[#This Row],[CustomerName]])</f>
        <v>45509.061805555553</v>
      </c>
      <c r="Y2923" t="str">
        <f>IF(data[[#This Row],[OrderDateTime]]=data[[#This Row],[FirstOrderDateTime]], "New", "Returning")</f>
        <v>Returning</v>
      </c>
      <c r="Z2923" s="7">
        <f>data[[#This Row],[DeliveryDate]] + data[[#This Row],[DeliveryTime]]</f>
        <v>45795.789583333331</v>
      </c>
      <c r="AA2923" s="7">
        <f>data[[#This Row],[OrderDateTime]] + 1</f>
        <v>45795.046527777777</v>
      </c>
      <c r="AB2923" s="7" t="str">
        <f>IF(data[[#This Row],[DeliveryDateTime]] &lt;= data[[#This Row],[SLADue]], "On Time", "Late")</f>
        <v>Late</v>
      </c>
    </row>
    <row r="2924" spans="1:28" x14ac:dyDescent="0.2">
      <c r="A2924" t="s">
        <v>3474</v>
      </c>
      <c r="B2924" t="s">
        <v>19</v>
      </c>
      <c r="C2924" t="s">
        <v>41</v>
      </c>
      <c r="D2924" t="s">
        <v>42</v>
      </c>
      <c r="E2924" s="5">
        <v>29.74</v>
      </c>
      <c r="F2924" t="s">
        <v>119</v>
      </c>
      <c r="G2924">
        <v>2</v>
      </c>
      <c r="H2924" s="1">
        <v>45757</v>
      </c>
      <c r="I2924" s="1" t="str">
        <f>TEXT(data[[#This Row],[OrderDate]],"mmm")</f>
        <v>Apr</v>
      </c>
      <c r="J2924" s="6">
        <v>0.79305555555555551</v>
      </c>
      <c r="K2924" s="6" t="str">
        <f>TEXT(data[[#This Row],[OrderTime]],"h")</f>
        <v>19</v>
      </c>
      <c r="L2924" s="1">
        <v>45758</v>
      </c>
      <c r="M2924" s="6">
        <v>0.87638888888888888</v>
      </c>
      <c r="N2924" t="s">
        <v>64</v>
      </c>
      <c r="O2924" t="s">
        <v>247</v>
      </c>
      <c r="P2924" t="s">
        <v>25</v>
      </c>
      <c r="Q2924" t="s">
        <v>26</v>
      </c>
      <c r="R2924" t="s">
        <v>46</v>
      </c>
      <c r="S2924" t="s">
        <v>28</v>
      </c>
      <c r="T2924" t="s">
        <v>38</v>
      </c>
      <c r="U2924" t="s">
        <v>30</v>
      </c>
      <c r="V2924" s="5">
        <f>data[[#This Row],[PriceUSD]]*data[[#This Row],[Quantity]]</f>
        <v>59.48</v>
      </c>
      <c r="W2924" s="7">
        <f>data[[#This Row],[OrderDate]] + TIME(VALUE(LEFT(data[[#This Row],[OrderTime]],2)), VALUE(RIGHT(data[[#This Row],[OrderTime]],2)), 0)</f>
        <v>45757.038888888892</v>
      </c>
      <c r="X2924" s="7">
        <f>_xlfn.MINIFS(data[OrderDateTime], data[CustomerName], data[[#This Row],[CustomerName]])</f>
        <v>45505.030555555553</v>
      </c>
      <c r="Y2924" t="str">
        <f>IF(data[[#This Row],[OrderDateTime]]=data[[#This Row],[FirstOrderDateTime]], "New", "Returning")</f>
        <v>Returning</v>
      </c>
      <c r="Z2924" s="7">
        <f>data[[#This Row],[DeliveryDate]] + data[[#This Row],[DeliveryTime]]</f>
        <v>45758.876388888886</v>
      </c>
      <c r="AA2924" s="7">
        <f>data[[#This Row],[OrderDateTime]] + 1</f>
        <v>45758.038888888892</v>
      </c>
      <c r="AB2924" s="7" t="str">
        <f>IF(data[[#This Row],[DeliveryDateTime]] &lt;= data[[#This Row],[SLADue]], "On Time", "Late")</f>
        <v>Late</v>
      </c>
    </row>
    <row r="2925" spans="1:28" x14ac:dyDescent="0.2">
      <c r="A2925" t="s">
        <v>3475</v>
      </c>
      <c r="B2925" t="s">
        <v>19</v>
      </c>
      <c r="C2925" t="s">
        <v>391</v>
      </c>
      <c r="D2925" t="s">
        <v>392</v>
      </c>
      <c r="E2925" s="5">
        <v>19.03</v>
      </c>
      <c r="F2925" t="s">
        <v>43</v>
      </c>
      <c r="G2925">
        <v>3</v>
      </c>
      <c r="H2925" s="1">
        <v>45628</v>
      </c>
      <c r="I2925" s="1" t="str">
        <f>TEXT(data[[#This Row],[OrderDate]],"mmm")</f>
        <v>Dec</v>
      </c>
      <c r="J2925" s="6">
        <v>0.52222222222222225</v>
      </c>
      <c r="K2925" s="6" t="str">
        <f>TEXT(data[[#This Row],[OrderTime]],"h")</f>
        <v>12</v>
      </c>
      <c r="L2925" s="1">
        <v>45629</v>
      </c>
      <c r="M2925" s="6">
        <v>0.64722222222222225</v>
      </c>
      <c r="N2925" t="s">
        <v>502</v>
      </c>
      <c r="O2925" t="s">
        <v>802</v>
      </c>
      <c r="P2925" t="s">
        <v>202</v>
      </c>
      <c r="Q2925" t="s">
        <v>26</v>
      </c>
      <c r="R2925" t="s">
        <v>394</v>
      </c>
      <c r="S2925" t="s">
        <v>28</v>
      </c>
      <c r="T2925" t="s">
        <v>38</v>
      </c>
      <c r="U2925" t="s">
        <v>30</v>
      </c>
      <c r="V2925" s="5">
        <f>data[[#This Row],[PriceUSD]]*data[[#This Row],[Quantity]]</f>
        <v>57.09</v>
      </c>
      <c r="W2925" s="7">
        <f>data[[#This Row],[OrderDate]] + TIME(VALUE(LEFT(data[[#This Row],[OrderTime]],2)), VALUE(RIGHT(data[[#This Row],[OrderTime]],2)), 0)</f>
        <v>45628.015277777777</v>
      </c>
      <c r="X2925" s="7">
        <f>_xlfn.MINIFS(data[OrderDateTime], data[CustomerName], data[[#This Row],[CustomerName]])</f>
        <v>45572.054166666669</v>
      </c>
      <c r="Y2925" t="str">
        <f>IF(data[[#This Row],[OrderDateTime]]=data[[#This Row],[FirstOrderDateTime]], "New", "Returning")</f>
        <v>Returning</v>
      </c>
      <c r="Z2925" s="7">
        <f>data[[#This Row],[DeliveryDate]] + data[[#This Row],[DeliveryTime]]</f>
        <v>45629.647222222222</v>
      </c>
      <c r="AA2925" s="7">
        <f>data[[#This Row],[OrderDateTime]] + 1</f>
        <v>45629.015277777777</v>
      </c>
      <c r="AB2925" s="7" t="str">
        <f>IF(data[[#This Row],[DeliveryDateTime]] &lt;= data[[#This Row],[SLADue]], "On Time", "Late")</f>
        <v>Late</v>
      </c>
    </row>
    <row r="2926" spans="1:28" x14ac:dyDescent="0.2">
      <c r="A2926" t="s">
        <v>3476</v>
      </c>
      <c r="B2926" t="s">
        <v>19</v>
      </c>
      <c r="C2926" t="s">
        <v>126</v>
      </c>
      <c r="D2926" t="s">
        <v>127</v>
      </c>
      <c r="E2926" s="5">
        <v>18.690000000000001</v>
      </c>
      <c r="F2926" t="s">
        <v>56</v>
      </c>
      <c r="G2926">
        <v>1</v>
      </c>
      <c r="H2926" s="1">
        <v>45676</v>
      </c>
      <c r="I2926" s="1" t="str">
        <f>TEXT(data[[#This Row],[OrderDate]],"mmm")</f>
        <v>Jan</v>
      </c>
      <c r="J2926" s="6">
        <v>0.53472222222222221</v>
      </c>
      <c r="K2926" s="6" t="str">
        <f>TEXT(data[[#This Row],[OrderTime]],"h")</f>
        <v>12</v>
      </c>
      <c r="L2926" s="1">
        <v>45677</v>
      </c>
      <c r="M2926" s="6">
        <v>0.57638888888888884</v>
      </c>
      <c r="N2926" t="s">
        <v>148</v>
      </c>
      <c r="O2926" t="s">
        <v>236</v>
      </c>
      <c r="P2926" t="s">
        <v>25</v>
      </c>
      <c r="Q2926" t="s">
        <v>53</v>
      </c>
      <c r="R2926" t="s">
        <v>129</v>
      </c>
      <c r="S2926" t="s">
        <v>28</v>
      </c>
      <c r="T2926" t="s">
        <v>38</v>
      </c>
      <c r="U2926" t="s">
        <v>30</v>
      </c>
      <c r="V2926" s="5">
        <f>data[[#This Row],[PriceUSD]]*data[[#This Row],[Quantity]]</f>
        <v>18.690000000000001</v>
      </c>
      <c r="W2926" s="7">
        <f>data[[#This Row],[OrderDate]] + TIME(VALUE(LEFT(data[[#This Row],[OrderTime]],2)), VALUE(RIGHT(data[[#This Row],[OrderTime]],2)), 0)</f>
        <v>45676.015277777777</v>
      </c>
      <c r="X2926" s="7">
        <f>_xlfn.MINIFS(data[OrderDateTime], data[CustomerName], data[[#This Row],[CustomerName]])</f>
        <v>45524.030555555553</v>
      </c>
      <c r="Y2926" t="str">
        <f>IF(data[[#This Row],[OrderDateTime]]=data[[#This Row],[FirstOrderDateTime]], "New", "Returning")</f>
        <v>Returning</v>
      </c>
      <c r="Z2926" s="7">
        <f>data[[#This Row],[DeliveryDate]] + data[[#This Row],[DeliveryTime]]</f>
        <v>45677.576388888891</v>
      </c>
      <c r="AA2926" s="7">
        <f>data[[#This Row],[OrderDateTime]] + 1</f>
        <v>45677.015277777777</v>
      </c>
      <c r="AB2926" s="7" t="str">
        <f>IF(data[[#This Row],[DeliveryDateTime]] &lt;= data[[#This Row],[SLADue]], "On Time", "Late")</f>
        <v>Late</v>
      </c>
    </row>
    <row r="2927" spans="1:28" x14ac:dyDescent="0.2">
      <c r="A2927" t="s">
        <v>3477</v>
      </c>
      <c r="B2927" t="s">
        <v>19</v>
      </c>
      <c r="C2927" t="s">
        <v>101</v>
      </c>
      <c r="D2927" t="s">
        <v>102</v>
      </c>
      <c r="E2927" s="5">
        <v>27.17</v>
      </c>
      <c r="F2927" t="s">
        <v>81</v>
      </c>
      <c r="G2927">
        <v>1</v>
      </c>
      <c r="H2927" s="1">
        <v>45637</v>
      </c>
      <c r="I2927" s="1" t="str">
        <f>TEXT(data[[#This Row],[OrderDate]],"mmm")</f>
        <v>Dec</v>
      </c>
      <c r="J2927" s="6">
        <v>0.44930555555555557</v>
      </c>
      <c r="K2927" s="6" t="str">
        <f>TEXT(data[[#This Row],[OrderTime]],"h")</f>
        <v>10</v>
      </c>
      <c r="L2927" s="1">
        <v>45638</v>
      </c>
      <c r="M2927" s="6">
        <v>0.65763888888888888</v>
      </c>
      <c r="N2927" t="s">
        <v>148</v>
      </c>
      <c r="O2927" t="s">
        <v>260</v>
      </c>
      <c r="P2927" t="s">
        <v>25</v>
      </c>
      <c r="Q2927" t="s">
        <v>26</v>
      </c>
      <c r="R2927" t="s">
        <v>83</v>
      </c>
      <c r="S2927" t="s">
        <v>28</v>
      </c>
      <c r="T2927" t="s">
        <v>115</v>
      </c>
      <c r="U2927" t="s">
        <v>30</v>
      </c>
      <c r="V2927" s="5">
        <f>data[[#This Row],[PriceUSD]]*data[[#This Row],[Quantity]]</f>
        <v>27.17</v>
      </c>
      <c r="W2927" s="7">
        <f>data[[#This Row],[OrderDate]] + TIME(VALUE(LEFT(data[[#This Row],[OrderTime]],2)), VALUE(RIGHT(data[[#This Row],[OrderTime]],2)), 0)</f>
        <v>45637.038888888892</v>
      </c>
      <c r="X2927" s="7">
        <f>_xlfn.MINIFS(data[OrderDateTime], data[CustomerName], data[[#This Row],[CustomerName]])</f>
        <v>45510.054166666669</v>
      </c>
      <c r="Y2927" t="str">
        <f>IF(data[[#This Row],[OrderDateTime]]=data[[#This Row],[FirstOrderDateTime]], "New", "Returning")</f>
        <v>Returning</v>
      </c>
      <c r="Z2927" s="7">
        <f>data[[#This Row],[DeliveryDate]] + data[[#This Row],[DeliveryTime]]</f>
        <v>45638.657638888886</v>
      </c>
      <c r="AA2927" s="7">
        <f>data[[#This Row],[OrderDateTime]] + 1</f>
        <v>45638.038888888892</v>
      </c>
      <c r="AB2927" s="7" t="str">
        <f>IF(data[[#This Row],[DeliveryDateTime]] &lt;= data[[#This Row],[SLADue]], "On Time", "Late")</f>
        <v>Late</v>
      </c>
    </row>
    <row r="2928" spans="1:28" x14ac:dyDescent="0.2">
      <c r="A2928" t="s">
        <v>3478</v>
      </c>
      <c r="B2928" t="s">
        <v>19</v>
      </c>
      <c r="C2928" t="s">
        <v>20</v>
      </c>
      <c r="D2928" t="s">
        <v>21</v>
      </c>
      <c r="E2928" s="5">
        <v>18.63</v>
      </c>
      <c r="F2928" t="s">
        <v>22</v>
      </c>
      <c r="G2928">
        <v>1</v>
      </c>
      <c r="H2928" s="1">
        <v>45694</v>
      </c>
      <c r="I2928" s="1" t="str">
        <f>TEXT(data[[#This Row],[OrderDate]],"mmm")</f>
        <v>Feb</v>
      </c>
      <c r="J2928" s="6">
        <v>0.61805555555555558</v>
      </c>
      <c r="K2928" s="6" t="str">
        <f>TEXT(data[[#This Row],[OrderTime]],"h")</f>
        <v>14</v>
      </c>
      <c r="L2928" s="1">
        <v>45695</v>
      </c>
      <c r="M2928" s="6">
        <v>0.65972222222222221</v>
      </c>
      <c r="N2928" t="s">
        <v>23</v>
      </c>
      <c r="O2928" t="s">
        <v>909</v>
      </c>
      <c r="P2928" t="s">
        <v>25</v>
      </c>
      <c r="Q2928" t="s">
        <v>53</v>
      </c>
      <c r="R2928" t="s">
        <v>27</v>
      </c>
      <c r="S2928" t="s">
        <v>28</v>
      </c>
      <c r="T2928" t="s">
        <v>136</v>
      </c>
      <c r="U2928" t="s">
        <v>67</v>
      </c>
      <c r="V2928" s="5">
        <f>data[[#This Row],[PriceUSD]]*data[[#This Row],[Quantity]]</f>
        <v>18.63</v>
      </c>
      <c r="W2928" s="7">
        <f>data[[#This Row],[OrderDate]] + TIME(VALUE(LEFT(data[[#This Row],[OrderTime]],2)), VALUE(RIGHT(data[[#This Row],[OrderTime]],2)), 0)</f>
        <v>45694.038888888892</v>
      </c>
      <c r="X2928" s="7">
        <f>_xlfn.MINIFS(data[OrderDateTime], data[CustomerName], data[[#This Row],[CustomerName]])</f>
        <v>45517.030555555553</v>
      </c>
      <c r="Y2928" t="str">
        <f>IF(data[[#This Row],[OrderDateTime]]=data[[#This Row],[FirstOrderDateTime]], "New", "Returning")</f>
        <v>Returning</v>
      </c>
      <c r="Z2928" s="7">
        <f>data[[#This Row],[DeliveryDate]] + data[[#This Row],[DeliveryTime]]</f>
        <v>45695.659722222219</v>
      </c>
      <c r="AA2928" s="7">
        <f>data[[#This Row],[OrderDateTime]] + 1</f>
        <v>45695.038888888892</v>
      </c>
      <c r="AB2928" s="7" t="str">
        <f>IF(data[[#This Row],[DeliveryDateTime]] &lt;= data[[#This Row],[SLADue]], "On Time", "Late")</f>
        <v>Late</v>
      </c>
    </row>
    <row r="2929" spans="1:28" x14ac:dyDescent="0.2">
      <c r="A2929" t="s">
        <v>3479</v>
      </c>
      <c r="B2929" t="s">
        <v>19</v>
      </c>
      <c r="C2929" t="s">
        <v>32</v>
      </c>
      <c r="D2929" t="s">
        <v>33</v>
      </c>
      <c r="E2929" s="5">
        <v>49.73</v>
      </c>
      <c r="F2929" t="s">
        <v>22</v>
      </c>
      <c r="G2929">
        <v>1</v>
      </c>
      <c r="H2929" s="1">
        <v>45664</v>
      </c>
      <c r="I2929" s="1" t="str">
        <f>TEXT(data[[#This Row],[OrderDate]],"mmm")</f>
        <v>Jan</v>
      </c>
      <c r="J2929" s="6">
        <v>0.37569444444444444</v>
      </c>
      <c r="K2929" s="6" t="str">
        <f>TEXT(data[[#This Row],[OrderTime]],"h")</f>
        <v>9</v>
      </c>
      <c r="L2929" s="1">
        <v>45664</v>
      </c>
      <c r="M2929" s="6">
        <v>0.58402777777777781</v>
      </c>
      <c r="N2929" t="s">
        <v>326</v>
      </c>
      <c r="O2929" t="s">
        <v>406</v>
      </c>
      <c r="P2929" t="s">
        <v>202</v>
      </c>
      <c r="Q2929" t="s">
        <v>53</v>
      </c>
      <c r="R2929" t="s">
        <v>37</v>
      </c>
      <c r="S2929" t="s">
        <v>47</v>
      </c>
      <c r="T2929" t="s">
        <v>136</v>
      </c>
      <c r="U2929" t="s">
        <v>30</v>
      </c>
      <c r="V2929" s="5">
        <f>data[[#This Row],[PriceUSD]]*data[[#This Row],[Quantity]]</f>
        <v>49.73</v>
      </c>
      <c r="W2929" s="7">
        <f>data[[#This Row],[OrderDate]] + TIME(VALUE(LEFT(data[[#This Row],[OrderTime]],2)), VALUE(RIGHT(data[[#This Row],[OrderTime]],2)), 0)</f>
        <v>45664.030555555553</v>
      </c>
      <c r="X2929" s="7">
        <f>_xlfn.MINIFS(data[OrderDateTime], data[CustomerName], data[[#This Row],[CustomerName]])</f>
        <v>45507.061805555553</v>
      </c>
      <c r="Y2929" t="str">
        <f>IF(data[[#This Row],[OrderDateTime]]=data[[#This Row],[FirstOrderDateTime]], "New", "Returning")</f>
        <v>Returning</v>
      </c>
      <c r="Z2929" s="7">
        <f>data[[#This Row],[DeliveryDate]] + data[[#This Row],[DeliveryTime]]</f>
        <v>45664.584027777775</v>
      </c>
      <c r="AA2929" s="7">
        <f>data[[#This Row],[OrderDateTime]] + 1</f>
        <v>45665.030555555553</v>
      </c>
      <c r="AB2929" s="7" t="str">
        <f>IF(data[[#This Row],[DeliveryDateTime]] &lt;= data[[#This Row],[SLADue]], "On Time", "Late")</f>
        <v>On Time</v>
      </c>
    </row>
    <row r="2930" spans="1:28" x14ac:dyDescent="0.2">
      <c r="A2930" t="s">
        <v>3480</v>
      </c>
      <c r="B2930" t="s">
        <v>19</v>
      </c>
      <c r="C2930" t="s">
        <v>69</v>
      </c>
      <c r="D2930" t="s">
        <v>70</v>
      </c>
      <c r="E2930" s="5">
        <v>56.87</v>
      </c>
      <c r="F2930" t="s">
        <v>56</v>
      </c>
      <c r="G2930">
        <v>1</v>
      </c>
      <c r="H2930" s="1">
        <v>45823</v>
      </c>
      <c r="I2930" s="1" t="str">
        <f>TEXT(data[[#This Row],[OrderDate]],"mmm")</f>
        <v>Jun</v>
      </c>
      <c r="J2930" s="6">
        <v>0.48888888888888887</v>
      </c>
      <c r="K2930" s="6" t="str">
        <f>TEXT(data[[#This Row],[OrderTime]],"h")</f>
        <v>11</v>
      </c>
      <c r="L2930" s="1">
        <v>45824</v>
      </c>
      <c r="M2930" s="6">
        <v>0.48888888888888887</v>
      </c>
      <c r="N2930" t="s">
        <v>170</v>
      </c>
      <c r="O2930" t="s">
        <v>646</v>
      </c>
      <c r="P2930" t="s">
        <v>36</v>
      </c>
      <c r="Q2930" t="s">
        <v>53</v>
      </c>
      <c r="R2930" t="s">
        <v>37</v>
      </c>
      <c r="S2930" t="s">
        <v>28</v>
      </c>
      <c r="T2930" t="s">
        <v>59</v>
      </c>
      <c r="U2930" t="s">
        <v>39</v>
      </c>
      <c r="V2930" s="5">
        <f>data[[#This Row],[PriceUSD]]*data[[#This Row],[Quantity]]</f>
        <v>56.87</v>
      </c>
      <c r="W2930" s="7">
        <f>data[[#This Row],[OrderDate]] + TIME(VALUE(LEFT(data[[#This Row],[OrderTime]],2)), VALUE(RIGHT(data[[#This Row],[OrderTime]],2)), 0)</f>
        <v>45823.061805555553</v>
      </c>
      <c r="X2930" s="7">
        <f>_xlfn.MINIFS(data[OrderDateTime], data[CustomerName], data[[#This Row],[CustomerName]])</f>
        <v>45513.015277777777</v>
      </c>
      <c r="Y2930" t="str">
        <f>IF(data[[#This Row],[OrderDateTime]]=data[[#This Row],[FirstOrderDateTime]], "New", "Returning")</f>
        <v>Returning</v>
      </c>
      <c r="Z2930" s="7">
        <f>data[[#This Row],[DeliveryDate]] + data[[#This Row],[DeliveryTime]]</f>
        <v>45824.488888888889</v>
      </c>
      <c r="AA2930" s="7">
        <f>data[[#This Row],[OrderDateTime]] + 1</f>
        <v>45824.061805555553</v>
      </c>
      <c r="AB2930" s="7" t="str">
        <f>IF(data[[#This Row],[DeliveryDateTime]] &lt;= data[[#This Row],[SLADue]], "On Time", "Late")</f>
        <v>Late</v>
      </c>
    </row>
    <row r="2931" spans="1:28" x14ac:dyDescent="0.2">
      <c r="A2931" t="s">
        <v>3481</v>
      </c>
      <c r="B2931" t="s">
        <v>19</v>
      </c>
      <c r="C2931" t="s">
        <v>32</v>
      </c>
      <c r="D2931" t="s">
        <v>33</v>
      </c>
      <c r="E2931" s="5">
        <v>49.87</v>
      </c>
      <c r="F2931" t="s">
        <v>138</v>
      </c>
      <c r="G2931">
        <v>1</v>
      </c>
      <c r="H2931" s="1">
        <v>45651</v>
      </c>
      <c r="I2931" s="1" t="str">
        <f>TEXT(data[[#This Row],[OrderDate]],"mmm")</f>
        <v>Dec</v>
      </c>
      <c r="J2931" s="6">
        <v>0.85</v>
      </c>
      <c r="K2931" s="6" t="str">
        <f>TEXT(data[[#This Row],[OrderTime]],"h")</f>
        <v>20</v>
      </c>
      <c r="L2931" s="1">
        <v>45653</v>
      </c>
      <c r="M2931" s="6">
        <v>0.70972222222222225</v>
      </c>
      <c r="N2931" t="s">
        <v>170</v>
      </c>
      <c r="O2931" t="s">
        <v>280</v>
      </c>
      <c r="P2931" t="s">
        <v>36</v>
      </c>
      <c r="Q2931" t="s">
        <v>26</v>
      </c>
      <c r="R2931" t="s">
        <v>37</v>
      </c>
      <c r="S2931" t="s">
        <v>105</v>
      </c>
      <c r="T2931" t="s">
        <v>29</v>
      </c>
      <c r="U2931" t="s">
        <v>67</v>
      </c>
      <c r="V2931" s="5">
        <f>data[[#This Row],[PriceUSD]]*data[[#This Row],[Quantity]]</f>
        <v>49.87</v>
      </c>
      <c r="W2931" s="7">
        <f>data[[#This Row],[OrderDate]] + TIME(VALUE(LEFT(data[[#This Row],[OrderTime]],2)), VALUE(RIGHT(data[[#This Row],[OrderTime]],2)), 0)</f>
        <v>45651.059027777781</v>
      </c>
      <c r="X2931" s="7">
        <f>_xlfn.MINIFS(data[OrderDateTime], data[CustomerName], data[[#This Row],[CustomerName]])</f>
        <v>45513.061805555553</v>
      </c>
      <c r="Y2931" t="str">
        <f>IF(data[[#This Row],[OrderDateTime]]=data[[#This Row],[FirstOrderDateTime]], "New", "Returning")</f>
        <v>Returning</v>
      </c>
      <c r="Z2931" s="7">
        <f>data[[#This Row],[DeliveryDate]] + data[[#This Row],[DeliveryTime]]</f>
        <v>45653.709722222222</v>
      </c>
      <c r="AA2931" s="7">
        <f>data[[#This Row],[OrderDateTime]] + 1</f>
        <v>45652.059027777781</v>
      </c>
      <c r="AB2931" s="7" t="str">
        <f>IF(data[[#This Row],[DeliveryDateTime]] &lt;= data[[#This Row],[SLADue]], "On Time", "Late")</f>
        <v>Late</v>
      </c>
    </row>
    <row r="2932" spans="1:28" x14ac:dyDescent="0.2">
      <c r="A2932" t="s">
        <v>3482</v>
      </c>
      <c r="B2932" t="s">
        <v>19</v>
      </c>
      <c r="C2932" t="s">
        <v>258</v>
      </c>
      <c r="D2932" t="s">
        <v>259</v>
      </c>
      <c r="E2932" s="5">
        <v>132.28</v>
      </c>
      <c r="F2932" t="s">
        <v>182</v>
      </c>
      <c r="G2932">
        <v>1</v>
      </c>
      <c r="H2932" s="1">
        <v>45841</v>
      </c>
      <c r="I2932" s="1" t="str">
        <f>TEXT(data[[#This Row],[OrderDate]],"mmm")</f>
        <v>Jul</v>
      </c>
      <c r="J2932" s="6">
        <v>0.40416666666666667</v>
      </c>
      <c r="K2932" s="6" t="str">
        <f>TEXT(data[[#This Row],[OrderTime]],"h")</f>
        <v>9</v>
      </c>
      <c r="L2932" s="1">
        <v>45842</v>
      </c>
      <c r="M2932" s="6">
        <v>0.5708333333333333</v>
      </c>
      <c r="N2932" t="s">
        <v>213</v>
      </c>
      <c r="O2932" t="s">
        <v>89</v>
      </c>
      <c r="P2932" t="s">
        <v>36</v>
      </c>
      <c r="Q2932" t="s">
        <v>26</v>
      </c>
      <c r="R2932" t="s">
        <v>261</v>
      </c>
      <c r="S2932" t="s">
        <v>28</v>
      </c>
      <c r="T2932" t="s">
        <v>38</v>
      </c>
      <c r="U2932" t="s">
        <v>30</v>
      </c>
      <c r="V2932" s="5">
        <f>data[[#This Row],[PriceUSD]]*data[[#This Row],[Quantity]]</f>
        <v>132.28</v>
      </c>
      <c r="W2932" s="7">
        <f>data[[#This Row],[OrderDate]] + TIME(VALUE(LEFT(data[[#This Row],[OrderTime]],2)), VALUE(RIGHT(data[[#This Row],[OrderTime]],2)), 0)</f>
        <v>45841.046527777777</v>
      </c>
      <c r="X2932" s="7">
        <f>_xlfn.MINIFS(data[OrderDateTime], data[CustomerName], data[[#This Row],[CustomerName]])</f>
        <v>45514.038888888892</v>
      </c>
      <c r="Y2932" t="str">
        <f>IF(data[[#This Row],[OrderDateTime]]=data[[#This Row],[FirstOrderDateTime]], "New", "Returning")</f>
        <v>Returning</v>
      </c>
      <c r="Z2932" s="7">
        <f>data[[#This Row],[DeliveryDate]] + data[[#This Row],[DeliveryTime]]</f>
        <v>45842.570833333331</v>
      </c>
      <c r="AA2932" s="7">
        <f>data[[#This Row],[OrderDateTime]] + 1</f>
        <v>45842.046527777777</v>
      </c>
      <c r="AB2932" s="7" t="str">
        <f>IF(data[[#This Row],[DeliveryDateTime]] &lt;= data[[#This Row],[SLADue]], "On Time", "Late")</f>
        <v>Late</v>
      </c>
    </row>
    <row r="2933" spans="1:28" x14ac:dyDescent="0.2">
      <c r="A2933" t="s">
        <v>3483</v>
      </c>
      <c r="B2933" t="s">
        <v>19</v>
      </c>
      <c r="C2933" t="s">
        <v>69</v>
      </c>
      <c r="D2933" t="s">
        <v>70</v>
      </c>
      <c r="E2933" s="5">
        <v>50.81</v>
      </c>
      <c r="F2933" t="s">
        <v>43</v>
      </c>
      <c r="G2933">
        <v>1</v>
      </c>
      <c r="H2933" s="1">
        <v>45705</v>
      </c>
      <c r="I2933" s="1" t="str">
        <f>TEXT(data[[#This Row],[OrderDate]],"mmm")</f>
        <v>Feb</v>
      </c>
      <c r="J2933" s="6">
        <v>0.77777777777777779</v>
      </c>
      <c r="K2933" s="6" t="str">
        <f>TEXT(data[[#This Row],[OrderTime]],"h")</f>
        <v>18</v>
      </c>
      <c r="L2933" s="1">
        <v>45706</v>
      </c>
      <c r="M2933" s="6">
        <v>0.77777777777777779</v>
      </c>
      <c r="N2933" t="s">
        <v>388</v>
      </c>
      <c r="O2933" t="s">
        <v>973</v>
      </c>
      <c r="P2933" t="s">
        <v>234</v>
      </c>
      <c r="Q2933" t="s">
        <v>26</v>
      </c>
      <c r="R2933" t="s">
        <v>37</v>
      </c>
      <c r="S2933" t="s">
        <v>28</v>
      </c>
      <c r="T2933" t="s">
        <v>38</v>
      </c>
      <c r="U2933" t="s">
        <v>30</v>
      </c>
      <c r="V2933" s="5">
        <f>data[[#This Row],[PriceUSD]]*data[[#This Row],[Quantity]]</f>
        <v>50.81</v>
      </c>
      <c r="W2933" s="7">
        <f>data[[#This Row],[OrderDate]] + TIME(VALUE(LEFT(data[[#This Row],[OrderTime]],2)), VALUE(RIGHT(data[[#This Row],[OrderTime]],2)), 0)</f>
        <v>45705.054166666669</v>
      </c>
      <c r="X2933" s="7">
        <f>_xlfn.MINIFS(data[OrderDateTime], data[CustomerName], data[[#This Row],[CustomerName]])</f>
        <v>45527.015277777777</v>
      </c>
      <c r="Y2933" t="str">
        <f>IF(data[[#This Row],[OrderDateTime]]=data[[#This Row],[FirstOrderDateTime]], "New", "Returning")</f>
        <v>Returning</v>
      </c>
      <c r="Z2933" s="7">
        <f>data[[#This Row],[DeliveryDate]] + data[[#This Row],[DeliveryTime]]</f>
        <v>45706.777777777781</v>
      </c>
      <c r="AA2933" s="7">
        <f>data[[#This Row],[OrderDateTime]] + 1</f>
        <v>45706.054166666669</v>
      </c>
      <c r="AB2933" s="7" t="str">
        <f>IF(data[[#This Row],[DeliveryDateTime]] &lt;= data[[#This Row],[SLADue]], "On Time", "Late")</f>
        <v>Late</v>
      </c>
    </row>
    <row r="2934" spans="1:28" x14ac:dyDescent="0.2">
      <c r="A2934" t="s">
        <v>3484</v>
      </c>
      <c r="B2934" t="s">
        <v>19</v>
      </c>
      <c r="C2934" t="s">
        <v>41</v>
      </c>
      <c r="D2934" t="s">
        <v>42</v>
      </c>
      <c r="E2934" s="5">
        <v>33.1</v>
      </c>
      <c r="F2934" t="s">
        <v>51</v>
      </c>
      <c r="G2934">
        <v>1</v>
      </c>
      <c r="H2934" s="1">
        <v>45807</v>
      </c>
      <c r="I2934" s="1" t="str">
        <f>TEXT(data[[#This Row],[OrderDate]],"mmm")</f>
        <v>May</v>
      </c>
      <c r="J2934" s="6">
        <v>0.60624999999999996</v>
      </c>
      <c r="K2934" s="6" t="str">
        <f>TEXT(data[[#This Row],[OrderTime]],"h")</f>
        <v>14</v>
      </c>
      <c r="L2934" s="1">
        <v>45808</v>
      </c>
      <c r="M2934" s="6">
        <v>0.60624999999999996</v>
      </c>
      <c r="N2934" t="s">
        <v>292</v>
      </c>
      <c r="O2934" t="s">
        <v>1674</v>
      </c>
      <c r="P2934" t="s">
        <v>77</v>
      </c>
      <c r="Q2934" t="s">
        <v>26</v>
      </c>
      <c r="R2934" t="s">
        <v>46</v>
      </c>
      <c r="S2934" t="s">
        <v>28</v>
      </c>
      <c r="T2934" t="s">
        <v>38</v>
      </c>
      <c r="U2934" t="s">
        <v>30</v>
      </c>
      <c r="V2934" s="5">
        <f>data[[#This Row],[PriceUSD]]*data[[#This Row],[Quantity]]</f>
        <v>33.1</v>
      </c>
      <c r="W2934" s="7">
        <f>data[[#This Row],[OrderDate]] + TIME(VALUE(LEFT(data[[#This Row],[OrderTime]],2)), VALUE(RIGHT(data[[#This Row],[OrderTime]],2)), 0)</f>
        <v>45807.017361111109</v>
      </c>
      <c r="X2934" s="7">
        <f>_xlfn.MINIFS(data[OrderDateTime], data[CustomerName], data[[#This Row],[CustomerName]])</f>
        <v>45542.038888888892</v>
      </c>
      <c r="Y2934" t="str">
        <f>IF(data[[#This Row],[OrderDateTime]]=data[[#This Row],[FirstOrderDateTime]], "New", "Returning")</f>
        <v>Returning</v>
      </c>
      <c r="Z2934" s="7">
        <f>data[[#This Row],[DeliveryDate]] + data[[#This Row],[DeliveryTime]]</f>
        <v>45808.606249999997</v>
      </c>
      <c r="AA2934" s="7">
        <f>data[[#This Row],[OrderDateTime]] + 1</f>
        <v>45808.017361111109</v>
      </c>
      <c r="AB2934" s="7" t="str">
        <f>IF(data[[#This Row],[DeliveryDateTime]] &lt;= data[[#This Row],[SLADue]], "On Time", "Late")</f>
        <v>Late</v>
      </c>
    </row>
    <row r="2935" spans="1:28" x14ac:dyDescent="0.2">
      <c r="A2935" t="s">
        <v>3485</v>
      </c>
      <c r="B2935" t="s">
        <v>19</v>
      </c>
      <c r="C2935" t="s">
        <v>20</v>
      </c>
      <c r="D2935" t="s">
        <v>21</v>
      </c>
      <c r="E2935" s="5">
        <v>16.89</v>
      </c>
      <c r="F2935" t="s">
        <v>43</v>
      </c>
      <c r="G2935">
        <v>1</v>
      </c>
      <c r="H2935" s="1">
        <v>45766</v>
      </c>
      <c r="I2935" s="1" t="str">
        <f>TEXT(data[[#This Row],[OrderDate]],"mmm")</f>
        <v>Apr</v>
      </c>
      <c r="J2935" s="6">
        <v>0.48958333333333331</v>
      </c>
      <c r="K2935" s="6" t="str">
        <f>TEXT(data[[#This Row],[OrderTime]],"h")</f>
        <v>11</v>
      </c>
      <c r="L2935" s="1">
        <v>45766</v>
      </c>
      <c r="M2935" s="6">
        <v>0.61458333333333337</v>
      </c>
      <c r="N2935" t="s">
        <v>213</v>
      </c>
      <c r="O2935" t="s">
        <v>344</v>
      </c>
      <c r="P2935" t="s">
        <v>36</v>
      </c>
      <c r="Q2935" t="s">
        <v>53</v>
      </c>
      <c r="R2935" t="s">
        <v>27</v>
      </c>
      <c r="S2935" t="s">
        <v>47</v>
      </c>
      <c r="T2935" t="s">
        <v>59</v>
      </c>
      <c r="U2935" t="s">
        <v>39</v>
      </c>
      <c r="V2935" s="5">
        <f>data[[#This Row],[PriceUSD]]*data[[#This Row],[Quantity]]</f>
        <v>16.89</v>
      </c>
      <c r="W2935" s="7">
        <f>data[[#This Row],[OrderDate]] + TIME(VALUE(LEFT(data[[#This Row],[OrderTime]],2)), VALUE(RIGHT(data[[#This Row],[OrderTime]],2)), 0)</f>
        <v>45766.022916666669</v>
      </c>
      <c r="X2935" s="7">
        <f>_xlfn.MINIFS(data[OrderDateTime], data[CustomerName], data[[#This Row],[CustomerName]])</f>
        <v>45520.015277777777</v>
      </c>
      <c r="Y2935" t="str">
        <f>IF(data[[#This Row],[OrderDateTime]]=data[[#This Row],[FirstOrderDateTime]], "New", "Returning")</f>
        <v>Returning</v>
      </c>
      <c r="Z2935" s="7">
        <f>data[[#This Row],[DeliveryDate]] + data[[#This Row],[DeliveryTime]]</f>
        <v>45766.614583333336</v>
      </c>
      <c r="AA2935" s="7">
        <f>data[[#This Row],[OrderDateTime]] + 1</f>
        <v>45767.022916666669</v>
      </c>
      <c r="AB2935" s="7" t="str">
        <f>IF(data[[#This Row],[DeliveryDateTime]] &lt;= data[[#This Row],[SLADue]], "On Time", "Late")</f>
        <v>On Time</v>
      </c>
    </row>
    <row r="2936" spans="1:28" x14ac:dyDescent="0.2">
      <c r="A2936" t="s">
        <v>3486</v>
      </c>
      <c r="B2936" t="s">
        <v>19</v>
      </c>
      <c r="C2936" t="s">
        <v>126</v>
      </c>
      <c r="D2936" t="s">
        <v>127</v>
      </c>
      <c r="E2936" s="5">
        <v>23.46</v>
      </c>
      <c r="F2936" t="s">
        <v>56</v>
      </c>
      <c r="G2936">
        <v>1</v>
      </c>
      <c r="H2936" s="1">
        <v>45823</v>
      </c>
      <c r="I2936" s="1" t="str">
        <f>TEXT(data[[#This Row],[OrderDate]],"mmm")</f>
        <v>Jun</v>
      </c>
      <c r="J2936" s="6">
        <v>0.50208333333333333</v>
      </c>
      <c r="K2936" s="6" t="str">
        <f>TEXT(data[[#This Row],[OrderTime]],"h")</f>
        <v>12</v>
      </c>
      <c r="L2936" s="1">
        <v>45823</v>
      </c>
      <c r="M2936" s="6">
        <v>0.7104166666666667</v>
      </c>
      <c r="N2936" t="s">
        <v>502</v>
      </c>
      <c r="O2936" t="s">
        <v>992</v>
      </c>
      <c r="P2936" t="s">
        <v>202</v>
      </c>
      <c r="Q2936" t="s">
        <v>53</v>
      </c>
      <c r="R2936" t="s">
        <v>129</v>
      </c>
      <c r="S2936" t="s">
        <v>47</v>
      </c>
      <c r="T2936" t="s">
        <v>136</v>
      </c>
      <c r="U2936" t="s">
        <v>30</v>
      </c>
      <c r="V2936" s="5">
        <f>data[[#This Row],[PriceUSD]]*data[[#This Row],[Quantity]]</f>
        <v>23.46</v>
      </c>
      <c r="W2936" s="7">
        <f>data[[#This Row],[OrderDate]] + TIME(VALUE(LEFT(data[[#This Row],[OrderTime]],2)), VALUE(RIGHT(data[[#This Row],[OrderTime]],2)), 0)</f>
        <v>45823.022916666669</v>
      </c>
      <c r="X2936" s="7">
        <f>_xlfn.MINIFS(data[OrderDateTime], data[CustomerName], data[[#This Row],[CustomerName]])</f>
        <v>45557.022916666669</v>
      </c>
      <c r="Y2936" t="str">
        <f>IF(data[[#This Row],[OrderDateTime]]=data[[#This Row],[FirstOrderDateTime]], "New", "Returning")</f>
        <v>Returning</v>
      </c>
      <c r="Z2936" s="7">
        <f>data[[#This Row],[DeliveryDate]] + data[[#This Row],[DeliveryTime]]</f>
        <v>45823.710416666669</v>
      </c>
      <c r="AA2936" s="7">
        <f>data[[#This Row],[OrderDateTime]] + 1</f>
        <v>45824.022916666669</v>
      </c>
      <c r="AB2936" s="7" t="str">
        <f>IF(data[[#This Row],[DeliveryDateTime]] &lt;= data[[#This Row],[SLADue]], "On Time", "Late")</f>
        <v>On Time</v>
      </c>
    </row>
    <row r="2937" spans="1:28" x14ac:dyDescent="0.2">
      <c r="A2937" t="s">
        <v>3487</v>
      </c>
      <c r="B2937" t="s">
        <v>19</v>
      </c>
      <c r="C2937" t="s">
        <v>126</v>
      </c>
      <c r="D2937" t="s">
        <v>127</v>
      </c>
      <c r="E2937" s="5">
        <v>23.58</v>
      </c>
      <c r="F2937" t="s">
        <v>56</v>
      </c>
      <c r="G2937">
        <v>1</v>
      </c>
      <c r="H2937" s="1">
        <v>45674</v>
      </c>
      <c r="I2937" s="1" t="str">
        <f>TEXT(data[[#This Row],[OrderDate]],"mmm")</f>
        <v>Jan</v>
      </c>
      <c r="J2937" s="6">
        <v>0.75624999999999998</v>
      </c>
      <c r="K2937" s="6" t="str">
        <f>TEXT(data[[#This Row],[OrderTime]],"h")</f>
        <v>18</v>
      </c>
      <c r="L2937" s="1">
        <v>45675</v>
      </c>
      <c r="M2937" s="6">
        <v>0.61388888888888893</v>
      </c>
      <c r="N2937" t="s">
        <v>23</v>
      </c>
      <c r="O2937" t="s">
        <v>1074</v>
      </c>
      <c r="P2937" t="s">
        <v>25</v>
      </c>
      <c r="Q2937" t="s">
        <v>26</v>
      </c>
      <c r="R2937" t="s">
        <v>129</v>
      </c>
      <c r="S2937" t="s">
        <v>28</v>
      </c>
      <c r="T2937" t="s">
        <v>29</v>
      </c>
      <c r="U2937" t="s">
        <v>30</v>
      </c>
      <c r="V2937" s="5">
        <f>data[[#This Row],[PriceUSD]]*data[[#This Row],[Quantity]]</f>
        <v>23.58</v>
      </c>
      <c r="W2937" s="7">
        <f>data[[#This Row],[OrderDate]] + TIME(VALUE(LEFT(data[[#This Row],[OrderTime]],2)), VALUE(RIGHT(data[[#This Row],[OrderTime]],2)), 0)</f>
        <v>45674.017361111109</v>
      </c>
      <c r="X2937" s="7">
        <f>_xlfn.MINIFS(data[OrderDateTime], data[CustomerName], data[[#This Row],[CustomerName]])</f>
        <v>45591.038888888892</v>
      </c>
      <c r="Y2937" t="str">
        <f>IF(data[[#This Row],[OrderDateTime]]=data[[#This Row],[FirstOrderDateTime]], "New", "Returning")</f>
        <v>Returning</v>
      </c>
      <c r="Z2937" s="7">
        <f>data[[#This Row],[DeliveryDate]] + data[[#This Row],[DeliveryTime]]</f>
        <v>45675.613888888889</v>
      </c>
      <c r="AA2937" s="7">
        <f>data[[#This Row],[OrderDateTime]] + 1</f>
        <v>45675.017361111109</v>
      </c>
      <c r="AB2937" s="7" t="str">
        <f>IF(data[[#This Row],[DeliveryDateTime]] &lt;= data[[#This Row],[SLADue]], "On Time", "Late")</f>
        <v>Late</v>
      </c>
    </row>
    <row r="2938" spans="1:28" x14ac:dyDescent="0.2">
      <c r="A2938" t="s">
        <v>3488</v>
      </c>
      <c r="B2938" t="s">
        <v>19</v>
      </c>
      <c r="C2938" t="s">
        <v>79</v>
      </c>
      <c r="D2938" t="s">
        <v>80</v>
      </c>
      <c r="E2938" s="5">
        <v>30.05</v>
      </c>
      <c r="F2938" t="s">
        <v>81</v>
      </c>
      <c r="G2938">
        <v>1</v>
      </c>
      <c r="H2938" s="1">
        <v>45679</v>
      </c>
      <c r="I2938" s="1" t="str">
        <f>TEXT(data[[#This Row],[OrderDate]],"mmm")</f>
        <v>Jan</v>
      </c>
      <c r="J2938" s="6">
        <v>0.74097222222222225</v>
      </c>
      <c r="K2938" s="6" t="str">
        <f>TEXT(data[[#This Row],[OrderTime]],"h")</f>
        <v>17</v>
      </c>
      <c r="L2938" s="1">
        <v>45680</v>
      </c>
      <c r="M2938" s="6">
        <v>0.75069444444444444</v>
      </c>
      <c r="N2938" t="s">
        <v>44</v>
      </c>
      <c r="O2938" t="s">
        <v>52</v>
      </c>
      <c r="P2938" t="s">
        <v>25</v>
      </c>
      <c r="Q2938" t="s">
        <v>26</v>
      </c>
      <c r="R2938" t="s">
        <v>83</v>
      </c>
      <c r="S2938" t="s">
        <v>28</v>
      </c>
      <c r="T2938" t="s">
        <v>38</v>
      </c>
      <c r="U2938" t="s">
        <v>39</v>
      </c>
      <c r="V2938" s="5">
        <f>data[[#This Row],[PriceUSD]]*data[[#This Row],[Quantity]]</f>
        <v>30.05</v>
      </c>
      <c r="W2938" s="7">
        <f>data[[#This Row],[OrderDate]] + TIME(VALUE(LEFT(data[[#This Row],[OrderTime]],2)), VALUE(RIGHT(data[[#This Row],[OrderTime]],2)), 0)</f>
        <v>45679.015277777777</v>
      </c>
      <c r="X2938" s="7">
        <f>_xlfn.MINIFS(data[OrderDateTime], data[CustomerName], data[[#This Row],[CustomerName]])</f>
        <v>45536.007638888892</v>
      </c>
      <c r="Y2938" t="str">
        <f>IF(data[[#This Row],[OrderDateTime]]=data[[#This Row],[FirstOrderDateTime]], "New", "Returning")</f>
        <v>Returning</v>
      </c>
      <c r="Z2938" s="7">
        <f>data[[#This Row],[DeliveryDate]] + data[[#This Row],[DeliveryTime]]</f>
        <v>45680.750694444447</v>
      </c>
      <c r="AA2938" s="7">
        <f>data[[#This Row],[OrderDateTime]] + 1</f>
        <v>45680.015277777777</v>
      </c>
      <c r="AB2938" s="7" t="str">
        <f>IF(data[[#This Row],[DeliveryDateTime]] &lt;= data[[#This Row],[SLADue]], "On Time", "Late")</f>
        <v>Late</v>
      </c>
    </row>
    <row r="2939" spans="1:28" x14ac:dyDescent="0.2">
      <c r="A2939" t="s">
        <v>3489</v>
      </c>
      <c r="B2939" t="s">
        <v>19</v>
      </c>
      <c r="C2939" t="s">
        <v>41</v>
      </c>
      <c r="D2939" t="s">
        <v>42</v>
      </c>
      <c r="E2939" s="5">
        <v>38.31</v>
      </c>
      <c r="F2939" t="s">
        <v>119</v>
      </c>
      <c r="G2939">
        <v>1</v>
      </c>
      <c r="H2939" s="1">
        <v>45529</v>
      </c>
      <c r="I2939" s="1" t="str">
        <f>TEXT(data[[#This Row],[OrderDate]],"mmm")</f>
        <v>Aug</v>
      </c>
      <c r="J2939" s="6">
        <v>0.81736111111111109</v>
      </c>
      <c r="K2939" s="6" t="str">
        <f>TEXT(data[[#This Row],[OrderTime]],"h")</f>
        <v>19</v>
      </c>
      <c r="L2939" s="1">
        <v>45531</v>
      </c>
      <c r="M2939" s="6">
        <v>0.70763888888888893</v>
      </c>
      <c r="N2939" t="s">
        <v>34</v>
      </c>
      <c r="O2939" t="s">
        <v>1619</v>
      </c>
      <c r="P2939" t="s">
        <v>36</v>
      </c>
      <c r="Q2939" t="s">
        <v>53</v>
      </c>
      <c r="R2939" t="s">
        <v>46</v>
      </c>
      <c r="S2939" t="s">
        <v>105</v>
      </c>
      <c r="T2939" t="s">
        <v>106</v>
      </c>
      <c r="U2939" t="s">
        <v>67</v>
      </c>
      <c r="V2939" s="5">
        <f>data[[#This Row],[PriceUSD]]*data[[#This Row],[Quantity]]</f>
        <v>38.31</v>
      </c>
      <c r="W2939" s="7">
        <f>data[[#This Row],[OrderDate]] + TIME(VALUE(LEFT(data[[#This Row],[OrderTime]],2)), VALUE(RIGHT(data[[#This Row],[OrderTime]],2)), 0)</f>
        <v>45529.007638888892</v>
      </c>
      <c r="X2939" s="7">
        <f>_xlfn.MINIFS(data[OrderDateTime], data[CustomerName], data[[#This Row],[CustomerName]])</f>
        <v>45529.007638888892</v>
      </c>
      <c r="Y2939" t="str">
        <f>IF(data[[#This Row],[OrderDateTime]]=data[[#This Row],[FirstOrderDateTime]], "New", "Returning")</f>
        <v>New</v>
      </c>
      <c r="Z2939" s="7">
        <f>data[[#This Row],[DeliveryDate]] + data[[#This Row],[DeliveryTime]]</f>
        <v>45531.707638888889</v>
      </c>
      <c r="AA2939" s="7">
        <f>data[[#This Row],[OrderDateTime]] + 1</f>
        <v>45530.007638888892</v>
      </c>
      <c r="AB2939" s="7" t="str">
        <f>IF(data[[#This Row],[DeliveryDateTime]] &lt;= data[[#This Row],[SLADue]], "On Time", "Late")</f>
        <v>Late</v>
      </c>
    </row>
    <row r="2940" spans="1:28" x14ac:dyDescent="0.2">
      <c r="A2940" t="s">
        <v>3490</v>
      </c>
      <c r="B2940" t="s">
        <v>19</v>
      </c>
      <c r="C2940" t="s">
        <v>290</v>
      </c>
      <c r="D2940" t="s">
        <v>291</v>
      </c>
      <c r="E2940" s="5">
        <v>58.87</v>
      </c>
      <c r="F2940" t="s">
        <v>22</v>
      </c>
      <c r="G2940">
        <v>1</v>
      </c>
      <c r="H2940" s="1">
        <v>45689</v>
      </c>
      <c r="I2940" s="1" t="str">
        <f>TEXT(data[[#This Row],[OrderDate]],"mmm")</f>
        <v>Feb</v>
      </c>
      <c r="J2940" s="6">
        <v>0.55833333333333335</v>
      </c>
      <c r="K2940" s="6" t="str">
        <f>TEXT(data[[#This Row],[OrderTime]],"h")</f>
        <v>13</v>
      </c>
      <c r="L2940" s="1">
        <v>45690</v>
      </c>
      <c r="M2940" s="6">
        <v>0.64166666666666672</v>
      </c>
      <c r="N2940" t="s">
        <v>95</v>
      </c>
      <c r="O2940" t="s">
        <v>113</v>
      </c>
      <c r="P2940" t="s">
        <v>25</v>
      </c>
      <c r="Q2940" t="s">
        <v>53</v>
      </c>
      <c r="R2940" t="s">
        <v>294</v>
      </c>
      <c r="S2940" t="s">
        <v>28</v>
      </c>
      <c r="T2940" t="s">
        <v>38</v>
      </c>
      <c r="U2940" t="s">
        <v>30</v>
      </c>
      <c r="V2940" s="5">
        <f>data[[#This Row],[PriceUSD]]*data[[#This Row],[Quantity]]</f>
        <v>58.87</v>
      </c>
      <c r="W2940" s="7">
        <f>data[[#This Row],[OrderDate]] + TIME(VALUE(LEFT(data[[#This Row],[OrderTime]],2)), VALUE(RIGHT(data[[#This Row],[OrderTime]],2)), 0)</f>
        <v>45689.022916666669</v>
      </c>
      <c r="X2940" s="7">
        <f>_xlfn.MINIFS(data[OrderDateTime], data[CustomerName], data[[#This Row],[CustomerName]])</f>
        <v>45522.054166666669</v>
      </c>
      <c r="Y2940" t="str">
        <f>IF(data[[#This Row],[OrderDateTime]]=data[[#This Row],[FirstOrderDateTime]], "New", "Returning")</f>
        <v>Returning</v>
      </c>
      <c r="Z2940" s="7">
        <f>data[[#This Row],[DeliveryDate]] + data[[#This Row],[DeliveryTime]]</f>
        <v>45690.64166666667</v>
      </c>
      <c r="AA2940" s="7">
        <f>data[[#This Row],[OrderDateTime]] + 1</f>
        <v>45690.022916666669</v>
      </c>
      <c r="AB2940" s="7" t="str">
        <f>IF(data[[#This Row],[DeliveryDateTime]] &lt;= data[[#This Row],[SLADue]], "On Time", "Late")</f>
        <v>Late</v>
      </c>
    </row>
    <row r="2941" spans="1:28" x14ac:dyDescent="0.2">
      <c r="A2941" t="s">
        <v>3491</v>
      </c>
      <c r="B2941" t="s">
        <v>19</v>
      </c>
      <c r="C2941" t="s">
        <v>20</v>
      </c>
      <c r="D2941" t="s">
        <v>21</v>
      </c>
      <c r="E2941" s="5">
        <v>20.399999999999999</v>
      </c>
      <c r="F2941" t="s">
        <v>43</v>
      </c>
      <c r="G2941">
        <v>1</v>
      </c>
      <c r="H2941" s="1">
        <v>45756</v>
      </c>
      <c r="I2941" s="1" t="str">
        <f>TEXT(data[[#This Row],[OrderDate]],"mmm")</f>
        <v>Apr</v>
      </c>
      <c r="J2941" s="6">
        <v>0.7680555555555556</v>
      </c>
      <c r="K2941" s="6" t="str">
        <f>TEXT(data[[#This Row],[OrderTime]],"h")</f>
        <v>18</v>
      </c>
      <c r="L2941" s="1">
        <v>45757</v>
      </c>
      <c r="M2941" s="6">
        <v>0.77083333333333337</v>
      </c>
      <c r="N2941" t="s">
        <v>243</v>
      </c>
      <c r="O2941" t="s">
        <v>272</v>
      </c>
      <c r="P2941" t="s">
        <v>245</v>
      </c>
      <c r="Q2941" t="s">
        <v>26</v>
      </c>
      <c r="R2941" t="s">
        <v>27</v>
      </c>
      <c r="S2941" t="s">
        <v>28</v>
      </c>
      <c r="T2941" t="s">
        <v>136</v>
      </c>
      <c r="U2941" t="s">
        <v>30</v>
      </c>
      <c r="V2941" s="5">
        <f>data[[#This Row],[PriceUSD]]*data[[#This Row],[Quantity]]</f>
        <v>20.399999999999999</v>
      </c>
      <c r="W2941" s="7">
        <f>data[[#This Row],[OrderDate]] + TIME(VALUE(LEFT(data[[#This Row],[OrderTime]],2)), VALUE(RIGHT(data[[#This Row],[OrderTime]],2)), 0)</f>
        <v>45756.038888888892</v>
      </c>
      <c r="X2941" s="7">
        <f>_xlfn.MINIFS(data[OrderDateTime], data[CustomerName], data[[#This Row],[CustomerName]])</f>
        <v>45507.017361111109</v>
      </c>
      <c r="Y2941" t="str">
        <f>IF(data[[#This Row],[OrderDateTime]]=data[[#This Row],[FirstOrderDateTime]], "New", "Returning")</f>
        <v>Returning</v>
      </c>
      <c r="Z2941" s="7">
        <f>data[[#This Row],[DeliveryDate]] + data[[#This Row],[DeliveryTime]]</f>
        <v>45757.770833333336</v>
      </c>
      <c r="AA2941" s="7">
        <f>data[[#This Row],[OrderDateTime]] + 1</f>
        <v>45757.038888888892</v>
      </c>
      <c r="AB2941" s="7" t="str">
        <f>IF(data[[#This Row],[DeliveryDateTime]] &lt;= data[[#This Row],[SLADue]], "On Time", "Late")</f>
        <v>Late</v>
      </c>
    </row>
    <row r="2942" spans="1:28" x14ac:dyDescent="0.2">
      <c r="A2942" t="s">
        <v>3492</v>
      </c>
      <c r="B2942" t="s">
        <v>19</v>
      </c>
      <c r="C2942" t="s">
        <v>117</v>
      </c>
      <c r="D2942" t="s">
        <v>118</v>
      </c>
      <c r="E2942" s="5">
        <v>84.14</v>
      </c>
      <c r="F2942" t="s">
        <v>182</v>
      </c>
      <c r="G2942">
        <v>1</v>
      </c>
      <c r="H2942" s="1">
        <v>45807</v>
      </c>
      <c r="I2942" s="1" t="str">
        <f>TEXT(data[[#This Row],[OrderDate]],"mmm")</f>
        <v>May</v>
      </c>
      <c r="J2942" s="6">
        <v>0.4861111111111111</v>
      </c>
      <c r="K2942" s="6" t="str">
        <f>TEXT(data[[#This Row],[OrderTime]],"h")</f>
        <v>11</v>
      </c>
      <c r="L2942" s="1">
        <v>45807</v>
      </c>
      <c r="M2942" s="6">
        <v>0.65277777777777779</v>
      </c>
      <c r="N2942" t="s">
        <v>88</v>
      </c>
      <c r="O2942" t="s">
        <v>1549</v>
      </c>
      <c r="P2942" t="s">
        <v>25</v>
      </c>
      <c r="Q2942" t="s">
        <v>53</v>
      </c>
      <c r="R2942" t="s">
        <v>66</v>
      </c>
      <c r="S2942" t="s">
        <v>47</v>
      </c>
      <c r="T2942" t="s">
        <v>59</v>
      </c>
      <c r="U2942" t="s">
        <v>30</v>
      </c>
      <c r="V2942" s="5">
        <f>data[[#This Row],[PriceUSD]]*data[[#This Row],[Quantity]]</f>
        <v>84.14</v>
      </c>
      <c r="W2942" s="7">
        <f>data[[#This Row],[OrderDate]] + TIME(VALUE(LEFT(data[[#This Row],[OrderTime]],2)), VALUE(RIGHT(data[[#This Row],[OrderTime]],2)), 0)</f>
        <v>45807.007638888892</v>
      </c>
      <c r="X2942" s="7">
        <f>_xlfn.MINIFS(data[OrderDateTime], data[CustomerName], data[[#This Row],[CustomerName]])</f>
        <v>45516.030555555553</v>
      </c>
      <c r="Y2942" t="str">
        <f>IF(data[[#This Row],[OrderDateTime]]=data[[#This Row],[FirstOrderDateTime]], "New", "Returning")</f>
        <v>Returning</v>
      </c>
      <c r="Z2942" s="7">
        <f>data[[#This Row],[DeliveryDate]] + data[[#This Row],[DeliveryTime]]</f>
        <v>45807.652777777781</v>
      </c>
      <c r="AA2942" s="7">
        <f>data[[#This Row],[OrderDateTime]] + 1</f>
        <v>45808.007638888892</v>
      </c>
      <c r="AB2942" s="7" t="str">
        <f>IF(data[[#This Row],[DeliveryDateTime]] &lt;= data[[#This Row],[SLADue]], "On Time", "Late")</f>
        <v>On Time</v>
      </c>
    </row>
    <row r="2943" spans="1:28" x14ac:dyDescent="0.2">
      <c r="A2943" t="s">
        <v>3493</v>
      </c>
      <c r="B2943" t="s">
        <v>19</v>
      </c>
      <c r="C2943" t="s">
        <v>110</v>
      </c>
      <c r="D2943" t="s">
        <v>111</v>
      </c>
      <c r="E2943" s="5">
        <v>12.71</v>
      </c>
      <c r="F2943" t="s">
        <v>87</v>
      </c>
      <c r="G2943">
        <v>2</v>
      </c>
      <c r="H2943" s="1">
        <v>45518</v>
      </c>
      <c r="I2943" s="1" t="str">
        <f>TEXT(data[[#This Row],[OrderDate]],"mmm")</f>
        <v>Aug</v>
      </c>
      <c r="J2943" s="6">
        <v>0.49722222222222223</v>
      </c>
      <c r="K2943" s="6" t="str">
        <f>TEXT(data[[#This Row],[OrderTime]],"h")</f>
        <v>11</v>
      </c>
      <c r="L2943" s="1">
        <v>45519</v>
      </c>
      <c r="M2943" s="6">
        <v>0.7055555555555556</v>
      </c>
      <c r="N2943" t="s">
        <v>148</v>
      </c>
      <c r="O2943" t="s">
        <v>1168</v>
      </c>
      <c r="P2943" t="s">
        <v>25</v>
      </c>
      <c r="Q2943" t="s">
        <v>53</v>
      </c>
      <c r="R2943" t="s">
        <v>114</v>
      </c>
      <c r="S2943" t="s">
        <v>28</v>
      </c>
      <c r="T2943" t="s">
        <v>59</v>
      </c>
      <c r="U2943" t="s">
        <v>30</v>
      </c>
      <c r="V2943" s="5">
        <f>data[[#This Row],[PriceUSD]]*data[[#This Row],[Quantity]]</f>
        <v>25.42</v>
      </c>
      <c r="W2943" s="7">
        <f>data[[#This Row],[OrderDate]] + TIME(VALUE(LEFT(data[[#This Row],[OrderTime]],2)), VALUE(RIGHT(data[[#This Row],[OrderTime]],2)), 0)</f>
        <v>45518.015277777777</v>
      </c>
      <c r="X2943" s="7">
        <f>_xlfn.MINIFS(data[OrderDateTime], data[CustomerName], data[[#This Row],[CustomerName]])</f>
        <v>45518.015277777777</v>
      </c>
      <c r="Y2943" t="str">
        <f>IF(data[[#This Row],[OrderDateTime]]=data[[#This Row],[FirstOrderDateTime]], "New", "Returning")</f>
        <v>New</v>
      </c>
      <c r="Z2943" s="7">
        <f>data[[#This Row],[DeliveryDate]] + data[[#This Row],[DeliveryTime]]</f>
        <v>45519.705555555556</v>
      </c>
      <c r="AA2943" s="7">
        <f>data[[#This Row],[OrderDateTime]] + 1</f>
        <v>45519.015277777777</v>
      </c>
      <c r="AB2943" s="7" t="str">
        <f>IF(data[[#This Row],[DeliveryDateTime]] &lt;= data[[#This Row],[SLADue]], "On Time", "Late")</f>
        <v>Late</v>
      </c>
    </row>
    <row r="2944" spans="1:28" x14ac:dyDescent="0.2">
      <c r="A2944" t="s">
        <v>3494</v>
      </c>
      <c r="B2944" t="s">
        <v>19</v>
      </c>
      <c r="C2944" t="s">
        <v>190</v>
      </c>
      <c r="D2944" t="s">
        <v>191</v>
      </c>
      <c r="E2944" s="5">
        <v>28.56</v>
      </c>
      <c r="F2944" t="s">
        <v>87</v>
      </c>
      <c r="G2944">
        <v>1</v>
      </c>
      <c r="H2944" s="1">
        <v>45678</v>
      </c>
      <c r="I2944" s="1" t="str">
        <f>TEXT(data[[#This Row],[OrderDate]],"mmm")</f>
        <v>Jan</v>
      </c>
      <c r="J2944" s="6">
        <v>0.49583333333333335</v>
      </c>
      <c r="K2944" s="6" t="str">
        <f>TEXT(data[[#This Row],[OrderTime]],"h")</f>
        <v>11</v>
      </c>
      <c r="L2944" s="1">
        <v>45679</v>
      </c>
      <c r="M2944" s="6">
        <v>0.74583333333333335</v>
      </c>
      <c r="N2944" t="s">
        <v>750</v>
      </c>
      <c r="O2944" t="s">
        <v>1187</v>
      </c>
      <c r="P2944" t="s">
        <v>234</v>
      </c>
      <c r="Q2944" t="s">
        <v>26</v>
      </c>
      <c r="R2944" t="s">
        <v>192</v>
      </c>
      <c r="S2944" t="s">
        <v>28</v>
      </c>
      <c r="T2944" t="s">
        <v>143</v>
      </c>
      <c r="U2944" t="s">
        <v>39</v>
      </c>
      <c r="V2944" s="5">
        <f>data[[#This Row],[PriceUSD]]*data[[#This Row],[Quantity]]</f>
        <v>28.56</v>
      </c>
      <c r="W2944" s="7">
        <f>data[[#This Row],[OrderDate]] + TIME(VALUE(LEFT(data[[#This Row],[OrderTime]],2)), VALUE(RIGHT(data[[#This Row],[OrderTime]],2)), 0)</f>
        <v>45678.022916666669</v>
      </c>
      <c r="X2944" s="7">
        <f>_xlfn.MINIFS(data[OrderDateTime], data[CustomerName], data[[#This Row],[CustomerName]])</f>
        <v>45510.030555555553</v>
      </c>
      <c r="Y2944" t="str">
        <f>IF(data[[#This Row],[OrderDateTime]]=data[[#This Row],[FirstOrderDateTime]], "New", "Returning")</f>
        <v>Returning</v>
      </c>
      <c r="Z2944" s="7">
        <f>data[[#This Row],[DeliveryDate]] + data[[#This Row],[DeliveryTime]]</f>
        <v>45679.745833333334</v>
      </c>
      <c r="AA2944" s="7">
        <f>data[[#This Row],[OrderDateTime]] + 1</f>
        <v>45679.022916666669</v>
      </c>
      <c r="AB2944" s="7" t="str">
        <f>IF(data[[#This Row],[DeliveryDateTime]] &lt;= data[[#This Row],[SLADue]], "On Time", "Late")</f>
        <v>Late</v>
      </c>
    </row>
    <row r="2945" spans="1:28" x14ac:dyDescent="0.2">
      <c r="A2945" t="s">
        <v>3495</v>
      </c>
      <c r="B2945" t="s">
        <v>19</v>
      </c>
      <c r="C2945" t="s">
        <v>126</v>
      </c>
      <c r="D2945" t="s">
        <v>127</v>
      </c>
      <c r="E2945" s="5">
        <v>19.079999999999998</v>
      </c>
      <c r="F2945" t="s">
        <v>138</v>
      </c>
      <c r="G2945">
        <v>2</v>
      </c>
      <c r="H2945" s="1">
        <v>45592</v>
      </c>
      <c r="I2945" s="1" t="str">
        <f>TEXT(data[[#This Row],[OrderDate]],"mmm")</f>
        <v>Oct</v>
      </c>
      <c r="J2945" s="6">
        <v>0.49444444444444446</v>
      </c>
      <c r="K2945" s="6" t="str">
        <f>TEXT(data[[#This Row],[OrderTime]],"h")</f>
        <v>11</v>
      </c>
      <c r="L2945" s="1">
        <v>45592</v>
      </c>
      <c r="M2945" s="6">
        <v>0.70277777777777772</v>
      </c>
      <c r="N2945" t="s">
        <v>123</v>
      </c>
      <c r="O2945" t="s">
        <v>2461</v>
      </c>
      <c r="P2945" t="s">
        <v>36</v>
      </c>
      <c r="Q2945" t="s">
        <v>26</v>
      </c>
      <c r="R2945" t="s">
        <v>129</v>
      </c>
      <c r="S2945" t="s">
        <v>47</v>
      </c>
      <c r="T2945" t="s">
        <v>59</v>
      </c>
      <c r="U2945" t="s">
        <v>39</v>
      </c>
      <c r="V2945" s="5">
        <f>data[[#This Row],[PriceUSD]]*data[[#This Row],[Quantity]]</f>
        <v>38.159999999999997</v>
      </c>
      <c r="W2945" s="7">
        <f>data[[#This Row],[OrderDate]] + TIME(VALUE(LEFT(data[[#This Row],[OrderTime]],2)), VALUE(RIGHT(data[[#This Row],[OrderTime]],2)), 0)</f>
        <v>45592.030555555553</v>
      </c>
      <c r="X2945" s="7">
        <f>_xlfn.MINIFS(data[OrderDateTime], data[CustomerName], data[[#This Row],[CustomerName]])</f>
        <v>45539.052083333336</v>
      </c>
      <c r="Y2945" t="str">
        <f>IF(data[[#This Row],[OrderDateTime]]=data[[#This Row],[FirstOrderDateTime]], "New", "Returning")</f>
        <v>Returning</v>
      </c>
      <c r="Z2945" s="7">
        <f>data[[#This Row],[DeliveryDate]] + data[[#This Row],[DeliveryTime]]</f>
        <v>45592.702777777777</v>
      </c>
      <c r="AA2945" s="7">
        <f>data[[#This Row],[OrderDateTime]] + 1</f>
        <v>45593.030555555553</v>
      </c>
      <c r="AB2945" s="7" t="str">
        <f>IF(data[[#This Row],[DeliveryDateTime]] &lt;= data[[#This Row],[SLADue]], "On Time", "Late")</f>
        <v>On Time</v>
      </c>
    </row>
    <row r="2946" spans="1:28" x14ac:dyDescent="0.2">
      <c r="A2946" t="s">
        <v>3496</v>
      </c>
      <c r="B2946" t="s">
        <v>19</v>
      </c>
      <c r="C2946" t="s">
        <v>110</v>
      </c>
      <c r="D2946" t="s">
        <v>111</v>
      </c>
      <c r="E2946" s="5">
        <v>11.5</v>
      </c>
      <c r="F2946" t="s">
        <v>71</v>
      </c>
      <c r="G2946">
        <v>3</v>
      </c>
      <c r="H2946" s="1">
        <v>45823</v>
      </c>
      <c r="I2946" s="1" t="str">
        <f>TEXT(data[[#This Row],[OrderDate]],"mmm")</f>
        <v>Jun</v>
      </c>
      <c r="J2946" s="6">
        <v>0.8666666666666667</v>
      </c>
      <c r="K2946" s="6" t="str">
        <f>TEXT(data[[#This Row],[OrderTime]],"h")</f>
        <v>20</v>
      </c>
      <c r="L2946" s="1">
        <v>45825</v>
      </c>
      <c r="M2946" s="6">
        <v>0.86458333333333337</v>
      </c>
      <c r="N2946" t="s">
        <v>175</v>
      </c>
      <c r="O2946" t="s">
        <v>563</v>
      </c>
      <c r="P2946" t="s">
        <v>25</v>
      </c>
      <c r="Q2946" t="s">
        <v>53</v>
      </c>
      <c r="R2946" t="s">
        <v>114</v>
      </c>
      <c r="S2946" t="s">
        <v>105</v>
      </c>
      <c r="T2946" t="s">
        <v>29</v>
      </c>
      <c r="U2946" t="s">
        <v>67</v>
      </c>
      <c r="V2946" s="5">
        <f>data[[#This Row],[PriceUSD]]*data[[#This Row],[Quantity]]</f>
        <v>34.5</v>
      </c>
      <c r="W2946" s="7">
        <f>data[[#This Row],[OrderDate]] + TIME(VALUE(LEFT(data[[#This Row],[OrderTime]],2)), VALUE(RIGHT(data[[#This Row],[OrderTime]],2)), 0)</f>
        <v>45823.046527777777</v>
      </c>
      <c r="X2946" s="7">
        <f>_xlfn.MINIFS(data[OrderDateTime], data[CustomerName], data[[#This Row],[CustomerName]])</f>
        <v>45511.007638888892</v>
      </c>
      <c r="Y2946" t="str">
        <f>IF(data[[#This Row],[OrderDateTime]]=data[[#This Row],[FirstOrderDateTime]], "New", "Returning")</f>
        <v>Returning</v>
      </c>
      <c r="Z2946" s="7">
        <f>data[[#This Row],[DeliveryDate]] + data[[#This Row],[DeliveryTime]]</f>
        <v>45825.864583333336</v>
      </c>
      <c r="AA2946" s="7">
        <f>data[[#This Row],[OrderDateTime]] + 1</f>
        <v>45824.046527777777</v>
      </c>
      <c r="AB2946" s="7" t="str">
        <f>IF(data[[#This Row],[DeliveryDateTime]] &lt;= data[[#This Row],[SLADue]], "On Time", "Late")</f>
        <v>Late</v>
      </c>
    </row>
    <row r="2947" spans="1:28" x14ac:dyDescent="0.2">
      <c r="A2947" t="s">
        <v>3497</v>
      </c>
      <c r="B2947" t="s">
        <v>19</v>
      </c>
      <c r="C2947" t="s">
        <v>258</v>
      </c>
      <c r="D2947" t="s">
        <v>259</v>
      </c>
      <c r="E2947" s="5">
        <v>112.94</v>
      </c>
      <c r="F2947" t="s">
        <v>119</v>
      </c>
      <c r="G2947">
        <v>1</v>
      </c>
      <c r="H2947" s="1">
        <v>45831</v>
      </c>
      <c r="I2947" s="1" t="str">
        <f>TEXT(data[[#This Row],[OrderDate]],"mmm")</f>
        <v>Jun</v>
      </c>
      <c r="J2947" s="6">
        <v>0.44583333333333336</v>
      </c>
      <c r="K2947" s="6" t="str">
        <f>TEXT(data[[#This Row],[OrderTime]],"h")</f>
        <v>10</v>
      </c>
      <c r="L2947" s="1">
        <v>45831</v>
      </c>
      <c r="M2947" s="6">
        <v>0.73750000000000004</v>
      </c>
      <c r="N2947" t="s">
        <v>88</v>
      </c>
      <c r="O2947" t="s">
        <v>964</v>
      </c>
      <c r="P2947" t="s">
        <v>25</v>
      </c>
      <c r="Q2947" t="s">
        <v>53</v>
      </c>
      <c r="R2947" t="s">
        <v>261</v>
      </c>
      <c r="S2947" t="s">
        <v>47</v>
      </c>
      <c r="T2947" t="s">
        <v>38</v>
      </c>
      <c r="U2947" t="s">
        <v>67</v>
      </c>
      <c r="V2947" s="5">
        <f>data[[#This Row],[PriceUSD]]*data[[#This Row],[Quantity]]</f>
        <v>112.94</v>
      </c>
      <c r="W2947" s="7">
        <f>data[[#This Row],[OrderDate]] + TIME(VALUE(LEFT(data[[#This Row],[OrderTime]],2)), VALUE(RIGHT(data[[#This Row],[OrderTime]],2)), 0)</f>
        <v>45831.022916666669</v>
      </c>
      <c r="X2947" s="7">
        <f>_xlfn.MINIFS(data[OrderDateTime], data[CustomerName], data[[#This Row],[CustomerName]])</f>
        <v>45505.007638888892</v>
      </c>
      <c r="Y2947" t="str">
        <f>IF(data[[#This Row],[OrderDateTime]]=data[[#This Row],[FirstOrderDateTime]], "New", "Returning")</f>
        <v>Returning</v>
      </c>
      <c r="Z2947" s="7">
        <f>data[[#This Row],[DeliveryDate]] + data[[#This Row],[DeliveryTime]]</f>
        <v>45831.737500000003</v>
      </c>
      <c r="AA2947" s="7">
        <f>data[[#This Row],[OrderDateTime]] + 1</f>
        <v>45832.022916666669</v>
      </c>
      <c r="AB2947" s="7" t="str">
        <f>IF(data[[#This Row],[DeliveryDateTime]] &lt;= data[[#This Row],[SLADue]], "On Time", "Late")</f>
        <v>On Time</v>
      </c>
    </row>
    <row r="2948" spans="1:28" x14ac:dyDescent="0.2">
      <c r="A2948" t="s">
        <v>3498</v>
      </c>
      <c r="B2948" t="s">
        <v>19</v>
      </c>
      <c r="C2948" t="s">
        <v>41</v>
      </c>
      <c r="D2948" t="s">
        <v>42</v>
      </c>
      <c r="E2948" s="5">
        <v>37.020000000000003</v>
      </c>
      <c r="F2948" t="s">
        <v>119</v>
      </c>
      <c r="G2948">
        <v>1</v>
      </c>
      <c r="H2948" s="1">
        <v>45566</v>
      </c>
      <c r="I2948" s="1" t="str">
        <f>TEXT(data[[#This Row],[OrderDate]],"mmm")</f>
        <v>Oct</v>
      </c>
      <c r="J2948" s="6">
        <v>0.47986111111111113</v>
      </c>
      <c r="K2948" s="6" t="str">
        <f>TEXT(data[[#This Row],[OrderTime]],"h")</f>
        <v>11</v>
      </c>
      <c r="L2948" s="1">
        <v>45567</v>
      </c>
      <c r="M2948" s="6">
        <v>0.52152777777777781</v>
      </c>
      <c r="N2948" t="s">
        <v>502</v>
      </c>
      <c r="O2948" t="s">
        <v>45</v>
      </c>
      <c r="P2948" t="s">
        <v>202</v>
      </c>
      <c r="Q2948" t="s">
        <v>53</v>
      </c>
      <c r="R2948" t="s">
        <v>46</v>
      </c>
      <c r="S2948" t="s">
        <v>28</v>
      </c>
      <c r="T2948" t="s">
        <v>59</v>
      </c>
      <c r="U2948" t="s">
        <v>30</v>
      </c>
      <c r="V2948" s="5">
        <f>data[[#This Row],[PriceUSD]]*data[[#This Row],[Quantity]]</f>
        <v>37.020000000000003</v>
      </c>
      <c r="W2948" s="7">
        <f>data[[#This Row],[OrderDate]] + TIME(VALUE(LEFT(data[[#This Row],[OrderTime]],2)), VALUE(RIGHT(data[[#This Row],[OrderTime]],2)), 0)</f>
        <v>45566.007638888892</v>
      </c>
      <c r="X2948" s="7">
        <f>_xlfn.MINIFS(data[OrderDateTime], data[CustomerName], data[[#This Row],[CustomerName]])</f>
        <v>45526.038888888892</v>
      </c>
      <c r="Y2948" t="str">
        <f>IF(data[[#This Row],[OrderDateTime]]=data[[#This Row],[FirstOrderDateTime]], "New", "Returning")</f>
        <v>Returning</v>
      </c>
      <c r="Z2948" s="7">
        <f>data[[#This Row],[DeliveryDate]] + data[[#This Row],[DeliveryTime]]</f>
        <v>45567.521527777775</v>
      </c>
      <c r="AA2948" s="7">
        <f>data[[#This Row],[OrderDateTime]] + 1</f>
        <v>45567.007638888892</v>
      </c>
      <c r="AB2948" s="7" t="str">
        <f>IF(data[[#This Row],[DeliveryDateTime]] &lt;= data[[#This Row],[SLADue]], "On Time", "Late")</f>
        <v>Late</v>
      </c>
    </row>
    <row r="2949" spans="1:28" x14ac:dyDescent="0.2">
      <c r="A2949" t="s">
        <v>3499</v>
      </c>
      <c r="B2949" t="s">
        <v>19</v>
      </c>
      <c r="C2949" t="s">
        <v>258</v>
      </c>
      <c r="D2949" t="s">
        <v>259</v>
      </c>
      <c r="E2949" s="5">
        <v>109.92</v>
      </c>
      <c r="F2949" t="s">
        <v>51</v>
      </c>
      <c r="G2949">
        <v>1</v>
      </c>
      <c r="H2949" s="1">
        <v>45666</v>
      </c>
      <c r="I2949" s="1" t="str">
        <f>TEXT(data[[#This Row],[OrderDate]],"mmm")</f>
        <v>Jan</v>
      </c>
      <c r="J2949" s="6">
        <v>0.86458333333333337</v>
      </c>
      <c r="K2949" s="6" t="str">
        <f>TEXT(data[[#This Row],[OrderTime]],"h")</f>
        <v>20</v>
      </c>
      <c r="L2949" s="1">
        <v>45668</v>
      </c>
      <c r="M2949" s="6">
        <v>0.82361111111111107</v>
      </c>
      <c r="N2949" t="s">
        <v>44</v>
      </c>
      <c r="O2949" t="s">
        <v>909</v>
      </c>
      <c r="P2949" t="s">
        <v>25</v>
      </c>
      <c r="Q2949" t="s">
        <v>26</v>
      </c>
      <c r="R2949" t="s">
        <v>261</v>
      </c>
      <c r="S2949" t="s">
        <v>105</v>
      </c>
      <c r="T2949" t="s">
        <v>106</v>
      </c>
      <c r="U2949" t="s">
        <v>30</v>
      </c>
      <c r="V2949" s="5">
        <f>data[[#This Row],[PriceUSD]]*data[[#This Row],[Quantity]]</f>
        <v>109.92</v>
      </c>
      <c r="W2949" s="7">
        <f>data[[#This Row],[OrderDate]] + TIME(VALUE(LEFT(data[[#This Row],[OrderTime]],2)), VALUE(RIGHT(data[[#This Row],[OrderTime]],2)), 0)</f>
        <v>45666.022916666669</v>
      </c>
      <c r="X2949" s="7">
        <f>_xlfn.MINIFS(data[OrderDateTime], data[CustomerName], data[[#This Row],[CustomerName]])</f>
        <v>45517.030555555553</v>
      </c>
      <c r="Y2949" t="str">
        <f>IF(data[[#This Row],[OrderDateTime]]=data[[#This Row],[FirstOrderDateTime]], "New", "Returning")</f>
        <v>Returning</v>
      </c>
      <c r="Z2949" s="7">
        <f>data[[#This Row],[DeliveryDate]] + data[[#This Row],[DeliveryTime]]</f>
        <v>45668.823611111111</v>
      </c>
      <c r="AA2949" s="7">
        <f>data[[#This Row],[OrderDateTime]] + 1</f>
        <v>45667.022916666669</v>
      </c>
      <c r="AB2949" s="7" t="str">
        <f>IF(data[[#This Row],[DeliveryDateTime]] &lt;= data[[#This Row],[SLADue]], "On Time", "Late")</f>
        <v>Late</v>
      </c>
    </row>
    <row r="2950" spans="1:28" x14ac:dyDescent="0.2">
      <c r="A2950" t="s">
        <v>3500</v>
      </c>
      <c r="B2950" t="s">
        <v>19</v>
      </c>
      <c r="C2950" t="s">
        <v>117</v>
      </c>
      <c r="D2950" t="s">
        <v>118</v>
      </c>
      <c r="E2950" s="5">
        <v>79.540000000000006</v>
      </c>
      <c r="F2950" t="s">
        <v>182</v>
      </c>
      <c r="G2950">
        <v>1</v>
      </c>
      <c r="H2950" s="1">
        <v>45575</v>
      </c>
      <c r="I2950" s="1" t="str">
        <f>TEXT(data[[#This Row],[OrderDate]],"mmm")</f>
        <v>Oct</v>
      </c>
      <c r="J2950" s="6">
        <v>0.48333333333333334</v>
      </c>
      <c r="K2950" s="6" t="str">
        <f>TEXT(data[[#This Row],[OrderTime]],"h")</f>
        <v>11</v>
      </c>
      <c r="L2950" s="1">
        <v>45576</v>
      </c>
      <c r="M2950" s="6">
        <v>0.65</v>
      </c>
      <c r="N2950" t="s">
        <v>95</v>
      </c>
      <c r="O2950" t="s">
        <v>820</v>
      </c>
      <c r="P2950" t="s">
        <v>25</v>
      </c>
      <c r="Q2950" t="s">
        <v>26</v>
      </c>
      <c r="R2950" t="s">
        <v>66</v>
      </c>
      <c r="S2950" t="s">
        <v>28</v>
      </c>
      <c r="T2950" t="s">
        <v>29</v>
      </c>
      <c r="U2950" t="s">
        <v>39</v>
      </c>
      <c r="V2950" s="5">
        <f>data[[#This Row],[PriceUSD]]*data[[#This Row],[Quantity]]</f>
        <v>79.540000000000006</v>
      </c>
      <c r="W2950" s="7">
        <f>data[[#This Row],[OrderDate]] + TIME(VALUE(LEFT(data[[#This Row],[OrderTime]],2)), VALUE(RIGHT(data[[#This Row],[OrderTime]],2)), 0)</f>
        <v>45575.022916666669</v>
      </c>
      <c r="X2950" s="7">
        <f>_xlfn.MINIFS(data[OrderDateTime], data[CustomerName], data[[#This Row],[CustomerName]])</f>
        <v>45570.030555555553</v>
      </c>
      <c r="Y2950" t="str">
        <f>IF(data[[#This Row],[OrderDateTime]]=data[[#This Row],[FirstOrderDateTime]], "New", "Returning")</f>
        <v>Returning</v>
      </c>
      <c r="Z2950" s="7">
        <f>data[[#This Row],[DeliveryDate]] + data[[#This Row],[DeliveryTime]]</f>
        <v>45576.65</v>
      </c>
      <c r="AA2950" s="7">
        <f>data[[#This Row],[OrderDateTime]] + 1</f>
        <v>45576.022916666669</v>
      </c>
      <c r="AB2950" s="7" t="str">
        <f>IF(data[[#This Row],[DeliveryDateTime]] &lt;= data[[#This Row],[SLADue]], "On Time", "Late")</f>
        <v>Late</v>
      </c>
    </row>
    <row r="2951" spans="1:28" x14ac:dyDescent="0.2">
      <c r="A2951" t="s">
        <v>3501</v>
      </c>
      <c r="B2951" t="s">
        <v>19</v>
      </c>
      <c r="C2951" t="s">
        <v>79</v>
      </c>
      <c r="D2951" t="s">
        <v>80</v>
      </c>
      <c r="E2951" s="5">
        <v>32.18</v>
      </c>
      <c r="F2951" t="s">
        <v>63</v>
      </c>
      <c r="G2951">
        <v>1</v>
      </c>
      <c r="H2951" s="1">
        <v>45706</v>
      </c>
      <c r="I2951" s="1" t="str">
        <f>TEXT(data[[#This Row],[OrderDate]],"mmm")</f>
        <v>Feb</v>
      </c>
      <c r="J2951" s="6">
        <v>0.72361111111111109</v>
      </c>
      <c r="K2951" s="6" t="str">
        <f>TEXT(data[[#This Row],[OrderTime]],"h")</f>
        <v>17</v>
      </c>
      <c r="L2951" s="1">
        <v>45707</v>
      </c>
      <c r="M2951" s="6">
        <v>0.76527777777777772</v>
      </c>
      <c r="N2951" t="s">
        <v>175</v>
      </c>
      <c r="O2951" t="s">
        <v>255</v>
      </c>
      <c r="P2951" t="s">
        <v>25</v>
      </c>
      <c r="Q2951" t="s">
        <v>26</v>
      </c>
      <c r="R2951" t="s">
        <v>83</v>
      </c>
      <c r="S2951" t="s">
        <v>28</v>
      </c>
      <c r="T2951" t="s">
        <v>143</v>
      </c>
      <c r="U2951" t="s">
        <v>30</v>
      </c>
      <c r="V2951" s="5">
        <f>data[[#This Row],[PriceUSD]]*data[[#This Row],[Quantity]]</f>
        <v>32.18</v>
      </c>
      <c r="W2951" s="7">
        <f>data[[#This Row],[OrderDate]] + TIME(VALUE(LEFT(data[[#This Row],[OrderTime]],2)), VALUE(RIGHT(data[[#This Row],[OrderTime]],2)), 0)</f>
        <v>45706.007638888892</v>
      </c>
      <c r="X2951" s="7">
        <f>_xlfn.MINIFS(data[OrderDateTime], data[CustomerName], data[[#This Row],[CustomerName]])</f>
        <v>45506.030555555553</v>
      </c>
      <c r="Y2951" t="str">
        <f>IF(data[[#This Row],[OrderDateTime]]=data[[#This Row],[FirstOrderDateTime]], "New", "Returning")</f>
        <v>Returning</v>
      </c>
      <c r="Z2951" s="7">
        <f>data[[#This Row],[DeliveryDate]] + data[[#This Row],[DeliveryTime]]</f>
        <v>45707.765277777777</v>
      </c>
      <c r="AA2951" s="7">
        <f>data[[#This Row],[OrderDateTime]] + 1</f>
        <v>45707.007638888892</v>
      </c>
      <c r="AB2951" s="7" t="str">
        <f>IF(data[[#This Row],[DeliveryDateTime]] &lt;= data[[#This Row],[SLADue]], "On Time", "Late")</f>
        <v>Late</v>
      </c>
    </row>
    <row r="2952" spans="1:28" x14ac:dyDescent="0.2">
      <c r="A2952" t="s">
        <v>3502</v>
      </c>
      <c r="B2952" t="s">
        <v>19</v>
      </c>
      <c r="C2952" t="s">
        <v>41</v>
      </c>
      <c r="D2952" t="s">
        <v>42</v>
      </c>
      <c r="E2952" s="5">
        <v>36.950000000000003</v>
      </c>
      <c r="F2952" t="s">
        <v>51</v>
      </c>
      <c r="G2952">
        <v>2</v>
      </c>
      <c r="H2952" s="1">
        <v>45746</v>
      </c>
      <c r="I2952" s="1" t="str">
        <f>TEXT(data[[#This Row],[OrderDate]],"mmm")</f>
        <v>Mar</v>
      </c>
      <c r="J2952" s="6">
        <v>0.40833333333333333</v>
      </c>
      <c r="K2952" s="6" t="str">
        <f>TEXT(data[[#This Row],[OrderTime]],"h")</f>
        <v>9</v>
      </c>
      <c r="L2952" s="1">
        <v>45747</v>
      </c>
      <c r="M2952" s="6">
        <v>0.53333333333333333</v>
      </c>
      <c r="N2952" t="s">
        <v>57</v>
      </c>
      <c r="O2952" t="s">
        <v>808</v>
      </c>
      <c r="P2952" t="s">
        <v>25</v>
      </c>
      <c r="Q2952" t="s">
        <v>26</v>
      </c>
      <c r="R2952" t="s">
        <v>46</v>
      </c>
      <c r="S2952" t="s">
        <v>28</v>
      </c>
      <c r="T2952" t="s">
        <v>38</v>
      </c>
      <c r="U2952" t="s">
        <v>67</v>
      </c>
      <c r="V2952" s="5">
        <f>data[[#This Row],[PriceUSD]]*data[[#This Row],[Quantity]]</f>
        <v>73.900000000000006</v>
      </c>
      <c r="W2952" s="7">
        <f>data[[#This Row],[OrderDate]] + TIME(VALUE(LEFT(data[[#This Row],[OrderTime]],2)), VALUE(RIGHT(data[[#This Row],[OrderTime]],2)), 0)</f>
        <v>45746.022916666669</v>
      </c>
      <c r="X2952" s="7">
        <f>_xlfn.MINIFS(data[OrderDateTime], data[CustomerName], data[[#This Row],[CustomerName]])</f>
        <v>45530.022916666669</v>
      </c>
      <c r="Y2952" t="str">
        <f>IF(data[[#This Row],[OrderDateTime]]=data[[#This Row],[FirstOrderDateTime]], "New", "Returning")</f>
        <v>Returning</v>
      </c>
      <c r="Z2952" s="7">
        <f>data[[#This Row],[DeliveryDate]] + data[[#This Row],[DeliveryTime]]</f>
        <v>45747.533333333333</v>
      </c>
      <c r="AA2952" s="7">
        <f>data[[#This Row],[OrderDateTime]] + 1</f>
        <v>45747.022916666669</v>
      </c>
      <c r="AB2952" s="7" t="str">
        <f>IF(data[[#This Row],[DeliveryDateTime]] &lt;= data[[#This Row],[SLADue]], "On Time", "Late")</f>
        <v>Late</v>
      </c>
    </row>
    <row r="2953" spans="1:28" x14ac:dyDescent="0.2">
      <c r="A2953" t="s">
        <v>3503</v>
      </c>
      <c r="B2953" t="s">
        <v>19</v>
      </c>
      <c r="C2953" t="s">
        <v>92</v>
      </c>
      <c r="D2953" t="s">
        <v>93</v>
      </c>
      <c r="E2953" s="5">
        <v>91.28</v>
      </c>
      <c r="F2953" t="s">
        <v>81</v>
      </c>
      <c r="G2953">
        <v>1</v>
      </c>
      <c r="H2953" s="1">
        <v>45838</v>
      </c>
      <c r="I2953" s="1" t="str">
        <f>TEXT(data[[#This Row],[OrderDate]],"mmm")</f>
        <v>Jun</v>
      </c>
      <c r="J2953" s="6">
        <v>0.37777777777777777</v>
      </c>
      <c r="K2953" s="6" t="str">
        <f>TEXT(data[[#This Row],[OrderTime]],"h")</f>
        <v>9</v>
      </c>
      <c r="L2953" s="1">
        <v>45839</v>
      </c>
      <c r="M2953" s="6">
        <v>0.37777777777777777</v>
      </c>
      <c r="N2953" t="s">
        <v>88</v>
      </c>
      <c r="O2953" t="s">
        <v>881</v>
      </c>
      <c r="P2953" t="s">
        <v>25</v>
      </c>
      <c r="Q2953" t="s">
        <v>53</v>
      </c>
      <c r="R2953" t="s">
        <v>66</v>
      </c>
      <c r="S2953" t="s">
        <v>28</v>
      </c>
      <c r="T2953" t="s">
        <v>143</v>
      </c>
      <c r="U2953" t="s">
        <v>39</v>
      </c>
      <c r="V2953" s="5">
        <f>data[[#This Row],[PriceUSD]]*data[[#This Row],[Quantity]]</f>
        <v>91.28</v>
      </c>
      <c r="W2953" s="7">
        <f>data[[#This Row],[OrderDate]] + TIME(VALUE(LEFT(data[[#This Row],[OrderTime]],2)), VALUE(RIGHT(data[[#This Row],[OrderTime]],2)), 0)</f>
        <v>45838.054166666669</v>
      </c>
      <c r="X2953" s="7">
        <f>_xlfn.MINIFS(data[OrderDateTime], data[CustomerName], data[[#This Row],[CustomerName]])</f>
        <v>45612.022916666669</v>
      </c>
      <c r="Y2953" t="str">
        <f>IF(data[[#This Row],[OrderDateTime]]=data[[#This Row],[FirstOrderDateTime]], "New", "Returning")</f>
        <v>Returning</v>
      </c>
      <c r="Z2953" s="7">
        <f>data[[#This Row],[DeliveryDate]] + data[[#This Row],[DeliveryTime]]</f>
        <v>45839.37777777778</v>
      </c>
      <c r="AA2953" s="7">
        <f>data[[#This Row],[OrderDateTime]] + 1</f>
        <v>45839.054166666669</v>
      </c>
      <c r="AB2953" s="7" t="str">
        <f>IF(data[[#This Row],[DeliveryDateTime]] &lt;= data[[#This Row],[SLADue]], "On Time", "Late")</f>
        <v>Late</v>
      </c>
    </row>
    <row r="2954" spans="1:28" x14ac:dyDescent="0.2">
      <c r="A2954" t="s">
        <v>3504</v>
      </c>
      <c r="B2954" t="s">
        <v>19</v>
      </c>
      <c r="C2954" t="s">
        <v>41</v>
      </c>
      <c r="D2954" t="s">
        <v>42</v>
      </c>
      <c r="E2954" s="5">
        <v>32.229999999999997</v>
      </c>
      <c r="F2954" t="s">
        <v>51</v>
      </c>
      <c r="G2954">
        <v>1</v>
      </c>
      <c r="H2954" s="1">
        <v>45826</v>
      </c>
      <c r="I2954" s="1" t="str">
        <f>TEXT(data[[#This Row],[OrderDate]],"mmm")</f>
        <v>Jun</v>
      </c>
      <c r="J2954" s="6">
        <v>0.84236111111111112</v>
      </c>
      <c r="K2954" s="6" t="str">
        <f>TEXT(data[[#This Row],[OrderTime]],"h")</f>
        <v>20</v>
      </c>
      <c r="L2954" s="1">
        <v>45828</v>
      </c>
      <c r="M2954" s="6">
        <v>0.59166666666666667</v>
      </c>
      <c r="N2954" t="s">
        <v>388</v>
      </c>
      <c r="O2954" t="s">
        <v>1159</v>
      </c>
      <c r="P2954" t="s">
        <v>234</v>
      </c>
      <c r="Q2954" t="s">
        <v>53</v>
      </c>
      <c r="R2954" t="s">
        <v>46</v>
      </c>
      <c r="S2954" t="s">
        <v>105</v>
      </c>
      <c r="T2954" t="s">
        <v>59</v>
      </c>
      <c r="U2954" t="s">
        <v>67</v>
      </c>
      <c r="V2954" s="5">
        <f>data[[#This Row],[PriceUSD]]*data[[#This Row],[Quantity]]</f>
        <v>32.229999999999997</v>
      </c>
      <c r="W2954" s="7">
        <f>data[[#This Row],[OrderDate]] + TIME(VALUE(LEFT(data[[#This Row],[OrderTime]],2)), VALUE(RIGHT(data[[#This Row],[OrderTime]],2)), 0)</f>
        <v>45826.007638888892</v>
      </c>
      <c r="X2954" s="7">
        <f>_xlfn.MINIFS(data[OrderDateTime], data[CustomerName], data[[#This Row],[CustomerName]])</f>
        <v>45531.052083333336</v>
      </c>
      <c r="Y2954" t="str">
        <f>IF(data[[#This Row],[OrderDateTime]]=data[[#This Row],[FirstOrderDateTime]], "New", "Returning")</f>
        <v>Returning</v>
      </c>
      <c r="Z2954" s="7">
        <f>data[[#This Row],[DeliveryDate]] + data[[#This Row],[DeliveryTime]]</f>
        <v>45828.591666666667</v>
      </c>
      <c r="AA2954" s="7">
        <f>data[[#This Row],[OrderDateTime]] + 1</f>
        <v>45827.007638888892</v>
      </c>
      <c r="AB2954" s="7" t="str">
        <f>IF(data[[#This Row],[DeliveryDateTime]] &lt;= data[[#This Row],[SLADue]], "On Time", "Late")</f>
        <v>Late</v>
      </c>
    </row>
    <row r="2955" spans="1:28" x14ac:dyDescent="0.2">
      <c r="A2955" t="s">
        <v>3505</v>
      </c>
      <c r="B2955" t="s">
        <v>19</v>
      </c>
      <c r="C2955" t="s">
        <v>92</v>
      </c>
      <c r="D2955" t="s">
        <v>93</v>
      </c>
      <c r="E2955" s="5">
        <v>93.5</v>
      </c>
      <c r="F2955" t="s">
        <v>94</v>
      </c>
      <c r="G2955">
        <v>3</v>
      </c>
      <c r="H2955" s="1">
        <v>45600</v>
      </c>
      <c r="I2955" s="1" t="str">
        <f>TEXT(data[[#This Row],[OrderDate]],"mmm")</f>
        <v>Nov</v>
      </c>
      <c r="J2955" s="6">
        <v>0.45694444444444443</v>
      </c>
      <c r="K2955" s="6" t="str">
        <f>TEXT(data[[#This Row],[OrderTime]],"h")</f>
        <v>10</v>
      </c>
      <c r="L2955" s="1">
        <v>45600</v>
      </c>
      <c r="M2955" s="6">
        <v>0.66527777777777775</v>
      </c>
      <c r="N2955" t="s">
        <v>861</v>
      </c>
      <c r="O2955" t="s">
        <v>1790</v>
      </c>
      <c r="P2955" t="s">
        <v>245</v>
      </c>
      <c r="Q2955" t="s">
        <v>26</v>
      </c>
      <c r="R2955" t="s">
        <v>66</v>
      </c>
      <c r="S2955" t="s">
        <v>47</v>
      </c>
      <c r="T2955" t="s">
        <v>59</v>
      </c>
      <c r="U2955" t="s">
        <v>30</v>
      </c>
      <c r="V2955" s="5">
        <f>data[[#This Row],[PriceUSD]]*data[[#This Row],[Quantity]]</f>
        <v>280.5</v>
      </c>
      <c r="W2955" s="7">
        <f>data[[#This Row],[OrderDate]] + TIME(VALUE(LEFT(data[[#This Row],[OrderTime]],2)), VALUE(RIGHT(data[[#This Row],[OrderTime]],2)), 0)</f>
        <v>45600.030555555553</v>
      </c>
      <c r="X2955" s="7">
        <f>_xlfn.MINIFS(data[OrderDateTime], data[CustomerName], data[[#This Row],[CustomerName]])</f>
        <v>45555.015277777777</v>
      </c>
      <c r="Y2955" t="str">
        <f>IF(data[[#This Row],[OrderDateTime]]=data[[#This Row],[FirstOrderDateTime]], "New", "Returning")</f>
        <v>Returning</v>
      </c>
      <c r="Z2955" s="7">
        <f>data[[#This Row],[DeliveryDate]] + data[[#This Row],[DeliveryTime]]</f>
        <v>45600.665277777778</v>
      </c>
      <c r="AA2955" s="7">
        <f>data[[#This Row],[OrderDateTime]] + 1</f>
        <v>45601.030555555553</v>
      </c>
      <c r="AB2955" s="7" t="str">
        <f>IF(data[[#This Row],[DeliveryDateTime]] &lt;= data[[#This Row],[SLADue]], "On Time", "Late")</f>
        <v>On Time</v>
      </c>
    </row>
    <row r="2956" spans="1:28" x14ac:dyDescent="0.2">
      <c r="A2956" t="s">
        <v>3506</v>
      </c>
      <c r="B2956" t="s">
        <v>19</v>
      </c>
      <c r="C2956" t="s">
        <v>61</v>
      </c>
      <c r="D2956" t="s">
        <v>62</v>
      </c>
      <c r="E2956" s="5">
        <v>157.01</v>
      </c>
      <c r="F2956" t="s">
        <v>63</v>
      </c>
      <c r="G2956">
        <v>5</v>
      </c>
      <c r="H2956" s="1">
        <v>45730</v>
      </c>
      <c r="I2956" s="1" t="str">
        <f>TEXT(data[[#This Row],[OrderDate]],"mmm")</f>
        <v>Mar</v>
      </c>
      <c r="J2956" s="6">
        <v>0.65138888888888891</v>
      </c>
      <c r="K2956" s="6" t="str">
        <f>TEXT(data[[#This Row],[OrderTime]],"h")</f>
        <v>15</v>
      </c>
      <c r="L2956" s="1">
        <v>45731</v>
      </c>
      <c r="M2956" s="6">
        <v>0.90138888888888891</v>
      </c>
      <c r="N2956" t="s">
        <v>112</v>
      </c>
      <c r="O2956" t="s">
        <v>888</v>
      </c>
      <c r="P2956" t="s">
        <v>36</v>
      </c>
      <c r="Q2956" t="s">
        <v>53</v>
      </c>
      <c r="R2956" t="s">
        <v>66</v>
      </c>
      <c r="S2956" t="s">
        <v>28</v>
      </c>
      <c r="T2956" t="s">
        <v>106</v>
      </c>
      <c r="U2956" t="s">
        <v>30</v>
      </c>
      <c r="V2956" s="5">
        <f>data[[#This Row],[PriceUSD]]*data[[#This Row],[Quantity]]</f>
        <v>785.05</v>
      </c>
      <c r="W2956" s="7">
        <f>data[[#This Row],[OrderDate]] + TIME(VALUE(LEFT(data[[#This Row],[OrderTime]],2)), VALUE(RIGHT(data[[#This Row],[OrderTime]],2)), 0)</f>
        <v>45730.061805555553</v>
      </c>
      <c r="X2956" s="7">
        <f>_xlfn.MINIFS(data[OrderDateTime], data[CustomerName], data[[#This Row],[CustomerName]])</f>
        <v>45530.007638888892</v>
      </c>
      <c r="Y2956" t="str">
        <f>IF(data[[#This Row],[OrderDateTime]]=data[[#This Row],[FirstOrderDateTime]], "New", "Returning")</f>
        <v>Returning</v>
      </c>
      <c r="Z2956" s="7">
        <f>data[[#This Row],[DeliveryDate]] + data[[#This Row],[DeliveryTime]]</f>
        <v>45731.901388888888</v>
      </c>
      <c r="AA2956" s="7">
        <f>data[[#This Row],[OrderDateTime]] + 1</f>
        <v>45731.061805555553</v>
      </c>
      <c r="AB2956" s="7" t="str">
        <f>IF(data[[#This Row],[DeliveryDateTime]] &lt;= data[[#This Row],[SLADue]], "On Time", "Late")</f>
        <v>Late</v>
      </c>
    </row>
    <row r="2957" spans="1:28" x14ac:dyDescent="0.2">
      <c r="A2957" t="s">
        <v>3507</v>
      </c>
      <c r="B2957" t="s">
        <v>19</v>
      </c>
      <c r="C2957" t="s">
        <v>69</v>
      </c>
      <c r="D2957" t="s">
        <v>70</v>
      </c>
      <c r="E2957" s="5">
        <v>53.16</v>
      </c>
      <c r="F2957" t="s">
        <v>74</v>
      </c>
      <c r="G2957">
        <v>2</v>
      </c>
      <c r="H2957" s="1">
        <v>45581</v>
      </c>
      <c r="I2957" s="1" t="str">
        <f>TEXT(data[[#This Row],[OrderDate]],"mmm")</f>
        <v>Oct</v>
      </c>
      <c r="J2957" s="6">
        <v>0.37777777777777777</v>
      </c>
      <c r="K2957" s="6" t="str">
        <f>TEXT(data[[#This Row],[OrderTime]],"h")</f>
        <v>9</v>
      </c>
      <c r="L2957" s="1">
        <v>45582</v>
      </c>
      <c r="M2957" s="6">
        <v>0.41944444444444445</v>
      </c>
      <c r="N2957" t="s">
        <v>57</v>
      </c>
      <c r="O2957" t="s">
        <v>616</v>
      </c>
      <c r="P2957" t="s">
        <v>25</v>
      </c>
      <c r="Q2957" t="s">
        <v>53</v>
      </c>
      <c r="R2957" t="s">
        <v>37</v>
      </c>
      <c r="S2957" t="s">
        <v>28</v>
      </c>
      <c r="T2957" t="s">
        <v>143</v>
      </c>
      <c r="U2957" t="s">
        <v>30</v>
      </c>
      <c r="V2957" s="5">
        <f>data[[#This Row],[PriceUSD]]*data[[#This Row],[Quantity]]</f>
        <v>106.32</v>
      </c>
      <c r="W2957" s="7">
        <f>data[[#This Row],[OrderDate]] + TIME(VALUE(LEFT(data[[#This Row],[OrderTime]],2)), VALUE(RIGHT(data[[#This Row],[OrderTime]],2)), 0)</f>
        <v>45581.054166666669</v>
      </c>
      <c r="X2957" s="7">
        <f>_xlfn.MINIFS(data[OrderDateTime], data[CustomerName], data[[#This Row],[CustomerName]])</f>
        <v>45556.022916666669</v>
      </c>
      <c r="Y2957" t="str">
        <f>IF(data[[#This Row],[OrderDateTime]]=data[[#This Row],[FirstOrderDateTime]], "New", "Returning")</f>
        <v>Returning</v>
      </c>
      <c r="Z2957" s="7">
        <f>data[[#This Row],[DeliveryDate]] + data[[#This Row],[DeliveryTime]]</f>
        <v>45582.419444444444</v>
      </c>
      <c r="AA2957" s="7">
        <f>data[[#This Row],[OrderDateTime]] + 1</f>
        <v>45582.054166666669</v>
      </c>
      <c r="AB2957" s="7" t="str">
        <f>IF(data[[#This Row],[DeliveryDateTime]] &lt;= data[[#This Row],[SLADue]], "On Time", "Late")</f>
        <v>Late</v>
      </c>
    </row>
    <row r="2958" spans="1:28" x14ac:dyDescent="0.2">
      <c r="A2958" t="s">
        <v>3508</v>
      </c>
      <c r="B2958" t="s">
        <v>19</v>
      </c>
      <c r="C2958" t="s">
        <v>391</v>
      </c>
      <c r="D2958" t="s">
        <v>392</v>
      </c>
      <c r="E2958" s="5">
        <v>16.29</v>
      </c>
      <c r="F2958" t="s">
        <v>43</v>
      </c>
      <c r="G2958">
        <v>2</v>
      </c>
      <c r="H2958" s="1">
        <v>45699</v>
      </c>
      <c r="I2958" s="1" t="str">
        <f>TEXT(data[[#This Row],[OrderDate]],"mmm")</f>
        <v>Feb</v>
      </c>
      <c r="J2958" s="6">
        <v>0.55972222222222223</v>
      </c>
      <c r="K2958" s="6" t="str">
        <f>TEXT(data[[#This Row],[OrderTime]],"h")</f>
        <v>13</v>
      </c>
      <c r="L2958" s="1">
        <v>45700</v>
      </c>
      <c r="M2958" s="6">
        <v>0.72638888888888886</v>
      </c>
      <c r="N2958" t="s">
        <v>452</v>
      </c>
      <c r="O2958" t="s">
        <v>194</v>
      </c>
      <c r="P2958" t="s">
        <v>133</v>
      </c>
      <c r="Q2958" t="s">
        <v>53</v>
      </c>
      <c r="R2958" t="s">
        <v>394</v>
      </c>
      <c r="S2958" t="s">
        <v>28</v>
      </c>
      <c r="T2958" t="s">
        <v>136</v>
      </c>
      <c r="U2958" t="s">
        <v>39</v>
      </c>
      <c r="V2958" s="5">
        <f>data[[#This Row],[PriceUSD]]*data[[#This Row],[Quantity]]</f>
        <v>32.58</v>
      </c>
      <c r="W2958" s="7">
        <f>data[[#This Row],[OrderDate]] + TIME(VALUE(LEFT(data[[#This Row],[OrderTime]],2)), VALUE(RIGHT(data[[#This Row],[OrderTime]],2)), 0)</f>
        <v>45699.015277777777</v>
      </c>
      <c r="X2958" s="7">
        <f>_xlfn.MINIFS(data[OrderDateTime], data[CustomerName], data[[#This Row],[CustomerName]])</f>
        <v>45537.022916666669</v>
      </c>
      <c r="Y2958" t="str">
        <f>IF(data[[#This Row],[OrderDateTime]]=data[[#This Row],[FirstOrderDateTime]], "New", "Returning")</f>
        <v>Returning</v>
      </c>
      <c r="Z2958" s="7">
        <f>data[[#This Row],[DeliveryDate]] + data[[#This Row],[DeliveryTime]]</f>
        <v>45700.726388888892</v>
      </c>
      <c r="AA2958" s="7">
        <f>data[[#This Row],[OrderDateTime]] + 1</f>
        <v>45700.015277777777</v>
      </c>
      <c r="AB2958" s="7" t="str">
        <f>IF(data[[#This Row],[DeliveryDateTime]] &lt;= data[[#This Row],[SLADue]], "On Time", "Late")</f>
        <v>Late</v>
      </c>
    </row>
    <row r="2959" spans="1:28" x14ac:dyDescent="0.2">
      <c r="A2959" t="s">
        <v>3509</v>
      </c>
      <c r="B2959" t="s">
        <v>19</v>
      </c>
      <c r="C2959" t="s">
        <v>49</v>
      </c>
      <c r="D2959" t="s">
        <v>50</v>
      </c>
      <c r="E2959" s="5">
        <v>27.43</v>
      </c>
      <c r="F2959" t="s">
        <v>138</v>
      </c>
      <c r="G2959">
        <v>1</v>
      </c>
      <c r="H2959" s="1">
        <v>45801</v>
      </c>
      <c r="I2959" s="1" t="str">
        <f>TEXT(data[[#This Row],[OrderDate]],"mmm")</f>
        <v>May</v>
      </c>
      <c r="J2959" s="6">
        <v>0.38055555555555554</v>
      </c>
      <c r="K2959" s="6" t="str">
        <f>TEXT(data[[#This Row],[OrderTime]],"h")</f>
        <v>9</v>
      </c>
      <c r="L2959" s="1">
        <v>45802</v>
      </c>
      <c r="M2959" s="6">
        <v>0.54722222222222228</v>
      </c>
      <c r="N2959" t="s">
        <v>98</v>
      </c>
      <c r="O2959" t="s">
        <v>508</v>
      </c>
      <c r="P2959" t="s">
        <v>77</v>
      </c>
      <c r="Q2959" t="s">
        <v>26</v>
      </c>
      <c r="R2959" t="s">
        <v>54</v>
      </c>
      <c r="S2959" t="s">
        <v>28</v>
      </c>
      <c r="T2959" t="s">
        <v>136</v>
      </c>
      <c r="U2959" t="s">
        <v>30</v>
      </c>
      <c r="V2959" s="5">
        <f>data[[#This Row],[PriceUSD]]*data[[#This Row],[Quantity]]</f>
        <v>27.43</v>
      </c>
      <c r="W2959" s="7">
        <f>data[[#This Row],[OrderDate]] + TIME(VALUE(LEFT(data[[#This Row],[OrderTime]],2)), VALUE(RIGHT(data[[#This Row],[OrderTime]],2)), 0)</f>
        <v>45801.038888888892</v>
      </c>
      <c r="X2959" s="7">
        <f>_xlfn.MINIFS(data[OrderDateTime], data[CustomerName], data[[#This Row],[CustomerName]])</f>
        <v>45536.030555555553</v>
      </c>
      <c r="Y2959" t="str">
        <f>IF(data[[#This Row],[OrderDateTime]]=data[[#This Row],[FirstOrderDateTime]], "New", "Returning")</f>
        <v>Returning</v>
      </c>
      <c r="Z2959" s="7">
        <f>data[[#This Row],[DeliveryDate]] + data[[#This Row],[DeliveryTime]]</f>
        <v>45802.547222222223</v>
      </c>
      <c r="AA2959" s="7">
        <f>data[[#This Row],[OrderDateTime]] + 1</f>
        <v>45802.038888888892</v>
      </c>
      <c r="AB2959" s="7" t="str">
        <f>IF(data[[#This Row],[DeliveryDateTime]] &lt;= data[[#This Row],[SLADue]], "On Time", "Late")</f>
        <v>Late</v>
      </c>
    </row>
    <row r="2960" spans="1:28" x14ac:dyDescent="0.2">
      <c r="A2960" t="s">
        <v>3510</v>
      </c>
      <c r="B2960" t="s">
        <v>19</v>
      </c>
      <c r="C2960" t="s">
        <v>92</v>
      </c>
      <c r="D2960" t="s">
        <v>93</v>
      </c>
      <c r="E2960" s="5">
        <v>76.290000000000006</v>
      </c>
      <c r="F2960" t="s">
        <v>94</v>
      </c>
      <c r="G2960">
        <v>10</v>
      </c>
      <c r="H2960" s="1">
        <v>45607</v>
      </c>
      <c r="I2960" s="1" t="str">
        <f>TEXT(data[[#This Row],[OrderDate]],"mmm")</f>
        <v>Nov</v>
      </c>
      <c r="J2960" s="6">
        <v>0.90347222222222223</v>
      </c>
      <c r="K2960" s="6" t="str">
        <f>TEXT(data[[#This Row],[OrderTime]],"h")</f>
        <v>21</v>
      </c>
      <c r="L2960" s="1">
        <v>45609</v>
      </c>
      <c r="M2960" s="6">
        <v>0.83125000000000004</v>
      </c>
      <c r="N2960" t="s">
        <v>44</v>
      </c>
      <c r="O2960" t="s">
        <v>473</v>
      </c>
      <c r="P2960" t="s">
        <v>25</v>
      </c>
      <c r="Q2960" t="s">
        <v>26</v>
      </c>
      <c r="R2960" t="s">
        <v>66</v>
      </c>
      <c r="S2960" t="s">
        <v>105</v>
      </c>
      <c r="T2960" t="s">
        <v>59</v>
      </c>
      <c r="U2960" t="s">
        <v>30</v>
      </c>
      <c r="V2960" s="5">
        <f>data[[#This Row],[PriceUSD]]*data[[#This Row],[Quantity]]</f>
        <v>762.90000000000009</v>
      </c>
      <c r="W2960" s="7">
        <f>data[[#This Row],[OrderDate]] + TIME(VALUE(LEFT(data[[#This Row],[OrderTime]],2)), VALUE(RIGHT(data[[#This Row],[OrderTime]],2)), 0)</f>
        <v>45607.015277777777</v>
      </c>
      <c r="X2960" s="7">
        <f>_xlfn.MINIFS(data[OrderDateTime], data[CustomerName], data[[#This Row],[CustomerName]])</f>
        <v>45531.046527777777</v>
      </c>
      <c r="Y2960" t="str">
        <f>IF(data[[#This Row],[OrderDateTime]]=data[[#This Row],[FirstOrderDateTime]], "New", "Returning")</f>
        <v>Returning</v>
      </c>
      <c r="Z2960" s="7">
        <f>data[[#This Row],[DeliveryDate]] + data[[#This Row],[DeliveryTime]]</f>
        <v>45609.831250000003</v>
      </c>
      <c r="AA2960" s="7">
        <f>data[[#This Row],[OrderDateTime]] + 1</f>
        <v>45608.015277777777</v>
      </c>
      <c r="AB2960" s="7" t="str">
        <f>IF(data[[#This Row],[DeliveryDateTime]] &lt;= data[[#This Row],[SLADue]], "On Time", "Late")</f>
        <v>Late</v>
      </c>
    </row>
    <row r="2961" spans="1:28" x14ac:dyDescent="0.2">
      <c r="A2961" t="s">
        <v>3511</v>
      </c>
      <c r="B2961" t="s">
        <v>19</v>
      </c>
      <c r="C2961" t="s">
        <v>258</v>
      </c>
      <c r="D2961" t="s">
        <v>259</v>
      </c>
      <c r="E2961" s="5">
        <v>121.82</v>
      </c>
      <c r="F2961" t="s">
        <v>51</v>
      </c>
      <c r="G2961">
        <v>1</v>
      </c>
      <c r="H2961" s="1">
        <v>45866</v>
      </c>
      <c r="I2961" s="1" t="str">
        <f>TEXT(data[[#This Row],[OrderDate]],"mmm")</f>
        <v>Jul</v>
      </c>
      <c r="J2961" s="6">
        <v>0.43888888888888888</v>
      </c>
      <c r="K2961" s="6" t="str">
        <f>TEXT(data[[#This Row],[OrderTime]],"h")</f>
        <v>10</v>
      </c>
      <c r="L2961" s="1">
        <v>45867</v>
      </c>
      <c r="M2961" s="6">
        <v>0.43888888888888888</v>
      </c>
      <c r="N2961" t="s">
        <v>34</v>
      </c>
      <c r="O2961" t="s">
        <v>1436</v>
      </c>
      <c r="P2961" t="s">
        <v>36</v>
      </c>
      <c r="Q2961" t="s">
        <v>26</v>
      </c>
      <c r="R2961" t="s">
        <v>261</v>
      </c>
      <c r="S2961" t="s">
        <v>28</v>
      </c>
      <c r="T2961" t="s">
        <v>38</v>
      </c>
      <c r="U2961" t="s">
        <v>67</v>
      </c>
      <c r="V2961" s="5">
        <f>data[[#This Row],[PriceUSD]]*data[[#This Row],[Quantity]]</f>
        <v>121.82</v>
      </c>
      <c r="W2961" s="7">
        <f>data[[#This Row],[OrderDate]] + TIME(VALUE(LEFT(data[[#This Row],[OrderTime]],2)), VALUE(RIGHT(data[[#This Row],[OrderTime]],2)), 0)</f>
        <v>45866.061805555553</v>
      </c>
      <c r="X2961" s="7">
        <f>_xlfn.MINIFS(data[OrderDateTime], data[CustomerName], data[[#This Row],[CustomerName]])</f>
        <v>45553.052083333336</v>
      </c>
      <c r="Y2961" t="str">
        <f>IF(data[[#This Row],[OrderDateTime]]=data[[#This Row],[FirstOrderDateTime]], "New", "Returning")</f>
        <v>Returning</v>
      </c>
      <c r="Z2961" s="7">
        <f>data[[#This Row],[DeliveryDate]] + data[[#This Row],[DeliveryTime]]</f>
        <v>45867.438888888886</v>
      </c>
      <c r="AA2961" s="7">
        <f>data[[#This Row],[OrderDateTime]] + 1</f>
        <v>45867.061805555553</v>
      </c>
      <c r="AB2961" s="7" t="str">
        <f>IF(data[[#This Row],[DeliveryDateTime]] &lt;= data[[#This Row],[SLADue]], "On Time", "Late")</f>
        <v>Late</v>
      </c>
    </row>
    <row r="2962" spans="1:28" x14ac:dyDescent="0.2">
      <c r="A2962" t="s">
        <v>3512</v>
      </c>
      <c r="B2962" t="s">
        <v>19</v>
      </c>
      <c r="C2962" t="s">
        <v>110</v>
      </c>
      <c r="D2962" t="s">
        <v>111</v>
      </c>
      <c r="E2962" s="5">
        <v>12.97</v>
      </c>
      <c r="F2962" t="s">
        <v>71</v>
      </c>
      <c r="G2962">
        <v>2</v>
      </c>
      <c r="H2962" s="1">
        <v>45535</v>
      </c>
      <c r="I2962" s="1" t="str">
        <f>TEXT(data[[#This Row],[OrderDate]],"mmm")</f>
        <v>Aug</v>
      </c>
      <c r="J2962" s="6">
        <v>0.57499999999999996</v>
      </c>
      <c r="K2962" s="6" t="str">
        <f>TEXT(data[[#This Row],[OrderTime]],"h")</f>
        <v>13</v>
      </c>
      <c r="L2962" s="1">
        <v>45535</v>
      </c>
      <c r="M2962" s="6">
        <v>0.78333333333333333</v>
      </c>
      <c r="N2962" t="s">
        <v>861</v>
      </c>
      <c r="O2962" t="s">
        <v>693</v>
      </c>
      <c r="P2962" t="s">
        <v>245</v>
      </c>
      <c r="Q2962" t="s">
        <v>53</v>
      </c>
      <c r="R2962" t="s">
        <v>114</v>
      </c>
      <c r="S2962" t="s">
        <v>47</v>
      </c>
      <c r="T2962" t="s">
        <v>106</v>
      </c>
      <c r="U2962" t="s">
        <v>67</v>
      </c>
      <c r="V2962" s="5">
        <f>data[[#This Row],[PriceUSD]]*data[[#This Row],[Quantity]]</f>
        <v>25.94</v>
      </c>
      <c r="W2962" s="7">
        <f>data[[#This Row],[OrderDate]] + TIME(VALUE(LEFT(data[[#This Row],[OrderTime]],2)), VALUE(RIGHT(data[[#This Row],[OrderTime]],2)), 0)</f>
        <v>45535.052083333336</v>
      </c>
      <c r="X2962" s="7">
        <f>_xlfn.MINIFS(data[OrderDateTime], data[CustomerName], data[[#This Row],[CustomerName]])</f>
        <v>45535.052083333336</v>
      </c>
      <c r="Y2962" t="str">
        <f>IF(data[[#This Row],[OrderDateTime]]=data[[#This Row],[FirstOrderDateTime]], "New", "Returning")</f>
        <v>New</v>
      </c>
      <c r="Z2962" s="7">
        <f>data[[#This Row],[DeliveryDate]] + data[[#This Row],[DeliveryTime]]</f>
        <v>45535.783333333333</v>
      </c>
      <c r="AA2962" s="7">
        <f>data[[#This Row],[OrderDateTime]] + 1</f>
        <v>45536.052083333336</v>
      </c>
      <c r="AB2962" s="7" t="str">
        <f>IF(data[[#This Row],[DeliveryDateTime]] &lt;= data[[#This Row],[SLADue]], "On Time", "Late")</f>
        <v>On Time</v>
      </c>
    </row>
    <row r="2963" spans="1:28" x14ac:dyDescent="0.2">
      <c r="A2963" t="s">
        <v>3513</v>
      </c>
      <c r="B2963" t="s">
        <v>19</v>
      </c>
      <c r="C2963" t="s">
        <v>61</v>
      </c>
      <c r="D2963" t="s">
        <v>62</v>
      </c>
      <c r="E2963" s="5">
        <v>152.22</v>
      </c>
      <c r="F2963" t="s">
        <v>94</v>
      </c>
      <c r="G2963">
        <v>3</v>
      </c>
      <c r="H2963" s="1">
        <v>45707</v>
      </c>
      <c r="I2963" s="1" t="str">
        <f>TEXT(data[[#This Row],[OrderDate]],"mmm")</f>
        <v>Feb</v>
      </c>
      <c r="J2963" s="6">
        <v>0.45208333333333334</v>
      </c>
      <c r="K2963" s="6" t="str">
        <f>TEXT(data[[#This Row],[OrderTime]],"h")</f>
        <v>10</v>
      </c>
      <c r="L2963" s="1">
        <v>45707</v>
      </c>
      <c r="M2963" s="6">
        <v>0.57708333333333328</v>
      </c>
      <c r="N2963" t="s">
        <v>95</v>
      </c>
      <c r="O2963" t="s">
        <v>877</v>
      </c>
      <c r="P2963" t="s">
        <v>25</v>
      </c>
      <c r="Q2963" t="s">
        <v>26</v>
      </c>
      <c r="R2963" t="s">
        <v>66</v>
      </c>
      <c r="S2963" t="s">
        <v>47</v>
      </c>
      <c r="T2963" t="s">
        <v>38</v>
      </c>
      <c r="U2963" t="s">
        <v>67</v>
      </c>
      <c r="V2963" s="5">
        <f>data[[#This Row],[PriceUSD]]*data[[#This Row],[Quantity]]</f>
        <v>456.65999999999997</v>
      </c>
      <c r="W2963" s="7">
        <f>data[[#This Row],[OrderDate]] + TIME(VALUE(LEFT(data[[#This Row],[OrderTime]],2)), VALUE(RIGHT(data[[#This Row],[OrderTime]],2)), 0)</f>
        <v>45707.022916666669</v>
      </c>
      <c r="X2963" s="7">
        <f>_xlfn.MINIFS(data[OrderDateTime], data[CustomerName], data[[#This Row],[CustomerName]])</f>
        <v>45531.061805555553</v>
      </c>
      <c r="Y2963" t="str">
        <f>IF(data[[#This Row],[OrderDateTime]]=data[[#This Row],[FirstOrderDateTime]], "New", "Returning")</f>
        <v>Returning</v>
      </c>
      <c r="Z2963" s="7">
        <f>data[[#This Row],[DeliveryDate]] + data[[#This Row],[DeliveryTime]]</f>
        <v>45707.57708333333</v>
      </c>
      <c r="AA2963" s="7">
        <f>data[[#This Row],[OrderDateTime]] + 1</f>
        <v>45708.022916666669</v>
      </c>
      <c r="AB2963" s="7" t="str">
        <f>IF(data[[#This Row],[DeliveryDateTime]] &lt;= data[[#This Row],[SLADue]], "On Time", "Late")</f>
        <v>On Time</v>
      </c>
    </row>
    <row r="2964" spans="1:28" x14ac:dyDescent="0.2">
      <c r="A2964" t="s">
        <v>3514</v>
      </c>
      <c r="B2964" t="s">
        <v>19</v>
      </c>
      <c r="C2964" t="s">
        <v>190</v>
      </c>
      <c r="D2964" t="s">
        <v>191</v>
      </c>
      <c r="E2964" s="5">
        <v>26.88</v>
      </c>
      <c r="F2964" t="s">
        <v>87</v>
      </c>
      <c r="G2964">
        <v>1</v>
      </c>
      <c r="H2964" s="1">
        <v>45551</v>
      </c>
      <c r="I2964" s="1" t="str">
        <f>TEXT(data[[#This Row],[OrderDate]],"mmm")</f>
        <v>Sep</v>
      </c>
      <c r="J2964" s="6">
        <v>0.84861111111111109</v>
      </c>
      <c r="K2964" s="6" t="str">
        <f>TEXT(data[[#This Row],[OrderTime]],"h")</f>
        <v>20</v>
      </c>
      <c r="L2964" s="1">
        <v>45553</v>
      </c>
      <c r="M2964" s="6">
        <v>0.56666666666666665</v>
      </c>
      <c r="N2964" t="s">
        <v>123</v>
      </c>
      <c r="O2964" t="s">
        <v>1330</v>
      </c>
      <c r="P2964" t="s">
        <v>36</v>
      </c>
      <c r="Q2964" t="s">
        <v>53</v>
      </c>
      <c r="R2964" t="s">
        <v>192</v>
      </c>
      <c r="S2964" t="s">
        <v>105</v>
      </c>
      <c r="T2964" t="s">
        <v>38</v>
      </c>
      <c r="U2964" t="s">
        <v>30</v>
      </c>
      <c r="V2964" s="5">
        <f>data[[#This Row],[PriceUSD]]*data[[#This Row],[Quantity]]</f>
        <v>26.88</v>
      </c>
      <c r="W2964" s="7">
        <f>data[[#This Row],[OrderDate]] + TIME(VALUE(LEFT(data[[#This Row],[OrderTime]],2)), VALUE(RIGHT(data[[#This Row],[OrderTime]],2)), 0)</f>
        <v>45551.007638888892</v>
      </c>
      <c r="X2964" s="7">
        <f>_xlfn.MINIFS(data[OrderDateTime], data[CustomerName], data[[#This Row],[CustomerName]])</f>
        <v>45551.007638888892</v>
      </c>
      <c r="Y2964" t="str">
        <f>IF(data[[#This Row],[OrderDateTime]]=data[[#This Row],[FirstOrderDateTime]], "New", "Returning")</f>
        <v>New</v>
      </c>
      <c r="Z2964" s="7">
        <f>data[[#This Row],[DeliveryDate]] + data[[#This Row],[DeliveryTime]]</f>
        <v>45553.566666666666</v>
      </c>
      <c r="AA2964" s="7">
        <f>data[[#This Row],[OrderDateTime]] + 1</f>
        <v>45552.007638888892</v>
      </c>
      <c r="AB2964" s="7" t="str">
        <f>IF(data[[#This Row],[DeliveryDateTime]] &lt;= data[[#This Row],[SLADue]], "On Time", "Late")</f>
        <v>Late</v>
      </c>
    </row>
    <row r="2965" spans="1:28" x14ac:dyDescent="0.2">
      <c r="A2965" t="s">
        <v>3515</v>
      </c>
      <c r="B2965" t="s">
        <v>19</v>
      </c>
      <c r="C2965" t="s">
        <v>69</v>
      </c>
      <c r="D2965" t="s">
        <v>70</v>
      </c>
      <c r="E2965" s="5">
        <v>55.05</v>
      </c>
      <c r="F2965" t="s">
        <v>71</v>
      </c>
      <c r="G2965">
        <v>1</v>
      </c>
      <c r="H2965" s="1">
        <v>45849</v>
      </c>
      <c r="I2965" s="1" t="str">
        <f>TEXT(data[[#This Row],[OrderDate]],"mmm")</f>
        <v>Jul</v>
      </c>
      <c r="J2965" s="6">
        <v>0.6958333333333333</v>
      </c>
      <c r="K2965" s="6" t="str">
        <f>TEXT(data[[#This Row],[OrderTime]],"h")</f>
        <v>16</v>
      </c>
      <c r="L2965" s="1">
        <v>45850</v>
      </c>
      <c r="M2965" s="6">
        <v>0.90416666666666667</v>
      </c>
      <c r="N2965" t="s">
        <v>95</v>
      </c>
      <c r="O2965" t="s">
        <v>1130</v>
      </c>
      <c r="P2965" t="s">
        <v>25</v>
      </c>
      <c r="Q2965" t="s">
        <v>26</v>
      </c>
      <c r="R2965" t="s">
        <v>37</v>
      </c>
      <c r="S2965" t="s">
        <v>28</v>
      </c>
      <c r="T2965" t="s">
        <v>59</v>
      </c>
      <c r="U2965" t="s">
        <v>30</v>
      </c>
      <c r="V2965" s="5">
        <f>data[[#This Row],[PriceUSD]]*data[[#This Row],[Quantity]]</f>
        <v>55.05</v>
      </c>
      <c r="W2965" s="7">
        <f>data[[#This Row],[OrderDate]] + TIME(VALUE(LEFT(data[[#This Row],[OrderTime]],2)), VALUE(RIGHT(data[[#This Row],[OrderTime]],2)), 0)</f>
        <v>45849.022916666669</v>
      </c>
      <c r="X2965" s="7">
        <f>_xlfn.MINIFS(data[OrderDateTime], data[CustomerName], data[[#This Row],[CustomerName]])</f>
        <v>45516.054166666669</v>
      </c>
      <c r="Y2965" t="str">
        <f>IF(data[[#This Row],[OrderDateTime]]=data[[#This Row],[FirstOrderDateTime]], "New", "Returning")</f>
        <v>Returning</v>
      </c>
      <c r="Z2965" s="7">
        <f>data[[#This Row],[DeliveryDate]] + data[[#This Row],[DeliveryTime]]</f>
        <v>45850.904166666667</v>
      </c>
      <c r="AA2965" s="7">
        <f>data[[#This Row],[OrderDateTime]] + 1</f>
        <v>45850.022916666669</v>
      </c>
      <c r="AB2965" s="7" t="str">
        <f>IF(data[[#This Row],[DeliveryDateTime]] &lt;= data[[#This Row],[SLADue]], "On Time", "Late")</f>
        <v>Late</v>
      </c>
    </row>
    <row r="2966" spans="1:28" x14ac:dyDescent="0.2">
      <c r="A2966" t="s">
        <v>3516</v>
      </c>
      <c r="B2966" t="s">
        <v>19</v>
      </c>
      <c r="C2966" t="s">
        <v>110</v>
      </c>
      <c r="D2966" t="s">
        <v>111</v>
      </c>
      <c r="E2966" s="5">
        <v>14.75</v>
      </c>
      <c r="F2966" t="s">
        <v>87</v>
      </c>
      <c r="G2966">
        <v>2</v>
      </c>
      <c r="H2966" s="1">
        <v>45728</v>
      </c>
      <c r="I2966" s="1" t="str">
        <f>TEXT(data[[#This Row],[OrderDate]],"mmm")</f>
        <v>Mar</v>
      </c>
      <c r="J2966" s="6">
        <v>0.4861111111111111</v>
      </c>
      <c r="K2966" s="6" t="str">
        <f>TEXT(data[[#This Row],[OrderTime]],"h")</f>
        <v>11</v>
      </c>
      <c r="L2966" s="1">
        <v>45729</v>
      </c>
      <c r="M2966" s="6">
        <v>0.61111111111111116</v>
      </c>
      <c r="N2966" t="s">
        <v>75</v>
      </c>
      <c r="O2966" t="s">
        <v>498</v>
      </c>
      <c r="P2966" t="s">
        <v>25</v>
      </c>
      <c r="Q2966" t="s">
        <v>53</v>
      </c>
      <c r="R2966" t="s">
        <v>114</v>
      </c>
      <c r="S2966" t="s">
        <v>28</v>
      </c>
      <c r="T2966" t="s">
        <v>136</v>
      </c>
      <c r="U2966" t="s">
        <v>30</v>
      </c>
      <c r="V2966" s="5">
        <f>data[[#This Row],[PriceUSD]]*data[[#This Row],[Quantity]]</f>
        <v>29.5</v>
      </c>
      <c r="W2966" s="7">
        <f>data[[#This Row],[OrderDate]] + TIME(VALUE(LEFT(data[[#This Row],[OrderTime]],2)), VALUE(RIGHT(data[[#This Row],[OrderTime]],2)), 0)</f>
        <v>45728.007638888892</v>
      </c>
      <c r="X2966" s="7">
        <f>_xlfn.MINIFS(data[OrderDateTime], data[CustomerName], data[[#This Row],[CustomerName]])</f>
        <v>45508.017361111109</v>
      </c>
      <c r="Y2966" t="str">
        <f>IF(data[[#This Row],[OrderDateTime]]=data[[#This Row],[FirstOrderDateTime]], "New", "Returning")</f>
        <v>Returning</v>
      </c>
      <c r="Z2966" s="7">
        <f>data[[#This Row],[DeliveryDate]] + data[[#This Row],[DeliveryTime]]</f>
        <v>45729.611111111109</v>
      </c>
      <c r="AA2966" s="7">
        <f>data[[#This Row],[OrderDateTime]] + 1</f>
        <v>45729.007638888892</v>
      </c>
      <c r="AB2966" s="7" t="str">
        <f>IF(data[[#This Row],[DeliveryDateTime]] &lt;= data[[#This Row],[SLADue]], "On Time", "Late")</f>
        <v>Late</v>
      </c>
    </row>
    <row r="2967" spans="1:28" x14ac:dyDescent="0.2">
      <c r="A2967" t="s">
        <v>3517</v>
      </c>
      <c r="B2967" t="s">
        <v>19</v>
      </c>
      <c r="C2967" t="s">
        <v>20</v>
      </c>
      <c r="D2967" t="s">
        <v>21</v>
      </c>
      <c r="E2967" s="5">
        <v>15.6</v>
      </c>
      <c r="F2967" t="s">
        <v>22</v>
      </c>
      <c r="G2967">
        <v>1</v>
      </c>
      <c r="H2967" s="1">
        <v>45793</v>
      </c>
      <c r="I2967" s="1" t="str">
        <f>TEXT(data[[#This Row],[OrderDate]],"mmm")</f>
        <v>May</v>
      </c>
      <c r="J2967" s="6">
        <v>0.52708333333333335</v>
      </c>
      <c r="K2967" s="6" t="str">
        <f>TEXT(data[[#This Row],[OrderTime]],"h")</f>
        <v>12</v>
      </c>
      <c r="L2967" s="1">
        <v>45794</v>
      </c>
      <c r="M2967" s="6">
        <v>0.73541666666666672</v>
      </c>
      <c r="N2967" t="s">
        <v>170</v>
      </c>
      <c r="O2967" t="s">
        <v>631</v>
      </c>
      <c r="P2967" t="s">
        <v>36</v>
      </c>
      <c r="Q2967" t="s">
        <v>26</v>
      </c>
      <c r="R2967" t="s">
        <v>27</v>
      </c>
      <c r="S2967" t="s">
        <v>28</v>
      </c>
      <c r="T2967" t="s">
        <v>59</v>
      </c>
      <c r="U2967" t="s">
        <v>30</v>
      </c>
      <c r="V2967" s="5">
        <f>data[[#This Row],[PriceUSD]]*data[[#This Row],[Quantity]]</f>
        <v>15.6</v>
      </c>
      <c r="W2967" s="7">
        <f>data[[#This Row],[OrderDate]] + TIME(VALUE(LEFT(data[[#This Row],[OrderTime]],2)), VALUE(RIGHT(data[[#This Row],[OrderTime]],2)), 0)</f>
        <v>45793.022916666669</v>
      </c>
      <c r="X2967" s="7">
        <f>_xlfn.MINIFS(data[OrderDateTime], data[CustomerName], data[[#This Row],[CustomerName]])</f>
        <v>45506.052083333336</v>
      </c>
      <c r="Y2967" t="str">
        <f>IF(data[[#This Row],[OrderDateTime]]=data[[#This Row],[FirstOrderDateTime]], "New", "Returning")</f>
        <v>Returning</v>
      </c>
      <c r="Z2967" s="7">
        <f>data[[#This Row],[DeliveryDate]] + data[[#This Row],[DeliveryTime]]</f>
        <v>45794.73541666667</v>
      </c>
      <c r="AA2967" s="7">
        <f>data[[#This Row],[OrderDateTime]] + 1</f>
        <v>45794.022916666669</v>
      </c>
      <c r="AB2967" s="7" t="str">
        <f>IF(data[[#This Row],[DeliveryDateTime]] &lt;= data[[#This Row],[SLADue]], "On Time", "Late")</f>
        <v>Late</v>
      </c>
    </row>
    <row r="2968" spans="1:28" x14ac:dyDescent="0.2">
      <c r="A2968" t="s">
        <v>3518</v>
      </c>
      <c r="B2968" t="s">
        <v>19</v>
      </c>
      <c r="C2968" t="s">
        <v>290</v>
      </c>
      <c r="D2968" t="s">
        <v>291</v>
      </c>
      <c r="E2968" s="5">
        <v>70.510000000000005</v>
      </c>
      <c r="F2968" t="s">
        <v>22</v>
      </c>
      <c r="G2968">
        <v>2</v>
      </c>
      <c r="H2968" s="1">
        <v>45872</v>
      </c>
      <c r="I2968" s="1" t="str">
        <f>TEXT(data[[#This Row],[OrderDate]],"mmm")</f>
        <v>Aug</v>
      </c>
      <c r="J2968" s="6">
        <v>0.42499999999999999</v>
      </c>
      <c r="K2968" s="6" t="str">
        <f>TEXT(data[[#This Row],[OrderTime]],"h")</f>
        <v>10</v>
      </c>
      <c r="L2968" s="1">
        <v>45872</v>
      </c>
      <c r="M2968" s="6">
        <v>0.67500000000000004</v>
      </c>
      <c r="N2968" t="s">
        <v>64</v>
      </c>
      <c r="O2968" t="s">
        <v>1591</v>
      </c>
      <c r="P2968" t="s">
        <v>25</v>
      </c>
      <c r="Q2968" t="s">
        <v>53</v>
      </c>
      <c r="R2968" t="s">
        <v>294</v>
      </c>
      <c r="S2968" t="s">
        <v>47</v>
      </c>
      <c r="T2968" t="s">
        <v>38</v>
      </c>
      <c r="U2968" t="s">
        <v>39</v>
      </c>
      <c r="V2968" s="5">
        <f>data[[#This Row],[PriceUSD]]*data[[#This Row],[Quantity]]</f>
        <v>141.02000000000001</v>
      </c>
      <c r="W2968" s="7">
        <f>data[[#This Row],[OrderDate]] + TIME(VALUE(LEFT(data[[#This Row],[OrderTime]],2)), VALUE(RIGHT(data[[#This Row],[OrderTime]],2)), 0)</f>
        <v>45872.017361111109</v>
      </c>
      <c r="X2968" s="7">
        <f>_xlfn.MINIFS(data[OrderDateTime], data[CustomerName], data[[#This Row],[CustomerName]])</f>
        <v>45523.054166666669</v>
      </c>
      <c r="Y2968" t="str">
        <f>IF(data[[#This Row],[OrderDateTime]]=data[[#This Row],[FirstOrderDateTime]], "New", "Returning")</f>
        <v>Returning</v>
      </c>
      <c r="Z2968" s="7">
        <f>data[[#This Row],[DeliveryDate]] + data[[#This Row],[DeliveryTime]]</f>
        <v>45872.675000000003</v>
      </c>
      <c r="AA2968" s="7">
        <f>data[[#This Row],[OrderDateTime]] + 1</f>
        <v>45873.017361111109</v>
      </c>
      <c r="AB2968" s="7" t="str">
        <f>IF(data[[#This Row],[DeliveryDateTime]] &lt;= data[[#This Row],[SLADue]], "On Time", "Late")</f>
        <v>On Time</v>
      </c>
    </row>
    <row r="2969" spans="1:28" x14ac:dyDescent="0.2">
      <c r="A2969" t="s">
        <v>3519</v>
      </c>
      <c r="B2969" t="s">
        <v>19</v>
      </c>
      <c r="C2969" t="s">
        <v>126</v>
      </c>
      <c r="D2969" t="s">
        <v>127</v>
      </c>
      <c r="E2969" s="5">
        <v>21.7</v>
      </c>
      <c r="F2969" t="s">
        <v>138</v>
      </c>
      <c r="G2969">
        <v>1</v>
      </c>
      <c r="H2969" s="1">
        <v>45522</v>
      </c>
      <c r="I2969" s="1" t="str">
        <f>TEXT(data[[#This Row],[OrderDate]],"mmm")</f>
        <v>Aug</v>
      </c>
      <c r="J2969" s="6">
        <v>0.4284722222222222</v>
      </c>
      <c r="K2969" s="6" t="str">
        <f>TEXT(data[[#This Row],[OrderTime]],"h")</f>
        <v>10</v>
      </c>
      <c r="L2969" s="1">
        <v>45522</v>
      </c>
      <c r="M2969" s="6">
        <v>0.59513888888888888</v>
      </c>
      <c r="N2969" t="s">
        <v>57</v>
      </c>
      <c r="O2969" t="s">
        <v>344</v>
      </c>
      <c r="P2969" t="s">
        <v>25</v>
      </c>
      <c r="Q2969" t="s">
        <v>53</v>
      </c>
      <c r="R2969" t="s">
        <v>129</v>
      </c>
      <c r="S2969" t="s">
        <v>47</v>
      </c>
      <c r="T2969" t="s">
        <v>106</v>
      </c>
      <c r="U2969" t="s">
        <v>39</v>
      </c>
      <c r="V2969" s="5">
        <f>data[[#This Row],[PriceUSD]]*data[[#This Row],[Quantity]]</f>
        <v>21.7</v>
      </c>
      <c r="W2969" s="7">
        <f>data[[#This Row],[OrderDate]] + TIME(VALUE(LEFT(data[[#This Row],[OrderTime]],2)), VALUE(RIGHT(data[[#This Row],[OrderTime]],2)), 0)</f>
        <v>45522.015277777777</v>
      </c>
      <c r="X2969" s="7">
        <f>_xlfn.MINIFS(data[OrderDateTime], data[CustomerName], data[[#This Row],[CustomerName]])</f>
        <v>45520.015277777777</v>
      </c>
      <c r="Y2969" t="str">
        <f>IF(data[[#This Row],[OrderDateTime]]=data[[#This Row],[FirstOrderDateTime]], "New", "Returning")</f>
        <v>Returning</v>
      </c>
      <c r="Z2969" s="7">
        <f>data[[#This Row],[DeliveryDate]] + data[[#This Row],[DeliveryTime]]</f>
        <v>45522.595138888886</v>
      </c>
      <c r="AA2969" s="7">
        <f>data[[#This Row],[OrderDateTime]] + 1</f>
        <v>45523.015277777777</v>
      </c>
      <c r="AB2969" s="7" t="str">
        <f>IF(data[[#This Row],[DeliveryDateTime]] &lt;= data[[#This Row],[SLADue]], "On Time", "Late")</f>
        <v>On Time</v>
      </c>
    </row>
    <row r="2970" spans="1:28" x14ac:dyDescent="0.2">
      <c r="A2970" t="s">
        <v>3520</v>
      </c>
      <c r="B2970" t="s">
        <v>19</v>
      </c>
      <c r="C2970" t="s">
        <v>49</v>
      </c>
      <c r="D2970" t="s">
        <v>50</v>
      </c>
      <c r="E2970" s="5">
        <v>31.85</v>
      </c>
      <c r="F2970" t="s">
        <v>138</v>
      </c>
      <c r="G2970">
        <v>1</v>
      </c>
      <c r="H2970" s="1">
        <v>45544</v>
      </c>
      <c r="I2970" s="1" t="str">
        <f>TEXT(data[[#This Row],[OrderDate]],"mmm")</f>
        <v>Sep</v>
      </c>
      <c r="J2970" s="6">
        <v>0.40277777777777779</v>
      </c>
      <c r="K2970" s="6" t="str">
        <f>TEXT(data[[#This Row],[OrderTime]],"h")</f>
        <v>9</v>
      </c>
      <c r="L2970" s="1">
        <v>45544</v>
      </c>
      <c r="M2970" s="6">
        <v>0.69444444444444442</v>
      </c>
      <c r="N2970" t="s">
        <v>23</v>
      </c>
      <c r="O2970" t="s">
        <v>506</v>
      </c>
      <c r="P2970" t="s">
        <v>25</v>
      </c>
      <c r="Q2970" t="s">
        <v>26</v>
      </c>
      <c r="R2970" t="s">
        <v>54</v>
      </c>
      <c r="S2970" t="s">
        <v>47</v>
      </c>
      <c r="T2970" t="s">
        <v>38</v>
      </c>
      <c r="U2970" t="s">
        <v>67</v>
      </c>
      <c r="V2970" s="5">
        <f>data[[#This Row],[PriceUSD]]*data[[#This Row],[Quantity]]</f>
        <v>31.85</v>
      </c>
      <c r="W2970" s="7">
        <f>data[[#This Row],[OrderDate]] + TIME(VALUE(LEFT(data[[#This Row],[OrderTime]],2)), VALUE(RIGHT(data[[#This Row],[OrderTime]],2)), 0)</f>
        <v>45544.054166666669</v>
      </c>
      <c r="X2970" s="7">
        <f>_xlfn.MINIFS(data[OrderDateTime], data[CustomerName], data[[#This Row],[CustomerName]])</f>
        <v>45526.052083333336</v>
      </c>
      <c r="Y2970" t="str">
        <f>IF(data[[#This Row],[OrderDateTime]]=data[[#This Row],[FirstOrderDateTime]], "New", "Returning")</f>
        <v>Returning</v>
      </c>
      <c r="Z2970" s="7">
        <f>data[[#This Row],[DeliveryDate]] + data[[#This Row],[DeliveryTime]]</f>
        <v>45544.694444444445</v>
      </c>
      <c r="AA2970" s="7">
        <f>data[[#This Row],[OrderDateTime]] + 1</f>
        <v>45545.054166666669</v>
      </c>
      <c r="AB2970" s="7" t="str">
        <f>IF(data[[#This Row],[DeliveryDateTime]] &lt;= data[[#This Row],[SLADue]], "On Time", "Late")</f>
        <v>On Time</v>
      </c>
    </row>
    <row r="2971" spans="1:28" x14ac:dyDescent="0.2">
      <c r="A2971" t="s">
        <v>3521</v>
      </c>
      <c r="B2971" t="s">
        <v>19</v>
      </c>
      <c r="C2971" t="s">
        <v>49</v>
      </c>
      <c r="D2971" t="s">
        <v>50</v>
      </c>
      <c r="E2971" s="5">
        <v>31.06</v>
      </c>
      <c r="F2971" t="s">
        <v>74</v>
      </c>
      <c r="G2971">
        <v>1</v>
      </c>
      <c r="H2971" s="1">
        <v>45645</v>
      </c>
      <c r="I2971" s="1" t="str">
        <f>TEXT(data[[#This Row],[OrderDate]],"mmm")</f>
        <v>Dec</v>
      </c>
      <c r="J2971" s="6">
        <v>0.48055555555555557</v>
      </c>
      <c r="K2971" s="6" t="str">
        <f>TEXT(data[[#This Row],[OrderTime]],"h")</f>
        <v>11</v>
      </c>
      <c r="L2971" s="1">
        <v>45646</v>
      </c>
      <c r="M2971" s="6">
        <v>0.56388888888888888</v>
      </c>
      <c r="N2971" t="s">
        <v>34</v>
      </c>
      <c r="O2971" t="s">
        <v>601</v>
      </c>
      <c r="P2971" t="s">
        <v>36</v>
      </c>
      <c r="Q2971" t="s">
        <v>53</v>
      </c>
      <c r="R2971" t="s">
        <v>54</v>
      </c>
      <c r="S2971" t="s">
        <v>28</v>
      </c>
      <c r="T2971" t="s">
        <v>38</v>
      </c>
      <c r="U2971" t="s">
        <v>39</v>
      </c>
      <c r="V2971" s="5">
        <f>data[[#This Row],[PriceUSD]]*data[[#This Row],[Quantity]]</f>
        <v>31.06</v>
      </c>
      <c r="W2971" s="7">
        <f>data[[#This Row],[OrderDate]] + TIME(VALUE(LEFT(data[[#This Row],[OrderTime]],2)), VALUE(RIGHT(data[[#This Row],[OrderTime]],2)), 0)</f>
        <v>45645.038888888892</v>
      </c>
      <c r="X2971" s="7">
        <f>_xlfn.MINIFS(data[OrderDateTime], data[CustomerName], data[[#This Row],[CustomerName]])</f>
        <v>45605.030555555553</v>
      </c>
      <c r="Y2971" t="str">
        <f>IF(data[[#This Row],[OrderDateTime]]=data[[#This Row],[FirstOrderDateTime]], "New", "Returning")</f>
        <v>Returning</v>
      </c>
      <c r="Z2971" s="7">
        <f>data[[#This Row],[DeliveryDate]] + data[[#This Row],[DeliveryTime]]</f>
        <v>45646.563888888886</v>
      </c>
      <c r="AA2971" s="7">
        <f>data[[#This Row],[OrderDateTime]] + 1</f>
        <v>45646.038888888892</v>
      </c>
      <c r="AB2971" s="7" t="str">
        <f>IF(data[[#This Row],[DeliveryDateTime]] &lt;= data[[#This Row],[SLADue]], "On Time", "Late")</f>
        <v>Late</v>
      </c>
    </row>
    <row r="2972" spans="1:28" x14ac:dyDescent="0.2">
      <c r="A2972" t="s">
        <v>3522</v>
      </c>
      <c r="B2972" t="s">
        <v>19</v>
      </c>
      <c r="C2972" t="s">
        <v>41</v>
      </c>
      <c r="D2972" t="s">
        <v>42</v>
      </c>
      <c r="E2972" s="5">
        <v>32.950000000000003</v>
      </c>
      <c r="F2972" t="s">
        <v>182</v>
      </c>
      <c r="G2972">
        <v>1</v>
      </c>
      <c r="H2972" s="1">
        <v>45768</v>
      </c>
      <c r="I2972" s="1" t="str">
        <f>TEXT(data[[#This Row],[OrderDate]],"mmm")</f>
        <v>Apr</v>
      </c>
      <c r="J2972" s="6">
        <v>0.73402777777777772</v>
      </c>
      <c r="K2972" s="6" t="str">
        <f>TEXT(data[[#This Row],[OrderTime]],"h")</f>
        <v>17</v>
      </c>
      <c r="L2972" s="1">
        <v>45769</v>
      </c>
      <c r="M2972" s="6">
        <v>0.81736111111111109</v>
      </c>
      <c r="N2972" t="s">
        <v>163</v>
      </c>
      <c r="O2972" t="s">
        <v>633</v>
      </c>
      <c r="P2972" t="s">
        <v>77</v>
      </c>
      <c r="Q2972" t="s">
        <v>26</v>
      </c>
      <c r="R2972" t="s">
        <v>46</v>
      </c>
      <c r="S2972" t="s">
        <v>28</v>
      </c>
      <c r="T2972" t="s">
        <v>38</v>
      </c>
      <c r="U2972" t="s">
        <v>30</v>
      </c>
      <c r="V2972" s="5">
        <f>data[[#This Row],[PriceUSD]]*data[[#This Row],[Quantity]]</f>
        <v>32.950000000000003</v>
      </c>
      <c r="W2972" s="7">
        <f>data[[#This Row],[OrderDate]] + TIME(VALUE(LEFT(data[[#This Row],[OrderTime]],2)), VALUE(RIGHT(data[[#This Row],[OrderTime]],2)), 0)</f>
        <v>45768.054166666669</v>
      </c>
      <c r="X2972" s="7">
        <f>_xlfn.MINIFS(data[OrderDateTime], data[CustomerName], data[[#This Row],[CustomerName]])</f>
        <v>45509.054166666669</v>
      </c>
      <c r="Y2972" t="str">
        <f>IF(data[[#This Row],[OrderDateTime]]=data[[#This Row],[FirstOrderDateTime]], "New", "Returning")</f>
        <v>Returning</v>
      </c>
      <c r="Z2972" s="7">
        <f>data[[#This Row],[DeliveryDate]] + data[[#This Row],[DeliveryTime]]</f>
        <v>45769.817361111112</v>
      </c>
      <c r="AA2972" s="7">
        <f>data[[#This Row],[OrderDateTime]] + 1</f>
        <v>45769.054166666669</v>
      </c>
      <c r="AB2972" s="7" t="str">
        <f>IF(data[[#This Row],[DeliveryDateTime]] &lt;= data[[#This Row],[SLADue]], "On Time", "Late")</f>
        <v>Late</v>
      </c>
    </row>
    <row r="2973" spans="1:28" x14ac:dyDescent="0.2">
      <c r="A2973" t="s">
        <v>3523</v>
      </c>
      <c r="B2973" t="s">
        <v>19</v>
      </c>
      <c r="C2973" t="s">
        <v>32</v>
      </c>
      <c r="D2973" t="s">
        <v>33</v>
      </c>
      <c r="E2973" s="5">
        <v>49.9</v>
      </c>
      <c r="F2973" t="s">
        <v>22</v>
      </c>
      <c r="G2973">
        <v>1</v>
      </c>
      <c r="H2973" s="1">
        <v>45797</v>
      </c>
      <c r="I2973" s="1" t="str">
        <f>TEXT(data[[#This Row],[OrderDate]],"mmm")</f>
        <v>May</v>
      </c>
      <c r="J2973" s="6">
        <v>0.37708333333333333</v>
      </c>
      <c r="K2973" s="6" t="str">
        <f>TEXT(data[[#This Row],[OrderTime]],"h")</f>
        <v>9</v>
      </c>
      <c r="L2973" s="1">
        <v>45797</v>
      </c>
      <c r="M2973" s="6">
        <v>0.50208333333333333</v>
      </c>
      <c r="N2973" t="s">
        <v>123</v>
      </c>
      <c r="O2973" t="s">
        <v>253</v>
      </c>
      <c r="P2973" t="s">
        <v>36</v>
      </c>
      <c r="Q2973" t="s">
        <v>26</v>
      </c>
      <c r="R2973" t="s">
        <v>37</v>
      </c>
      <c r="S2973" t="s">
        <v>47</v>
      </c>
      <c r="T2973" t="s">
        <v>38</v>
      </c>
      <c r="U2973" t="s">
        <v>39</v>
      </c>
      <c r="V2973" s="5">
        <f>data[[#This Row],[PriceUSD]]*data[[#This Row],[Quantity]]</f>
        <v>49.9</v>
      </c>
      <c r="W2973" s="7">
        <f>data[[#This Row],[OrderDate]] + TIME(VALUE(LEFT(data[[#This Row],[OrderTime]],2)), VALUE(RIGHT(data[[#This Row],[OrderTime]],2)), 0)</f>
        <v>45797.022916666669</v>
      </c>
      <c r="X2973" s="7">
        <f>_xlfn.MINIFS(data[OrderDateTime], data[CustomerName], data[[#This Row],[CustomerName]])</f>
        <v>45543.038888888892</v>
      </c>
      <c r="Y2973" t="str">
        <f>IF(data[[#This Row],[OrderDateTime]]=data[[#This Row],[FirstOrderDateTime]], "New", "Returning")</f>
        <v>Returning</v>
      </c>
      <c r="Z2973" s="7">
        <f>data[[#This Row],[DeliveryDate]] + data[[#This Row],[DeliveryTime]]</f>
        <v>45797.502083333333</v>
      </c>
      <c r="AA2973" s="7">
        <f>data[[#This Row],[OrderDateTime]] + 1</f>
        <v>45798.022916666669</v>
      </c>
      <c r="AB2973" s="7" t="str">
        <f>IF(data[[#This Row],[DeliveryDateTime]] &lt;= data[[#This Row],[SLADue]], "On Time", "Late")</f>
        <v>On Time</v>
      </c>
    </row>
    <row r="2974" spans="1:28" x14ac:dyDescent="0.2">
      <c r="A2974" t="s">
        <v>3524</v>
      </c>
      <c r="B2974" t="s">
        <v>19</v>
      </c>
      <c r="C2974" t="s">
        <v>190</v>
      </c>
      <c r="D2974" t="s">
        <v>191</v>
      </c>
      <c r="E2974" s="5">
        <v>21.28</v>
      </c>
      <c r="F2974" t="s">
        <v>87</v>
      </c>
      <c r="G2974">
        <v>5</v>
      </c>
      <c r="H2974" s="1">
        <v>45773</v>
      </c>
      <c r="I2974" s="1" t="str">
        <f>TEXT(data[[#This Row],[OrderDate]],"mmm")</f>
        <v>Apr</v>
      </c>
      <c r="J2974" s="6">
        <v>0.74930555555555556</v>
      </c>
      <c r="K2974" s="6" t="str">
        <f>TEXT(data[[#This Row],[OrderTime]],"h")</f>
        <v>17</v>
      </c>
      <c r="L2974" s="1">
        <v>45774</v>
      </c>
      <c r="M2974" s="6">
        <v>0.79097222222222219</v>
      </c>
      <c r="N2974" t="s">
        <v>23</v>
      </c>
      <c r="O2974" t="s">
        <v>423</v>
      </c>
      <c r="P2974" t="s">
        <v>25</v>
      </c>
      <c r="Q2974" t="s">
        <v>26</v>
      </c>
      <c r="R2974" t="s">
        <v>192</v>
      </c>
      <c r="S2974" t="s">
        <v>28</v>
      </c>
      <c r="T2974" t="s">
        <v>38</v>
      </c>
      <c r="U2974" t="s">
        <v>30</v>
      </c>
      <c r="V2974" s="5">
        <f>data[[#This Row],[PriceUSD]]*data[[#This Row],[Quantity]]</f>
        <v>106.4</v>
      </c>
      <c r="W2974" s="7">
        <f>data[[#This Row],[OrderDate]] + TIME(VALUE(LEFT(data[[#This Row],[OrderTime]],2)), VALUE(RIGHT(data[[#This Row],[OrderTime]],2)), 0)</f>
        <v>45773.038888888892</v>
      </c>
      <c r="X2974" s="7">
        <f>_xlfn.MINIFS(data[OrderDateTime], data[CustomerName], data[[#This Row],[CustomerName]])</f>
        <v>45519.007638888892</v>
      </c>
      <c r="Y2974" t="str">
        <f>IF(data[[#This Row],[OrderDateTime]]=data[[#This Row],[FirstOrderDateTime]], "New", "Returning")</f>
        <v>Returning</v>
      </c>
      <c r="Z2974" s="7">
        <f>data[[#This Row],[DeliveryDate]] + data[[#This Row],[DeliveryTime]]</f>
        <v>45774.790972222225</v>
      </c>
      <c r="AA2974" s="7">
        <f>data[[#This Row],[OrderDateTime]] + 1</f>
        <v>45774.038888888892</v>
      </c>
      <c r="AB2974" s="7" t="str">
        <f>IF(data[[#This Row],[DeliveryDateTime]] &lt;= data[[#This Row],[SLADue]], "On Time", "Late")</f>
        <v>Late</v>
      </c>
    </row>
    <row r="2975" spans="1:28" x14ac:dyDescent="0.2">
      <c r="A2975" t="s">
        <v>3525</v>
      </c>
      <c r="B2975" t="s">
        <v>19</v>
      </c>
      <c r="C2975" t="s">
        <v>85</v>
      </c>
      <c r="D2975" t="s">
        <v>86</v>
      </c>
      <c r="E2975" s="5">
        <v>57.65</v>
      </c>
      <c r="F2975" t="s">
        <v>87</v>
      </c>
      <c r="G2975">
        <v>1</v>
      </c>
      <c r="H2975" s="1">
        <v>45612</v>
      </c>
      <c r="I2975" s="1" t="str">
        <f>TEXT(data[[#This Row],[OrderDate]],"mmm")</f>
        <v>Nov</v>
      </c>
      <c r="J2975" s="6">
        <v>0.59861111111111109</v>
      </c>
      <c r="K2975" s="6" t="str">
        <f>TEXT(data[[#This Row],[OrderTime]],"h")</f>
        <v>14</v>
      </c>
      <c r="L2975" s="1">
        <v>45612</v>
      </c>
      <c r="M2975" s="6">
        <v>0.80694444444444446</v>
      </c>
      <c r="N2975" t="s">
        <v>292</v>
      </c>
      <c r="O2975" t="s">
        <v>1020</v>
      </c>
      <c r="P2975" t="s">
        <v>77</v>
      </c>
      <c r="Q2975" t="s">
        <v>26</v>
      </c>
      <c r="R2975" t="s">
        <v>90</v>
      </c>
      <c r="S2975" t="s">
        <v>47</v>
      </c>
      <c r="T2975" t="s">
        <v>38</v>
      </c>
      <c r="U2975" t="s">
        <v>30</v>
      </c>
      <c r="V2975" s="5">
        <f>data[[#This Row],[PriceUSD]]*data[[#This Row],[Quantity]]</f>
        <v>57.65</v>
      </c>
      <c r="W2975" s="7">
        <f>data[[#This Row],[OrderDate]] + TIME(VALUE(LEFT(data[[#This Row],[OrderTime]],2)), VALUE(RIGHT(data[[#This Row],[OrderTime]],2)), 0)</f>
        <v>45612.007638888892</v>
      </c>
      <c r="X2975" s="7">
        <f>_xlfn.MINIFS(data[OrderDateTime], data[CustomerName], data[[#This Row],[CustomerName]])</f>
        <v>45565.061805555553</v>
      </c>
      <c r="Y2975" t="str">
        <f>IF(data[[#This Row],[OrderDateTime]]=data[[#This Row],[FirstOrderDateTime]], "New", "Returning")</f>
        <v>Returning</v>
      </c>
      <c r="Z2975" s="7">
        <f>data[[#This Row],[DeliveryDate]] + data[[#This Row],[DeliveryTime]]</f>
        <v>45612.806944444441</v>
      </c>
      <c r="AA2975" s="7">
        <f>data[[#This Row],[OrderDateTime]] + 1</f>
        <v>45613.007638888892</v>
      </c>
      <c r="AB2975" s="7" t="str">
        <f>IF(data[[#This Row],[DeliveryDateTime]] &lt;= data[[#This Row],[SLADue]], "On Time", "Late")</f>
        <v>On Time</v>
      </c>
    </row>
    <row r="2976" spans="1:28" x14ac:dyDescent="0.2">
      <c r="A2976" t="s">
        <v>3526</v>
      </c>
      <c r="B2976" t="s">
        <v>19</v>
      </c>
      <c r="C2976" t="s">
        <v>20</v>
      </c>
      <c r="D2976" t="s">
        <v>21</v>
      </c>
      <c r="E2976" s="5">
        <v>18.43</v>
      </c>
      <c r="F2976" t="s">
        <v>43</v>
      </c>
      <c r="G2976">
        <v>1</v>
      </c>
      <c r="H2976" s="1">
        <v>45727</v>
      </c>
      <c r="I2976" s="1" t="str">
        <f>TEXT(data[[#This Row],[OrderDate]],"mmm")</f>
        <v>Mar</v>
      </c>
      <c r="J2976" s="6">
        <v>0.51388888888888884</v>
      </c>
      <c r="K2976" s="6" t="str">
        <f>TEXT(data[[#This Row],[OrderTime]],"h")</f>
        <v>12</v>
      </c>
      <c r="L2976" s="1">
        <v>45727</v>
      </c>
      <c r="M2976" s="6">
        <v>0.80555555555555558</v>
      </c>
      <c r="N2976" t="s">
        <v>95</v>
      </c>
      <c r="O2976" t="s">
        <v>121</v>
      </c>
      <c r="P2976" t="s">
        <v>25</v>
      </c>
      <c r="Q2976" t="s">
        <v>26</v>
      </c>
      <c r="R2976" t="s">
        <v>27</v>
      </c>
      <c r="S2976" t="s">
        <v>47</v>
      </c>
      <c r="T2976" t="s">
        <v>38</v>
      </c>
      <c r="U2976" t="s">
        <v>30</v>
      </c>
      <c r="V2976" s="5">
        <f>data[[#This Row],[PriceUSD]]*data[[#This Row],[Quantity]]</f>
        <v>18.43</v>
      </c>
      <c r="W2976" s="7">
        <f>data[[#This Row],[OrderDate]] + TIME(VALUE(LEFT(data[[#This Row],[OrderTime]],2)), VALUE(RIGHT(data[[#This Row],[OrderTime]],2)), 0)</f>
        <v>45727.061805555553</v>
      </c>
      <c r="X2976" s="7">
        <f>_xlfn.MINIFS(data[OrderDateTime], data[CustomerName], data[[#This Row],[CustomerName]])</f>
        <v>45517.030555555553</v>
      </c>
      <c r="Y2976" t="str">
        <f>IF(data[[#This Row],[OrderDateTime]]=data[[#This Row],[FirstOrderDateTime]], "New", "Returning")</f>
        <v>Returning</v>
      </c>
      <c r="Z2976" s="7">
        <f>data[[#This Row],[DeliveryDate]] + data[[#This Row],[DeliveryTime]]</f>
        <v>45727.805555555555</v>
      </c>
      <c r="AA2976" s="7">
        <f>data[[#This Row],[OrderDateTime]] + 1</f>
        <v>45728.061805555553</v>
      </c>
      <c r="AB2976" s="7" t="str">
        <f>IF(data[[#This Row],[DeliveryDateTime]] &lt;= data[[#This Row],[SLADue]], "On Time", "Late")</f>
        <v>On Time</v>
      </c>
    </row>
    <row r="2977" spans="1:28" x14ac:dyDescent="0.2">
      <c r="A2977" t="s">
        <v>3527</v>
      </c>
      <c r="B2977" t="s">
        <v>19</v>
      </c>
      <c r="C2977" t="s">
        <v>69</v>
      </c>
      <c r="D2977" t="s">
        <v>70</v>
      </c>
      <c r="E2977" s="5">
        <v>57.81</v>
      </c>
      <c r="F2977" t="s">
        <v>74</v>
      </c>
      <c r="G2977">
        <v>2</v>
      </c>
      <c r="H2977" s="1">
        <v>45734</v>
      </c>
      <c r="I2977" s="1" t="str">
        <f>TEXT(data[[#This Row],[OrderDate]],"mmm")</f>
        <v>Mar</v>
      </c>
      <c r="J2977" s="6">
        <v>0.43819444444444444</v>
      </c>
      <c r="K2977" s="6" t="str">
        <f>TEXT(data[[#This Row],[OrderTime]],"h")</f>
        <v>10</v>
      </c>
      <c r="L2977" s="1">
        <v>45734</v>
      </c>
      <c r="M2977" s="6">
        <v>0.64652777777777781</v>
      </c>
      <c r="N2977" t="s">
        <v>95</v>
      </c>
      <c r="O2977" t="s">
        <v>320</v>
      </c>
      <c r="P2977" t="s">
        <v>25</v>
      </c>
      <c r="Q2977" t="s">
        <v>53</v>
      </c>
      <c r="R2977" t="s">
        <v>37</v>
      </c>
      <c r="S2977" t="s">
        <v>47</v>
      </c>
      <c r="T2977" t="s">
        <v>38</v>
      </c>
      <c r="U2977" t="s">
        <v>39</v>
      </c>
      <c r="V2977" s="5">
        <f>data[[#This Row],[PriceUSD]]*data[[#This Row],[Quantity]]</f>
        <v>115.62</v>
      </c>
      <c r="W2977" s="7">
        <f>data[[#This Row],[OrderDate]] + TIME(VALUE(LEFT(data[[#This Row],[OrderTime]],2)), VALUE(RIGHT(data[[#This Row],[OrderTime]],2)), 0)</f>
        <v>45734.030555555553</v>
      </c>
      <c r="X2977" s="7">
        <f>_xlfn.MINIFS(data[OrderDateTime], data[CustomerName], data[[#This Row],[CustomerName]])</f>
        <v>45548.038888888892</v>
      </c>
      <c r="Y2977" t="str">
        <f>IF(data[[#This Row],[OrderDateTime]]=data[[#This Row],[FirstOrderDateTime]], "New", "Returning")</f>
        <v>Returning</v>
      </c>
      <c r="Z2977" s="7">
        <f>data[[#This Row],[DeliveryDate]] + data[[#This Row],[DeliveryTime]]</f>
        <v>45734.646527777775</v>
      </c>
      <c r="AA2977" s="7">
        <f>data[[#This Row],[OrderDateTime]] + 1</f>
        <v>45735.030555555553</v>
      </c>
      <c r="AB2977" s="7" t="str">
        <f>IF(data[[#This Row],[DeliveryDateTime]] &lt;= data[[#This Row],[SLADue]], "On Time", "Late")</f>
        <v>On Time</v>
      </c>
    </row>
    <row r="2978" spans="1:28" x14ac:dyDescent="0.2">
      <c r="A2978" t="s">
        <v>3528</v>
      </c>
      <c r="B2978" t="s">
        <v>19</v>
      </c>
      <c r="C2978" t="s">
        <v>61</v>
      </c>
      <c r="D2978" t="s">
        <v>62</v>
      </c>
      <c r="E2978" s="5">
        <v>162.13</v>
      </c>
      <c r="F2978" t="s">
        <v>63</v>
      </c>
      <c r="G2978">
        <v>6</v>
      </c>
      <c r="H2978" s="1">
        <v>45821</v>
      </c>
      <c r="I2978" s="1" t="str">
        <f>TEXT(data[[#This Row],[OrderDate]],"mmm")</f>
        <v>Jun</v>
      </c>
      <c r="J2978" s="6">
        <v>0.37986111111111109</v>
      </c>
      <c r="K2978" s="6" t="str">
        <f>TEXT(data[[#This Row],[OrderTime]],"h")</f>
        <v>9</v>
      </c>
      <c r="L2978" s="1">
        <v>45821</v>
      </c>
      <c r="M2978" s="6">
        <v>0.50486111111111109</v>
      </c>
      <c r="N2978" t="s">
        <v>131</v>
      </c>
      <c r="O2978" t="s">
        <v>206</v>
      </c>
      <c r="P2978" t="s">
        <v>133</v>
      </c>
      <c r="Q2978" t="s">
        <v>53</v>
      </c>
      <c r="R2978" t="s">
        <v>66</v>
      </c>
      <c r="S2978" t="s">
        <v>47</v>
      </c>
      <c r="T2978" t="s">
        <v>38</v>
      </c>
      <c r="U2978" t="s">
        <v>39</v>
      </c>
      <c r="V2978" s="5">
        <f>data[[#This Row],[PriceUSD]]*data[[#This Row],[Quantity]]</f>
        <v>972.78</v>
      </c>
      <c r="W2978" s="7">
        <f>data[[#This Row],[OrderDate]] + TIME(VALUE(LEFT(data[[#This Row],[OrderTime]],2)), VALUE(RIGHT(data[[#This Row],[OrderTime]],2)), 0)</f>
        <v>45821.007638888892</v>
      </c>
      <c r="X2978" s="7">
        <f>_xlfn.MINIFS(data[OrderDateTime], data[CustomerName], data[[#This Row],[CustomerName]])</f>
        <v>45527.015277777777</v>
      </c>
      <c r="Y2978" t="str">
        <f>IF(data[[#This Row],[OrderDateTime]]=data[[#This Row],[FirstOrderDateTime]], "New", "Returning")</f>
        <v>Returning</v>
      </c>
      <c r="Z2978" s="7">
        <f>data[[#This Row],[DeliveryDate]] + data[[#This Row],[DeliveryTime]]</f>
        <v>45821.504861111112</v>
      </c>
      <c r="AA2978" s="7">
        <f>data[[#This Row],[OrderDateTime]] + 1</f>
        <v>45822.007638888892</v>
      </c>
      <c r="AB2978" s="7" t="str">
        <f>IF(data[[#This Row],[DeliveryDateTime]] &lt;= data[[#This Row],[SLADue]], "On Time", "Late")</f>
        <v>On Time</v>
      </c>
    </row>
    <row r="2979" spans="1:28" x14ac:dyDescent="0.2">
      <c r="A2979" t="s">
        <v>3529</v>
      </c>
      <c r="B2979" t="s">
        <v>19</v>
      </c>
      <c r="C2979" t="s">
        <v>391</v>
      </c>
      <c r="D2979" t="s">
        <v>392</v>
      </c>
      <c r="E2979" s="5">
        <v>18.21</v>
      </c>
      <c r="F2979" t="s">
        <v>43</v>
      </c>
      <c r="G2979">
        <v>1</v>
      </c>
      <c r="H2979" s="1">
        <v>45552</v>
      </c>
      <c r="I2979" s="1" t="str">
        <f>TEXT(data[[#This Row],[OrderDate]],"mmm")</f>
        <v>Sep</v>
      </c>
      <c r="J2979" s="6">
        <v>0.52569444444444446</v>
      </c>
      <c r="K2979" s="6" t="str">
        <f>TEXT(data[[#This Row],[OrderTime]],"h")</f>
        <v>12</v>
      </c>
      <c r="L2979" s="1">
        <v>45553</v>
      </c>
      <c r="M2979" s="6">
        <v>0.56736111111111109</v>
      </c>
      <c r="N2979" t="s">
        <v>131</v>
      </c>
      <c r="O2979" t="s">
        <v>159</v>
      </c>
      <c r="P2979" t="s">
        <v>133</v>
      </c>
      <c r="Q2979" t="s">
        <v>26</v>
      </c>
      <c r="R2979" t="s">
        <v>394</v>
      </c>
      <c r="S2979" t="s">
        <v>28</v>
      </c>
      <c r="T2979" t="s">
        <v>38</v>
      </c>
      <c r="U2979" t="s">
        <v>30</v>
      </c>
      <c r="V2979" s="5">
        <f>data[[#This Row],[PriceUSD]]*data[[#This Row],[Quantity]]</f>
        <v>18.21</v>
      </c>
      <c r="W2979" s="7">
        <f>data[[#This Row],[OrderDate]] + TIME(VALUE(LEFT(data[[#This Row],[OrderTime]],2)), VALUE(RIGHT(data[[#This Row],[OrderTime]],2)), 0)</f>
        <v>45552.030555555553</v>
      </c>
      <c r="X2979" s="7">
        <f>_xlfn.MINIFS(data[OrderDateTime], data[CustomerName], data[[#This Row],[CustomerName]])</f>
        <v>45548.015277777777</v>
      </c>
      <c r="Y2979" t="str">
        <f>IF(data[[#This Row],[OrderDateTime]]=data[[#This Row],[FirstOrderDateTime]], "New", "Returning")</f>
        <v>Returning</v>
      </c>
      <c r="Z2979" s="7">
        <f>data[[#This Row],[DeliveryDate]] + data[[#This Row],[DeliveryTime]]</f>
        <v>45553.567361111112</v>
      </c>
      <c r="AA2979" s="7">
        <f>data[[#This Row],[OrderDateTime]] + 1</f>
        <v>45553.030555555553</v>
      </c>
      <c r="AB2979" s="7" t="str">
        <f>IF(data[[#This Row],[DeliveryDateTime]] &lt;= data[[#This Row],[SLADue]], "On Time", "Late")</f>
        <v>Late</v>
      </c>
    </row>
    <row r="2980" spans="1:28" x14ac:dyDescent="0.2">
      <c r="A2980" t="s">
        <v>3530</v>
      </c>
      <c r="B2980" t="s">
        <v>19</v>
      </c>
      <c r="C2980" t="s">
        <v>69</v>
      </c>
      <c r="D2980" t="s">
        <v>70</v>
      </c>
      <c r="E2980" s="5">
        <v>51.12</v>
      </c>
      <c r="F2980" t="s">
        <v>119</v>
      </c>
      <c r="G2980">
        <v>4</v>
      </c>
      <c r="H2980" s="1">
        <v>45614</v>
      </c>
      <c r="I2980" s="1" t="str">
        <f>TEXT(data[[#This Row],[OrderDate]],"mmm")</f>
        <v>Nov</v>
      </c>
      <c r="J2980" s="6">
        <v>0.50694444444444442</v>
      </c>
      <c r="K2980" s="6" t="str">
        <f>TEXT(data[[#This Row],[OrderTime]],"h")</f>
        <v>12</v>
      </c>
      <c r="L2980" s="1">
        <v>45615</v>
      </c>
      <c r="M2980" s="6">
        <v>0.59027777777777779</v>
      </c>
      <c r="N2980" t="s">
        <v>75</v>
      </c>
      <c r="O2980" t="s">
        <v>693</v>
      </c>
      <c r="P2980" t="s">
        <v>77</v>
      </c>
      <c r="Q2980" t="s">
        <v>53</v>
      </c>
      <c r="R2980" t="s">
        <v>37</v>
      </c>
      <c r="S2980" t="s">
        <v>28</v>
      </c>
      <c r="T2980" t="s">
        <v>29</v>
      </c>
      <c r="U2980" t="s">
        <v>39</v>
      </c>
      <c r="V2980" s="5">
        <f>data[[#This Row],[PriceUSD]]*data[[#This Row],[Quantity]]</f>
        <v>204.48</v>
      </c>
      <c r="W2980" s="7">
        <f>data[[#This Row],[OrderDate]] + TIME(VALUE(LEFT(data[[#This Row],[OrderTime]],2)), VALUE(RIGHT(data[[#This Row],[OrderTime]],2)), 0)</f>
        <v>45614.030555555553</v>
      </c>
      <c r="X2980" s="7">
        <f>_xlfn.MINIFS(data[OrderDateTime], data[CustomerName], data[[#This Row],[CustomerName]])</f>
        <v>45535.052083333336</v>
      </c>
      <c r="Y2980" t="str">
        <f>IF(data[[#This Row],[OrderDateTime]]=data[[#This Row],[FirstOrderDateTime]], "New", "Returning")</f>
        <v>Returning</v>
      </c>
      <c r="Z2980" s="7">
        <f>data[[#This Row],[DeliveryDate]] + data[[#This Row],[DeliveryTime]]</f>
        <v>45615.590277777781</v>
      </c>
      <c r="AA2980" s="7">
        <f>data[[#This Row],[OrderDateTime]] + 1</f>
        <v>45615.030555555553</v>
      </c>
      <c r="AB2980" s="7" t="str">
        <f>IF(data[[#This Row],[DeliveryDateTime]] &lt;= data[[#This Row],[SLADue]], "On Time", "Late")</f>
        <v>Late</v>
      </c>
    </row>
    <row r="2981" spans="1:28" x14ac:dyDescent="0.2">
      <c r="A2981" t="s">
        <v>3531</v>
      </c>
      <c r="B2981" t="s">
        <v>19</v>
      </c>
      <c r="C2981" t="s">
        <v>69</v>
      </c>
      <c r="D2981" t="s">
        <v>70</v>
      </c>
      <c r="E2981" s="5">
        <v>51.87</v>
      </c>
      <c r="F2981" t="s">
        <v>119</v>
      </c>
      <c r="G2981">
        <v>1</v>
      </c>
      <c r="H2981" s="1">
        <v>45856</v>
      </c>
      <c r="I2981" s="1" t="str">
        <f>TEXT(data[[#This Row],[OrderDate]],"mmm")</f>
        <v>Jul</v>
      </c>
      <c r="J2981" s="6">
        <v>0.84513888888888888</v>
      </c>
      <c r="K2981" s="6" t="str">
        <f>TEXT(data[[#This Row],[OrderTime]],"h")</f>
        <v>20</v>
      </c>
      <c r="L2981" s="1">
        <v>45857</v>
      </c>
      <c r="M2981" s="6">
        <v>0.81319444444444444</v>
      </c>
      <c r="N2981" t="s">
        <v>148</v>
      </c>
      <c r="O2981" t="s">
        <v>364</v>
      </c>
      <c r="P2981" t="s">
        <v>25</v>
      </c>
      <c r="Q2981" t="s">
        <v>26</v>
      </c>
      <c r="R2981" t="s">
        <v>37</v>
      </c>
      <c r="S2981" t="s">
        <v>28</v>
      </c>
      <c r="T2981" t="s">
        <v>115</v>
      </c>
      <c r="U2981" t="s">
        <v>30</v>
      </c>
      <c r="V2981" s="5">
        <f>data[[#This Row],[PriceUSD]]*data[[#This Row],[Quantity]]</f>
        <v>51.87</v>
      </c>
      <c r="W2981" s="7">
        <f>data[[#This Row],[OrderDate]] + TIME(VALUE(LEFT(data[[#This Row],[OrderTime]],2)), VALUE(RIGHT(data[[#This Row],[OrderTime]],2)), 0)</f>
        <v>45856.061805555553</v>
      </c>
      <c r="X2981" s="7">
        <f>_xlfn.MINIFS(data[OrderDateTime], data[CustomerName], data[[#This Row],[CustomerName]])</f>
        <v>45531.030555555553</v>
      </c>
      <c r="Y2981" t="str">
        <f>IF(data[[#This Row],[OrderDateTime]]=data[[#This Row],[FirstOrderDateTime]], "New", "Returning")</f>
        <v>Returning</v>
      </c>
      <c r="Z2981" s="7">
        <f>data[[#This Row],[DeliveryDate]] + data[[#This Row],[DeliveryTime]]</f>
        <v>45857.813194444447</v>
      </c>
      <c r="AA2981" s="7">
        <f>data[[#This Row],[OrderDateTime]] + 1</f>
        <v>45857.061805555553</v>
      </c>
      <c r="AB2981" s="7" t="str">
        <f>IF(data[[#This Row],[DeliveryDateTime]] &lt;= data[[#This Row],[SLADue]], "On Time", "Late")</f>
        <v>Late</v>
      </c>
    </row>
    <row r="2982" spans="1:28" x14ac:dyDescent="0.2">
      <c r="A2982" t="s">
        <v>3532</v>
      </c>
      <c r="B2982" t="s">
        <v>19</v>
      </c>
      <c r="C2982" t="s">
        <v>49</v>
      </c>
      <c r="D2982" t="s">
        <v>50</v>
      </c>
      <c r="E2982" s="5">
        <v>32.85</v>
      </c>
      <c r="F2982" t="s">
        <v>138</v>
      </c>
      <c r="G2982">
        <v>1</v>
      </c>
      <c r="H2982" s="1">
        <v>45524</v>
      </c>
      <c r="I2982" s="1" t="str">
        <f>TEXT(data[[#This Row],[OrderDate]],"mmm")</f>
        <v>Aug</v>
      </c>
      <c r="J2982" s="6">
        <v>0.80763888888888891</v>
      </c>
      <c r="K2982" s="6" t="str">
        <f>TEXT(data[[#This Row],[OrderTime]],"h")</f>
        <v>19</v>
      </c>
      <c r="L2982" s="1">
        <v>45526</v>
      </c>
      <c r="M2982" s="6">
        <v>0.51597222222222228</v>
      </c>
      <c r="N2982" t="s">
        <v>163</v>
      </c>
      <c r="O2982" t="s">
        <v>184</v>
      </c>
      <c r="P2982" t="s">
        <v>77</v>
      </c>
      <c r="Q2982" t="s">
        <v>26</v>
      </c>
      <c r="R2982" t="s">
        <v>54</v>
      </c>
      <c r="S2982" t="s">
        <v>105</v>
      </c>
      <c r="T2982" t="s">
        <v>143</v>
      </c>
      <c r="U2982" t="s">
        <v>30</v>
      </c>
      <c r="V2982" s="5">
        <f>data[[#This Row],[PriceUSD]]*data[[#This Row],[Quantity]]</f>
        <v>32.85</v>
      </c>
      <c r="W2982" s="7">
        <f>data[[#This Row],[OrderDate]] + TIME(VALUE(LEFT(data[[#This Row],[OrderTime]],2)), VALUE(RIGHT(data[[#This Row],[OrderTime]],2)), 0)</f>
        <v>45524.061805555553</v>
      </c>
      <c r="X2982" s="7">
        <f>_xlfn.MINIFS(data[OrderDateTime], data[CustomerName], data[[#This Row],[CustomerName]])</f>
        <v>45515.054166666669</v>
      </c>
      <c r="Y2982" t="str">
        <f>IF(data[[#This Row],[OrderDateTime]]=data[[#This Row],[FirstOrderDateTime]], "New", "Returning")</f>
        <v>Returning</v>
      </c>
      <c r="Z2982" s="7">
        <f>data[[#This Row],[DeliveryDate]] + data[[#This Row],[DeliveryTime]]</f>
        <v>45526.515972222223</v>
      </c>
      <c r="AA2982" s="7">
        <f>data[[#This Row],[OrderDateTime]] + 1</f>
        <v>45525.061805555553</v>
      </c>
      <c r="AB2982" s="7" t="str">
        <f>IF(data[[#This Row],[DeliveryDateTime]] &lt;= data[[#This Row],[SLADue]], "On Time", "Late")</f>
        <v>Late</v>
      </c>
    </row>
    <row r="2983" spans="1:28" x14ac:dyDescent="0.2">
      <c r="A2983" t="s">
        <v>3533</v>
      </c>
      <c r="B2983" t="s">
        <v>19</v>
      </c>
      <c r="C2983" t="s">
        <v>32</v>
      </c>
      <c r="D2983" t="s">
        <v>33</v>
      </c>
      <c r="E2983" s="5">
        <v>54.63</v>
      </c>
      <c r="F2983" t="s">
        <v>138</v>
      </c>
      <c r="G2983">
        <v>1</v>
      </c>
      <c r="H2983" s="1">
        <v>45747</v>
      </c>
      <c r="I2983" s="1" t="str">
        <f>TEXT(data[[#This Row],[OrderDate]],"mmm")</f>
        <v>Mar</v>
      </c>
      <c r="J2983" s="6">
        <v>0.55208333333333337</v>
      </c>
      <c r="K2983" s="6" t="str">
        <f>TEXT(data[[#This Row],[OrderTime]],"h")</f>
        <v>13</v>
      </c>
      <c r="L2983" s="1">
        <v>45747</v>
      </c>
      <c r="M2983" s="6">
        <v>0.71875</v>
      </c>
      <c r="N2983" t="s">
        <v>88</v>
      </c>
      <c r="O2983" t="s">
        <v>335</v>
      </c>
      <c r="P2983" t="s">
        <v>25</v>
      </c>
      <c r="Q2983" t="s">
        <v>53</v>
      </c>
      <c r="R2983" t="s">
        <v>37</v>
      </c>
      <c r="S2983" t="s">
        <v>47</v>
      </c>
      <c r="T2983" t="s">
        <v>106</v>
      </c>
      <c r="U2983" t="s">
        <v>30</v>
      </c>
      <c r="V2983" s="5">
        <f>data[[#This Row],[PriceUSD]]*data[[#This Row],[Quantity]]</f>
        <v>54.63</v>
      </c>
      <c r="W2983" s="7">
        <f>data[[#This Row],[OrderDate]] + TIME(VALUE(LEFT(data[[#This Row],[OrderTime]],2)), VALUE(RIGHT(data[[#This Row],[OrderTime]],2)), 0)</f>
        <v>45747.022916666669</v>
      </c>
      <c r="X2983" s="7">
        <f>_xlfn.MINIFS(data[OrderDateTime], data[CustomerName], data[[#This Row],[CustomerName]])</f>
        <v>45530.061805555553</v>
      </c>
      <c r="Y2983" t="str">
        <f>IF(data[[#This Row],[OrderDateTime]]=data[[#This Row],[FirstOrderDateTime]], "New", "Returning")</f>
        <v>Returning</v>
      </c>
      <c r="Z2983" s="7">
        <f>data[[#This Row],[DeliveryDate]] + data[[#This Row],[DeliveryTime]]</f>
        <v>45747.71875</v>
      </c>
      <c r="AA2983" s="7">
        <f>data[[#This Row],[OrderDateTime]] + 1</f>
        <v>45748.022916666669</v>
      </c>
      <c r="AB2983" s="7" t="str">
        <f>IF(data[[#This Row],[DeliveryDateTime]] &lt;= data[[#This Row],[SLADue]], "On Time", "Late")</f>
        <v>On Time</v>
      </c>
    </row>
    <row r="2984" spans="1:28" x14ac:dyDescent="0.2">
      <c r="A2984" t="s">
        <v>3534</v>
      </c>
      <c r="B2984" t="s">
        <v>19</v>
      </c>
      <c r="C2984" t="s">
        <v>258</v>
      </c>
      <c r="D2984" t="s">
        <v>259</v>
      </c>
      <c r="E2984" s="5">
        <v>117.71</v>
      </c>
      <c r="F2984" t="s">
        <v>182</v>
      </c>
      <c r="G2984">
        <v>1</v>
      </c>
      <c r="H2984" s="1">
        <v>45565</v>
      </c>
      <c r="I2984" s="1" t="str">
        <f>TEXT(data[[#This Row],[OrderDate]],"mmm")</f>
        <v>Sep</v>
      </c>
      <c r="J2984" s="6">
        <v>0.69513888888888886</v>
      </c>
      <c r="K2984" s="6" t="str">
        <f>TEXT(data[[#This Row],[OrderTime]],"h")</f>
        <v>16</v>
      </c>
      <c r="L2984" s="1">
        <v>45566</v>
      </c>
      <c r="M2984" s="6">
        <v>0.7368055555555556</v>
      </c>
      <c r="N2984" t="s">
        <v>23</v>
      </c>
      <c r="O2984" t="s">
        <v>1020</v>
      </c>
      <c r="P2984" t="s">
        <v>25</v>
      </c>
      <c r="Q2984" t="s">
        <v>53</v>
      </c>
      <c r="R2984" t="s">
        <v>261</v>
      </c>
      <c r="S2984" t="s">
        <v>28</v>
      </c>
      <c r="T2984" t="s">
        <v>29</v>
      </c>
      <c r="U2984" t="s">
        <v>30</v>
      </c>
      <c r="V2984" s="5">
        <f>data[[#This Row],[PriceUSD]]*data[[#This Row],[Quantity]]</f>
        <v>117.71</v>
      </c>
      <c r="W2984" s="7">
        <f>data[[#This Row],[OrderDate]] + TIME(VALUE(LEFT(data[[#This Row],[OrderTime]],2)), VALUE(RIGHT(data[[#This Row],[OrderTime]],2)), 0)</f>
        <v>45565.061805555553</v>
      </c>
      <c r="X2984" s="7">
        <f>_xlfn.MINIFS(data[OrderDateTime], data[CustomerName], data[[#This Row],[CustomerName]])</f>
        <v>45565.061805555553</v>
      </c>
      <c r="Y2984" t="str">
        <f>IF(data[[#This Row],[OrderDateTime]]=data[[#This Row],[FirstOrderDateTime]], "New", "Returning")</f>
        <v>New</v>
      </c>
      <c r="Z2984" s="7">
        <f>data[[#This Row],[DeliveryDate]] + data[[#This Row],[DeliveryTime]]</f>
        <v>45566.736805555556</v>
      </c>
      <c r="AA2984" s="7">
        <f>data[[#This Row],[OrderDateTime]] + 1</f>
        <v>45566.061805555553</v>
      </c>
      <c r="AB2984" s="7" t="str">
        <f>IF(data[[#This Row],[DeliveryDateTime]] &lt;= data[[#This Row],[SLADue]], "On Time", "Late")</f>
        <v>Late</v>
      </c>
    </row>
    <row r="2985" spans="1:28" x14ac:dyDescent="0.2">
      <c r="A2985" t="s">
        <v>3535</v>
      </c>
      <c r="B2985" t="s">
        <v>19</v>
      </c>
      <c r="C2985" t="s">
        <v>41</v>
      </c>
      <c r="D2985" t="s">
        <v>42</v>
      </c>
      <c r="E2985" s="5">
        <v>35.130000000000003</v>
      </c>
      <c r="F2985" t="s">
        <v>182</v>
      </c>
      <c r="G2985">
        <v>1</v>
      </c>
      <c r="H2985" s="1">
        <v>45600</v>
      </c>
      <c r="I2985" s="1" t="str">
        <f>TEXT(data[[#This Row],[OrderDate]],"mmm")</f>
        <v>Nov</v>
      </c>
      <c r="J2985" s="6">
        <v>0.43263888888888891</v>
      </c>
      <c r="K2985" s="6" t="str">
        <f>TEXT(data[[#This Row],[OrderTime]],"h")</f>
        <v>10</v>
      </c>
      <c r="L2985" s="1">
        <v>45600</v>
      </c>
      <c r="M2985" s="6">
        <v>0.59930555555555554</v>
      </c>
      <c r="N2985" t="s">
        <v>57</v>
      </c>
      <c r="O2985" t="s">
        <v>1499</v>
      </c>
      <c r="P2985" t="s">
        <v>25</v>
      </c>
      <c r="Q2985" t="s">
        <v>26</v>
      </c>
      <c r="R2985" t="s">
        <v>46</v>
      </c>
      <c r="S2985" t="s">
        <v>47</v>
      </c>
      <c r="T2985" t="s">
        <v>38</v>
      </c>
      <c r="U2985" t="s">
        <v>30</v>
      </c>
      <c r="V2985" s="5">
        <f>data[[#This Row],[PriceUSD]]*data[[#This Row],[Quantity]]</f>
        <v>35.130000000000003</v>
      </c>
      <c r="W2985" s="7">
        <f>data[[#This Row],[OrderDate]] + TIME(VALUE(LEFT(data[[#This Row],[OrderTime]],2)), VALUE(RIGHT(data[[#This Row],[OrderTime]],2)), 0)</f>
        <v>45600.061805555553</v>
      </c>
      <c r="X2985" s="7">
        <f>_xlfn.MINIFS(data[OrderDateTime], data[CustomerName], data[[#This Row],[CustomerName]])</f>
        <v>45517.022916666669</v>
      </c>
      <c r="Y2985" t="str">
        <f>IF(data[[#This Row],[OrderDateTime]]=data[[#This Row],[FirstOrderDateTime]], "New", "Returning")</f>
        <v>Returning</v>
      </c>
      <c r="Z2985" s="7">
        <f>data[[#This Row],[DeliveryDate]] + data[[#This Row],[DeliveryTime]]</f>
        <v>45600.599305555559</v>
      </c>
      <c r="AA2985" s="7">
        <f>data[[#This Row],[OrderDateTime]] + 1</f>
        <v>45601.061805555553</v>
      </c>
      <c r="AB2985" s="7" t="str">
        <f>IF(data[[#This Row],[DeliveryDateTime]] &lt;= data[[#This Row],[SLADue]], "On Time", "Late")</f>
        <v>On Time</v>
      </c>
    </row>
    <row r="2986" spans="1:28" x14ac:dyDescent="0.2">
      <c r="A2986" t="s">
        <v>3536</v>
      </c>
      <c r="B2986" t="s">
        <v>19</v>
      </c>
      <c r="C2986" t="s">
        <v>258</v>
      </c>
      <c r="D2986" t="s">
        <v>259</v>
      </c>
      <c r="E2986" s="5">
        <v>111.32</v>
      </c>
      <c r="F2986" t="s">
        <v>51</v>
      </c>
      <c r="G2986">
        <v>1</v>
      </c>
      <c r="H2986" s="1">
        <v>45622</v>
      </c>
      <c r="I2986" s="1" t="str">
        <f>TEXT(data[[#This Row],[OrderDate]],"mmm")</f>
        <v>Nov</v>
      </c>
      <c r="J2986" s="6">
        <v>0.7993055555555556</v>
      </c>
      <c r="K2986" s="6" t="str">
        <f>TEXT(data[[#This Row],[OrderTime]],"h")</f>
        <v>19</v>
      </c>
      <c r="L2986" s="1">
        <v>45624</v>
      </c>
      <c r="M2986" s="6">
        <v>0.49583333333333335</v>
      </c>
      <c r="N2986" t="s">
        <v>213</v>
      </c>
      <c r="O2986" t="s">
        <v>166</v>
      </c>
      <c r="P2986" t="s">
        <v>36</v>
      </c>
      <c r="Q2986" t="s">
        <v>53</v>
      </c>
      <c r="R2986" t="s">
        <v>261</v>
      </c>
      <c r="S2986" t="s">
        <v>105</v>
      </c>
      <c r="T2986" t="s">
        <v>143</v>
      </c>
      <c r="U2986" t="s">
        <v>30</v>
      </c>
      <c r="V2986" s="5">
        <f>data[[#This Row],[PriceUSD]]*data[[#This Row],[Quantity]]</f>
        <v>111.32</v>
      </c>
      <c r="W2986" s="7">
        <f>data[[#This Row],[OrderDate]] + TIME(VALUE(LEFT(data[[#This Row],[OrderTime]],2)), VALUE(RIGHT(data[[#This Row],[OrderTime]],2)), 0)</f>
        <v>45622.038888888892</v>
      </c>
      <c r="X2986" s="7">
        <f>_xlfn.MINIFS(data[OrderDateTime], data[CustomerName], data[[#This Row],[CustomerName]])</f>
        <v>45531.038888888892</v>
      </c>
      <c r="Y2986" t="str">
        <f>IF(data[[#This Row],[OrderDateTime]]=data[[#This Row],[FirstOrderDateTime]], "New", "Returning")</f>
        <v>Returning</v>
      </c>
      <c r="Z2986" s="7">
        <f>data[[#This Row],[DeliveryDate]] + data[[#This Row],[DeliveryTime]]</f>
        <v>45624.495833333334</v>
      </c>
      <c r="AA2986" s="7">
        <f>data[[#This Row],[OrderDateTime]] + 1</f>
        <v>45623.038888888892</v>
      </c>
      <c r="AB2986" s="7" t="str">
        <f>IF(data[[#This Row],[DeliveryDateTime]] &lt;= data[[#This Row],[SLADue]], "On Time", "Late")</f>
        <v>Late</v>
      </c>
    </row>
    <row r="2987" spans="1:28" x14ac:dyDescent="0.2">
      <c r="A2987" t="s">
        <v>3537</v>
      </c>
      <c r="B2987" t="s">
        <v>19</v>
      </c>
      <c r="C2987" t="s">
        <v>92</v>
      </c>
      <c r="D2987" t="s">
        <v>93</v>
      </c>
      <c r="E2987" s="5">
        <v>89.52</v>
      </c>
      <c r="F2987" t="s">
        <v>94</v>
      </c>
      <c r="G2987">
        <v>6</v>
      </c>
      <c r="H2987" s="1">
        <v>45761</v>
      </c>
      <c r="I2987" s="1" t="str">
        <f>TEXT(data[[#This Row],[OrderDate]],"mmm")</f>
        <v>Apr</v>
      </c>
      <c r="J2987" s="6">
        <v>0.46041666666666664</v>
      </c>
      <c r="K2987" s="6" t="str">
        <f>TEXT(data[[#This Row],[OrderTime]],"h")</f>
        <v>11</v>
      </c>
      <c r="L2987" s="1">
        <v>45761</v>
      </c>
      <c r="M2987" s="6">
        <v>0.75208333333333333</v>
      </c>
      <c r="N2987" t="s">
        <v>238</v>
      </c>
      <c r="O2987" t="s">
        <v>1902</v>
      </c>
      <c r="P2987" t="s">
        <v>36</v>
      </c>
      <c r="Q2987" t="s">
        <v>26</v>
      </c>
      <c r="R2987" t="s">
        <v>66</v>
      </c>
      <c r="S2987" t="s">
        <v>47</v>
      </c>
      <c r="T2987" t="s">
        <v>29</v>
      </c>
      <c r="U2987" t="s">
        <v>39</v>
      </c>
      <c r="V2987" s="5">
        <f>data[[#This Row],[PriceUSD]]*data[[#This Row],[Quantity]]</f>
        <v>537.12</v>
      </c>
      <c r="W2987" s="7">
        <f>data[[#This Row],[OrderDate]] + TIME(VALUE(LEFT(data[[#This Row],[OrderTime]],2)), VALUE(RIGHT(data[[#This Row],[OrderTime]],2)), 0)</f>
        <v>45761.046527777777</v>
      </c>
      <c r="X2987" s="7">
        <f>_xlfn.MINIFS(data[OrderDateTime], data[CustomerName], data[[#This Row],[CustomerName]])</f>
        <v>45532.046527777777</v>
      </c>
      <c r="Y2987" t="str">
        <f>IF(data[[#This Row],[OrderDateTime]]=data[[#This Row],[FirstOrderDateTime]], "New", "Returning")</f>
        <v>Returning</v>
      </c>
      <c r="Z2987" s="7">
        <f>data[[#This Row],[DeliveryDate]] + data[[#This Row],[DeliveryTime]]</f>
        <v>45761.752083333333</v>
      </c>
      <c r="AA2987" s="7">
        <f>data[[#This Row],[OrderDateTime]] + 1</f>
        <v>45762.046527777777</v>
      </c>
      <c r="AB2987" s="7" t="str">
        <f>IF(data[[#This Row],[DeliveryDateTime]] &lt;= data[[#This Row],[SLADue]], "On Time", "Late")</f>
        <v>On Time</v>
      </c>
    </row>
    <row r="2988" spans="1:28" x14ac:dyDescent="0.2">
      <c r="A2988" t="s">
        <v>3538</v>
      </c>
      <c r="B2988" t="s">
        <v>19</v>
      </c>
      <c r="C2988" t="s">
        <v>32</v>
      </c>
      <c r="D2988" t="s">
        <v>33</v>
      </c>
      <c r="E2988" s="5">
        <v>56.61</v>
      </c>
      <c r="F2988" t="s">
        <v>22</v>
      </c>
      <c r="G2988">
        <v>1</v>
      </c>
      <c r="H2988" s="1">
        <v>45624</v>
      </c>
      <c r="I2988" s="1" t="str">
        <f>TEXT(data[[#This Row],[OrderDate]],"mmm")</f>
        <v>Nov</v>
      </c>
      <c r="J2988" s="6">
        <v>0.3840277777777778</v>
      </c>
      <c r="K2988" s="6" t="str">
        <f>TEXT(data[[#This Row],[OrderTime]],"h")</f>
        <v>9</v>
      </c>
      <c r="L2988" s="1">
        <v>45624</v>
      </c>
      <c r="M2988" s="6">
        <v>0.55069444444444449</v>
      </c>
      <c r="N2988" t="s">
        <v>75</v>
      </c>
      <c r="O2988" t="s">
        <v>567</v>
      </c>
      <c r="P2988" t="s">
        <v>77</v>
      </c>
      <c r="Q2988" t="s">
        <v>53</v>
      </c>
      <c r="R2988" t="s">
        <v>37</v>
      </c>
      <c r="S2988" t="s">
        <v>47</v>
      </c>
      <c r="T2988" t="s">
        <v>29</v>
      </c>
      <c r="U2988" t="s">
        <v>67</v>
      </c>
      <c r="V2988" s="5">
        <f>data[[#This Row],[PriceUSD]]*data[[#This Row],[Quantity]]</f>
        <v>56.61</v>
      </c>
      <c r="W2988" s="7">
        <f>data[[#This Row],[OrderDate]] + TIME(VALUE(LEFT(data[[#This Row],[OrderTime]],2)), VALUE(RIGHT(data[[#This Row],[OrderTime]],2)), 0)</f>
        <v>45624.054166666669</v>
      </c>
      <c r="X2988" s="7">
        <f>_xlfn.MINIFS(data[OrderDateTime], data[CustomerName], data[[#This Row],[CustomerName]])</f>
        <v>45515.022916666669</v>
      </c>
      <c r="Y2988" t="str">
        <f>IF(data[[#This Row],[OrderDateTime]]=data[[#This Row],[FirstOrderDateTime]], "New", "Returning")</f>
        <v>Returning</v>
      </c>
      <c r="Z2988" s="7">
        <f>data[[#This Row],[DeliveryDate]] + data[[#This Row],[DeliveryTime]]</f>
        <v>45624.550694444442</v>
      </c>
      <c r="AA2988" s="7">
        <f>data[[#This Row],[OrderDateTime]] + 1</f>
        <v>45625.054166666669</v>
      </c>
      <c r="AB2988" s="7" t="str">
        <f>IF(data[[#This Row],[DeliveryDateTime]] &lt;= data[[#This Row],[SLADue]], "On Time", "Late")</f>
        <v>On Time</v>
      </c>
    </row>
    <row r="2989" spans="1:28" x14ac:dyDescent="0.2">
      <c r="A2989" t="s">
        <v>3539</v>
      </c>
      <c r="B2989" t="s">
        <v>19</v>
      </c>
      <c r="C2989" t="s">
        <v>126</v>
      </c>
      <c r="D2989" t="s">
        <v>127</v>
      </c>
      <c r="E2989" s="5">
        <v>20.45</v>
      </c>
      <c r="F2989" t="s">
        <v>56</v>
      </c>
      <c r="G2989">
        <v>1</v>
      </c>
      <c r="H2989" s="1">
        <v>45677</v>
      </c>
      <c r="I2989" s="1" t="str">
        <f>TEXT(data[[#This Row],[OrderDate]],"mmm")</f>
        <v>Jan</v>
      </c>
      <c r="J2989" s="6">
        <v>0.42083333333333334</v>
      </c>
      <c r="K2989" s="6" t="str">
        <f>TEXT(data[[#This Row],[OrderTime]],"h")</f>
        <v>10</v>
      </c>
      <c r="L2989" s="1">
        <v>45678</v>
      </c>
      <c r="M2989" s="6">
        <v>0.62916666666666665</v>
      </c>
      <c r="N2989" t="s">
        <v>139</v>
      </c>
      <c r="O2989" t="s">
        <v>206</v>
      </c>
      <c r="P2989" t="s">
        <v>36</v>
      </c>
      <c r="Q2989" t="s">
        <v>53</v>
      </c>
      <c r="R2989" t="s">
        <v>129</v>
      </c>
      <c r="S2989" t="s">
        <v>28</v>
      </c>
      <c r="T2989" t="s">
        <v>136</v>
      </c>
      <c r="U2989" t="s">
        <v>30</v>
      </c>
      <c r="V2989" s="5">
        <f>data[[#This Row],[PriceUSD]]*data[[#This Row],[Quantity]]</f>
        <v>20.45</v>
      </c>
      <c r="W2989" s="7">
        <f>data[[#This Row],[OrderDate]] + TIME(VALUE(LEFT(data[[#This Row],[OrderTime]],2)), VALUE(RIGHT(data[[#This Row],[OrderTime]],2)), 0)</f>
        <v>45677.022916666669</v>
      </c>
      <c r="X2989" s="7">
        <f>_xlfn.MINIFS(data[OrderDateTime], data[CustomerName], data[[#This Row],[CustomerName]])</f>
        <v>45527.015277777777</v>
      </c>
      <c r="Y2989" t="str">
        <f>IF(data[[#This Row],[OrderDateTime]]=data[[#This Row],[FirstOrderDateTime]], "New", "Returning")</f>
        <v>Returning</v>
      </c>
      <c r="Z2989" s="7">
        <f>data[[#This Row],[DeliveryDate]] + data[[#This Row],[DeliveryTime]]</f>
        <v>45678.629166666666</v>
      </c>
      <c r="AA2989" s="7">
        <f>data[[#This Row],[OrderDateTime]] + 1</f>
        <v>45678.022916666669</v>
      </c>
      <c r="AB2989" s="7" t="str">
        <f>IF(data[[#This Row],[DeliveryDateTime]] &lt;= data[[#This Row],[SLADue]], "On Time", "Late")</f>
        <v>Late</v>
      </c>
    </row>
    <row r="2990" spans="1:28" x14ac:dyDescent="0.2">
      <c r="A2990" t="s">
        <v>3540</v>
      </c>
      <c r="B2990" t="s">
        <v>19</v>
      </c>
      <c r="C2990" t="s">
        <v>126</v>
      </c>
      <c r="D2990" t="s">
        <v>127</v>
      </c>
      <c r="E2990" s="5">
        <v>21.33</v>
      </c>
      <c r="F2990" t="s">
        <v>87</v>
      </c>
      <c r="G2990">
        <v>2</v>
      </c>
      <c r="H2990" s="1">
        <v>45820</v>
      </c>
      <c r="I2990" s="1" t="str">
        <f>TEXT(data[[#This Row],[OrderDate]],"mmm")</f>
        <v>Jun</v>
      </c>
      <c r="J2990" s="6">
        <v>0.86527777777777781</v>
      </c>
      <c r="K2990" s="6" t="str">
        <f>TEXT(data[[#This Row],[OrderTime]],"h")</f>
        <v>20</v>
      </c>
      <c r="L2990" s="1">
        <v>45822</v>
      </c>
      <c r="M2990" s="6">
        <v>0.55069444444444449</v>
      </c>
      <c r="N2990" t="s">
        <v>178</v>
      </c>
      <c r="O2990" t="s">
        <v>1441</v>
      </c>
      <c r="P2990" t="s">
        <v>180</v>
      </c>
      <c r="Q2990" t="s">
        <v>26</v>
      </c>
      <c r="R2990" t="s">
        <v>129</v>
      </c>
      <c r="S2990" t="s">
        <v>105</v>
      </c>
      <c r="T2990" t="s">
        <v>29</v>
      </c>
      <c r="U2990" t="s">
        <v>67</v>
      </c>
      <c r="V2990" s="5">
        <f>data[[#This Row],[PriceUSD]]*data[[#This Row],[Quantity]]</f>
        <v>42.66</v>
      </c>
      <c r="W2990" s="7">
        <f>data[[#This Row],[OrderDate]] + TIME(VALUE(LEFT(data[[#This Row],[OrderTime]],2)), VALUE(RIGHT(data[[#This Row],[OrderTime]],2)), 0)</f>
        <v>45820.054166666669</v>
      </c>
      <c r="X2990" s="7">
        <f>_xlfn.MINIFS(data[OrderDateTime], data[CustomerName], data[[#This Row],[CustomerName]])</f>
        <v>45510.038888888892</v>
      </c>
      <c r="Y2990" t="str">
        <f>IF(data[[#This Row],[OrderDateTime]]=data[[#This Row],[FirstOrderDateTime]], "New", "Returning")</f>
        <v>Returning</v>
      </c>
      <c r="Z2990" s="7">
        <f>data[[#This Row],[DeliveryDate]] + data[[#This Row],[DeliveryTime]]</f>
        <v>45822.550694444442</v>
      </c>
      <c r="AA2990" s="7">
        <f>data[[#This Row],[OrderDateTime]] + 1</f>
        <v>45821.054166666669</v>
      </c>
      <c r="AB2990" s="7" t="str">
        <f>IF(data[[#This Row],[DeliveryDateTime]] &lt;= data[[#This Row],[SLADue]], "On Time", "Late")</f>
        <v>Late</v>
      </c>
    </row>
    <row r="2991" spans="1:28" x14ac:dyDescent="0.2">
      <c r="A2991" t="s">
        <v>3541</v>
      </c>
      <c r="B2991" t="s">
        <v>19</v>
      </c>
      <c r="C2991" t="s">
        <v>92</v>
      </c>
      <c r="D2991" t="s">
        <v>93</v>
      </c>
      <c r="E2991" s="5">
        <v>89.4</v>
      </c>
      <c r="F2991" t="s">
        <v>94</v>
      </c>
      <c r="G2991">
        <v>3</v>
      </c>
      <c r="H2991" s="1">
        <v>45534</v>
      </c>
      <c r="I2991" s="1" t="str">
        <f>TEXT(data[[#This Row],[OrderDate]],"mmm")</f>
        <v>Aug</v>
      </c>
      <c r="J2991" s="6">
        <v>0.55902777777777779</v>
      </c>
      <c r="K2991" s="6" t="str">
        <f>TEXT(data[[#This Row],[OrderTime]],"h")</f>
        <v>13</v>
      </c>
      <c r="L2991" s="1">
        <v>45534</v>
      </c>
      <c r="M2991" s="6">
        <v>0.80902777777777779</v>
      </c>
      <c r="N2991" t="s">
        <v>326</v>
      </c>
      <c r="O2991" t="s">
        <v>927</v>
      </c>
      <c r="P2991" t="s">
        <v>202</v>
      </c>
      <c r="Q2991" t="s">
        <v>26</v>
      </c>
      <c r="R2991" t="s">
        <v>66</v>
      </c>
      <c r="S2991" t="s">
        <v>47</v>
      </c>
      <c r="T2991" t="s">
        <v>29</v>
      </c>
      <c r="U2991" t="s">
        <v>30</v>
      </c>
      <c r="V2991" s="5">
        <f>data[[#This Row],[PriceUSD]]*data[[#This Row],[Quantity]]</f>
        <v>268.20000000000005</v>
      </c>
      <c r="W2991" s="7">
        <f>data[[#This Row],[OrderDate]] + TIME(VALUE(LEFT(data[[#This Row],[OrderTime]],2)), VALUE(RIGHT(data[[#This Row],[OrderTime]],2)), 0)</f>
        <v>45534.054166666669</v>
      </c>
      <c r="X2991" s="7">
        <f>_xlfn.MINIFS(data[OrderDateTime], data[CustomerName], data[[#This Row],[CustomerName]])</f>
        <v>45534.054166666669</v>
      </c>
      <c r="Y2991" t="str">
        <f>IF(data[[#This Row],[OrderDateTime]]=data[[#This Row],[FirstOrderDateTime]], "New", "Returning")</f>
        <v>New</v>
      </c>
      <c r="Z2991" s="7">
        <f>data[[#This Row],[DeliveryDate]] + data[[#This Row],[DeliveryTime]]</f>
        <v>45534.809027777781</v>
      </c>
      <c r="AA2991" s="7">
        <f>data[[#This Row],[OrderDateTime]] + 1</f>
        <v>45535.054166666669</v>
      </c>
      <c r="AB2991" s="7" t="str">
        <f>IF(data[[#This Row],[DeliveryDateTime]] &lt;= data[[#This Row],[SLADue]], "On Time", "Late")</f>
        <v>On Time</v>
      </c>
    </row>
    <row r="2992" spans="1:28" x14ac:dyDescent="0.2">
      <c r="A2992" t="s">
        <v>3542</v>
      </c>
      <c r="B2992" t="s">
        <v>19</v>
      </c>
      <c r="C2992" t="s">
        <v>69</v>
      </c>
      <c r="D2992" t="s">
        <v>70</v>
      </c>
      <c r="E2992" s="5">
        <v>54.05</v>
      </c>
      <c r="F2992" t="s">
        <v>71</v>
      </c>
      <c r="G2992">
        <v>1</v>
      </c>
      <c r="H2992" s="1">
        <v>45784</v>
      </c>
      <c r="I2992" s="1" t="str">
        <f>TEXT(data[[#This Row],[OrderDate]],"mmm")</f>
        <v>May</v>
      </c>
      <c r="J2992" s="6">
        <v>0.6645833333333333</v>
      </c>
      <c r="K2992" s="6" t="str">
        <f>TEXT(data[[#This Row],[OrderTime]],"h")</f>
        <v>15</v>
      </c>
      <c r="L2992" s="1">
        <v>45785</v>
      </c>
      <c r="M2992" s="6">
        <v>0.7895833333333333</v>
      </c>
      <c r="N2992" t="s">
        <v>88</v>
      </c>
      <c r="O2992" t="s">
        <v>525</v>
      </c>
      <c r="P2992" t="s">
        <v>25</v>
      </c>
      <c r="Q2992" t="s">
        <v>26</v>
      </c>
      <c r="R2992" t="s">
        <v>37</v>
      </c>
      <c r="S2992" t="s">
        <v>28</v>
      </c>
      <c r="T2992" t="s">
        <v>106</v>
      </c>
      <c r="U2992" t="s">
        <v>67</v>
      </c>
      <c r="V2992" s="5">
        <f>data[[#This Row],[PriceUSD]]*data[[#This Row],[Quantity]]</f>
        <v>54.05</v>
      </c>
      <c r="W2992" s="7">
        <f>data[[#This Row],[OrderDate]] + TIME(VALUE(LEFT(data[[#This Row],[OrderTime]],2)), VALUE(RIGHT(data[[#This Row],[OrderTime]],2)), 0)</f>
        <v>45784.022916666669</v>
      </c>
      <c r="X2992" s="7">
        <f>_xlfn.MINIFS(data[OrderDateTime], data[CustomerName], data[[#This Row],[CustomerName]])</f>
        <v>45508.038888888892</v>
      </c>
      <c r="Y2992" t="str">
        <f>IF(data[[#This Row],[OrderDateTime]]=data[[#This Row],[FirstOrderDateTime]], "New", "Returning")</f>
        <v>Returning</v>
      </c>
      <c r="Z2992" s="7">
        <f>data[[#This Row],[DeliveryDate]] + data[[#This Row],[DeliveryTime]]</f>
        <v>45785.789583333331</v>
      </c>
      <c r="AA2992" s="7">
        <f>data[[#This Row],[OrderDateTime]] + 1</f>
        <v>45785.022916666669</v>
      </c>
      <c r="AB2992" s="7" t="str">
        <f>IF(data[[#This Row],[DeliveryDateTime]] &lt;= data[[#This Row],[SLADue]], "On Time", "Late")</f>
        <v>Late</v>
      </c>
    </row>
    <row r="2993" spans="1:28" x14ac:dyDescent="0.2">
      <c r="A2993" t="s">
        <v>3543</v>
      </c>
      <c r="B2993" t="s">
        <v>19</v>
      </c>
      <c r="C2993" t="s">
        <v>79</v>
      </c>
      <c r="D2993" t="s">
        <v>80</v>
      </c>
      <c r="E2993" s="5">
        <v>26.97</v>
      </c>
      <c r="F2993" t="s">
        <v>63</v>
      </c>
      <c r="G2993">
        <v>1</v>
      </c>
      <c r="H2993" s="1">
        <v>45705</v>
      </c>
      <c r="I2993" s="1" t="str">
        <f>TEXT(data[[#This Row],[OrderDate]],"mmm")</f>
        <v>Feb</v>
      </c>
      <c r="J2993" s="6">
        <v>0.50763888888888886</v>
      </c>
      <c r="K2993" s="6" t="str">
        <f>TEXT(data[[#This Row],[OrderTime]],"h")</f>
        <v>12</v>
      </c>
      <c r="L2993" s="1">
        <v>45705</v>
      </c>
      <c r="M2993" s="6">
        <v>0.7993055555555556</v>
      </c>
      <c r="N2993" t="s">
        <v>64</v>
      </c>
      <c r="O2993" t="s">
        <v>662</v>
      </c>
      <c r="P2993" t="s">
        <v>25</v>
      </c>
      <c r="Q2993" t="s">
        <v>26</v>
      </c>
      <c r="R2993" t="s">
        <v>83</v>
      </c>
      <c r="S2993" t="s">
        <v>47</v>
      </c>
      <c r="T2993" t="s">
        <v>136</v>
      </c>
      <c r="U2993" t="s">
        <v>30</v>
      </c>
      <c r="V2993" s="5">
        <f>data[[#This Row],[PriceUSD]]*data[[#This Row],[Quantity]]</f>
        <v>26.97</v>
      </c>
      <c r="W2993" s="7">
        <f>data[[#This Row],[OrderDate]] + TIME(VALUE(LEFT(data[[#This Row],[OrderTime]],2)), VALUE(RIGHT(data[[#This Row],[OrderTime]],2)), 0)</f>
        <v>45705.061805555553</v>
      </c>
      <c r="X2993" s="7">
        <f>_xlfn.MINIFS(data[OrderDateTime], data[CustomerName], data[[#This Row],[CustomerName]])</f>
        <v>45646.015277777777</v>
      </c>
      <c r="Y2993" t="str">
        <f>IF(data[[#This Row],[OrderDateTime]]=data[[#This Row],[FirstOrderDateTime]], "New", "Returning")</f>
        <v>Returning</v>
      </c>
      <c r="Z2993" s="7">
        <f>data[[#This Row],[DeliveryDate]] + data[[#This Row],[DeliveryTime]]</f>
        <v>45705.799305555556</v>
      </c>
      <c r="AA2993" s="7">
        <f>data[[#This Row],[OrderDateTime]] + 1</f>
        <v>45706.061805555553</v>
      </c>
      <c r="AB2993" s="7" t="str">
        <f>IF(data[[#This Row],[DeliveryDateTime]] &lt;= data[[#This Row],[SLADue]], "On Time", "Late")</f>
        <v>On Time</v>
      </c>
    </row>
    <row r="2994" spans="1:28" x14ac:dyDescent="0.2">
      <c r="A2994" t="s">
        <v>3544</v>
      </c>
      <c r="B2994" t="s">
        <v>19</v>
      </c>
      <c r="C2994" t="s">
        <v>110</v>
      </c>
      <c r="D2994" t="s">
        <v>111</v>
      </c>
      <c r="E2994" s="5">
        <v>12.85</v>
      </c>
      <c r="F2994" t="s">
        <v>71</v>
      </c>
      <c r="G2994">
        <v>1</v>
      </c>
      <c r="H2994" s="1">
        <v>45719</v>
      </c>
      <c r="I2994" s="1" t="str">
        <f>TEXT(data[[#This Row],[OrderDate]],"mmm")</f>
        <v>Mar</v>
      </c>
      <c r="J2994" s="6">
        <v>0.62152777777777779</v>
      </c>
      <c r="K2994" s="6" t="str">
        <f>TEXT(data[[#This Row],[OrderTime]],"h")</f>
        <v>14</v>
      </c>
      <c r="L2994" s="1">
        <v>45719</v>
      </c>
      <c r="M2994" s="6">
        <v>0.87152777777777779</v>
      </c>
      <c r="N2994" t="s">
        <v>88</v>
      </c>
      <c r="O2994" t="s">
        <v>135</v>
      </c>
      <c r="P2994" t="s">
        <v>25</v>
      </c>
      <c r="Q2994" t="s">
        <v>26</v>
      </c>
      <c r="R2994" t="s">
        <v>114</v>
      </c>
      <c r="S2994" t="s">
        <v>47</v>
      </c>
      <c r="T2994" t="s">
        <v>106</v>
      </c>
      <c r="U2994" t="s">
        <v>39</v>
      </c>
      <c r="V2994" s="5">
        <f>data[[#This Row],[PriceUSD]]*data[[#This Row],[Quantity]]</f>
        <v>12.85</v>
      </c>
      <c r="W2994" s="7">
        <f>data[[#This Row],[OrderDate]] + TIME(VALUE(LEFT(data[[#This Row],[OrderTime]],2)), VALUE(RIGHT(data[[#This Row],[OrderTime]],2)), 0)</f>
        <v>45719.054166666669</v>
      </c>
      <c r="X2994" s="7">
        <f>_xlfn.MINIFS(data[OrderDateTime], data[CustomerName], data[[#This Row],[CustomerName]])</f>
        <v>45516.061805555553</v>
      </c>
      <c r="Y2994" t="str">
        <f>IF(data[[#This Row],[OrderDateTime]]=data[[#This Row],[FirstOrderDateTime]], "New", "Returning")</f>
        <v>Returning</v>
      </c>
      <c r="Z2994" s="7">
        <f>data[[#This Row],[DeliveryDate]] + data[[#This Row],[DeliveryTime]]</f>
        <v>45719.871527777781</v>
      </c>
      <c r="AA2994" s="7">
        <f>data[[#This Row],[OrderDateTime]] + 1</f>
        <v>45720.054166666669</v>
      </c>
      <c r="AB2994" s="7" t="str">
        <f>IF(data[[#This Row],[DeliveryDateTime]] &lt;= data[[#This Row],[SLADue]], "On Time", "Late")</f>
        <v>On Time</v>
      </c>
    </row>
    <row r="2995" spans="1:28" x14ac:dyDescent="0.2">
      <c r="A2995" t="s">
        <v>3545</v>
      </c>
      <c r="B2995" t="s">
        <v>19</v>
      </c>
      <c r="C2995" t="s">
        <v>117</v>
      </c>
      <c r="D2995" t="s">
        <v>118</v>
      </c>
      <c r="E2995" s="5">
        <v>79.33</v>
      </c>
      <c r="F2995" t="s">
        <v>119</v>
      </c>
      <c r="G2995">
        <v>1</v>
      </c>
      <c r="H2995" s="1">
        <v>45805</v>
      </c>
      <c r="I2995" s="1" t="str">
        <f>TEXT(data[[#This Row],[OrderDate]],"mmm")</f>
        <v>May</v>
      </c>
      <c r="J2995" s="6">
        <v>0.59444444444444444</v>
      </c>
      <c r="K2995" s="6" t="str">
        <f>TEXT(data[[#This Row],[OrderTime]],"h")</f>
        <v>14</v>
      </c>
      <c r="L2995" s="1">
        <v>45805</v>
      </c>
      <c r="M2995" s="6">
        <v>0.84444444444444444</v>
      </c>
      <c r="N2995" t="s">
        <v>178</v>
      </c>
      <c r="O2995" t="s">
        <v>1074</v>
      </c>
      <c r="P2995" t="s">
        <v>180</v>
      </c>
      <c r="Q2995" t="s">
        <v>53</v>
      </c>
      <c r="R2995" t="s">
        <v>66</v>
      </c>
      <c r="S2995" t="s">
        <v>47</v>
      </c>
      <c r="T2995" t="s">
        <v>136</v>
      </c>
      <c r="U2995" t="s">
        <v>39</v>
      </c>
      <c r="V2995" s="5">
        <f>data[[#This Row],[PriceUSD]]*data[[#This Row],[Quantity]]</f>
        <v>79.33</v>
      </c>
      <c r="W2995" s="7">
        <f>data[[#This Row],[OrderDate]] + TIME(VALUE(LEFT(data[[#This Row],[OrderTime]],2)), VALUE(RIGHT(data[[#This Row],[OrderTime]],2)), 0)</f>
        <v>45805.030555555553</v>
      </c>
      <c r="X2995" s="7">
        <f>_xlfn.MINIFS(data[OrderDateTime], data[CustomerName], data[[#This Row],[CustomerName]])</f>
        <v>45591.038888888892</v>
      </c>
      <c r="Y2995" t="str">
        <f>IF(data[[#This Row],[OrderDateTime]]=data[[#This Row],[FirstOrderDateTime]], "New", "Returning")</f>
        <v>Returning</v>
      </c>
      <c r="Z2995" s="7">
        <f>data[[#This Row],[DeliveryDate]] + data[[#This Row],[DeliveryTime]]</f>
        <v>45805.844444444447</v>
      </c>
      <c r="AA2995" s="7">
        <f>data[[#This Row],[OrderDateTime]] + 1</f>
        <v>45806.030555555553</v>
      </c>
      <c r="AB2995" s="7" t="str">
        <f>IF(data[[#This Row],[DeliveryDateTime]] &lt;= data[[#This Row],[SLADue]], "On Time", "Late")</f>
        <v>On Time</v>
      </c>
    </row>
    <row r="2996" spans="1:28" x14ac:dyDescent="0.2">
      <c r="A2996" t="s">
        <v>3546</v>
      </c>
      <c r="B2996" t="s">
        <v>19</v>
      </c>
      <c r="C2996" t="s">
        <v>69</v>
      </c>
      <c r="D2996" t="s">
        <v>70</v>
      </c>
      <c r="E2996" s="5">
        <v>50.97</v>
      </c>
      <c r="F2996" t="s">
        <v>71</v>
      </c>
      <c r="G2996">
        <v>1</v>
      </c>
      <c r="H2996" s="1">
        <v>45550</v>
      </c>
      <c r="I2996" s="1" t="str">
        <f>TEXT(data[[#This Row],[OrderDate]],"mmm")</f>
        <v>Sep</v>
      </c>
      <c r="J2996" s="6">
        <v>0.43958333333333333</v>
      </c>
      <c r="K2996" s="6" t="str">
        <f>TEXT(data[[#This Row],[OrderTime]],"h")</f>
        <v>10</v>
      </c>
      <c r="L2996" s="1">
        <v>45550</v>
      </c>
      <c r="M2996" s="6">
        <v>0.60624999999999996</v>
      </c>
      <c r="N2996" t="s">
        <v>123</v>
      </c>
      <c r="O2996" t="s">
        <v>738</v>
      </c>
      <c r="P2996" t="s">
        <v>36</v>
      </c>
      <c r="Q2996" t="s">
        <v>26</v>
      </c>
      <c r="R2996" t="s">
        <v>37</v>
      </c>
      <c r="S2996" t="s">
        <v>47</v>
      </c>
      <c r="T2996" t="s">
        <v>143</v>
      </c>
      <c r="U2996" t="s">
        <v>39</v>
      </c>
      <c r="V2996" s="5">
        <f>data[[#This Row],[PriceUSD]]*data[[#This Row],[Quantity]]</f>
        <v>50.97</v>
      </c>
      <c r="W2996" s="7">
        <f>data[[#This Row],[OrderDate]] + TIME(VALUE(LEFT(data[[#This Row],[OrderTime]],2)), VALUE(RIGHT(data[[#This Row],[OrderTime]],2)), 0)</f>
        <v>45550.022916666669</v>
      </c>
      <c r="X2996" s="7">
        <f>_xlfn.MINIFS(data[OrderDateTime], data[CustomerName], data[[#This Row],[CustomerName]])</f>
        <v>45507.052083333336</v>
      </c>
      <c r="Y2996" t="str">
        <f>IF(data[[#This Row],[OrderDateTime]]=data[[#This Row],[FirstOrderDateTime]], "New", "Returning")</f>
        <v>Returning</v>
      </c>
      <c r="Z2996" s="7">
        <f>data[[#This Row],[DeliveryDate]] + data[[#This Row],[DeliveryTime]]</f>
        <v>45550.606249999997</v>
      </c>
      <c r="AA2996" s="7">
        <f>data[[#This Row],[OrderDateTime]] + 1</f>
        <v>45551.022916666669</v>
      </c>
      <c r="AB2996" s="7" t="str">
        <f>IF(data[[#This Row],[DeliveryDateTime]] &lt;= data[[#This Row],[SLADue]], "On Time", "Late")</f>
        <v>On Time</v>
      </c>
    </row>
    <row r="2997" spans="1:28" x14ac:dyDescent="0.2">
      <c r="A2997" t="s">
        <v>3547</v>
      </c>
      <c r="B2997" t="s">
        <v>19</v>
      </c>
      <c r="C2997" t="s">
        <v>41</v>
      </c>
      <c r="D2997" t="s">
        <v>42</v>
      </c>
      <c r="E2997" s="5">
        <v>38.799999999999997</v>
      </c>
      <c r="F2997" t="s">
        <v>74</v>
      </c>
      <c r="G2997">
        <v>1</v>
      </c>
      <c r="H2997" s="1">
        <v>45650</v>
      </c>
      <c r="I2997" s="1" t="str">
        <f>TEXT(data[[#This Row],[OrderDate]],"mmm")</f>
        <v>Dec</v>
      </c>
      <c r="J2997" s="6">
        <v>0.72847222222222219</v>
      </c>
      <c r="K2997" s="6" t="str">
        <f>TEXT(data[[#This Row],[OrderTime]],"h")</f>
        <v>17</v>
      </c>
      <c r="L2997" s="1">
        <v>45651</v>
      </c>
      <c r="M2997" s="6">
        <v>0.72847222222222219</v>
      </c>
      <c r="N2997" t="s">
        <v>131</v>
      </c>
      <c r="O2997" t="s">
        <v>296</v>
      </c>
      <c r="P2997" t="s">
        <v>133</v>
      </c>
      <c r="Q2997" t="s">
        <v>26</v>
      </c>
      <c r="R2997" t="s">
        <v>46</v>
      </c>
      <c r="S2997" t="s">
        <v>28</v>
      </c>
      <c r="T2997" t="s">
        <v>29</v>
      </c>
      <c r="U2997" t="s">
        <v>39</v>
      </c>
      <c r="V2997" s="5">
        <f>data[[#This Row],[PriceUSD]]*data[[#This Row],[Quantity]]</f>
        <v>38.799999999999997</v>
      </c>
      <c r="W2997" s="7">
        <f>data[[#This Row],[OrderDate]] + TIME(VALUE(LEFT(data[[#This Row],[OrderTime]],2)), VALUE(RIGHT(data[[#This Row],[OrderTime]],2)), 0)</f>
        <v>45650.015277777777</v>
      </c>
      <c r="X2997" s="7">
        <f>_xlfn.MINIFS(data[OrderDateTime], data[CustomerName], data[[#This Row],[CustomerName]])</f>
        <v>45511.017361111109</v>
      </c>
      <c r="Y2997" t="str">
        <f>IF(data[[#This Row],[OrderDateTime]]=data[[#This Row],[FirstOrderDateTime]], "New", "Returning")</f>
        <v>Returning</v>
      </c>
      <c r="Z2997" s="7">
        <f>data[[#This Row],[DeliveryDate]] + data[[#This Row],[DeliveryTime]]</f>
        <v>45651.728472222225</v>
      </c>
      <c r="AA2997" s="7">
        <f>data[[#This Row],[OrderDateTime]] + 1</f>
        <v>45651.015277777777</v>
      </c>
      <c r="AB2997" s="7" t="str">
        <f>IF(data[[#This Row],[DeliveryDateTime]] &lt;= data[[#This Row],[SLADue]], "On Time", "Late")</f>
        <v>Late</v>
      </c>
    </row>
    <row r="2998" spans="1:28" x14ac:dyDescent="0.2">
      <c r="A2998" t="s">
        <v>3548</v>
      </c>
      <c r="B2998" t="s">
        <v>19</v>
      </c>
      <c r="C2998" t="s">
        <v>285</v>
      </c>
      <c r="D2998" t="s">
        <v>286</v>
      </c>
      <c r="E2998" s="5">
        <v>21.87</v>
      </c>
      <c r="F2998" t="s">
        <v>22</v>
      </c>
      <c r="G2998">
        <v>1</v>
      </c>
      <c r="H2998" s="1">
        <v>45552</v>
      </c>
      <c r="I2998" s="1" t="str">
        <f>TEXT(data[[#This Row],[OrderDate]],"mmm")</f>
        <v>Sep</v>
      </c>
      <c r="J2998" s="6">
        <v>0.82638888888888884</v>
      </c>
      <c r="K2998" s="6" t="str">
        <f>TEXT(data[[#This Row],[OrderTime]],"h")</f>
        <v>19</v>
      </c>
      <c r="L2998" s="1">
        <v>45554</v>
      </c>
      <c r="M2998" s="6">
        <v>0.49027777777777776</v>
      </c>
      <c r="N2998" t="s">
        <v>88</v>
      </c>
      <c r="O2998" t="s">
        <v>927</v>
      </c>
      <c r="P2998" t="s">
        <v>25</v>
      </c>
      <c r="Q2998" t="s">
        <v>53</v>
      </c>
      <c r="R2998" t="s">
        <v>114</v>
      </c>
      <c r="S2998" t="s">
        <v>105</v>
      </c>
      <c r="T2998" t="s">
        <v>106</v>
      </c>
      <c r="U2998" t="s">
        <v>39</v>
      </c>
      <c r="V2998" s="5">
        <f>data[[#This Row],[PriceUSD]]*data[[#This Row],[Quantity]]</f>
        <v>21.87</v>
      </c>
      <c r="W2998" s="7">
        <f>data[[#This Row],[OrderDate]] + TIME(VALUE(LEFT(data[[#This Row],[OrderTime]],2)), VALUE(RIGHT(data[[#This Row],[OrderTime]],2)), 0)</f>
        <v>45552.061805555553</v>
      </c>
      <c r="X2998" s="7">
        <f>_xlfn.MINIFS(data[OrderDateTime], data[CustomerName], data[[#This Row],[CustomerName]])</f>
        <v>45534.054166666669</v>
      </c>
      <c r="Y2998" t="str">
        <f>IF(data[[#This Row],[OrderDateTime]]=data[[#This Row],[FirstOrderDateTime]], "New", "Returning")</f>
        <v>Returning</v>
      </c>
      <c r="Z2998" s="7">
        <f>data[[#This Row],[DeliveryDate]] + data[[#This Row],[DeliveryTime]]</f>
        <v>45554.490277777775</v>
      </c>
      <c r="AA2998" s="7">
        <f>data[[#This Row],[OrderDateTime]] + 1</f>
        <v>45553.061805555553</v>
      </c>
      <c r="AB2998" s="7" t="str">
        <f>IF(data[[#This Row],[DeliveryDateTime]] &lt;= data[[#This Row],[SLADue]], "On Time", "Late")</f>
        <v>Late</v>
      </c>
    </row>
    <row r="2999" spans="1:28" x14ac:dyDescent="0.2">
      <c r="A2999" t="s">
        <v>3549</v>
      </c>
      <c r="B2999" t="s">
        <v>19</v>
      </c>
      <c r="C2999" t="s">
        <v>258</v>
      </c>
      <c r="D2999" t="s">
        <v>259</v>
      </c>
      <c r="E2999" s="5">
        <v>121.29</v>
      </c>
      <c r="F2999" t="s">
        <v>182</v>
      </c>
      <c r="G2999">
        <v>2</v>
      </c>
      <c r="H2999" s="1">
        <v>45750</v>
      </c>
      <c r="I2999" s="1" t="str">
        <f>TEXT(data[[#This Row],[OrderDate]],"mmm")</f>
        <v>Apr</v>
      </c>
      <c r="J2999" s="6">
        <v>0.72291666666666665</v>
      </c>
      <c r="K2999" s="6" t="str">
        <f>TEXT(data[[#This Row],[OrderTime]],"h")</f>
        <v>17</v>
      </c>
      <c r="L2999" s="1">
        <v>45751</v>
      </c>
      <c r="M2999" s="6">
        <v>0.72291666666666665</v>
      </c>
      <c r="N2999" t="s">
        <v>276</v>
      </c>
      <c r="O2999" t="s">
        <v>769</v>
      </c>
      <c r="P2999" t="s">
        <v>133</v>
      </c>
      <c r="Q2999" t="s">
        <v>26</v>
      </c>
      <c r="R2999" t="s">
        <v>261</v>
      </c>
      <c r="S2999" t="s">
        <v>28</v>
      </c>
      <c r="T2999" t="s">
        <v>29</v>
      </c>
      <c r="U2999" t="s">
        <v>30</v>
      </c>
      <c r="V2999" s="5">
        <f>data[[#This Row],[PriceUSD]]*data[[#This Row],[Quantity]]</f>
        <v>242.58</v>
      </c>
      <c r="W2999" s="7">
        <f>data[[#This Row],[OrderDate]] + TIME(VALUE(LEFT(data[[#This Row],[OrderTime]],2)), VALUE(RIGHT(data[[#This Row],[OrderTime]],2)), 0)</f>
        <v>45750.046527777777</v>
      </c>
      <c r="X2999" s="7">
        <f>_xlfn.MINIFS(data[OrderDateTime], data[CustomerName], data[[#This Row],[CustomerName]])</f>
        <v>45551.052083333336</v>
      </c>
      <c r="Y2999" t="str">
        <f>IF(data[[#This Row],[OrderDateTime]]=data[[#This Row],[FirstOrderDateTime]], "New", "Returning")</f>
        <v>Returning</v>
      </c>
      <c r="Z2999" s="7">
        <f>data[[#This Row],[DeliveryDate]] + data[[#This Row],[DeliveryTime]]</f>
        <v>45751.722916666666</v>
      </c>
      <c r="AA2999" s="7">
        <f>data[[#This Row],[OrderDateTime]] + 1</f>
        <v>45751.046527777777</v>
      </c>
      <c r="AB2999" s="7" t="str">
        <f>IF(data[[#This Row],[DeliveryDateTime]] &lt;= data[[#This Row],[SLADue]], "On Time", "Late")</f>
        <v>Late</v>
      </c>
    </row>
    <row r="3000" spans="1:28" x14ac:dyDescent="0.2">
      <c r="A3000" t="s">
        <v>3550</v>
      </c>
      <c r="B3000" t="s">
        <v>19</v>
      </c>
      <c r="C3000" t="s">
        <v>101</v>
      </c>
      <c r="D3000" t="s">
        <v>102</v>
      </c>
      <c r="E3000" s="5">
        <v>29.59</v>
      </c>
      <c r="F3000" t="s">
        <v>81</v>
      </c>
      <c r="G3000">
        <v>2</v>
      </c>
      <c r="H3000" s="1">
        <v>45753</v>
      </c>
      <c r="I3000" s="1" t="str">
        <f>TEXT(data[[#This Row],[OrderDate]],"mmm")</f>
        <v>Apr</v>
      </c>
      <c r="J3000" s="6">
        <v>0.40277777777777779</v>
      </c>
      <c r="K3000" s="6" t="str">
        <f>TEXT(data[[#This Row],[OrderTime]],"h")</f>
        <v>9</v>
      </c>
      <c r="L3000" s="1">
        <v>45753</v>
      </c>
      <c r="M3000" s="6">
        <v>0.61111111111111116</v>
      </c>
      <c r="N3000" t="s">
        <v>64</v>
      </c>
      <c r="O3000" t="s">
        <v>1902</v>
      </c>
      <c r="P3000" t="s">
        <v>25</v>
      </c>
      <c r="Q3000" t="s">
        <v>53</v>
      </c>
      <c r="R3000" t="s">
        <v>83</v>
      </c>
      <c r="S3000" t="s">
        <v>47</v>
      </c>
      <c r="T3000" t="s">
        <v>38</v>
      </c>
      <c r="U3000" t="s">
        <v>30</v>
      </c>
      <c r="V3000" s="5">
        <f>data[[#This Row],[PriceUSD]]*data[[#This Row],[Quantity]]</f>
        <v>59.18</v>
      </c>
      <c r="W3000" s="7">
        <f>data[[#This Row],[OrderDate]] + TIME(VALUE(LEFT(data[[#This Row],[OrderTime]],2)), VALUE(RIGHT(data[[#This Row],[OrderTime]],2)), 0)</f>
        <v>45753.054166666669</v>
      </c>
      <c r="X3000" s="7">
        <f>_xlfn.MINIFS(data[OrderDateTime], data[CustomerName], data[[#This Row],[CustomerName]])</f>
        <v>45532.046527777777</v>
      </c>
      <c r="Y3000" t="str">
        <f>IF(data[[#This Row],[OrderDateTime]]=data[[#This Row],[FirstOrderDateTime]], "New", "Returning")</f>
        <v>Returning</v>
      </c>
      <c r="Z3000" s="7">
        <f>data[[#This Row],[DeliveryDate]] + data[[#This Row],[DeliveryTime]]</f>
        <v>45753.611111111109</v>
      </c>
      <c r="AA3000" s="7">
        <f>data[[#This Row],[OrderDateTime]] + 1</f>
        <v>45754.054166666669</v>
      </c>
      <c r="AB3000" s="7" t="str">
        <f>IF(data[[#This Row],[DeliveryDateTime]] &lt;= data[[#This Row],[SLADue]], "On Time", "Late")</f>
        <v>On Time</v>
      </c>
    </row>
    <row r="3001" spans="1:28" x14ac:dyDescent="0.2">
      <c r="A3001" t="s">
        <v>3551</v>
      </c>
      <c r="B3001" t="s">
        <v>19</v>
      </c>
      <c r="C3001" t="s">
        <v>32</v>
      </c>
      <c r="D3001" t="s">
        <v>33</v>
      </c>
      <c r="E3001" s="5">
        <v>51.17</v>
      </c>
      <c r="F3001" t="s">
        <v>22</v>
      </c>
      <c r="G3001">
        <v>1</v>
      </c>
      <c r="H3001" s="1">
        <v>45751</v>
      </c>
      <c r="I3001" s="1" t="str">
        <f>TEXT(data[[#This Row],[OrderDate]],"mmm")</f>
        <v>Apr</v>
      </c>
      <c r="J3001" s="6">
        <v>0.6020833333333333</v>
      </c>
      <c r="K3001" s="6" t="str">
        <f>TEXT(data[[#This Row],[OrderTime]],"h")</f>
        <v>14</v>
      </c>
      <c r="L3001" s="1">
        <v>45752</v>
      </c>
      <c r="M3001" s="6">
        <v>0.64375000000000004</v>
      </c>
      <c r="N3001" t="s">
        <v>64</v>
      </c>
      <c r="O3001" t="s">
        <v>946</v>
      </c>
      <c r="P3001" t="s">
        <v>25</v>
      </c>
      <c r="Q3001" t="s">
        <v>26</v>
      </c>
      <c r="R3001" t="s">
        <v>37</v>
      </c>
      <c r="S3001" t="s">
        <v>28</v>
      </c>
      <c r="T3001" t="s">
        <v>38</v>
      </c>
      <c r="U3001" t="s">
        <v>30</v>
      </c>
      <c r="V3001" s="5">
        <f>data[[#This Row],[PriceUSD]]*data[[#This Row],[Quantity]]</f>
        <v>51.17</v>
      </c>
      <c r="W3001" s="7">
        <f>data[[#This Row],[OrderDate]] + TIME(VALUE(LEFT(data[[#This Row],[OrderTime]],2)), VALUE(RIGHT(data[[#This Row],[OrderTime]],2)), 0)</f>
        <v>45751.022916666669</v>
      </c>
      <c r="X3001" s="7">
        <f>_xlfn.MINIFS(data[OrderDateTime], data[CustomerName], data[[#This Row],[CustomerName]])</f>
        <v>45506.022916666669</v>
      </c>
      <c r="Y3001" t="str">
        <f>IF(data[[#This Row],[OrderDateTime]]=data[[#This Row],[FirstOrderDateTime]], "New", "Returning")</f>
        <v>Returning</v>
      </c>
      <c r="Z3001" s="7">
        <f>data[[#This Row],[DeliveryDate]] + data[[#This Row],[DeliveryTime]]</f>
        <v>45752.643750000003</v>
      </c>
      <c r="AA3001" s="7">
        <f>data[[#This Row],[OrderDateTime]] + 1</f>
        <v>45752.022916666669</v>
      </c>
      <c r="AB3001" s="7" t="str">
        <f>IF(data[[#This Row],[DeliveryDateTime]] &lt;= data[[#This Row],[SLADue]], "On Time", "Late")</f>
        <v>Late</v>
      </c>
    </row>
    <row r="3002" spans="1:28" x14ac:dyDescent="0.2">
      <c r="A3002" t="s">
        <v>3552</v>
      </c>
      <c r="B3002" t="s">
        <v>19</v>
      </c>
      <c r="C3002" t="s">
        <v>32</v>
      </c>
      <c r="D3002" t="s">
        <v>33</v>
      </c>
      <c r="E3002" s="5">
        <v>45.62</v>
      </c>
      <c r="F3002" t="s">
        <v>138</v>
      </c>
      <c r="G3002">
        <v>2</v>
      </c>
      <c r="H3002" s="1">
        <v>45506</v>
      </c>
      <c r="I3002" s="1" t="str">
        <f>TEXT(data[[#This Row],[OrderDate]],"mmm")</f>
        <v>Aug</v>
      </c>
      <c r="J3002" s="6">
        <v>0.5395833333333333</v>
      </c>
      <c r="K3002" s="6" t="str">
        <f>TEXT(data[[#This Row],[OrderTime]],"h")</f>
        <v>12</v>
      </c>
      <c r="L3002" s="1">
        <v>45507</v>
      </c>
      <c r="M3002" s="6">
        <v>0.7895833333333333</v>
      </c>
      <c r="N3002" t="s">
        <v>213</v>
      </c>
      <c r="O3002" t="s">
        <v>76</v>
      </c>
      <c r="P3002" t="s">
        <v>36</v>
      </c>
      <c r="Q3002" t="s">
        <v>26</v>
      </c>
      <c r="R3002" t="s">
        <v>37</v>
      </c>
      <c r="S3002" t="s">
        <v>28</v>
      </c>
      <c r="T3002" t="s">
        <v>38</v>
      </c>
      <c r="U3002" t="s">
        <v>30</v>
      </c>
      <c r="V3002" s="5">
        <f>data[[#This Row],[PriceUSD]]*data[[#This Row],[Quantity]]</f>
        <v>91.24</v>
      </c>
      <c r="W3002" s="7">
        <f>data[[#This Row],[OrderDate]] + TIME(VALUE(LEFT(data[[#This Row],[OrderTime]],2)), VALUE(RIGHT(data[[#This Row],[OrderTime]],2)), 0)</f>
        <v>45506.022916666669</v>
      </c>
      <c r="X3002" s="7">
        <f>_xlfn.MINIFS(data[OrderDateTime], data[CustomerName], data[[#This Row],[CustomerName]])</f>
        <v>45506.022916666669</v>
      </c>
      <c r="Y3002" t="str">
        <f>IF(data[[#This Row],[OrderDateTime]]=data[[#This Row],[FirstOrderDateTime]], "New", "Returning")</f>
        <v>New</v>
      </c>
      <c r="Z3002" s="7">
        <f>data[[#This Row],[DeliveryDate]] + data[[#This Row],[DeliveryTime]]</f>
        <v>45507.789583333331</v>
      </c>
      <c r="AA3002" s="7">
        <f>data[[#This Row],[OrderDateTime]] + 1</f>
        <v>45507.022916666669</v>
      </c>
      <c r="AB3002" s="7" t="str">
        <f>IF(data[[#This Row],[DeliveryDateTime]] &lt;= data[[#This Row],[SLADue]], "On Time", "Late")</f>
        <v>Late</v>
      </c>
    </row>
    <row r="3003" spans="1:28" x14ac:dyDescent="0.2">
      <c r="A3003" t="s">
        <v>3553</v>
      </c>
      <c r="B3003" t="s">
        <v>19</v>
      </c>
      <c r="C3003" t="s">
        <v>290</v>
      </c>
      <c r="D3003" t="s">
        <v>291</v>
      </c>
      <c r="E3003" s="5">
        <v>65.16</v>
      </c>
      <c r="F3003" t="s">
        <v>22</v>
      </c>
      <c r="G3003">
        <v>2</v>
      </c>
      <c r="H3003" s="1">
        <v>45874</v>
      </c>
      <c r="I3003" s="1" t="str">
        <f>TEXT(data[[#This Row],[OrderDate]],"mmm")</f>
        <v>Aug</v>
      </c>
      <c r="J3003" s="6">
        <v>0.4236111111111111</v>
      </c>
      <c r="K3003" s="6" t="str">
        <f>TEXT(data[[#This Row],[OrderTime]],"h")</f>
        <v>10</v>
      </c>
      <c r="L3003" s="1">
        <v>45876</v>
      </c>
      <c r="M3003" s="6">
        <v>0.54861111111111116</v>
      </c>
      <c r="N3003" t="s">
        <v>112</v>
      </c>
      <c r="O3003" t="s">
        <v>1674</v>
      </c>
      <c r="P3003" t="s">
        <v>36</v>
      </c>
      <c r="Q3003" t="s">
        <v>26</v>
      </c>
      <c r="R3003" t="s">
        <v>294</v>
      </c>
      <c r="S3003" t="s">
        <v>105</v>
      </c>
      <c r="T3003" t="s">
        <v>106</v>
      </c>
      <c r="U3003" t="s">
        <v>30</v>
      </c>
      <c r="V3003" s="5">
        <f>data[[#This Row],[PriceUSD]]*data[[#This Row],[Quantity]]</f>
        <v>130.32</v>
      </c>
      <c r="W3003" s="7">
        <f>data[[#This Row],[OrderDate]] + TIME(VALUE(LEFT(data[[#This Row],[OrderTime]],2)), VALUE(RIGHT(data[[#This Row],[OrderTime]],2)), 0)</f>
        <v>45874.007638888892</v>
      </c>
      <c r="X3003" s="7">
        <f>_xlfn.MINIFS(data[OrderDateTime], data[CustomerName], data[[#This Row],[CustomerName]])</f>
        <v>45542.038888888892</v>
      </c>
      <c r="Y3003" t="str">
        <f>IF(data[[#This Row],[OrderDateTime]]=data[[#This Row],[FirstOrderDateTime]], "New", "Returning")</f>
        <v>Returning</v>
      </c>
      <c r="Z3003" s="7">
        <f>data[[#This Row],[DeliveryDate]] + data[[#This Row],[DeliveryTime]]</f>
        <v>45876.548611111109</v>
      </c>
      <c r="AA3003" s="7">
        <f>data[[#This Row],[OrderDateTime]] + 1</f>
        <v>45875.007638888892</v>
      </c>
      <c r="AB3003" s="7" t="str">
        <f>IF(data[[#This Row],[DeliveryDateTime]] &lt;= data[[#This Row],[SLADue]], "On Time", "Late")</f>
        <v>Late</v>
      </c>
    </row>
    <row r="3004" spans="1:28" x14ac:dyDescent="0.2">
      <c r="A3004" t="s">
        <v>3554</v>
      </c>
      <c r="B3004" t="s">
        <v>19</v>
      </c>
      <c r="C3004" t="s">
        <v>126</v>
      </c>
      <c r="D3004" t="s">
        <v>127</v>
      </c>
      <c r="E3004" s="5">
        <v>18.21</v>
      </c>
      <c r="F3004" t="s">
        <v>138</v>
      </c>
      <c r="G3004">
        <v>1</v>
      </c>
      <c r="H3004" s="1">
        <v>45640</v>
      </c>
      <c r="I3004" s="1" t="str">
        <f>TEXT(data[[#This Row],[OrderDate]],"mmm")</f>
        <v>Dec</v>
      </c>
      <c r="J3004" s="6">
        <v>0.41458333333333336</v>
      </c>
      <c r="K3004" s="6" t="str">
        <f>TEXT(data[[#This Row],[OrderTime]],"h")</f>
        <v>9</v>
      </c>
      <c r="L3004" s="1">
        <v>45642</v>
      </c>
      <c r="M3004" s="6">
        <v>0.62291666666666667</v>
      </c>
      <c r="N3004" t="s">
        <v>57</v>
      </c>
      <c r="O3004" t="s">
        <v>655</v>
      </c>
      <c r="P3004" t="s">
        <v>25</v>
      </c>
      <c r="Q3004" t="s">
        <v>53</v>
      </c>
      <c r="R3004" t="s">
        <v>129</v>
      </c>
      <c r="S3004" t="s">
        <v>105</v>
      </c>
      <c r="T3004" t="s">
        <v>38</v>
      </c>
      <c r="U3004" t="s">
        <v>67</v>
      </c>
      <c r="V3004" s="5">
        <f>data[[#This Row],[PriceUSD]]*data[[#This Row],[Quantity]]</f>
        <v>18.21</v>
      </c>
      <c r="W3004" s="7">
        <f>data[[#This Row],[OrderDate]] + TIME(VALUE(LEFT(data[[#This Row],[OrderTime]],2)), VALUE(RIGHT(data[[#This Row],[OrderTime]],2)), 0)</f>
        <v>45640.022916666669</v>
      </c>
      <c r="X3004" s="7">
        <f>_xlfn.MINIFS(data[OrderDateTime], data[CustomerName], data[[#This Row],[CustomerName]])</f>
        <v>45511.030555555553</v>
      </c>
      <c r="Y3004" t="str">
        <f>IF(data[[#This Row],[OrderDateTime]]=data[[#This Row],[FirstOrderDateTime]], "New", "Returning")</f>
        <v>Returning</v>
      </c>
      <c r="Z3004" s="7">
        <f>data[[#This Row],[DeliveryDate]] + data[[#This Row],[DeliveryTime]]</f>
        <v>45642.622916666667</v>
      </c>
      <c r="AA3004" s="7">
        <f>data[[#This Row],[OrderDateTime]] + 1</f>
        <v>45641.022916666669</v>
      </c>
      <c r="AB3004" s="7" t="str">
        <f>IF(data[[#This Row],[DeliveryDateTime]] &lt;= data[[#This Row],[SLADue]], "On Time", "Late")</f>
        <v>Late</v>
      </c>
    </row>
    <row r="3005" spans="1:28" x14ac:dyDescent="0.2">
      <c r="A3005" t="s">
        <v>3555</v>
      </c>
      <c r="B3005" t="s">
        <v>19</v>
      </c>
      <c r="C3005" t="s">
        <v>69</v>
      </c>
      <c r="D3005" t="s">
        <v>70</v>
      </c>
      <c r="E3005" s="5">
        <v>58.86</v>
      </c>
      <c r="F3005" t="s">
        <v>74</v>
      </c>
      <c r="G3005">
        <v>1</v>
      </c>
      <c r="H3005" s="1">
        <v>45515</v>
      </c>
      <c r="I3005" s="1" t="str">
        <f>TEXT(data[[#This Row],[OrderDate]],"mmm")</f>
        <v>Aug</v>
      </c>
      <c r="J3005" s="6">
        <v>0.82638888888888884</v>
      </c>
      <c r="K3005" s="6" t="str">
        <f>TEXT(data[[#This Row],[OrderTime]],"h")</f>
        <v>19</v>
      </c>
      <c r="L3005" s="1">
        <v>45516</v>
      </c>
      <c r="M3005" s="6">
        <v>0.5131944444444444</v>
      </c>
      <c r="N3005" t="s">
        <v>75</v>
      </c>
      <c r="O3005" t="s">
        <v>639</v>
      </c>
      <c r="P3005" t="s">
        <v>25</v>
      </c>
      <c r="Q3005" t="s">
        <v>53</v>
      </c>
      <c r="R3005" t="s">
        <v>37</v>
      </c>
      <c r="S3005" t="s">
        <v>28</v>
      </c>
      <c r="T3005" t="s">
        <v>38</v>
      </c>
      <c r="U3005" t="s">
        <v>30</v>
      </c>
      <c r="V3005" s="5">
        <f>data[[#This Row],[PriceUSD]]*data[[#This Row],[Quantity]]</f>
        <v>58.86</v>
      </c>
      <c r="W3005" s="7">
        <f>data[[#This Row],[OrderDate]] + TIME(VALUE(LEFT(data[[#This Row],[OrderTime]],2)), VALUE(RIGHT(data[[#This Row],[OrderTime]],2)), 0)</f>
        <v>45515.061805555553</v>
      </c>
      <c r="X3005" s="7">
        <f>_xlfn.MINIFS(data[OrderDateTime], data[CustomerName], data[[#This Row],[CustomerName]])</f>
        <v>45515.061805555553</v>
      </c>
      <c r="Y3005" t="str">
        <f>IF(data[[#This Row],[OrderDateTime]]=data[[#This Row],[FirstOrderDateTime]], "New", "Returning")</f>
        <v>New</v>
      </c>
      <c r="Z3005" s="7">
        <f>data[[#This Row],[DeliveryDate]] + data[[#This Row],[DeliveryTime]]</f>
        <v>45516.513194444444</v>
      </c>
      <c r="AA3005" s="7">
        <f>data[[#This Row],[OrderDateTime]] + 1</f>
        <v>45516.061805555553</v>
      </c>
      <c r="AB3005" s="7" t="str">
        <f>IF(data[[#This Row],[DeliveryDateTime]] &lt;= data[[#This Row],[SLADue]], "On Time", "Late")</f>
        <v>Late</v>
      </c>
    </row>
    <row r="3006" spans="1:28" x14ac:dyDescent="0.2">
      <c r="A3006" t="s">
        <v>3556</v>
      </c>
      <c r="B3006" t="s">
        <v>19</v>
      </c>
      <c r="C3006" t="s">
        <v>32</v>
      </c>
      <c r="D3006" t="s">
        <v>33</v>
      </c>
      <c r="E3006" s="5">
        <v>42.88</v>
      </c>
      <c r="F3006" t="s">
        <v>22</v>
      </c>
      <c r="G3006">
        <v>1</v>
      </c>
      <c r="H3006" s="1">
        <v>45775</v>
      </c>
      <c r="I3006" s="1" t="str">
        <f>TEXT(data[[#This Row],[OrderDate]],"mmm")</f>
        <v>Apr</v>
      </c>
      <c r="J3006" s="6">
        <v>0.89513888888888893</v>
      </c>
      <c r="K3006" s="6" t="str">
        <f>TEXT(data[[#This Row],[OrderTime]],"h")</f>
        <v>21</v>
      </c>
      <c r="L3006" s="1">
        <v>45777</v>
      </c>
      <c r="M3006" s="6">
        <v>0.70902777777777781</v>
      </c>
      <c r="N3006" t="s">
        <v>34</v>
      </c>
      <c r="O3006" t="s">
        <v>2805</v>
      </c>
      <c r="P3006" t="s">
        <v>36</v>
      </c>
      <c r="Q3006" t="s">
        <v>53</v>
      </c>
      <c r="R3006" t="s">
        <v>37</v>
      </c>
      <c r="S3006" t="s">
        <v>105</v>
      </c>
      <c r="T3006" t="s">
        <v>106</v>
      </c>
      <c r="U3006" t="s">
        <v>30</v>
      </c>
      <c r="V3006" s="5">
        <f>data[[#This Row],[PriceUSD]]*data[[#This Row],[Quantity]]</f>
        <v>42.88</v>
      </c>
      <c r="W3006" s="7">
        <f>data[[#This Row],[OrderDate]] + TIME(VALUE(LEFT(data[[#This Row],[OrderTime]],2)), VALUE(RIGHT(data[[#This Row],[OrderTime]],2)), 0)</f>
        <v>45775.061805555553</v>
      </c>
      <c r="X3006" s="7">
        <f>_xlfn.MINIFS(data[OrderDateTime], data[CustomerName], data[[#This Row],[CustomerName]])</f>
        <v>45674.015277777777</v>
      </c>
      <c r="Y3006" t="str">
        <f>IF(data[[#This Row],[OrderDateTime]]=data[[#This Row],[FirstOrderDateTime]], "New", "Returning")</f>
        <v>Returning</v>
      </c>
      <c r="Z3006" s="7">
        <f>data[[#This Row],[DeliveryDate]] + data[[#This Row],[DeliveryTime]]</f>
        <v>45777.709027777775</v>
      </c>
      <c r="AA3006" s="7">
        <f>data[[#This Row],[OrderDateTime]] + 1</f>
        <v>45776.061805555553</v>
      </c>
      <c r="AB3006" s="7" t="str">
        <f>IF(data[[#This Row],[DeliveryDateTime]] &lt;= data[[#This Row],[SLADue]], "On Time", "Late")</f>
        <v>Late</v>
      </c>
    </row>
    <row r="3007" spans="1:28" x14ac:dyDescent="0.2">
      <c r="A3007" t="s">
        <v>3557</v>
      </c>
      <c r="B3007" t="s">
        <v>19</v>
      </c>
      <c r="C3007" t="s">
        <v>79</v>
      </c>
      <c r="D3007" t="s">
        <v>80</v>
      </c>
      <c r="E3007" s="5">
        <v>32.49</v>
      </c>
      <c r="F3007" t="s">
        <v>81</v>
      </c>
      <c r="G3007">
        <v>1</v>
      </c>
      <c r="H3007" s="1">
        <v>45854</v>
      </c>
      <c r="I3007" s="1" t="str">
        <f>TEXT(data[[#This Row],[OrderDate]],"mmm")</f>
        <v>Jul</v>
      </c>
      <c r="J3007" s="6">
        <v>0.37638888888888888</v>
      </c>
      <c r="K3007" s="6" t="str">
        <f>TEXT(data[[#This Row],[OrderTime]],"h")</f>
        <v>9</v>
      </c>
      <c r="L3007" s="1">
        <v>45855</v>
      </c>
      <c r="M3007" s="6">
        <v>0.50138888888888888</v>
      </c>
      <c r="N3007" t="s">
        <v>750</v>
      </c>
      <c r="O3007" t="s">
        <v>535</v>
      </c>
      <c r="P3007" t="s">
        <v>234</v>
      </c>
      <c r="Q3007" t="s">
        <v>53</v>
      </c>
      <c r="R3007" t="s">
        <v>83</v>
      </c>
      <c r="S3007" t="s">
        <v>28</v>
      </c>
      <c r="T3007" t="s">
        <v>115</v>
      </c>
      <c r="U3007" t="s">
        <v>67</v>
      </c>
      <c r="V3007" s="5">
        <f>data[[#This Row],[PriceUSD]]*data[[#This Row],[Quantity]]</f>
        <v>32.49</v>
      </c>
      <c r="W3007" s="7">
        <f>data[[#This Row],[OrderDate]] + TIME(VALUE(LEFT(data[[#This Row],[OrderTime]],2)), VALUE(RIGHT(data[[#This Row],[OrderTime]],2)), 0)</f>
        <v>45854.061805555553</v>
      </c>
      <c r="X3007" s="7">
        <f>_xlfn.MINIFS(data[OrderDateTime], data[CustomerName], data[[#This Row],[CustomerName]])</f>
        <v>45657.054166666669</v>
      </c>
      <c r="Y3007" t="str">
        <f>IF(data[[#This Row],[OrderDateTime]]=data[[#This Row],[FirstOrderDateTime]], "New", "Returning")</f>
        <v>Returning</v>
      </c>
      <c r="Z3007" s="7">
        <f>data[[#This Row],[DeliveryDate]] + data[[#This Row],[DeliveryTime]]</f>
        <v>45855.501388888886</v>
      </c>
      <c r="AA3007" s="7">
        <f>data[[#This Row],[OrderDateTime]] + 1</f>
        <v>45855.061805555553</v>
      </c>
      <c r="AB3007" s="7" t="str">
        <f>IF(data[[#This Row],[DeliveryDateTime]] &lt;= data[[#This Row],[SLADue]], "On Time", "Late")</f>
        <v>Late</v>
      </c>
    </row>
    <row r="3008" spans="1:28" x14ac:dyDescent="0.2">
      <c r="A3008" t="s">
        <v>3558</v>
      </c>
      <c r="B3008" t="s">
        <v>19</v>
      </c>
      <c r="C3008" t="s">
        <v>117</v>
      </c>
      <c r="D3008" t="s">
        <v>118</v>
      </c>
      <c r="E3008" s="5">
        <v>73.73</v>
      </c>
      <c r="F3008" t="s">
        <v>94</v>
      </c>
      <c r="G3008">
        <v>3</v>
      </c>
      <c r="H3008" s="1">
        <v>45859</v>
      </c>
      <c r="I3008" s="1" t="str">
        <f>TEXT(data[[#This Row],[OrderDate]],"mmm")</f>
        <v>Jul</v>
      </c>
      <c r="J3008" s="6">
        <v>0.59166666666666667</v>
      </c>
      <c r="K3008" s="6" t="str">
        <f>TEXT(data[[#This Row],[OrderTime]],"h")</f>
        <v>14</v>
      </c>
      <c r="L3008" s="1">
        <v>45859</v>
      </c>
      <c r="M3008" s="6">
        <v>0.71666666666666667</v>
      </c>
      <c r="N3008" t="s">
        <v>183</v>
      </c>
      <c r="O3008" t="s">
        <v>168</v>
      </c>
      <c r="P3008" t="s">
        <v>180</v>
      </c>
      <c r="Q3008" t="s">
        <v>53</v>
      </c>
      <c r="R3008" t="s">
        <v>66</v>
      </c>
      <c r="S3008" t="s">
        <v>47</v>
      </c>
      <c r="T3008" t="s">
        <v>29</v>
      </c>
      <c r="U3008" t="s">
        <v>67</v>
      </c>
      <c r="V3008" s="5">
        <f>data[[#This Row],[PriceUSD]]*data[[#This Row],[Quantity]]</f>
        <v>221.19</v>
      </c>
      <c r="W3008" s="7">
        <f>data[[#This Row],[OrderDate]] + TIME(VALUE(LEFT(data[[#This Row],[OrderTime]],2)), VALUE(RIGHT(data[[#This Row],[OrderTime]],2)), 0)</f>
        <v>45859.046527777777</v>
      </c>
      <c r="X3008" s="7">
        <f>_xlfn.MINIFS(data[OrderDateTime], data[CustomerName], data[[#This Row],[CustomerName]])</f>
        <v>45521.054166666669</v>
      </c>
      <c r="Y3008" t="str">
        <f>IF(data[[#This Row],[OrderDateTime]]=data[[#This Row],[FirstOrderDateTime]], "New", "Returning")</f>
        <v>Returning</v>
      </c>
      <c r="Z3008" s="7">
        <f>data[[#This Row],[DeliveryDate]] + data[[#This Row],[DeliveryTime]]</f>
        <v>45859.716666666667</v>
      </c>
      <c r="AA3008" s="7">
        <f>data[[#This Row],[OrderDateTime]] + 1</f>
        <v>45860.046527777777</v>
      </c>
      <c r="AB3008" s="7" t="str">
        <f>IF(data[[#This Row],[DeliveryDateTime]] &lt;= data[[#This Row],[SLADue]], "On Time", "Late")</f>
        <v>On Time</v>
      </c>
    </row>
    <row r="3009" spans="1:28" x14ac:dyDescent="0.2">
      <c r="A3009" t="s">
        <v>3559</v>
      </c>
      <c r="B3009" t="s">
        <v>19</v>
      </c>
      <c r="C3009" t="s">
        <v>79</v>
      </c>
      <c r="D3009" t="s">
        <v>80</v>
      </c>
      <c r="E3009" s="5">
        <v>27.54</v>
      </c>
      <c r="F3009" t="s">
        <v>81</v>
      </c>
      <c r="G3009">
        <v>1</v>
      </c>
      <c r="H3009" s="1">
        <v>45857</v>
      </c>
      <c r="I3009" s="1" t="str">
        <f>TEXT(data[[#This Row],[OrderDate]],"mmm")</f>
        <v>Jul</v>
      </c>
      <c r="J3009" s="6">
        <v>0.62222222222222223</v>
      </c>
      <c r="K3009" s="6" t="str">
        <f>TEXT(data[[#This Row],[OrderTime]],"h")</f>
        <v>14</v>
      </c>
      <c r="L3009" s="1">
        <v>45857</v>
      </c>
      <c r="M3009" s="6">
        <v>0.91388888888888886</v>
      </c>
      <c r="N3009" t="s">
        <v>148</v>
      </c>
      <c r="O3009" t="s">
        <v>1220</v>
      </c>
      <c r="P3009" t="s">
        <v>25</v>
      </c>
      <c r="Q3009" t="s">
        <v>53</v>
      </c>
      <c r="R3009" t="s">
        <v>83</v>
      </c>
      <c r="S3009" t="s">
        <v>47</v>
      </c>
      <c r="T3009" t="s">
        <v>38</v>
      </c>
      <c r="U3009" t="s">
        <v>30</v>
      </c>
      <c r="V3009" s="5">
        <f>data[[#This Row],[PriceUSD]]*data[[#This Row],[Quantity]]</f>
        <v>27.54</v>
      </c>
      <c r="W3009" s="7">
        <f>data[[#This Row],[OrderDate]] + TIME(VALUE(LEFT(data[[#This Row],[OrderTime]],2)), VALUE(RIGHT(data[[#This Row],[OrderTime]],2)), 0)</f>
        <v>45857.015277777777</v>
      </c>
      <c r="X3009" s="7">
        <f>_xlfn.MINIFS(data[OrderDateTime], data[CustomerName], data[[#This Row],[CustomerName]])</f>
        <v>45515.022916666669</v>
      </c>
      <c r="Y3009" t="str">
        <f>IF(data[[#This Row],[OrderDateTime]]=data[[#This Row],[FirstOrderDateTime]], "New", "Returning")</f>
        <v>Returning</v>
      </c>
      <c r="Z3009" s="7">
        <f>data[[#This Row],[DeliveryDate]] + data[[#This Row],[DeliveryTime]]</f>
        <v>45857.913888888892</v>
      </c>
      <c r="AA3009" s="7">
        <f>data[[#This Row],[OrderDateTime]] + 1</f>
        <v>45858.015277777777</v>
      </c>
      <c r="AB3009" s="7" t="str">
        <f>IF(data[[#This Row],[DeliveryDateTime]] &lt;= data[[#This Row],[SLADue]], "On Time", "Late")</f>
        <v>On Time</v>
      </c>
    </row>
    <row r="3010" spans="1:28" x14ac:dyDescent="0.2">
      <c r="A3010" t="s">
        <v>3560</v>
      </c>
      <c r="B3010" t="s">
        <v>19</v>
      </c>
      <c r="C3010" t="s">
        <v>85</v>
      </c>
      <c r="D3010" t="s">
        <v>86</v>
      </c>
      <c r="E3010" s="5">
        <v>53.73</v>
      </c>
      <c r="F3010" t="s">
        <v>87</v>
      </c>
      <c r="G3010">
        <v>1</v>
      </c>
      <c r="H3010" s="1">
        <v>45697</v>
      </c>
      <c r="I3010" s="1" t="str">
        <f>TEXT(data[[#This Row],[OrderDate]],"mmm")</f>
        <v>Feb</v>
      </c>
      <c r="J3010" s="6">
        <v>0.47013888888888888</v>
      </c>
      <c r="K3010" s="6" t="str">
        <f>TEXT(data[[#This Row],[OrderTime]],"h")</f>
        <v>11</v>
      </c>
      <c r="L3010" s="1">
        <v>45697</v>
      </c>
      <c r="M3010" s="6">
        <v>0.76180555555555551</v>
      </c>
      <c r="N3010" t="s">
        <v>148</v>
      </c>
      <c r="O3010" t="s">
        <v>651</v>
      </c>
      <c r="P3010" t="s">
        <v>25</v>
      </c>
      <c r="Q3010" t="s">
        <v>26</v>
      </c>
      <c r="R3010" t="s">
        <v>90</v>
      </c>
      <c r="S3010" t="s">
        <v>47</v>
      </c>
      <c r="T3010" t="s">
        <v>59</v>
      </c>
      <c r="U3010" t="s">
        <v>67</v>
      </c>
      <c r="V3010" s="5">
        <f>data[[#This Row],[PriceUSD]]*data[[#This Row],[Quantity]]</f>
        <v>53.73</v>
      </c>
      <c r="W3010" s="7">
        <f>data[[#This Row],[OrderDate]] + TIME(VALUE(LEFT(data[[#This Row],[OrderTime]],2)), VALUE(RIGHT(data[[#This Row],[OrderTime]],2)), 0)</f>
        <v>45697.061805555553</v>
      </c>
      <c r="X3010" s="7">
        <f>_xlfn.MINIFS(data[OrderDateTime], data[CustomerName], data[[#This Row],[CustomerName]])</f>
        <v>45522.038888888892</v>
      </c>
      <c r="Y3010" t="str">
        <f>IF(data[[#This Row],[OrderDateTime]]=data[[#This Row],[FirstOrderDateTime]], "New", "Returning")</f>
        <v>Returning</v>
      </c>
      <c r="Z3010" s="7">
        <f>data[[#This Row],[DeliveryDate]] + data[[#This Row],[DeliveryTime]]</f>
        <v>45697.761805555558</v>
      </c>
      <c r="AA3010" s="7">
        <f>data[[#This Row],[OrderDateTime]] + 1</f>
        <v>45698.061805555553</v>
      </c>
      <c r="AB3010" s="7" t="str">
        <f>IF(data[[#This Row],[DeliveryDateTime]] &lt;= data[[#This Row],[SLADue]], "On Time", "Late")</f>
        <v>On Time</v>
      </c>
    </row>
    <row r="3011" spans="1:28" x14ac:dyDescent="0.2">
      <c r="A3011" t="s">
        <v>3561</v>
      </c>
      <c r="B3011" t="s">
        <v>19</v>
      </c>
      <c r="C3011" t="s">
        <v>285</v>
      </c>
      <c r="D3011" t="s">
        <v>286</v>
      </c>
      <c r="E3011" s="5">
        <v>22.27</v>
      </c>
      <c r="F3011" t="s">
        <v>22</v>
      </c>
      <c r="G3011">
        <v>1</v>
      </c>
      <c r="H3011" s="1">
        <v>45782</v>
      </c>
      <c r="I3011" s="1" t="str">
        <f>TEXT(data[[#This Row],[OrderDate]],"mmm")</f>
        <v>May</v>
      </c>
      <c r="J3011" s="6">
        <v>0.46250000000000002</v>
      </c>
      <c r="K3011" s="6" t="str">
        <f>TEXT(data[[#This Row],[OrderTime]],"h")</f>
        <v>11</v>
      </c>
      <c r="L3011" s="1">
        <v>45782</v>
      </c>
      <c r="M3011" s="6">
        <v>0.62916666666666665</v>
      </c>
      <c r="N3011" t="s">
        <v>95</v>
      </c>
      <c r="O3011" t="s">
        <v>1766</v>
      </c>
      <c r="P3011" t="s">
        <v>25</v>
      </c>
      <c r="Q3011" t="s">
        <v>26</v>
      </c>
      <c r="R3011" t="s">
        <v>114</v>
      </c>
      <c r="S3011" t="s">
        <v>47</v>
      </c>
      <c r="T3011" t="s">
        <v>59</v>
      </c>
      <c r="U3011" t="s">
        <v>39</v>
      </c>
      <c r="V3011" s="5">
        <f>data[[#This Row],[PriceUSD]]*data[[#This Row],[Quantity]]</f>
        <v>22.27</v>
      </c>
      <c r="W3011" s="7">
        <f>data[[#This Row],[OrderDate]] + TIME(VALUE(LEFT(data[[#This Row],[OrderTime]],2)), VALUE(RIGHT(data[[#This Row],[OrderTime]],2)), 0)</f>
        <v>45782.017361111109</v>
      </c>
      <c r="X3011" s="7">
        <f>_xlfn.MINIFS(data[OrderDateTime], data[CustomerName], data[[#This Row],[CustomerName]])</f>
        <v>45511.061805555553</v>
      </c>
      <c r="Y3011" t="str">
        <f>IF(data[[#This Row],[OrderDateTime]]=data[[#This Row],[FirstOrderDateTime]], "New", "Returning")</f>
        <v>Returning</v>
      </c>
      <c r="Z3011" s="7">
        <f>data[[#This Row],[DeliveryDate]] + data[[#This Row],[DeliveryTime]]</f>
        <v>45782.629166666666</v>
      </c>
      <c r="AA3011" s="7">
        <f>data[[#This Row],[OrderDateTime]] + 1</f>
        <v>45783.017361111109</v>
      </c>
      <c r="AB3011" s="7" t="str">
        <f>IF(data[[#This Row],[DeliveryDateTime]] &lt;= data[[#This Row],[SLADue]], "On Time", "Late")</f>
        <v>On Time</v>
      </c>
    </row>
    <row r="3012" spans="1:28" x14ac:dyDescent="0.2">
      <c r="A3012" t="s">
        <v>3562</v>
      </c>
      <c r="B3012" t="s">
        <v>19</v>
      </c>
      <c r="C3012" t="s">
        <v>32</v>
      </c>
      <c r="D3012" t="s">
        <v>33</v>
      </c>
      <c r="E3012" s="5">
        <v>39.25</v>
      </c>
      <c r="F3012" t="s">
        <v>43</v>
      </c>
      <c r="G3012">
        <v>3</v>
      </c>
      <c r="H3012" s="1">
        <v>45535</v>
      </c>
      <c r="I3012" s="1" t="str">
        <f>TEXT(data[[#This Row],[OrderDate]],"mmm")</f>
        <v>Aug</v>
      </c>
      <c r="J3012" s="6">
        <v>0.77708333333333335</v>
      </c>
      <c r="K3012" s="6" t="str">
        <f>TEXT(data[[#This Row],[OrderTime]],"h")</f>
        <v>18</v>
      </c>
      <c r="L3012" s="1">
        <v>45536</v>
      </c>
      <c r="M3012" s="6">
        <v>0.81874999999999998</v>
      </c>
      <c r="N3012" t="s">
        <v>44</v>
      </c>
      <c r="O3012" t="s">
        <v>688</v>
      </c>
      <c r="P3012" t="s">
        <v>25</v>
      </c>
      <c r="Q3012" t="s">
        <v>26</v>
      </c>
      <c r="R3012" t="s">
        <v>37</v>
      </c>
      <c r="S3012" t="s">
        <v>28</v>
      </c>
      <c r="T3012" t="s">
        <v>29</v>
      </c>
      <c r="U3012" t="s">
        <v>30</v>
      </c>
      <c r="V3012" s="5">
        <f>data[[#This Row],[PriceUSD]]*data[[#This Row],[Quantity]]</f>
        <v>117.75</v>
      </c>
      <c r="W3012" s="7">
        <f>data[[#This Row],[OrderDate]] + TIME(VALUE(LEFT(data[[#This Row],[OrderTime]],2)), VALUE(RIGHT(data[[#This Row],[OrderTime]],2)), 0)</f>
        <v>45535.022916666669</v>
      </c>
      <c r="X3012" s="7">
        <f>_xlfn.MINIFS(data[OrderDateTime], data[CustomerName], data[[#This Row],[CustomerName]])</f>
        <v>45535.022916666669</v>
      </c>
      <c r="Y3012" t="str">
        <f>IF(data[[#This Row],[OrderDateTime]]=data[[#This Row],[FirstOrderDateTime]], "New", "Returning")</f>
        <v>New</v>
      </c>
      <c r="Z3012" s="7">
        <f>data[[#This Row],[DeliveryDate]] + data[[#This Row],[DeliveryTime]]</f>
        <v>45536.818749999999</v>
      </c>
      <c r="AA3012" s="7">
        <f>data[[#This Row],[OrderDateTime]] + 1</f>
        <v>45536.022916666669</v>
      </c>
      <c r="AB3012" s="7" t="str">
        <f>IF(data[[#This Row],[DeliveryDateTime]] &lt;= data[[#This Row],[SLADue]], "On Time", "Late")</f>
        <v>Late</v>
      </c>
    </row>
    <row r="3013" spans="1:28" x14ac:dyDescent="0.2">
      <c r="A3013" t="s">
        <v>3563</v>
      </c>
      <c r="B3013" t="s">
        <v>19</v>
      </c>
      <c r="C3013" t="s">
        <v>92</v>
      </c>
      <c r="D3013" t="s">
        <v>93</v>
      </c>
      <c r="E3013" s="5">
        <v>98.37</v>
      </c>
      <c r="F3013" t="s">
        <v>63</v>
      </c>
      <c r="G3013">
        <v>1</v>
      </c>
      <c r="H3013" s="1">
        <v>45814</v>
      </c>
      <c r="I3013" s="1" t="str">
        <f>TEXT(data[[#This Row],[OrderDate]],"mmm")</f>
        <v>Jun</v>
      </c>
      <c r="J3013" s="6">
        <v>0.43819444444444444</v>
      </c>
      <c r="K3013" s="6" t="str">
        <f>TEXT(data[[#This Row],[OrderTime]],"h")</f>
        <v>10</v>
      </c>
      <c r="L3013" s="1">
        <v>45815</v>
      </c>
      <c r="M3013" s="6">
        <v>0.52152777777777781</v>
      </c>
      <c r="N3013" t="s">
        <v>44</v>
      </c>
      <c r="O3013" t="s">
        <v>1417</v>
      </c>
      <c r="P3013" t="s">
        <v>25</v>
      </c>
      <c r="Q3013" t="s">
        <v>53</v>
      </c>
      <c r="R3013" t="s">
        <v>66</v>
      </c>
      <c r="S3013" t="s">
        <v>28</v>
      </c>
      <c r="T3013" t="s">
        <v>136</v>
      </c>
      <c r="U3013" t="s">
        <v>67</v>
      </c>
      <c r="V3013" s="5">
        <f>data[[#This Row],[PriceUSD]]*data[[#This Row],[Quantity]]</f>
        <v>98.37</v>
      </c>
      <c r="W3013" s="7">
        <f>data[[#This Row],[OrderDate]] + TIME(VALUE(LEFT(data[[#This Row],[OrderTime]],2)), VALUE(RIGHT(data[[#This Row],[OrderTime]],2)), 0)</f>
        <v>45814.030555555553</v>
      </c>
      <c r="X3013" s="7">
        <f>_xlfn.MINIFS(data[OrderDateTime], data[CustomerName], data[[#This Row],[CustomerName]])</f>
        <v>45540.030555555553</v>
      </c>
      <c r="Y3013" t="str">
        <f>IF(data[[#This Row],[OrderDateTime]]=data[[#This Row],[FirstOrderDateTime]], "New", "Returning")</f>
        <v>Returning</v>
      </c>
      <c r="Z3013" s="7">
        <f>data[[#This Row],[DeliveryDate]] + data[[#This Row],[DeliveryTime]]</f>
        <v>45815.521527777775</v>
      </c>
      <c r="AA3013" s="7">
        <f>data[[#This Row],[OrderDateTime]] + 1</f>
        <v>45815.030555555553</v>
      </c>
      <c r="AB3013" s="7" t="str">
        <f>IF(data[[#This Row],[DeliveryDateTime]] &lt;= data[[#This Row],[SLADue]], "On Time", "Late")</f>
        <v>Late</v>
      </c>
    </row>
    <row r="3014" spans="1:28" x14ac:dyDescent="0.2">
      <c r="A3014" t="s">
        <v>3564</v>
      </c>
      <c r="B3014" t="s">
        <v>19</v>
      </c>
      <c r="C3014" t="s">
        <v>20</v>
      </c>
      <c r="D3014" t="s">
        <v>21</v>
      </c>
      <c r="E3014" s="5">
        <v>18.489999999999998</v>
      </c>
      <c r="F3014" t="s">
        <v>43</v>
      </c>
      <c r="G3014">
        <v>1</v>
      </c>
      <c r="H3014" s="1">
        <v>45611</v>
      </c>
      <c r="I3014" s="1" t="str">
        <f>TEXT(data[[#This Row],[OrderDate]],"mmm")</f>
        <v>Nov</v>
      </c>
      <c r="J3014" s="6">
        <v>0.51180555555555551</v>
      </c>
      <c r="K3014" s="6" t="str">
        <f>TEXT(data[[#This Row],[OrderTime]],"h")</f>
        <v>12</v>
      </c>
      <c r="L3014" s="1">
        <v>45612</v>
      </c>
      <c r="M3014" s="6">
        <v>0.76180555555555551</v>
      </c>
      <c r="N3014" t="s">
        <v>175</v>
      </c>
      <c r="O3014" t="s">
        <v>469</v>
      </c>
      <c r="P3014" t="s">
        <v>25</v>
      </c>
      <c r="Q3014" t="s">
        <v>26</v>
      </c>
      <c r="R3014" t="s">
        <v>27</v>
      </c>
      <c r="S3014" t="s">
        <v>28</v>
      </c>
      <c r="T3014" t="s">
        <v>29</v>
      </c>
      <c r="U3014" t="s">
        <v>30</v>
      </c>
      <c r="V3014" s="5">
        <f>data[[#This Row],[PriceUSD]]*data[[#This Row],[Quantity]]</f>
        <v>18.489999999999998</v>
      </c>
      <c r="W3014" s="7">
        <f>data[[#This Row],[OrderDate]] + TIME(VALUE(LEFT(data[[#This Row],[OrderTime]],2)), VALUE(RIGHT(data[[#This Row],[OrderTime]],2)), 0)</f>
        <v>45611.038888888892</v>
      </c>
      <c r="X3014" s="7">
        <f>_xlfn.MINIFS(data[OrderDateTime], data[CustomerName], data[[#This Row],[CustomerName]])</f>
        <v>45522.030555555553</v>
      </c>
      <c r="Y3014" t="str">
        <f>IF(data[[#This Row],[OrderDateTime]]=data[[#This Row],[FirstOrderDateTime]], "New", "Returning")</f>
        <v>Returning</v>
      </c>
      <c r="Z3014" s="7">
        <f>data[[#This Row],[DeliveryDate]] + data[[#This Row],[DeliveryTime]]</f>
        <v>45612.761805555558</v>
      </c>
      <c r="AA3014" s="7">
        <f>data[[#This Row],[OrderDateTime]] + 1</f>
        <v>45612.038888888892</v>
      </c>
      <c r="AB3014" s="7" t="str">
        <f>IF(data[[#This Row],[DeliveryDateTime]] &lt;= data[[#This Row],[SLADue]], "On Time", "Late")</f>
        <v>Late</v>
      </c>
    </row>
    <row r="3015" spans="1:28" x14ac:dyDescent="0.2">
      <c r="A3015" t="s">
        <v>3565</v>
      </c>
      <c r="B3015" t="s">
        <v>19</v>
      </c>
      <c r="C3015" t="s">
        <v>79</v>
      </c>
      <c r="D3015" t="s">
        <v>80</v>
      </c>
      <c r="E3015" s="5">
        <v>26.2</v>
      </c>
      <c r="F3015" t="s">
        <v>81</v>
      </c>
      <c r="G3015">
        <v>1</v>
      </c>
      <c r="H3015" s="1">
        <v>45839</v>
      </c>
      <c r="I3015" s="1" t="str">
        <f>TEXT(data[[#This Row],[OrderDate]],"mmm")</f>
        <v>Jul</v>
      </c>
      <c r="J3015" s="6">
        <v>0.3923611111111111</v>
      </c>
      <c r="K3015" s="6" t="str">
        <f>TEXT(data[[#This Row],[OrderTime]],"h")</f>
        <v>9</v>
      </c>
      <c r="L3015" s="1">
        <v>45839</v>
      </c>
      <c r="M3015" s="6">
        <v>0.51736111111111116</v>
      </c>
      <c r="N3015" t="s">
        <v>98</v>
      </c>
      <c r="O3015" t="s">
        <v>313</v>
      </c>
      <c r="P3015" t="s">
        <v>77</v>
      </c>
      <c r="Q3015" t="s">
        <v>26</v>
      </c>
      <c r="R3015" t="s">
        <v>83</v>
      </c>
      <c r="S3015" t="s">
        <v>47</v>
      </c>
      <c r="T3015" t="s">
        <v>143</v>
      </c>
      <c r="U3015" t="s">
        <v>30</v>
      </c>
      <c r="V3015" s="5">
        <f>data[[#This Row],[PriceUSD]]*data[[#This Row],[Quantity]]</f>
        <v>26.2</v>
      </c>
      <c r="W3015" s="7">
        <f>data[[#This Row],[OrderDate]] + TIME(VALUE(LEFT(data[[#This Row],[OrderTime]],2)), VALUE(RIGHT(data[[#This Row],[OrderTime]],2)), 0)</f>
        <v>45839.007638888892</v>
      </c>
      <c r="X3015" s="7">
        <f>_xlfn.MINIFS(data[OrderDateTime], data[CustomerName], data[[#This Row],[CustomerName]])</f>
        <v>45511.054166666669</v>
      </c>
      <c r="Y3015" t="str">
        <f>IF(data[[#This Row],[OrderDateTime]]=data[[#This Row],[FirstOrderDateTime]], "New", "Returning")</f>
        <v>Returning</v>
      </c>
      <c r="Z3015" s="7">
        <f>data[[#This Row],[DeliveryDate]] + data[[#This Row],[DeliveryTime]]</f>
        <v>45839.517361111109</v>
      </c>
      <c r="AA3015" s="7">
        <f>data[[#This Row],[OrderDateTime]] + 1</f>
        <v>45840.007638888892</v>
      </c>
      <c r="AB3015" s="7" t="str">
        <f>IF(data[[#This Row],[DeliveryDateTime]] &lt;= data[[#This Row],[SLADue]], "On Time", "Late")</f>
        <v>On Time</v>
      </c>
    </row>
    <row r="3016" spans="1:28" x14ac:dyDescent="0.2">
      <c r="A3016" t="s">
        <v>3566</v>
      </c>
      <c r="B3016" t="s">
        <v>19</v>
      </c>
      <c r="C3016" t="s">
        <v>69</v>
      </c>
      <c r="D3016" t="s">
        <v>70</v>
      </c>
      <c r="E3016" s="5">
        <v>50.27</v>
      </c>
      <c r="F3016" t="s">
        <v>74</v>
      </c>
      <c r="G3016">
        <v>1</v>
      </c>
      <c r="H3016" s="1">
        <v>45737</v>
      </c>
      <c r="I3016" s="1" t="str">
        <f>TEXT(data[[#This Row],[OrderDate]],"mmm")</f>
        <v>Mar</v>
      </c>
      <c r="J3016" s="6">
        <v>0.46388888888888891</v>
      </c>
      <c r="K3016" s="6" t="str">
        <f>TEXT(data[[#This Row],[OrderTime]],"h")</f>
        <v>11</v>
      </c>
      <c r="L3016" s="1">
        <v>45739</v>
      </c>
      <c r="M3016" s="6">
        <v>0.46388888888888891</v>
      </c>
      <c r="N3016" t="s">
        <v>502</v>
      </c>
      <c r="O3016" t="s">
        <v>1047</v>
      </c>
      <c r="P3016" t="s">
        <v>202</v>
      </c>
      <c r="Q3016" t="s">
        <v>26</v>
      </c>
      <c r="R3016" t="s">
        <v>37</v>
      </c>
      <c r="S3016" t="s">
        <v>105</v>
      </c>
      <c r="T3016" t="s">
        <v>29</v>
      </c>
      <c r="U3016" t="s">
        <v>39</v>
      </c>
      <c r="V3016" s="5">
        <f>data[[#This Row],[PriceUSD]]*data[[#This Row],[Quantity]]</f>
        <v>50.27</v>
      </c>
      <c r="W3016" s="7">
        <f>data[[#This Row],[OrderDate]] + TIME(VALUE(LEFT(data[[#This Row],[OrderTime]],2)), VALUE(RIGHT(data[[#This Row],[OrderTime]],2)), 0)</f>
        <v>45737.061805555553</v>
      </c>
      <c r="X3016" s="7">
        <f>_xlfn.MINIFS(data[OrderDateTime], data[CustomerName], data[[#This Row],[CustomerName]])</f>
        <v>45507.015277777777</v>
      </c>
      <c r="Y3016" t="str">
        <f>IF(data[[#This Row],[OrderDateTime]]=data[[#This Row],[FirstOrderDateTime]], "New", "Returning")</f>
        <v>Returning</v>
      </c>
      <c r="Z3016" s="7">
        <f>data[[#This Row],[DeliveryDate]] + data[[#This Row],[DeliveryTime]]</f>
        <v>45739.463888888888</v>
      </c>
      <c r="AA3016" s="7">
        <f>data[[#This Row],[OrderDateTime]] + 1</f>
        <v>45738.061805555553</v>
      </c>
      <c r="AB3016" s="7" t="str">
        <f>IF(data[[#This Row],[DeliveryDateTime]] &lt;= data[[#This Row],[SLADue]], "On Time", "Late")</f>
        <v>Late</v>
      </c>
    </row>
    <row r="3017" spans="1:28" x14ac:dyDescent="0.2">
      <c r="A3017" t="s">
        <v>3567</v>
      </c>
      <c r="B3017" t="s">
        <v>19</v>
      </c>
      <c r="C3017" t="s">
        <v>49</v>
      </c>
      <c r="D3017" t="s">
        <v>50</v>
      </c>
      <c r="E3017" s="5">
        <v>34.020000000000003</v>
      </c>
      <c r="F3017" t="s">
        <v>74</v>
      </c>
      <c r="G3017">
        <v>1</v>
      </c>
      <c r="H3017" s="1">
        <v>45568</v>
      </c>
      <c r="I3017" s="1" t="str">
        <f>TEXT(data[[#This Row],[OrderDate]],"mmm")</f>
        <v>Oct</v>
      </c>
      <c r="J3017" s="6">
        <v>0.46944444444444444</v>
      </c>
      <c r="K3017" s="6" t="str">
        <f>TEXT(data[[#This Row],[OrderTime]],"h")</f>
        <v>11</v>
      </c>
      <c r="L3017" s="1">
        <v>45568</v>
      </c>
      <c r="M3017" s="6">
        <v>0.76111111111111107</v>
      </c>
      <c r="N3017" t="s">
        <v>502</v>
      </c>
      <c r="O3017" t="s">
        <v>456</v>
      </c>
      <c r="P3017" t="s">
        <v>202</v>
      </c>
      <c r="Q3017" t="s">
        <v>26</v>
      </c>
      <c r="R3017" t="s">
        <v>54</v>
      </c>
      <c r="S3017" t="s">
        <v>47</v>
      </c>
      <c r="T3017" t="s">
        <v>106</v>
      </c>
      <c r="U3017" t="s">
        <v>39</v>
      </c>
      <c r="V3017" s="5">
        <f>data[[#This Row],[PriceUSD]]*data[[#This Row],[Quantity]]</f>
        <v>34.020000000000003</v>
      </c>
      <c r="W3017" s="7">
        <f>data[[#This Row],[OrderDate]] + TIME(VALUE(LEFT(data[[#This Row],[OrderTime]],2)), VALUE(RIGHT(data[[#This Row],[OrderTime]],2)), 0)</f>
        <v>45568.030555555553</v>
      </c>
      <c r="X3017" s="7">
        <f>_xlfn.MINIFS(data[OrderDateTime], data[CustomerName], data[[#This Row],[CustomerName]])</f>
        <v>45562.046527777777</v>
      </c>
      <c r="Y3017" t="str">
        <f>IF(data[[#This Row],[OrderDateTime]]=data[[#This Row],[FirstOrderDateTime]], "New", "Returning")</f>
        <v>Returning</v>
      </c>
      <c r="Z3017" s="7">
        <f>data[[#This Row],[DeliveryDate]] + data[[#This Row],[DeliveryTime]]</f>
        <v>45568.761111111111</v>
      </c>
      <c r="AA3017" s="7">
        <f>data[[#This Row],[OrderDateTime]] + 1</f>
        <v>45569.030555555553</v>
      </c>
      <c r="AB3017" s="7" t="str">
        <f>IF(data[[#This Row],[DeliveryDateTime]] &lt;= data[[#This Row],[SLADue]], "On Time", "Late")</f>
        <v>On Time</v>
      </c>
    </row>
    <row r="3018" spans="1:28" x14ac:dyDescent="0.2">
      <c r="A3018" t="s">
        <v>3568</v>
      </c>
      <c r="B3018" t="s">
        <v>19</v>
      </c>
      <c r="C3018" t="s">
        <v>69</v>
      </c>
      <c r="D3018" t="s">
        <v>70</v>
      </c>
      <c r="E3018" s="5">
        <v>50.84</v>
      </c>
      <c r="F3018" t="s">
        <v>74</v>
      </c>
      <c r="G3018">
        <v>1</v>
      </c>
      <c r="H3018" s="1">
        <v>45688</v>
      </c>
      <c r="I3018" s="1" t="str">
        <f>TEXT(data[[#This Row],[OrderDate]],"mmm")</f>
        <v>Jan</v>
      </c>
      <c r="J3018" s="6">
        <v>0.60069444444444442</v>
      </c>
      <c r="K3018" s="6" t="str">
        <f>TEXT(data[[#This Row],[OrderTime]],"h")</f>
        <v>14</v>
      </c>
      <c r="L3018" s="1">
        <v>45688</v>
      </c>
      <c r="M3018" s="6">
        <v>0.89236111111111116</v>
      </c>
      <c r="N3018" t="s">
        <v>75</v>
      </c>
      <c r="O3018" t="s">
        <v>490</v>
      </c>
      <c r="P3018" t="s">
        <v>25</v>
      </c>
      <c r="Q3018" t="s">
        <v>53</v>
      </c>
      <c r="R3018" t="s">
        <v>37</v>
      </c>
      <c r="S3018" t="s">
        <v>47</v>
      </c>
      <c r="T3018" t="s">
        <v>29</v>
      </c>
      <c r="U3018" t="s">
        <v>30</v>
      </c>
      <c r="V3018" s="5">
        <f>data[[#This Row],[PriceUSD]]*data[[#This Row],[Quantity]]</f>
        <v>50.84</v>
      </c>
      <c r="W3018" s="7">
        <f>data[[#This Row],[OrderDate]] + TIME(VALUE(LEFT(data[[#This Row],[OrderTime]],2)), VALUE(RIGHT(data[[#This Row],[OrderTime]],2)), 0)</f>
        <v>45688.030555555553</v>
      </c>
      <c r="X3018" s="7">
        <f>_xlfn.MINIFS(data[OrderDateTime], data[CustomerName], data[[#This Row],[CustomerName]])</f>
        <v>45515.061805555553</v>
      </c>
      <c r="Y3018" t="str">
        <f>IF(data[[#This Row],[OrderDateTime]]=data[[#This Row],[FirstOrderDateTime]], "New", "Returning")</f>
        <v>Returning</v>
      </c>
      <c r="Z3018" s="7">
        <f>data[[#This Row],[DeliveryDate]] + data[[#This Row],[DeliveryTime]]</f>
        <v>45688.892361111109</v>
      </c>
      <c r="AA3018" s="7">
        <f>data[[#This Row],[OrderDateTime]] + 1</f>
        <v>45689.030555555553</v>
      </c>
      <c r="AB3018" s="7" t="str">
        <f>IF(data[[#This Row],[DeliveryDateTime]] &lt;= data[[#This Row],[SLADue]], "On Time", "Late")</f>
        <v>On Time</v>
      </c>
    </row>
    <row r="3019" spans="1:28" x14ac:dyDescent="0.2">
      <c r="A3019" t="s">
        <v>3569</v>
      </c>
      <c r="B3019" t="s">
        <v>19</v>
      </c>
      <c r="C3019" t="s">
        <v>85</v>
      </c>
      <c r="D3019" t="s">
        <v>86</v>
      </c>
      <c r="E3019" s="5">
        <v>49.93</v>
      </c>
      <c r="F3019" t="s">
        <v>71</v>
      </c>
      <c r="G3019">
        <v>1</v>
      </c>
      <c r="H3019" s="1">
        <v>45635</v>
      </c>
      <c r="I3019" s="1" t="str">
        <f>TEXT(data[[#This Row],[OrderDate]],"mmm")</f>
        <v>Dec</v>
      </c>
      <c r="J3019" s="6">
        <v>0.41736111111111113</v>
      </c>
      <c r="K3019" s="6" t="str">
        <f>TEXT(data[[#This Row],[OrderTime]],"h")</f>
        <v>10</v>
      </c>
      <c r="L3019" s="1">
        <v>45635</v>
      </c>
      <c r="M3019" s="6">
        <v>0.66736111111111107</v>
      </c>
      <c r="N3019" t="s">
        <v>170</v>
      </c>
      <c r="O3019" t="s">
        <v>311</v>
      </c>
      <c r="P3019" t="s">
        <v>36</v>
      </c>
      <c r="Q3019" t="s">
        <v>53</v>
      </c>
      <c r="R3019" t="s">
        <v>90</v>
      </c>
      <c r="S3019" t="s">
        <v>47</v>
      </c>
      <c r="T3019" t="s">
        <v>29</v>
      </c>
      <c r="U3019" t="s">
        <v>30</v>
      </c>
      <c r="V3019" s="5">
        <f>data[[#This Row],[PriceUSD]]*data[[#This Row],[Quantity]]</f>
        <v>49.93</v>
      </c>
      <c r="W3019" s="7">
        <f>data[[#This Row],[OrderDate]] + TIME(VALUE(LEFT(data[[#This Row],[OrderTime]],2)), VALUE(RIGHT(data[[#This Row],[OrderTime]],2)), 0)</f>
        <v>45635.007638888892</v>
      </c>
      <c r="X3019" s="7">
        <f>_xlfn.MINIFS(data[OrderDateTime], data[CustomerName], data[[#This Row],[CustomerName]])</f>
        <v>45513.046527777777</v>
      </c>
      <c r="Y3019" t="str">
        <f>IF(data[[#This Row],[OrderDateTime]]=data[[#This Row],[FirstOrderDateTime]], "New", "Returning")</f>
        <v>Returning</v>
      </c>
      <c r="Z3019" s="7">
        <f>data[[#This Row],[DeliveryDate]] + data[[#This Row],[DeliveryTime]]</f>
        <v>45635.667361111111</v>
      </c>
      <c r="AA3019" s="7">
        <f>data[[#This Row],[OrderDateTime]] + 1</f>
        <v>45636.007638888892</v>
      </c>
      <c r="AB3019" s="7" t="str">
        <f>IF(data[[#This Row],[DeliveryDateTime]] &lt;= data[[#This Row],[SLADue]], "On Time", "Late")</f>
        <v>On Time</v>
      </c>
    </row>
    <row r="3020" spans="1:28" x14ac:dyDescent="0.2">
      <c r="A3020" t="s">
        <v>3570</v>
      </c>
      <c r="B3020" t="s">
        <v>19</v>
      </c>
      <c r="C3020" t="s">
        <v>85</v>
      </c>
      <c r="D3020" t="s">
        <v>86</v>
      </c>
      <c r="E3020" s="5">
        <v>60</v>
      </c>
      <c r="F3020" t="s">
        <v>87</v>
      </c>
      <c r="G3020">
        <v>2</v>
      </c>
      <c r="H3020" s="1">
        <v>45591</v>
      </c>
      <c r="I3020" s="1" t="str">
        <f>TEXT(data[[#This Row],[OrderDate]],"mmm")</f>
        <v>Oct</v>
      </c>
      <c r="J3020" s="6">
        <v>0.54513888888888884</v>
      </c>
      <c r="K3020" s="6" t="str">
        <f>TEXT(data[[#This Row],[OrderTime]],"h")</f>
        <v>13</v>
      </c>
      <c r="L3020" s="1">
        <v>45592</v>
      </c>
      <c r="M3020" s="6">
        <v>0.67013888888888884</v>
      </c>
      <c r="N3020" t="s">
        <v>88</v>
      </c>
      <c r="O3020" t="s">
        <v>1549</v>
      </c>
      <c r="P3020" t="s">
        <v>25</v>
      </c>
      <c r="Q3020" t="s">
        <v>53</v>
      </c>
      <c r="R3020" t="s">
        <v>90</v>
      </c>
      <c r="S3020" t="s">
        <v>28</v>
      </c>
      <c r="T3020" t="s">
        <v>143</v>
      </c>
      <c r="U3020" t="s">
        <v>39</v>
      </c>
      <c r="V3020" s="5">
        <f>data[[#This Row],[PriceUSD]]*data[[#This Row],[Quantity]]</f>
        <v>120</v>
      </c>
      <c r="W3020" s="7">
        <f>data[[#This Row],[OrderDate]] + TIME(VALUE(LEFT(data[[#This Row],[OrderTime]],2)), VALUE(RIGHT(data[[#This Row],[OrderTime]],2)), 0)</f>
        <v>45591.061805555553</v>
      </c>
      <c r="X3020" s="7">
        <f>_xlfn.MINIFS(data[OrderDateTime], data[CustomerName], data[[#This Row],[CustomerName]])</f>
        <v>45516.030555555553</v>
      </c>
      <c r="Y3020" t="str">
        <f>IF(data[[#This Row],[OrderDateTime]]=data[[#This Row],[FirstOrderDateTime]], "New", "Returning")</f>
        <v>Returning</v>
      </c>
      <c r="Z3020" s="7">
        <f>data[[#This Row],[DeliveryDate]] + data[[#This Row],[DeliveryTime]]</f>
        <v>45592.670138888891</v>
      </c>
      <c r="AA3020" s="7">
        <f>data[[#This Row],[OrderDateTime]] + 1</f>
        <v>45592.061805555553</v>
      </c>
      <c r="AB3020" s="7" t="str">
        <f>IF(data[[#This Row],[DeliveryDateTime]] &lt;= data[[#This Row],[SLADue]], "On Time", "Late")</f>
        <v>Late</v>
      </c>
    </row>
    <row r="3021" spans="1:28" x14ac:dyDescent="0.2">
      <c r="A3021" t="s">
        <v>3571</v>
      </c>
      <c r="B3021" t="s">
        <v>19</v>
      </c>
      <c r="C3021" t="s">
        <v>79</v>
      </c>
      <c r="D3021" t="s">
        <v>80</v>
      </c>
      <c r="E3021" s="5">
        <v>31.27</v>
      </c>
      <c r="F3021" t="s">
        <v>63</v>
      </c>
      <c r="G3021">
        <v>2</v>
      </c>
      <c r="H3021" s="1">
        <v>45746</v>
      </c>
      <c r="I3021" s="1" t="str">
        <f>TEXT(data[[#This Row],[OrderDate]],"mmm")</f>
        <v>Mar</v>
      </c>
      <c r="J3021" s="6">
        <v>0.48333333333333334</v>
      </c>
      <c r="K3021" s="6" t="str">
        <f>TEXT(data[[#This Row],[OrderTime]],"h")</f>
        <v>11</v>
      </c>
      <c r="L3021" s="1">
        <v>45746</v>
      </c>
      <c r="M3021" s="6">
        <v>0.65</v>
      </c>
      <c r="N3021" t="s">
        <v>213</v>
      </c>
      <c r="O3021" t="s">
        <v>231</v>
      </c>
      <c r="P3021" t="s">
        <v>36</v>
      </c>
      <c r="Q3021" t="s">
        <v>53</v>
      </c>
      <c r="R3021" t="s">
        <v>83</v>
      </c>
      <c r="S3021" t="s">
        <v>47</v>
      </c>
      <c r="T3021" t="s">
        <v>29</v>
      </c>
      <c r="U3021" t="s">
        <v>30</v>
      </c>
      <c r="V3021" s="5">
        <f>data[[#This Row],[PriceUSD]]*data[[#This Row],[Quantity]]</f>
        <v>62.54</v>
      </c>
      <c r="W3021" s="7">
        <f>data[[#This Row],[OrderDate]] + TIME(VALUE(LEFT(data[[#This Row],[OrderTime]],2)), VALUE(RIGHT(data[[#This Row],[OrderTime]],2)), 0)</f>
        <v>45746.022916666669</v>
      </c>
      <c r="X3021" s="7">
        <f>_xlfn.MINIFS(data[OrderDateTime], data[CustomerName], data[[#This Row],[CustomerName]])</f>
        <v>45509.038888888892</v>
      </c>
      <c r="Y3021" t="str">
        <f>IF(data[[#This Row],[OrderDateTime]]=data[[#This Row],[FirstOrderDateTime]], "New", "Returning")</f>
        <v>Returning</v>
      </c>
      <c r="Z3021" s="7">
        <f>data[[#This Row],[DeliveryDate]] + data[[#This Row],[DeliveryTime]]</f>
        <v>45746.65</v>
      </c>
      <c r="AA3021" s="7">
        <f>data[[#This Row],[OrderDateTime]] + 1</f>
        <v>45747.022916666669</v>
      </c>
      <c r="AB3021" s="7" t="str">
        <f>IF(data[[#This Row],[DeliveryDateTime]] &lt;= data[[#This Row],[SLADue]], "On Time", "Late")</f>
        <v>On Time</v>
      </c>
    </row>
    <row r="3022" spans="1:28" x14ac:dyDescent="0.2">
      <c r="A3022" t="s">
        <v>3572</v>
      </c>
      <c r="B3022" t="s">
        <v>19</v>
      </c>
      <c r="C3022" t="s">
        <v>69</v>
      </c>
      <c r="D3022" t="s">
        <v>70</v>
      </c>
      <c r="E3022" s="5">
        <v>50.87</v>
      </c>
      <c r="F3022" t="s">
        <v>119</v>
      </c>
      <c r="G3022">
        <v>1</v>
      </c>
      <c r="H3022" s="1">
        <v>45625</v>
      </c>
      <c r="I3022" s="1" t="str">
        <f>TEXT(data[[#This Row],[OrderDate]],"mmm")</f>
        <v>Nov</v>
      </c>
      <c r="J3022" s="6">
        <v>0.47916666666666669</v>
      </c>
      <c r="K3022" s="6" t="str">
        <f>TEXT(data[[#This Row],[OrderTime]],"h")</f>
        <v>11</v>
      </c>
      <c r="L3022" s="1">
        <v>45626</v>
      </c>
      <c r="M3022" s="6">
        <v>0.47916666666666669</v>
      </c>
      <c r="N3022" t="s">
        <v>163</v>
      </c>
      <c r="O3022" t="s">
        <v>375</v>
      </c>
      <c r="P3022" t="s">
        <v>77</v>
      </c>
      <c r="Q3022" t="s">
        <v>26</v>
      </c>
      <c r="R3022" t="s">
        <v>37</v>
      </c>
      <c r="S3022" t="s">
        <v>28</v>
      </c>
      <c r="T3022" t="s">
        <v>136</v>
      </c>
      <c r="U3022" t="s">
        <v>39</v>
      </c>
      <c r="V3022" s="5">
        <f>data[[#This Row],[PriceUSD]]*data[[#This Row],[Quantity]]</f>
        <v>50.87</v>
      </c>
      <c r="W3022" s="7">
        <f>data[[#This Row],[OrderDate]] + TIME(VALUE(LEFT(data[[#This Row],[OrderTime]],2)), VALUE(RIGHT(data[[#This Row],[OrderTime]],2)), 0)</f>
        <v>45625.046527777777</v>
      </c>
      <c r="X3022" s="7">
        <f>_xlfn.MINIFS(data[OrderDateTime], data[CustomerName], data[[#This Row],[CustomerName]])</f>
        <v>45557.052083333336</v>
      </c>
      <c r="Y3022" t="str">
        <f>IF(data[[#This Row],[OrderDateTime]]=data[[#This Row],[FirstOrderDateTime]], "New", "Returning")</f>
        <v>Returning</v>
      </c>
      <c r="Z3022" s="7">
        <f>data[[#This Row],[DeliveryDate]] + data[[#This Row],[DeliveryTime]]</f>
        <v>45626.479166666664</v>
      </c>
      <c r="AA3022" s="7">
        <f>data[[#This Row],[OrderDateTime]] + 1</f>
        <v>45626.046527777777</v>
      </c>
      <c r="AB3022" s="7" t="str">
        <f>IF(data[[#This Row],[DeliveryDateTime]] &lt;= data[[#This Row],[SLADue]], "On Time", "Late")</f>
        <v>Late</v>
      </c>
    </row>
    <row r="3023" spans="1:28" x14ac:dyDescent="0.2">
      <c r="A3023" t="s">
        <v>3573</v>
      </c>
      <c r="B3023" t="s">
        <v>19</v>
      </c>
      <c r="C3023" t="s">
        <v>117</v>
      </c>
      <c r="D3023" t="s">
        <v>118</v>
      </c>
      <c r="E3023" s="5">
        <v>68.849999999999994</v>
      </c>
      <c r="F3023" t="s">
        <v>94</v>
      </c>
      <c r="G3023">
        <v>3</v>
      </c>
      <c r="H3023" s="1">
        <v>45517</v>
      </c>
      <c r="I3023" s="1" t="str">
        <f>TEXT(data[[#This Row],[OrderDate]],"mmm")</f>
        <v>Aug</v>
      </c>
      <c r="J3023" s="6">
        <v>0.69097222222222221</v>
      </c>
      <c r="K3023" s="6" t="str">
        <f>TEXT(data[[#This Row],[OrderTime]],"h")</f>
        <v>16</v>
      </c>
      <c r="L3023" s="1">
        <v>45518</v>
      </c>
      <c r="M3023" s="6">
        <v>0.89930555555555558</v>
      </c>
      <c r="N3023" t="s">
        <v>148</v>
      </c>
      <c r="O3023" t="s">
        <v>944</v>
      </c>
      <c r="P3023" t="s">
        <v>25</v>
      </c>
      <c r="Q3023" t="s">
        <v>53</v>
      </c>
      <c r="R3023" t="s">
        <v>66</v>
      </c>
      <c r="S3023" t="s">
        <v>28</v>
      </c>
      <c r="T3023" t="s">
        <v>38</v>
      </c>
      <c r="U3023" t="s">
        <v>30</v>
      </c>
      <c r="V3023" s="5">
        <f>data[[#This Row],[PriceUSD]]*data[[#This Row],[Quantity]]</f>
        <v>206.54999999999998</v>
      </c>
      <c r="W3023" s="7">
        <f>data[[#This Row],[OrderDate]] + TIME(VALUE(LEFT(data[[#This Row],[OrderTime]],2)), VALUE(RIGHT(data[[#This Row],[OrderTime]],2)), 0)</f>
        <v>45517.015277777777</v>
      </c>
      <c r="X3023" s="7">
        <f>_xlfn.MINIFS(data[OrderDateTime], data[CustomerName], data[[#This Row],[CustomerName]])</f>
        <v>45517.015277777777</v>
      </c>
      <c r="Y3023" t="str">
        <f>IF(data[[#This Row],[OrderDateTime]]=data[[#This Row],[FirstOrderDateTime]], "New", "Returning")</f>
        <v>New</v>
      </c>
      <c r="Z3023" s="7">
        <f>data[[#This Row],[DeliveryDate]] + data[[#This Row],[DeliveryTime]]</f>
        <v>45518.899305555555</v>
      </c>
      <c r="AA3023" s="7">
        <f>data[[#This Row],[OrderDateTime]] + 1</f>
        <v>45518.015277777777</v>
      </c>
      <c r="AB3023" s="7" t="str">
        <f>IF(data[[#This Row],[DeliveryDateTime]] &lt;= data[[#This Row],[SLADue]], "On Time", "Late")</f>
        <v>Late</v>
      </c>
    </row>
    <row r="3024" spans="1:28" x14ac:dyDescent="0.2">
      <c r="A3024" t="s">
        <v>3574</v>
      </c>
      <c r="B3024" t="s">
        <v>19</v>
      </c>
      <c r="C3024" t="s">
        <v>41</v>
      </c>
      <c r="D3024" t="s">
        <v>42</v>
      </c>
      <c r="E3024" s="5">
        <v>38.08</v>
      </c>
      <c r="F3024" t="s">
        <v>51</v>
      </c>
      <c r="G3024">
        <v>1</v>
      </c>
      <c r="H3024" s="1">
        <v>45693</v>
      </c>
      <c r="I3024" s="1" t="str">
        <f>TEXT(data[[#This Row],[OrderDate]],"mmm")</f>
        <v>Feb</v>
      </c>
      <c r="J3024" s="6">
        <v>0.51111111111111107</v>
      </c>
      <c r="K3024" s="6" t="str">
        <f>TEXT(data[[#This Row],[OrderTime]],"h")</f>
        <v>12</v>
      </c>
      <c r="L3024" s="1">
        <v>45694</v>
      </c>
      <c r="M3024" s="6">
        <v>0.63611111111111107</v>
      </c>
      <c r="N3024" t="s">
        <v>64</v>
      </c>
      <c r="O3024" t="s">
        <v>268</v>
      </c>
      <c r="P3024" t="s">
        <v>25</v>
      </c>
      <c r="Q3024" t="s">
        <v>53</v>
      </c>
      <c r="R3024" t="s">
        <v>46</v>
      </c>
      <c r="S3024" t="s">
        <v>28</v>
      </c>
      <c r="T3024" t="s">
        <v>38</v>
      </c>
      <c r="U3024" t="s">
        <v>30</v>
      </c>
      <c r="V3024" s="5">
        <f>data[[#This Row],[PriceUSD]]*data[[#This Row],[Quantity]]</f>
        <v>38.08</v>
      </c>
      <c r="W3024" s="7">
        <f>data[[#This Row],[OrderDate]] + TIME(VALUE(LEFT(data[[#This Row],[OrderTime]],2)), VALUE(RIGHT(data[[#This Row],[OrderTime]],2)), 0)</f>
        <v>45693.007638888892</v>
      </c>
      <c r="X3024" s="7">
        <f>_xlfn.MINIFS(data[OrderDateTime], data[CustomerName], data[[#This Row],[CustomerName]])</f>
        <v>45529.015277777777</v>
      </c>
      <c r="Y3024" t="str">
        <f>IF(data[[#This Row],[OrderDateTime]]=data[[#This Row],[FirstOrderDateTime]], "New", "Returning")</f>
        <v>Returning</v>
      </c>
      <c r="Z3024" s="7">
        <f>data[[#This Row],[DeliveryDate]] + data[[#This Row],[DeliveryTime]]</f>
        <v>45694.636111111111</v>
      </c>
      <c r="AA3024" s="7">
        <f>data[[#This Row],[OrderDateTime]] + 1</f>
        <v>45694.007638888892</v>
      </c>
      <c r="AB3024" s="7" t="str">
        <f>IF(data[[#This Row],[DeliveryDateTime]] &lt;= data[[#This Row],[SLADue]], "On Time", "Late")</f>
        <v>Late</v>
      </c>
    </row>
    <row r="3025" spans="1:28" x14ac:dyDescent="0.2">
      <c r="A3025" t="s">
        <v>3575</v>
      </c>
      <c r="B3025" t="s">
        <v>19</v>
      </c>
      <c r="C3025" t="s">
        <v>69</v>
      </c>
      <c r="D3025" t="s">
        <v>70</v>
      </c>
      <c r="E3025" s="5">
        <v>59.67</v>
      </c>
      <c r="F3025" t="s">
        <v>74</v>
      </c>
      <c r="G3025">
        <v>1</v>
      </c>
      <c r="H3025" s="1">
        <v>45807</v>
      </c>
      <c r="I3025" s="1" t="str">
        <f>TEXT(data[[#This Row],[OrderDate]],"mmm")</f>
        <v>May</v>
      </c>
      <c r="J3025" s="6">
        <v>0.44374999999999998</v>
      </c>
      <c r="K3025" s="6" t="str">
        <f>TEXT(data[[#This Row],[OrderTime]],"h")</f>
        <v>10</v>
      </c>
      <c r="L3025" s="1">
        <v>45808</v>
      </c>
      <c r="M3025" s="6">
        <v>0.52708333333333335</v>
      </c>
      <c r="N3025" t="s">
        <v>103</v>
      </c>
      <c r="O3025" t="s">
        <v>320</v>
      </c>
      <c r="P3025" t="s">
        <v>77</v>
      </c>
      <c r="Q3025" t="s">
        <v>53</v>
      </c>
      <c r="R3025" t="s">
        <v>37</v>
      </c>
      <c r="S3025" t="s">
        <v>28</v>
      </c>
      <c r="T3025" t="s">
        <v>143</v>
      </c>
      <c r="U3025" t="s">
        <v>39</v>
      </c>
      <c r="V3025" s="5">
        <f>data[[#This Row],[PriceUSD]]*data[[#This Row],[Quantity]]</f>
        <v>59.67</v>
      </c>
      <c r="W3025" s="7">
        <f>data[[#This Row],[OrderDate]] + TIME(VALUE(LEFT(data[[#This Row],[OrderTime]],2)), VALUE(RIGHT(data[[#This Row],[OrderTime]],2)), 0)</f>
        <v>45807.052083333336</v>
      </c>
      <c r="X3025" s="7">
        <f>_xlfn.MINIFS(data[OrderDateTime], data[CustomerName], data[[#This Row],[CustomerName]])</f>
        <v>45548.038888888892</v>
      </c>
      <c r="Y3025" t="str">
        <f>IF(data[[#This Row],[OrderDateTime]]=data[[#This Row],[FirstOrderDateTime]], "New", "Returning")</f>
        <v>Returning</v>
      </c>
      <c r="Z3025" s="7">
        <f>data[[#This Row],[DeliveryDate]] + data[[#This Row],[DeliveryTime]]</f>
        <v>45808.527083333334</v>
      </c>
      <c r="AA3025" s="7">
        <f>data[[#This Row],[OrderDateTime]] + 1</f>
        <v>45808.052083333336</v>
      </c>
      <c r="AB3025" s="7" t="str">
        <f>IF(data[[#This Row],[DeliveryDateTime]] &lt;= data[[#This Row],[SLADue]], "On Time", "Late")</f>
        <v>Late</v>
      </c>
    </row>
    <row r="3026" spans="1:28" x14ac:dyDescent="0.2">
      <c r="A3026" t="s">
        <v>3576</v>
      </c>
      <c r="B3026" t="s">
        <v>19</v>
      </c>
      <c r="C3026" t="s">
        <v>117</v>
      </c>
      <c r="D3026" t="s">
        <v>118</v>
      </c>
      <c r="E3026" s="5">
        <v>78.19</v>
      </c>
      <c r="F3026" t="s">
        <v>119</v>
      </c>
      <c r="G3026">
        <v>2</v>
      </c>
      <c r="H3026" s="1">
        <v>45669</v>
      </c>
      <c r="I3026" s="1" t="str">
        <f>TEXT(data[[#This Row],[OrderDate]],"mmm")</f>
        <v>Jan</v>
      </c>
      <c r="J3026" s="6">
        <v>0.3923611111111111</v>
      </c>
      <c r="K3026" s="6" t="str">
        <f>TEXT(data[[#This Row],[OrderTime]],"h")</f>
        <v>9</v>
      </c>
      <c r="L3026" s="1">
        <v>45671</v>
      </c>
      <c r="M3026" s="6">
        <v>0.51736111111111116</v>
      </c>
      <c r="N3026" t="s">
        <v>75</v>
      </c>
      <c r="O3026" t="s">
        <v>344</v>
      </c>
      <c r="P3026" t="s">
        <v>77</v>
      </c>
      <c r="Q3026" t="s">
        <v>26</v>
      </c>
      <c r="R3026" t="s">
        <v>66</v>
      </c>
      <c r="S3026" t="s">
        <v>105</v>
      </c>
      <c r="T3026" t="s">
        <v>38</v>
      </c>
      <c r="U3026" t="s">
        <v>30</v>
      </c>
      <c r="V3026" s="5">
        <f>data[[#This Row],[PriceUSD]]*data[[#This Row],[Quantity]]</f>
        <v>156.38</v>
      </c>
      <c r="W3026" s="7">
        <f>data[[#This Row],[OrderDate]] + TIME(VALUE(LEFT(data[[#This Row],[OrderTime]],2)), VALUE(RIGHT(data[[#This Row],[OrderTime]],2)), 0)</f>
        <v>45669.007638888892</v>
      </c>
      <c r="X3026" s="7">
        <f>_xlfn.MINIFS(data[OrderDateTime], data[CustomerName], data[[#This Row],[CustomerName]])</f>
        <v>45520.015277777777</v>
      </c>
      <c r="Y3026" t="str">
        <f>IF(data[[#This Row],[OrderDateTime]]=data[[#This Row],[FirstOrderDateTime]], "New", "Returning")</f>
        <v>Returning</v>
      </c>
      <c r="Z3026" s="7">
        <f>data[[#This Row],[DeliveryDate]] + data[[#This Row],[DeliveryTime]]</f>
        <v>45671.517361111109</v>
      </c>
      <c r="AA3026" s="7">
        <f>data[[#This Row],[OrderDateTime]] + 1</f>
        <v>45670.007638888892</v>
      </c>
      <c r="AB3026" s="7" t="str">
        <f>IF(data[[#This Row],[DeliveryDateTime]] &lt;= data[[#This Row],[SLADue]], "On Time", "Late")</f>
        <v>Late</v>
      </c>
    </row>
    <row r="3027" spans="1:28" x14ac:dyDescent="0.2">
      <c r="A3027" t="s">
        <v>3577</v>
      </c>
      <c r="B3027" t="s">
        <v>19</v>
      </c>
      <c r="C3027" t="s">
        <v>258</v>
      </c>
      <c r="D3027" t="s">
        <v>259</v>
      </c>
      <c r="E3027" s="5">
        <v>123.47</v>
      </c>
      <c r="F3027" t="s">
        <v>182</v>
      </c>
      <c r="G3027">
        <v>3</v>
      </c>
      <c r="H3027" s="1">
        <v>45658</v>
      </c>
      <c r="I3027" s="1" t="str">
        <f>TEXT(data[[#This Row],[OrderDate]],"mmm")</f>
        <v>Jan</v>
      </c>
      <c r="J3027" s="6">
        <v>0.79027777777777775</v>
      </c>
      <c r="K3027" s="6" t="str">
        <f>TEXT(data[[#This Row],[OrderTime]],"h")</f>
        <v>18</v>
      </c>
      <c r="L3027" s="1">
        <v>45659</v>
      </c>
      <c r="M3027" s="6">
        <v>0.83194444444444449</v>
      </c>
      <c r="N3027" t="s">
        <v>243</v>
      </c>
      <c r="O3027" t="s">
        <v>771</v>
      </c>
      <c r="P3027" t="s">
        <v>245</v>
      </c>
      <c r="Q3027" t="s">
        <v>26</v>
      </c>
      <c r="R3027" t="s">
        <v>261</v>
      </c>
      <c r="S3027" t="s">
        <v>28</v>
      </c>
      <c r="T3027" t="s">
        <v>106</v>
      </c>
      <c r="U3027" t="s">
        <v>30</v>
      </c>
      <c r="V3027" s="5">
        <f>data[[#This Row],[PriceUSD]]*data[[#This Row],[Quantity]]</f>
        <v>370.40999999999997</v>
      </c>
      <c r="W3027" s="7">
        <f>data[[#This Row],[OrderDate]] + TIME(VALUE(LEFT(data[[#This Row],[OrderTime]],2)), VALUE(RIGHT(data[[#This Row],[OrderTime]],2)), 0)</f>
        <v>45658.054166666669</v>
      </c>
      <c r="X3027" s="7">
        <f>_xlfn.MINIFS(data[OrderDateTime], data[CustomerName], data[[#This Row],[CustomerName]])</f>
        <v>45524.007638888892</v>
      </c>
      <c r="Y3027" t="str">
        <f>IF(data[[#This Row],[OrderDateTime]]=data[[#This Row],[FirstOrderDateTime]], "New", "Returning")</f>
        <v>Returning</v>
      </c>
      <c r="Z3027" s="7">
        <f>data[[#This Row],[DeliveryDate]] + data[[#This Row],[DeliveryTime]]</f>
        <v>45659.831944444442</v>
      </c>
      <c r="AA3027" s="7">
        <f>data[[#This Row],[OrderDateTime]] + 1</f>
        <v>45659.054166666669</v>
      </c>
      <c r="AB3027" s="7" t="str">
        <f>IF(data[[#This Row],[DeliveryDateTime]] &lt;= data[[#This Row],[SLADue]], "On Time", "Late")</f>
        <v>Late</v>
      </c>
    </row>
    <row r="3028" spans="1:28" x14ac:dyDescent="0.2">
      <c r="A3028" t="s">
        <v>3578</v>
      </c>
      <c r="B3028" t="s">
        <v>19</v>
      </c>
      <c r="C3028" t="s">
        <v>41</v>
      </c>
      <c r="D3028" t="s">
        <v>42</v>
      </c>
      <c r="E3028" s="5">
        <v>39.93</v>
      </c>
      <c r="F3028" t="s">
        <v>182</v>
      </c>
      <c r="G3028">
        <v>1</v>
      </c>
      <c r="H3028" s="1">
        <v>45781</v>
      </c>
      <c r="I3028" s="1" t="str">
        <f>TEXT(data[[#This Row],[OrderDate]],"mmm")</f>
        <v>May</v>
      </c>
      <c r="J3028" s="6">
        <v>0.38611111111111113</v>
      </c>
      <c r="K3028" s="6" t="str">
        <f>TEXT(data[[#This Row],[OrderTime]],"h")</f>
        <v>9</v>
      </c>
      <c r="L3028" s="1">
        <v>45782</v>
      </c>
      <c r="M3028" s="6">
        <v>0.51111111111111107</v>
      </c>
      <c r="N3028" t="s">
        <v>434</v>
      </c>
      <c r="O3028" t="s">
        <v>124</v>
      </c>
      <c r="P3028" t="s">
        <v>234</v>
      </c>
      <c r="Q3028" t="s">
        <v>53</v>
      </c>
      <c r="R3028" t="s">
        <v>46</v>
      </c>
      <c r="S3028" t="s">
        <v>28</v>
      </c>
      <c r="T3028" t="s">
        <v>136</v>
      </c>
      <c r="U3028" t="s">
        <v>67</v>
      </c>
      <c r="V3028" s="5">
        <f>data[[#This Row],[PriceUSD]]*data[[#This Row],[Quantity]]</f>
        <v>39.93</v>
      </c>
      <c r="W3028" s="7">
        <f>data[[#This Row],[OrderDate]] + TIME(VALUE(LEFT(data[[#This Row],[OrderTime]],2)), VALUE(RIGHT(data[[#This Row],[OrderTime]],2)), 0)</f>
        <v>45781.007638888892</v>
      </c>
      <c r="X3028" s="7">
        <f>_xlfn.MINIFS(data[OrderDateTime], data[CustomerName], data[[#This Row],[CustomerName]])</f>
        <v>45515.046527777777</v>
      </c>
      <c r="Y3028" t="str">
        <f>IF(data[[#This Row],[OrderDateTime]]=data[[#This Row],[FirstOrderDateTime]], "New", "Returning")</f>
        <v>Returning</v>
      </c>
      <c r="Z3028" s="7">
        <f>data[[#This Row],[DeliveryDate]] + data[[#This Row],[DeliveryTime]]</f>
        <v>45782.511111111111</v>
      </c>
      <c r="AA3028" s="7">
        <f>data[[#This Row],[OrderDateTime]] + 1</f>
        <v>45782.007638888892</v>
      </c>
      <c r="AB3028" s="7" t="str">
        <f>IF(data[[#This Row],[DeliveryDateTime]] &lt;= data[[#This Row],[SLADue]], "On Time", "Late")</f>
        <v>Late</v>
      </c>
    </row>
    <row r="3029" spans="1:28" x14ac:dyDescent="0.2">
      <c r="A3029" t="s">
        <v>3579</v>
      </c>
      <c r="B3029" t="s">
        <v>19</v>
      </c>
      <c r="C3029" t="s">
        <v>101</v>
      </c>
      <c r="D3029" t="s">
        <v>102</v>
      </c>
      <c r="E3029" s="5">
        <v>28</v>
      </c>
      <c r="F3029" t="s">
        <v>63</v>
      </c>
      <c r="G3029">
        <v>1</v>
      </c>
      <c r="H3029" s="1">
        <v>45683</v>
      </c>
      <c r="I3029" s="1" t="str">
        <f>TEXT(data[[#This Row],[OrderDate]],"mmm")</f>
        <v>Jan</v>
      </c>
      <c r="J3029" s="6">
        <v>0.87152777777777779</v>
      </c>
      <c r="K3029" s="6" t="str">
        <f>TEXT(data[[#This Row],[OrderTime]],"h")</f>
        <v>20</v>
      </c>
      <c r="L3029" s="1">
        <v>45686</v>
      </c>
      <c r="M3029" s="6">
        <v>0.73402777777777772</v>
      </c>
      <c r="N3029" t="s">
        <v>75</v>
      </c>
      <c r="O3029" t="s">
        <v>1549</v>
      </c>
      <c r="P3029" t="s">
        <v>25</v>
      </c>
      <c r="Q3029" t="s">
        <v>26</v>
      </c>
      <c r="R3029" t="s">
        <v>83</v>
      </c>
      <c r="S3029" t="s">
        <v>105</v>
      </c>
      <c r="T3029" t="s">
        <v>38</v>
      </c>
      <c r="U3029" t="s">
        <v>30</v>
      </c>
      <c r="V3029" s="5">
        <f>data[[#This Row],[PriceUSD]]*data[[#This Row],[Quantity]]</f>
        <v>28</v>
      </c>
      <c r="W3029" s="7">
        <f>data[[#This Row],[OrderDate]] + TIME(VALUE(LEFT(data[[#This Row],[OrderTime]],2)), VALUE(RIGHT(data[[#This Row],[OrderTime]],2)), 0)</f>
        <v>45683.054166666669</v>
      </c>
      <c r="X3029" s="7">
        <f>_xlfn.MINIFS(data[OrderDateTime], data[CustomerName], data[[#This Row],[CustomerName]])</f>
        <v>45516.030555555553</v>
      </c>
      <c r="Y3029" t="str">
        <f>IF(data[[#This Row],[OrderDateTime]]=data[[#This Row],[FirstOrderDateTime]], "New", "Returning")</f>
        <v>Returning</v>
      </c>
      <c r="Z3029" s="7">
        <f>data[[#This Row],[DeliveryDate]] + data[[#This Row],[DeliveryTime]]</f>
        <v>45686.734027777777</v>
      </c>
      <c r="AA3029" s="7">
        <f>data[[#This Row],[OrderDateTime]] + 1</f>
        <v>45684.054166666669</v>
      </c>
      <c r="AB3029" s="7" t="str">
        <f>IF(data[[#This Row],[DeliveryDateTime]] &lt;= data[[#This Row],[SLADue]], "On Time", "Late")</f>
        <v>Late</v>
      </c>
    </row>
    <row r="3030" spans="1:28" x14ac:dyDescent="0.2">
      <c r="A3030" t="s">
        <v>3580</v>
      </c>
      <c r="B3030" t="s">
        <v>19</v>
      </c>
      <c r="C3030" t="s">
        <v>85</v>
      </c>
      <c r="D3030" t="s">
        <v>86</v>
      </c>
      <c r="E3030" s="5">
        <v>49.8</v>
      </c>
      <c r="F3030" t="s">
        <v>87</v>
      </c>
      <c r="G3030">
        <v>2</v>
      </c>
      <c r="H3030" s="1">
        <v>45780</v>
      </c>
      <c r="I3030" s="1" t="str">
        <f>TEXT(data[[#This Row],[OrderDate]],"mmm")</f>
        <v>May</v>
      </c>
      <c r="J3030" s="6">
        <v>0.66041666666666665</v>
      </c>
      <c r="K3030" s="6" t="str">
        <f>TEXT(data[[#This Row],[OrderTime]],"h")</f>
        <v>15</v>
      </c>
      <c r="L3030" s="1">
        <v>45781</v>
      </c>
      <c r="M3030" s="6">
        <v>0.66041666666666665</v>
      </c>
      <c r="N3030" t="s">
        <v>502</v>
      </c>
      <c r="O3030" t="s">
        <v>601</v>
      </c>
      <c r="P3030" t="s">
        <v>202</v>
      </c>
      <c r="Q3030" t="s">
        <v>26</v>
      </c>
      <c r="R3030" t="s">
        <v>90</v>
      </c>
      <c r="S3030" t="s">
        <v>28</v>
      </c>
      <c r="T3030" t="s">
        <v>38</v>
      </c>
      <c r="U3030" t="s">
        <v>30</v>
      </c>
      <c r="V3030" s="5">
        <f>data[[#This Row],[PriceUSD]]*data[[#This Row],[Quantity]]</f>
        <v>99.6</v>
      </c>
      <c r="W3030" s="7">
        <f>data[[#This Row],[OrderDate]] + TIME(VALUE(LEFT(data[[#This Row],[OrderTime]],2)), VALUE(RIGHT(data[[#This Row],[OrderTime]],2)), 0)</f>
        <v>45780.046527777777</v>
      </c>
      <c r="X3030" s="7">
        <f>_xlfn.MINIFS(data[OrderDateTime], data[CustomerName], data[[#This Row],[CustomerName]])</f>
        <v>45605.030555555553</v>
      </c>
      <c r="Y3030" t="str">
        <f>IF(data[[#This Row],[OrderDateTime]]=data[[#This Row],[FirstOrderDateTime]], "New", "Returning")</f>
        <v>Returning</v>
      </c>
      <c r="Z3030" s="7">
        <f>data[[#This Row],[DeliveryDate]] + data[[#This Row],[DeliveryTime]]</f>
        <v>45781.660416666666</v>
      </c>
      <c r="AA3030" s="7">
        <f>data[[#This Row],[OrderDateTime]] + 1</f>
        <v>45781.046527777777</v>
      </c>
      <c r="AB3030" s="7" t="str">
        <f>IF(data[[#This Row],[DeliveryDateTime]] &lt;= data[[#This Row],[SLADue]], "On Time", "Late")</f>
        <v>Late</v>
      </c>
    </row>
    <row r="3031" spans="1:28" x14ac:dyDescent="0.2">
      <c r="A3031" t="s">
        <v>3581</v>
      </c>
      <c r="B3031" t="s">
        <v>19</v>
      </c>
      <c r="C3031" t="s">
        <v>101</v>
      </c>
      <c r="D3031" t="s">
        <v>102</v>
      </c>
      <c r="E3031" s="5">
        <v>29.01</v>
      </c>
      <c r="F3031" t="s">
        <v>81</v>
      </c>
      <c r="G3031">
        <v>1</v>
      </c>
      <c r="H3031" s="1">
        <v>45672</v>
      </c>
      <c r="I3031" s="1" t="str">
        <f>TEXT(data[[#This Row],[OrderDate]],"mmm")</f>
        <v>Jan</v>
      </c>
      <c r="J3031" s="6">
        <v>0.39652777777777776</v>
      </c>
      <c r="K3031" s="6" t="str">
        <f>TEXT(data[[#This Row],[OrderTime]],"h")</f>
        <v>9</v>
      </c>
      <c r="L3031" s="1">
        <v>45672</v>
      </c>
      <c r="M3031" s="6">
        <v>0.56319444444444444</v>
      </c>
      <c r="N3031" t="s">
        <v>75</v>
      </c>
      <c r="O3031" t="s">
        <v>1958</v>
      </c>
      <c r="P3031" t="s">
        <v>77</v>
      </c>
      <c r="Q3031" t="s">
        <v>53</v>
      </c>
      <c r="R3031" t="s">
        <v>83</v>
      </c>
      <c r="S3031" t="s">
        <v>47</v>
      </c>
      <c r="T3031" t="s">
        <v>38</v>
      </c>
      <c r="U3031" t="s">
        <v>30</v>
      </c>
      <c r="V3031" s="5">
        <f>data[[#This Row],[PriceUSD]]*data[[#This Row],[Quantity]]</f>
        <v>29.01</v>
      </c>
      <c r="W3031" s="7">
        <f>data[[#This Row],[OrderDate]] + TIME(VALUE(LEFT(data[[#This Row],[OrderTime]],2)), VALUE(RIGHT(data[[#This Row],[OrderTime]],2)), 0)</f>
        <v>45672.054166666669</v>
      </c>
      <c r="X3031" s="7">
        <f>_xlfn.MINIFS(data[OrderDateTime], data[CustomerName], data[[#This Row],[CustomerName]])</f>
        <v>45519.030555555553</v>
      </c>
      <c r="Y3031" t="str">
        <f>IF(data[[#This Row],[OrderDateTime]]=data[[#This Row],[FirstOrderDateTime]], "New", "Returning")</f>
        <v>Returning</v>
      </c>
      <c r="Z3031" s="7">
        <f>data[[#This Row],[DeliveryDate]] + data[[#This Row],[DeliveryTime]]</f>
        <v>45672.563194444447</v>
      </c>
      <c r="AA3031" s="7">
        <f>data[[#This Row],[OrderDateTime]] + 1</f>
        <v>45673.054166666669</v>
      </c>
      <c r="AB3031" s="7" t="str">
        <f>IF(data[[#This Row],[DeliveryDateTime]] &lt;= data[[#This Row],[SLADue]], "On Time", "Late")</f>
        <v>On Time</v>
      </c>
    </row>
    <row r="3032" spans="1:28" x14ac:dyDescent="0.2">
      <c r="A3032" t="s">
        <v>3582</v>
      </c>
      <c r="B3032" t="s">
        <v>19</v>
      </c>
      <c r="C3032" t="s">
        <v>69</v>
      </c>
      <c r="D3032" t="s">
        <v>70</v>
      </c>
      <c r="E3032" s="5">
        <v>64.180000000000007</v>
      </c>
      <c r="F3032" t="s">
        <v>56</v>
      </c>
      <c r="G3032">
        <v>1</v>
      </c>
      <c r="H3032" s="1">
        <v>45764</v>
      </c>
      <c r="I3032" s="1" t="str">
        <f>TEXT(data[[#This Row],[OrderDate]],"mmm")</f>
        <v>Apr</v>
      </c>
      <c r="J3032" s="6">
        <v>0.78541666666666665</v>
      </c>
      <c r="K3032" s="6" t="str">
        <f>TEXT(data[[#This Row],[OrderTime]],"h")</f>
        <v>18</v>
      </c>
      <c r="L3032" s="1">
        <v>45765</v>
      </c>
      <c r="M3032" s="6">
        <v>0.78541666666666665</v>
      </c>
      <c r="N3032" t="s">
        <v>388</v>
      </c>
      <c r="O3032" t="s">
        <v>1066</v>
      </c>
      <c r="P3032" t="s">
        <v>234</v>
      </c>
      <c r="Q3032" t="s">
        <v>53</v>
      </c>
      <c r="R3032" t="s">
        <v>37</v>
      </c>
      <c r="S3032" t="s">
        <v>28</v>
      </c>
      <c r="T3032" t="s">
        <v>29</v>
      </c>
      <c r="U3032" t="s">
        <v>39</v>
      </c>
      <c r="V3032" s="5">
        <f>data[[#This Row],[PriceUSD]]*data[[#This Row],[Quantity]]</f>
        <v>64.180000000000007</v>
      </c>
      <c r="W3032" s="7">
        <f>data[[#This Row],[OrderDate]] + TIME(VALUE(LEFT(data[[#This Row],[OrderTime]],2)), VALUE(RIGHT(data[[#This Row],[OrderTime]],2)), 0)</f>
        <v>45764.046527777777</v>
      </c>
      <c r="X3032" s="7">
        <f>_xlfn.MINIFS(data[OrderDateTime], data[CustomerName], data[[#This Row],[CustomerName]])</f>
        <v>45530.022916666669</v>
      </c>
      <c r="Y3032" t="str">
        <f>IF(data[[#This Row],[OrderDateTime]]=data[[#This Row],[FirstOrderDateTime]], "New", "Returning")</f>
        <v>Returning</v>
      </c>
      <c r="Z3032" s="7">
        <f>data[[#This Row],[DeliveryDate]] + data[[#This Row],[DeliveryTime]]</f>
        <v>45765.785416666666</v>
      </c>
      <c r="AA3032" s="7">
        <f>data[[#This Row],[OrderDateTime]] + 1</f>
        <v>45765.046527777777</v>
      </c>
      <c r="AB3032" s="7" t="str">
        <f>IF(data[[#This Row],[DeliveryDateTime]] &lt;= data[[#This Row],[SLADue]], "On Time", "Late")</f>
        <v>Late</v>
      </c>
    </row>
    <row r="3033" spans="1:28" x14ac:dyDescent="0.2">
      <c r="A3033" t="s">
        <v>3583</v>
      </c>
      <c r="B3033" t="s">
        <v>19</v>
      </c>
      <c r="C3033" t="s">
        <v>258</v>
      </c>
      <c r="D3033" t="s">
        <v>259</v>
      </c>
      <c r="E3033" s="5">
        <v>110.26</v>
      </c>
      <c r="F3033" t="s">
        <v>119</v>
      </c>
      <c r="G3033">
        <v>1</v>
      </c>
      <c r="H3033" s="1">
        <v>45632</v>
      </c>
      <c r="I3033" s="1" t="str">
        <f>TEXT(data[[#This Row],[OrderDate]],"mmm")</f>
        <v>Dec</v>
      </c>
      <c r="J3033" s="6">
        <v>0.44930555555555557</v>
      </c>
      <c r="K3033" s="6" t="str">
        <f>TEXT(data[[#This Row],[OrderTime]],"h")</f>
        <v>10</v>
      </c>
      <c r="L3033" s="1">
        <v>45632</v>
      </c>
      <c r="M3033" s="6">
        <v>0.65763888888888888</v>
      </c>
      <c r="N3033" t="s">
        <v>139</v>
      </c>
      <c r="O3033" t="s">
        <v>629</v>
      </c>
      <c r="P3033" t="s">
        <v>36</v>
      </c>
      <c r="Q3033" t="s">
        <v>53</v>
      </c>
      <c r="R3033" t="s">
        <v>261</v>
      </c>
      <c r="S3033" t="s">
        <v>47</v>
      </c>
      <c r="T3033" t="s">
        <v>106</v>
      </c>
      <c r="U3033" t="s">
        <v>67</v>
      </c>
      <c r="V3033" s="5">
        <f>data[[#This Row],[PriceUSD]]*data[[#This Row],[Quantity]]</f>
        <v>110.26</v>
      </c>
      <c r="W3033" s="7">
        <f>data[[#This Row],[OrderDate]] + TIME(VALUE(LEFT(data[[#This Row],[OrderTime]],2)), VALUE(RIGHT(data[[#This Row],[OrderTime]],2)), 0)</f>
        <v>45632.038888888892</v>
      </c>
      <c r="X3033" s="7">
        <f>_xlfn.MINIFS(data[OrderDateTime], data[CustomerName], data[[#This Row],[CustomerName]])</f>
        <v>45511.046527777777</v>
      </c>
      <c r="Y3033" t="str">
        <f>IF(data[[#This Row],[OrderDateTime]]=data[[#This Row],[FirstOrderDateTime]], "New", "Returning")</f>
        <v>Returning</v>
      </c>
      <c r="Z3033" s="7">
        <f>data[[#This Row],[DeliveryDate]] + data[[#This Row],[DeliveryTime]]</f>
        <v>45632.657638888886</v>
      </c>
      <c r="AA3033" s="7">
        <f>data[[#This Row],[OrderDateTime]] + 1</f>
        <v>45633.038888888892</v>
      </c>
      <c r="AB3033" s="7" t="str">
        <f>IF(data[[#This Row],[DeliveryDateTime]] &lt;= data[[#This Row],[SLADue]], "On Time", "Late")</f>
        <v>On Time</v>
      </c>
    </row>
    <row r="3034" spans="1:28" x14ac:dyDescent="0.2">
      <c r="A3034" t="s">
        <v>3584</v>
      </c>
      <c r="B3034" t="s">
        <v>19</v>
      </c>
      <c r="C3034" t="s">
        <v>126</v>
      </c>
      <c r="D3034" t="s">
        <v>127</v>
      </c>
      <c r="E3034" s="5">
        <v>21.36</v>
      </c>
      <c r="F3034" t="s">
        <v>138</v>
      </c>
      <c r="G3034">
        <v>1</v>
      </c>
      <c r="H3034" s="1">
        <v>45530</v>
      </c>
      <c r="I3034" s="1" t="str">
        <f>TEXT(data[[#This Row],[OrderDate]],"mmm")</f>
        <v>Aug</v>
      </c>
      <c r="J3034" s="6">
        <v>0.71111111111111114</v>
      </c>
      <c r="K3034" s="6" t="str">
        <f>TEXT(data[[#This Row],[OrderTime]],"h")</f>
        <v>17</v>
      </c>
      <c r="L3034" s="1">
        <v>45531</v>
      </c>
      <c r="M3034" s="6">
        <v>0.65833333333333333</v>
      </c>
      <c r="N3034" t="s">
        <v>388</v>
      </c>
      <c r="O3034" t="s">
        <v>964</v>
      </c>
      <c r="P3034" t="s">
        <v>245</v>
      </c>
      <c r="Q3034" t="s">
        <v>53</v>
      </c>
      <c r="R3034" t="s">
        <v>129</v>
      </c>
      <c r="S3034" t="s">
        <v>28</v>
      </c>
      <c r="T3034" t="s">
        <v>59</v>
      </c>
      <c r="U3034" t="s">
        <v>30</v>
      </c>
      <c r="V3034" s="5">
        <f>data[[#This Row],[PriceUSD]]*data[[#This Row],[Quantity]]</f>
        <v>21.36</v>
      </c>
      <c r="W3034" s="7">
        <f>data[[#This Row],[OrderDate]] + TIME(VALUE(LEFT(data[[#This Row],[OrderTime]],2)), VALUE(RIGHT(data[[#This Row],[OrderTime]],2)), 0)</f>
        <v>45530.007638888892</v>
      </c>
      <c r="X3034" s="7">
        <f>_xlfn.MINIFS(data[OrderDateTime], data[CustomerName], data[[#This Row],[CustomerName]])</f>
        <v>45505.007638888892</v>
      </c>
      <c r="Y3034" t="str">
        <f>IF(data[[#This Row],[OrderDateTime]]=data[[#This Row],[FirstOrderDateTime]], "New", "Returning")</f>
        <v>Returning</v>
      </c>
      <c r="Z3034" s="7">
        <f>data[[#This Row],[DeliveryDate]] + data[[#This Row],[DeliveryTime]]</f>
        <v>45531.658333333333</v>
      </c>
      <c r="AA3034" s="7">
        <f>data[[#This Row],[OrderDateTime]] + 1</f>
        <v>45531.007638888892</v>
      </c>
      <c r="AB3034" s="7" t="str">
        <f>IF(data[[#This Row],[DeliveryDateTime]] &lt;= data[[#This Row],[SLADue]], "On Time", "Late")</f>
        <v>Late</v>
      </c>
    </row>
    <row r="3035" spans="1:28" x14ac:dyDescent="0.2">
      <c r="A3035" t="s">
        <v>3585</v>
      </c>
      <c r="B3035" t="s">
        <v>19</v>
      </c>
      <c r="C3035" t="s">
        <v>258</v>
      </c>
      <c r="D3035" t="s">
        <v>259</v>
      </c>
      <c r="E3035" s="5">
        <v>124</v>
      </c>
      <c r="F3035" t="s">
        <v>182</v>
      </c>
      <c r="G3035">
        <v>1</v>
      </c>
      <c r="H3035" s="1">
        <v>45869</v>
      </c>
      <c r="I3035" s="1" t="str">
        <f>TEXT(data[[#This Row],[OrderDate]],"mmm")</f>
        <v>Jul</v>
      </c>
      <c r="J3035" s="6">
        <v>0.73055555555555551</v>
      </c>
      <c r="K3035" s="6" t="str">
        <f>TEXT(data[[#This Row],[OrderTime]],"h")</f>
        <v>17</v>
      </c>
      <c r="L3035" s="1">
        <v>45870</v>
      </c>
      <c r="M3035" s="6">
        <v>0.85555555555555551</v>
      </c>
      <c r="N3035" t="s">
        <v>23</v>
      </c>
      <c r="O3035" t="s">
        <v>467</v>
      </c>
      <c r="P3035" t="s">
        <v>25</v>
      </c>
      <c r="Q3035" t="s">
        <v>26</v>
      </c>
      <c r="R3035" t="s">
        <v>261</v>
      </c>
      <c r="S3035" t="s">
        <v>28</v>
      </c>
      <c r="T3035" t="s">
        <v>29</v>
      </c>
      <c r="U3035" t="s">
        <v>30</v>
      </c>
      <c r="V3035" s="5">
        <f>data[[#This Row],[PriceUSD]]*data[[#This Row],[Quantity]]</f>
        <v>124</v>
      </c>
      <c r="W3035" s="7">
        <f>data[[#This Row],[OrderDate]] + TIME(VALUE(LEFT(data[[#This Row],[OrderTime]],2)), VALUE(RIGHT(data[[#This Row],[OrderTime]],2)), 0)</f>
        <v>45869.038888888892</v>
      </c>
      <c r="X3035" s="7">
        <f>_xlfn.MINIFS(data[OrderDateTime], data[CustomerName], data[[#This Row],[CustomerName]])</f>
        <v>45589.015277777777</v>
      </c>
      <c r="Y3035" t="str">
        <f>IF(data[[#This Row],[OrderDateTime]]=data[[#This Row],[FirstOrderDateTime]], "New", "Returning")</f>
        <v>Returning</v>
      </c>
      <c r="Z3035" s="7">
        <f>data[[#This Row],[DeliveryDate]] + data[[#This Row],[DeliveryTime]]</f>
        <v>45870.855555555558</v>
      </c>
      <c r="AA3035" s="7">
        <f>data[[#This Row],[OrderDateTime]] + 1</f>
        <v>45870.038888888892</v>
      </c>
      <c r="AB3035" s="7" t="str">
        <f>IF(data[[#This Row],[DeliveryDateTime]] &lt;= data[[#This Row],[SLADue]], "On Time", "Late")</f>
        <v>Late</v>
      </c>
    </row>
    <row r="3036" spans="1:28" x14ac:dyDescent="0.2">
      <c r="A3036" t="s">
        <v>3586</v>
      </c>
      <c r="B3036" t="s">
        <v>19</v>
      </c>
      <c r="C3036" t="s">
        <v>85</v>
      </c>
      <c r="D3036" t="s">
        <v>86</v>
      </c>
      <c r="E3036" s="5">
        <v>54.76</v>
      </c>
      <c r="F3036" t="s">
        <v>87</v>
      </c>
      <c r="G3036">
        <v>1</v>
      </c>
      <c r="H3036" s="1">
        <v>45755</v>
      </c>
      <c r="I3036" s="1" t="str">
        <f>TEXT(data[[#This Row],[OrderDate]],"mmm")</f>
        <v>Apr</v>
      </c>
      <c r="J3036" s="6">
        <v>0.69861111111111107</v>
      </c>
      <c r="K3036" s="6" t="str">
        <f>TEXT(data[[#This Row],[OrderTime]],"h")</f>
        <v>16</v>
      </c>
      <c r="L3036" s="1">
        <v>45756</v>
      </c>
      <c r="M3036" s="6">
        <v>0.69861111111111107</v>
      </c>
      <c r="N3036" t="s">
        <v>175</v>
      </c>
      <c r="O3036" t="s">
        <v>676</v>
      </c>
      <c r="P3036" t="s">
        <v>25</v>
      </c>
      <c r="Q3036" t="s">
        <v>53</v>
      </c>
      <c r="R3036" t="s">
        <v>90</v>
      </c>
      <c r="S3036" t="s">
        <v>28</v>
      </c>
      <c r="T3036" t="s">
        <v>29</v>
      </c>
      <c r="U3036" t="s">
        <v>30</v>
      </c>
      <c r="V3036" s="5">
        <f>data[[#This Row],[PriceUSD]]*data[[#This Row],[Quantity]]</f>
        <v>54.76</v>
      </c>
      <c r="W3036" s="7">
        <f>data[[#This Row],[OrderDate]] + TIME(VALUE(LEFT(data[[#This Row],[OrderTime]],2)), VALUE(RIGHT(data[[#This Row],[OrderTime]],2)), 0)</f>
        <v>45755.007638888892</v>
      </c>
      <c r="X3036" s="7">
        <f>_xlfn.MINIFS(data[OrderDateTime], data[CustomerName], data[[#This Row],[CustomerName]])</f>
        <v>45536.052083333336</v>
      </c>
      <c r="Y3036" t="str">
        <f>IF(data[[#This Row],[OrderDateTime]]=data[[#This Row],[FirstOrderDateTime]], "New", "Returning")</f>
        <v>Returning</v>
      </c>
      <c r="Z3036" s="7">
        <f>data[[#This Row],[DeliveryDate]] + data[[#This Row],[DeliveryTime]]</f>
        <v>45756.698611111111</v>
      </c>
      <c r="AA3036" s="7">
        <f>data[[#This Row],[OrderDateTime]] + 1</f>
        <v>45756.007638888892</v>
      </c>
      <c r="AB3036" s="7" t="str">
        <f>IF(data[[#This Row],[DeliveryDateTime]] &lt;= data[[#This Row],[SLADue]], "On Time", "Late")</f>
        <v>Late</v>
      </c>
    </row>
    <row r="3037" spans="1:28" x14ac:dyDescent="0.2">
      <c r="A3037" t="s">
        <v>3587</v>
      </c>
      <c r="B3037" t="s">
        <v>19</v>
      </c>
      <c r="C3037" t="s">
        <v>32</v>
      </c>
      <c r="D3037" t="s">
        <v>33</v>
      </c>
      <c r="E3037" s="5">
        <v>45.15</v>
      </c>
      <c r="F3037" t="s">
        <v>138</v>
      </c>
      <c r="G3037">
        <v>1</v>
      </c>
      <c r="H3037" s="1">
        <v>45794</v>
      </c>
      <c r="I3037" s="1" t="str">
        <f>TEXT(data[[#This Row],[OrderDate]],"mmm")</f>
        <v>May</v>
      </c>
      <c r="J3037" s="6">
        <v>0.38750000000000001</v>
      </c>
      <c r="K3037" s="6" t="str">
        <f>TEXT(data[[#This Row],[OrderTime]],"h")</f>
        <v>9</v>
      </c>
      <c r="L3037" s="1">
        <v>45795</v>
      </c>
      <c r="M3037" s="6">
        <v>0.47083333333333333</v>
      </c>
      <c r="N3037" t="s">
        <v>95</v>
      </c>
      <c r="O3037" t="s">
        <v>462</v>
      </c>
      <c r="P3037" t="s">
        <v>25</v>
      </c>
      <c r="Q3037" t="s">
        <v>53</v>
      </c>
      <c r="R3037" t="s">
        <v>37</v>
      </c>
      <c r="S3037" t="s">
        <v>28</v>
      </c>
      <c r="T3037" t="s">
        <v>29</v>
      </c>
      <c r="U3037" t="s">
        <v>39</v>
      </c>
      <c r="V3037" s="5">
        <f>data[[#This Row],[PriceUSD]]*data[[#This Row],[Quantity]]</f>
        <v>45.15</v>
      </c>
      <c r="W3037" s="7">
        <f>data[[#This Row],[OrderDate]] + TIME(VALUE(LEFT(data[[#This Row],[OrderTime]],2)), VALUE(RIGHT(data[[#This Row],[OrderTime]],2)), 0)</f>
        <v>45794.052083333336</v>
      </c>
      <c r="X3037" s="7">
        <f>_xlfn.MINIFS(data[OrderDateTime], data[CustomerName], data[[#This Row],[CustomerName]])</f>
        <v>45565.030555555553</v>
      </c>
      <c r="Y3037" t="str">
        <f>IF(data[[#This Row],[OrderDateTime]]=data[[#This Row],[FirstOrderDateTime]], "New", "Returning")</f>
        <v>Returning</v>
      </c>
      <c r="Z3037" s="7">
        <f>data[[#This Row],[DeliveryDate]] + data[[#This Row],[DeliveryTime]]</f>
        <v>45795.470833333333</v>
      </c>
      <c r="AA3037" s="7">
        <f>data[[#This Row],[OrderDateTime]] + 1</f>
        <v>45795.052083333336</v>
      </c>
      <c r="AB3037" s="7" t="str">
        <f>IF(data[[#This Row],[DeliveryDateTime]] &lt;= data[[#This Row],[SLADue]], "On Time", "Late")</f>
        <v>Late</v>
      </c>
    </row>
    <row r="3038" spans="1:28" x14ac:dyDescent="0.2">
      <c r="A3038" t="s">
        <v>3588</v>
      </c>
      <c r="B3038" t="s">
        <v>19</v>
      </c>
      <c r="C3038" t="s">
        <v>69</v>
      </c>
      <c r="D3038" t="s">
        <v>70</v>
      </c>
      <c r="E3038" s="5">
        <v>59.94</v>
      </c>
      <c r="F3038" t="s">
        <v>51</v>
      </c>
      <c r="G3038">
        <v>2</v>
      </c>
      <c r="H3038" s="1">
        <v>45834</v>
      </c>
      <c r="I3038" s="1" t="str">
        <f>TEXT(data[[#This Row],[OrderDate]],"mmm")</f>
        <v>Jun</v>
      </c>
      <c r="J3038" s="6">
        <v>0.51875000000000004</v>
      </c>
      <c r="K3038" s="6" t="str">
        <f>TEXT(data[[#This Row],[OrderTime]],"h")</f>
        <v>12</v>
      </c>
      <c r="L3038" s="1">
        <v>45835</v>
      </c>
      <c r="M3038" s="6">
        <v>0.64375000000000004</v>
      </c>
      <c r="N3038" t="s">
        <v>148</v>
      </c>
      <c r="O3038" t="s">
        <v>603</v>
      </c>
      <c r="P3038" t="s">
        <v>25</v>
      </c>
      <c r="Q3038" t="s">
        <v>26</v>
      </c>
      <c r="R3038" t="s">
        <v>37</v>
      </c>
      <c r="S3038" t="s">
        <v>28</v>
      </c>
      <c r="T3038" t="s">
        <v>38</v>
      </c>
      <c r="U3038" t="s">
        <v>39</v>
      </c>
      <c r="V3038" s="5">
        <f>data[[#This Row],[PriceUSD]]*data[[#This Row],[Quantity]]</f>
        <v>119.88</v>
      </c>
      <c r="W3038" s="7">
        <f>data[[#This Row],[OrderDate]] + TIME(VALUE(LEFT(data[[#This Row],[OrderTime]],2)), VALUE(RIGHT(data[[#This Row],[OrderTime]],2)), 0)</f>
        <v>45834.052083333336</v>
      </c>
      <c r="X3038" s="7">
        <f>_xlfn.MINIFS(data[OrderDateTime], data[CustomerName], data[[#This Row],[CustomerName]])</f>
        <v>45511.061805555553</v>
      </c>
      <c r="Y3038" t="str">
        <f>IF(data[[#This Row],[OrderDateTime]]=data[[#This Row],[FirstOrderDateTime]], "New", "Returning")</f>
        <v>Returning</v>
      </c>
      <c r="Z3038" s="7">
        <f>data[[#This Row],[DeliveryDate]] + data[[#This Row],[DeliveryTime]]</f>
        <v>45835.643750000003</v>
      </c>
      <c r="AA3038" s="7">
        <f>data[[#This Row],[OrderDateTime]] + 1</f>
        <v>45835.052083333336</v>
      </c>
      <c r="AB3038" s="7" t="str">
        <f>IF(data[[#This Row],[DeliveryDateTime]] &lt;= data[[#This Row],[SLADue]], "On Time", "Late")</f>
        <v>Late</v>
      </c>
    </row>
    <row r="3039" spans="1:28" x14ac:dyDescent="0.2">
      <c r="A3039" t="s">
        <v>3589</v>
      </c>
      <c r="B3039" t="s">
        <v>19</v>
      </c>
      <c r="C3039" t="s">
        <v>117</v>
      </c>
      <c r="D3039" t="s">
        <v>118</v>
      </c>
      <c r="E3039" s="5">
        <v>76.180000000000007</v>
      </c>
      <c r="F3039" t="s">
        <v>94</v>
      </c>
      <c r="G3039">
        <v>13</v>
      </c>
      <c r="H3039" s="1">
        <v>45693</v>
      </c>
      <c r="I3039" s="1" t="str">
        <f>TEXT(data[[#This Row],[OrderDate]],"mmm")</f>
        <v>Feb</v>
      </c>
      <c r="J3039" s="6">
        <v>0.40138888888888891</v>
      </c>
      <c r="K3039" s="6" t="str">
        <f>TEXT(data[[#This Row],[OrderTime]],"h")</f>
        <v>9</v>
      </c>
      <c r="L3039" s="1">
        <v>45693</v>
      </c>
      <c r="M3039" s="6">
        <v>0.69305555555555554</v>
      </c>
      <c r="N3039" t="s">
        <v>243</v>
      </c>
      <c r="O3039" t="s">
        <v>356</v>
      </c>
      <c r="P3039" t="s">
        <v>245</v>
      </c>
      <c r="Q3039" t="s">
        <v>53</v>
      </c>
      <c r="R3039" t="s">
        <v>66</v>
      </c>
      <c r="S3039" t="s">
        <v>47</v>
      </c>
      <c r="T3039" t="s">
        <v>29</v>
      </c>
      <c r="U3039" t="s">
        <v>39</v>
      </c>
      <c r="V3039" s="5">
        <f>data[[#This Row],[PriceUSD]]*data[[#This Row],[Quantity]]</f>
        <v>990.34000000000015</v>
      </c>
      <c r="W3039" s="7">
        <f>data[[#This Row],[OrderDate]] + TIME(VALUE(LEFT(data[[#This Row],[OrderTime]],2)), VALUE(RIGHT(data[[#This Row],[OrderTime]],2)), 0)</f>
        <v>45693.061805555553</v>
      </c>
      <c r="X3039" s="7">
        <f>_xlfn.MINIFS(data[OrderDateTime], data[CustomerName], data[[#This Row],[CustomerName]])</f>
        <v>45570.030555555553</v>
      </c>
      <c r="Y3039" t="str">
        <f>IF(data[[#This Row],[OrderDateTime]]=data[[#This Row],[FirstOrderDateTime]], "New", "Returning")</f>
        <v>Returning</v>
      </c>
      <c r="Z3039" s="7">
        <f>data[[#This Row],[DeliveryDate]] + data[[#This Row],[DeliveryTime]]</f>
        <v>45693.693055555559</v>
      </c>
      <c r="AA3039" s="7">
        <f>data[[#This Row],[OrderDateTime]] + 1</f>
        <v>45694.061805555553</v>
      </c>
      <c r="AB3039" s="7" t="str">
        <f>IF(data[[#This Row],[DeliveryDateTime]] &lt;= data[[#This Row],[SLADue]], "On Time", "Late")</f>
        <v>On Time</v>
      </c>
    </row>
    <row r="3040" spans="1:28" x14ac:dyDescent="0.2">
      <c r="A3040" t="s">
        <v>3590</v>
      </c>
      <c r="B3040" t="s">
        <v>19</v>
      </c>
      <c r="C3040" t="s">
        <v>79</v>
      </c>
      <c r="D3040" t="s">
        <v>80</v>
      </c>
      <c r="E3040" s="5">
        <v>26.9</v>
      </c>
      <c r="F3040" t="s">
        <v>63</v>
      </c>
      <c r="G3040">
        <v>1</v>
      </c>
      <c r="H3040" s="1">
        <v>45559</v>
      </c>
      <c r="I3040" s="1" t="str">
        <f>TEXT(data[[#This Row],[OrderDate]],"mmm")</f>
        <v>Sep</v>
      </c>
      <c r="J3040" s="6">
        <v>0.8520833333333333</v>
      </c>
      <c r="K3040" s="6" t="str">
        <f>TEXT(data[[#This Row],[OrderTime]],"h")</f>
        <v>20</v>
      </c>
      <c r="L3040" s="1">
        <v>45560</v>
      </c>
      <c r="M3040" s="6">
        <v>0.61041666666666672</v>
      </c>
      <c r="N3040" t="s">
        <v>200</v>
      </c>
      <c r="O3040" t="s">
        <v>817</v>
      </c>
      <c r="P3040" t="s">
        <v>202</v>
      </c>
      <c r="Q3040" t="s">
        <v>53</v>
      </c>
      <c r="R3040" t="s">
        <v>83</v>
      </c>
      <c r="S3040" t="s">
        <v>28</v>
      </c>
      <c r="T3040" t="s">
        <v>29</v>
      </c>
      <c r="U3040" t="s">
        <v>67</v>
      </c>
      <c r="V3040" s="5">
        <f>data[[#This Row],[PriceUSD]]*data[[#This Row],[Quantity]]</f>
        <v>26.9</v>
      </c>
      <c r="W3040" s="7">
        <f>data[[#This Row],[OrderDate]] + TIME(VALUE(LEFT(data[[#This Row],[OrderTime]],2)), VALUE(RIGHT(data[[#This Row],[OrderTime]],2)), 0)</f>
        <v>45559.022916666669</v>
      </c>
      <c r="X3040" s="7">
        <f>_xlfn.MINIFS(data[OrderDateTime], data[CustomerName], data[[#This Row],[CustomerName]])</f>
        <v>45559.022916666669</v>
      </c>
      <c r="Y3040" t="str">
        <f>IF(data[[#This Row],[OrderDateTime]]=data[[#This Row],[FirstOrderDateTime]], "New", "Returning")</f>
        <v>New</v>
      </c>
      <c r="Z3040" s="7">
        <f>data[[#This Row],[DeliveryDate]] + data[[#This Row],[DeliveryTime]]</f>
        <v>45560.61041666667</v>
      </c>
      <c r="AA3040" s="7">
        <f>data[[#This Row],[OrderDateTime]] + 1</f>
        <v>45560.022916666669</v>
      </c>
      <c r="AB3040" s="7" t="str">
        <f>IF(data[[#This Row],[DeliveryDateTime]] &lt;= data[[#This Row],[SLADue]], "On Time", "Late")</f>
        <v>Late</v>
      </c>
    </row>
    <row r="3041" spans="1:28" x14ac:dyDescent="0.2">
      <c r="A3041" t="s">
        <v>3591</v>
      </c>
      <c r="B3041" t="s">
        <v>19</v>
      </c>
      <c r="C3041" t="s">
        <v>41</v>
      </c>
      <c r="D3041" t="s">
        <v>42</v>
      </c>
      <c r="E3041" s="5">
        <v>30.66</v>
      </c>
      <c r="F3041" t="s">
        <v>182</v>
      </c>
      <c r="G3041">
        <v>2</v>
      </c>
      <c r="H3041" s="1">
        <v>45681</v>
      </c>
      <c r="I3041" s="1" t="str">
        <f>TEXT(data[[#This Row],[OrderDate]],"mmm")</f>
        <v>Jan</v>
      </c>
      <c r="J3041" s="6">
        <v>0.48888888888888887</v>
      </c>
      <c r="K3041" s="6" t="str">
        <f>TEXT(data[[#This Row],[OrderTime]],"h")</f>
        <v>11</v>
      </c>
      <c r="L3041" s="1">
        <v>45682</v>
      </c>
      <c r="M3041" s="6">
        <v>0.65555555555555556</v>
      </c>
      <c r="N3041" t="s">
        <v>145</v>
      </c>
      <c r="O3041" t="s">
        <v>494</v>
      </c>
      <c r="P3041" t="s">
        <v>77</v>
      </c>
      <c r="Q3041" t="s">
        <v>53</v>
      </c>
      <c r="R3041" t="s">
        <v>46</v>
      </c>
      <c r="S3041" t="s">
        <v>28</v>
      </c>
      <c r="T3041" t="s">
        <v>29</v>
      </c>
      <c r="U3041" t="s">
        <v>30</v>
      </c>
      <c r="V3041" s="5">
        <f>data[[#This Row],[PriceUSD]]*data[[#This Row],[Quantity]]</f>
        <v>61.32</v>
      </c>
      <c r="W3041" s="7">
        <f>data[[#This Row],[OrderDate]] + TIME(VALUE(LEFT(data[[#This Row],[OrderTime]],2)), VALUE(RIGHT(data[[#This Row],[OrderTime]],2)), 0)</f>
        <v>45681.061805555553</v>
      </c>
      <c r="X3041" s="7">
        <f>_xlfn.MINIFS(data[OrderDateTime], data[CustomerName], data[[#This Row],[CustomerName]])</f>
        <v>45511.038888888892</v>
      </c>
      <c r="Y3041" t="str">
        <f>IF(data[[#This Row],[OrderDateTime]]=data[[#This Row],[FirstOrderDateTime]], "New", "Returning")</f>
        <v>Returning</v>
      </c>
      <c r="Z3041" s="7">
        <f>data[[#This Row],[DeliveryDate]] + data[[#This Row],[DeliveryTime]]</f>
        <v>45682.655555555553</v>
      </c>
      <c r="AA3041" s="7">
        <f>data[[#This Row],[OrderDateTime]] + 1</f>
        <v>45682.061805555553</v>
      </c>
      <c r="AB3041" s="7" t="str">
        <f>IF(data[[#This Row],[DeliveryDateTime]] &lt;= data[[#This Row],[SLADue]], "On Time", "Late")</f>
        <v>Late</v>
      </c>
    </row>
    <row r="3042" spans="1:28" x14ac:dyDescent="0.2">
      <c r="A3042" t="s">
        <v>3592</v>
      </c>
      <c r="B3042" t="s">
        <v>19</v>
      </c>
      <c r="C3042" t="s">
        <v>20</v>
      </c>
      <c r="D3042" t="s">
        <v>21</v>
      </c>
      <c r="E3042" s="5">
        <v>18.37</v>
      </c>
      <c r="F3042" t="s">
        <v>43</v>
      </c>
      <c r="G3042">
        <v>1</v>
      </c>
      <c r="H3042" s="1">
        <v>45815</v>
      </c>
      <c r="I3042" s="1" t="str">
        <f>TEXT(data[[#This Row],[OrderDate]],"mmm")</f>
        <v>Jun</v>
      </c>
      <c r="J3042" s="6">
        <v>0.3923611111111111</v>
      </c>
      <c r="K3042" s="6" t="str">
        <f>TEXT(data[[#This Row],[OrderTime]],"h")</f>
        <v>9</v>
      </c>
      <c r="L3042" s="1">
        <v>45816</v>
      </c>
      <c r="M3042" s="6">
        <v>0.47569444444444442</v>
      </c>
      <c r="N3042" t="s">
        <v>148</v>
      </c>
      <c r="O3042" t="s">
        <v>957</v>
      </c>
      <c r="P3042" t="s">
        <v>25</v>
      </c>
      <c r="Q3042" t="s">
        <v>53</v>
      </c>
      <c r="R3042" t="s">
        <v>27</v>
      </c>
      <c r="S3042" t="s">
        <v>28</v>
      </c>
      <c r="T3042" t="s">
        <v>29</v>
      </c>
      <c r="U3042" t="s">
        <v>30</v>
      </c>
      <c r="V3042" s="5">
        <f>data[[#This Row],[PriceUSD]]*data[[#This Row],[Quantity]]</f>
        <v>18.37</v>
      </c>
      <c r="W3042" s="7">
        <f>data[[#This Row],[OrderDate]] + TIME(VALUE(LEFT(data[[#This Row],[OrderTime]],2)), VALUE(RIGHT(data[[#This Row],[OrderTime]],2)), 0)</f>
        <v>45815.007638888892</v>
      </c>
      <c r="X3042" s="7">
        <f>_xlfn.MINIFS(data[OrderDateTime], data[CustomerName], data[[#This Row],[CustomerName]])</f>
        <v>45509.061805555553</v>
      </c>
      <c r="Y3042" t="str">
        <f>IF(data[[#This Row],[OrderDateTime]]=data[[#This Row],[FirstOrderDateTime]], "New", "Returning")</f>
        <v>Returning</v>
      </c>
      <c r="Z3042" s="7">
        <f>data[[#This Row],[DeliveryDate]] + data[[#This Row],[DeliveryTime]]</f>
        <v>45816.475694444445</v>
      </c>
      <c r="AA3042" s="7">
        <f>data[[#This Row],[OrderDateTime]] + 1</f>
        <v>45816.007638888892</v>
      </c>
      <c r="AB3042" s="7" t="str">
        <f>IF(data[[#This Row],[DeliveryDateTime]] &lt;= data[[#This Row],[SLADue]], "On Time", "Late")</f>
        <v>Late</v>
      </c>
    </row>
    <row r="3043" spans="1:28" x14ac:dyDescent="0.2">
      <c r="A3043" t="s">
        <v>3593</v>
      </c>
      <c r="B3043" t="s">
        <v>19</v>
      </c>
      <c r="C3043" t="s">
        <v>41</v>
      </c>
      <c r="D3043" t="s">
        <v>42</v>
      </c>
      <c r="E3043" s="5">
        <v>38.090000000000003</v>
      </c>
      <c r="F3043" t="s">
        <v>56</v>
      </c>
      <c r="G3043">
        <v>1</v>
      </c>
      <c r="H3043" s="1">
        <v>45676</v>
      </c>
      <c r="I3043" s="1" t="str">
        <f>TEXT(data[[#This Row],[OrderDate]],"mmm")</f>
        <v>Jan</v>
      </c>
      <c r="J3043" s="6">
        <v>0.52569444444444446</v>
      </c>
      <c r="K3043" s="6" t="str">
        <f>TEXT(data[[#This Row],[OrderTime]],"h")</f>
        <v>12</v>
      </c>
      <c r="L3043" s="1">
        <v>45677</v>
      </c>
      <c r="M3043" s="6">
        <v>0.77569444444444446</v>
      </c>
      <c r="N3043" t="s">
        <v>95</v>
      </c>
      <c r="O3043" t="s">
        <v>350</v>
      </c>
      <c r="P3043" t="s">
        <v>25</v>
      </c>
      <c r="Q3043" t="s">
        <v>53</v>
      </c>
      <c r="R3043" t="s">
        <v>46</v>
      </c>
      <c r="S3043" t="s">
        <v>28</v>
      </c>
      <c r="T3043" t="s">
        <v>38</v>
      </c>
      <c r="U3043" t="s">
        <v>30</v>
      </c>
      <c r="V3043" s="5">
        <f>data[[#This Row],[PriceUSD]]*data[[#This Row],[Quantity]]</f>
        <v>38.090000000000003</v>
      </c>
      <c r="W3043" s="7">
        <f>data[[#This Row],[OrderDate]] + TIME(VALUE(LEFT(data[[#This Row],[OrderTime]],2)), VALUE(RIGHT(data[[#This Row],[OrderTime]],2)), 0)</f>
        <v>45676.030555555553</v>
      </c>
      <c r="X3043" s="7">
        <f>_xlfn.MINIFS(data[OrderDateTime], data[CustomerName], data[[#This Row],[CustomerName]])</f>
        <v>45512.017361111109</v>
      </c>
      <c r="Y3043" t="str">
        <f>IF(data[[#This Row],[OrderDateTime]]=data[[#This Row],[FirstOrderDateTime]], "New", "Returning")</f>
        <v>Returning</v>
      </c>
      <c r="Z3043" s="7">
        <f>data[[#This Row],[DeliveryDate]] + data[[#This Row],[DeliveryTime]]</f>
        <v>45677.775694444441</v>
      </c>
      <c r="AA3043" s="7">
        <f>data[[#This Row],[OrderDateTime]] + 1</f>
        <v>45677.030555555553</v>
      </c>
      <c r="AB3043" s="7" t="str">
        <f>IF(data[[#This Row],[DeliveryDateTime]] &lt;= data[[#This Row],[SLADue]], "On Time", "Late")</f>
        <v>Late</v>
      </c>
    </row>
    <row r="3044" spans="1:28" x14ac:dyDescent="0.2">
      <c r="A3044" t="s">
        <v>3594</v>
      </c>
      <c r="B3044" t="s">
        <v>19</v>
      </c>
      <c r="C3044" t="s">
        <v>61</v>
      </c>
      <c r="D3044" t="s">
        <v>62</v>
      </c>
      <c r="E3044" s="5">
        <v>149.97</v>
      </c>
      <c r="F3044" t="s">
        <v>94</v>
      </c>
      <c r="G3044">
        <v>4</v>
      </c>
      <c r="H3044" s="1">
        <v>45756</v>
      </c>
      <c r="I3044" s="1" t="str">
        <f>TEXT(data[[#This Row],[OrderDate]],"mmm")</f>
        <v>Apr</v>
      </c>
      <c r="J3044" s="6">
        <v>0.48055555555555557</v>
      </c>
      <c r="K3044" s="6" t="str">
        <f>TEXT(data[[#This Row],[OrderTime]],"h")</f>
        <v>11</v>
      </c>
      <c r="L3044" s="1">
        <v>45757</v>
      </c>
      <c r="M3044" s="6">
        <v>0.60555555555555551</v>
      </c>
      <c r="N3044" t="s">
        <v>148</v>
      </c>
      <c r="O3044" t="s">
        <v>591</v>
      </c>
      <c r="P3044" t="s">
        <v>25</v>
      </c>
      <c r="Q3044" t="s">
        <v>26</v>
      </c>
      <c r="R3044" t="s">
        <v>66</v>
      </c>
      <c r="S3044" t="s">
        <v>28</v>
      </c>
      <c r="T3044" t="s">
        <v>29</v>
      </c>
      <c r="U3044" t="s">
        <v>39</v>
      </c>
      <c r="V3044" s="5">
        <f>data[[#This Row],[PriceUSD]]*data[[#This Row],[Quantity]]</f>
        <v>599.88</v>
      </c>
      <c r="W3044" s="7">
        <f>data[[#This Row],[OrderDate]] + TIME(VALUE(LEFT(data[[#This Row],[OrderTime]],2)), VALUE(RIGHT(data[[#This Row],[OrderTime]],2)), 0)</f>
        <v>45756.038888888892</v>
      </c>
      <c r="X3044" s="7">
        <f>_xlfn.MINIFS(data[OrderDateTime], data[CustomerName], data[[#This Row],[CustomerName]])</f>
        <v>45510.052083333336</v>
      </c>
      <c r="Y3044" t="str">
        <f>IF(data[[#This Row],[OrderDateTime]]=data[[#This Row],[FirstOrderDateTime]], "New", "Returning")</f>
        <v>Returning</v>
      </c>
      <c r="Z3044" s="7">
        <f>data[[#This Row],[DeliveryDate]] + data[[#This Row],[DeliveryTime]]</f>
        <v>45757.605555555558</v>
      </c>
      <c r="AA3044" s="7">
        <f>data[[#This Row],[OrderDateTime]] + 1</f>
        <v>45757.038888888892</v>
      </c>
      <c r="AB3044" s="7" t="str">
        <f>IF(data[[#This Row],[DeliveryDateTime]] &lt;= data[[#This Row],[SLADue]], "On Time", "Late")</f>
        <v>Late</v>
      </c>
    </row>
    <row r="3045" spans="1:28" x14ac:dyDescent="0.2">
      <c r="A3045" t="s">
        <v>3595</v>
      </c>
      <c r="B3045" t="s">
        <v>19</v>
      </c>
      <c r="C3045" t="s">
        <v>41</v>
      </c>
      <c r="D3045" t="s">
        <v>42</v>
      </c>
      <c r="E3045" s="5">
        <v>33.35</v>
      </c>
      <c r="F3045" t="s">
        <v>51</v>
      </c>
      <c r="G3045">
        <v>3</v>
      </c>
      <c r="H3045" s="1">
        <v>45766</v>
      </c>
      <c r="I3045" s="1" t="str">
        <f>TEXT(data[[#This Row],[OrderDate]],"mmm")</f>
        <v>Apr</v>
      </c>
      <c r="J3045" s="6">
        <v>0.52569444444444446</v>
      </c>
      <c r="K3045" s="6" t="str">
        <f>TEXT(data[[#This Row],[OrderTime]],"h")</f>
        <v>12</v>
      </c>
      <c r="L3045" s="1">
        <v>45766</v>
      </c>
      <c r="M3045" s="6">
        <v>0.81736111111111109</v>
      </c>
      <c r="N3045" t="s">
        <v>326</v>
      </c>
      <c r="O3045" t="s">
        <v>166</v>
      </c>
      <c r="P3045" t="s">
        <v>202</v>
      </c>
      <c r="Q3045" t="s">
        <v>26</v>
      </c>
      <c r="R3045" t="s">
        <v>46</v>
      </c>
      <c r="S3045" t="s">
        <v>47</v>
      </c>
      <c r="T3045" t="s">
        <v>106</v>
      </c>
      <c r="U3045" t="s">
        <v>67</v>
      </c>
      <c r="V3045" s="5">
        <f>data[[#This Row],[PriceUSD]]*data[[#This Row],[Quantity]]</f>
        <v>100.05000000000001</v>
      </c>
      <c r="W3045" s="7">
        <f>data[[#This Row],[OrderDate]] + TIME(VALUE(LEFT(data[[#This Row],[OrderTime]],2)), VALUE(RIGHT(data[[#This Row],[OrderTime]],2)), 0)</f>
        <v>45766.030555555553</v>
      </c>
      <c r="X3045" s="7">
        <f>_xlfn.MINIFS(data[OrderDateTime], data[CustomerName], data[[#This Row],[CustomerName]])</f>
        <v>45531.038888888892</v>
      </c>
      <c r="Y3045" t="str">
        <f>IF(data[[#This Row],[OrderDateTime]]=data[[#This Row],[FirstOrderDateTime]], "New", "Returning")</f>
        <v>Returning</v>
      </c>
      <c r="Z3045" s="7">
        <f>data[[#This Row],[DeliveryDate]] + data[[#This Row],[DeliveryTime]]</f>
        <v>45766.817361111112</v>
      </c>
      <c r="AA3045" s="7">
        <f>data[[#This Row],[OrderDateTime]] + 1</f>
        <v>45767.030555555553</v>
      </c>
      <c r="AB3045" s="7" t="str">
        <f>IF(data[[#This Row],[DeliveryDateTime]] &lt;= data[[#This Row],[SLADue]], "On Time", "Late")</f>
        <v>On Time</v>
      </c>
    </row>
    <row r="3046" spans="1:28" x14ac:dyDescent="0.2">
      <c r="A3046" t="s">
        <v>3596</v>
      </c>
      <c r="B3046" t="s">
        <v>19</v>
      </c>
      <c r="C3046" t="s">
        <v>41</v>
      </c>
      <c r="D3046" t="s">
        <v>42</v>
      </c>
      <c r="E3046" s="5">
        <v>31.94</v>
      </c>
      <c r="F3046" t="s">
        <v>119</v>
      </c>
      <c r="G3046">
        <v>3</v>
      </c>
      <c r="H3046" s="1">
        <v>45593</v>
      </c>
      <c r="I3046" s="1" t="str">
        <f>TEXT(data[[#This Row],[OrderDate]],"mmm")</f>
        <v>Oct</v>
      </c>
      <c r="J3046" s="6">
        <v>0.55972222222222223</v>
      </c>
      <c r="K3046" s="6" t="str">
        <f>TEXT(data[[#This Row],[OrderTime]],"h")</f>
        <v>13</v>
      </c>
      <c r="L3046" s="1">
        <v>45593</v>
      </c>
      <c r="M3046" s="6">
        <v>0.68472222222222223</v>
      </c>
      <c r="N3046" t="s">
        <v>88</v>
      </c>
      <c r="O3046" t="s">
        <v>561</v>
      </c>
      <c r="P3046" t="s">
        <v>25</v>
      </c>
      <c r="Q3046" t="s">
        <v>53</v>
      </c>
      <c r="R3046" t="s">
        <v>46</v>
      </c>
      <c r="S3046" t="s">
        <v>47</v>
      </c>
      <c r="T3046" t="s">
        <v>38</v>
      </c>
      <c r="U3046" t="s">
        <v>67</v>
      </c>
      <c r="V3046" s="5">
        <f>data[[#This Row],[PriceUSD]]*data[[#This Row],[Quantity]]</f>
        <v>95.820000000000007</v>
      </c>
      <c r="W3046" s="7">
        <f>data[[#This Row],[OrderDate]] + TIME(VALUE(LEFT(data[[#This Row],[OrderTime]],2)), VALUE(RIGHT(data[[#This Row],[OrderTime]],2)), 0)</f>
        <v>45593.015277777777</v>
      </c>
      <c r="X3046" s="7">
        <f>_xlfn.MINIFS(data[OrderDateTime], data[CustomerName], data[[#This Row],[CustomerName]])</f>
        <v>45539.061805555553</v>
      </c>
      <c r="Y3046" t="str">
        <f>IF(data[[#This Row],[OrderDateTime]]=data[[#This Row],[FirstOrderDateTime]], "New", "Returning")</f>
        <v>Returning</v>
      </c>
      <c r="Z3046" s="7">
        <f>data[[#This Row],[DeliveryDate]] + data[[#This Row],[DeliveryTime]]</f>
        <v>45593.68472222222</v>
      </c>
      <c r="AA3046" s="7">
        <f>data[[#This Row],[OrderDateTime]] + 1</f>
        <v>45594.015277777777</v>
      </c>
      <c r="AB3046" s="7" t="str">
        <f>IF(data[[#This Row],[DeliveryDateTime]] &lt;= data[[#This Row],[SLADue]], "On Time", "Late")</f>
        <v>On Time</v>
      </c>
    </row>
    <row r="3047" spans="1:28" x14ac:dyDescent="0.2">
      <c r="A3047" t="s">
        <v>3597</v>
      </c>
      <c r="B3047" t="s">
        <v>19</v>
      </c>
      <c r="C3047" t="s">
        <v>49</v>
      </c>
      <c r="D3047" t="s">
        <v>50</v>
      </c>
      <c r="E3047" s="5">
        <v>32</v>
      </c>
      <c r="F3047" t="s">
        <v>74</v>
      </c>
      <c r="G3047">
        <v>1</v>
      </c>
      <c r="H3047" s="1">
        <v>45740</v>
      </c>
      <c r="I3047" s="1" t="str">
        <f>TEXT(data[[#This Row],[OrderDate]],"mmm")</f>
        <v>Mar</v>
      </c>
      <c r="J3047" s="6">
        <v>0.43263888888888891</v>
      </c>
      <c r="K3047" s="6" t="str">
        <f>TEXT(data[[#This Row],[OrderTime]],"h")</f>
        <v>10</v>
      </c>
      <c r="L3047" s="1">
        <v>45740</v>
      </c>
      <c r="M3047" s="6">
        <v>0.59930555555555554</v>
      </c>
      <c r="N3047" t="s">
        <v>238</v>
      </c>
      <c r="O3047" t="s">
        <v>348</v>
      </c>
      <c r="P3047" t="s">
        <v>36</v>
      </c>
      <c r="Q3047" t="s">
        <v>53</v>
      </c>
      <c r="R3047" t="s">
        <v>54</v>
      </c>
      <c r="S3047" t="s">
        <v>47</v>
      </c>
      <c r="T3047" t="s">
        <v>106</v>
      </c>
      <c r="U3047" t="s">
        <v>39</v>
      </c>
      <c r="V3047" s="5">
        <f>data[[#This Row],[PriceUSD]]*data[[#This Row],[Quantity]]</f>
        <v>32</v>
      </c>
      <c r="W3047" s="7">
        <f>data[[#This Row],[OrderDate]] + TIME(VALUE(LEFT(data[[#This Row],[OrderTime]],2)), VALUE(RIGHT(data[[#This Row],[OrderTime]],2)), 0)</f>
        <v>45740.061805555553</v>
      </c>
      <c r="X3047" s="7">
        <f>_xlfn.MINIFS(data[OrderDateTime], data[CustomerName], data[[#This Row],[CustomerName]])</f>
        <v>45506.054166666669</v>
      </c>
      <c r="Y3047" t="str">
        <f>IF(data[[#This Row],[OrderDateTime]]=data[[#This Row],[FirstOrderDateTime]], "New", "Returning")</f>
        <v>Returning</v>
      </c>
      <c r="Z3047" s="7">
        <f>data[[#This Row],[DeliveryDate]] + data[[#This Row],[DeliveryTime]]</f>
        <v>45740.599305555559</v>
      </c>
      <c r="AA3047" s="7">
        <f>data[[#This Row],[OrderDateTime]] + 1</f>
        <v>45741.061805555553</v>
      </c>
      <c r="AB3047" s="7" t="str">
        <f>IF(data[[#This Row],[DeliveryDateTime]] &lt;= data[[#This Row],[SLADue]], "On Time", "Late")</f>
        <v>On Time</v>
      </c>
    </row>
    <row r="3048" spans="1:28" x14ac:dyDescent="0.2">
      <c r="A3048" t="s">
        <v>3598</v>
      </c>
      <c r="B3048" t="s">
        <v>19</v>
      </c>
      <c r="C3048" t="s">
        <v>69</v>
      </c>
      <c r="D3048" t="s">
        <v>70</v>
      </c>
      <c r="E3048" s="5">
        <v>59.02</v>
      </c>
      <c r="F3048" t="s">
        <v>56</v>
      </c>
      <c r="G3048">
        <v>3</v>
      </c>
      <c r="H3048" s="1">
        <v>45707</v>
      </c>
      <c r="I3048" s="1" t="str">
        <f>TEXT(data[[#This Row],[OrderDate]],"mmm")</f>
        <v>Feb</v>
      </c>
      <c r="J3048" s="6">
        <v>0.48888888888888887</v>
      </c>
      <c r="K3048" s="6" t="str">
        <f>TEXT(data[[#This Row],[OrderTime]],"h")</f>
        <v>11</v>
      </c>
      <c r="L3048" s="1">
        <v>45708</v>
      </c>
      <c r="M3048" s="6">
        <v>0.57222222222222219</v>
      </c>
      <c r="N3048" t="s">
        <v>148</v>
      </c>
      <c r="O3048" t="s">
        <v>1802</v>
      </c>
      <c r="P3048" t="s">
        <v>25</v>
      </c>
      <c r="Q3048" t="s">
        <v>26</v>
      </c>
      <c r="R3048" t="s">
        <v>37</v>
      </c>
      <c r="S3048" t="s">
        <v>28</v>
      </c>
      <c r="T3048" t="s">
        <v>38</v>
      </c>
      <c r="U3048" t="s">
        <v>30</v>
      </c>
      <c r="V3048" s="5">
        <f>data[[#This Row],[PriceUSD]]*data[[#This Row],[Quantity]]</f>
        <v>177.06</v>
      </c>
      <c r="W3048" s="7">
        <f>data[[#This Row],[OrderDate]] + TIME(VALUE(LEFT(data[[#This Row],[OrderTime]],2)), VALUE(RIGHT(data[[#This Row],[OrderTime]],2)), 0)</f>
        <v>45707.061805555553</v>
      </c>
      <c r="X3048" s="7">
        <f>_xlfn.MINIFS(data[OrderDateTime], data[CustomerName], data[[#This Row],[CustomerName]])</f>
        <v>45513.038888888892</v>
      </c>
      <c r="Y3048" t="str">
        <f>IF(data[[#This Row],[OrderDateTime]]=data[[#This Row],[FirstOrderDateTime]], "New", "Returning")</f>
        <v>Returning</v>
      </c>
      <c r="Z3048" s="7">
        <f>data[[#This Row],[DeliveryDate]] + data[[#This Row],[DeliveryTime]]</f>
        <v>45708.572222222225</v>
      </c>
      <c r="AA3048" s="7">
        <f>data[[#This Row],[OrderDateTime]] + 1</f>
        <v>45708.061805555553</v>
      </c>
      <c r="AB3048" s="7" t="str">
        <f>IF(data[[#This Row],[DeliveryDateTime]] &lt;= data[[#This Row],[SLADue]], "On Time", "Late")</f>
        <v>Late</v>
      </c>
    </row>
    <row r="3049" spans="1:28" x14ac:dyDescent="0.2">
      <c r="A3049" t="s">
        <v>3599</v>
      </c>
      <c r="B3049" t="s">
        <v>19</v>
      </c>
      <c r="C3049" t="s">
        <v>126</v>
      </c>
      <c r="D3049" t="s">
        <v>127</v>
      </c>
      <c r="E3049" s="5">
        <v>19.28</v>
      </c>
      <c r="F3049" t="s">
        <v>71</v>
      </c>
      <c r="G3049">
        <v>1</v>
      </c>
      <c r="H3049" s="1">
        <v>45785</v>
      </c>
      <c r="I3049" s="1" t="str">
        <f>TEXT(data[[#This Row],[OrderDate]],"mmm")</f>
        <v>May</v>
      </c>
      <c r="J3049" s="6">
        <v>0.87152777777777779</v>
      </c>
      <c r="K3049" s="6" t="str">
        <f>TEXT(data[[#This Row],[OrderTime]],"h")</f>
        <v>20</v>
      </c>
      <c r="L3049" s="1">
        <v>45786</v>
      </c>
      <c r="M3049" s="6">
        <v>0.91319444444444442</v>
      </c>
      <c r="N3049" t="s">
        <v>213</v>
      </c>
      <c r="O3049" t="s">
        <v>877</v>
      </c>
      <c r="P3049" t="s">
        <v>36</v>
      </c>
      <c r="Q3049" t="s">
        <v>26</v>
      </c>
      <c r="R3049" t="s">
        <v>129</v>
      </c>
      <c r="S3049" t="s">
        <v>28</v>
      </c>
      <c r="T3049" t="s">
        <v>38</v>
      </c>
      <c r="U3049" t="s">
        <v>39</v>
      </c>
      <c r="V3049" s="5">
        <f>data[[#This Row],[PriceUSD]]*data[[#This Row],[Quantity]]</f>
        <v>19.28</v>
      </c>
      <c r="W3049" s="7">
        <f>data[[#This Row],[OrderDate]] + TIME(VALUE(LEFT(data[[#This Row],[OrderTime]],2)), VALUE(RIGHT(data[[#This Row],[OrderTime]],2)), 0)</f>
        <v>45785.054166666669</v>
      </c>
      <c r="X3049" s="7">
        <f>_xlfn.MINIFS(data[OrderDateTime], data[CustomerName], data[[#This Row],[CustomerName]])</f>
        <v>45531.061805555553</v>
      </c>
      <c r="Y3049" t="str">
        <f>IF(data[[#This Row],[OrderDateTime]]=data[[#This Row],[FirstOrderDateTime]], "New", "Returning")</f>
        <v>Returning</v>
      </c>
      <c r="Z3049" s="7">
        <f>data[[#This Row],[DeliveryDate]] + data[[#This Row],[DeliveryTime]]</f>
        <v>45786.913194444445</v>
      </c>
      <c r="AA3049" s="7">
        <f>data[[#This Row],[OrderDateTime]] + 1</f>
        <v>45786.054166666669</v>
      </c>
      <c r="AB3049" s="7" t="str">
        <f>IF(data[[#This Row],[DeliveryDateTime]] &lt;= data[[#This Row],[SLADue]], "On Time", "Late")</f>
        <v>Late</v>
      </c>
    </row>
    <row r="3050" spans="1:28" x14ac:dyDescent="0.2">
      <c r="A3050" t="s">
        <v>3600</v>
      </c>
      <c r="B3050" t="s">
        <v>19</v>
      </c>
      <c r="C3050" t="s">
        <v>92</v>
      </c>
      <c r="D3050" t="s">
        <v>93</v>
      </c>
      <c r="E3050" s="5">
        <v>95.81</v>
      </c>
      <c r="F3050" t="s">
        <v>81</v>
      </c>
      <c r="G3050">
        <v>1</v>
      </c>
      <c r="H3050" s="1">
        <v>45567</v>
      </c>
      <c r="I3050" s="1" t="str">
        <f>TEXT(data[[#This Row],[OrderDate]],"mmm")</f>
        <v>Oct</v>
      </c>
      <c r="J3050" s="6">
        <v>0.78055555555555556</v>
      </c>
      <c r="K3050" s="6" t="str">
        <f>TEXT(data[[#This Row],[OrderTime]],"h")</f>
        <v>18</v>
      </c>
      <c r="L3050" s="1">
        <v>45568</v>
      </c>
      <c r="M3050" s="6">
        <v>0.86388888888888893</v>
      </c>
      <c r="N3050" t="s">
        <v>34</v>
      </c>
      <c r="O3050" t="s">
        <v>646</v>
      </c>
      <c r="P3050" t="s">
        <v>36</v>
      </c>
      <c r="Q3050" t="s">
        <v>26</v>
      </c>
      <c r="R3050" t="s">
        <v>66</v>
      </c>
      <c r="S3050" t="s">
        <v>28</v>
      </c>
      <c r="T3050" t="s">
        <v>29</v>
      </c>
      <c r="U3050" t="s">
        <v>67</v>
      </c>
      <c r="V3050" s="5">
        <f>data[[#This Row],[PriceUSD]]*data[[#This Row],[Quantity]]</f>
        <v>95.81</v>
      </c>
      <c r="W3050" s="7">
        <f>data[[#This Row],[OrderDate]] + TIME(VALUE(LEFT(data[[#This Row],[OrderTime]],2)), VALUE(RIGHT(data[[#This Row],[OrderTime]],2)), 0)</f>
        <v>45567.038888888892</v>
      </c>
      <c r="X3050" s="7">
        <f>_xlfn.MINIFS(data[OrderDateTime], data[CustomerName], data[[#This Row],[CustomerName]])</f>
        <v>45513.015277777777</v>
      </c>
      <c r="Y3050" t="str">
        <f>IF(data[[#This Row],[OrderDateTime]]=data[[#This Row],[FirstOrderDateTime]], "New", "Returning")</f>
        <v>Returning</v>
      </c>
      <c r="Z3050" s="7">
        <f>data[[#This Row],[DeliveryDate]] + data[[#This Row],[DeliveryTime]]</f>
        <v>45568.863888888889</v>
      </c>
      <c r="AA3050" s="7">
        <f>data[[#This Row],[OrderDateTime]] + 1</f>
        <v>45568.038888888892</v>
      </c>
      <c r="AB3050" s="7" t="str">
        <f>IF(data[[#This Row],[DeliveryDateTime]] &lt;= data[[#This Row],[SLADue]], "On Time", "Late")</f>
        <v>Late</v>
      </c>
    </row>
    <row r="3051" spans="1:28" x14ac:dyDescent="0.2">
      <c r="A3051" t="s">
        <v>3601</v>
      </c>
      <c r="B3051" t="s">
        <v>19</v>
      </c>
      <c r="C3051" t="s">
        <v>49</v>
      </c>
      <c r="D3051" t="s">
        <v>50</v>
      </c>
      <c r="E3051" s="5">
        <v>31.38</v>
      </c>
      <c r="F3051" t="s">
        <v>138</v>
      </c>
      <c r="G3051">
        <v>2</v>
      </c>
      <c r="H3051" s="1">
        <v>45847</v>
      </c>
      <c r="I3051" s="1" t="str">
        <f>TEXT(data[[#This Row],[OrderDate]],"mmm")</f>
        <v>Jul</v>
      </c>
      <c r="J3051" s="6">
        <v>0.57708333333333328</v>
      </c>
      <c r="K3051" s="6" t="str">
        <f>TEXT(data[[#This Row],[OrderTime]],"h")</f>
        <v>13</v>
      </c>
      <c r="L3051" s="1">
        <v>45847</v>
      </c>
      <c r="M3051" s="6">
        <v>0.78541666666666665</v>
      </c>
      <c r="N3051" t="s">
        <v>120</v>
      </c>
      <c r="O3051" t="s">
        <v>607</v>
      </c>
      <c r="P3051" t="s">
        <v>25</v>
      </c>
      <c r="Q3051" t="s">
        <v>26</v>
      </c>
      <c r="R3051" t="s">
        <v>54</v>
      </c>
      <c r="S3051" t="s">
        <v>47</v>
      </c>
      <c r="T3051" t="s">
        <v>38</v>
      </c>
      <c r="U3051" t="s">
        <v>39</v>
      </c>
      <c r="V3051" s="5">
        <f>data[[#This Row],[PriceUSD]]*data[[#This Row],[Quantity]]</f>
        <v>62.76</v>
      </c>
      <c r="W3051" s="7">
        <f>data[[#This Row],[OrderDate]] + TIME(VALUE(LEFT(data[[#This Row],[OrderTime]],2)), VALUE(RIGHT(data[[#This Row],[OrderTime]],2)), 0)</f>
        <v>45847.022916666669</v>
      </c>
      <c r="X3051" s="7">
        <f>_xlfn.MINIFS(data[OrderDateTime], data[CustomerName], data[[#This Row],[CustomerName]])</f>
        <v>45536.007638888892</v>
      </c>
      <c r="Y3051" t="str">
        <f>IF(data[[#This Row],[OrderDateTime]]=data[[#This Row],[FirstOrderDateTime]], "New", "Returning")</f>
        <v>Returning</v>
      </c>
      <c r="Z3051" s="7">
        <f>data[[#This Row],[DeliveryDate]] + data[[#This Row],[DeliveryTime]]</f>
        <v>45847.785416666666</v>
      </c>
      <c r="AA3051" s="7">
        <f>data[[#This Row],[OrderDateTime]] + 1</f>
        <v>45848.022916666669</v>
      </c>
      <c r="AB3051" s="7" t="str">
        <f>IF(data[[#This Row],[DeliveryDateTime]] &lt;= data[[#This Row],[SLADue]], "On Time", "Late")</f>
        <v>On Time</v>
      </c>
    </row>
    <row r="3052" spans="1:28" x14ac:dyDescent="0.2">
      <c r="A3052" t="s">
        <v>3602</v>
      </c>
      <c r="B3052" t="s">
        <v>19</v>
      </c>
      <c r="C3052" t="s">
        <v>101</v>
      </c>
      <c r="D3052" t="s">
        <v>102</v>
      </c>
      <c r="E3052" s="5">
        <v>31.14</v>
      </c>
      <c r="F3052" t="s">
        <v>63</v>
      </c>
      <c r="G3052">
        <v>1</v>
      </c>
      <c r="H3052" s="1">
        <v>45594</v>
      </c>
      <c r="I3052" s="1" t="str">
        <f>TEXT(data[[#This Row],[OrderDate]],"mmm")</f>
        <v>Oct</v>
      </c>
      <c r="J3052" s="6">
        <v>0.49375000000000002</v>
      </c>
      <c r="K3052" s="6" t="str">
        <f>TEXT(data[[#This Row],[OrderTime]],"h")</f>
        <v>11</v>
      </c>
      <c r="L3052" s="1">
        <v>45595</v>
      </c>
      <c r="M3052" s="6">
        <v>0.61875000000000002</v>
      </c>
      <c r="N3052" t="s">
        <v>75</v>
      </c>
      <c r="O3052" t="s">
        <v>946</v>
      </c>
      <c r="P3052" t="s">
        <v>77</v>
      </c>
      <c r="Q3052" t="s">
        <v>26</v>
      </c>
      <c r="R3052" t="s">
        <v>83</v>
      </c>
      <c r="S3052" t="s">
        <v>28</v>
      </c>
      <c r="T3052" t="s">
        <v>38</v>
      </c>
      <c r="U3052" t="s">
        <v>30</v>
      </c>
      <c r="V3052" s="5">
        <f>data[[#This Row],[PriceUSD]]*data[[#This Row],[Quantity]]</f>
        <v>31.14</v>
      </c>
      <c r="W3052" s="7">
        <f>data[[#This Row],[OrderDate]] + TIME(VALUE(LEFT(data[[#This Row],[OrderTime]],2)), VALUE(RIGHT(data[[#This Row],[OrderTime]],2)), 0)</f>
        <v>45594.052083333336</v>
      </c>
      <c r="X3052" s="7">
        <f>_xlfn.MINIFS(data[OrderDateTime], data[CustomerName], data[[#This Row],[CustomerName]])</f>
        <v>45506.022916666669</v>
      </c>
      <c r="Y3052" t="str">
        <f>IF(data[[#This Row],[OrderDateTime]]=data[[#This Row],[FirstOrderDateTime]], "New", "Returning")</f>
        <v>Returning</v>
      </c>
      <c r="Z3052" s="7">
        <f>data[[#This Row],[DeliveryDate]] + data[[#This Row],[DeliveryTime]]</f>
        <v>45595.618750000001</v>
      </c>
      <c r="AA3052" s="7">
        <f>data[[#This Row],[OrderDateTime]] + 1</f>
        <v>45595.052083333336</v>
      </c>
      <c r="AB3052" s="7" t="str">
        <f>IF(data[[#This Row],[DeliveryDateTime]] &lt;= data[[#This Row],[SLADue]], "On Time", "Late")</f>
        <v>Late</v>
      </c>
    </row>
    <row r="3053" spans="1:28" x14ac:dyDescent="0.2">
      <c r="A3053" t="s">
        <v>3603</v>
      </c>
      <c r="B3053" t="s">
        <v>19</v>
      </c>
      <c r="C3053" t="s">
        <v>85</v>
      </c>
      <c r="D3053" t="s">
        <v>86</v>
      </c>
      <c r="E3053" s="5">
        <v>49.09</v>
      </c>
      <c r="F3053" t="s">
        <v>71</v>
      </c>
      <c r="G3053">
        <v>1</v>
      </c>
      <c r="H3053" s="1">
        <v>45799</v>
      </c>
      <c r="I3053" s="1" t="str">
        <f>TEXT(data[[#This Row],[OrderDate]],"mmm")</f>
        <v>May</v>
      </c>
      <c r="J3053" s="6">
        <v>0.73541666666666672</v>
      </c>
      <c r="K3053" s="6" t="str">
        <f>TEXT(data[[#This Row],[OrderTime]],"h")</f>
        <v>17</v>
      </c>
      <c r="L3053" s="1">
        <v>45800</v>
      </c>
      <c r="M3053" s="6">
        <v>0.55486111111111114</v>
      </c>
      <c r="N3053" t="s">
        <v>170</v>
      </c>
      <c r="O3053" t="s">
        <v>186</v>
      </c>
      <c r="P3053" t="s">
        <v>36</v>
      </c>
      <c r="Q3053" t="s">
        <v>53</v>
      </c>
      <c r="R3053" t="s">
        <v>90</v>
      </c>
      <c r="S3053" t="s">
        <v>28</v>
      </c>
      <c r="T3053" t="s">
        <v>38</v>
      </c>
      <c r="U3053" t="s">
        <v>30</v>
      </c>
      <c r="V3053" s="5">
        <f>data[[#This Row],[PriceUSD]]*data[[#This Row],[Quantity]]</f>
        <v>49.09</v>
      </c>
      <c r="W3053" s="7">
        <f>data[[#This Row],[OrderDate]] + TIME(VALUE(LEFT(data[[#This Row],[OrderTime]],2)), VALUE(RIGHT(data[[#This Row],[OrderTime]],2)), 0)</f>
        <v>45799.046527777777</v>
      </c>
      <c r="X3053" s="7">
        <f>_xlfn.MINIFS(data[OrderDateTime], data[CustomerName], data[[#This Row],[CustomerName]])</f>
        <v>45521.052083333336</v>
      </c>
      <c r="Y3053" t="str">
        <f>IF(data[[#This Row],[OrderDateTime]]=data[[#This Row],[FirstOrderDateTime]], "New", "Returning")</f>
        <v>Returning</v>
      </c>
      <c r="Z3053" s="7">
        <f>data[[#This Row],[DeliveryDate]] + data[[#This Row],[DeliveryTime]]</f>
        <v>45800.554861111108</v>
      </c>
      <c r="AA3053" s="7">
        <f>data[[#This Row],[OrderDateTime]] + 1</f>
        <v>45800.046527777777</v>
      </c>
      <c r="AB3053" s="7" t="str">
        <f>IF(data[[#This Row],[DeliveryDateTime]] &lt;= data[[#This Row],[SLADue]], "On Time", "Late")</f>
        <v>Late</v>
      </c>
    </row>
    <row r="3054" spans="1:28" x14ac:dyDescent="0.2">
      <c r="A3054" t="s">
        <v>3604</v>
      </c>
      <c r="B3054" t="s">
        <v>19</v>
      </c>
      <c r="C3054" t="s">
        <v>79</v>
      </c>
      <c r="D3054" t="s">
        <v>80</v>
      </c>
      <c r="E3054" s="5">
        <v>25.83</v>
      </c>
      <c r="F3054" t="s">
        <v>81</v>
      </c>
      <c r="G3054">
        <v>1</v>
      </c>
      <c r="H3054" s="1">
        <v>45649</v>
      </c>
      <c r="I3054" s="1" t="str">
        <f>TEXT(data[[#This Row],[OrderDate]],"mmm")</f>
        <v>Dec</v>
      </c>
      <c r="J3054" s="6">
        <v>0.46875</v>
      </c>
      <c r="K3054" s="6" t="str">
        <f>TEXT(data[[#This Row],[OrderTime]],"h")</f>
        <v>11</v>
      </c>
      <c r="L3054" s="1">
        <v>45650</v>
      </c>
      <c r="M3054" s="6">
        <v>0.59375</v>
      </c>
      <c r="N3054" t="s">
        <v>98</v>
      </c>
      <c r="O3054" t="s">
        <v>277</v>
      </c>
      <c r="P3054" t="s">
        <v>77</v>
      </c>
      <c r="Q3054" t="s">
        <v>26</v>
      </c>
      <c r="R3054" t="s">
        <v>83</v>
      </c>
      <c r="S3054" t="s">
        <v>28</v>
      </c>
      <c r="T3054" t="s">
        <v>29</v>
      </c>
      <c r="U3054" t="s">
        <v>30</v>
      </c>
      <c r="V3054" s="5">
        <f>data[[#This Row],[PriceUSD]]*data[[#This Row],[Quantity]]</f>
        <v>25.83</v>
      </c>
      <c r="W3054" s="7">
        <f>data[[#This Row],[OrderDate]] + TIME(VALUE(LEFT(data[[#This Row],[OrderTime]],2)), VALUE(RIGHT(data[[#This Row],[OrderTime]],2)), 0)</f>
        <v>45649.052083333336</v>
      </c>
      <c r="X3054" s="7">
        <f>_xlfn.MINIFS(data[OrderDateTime], data[CustomerName], data[[#This Row],[CustomerName]])</f>
        <v>45588.061805555553</v>
      </c>
      <c r="Y3054" t="str">
        <f>IF(data[[#This Row],[OrderDateTime]]=data[[#This Row],[FirstOrderDateTime]], "New", "Returning")</f>
        <v>Returning</v>
      </c>
      <c r="Z3054" s="7">
        <f>data[[#This Row],[DeliveryDate]] + data[[#This Row],[DeliveryTime]]</f>
        <v>45650.59375</v>
      </c>
      <c r="AA3054" s="7">
        <f>data[[#This Row],[OrderDateTime]] + 1</f>
        <v>45650.052083333336</v>
      </c>
      <c r="AB3054" s="7" t="str">
        <f>IF(data[[#This Row],[DeliveryDateTime]] &lt;= data[[#This Row],[SLADue]], "On Time", "Late")</f>
        <v>Late</v>
      </c>
    </row>
    <row r="3055" spans="1:28" x14ac:dyDescent="0.2">
      <c r="A3055" t="s">
        <v>3605</v>
      </c>
      <c r="B3055" t="s">
        <v>19</v>
      </c>
      <c r="C3055" t="s">
        <v>126</v>
      </c>
      <c r="D3055" t="s">
        <v>127</v>
      </c>
      <c r="E3055" s="5">
        <v>21.74</v>
      </c>
      <c r="F3055" t="s">
        <v>87</v>
      </c>
      <c r="G3055">
        <v>2</v>
      </c>
      <c r="H3055" s="1">
        <v>45825</v>
      </c>
      <c r="I3055" s="1" t="str">
        <f>TEXT(data[[#This Row],[OrderDate]],"mmm")</f>
        <v>Jun</v>
      </c>
      <c r="J3055" s="6">
        <v>0.5083333333333333</v>
      </c>
      <c r="K3055" s="6" t="str">
        <f>TEXT(data[[#This Row],[OrderTime]],"h")</f>
        <v>12</v>
      </c>
      <c r="L3055" s="1">
        <v>45826</v>
      </c>
      <c r="M3055" s="6">
        <v>0.71666666666666667</v>
      </c>
      <c r="N3055" t="s">
        <v>292</v>
      </c>
      <c r="O3055" t="s">
        <v>683</v>
      </c>
      <c r="P3055" t="s">
        <v>77</v>
      </c>
      <c r="Q3055" t="s">
        <v>53</v>
      </c>
      <c r="R3055" t="s">
        <v>129</v>
      </c>
      <c r="S3055" t="s">
        <v>28</v>
      </c>
      <c r="T3055" t="s">
        <v>29</v>
      </c>
      <c r="U3055" t="s">
        <v>39</v>
      </c>
      <c r="V3055" s="5">
        <f>data[[#This Row],[PriceUSD]]*data[[#This Row],[Quantity]]</f>
        <v>43.48</v>
      </c>
      <c r="W3055" s="7">
        <f>data[[#This Row],[OrderDate]] + TIME(VALUE(LEFT(data[[#This Row],[OrderTime]],2)), VALUE(RIGHT(data[[#This Row],[OrderTime]],2)), 0)</f>
        <v>45825.022916666669</v>
      </c>
      <c r="X3055" s="7">
        <f>_xlfn.MINIFS(data[OrderDateTime], data[CustomerName], data[[#This Row],[CustomerName]])</f>
        <v>45550.038888888892</v>
      </c>
      <c r="Y3055" t="str">
        <f>IF(data[[#This Row],[OrderDateTime]]=data[[#This Row],[FirstOrderDateTime]], "New", "Returning")</f>
        <v>Returning</v>
      </c>
      <c r="Z3055" s="7">
        <f>data[[#This Row],[DeliveryDate]] + data[[#This Row],[DeliveryTime]]</f>
        <v>45826.716666666667</v>
      </c>
      <c r="AA3055" s="7">
        <f>data[[#This Row],[OrderDateTime]] + 1</f>
        <v>45826.022916666669</v>
      </c>
      <c r="AB3055" s="7" t="str">
        <f>IF(data[[#This Row],[DeliveryDateTime]] &lt;= data[[#This Row],[SLADue]], "On Time", "Late")</f>
        <v>Late</v>
      </c>
    </row>
    <row r="3056" spans="1:28" x14ac:dyDescent="0.2">
      <c r="A3056" t="s">
        <v>3606</v>
      </c>
      <c r="B3056" t="s">
        <v>19</v>
      </c>
      <c r="C3056" t="s">
        <v>85</v>
      </c>
      <c r="D3056" t="s">
        <v>86</v>
      </c>
      <c r="E3056" s="5">
        <v>57.21</v>
      </c>
      <c r="F3056" t="s">
        <v>87</v>
      </c>
      <c r="G3056">
        <v>1</v>
      </c>
      <c r="H3056" s="1">
        <v>45722</v>
      </c>
      <c r="I3056" s="1" t="str">
        <f>TEXT(data[[#This Row],[OrderDate]],"mmm")</f>
        <v>Mar</v>
      </c>
      <c r="J3056" s="6">
        <v>0.46180555555555558</v>
      </c>
      <c r="K3056" s="6" t="str">
        <f>TEXT(data[[#This Row],[OrderTime]],"h")</f>
        <v>11</v>
      </c>
      <c r="L3056" s="1">
        <v>45723</v>
      </c>
      <c r="M3056" s="6">
        <v>0.54513888888888884</v>
      </c>
      <c r="N3056" t="s">
        <v>120</v>
      </c>
      <c r="O3056" t="s">
        <v>633</v>
      </c>
      <c r="P3056" t="s">
        <v>25</v>
      </c>
      <c r="Q3056" t="s">
        <v>26</v>
      </c>
      <c r="R3056" t="s">
        <v>90</v>
      </c>
      <c r="S3056" t="s">
        <v>28</v>
      </c>
      <c r="T3056" t="s">
        <v>136</v>
      </c>
      <c r="U3056" t="s">
        <v>30</v>
      </c>
      <c r="V3056" s="5">
        <f>data[[#This Row],[PriceUSD]]*data[[#This Row],[Quantity]]</f>
        <v>57.21</v>
      </c>
      <c r="W3056" s="7">
        <f>data[[#This Row],[OrderDate]] + TIME(VALUE(LEFT(data[[#This Row],[OrderTime]],2)), VALUE(RIGHT(data[[#This Row],[OrderTime]],2)), 0)</f>
        <v>45722.038888888892</v>
      </c>
      <c r="X3056" s="7">
        <f>_xlfn.MINIFS(data[OrderDateTime], data[CustomerName], data[[#This Row],[CustomerName]])</f>
        <v>45509.054166666669</v>
      </c>
      <c r="Y3056" t="str">
        <f>IF(data[[#This Row],[OrderDateTime]]=data[[#This Row],[FirstOrderDateTime]], "New", "Returning")</f>
        <v>Returning</v>
      </c>
      <c r="Z3056" s="7">
        <f>data[[#This Row],[DeliveryDate]] + data[[#This Row],[DeliveryTime]]</f>
        <v>45723.545138888891</v>
      </c>
      <c r="AA3056" s="7">
        <f>data[[#This Row],[OrderDateTime]] + 1</f>
        <v>45723.038888888892</v>
      </c>
      <c r="AB3056" s="7" t="str">
        <f>IF(data[[#This Row],[DeliveryDateTime]] &lt;= data[[#This Row],[SLADue]], "On Time", "Late")</f>
        <v>Late</v>
      </c>
    </row>
    <row r="3057" spans="1:28" x14ac:dyDescent="0.2">
      <c r="A3057" t="s">
        <v>3607</v>
      </c>
      <c r="B3057" t="s">
        <v>19</v>
      </c>
      <c r="C3057" t="s">
        <v>117</v>
      </c>
      <c r="D3057" t="s">
        <v>118</v>
      </c>
      <c r="E3057" s="5">
        <v>85.78</v>
      </c>
      <c r="F3057" t="s">
        <v>182</v>
      </c>
      <c r="G3057">
        <v>1</v>
      </c>
      <c r="H3057" s="1">
        <v>45618</v>
      </c>
      <c r="I3057" s="1" t="str">
        <f>TEXT(data[[#This Row],[OrderDate]],"mmm")</f>
        <v>Nov</v>
      </c>
      <c r="J3057" s="6">
        <v>0.83819444444444446</v>
      </c>
      <c r="K3057" s="6" t="str">
        <f>TEXT(data[[#This Row],[OrderTime]],"h")</f>
        <v>20</v>
      </c>
      <c r="L3057" s="1">
        <v>45620</v>
      </c>
      <c r="M3057" s="6">
        <v>0.49166666666666664</v>
      </c>
      <c r="N3057" t="s">
        <v>123</v>
      </c>
      <c r="O3057" t="s">
        <v>1406</v>
      </c>
      <c r="P3057" t="s">
        <v>36</v>
      </c>
      <c r="Q3057" t="s">
        <v>53</v>
      </c>
      <c r="R3057" t="s">
        <v>66</v>
      </c>
      <c r="S3057" t="s">
        <v>105</v>
      </c>
      <c r="T3057" t="s">
        <v>136</v>
      </c>
      <c r="U3057" t="s">
        <v>39</v>
      </c>
      <c r="V3057" s="5">
        <f>data[[#This Row],[PriceUSD]]*data[[#This Row],[Quantity]]</f>
        <v>85.78</v>
      </c>
      <c r="W3057" s="7">
        <f>data[[#This Row],[OrderDate]] + TIME(VALUE(LEFT(data[[#This Row],[OrderTime]],2)), VALUE(RIGHT(data[[#This Row],[OrderTime]],2)), 0)</f>
        <v>45618.030555555553</v>
      </c>
      <c r="X3057" s="7">
        <f>_xlfn.MINIFS(data[OrderDateTime], data[CustomerName], data[[#This Row],[CustomerName]])</f>
        <v>45618.030555555553</v>
      </c>
      <c r="Y3057" t="str">
        <f>IF(data[[#This Row],[OrderDateTime]]=data[[#This Row],[FirstOrderDateTime]], "New", "Returning")</f>
        <v>New</v>
      </c>
      <c r="Z3057" s="7">
        <f>data[[#This Row],[DeliveryDate]] + data[[#This Row],[DeliveryTime]]</f>
        <v>45620.491666666669</v>
      </c>
      <c r="AA3057" s="7">
        <f>data[[#This Row],[OrderDateTime]] + 1</f>
        <v>45619.030555555553</v>
      </c>
      <c r="AB3057" s="7" t="str">
        <f>IF(data[[#This Row],[DeliveryDateTime]] &lt;= data[[#This Row],[SLADue]], "On Time", "Late")</f>
        <v>Late</v>
      </c>
    </row>
    <row r="3058" spans="1:28" x14ac:dyDescent="0.2">
      <c r="A3058" t="s">
        <v>3608</v>
      </c>
      <c r="B3058" t="s">
        <v>19</v>
      </c>
      <c r="C3058" t="s">
        <v>41</v>
      </c>
      <c r="D3058" t="s">
        <v>42</v>
      </c>
      <c r="E3058" s="5">
        <v>36.979999999999997</v>
      </c>
      <c r="F3058" t="s">
        <v>119</v>
      </c>
      <c r="G3058">
        <v>1</v>
      </c>
      <c r="H3058" s="1">
        <v>45544</v>
      </c>
      <c r="I3058" s="1" t="str">
        <f>TEXT(data[[#This Row],[OrderDate]],"mmm")</f>
        <v>Sep</v>
      </c>
      <c r="J3058" s="6">
        <v>0.69027777777777777</v>
      </c>
      <c r="K3058" s="6" t="str">
        <f>TEXT(data[[#This Row],[OrderTime]],"h")</f>
        <v>16</v>
      </c>
      <c r="L3058" s="1">
        <v>45545</v>
      </c>
      <c r="M3058" s="6">
        <v>0.8569444444444444</v>
      </c>
      <c r="N3058" t="s">
        <v>213</v>
      </c>
      <c r="O3058" t="s">
        <v>506</v>
      </c>
      <c r="P3058" t="s">
        <v>36</v>
      </c>
      <c r="Q3058" t="s">
        <v>53</v>
      </c>
      <c r="R3058" t="s">
        <v>46</v>
      </c>
      <c r="S3058" t="s">
        <v>28</v>
      </c>
      <c r="T3058" t="s">
        <v>106</v>
      </c>
      <c r="U3058" t="s">
        <v>30</v>
      </c>
      <c r="V3058" s="5">
        <f>data[[#This Row],[PriceUSD]]*data[[#This Row],[Quantity]]</f>
        <v>36.979999999999997</v>
      </c>
      <c r="W3058" s="7">
        <f>data[[#This Row],[OrderDate]] + TIME(VALUE(LEFT(data[[#This Row],[OrderTime]],2)), VALUE(RIGHT(data[[#This Row],[OrderTime]],2)), 0)</f>
        <v>45544.054166666669</v>
      </c>
      <c r="X3058" s="7">
        <f>_xlfn.MINIFS(data[OrderDateTime], data[CustomerName], data[[#This Row],[CustomerName]])</f>
        <v>45526.052083333336</v>
      </c>
      <c r="Y3058" t="str">
        <f>IF(data[[#This Row],[OrderDateTime]]=data[[#This Row],[FirstOrderDateTime]], "New", "Returning")</f>
        <v>Returning</v>
      </c>
      <c r="Z3058" s="7">
        <f>data[[#This Row],[DeliveryDate]] + data[[#This Row],[DeliveryTime]]</f>
        <v>45545.856944444444</v>
      </c>
      <c r="AA3058" s="7">
        <f>data[[#This Row],[OrderDateTime]] + 1</f>
        <v>45545.054166666669</v>
      </c>
      <c r="AB3058" s="7" t="str">
        <f>IF(data[[#This Row],[DeliveryDateTime]] &lt;= data[[#This Row],[SLADue]], "On Time", "Late")</f>
        <v>Late</v>
      </c>
    </row>
    <row r="3059" spans="1:28" x14ac:dyDescent="0.2">
      <c r="A3059" t="s">
        <v>3609</v>
      </c>
      <c r="B3059" t="s">
        <v>19</v>
      </c>
      <c r="C3059" t="s">
        <v>69</v>
      </c>
      <c r="D3059" t="s">
        <v>70</v>
      </c>
      <c r="E3059" s="5">
        <v>53.93</v>
      </c>
      <c r="F3059" t="s">
        <v>71</v>
      </c>
      <c r="G3059">
        <v>1</v>
      </c>
      <c r="H3059" s="1">
        <v>45538</v>
      </c>
      <c r="I3059" s="1" t="str">
        <f>TEXT(data[[#This Row],[OrderDate]],"mmm")</f>
        <v>Sep</v>
      </c>
      <c r="J3059" s="6">
        <v>0.74444444444444446</v>
      </c>
      <c r="K3059" s="6" t="str">
        <f>TEXT(data[[#This Row],[OrderTime]],"h")</f>
        <v>17</v>
      </c>
      <c r="L3059" s="1">
        <v>45540</v>
      </c>
      <c r="M3059" s="6">
        <v>0.91111111111111109</v>
      </c>
      <c r="N3059" t="s">
        <v>148</v>
      </c>
      <c r="O3059" t="s">
        <v>1902</v>
      </c>
      <c r="P3059" t="s">
        <v>25</v>
      </c>
      <c r="Q3059" t="s">
        <v>26</v>
      </c>
      <c r="R3059" t="s">
        <v>37</v>
      </c>
      <c r="S3059" t="s">
        <v>105</v>
      </c>
      <c r="T3059" t="s">
        <v>59</v>
      </c>
      <c r="U3059" t="s">
        <v>30</v>
      </c>
      <c r="V3059" s="5">
        <f>data[[#This Row],[PriceUSD]]*data[[#This Row],[Quantity]]</f>
        <v>53.93</v>
      </c>
      <c r="W3059" s="7">
        <f>data[[#This Row],[OrderDate]] + TIME(VALUE(LEFT(data[[#This Row],[OrderTime]],2)), VALUE(RIGHT(data[[#This Row],[OrderTime]],2)), 0)</f>
        <v>45538.030555555553</v>
      </c>
      <c r="X3059" s="7">
        <f>_xlfn.MINIFS(data[OrderDateTime], data[CustomerName], data[[#This Row],[CustomerName]])</f>
        <v>45532.046527777777</v>
      </c>
      <c r="Y3059" t="str">
        <f>IF(data[[#This Row],[OrderDateTime]]=data[[#This Row],[FirstOrderDateTime]], "New", "Returning")</f>
        <v>Returning</v>
      </c>
      <c r="Z3059" s="7">
        <f>data[[#This Row],[DeliveryDate]] + data[[#This Row],[DeliveryTime]]</f>
        <v>45540.911111111112</v>
      </c>
      <c r="AA3059" s="7">
        <f>data[[#This Row],[OrderDateTime]] + 1</f>
        <v>45539.030555555553</v>
      </c>
      <c r="AB3059" s="7" t="str">
        <f>IF(data[[#This Row],[DeliveryDateTime]] &lt;= data[[#This Row],[SLADue]], "On Time", "Late")</f>
        <v>Late</v>
      </c>
    </row>
    <row r="3060" spans="1:28" x14ac:dyDescent="0.2">
      <c r="A3060" t="s">
        <v>3610</v>
      </c>
      <c r="B3060" t="s">
        <v>19</v>
      </c>
      <c r="C3060" t="s">
        <v>69</v>
      </c>
      <c r="D3060" t="s">
        <v>70</v>
      </c>
      <c r="E3060" s="5">
        <v>50.48</v>
      </c>
      <c r="F3060" t="s">
        <v>56</v>
      </c>
      <c r="G3060">
        <v>1</v>
      </c>
      <c r="H3060" s="1">
        <v>45644</v>
      </c>
      <c r="I3060" s="1" t="str">
        <f>TEXT(data[[#This Row],[OrderDate]],"mmm")</f>
        <v>Dec</v>
      </c>
      <c r="J3060" s="6">
        <v>0.55347222222222225</v>
      </c>
      <c r="K3060" s="6" t="str">
        <f>TEXT(data[[#This Row],[OrderTime]],"h")</f>
        <v>13</v>
      </c>
      <c r="L3060" s="1">
        <v>45644</v>
      </c>
      <c r="M3060" s="6">
        <v>0.80347222222222225</v>
      </c>
      <c r="N3060" t="s">
        <v>123</v>
      </c>
      <c r="O3060" t="s">
        <v>393</v>
      </c>
      <c r="P3060" t="s">
        <v>36</v>
      </c>
      <c r="Q3060" t="s">
        <v>53</v>
      </c>
      <c r="R3060" t="s">
        <v>37</v>
      </c>
      <c r="S3060" t="s">
        <v>47</v>
      </c>
      <c r="T3060" t="s">
        <v>106</v>
      </c>
      <c r="U3060" t="s">
        <v>30</v>
      </c>
      <c r="V3060" s="5">
        <f>data[[#This Row],[PriceUSD]]*data[[#This Row],[Quantity]]</f>
        <v>50.48</v>
      </c>
      <c r="W3060" s="7">
        <f>data[[#This Row],[OrderDate]] + TIME(VALUE(LEFT(data[[#This Row],[OrderTime]],2)), VALUE(RIGHT(data[[#This Row],[OrderTime]],2)), 0)</f>
        <v>45644.015277777777</v>
      </c>
      <c r="X3060" s="7">
        <f>_xlfn.MINIFS(data[OrderDateTime], data[CustomerName], data[[#This Row],[CustomerName]])</f>
        <v>45530.054166666669</v>
      </c>
      <c r="Y3060" t="str">
        <f>IF(data[[#This Row],[OrderDateTime]]=data[[#This Row],[FirstOrderDateTime]], "New", "Returning")</f>
        <v>Returning</v>
      </c>
      <c r="Z3060" s="7">
        <f>data[[#This Row],[DeliveryDate]] + data[[#This Row],[DeliveryTime]]</f>
        <v>45644.803472222222</v>
      </c>
      <c r="AA3060" s="7">
        <f>data[[#This Row],[OrderDateTime]] + 1</f>
        <v>45645.015277777777</v>
      </c>
      <c r="AB3060" s="7" t="str">
        <f>IF(data[[#This Row],[DeliveryDateTime]] &lt;= data[[#This Row],[SLADue]], "On Time", "Late")</f>
        <v>On Time</v>
      </c>
    </row>
    <row r="3061" spans="1:28" x14ac:dyDescent="0.2">
      <c r="A3061" t="s">
        <v>3611</v>
      </c>
      <c r="B3061" t="s">
        <v>19</v>
      </c>
      <c r="C3061" t="s">
        <v>190</v>
      </c>
      <c r="D3061" t="s">
        <v>191</v>
      </c>
      <c r="E3061" s="5">
        <v>27.46</v>
      </c>
      <c r="F3061" t="s">
        <v>87</v>
      </c>
      <c r="G3061">
        <v>3</v>
      </c>
      <c r="H3061" s="1">
        <v>45818</v>
      </c>
      <c r="I3061" s="1" t="str">
        <f>TEXT(data[[#This Row],[OrderDate]],"mmm")</f>
        <v>Jun</v>
      </c>
      <c r="J3061" s="6">
        <v>0.4236111111111111</v>
      </c>
      <c r="K3061" s="6" t="str">
        <f>TEXT(data[[#This Row],[OrderTime]],"h")</f>
        <v>10</v>
      </c>
      <c r="L3061" s="1">
        <v>45818</v>
      </c>
      <c r="M3061" s="6">
        <v>0.63194444444444442</v>
      </c>
      <c r="N3061" t="s">
        <v>243</v>
      </c>
      <c r="O3061" t="s">
        <v>408</v>
      </c>
      <c r="P3061" t="s">
        <v>245</v>
      </c>
      <c r="Q3061" t="s">
        <v>53</v>
      </c>
      <c r="R3061" t="s">
        <v>192</v>
      </c>
      <c r="S3061" t="s">
        <v>47</v>
      </c>
      <c r="T3061" t="s">
        <v>29</v>
      </c>
      <c r="U3061" t="s">
        <v>30</v>
      </c>
      <c r="V3061" s="5">
        <f>data[[#This Row],[PriceUSD]]*data[[#This Row],[Quantity]]</f>
        <v>82.38</v>
      </c>
      <c r="W3061" s="7">
        <f>data[[#This Row],[OrderDate]] + TIME(VALUE(LEFT(data[[#This Row],[OrderTime]],2)), VALUE(RIGHT(data[[#This Row],[OrderTime]],2)), 0)</f>
        <v>45818.007638888892</v>
      </c>
      <c r="X3061" s="7">
        <f>_xlfn.MINIFS(data[OrderDateTime], data[CustomerName], data[[#This Row],[CustomerName]])</f>
        <v>45510.061805555553</v>
      </c>
      <c r="Y3061" t="str">
        <f>IF(data[[#This Row],[OrderDateTime]]=data[[#This Row],[FirstOrderDateTime]], "New", "Returning")</f>
        <v>Returning</v>
      </c>
      <c r="Z3061" s="7">
        <f>data[[#This Row],[DeliveryDate]] + data[[#This Row],[DeliveryTime]]</f>
        <v>45818.631944444445</v>
      </c>
      <c r="AA3061" s="7">
        <f>data[[#This Row],[OrderDateTime]] + 1</f>
        <v>45819.007638888892</v>
      </c>
      <c r="AB3061" s="7" t="str">
        <f>IF(data[[#This Row],[DeliveryDateTime]] &lt;= data[[#This Row],[SLADue]], "On Time", "Late")</f>
        <v>On Time</v>
      </c>
    </row>
    <row r="3062" spans="1:28" x14ac:dyDescent="0.2">
      <c r="A3062" t="s">
        <v>3612</v>
      </c>
      <c r="B3062" t="s">
        <v>19</v>
      </c>
      <c r="C3062" t="s">
        <v>61</v>
      </c>
      <c r="D3062" t="s">
        <v>62</v>
      </c>
      <c r="E3062" s="5">
        <v>169.54</v>
      </c>
      <c r="F3062" t="s">
        <v>94</v>
      </c>
      <c r="G3062">
        <v>3</v>
      </c>
      <c r="H3062" s="1">
        <v>45579</v>
      </c>
      <c r="I3062" s="1" t="str">
        <f>TEXT(data[[#This Row],[OrderDate]],"mmm")</f>
        <v>Oct</v>
      </c>
      <c r="J3062" s="6">
        <v>0.68263888888888891</v>
      </c>
      <c r="K3062" s="6" t="str">
        <f>TEXT(data[[#This Row],[OrderTime]],"h")</f>
        <v>16</v>
      </c>
      <c r="L3062" s="1">
        <v>45580</v>
      </c>
      <c r="M3062" s="6">
        <v>0.84930555555555554</v>
      </c>
      <c r="N3062" t="s">
        <v>213</v>
      </c>
      <c r="O3062" t="s">
        <v>412</v>
      </c>
      <c r="P3062" t="s">
        <v>36</v>
      </c>
      <c r="Q3062" t="s">
        <v>26</v>
      </c>
      <c r="R3062" t="s">
        <v>66</v>
      </c>
      <c r="S3062" t="s">
        <v>28</v>
      </c>
      <c r="T3062" t="s">
        <v>106</v>
      </c>
      <c r="U3062" t="s">
        <v>30</v>
      </c>
      <c r="V3062" s="5">
        <f>data[[#This Row],[PriceUSD]]*data[[#This Row],[Quantity]]</f>
        <v>508.62</v>
      </c>
      <c r="W3062" s="7">
        <f>data[[#This Row],[OrderDate]] + TIME(VALUE(LEFT(data[[#This Row],[OrderTime]],2)), VALUE(RIGHT(data[[#This Row],[OrderTime]],2)), 0)</f>
        <v>45579.061805555553</v>
      </c>
      <c r="X3062" s="7">
        <f>_xlfn.MINIFS(data[OrderDateTime], data[CustomerName], data[[#This Row],[CustomerName]])</f>
        <v>45509.061805555553</v>
      </c>
      <c r="Y3062" t="str">
        <f>IF(data[[#This Row],[OrderDateTime]]=data[[#This Row],[FirstOrderDateTime]], "New", "Returning")</f>
        <v>Returning</v>
      </c>
      <c r="Z3062" s="7">
        <f>data[[#This Row],[DeliveryDate]] + data[[#This Row],[DeliveryTime]]</f>
        <v>45580.849305555559</v>
      </c>
      <c r="AA3062" s="7">
        <f>data[[#This Row],[OrderDateTime]] + 1</f>
        <v>45580.061805555553</v>
      </c>
      <c r="AB3062" s="7" t="str">
        <f>IF(data[[#This Row],[DeliveryDateTime]] &lt;= data[[#This Row],[SLADue]], "On Time", "Late")</f>
        <v>Late</v>
      </c>
    </row>
    <row r="3063" spans="1:28" x14ac:dyDescent="0.2">
      <c r="A3063" t="s">
        <v>3613</v>
      </c>
      <c r="B3063" t="s">
        <v>19</v>
      </c>
      <c r="C3063" t="s">
        <v>101</v>
      </c>
      <c r="D3063" t="s">
        <v>102</v>
      </c>
      <c r="E3063" s="5">
        <v>27.36</v>
      </c>
      <c r="F3063" t="s">
        <v>63</v>
      </c>
      <c r="G3063">
        <v>2</v>
      </c>
      <c r="H3063" s="1">
        <v>45588</v>
      </c>
      <c r="I3063" s="1" t="str">
        <f>TEXT(data[[#This Row],[OrderDate]],"mmm")</f>
        <v>Oct</v>
      </c>
      <c r="J3063" s="6">
        <v>0.84097222222222223</v>
      </c>
      <c r="K3063" s="6" t="str">
        <f>TEXT(data[[#This Row],[OrderTime]],"h")</f>
        <v>20</v>
      </c>
      <c r="L3063" s="1">
        <v>45589</v>
      </c>
      <c r="M3063" s="6">
        <v>0.84097222222222223</v>
      </c>
      <c r="N3063" t="s">
        <v>75</v>
      </c>
      <c r="O3063" t="s">
        <v>265</v>
      </c>
      <c r="P3063" t="s">
        <v>77</v>
      </c>
      <c r="Q3063" t="s">
        <v>53</v>
      </c>
      <c r="R3063" t="s">
        <v>83</v>
      </c>
      <c r="S3063" t="s">
        <v>28</v>
      </c>
      <c r="T3063" t="s">
        <v>29</v>
      </c>
      <c r="U3063" t="s">
        <v>30</v>
      </c>
      <c r="V3063" s="5">
        <f>data[[#This Row],[PriceUSD]]*data[[#This Row],[Quantity]]</f>
        <v>54.72</v>
      </c>
      <c r="W3063" s="7">
        <f>data[[#This Row],[OrderDate]] + TIME(VALUE(LEFT(data[[#This Row],[OrderTime]],2)), VALUE(RIGHT(data[[#This Row],[OrderTime]],2)), 0)</f>
        <v>45588.015277777777</v>
      </c>
      <c r="X3063" s="7">
        <f>_xlfn.MINIFS(data[OrderDateTime], data[CustomerName], data[[#This Row],[CustomerName]])</f>
        <v>45522.046527777777</v>
      </c>
      <c r="Y3063" t="str">
        <f>IF(data[[#This Row],[OrderDateTime]]=data[[#This Row],[FirstOrderDateTime]], "New", "Returning")</f>
        <v>Returning</v>
      </c>
      <c r="Z3063" s="7">
        <f>data[[#This Row],[DeliveryDate]] + data[[#This Row],[DeliveryTime]]</f>
        <v>45589.84097222222</v>
      </c>
      <c r="AA3063" s="7">
        <f>data[[#This Row],[OrderDateTime]] + 1</f>
        <v>45589.015277777777</v>
      </c>
      <c r="AB3063" s="7" t="str">
        <f>IF(data[[#This Row],[DeliveryDateTime]] &lt;= data[[#This Row],[SLADue]], "On Time", "Late")</f>
        <v>Late</v>
      </c>
    </row>
    <row r="3064" spans="1:28" x14ac:dyDescent="0.2">
      <c r="A3064" t="s">
        <v>3614</v>
      </c>
      <c r="B3064" t="s">
        <v>19</v>
      </c>
      <c r="C3064" t="s">
        <v>285</v>
      </c>
      <c r="D3064" t="s">
        <v>286</v>
      </c>
      <c r="E3064" s="5">
        <v>22.54</v>
      </c>
      <c r="F3064" t="s">
        <v>22</v>
      </c>
      <c r="G3064">
        <v>3</v>
      </c>
      <c r="H3064" s="1">
        <v>45879</v>
      </c>
      <c r="I3064" s="1" t="str">
        <f>TEXT(data[[#This Row],[OrderDate]],"mmm")</f>
        <v>Aug</v>
      </c>
      <c r="J3064" s="6">
        <v>0.64930555555555558</v>
      </c>
      <c r="K3064" s="6" t="str">
        <f>TEXT(data[[#This Row],[OrderTime]],"h")</f>
        <v>15</v>
      </c>
      <c r="L3064" s="1">
        <v>45880</v>
      </c>
      <c r="M3064" s="6">
        <v>0.85763888888888884</v>
      </c>
      <c r="N3064" t="s">
        <v>98</v>
      </c>
      <c r="O3064" t="s">
        <v>1658</v>
      </c>
      <c r="P3064" t="s">
        <v>77</v>
      </c>
      <c r="Q3064" t="s">
        <v>26</v>
      </c>
      <c r="R3064" t="s">
        <v>114</v>
      </c>
      <c r="S3064" t="s">
        <v>28</v>
      </c>
      <c r="T3064" t="s">
        <v>38</v>
      </c>
      <c r="U3064" t="s">
        <v>39</v>
      </c>
      <c r="V3064" s="5">
        <f>data[[#This Row],[PriceUSD]]*data[[#This Row],[Quantity]]</f>
        <v>67.62</v>
      </c>
      <c r="W3064" s="7">
        <f>data[[#This Row],[OrderDate]] + TIME(VALUE(LEFT(data[[#This Row],[OrderTime]],2)), VALUE(RIGHT(data[[#This Row],[OrderTime]],2)), 0)</f>
        <v>45879.038888888892</v>
      </c>
      <c r="X3064" s="7">
        <f>_xlfn.MINIFS(data[OrderDateTime], data[CustomerName], data[[#This Row],[CustomerName]])</f>
        <v>45725.007638888892</v>
      </c>
      <c r="Y3064" t="str">
        <f>IF(data[[#This Row],[OrderDateTime]]=data[[#This Row],[FirstOrderDateTime]], "New", "Returning")</f>
        <v>Returning</v>
      </c>
      <c r="Z3064" s="7">
        <f>data[[#This Row],[DeliveryDate]] + data[[#This Row],[DeliveryTime]]</f>
        <v>45880.857638888891</v>
      </c>
      <c r="AA3064" s="7">
        <f>data[[#This Row],[OrderDateTime]] + 1</f>
        <v>45880.038888888892</v>
      </c>
      <c r="AB3064" s="7" t="str">
        <f>IF(data[[#This Row],[DeliveryDateTime]] &lt;= data[[#This Row],[SLADue]], "On Time", "Late")</f>
        <v>Late</v>
      </c>
    </row>
    <row r="3065" spans="1:28" x14ac:dyDescent="0.2">
      <c r="A3065" t="s">
        <v>3615</v>
      </c>
      <c r="B3065" t="s">
        <v>19</v>
      </c>
      <c r="C3065" t="s">
        <v>92</v>
      </c>
      <c r="D3065" t="s">
        <v>93</v>
      </c>
      <c r="E3065" s="5">
        <v>89.62</v>
      </c>
      <c r="F3065" t="s">
        <v>63</v>
      </c>
      <c r="G3065">
        <v>1</v>
      </c>
      <c r="H3065" s="1">
        <v>45696</v>
      </c>
      <c r="I3065" s="1" t="str">
        <f>TEXT(data[[#This Row],[OrderDate]],"mmm")</f>
        <v>Feb</v>
      </c>
      <c r="J3065" s="6">
        <v>0.66666666666666663</v>
      </c>
      <c r="K3065" s="6" t="str">
        <f>TEXT(data[[#This Row],[OrderTime]],"h")</f>
        <v>16</v>
      </c>
      <c r="L3065" s="1">
        <v>45697</v>
      </c>
      <c r="M3065" s="6">
        <v>0.875</v>
      </c>
      <c r="N3065" t="s">
        <v>175</v>
      </c>
      <c r="O3065" t="s">
        <v>881</v>
      </c>
      <c r="P3065" t="s">
        <v>25</v>
      </c>
      <c r="Q3065" t="s">
        <v>26</v>
      </c>
      <c r="R3065" t="s">
        <v>66</v>
      </c>
      <c r="S3065" t="s">
        <v>28</v>
      </c>
      <c r="T3065" t="s">
        <v>29</v>
      </c>
      <c r="U3065" t="s">
        <v>30</v>
      </c>
      <c r="V3065" s="5">
        <f>data[[#This Row],[PriceUSD]]*data[[#This Row],[Quantity]]</f>
        <v>89.62</v>
      </c>
      <c r="W3065" s="7">
        <f>data[[#This Row],[OrderDate]] + TIME(VALUE(LEFT(data[[#This Row],[OrderTime]],2)), VALUE(RIGHT(data[[#This Row],[OrderTime]],2)), 0)</f>
        <v>45696.046527777777</v>
      </c>
      <c r="X3065" s="7">
        <f>_xlfn.MINIFS(data[OrderDateTime], data[CustomerName], data[[#This Row],[CustomerName]])</f>
        <v>45612.022916666669</v>
      </c>
      <c r="Y3065" t="str">
        <f>IF(data[[#This Row],[OrderDateTime]]=data[[#This Row],[FirstOrderDateTime]], "New", "Returning")</f>
        <v>Returning</v>
      </c>
      <c r="Z3065" s="7">
        <f>data[[#This Row],[DeliveryDate]] + data[[#This Row],[DeliveryTime]]</f>
        <v>45697.875</v>
      </c>
      <c r="AA3065" s="7">
        <f>data[[#This Row],[OrderDateTime]] + 1</f>
        <v>45697.046527777777</v>
      </c>
      <c r="AB3065" s="7" t="str">
        <f>IF(data[[#This Row],[DeliveryDateTime]] &lt;= data[[#This Row],[SLADue]], "On Time", "Late")</f>
        <v>Late</v>
      </c>
    </row>
    <row r="3066" spans="1:28" x14ac:dyDescent="0.2">
      <c r="A3066" t="s">
        <v>3616</v>
      </c>
      <c r="B3066" t="s">
        <v>19</v>
      </c>
      <c r="C3066" t="s">
        <v>126</v>
      </c>
      <c r="D3066" t="s">
        <v>127</v>
      </c>
      <c r="E3066" s="5">
        <v>21.76</v>
      </c>
      <c r="F3066" t="s">
        <v>138</v>
      </c>
      <c r="G3066">
        <v>1</v>
      </c>
      <c r="H3066" s="1">
        <v>45807</v>
      </c>
      <c r="I3066" s="1" t="str">
        <f>TEXT(data[[#This Row],[OrderDate]],"mmm")</f>
        <v>May</v>
      </c>
      <c r="J3066" s="6">
        <v>0.45624999999999999</v>
      </c>
      <c r="K3066" s="6" t="str">
        <f>TEXT(data[[#This Row],[OrderTime]],"h")</f>
        <v>10</v>
      </c>
      <c r="L3066" s="1">
        <v>45808</v>
      </c>
      <c r="M3066" s="6">
        <v>0.49791666666666667</v>
      </c>
      <c r="N3066" t="s">
        <v>23</v>
      </c>
      <c r="O3066" t="s">
        <v>683</v>
      </c>
      <c r="P3066" t="s">
        <v>25</v>
      </c>
      <c r="Q3066" t="s">
        <v>53</v>
      </c>
      <c r="R3066" t="s">
        <v>129</v>
      </c>
      <c r="S3066" t="s">
        <v>28</v>
      </c>
      <c r="T3066" t="s">
        <v>38</v>
      </c>
      <c r="U3066" t="s">
        <v>39</v>
      </c>
      <c r="V3066" s="5">
        <f>data[[#This Row],[PriceUSD]]*data[[#This Row],[Quantity]]</f>
        <v>21.76</v>
      </c>
      <c r="W3066" s="7">
        <f>data[[#This Row],[OrderDate]] + TIME(VALUE(LEFT(data[[#This Row],[OrderTime]],2)), VALUE(RIGHT(data[[#This Row],[OrderTime]],2)), 0)</f>
        <v>45807.017361111109</v>
      </c>
      <c r="X3066" s="7">
        <f>_xlfn.MINIFS(data[OrderDateTime], data[CustomerName], data[[#This Row],[CustomerName]])</f>
        <v>45550.038888888892</v>
      </c>
      <c r="Y3066" t="str">
        <f>IF(data[[#This Row],[OrderDateTime]]=data[[#This Row],[FirstOrderDateTime]], "New", "Returning")</f>
        <v>Returning</v>
      </c>
      <c r="Z3066" s="7">
        <f>data[[#This Row],[DeliveryDate]] + data[[#This Row],[DeliveryTime]]</f>
        <v>45808.497916666667</v>
      </c>
      <c r="AA3066" s="7">
        <f>data[[#This Row],[OrderDateTime]] + 1</f>
        <v>45808.017361111109</v>
      </c>
      <c r="AB3066" s="7" t="str">
        <f>IF(data[[#This Row],[DeliveryDateTime]] &lt;= data[[#This Row],[SLADue]], "On Time", "Late")</f>
        <v>Late</v>
      </c>
    </row>
    <row r="3067" spans="1:28" x14ac:dyDescent="0.2">
      <c r="A3067" t="s">
        <v>3617</v>
      </c>
      <c r="B3067" t="s">
        <v>19</v>
      </c>
      <c r="C3067" t="s">
        <v>92</v>
      </c>
      <c r="D3067" t="s">
        <v>93</v>
      </c>
      <c r="E3067" s="5">
        <v>82.68</v>
      </c>
      <c r="F3067" t="s">
        <v>94</v>
      </c>
      <c r="G3067">
        <v>3</v>
      </c>
      <c r="H3067" s="1">
        <v>45526</v>
      </c>
      <c r="I3067" s="1" t="str">
        <f>TEXT(data[[#This Row],[OrderDate]],"mmm")</f>
        <v>Aug</v>
      </c>
      <c r="J3067" s="6">
        <v>0.87361111111111112</v>
      </c>
      <c r="K3067" s="6" t="str">
        <f>TEXT(data[[#This Row],[OrderTime]],"h")</f>
        <v>20</v>
      </c>
      <c r="L3067" s="1">
        <v>45528</v>
      </c>
      <c r="M3067" s="6">
        <v>0.76388888888888884</v>
      </c>
      <c r="N3067" t="s">
        <v>238</v>
      </c>
      <c r="O3067" t="s">
        <v>179</v>
      </c>
      <c r="P3067" t="s">
        <v>36</v>
      </c>
      <c r="Q3067" t="s">
        <v>26</v>
      </c>
      <c r="R3067" t="s">
        <v>66</v>
      </c>
      <c r="S3067" t="s">
        <v>105</v>
      </c>
      <c r="T3067" t="s">
        <v>29</v>
      </c>
      <c r="U3067" t="s">
        <v>39</v>
      </c>
      <c r="V3067" s="5">
        <f>data[[#This Row],[PriceUSD]]*data[[#This Row],[Quantity]]</f>
        <v>248.04000000000002</v>
      </c>
      <c r="W3067" s="7">
        <f>data[[#This Row],[OrderDate]] + TIME(VALUE(LEFT(data[[#This Row],[OrderTime]],2)), VALUE(RIGHT(data[[#This Row],[OrderTime]],2)), 0)</f>
        <v>45526.007638888892</v>
      </c>
      <c r="X3067" s="7">
        <f>_xlfn.MINIFS(data[OrderDateTime], data[CustomerName], data[[#This Row],[CustomerName]])</f>
        <v>45526.007638888892</v>
      </c>
      <c r="Y3067" t="str">
        <f>IF(data[[#This Row],[OrderDateTime]]=data[[#This Row],[FirstOrderDateTime]], "New", "Returning")</f>
        <v>New</v>
      </c>
      <c r="Z3067" s="7">
        <f>data[[#This Row],[DeliveryDate]] + data[[#This Row],[DeliveryTime]]</f>
        <v>45528.763888888891</v>
      </c>
      <c r="AA3067" s="7">
        <f>data[[#This Row],[OrderDateTime]] + 1</f>
        <v>45527.007638888892</v>
      </c>
      <c r="AB3067" s="7" t="str">
        <f>IF(data[[#This Row],[DeliveryDateTime]] &lt;= data[[#This Row],[SLADue]], "On Time", "Late")</f>
        <v>Late</v>
      </c>
    </row>
    <row r="3068" spans="1:28" x14ac:dyDescent="0.2">
      <c r="A3068" t="s">
        <v>3618</v>
      </c>
      <c r="B3068" t="s">
        <v>19</v>
      </c>
      <c r="C3068" t="s">
        <v>69</v>
      </c>
      <c r="D3068" t="s">
        <v>70</v>
      </c>
      <c r="E3068" s="5">
        <v>56.88</v>
      </c>
      <c r="F3068" t="s">
        <v>43</v>
      </c>
      <c r="G3068">
        <v>1</v>
      </c>
      <c r="H3068" s="1">
        <v>45697</v>
      </c>
      <c r="I3068" s="1" t="str">
        <f>TEXT(data[[#This Row],[OrderDate]],"mmm")</f>
        <v>Feb</v>
      </c>
      <c r="J3068" s="6">
        <v>0.76875000000000004</v>
      </c>
      <c r="K3068" s="6" t="str">
        <f>TEXT(data[[#This Row],[OrderTime]],"h")</f>
        <v>18</v>
      </c>
      <c r="L3068" s="1">
        <v>45698</v>
      </c>
      <c r="M3068" s="6">
        <v>0.81041666666666667</v>
      </c>
      <c r="N3068" t="s">
        <v>120</v>
      </c>
      <c r="O3068" t="s">
        <v>1634</v>
      </c>
      <c r="P3068" t="s">
        <v>25</v>
      </c>
      <c r="Q3068" t="s">
        <v>53</v>
      </c>
      <c r="R3068" t="s">
        <v>37</v>
      </c>
      <c r="S3068" t="s">
        <v>28</v>
      </c>
      <c r="T3068" t="s">
        <v>106</v>
      </c>
      <c r="U3068" t="s">
        <v>30</v>
      </c>
      <c r="V3068" s="5">
        <f>data[[#This Row],[PriceUSD]]*data[[#This Row],[Quantity]]</f>
        <v>56.88</v>
      </c>
      <c r="W3068" s="7">
        <f>data[[#This Row],[OrderDate]] + TIME(VALUE(LEFT(data[[#This Row],[OrderTime]],2)), VALUE(RIGHT(data[[#This Row],[OrderTime]],2)), 0)</f>
        <v>45697.052083333336</v>
      </c>
      <c r="X3068" s="7">
        <f>_xlfn.MINIFS(data[OrderDateTime], data[CustomerName], data[[#This Row],[CustomerName]])</f>
        <v>45528.046527777777</v>
      </c>
      <c r="Y3068" t="str">
        <f>IF(data[[#This Row],[OrderDateTime]]=data[[#This Row],[FirstOrderDateTime]], "New", "Returning")</f>
        <v>Returning</v>
      </c>
      <c r="Z3068" s="7">
        <f>data[[#This Row],[DeliveryDate]] + data[[#This Row],[DeliveryTime]]</f>
        <v>45698.810416666667</v>
      </c>
      <c r="AA3068" s="7">
        <f>data[[#This Row],[OrderDateTime]] + 1</f>
        <v>45698.052083333336</v>
      </c>
      <c r="AB3068" s="7" t="str">
        <f>IF(data[[#This Row],[DeliveryDateTime]] &lt;= data[[#This Row],[SLADue]], "On Time", "Late")</f>
        <v>Late</v>
      </c>
    </row>
    <row r="3069" spans="1:28" x14ac:dyDescent="0.2">
      <c r="A3069" t="s">
        <v>3619</v>
      </c>
      <c r="B3069" t="s">
        <v>19</v>
      </c>
      <c r="C3069" t="s">
        <v>92</v>
      </c>
      <c r="D3069" t="s">
        <v>93</v>
      </c>
      <c r="E3069" s="5">
        <v>85.52</v>
      </c>
      <c r="F3069" t="s">
        <v>63</v>
      </c>
      <c r="G3069">
        <v>1</v>
      </c>
      <c r="H3069" s="1">
        <v>45857</v>
      </c>
      <c r="I3069" s="1" t="str">
        <f>TEXT(data[[#This Row],[OrderDate]],"mmm")</f>
        <v>Jul</v>
      </c>
      <c r="J3069" s="6">
        <v>0.47083333333333333</v>
      </c>
      <c r="K3069" s="6" t="str">
        <f>TEXT(data[[#This Row],[OrderTime]],"h")</f>
        <v>11</v>
      </c>
      <c r="L3069" s="1">
        <v>45857</v>
      </c>
      <c r="M3069" s="6">
        <v>0.6791666666666667</v>
      </c>
      <c r="N3069" t="s">
        <v>502</v>
      </c>
      <c r="O3069" t="s">
        <v>888</v>
      </c>
      <c r="P3069" t="s">
        <v>202</v>
      </c>
      <c r="Q3069" t="s">
        <v>53</v>
      </c>
      <c r="R3069" t="s">
        <v>66</v>
      </c>
      <c r="S3069" t="s">
        <v>47</v>
      </c>
      <c r="T3069" t="s">
        <v>29</v>
      </c>
      <c r="U3069" t="s">
        <v>30</v>
      </c>
      <c r="V3069" s="5">
        <f>data[[#This Row],[PriceUSD]]*data[[#This Row],[Quantity]]</f>
        <v>85.52</v>
      </c>
      <c r="W3069" s="7">
        <f>data[[#This Row],[OrderDate]] + TIME(VALUE(LEFT(data[[#This Row],[OrderTime]],2)), VALUE(RIGHT(data[[#This Row],[OrderTime]],2)), 0)</f>
        <v>45857.022916666669</v>
      </c>
      <c r="X3069" s="7">
        <f>_xlfn.MINIFS(data[OrderDateTime], data[CustomerName], data[[#This Row],[CustomerName]])</f>
        <v>45530.007638888892</v>
      </c>
      <c r="Y3069" t="str">
        <f>IF(data[[#This Row],[OrderDateTime]]=data[[#This Row],[FirstOrderDateTime]], "New", "Returning")</f>
        <v>Returning</v>
      </c>
      <c r="Z3069" s="7">
        <f>data[[#This Row],[DeliveryDate]] + data[[#This Row],[DeliveryTime]]</f>
        <v>45857.679166666669</v>
      </c>
      <c r="AA3069" s="7">
        <f>data[[#This Row],[OrderDateTime]] + 1</f>
        <v>45858.022916666669</v>
      </c>
      <c r="AB3069" s="7" t="str">
        <f>IF(data[[#This Row],[DeliveryDateTime]] &lt;= data[[#This Row],[SLADue]], "On Time", "Late")</f>
        <v>On Time</v>
      </c>
    </row>
    <row r="3070" spans="1:28" x14ac:dyDescent="0.2">
      <c r="A3070" t="s">
        <v>3620</v>
      </c>
      <c r="B3070" t="s">
        <v>19</v>
      </c>
      <c r="C3070" t="s">
        <v>92</v>
      </c>
      <c r="D3070" t="s">
        <v>93</v>
      </c>
      <c r="E3070" s="5">
        <v>83.87</v>
      </c>
      <c r="F3070" t="s">
        <v>94</v>
      </c>
      <c r="G3070">
        <v>3</v>
      </c>
      <c r="H3070" s="1">
        <v>45876</v>
      </c>
      <c r="I3070" s="1" t="str">
        <f>TEXT(data[[#This Row],[OrderDate]],"mmm")</f>
        <v>Aug</v>
      </c>
      <c r="J3070" s="6">
        <v>0.41597222222222224</v>
      </c>
      <c r="K3070" s="6" t="str">
        <f>TEXT(data[[#This Row],[OrderTime]],"h")</f>
        <v>9</v>
      </c>
      <c r="L3070" s="1">
        <v>45876</v>
      </c>
      <c r="M3070" s="6">
        <v>0.62430555555555556</v>
      </c>
      <c r="N3070" t="s">
        <v>75</v>
      </c>
      <c r="O3070" t="s">
        <v>525</v>
      </c>
      <c r="P3070" t="s">
        <v>25</v>
      </c>
      <c r="Q3070" t="s">
        <v>26</v>
      </c>
      <c r="R3070" t="s">
        <v>66</v>
      </c>
      <c r="S3070" t="s">
        <v>47</v>
      </c>
      <c r="T3070" t="s">
        <v>38</v>
      </c>
      <c r="U3070" t="s">
        <v>30</v>
      </c>
      <c r="V3070" s="5">
        <f>data[[#This Row],[PriceUSD]]*data[[#This Row],[Quantity]]</f>
        <v>251.61</v>
      </c>
      <c r="W3070" s="7">
        <f>data[[#This Row],[OrderDate]] + TIME(VALUE(LEFT(data[[#This Row],[OrderTime]],2)), VALUE(RIGHT(data[[#This Row],[OrderTime]],2)), 0)</f>
        <v>45876.015277777777</v>
      </c>
      <c r="X3070" s="7">
        <f>_xlfn.MINIFS(data[OrderDateTime], data[CustomerName], data[[#This Row],[CustomerName]])</f>
        <v>45508.038888888892</v>
      </c>
      <c r="Y3070" t="str">
        <f>IF(data[[#This Row],[OrderDateTime]]=data[[#This Row],[FirstOrderDateTime]], "New", "Returning")</f>
        <v>Returning</v>
      </c>
      <c r="Z3070" s="7">
        <f>data[[#This Row],[DeliveryDate]] + data[[#This Row],[DeliveryTime]]</f>
        <v>45876.624305555553</v>
      </c>
      <c r="AA3070" s="7">
        <f>data[[#This Row],[OrderDateTime]] + 1</f>
        <v>45877.015277777777</v>
      </c>
      <c r="AB3070" s="7" t="str">
        <f>IF(data[[#This Row],[DeliveryDateTime]] &lt;= data[[#This Row],[SLADue]], "On Time", "Late")</f>
        <v>On Time</v>
      </c>
    </row>
    <row r="3071" spans="1:28" x14ac:dyDescent="0.2">
      <c r="A3071" t="s">
        <v>3621</v>
      </c>
      <c r="B3071" t="s">
        <v>19</v>
      </c>
      <c r="C3071" t="s">
        <v>41</v>
      </c>
      <c r="D3071" t="s">
        <v>42</v>
      </c>
      <c r="E3071" s="5">
        <v>35.22</v>
      </c>
      <c r="F3071" t="s">
        <v>119</v>
      </c>
      <c r="G3071">
        <v>1</v>
      </c>
      <c r="H3071" s="1">
        <v>45721</v>
      </c>
      <c r="I3071" s="1" t="str">
        <f>TEXT(data[[#This Row],[OrderDate]],"mmm")</f>
        <v>Mar</v>
      </c>
      <c r="J3071" s="6">
        <v>0.86944444444444446</v>
      </c>
      <c r="K3071" s="6" t="str">
        <f>TEXT(data[[#This Row],[OrderTime]],"h")</f>
        <v>20</v>
      </c>
      <c r="L3071" s="1">
        <v>45722</v>
      </c>
      <c r="M3071" s="6">
        <v>0.68819444444444444</v>
      </c>
      <c r="N3071" t="s">
        <v>310</v>
      </c>
      <c r="O3071" t="s">
        <v>642</v>
      </c>
      <c r="P3071" t="s">
        <v>180</v>
      </c>
      <c r="Q3071" t="s">
        <v>26</v>
      </c>
      <c r="R3071" t="s">
        <v>46</v>
      </c>
      <c r="S3071" t="s">
        <v>28</v>
      </c>
      <c r="T3071" t="s">
        <v>38</v>
      </c>
      <c r="U3071" t="s">
        <v>30</v>
      </c>
      <c r="V3071" s="5">
        <f>data[[#This Row],[PriceUSD]]*data[[#This Row],[Quantity]]</f>
        <v>35.22</v>
      </c>
      <c r="W3071" s="7">
        <f>data[[#This Row],[OrderDate]] + TIME(VALUE(LEFT(data[[#This Row],[OrderTime]],2)), VALUE(RIGHT(data[[#This Row],[OrderTime]],2)), 0)</f>
        <v>45721.030555555553</v>
      </c>
      <c r="X3071" s="7">
        <f>_xlfn.MINIFS(data[OrderDateTime], data[CustomerName], data[[#This Row],[CustomerName]])</f>
        <v>45507.038888888892</v>
      </c>
      <c r="Y3071" t="str">
        <f>IF(data[[#This Row],[OrderDateTime]]=data[[#This Row],[FirstOrderDateTime]], "New", "Returning")</f>
        <v>Returning</v>
      </c>
      <c r="Z3071" s="7">
        <f>data[[#This Row],[DeliveryDate]] + data[[#This Row],[DeliveryTime]]</f>
        <v>45722.688194444447</v>
      </c>
      <c r="AA3071" s="7">
        <f>data[[#This Row],[OrderDateTime]] + 1</f>
        <v>45722.030555555553</v>
      </c>
      <c r="AB3071" s="7" t="str">
        <f>IF(data[[#This Row],[DeliveryDateTime]] &lt;= data[[#This Row],[SLADue]], "On Time", "Late")</f>
        <v>Late</v>
      </c>
    </row>
    <row r="3072" spans="1:28" x14ac:dyDescent="0.2">
      <c r="A3072" t="s">
        <v>3622</v>
      </c>
      <c r="B3072" t="s">
        <v>19</v>
      </c>
      <c r="C3072" t="s">
        <v>126</v>
      </c>
      <c r="D3072" t="s">
        <v>127</v>
      </c>
      <c r="E3072" s="5">
        <v>18.25</v>
      </c>
      <c r="F3072" t="s">
        <v>71</v>
      </c>
      <c r="G3072">
        <v>2</v>
      </c>
      <c r="H3072" s="1">
        <v>45663</v>
      </c>
      <c r="I3072" s="1" t="str">
        <f>TEXT(data[[#This Row],[OrderDate]],"mmm")</f>
        <v>Jan</v>
      </c>
      <c r="J3072" s="6">
        <v>0.82847222222222228</v>
      </c>
      <c r="K3072" s="6" t="str">
        <f>TEXT(data[[#This Row],[OrderTime]],"h")</f>
        <v>19</v>
      </c>
      <c r="L3072" s="1">
        <v>45664</v>
      </c>
      <c r="M3072" s="6">
        <v>0.91180555555555554</v>
      </c>
      <c r="N3072" t="s">
        <v>34</v>
      </c>
      <c r="O3072" t="s">
        <v>1436</v>
      </c>
      <c r="P3072" t="s">
        <v>36</v>
      </c>
      <c r="Q3072" t="s">
        <v>53</v>
      </c>
      <c r="R3072" t="s">
        <v>129</v>
      </c>
      <c r="S3072" t="s">
        <v>28</v>
      </c>
      <c r="T3072" t="s">
        <v>38</v>
      </c>
      <c r="U3072" t="s">
        <v>30</v>
      </c>
      <c r="V3072" s="5">
        <f>data[[#This Row],[PriceUSD]]*data[[#This Row],[Quantity]]</f>
        <v>36.5</v>
      </c>
      <c r="W3072" s="7">
        <f>data[[#This Row],[OrderDate]] + TIME(VALUE(LEFT(data[[#This Row],[OrderTime]],2)), VALUE(RIGHT(data[[#This Row],[OrderTime]],2)), 0)</f>
        <v>45663.015277777777</v>
      </c>
      <c r="X3072" s="7">
        <f>_xlfn.MINIFS(data[OrderDateTime], data[CustomerName], data[[#This Row],[CustomerName]])</f>
        <v>45553.052083333336</v>
      </c>
      <c r="Y3072" t="str">
        <f>IF(data[[#This Row],[OrderDateTime]]=data[[#This Row],[FirstOrderDateTime]], "New", "Returning")</f>
        <v>Returning</v>
      </c>
      <c r="Z3072" s="7">
        <f>data[[#This Row],[DeliveryDate]] + data[[#This Row],[DeliveryTime]]</f>
        <v>45664.911805555559</v>
      </c>
      <c r="AA3072" s="7">
        <f>data[[#This Row],[OrderDateTime]] + 1</f>
        <v>45664.015277777777</v>
      </c>
      <c r="AB3072" s="7" t="str">
        <f>IF(data[[#This Row],[DeliveryDateTime]] &lt;= data[[#This Row],[SLADue]], "On Time", "Late")</f>
        <v>Late</v>
      </c>
    </row>
    <row r="3073" spans="1:28" x14ac:dyDescent="0.2">
      <c r="A3073" t="s">
        <v>3623</v>
      </c>
      <c r="B3073" t="s">
        <v>19</v>
      </c>
      <c r="C3073" t="s">
        <v>101</v>
      </c>
      <c r="D3073" t="s">
        <v>102</v>
      </c>
      <c r="E3073" s="5">
        <v>30.48</v>
      </c>
      <c r="F3073" t="s">
        <v>63</v>
      </c>
      <c r="G3073">
        <v>1</v>
      </c>
      <c r="H3073" s="1">
        <v>45832</v>
      </c>
      <c r="I3073" s="1" t="str">
        <f>TEXT(data[[#This Row],[OrderDate]],"mmm")</f>
        <v>Jun</v>
      </c>
      <c r="J3073" s="6">
        <v>0.48055555555555557</v>
      </c>
      <c r="K3073" s="6" t="str">
        <f>TEXT(data[[#This Row],[OrderTime]],"h")</f>
        <v>11</v>
      </c>
      <c r="L3073" s="1">
        <v>45833</v>
      </c>
      <c r="M3073" s="6">
        <v>0.60555555555555551</v>
      </c>
      <c r="N3073" t="s">
        <v>326</v>
      </c>
      <c r="O3073" t="s">
        <v>539</v>
      </c>
      <c r="P3073" t="s">
        <v>202</v>
      </c>
      <c r="Q3073" t="s">
        <v>53</v>
      </c>
      <c r="R3073" t="s">
        <v>83</v>
      </c>
      <c r="S3073" t="s">
        <v>28</v>
      </c>
      <c r="T3073" t="s">
        <v>29</v>
      </c>
      <c r="U3073" t="s">
        <v>30</v>
      </c>
      <c r="V3073" s="5">
        <f>data[[#This Row],[PriceUSD]]*data[[#This Row],[Quantity]]</f>
        <v>30.48</v>
      </c>
      <c r="W3073" s="7">
        <f>data[[#This Row],[OrderDate]] + TIME(VALUE(LEFT(data[[#This Row],[OrderTime]],2)), VALUE(RIGHT(data[[#This Row],[OrderTime]],2)), 0)</f>
        <v>45832.038888888892</v>
      </c>
      <c r="X3073" s="7">
        <f>_xlfn.MINIFS(data[OrderDateTime], data[CustomerName], data[[#This Row],[CustomerName]])</f>
        <v>45554.038888888892</v>
      </c>
      <c r="Y3073" t="str">
        <f>IF(data[[#This Row],[OrderDateTime]]=data[[#This Row],[FirstOrderDateTime]], "New", "Returning")</f>
        <v>Returning</v>
      </c>
      <c r="Z3073" s="7">
        <f>data[[#This Row],[DeliveryDate]] + data[[#This Row],[DeliveryTime]]</f>
        <v>45833.605555555558</v>
      </c>
      <c r="AA3073" s="7">
        <f>data[[#This Row],[OrderDateTime]] + 1</f>
        <v>45833.038888888892</v>
      </c>
      <c r="AB3073" s="7" t="str">
        <f>IF(data[[#This Row],[DeliveryDateTime]] &lt;= data[[#This Row],[SLADue]], "On Time", "Late")</f>
        <v>Late</v>
      </c>
    </row>
    <row r="3074" spans="1:28" x14ac:dyDescent="0.2">
      <c r="A3074" t="s">
        <v>3624</v>
      </c>
      <c r="B3074" t="s">
        <v>19</v>
      </c>
      <c r="C3074" t="s">
        <v>79</v>
      </c>
      <c r="D3074" t="s">
        <v>80</v>
      </c>
      <c r="E3074" s="5">
        <v>26.73</v>
      </c>
      <c r="F3074" t="s">
        <v>81</v>
      </c>
      <c r="G3074">
        <v>1</v>
      </c>
      <c r="H3074" s="1">
        <v>45875</v>
      </c>
      <c r="I3074" s="1" t="str">
        <f>TEXT(data[[#This Row],[OrderDate]],"mmm")</f>
        <v>Aug</v>
      </c>
      <c r="J3074" s="6">
        <v>0.67638888888888893</v>
      </c>
      <c r="K3074" s="6" t="str">
        <f>TEXT(data[[#This Row],[OrderTime]],"h")</f>
        <v>16</v>
      </c>
      <c r="L3074" s="1">
        <v>45876</v>
      </c>
      <c r="M3074" s="6">
        <v>0.67638888888888893</v>
      </c>
      <c r="N3074" t="s">
        <v>139</v>
      </c>
      <c r="O3074" t="s">
        <v>1309</v>
      </c>
      <c r="P3074" t="s">
        <v>36</v>
      </c>
      <c r="Q3074" t="s">
        <v>53</v>
      </c>
      <c r="R3074" t="s">
        <v>83</v>
      </c>
      <c r="S3074" t="s">
        <v>28</v>
      </c>
      <c r="T3074" t="s">
        <v>106</v>
      </c>
      <c r="U3074" t="s">
        <v>30</v>
      </c>
      <c r="V3074" s="5">
        <f>data[[#This Row],[PriceUSD]]*data[[#This Row],[Quantity]]</f>
        <v>26.73</v>
      </c>
      <c r="W3074" s="7">
        <f>data[[#This Row],[OrderDate]] + TIME(VALUE(LEFT(data[[#This Row],[OrderTime]],2)), VALUE(RIGHT(data[[#This Row],[OrderTime]],2)), 0)</f>
        <v>45875.061805555553</v>
      </c>
      <c r="X3074" s="7">
        <f>_xlfn.MINIFS(data[OrderDateTime], data[CustomerName], data[[#This Row],[CustomerName]])</f>
        <v>45512.007638888892</v>
      </c>
      <c r="Y3074" t="str">
        <f>IF(data[[#This Row],[OrderDateTime]]=data[[#This Row],[FirstOrderDateTime]], "New", "Returning")</f>
        <v>Returning</v>
      </c>
      <c r="Z3074" s="7">
        <f>data[[#This Row],[DeliveryDate]] + data[[#This Row],[DeliveryTime]]</f>
        <v>45876.676388888889</v>
      </c>
      <c r="AA3074" s="7">
        <f>data[[#This Row],[OrderDateTime]] + 1</f>
        <v>45876.061805555553</v>
      </c>
      <c r="AB3074" s="7" t="str">
        <f>IF(data[[#This Row],[DeliveryDateTime]] &lt;= data[[#This Row],[SLADue]], "On Time", "Late")</f>
        <v>Late</v>
      </c>
    </row>
    <row r="3075" spans="1:28" x14ac:dyDescent="0.2">
      <c r="A3075" t="s">
        <v>3625</v>
      </c>
      <c r="B3075" t="s">
        <v>19</v>
      </c>
      <c r="C3075" t="s">
        <v>92</v>
      </c>
      <c r="D3075" t="s">
        <v>93</v>
      </c>
      <c r="E3075" s="5">
        <v>81.02</v>
      </c>
      <c r="F3075" t="s">
        <v>63</v>
      </c>
      <c r="G3075">
        <v>1</v>
      </c>
      <c r="H3075" s="1">
        <v>45753</v>
      </c>
      <c r="I3075" s="1" t="str">
        <f>TEXT(data[[#This Row],[OrderDate]],"mmm")</f>
        <v>Apr</v>
      </c>
      <c r="J3075" s="6">
        <v>0.6743055555555556</v>
      </c>
      <c r="K3075" s="6" t="str">
        <f>TEXT(data[[#This Row],[OrderTime]],"h")</f>
        <v>16</v>
      </c>
      <c r="L3075" s="1">
        <v>45754</v>
      </c>
      <c r="M3075" s="6">
        <v>0.71597222222222223</v>
      </c>
      <c r="N3075" t="s">
        <v>148</v>
      </c>
      <c r="O3075" t="s">
        <v>283</v>
      </c>
      <c r="P3075" t="s">
        <v>25</v>
      </c>
      <c r="Q3075" t="s">
        <v>53</v>
      </c>
      <c r="R3075" t="s">
        <v>66</v>
      </c>
      <c r="S3075" t="s">
        <v>28</v>
      </c>
      <c r="T3075" t="s">
        <v>29</v>
      </c>
      <c r="U3075" t="s">
        <v>67</v>
      </c>
      <c r="V3075" s="5">
        <f>data[[#This Row],[PriceUSD]]*data[[#This Row],[Quantity]]</f>
        <v>81.02</v>
      </c>
      <c r="W3075" s="7">
        <f>data[[#This Row],[OrderDate]] + TIME(VALUE(LEFT(data[[#This Row],[OrderTime]],2)), VALUE(RIGHT(data[[#This Row],[OrderTime]],2)), 0)</f>
        <v>45753.038888888892</v>
      </c>
      <c r="X3075" s="7">
        <f>_xlfn.MINIFS(data[OrderDateTime], data[CustomerName], data[[#This Row],[CustomerName]])</f>
        <v>45523.030555555553</v>
      </c>
      <c r="Y3075" t="str">
        <f>IF(data[[#This Row],[OrderDateTime]]=data[[#This Row],[FirstOrderDateTime]], "New", "Returning")</f>
        <v>Returning</v>
      </c>
      <c r="Z3075" s="7">
        <f>data[[#This Row],[DeliveryDate]] + data[[#This Row],[DeliveryTime]]</f>
        <v>45754.71597222222</v>
      </c>
      <c r="AA3075" s="7">
        <f>data[[#This Row],[OrderDateTime]] + 1</f>
        <v>45754.038888888892</v>
      </c>
      <c r="AB3075" s="7" t="str">
        <f>IF(data[[#This Row],[DeliveryDateTime]] &lt;= data[[#This Row],[SLADue]], "On Time", "Late")</f>
        <v>Late</v>
      </c>
    </row>
    <row r="3076" spans="1:28" x14ac:dyDescent="0.2">
      <c r="A3076" t="s">
        <v>3626</v>
      </c>
      <c r="B3076" t="s">
        <v>19</v>
      </c>
      <c r="C3076" t="s">
        <v>285</v>
      </c>
      <c r="D3076" t="s">
        <v>286</v>
      </c>
      <c r="E3076" s="5">
        <v>17.3</v>
      </c>
      <c r="F3076" t="s">
        <v>22</v>
      </c>
      <c r="G3076">
        <v>1</v>
      </c>
      <c r="H3076" s="1">
        <v>45832</v>
      </c>
      <c r="I3076" s="1" t="str">
        <f>TEXT(data[[#This Row],[OrderDate]],"mmm")</f>
        <v>Jun</v>
      </c>
      <c r="J3076" s="6">
        <v>0.47986111111111113</v>
      </c>
      <c r="K3076" s="6" t="str">
        <f>TEXT(data[[#This Row],[OrderTime]],"h")</f>
        <v>11</v>
      </c>
      <c r="L3076" s="1">
        <v>45834</v>
      </c>
      <c r="M3076" s="6">
        <v>0.56319444444444444</v>
      </c>
      <c r="N3076" t="s">
        <v>183</v>
      </c>
      <c r="O3076" t="s">
        <v>964</v>
      </c>
      <c r="P3076" t="s">
        <v>180</v>
      </c>
      <c r="Q3076" t="s">
        <v>53</v>
      </c>
      <c r="R3076" t="s">
        <v>114</v>
      </c>
      <c r="S3076" t="s">
        <v>105</v>
      </c>
      <c r="T3076" t="s">
        <v>38</v>
      </c>
      <c r="U3076" t="s">
        <v>39</v>
      </c>
      <c r="V3076" s="5">
        <f>data[[#This Row],[PriceUSD]]*data[[#This Row],[Quantity]]</f>
        <v>17.3</v>
      </c>
      <c r="W3076" s="7">
        <f>data[[#This Row],[OrderDate]] + TIME(VALUE(LEFT(data[[#This Row],[OrderTime]],2)), VALUE(RIGHT(data[[#This Row],[OrderTime]],2)), 0)</f>
        <v>45832.007638888892</v>
      </c>
      <c r="X3076" s="7">
        <f>_xlfn.MINIFS(data[OrderDateTime], data[CustomerName], data[[#This Row],[CustomerName]])</f>
        <v>45505.007638888892</v>
      </c>
      <c r="Y3076" t="str">
        <f>IF(data[[#This Row],[OrderDateTime]]=data[[#This Row],[FirstOrderDateTime]], "New", "Returning")</f>
        <v>Returning</v>
      </c>
      <c r="Z3076" s="7">
        <f>data[[#This Row],[DeliveryDate]] + data[[#This Row],[DeliveryTime]]</f>
        <v>45834.563194444447</v>
      </c>
      <c r="AA3076" s="7">
        <f>data[[#This Row],[OrderDateTime]] + 1</f>
        <v>45833.007638888892</v>
      </c>
      <c r="AB3076" s="7" t="str">
        <f>IF(data[[#This Row],[DeliveryDateTime]] &lt;= data[[#This Row],[SLADue]], "On Time", "Late")</f>
        <v>Late</v>
      </c>
    </row>
    <row r="3077" spans="1:28" x14ac:dyDescent="0.2">
      <c r="A3077" t="s">
        <v>3627</v>
      </c>
      <c r="B3077" t="s">
        <v>19</v>
      </c>
      <c r="C3077" t="s">
        <v>41</v>
      </c>
      <c r="D3077" t="s">
        <v>42</v>
      </c>
      <c r="E3077" s="5">
        <v>29.98</v>
      </c>
      <c r="F3077" t="s">
        <v>43</v>
      </c>
      <c r="G3077">
        <v>1</v>
      </c>
      <c r="H3077" s="1">
        <v>45633</v>
      </c>
      <c r="I3077" s="1" t="str">
        <f>TEXT(data[[#This Row],[OrderDate]],"mmm")</f>
        <v>Dec</v>
      </c>
      <c r="J3077" s="6">
        <v>0.49166666666666664</v>
      </c>
      <c r="K3077" s="6" t="str">
        <f>TEXT(data[[#This Row],[OrderTime]],"h")</f>
        <v>11</v>
      </c>
      <c r="L3077" s="1">
        <v>45634</v>
      </c>
      <c r="M3077" s="6">
        <v>0.7416666666666667</v>
      </c>
      <c r="N3077" t="s">
        <v>175</v>
      </c>
      <c r="O3077" t="s">
        <v>738</v>
      </c>
      <c r="P3077" t="s">
        <v>25</v>
      </c>
      <c r="Q3077" t="s">
        <v>53</v>
      </c>
      <c r="R3077" t="s">
        <v>46</v>
      </c>
      <c r="S3077" t="s">
        <v>28</v>
      </c>
      <c r="T3077" t="s">
        <v>136</v>
      </c>
      <c r="U3077" t="s">
        <v>39</v>
      </c>
      <c r="V3077" s="5">
        <f>data[[#This Row],[PriceUSD]]*data[[#This Row],[Quantity]]</f>
        <v>29.98</v>
      </c>
      <c r="W3077" s="7">
        <f>data[[#This Row],[OrderDate]] + TIME(VALUE(LEFT(data[[#This Row],[OrderTime]],2)), VALUE(RIGHT(data[[#This Row],[OrderTime]],2)), 0)</f>
        <v>45633.046527777777</v>
      </c>
      <c r="X3077" s="7">
        <f>_xlfn.MINIFS(data[OrderDateTime], data[CustomerName], data[[#This Row],[CustomerName]])</f>
        <v>45507.052083333336</v>
      </c>
      <c r="Y3077" t="str">
        <f>IF(data[[#This Row],[OrderDateTime]]=data[[#This Row],[FirstOrderDateTime]], "New", "Returning")</f>
        <v>Returning</v>
      </c>
      <c r="Z3077" s="7">
        <f>data[[#This Row],[DeliveryDate]] + data[[#This Row],[DeliveryTime]]</f>
        <v>45634.741666666669</v>
      </c>
      <c r="AA3077" s="7">
        <f>data[[#This Row],[OrderDateTime]] + 1</f>
        <v>45634.046527777777</v>
      </c>
      <c r="AB3077" s="7" t="str">
        <f>IF(data[[#This Row],[DeliveryDateTime]] &lt;= data[[#This Row],[SLADue]], "On Time", "Late")</f>
        <v>Late</v>
      </c>
    </row>
    <row r="3078" spans="1:28" x14ac:dyDescent="0.2">
      <c r="A3078" t="s">
        <v>3628</v>
      </c>
      <c r="B3078" t="s">
        <v>19</v>
      </c>
      <c r="C3078" t="s">
        <v>32</v>
      </c>
      <c r="D3078" t="s">
        <v>33</v>
      </c>
      <c r="E3078" s="5">
        <v>43.69</v>
      </c>
      <c r="F3078" t="s">
        <v>138</v>
      </c>
      <c r="G3078">
        <v>1</v>
      </c>
      <c r="H3078" s="1">
        <v>45832</v>
      </c>
      <c r="I3078" s="1" t="str">
        <f>TEXT(data[[#This Row],[OrderDate]],"mmm")</f>
        <v>Jun</v>
      </c>
      <c r="J3078" s="6">
        <v>0.76875000000000004</v>
      </c>
      <c r="K3078" s="6" t="str">
        <f>TEXT(data[[#This Row],[OrderTime]],"h")</f>
        <v>18</v>
      </c>
      <c r="L3078" s="1">
        <v>45833</v>
      </c>
      <c r="M3078" s="6">
        <v>0.71458333333333335</v>
      </c>
      <c r="N3078" t="s">
        <v>310</v>
      </c>
      <c r="O3078" t="s">
        <v>157</v>
      </c>
      <c r="P3078" t="s">
        <v>180</v>
      </c>
      <c r="Q3078" t="s">
        <v>26</v>
      </c>
      <c r="R3078" t="s">
        <v>37</v>
      </c>
      <c r="S3078" t="s">
        <v>28</v>
      </c>
      <c r="T3078" t="s">
        <v>38</v>
      </c>
      <c r="U3078" t="s">
        <v>39</v>
      </c>
      <c r="V3078" s="5">
        <f>data[[#This Row],[PriceUSD]]*data[[#This Row],[Quantity]]</f>
        <v>43.69</v>
      </c>
      <c r="W3078" s="7">
        <f>data[[#This Row],[OrderDate]] + TIME(VALUE(LEFT(data[[#This Row],[OrderTime]],2)), VALUE(RIGHT(data[[#This Row],[OrderTime]],2)), 0)</f>
        <v>45832.052083333336</v>
      </c>
      <c r="X3078" s="7">
        <f>_xlfn.MINIFS(data[OrderDateTime], data[CustomerName], data[[#This Row],[CustomerName]])</f>
        <v>45540.038888888892</v>
      </c>
      <c r="Y3078" t="str">
        <f>IF(data[[#This Row],[OrderDateTime]]=data[[#This Row],[FirstOrderDateTime]], "New", "Returning")</f>
        <v>Returning</v>
      </c>
      <c r="Z3078" s="7">
        <f>data[[#This Row],[DeliveryDate]] + data[[#This Row],[DeliveryTime]]</f>
        <v>45833.714583333334</v>
      </c>
      <c r="AA3078" s="7">
        <f>data[[#This Row],[OrderDateTime]] + 1</f>
        <v>45833.052083333336</v>
      </c>
      <c r="AB3078" s="7" t="str">
        <f>IF(data[[#This Row],[DeliveryDateTime]] &lt;= data[[#This Row],[SLADue]], "On Time", "Late")</f>
        <v>Late</v>
      </c>
    </row>
    <row r="3079" spans="1:28" x14ac:dyDescent="0.2">
      <c r="A3079" t="s">
        <v>3629</v>
      </c>
      <c r="B3079" t="s">
        <v>19</v>
      </c>
      <c r="C3079" t="s">
        <v>41</v>
      </c>
      <c r="D3079" t="s">
        <v>42</v>
      </c>
      <c r="E3079" s="5">
        <v>33.01</v>
      </c>
      <c r="F3079" t="s">
        <v>56</v>
      </c>
      <c r="G3079">
        <v>1</v>
      </c>
      <c r="H3079" s="1">
        <v>45530</v>
      </c>
      <c r="I3079" s="1" t="str">
        <f>TEXT(data[[#This Row],[OrderDate]],"mmm")</f>
        <v>Aug</v>
      </c>
      <c r="J3079" s="6">
        <v>0.64652777777777781</v>
      </c>
      <c r="K3079" s="6" t="str">
        <f>TEXT(data[[#This Row],[OrderTime]],"h")</f>
        <v>15</v>
      </c>
      <c r="L3079" s="1">
        <v>45531</v>
      </c>
      <c r="M3079" s="6">
        <v>0.64652777777777781</v>
      </c>
      <c r="N3079" t="s">
        <v>34</v>
      </c>
      <c r="O3079" t="s">
        <v>358</v>
      </c>
      <c r="P3079" t="s">
        <v>36</v>
      </c>
      <c r="Q3079" t="s">
        <v>26</v>
      </c>
      <c r="R3079" t="s">
        <v>46</v>
      </c>
      <c r="S3079" t="s">
        <v>28</v>
      </c>
      <c r="T3079" t="s">
        <v>38</v>
      </c>
      <c r="U3079" t="s">
        <v>30</v>
      </c>
      <c r="V3079" s="5">
        <f>data[[#This Row],[PriceUSD]]*data[[#This Row],[Quantity]]</f>
        <v>33.01</v>
      </c>
      <c r="W3079" s="7">
        <f>data[[#This Row],[OrderDate]] + TIME(VALUE(LEFT(data[[#This Row],[OrderTime]],2)), VALUE(RIGHT(data[[#This Row],[OrderTime]],2)), 0)</f>
        <v>45530.054166666669</v>
      </c>
      <c r="X3079" s="7">
        <f>_xlfn.MINIFS(data[OrderDateTime], data[CustomerName], data[[#This Row],[CustomerName]])</f>
        <v>45518.046527777777</v>
      </c>
      <c r="Y3079" t="str">
        <f>IF(data[[#This Row],[OrderDateTime]]=data[[#This Row],[FirstOrderDateTime]], "New", "Returning")</f>
        <v>Returning</v>
      </c>
      <c r="Z3079" s="7">
        <f>data[[#This Row],[DeliveryDate]] + data[[#This Row],[DeliveryTime]]</f>
        <v>45531.646527777775</v>
      </c>
      <c r="AA3079" s="7">
        <f>data[[#This Row],[OrderDateTime]] + 1</f>
        <v>45531.054166666669</v>
      </c>
      <c r="AB3079" s="7" t="str">
        <f>IF(data[[#This Row],[DeliveryDateTime]] &lt;= data[[#This Row],[SLADue]], "On Time", "Late")</f>
        <v>Late</v>
      </c>
    </row>
    <row r="3080" spans="1:28" x14ac:dyDescent="0.2">
      <c r="A3080" t="s">
        <v>3630</v>
      </c>
      <c r="B3080" t="s">
        <v>19</v>
      </c>
      <c r="C3080" t="s">
        <v>110</v>
      </c>
      <c r="D3080" t="s">
        <v>111</v>
      </c>
      <c r="E3080" s="5">
        <v>13.88</v>
      </c>
      <c r="F3080" t="s">
        <v>71</v>
      </c>
      <c r="G3080">
        <v>1</v>
      </c>
      <c r="H3080" s="1">
        <v>45784</v>
      </c>
      <c r="I3080" s="1" t="str">
        <f>TEXT(data[[#This Row],[OrderDate]],"mmm")</f>
        <v>May</v>
      </c>
      <c r="J3080" s="6">
        <v>0.4548611111111111</v>
      </c>
      <c r="K3080" s="6" t="str">
        <f>TEXT(data[[#This Row],[OrderTime]],"h")</f>
        <v>10</v>
      </c>
      <c r="L3080" s="1">
        <v>45784</v>
      </c>
      <c r="M3080" s="6">
        <v>0.57986111111111116</v>
      </c>
      <c r="N3080" t="s">
        <v>57</v>
      </c>
      <c r="O3080" t="s">
        <v>135</v>
      </c>
      <c r="P3080" t="s">
        <v>25</v>
      </c>
      <c r="Q3080" t="s">
        <v>26</v>
      </c>
      <c r="R3080" t="s">
        <v>114</v>
      </c>
      <c r="S3080" t="s">
        <v>47</v>
      </c>
      <c r="T3080" t="s">
        <v>106</v>
      </c>
      <c r="U3080" t="s">
        <v>39</v>
      </c>
      <c r="V3080" s="5">
        <f>data[[#This Row],[PriceUSD]]*data[[#This Row],[Quantity]]</f>
        <v>13.88</v>
      </c>
      <c r="W3080" s="7">
        <f>data[[#This Row],[OrderDate]] + TIME(VALUE(LEFT(data[[#This Row],[OrderTime]],2)), VALUE(RIGHT(data[[#This Row],[OrderTime]],2)), 0)</f>
        <v>45784.007638888892</v>
      </c>
      <c r="X3080" s="7">
        <f>_xlfn.MINIFS(data[OrderDateTime], data[CustomerName], data[[#This Row],[CustomerName]])</f>
        <v>45516.061805555553</v>
      </c>
      <c r="Y3080" t="str">
        <f>IF(data[[#This Row],[OrderDateTime]]=data[[#This Row],[FirstOrderDateTime]], "New", "Returning")</f>
        <v>Returning</v>
      </c>
      <c r="Z3080" s="7">
        <f>data[[#This Row],[DeliveryDate]] + data[[#This Row],[DeliveryTime]]</f>
        <v>45784.579861111109</v>
      </c>
      <c r="AA3080" s="7">
        <f>data[[#This Row],[OrderDateTime]] + 1</f>
        <v>45785.007638888892</v>
      </c>
      <c r="AB3080" s="7" t="str">
        <f>IF(data[[#This Row],[DeliveryDateTime]] &lt;= data[[#This Row],[SLADue]], "On Time", "Late")</f>
        <v>On Time</v>
      </c>
    </row>
    <row r="3081" spans="1:28" x14ac:dyDescent="0.2">
      <c r="A3081" t="s">
        <v>3631</v>
      </c>
      <c r="B3081" t="s">
        <v>19</v>
      </c>
      <c r="C3081" t="s">
        <v>190</v>
      </c>
      <c r="D3081" t="s">
        <v>191</v>
      </c>
      <c r="E3081" s="5">
        <v>23.95</v>
      </c>
      <c r="F3081" t="s">
        <v>87</v>
      </c>
      <c r="G3081">
        <v>5</v>
      </c>
      <c r="H3081" s="1">
        <v>45647</v>
      </c>
      <c r="I3081" s="1" t="str">
        <f>TEXT(data[[#This Row],[OrderDate]],"mmm")</f>
        <v>Dec</v>
      </c>
      <c r="J3081" s="6">
        <v>0.75902777777777775</v>
      </c>
      <c r="K3081" s="6" t="str">
        <f>TEXT(data[[#This Row],[OrderTime]],"h")</f>
        <v>18</v>
      </c>
      <c r="L3081" s="1">
        <v>45648</v>
      </c>
      <c r="M3081" s="6">
        <v>0.75902777777777775</v>
      </c>
      <c r="N3081" t="s">
        <v>95</v>
      </c>
      <c r="O3081" t="s">
        <v>812</v>
      </c>
      <c r="P3081" t="s">
        <v>25</v>
      </c>
      <c r="Q3081" t="s">
        <v>53</v>
      </c>
      <c r="R3081" t="s">
        <v>192</v>
      </c>
      <c r="S3081" t="s">
        <v>28</v>
      </c>
      <c r="T3081" t="s">
        <v>136</v>
      </c>
      <c r="U3081" t="s">
        <v>67</v>
      </c>
      <c r="V3081" s="5">
        <f>data[[#This Row],[PriceUSD]]*data[[#This Row],[Quantity]]</f>
        <v>119.75</v>
      </c>
      <c r="W3081" s="7">
        <f>data[[#This Row],[OrderDate]] + TIME(VALUE(LEFT(data[[#This Row],[OrderTime]],2)), VALUE(RIGHT(data[[#This Row],[OrderTime]],2)), 0)</f>
        <v>45647.054166666669</v>
      </c>
      <c r="X3081" s="7">
        <f>_xlfn.MINIFS(data[OrderDateTime], data[CustomerName], data[[#This Row],[CustomerName]])</f>
        <v>45540.015277777777</v>
      </c>
      <c r="Y3081" t="str">
        <f>IF(data[[#This Row],[OrderDateTime]]=data[[#This Row],[FirstOrderDateTime]], "New", "Returning")</f>
        <v>Returning</v>
      </c>
      <c r="Z3081" s="7">
        <f>data[[#This Row],[DeliveryDate]] + data[[#This Row],[DeliveryTime]]</f>
        <v>45648.759027777778</v>
      </c>
      <c r="AA3081" s="7">
        <f>data[[#This Row],[OrderDateTime]] + 1</f>
        <v>45648.054166666669</v>
      </c>
      <c r="AB3081" s="7" t="str">
        <f>IF(data[[#This Row],[DeliveryDateTime]] &lt;= data[[#This Row],[SLADue]], "On Time", "Late")</f>
        <v>Late</v>
      </c>
    </row>
    <row r="3082" spans="1:28" x14ac:dyDescent="0.2">
      <c r="A3082" t="s">
        <v>3632</v>
      </c>
      <c r="B3082" t="s">
        <v>19</v>
      </c>
      <c r="C3082" t="s">
        <v>41</v>
      </c>
      <c r="D3082" t="s">
        <v>42</v>
      </c>
      <c r="E3082" s="5">
        <v>35.5</v>
      </c>
      <c r="F3082" t="s">
        <v>182</v>
      </c>
      <c r="G3082">
        <v>1</v>
      </c>
      <c r="H3082" s="1">
        <v>45577</v>
      </c>
      <c r="I3082" s="1" t="str">
        <f>TEXT(data[[#This Row],[OrderDate]],"mmm")</f>
        <v>Oct</v>
      </c>
      <c r="J3082" s="6">
        <v>0.62430555555555556</v>
      </c>
      <c r="K3082" s="6" t="str">
        <f>TEXT(data[[#This Row],[OrderTime]],"h")</f>
        <v>14</v>
      </c>
      <c r="L3082" s="1">
        <v>45577</v>
      </c>
      <c r="M3082" s="6">
        <v>0.79097222222222219</v>
      </c>
      <c r="N3082" t="s">
        <v>120</v>
      </c>
      <c r="O3082" t="s">
        <v>272</v>
      </c>
      <c r="P3082" t="s">
        <v>25</v>
      </c>
      <c r="Q3082" t="s">
        <v>26</v>
      </c>
      <c r="R3082" t="s">
        <v>46</v>
      </c>
      <c r="S3082" t="s">
        <v>47</v>
      </c>
      <c r="T3082" t="s">
        <v>143</v>
      </c>
      <c r="U3082" t="s">
        <v>30</v>
      </c>
      <c r="V3082" s="5">
        <f>data[[#This Row],[PriceUSD]]*data[[#This Row],[Quantity]]</f>
        <v>35.5</v>
      </c>
      <c r="W3082" s="7">
        <f>data[[#This Row],[OrderDate]] + TIME(VALUE(LEFT(data[[#This Row],[OrderTime]],2)), VALUE(RIGHT(data[[#This Row],[OrderTime]],2)), 0)</f>
        <v>45577.038888888892</v>
      </c>
      <c r="X3082" s="7">
        <f>_xlfn.MINIFS(data[OrderDateTime], data[CustomerName], data[[#This Row],[CustomerName]])</f>
        <v>45507.017361111109</v>
      </c>
      <c r="Y3082" t="str">
        <f>IF(data[[#This Row],[OrderDateTime]]=data[[#This Row],[FirstOrderDateTime]], "New", "Returning")</f>
        <v>Returning</v>
      </c>
      <c r="Z3082" s="7">
        <f>data[[#This Row],[DeliveryDate]] + data[[#This Row],[DeliveryTime]]</f>
        <v>45577.790972222225</v>
      </c>
      <c r="AA3082" s="7">
        <f>data[[#This Row],[OrderDateTime]] + 1</f>
        <v>45578.038888888892</v>
      </c>
      <c r="AB3082" s="7" t="str">
        <f>IF(data[[#This Row],[DeliveryDateTime]] &lt;= data[[#This Row],[SLADue]], "On Time", "Late")</f>
        <v>On Time</v>
      </c>
    </row>
    <row r="3083" spans="1:28" x14ac:dyDescent="0.2">
      <c r="A3083" t="s">
        <v>3633</v>
      </c>
      <c r="B3083" t="s">
        <v>19</v>
      </c>
      <c r="C3083" t="s">
        <v>32</v>
      </c>
      <c r="D3083" t="s">
        <v>33</v>
      </c>
      <c r="E3083" s="5">
        <v>50.57</v>
      </c>
      <c r="F3083" t="s">
        <v>22</v>
      </c>
      <c r="G3083">
        <v>3</v>
      </c>
      <c r="H3083" s="1">
        <v>45524</v>
      </c>
      <c r="I3083" s="1" t="str">
        <f>TEXT(data[[#This Row],[OrderDate]],"mmm")</f>
        <v>Aug</v>
      </c>
      <c r="J3083" s="6">
        <v>0.64513888888888893</v>
      </c>
      <c r="K3083" s="6" t="str">
        <f>TEXT(data[[#This Row],[OrderTime]],"h")</f>
        <v>15</v>
      </c>
      <c r="L3083" s="1">
        <v>45526</v>
      </c>
      <c r="M3083" s="6">
        <v>0.85347222222222219</v>
      </c>
      <c r="N3083" t="s">
        <v>98</v>
      </c>
      <c r="O3083" t="s">
        <v>797</v>
      </c>
      <c r="P3083" t="s">
        <v>77</v>
      </c>
      <c r="Q3083" t="s">
        <v>53</v>
      </c>
      <c r="R3083" t="s">
        <v>37</v>
      </c>
      <c r="S3083" t="s">
        <v>105</v>
      </c>
      <c r="T3083" t="s">
        <v>29</v>
      </c>
      <c r="U3083" t="s">
        <v>30</v>
      </c>
      <c r="V3083" s="5">
        <f>data[[#This Row],[PriceUSD]]*data[[#This Row],[Quantity]]</f>
        <v>151.71</v>
      </c>
      <c r="W3083" s="7">
        <f>data[[#This Row],[OrderDate]] + TIME(VALUE(LEFT(data[[#This Row],[OrderTime]],2)), VALUE(RIGHT(data[[#This Row],[OrderTime]],2)), 0)</f>
        <v>45524.061805555553</v>
      </c>
      <c r="X3083" s="7">
        <f>_xlfn.MINIFS(data[OrderDateTime], data[CustomerName], data[[#This Row],[CustomerName]])</f>
        <v>45523.022916666669</v>
      </c>
      <c r="Y3083" t="str">
        <f>IF(data[[#This Row],[OrderDateTime]]=data[[#This Row],[FirstOrderDateTime]], "New", "Returning")</f>
        <v>Returning</v>
      </c>
      <c r="Z3083" s="7">
        <f>data[[#This Row],[DeliveryDate]] + data[[#This Row],[DeliveryTime]]</f>
        <v>45526.853472222225</v>
      </c>
      <c r="AA3083" s="7">
        <f>data[[#This Row],[OrderDateTime]] + 1</f>
        <v>45525.061805555553</v>
      </c>
      <c r="AB3083" s="7" t="str">
        <f>IF(data[[#This Row],[DeliveryDateTime]] &lt;= data[[#This Row],[SLADue]], "On Time", "Late")</f>
        <v>Late</v>
      </c>
    </row>
    <row r="3084" spans="1:28" x14ac:dyDescent="0.2">
      <c r="A3084" t="s">
        <v>3634</v>
      </c>
      <c r="B3084" t="s">
        <v>19</v>
      </c>
      <c r="C3084" t="s">
        <v>49</v>
      </c>
      <c r="D3084" t="s">
        <v>50</v>
      </c>
      <c r="E3084" s="5">
        <v>30.31</v>
      </c>
      <c r="F3084" t="s">
        <v>51</v>
      </c>
      <c r="G3084">
        <v>3</v>
      </c>
      <c r="H3084" s="1">
        <v>45587</v>
      </c>
      <c r="I3084" s="1" t="str">
        <f>TEXT(data[[#This Row],[OrderDate]],"mmm")</f>
        <v>Oct</v>
      </c>
      <c r="J3084" s="6">
        <v>0.78611111111111109</v>
      </c>
      <c r="K3084" s="6" t="str">
        <f>TEXT(data[[#This Row],[OrderTime]],"h")</f>
        <v>18</v>
      </c>
      <c r="L3084" s="1">
        <v>45589</v>
      </c>
      <c r="M3084" s="6">
        <v>0.84722222222222221</v>
      </c>
      <c r="N3084" t="s">
        <v>163</v>
      </c>
      <c r="O3084" t="s">
        <v>439</v>
      </c>
      <c r="P3084" t="s">
        <v>77</v>
      </c>
      <c r="Q3084" t="s">
        <v>53</v>
      </c>
      <c r="R3084" t="s">
        <v>54</v>
      </c>
      <c r="S3084" t="s">
        <v>105</v>
      </c>
      <c r="T3084" t="s">
        <v>29</v>
      </c>
      <c r="U3084" t="s">
        <v>39</v>
      </c>
      <c r="V3084" s="5">
        <f>data[[#This Row],[PriceUSD]]*data[[#This Row],[Quantity]]</f>
        <v>90.929999999999993</v>
      </c>
      <c r="W3084" s="7">
        <f>data[[#This Row],[OrderDate]] + TIME(VALUE(LEFT(data[[#This Row],[OrderTime]],2)), VALUE(RIGHT(data[[#This Row],[OrderTime]],2)), 0)</f>
        <v>45587.007638888892</v>
      </c>
      <c r="X3084" s="7">
        <f>_xlfn.MINIFS(data[OrderDateTime], data[CustomerName], data[[#This Row],[CustomerName]])</f>
        <v>45531.061805555553</v>
      </c>
      <c r="Y3084" t="str">
        <f>IF(data[[#This Row],[OrderDateTime]]=data[[#This Row],[FirstOrderDateTime]], "New", "Returning")</f>
        <v>Returning</v>
      </c>
      <c r="Z3084" s="7">
        <f>data[[#This Row],[DeliveryDate]] + data[[#This Row],[DeliveryTime]]</f>
        <v>45589.847222222219</v>
      </c>
      <c r="AA3084" s="7">
        <f>data[[#This Row],[OrderDateTime]] + 1</f>
        <v>45588.007638888892</v>
      </c>
      <c r="AB3084" s="7" t="str">
        <f>IF(data[[#This Row],[DeliveryDateTime]] &lt;= data[[#This Row],[SLADue]], "On Time", "Late")</f>
        <v>Late</v>
      </c>
    </row>
    <row r="3085" spans="1:28" x14ac:dyDescent="0.2">
      <c r="A3085" t="s">
        <v>3635</v>
      </c>
      <c r="B3085" t="s">
        <v>19</v>
      </c>
      <c r="C3085" t="s">
        <v>69</v>
      </c>
      <c r="D3085" t="s">
        <v>70</v>
      </c>
      <c r="E3085" s="5">
        <v>54.66</v>
      </c>
      <c r="F3085" t="s">
        <v>74</v>
      </c>
      <c r="G3085">
        <v>1</v>
      </c>
      <c r="H3085" s="1">
        <v>45774</v>
      </c>
      <c r="I3085" s="1" t="str">
        <f>TEXT(data[[#This Row],[OrderDate]],"mmm")</f>
        <v>Apr</v>
      </c>
      <c r="J3085" s="6">
        <v>0.52708333333333335</v>
      </c>
      <c r="K3085" s="6" t="str">
        <f>TEXT(data[[#This Row],[OrderTime]],"h")</f>
        <v>12</v>
      </c>
      <c r="L3085" s="1">
        <v>45774</v>
      </c>
      <c r="M3085" s="6">
        <v>0.73541666666666672</v>
      </c>
      <c r="N3085" t="s">
        <v>23</v>
      </c>
      <c r="O3085" t="s">
        <v>490</v>
      </c>
      <c r="P3085" t="s">
        <v>25</v>
      </c>
      <c r="Q3085" t="s">
        <v>53</v>
      </c>
      <c r="R3085" t="s">
        <v>37</v>
      </c>
      <c r="S3085" t="s">
        <v>47</v>
      </c>
      <c r="T3085" t="s">
        <v>29</v>
      </c>
      <c r="U3085" t="s">
        <v>30</v>
      </c>
      <c r="V3085" s="5">
        <f>data[[#This Row],[PriceUSD]]*data[[#This Row],[Quantity]]</f>
        <v>54.66</v>
      </c>
      <c r="W3085" s="7">
        <f>data[[#This Row],[OrderDate]] + TIME(VALUE(LEFT(data[[#This Row],[OrderTime]],2)), VALUE(RIGHT(data[[#This Row],[OrderTime]],2)), 0)</f>
        <v>45774.022916666669</v>
      </c>
      <c r="X3085" s="7">
        <f>_xlfn.MINIFS(data[OrderDateTime], data[CustomerName], data[[#This Row],[CustomerName]])</f>
        <v>45515.061805555553</v>
      </c>
      <c r="Y3085" t="str">
        <f>IF(data[[#This Row],[OrderDateTime]]=data[[#This Row],[FirstOrderDateTime]], "New", "Returning")</f>
        <v>Returning</v>
      </c>
      <c r="Z3085" s="7">
        <f>data[[#This Row],[DeliveryDate]] + data[[#This Row],[DeliveryTime]]</f>
        <v>45774.73541666667</v>
      </c>
      <c r="AA3085" s="7">
        <f>data[[#This Row],[OrderDateTime]] + 1</f>
        <v>45775.022916666669</v>
      </c>
      <c r="AB3085" s="7" t="str">
        <f>IF(data[[#This Row],[DeliveryDateTime]] &lt;= data[[#This Row],[SLADue]], "On Time", "Late")</f>
        <v>On Time</v>
      </c>
    </row>
    <row r="3086" spans="1:28" x14ac:dyDescent="0.2">
      <c r="A3086" t="s">
        <v>3636</v>
      </c>
      <c r="B3086" t="s">
        <v>19</v>
      </c>
      <c r="C3086" t="s">
        <v>290</v>
      </c>
      <c r="D3086" t="s">
        <v>291</v>
      </c>
      <c r="E3086" s="5">
        <v>58.78</v>
      </c>
      <c r="F3086" t="s">
        <v>22</v>
      </c>
      <c r="G3086">
        <v>4</v>
      </c>
      <c r="H3086" s="1">
        <v>45509</v>
      </c>
      <c r="I3086" s="1" t="str">
        <f>TEXT(data[[#This Row],[OrderDate]],"mmm")</f>
        <v>Aug</v>
      </c>
      <c r="J3086" s="6">
        <v>0.46805555555555556</v>
      </c>
      <c r="K3086" s="6" t="str">
        <f>TEXT(data[[#This Row],[OrderTime]],"h")</f>
        <v>11</v>
      </c>
      <c r="L3086" s="1">
        <v>45511</v>
      </c>
      <c r="M3086" s="6">
        <v>0.55138888888888893</v>
      </c>
      <c r="N3086" t="s">
        <v>139</v>
      </c>
      <c r="O3086" t="s">
        <v>231</v>
      </c>
      <c r="P3086" t="s">
        <v>36</v>
      </c>
      <c r="Q3086" t="s">
        <v>26</v>
      </c>
      <c r="R3086" t="s">
        <v>294</v>
      </c>
      <c r="S3086" t="s">
        <v>105</v>
      </c>
      <c r="T3086" t="s">
        <v>115</v>
      </c>
      <c r="U3086" t="s">
        <v>30</v>
      </c>
      <c r="V3086" s="5">
        <f>data[[#This Row],[PriceUSD]]*data[[#This Row],[Quantity]]</f>
        <v>235.12</v>
      </c>
      <c r="W3086" s="7">
        <f>data[[#This Row],[OrderDate]] + TIME(VALUE(LEFT(data[[#This Row],[OrderTime]],2)), VALUE(RIGHT(data[[#This Row],[OrderTime]],2)), 0)</f>
        <v>45509.038888888892</v>
      </c>
      <c r="X3086" s="7">
        <f>_xlfn.MINIFS(data[OrderDateTime], data[CustomerName], data[[#This Row],[CustomerName]])</f>
        <v>45509.038888888892</v>
      </c>
      <c r="Y3086" t="str">
        <f>IF(data[[#This Row],[OrderDateTime]]=data[[#This Row],[FirstOrderDateTime]], "New", "Returning")</f>
        <v>New</v>
      </c>
      <c r="Z3086" s="7">
        <f>data[[#This Row],[DeliveryDate]] + data[[#This Row],[DeliveryTime]]</f>
        <v>45511.551388888889</v>
      </c>
      <c r="AA3086" s="7">
        <f>data[[#This Row],[OrderDateTime]] + 1</f>
        <v>45510.038888888892</v>
      </c>
      <c r="AB3086" s="7" t="str">
        <f>IF(data[[#This Row],[DeliveryDateTime]] &lt;= data[[#This Row],[SLADue]], "On Time", "Late")</f>
        <v>Late</v>
      </c>
    </row>
    <row r="3087" spans="1:28" x14ac:dyDescent="0.2">
      <c r="A3087" t="s">
        <v>3637</v>
      </c>
      <c r="B3087" t="s">
        <v>19</v>
      </c>
      <c r="C3087" t="s">
        <v>41</v>
      </c>
      <c r="D3087" t="s">
        <v>42</v>
      </c>
      <c r="E3087" s="5">
        <v>39.06</v>
      </c>
      <c r="F3087" t="s">
        <v>74</v>
      </c>
      <c r="G3087">
        <v>2</v>
      </c>
      <c r="H3087" s="1">
        <v>45778</v>
      </c>
      <c r="I3087" s="1" t="str">
        <f>TEXT(data[[#This Row],[OrderDate]],"mmm")</f>
        <v>May</v>
      </c>
      <c r="J3087" s="6">
        <v>0.42777777777777776</v>
      </c>
      <c r="K3087" s="6" t="str">
        <f>TEXT(data[[#This Row],[OrderTime]],"h")</f>
        <v>10</v>
      </c>
      <c r="L3087" s="1">
        <v>45778</v>
      </c>
      <c r="M3087" s="6">
        <v>0.71944444444444444</v>
      </c>
      <c r="N3087" t="s">
        <v>44</v>
      </c>
      <c r="O3087" t="s">
        <v>597</v>
      </c>
      <c r="P3087" t="s">
        <v>25</v>
      </c>
      <c r="Q3087" t="s">
        <v>53</v>
      </c>
      <c r="R3087" t="s">
        <v>46</v>
      </c>
      <c r="S3087" t="s">
        <v>47</v>
      </c>
      <c r="T3087" t="s">
        <v>38</v>
      </c>
      <c r="U3087" t="s">
        <v>30</v>
      </c>
      <c r="V3087" s="5">
        <f>data[[#This Row],[PriceUSD]]*data[[#This Row],[Quantity]]</f>
        <v>78.12</v>
      </c>
      <c r="W3087" s="7">
        <f>data[[#This Row],[OrderDate]] + TIME(VALUE(LEFT(data[[#This Row],[OrderTime]],2)), VALUE(RIGHT(data[[#This Row],[OrderTime]],2)), 0)</f>
        <v>45778.054166666669</v>
      </c>
      <c r="X3087" s="7">
        <f>_xlfn.MINIFS(data[OrderDateTime], data[CustomerName], data[[#This Row],[CustomerName]])</f>
        <v>45519.052083333336</v>
      </c>
      <c r="Y3087" t="str">
        <f>IF(data[[#This Row],[OrderDateTime]]=data[[#This Row],[FirstOrderDateTime]], "New", "Returning")</f>
        <v>Returning</v>
      </c>
      <c r="Z3087" s="7">
        <f>data[[#This Row],[DeliveryDate]] + data[[#This Row],[DeliveryTime]]</f>
        <v>45778.719444444447</v>
      </c>
      <c r="AA3087" s="7">
        <f>data[[#This Row],[OrderDateTime]] + 1</f>
        <v>45779.054166666669</v>
      </c>
      <c r="AB3087" s="7" t="str">
        <f>IF(data[[#This Row],[DeliveryDateTime]] &lt;= data[[#This Row],[SLADue]], "On Time", "Late")</f>
        <v>On Time</v>
      </c>
    </row>
    <row r="3088" spans="1:28" x14ac:dyDescent="0.2">
      <c r="A3088" t="s">
        <v>3638</v>
      </c>
      <c r="B3088" t="s">
        <v>19</v>
      </c>
      <c r="C3088" t="s">
        <v>79</v>
      </c>
      <c r="D3088" t="s">
        <v>80</v>
      </c>
      <c r="E3088" s="5">
        <v>33.19</v>
      </c>
      <c r="F3088" t="s">
        <v>81</v>
      </c>
      <c r="G3088">
        <v>2</v>
      </c>
      <c r="H3088" s="1">
        <v>45689</v>
      </c>
      <c r="I3088" s="1" t="str">
        <f>TEXT(data[[#This Row],[OrderDate]],"mmm")</f>
        <v>Feb</v>
      </c>
      <c r="J3088" s="6">
        <v>0.85624999999999996</v>
      </c>
      <c r="K3088" s="6" t="str">
        <f>TEXT(data[[#This Row],[OrderTime]],"h")</f>
        <v>20</v>
      </c>
      <c r="L3088" s="1">
        <v>45691</v>
      </c>
      <c r="M3088" s="6">
        <v>0.50486111111111109</v>
      </c>
      <c r="N3088" t="s">
        <v>175</v>
      </c>
      <c r="O3088" t="s">
        <v>458</v>
      </c>
      <c r="P3088" t="s">
        <v>25</v>
      </c>
      <c r="Q3088" t="s">
        <v>26</v>
      </c>
      <c r="R3088" t="s">
        <v>83</v>
      </c>
      <c r="S3088" t="s">
        <v>105</v>
      </c>
      <c r="T3088" t="s">
        <v>106</v>
      </c>
      <c r="U3088" t="s">
        <v>30</v>
      </c>
      <c r="V3088" s="5">
        <f>data[[#This Row],[PriceUSD]]*data[[#This Row],[Quantity]]</f>
        <v>66.38</v>
      </c>
      <c r="W3088" s="7">
        <f>data[[#This Row],[OrderDate]] + TIME(VALUE(LEFT(data[[#This Row],[OrderTime]],2)), VALUE(RIGHT(data[[#This Row],[OrderTime]],2)), 0)</f>
        <v>45689.017361111109</v>
      </c>
      <c r="X3088" s="7">
        <f>_xlfn.MINIFS(data[OrderDateTime], data[CustomerName], data[[#This Row],[CustomerName]])</f>
        <v>45575.054166666669</v>
      </c>
      <c r="Y3088" t="str">
        <f>IF(data[[#This Row],[OrderDateTime]]=data[[#This Row],[FirstOrderDateTime]], "New", "Returning")</f>
        <v>Returning</v>
      </c>
      <c r="Z3088" s="7">
        <f>data[[#This Row],[DeliveryDate]] + data[[#This Row],[DeliveryTime]]</f>
        <v>45691.504861111112</v>
      </c>
      <c r="AA3088" s="7">
        <f>data[[#This Row],[OrderDateTime]] + 1</f>
        <v>45690.017361111109</v>
      </c>
      <c r="AB3088" s="7" t="str">
        <f>IF(data[[#This Row],[DeliveryDateTime]] &lt;= data[[#This Row],[SLADue]], "On Time", "Late")</f>
        <v>Late</v>
      </c>
    </row>
    <row r="3089" spans="1:28" x14ac:dyDescent="0.2">
      <c r="A3089" t="s">
        <v>3639</v>
      </c>
      <c r="B3089" t="s">
        <v>19</v>
      </c>
      <c r="C3089" t="s">
        <v>69</v>
      </c>
      <c r="D3089" t="s">
        <v>70</v>
      </c>
      <c r="E3089" s="5">
        <v>47.6</v>
      </c>
      <c r="F3089" t="s">
        <v>119</v>
      </c>
      <c r="G3089">
        <v>1</v>
      </c>
      <c r="H3089" s="1">
        <v>45583</v>
      </c>
      <c r="I3089" s="1" t="str">
        <f>TEXT(data[[#This Row],[OrderDate]],"mmm")</f>
        <v>Oct</v>
      </c>
      <c r="J3089" s="6">
        <v>0.42708333333333331</v>
      </c>
      <c r="K3089" s="6" t="str">
        <f>TEXT(data[[#This Row],[OrderTime]],"h")</f>
        <v>10</v>
      </c>
      <c r="L3089" s="1">
        <v>45583</v>
      </c>
      <c r="M3089" s="6">
        <v>0.55208333333333337</v>
      </c>
      <c r="N3089" t="s">
        <v>213</v>
      </c>
      <c r="O3089" t="s">
        <v>1202</v>
      </c>
      <c r="P3089" t="s">
        <v>36</v>
      </c>
      <c r="Q3089" t="s">
        <v>26</v>
      </c>
      <c r="R3089" t="s">
        <v>37</v>
      </c>
      <c r="S3089" t="s">
        <v>47</v>
      </c>
      <c r="T3089" t="s">
        <v>29</v>
      </c>
      <c r="U3089" t="s">
        <v>39</v>
      </c>
      <c r="V3089" s="5">
        <f>data[[#This Row],[PriceUSD]]*data[[#This Row],[Quantity]]</f>
        <v>47.6</v>
      </c>
      <c r="W3089" s="7">
        <f>data[[#This Row],[OrderDate]] + TIME(VALUE(LEFT(data[[#This Row],[OrderTime]],2)), VALUE(RIGHT(data[[#This Row],[OrderTime]],2)), 0)</f>
        <v>45583.022916666669</v>
      </c>
      <c r="X3089" s="7">
        <f>_xlfn.MINIFS(data[OrderDateTime], data[CustomerName], data[[#This Row],[CustomerName]])</f>
        <v>45514.007638888892</v>
      </c>
      <c r="Y3089" t="str">
        <f>IF(data[[#This Row],[OrderDateTime]]=data[[#This Row],[FirstOrderDateTime]], "New", "Returning")</f>
        <v>Returning</v>
      </c>
      <c r="Z3089" s="7">
        <f>data[[#This Row],[DeliveryDate]] + data[[#This Row],[DeliveryTime]]</f>
        <v>45583.552083333336</v>
      </c>
      <c r="AA3089" s="7">
        <f>data[[#This Row],[OrderDateTime]] + 1</f>
        <v>45584.022916666669</v>
      </c>
      <c r="AB3089" s="7" t="str">
        <f>IF(data[[#This Row],[DeliveryDateTime]] &lt;= data[[#This Row],[SLADue]], "On Time", "Late")</f>
        <v>On Time</v>
      </c>
    </row>
    <row r="3090" spans="1:28" x14ac:dyDescent="0.2">
      <c r="A3090" t="s">
        <v>3640</v>
      </c>
      <c r="B3090" t="s">
        <v>19</v>
      </c>
      <c r="C3090" t="s">
        <v>79</v>
      </c>
      <c r="D3090" t="s">
        <v>80</v>
      </c>
      <c r="E3090" s="5">
        <v>27.96</v>
      </c>
      <c r="F3090" t="s">
        <v>81</v>
      </c>
      <c r="G3090">
        <v>2</v>
      </c>
      <c r="H3090" s="1">
        <v>45744</v>
      </c>
      <c r="I3090" s="1" t="str">
        <f>TEXT(data[[#This Row],[OrderDate]],"mmm")</f>
        <v>Mar</v>
      </c>
      <c r="J3090" s="6">
        <v>0.74513888888888891</v>
      </c>
      <c r="K3090" s="6" t="str">
        <f>TEXT(data[[#This Row],[OrderTime]],"h")</f>
        <v>17</v>
      </c>
      <c r="L3090" s="1">
        <v>45745</v>
      </c>
      <c r="M3090" s="6">
        <v>0.74513888888888891</v>
      </c>
      <c r="N3090" t="s">
        <v>64</v>
      </c>
      <c r="O3090" t="s">
        <v>467</v>
      </c>
      <c r="P3090" t="s">
        <v>25</v>
      </c>
      <c r="Q3090" t="s">
        <v>26</v>
      </c>
      <c r="R3090" t="s">
        <v>83</v>
      </c>
      <c r="S3090" t="s">
        <v>28</v>
      </c>
      <c r="T3090" t="s">
        <v>29</v>
      </c>
      <c r="U3090" t="s">
        <v>39</v>
      </c>
      <c r="V3090" s="5">
        <f>data[[#This Row],[PriceUSD]]*data[[#This Row],[Quantity]]</f>
        <v>55.92</v>
      </c>
      <c r="W3090" s="7">
        <f>data[[#This Row],[OrderDate]] + TIME(VALUE(LEFT(data[[#This Row],[OrderTime]],2)), VALUE(RIGHT(data[[#This Row],[OrderTime]],2)), 0)</f>
        <v>45744.061805555553</v>
      </c>
      <c r="X3090" s="7">
        <f>_xlfn.MINIFS(data[OrderDateTime], data[CustomerName], data[[#This Row],[CustomerName]])</f>
        <v>45589.015277777777</v>
      </c>
      <c r="Y3090" t="str">
        <f>IF(data[[#This Row],[OrderDateTime]]=data[[#This Row],[FirstOrderDateTime]], "New", "Returning")</f>
        <v>Returning</v>
      </c>
      <c r="Z3090" s="7">
        <f>data[[#This Row],[DeliveryDate]] + data[[#This Row],[DeliveryTime]]</f>
        <v>45745.745138888888</v>
      </c>
      <c r="AA3090" s="7">
        <f>data[[#This Row],[OrderDateTime]] + 1</f>
        <v>45745.061805555553</v>
      </c>
      <c r="AB3090" s="7" t="str">
        <f>IF(data[[#This Row],[DeliveryDateTime]] &lt;= data[[#This Row],[SLADue]], "On Time", "Late")</f>
        <v>Late</v>
      </c>
    </row>
    <row r="3091" spans="1:28" x14ac:dyDescent="0.2">
      <c r="A3091" t="s">
        <v>3641</v>
      </c>
      <c r="B3091" t="s">
        <v>19</v>
      </c>
      <c r="C3091" t="s">
        <v>41</v>
      </c>
      <c r="D3091" t="s">
        <v>42</v>
      </c>
      <c r="E3091" s="5">
        <v>34.22</v>
      </c>
      <c r="F3091" t="s">
        <v>51</v>
      </c>
      <c r="G3091">
        <v>1</v>
      </c>
      <c r="H3091" s="1">
        <v>45783</v>
      </c>
      <c r="I3091" s="1" t="str">
        <f>TEXT(data[[#This Row],[OrderDate]],"mmm")</f>
        <v>May</v>
      </c>
      <c r="J3091" s="6">
        <v>0.43055555555555558</v>
      </c>
      <c r="K3091" s="6" t="str">
        <f>TEXT(data[[#This Row],[OrderTime]],"h")</f>
        <v>10</v>
      </c>
      <c r="L3091" s="1">
        <v>45783</v>
      </c>
      <c r="M3091" s="6">
        <v>0.63888888888888884</v>
      </c>
      <c r="N3091" t="s">
        <v>34</v>
      </c>
      <c r="O3091" t="s">
        <v>239</v>
      </c>
      <c r="P3091" t="s">
        <v>36</v>
      </c>
      <c r="Q3091" t="s">
        <v>53</v>
      </c>
      <c r="R3091" t="s">
        <v>46</v>
      </c>
      <c r="S3091" t="s">
        <v>47</v>
      </c>
      <c r="T3091" t="s">
        <v>106</v>
      </c>
      <c r="U3091" t="s">
        <v>30</v>
      </c>
      <c r="V3091" s="5">
        <f>data[[#This Row],[PriceUSD]]*data[[#This Row],[Quantity]]</f>
        <v>34.22</v>
      </c>
      <c r="W3091" s="7">
        <f>data[[#This Row],[OrderDate]] + TIME(VALUE(LEFT(data[[#This Row],[OrderTime]],2)), VALUE(RIGHT(data[[#This Row],[OrderTime]],2)), 0)</f>
        <v>45783.038888888892</v>
      </c>
      <c r="X3091" s="7">
        <f>_xlfn.MINIFS(data[OrderDateTime], data[CustomerName], data[[#This Row],[CustomerName]])</f>
        <v>45547.030555555553</v>
      </c>
      <c r="Y3091" t="str">
        <f>IF(data[[#This Row],[OrderDateTime]]=data[[#This Row],[FirstOrderDateTime]], "New", "Returning")</f>
        <v>Returning</v>
      </c>
      <c r="Z3091" s="7">
        <f>data[[#This Row],[DeliveryDate]] + data[[#This Row],[DeliveryTime]]</f>
        <v>45783.638888888891</v>
      </c>
      <c r="AA3091" s="7">
        <f>data[[#This Row],[OrderDateTime]] + 1</f>
        <v>45784.038888888892</v>
      </c>
      <c r="AB3091" s="7" t="str">
        <f>IF(data[[#This Row],[DeliveryDateTime]] &lt;= data[[#This Row],[SLADue]], "On Time", "Late")</f>
        <v>On Time</v>
      </c>
    </row>
    <row r="3092" spans="1:28" x14ac:dyDescent="0.2">
      <c r="A3092" t="s">
        <v>3642</v>
      </c>
      <c r="B3092" t="s">
        <v>19</v>
      </c>
      <c r="C3092" t="s">
        <v>41</v>
      </c>
      <c r="D3092" t="s">
        <v>42</v>
      </c>
      <c r="E3092" s="5">
        <v>32.299999999999997</v>
      </c>
      <c r="F3092" t="s">
        <v>56</v>
      </c>
      <c r="G3092">
        <v>2</v>
      </c>
      <c r="H3092" s="1">
        <v>45746</v>
      </c>
      <c r="I3092" s="1" t="str">
        <f>TEXT(data[[#This Row],[OrderDate]],"mmm")</f>
        <v>Mar</v>
      </c>
      <c r="J3092" s="6">
        <v>0.66666666666666663</v>
      </c>
      <c r="K3092" s="6" t="str">
        <f>TEXT(data[[#This Row],[OrderTime]],"h")</f>
        <v>16</v>
      </c>
      <c r="L3092" s="1">
        <v>45747</v>
      </c>
      <c r="M3092" s="6">
        <v>0.75</v>
      </c>
      <c r="N3092" t="s">
        <v>95</v>
      </c>
      <c r="O3092" t="s">
        <v>804</v>
      </c>
      <c r="P3092" t="s">
        <v>25</v>
      </c>
      <c r="Q3092" t="s">
        <v>53</v>
      </c>
      <c r="R3092" t="s">
        <v>46</v>
      </c>
      <c r="S3092" t="s">
        <v>28</v>
      </c>
      <c r="T3092" t="s">
        <v>106</v>
      </c>
      <c r="U3092" t="s">
        <v>67</v>
      </c>
      <c r="V3092" s="5">
        <f>data[[#This Row],[PriceUSD]]*data[[#This Row],[Quantity]]</f>
        <v>64.599999999999994</v>
      </c>
      <c r="W3092" s="7">
        <f>data[[#This Row],[OrderDate]] + TIME(VALUE(LEFT(data[[#This Row],[OrderTime]],2)), VALUE(RIGHT(data[[#This Row],[OrderTime]],2)), 0)</f>
        <v>45746.046527777777</v>
      </c>
      <c r="X3092" s="7">
        <f>_xlfn.MINIFS(data[OrderDateTime], data[CustomerName], data[[#This Row],[CustomerName]])</f>
        <v>45621.038888888892</v>
      </c>
      <c r="Y3092" t="str">
        <f>IF(data[[#This Row],[OrderDateTime]]=data[[#This Row],[FirstOrderDateTime]], "New", "Returning")</f>
        <v>Returning</v>
      </c>
      <c r="Z3092" s="7">
        <f>data[[#This Row],[DeliveryDate]] + data[[#This Row],[DeliveryTime]]</f>
        <v>45747.75</v>
      </c>
      <c r="AA3092" s="7">
        <f>data[[#This Row],[OrderDateTime]] + 1</f>
        <v>45747.046527777777</v>
      </c>
      <c r="AB3092" s="7" t="str">
        <f>IF(data[[#This Row],[DeliveryDateTime]] &lt;= data[[#This Row],[SLADue]], "On Time", "Late")</f>
        <v>Late</v>
      </c>
    </row>
    <row r="3093" spans="1:28" x14ac:dyDescent="0.2">
      <c r="A3093" t="s">
        <v>3643</v>
      </c>
      <c r="B3093" t="s">
        <v>19</v>
      </c>
      <c r="C3093" t="s">
        <v>41</v>
      </c>
      <c r="D3093" t="s">
        <v>42</v>
      </c>
      <c r="E3093" s="5">
        <v>36.42</v>
      </c>
      <c r="F3093" t="s">
        <v>51</v>
      </c>
      <c r="G3093">
        <v>1</v>
      </c>
      <c r="H3093" s="1">
        <v>45592</v>
      </c>
      <c r="I3093" s="1" t="str">
        <f>TEXT(data[[#This Row],[OrderDate]],"mmm")</f>
        <v>Oct</v>
      </c>
      <c r="J3093" s="6">
        <v>0.82638888888888884</v>
      </c>
      <c r="K3093" s="6" t="str">
        <f>TEXT(data[[#This Row],[OrderTime]],"h")</f>
        <v>19</v>
      </c>
      <c r="L3093" s="1">
        <v>45593</v>
      </c>
      <c r="M3093" s="6">
        <v>0.82638888888888884</v>
      </c>
      <c r="N3093" t="s">
        <v>170</v>
      </c>
      <c r="O3093" t="s">
        <v>384</v>
      </c>
      <c r="P3093" t="s">
        <v>36</v>
      </c>
      <c r="Q3093" t="s">
        <v>53</v>
      </c>
      <c r="R3093" t="s">
        <v>46</v>
      </c>
      <c r="S3093" t="s">
        <v>28</v>
      </c>
      <c r="T3093" t="s">
        <v>29</v>
      </c>
      <c r="U3093" t="s">
        <v>30</v>
      </c>
      <c r="V3093" s="5">
        <f>data[[#This Row],[PriceUSD]]*data[[#This Row],[Quantity]]</f>
        <v>36.42</v>
      </c>
      <c r="W3093" s="7">
        <f>data[[#This Row],[OrderDate]] + TIME(VALUE(LEFT(data[[#This Row],[OrderTime]],2)), VALUE(RIGHT(data[[#This Row],[OrderTime]],2)), 0)</f>
        <v>45592.061805555553</v>
      </c>
      <c r="X3093" s="7">
        <f>_xlfn.MINIFS(data[OrderDateTime], data[CustomerName], data[[#This Row],[CustomerName]])</f>
        <v>45533.038888888892</v>
      </c>
      <c r="Y3093" t="str">
        <f>IF(data[[#This Row],[OrderDateTime]]=data[[#This Row],[FirstOrderDateTime]], "New", "Returning")</f>
        <v>Returning</v>
      </c>
      <c r="Z3093" s="7">
        <f>data[[#This Row],[DeliveryDate]] + data[[#This Row],[DeliveryTime]]</f>
        <v>45593.826388888891</v>
      </c>
      <c r="AA3093" s="7">
        <f>data[[#This Row],[OrderDateTime]] + 1</f>
        <v>45593.061805555553</v>
      </c>
      <c r="AB3093" s="7" t="str">
        <f>IF(data[[#This Row],[DeliveryDateTime]] &lt;= data[[#This Row],[SLADue]], "On Time", "Late")</f>
        <v>Late</v>
      </c>
    </row>
    <row r="3094" spans="1:28" x14ac:dyDescent="0.2">
      <c r="A3094" t="s">
        <v>3644</v>
      </c>
      <c r="B3094" t="s">
        <v>19</v>
      </c>
      <c r="C3094" t="s">
        <v>79</v>
      </c>
      <c r="D3094" t="s">
        <v>80</v>
      </c>
      <c r="E3094" s="5">
        <v>27.31</v>
      </c>
      <c r="F3094" t="s">
        <v>63</v>
      </c>
      <c r="G3094">
        <v>1</v>
      </c>
      <c r="H3094" s="1">
        <v>45780</v>
      </c>
      <c r="I3094" s="1" t="str">
        <f>TEXT(data[[#This Row],[OrderDate]],"mmm")</f>
        <v>May</v>
      </c>
      <c r="J3094" s="6">
        <v>0.79513888888888884</v>
      </c>
      <c r="K3094" s="6" t="str">
        <f>TEXT(data[[#This Row],[OrderTime]],"h")</f>
        <v>19</v>
      </c>
      <c r="L3094" s="1">
        <v>45781</v>
      </c>
      <c r="M3094" s="6">
        <v>0.83680555555555558</v>
      </c>
      <c r="N3094" t="s">
        <v>57</v>
      </c>
      <c r="O3094" t="s">
        <v>1534</v>
      </c>
      <c r="P3094" t="s">
        <v>25</v>
      </c>
      <c r="Q3094" t="s">
        <v>26</v>
      </c>
      <c r="R3094" t="s">
        <v>83</v>
      </c>
      <c r="S3094" t="s">
        <v>28</v>
      </c>
      <c r="T3094" t="s">
        <v>59</v>
      </c>
      <c r="U3094" t="s">
        <v>39</v>
      </c>
      <c r="V3094" s="5">
        <f>data[[#This Row],[PriceUSD]]*data[[#This Row],[Quantity]]</f>
        <v>27.31</v>
      </c>
      <c r="W3094" s="7">
        <f>data[[#This Row],[OrderDate]] + TIME(VALUE(LEFT(data[[#This Row],[OrderTime]],2)), VALUE(RIGHT(data[[#This Row],[OrderTime]],2)), 0)</f>
        <v>45780.061805555553</v>
      </c>
      <c r="X3094" s="7">
        <f>_xlfn.MINIFS(data[OrderDateTime], data[CustomerName], data[[#This Row],[CustomerName]])</f>
        <v>45507.007638888892</v>
      </c>
      <c r="Y3094" t="str">
        <f>IF(data[[#This Row],[OrderDateTime]]=data[[#This Row],[FirstOrderDateTime]], "New", "Returning")</f>
        <v>Returning</v>
      </c>
      <c r="Z3094" s="7">
        <f>data[[#This Row],[DeliveryDate]] + data[[#This Row],[DeliveryTime]]</f>
        <v>45781.836805555555</v>
      </c>
      <c r="AA3094" s="7">
        <f>data[[#This Row],[OrderDateTime]] + 1</f>
        <v>45781.061805555553</v>
      </c>
      <c r="AB3094" s="7" t="str">
        <f>IF(data[[#This Row],[DeliveryDateTime]] &lt;= data[[#This Row],[SLADue]], "On Time", "Late")</f>
        <v>Late</v>
      </c>
    </row>
    <row r="3095" spans="1:28" x14ac:dyDescent="0.2">
      <c r="A3095" t="s">
        <v>3645</v>
      </c>
      <c r="B3095" t="s">
        <v>19</v>
      </c>
      <c r="C3095" t="s">
        <v>101</v>
      </c>
      <c r="D3095" t="s">
        <v>102</v>
      </c>
      <c r="E3095" s="5">
        <v>34.49</v>
      </c>
      <c r="F3095" t="s">
        <v>81</v>
      </c>
      <c r="G3095">
        <v>1</v>
      </c>
      <c r="H3095" s="1">
        <v>45743</v>
      </c>
      <c r="I3095" s="1" t="str">
        <f>TEXT(data[[#This Row],[OrderDate]],"mmm")</f>
        <v>Mar</v>
      </c>
      <c r="J3095" s="6">
        <v>0.90555555555555556</v>
      </c>
      <c r="K3095" s="6" t="str">
        <f>TEXT(data[[#This Row],[OrderTime]],"h")</f>
        <v>21</v>
      </c>
      <c r="L3095" s="1">
        <v>45744</v>
      </c>
      <c r="M3095" s="6">
        <v>0.90555555555555556</v>
      </c>
      <c r="N3095" t="s">
        <v>170</v>
      </c>
      <c r="O3095" t="s">
        <v>1614</v>
      </c>
      <c r="P3095" t="s">
        <v>36</v>
      </c>
      <c r="Q3095" t="s">
        <v>26</v>
      </c>
      <c r="R3095" t="s">
        <v>83</v>
      </c>
      <c r="S3095" t="s">
        <v>28</v>
      </c>
      <c r="T3095" t="s">
        <v>38</v>
      </c>
      <c r="U3095" t="s">
        <v>30</v>
      </c>
      <c r="V3095" s="5">
        <f>data[[#This Row],[PriceUSD]]*data[[#This Row],[Quantity]]</f>
        <v>34.49</v>
      </c>
      <c r="W3095" s="7">
        <f>data[[#This Row],[OrderDate]] + TIME(VALUE(LEFT(data[[#This Row],[OrderTime]],2)), VALUE(RIGHT(data[[#This Row],[OrderTime]],2)), 0)</f>
        <v>45743.038888888892</v>
      </c>
      <c r="X3095" s="7">
        <f>_xlfn.MINIFS(data[OrderDateTime], data[CustomerName], data[[#This Row],[CustomerName]])</f>
        <v>45653.052083333336</v>
      </c>
      <c r="Y3095" t="str">
        <f>IF(data[[#This Row],[OrderDateTime]]=data[[#This Row],[FirstOrderDateTime]], "New", "Returning")</f>
        <v>Returning</v>
      </c>
      <c r="Z3095" s="7">
        <f>data[[#This Row],[DeliveryDate]] + data[[#This Row],[DeliveryTime]]</f>
        <v>45744.905555555553</v>
      </c>
      <c r="AA3095" s="7">
        <f>data[[#This Row],[OrderDateTime]] + 1</f>
        <v>45744.038888888892</v>
      </c>
      <c r="AB3095" s="7" t="str">
        <f>IF(data[[#This Row],[DeliveryDateTime]] &lt;= data[[#This Row],[SLADue]], "On Time", "Late")</f>
        <v>Late</v>
      </c>
    </row>
    <row r="3096" spans="1:28" x14ac:dyDescent="0.2">
      <c r="A3096" t="s">
        <v>3646</v>
      </c>
      <c r="B3096" t="s">
        <v>19</v>
      </c>
      <c r="C3096" t="s">
        <v>110</v>
      </c>
      <c r="D3096" t="s">
        <v>111</v>
      </c>
      <c r="E3096" s="5">
        <v>13.14</v>
      </c>
      <c r="F3096" t="s">
        <v>71</v>
      </c>
      <c r="G3096">
        <v>2</v>
      </c>
      <c r="H3096" s="1">
        <v>45546</v>
      </c>
      <c r="I3096" s="1" t="str">
        <f>TEXT(data[[#This Row],[OrderDate]],"mmm")</f>
        <v>Sep</v>
      </c>
      <c r="J3096" s="6">
        <v>0.80347222222222225</v>
      </c>
      <c r="K3096" s="6" t="str">
        <f>TEXT(data[[#This Row],[OrderTime]],"h")</f>
        <v>19</v>
      </c>
      <c r="L3096" s="1">
        <v>45548</v>
      </c>
      <c r="M3096" s="6">
        <v>0.6958333333333333</v>
      </c>
      <c r="N3096" t="s">
        <v>95</v>
      </c>
      <c r="O3096" t="s">
        <v>1137</v>
      </c>
      <c r="P3096" t="s">
        <v>25</v>
      </c>
      <c r="Q3096" t="s">
        <v>53</v>
      </c>
      <c r="R3096" t="s">
        <v>114</v>
      </c>
      <c r="S3096" t="s">
        <v>105</v>
      </c>
      <c r="T3096" t="s">
        <v>38</v>
      </c>
      <c r="U3096" t="s">
        <v>39</v>
      </c>
      <c r="V3096" s="5">
        <f>data[[#This Row],[PriceUSD]]*data[[#This Row],[Quantity]]</f>
        <v>26.28</v>
      </c>
      <c r="W3096" s="7">
        <f>data[[#This Row],[OrderDate]] + TIME(VALUE(LEFT(data[[#This Row],[OrderTime]],2)), VALUE(RIGHT(data[[#This Row],[OrderTime]],2)), 0)</f>
        <v>45546.015277777777</v>
      </c>
      <c r="X3096" s="7">
        <f>_xlfn.MINIFS(data[OrderDateTime], data[CustomerName], data[[#This Row],[CustomerName]])</f>
        <v>45517.007638888892</v>
      </c>
      <c r="Y3096" t="str">
        <f>IF(data[[#This Row],[OrderDateTime]]=data[[#This Row],[FirstOrderDateTime]], "New", "Returning")</f>
        <v>Returning</v>
      </c>
      <c r="Z3096" s="7">
        <f>data[[#This Row],[DeliveryDate]] + data[[#This Row],[DeliveryTime]]</f>
        <v>45548.695833333331</v>
      </c>
      <c r="AA3096" s="7">
        <f>data[[#This Row],[OrderDateTime]] + 1</f>
        <v>45547.015277777777</v>
      </c>
      <c r="AB3096" s="7" t="str">
        <f>IF(data[[#This Row],[DeliveryDateTime]] &lt;= data[[#This Row],[SLADue]], "On Time", "Late")</f>
        <v>Late</v>
      </c>
    </row>
    <row r="3097" spans="1:28" x14ac:dyDescent="0.2">
      <c r="A3097" t="s">
        <v>3647</v>
      </c>
      <c r="B3097" t="s">
        <v>19</v>
      </c>
      <c r="C3097" t="s">
        <v>49</v>
      </c>
      <c r="D3097" t="s">
        <v>50</v>
      </c>
      <c r="E3097" s="5">
        <v>30.51</v>
      </c>
      <c r="F3097" t="s">
        <v>51</v>
      </c>
      <c r="G3097">
        <v>3</v>
      </c>
      <c r="H3097" s="1">
        <v>45522</v>
      </c>
      <c r="I3097" s="1" t="str">
        <f>TEXT(data[[#This Row],[OrderDate]],"mmm")</f>
        <v>Aug</v>
      </c>
      <c r="J3097" s="6">
        <v>0.67083333333333328</v>
      </c>
      <c r="K3097" s="6" t="str">
        <f>TEXT(data[[#This Row],[OrderTime]],"h")</f>
        <v>16</v>
      </c>
      <c r="L3097" s="1">
        <v>45523</v>
      </c>
      <c r="M3097" s="6">
        <v>0.87916666666666665</v>
      </c>
      <c r="N3097" t="s">
        <v>75</v>
      </c>
      <c r="O3097" t="s">
        <v>1309</v>
      </c>
      <c r="P3097" t="s">
        <v>25</v>
      </c>
      <c r="Q3097" t="s">
        <v>53</v>
      </c>
      <c r="R3097" t="s">
        <v>54</v>
      </c>
      <c r="S3097" t="s">
        <v>28</v>
      </c>
      <c r="T3097" t="s">
        <v>136</v>
      </c>
      <c r="U3097" t="s">
        <v>30</v>
      </c>
      <c r="V3097" s="5">
        <f>data[[#This Row],[PriceUSD]]*data[[#This Row],[Quantity]]</f>
        <v>91.53</v>
      </c>
      <c r="W3097" s="7">
        <f>data[[#This Row],[OrderDate]] + TIME(VALUE(LEFT(data[[#This Row],[OrderTime]],2)), VALUE(RIGHT(data[[#This Row],[OrderTime]],2)), 0)</f>
        <v>45522.022916666669</v>
      </c>
      <c r="X3097" s="7">
        <f>_xlfn.MINIFS(data[OrderDateTime], data[CustomerName], data[[#This Row],[CustomerName]])</f>
        <v>45512.007638888892</v>
      </c>
      <c r="Y3097" t="str">
        <f>IF(data[[#This Row],[OrderDateTime]]=data[[#This Row],[FirstOrderDateTime]], "New", "Returning")</f>
        <v>Returning</v>
      </c>
      <c r="Z3097" s="7">
        <f>data[[#This Row],[DeliveryDate]] + data[[#This Row],[DeliveryTime]]</f>
        <v>45523.879166666666</v>
      </c>
      <c r="AA3097" s="7">
        <f>data[[#This Row],[OrderDateTime]] + 1</f>
        <v>45523.022916666669</v>
      </c>
      <c r="AB3097" s="7" t="str">
        <f>IF(data[[#This Row],[DeliveryDateTime]] &lt;= data[[#This Row],[SLADue]], "On Time", "Late")</f>
        <v>Late</v>
      </c>
    </row>
    <row r="3098" spans="1:28" x14ac:dyDescent="0.2">
      <c r="A3098" t="s">
        <v>3648</v>
      </c>
      <c r="B3098" t="s">
        <v>19</v>
      </c>
      <c r="C3098" t="s">
        <v>117</v>
      </c>
      <c r="D3098" t="s">
        <v>118</v>
      </c>
      <c r="E3098" s="5">
        <v>81.16</v>
      </c>
      <c r="F3098" t="s">
        <v>182</v>
      </c>
      <c r="G3098">
        <v>2</v>
      </c>
      <c r="H3098" s="1">
        <v>45825</v>
      </c>
      <c r="I3098" s="1" t="str">
        <f>TEXT(data[[#This Row],[OrderDate]],"mmm")</f>
        <v>Jun</v>
      </c>
      <c r="J3098" s="6">
        <v>0.60555555555555551</v>
      </c>
      <c r="K3098" s="6" t="str">
        <f>TEXT(data[[#This Row],[OrderTime]],"h")</f>
        <v>14</v>
      </c>
      <c r="L3098" s="1">
        <v>45826</v>
      </c>
      <c r="M3098" s="6">
        <v>0.68888888888888888</v>
      </c>
      <c r="N3098" t="s">
        <v>95</v>
      </c>
      <c r="O3098" t="s">
        <v>688</v>
      </c>
      <c r="P3098" t="s">
        <v>25</v>
      </c>
      <c r="Q3098" t="s">
        <v>26</v>
      </c>
      <c r="R3098" t="s">
        <v>66</v>
      </c>
      <c r="S3098" t="s">
        <v>28</v>
      </c>
      <c r="T3098" t="s">
        <v>38</v>
      </c>
      <c r="U3098" t="s">
        <v>67</v>
      </c>
      <c r="V3098" s="5">
        <f>data[[#This Row],[PriceUSD]]*data[[#This Row],[Quantity]]</f>
        <v>162.32</v>
      </c>
      <c r="W3098" s="7">
        <f>data[[#This Row],[OrderDate]] + TIME(VALUE(LEFT(data[[#This Row],[OrderTime]],2)), VALUE(RIGHT(data[[#This Row],[OrderTime]],2)), 0)</f>
        <v>45825.038888888892</v>
      </c>
      <c r="X3098" s="7">
        <f>_xlfn.MINIFS(data[OrderDateTime], data[CustomerName], data[[#This Row],[CustomerName]])</f>
        <v>45535.022916666669</v>
      </c>
      <c r="Y3098" t="str">
        <f>IF(data[[#This Row],[OrderDateTime]]=data[[#This Row],[FirstOrderDateTime]], "New", "Returning")</f>
        <v>Returning</v>
      </c>
      <c r="Z3098" s="7">
        <f>data[[#This Row],[DeliveryDate]] + data[[#This Row],[DeliveryTime]]</f>
        <v>45826.688888888886</v>
      </c>
      <c r="AA3098" s="7">
        <f>data[[#This Row],[OrderDateTime]] + 1</f>
        <v>45826.038888888892</v>
      </c>
      <c r="AB3098" s="7" t="str">
        <f>IF(data[[#This Row],[DeliveryDateTime]] &lt;= data[[#This Row],[SLADue]], "On Time", "Late")</f>
        <v>Late</v>
      </c>
    </row>
    <row r="3099" spans="1:28" x14ac:dyDescent="0.2">
      <c r="A3099" t="s">
        <v>3649</v>
      </c>
      <c r="B3099" t="s">
        <v>19</v>
      </c>
      <c r="C3099" t="s">
        <v>391</v>
      </c>
      <c r="D3099" t="s">
        <v>392</v>
      </c>
      <c r="E3099" s="5">
        <v>19.59</v>
      </c>
      <c r="F3099" t="s">
        <v>43</v>
      </c>
      <c r="G3099">
        <v>1</v>
      </c>
      <c r="H3099" s="1">
        <v>45526</v>
      </c>
      <c r="I3099" s="1" t="str">
        <f>TEXT(data[[#This Row],[OrderDate]],"mmm")</f>
        <v>Aug</v>
      </c>
      <c r="J3099" s="6">
        <v>0.46944444444444444</v>
      </c>
      <c r="K3099" s="6" t="str">
        <f>TEXT(data[[#This Row],[OrderTime]],"h")</f>
        <v>11</v>
      </c>
      <c r="L3099" s="1">
        <v>45527</v>
      </c>
      <c r="M3099" s="6">
        <v>0.59444444444444444</v>
      </c>
      <c r="N3099" t="s">
        <v>131</v>
      </c>
      <c r="O3099" t="s">
        <v>1248</v>
      </c>
      <c r="P3099" t="s">
        <v>133</v>
      </c>
      <c r="Q3099" t="s">
        <v>53</v>
      </c>
      <c r="R3099" t="s">
        <v>394</v>
      </c>
      <c r="S3099" t="s">
        <v>28</v>
      </c>
      <c r="T3099" t="s">
        <v>38</v>
      </c>
      <c r="U3099" t="s">
        <v>67</v>
      </c>
      <c r="V3099" s="5">
        <f>data[[#This Row],[PriceUSD]]*data[[#This Row],[Quantity]]</f>
        <v>19.59</v>
      </c>
      <c r="W3099" s="7">
        <f>data[[#This Row],[OrderDate]] + TIME(VALUE(LEFT(data[[#This Row],[OrderTime]],2)), VALUE(RIGHT(data[[#This Row],[OrderTime]],2)), 0)</f>
        <v>45526.030555555553</v>
      </c>
      <c r="X3099" s="7">
        <f>_xlfn.MINIFS(data[OrderDateTime], data[CustomerName], data[[#This Row],[CustomerName]])</f>
        <v>45523.052083333336</v>
      </c>
      <c r="Y3099" t="str">
        <f>IF(data[[#This Row],[OrderDateTime]]=data[[#This Row],[FirstOrderDateTime]], "New", "Returning")</f>
        <v>Returning</v>
      </c>
      <c r="Z3099" s="7">
        <f>data[[#This Row],[DeliveryDate]] + data[[#This Row],[DeliveryTime]]</f>
        <v>45527.594444444447</v>
      </c>
      <c r="AA3099" s="7">
        <f>data[[#This Row],[OrderDateTime]] + 1</f>
        <v>45527.030555555553</v>
      </c>
      <c r="AB3099" s="7" t="str">
        <f>IF(data[[#This Row],[DeliveryDateTime]] &lt;= data[[#This Row],[SLADue]], "On Time", "Late")</f>
        <v>Late</v>
      </c>
    </row>
    <row r="3100" spans="1:28" x14ac:dyDescent="0.2">
      <c r="A3100" t="s">
        <v>3650</v>
      </c>
      <c r="B3100" t="s">
        <v>19</v>
      </c>
      <c r="C3100" t="s">
        <v>117</v>
      </c>
      <c r="D3100" t="s">
        <v>118</v>
      </c>
      <c r="E3100" s="5">
        <v>70.099999999999994</v>
      </c>
      <c r="F3100" t="s">
        <v>94</v>
      </c>
      <c r="G3100">
        <v>3</v>
      </c>
      <c r="H3100" s="1">
        <v>45622</v>
      </c>
      <c r="I3100" s="1" t="str">
        <f>TEXT(data[[#This Row],[OrderDate]],"mmm")</f>
        <v>Nov</v>
      </c>
      <c r="J3100" s="6">
        <v>0.43472222222222223</v>
      </c>
      <c r="K3100" s="6" t="str">
        <f>TEXT(data[[#This Row],[OrderTime]],"h")</f>
        <v>10</v>
      </c>
      <c r="L3100" s="1">
        <v>45622</v>
      </c>
      <c r="M3100" s="6">
        <v>0.6430555555555556</v>
      </c>
      <c r="N3100" t="s">
        <v>238</v>
      </c>
      <c r="O3100" t="s">
        <v>373</v>
      </c>
      <c r="P3100" t="s">
        <v>36</v>
      </c>
      <c r="Q3100" t="s">
        <v>53</v>
      </c>
      <c r="R3100" t="s">
        <v>66</v>
      </c>
      <c r="S3100" t="s">
        <v>47</v>
      </c>
      <c r="T3100" t="s">
        <v>29</v>
      </c>
      <c r="U3100" t="s">
        <v>39</v>
      </c>
      <c r="V3100" s="5">
        <f>data[[#This Row],[PriceUSD]]*data[[#This Row],[Quantity]]</f>
        <v>210.29999999999998</v>
      </c>
      <c r="W3100" s="7">
        <f>data[[#This Row],[OrderDate]] + TIME(VALUE(LEFT(data[[#This Row],[OrderTime]],2)), VALUE(RIGHT(data[[#This Row],[OrderTime]],2)), 0)</f>
        <v>45622.015277777777</v>
      </c>
      <c r="X3100" s="7">
        <f>_xlfn.MINIFS(data[OrderDateTime], data[CustomerName], data[[#This Row],[CustomerName]])</f>
        <v>45529.054166666669</v>
      </c>
      <c r="Y3100" t="str">
        <f>IF(data[[#This Row],[OrderDateTime]]=data[[#This Row],[FirstOrderDateTime]], "New", "Returning")</f>
        <v>Returning</v>
      </c>
      <c r="Z3100" s="7">
        <f>data[[#This Row],[DeliveryDate]] + data[[#This Row],[DeliveryTime]]</f>
        <v>45622.643055555556</v>
      </c>
      <c r="AA3100" s="7">
        <f>data[[#This Row],[OrderDateTime]] + 1</f>
        <v>45623.015277777777</v>
      </c>
      <c r="AB3100" s="7" t="str">
        <f>IF(data[[#This Row],[DeliveryDateTime]] &lt;= data[[#This Row],[SLADue]], "On Time", "Late")</f>
        <v>On Time</v>
      </c>
    </row>
    <row r="3101" spans="1:28" x14ac:dyDescent="0.2">
      <c r="A3101" t="s">
        <v>3651</v>
      </c>
      <c r="B3101" t="s">
        <v>19</v>
      </c>
      <c r="C3101" t="s">
        <v>20</v>
      </c>
      <c r="D3101" t="s">
        <v>21</v>
      </c>
      <c r="E3101" s="5">
        <v>18.11</v>
      </c>
      <c r="F3101" t="s">
        <v>71</v>
      </c>
      <c r="G3101">
        <v>3</v>
      </c>
      <c r="H3101" s="1">
        <v>45621</v>
      </c>
      <c r="I3101" s="1" t="str">
        <f>TEXT(data[[#This Row],[OrderDate]],"mmm")</f>
        <v>Nov</v>
      </c>
      <c r="J3101" s="6">
        <v>0.53819444444444442</v>
      </c>
      <c r="K3101" s="6" t="str">
        <f>TEXT(data[[#This Row],[OrderTime]],"h")</f>
        <v>12</v>
      </c>
      <c r="L3101" s="1">
        <v>45622</v>
      </c>
      <c r="M3101" s="6">
        <v>0.66319444444444442</v>
      </c>
      <c r="N3101" t="s">
        <v>139</v>
      </c>
      <c r="O3101" t="s">
        <v>24</v>
      </c>
      <c r="P3101" t="s">
        <v>36</v>
      </c>
      <c r="Q3101" t="s">
        <v>53</v>
      </c>
      <c r="R3101" t="s">
        <v>27</v>
      </c>
      <c r="S3101" t="s">
        <v>28</v>
      </c>
      <c r="T3101" t="s">
        <v>38</v>
      </c>
      <c r="U3101" t="s">
        <v>39</v>
      </c>
      <c r="V3101" s="5">
        <f>data[[#This Row],[PriceUSD]]*data[[#This Row],[Quantity]]</f>
        <v>54.33</v>
      </c>
      <c r="W3101" s="7">
        <f>data[[#This Row],[OrderDate]] + TIME(VALUE(LEFT(data[[#This Row],[OrderTime]],2)), VALUE(RIGHT(data[[#This Row],[OrderTime]],2)), 0)</f>
        <v>45621.030555555553</v>
      </c>
      <c r="X3101" s="7">
        <f>_xlfn.MINIFS(data[OrderDateTime], data[CustomerName], data[[#This Row],[CustomerName]])</f>
        <v>45531.017361111109</v>
      </c>
      <c r="Y3101" t="str">
        <f>IF(data[[#This Row],[OrderDateTime]]=data[[#This Row],[FirstOrderDateTime]], "New", "Returning")</f>
        <v>Returning</v>
      </c>
      <c r="Z3101" s="7">
        <f>data[[#This Row],[DeliveryDate]] + data[[#This Row],[DeliveryTime]]</f>
        <v>45622.663194444445</v>
      </c>
      <c r="AA3101" s="7">
        <f>data[[#This Row],[OrderDateTime]] + 1</f>
        <v>45622.030555555553</v>
      </c>
      <c r="AB3101" s="7" t="str">
        <f>IF(data[[#This Row],[DeliveryDateTime]] &lt;= data[[#This Row],[SLADue]], "On Time", "Late")</f>
        <v>Late</v>
      </c>
    </row>
    <row r="3102" spans="1:28" x14ac:dyDescent="0.2">
      <c r="A3102" t="s">
        <v>3652</v>
      </c>
      <c r="B3102" t="s">
        <v>19</v>
      </c>
      <c r="C3102" t="s">
        <v>126</v>
      </c>
      <c r="D3102" t="s">
        <v>127</v>
      </c>
      <c r="E3102" s="5">
        <v>23.52</v>
      </c>
      <c r="F3102" t="s">
        <v>87</v>
      </c>
      <c r="G3102">
        <v>2</v>
      </c>
      <c r="H3102" s="1">
        <v>45778</v>
      </c>
      <c r="I3102" s="1" t="str">
        <f>TEXT(data[[#This Row],[OrderDate]],"mmm")</f>
        <v>May</v>
      </c>
      <c r="J3102" s="6">
        <v>0.68819444444444444</v>
      </c>
      <c r="K3102" s="6" t="str">
        <f>TEXT(data[[#This Row],[OrderTime]],"h")</f>
        <v>16</v>
      </c>
      <c r="L3102" s="1">
        <v>45779</v>
      </c>
      <c r="M3102" s="6">
        <v>0.72986111111111107</v>
      </c>
      <c r="N3102" t="s">
        <v>213</v>
      </c>
      <c r="O3102" t="s">
        <v>1041</v>
      </c>
      <c r="P3102" t="s">
        <v>36</v>
      </c>
      <c r="Q3102" t="s">
        <v>26</v>
      </c>
      <c r="R3102" t="s">
        <v>129</v>
      </c>
      <c r="S3102" t="s">
        <v>28</v>
      </c>
      <c r="T3102" t="s">
        <v>38</v>
      </c>
      <c r="U3102" t="s">
        <v>30</v>
      </c>
      <c r="V3102" s="5">
        <f>data[[#This Row],[PriceUSD]]*data[[#This Row],[Quantity]]</f>
        <v>47.04</v>
      </c>
      <c r="W3102" s="7">
        <f>data[[#This Row],[OrderDate]] + TIME(VALUE(LEFT(data[[#This Row],[OrderTime]],2)), VALUE(RIGHT(data[[#This Row],[OrderTime]],2)), 0)</f>
        <v>45778.030555555553</v>
      </c>
      <c r="X3102" s="7">
        <f>_xlfn.MINIFS(data[OrderDateTime], data[CustomerName], data[[#This Row],[CustomerName]])</f>
        <v>45510.015277777777</v>
      </c>
      <c r="Y3102" t="str">
        <f>IF(data[[#This Row],[OrderDateTime]]=data[[#This Row],[FirstOrderDateTime]], "New", "Returning")</f>
        <v>Returning</v>
      </c>
      <c r="Z3102" s="7">
        <f>data[[#This Row],[DeliveryDate]] + data[[#This Row],[DeliveryTime]]</f>
        <v>45779.729861111111</v>
      </c>
      <c r="AA3102" s="7">
        <f>data[[#This Row],[OrderDateTime]] + 1</f>
        <v>45779.030555555553</v>
      </c>
      <c r="AB3102" s="7" t="str">
        <f>IF(data[[#This Row],[DeliveryDateTime]] &lt;= data[[#This Row],[SLADue]], "On Time", "Late")</f>
        <v>Late</v>
      </c>
    </row>
    <row r="3103" spans="1:28" x14ac:dyDescent="0.2">
      <c r="A3103" t="s">
        <v>3653</v>
      </c>
      <c r="B3103" t="s">
        <v>19</v>
      </c>
      <c r="C3103" t="s">
        <v>258</v>
      </c>
      <c r="D3103" t="s">
        <v>259</v>
      </c>
      <c r="E3103" s="5">
        <v>121.33</v>
      </c>
      <c r="F3103" t="s">
        <v>182</v>
      </c>
      <c r="G3103">
        <v>1</v>
      </c>
      <c r="H3103" s="1">
        <v>45569</v>
      </c>
      <c r="I3103" s="1" t="str">
        <f>TEXT(data[[#This Row],[OrderDate]],"mmm")</f>
        <v>Oct</v>
      </c>
      <c r="J3103" s="6">
        <v>0.90833333333333333</v>
      </c>
      <c r="K3103" s="6" t="str">
        <f>TEXT(data[[#This Row],[OrderTime]],"h")</f>
        <v>21</v>
      </c>
      <c r="L3103" s="1">
        <v>45570</v>
      </c>
      <c r="M3103" s="6">
        <v>0.5493055555555556</v>
      </c>
      <c r="N3103" t="s">
        <v>163</v>
      </c>
      <c r="O3103" t="s">
        <v>303</v>
      </c>
      <c r="P3103" t="s">
        <v>77</v>
      </c>
      <c r="Q3103" t="s">
        <v>53</v>
      </c>
      <c r="R3103" t="s">
        <v>261</v>
      </c>
      <c r="S3103" t="s">
        <v>28</v>
      </c>
      <c r="T3103" t="s">
        <v>38</v>
      </c>
      <c r="U3103" t="s">
        <v>30</v>
      </c>
      <c r="V3103" s="5">
        <f>data[[#This Row],[PriceUSD]]*data[[#This Row],[Quantity]]</f>
        <v>121.33</v>
      </c>
      <c r="W3103" s="7">
        <f>data[[#This Row],[OrderDate]] + TIME(VALUE(LEFT(data[[#This Row],[OrderTime]],2)), VALUE(RIGHT(data[[#This Row],[OrderTime]],2)), 0)</f>
        <v>45569.022916666669</v>
      </c>
      <c r="X3103" s="7">
        <f>_xlfn.MINIFS(data[OrderDateTime], data[CustomerName], data[[#This Row],[CustomerName]])</f>
        <v>45505.061805555553</v>
      </c>
      <c r="Y3103" t="str">
        <f>IF(data[[#This Row],[OrderDateTime]]=data[[#This Row],[FirstOrderDateTime]], "New", "Returning")</f>
        <v>Returning</v>
      </c>
      <c r="Z3103" s="7">
        <f>data[[#This Row],[DeliveryDate]] + data[[#This Row],[DeliveryTime]]</f>
        <v>45570.549305555556</v>
      </c>
      <c r="AA3103" s="7">
        <f>data[[#This Row],[OrderDateTime]] + 1</f>
        <v>45570.022916666669</v>
      </c>
      <c r="AB3103" s="7" t="str">
        <f>IF(data[[#This Row],[DeliveryDateTime]] &lt;= data[[#This Row],[SLADue]], "On Time", "Late")</f>
        <v>Late</v>
      </c>
    </row>
    <row r="3104" spans="1:28" x14ac:dyDescent="0.2">
      <c r="A3104" t="s">
        <v>3654</v>
      </c>
      <c r="B3104" t="s">
        <v>19</v>
      </c>
      <c r="C3104" t="s">
        <v>41</v>
      </c>
      <c r="D3104" t="s">
        <v>42</v>
      </c>
      <c r="E3104" s="5">
        <v>30.58</v>
      </c>
      <c r="F3104" t="s">
        <v>119</v>
      </c>
      <c r="G3104">
        <v>1</v>
      </c>
      <c r="H3104" s="1">
        <v>45532</v>
      </c>
      <c r="I3104" s="1" t="str">
        <f>TEXT(data[[#This Row],[OrderDate]],"mmm")</f>
        <v>Aug</v>
      </c>
      <c r="J3104" s="6">
        <v>0.68194444444444446</v>
      </c>
      <c r="K3104" s="6" t="str">
        <f>TEXT(data[[#This Row],[OrderTime]],"h")</f>
        <v>16</v>
      </c>
      <c r="L3104" s="1">
        <v>45533</v>
      </c>
      <c r="M3104" s="6">
        <v>0.72361111111111109</v>
      </c>
      <c r="N3104" t="s">
        <v>120</v>
      </c>
      <c r="O3104" t="s">
        <v>216</v>
      </c>
      <c r="P3104" t="s">
        <v>25</v>
      </c>
      <c r="Q3104" t="s">
        <v>53</v>
      </c>
      <c r="R3104" t="s">
        <v>46</v>
      </c>
      <c r="S3104" t="s">
        <v>28</v>
      </c>
      <c r="T3104" t="s">
        <v>38</v>
      </c>
      <c r="U3104" t="s">
        <v>67</v>
      </c>
      <c r="V3104" s="5">
        <f>data[[#This Row],[PriceUSD]]*data[[#This Row],[Quantity]]</f>
        <v>30.58</v>
      </c>
      <c r="W3104" s="7">
        <f>data[[#This Row],[OrderDate]] + TIME(VALUE(LEFT(data[[#This Row],[OrderTime]],2)), VALUE(RIGHT(data[[#This Row],[OrderTime]],2)), 0)</f>
        <v>45532.030555555553</v>
      </c>
      <c r="X3104" s="7">
        <f>_xlfn.MINIFS(data[OrderDateTime], data[CustomerName], data[[#This Row],[CustomerName]])</f>
        <v>45532.030555555553</v>
      </c>
      <c r="Y3104" t="str">
        <f>IF(data[[#This Row],[OrderDateTime]]=data[[#This Row],[FirstOrderDateTime]], "New", "Returning")</f>
        <v>New</v>
      </c>
      <c r="Z3104" s="7">
        <f>data[[#This Row],[DeliveryDate]] + data[[#This Row],[DeliveryTime]]</f>
        <v>45533.723611111112</v>
      </c>
      <c r="AA3104" s="7">
        <f>data[[#This Row],[OrderDateTime]] + 1</f>
        <v>45533.030555555553</v>
      </c>
      <c r="AB3104" s="7" t="str">
        <f>IF(data[[#This Row],[DeliveryDateTime]] &lt;= data[[#This Row],[SLADue]], "On Time", "Late")</f>
        <v>Late</v>
      </c>
    </row>
    <row r="3105" spans="1:28" x14ac:dyDescent="0.2">
      <c r="A3105" t="s">
        <v>3655</v>
      </c>
      <c r="B3105" t="s">
        <v>19</v>
      </c>
      <c r="C3105" t="s">
        <v>92</v>
      </c>
      <c r="D3105" t="s">
        <v>93</v>
      </c>
      <c r="E3105" s="5">
        <v>79.540000000000006</v>
      </c>
      <c r="F3105" t="s">
        <v>81</v>
      </c>
      <c r="G3105">
        <v>2</v>
      </c>
      <c r="H3105" s="1">
        <v>45567</v>
      </c>
      <c r="I3105" s="1" t="str">
        <f>TEXT(data[[#This Row],[OrderDate]],"mmm")</f>
        <v>Oct</v>
      </c>
      <c r="J3105" s="6">
        <v>0.41666666666666669</v>
      </c>
      <c r="K3105" s="6" t="str">
        <f>TEXT(data[[#This Row],[OrderTime]],"h")</f>
        <v>10</v>
      </c>
      <c r="L3105" s="1">
        <v>45568</v>
      </c>
      <c r="M3105" s="6">
        <v>0.58333333333333337</v>
      </c>
      <c r="N3105" t="s">
        <v>88</v>
      </c>
      <c r="O3105" t="s">
        <v>1202</v>
      </c>
      <c r="P3105" t="s">
        <v>25</v>
      </c>
      <c r="Q3105" t="s">
        <v>26</v>
      </c>
      <c r="R3105" t="s">
        <v>66</v>
      </c>
      <c r="S3105" t="s">
        <v>28</v>
      </c>
      <c r="T3105" t="s">
        <v>38</v>
      </c>
      <c r="U3105" t="s">
        <v>39</v>
      </c>
      <c r="V3105" s="5">
        <f>data[[#This Row],[PriceUSD]]*data[[#This Row],[Quantity]]</f>
        <v>159.08000000000001</v>
      </c>
      <c r="W3105" s="7">
        <f>data[[#This Row],[OrderDate]] + TIME(VALUE(LEFT(data[[#This Row],[OrderTime]],2)), VALUE(RIGHT(data[[#This Row],[OrderTime]],2)), 0)</f>
        <v>45567.046527777777</v>
      </c>
      <c r="X3105" s="7">
        <f>_xlfn.MINIFS(data[OrderDateTime], data[CustomerName], data[[#This Row],[CustomerName]])</f>
        <v>45514.007638888892</v>
      </c>
      <c r="Y3105" t="str">
        <f>IF(data[[#This Row],[OrderDateTime]]=data[[#This Row],[FirstOrderDateTime]], "New", "Returning")</f>
        <v>Returning</v>
      </c>
      <c r="Z3105" s="7">
        <f>data[[#This Row],[DeliveryDate]] + data[[#This Row],[DeliveryTime]]</f>
        <v>45568.583333333336</v>
      </c>
      <c r="AA3105" s="7">
        <f>data[[#This Row],[OrderDateTime]] + 1</f>
        <v>45568.046527777777</v>
      </c>
      <c r="AB3105" s="7" t="str">
        <f>IF(data[[#This Row],[DeliveryDateTime]] &lt;= data[[#This Row],[SLADue]], "On Time", "Late")</f>
        <v>Late</v>
      </c>
    </row>
    <row r="3106" spans="1:28" x14ac:dyDescent="0.2">
      <c r="A3106" t="s">
        <v>3656</v>
      </c>
      <c r="B3106" t="s">
        <v>19</v>
      </c>
      <c r="C3106" t="s">
        <v>290</v>
      </c>
      <c r="D3106" t="s">
        <v>291</v>
      </c>
      <c r="E3106" s="5">
        <v>64.62</v>
      </c>
      <c r="F3106" t="s">
        <v>22</v>
      </c>
      <c r="G3106">
        <v>1</v>
      </c>
      <c r="H3106" s="1">
        <v>45816</v>
      </c>
      <c r="I3106" s="1" t="str">
        <f>TEXT(data[[#This Row],[OrderDate]],"mmm")</f>
        <v>Jun</v>
      </c>
      <c r="J3106" s="6">
        <v>0.86736111111111114</v>
      </c>
      <c r="K3106" s="6" t="str">
        <f>TEXT(data[[#This Row],[OrderTime]],"h")</f>
        <v>20</v>
      </c>
      <c r="L3106" s="1">
        <v>45818</v>
      </c>
      <c r="M3106" s="6">
        <v>0.81666666666666665</v>
      </c>
      <c r="N3106" t="s">
        <v>163</v>
      </c>
      <c r="O3106" t="s">
        <v>375</v>
      </c>
      <c r="P3106" t="s">
        <v>77</v>
      </c>
      <c r="Q3106" t="s">
        <v>26</v>
      </c>
      <c r="R3106" t="s">
        <v>294</v>
      </c>
      <c r="S3106" t="s">
        <v>105</v>
      </c>
      <c r="T3106" t="s">
        <v>38</v>
      </c>
      <c r="U3106" t="s">
        <v>67</v>
      </c>
      <c r="V3106" s="5">
        <f>data[[#This Row],[PriceUSD]]*data[[#This Row],[Quantity]]</f>
        <v>64.62</v>
      </c>
      <c r="W3106" s="7">
        <f>data[[#This Row],[OrderDate]] + TIME(VALUE(LEFT(data[[#This Row],[OrderTime]],2)), VALUE(RIGHT(data[[#This Row],[OrderTime]],2)), 0)</f>
        <v>45816.007638888892</v>
      </c>
      <c r="X3106" s="7">
        <f>_xlfn.MINIFS(data[OrderDateTime], data[CustomerName], data[[#This Row],[CustomerName]])</f>
        <v>45557.052083333336</v>
      </c>
      <c r="Y3106" t="str">
        <f>IF(data[[#This Row],[OrderDateTime]]=data[[#This Row],[FirstOrderDateTime]], "New", "Returning")</f>
        <v>Returning</v>
      </c>
      <c r="Z3106" s="7">
        <f>data[[#This Row],[DeliveryDate]] + data[[#This Row],[DeliveryTime]]</f>
        <v>45818.816666666666</v>
      </c>
      <c r="AA3106" s="7">
        <f>data[[#This Row],[OrderDateTime]] + 1</f>
        <v>45817.007638888892</v>
      </c>
      <c r="AB3106" s="7" t="str">
        <f>IF(data[[#This Row],[DeliveryDateTime]] &lt;= data[[#This Row],[SLADue]], "On Time", "Late")</f>
        <v>Late</v>
      </c>
    </row>
    <row r="3107" spans="1:28" x14ac:dyDescent="0.2">
      <c r="A3107" t="s">
        <v>3657</v>
      </c>
      <c r="B3107" t="s">
        <v>19</v>
      </c>
      <c r="C3107" t="s">
        <v>258</v>
      </c>
      <c r="D3107" t="s">
        <v>259</v>
      </c>
      <c r="E3107" s="5">
        <v>119.27</v>
      </c>
      <c r="F3107" t="s">
        <v>51</v>
      </c>
      <c r="G3107">
        <v>2</v>
      </c>
      <c r="H3107" s="1">
        <v>45746</v>
      </c>
      <c r="I3107" s="1" t="str">
        <f>TEXT(data[[#This Row],[OrderDate]],"mmm")</f>
        <v>Mar</v>
      </c>
      <c r="J3107" s="6">
        <v>0.44097222222222221</v>
      </c>
      <c r="K3107" s="6" t="str">
        <f>TEXT(data[[#This Row],[OrderTime]],"h")</f>
        <v>10</v>
      </c>
      <c r="L3107" s="1">
        <v>45746</v>
      </c>
      <c r="M3107" s="6">
        <v>0.73263888888888884</v>
      </c>
      <c r="N3107" t="s">
        <v>120</v>
      </c>
      <c r="O3107" t="s">
        <v>788</v>
      </c>
      <c r="P3107" t="s">
        <v>25</v>
      </c>
      <c r="Q3107" t="s">
        <v>26</v>
      </c>
      <c r="R3107" t="s">
        <v>261</v>
      </c>
      <c r="S3107" t="s">
        <v>47</v>
      </c>
      <c r="T3107" t="s">
        <v>38</v>
      </c>
      <c r="U3107" t="s">
        <v>30</v>
      </c>
      <c r="V3107" s="5">
        <f>data[[#This Row],[PriceUSD]]*data[[#This Row],[Quantity]]</f>
        <v>238.54</v>
      </c>
      <c r="W3107" s="7">
        <f>data[[#This Row],[OrderDate]] + TIME(VALUE(LEFT(data[[#This Row],[OrderTime]],2)), VALUE(RIGHT(data[[#This Row],[OrderTime]],2)), 0)</f>
        <v>45746.015277777777</v>
      </c>
      <c r="X3107" s="7">
        <f>_xlfn.MINIFS(data[OrderDateTime], data[CustomerName], data[[#This Row],[CustomerName]])</f>
        <v>45543.022916666669</v>
      </c>
      <c r="Y3107" t="str">
        <f>IF(data[[#This Row],[OrderDateTime]]=data[[#This Row],[FirstOrderDateTime]], "New", "Returning")</f>
        <v>Returning</v>
      </c>
      <c r="Z3107" s="7">
        <f>data[[#This Row],[DeliveryDate]] + data[[#This Row],[DeliveryTime]]</f>
        <v>45746.732638888891</v>
      </c>
      <c r="AA3107" s="7">
        <f>data[[#This Row],[OrderDateTime]] + 1</f>
        <v>45747.015277777777</v>
      </c>
      <c r="AB3107" s="7" t="str">
        <f>IF(data[[#This Row],[DeliveryDateTime]] &lt;= data[[#This Row],[SLADue]], "On Time", "Late")</f>
        <v>On Time</v>
      </c>
    </row>
    <row r="3108" spans="1:28" x14ac:dyDescent="0.2">
      <c r="A3108" t="s">
        <v>3658</v>
      </c>
      <c r="B3108" t="s">
        <v>19</v>
      </c>
      <c r="C3108" t="s">
        <v>41</v>
      </c>
      <c r="D3108" t="s">
        <v>42</v>
      </c>
      <c r="E3108" s="5">
        <v>40.520000000000003</v>
      </c>
      <c r="F3108" t="s">
        <v>51</v>
      </c>
      <c r="G3108">
        <v>1</v>
      </c>
      <c r="H3108" s="1">
        <v>45724</v>
      </c>
      <c r="I3108" s="1" t="str">
        <f>TEXT(data[[#This Row],[OrderDate]],"mmm")</f>
        <v>Mar</v>
      </c>
      <c r="J3108" s="6">
        <v>0.73958333333333337</v>
      </c>
      <c r="K3108" s="6" t="str">
        <f>TEXT(data[[#This Row],[OrderTime]],"h")</f>
        <v>17</v>
      </c>
      <c r="L3108" s="1">
        <v>45725</v>
      </c>
      <c r="M3108" s="6">
        <v>0.63263888888888886</v>
      </c>
      <c r="N3108" t="s">
        <v>120</v>
      </c>
      <c r="O3108" t="s">
        <v>1057</v>
      </c>
      <c r="P3108" t="s">
        <v>25</v>
      </c>
      <c r="Q3108" t="s">
        <v>53</v>
      </c>
      <c r="R3108" t="s">
        <v>46</v>
      </c>
      <c r="S3108" t="s">
        <v>28</v>
      </c>
      <c r="T3108" t="s">
        <v>29</v>
      </c>
      <c r="U3108" t="s">
        <v>30</v>
      </c>
      <c r="V3108" s="5">
        <f>data[[#This Row],[PriceUSD]]*data[[#This Row],[Quantity]]</f>
        <v>40.520000000000003</v>
      </c>
      <c r="W3108" s="7">
        <f>data[[#This Row],[OrderDate]] + TIME(VALUE(LEFT(data[[#This Row],[OrderTime]],2)), VALUE(RIGHT(data[[#This Row],[OrderTime]],2)), 0)</f>
        <v>45724.022916666669</v>
      </c>
      <c r="X3108" s="7">
        <f>_xlfn.MINIFS(data[OrderDateTime], data[CustomerName], data[[#This Row],[CustomerName]])</f>
        <v>45557.017361111109</v>
      </c>
      <c r="Y3108" t="str">
        <f>IF(data[[#This Row],[OrderDateTime]]=data[[#This Row],[FirstOrderDateTime]], "New", "Returning")</f>
        <v>Returning</v>
      </c>
      <c r="Z3108" s="7">
        <f>data[[#This Row],[DeliveryDate]] + data[[#This Row],[DeliveryTime]]</f>
        <v>45725.632638888892</v>
      </c>
      <c r="AA3108" s="7">
        <f>data[[#This Row],[OrderDateTime]] + 1</f>
        <v>45725.022916666669</v>
      </c>
      <c r="AB3108" s="7" t="str">
        <f>IF(data[[#This Row],[DeliveryDateTime]] &lt;= data[[#This Row],[SLADue]], "On Time", "Late")</f>
        <v>Late</v>
      </c>
    </row>
    <row r="3109" spans="1:28" x14ac:dyDescent="0.2">
      <c r="A3109" t="s">
        <v>3659</v>
      </c>
      <c r="B3109" t="s">
        <v>19</v>
      </c>
      <c r="C3109" t="s">
        <v>110</v>
      </c>
      <c r="D3109" t="s">
        <v>111</v>
      </c>
      <c r="E3109" s="5">
        <v>10.67</v>
      </c>
      <c r="F3109" t="s">
        <v>87</v>
      </c>
      <c r="G3109">
        <v>1</v>
      </c>
      <c r="H3109" s="1">
        <v>45792</v>
      </c>
      <c r="I3109" s="1" t="str">
        <f>TEXT(data[[#This Row],[OrderDate]],"mmm")</f>
        <v>May</v>
      </c>
      <c r="J3109" s="6">
        <v>0.89513888888888893</v>
      </c>
      <c r="K3109" s="6" t="str">
        <f>TEXT(data[[#This Row],[OrderTime]],"h")</f>
        <v>21</v>
      </c>
      <c r="L3109" s="1">
        <v>45793</v>
      </c>
      <c r="M3109" s="6">
        <v>0.52916666666666667</v>
      </c>
      <c r="N3109" t="s">
        <v>64</v>
      </c>
      <c r="O3109" t="s">
        <v>593</v>
      </c>
      <c r="P3109" t="s">
        <v>25</v>
      </c>
      <c r="Q3109" t="s">
        <v>26</v>
      </c>
      <c r="R3109" t="s">
        <v>114</v>
      </c>
      <c r="S3109" t="s">
        <v>28</v>
      </c>
      <c r="T3109" t="s">
        <v>29</v>
      </c>
      <c r="U3109" t="s">
        <v>30</v>
      </c>
      <c r="V3109" s="5">
        <f>data[[#This Row],[PriceUSD]]*data[[#This Row],[Quantity]]</f>
        <v>10.67</v>
      </c>
      <c r="W3109" s="7">
        <f>data[[#This Row],[OrderDate]] + TIME(VALUE(LEFT(data[[#This Row],[OrderTime]],2)), VALUE(RIGHT(data[[#This Row],[OrderTime]],2)), 0)</f>
        <v>45792.061805555553</v>
      </c>
      <c r="X3109" s="7">
        <f>_xlfn.MINIFS(data[OrderDateTime], data[CustomerName], data[[#This Row],[CustomerName]])</f>
        <v>45518.007638888892</v>
      </c>
      <c r="Y3109" t="str">
        <f>IF(data[[#This Row],[OrderDateTime]]=data[[#This Row],[FirstOrderDateTime]], "New", "Returning")</f>
        <v>Returning</v>
      </c>
      <c r="Z3109" s="7">
        <f>data[[#This Row],[DeliveryDate]] + data[[#This Row],[DeliveryTime]]</f>
        <v>45793.529166666667</v>
      </c>
      <c r="AA3109" s="7">
        <f>data[[#This Row],[OrderDateTime]] + 1</f>
        <v>45793.061805555553</v>
      </c>
      <c r="AB3109" s="7" t="str">
        <f>IF(data[[#This Row],[DeliveryDateTime]] &lt;= data[[#This Row],[SLADue]], "On Time", "Late")</f>
        <v>Late</v>
      </c>
    </row>
    <row r="3110" spans="1:28" x14ac:dyDescent="0.2">
      <c r="A3110" t="s">
        <v>3660</v>
      </c>
      <c r="B3110" t="s">
        <v>19</v>
      </c>
      <c r="C3110" t="s">
        <v>79</v>
      </c>
      <c r="D3110" t="s">
        <v>80</v>
      </c>
      <c r="E3110" s="5">
        <v>31.68</v>
      </c>
      <c r="F3110" t="s">
        <v>81</v>
      </c>
      <c r="G3110">
        <v>1</v>
      </c>
      <c r="H3110" s="1">
        <v>45727</v>
      </c>
      <c r="I3110" s="1" t="str">
        <f>TEXT(data[[#This Row],[OrderDate]],"mmm")</f>
        <v>Mar</v>
      </c>
      <c r="J3110" s="6">
        <v>0.79097222222222219</v>
      </c>
      <c r="K3110" s="6" t="str">
        <f>TEXT(data[[#This Row],[OrderTime]],"h")</f>
        <v>18</v>
      </c>
      <c r="L3110" s="1">
        <v>45728</v>
      </c>
      <c r="M3110" s="6">
        <v>0.85902777777777772</v>
      </c>
      <c r="N3110" t="s">
        <v>64</v>
      </c>
      <c r="O3110" t="s">
        <v>1505</v>
      </c>
      <c r="P3110" t="s">
        <v>25</v>
      </c>
      <c r="Q3110" t="s">
        <v>26</v>
      </c>
      <c r="R3110" t="s">
        <v>83</v>
      </c>
      <c r="S3110" t="s">
        <v>28</v>
      </c>
      <c r="T3110" t="s">
        <v>59</v>
      </c>
      <c r="U3110" t="s">
        <v>30</v>
      </c>
      <c r="V3110" s="5">
        <f>data[[#This Row],[PriceUSD]]*data[[#This Row],[Quantity]]</f>
        <v>31.68</v>
      </c>
      <c r="W3110" s="7">
        <f>data[[#This Row],[OrderDate]] + TIME(VALUE(LEFT(data[[#This Row],[OrderTime]],2)), VALUE(RIGHT(data[[#This Row],[OrderTime]],2)), 0)</f>
        <v>45727.015277777777</v>
      </c>
      <c r="X3110" s="7">
        <f>_xlfn.MINIFS(data[OrderDateTime], data[CustomerName], data[[#This Row],[CustomerName]])</f>
        <v>45588.015277777777</v>
      </c>
      <c r="Y3110" t="str">
        <f>IF(data[[#This Row],[OrderDateTime]]=data[[#This Row],[FirstOrderDateTime]], "New", "Returning")</f>
        <v>Returning</v>
      </c>
      <c r="Z3110" s="7">
        <f>data[[#This Row],[DeliveryDate]] + data[[#This Row],[DeliveryTime]]</f>
        <v>45728.859027777777</v>
      </c>
      <c r="AA3110" s="7">
        <f>data[[#This Row],[OrderDateTime]] + 1</f>
        <v>45728.015277777777</v>
      </c>
      <c r="AB3110" s="7" t="str">
        <f>IF(data[[#This Row],[DeliveryDateTime]] &lt;= data[[#This Row],[SLADue]], "On Time", "Late")</f>
        <v>Late</v>
      </c>
    </row>
    <row r="3111" spans="1:28" x14ac:dyDescent="0.2">
      <c r="A3111" t="s">
        <v>3661</v>
      </c>
      <c r="B3111" t="s">
        <v>19</v>
      </c>
      <c r="C3111" t="s">
        <v>258</v>
      </c>
      <c r="D3111" t="s">
        <v>259</v>
      </c>
      <c r="E3111" s="5">
        <v>134.30000000000001</v>
      </c>
      <c r="F3111" t="s">
        <v>119</v>
      </c>
      <c r="G3111">
        <v>1</v>
      </c>
      <c r="H3111" s="1">
        <v>45700</v>
      </c>
      <c r="I3111" s="1" t="str">
        <f>TEXT(data[[#This Row],[OrderDate]],"mmm")</f>
        <v>Feb</v>
      </c>
      <c r="J3111" s="6">
        <v>0.8208333333333333</v>
      </c>
      <c r="K3111" s="6" t="str">
        <f>TEXT(data[[#This Row],[OrderTime]],"h")</f>
        <v>19</v>
      </c>
      <c r="L3111" s="1">
        <v>45701</v>
      </c>
      <c r="M3111" s="6">
        <v>0.90416666666666667</v>
      </c>
      <c r="N3111" t="s">
        <v>452</v>
      </c>
      <c r="O3111" t="s">
        <v>711</v>
      </c>
      <c r="P3111" t="s">
        <v>133</v>
      </c>
      <c r="Q3111" t="s">
        <v>53</v>
      </c>
      <c r="R3111" t="s">
        <v>261</v>
      </c>
      <c r="S3111" t="s">
        <v>28</v>
      </c>
      <c r="T3111" t="s">
        <v>136</v>
      </c>
      <c r="U3111" t="s">
        <v>30</v>
      </c>
      <c r="V3111" s="5">
        <f>data[[#This Row],[PriceUSD]]*data[[#This Row],[Quantity]]</f>
        <v>134.30000000000001</v>
      </c>
      <c r="W3111" s="7">
        <f>data[[#This Row],[OrderDate]] + TIME(VALUE(LEFT(data[[#This Row],[OrderTime]],2)), VALUE(RIGHT(data[[#This Row],[OrderTime]],2)), 0)</f>
        <v>45700.022916666669</v>
      </c>
      <c r="X3111" s="7">
        <f>_xlfn.MINIFS(data[OrderDateTime], data[CustomerName], data[[#This Row],[CustomerName]])</f>
        <v>45532.046527777777</v>
      </c>
      <c r="Y3111" t="str">
        <f>IF(data[[#This Row],[OrderDateTime]]=data[[#This Row],[FirstOrderDateTime]], "New", "Returning")</f>
        <v>Returning</v>
      </c>
      <c r="Z3111" s="7">
        <f>data[[#This Row],[DeliveryDate]] + data[[#This Row],[DeliveryTime]]</f>
        <v>45701.904166666667</v>
      </c>
      <c r="AA3111" s="7">
        <f>data[[#This Row],[OrderDateTime]] + 1</f>
        <v>45701.022916666669</v>
      </c>
      <c r="AB3111" s="7" t="str">
        <f>IF(data[[#This Row],[DeliveryDateTime]] &lt;= data[[#This Row],[SLADue]], "On Time", "Late")</f>
        <v>Late</v>
      </c>
    </row>
    <row r="3112" spans="1:28" x14ac:dyDescent="0.2">
      <c r="A3112" t="s">
        <v>3662</v>
      </c>
      <c r="B3112" t="s">
        <v>19</v>
      </c>
      <c r="C3112" t="s">
        <v>41</v>
      </c>
      <c r="D3112" t="s">
        <v>42</v>
      </c>
      <c r="E3112" s="5">
        <v>41.36</v>
      </c>
      <c r="F3112" t="s">
        <v>51</v>
      </c>
      <c r="G3112">
        <v>2</v>
      </c>
      <c r="H3112" s="1">
        <v>45822</v>
      </c>
      <c r="I3112" s="1" t="str">
        <f>TEXT(data[[#This Row],[OrderDate]],"mmm")</f>
        <v>Jun</v>
      </c>
      <c r="J3112" s="6">
        <v>0.84236111111111112</v>
      </c>
      <c r="K3112" s="6" t="str">
        <f>TEXT(data[[#This Row],[OrderTime]],"h")</f>
        <v>20</v>
      </c>
      <c r="L3112" s="1">
        <v>45823</v>
      </c>
      <c r="M3112" s="6">
        <v>0.76527777777777772</v>
      </c>
      <c r="N3112" t="s">
        <v>238</v>
      </c>
      <c r="O3112" t="s">
        <v>333</v>
      </c>
      <c r="P3112" t="s">
        <v>36</v>
      </c>
      <c r="Q3112" t="s">
        <v>26</v>
      </c>
      <c r="R3112" t="s">
        <v>46</v>
      </c>
      <c r="S3112" t="s">
        <v>28</v>
      </c>
      <c r="T3112" t="s">
        <v>29</v>
      </c>
      <c r="U3112" t="s">
        <v>30</v>
      </c>
      <c r="V3112" s="5">
        <f>data[[#This Row],[PriceUSD]]*data[[#This Row],[Quantity]]</f>
        <v>82.72</v>
      </c>
      <c r="W3112" s="7">
        <f>data[[#This Row],[OrderDate]] + TIME(VALUE(LEFT(data[[#This Row],[OrderTime]],2)), VALUE(RIGHT(data[[#This Row],[OrderTime]],2)), 0)</f>
        <v>45822.007638888892</v>
      </c>
      <c r="X3112" s="7">
        <f>_xlfn.MINIFS(data[OrderDateTime], data[CustomerName], data[[#This Row],[CustomerName]])</f>
        <v>45513.007638888892</v>
      </c>
      <c r="Y3112" t="str">
        <f>IF(data[[#This Row],[OrderDateTime]]=data[[#This Row],[FirstOrderDateTime]], "New", "Returning")</f>
        <v>Returning</v>
      </c>
      <c r="Z3112" s="7">
        <f>data[[#This Row],[DeliveryDate]] + data[[#This Row],[DeliveryTime]]</f>
        <v>45823.765277777777</v>
      </c>
      <c r="AA3112" s="7">
        <f>data[[#This Row],[OrderDateTime]] + 1</f>
        <v>45823.007638888892</v>
      </c>
      <c r="AB3112" s="7" t="str">
        <f>IF(data[[#This Row],[DeliveryDateTime]] &lt;= data[[#This Row],[SLADue]], "On Time", "Late")</f>
        <v>Late</v>
      </c>
    </row>
    <row r="3113" spans="1:28" x14ac:dyDescent="0.2">
      <c r="A3113" t="s">
        <v>3663</v>
      </c>
      <c r="B3113" t="s">
        <v>19</v>
      </c>
      <c r="C3113" t="s">
        <v>92</v>
      </c>
      <c r="D3113" t="s">
        <v>93</v>
      </c>
      <c r="E3113" s="5">
        <v>82.25</v>
      </c>
      <c r="F3113" t="s">
        <v>63</v>
      </c>
      <c r="G3113">
        <v>1</v>
      </c>
      <c r="H3113" s="1">
        <v>45513</v>
      </c>
      <c r="I3113" s="1" t="str">
        <f>TEXT(data[[#This Row],[OrderDate]],"mmm")</f>
        <v>Aug</v>
      </c>
      <c r="J3113" s="6">
        <v>0.77013888888888893</v>
      </c>
      <c r="K3113" s="6" t="str">
        <f>TEXT(data[[#This Row],[OrderTime]],"h")</f>
        <v>18</v>
      </c>
      <c r="L3113" s="1">
        <v>45514</v>
      </c>
      <c r="M3113" s="6">
        <v>0.89513888888888893</v>
      </c>
      <c r="N3113" t="s">
        <v>64</v>
      </c>
      <c r="O3113" t="s">
        <v>492</v>
      </c>
      <c r="P3113" t="s">
        <v>25</v>
      </c>
      <c r="Q3113" t="s">
        <v>26</v>
      </c>
      <c r="R3113" t="s">
        <v>66</v>
      </c>
      <c r="S3113" t="s">
        <v>28</v>
      </c>
      <c r="T3113" t="s">
        <v>38</v>
      </c>
      <c r="U3113" t="s">
        <v>30</v>
      </c>
      <c r="V3113" s="5">
        <f>data[[#This Row],[PriceUSD]]*data[[#This Row],[Quantity]]</f>
        <v>82.25</v>
      </c>
      <c r="W3113" s="7">
        <f>data[[#This Row],[OrderDate]] + TIME(VALUE(LEFT(data[[#This Row],[OrderTime]],2)), VALUE(RIGHT(data[[#This Row],[OrderTime]],2)), 0)</f>
        <v>45513.061805555553</v>
      </c>
      <c r="X3113" s="7">
        <f>_xlfn.MINIFS(data[OrderDateTime], data[CustomerName], data[[#This Row],[CustomerName]])</f>
        <v>45508.061805555553</v>
      </c>
      <c r="Y3113" t="str">
        <f>IF(data[[#This Row],[OrderDateTime]]=data[[#This Row],[FirstOrderDateTime]], "New", "Returning")</f>
        <v>Returning</v>
      </c>
      <c r="Z3113" s="7">
        <f>data[[#This Row],[DeliveryDate]] + data[[#This Row],[DeliveryTime]]</f>
        <v>45514.895138888889</v>
      </c>
      <c r="AA3113" s="7">
        <f>data[[#This Row],[OrderDateTime]] + 1</f>
        <v>45514.061805555553</v>
      </c>
      <c r="AB3113" s="7" t="str">
        <f>IF(data[[#This Row],[DeliveryDateTime]] &lt;= data[[#This Row],[SLADue]], "On Time", "Late")</f>
        <v>Late</v>
      </c>
    </row>
    <row r="3114" spans="1:28" x14ac:dyDescent="0.2">
      <c r="A3114" t="s">
        <v>3664</v>
      </c>
      <c r="B3114" t="s">
        <v>19</v>
      </c>
      <c r="C3114" t="s">
        <v>285</v>
      </c>
      <c r="D3114" t="s">
        <v>286</v>
      </c>
      <c r="E3114" s="5">
        <v>20.79</v>
      </c>
      <c r="F3114" t="s">
        <v>22</v>
      </c>
      <c r="G3114">
        <v>3</v>
      </c>
      <c r="H3114" s="1">
        <v>45839</v>
      </c>
      <c r="I3114" s="1" t="str">
        <f>TEXT(data[[#This Row],[OrderDate]],"mmm")</f>
        <v>Jul</v>
      </c>
      <c r="J3114" s="6">
        <v>0.52361111111111114</v>
      </c>
      <c r="K3114" s="6" t="str">
        <f>TEXT(data[[#This Row],[OrderTime]],"h")</f>
        <v>12</v>
      </c>
      <c r="L3114" s="1">
        <v>45839</v>
      </c>
      <c r="M3114" s="6">
        <v>0.77361111111111114</v>
      </c>
      <c r="N3114" t="s">
        <v>88</v>
      </c>
      <c r="O3114" t="s">
        <v>375</v>
      </c>
      <c r="P3114" t="s">
        <v>25</v>
      </c>
      <c r="Q3114" t="s">
        <v>26</v>
      </c>
      <c r="R3114" t="s">
        <v>114</v>
      </c>
      <c r="S3114" t="s">
        <v>47</v>
      </c>
      <c r="T3114" t="s">
        <v>59</v>
      </c>
      <c r="U3114" t="s">
        <v>30</v>
      </c>
      <c r="V3114" s="5">
        <f>data[[#This Row],[PriceUSD]]*data[[#This Row],[Quantity]]</f>
        <v>62.37</v>
      </c>
      <c r="W3114" s="7">
        <f>data[[#This Row],[OrderDate]] + TIME(VALUE(LEFT(data[[#This Row],[OrderTime]],2)), VALUE(RIGHT(data[[#This Row],[OrderTime]],2)), 0)</f>
        <v>45839.007638888892</v>
      </c>
      <c r="X3114" s="7">
        <f>_xlfn.MINIFS(data[OrderDateTime], data[CustomerName], data[[#This Row],[CustomerName]])</f>
        <v>45557.052083333336</v>
      </c>
      <c r="Y3114" t="str">
        <f>IF(data[[#This Row],[OrderDateTime]]=data[[#This Row],[FirstOrderDateTime]], "New", "Returning")</f>
        <v>Returning</v>
      </c>
      <c r="Z3114" s="7">
        <f>data[[#This Row],[DeliveryDate]] + data[[#This Row],[DeliveryTime]]</f>
        <v>45839.773611111108</v>
      </c>
      <c r="AA3114" s="7">
        <f>data[[#This Row],[OrderDateTime]] + 1</f>
        <v>45840.007638888892</v>
      </c>
      <c r="AB3114" s="7" t="str">
        <f>IF(data[[#This Row],[DeliveryDateTime]] &lt;= data[[#This Row],[SLADue]], "On Time", "Late")</f>
        <v>On Time</v>
      </c>
    </row>
    <row r="3115" spans="1:28" x14ac:dyDescent="0.2">
      <c r="A3115" t="s">
        <v>3665</v>
      </c>
      <c r="B3115" t="s">
        <v>19</v>
      </c>
      <c r="C3115" t="s">
        <v>85</v>
      </c>
      <c r="D3115" t="s">
        <v>86</v>
      </c>
      <c r="E3115" s="5">
        <v>57.51</v>
      </c>
      <c r="F3115" t="s">
        <v>71</v>
      </c>
      <c r="G3115">
        <v>1</v>
      </c>
      <c r="H3115" s="1">
        <v>45841</v>
      </c>
      <c r="I3115" s="1" t="str">
        <f>TEXT(data[[#This Row],[OrderDate]],"mmm")</f>
        <v>Jul</v>
      </c>
      <c r="J3115" s="6">
        <v>0.53819444444444442</v>
      </c>
      <c r="K3115" s="6" t="str">
        <f>TEXT(data[[#This Row],[OrderTime]],"h")</f>
        <v>12</v>
      </c>
      <c r="L3115" s="1">
        <v>45841</v>
      </c>
      <c r="M3115" s="6">
        <v>0.70486111111111116</v>
      </c>
      <c r="N3115" t="s">
        <v>75</v>
      </c>
      <c r="O3115" t="s">
        <v>186</v>
      </c>
      <c r="P3115" t="s">
        <v>25</v>
      </c>
      <c r="Q3115" t="s">
        <v>26</v>
      </c>
      <c r="R3115" t="s">
        <v>90</v>
      </c>
      <c r="S3115" t="s">
        <v>47</v>
      </c>
      <c r="T3115" t="s">
        <v>38</v>
      </c>
      <c r="U3115" t="s">
        <v>30</v>
      </c>
      <c r="V3115" s="5">
        <f>data[[#This Row],[PriceUSD]]*data[[#This Row],[Quantity]]</f>
        <v>57.51</v>
      </c>
      <c r="W3115" s="7">
        <f>data[[#This Row],[OrderDate]] + TIME(VALUE(LEFT(data[[#This Row],[OrderTime]],2)), VALUE(RIGHT(data[[#This Row],[OrderTime]],2)), 0)</f>
        <v>45841.030555555553</v>
      </c>
      <c r="X3115" s="7">
        <f>_xlfn.MINIFS(data[OrderDateTime], data[CustomerName], data[[#This Row],[CustomerName]])</f>
        <v>45521.052083333336</v>
      </c>
      <c r="Y3115" t="str">
        <f>IF(data[[#This Row],[OrderDateTime]]=data[[#This Row],[FirstOrderDateTime]], "New", "Returning")</f>
        <v>Returning</v>
      </c>
      <c r="Z3115" s="7">
        <f>data[[#This Row],[DeliveryDate]] + data[[#This Row],[DeliveryTime]]</f>
        <v>45841.704861111109</v>
      </c>
      <c r="AA3115" s="7">
        <f>data[[#This Row],[OrderDateTime]] + 1</f>
        <v>45842.030555555553</v>
      </c>
      <c r="AB3115" s="7" t="str">
        <f>IF(data[[#This Row],[DeliveryDateTime]] &lt;= data[[#This Row],[SLADue]], "On Time", "Late")</f>
        <v>On Time</v>
      </c>
    </row>
    <row r="3116" spans="1:28" x14ac:dyDescent="0.2">
      <c r="A3116" t="s">
        <v>3666</v>
      </c>
      <c r="B3116" t="s">
        <v>19</v>
      </c>
      <c r="C3116" t="s">
        <v>61</v>
      </c>
      <c r="D3116" t="s">
        <v>62</v>
      </c>
      <c r="E3116" s="5">
        <v>148.81</v>
      </c>
      <c r="F3116" t="s">
        <v>94</v>
      </c>
      <c r="G3116">
        <v>3</v>
      </c>
      <c r="H3116" s="1">
        <v>45763</v>
      </c>
      <c r="I3116" s="1" t="str">
        <f>TEXT(data[[#This Row],[OrderDate]],"mmm")</f>
        <v>Apr</v>
      </c>
      <c r="J3116" s="6">
        <v>0.58472222222222225</v>
      </c>
      <c r="K3116" s="6" t="str">
        <f>TEXT(data[[#This Row],[OrderTime]],"h")</f>
        <v>14</v>
      </c>
      <c r="L3116" s="1">
        <v>45763</v>
      </c>
      <c r="M3116" s="6">
        <v>0.75138888888888888</v>
      </c>
      <c r="N3116" t="s">
        <v>310</v>
      </c>
      <c r="O3116" t="s">
        <v>488</v>
      </c>
      <c r="P3116" t="s">
        <v>180</v>
      </c>
      <c r="Q3116" t="s">
        <v>26</v>
      </c>
      <c r="R3116" t="s">
        <v>66</v>
      </c>
      <c r="S3116" t="s">
        <v>47</v>
      </c>
      <c r="T3116" t="s">
        <v>136</v>
      </c>
      <c r="U3116" t="s">
        <v>39</v>
      </c>
      <c r="V3116" s="5">
        <f>data[[#This Row],[PriceUSD]]*data[[#This Row],[Quantity]]</f>
        <v>446.43</v>
      </c>
      <c r="W3116" s="7">
        <f>data[[#This Row],[OrderDate]] + TIME(VALUE(LEFT(data[[#This Row],[OrderTime]],2)), VALUE(RIGHT(data[[#This Row],[OrderTime]],2)), 0)</f>
        <v>45763.015277777777</v>
      </c>
      <c r="X3116" s="7">
        <f>_xlfn.MINIFS(data[OrderDateTime], data[CustomerName], data[[#This Row],[CustomerName]])</f>
        <v>45556.046527777777</v>
      </c>
      <c r="Y3116" t="str">
        <f>IF(data[[#This Row],[OrderDateTime]]=data[[#This Row],[FirstOrderDateTime]], "New", "Returning")</f>
        <v>Returning</v>
      </c>
      <c r="Z3116" s="7">
        <f>data[[#This Row],[DeliveryDate]] + data[[#This Row],[DeliveryTime]]</f>
        <v>45763.751388888886</v>
      </c>
      <c r="AA3116" s="7">
        <f>data[[#This Row],[OrderDateTime]] + 1</f>
        <v>45764.015277777777</v>
      </c>
      <c r="AB3116" s="7" t="str">
        <f>IF(data[[#This Row],[DeliveryDateTime]] &lt;= data[[#This Row],[SLADue]], "On Time", "Late")</f>
        <v>On Time</v>
      </c>
    </row>
    <row r="3117" spans="1:28" x14ac:dyDescent="0.2">
      <c r="A3117" t="s">
        <v>3667</v>
      </c>
      <c r="B3117" t="s">
        <v>19</v>
      </c>
      <c r="C3117" t="s">
        <v>69</v>
      </c>
      <c r="D3117" t="s">
        <v>70</v>
      </c>
      <c r="E3117" s="5">
        <v>56.92</v>
      </c>
      <c r="F3117" t="s">
        <v>56</v>
      </c>
      <c r="G3117">
        <v>1</v>
      </c>
      <c r="H3117" s="1">
        <v>45721</v>
      </c>
      <c r="I3117" s="1" t="str">
        <f>TEXT(data[[#This Row],[OrderDate]],"mmm")</f>
        <v>Mar</v>
      </c>
      <c r="J3117" s="6">
        <v>0.75763888888888886</v>
      </c>
      <c r="K3117" s="6" t="str">
        <f>TEXT(data[[#This Row],[OrderTime]],"h")</f>
        <v>18</v>
      </c>
      <c r="L3117" s="1">
        <v>45722</v>
      </c>
      <c r="M3117" s="6">
        <v>0.84097222222222223</v>
      </c>
      <c r="N3117" t="s">
        <v>502</v>
      </c>
      <c r="O3117" t="s">
        <v>227</v>
      </c>
      <c r="P3117" t="s">
        <v>202</v>
      </c>
      <c r="Q3117" t="s">
        <v>53</v>
      </c>
      <c r="R3117" t="s">
        <v>37</v>
      </c>
      <c r="S3117" t="s">
        <v>28</v>
      </c>
      <c r="T3117" t="s">
        <v>136</v>
      </c>
      <c r="U3117" t="s">
        <v>39</v>
      </c>
      <c r="V3117" s="5">
        <f>data[[#This Row],[PriceUSD]]*data[[#This Row],[Quantity]]</f>
        <v>56.92</v>
      </c>
      <c r="W3117" s="7">
        <f>data[[#This Row],[OrderDate]] + TIME(VALUE(LEFT(data[[#This Row],[OrderTime]],2)), VALUE(RIGHT(data[[#This Row],[OrderTime]],2)), 0)</f>
        <v>45721.061805555553</v>
      </c>
      <c r="X3117" s="7">
        <f>_xlfn.MINIFS(data[OrderDateTime], data[CustomerName], data[[#This Row],[CustomerName]])</f>
        <v>45535.059027777781</v>
      </c>
      <c r="Y3117" t="str">
        <f>IF(data[[#This Row],[OrderDateTime]]=data[[#This Row],[FirstOrderDateTime]], "New", "Returning")</f>
        <v>Returning</v>
      </c>
      <c r="Z3117" s="7">
        <f>data[[#This Row],[DeliveryDate]] + data[[#This Row],[DeliveryTime]]</f>
        <v>45722.84097222222</v>
      </c>
      <c r="AA3117" s="7">
        <f>data[[#This Row],[OrderDateTime]] + 1</f>
        <v>45722.061805555553</v>
      </c>
      <c r="AB3117" s="7" t="str">
        <f>IF(data[[#This Row],[DeliveryDateTime]] &lt;= data[[#This Row],[SLADue]], "On Time", "Late")</f>
        <v>Late</v>
      </c>
    </row>
    <row r="3118" spans="1:28" x14ac:dyDescent="0.2">
      <c r="A3118" t="s">
        <v>3668</v>
      </c>
      <c r="B3118" t="s">
        <v>19</v>
      </c>
      <c r="C3118" t="s">
        <v>20</v>
      </c>
      <c r="D3118" t="s">
        <v>21</v>
      </c>
      <c r="E3118" s="5">
        <v>14.35</v>
      </c>
      <c r="F3118" t="s">
        <v>71</v>
      </c>
      <c r="G3118">
        <v>1</v>
      </c>
      <c r="H3118" s="1">
        <v>45697</v>
      </c>
      <c r="I3118" s="1" t="str">
        <f>TEXT(data[[#This Row],[OrderDate]],"mmm")</f>
        <v>Feb</v>
      </c>
      <c r="J3118" s="6">
        <v>0.53541666666666665</v>
      </c>
      <c r="K3118" s="6" t="str">
        <f>TEXT(data[[#This Row],[OrderTime]],"h")</f>
        <v>12</v>
      </c>
      <c r="L3118" s="1">
        <v>45697</v>
      </c>
      <c r="M3118" s="6">
        <v>0.66041666666666665</v>
      </c>
      <c r="N3118" t="s">
        <v>57</v>
      </c>
      <c r="O3118" t="s">
        <v>272</v>
      </c>
      <c r="P3118" t="s">
        <v>25</v>
      </c>
      <c r="Q3118" t="s">
        <v>26</v>
      </c>
      <c r="R3118" t="s">
        <v>27</v>
      </c>
      <c r="S3118" t="s">
        <v>47</v>
      </c>
      <c r="T3118" t="s">
        <v>115</v>
      </c>
      <c r="U3118" t="s">
        <v>30</v>
      </c>
      <c r="V3118" s="5">
        <f>data[[#This Row],[PriceUSD]]*data[[#This Row],[Quantity]]</f>
        <v>14.35</v>
      </c>
      <c r="W3118" s="7">
        <f>data[[#This Row],[OrderDate]] + TIME(VALUE(LEFT(data[[#This Row],[OrderTime]],2)), VALUE(RIGHT(data[[#This Row],[OrderTime]],2)), 0)</f>
        <v>45697.046527777777</v>
      </c>
      <c r="X3118" s="7">
        <f>_xlfn.MINIFS(data[OrderDateTime], data[CustomerName], data[[#This Row],[CustomerName]])</f>
        <v>45507.017361111109</v>
      </c>
      <c r="Y3118" t="str">
        <f>IF(data[[#This Row],[OrderDateTime]]=data[[#This Row],[FirstOrderDateTime]], "New", "Returning")</f>
        <v>Returning</v>
      </c>
      <c r="Z3118" s="7">
        <f>data[[#This Row],[DeliveryDate]] + data[[#This Row],[DeliveryTime]]</f>
        <v>45697.660416666666</v>
      </c>
      <c r="AA3118" s="7">
        <f>data[[#This Row],[OrderDateTime]] + 1</f>
        <v>45698.046527777777</v>
      </c>
      <c r="AB3118" s="7" t="str">
        <f>IF(data[[#This Row],[DeliveryDateTime]] &lt;= data[[#This Row],[SLADue]], "On Time", "Late")</f>
        <v>On Time</v>
      </c>
    </row>
    <row r="3119" spans="1:28" x14ac:dyDescent="0.2">
      <c r="A3119" t="s">
        <v>3669</v>
      </c>
      <c r="B3119" t="s">
        <v>19</v>
      </c>
      <c r="C3119" t="s">
        <v>41</v>
      </c>
      <c r="D3119" t="s">
        <v>42</v>
      </c>
      <c r="E3119" s="5">
        <v>36.909999999999997</v>
      </c>
      <c r="F3119" t="s">
        <v>74</v>
      </c>
      <c r="G3119">
        <v>1</v>
      </c>
      <c r="H3119" s="1">
        <v>45604</v>
      </c>
      <c r="I3119" s="1" t="str">
        <f>TEXT(data[[#This Row],[OrderDate]],"mmm")</f>
        <v>Nov</v>
      </c>
      <c r="J3119" s="6">
        <v>0.56111111111111112</v>
      </c>
      <c r="K3119" s="6" t="str">
        <f>TEXT(data[[#This Row],[OrderTime]],"h")</f>
        <v>13</v>
      </c>
      <c r="L3119" s="1">
        <v>45605</v>
      </c>
      <c r="M3119" s="6">
        <v>0.68611111111111112</v>
      </c>
      <c r="N3119" t="s">
        <v>502</v>
      </c>
      <c r="O3119" t="s">
        <v>1196</v>
      </c>
      <c r="P3119" t="s">
        <v>202</v>
      </c>
      <c r="Q3119" t="s">
        <v>26</v>
      </c>
      <c r="R3119" t="s">
        <v>46</v>
      </c>
      <c r="S3119" t="s">
        <v>28</v>
      </c>
      <c r="T3119" t="s">
        <v>136</v>
      </c>
      <c r="U3119" t="s">
        <v>67</v>
      </c>
      <c r="V3119" s="5">
        <f>data[[#This Row],[PriceUSD]]*data[[#This Row],[Quantity]]</f>
        <v>36.909999999999997</v>
      </c>
      <c r="W3119" s="7">
        <f>data[[#This Row],[OrderDate]] + TIME(VALUE(LEFT(data[[#This Row],[OrderTime]],2)), VALUE(RIGHT(data[[#This Row],[OrderTime]],2)), 0)</f>
        <v>45604.007638888892</v>
      </c>
      <c r="X3119" s="7">
        <f>_xlfn.MINIFS(data[OrderDateTime], data[CustomerName], data[[#This Row],[CustomerName]])</f>
        <v>45509.015277777777</v>
      </c>
      <c r="Y3119" t="str">
        <f>IF(data[[#This Row],[OrderDateTime]]=data[[#This Row],[FirstOrderDateTime]], "New", "Returning")</f>
        <v>Returning</v>
      </c>
      <c r="Z3119" s="7">
        <f>data[[#This Row],[DeliveryDate]] + data[[#This Row],[DeliveryTime]]</f>
        <v>45605.686111111114</v>
      </c>
      <c r="AA3119" s="7">
        <f>data[[#This Row],[OrderDateTime]] + 1</f>
        <v>45605.007638888892</v>
      </c>
      <c r="AB3119" s="7" t="str">
        <f>IF(data[[#This Row],[DeliveryDateTime]] &lt;= data[[#This Row],[SLADue]], "On Time", "Late")</f>
        <v>Late</v>
      </c>
    </row>
    <row r="3120" spans="1:28" x14ac:dyDescent="0.2">
      <c r="A3120" t="s">
        <v>3670</v>
      </c>
      <c r="B3120" t="s">
        <v>19</v>
      </c>
      <c r="C3120" t="s">
        <v>258</v>
      </c>
      <c r="D3120" t="s">
        <v>259</v>
      </c>
      <c r="E3120" s="5">
        <v>121.21</v>
      </c>
      <c r="F3120" t="s">
        <v>51</v>
      </c>
      <c r="G3120">
        <v>1</v>
      </c>
      <c r="H3120" s="1">
        <v>45635</v>
      </c>
      <c r="I3120" s="1" t="str">
        <f>TEXT(data[[#This Row],[OrderDate]],"mmm")</f>
        <v>Dec</v>
      </c>
      <c r="J3120" s="6">
        <v>0.90833333333333333</v>
      </c>
      <c r="K3120" s="6" t="str">
        <f>TEXT(data[[#This Row],[OrderTime]],"h")</f>
        <v>21</v>
      </c>
      <c r="L3120" s="1">
        <v>45637</v>
      </c>
      <c r="M3120" s="6">
        <v>0.63124999999999998</v>
      </c>
      <c r="N3120" t="s">
        <v>75</v>
      </c>
      <c r="O3120" t="s">
        <v>469</v>
      </c>
      <c r="P3120" t="s">
        <v>77</v>
      </c>
      <c r="Q3120" t="s">
        <v>26</v>
      </c>
      <c r="R3120" t="s">
        <v>261</v>
      </c>
      <c r="S3120" t="s">
        <v>105</v>
      </c>
      <c r="T3120" t="s">
        <v>29</v>
      </c>
      <c r="U3120" t="s">
        <v>39</v>
      </c>
      <c r="V3120" s="5">
        <f>data[[#This Row],[PriceUSD]]*data[[#This Row],[Quantity]]</f>
        <v>121.21</v>
      </c>
      <c r="W3120" s="7">
        <f>data[[#This Row],[OrderDate]] + TIME(VALUE(LEFT(data[[#This Row],[OrderTime]],2)), VALUE(RIGHT(data[[#This Row],[OrderTime]],2)), 0)</f>
        <v>45635.022916666669</v>
      </c>
      <c r="X3120" s="7">
        <f>_xlfn.MINIFS(data[OrderDateTime], data[CustomerName], data[[#This Row],[CustomerName]])</f>
        <v>45522.030555555553</v>
      </c>
      <c r="Y3120" t="str">
        <f>IF(data[[#This Row],[OrderDateTime]]=data[[#This Row],[FirstOrderDateTime]], "New", "Returning")</f>
        <v>Returning</v>
      </c>
      <c r="Z3120" s="7">
        <f>data[[#This Row],[DeliveryDate]] + data[[#This Row],[DeliveryTime]]</f>
        <v>45637.631249999999</v>
      </c>
      <c r="AA3120" s="7">
        <f>data[[#This Row],[OrderDateTime]] + 1</f>
        <v>45636.022916666669</v>
      </c>
      <c r="AB3120" s="7" t="str">
        <f>IF(data[[#This Row],[DeliveryDateTime]] &lt;= data[[#This Row],[SLADue]], "On Time", "Late")</f>
        <v>Late</v>
      </c>
    </row>
    <row r="3121" spans="1:28" x14ac:dyDescent="0.2">
      <c r="A3121" t="s">
        <v>3671</v>
      </c>
      <c r="B3121" t="s">
        <v>19</v>
      </c>
      <c r="C3121" t="s">
        <v>79</v>
      </c>
      <c r="D3121" t="s">
        <v>80</v>
      </c>
      <c r="E3121" s="5">
        <v>28.48</v>
      </c>
      <c r="F3121" t="s">
        <v>63</v>
      </c>
      <c r="G3121">
        <v>1</v>
      </c>
      <c r="H3121" s="1">
        <v>45871</v>
      </c>
      <c r="I3121" s="1" t="str">
        <f>TEXT(data[[#This Row],[OrderDate]],"mmm")</f>
        <v>Aug</v>
      </c>
      <c r="J3121" s="6">
        <v>0.91597222222222219</v>
      </c>
      <c r="K3121" s="6" t="str">
        <f>TEXT(data[[#This Row],[OrderTime]],"h")</f>
        <v>21</v>
      </c>
      <c r="L3121" s="1">
        <v>45872</v>
      </c>
      <c r="M3121" s="6">
        <v>0.54583333333333328</v>
      </c>
      <c r="N3121" t="s">
        <v>175</v>
      </c>
      <c r="O3121" t="s">
        <v>320</v>
      </c>
      <c r="P3121" t="s">
        <v>25</v>
      </c>
      <c r="Q3121" t="s">
        <v>26</v>
      </c>
      <c r="R3121" t="s">
        <v>83</v>
      </c>
      <c r="S3121" t="s">
        <v>28</v>
      </c>
      <c r="T3121" t="s">
        <v>59</v>
      </c>
      <c r="U3121" t="s">
        <v>39</v>
      </c>
      <c r="V3121" s="5">
        <f>data[[#This Row],[PriceUSD]]*data[[#This Row],[Quantity]]</f>
        <v>28.48</v>
      </c>
      <c r="W3121" s="7">
        <f>data[[#This Row],[OrderDate]] + TIME(VALUE(LEFT(data[[#This Row],[OrderTime]],2)), VALUE(RIGHT(data[[#This Row],[OrderTime]],2)), 0)</f>
        <v>45871.015277777777</v>
      </c>
      <c r="X3121" s="7">
        <f>_xlfn.MINIFS(data[OrderDateTime], data[CustomerName], data[[#This Row],[CustomerName]])</f>
        <v>45548.038888888892</v>
      </c>
      <c r="Y3121" t="str">
        <f>IF(data[[#This Row],[OrderDateTime]]=data[[#This Row],[FirstOrderDateTime]], "New", "Returning")</f>
        <v>Returning</v>
      </c>
      <c r="Z3121" s="7">
        <f>data[[#This Row],[DeliveryDate]] + data[[#This Row],[DeliveryTime]]</f>
        <v>45872.54583333333</v>
      </c>
      <c r="AA3121" s="7">
        <f>data[[#This Row],[OrderDateTime]] + 1</f>
        <v>45872.015277777777</v>
      </c>
      <c r="AB3121" s="7" t="str">
        <f>IF(data[[#This Row],[DeliveryDateTime]] &lt;= data[[#This Row],[SLADue]], "On Time", "Late")</f>
        <v>Late</v>
      </c>
    </row>
    <row r="3122" spans="1:28" x14ac:dyDescent="0.2">
      <c r="A3122" t="s">
        <v>3672</v>
      </c>
      <c r="B3122" t="s">
        <v>19</v>
      </c>
      <c r="C3122" t="s">
        <v>391</v>
      </c>
      <c r="D3122" t="s">
        <v>392</v>
      </c>
      <c r="E3122" s="5">
        <v>20.95</v>
      </c>
      <c r="F3122" t="s">
        <v>43</v>
      </c>
      <c r="G3122">
        <v>1</v>
      </c>
      <c r="H3122" s="1">
        <v>45577</v>
      </c>
      <c r="I3122" s="1" t="str">
        <f>TEXT(data[[#This Row],[OrderDate]],"mmm")</f>
        <v>Oct</v>
      </c>
      <c r="J3122" s="6">
        <v>0.83750000000000002</v>
      </c>
      <c r="K3122" s="6" t="str">
        <f>TEXT(data[[#This Row],[OrderTime]],"h")</f>
        <v>20</v>
      </c>
      <c r="L3122" s="1">
        <v>45578</v>
      </c>
      <c r="M3122" s="6">
        <v>0.83750000000000002</v>
      </c>
      <c r="N3122" t="s">
        <v>64</v>
      </c>
      <c r="O3122" t="s">
        <v>547</v>
      </c>
      <c r="P3122" t="s">
        <v>25</v>
      </c>
      <c r="Q3122" t="s">
        <v>53</v>
      </c>
      <c r="R3122" t="s">
        <v>394</v>
      </c>
      <c r="S3122" t="s">
        <v>28</v>
      </c>
      <c r="T3122" t="s">
        <v>29</v>
      </c>
      <c r="U3122" t="s">
        <v>67</v>
      </c>
      <c r="V3122" s="5">
        <f>data[[#This Row],[PriceUSD]]*data[[#This Row],[Quantity]]</f>
        <v>20.95</v>
      </c>
      <c r="W3122" s="7">
        <f>data[[#This Row],[OrderDate]] + TIME(VALUE(LEFT(data[[#This Row],[OrderTime]],2)), VALUE(RIGHT(data[[#This Row],[OrderTime]],2)), 0)</f>
        <v>45577.052083333336</v>
      </c>
      <c r="X3122" s="7">
        <f>_xlfn.MINIFS(data[OrderDateTime], data[CustomerName], data[[#This Row],[CustomerName]])</f>
        <v>45506.022916666669</v>
      </c>
      <c r="Y3122" t="str">
        <f>IF(data[[#This Row],[OrderDateTime]]=data[[#This Row],[FirstOrderDateTime]], "New", "Returning")</f>
        <v>Returning</v>
      </c>
      <c r="Z3122" s="7">
        <f>data[[#This Row],[DeliveryDate]] + data[[#This Row],[DeliveryTime]]</f>
        <v>45578.837500000001</v>
      </c>
      <c r="AA3122" s="7">
        <f>data[[#This Row],[OrderDateTime]] + 1</f>
        <v>45578.052083333336</v>
      </c>
      <c r="AB3122" s="7" t="str">
        <f>IF(data[[#This Row],[DeliveryDateTime]] &lt;= data[[#This Row],[SLADue]], "On Time", "Late")</f>
        <v>Late</v>
      </c>
    </row>
    <row r="3123" spans="1:28" x14ac:dyDescent="0.2">
      <c r="A3123" t="s">
        <v>3673</v>
      </c>
      <c r="B3123" t="s">
        <v>19</v>
      </c>
      <c r="C3123" t="s">
        <v>32</v>
      </c>
      <c r="D3123" t="s">
        <v>33</v>
      </c>
      <c r="E3123" s="5">
        <v>46.35</v>
      </c>
      <c r="F3123" t="s">
        <v>43</v>
      </c>
      <c r="G3123">
        <v>1</v>
      </c>
      <c r="H3123" s="1">
        <v>45528</v>
      </c>
      <c r="I3123" s="1" t="str">
        <f>TEXT(data[[#This Row],[OrderDate]],"mmm")</f>
        <v>Aug</v>
      </c>
      <c r="J3123" s="6">
        <v>0.72638888888888886</v>
      </c>
      <c r="K3123" s="6" t="str">
        <f>TEXT(data[[#This Row],[OrderTime]],"h")</f>
        <v>17</v>
      </c>
      <c r="L3123" s="1">
        <v>45529</v>
      </c>
      <c r="M3123" s="6">
        <v>0.8930555555555556</v>
      </c>
      <c r="N3123" t="s">
        <v>238</v>
      </c>
      <c r="O3123" t="s">
        <v>1011</v>
      </c>
      <c r="P3123" t="s">
        <v>36</v>
      </c>
      <c r="Q3123" t="s">
        <v>53</v>
      </c>
      <c r="R3123" t="s">
        <v>37</v>
      </c>
      <c r="S3123" t="s">
        <v>28</v>
      </c>
      <c r="T3123" t="s">
        <v>115</v>
      </c>
      <c r="U3123" t="s">
        <v>30</v>
      </c>
      <c r="V3123" s="5">
        <f>data[[#This Row],[PriceUSD]]*data[[#This Row],[Quantity]]</f>
        <v>46.35</v>
      </c>
      <c r="W3123" s="7">
        <f>data[[#This Row],[OrderDate]] + TIME(VALUE(LEFT(data[[#This Row],[OrderTime]],2)), VALUE(RIGHT(data[[#This Row],[OrderTime]],2)), 0)</f>
        <v>45528.061805555553</v>
      </c>
      <c r="X3123" s="7">
        <f>_xlfn.MINIFS(data[OrderDateTime], data[CustomerName], data[[#This Row],[CustomerName]])</f>
        <v>45528.061805555553</v>
      </c>
      <c r="Y3123" t="str">
        <f>IF(data[[#This Row],[OrderDateTime]]=data[[#This Row],[FirstOrderDateTime]], "New", "Returning")</f>
        <v>New</v>
      </c>
      <c r="Z3123" s="7">
        <f>data[[#This Row],[DeliveryDate]] + data[[#This Row],[DeliveryTime]]</f>
        <v>45529.893055555556</v>
      </c>
      <c r="AA3123" s="7">
        <f>data[[#This Row],[OrderDateTime]] + 1</f>
        <v>45529.061805555553</v>
      </c>
      <c r="AB3123" s="7" t="str">
        <f>IF(data[[#This Row],[DeliveryDateTime]] &lt;= data[[#This Row],[SLADue]], "On Time", "Late")</f>
        <v>Late</v>
      </c>
    </row>
    <row r="3124" spans="1:28" x14ac:dyDescent="0.2">
      <c r="A3124" t="s">
        <v>3674</v>
      </c>
      <c r="B3124" t="s">
        <v>19</v>
      </c>
      <c r="C3124" t="s">
        <v>61</v>
      </c>
      <c r="D3124" t="s">
        <v>62</v>
      </c>
      <c r="E3124" s="5">
        <v>173.9</v>
      </c>
      <c r="F3124" t="s">
        <v>63</v>
      </c>
      <c r="G3124">
        <v>3</v>
      </c>
      <c r="H3124" s="1">
        <v>45629</v>
      </c>
      <c r="I3124" s="1" t="str">
        <f>TEXT(data[[#This Row],[OrderDate]],"mmm")</f>
        <v>Dec</v>
      </c>
      <c r="J3124" s="6">
        <v>0.44097222222222221</v>
      </c>
      <c r="K3124" s="6" t="str">
        <f>TEXT(data[[#This Row],[OrderTime]],"h")</f>
        <v>10</v>
      </c>
      <c r="L3124" s="1">
        <v>45629</v>
      </c>
      <c r="M3124" s="6">
        <v>0.60763888888888884</v>
      </c>
      <c r="N3124" t="s">
        <v>34</v>
      </c>
      <c r="O3124" t="s">
        <v>530</v>
      </c>
      <c r="P3124" t="s">
        <v>36</v>
      </c>
      <c r="Q3124" t="s">
        <v>53</v>
      </c>
      <c r="R3124" t="s">
        <v>66</v>
      </c>
      <c r="S3124" t="s">
        <v>47</v>
      </c>
      <c r="T3124" t="s">
        <v>106</v>
      </c>
      <c r="U3124" t="s">
        <v>30</v>
      </c>
      <c r="V3124" s="5">
        <f>data[[#This Row],[PriceUSD]]*data[[#This Row],[Quantity]]</f>
        <v>521.70000000000005</v>
      </c>
      <c r="W3124" s="7">
        <f>data[[#This Row],[OrderDate]] + TIME(VALUE(LEFT(data[[#This Row],[OrderTime]],2)), VALUE(RIGHT(data[[#This Row],[OrderTime]],2)), 0)</f>
        <v>45629.015277777777</v>
      </c>
      <c r="X3124" s="7">
        <f>_xlfn.MINIFS(data[OrderDateTime], data[CustomerName], data[[#This Row],[CustomerName]])</f>
        <v>45577.030555555553</v>
      </c>
      <c r="Y3124" t="str">
        <f>IF(data[[#This Row],[OrderDateTime]]=data[[#This Row],[FirstOrderDateTime]], "New", "Returning")</f>
        <v>Returning</v>
      </c>
      <c r="Z3124" s="7">
        <f>data[[#This Row],[DeliveryDate]] + data[[#This Row],[DeliveryTime]]</f>
        <v>45629.607638888891</v>
      </c>
      <c r="AA3124" s="7">
        <f>data[[#This Row],[OrderDateTime]] + 1</f>
        <v>45630.015277777777</v>
      </c>
      <c r="AB3124" s="7" t="str">
        <f>IF(data[[#This Row],[DeliveryDateTime]] &lt;= data[[#This Row],[SLADue]], "On Time", "Late")</f>
        <v>On Time</v>
      </c>
    </row>
    <row r="3125" spans="1:28" x14ac:dyDescent="0.2">
      <c r="A3125" t="s">
        <v>3675</v>
      </c>
      <c r="B3125" t="s">
        <v>19</v>
      </c>
      <c r="C3125" t="s">
        <v>20</v>
      </c>
      <c r="D3125" t="s">
        <v>21</v>
      </c>
      <c r="E3125" s="5">
        <v>16.8</v>
      </c>
      <c r="F3125" t="s">
        <v>22</v>
      </c>
      <c r="G3125">
        <v>1</v>
      </c>
      <c r="H3125" s="1">
        <v>45803</v>
      </c>
      <c r="I3125" s="1" t="str">
        <f>TEXT(data[[#This Row],[OrderDate]],"mmm")</f>
        <v>May</v>
      </c>
      <c r="J3125" s="6">
        <v>0.80069444444444449</v>
      </c>
      <c r="K3125" s="6" t="str">
        <f>TEXT(data[[#This Row],[OrderTime]],"h")</f>
        <v>19</v>
      </c>
      <c r="L3125" s="1">
        <v>45804</v>
      </c>
      <c r="M3125" s="6">
        <v>0.88402777777777775</v>
      </c>
      <c r="N3125" t="s">
        <v>75</v>
      </c>
      <c r="O3125" t="s">
        <v>124</v>
      </c>
      <c r="P3125" t="s">
        <v>77</v>
      </c>
      <c r="Q3125" t="s">
        <v>26</v>
      </c>
      <c r="R3125" t="s">
        <v>27</v>
      </c>
      <c r="S3125" t="s">
        <v>28</v>
      </c>
      <c r="T3125" t="s">
        <v>106</v>
      </c>
      <c r="U3125" t="s">
        <v>67</v>
      </c>
      <c r="V3125" s="5">
        <f>data[[#This Row],[PriceUSD]]*data[[#This Row],[Quantity]]</f>
        <v>16.8</v>
      </c>
      <c r="W3125" s="7">
        <f>data[[#This Row],[OrderDate]] + TIME(VALUE(LEFT(data[[#This Row],[OrderTime]],2)), VALUE(RIGHT(data[[#This Row],[OrderTime]],2)), 0)</f>
        <v>45803.030555555553</v>
      </c>
      <c r="X3125" s="7">
        <f>_xlfn.MINIFS(data[OrderDateTime], data[CustomerName], data[[#This Row],[CustomerName]])</f>
        <v>45515.046527777777</v>
      </c>
      <c r="Y3125" t="str">
        <f>IF(data[[#This Row],[OrderDateTime]]=data[[#This Row],[FirstOrderDateTime]], "New", "Returning")</f>
        <v>Returning</v>
      </c>
      <c r="Z3125" s="7">
        <f>data[[#This Row],[DeliveryDate]] + data[[#This Row],[DeliveryTime]]</f>
        <v>45804.884027777778</v>
      </c>
      <c r="AA3125" s="7">
        <f>data[[#This Row],[OrderDateTime]] + 1</f>
        <v>45804.030555555553</v>
      </c>
      <c r="AB3125" s="7" t="str">
        <f>IF(data[[#This Row],[DeliveryDateTime]] &lt;= data[[#This Row],[SLADue]], "On Time", "Late")</f>
        <v>Late</v>
      </c>
    </row>
    <row r="3126" spans="1:28" x14ac:dyDescent="0.2">
      <c r="A3126" t="s">
        <v>3676</v>
      </c>
      <c r="B3126" t="s">
        <v>19</v>
      </c>
      <c r="C3126" t="s">
        <v>61</v>
      </c>
      <c r="D3126" t="s">
        <v>62</v>
      </c>
      <c r="E3126" s="5">
        <v>148.24</v>
      </c>
      <c r="F3126" t="s">
        <v>63</v>
      </c>
      <c r="G3126">
        <v>3</v>
      </c>
      <c r="H3126" s="1">
        <v>45708</v>
      </c>
      <c r="I3126" s="1" t="str">
        <f>TEXT(data[[#This Row],[OrderDate]],"mmm")</f>
        <v>Feb</v>
      </c>
      <c r="J3126" s="6">
        <v>0.82986111111111116</v>
      </c>
      <c r="K3126" s="6" t="str">
        <f>TEXT(data[[#This Row],[OrderTime]],"h")</f>
        <v>19</v>
      </c>
      <c r="L3126" s="1">
        <v>45710</v>
      </c>
      <c r="M3126" s="6">
        <v>0.79583333333333328</v>
      </c>
      <c r="N3126" t="s">
        <v>388</v>
      </c>
      <c r="O3126" t="s">
        <v>812</v>
      </c>
      <c r="P3126" t="s">
        <v>234</v>
      </c>
      <c r="Q3126" t="s">
        <v>53</v>
      </c>
      <c r="R3126" t="s">
        <v>66</v>
      </c>
      <c r="S3126" t="s">
        <v>105</v>
      </c>
      <c r="T3126" t="s">
        <v>143</v>
      </c>
      <c r="U3126" t="s">
        <v>30</v>
      </c>
      <c r="V3126" s="5">
        <f>data[[#This Row],[PriceUSD]]*data[[#This Row],[Quantity]]</f>
        <v>444.72</v>
      </c>
      <c r="W3126" s="7">
        <f>data[[#This Row],[OrderDate]] + TIME(VALUE(LEFT(data[[#This Row],[OrderTime]],2)), VALUE(RIGHT(data[[#This Row],[OrderTime]],2)), 0)</f>
        <v>45708.007638888892</v>
      </c>
      <c r="X3126" s="7">
        <f>_xlfn.MINIFS(data[OrderDateTime], data[CustomerName], data[[#This Row],[CustomerName]])</f>
        <v>45540.015277777777</v>
      </c>
      <c r="Y3126" t="str">
        <f>IF(data[[#This Row],[OrderDateTime]]=data[[#This Row],[FirstOrderDateTime]], "New", "Returning")</f>
        <v>Returning</v>
      </c>
      <c r="Z3126" s="7">
        <f>data[[#This Row],[DeliveryDate]] + data[[#This Row],[DeliveryTime]]</f>
        <v>45710.79583333333</v>
      </c>
      <c r="AA3126" s="7">
        <f>data[[#This Row],[OrderDateTime]] + 1</f>
        <v>45709.007638888892</v>
      </c>
      <c r="AB3126" s="7" t="str">
        <f>IF(data[[#This Row],[DeliveryDateTime]] &lt;= data[[#This Row],[SLADue]], "On Time", "Late")</f>
        <v>Late</v>
      </c>
    </row>
    <row r="3127" spans="1:28" x14ac:dyDescent="0.2">
      <c r="A3127" t="s">
        <v>3677</v>
      </c>
      <c r="B3127" t="s">
        <v>19</v>
      </c>
      <c r="C3127" t="s">
        <v>85</v>
      </c>
      <c r="D3127" t="s">
        <v>86</v>
      </c>
      <c r="E3127" s="5">
        <v>58.7</v>
      </c>
      <c r="F3127" t="s">
        <v>87</v>
      </c>
      <c r="G3127">
        <v>1</v>
      </c>
      <c r="H3127" s="1">
        <v>45807</v>
      </c>
      <c r="I3127" s="1" t="str">
        <f>TEXT(data[[#This Row],[OrderDate]],"mmm")</f>
        <v>May</v>
      </c>
      <c r="J3127" s="6">
        <v>0.85972222222222228</v>
      </c>
      <c r="K3127" s="6" t="str">
        <f>TEXT(data[[#This Row],[OrderTime]],"h")</f>
        <v>20</v>
      </c>
      <c r="L3127" s="1">
        <v>45809</v>
      </c>
      <c r="M3127" s="6">
        <v>0.6430555555555556</v>
      </c>
      <c r="N3127" t="s">
        <v>75</v>
      </c>
      <c r="O3127" t="s">
        <v>322</v>
      </c>
      <c r="P3127" t="s">
        <v>25</v>
      </c>
      <c r="Q3127" t="s">
        <v>26</v>
      </c>
      <c r="R3127" t="s">
        <v>90</v>
      </c>
      <c r="S3127" t="s">
        <v>105</v>
      </c>
      <c r="T3127" t="s">
        <v>38</v>
      </c>
      <c r="U3127" t="s">
        <v>67</v>
      </c>
      <c r="V3127" s="5">
        <f>data[[#This Row],[PriceUSD]]*data[[#This Row],[Quantity]]</f>
        <v>58.7</v>
      </c>
      <c r="W3127" s="7">
        <f>data[[#This Row],[OrderDate]] + TIME(VALUE(LEFT(data[[#This Row],[OrderTime]],2)), VALUE(RIGHT(data[[#This Row],[OrderTime]],2)), 0)</f>
        <v>45807.015277777777</v>
      </c>
      <c r="X3127" s="7">
        <f>_xlfn.MINIFS(data[OrderDateTime], data[CustomerName], data[[#This Row],[CustomerName]])</f>
        <v>45508.015277777777</v>
      </c>
      <c r="Y3127" t="str">
        <f>IF(data[[#This Row],[OrderDateTime]]=data[[#This Row],[FirstOrderDateTime]], "New", "Returning")</f>
        <v>Returning</v>
      </c>
      <c r="Z3127" s="7">
        <f>data[[#This Row],[DeliveryDate]] + data[[#This Row],[DeliveryTime]]</f>
        <v>45809.643055555556</v>
      </c>
      <c r="AA3127" s="7">
        <f>data[[#This Row],[OrderDateTime]] + 1</f>
        <v>45808.015277777777</v>
      </c>
      <c r="AB3127" s="7" t="str">
        <f>IF(data[[#This Row],[DeliveryDateTime]] &lt;= data[[#This Row],[SLADue]], "On Time", "Late")</f>
        <v>Late</v>
      </c>
    </row>
    <row r="3128" spans="1:28" x14ac:dyDescent="0.2">
      <c r="A3128" t="s">
        <v>3678</v>
      </c>
      <c r="B3128" t="s">
        <v>19</v>
      </c>
      <c r="C3128" t="s">
        <v>49</v>
      </c>
      <c r="D3128" t="s">
        <v>50</v>
      </c>
      <c r="E3128" s="5">
        <v>30.5</v>
      </c>
      <c r="F3128" t="s">
        <v>51</v>
      </c>
      <c r="G3128">
        <v>2</v>
      </c>
      <c r="H3128" s="1">
        <v>45513</v>
      </c>
      <c r="I3128" s="1" t="str">
        <f>TEXT(data[[#This Row],[OrderDate]],"mmm")</f>
        <v>Aug</v>
      </c>
      <c r="J3128" s="6">
        <v>0.86527777777777781</v>
      </c>
      <c r="K3128" s="6" t="str">
        <f>TEXT(data[[#This Row],[OrderTime]],"h")</f>
        <v>20</v>
      </c>
      <c r="L3128" s="1">
        <v>45514</v>
      </c>
      <c r="M3128" s="6">
        <v>0.86527777777777781</v>
      </c>
      <c r="N3128" t="s">
        <v>326</v>
      </c>
      <c r="O3128" t="s">
        <v>396</v>
      </c>
      <c r="P3128" t="s">
        <v>202</v>
      </c>
      <c r="Q3128" t="s">
        <v>26</v>
      </c>
      <c r="R3128" t="s">
        <v>54</v>
      </c>
      <c r="S3128" t="s">
        <v>28</v>
      </c>
      <c r="T3128" t="s">
        <v>29</v>
      </c>
      <c r="U3128" t="s">
        <v>39</v>
      </c>
      <c r="V3128" s="5">
        <f>data[[#This Row],[PriceUSD]]*data[[#This Row],[Quantity]]</f>
        <v>61</v>
      </c>
      <c r="W3128" s="7">
        <f>data[[#This Row],[OrderDate]] + TIME(VALUE(LEFT(data[[#This Row],[OrderTime]],2)), VALUE(RIGHT(data[[#This Row],[OrderTime]],2)), 0)</f>
        <v>45513.054166666669</v>
      </c>
      <c r="X3128" s="7">
        <f>_xlfn.MINIFS(data[OrderDateTime], data[CustomerName], data[[#This Row],[CustomerName]])</f>
        <v>45513.054166666669</v>
      </c>
      <c r="Y3128" t="str">
        <f>IF(data[[#This Row],[OrderDateTime]]=data[[#This Row],[FirstOrderDateTime]], "New", "Returning")</f>
        <v>New</v>
      </c>
      <c r="Z3128" s="7">
        <f>data[[#This Row],[DeliveryDate]] + data[[#This Row],[DeliveryTime]]</f>
        <v>45514.865277777775</v>
      </c>
      <c r="AA3128" s="7">
        <f>data[[#This Row],[OrderDateTime]] + 1</f>
        <v>45514.054166666669</v>
      </c>
      <c r="AB3128" s="7" t="str">
        <f>IF(data[[#This Row],[DeliveryDateTime]] &lt;= data[[#This Row],[SLADue]], "On Time", "Late")</f>
        <v>Late</v>
      </c>
    </row>
    <row r="3129" spans="1:28" x14ac:dyDescent="0.2">
      <c r="A3129" t="s">
        <v>3679</v>
      </c>
      <c r="B3129" t="s">
        <v>19</v>
      </c>
      <c r="C3129" t="s">
        <v>20</v>
      </c>
      <c r="D3129" t="s">
        <v>21</v>
      </c>
      <c r="E3129" s="5">
        <v>16.14</v>
      </c>
      <c r="F3129" t="s">
        <v>22</v>
      </c>
      <c r="G3129">
        <v>2</v>
      </c>
      <c r="H3129" s="1">
        <v>45521</v>
      </c>
      <c r="I3129" s="1" t="str">
        <f>TEXT(data[[#This Row],[OrderDate]],"mmm")</f>
        <v>Aug</v>
      </c>
      <c r="J3129" s="6">
        <v>0.63541666666666663</v>
      </c>
      <c r="K3129" s="6" t="str">
        <f>TEXT(data[[#This Row],[OrderTime]],"h")</f>
        <v>15</v>
      </c>
      <c r="L3129" s="1">
        <v>45522</v>
      </c>
      <c r="M3129" s="6">
        <v>0.71875</v>
      </c>
      <c r="N3129" t="s">
        <v>139</v>
      </c>
      <c r="O3129" t="s">
        <v>1958</v>
      </c>
      <c r="P3129" t="s">
        <v>36</v>
      </c>
      <c r="Q3129" t="s">
        <v>53</v>
      </c>
      <c r="R3129" t="s">
        <v>27</v>
      </c>
      <c r="S3129" t="s">
        <v>28</v>
      </c>
      <c r="T3129" t="s">
        <v>38</v>
      </c>
      <c r="U3129" t="s">
        <v>30</v>
      </c>
      <c r="V3129" s="5">
        <f>data[[#This Row],[PriceUSD]]*data[[#This Row],[Quantity]]</f>
        <v>32.28</v>
      </c>
      <c r="W3129" s="7">
        <f>data[[#This Row],[OrderDate]] + TIME(VALUE(LEFT(data[[#This Row],[OrderTime]],2)), VALUE(RIGHT(data[[#This Row],[OrderTime]],2)), 0)</f>
        <v>45521.046527777777</v>
      </c>
      <c r="X3129" s="7">
        <f>_xlfn.MINIFS(data[OrderDateTime], data[CustomerName], data[[#This Row],[CustomerName]])</f>
        <v>45519.030555555553</v>
      </c>
      <c r="Y3129" t="str">
        <f>IF(data[[#This Row],[OrderDateTime]]=data[[#This Row],[FirstOrderDateTime]], "New", "Returning")</f>
        <v>Returning</v>
      </c>
      <c r="Z3129" s="7">
        <f>data[[#This Row],[DeliveryDate]] + data[[#This Row],[DeliveryTime]]</f>
        <v>45522.71875</v>
      </c>
      <c r="AA3129" s="7">
        <f>data[[#This Row],[OrderDateTime]] + 1</f>
        <v>45522.046527777777</v>
      </c>
      <c r="AB3129" s="7" t="str">
        <f>IF(data[[#This Row],[DeliveryDateTime]] &lt;= data[[#This Row],[SLADue]], "On Time", "Late")</f>
        <v>Late</v>
      </c>
    </row>
    <row r="3130" spans="1:28" x14ac:dyDescent="0.2">
      <c r="A3130" t="s">
        <v>3680</v>
      </c>
      <c r="B3130" t="s">
        <v>19</v>
      </c>
      <c r="C3130" t="s">
        <v>69</v>
      </c>
      <c r="D3130" t="s">
        <v>70</v>
      </c>
      <c r="E3130" s="5">
        <v>52.66</v>
      </c>
      <c r="F3130" t="s">
        <v>56</v>
      </c>
      <c r="G3130">
        <v>1</v>
      </c>
      <c r="H3130" s="1">
        <v>45882</v>
      </c>
      <c r="I3130" s="1" t="str">
        <f>TEXT(data[[#This Row],[OrderDate]],"mmm")</f>
        <v>Aug</v>
      </c>
      <c r="J3130" s="6">
        <v>0.71111111111111114</v>
      </c>
      <c r="K3130" s="6" t="str">
        <f>TEXT(data[[#This Row],[OrderTime]],"h")</f>
        <v>17</v>
      </c>
      <c r="L3130" s="1">
        <v>45883</v>
      </c>
      <c r="M3130" s="6">
        <v>0.71111111111111114</v>
      </c>
      <c r="N3130" t="s">
        <v>57</v>
      </c>
      <c r="O3130" t="s">
        <v>500</v>
      </c>
      <c r="P3130" t="s">
        <v>25</v>
      </c>
      <c r="Q3130" t="s">
        <v>53</v>
      </c>
      <c r="R3130" t="s">
        <v>37</v>
      </c>
      <c r="S3130" t="s">
        <v>28</v>
      </c>
      <c r="T3130" t="s">
        <v>136</v>
      </c>
      <c r="U3130" t="s">
        <v>39</v>
      </c>
      <c r="V3130" s="5">
        <f>data[[#This Row],[PriceUSD]]*data[[#This Row],[Quantity]]</f>
        <v>52.66</v>
      </c>
      <c r="W3130" s="7">
        <f>data[[#This Row],[OrderDate]] + TIME(VALUE(LEFT(data[[#This Row],[OrderTime]],2)), VALUE(RIGHT(data[[#This Row],[OrderTime]],2)), 0)</f>
        <v>45882.007638888892</v>
      </c>
      <c r="X3130" s="7">
        <f>_xlfn.MINIFS(data[OrderDateTime], data[CustomerName], data[[#This Row],[CustomerName]])</f>
        <v>45534.046527777777</v>
      </c>
      <c r="Y3130" t="str">
        <f>IF(data[[#This Row],[OrderDateTime]]=data[[#This Row],[FirstOrderDateTime]], "New", "Returning")</f>
        <v>Returning</v>
      </c>
      <c r="Z3130" s="7">
        <f>data[[#This Row],[DeliveryDate]] + data[[#This Row],[DeliveryTime]]</f>
        <v>45883.711111111108</v>
      </c>
      <c r="AA3130" s="7">
        <f>data[[#This Row],[OrderDateTime]] + 1</f>
        <v>45883.007638888892</v>
      </c>
      <c r="AB3130" s="7" t="str">
        <f>IF(data[[#This Row],[DeliveryDateTime]] &lt;= data[[#This Row],[SLADue]], "On Time", "Late")</f>
        <v>Late</v>
      </c>
    </row>
    <row r="3131" spans="1:28" x14ac:dyDescent="0.2">
      <c r="A3131" t="s">
        <v>3681</v>
      </c>
      <c r="B3131" t="s">
        <v>19</v>
      </c>
      <c r="C3131" t="s">
        <v>69</v>
      </c>
      <c r="D3131" t="s">
        <v>70</v>
      </c>
      <c r="E3131" s="5">
        <v>52.33</v>
      </c>
      <c r="F3131" t="s">
        <v>71</v>
      </c>
      <c r="G3131">
        <v>2</v>
      </c>
      <c r="H3131" s="1">
        <v>45851</v>
      </c>
      <c r="I3131" s="1" t="str">
        <f>TEXT(data[[#This Row],[OrderDate]],"mmm")</f>
        <v>Jul</v>
      </c>
      <c r="J3131" s="6">
        <v>0.66805555555555551</v>
      </c>
      <c r="K3131" s="6" t="str">
        <f>TEXT(data[[#This Row],[OrderTime]],"h")</f>
        <v>16</v>
      </c>
      <c r="L3131" s="1">
        <v>45852</v>
      </c>
      <c r="M3131" s="6">
        <v>0.66805555555555551</v>
      </c>
      <c r="N3131" t="s">
        <v>34</v>
      </c>
      <c r="O3131" t="s">
        <v>503</v>
      </c>
      <c r="P3131" t="s">
        <v>36</v>
      </c>
      <c r="Q3131" t="s">
        <v>53</v>
      </c>
      <c r="R3131" t="s">
        <v>37</v>
      </c>
      <c r="S3131" t="s">
        <v>28</v>
      </c>
      <c r="T3131" t="s">
        <v>38</v>
      </c>
      <c r="U3131" t="s">
        <v>30</v>
      </c>
      <c r="V3131" s="5">
        <f>data[[#This Row],[PriceUSD]]*data[[#This Row],[Quantity]]</f>
        <v>104.66</v>
      </c>
      <c r="W3131" s="7">
        <f>data[[#This Row],[OrderDate]] + TIME(VALUE(LEFT(data[[#This Row],[OrderTime]],2)), VALUE(RIGHT(data[[#This Row],[OrderTime]],2)), 0)</f>
        <v>45851.038888888892</v>
      </c>
      <c r="X3131" s="7">
        <f>_xlfn.MINIFS(data[OrderDateTime], data[CustomerName], data[[#This Row],[CustomerName]])</f>
        <v>45505.007638888892</v>
      </c>
      <c r="Y3131" t="str">
        <f>IF(data[[#This Row],[OrderDateTime]]=data[[#This Row],[FirstOrderDateTime]], "New", "Returning")</f>
        <v>Returning</v>
      </c>
      <c r="Z3131" s="7">
        <f>data[[#This Row],[DeliveryDate]] + data[[#This Row],[DeliveryTime]]</f>
        <v>45852.668055555558</v>
      </c>
      <c r="AA3131" s="7">
        <f>data[[#This Row],[OrderDateTime]] + 1</f>
        <v>45852.038888888892</v>
      </c>
      <c r="AB3131" s="7" t="str">
        <f>IF(data[[#This Row],[DeliveryDateTime]] &lt;= data[[#This Row],[SLADue]], "On Time", "Late")</f>
        <v>Late</v>
      </c>
    </row>
    <row r="3132" spans="1:28" x14ac:dyDescent="0.2">
      <c r="A3132" t="s">
        <v>3682</v>
      </c>
      <c r="B3132" t="s">
        <v>19</v>
      </c>
      <c r="C3132" t="s">
        <v>101</v>
      </c>
      <c r="D3132" t="s">
        <v>102</v>
      </c>
      <c r="E3132" s="5">
        <v>29.22</v>
      </c>
      <c r="F3132" t="s">
        <v>81</v>
      </c>
      <c r="G3132">
        <v>3</v>
      </c>
      <c r="H3132" s="1">
        <v>45829</v>
      </c>
      <c r="I3132" s="1" t="str">
        <f>TEXT(data[[#This Row],[OrderDate]],"mmm")</f>
        <v>Jun</v>
      </c>
      <c r="J3132" s="6">
        <v>0.54374999999999996</v>
      </c>
      <c r="K3132" s="6" t="str">
        <f>TEXT(data[[#This Row],[OrderTime]],"h")</f>
        <v>13</v>
      </c>
      <c r="L3132" s="1">
        <v>45830</v>
      </c>
      <c r="M3132" s="6">
        <v>0.54374999999999996</v>
      </c>
      <c r="N3132" t="s">
        <v>103</v>
      </c>
      <c r="O3132" t="s">
        <v>322</v>
      </c>
      <c r="P3132" t="s">
        <v>77</v>
      </c>
      <c r="Q3132" t="s">
        <v>26</v>
      </c>
      <c r="R3132" t="s">
        <v>83</v>
      </c>
      <c r="S3132" t="s">
        <v>28</v>
      </c>
      <c r="T3132" t="s">
        <v>38</v>
      </c>
      <c r="U3132" t="s">
        <v>30</v>
      </c>
      <c r="V3132" s="5">
        <f>data[[#This Row],[PriceUSD]]*data[[#This Row],[Quantity]]</f>
        <v>87.66</v>
      </c>
      <c r="W3132" s="7">
        <f>data[[#This Row],[OrderDate]] + TIME(VALUE(LEFT(data[[#This Row],[OrderTime]],2)), VALUE(RIGHT(data[[#This Row],[OrderTime]],2)), 0)</f>
        <v>45829.052083333336</v>
      </c>
      <c r="X3132" s="7">
        <f>_xlfn.MINIFS(data[OrderDateTime], data[CustomerName], data[[#This Row],[CustomerName]])</f>
        <v>45508.015277777777</v>
      </c>
      <c r="Y3132" t="str">
        <f>IF(data[[#This Row],[OrderDateTime]]=data[[#This Row],[FirstOrderDateTime]], "New", "Returning")</f>
        <v>Returning</v>
      </c>
      <c r="Z3132" s="7">
        <f>data[[#This Row],[DeliveryDate]] + data[[#This Row],[DeliveryTime]]</f>
        <v>45830.543749999997</v>
      </c>
      <c r="AA3132" s="7">
        <f>data[[#This Row],[OrderDateTime]] + 1</f>
        <v>45830.052083333336</v>
      </c>
      <c r="AB3132" s="7" t="str">
        <f>IF(data[[#This Row],[DeliveryDateTime]] &lt;= data[[#This Row],[SLADue]], "On Time", "Late")</f>
        <v>Late</v>
      </c>
    </row>
    <row r="3133" spans="1:28" x14ac:dyDescent="0.2">
      <c r="A3133" t="s">
        <v>3683</v>
      </c>
      <c r="B3133" t="s">
        <v>19</v>
      </c>
      <c r="C3133" t="s">
        <v>126</v>
      </c>
      <c r="D3133" t="s">
        <v>127</v>
      </c>
      <c r="E3133" s="5">
        <v>22.75</v>
      </c>
      <c r="F3133" t="s">
        <v>71</v>
      </c>
      <c r="G3133">
        <v>1</v>
      </c>
      <c r="H3133" s="1">
        <v>45865</v>
      </c>
      <c r="I3133" s="1" t="str">
        <f>TEXT(data[[#This Row],[OrderDate]],"mmm")</f>
        <v>Jul</v>
      </c>
      <c r="J3133" s="6">
        <v>0.41805555555555557</v>
      </c>
      <c r="K3133" s="6" t="str">
        <f>TEXT(data[[#This Row],[OrderTime]],"h")</f>
        <v>10</v>
      </c>
      <c r="L3133" s="1">
        <v>45865</v>
      </c>
      <c r="M3133" s="6">
        <v>0.54305555555555551</v>
      </c>
      <c r="N3133" t="s">
        <v>123</v>
      </c>
      <c r="O3133" t="s">
        <v>104</v>
      </c>
      <c r="P3133" t="s">
        <v>36</v>
      </c>
      <c r="Q3133" t="s">
        <v>26</v>
      </c>
      <c r="R3133" t="s">
        <v>129</v>
      </c>
      <c r="S3133" t="s">
        <v>47</v>
      </c>
      <c r="T3133" t="s">
        <v>38</v>
      </c>
      <c r="U3133" t="s">
        <v>39</v>
      </c>
      <c r="V3133" s="5">
        <f>data[[#This Row],[PriceUSD]]*data[[#This Row],[Quantity]]</f>
        <v>22.75</v>
      </c>
      <c r="W3133" s="7">
        <f>data[[#This Row],[OrderDate]] + TIME(VALUE(LEFT(data[[#This Row],[OrderTime]],2)), VALUE(RIGHT(data[[#This Row],[OrderTime]],2)), 0)</f>
        <v>45865.038888888892</v>
      </c>
      <c r="X3133" s="7">
        <f>_xlfn.MINIFS(data[OrderDateTime], data[CustomerName], data[[#This Row],[CustomerName]])</f>
        <v>45519.015277777777</v>
      </c>
      <c r="Y3133" t="str">
        <f>IF(data[[#This Row],[OrderDateTime]]=data[[#This Row],[FirstOrderDateTime]], "New", "Returning")</f>
        <v>Returning</v>
      </c>
      <c r="Z3133" s="7">
        <f>data[[#This Row],[DeliveryDate]] + data[[#This Row],[DeliveryTime]]</f>
        <v>45865.543055555558</v>
      </c>
      <c r="AA3133" s="7">
        <f>data[[#This Row],[OrderDateTime]] + 1</f>
        <v>45866.038888888892</v>
      </c>
      <c r="AB3133" s="7" t="str">
        <f>IF(data[[#This Row],[DeliveryDateTime]] &lt;= data[[#This Row],[SLADue]], "On Time", "Late")</f>
        <v>On Time</v>
      </c>
    </row>
    <row r="3134" spans="1:28" x14ac:dyDescent="0.2">
      <c r="A3134" t="s">
        <v>3684</v>
      </c>
      <c r="B3134" t="s">
        <v>19</v>
      </c>
      <c r="C3134" t="s">
        <v>61</v>
      </c>
      <c r="D3134" t="s">
        <v>62</v>
      </c>
      <c r="E3134" s="5">
        <v>128.69</v>
      </c>
      <c r="F3134" t="s">
        <v>94</v>
      </c>
      <c r="G3134">
        <v>4</v>
      </c>
      <c r="H3134" s="1">
        <v>45772</v>
      </c>
      <c r="I3134" s="1" t="str">
        <f>TEXT(data[[#This Row],[OrderDate]],"mmm")</f>
        <v>Apr</v>
      </c>
      <c r="J3134" s="6">
        <v>0.76666666666666672</v>
      </c>
      <c r="K3134" s="6" t="str">
        <f>TEXT(data[[#This Row],[OrderTime]],"h")</f>
        <v>18</v>
      </c>
      <c r="L3134" s="1">
        <v>45773</v>
      </c>
      <c r="M3134" s="6">
        <v>0.74305555555555558</v>
      </c>
      <c r="N3134" t="s">
        <v>213</v>
      </c>
      <c r="O3134" t="s">
        <v>386</v>
      </c>
      <c r="P3134" t="s">
        <v>36</v>
      </c>
      <c r="Q3134" t="s">
        <v>26</v>
      </c>
      <c r="R3134" t="s">
        <v>66</v>
      </c>
      <c r="S3134" t="s">
        <v>28</v>
      </c>
      <c r="T3134" t="s">
        <v>38</v>
      </c>
      <c r="U3134" t="s">
        <v>30</v>
      </c>
      <c r="V3134" s="5">
        <f>data[[#This Row],[PriceUSD]]*data[[#This Row],[Quantity]]</f>
        <v>514.76</v>
      </c>
      <c r="W3134" s="7">
        <f>data[[#This Row],[OrderDate]] + TIME(VALUE(LEFT(data[[#This Row],[OrderTime]],2)), VALUE(RIGHT(data[[#This Row],[OrderTime]],2)), 0)</f>
        <v>45772.046527777777</v>
      </c>
      <c r="X3134" s="7">
        <f>_xlfn.MINIFS(data[OrderDateTime], data[CustomerName], data[[#This Row],[CustomerName]])</f>
        <v>45508.038888888892</v>
      </c>
      <c r="Y3134" t="str">
        <f>IF(data[[#This Row],[OrderDateTime]]=data[[#This Row],[FirstOrderDateTime]], "New", "Returning")</f>
        <v>Returning</v>
      </c>
      <c r="Z3134" s="7">
        <f>data[[#This Row],[DeliveryDate]] + data[[#This Row],[DeliveryTime]]</f>
        <v>45773.743055555555</v>
      </c>
      <c r="AA3134" s="7">
        <f>data[[#This Row],[OrderDateTime]] + 1</f>
        <v>45773.046527777777</v>
      </c>
      <c r="AB3134" s="7" t="str">
        <f>IF(data[[#This Row],[DeliveryDateTime]] &lt;= data[[#This Row],[SLADue]], "On Time", "Late")</f>
        <v>Late</v>
      </c>
    </row>
    <row r="3135" spans="1:28" x14ac:dyDescent="0.2">
      <c r="A3135" t="s">
        <v>3685</v>
      </c>
      <c r="B3135" t="s">
        <v>19</v>
      </c>
      <c r="C3135" t="s">
        <v>69</v>
      </c>
      <c r="D3135" t="s">
        <v>70</v>
      </c>
      <c r="E3135" s="5">
        <v>59.68</v>
      </c>
      <c r="F3135" t="s">
        <v>51</v>
      </c>
      <c r="G3135">
        <v>2</v>
      </c>
      <c r="H3135" s="1">
        <v>45507</v>
      </c>
      <c r="I3135" s="1" t="str">
        <f>TEXT(data[[#This Row],[OrderDate]],"mmm")</f>
        <v>Aug</v>
      </c>
      <c r="J3135" s="6">
        <v>0.8666666666666667</v>
      </c>
      <c r="K3135" s="6" t="str">
        <f>TEXT(data[[#This Row],[OrderTime]],"h")</f>
        <v>20</v>
      </c>
      <c r="L3135" s="1">
        <v>45508</v>
      </c>
      <c r="M3135" s="6">
        <v>0.90833333333333333</v>
      </c>
      <c r="N3135" t="s">
        <v>44</v>
      </c>
      <c r="O3135" t="s">
        <v>1050</v>
      </c>
      <c r="P3135" t="s">
        <v>25</v>
      </c>
      <c r="Q3135" t="s">
        <v>26</v>
      </c>
      <c r="R3135" t="s">
        <v>37</v>
      </c>
      <c r="S3135" t="s">
        <v>28</v>
      </c>
      <c r="T3135" t="s">
        <v>136</v>
      </c>
      <c r="U3135" t="s">
        <v>30</v>
      </c>
      <c r="V3135" s="5">
        <f>data[[#This Row],[PriceUSD]]*data[[#This Row],[Quantity]]</f>
        <v>119.36</v>
      </c>
      <c r="W3135" s="7">
        <f>data[[#This Row],[OrderDate]] + TIME(VALUE(LEFT(data[[#This Row],[OrderTime]],2)), VALUE(RIGHT(data[[#This Row],[OrderTime]],2)), 0)</f>
        <v>45507.046527777777</v>
      </c>
      <c r="X3135" s="7">
        <f>_xlfn.MINIFS(data[OrderDateTime], data[CustomerName], data[[#This Row],[CustomerName]])</f>
        <v>45507.046527777777</v>
      </c>
      <c r="Y3135" t="str">
        <f>IF(data[[#This Row],[OrderDateTime]]=data[[#This Row],[FirstOrderDateTime]], "New", "Returning")</f>
        <v>New</v>
      </c>
      <c r="Z3135" s="7">
        <f>data[[#This Row],[DeliveryDate]] + data[[#This Row],[DeliveryTime]]</f>
        <v>45508.908333333333</v>
      </c>
      <c r="AA3135" s="7">
        <f>data[[#This Row],[OrderDateTime]] + 1</f>
        <v>45508.046527777777</v>
      </c>
      <c r="AB3135" s="7" t="str">
        <f>IF(data[[#This Row],[DeliveryDateTime]] &lt;= data[[#This Row],[SLADue]], "On Time", "Late")</f>
        <v>Late</v>
      </c>
    </row>
    <row r="3136" spans="1:28" x14ac:dyDescent="0.2">
      <c r="A3136" t="s">
        <v>3686</v>
      </c>
      <c r="B3136" t="s">
        <v>19</v>
      </c>
      <c r="C3136" t="s">
        <v>41</v>
      </c>
      <c r="D3136" t="s">
        <v>42</v>
      </c>
      <c r="E3136" s="5">
        <v>35.71</v>
      </c>
      <c r="F3136" t="s">
        <v>74</v>
      </c>
      <c r="G3136">
        <v>1</v>
      </c>
      <c r="H3136" s="1">
        <v>45880</v>
      </c>
      <c r="I3136" s="1" t="str">
        <f>TEXT(data[[#This Row],[OrderDate]],"mmm")</f>
        <v>Aug</v>
      </c>
      <c r="J3136" s="6">
        <v>0.82499999999999996</v>
      </c>
      <c r="K3136" s="6" t="str">
        <f>TEXT(data[[#This Row],[OrderTime]],"h")</f>
        <v>19</v>
      </c>
      <c r="L3136" s="1">
        <v>45882</v>
      </c>
      <c r="M3136" s="6">
        <v>0.65694444444444444</v>
      </c>
      <c r="N3136" t="s">
        <v>233</v>
      </c>
      <c r="O3136" t="s">
        <v>506</v>
      </c>
      <c r="P3136" t="s">
        <v>234</v>
      </c>
      <c r="Q3136" t="s">
        <v>26</v>
      </c>
      <c r="R3136" t="s">
        <v>46</v>
      </c>
      <c r="S3136" t="s">
        <v>105</v>
      </c>
      <c r="T3136" t="s">
        <v>29</v>
      </c>
      <c r="U3136" t="s">
        <v>30</v>
      </c>
      <c r="V3136" s="5">
        <f>data[[#This Row],[PriceUSD]]*data[[#This Row],[Quantity]]</f>
        <v>35.71</v>
      </c>
      <c r="W3136" s="7">
        <f>data[[#This Row],[OrderDate]] + TIME(VALUE(LEFT(data[[#This Row],[OrderTime]],2)), VALUE(RIGHT(data[[#This Row],[OrderTime]],2)), 0)</f>
        <v>45880.017361111109</v>
      </c>
      <c r="X3136" s="7">
        <f>_xlfn.MINIFS(data[OrderDateTime], data[CustomerName], data[[#This Row],[CustomerName]])</f>
        <v>45526.052083333336</v>
      </c>
      <c r="Y3136" t="str">
        <f>IF(data[[#This Row],[OrderDateTime]]=data[[#This Row],[FirstOrderDateTime]], "New", "Returning")</f>
        <v>Returning</v>
      </c>
      <c r="Z3136" s="7">
        <f>data[[#This Row],[DeliveryDate]] + data[[#This Row],[DeliveryTime]]</f>
        <v>45882.656944444447</v>
      </c>
      <c r="AA3136" s="7">
        <f>data[[#This Row],[OrderDateTime]] + 1</f>
        <v>45881.017361111109</v>
      </c>
      <c r="AB3136" s="7" t="str">
        <f>IF(data[[#This Row],[DeliveryDateTime]] &lt;= data[[#This Row],[SLADue]], "On Time", "Late")</f>
        <v>Late</v>
      </c>
    </row>
    <row r="3137" spans="1:28" x14ac:dyDescent="0.2">
      <c r="A3137" t="s">
        <v>3687</v>
      </c>
      <c r="B3137" t="s">
        <v>19</v>
      </c>
      <c r="C3137" t="s">
        <v>190</v>
      </c>
      <c r="D3137" t="s">
        <v>191</v>
      </c>
      <c r="E3137" s="5">
        <v>27.77</v>
      </c>
      <c r="F3137" t="s">
        <v>87</v>
      </c>
      <c r="G3137">
        <v>5</v>
      </c>
      <c r="H3137" s="1">
        <v>45530</v>
      </c>
      <c r="I3137" s="1" t="str">
        <f>TEXT(data[[#This Row],[OrderDate]],"mmm")</f>
        <v>Aug</v>
      </c>
      <c r="J3137" s="6">
        <v>0.37986111111111109</v>
      </c>
      <c r="K3137" s="6" t="str">
        <f>TEXT(data[[#This Row],[OrderTime]],"h")</f>
        <v>9</v>
      </c>
      <c r="L3137" s="1">
        <v>45530</v>
      </c>
      <c r="M3137" s="6">
        <v>0.54652777777777772</v>
      </c>
      <c r="N3137" t="s">
        <v>44</v>
      </c>
      <c r="O3137" t="s">
        <v>1958</v>
      </c>
      <c r="P3137" t="s">
        <v>25</v>
      </c>
      <c r="Q3137" t="s">
        <v>26</v>
      </c>
      <c r="R3137" t="s">
        <v>192</v>
      </c>
      <c r="S3137" t="s">
        <v>47</v>
      </c>
      <c r="T3137" t="s">
        <v>136</v>
      </c>
      <c r="U3137" t="s">
        <v>67</v>
      </c>
      <c r="V3137" s="5">
        <f>data[[#This Row],[PriceUSD]]*data[[#This Row],[Quantity]]</f>
        <v>138.85</v>
      </c>
      <c r="W3137" s="7">
        <f>data[[#This Row],[OrderDate]] + TIME(VALUE(LEFT(data[[#This Row],[OrderTime]],2)), VALUE(RIGHT(data[[#This Row],[OrderTime]],2)), 0)</f>
        <v>45530.007638888892</v>
      </c>
      <c r="X3137" s="7">
        <f>_xlfn.MINIFS(data[OrderDateTime], data[CustomerName], data[[#This Row],[CustomerName]])</f>
        <v>45519.030555555553</v>
      </c>
      <c r="Y3137" t="str">
        <f>IF(data[[#This Row],[OrderDateTime]]=data[[#This Row],[FirstOrderDateTime]], "New", "Returning")</f>
        <v>Returning</v>
      </c>
      <c r="Z3137" s="7">
        <f>data[[#This Row],[DeliveryDate]] + data[[#This Row],[DeliveryTime]]</f>
        <v>45530.546527777777</v>
      </c>
      <c r="AA3137" s="7">
        <f>data[[#This Row],[OrderDateTime]] + 1</f>
        <v>45531.007638888892</v>
      </c>
      <c r="AB3137" s="7" t="str">
        <f>IF(data[[#This Row],[DeliveryDateTime]] &lt;= data[[#This Row],[SLADue]], "On Time", "Late")</f>
        <v>On Time</v>
      </c>
    </row>
    <row r="3138" spans="1:28" x14ac:dyDescent="0.2">
      <c r="A3138" t="s">
        <v>3688</v>
      </c>
      <c r="B3138" t="s">
        <v>19</v>
      </c>
      <c r="C3138" t="s">
        <v>101</v>
      </c>
      <c r="D3138" t="s">
        <v>102</v>
      </c>
      <c r="E3138" s="5">
        <v>29</v>
      </c>
      <c r="F3138" t="s">
        <v>81</v>
      </c>
      <c r="G3138">
        <v>2</v>
      </c>
      <c r="H3138" s="1">
        <v>45861</v>
      </c>
      <c r="I3138" s="1" t="str">
        <f>TEXT(data[[#This Row],[OrderDate]],"mmm")</f>
        <v>Jul</v>
      </c>
      <c r="J3138" s="6">
        <v>0.63958333333333328</v>
      </c>
      <c r="K3138" s="6" t="str">
        <f>TEXT(data[[#This Row],[OrderTime]],"h")</f>
        <v>15</v>
      </c>
      <c r="L3138" s="1">
        <v>45862</v>
      </c>
      <c r="M3138" s="6">
        <v>0.63958333333333328</v>
      </c>
      <c r="N3138" t="s">
        <v>88</v>
      </c>
      <c r="O3138" t="s">
        <v>128</v>
      </c>
      <c r="P3138" t="s">
        <v>25</v>
      </c>
      <c r="Q3138" t="s">
        <v>26</v>
      </c>
      <c r="R3138" t="s">
        <v>83</v>
      </c>
      <c r="S3138" t="s">
        <v>28</v>
      </c>
      <c r="T3138" t="s">
        <v>38</v>
      </c>
      <c r="U3138" t="s">
        <v>39</v>
      </c>
      <c r="V3138" s="5">
        <f>data[[#This Row],[PriceUSD]]*data[[#This Row],[Quantity]]</f>
        <v>58</v>
      </c>
      <c r="W3138" s="7">
        <f>data[[#This Row],[OrderDate]] + TIME(VALUE(LEFT(data[[#This Row],[OrderTime]],2)), VALUE(RIGHT(data[[#This Row],[OrderTime]],2)), 0)</f>
        <v>45861.022916666669</v>
      </c>
      <c r="X3138" s="7">
        <f>_xlfn.MINIFS(data[OrderDateTime], data[CustomerName], data[[#This Row],[CustomerName]])</f>
        <v>45540.054166666669</v>
      </c>
      <c r="Y3138" t="str">
        <f>IF(data[[#This Row],[OrderDateTime]]=data[[#This Row],[FirstOrderDateTime]], "New", "Returning")</f>
        <v>Returning</v>
      </c>
      <c r="Z3138" s="7">
        <f>data[[#This Row],[DeliveryDate]] + data[[#This Row],[DeliveryTime]]</f>
        <v>45862.63958333333</v>
      </c>
      <c r="AA3138" s="7">
        <f>data[[#This Row],[OrderDateTime]] + 1</f>
        <v>45862.022916666669</v>
      </c>
      <c r="AB3138" s="7" t="str">
        <f>IF(data[[#This Row],[DeliveryDateTime]] &lt;= data[[#This Row],[SLADue]], "On Time", "Late")</f>
        <v>Late</v>
      </c>
    </row>
    <row r="3139" spans="1:28" x14ac:dyDescent="0.2">
      <c r="A3139" t="s">
        <v>3689</v>
      </c>
      <c r="B3139" t="s">
        <v>19</v>
      </c>
      <c r="C3139" t="s">
        <v>117</v>
      </c>
      <c r="D3139" t="s">
        <v>118</v>
      </c>
      <c r="E3139" s="5">
        <v>81.61</v>
      </c>
      <c r="F3139" t="s">
        <v>182</v>
      </c>
      <c r="G3139">
        <v>3</v>
      </c>
      <c r="H3139" s="1">
        <v>45657</v>
      </c>
      <c r="I3139" s="1" t="str">
        <f>TEXT(data[[#This Row],[OrderDate]],"mmm")</f>
        <v>Dec</v>
      </c>
      <c r="J3139" s="6">
        <v>0.4597222222222222</v>
      </c>
      <c r="K3139" s="6" t="str">
        <f>TEXT(data[[#This Row],[OrderTime]],"h")</f>
        <v>11</v>
      </c>
      <c r="L3139" s="1">
        <v>45657</v>
      </c>
      <c r="M3139" s="6">
        <v>0.62638888888888888</v>
      </c>
      <c r="N3139" t="s">
        <v>64</v>
      </c>
      <c r="O3139" t="s">
        <v>660</v>
      </c>
      <c r="P3139" t="s">
        <v>25</v>
      </c>
      <c r="Q3139" t="s">
        <v>26</v>
      </c>
      <c r="R3139" t="s">
        <v>66</v>
      </c>
      <c r="S3139" t="s">
        <v>47</v>
      </c>
      <c r="T3139" t="s">
        <v>106</v>
      </c>
      <c r="U3139" t="s">
        <v>67</v>
      </c>
      <c r="V3139" s="5">
        <f>data[[#This Row],[PriceUSD]]*data[[#This Row],[Quantity]]</f>
        <v>244.82999999999998</v>
      </c>
      <c r="W3139" s="7">
        <f>data[[#This Row],[OrderDate]] + TIME(VALUE(LEFT(data[[#This Row],[OrderTime]],2)), VALUE(RIGHT(data[[#This Row],[OrderTime]],2)), 0)</f>
        <v>45657.015277777777</v>
      </c>
      <c r="X3139" s="7">
        <f>_xlfn.MINIFS(data[OrderDateTime], data[CustomerName], data[[#This Row],[CustomerName]])</f>
        <v>45590.007638888892</v>
      </c>
      <c r="Y3139" t="str">
        <f>IF(data[[#This Row],[OrderDateTime]]=data[[#This Row],[FirstOrderDateTime]], "New", "Returning")</f>
        <v>Returning</v>
      </c>
      <c r="Z3139" s="7">
        <f>data[[#This Row],[DeliveryDate]] + data[[#This Row],[DeliveryTime]]</f>
        <v>45657.626388888886</v>
      </c>
      <c r="AA3139" s="7">
        <f>data[[#This Row],[OrderDateTime]] + 1</f>
        <v>45658.015277777777</v>
      </c>
      <c r="AB3139" s="7" t="str">
        <f>IF(data[[#This Row],[DeliveryDateTime]] &lt;= data[[#This Row],[SLADue]], "On Time", "Late")</f>
        <v>On Time</v>
      </c>
    </row>
    <row r="3140" spans="1:28" x14ac:dyDescent="0.2">
      <c r="A3140" t="s">
        <v>3690</v>
      </c>
      <c r="B3140" t="s">
        <v>19</v>
      </c>
      <c r="C3140" t="s">
        <v>85</v>
      </c>
      <c r="D3140" t="s">
        <v>86</v>
      </c>
      <c r="E3140" s="5">
        <v>57.05</v>
      </c>
      <c r="F3140" t="s">
        <v>71</v>
      </c>
      <c r="G3140">
        <v>1</v>
      </c>
      <c r="H3140" s="1">
        <v>45745</v>
      </c>
      <c r="I3140" s="1" t="str">
        <f>TEXT(data[[#This Row],[OrderDate]],"mmm")</f>
        <v>Mar</v>
      </c>
      <c r="J3140" s="6">
        <v>0.80625000000000002</v>
      </c>
      <c r="K3140" s="6" t="str">
        <f>TEXT(data[[#This Row],[OrderTime]],"h")</f>
        <v>19</v>
      </c>
      <c r="L3140" s="1">
        <v>45746</v>
      </c>
      <c r="M3140" s="6">
        <v>0.84791666666666665</v>
      </c>
      <c r="N3140" t="s">
        <v>95</v>
      </c>
      <c r="O3140" t="s">
        <v>674</v>
      </c>
      <c r="P3140" t="s">
        <v>25</v>
      </c>
      <c r="Q3140" t="s">
        <v>26</v>
      </c>
      <c r="R3140" t="s">
        <v>90</v>
      </c>
      <c r="S3140" t="s">
        <v>28</v>
      </c>
      <c r="T3140" t="s">
        <v>106</v>
      </c>
      <c r="U3140" t="s">
        <v>39</v>
      </c>
      <c r="V3140" s="5">
        <f>data[[#This Row],[PriceUSD]]*data[[#This Row],[Quantity]]</f>
        <v>57.05</v>
      </c>
      <c r="W3140" s="7">
        <f>data[[#This Row],[OrderDate]] + TIME(VALUE(LEFT(data[[#This Row],[OrderTime]],2)), VALUE(RIGHT(data[[#This Row],[OrderTime]],2)), 0)</f>
        <v>45745.017361111109</v>
      </c>
      <c r="X3140" s="7">
        <f>_xlfn.MINIFS(data[OrderDateTime], data[CustomerName], data[[#This Row],[CustomerName]])</f>
        <v>45523.007638888892</v>
      </c>
      <c r="Y3140" t="str">
        <f>IF(data[[#This Row],[OrderDateTime]]=data[[#This Row],[FirstOrderDateTime]], "New", "Returning")</f>
        <v>Returning</v>
      </c>
      <c r="Z3140" s="7">
        <f>data[[#This Row],[DeliveryDate]] + data[[#This Row],[DeliveryTime]]</f>
        <v>45746.847916666666</v>
      </c>
      <c r="AA3140" s="7">
        <f>data[[#This Row],[OrderDateTime]] + 1</f>
        <v>45746.017361111109</v>
      </c>
      <c r="AB3140" s="7" t="str">
        <f>IF(data[[#This Row],[DeliveryDateTime]] &lt;= data[[#This Row],[SLADue]], "On Time", "Late")</f>
        <v>Late</v>
      </c>
    </row>
    <row r="3141" spans="1:28" x14ac:dyDescent="0.2">
      <c r="A3141" t="s">
        <v>3691</v>
      </c>
      <c r="B3141" t="s">
        <v>19</v>
      </c>
      <c r="C3141" t="s">
        <v>117</v>
      </c>
      <c r="D3141" t="s">
        <v>118</v>
      </c>
      <c r="E3141" s="5">
        <v>83.08</v>
      </c>
      <c r="F3141" t="s">
        <v>182</v>
      </c>
      <c r="G3141">
        <v>1</v>
      </c>
      <c r="H3141" s="1">
        <v>45617</v>
      </c>
      <c r="I3141" s="1" t="str">
        <f>TEXT(data[[#This Row],[OrderDate]],"mmm")</f>
        <v>Nov</v>
      </c>
      <c r="J3141" s="6">
        <v>0.60486111111111107</v>
      </c>
      <c r="K3141" s="6" t="str">
        <f>TEXT(data[[#This Row],[OrderTime]],"h")</f>
        <v>14</v>
      </c>
      <c r="L3141" s="1">
        <v>45617</v>
      </c>
      <c r="M3141" s="6">
        <v>0.72986111111111107</v>
      </c>
      <c r="N3141" t="s">
        <v>243</v>
      </c>
      <c r="O3141" t="s">
        <v>762</v>
      </c>
      <c r="P3141" t="s">
        <v>245</v>
      </c>
      <c r="Q3141" t="s">
        <v>26</v>
      </c>
      <c r="R3141" t="s">
        <v>66</v>
      </c>
      <c r="S3141" t="s">
        <v>47</v>
      </c>
      <c r="T3141" t="s">
        <v>136</v>
      </c>
      <c r="U3141" t="s">
        <v>30</v>
      </c>
      <c r="V3141" s="5">
        <f>data[[#This Row],[PriceUSD]]*data[[#This Row],[Quantity]]</f>
        <v>83.08</v>
      </c>
      <c r="W3141" s="7">
        <f>data[[#This Row],[OrderDate]] + TIME(VALUE(LEFT(data[[#This Row],[OrderTime]],2)), VALUE(RIGHT(data[[#This Row],[OrderTime]],2)), 0)</f>
        <v>45617.007638888892</v>
      </c>
      <c r="X3141" s="7">
        <f>_xlfn.MINIFS(data[OrderDateTime], data[CustomerName], data[[#This Row],[CustomerName]])</f>
        <v>45505.046527777777</v>
      </c>
      <c r="Y3141" t="str">
        <f>IF(data[[#This Row],[OrderDateTime]]=data[[#This Row],[FirstOrderDateTime]], "New", "Returning")</f>
        <v>Returning</v>
      </c>
      <c r="Z3141" s="7">
        <f>data[[#This Row],[DeliveryDate]] + data[[#This Row],[DeliveryTime]]</f>
        <v>45617.729861111111</v>
      </c>
      <c r="AA3141" s="7">
        <f>data[[#This Row],[OrderDateTime]] + 1</f>
        <v>45618.007638888892</v>
      </c>
      <c r="AB3141" s="7" t="str">
        <f>IF(data[[#This Row],[DeliveryDateTime]] &lt;= data[[#This Row],[SLADue]], "On Time", "Late")</f>
        <v>On Time</v>
      </c>
    </row>
    <row r="3142" spans="1:28" x14ac:dyDescent="0.2">
      <c r="A3142" t="s">
        <v>3692</v>
      </c>
      <c r="B3142" t="s">
        <v>19</v>
      </c>
      <c r="C3142" t="s">
        <v>391</v>
      </c>
      <c r="D3142" t="s">
        <v>392</v>
      </c>
      <c r="E3142" s="5">
        <v>18.75</v>
      </c>
      <c r="F3142" t="s">
        <v>43</v>
      </c>
      <c r="G3142">
        <v>1</v>
      </c>
      <c r="H3142" s="1">
        <v>45670</v>
      </c>
      <c r="I3142" s="1" t="str">
        <f>TEXT(data[[#This Row],[OrderDate]],"mmm")</f>
        <v>Jan</v>
      </c>
      <c r="J3142" s="6">
        <v>0.82638888888888884</v>
      </c>
      <c r="K3142" s="6" t="str">
        <f>TEXT(data[[#This Row],[OrderTime]],"h")</f>
        <v>19</v>
      </c>
      <c r="L3142" s="1">
        <v>45672</v>
      </c>
      <c r="M3142" s="6">
        <v>0.77430555555555558</v>
      </c>
      <c r="N3142" t="s">
        <v>64</v>
      </c>
      <c r="O3142" t="s">
        <v>754</v>
      </c>
      <c r="P3142" t="s">
        <v>25</v>
      </c>
      <c r="Q3142" t="s">
        <v>26</v>
      </c>
      <c r="R3142" t="s">
        <v>394</v>
      </c>
      <c r="S3142" t="s">
        <v>105</v>
      </c>
      <c r="T3142" t="s">
        <v>136</v>
      </c>
      <c r="U3142" t="s">
        <v>30</v>
      </c>
      <c r="V3142" s="5">
        <f>data[[#This Row],[PriceUSD]]*data[[#This Row],[Quantity]]</f>
        <v>18.75</v>
      </c>
      <c r="W3142" s="7">
        <f>data[[#This Row],[OrderDate]] + TIME(VALUE(LEFT(data[[#This Row],[OrderTime]],2)), VALUE(RIGHT(data[[#This Row],[OrderTime]],2)), 0)</f>
        <v>45670.061805555553</v>
      </c>
      <c r="X3142" s="7">
        <f>_xlfn.MINIFS(data[OrderDateTime], data[CustomerName], data[[#This Row],[CustomerName]])</f>
        <v>45578.015277777777</v>
      </c>
      <c r="Y3142" t="str">
        <f>IF(data[[#This Row],[OrderDateTime]]=data[[#This Row],[FirstOrderDateTime]], "New", "Returning")</f>
        <v>Returning</v>
      </c>
      <c r="Z3142" s="7">
        <f>data[[#This Row],[DeliveryDate]] + data[[#This Row],[DeliveryTime]]</f>
        <v>45672.774305555555</v>
      </c>
      <c r="AA3142" s="7">
        <f>data[[#This Row],[OrderDateTime]] + 1</f>
        <v>45671.061805555553</v>
      </c>
      <c r="AB3142" s="7" t="str">
        <f>IF(data[[#This Row],[DeliveryDateTime]] &lt;= data[[#This Row],[SLADue]], "On Time", "Late")</f>
        <v>Late</v>
      </c>
    </row>
    <row r="3143" spans="1:28" x14ac:dyDescent="0.2">
      <c r="A3143" t="s">
        <v>3693</v>
      </c>
      <c r="B3143" t="s">
        <v>19</v>
      </c>
      <c r="C3143" t="s">
        <v>49</v>
      </c>
      <c r="D3143" t="s">
        <v>50</v>
      </c>
      <c r="E3143" s="5">
        <v>29.77</v>
      </c>
      <c r="F3143" t="s">
        <v>138</v>
      </c>
      <c r="G3143">
        <v>1</v>
      </c>
      <c r="H3143" s="1">
        <v>45673</v>
      </c>
      <c r="I3143" s="1" t="str">
        <f>TEXT(data[[#This Row],[OrderDate]],"mmm")</f>
        <v>Jan</v>
      </c>
      <c r="J3143" s="6">
        <v>0.44722222222222224</v>
      </c>
      <c r="K3143" s="6" t="str">
        <f>TEXT(data[[#This Row],[OrderTime]],"h")</f>
        <v>10</v>
      </c>
      <c r="L3143" s="1">
        <v>45673</v>
      </c>
      <c r="M3143" s="6">
        <v>0.73888888888888893</v>
      </c>
      <c r="N3143" t="s">
        <v>88</v>
      </c>
      <c r="O3143" t="s">
        <v>978</v>
      </c>
      <c r="P3143" t="s">
        <v>25</v>
      </c>
      <c r="Q3143" t="s">
        <v>53</v>
      </c>
      <c r="R3143" t="s">
        <v>54</v>
      </c>
      <c r="S3143" t="s">
        <v>47</v>
      </c>
      <c r="T3143" t="s">
        <v>29</v>
      </c>
      <c r="U3143" t="s">
        <v>67</v>
      </c>
      <c r="V3143" s="5">
        <f>data[[#This Row],[PriceUSD]]*data[[#This Row],[Quantity]]</f>
        <v>29.77</v>
      </c>
      <c r="W3143" s="7">
        <f>data[[#This Row],[OrderDate]] + TIME(VALUE(LEFT(data[[#This Row],[OrderTime]],2)), VALUE(RIGHT(data[[#This Row],[OrderTime]],2)), 0)</f>
        <v>45673.015277777777</v>
      </c>
      <c r="X3143" s="7">
        <f>_xlfn.MINIFS(data[OrderDateTime], data[CustomerName], data[[#This Row],[CustomerName]])</f>
        <v>45560.030555555553</v>
      </c>
      <c r="Y3143" t="str">
        <f>IF(data[[#This Row],[OrderDateTime]]=data[[#This Row],[FirstOrderDateTime]], "New", "Returning")</f>
        <v>Returning</v>
      </c>
      <c r="Z3143" s="7">
        <f>data[[#This Row],[DeliveryDate]] + data[[#This Row],[DeliveryTime]]</f>
        <v>45673.738888888889</v>
      </c>
      <c r="AA3143" s="7">
        <f>data[[#This Row],[OrderDateTime]] + 1</f>
        <v>45674.015277777777</v>
      </c>
      <c r="AB3143" s="7" t="str">
        <f>IF(data[[#This Row],[DeliveryDateTime]] &lt;= data[[#This Row],[SLADue]], "On Time", "Late")</f>
        <v>On Time</v>
      </c>
    </row>
    <row r="3144" spans="1:28" x14ac:dyDescent="0.2">
      <c r="A3144" t="s">
        <v>3694</v>
      </c>
      <c r="B3144" t="s">
        <v>19</v>
      </c>
      <c r="C3144" t="s">
        <v>69</v>
      </c>
      <c r="D3144" t="s">
        <v>70</v>
      </c>
      <c r="E3144" s="5">
        <v>65</v>
      </c>
      <c r="F3144" t="s">
        <v>56</v>
      </c>
      <c r="G3144">
        <v>4</v>
      </c>
      <c r="H3144" s="1">
        <v>45752</v>
      </c>
      <c r="I3144" s="1" t="str">
        <f>TEXT(data[[#This Row],[OrderDate]],"mmm")</f>
        <v>Apr</v>
      </c>
      <c r="J3144" s="6">
        <v>0.40972222222222221</v>
      </c>
      <c r="K3144" s="6" t="str">
        <f>TEXT(data[[#This Row],[OrderTime]],"h")</f>
        <v>9</v>
      </c>
      <c r="L3144" s="1">
        <v>45752</v>
      </c>
      <c r="M3144" s="6">
        <v>0.61805555555555558</v>
      </c>
      <c r="N3144" t="s">
        <v>452</v>
      </c>
      <c r="O3144" t="s">
        <v>940</v>
      </c>
      <c r="P3144" t="s">
        <v>133</v>
      </c>
      <c r="Q3144" t="s">
        <v>53</v>
      </c>
      <c r="R3144" t="s">
        <v>37</v>
      </c>
      <c r="S3144" t="s">
        <v>47</v>
      </c>
      <c r="T3144" t="s">
        <v>59</v>
      </c>
      <c r="U3144" t="s">
        <v>30</v>
      </c>
      <c r="V3144" s="5">
        <f>data[[#This Row],[PriceUSD]]*data[[#This Row],[Quantity]]</f>
        <v>260</v>
      </c>
      <c r="W3144" s="7">
        <f>data[[#This Row],[OrderDate]] + TIME(VALUE(LEFT(data[[#This Row],[OrderTime]],2)), VALUE(RIGHT(data[[#This Row],[OrderTime]],2)), 0)</f>
        <v>45752.015277777777</v>
      </c>
      <c r="X3144" s="7">
        <f>_xlfn.MINIFS(data[OrderDateTime], data[CustomerName], data[[#This Row],[CustomerName]])</f>
        <v>45516</v>
      </c>
      <c r="Y3144" t="str">
        <f>IF(data[[#This Row],[OrderDateTime]]=data[[#This Row],[FirstOrderDateTime]], "New", "Returning")</f>
        <v>Returning</v>
      </c>
      <c r="Z3144" s="7">
        <f>data[[#This Row],[DeliveryDate]] + data[[#This Row],[DeliveryTime]]</f>
        <v>45752.618055555555</v>
      </c>
      <c r="AA3144" s="7">
        <f>data[[#This Row],[OrderDateTime]] + 1</f>
        <v>45753.015277777777</v>
      </c>
      <c r="AB3144" s="7" t="str">
        <f>IF(data[[#This Row],[DeliveryDateTime]] &lt;= data[[#This Row],[SLADue]], "On Time", "Late")</f>
        <v>On Time</v>
      </c>
    </row>
    <row r="3145" spans="1:28" x14ac:dyDescent="0.2">
      <c r="A3145" t="s">
        <v>3695</v>
      </c>
      <c r="B3145" t="s">
        <v>19</v>
      </c>
      <c r="C3145" t="s">
        <v>110</v>
      </c>
      <c r="D3145" t="s">
        <v>111</v>
      </c>
      <c r="E3145" s="5">
        <v>12.85</v>
      </c>
      <c r="F3145" t="s">
        <v>87</v>
      </c>
      <c r="G3145">
        <v>1</v>
      </c>
      <c r="H3145" s="1">
        <v>45684</v>
      </c>
      <c r="I3145" s="1" t="str">
        <f>TEXT(data[[#This Row],[OrderDate]],"mmm")</f>
        <v>Jan</v>
      </c>
      <c r="J3145" s="6">
        <v>0.75486111111111109</v>
      </c>
      <c r="K3145" s="6" t="str">
        <f>TEXT(data[[#This Row],[OrderTime]],"h")</f>
        <v>18</v>
      </c>
      <c r="L3145" s="1">
        <v>45685</v>
      </c>
      <c r="M3145" s="6">
        <v>0.87986111111111109</v>
      </c>
      <c r="N3145" t="s">
        <v>148</v>
      </c>
      <c r="O3145" t="s">
        <v>399</v>
      </c>
      <c r="P3145" t="s">
        <v>25</v>
      </c>
      <c r="Q3145" t="s">
        <v>53</v>
      </c>
      <c r="R3145" t="s">
        <v>114</v>
      </c>
      <c r="S3145" t="s">
        <v>28</v>
      </c>
      <c r="T3145" t="s">
        <v>29</v>
      </c>
      <c r="U3145" t="s">
        <v>30</v>
      </c>
      <c r="V3145" s="5">
        <f>data[[#This Row],[PriceUSD]]*data[[#This Row],[Quantity]]</f>
        <v>12.85</v>
      </c>
      <c r="W3145" s="7">
        <f>data[[#This Row],[OrderDate]] + TIME(VALUE(LEFT(data[[#This Row],[OrderTime]],2)), VALUE(RIGHT(data[[#This Row],[OrderTime]],2)), 0)</f>
        <v>45684.007638888892</v>
      </c>
      <c r="X3145" s="7">
        <f>_xlfn.MINIFS(data[OrderDateTime], data[CustomerName], data[[#This Row],[CustomerName]])</f>
        <v>45532.017361111109</v>
      </c>
      <c r="Y3145" t="str">
        <f>IF(data[[#This Row],[OrderDateTime]]=data[[#This Row],[FirstOrderDateTime]], "New", "Returning")</f>
        <v>Returning</v>
      </c>
      <c r="Z3145" s="7">
        <f>data[[#This Row],[DeliveryDate]] + data[[#This Row],[DeliveryTime]]</f>
        <v>45685.879861111112</v>
      </c>
      <c r="AA3145" s="7">
        <f>data[[#This Row],[OrderDateTime]] + 1</f>
        <v>45685.007638888892</v>
      </c>
      <c r="AB3145" s="7" t="str">
        <f>IF(data[[#This Row],[DeliveryDateTime]] &lt;= data[[#This Row],[SLADue]], "On Time", "Late")</f>
        <v>Late</v>
      </c>
    </row>
    <row r="3146" spans="1:28" x14ac:dyDescent="0.2">
      <c r="A3146" t="s">
        <v>3696</v>
      </c>
      <c r="B3146" t="s">
        <v>19</v>
      </c>
      <c r="C3146" t="s">
        <v>20</v>
      </c>
      <c r="D3146" t="s">
        <v>21</v>
      </c>
      <c r="E3146" s="5">
        <v>18.829999999999998</v>
      </c>
      <c r="F3146" t="s">
        <v>43</v>
      </c>
      <c r="G3146">
        <v>1</v>
      </c>
      <c r="H3146" s="1">
        <v>45869</v>
      </c>
      <c r="I3146" s="1" t="str">
        <f>TEXT(data[[#This Row],[OrderDate]],"mmm")</f>
        <v>Jul</v>
      </c>
      <c r="J3146" s="6">
        <v>0.75763888888888886</v>
      </c>
      <c r="K3146" s="6" t="str">
        <f>TEXT(data[[#This Row],[OrderTime]],"h")</f>
        <v>18</v>
      </c>
      <c r="L3146" s="1">
        <v>45870</v>
      </c>
      <c r="M3146" s="6">
        <v>0.86111111111111116</v>
      </c>
      <c r="N3146" t="s">
        <v>57</v>
      </c>
      <c r="O3146" t="s">
        <v>738</v>
      </c>
      <c r="P3146" t="s">
        <v>25</v>
      </c>
      <c r="Q3146" t="s">
        <v>53</v>
      </c>
      <c r="R3146" t="s">
        <v>27</v>
      </c>
      <c r="S3146" t="s">
        <v>28</v>
      </c>
      <c r="T3146" t="s">
        <v>38</v>
      </c>
      <c r="U3146" t="s">
        <v>30</v>
      </c>
      <c r="V3146" s="5">
        <f>data[[#This Row],[PriceUSD]]*data[[#This Row],[Quantity]]</f>
        <v>18.829999999999998</v>
      </c>
      <c r="W3146" s="7">
        <f>data[[#This Row],[OrderDate]] + TIME(VALUE(LEFT(data[[#This Row],[OrderTime]],2)), VALUE(RIGHT(data[[#This Row],[OrderTime]],2)), 0)</f>
        <v>45869.061805555553</v>
      </c>
      <c r="X3146" s="7">
        <f>_xlfn.MINIFS(data[OrderDateTime], data[CustomerName], data[[#This Row],[CustomerName]])</f>
        <v>45507.052083333336</v>
      </c>
      <c r="Y3146" t="str">
        <f>IF(data[[#This Row],[OrderDateTime]]=data[[#This Row],[FirstOrderDateTime]], "New", "Returning")</f>
        <v>Returning</v>
      </c>
      <c r="Z3146" s="7">
        <f>data[[#This Row],[DeliveryDate]] + data[[#This Row],[DeliveryTime]]</f>
        <v>45870.861111111109</v>
      </c>
      <c r="AA3146" s="7">
        <f>data[[#This Row],[OrderDateTime]] + 1</f>
        <v>45870.061805555553</v>
      </c>
      <c r="AB3146" s="7" t="str">
        <f>IF(data[[#This Row],[DeliveryDateTime]] &lt;= data[[#This Row],[SLADue]], "On Time", "Late")</f>
        <v>Late</v>
      </c>
    </row>
    <row r="3147" spans="1:28" x14ac:dyDescent="0.2">
      <c r="A3147" t="s">
        <v>3697</v>
      </c>
      <c r="B3147" t="s">
        <v>19</v>
      </c>
      <c r="C3147" t="s">
        <v>69</v>
      </c>
      <c r="D3147" t="s">
        <v>70</v>
      </c>
      <c r="E3147" s="5">
        <v>49.38</v>
      </c>
      <c r="F3147" t="s">
        <v>56</v>
      </c>
      <c r="G3147">
        <v>2</v>
      </c>
      <c r="H3147" s="1">
        <v>45623</v>
      </c>
      <c r="I3147" s="1" t="str">
        <f>TEXT(data[[#This Row],[OrderDate]],"mmm")</f>
        <v>Nov</v>
      </c>
      <c r="J3147" s="6">
        <v>0.51180555555555551</v>
      </c>
      <c r="K3147" s="6" t="str">
        <f>TEXT(data[[#This Row],[OrderTime]],"h")</f>
        <v>12</v>
      </c>
      <c r="L3147" s="1">
        <v>45623</v>
      </c>
      <c r="M3147" s="6">
        <v>0.63680555555555551</v>
      </c>
      <c r="N3147" t="s">
        <v>434</v>
      </c>
      <c r="O3147" t="s">
        <v>406</v>
      </c>
      <c r="P3147" t="s">
        <v>234</v>
      </c>
      <c r="Q3147" t="s">
        <v>53</v>
      </c>
      <c r="R3147" t="s">
        <v>37</v>
      </c>
      <c r="S3147" t="s">
        <v>47</v>
      </c>
      <c r="T3147" t="s">
        <v>59</v>
      </c>
      <c r="U3147" t="s">
        <v>30</v>
      </c>
      <c r="V3147" s="5">
        <f>data[[#This Row],[PriceUSD]]*data[[#This Row],[Quantity]]</f>
        <v>98.76</v>
      </c>
      <c r="W3147" s="7">
        <f>data[[#This Row],[OrderDate]] + TIME(VALUE(LEFT(data[[#This Row],[OrderTime]],2)), VALUE(RIGHT(data[[#This Row],[OrderTime]],2)), 0)</f>
        <v>45623.038888888892</v>
      </c>
      <c r="X3147" s="7">
        <f>_xlfn.MINIFS(data[OrderDateTime], data[CustomerName], data[[#This Row],[CustomerName]])</f>
        <v>45507.061805555553</v>
      </c>
      <c r="Y3147" t="str">
        <f>IF(data[[#This Row],[OrderDateTime]]=data[[#This Row],[FirstOrderDateTime]], "New", "Returning")</f>
        <v>Returning</v>
      </c>
      <c r="Z3147" s="7">
        <f>data[[#This Row],[DeliveryDate]] + data[[#This Row],[DeliveryTime]]</f>
        <v>45623.636805555558</v>
      </c>
      <c r="AA3147" s="7">
        <f>data[[#This Row],[OrderDateTime]] + 1</f>
        <v>45624.038888888892</v>
      </c>
      <c r="AB3147" s="7" t="str">
        <f>IF(data[[#This Row],[DeliveryDateTime]] &lt;= data[[#This Row],[SLADue]], "On Time", "Late")</f>
        <v>On Time</v>
      </c>
    </row>
    <row r="3148" spans="1:28" x14ac:dyDescent="0.2">
      <c r="A3148" t="s">
        <v>3698</v>
      </c>
      <c r="B3148" t="s">
        <v>19</v>
      </c>
      <c r="C3148" t="s">
        <v>126</v>
      </c>
      <c r="D3148" t="s">
        <v>127</v>
      </c>
      <c r="E3148" s="5">
        <v>19.73</v>
      </c>
      <c r="F3148" t="s">
        <v>138</v>
      </c>
      <c r="G3148">
        <v>1</v>
      </c>
      <c r="H3148" s="1">
        <v>45644</v>
      </c>
      <c r="I3148" s="1" t="str">
        <f>TEXT(data[[#This Row],[OrderDate]],"mmm")</f>
        <v>Dec</v>
      </c>
      <c r="J3148" s="6">
        <v>0.84166666666666667</v>
      </c>
      <c r="K3148" s="6" t="str">
        <f>TEXT(data[[#This Row],[OrderTime]],"h")</f>
        <v>20</v>
      </c>
      <c r="L3148" s="1">
        <v>45645</v>
      </c>
      <c r="M3148" s="6">
        <v>0.8833333333333333</v>
      </c>
      <c r="N3148" t="s">
        <v>148</v>
      </c>
      <c r="O3148" t="s">
        <v>441</v>
      </c>
      <c r="P3148" t="s">
        <v>25</v>
      </c>
      <c r="Q3148" t="s">
        <v>26</v>
      </c>
      <c r="R3148" t="s">
        <v>129</v>
      </c>
      <c r="S3148" t="s">
        <v>28</v>
      </c>
      <c r="T3148" t="s">
        <v>29</v>
      </c>
      <c r="U3148" t="s">
        <v>39</v>
      </c>
      <c r="V3148" s="5">
        <f>data[[#This Row],[PriceUSD]]*data[[#This Row],[Quantity]]</f>
        <v>19.73</v>
      </c>
      <c r="W3148" s="7">
        <f>data[[#This Row],[OrderDate]] + TIME(VALUE(LEFT(data[[#This Row],[OrderTime]],2)), VALUE(RIGHT(data[[#This Row],[OrderTime]],2)), 0)</f>
        <v>45644.046527777777</v>
      </c>
      <c r="X3148" s="7">
        <f>_xlfn.MINIFS(data[OrderDateTime], data[CustomerName], data[[#This Row],[CustomerName]])</f>
        <v>45510.015277777777</v>
      </c>
      <c r="Y3148" t="str">
        <f>IF(data[[#This Row],[OrderDateTime]]=data[[#This Row],[FirstOrderDateTime]], "New", "Returning")</f>
        <v>Returning</v>
      </c>
      <c r="Z3148" s="7">
        <f>data[[#This Row],[DeliveryDate]] + data[[#This Row],[DeliveryTime]]</f>
        <v>45645.883333333331</v>
      </c>
      <c r="AA3148" s="7">
        <f>data[[#This Row],[OrderDateTime]] + 1</f>
        <v>45645.046527777777</v>
      </c>
      <c r="AB3148" s="7" t="str">
        <f>IF(data[[#This Row],[DeliveryDateTime]] &lt;= data[[#This Row],[SLADue]], "On Time", "Late")</f>
        <v>Late</v>
      </c>
    </row>
    <row r="3149" spans="1:28" x14ac:dyDescent="0.2">
      <c r="A3149" t="s">
        <v>3699</v>
      </c>
      <c r="B3149" t="s">
        <v>19</v>
      </c>
      <c r="C3149" t="s">
        <v>126</v>
      </c>
      <c r="D3149" t="s">
        <v>127</v>
      </c>
      <c r="E3149" s="5">
        <v>22.52</v>
      </c>
      <c r="F3149" t="s">
        <v>138</v>
      </c>
      <c r="G3149">
        <v>1</v>
      </c>
      <c r="H3149" s="1">
        <v>45556</v>
      </c>
      <c r="I3149" s="1" t="str">
        <f>TEXT(data[[#This Row],[OrderDate]],"mmm")</f>
        <v>Sep</v>
      </c>
      <c r="J3149" s="6">
        <v>0.7729166666666667</v>
      </c>
      <c r="K3149" s="6" t="str">
        <f>TEXT(data[[#This Row],[OrderTime]],"h")</f>
        <v>18</v>
      </c>
      <c r="L3149" s="1">
        <v>45557</v>
      </c>
      <c r="M3149" s="6">
        <v>0.72152777777777777</v>
      </c>
      <c r="N3149" t="s">
        <v>75</v>
      </c>
      <c r="O3149" t="s">
        <v>450</v>
      </c>
      <c r="P3149" t="s">
        <v>77</v>
      </c>
      <c r="Q3149" t="s">
        <v>53</v>
      </c>
      <c r="R3149" t="s">
        <v>129</v>
      </c>
      <c r="S3149" t="s">
        <v>28</v>
      </c>
      <c r="T3149" t="s">
        <v>29</v>
      </c>
      <c r="U3149" t="s">
        <v>30</v>
      </c>
      <c r="V3149" s="5">
        <f>data[[#This Row],[PriceUSD]]*data[[#This Row],[Quantity]]</f>
        <v>22.52</v>
      </c>
      <c r="W3149" s="7">
        <f>data[[#This Row],[OrderDate]] + TIME(VALUE(LEFT(data[[#This Row],[OrderTime]],2)), VALUE(RIGHT(data[[#This Row],[OrderTime]],2)), 0)</f>
        <v>45556.046527777777</v>
      </c>
      <c r="X3149" s="7">
        <f>_xlfn.MINIFS(data[OrderDateTime], data[CustomerName], data[[#This Row],[CustomerName]])</f>
        <v>45556.046527777777</v>
      </c>
      <c r="Y3149" t="str">
        <f>IF(data[[#This Row],[OrderDateTime]]=data[[#This Row],[FirstOrderDateTime]], "New", "Returning")</f>
        <v>New</v>
      </c>
      <c r="Z3149" s="7">
        <f>data[[#This Row],[DeliveryDate]] + data[[#This Row],[DeliveryTime]]</f>
        <v>45557.72152777778</v>
      </c>
      <c r="AA3149" s="7">
        <f>data[[#This Row],[OrderDateTime]] + 1</f>
        <v>45557.046527777777</v>
      </c>
      <c r="AB3149" s="7" t="str">
        <f>IF(data[[#This Row],[DeliveryDateTime]] &lt;= data[[#This Row],[SLADue]], "On Time", "Late")</f>
        <v>Late</v>
      </c>
    </row>
    <row r="3150" spans="1:28" x14ac:dyDescent="0.2">
      <c r="A3150" t="s">
        <v>3700</v>
      </c>
      <c r="B3150" t="s">
        <v>19</v>
      </c>
      <c r="C3150" t="s">
        <v>101</v>
      </c>
      <c r="D3150" t="s">
        <v>102</v>
      </c>
      <c r="E3150" s="5">
        <v>28.33</v>
      </c>
      <c r="F3150" t="s">
        <v>81</v>
      </c>
      <c r="G3150">
        <v>1</v>
      </c>
      <c r="H3150" s="1">
        <v>45583</v>
      </c>
      <c r="I3150" s="1" t="str">
        <f>TEXT(data[[#This Row],[OrderDate]],"mmm")</f>
        <v>Oct</v>
      </c>
      <c r="J3150" s="6">
        <v>0.44444444444444442</v>
      </c>
      <c r="K3150" s="6" t="str">
        <f>TEXT(data[[#This Row],[OrderTime]],"h")</f>
        <v>10</v>
      </c>
      <c r="L3150" s="1">
        <v>45583</v>
      </c>
      <c r="M3150" s="6">
        <v>0.69444444444444442</v>
      </c>
      <c r="N3150" t="s">
        <v>75</v>
      </c>
      <c r="O3150" t="s">
        <v>1338</v>
      </c>
      <c r="P3150" t="s">
        <v>25</v>
      </c>
      <c r="Q3150" t="s">
        <v>26</v>
      </c>
      <c r="R3150" t="s">
        <v>83</v>
      </c>
      <c r="S3150" t="s">
        <v>47</v>
      </c>
      <c r="T3150" t="s">
        <v>38</v>
      </c>
      <c r="U3150" t="s">
        <v>39</v>
      </c>
      <c r="V3150" s="5">
        <f>data[[#This Row],[PriceUSD]]*data[[#This Row],[Quantity]]</f>
        <v>28.33</v>
      </c>
      <c r="W3150" s="7">
        <f>data[[#This Row],[OrderDate]] + TIME(VALUE(LEFT(data[[#This Row],[OrderTime]],2)), VALUE(RIGHT(data[[#This Row],[OrderTime]],2)), 0)</f>
        <v>45583.030555555553</v>
      </c>
      <c r="X3150" s="7">
        <f>_xlfn.MINIFS(data[OrderDateTime], data[CustomerName], data[[#This Row],[CustomerName]])</f>
        <v>45583.030555555553</v>
      </c>
      <c r="Y3150" t="str">
        <f>IF(data[[#This Row],[OrderDateTime]]=data[[#This Row],[FirstOrderDateTime]], "New", "Returning")</f>
        <v>New</v>
      </c>
      <c r="Z3150" s="7">
        <f>data[[#This Row],[DeliveryDate]] + data[[#This Row],[DeliveryTime]]</f>
        <v>45583.694444444445</v>
      </c>
      <c r="AA3150" s="7">
        <f>data[[#This Row],[OrderDateTime]] + 1</f>
        <v>45584.030555555553</v>
      </c>
      <c r="AB3150" s="7" t="str">
        <f>IF(data[[#This Row],[DeliveryDateTime]] &lt;= data[[#This Row],[SLADue]], "On Time", "Late")</f>
        <v>On Time</v>
      </c>
    </row>
    <row r="3151" spans="1:28" x14ac:dyDescent="0.2">
      <c r="A3151" t="s">
        <v>3701</v>
      </c>
      <c r="B3151" t="s">
        <v>19</v>
      </c>
      <c r="C3151" t="s">
        <v>69</v>
      </c>
      <c r="D3151" t="s">
        <v>70</v>
      </c>
      <c r="E3151" s="5">
        <v>52.3</v>
      </c>
      <c r="F3151" t="s">
        <v>43</v>
      </c>
      <c r="G3151">
        <v>1</v>
      </c>
      <c r="H3151" s="1">
        <v>45710</v>
      </c>
      <c r="I3151" s="1" t="str">
        <f>TEXT(data[[#This Row],[OrderDate]],"mmm")</f>
        <v>Feb</v>
      </c>
      <c r="J3151" s="6">
        <v>0.43333333333333335</v>
      </c>
      <c r="K3151" s="6" t="str">
        <f>TEXT(data[[#This Row],[OrderTime]],"h")</f>
        <v>10</v>
      </c>
      <c r="L3151" s="1">
        <v>45710</v>
      </c>
      <c r="M3151" s="6">
        <v>0.55833333333333335</v>
      </c>
      <c r="N3151" t="s">
        <v>148</v>
      </c>
      <c r="O3151" t="s">
        <v>227</v>
      </c>
      <c r="P3151" t="s">
        <v>25</v>
      </c>
      <c r="Q3151" t="s">
        <v>26</v>
      </c>
      <c r="R3151" t="s">
        <v>37</v>
      </c>
      <c r="S3151" t="s">
        <v>47</v>
      </c>
      <c r="T3151" t="s">
        <v>136</v>
      </c>
      <c r="U3151" t="s">
        <v>30</v>
      </c>
      <c r="V3151" s="5">
        <f>data[[#This Row],[PriceUSD]]*data[[#This Row],[Quantity]]</f>
        <v>52.3</v>
      </c>
      <c r="W3151" s="7">
        <f>data[[#This Row],[OrderDate]] + TIME(VALUE(LEFT(data[[#This Row],[OrderTime]],2)), VALUE(RIGHT(data[[#This Row],[OrderTime]],2)), 0)</f>
        <v>45710.022916666669</v>
      </c>
      <c r="X3151" s="7">
        <f>_xlfn.MINIFS(data[OrderDateTime], data[CustomerName], data[[#This Row],[CustomerName]])</f>
        <v>45535.059027777781</v>
      </c>
      <c r="Y3151" t="str">
        <f>IF(data[[#This Row],[OrderDateTime]]=data[[#This Row],[FirstOrderDateTime]], "New", "Returning")</f>
        <v>Returning</v>
      </c>
      <c r="Z3151" s="7">
        <f>data[[#This Row],[DeliveryDate]] + data[[#This Row],[DeliveryTime]]</f>
        <v>45710.558333333334</v>
      </c>
      <c r="AA3151" s="7">
        <f>data[[#This Row],[OrderDateTime]] + 1</f>
        <v>45711.022916666669</v>
      </c>
      <c r="AB3151" s="7" t="str">
        <f>IF(data[[#This Row],[DeliveryDateTime]] &lt;= data[[#This Row],[SLADue]], "On Time", "Late")</f>
        <v>On Time</v>
      </c>
    </row>
    <row r="3152" spans="1:28" x14ac:dyDescent="0.2">
      <c r="A3152" t="s">
        <v>3702</v>
      </c>
      <c r="B3152" t="s">
        <v>19</v>
      </c>
      <c r="C3152" t="s">
        <v>69</v>
      </c>
      <c r="D3152" t="s">
        <v>70</v>
      </c>
      <c r="E3152" s="5">
        <v>55.62</v>
      </c>
      <c r="F3152" t="s">
        <v>56</v>
      </c>
      <c r="G3152">
        <v>2</v>
      </c>
      <c r="H3152" s="1">
        <v>45854</v>
      </c>
      <c r="I3152" s="1" t="str">
        <f>TEXT(data[[#This Row],[OrderDate]],"mmm")</f>
        <v>Jul</v>
      </c>
      <c r="J3152" s="6">
        <v>0.7055555555555556</v>
      </c>
      <c r="K3152" s="6" t="str">
        <f>TEXT(data[[#This Row],[OrderTime]],"h")</f>
        <v>16</v>
      </c>
      <c r="L3152" s="1">
        <v>45855</v>
      </c>
      <c r="M3152" s="6">
        <v>0.87222222222222223</v>
      </c>
      <c r="N3152" t="s">
        <v>88</v>
      </c>
      <c r="O3152" t="s">
        <v>268</v>
      </c>
      <c r="P3152" t="s">
        <v>25</v>
      </c>
      <c r="Q3152" t="s">
        <v>26</v>
      </c>
      <c r="R3152" t="s">
        <v>37</v>
      </c>
      <c r="S3152" t="s">
        <v>28</v>
      </c>
      <c r="T3152" t="s">
        <v>106</v>
      </c>
      <c r="U3152" t="s">
        <v>39</v>
      </c>
      <c r="V3152" s="5">
        <f>data[[#This Row],[PriceUSD]]*data[[#This Row],[Quantity]]</f>
        <v>111.24</v>
      </c>
      <c r="W3152" s="7">
        <f>data[[#This Row],[OrderDate]] + TIME(VALUE(LEFT(data[[#This Row],[OrderTime]],2)), VALUE(RIGHT(data[[#This Row],[OrderTime]],2)), 0)</f>
        <v>45854.038888888892</v>
      </c>
      <c r="X3152" s="7">
        <f>_xlfn.MINIFS(data[OrderDateTime], data[CustomerName], data[[#This Row],[CustomerName]])</f>
        <v>45529.015277777777</v>
      </c>
      <c r="Y3152" t="str">
        <f>IF(data[[#This Row],[OrderDateTime]]=data[[#This Row],[FirstOrderDateTime]], "New", "Returning")</f>
        <v>Returning</v>
      </c>
      <c r="Z3152" s="7">
        <f>data[[#This Row],[DeliveryDate]] + data[[#This Row],[DeliveryTime]]</f>
        <v>45855.87222222222</v>
      </c>
      <c r="AA3152" s="7">
        <f>data[[#This Row],[OrderDateTime]] + 1</f>
        <v>45855.038888888892</v>
      </c>
      <c r="AB3152" s="7" t="str">
        <f>IF(data[[#This Row],[DeliveryDateTime]] &lt;= data[[#This Row],[SLADue]], "On Time", "Late")</f>
        <v>Late</v>
      </c>
    </row>
    <row r="3153" spans="1:28" x14ac:dyDescent="0.2">
      <c r="A3153" t="s">
        <v>3703</v>
      </c>
      <c r="B3153" t="s">
        <v>19</v>
      </c>
      <c r="C3153" t="s">
        <v>126</v>
      </c>
      <c r="D3153" t="s">
        <v>127</v>
      </c>
      <c r="E3153" s="5">
        <v>24.8</v>
      </c>
      <c r="F3153" t="s">
        <v>56</v>
      </c>
      <c r="G3153">
        <v>1</v>
      </c>
      <c r="H3153" s="1">
        <v>45827</v>
      </c>
      <c r="I3153" s="1" t="str">
        <f>TEXT(data[[#This Row],[OrderDate]],"mmm")</f>
        <v>Jun</v>
      </c>
      <c r="J3153" s="6">
        <v>0.41736111111111113</v>
      </c>
      <c r="K3153" s="6" t="str">
        <f>TEXT(data[[#This Row],[OrderTime]],"h")</f>
        <v>10</v>
      </c>
      <c r="L3153" s="1">
        <v>45827</v>
      </c>
      <c r="M3153" s="6">
        <v>0.58402777777777781</v>
      </c>
      <c r="N3153" t="s">
        <v>120</v>
      </c>
      <c r="O3153" t="s">
        <v>320</v>
      </c>
      <c r="P3153" t="s">
        <v>25</v>
      </c>
      <c r="Q3153" t="s">
        <v>26</v>
      </c>
      <c r="R3153" t="s">
        <v>129</v>
      </c>
      <c r="S3153" t="s">
        <v>47</v>
      </c>
      <c r="T3153" t="s">
        <v>38</v>
      </c>
      <c r="U3153" t="s">
        <v>30</v>
      </c>
      <c r="V3153" s="5">
        <f>data[[#This Row],[PriceUSD]]*data[[#This Row],[Quantity]]</f>
        <v>24.8</v>
      </c>
      <c r="W3153" s="7">
        <f>data[[#This Row],[OrderDate]] + TIME(VALUE(LEFT(data[[#This Row],[OrderTime]],2)), VALUE(RIGHT(data[[#This Row],[OrderTime]],2)), 0)</f>
        <v>45827.007638888892</v>
      </c>
      <c r="X3153" s="7">
        <f>_xlfn.MINIFS(data[OrderDateTime], data[CustomerName], data[[#This Row],[CustomerName]])</f>
        <v>45548.038888888892</v>
      </c>
      <c r="Y3153" t="str">
        <f>IF(data[[#This Row],[OrderDateTime]]=data[[#This Row],[FirstOrderDateTime]], "New", "Returning")</f>
        <v>Returning</v>
      </c>
      <c r="Z3153" s="7">
        <f>data[[#This Row],[DeliveryDate]] + data[[#This Row],[DeliveryTime]]</f>
        <v>45827.584027777775</v>
      </c>
      <c r="AA3153" s="7">
        <f>data[[#This Row],[OrderDateTime]] + 1</f>
        <v>45828.007638888892</v>
      </c>
      <c r="AB3153" s="7" t="str">
        <f>IF(data[[#This Row],[DeliveryDateTime]] &lt;= data[[#This Row],[SLADue]], "On Time", "Late")</f>
        <v>On Time</v>
      </c>
    </row>
    <row r="3154" spans="1:28" x14ac:dyDescent="0.2">
      <c r="A3154" t="s">
        <v>3704</v>
      </c>
      <c r="B3154" t="s">
        <v>19</v>
      </c>
      <c r="C3154" t="s">
        <v>110</v>
      </c>
      <c r="D3154" t="s">
        <v>111</v>
      </c>
      <c r="E3154" s="5">
        <v>12.67</v>
      </c>
      <c r="F3154" t="s">
        <v>71</v>
      </c>
      <c r="G3154">
        <v>2</v>
      </c>
      <c r="H3154" s="1">
        <v>45665</v>
      </c>
      <c r="I3154" s="1" t="str">
        <f>TEXT(data[[#This Row],[OrderDate]],"mmm")</f>
        <v>Jan</v>
      </c>
      <c r="J3154" s="6">
        <v>0.69097222222222221</v>
      </c>
      <c r="K3154" s="6" t="str">
        <f>TEXT(data[[#This Row],[OrderTime]],"h")</f>
        <v>16</v>
      </c>
      <c r="L3154" s="1">
        <v>45667</v>
      </c>
      <c r="M3154" s="6">
        <v>0.80972222222222223</v>
      </c>
      <c r="N3154" t="s">
        <v>213</v>
      </c>
      <c r="O3154" t="s">
        <v>808</v>
      </c>
      <c r="P3154" t="s">
        <v>36</v>
      </c>
      <c r="Q3154" t="s">
        <v>26</v>
      </c>
      <c r="R3154" t="s">
        <v>114</v>
      </c>
      <c r="S3154" t="s">
        <v>105</v>
      </c>
      <c r="T3154" t="s">
        <v>38</v>
      </c>
      <c r="U3154" t="s">
        <v>30</v>
      </c>
      <c r="V3154" s="5">
        <f>data[[#This Row],[PriceUSD]]*data[[#This Row],[Quantity]]</f>
        <v>25.34</v>
      </c>
      <c r="W3154" s="7">
        <f>data[[#This Row],[OrderDate]] + TIME(VALUE(LEFT(data[[#This Row],[OrderTime]],2)), VALUE(RIGHT(data[[#This Row],[OrderTime]],2)), 0)</f>
        <v>45665.015277777777</v>
      </c>
      <c r="X3154" s="7">
        <f>_xlfn.MINIFS(data[OrderDateTime], data[CustomerName], data[[#This Row],[CustomerName]])</f>
        <v>45530.022916666669</v>
      </c>
      <c r="Y3154" t="str">
        <f>IF(data[[#This Row],[OrderDateTime]]=data[[#This Row],[FirstOrderDateTime]], "New", "Returning")</f>
        <v>Returning</v>
      </c>
      <c r="Z3154" s="7">
        <f>data[[#This Row],[DeliveryDate]] + data[[#This Row],[DeliveryTime]]</f>
        <v>45667.80972222222</v>
      </c>
      <c r="AA3154" s="7">
        <f>data[[#This Row],[OrderDateTime]] + 1</f>
        <v>45666.015277777777</v>
      </c>
      <c r="AB3154" s="7" t="str">
        <f>IF(data[[#This Row],[DeliveryDateTime]] &lt;= data[[#This Row],[SLADue]], "On Time", "Late")</f>
        <v>Late</v>
      </c>
    </row>
    <row r="3155" spans="1:28" x14ac:dyDescent="0.2">
      <c r="A3155" t="s">
        <v>3705</v>
      </c>
      <c r="B3155" t="s">
        <v>19</v>
      </c>
      <c r="C3155" t="s">
        <v>101</v>
      </c>
      <c r="D3155" t="s">
        <v>102</v>
      </c>
      <c r="E3155" s="5">
        <v>25.44</v>
      </c>
      <c r="F3155" t="s">
        <v>81</v>
      </c>
      <c r="G3155">
        <v>1</v>
      </c>
      <c r="H3155" s="1">
        <v>45637</v>
      </c>
      <c r="I3155" s="1" t="str">
        <f>TEXT(data[[#This Row],[OrderDate]],"mmm")</f>
        <v>Dec</v>
      </c>
      <c r="J3155" s="6">
        <v>0.44305555555555554</v>
      </c>
      <c r="K3155" s="6" t="str">
        <f>TEXT(data[[#This Row],[OrderTime]],"h")</f>
        <v>10</v>
      </c>
      <c r="L3155" s="1">
        <v>45638</v>
      </c>
      <c r="M3155" s="6">
        <v>0.48472222222222222</v>
      </c>
      <c r="N3155" t="s">
        <v>452</v>
      </c>
      <c r="O3155" t="s">
        <v>512</v>
      </c>
      <c r="P3155" t="s">
        <v>133</v>
      </c>
      <c r="Q3155" t="s">
        <v>26</v>
      </c>
      <c r="R3155" t="s">
        <v>83</v>
      </c>
      <c r="S3155" t="s">
        <v>28</v>
      </c>
      <c r="T3155" t="s">
        <v>136</v>
      </c>
      <c r="U3155" t="s">
        <v>39</v>
      </c>
      <c r="V3155" s="5">
        <f>data[[#This Row],[PriceUSD]]*data[[#This Row],[Quantity]]</f>
        <v>25.44</v>
      </c>
      <c r="W3155" s="7">
        <f>data[[#This Row],[OrderDate]] + TIME(VALUE(LEFT(data[[#This Row],[OrderTime]],2)), VALUE(RIGHT(data[[#This Row],[OrderTime]],2)), 0)</f>
        <v>45637.038888888892</v>
      </c>
      <c r="X3155" s="7">
        <f>_xlfn.MINIFS(data[OrderDateTime], data[CustomerName], data[[#This Row],[CustomerName]])</f>
        <v>45572</v>
      </c>
      <c r="Y3155" t="str">
        <f>IF(data[[#This Row],[OrderDateTime]]=data[[#This Row],[FirstOrderDateTime]], "New", "Returning")</f>
        <v>Returning</v>
      </c>
      <c r="Z3155" s="7">
        <f>data[[#This Row],[DeliveryDate]] + data[[#This Row],[DeliveryTime]]</f>
        <v>45638.484722222223</v>
      </c>
      <c r="AA3155" s="7">
        <f>data[[#This Row],[OrderDateTime]] + 1</f>
        <v>45638.038888888892</v>
      </c>
      <c r="AB3155" s="7" t="str">
        <f>IF(data[[#This Row],[DeliveryDateTime]] &lt;= data[[#This Row],[SLADue]], "On Time", "Late")</f>
        <v>Late</v>
      </c>
    </row>
    <row r="3156" spans="1:28" x14ac:dyDescent="0.2">
      <c r="A3156" t="s">
        <v>3706</v>
      </c>
      <c r="B3156" t="s">
        <v>19</v>
      </c>
      <c r="C3156" t="s">
        <v>49</v>
      </c>
      <c r="D3156" t="s">
        <v>50</v>
      </c>
      <c r="E3156" s="5">
        <v>29.73</v>
      </c>
      <c r="F3156" t="s">
        <v>74</v>
      </c>
      <c r="G3156">
        <v>1</v>
      </c>
      <c r="H3156" s="1">
        <v>45816</v>
      </c>
      <c r="I3156" s="1" t="str">
        <f>TEXT(data[[#This Row],[OrderDate]],"mmm")</f>
        <v>Jun</v>
      </c>
      <c r="J3156" s="6">
        <v>0.43333333333333335</v>
      </c>
      <c r="K3156" s="6" t="str">
        <f>TEXT(data[[#This Row],[OrderTime]],"h")</f>
        <v>10</v>
      </c>
      <c r="L3156" s="1">
        <v>45817</v>
      </c>
      <c r="M3156" s="6">
        <v>0.64166666666666672</v>
      </c>
      <c r="N3156" t="s">
        <v>310</v>
      </c>
      <c r="O3156" t="s">
        <v>1101</v>
      </c>
      <c r="P3156" t="s">
        <v>180</v>
      </c>
      <c r="Q3156" t="s">
        <v>26</v>
      </c>
      <c r="R3156" t="s">
        <v>54</v>
      </c>
      <c r="S3156" t="s">
        <v>28</v>
      </c>
      <c r="T3156" t="s">
        <v>106</v>
      </c>
      <c r="U3156" t="s">
        <v>39</v>
      </c>
      <c r="V3156" s="5">
        <f>data[[#This Row],[PriceUSD]]*data[[#This Row],[Quantity]]</f>
        <v>29.73</v>
      </c>
      <c r="W3156" s="7">
        <f>data[[#This Row],[OrderDate]] + TIME(VALUE(LEFT(data[[#This Row],[OrderTime]],2)), VALUE(RIGHT(data[[#This Row],[OrderTime]],2)), 0)</f>
        <v>45816.022916666669</v>
      </c>
      <c r="X3156" s="7">
        <f>_xlfn.MINIFS(data[OrderDateTime], data[CustomerName], data[[#This Row],[CustomerName]])</f>
        <v>45540.046527777777</v>
      </c>
      <c r="Y3156" t="str">
        <f>IF(data[[#This Row],[OrderDateTime]]=data[[#This Row],[FirstOrderDateTime]], "New", "Returning")</f>
        <v>Returning</v>
      </c>
      <c r="Z3156" s="7">
        <f>data[[#This Row],[DeliveryDate]] + data[[#This Row],[DeliveryTime]]</f>
        <v>45817.64166666667</v>
      </c>
      <c r="AA3156" s="7">
        <f>data[[#This Row],[OrderDateTime]] + 1</f>
        <v>45817.022916666669</v>
      </c>
      <c r="AB3156" s="7" t="str">
        <f>IF(data[[#This Row],[DeliveryDateTime]] &lt;= data[[#This Row],[SLADue]], "On Time", "Late")</f>
        <v>Late</v>
      </c>
    </row>
    <row r="3157" spans="1:28" x14ac:dyDescent="0.2">
      <c r="A3157" t="s">
        <v>3707</v>
      </c>
      <c r="B3157" t="s">
        <v>19</v>
      </c>
      <c r="C3157" t="s">
        <v>69</v>
      </c>
      <c r="D3157" t="s">
        <v>70</v>
      </c>
      <c r="E3157" s="5">
        <v>51.46</v>
      </c>
      <c r="F3157" t="s">
        <v>74</v>
      </c>
      <c r="G3157">
        <v>1</v>
      </c>
      <c r="H3157" s="1">
        <v>45787</v>
      </c>
      <c r="I3157" s="1" t="str">
        <f>TEXT(data[[#This Row],[OrderDate]],"mmm")</f>
        <v>May</v>
      </c>
      <c r="J3157" s="6">
        <v>0.68055555555555558</v>
      </c>
      <c r="K3157" s="6" t="str">
        <f>TEXT(data[[#This Row],[OrderTime]],"h")</f>
        <v>16</v>
      </c>
      <c r="L3157" s="1">
        <v>45788</v>
      </c>
      <c r="M3157" s="6">
        <v>0.76388888888888884</v>
      </c>
      <c r="N3157" t="s">
        <v>95</v>
      </c>
      <c r="O3157" t="s">
        <v>346</v>
      </c>
      <c r="P3157" t="s">
        <v>25</v>
      </c>
      <c r="Q3157" t="s">
        <v>53</v>
      </c>
      <c r="R3157" t="s">
        <v>37</v>
      </c>
      <c r="S3157" t="s">
        <v>28</v>
      </c>
      <c r="T3157" t="s">
        <v>38</v>
      </c>
      <c r="U3157" t="s">
        <v>30</v>
      </c>
      <c r="V3157" s="5">
        <f>data[[#This Row],[PriceUSD]]*data[[#This Row],[Quantity]]</f>
        <v>51.46</v>
      </c>
      <c r="W3157" s="7">
        <f>data[[#This Row],[OrderDate]] + TIME(VALUE(LEFT(data[[#This Row],[OrderTime]],2)), VALUE(RIGHT(data[[#This Row],[OrderTime]],2)), 0)</f>
        <v>45787.038888888892</v>
      </c>
      <c r="X3157" s="7">
        <f>_xlfn.MINIFS(data[OrderDateTime], data[CustomerName], data[[#This Row],[CustomerName]])</f>
        <v>45547.030555555553</v>
      </c>
      <c r="Y3157" t="str">
        <f>IF(data[[#This Row],[OrderDateTime]]=data[[#This Row],[FirstOrderDateTime]], "New", "Returning")</f>
        <v>Returning</v>
      </c>
      <c r="Z3157" s="7">
        <f>data[[#This Row],[DeliveryDate]] + data[[#This Row],[DeliveryTime]]</f>
        <v>45788.763888888891</v>
      </c>
      <c r="AA3157" s="7">
        <f>data[[#This Row],[OrderDateTime]] + 1</f>
        <v>45788.038888888892</v>
      </c>
      <c r="AB3157" s="7" t="str">
        <f>IF(data[[#This Row],[DeliveryDateTime]] &lt;= data[[#This Row],[SLADue]], "On Time", "Late")</f>
        <v>Late</v>
      </c>
    </row>
    <row r="3158" spans="1:28" x14ac:dyDescent="0.2">
      <c r="A3158" t="s">
        <v>3708</v>
      </c>
      <c r="B3158" t="s">
        <v>19</v>
      </c>
      <c r="C3158" t="s">
        <v>117</v>
      </c>
      <c r="D3158" t="s">
        <v>118</v>
      </c>
      <c r="E3158" s="5">
        <v>72.67</v>
      </c>
      <c r="F3158" t="s">
        <v>119</v>
      </c>
      <c r="G3158">
        <v>1</v>
      </c>
      <c r="H3158" s="1">
        <v>45734</v>
      </c>
      <c r="I3158" s="1" t="str">
        <f>TEXT(data[[#This Row],[OrderDate]],"mmm")</f>
        <v>Mar</v>
      </c>
      <c r="J3158" s="6">
        <v>0.57777777777777772</v>
      </c>
      <c r="K3158" s="6" t="str">
        <f>TEXT(data[[#This Row],[OrderTime]],"h")</f>
        <v>13</v>
      </c>
      <c r="L3158" s="1">
        <v>45734</v>
      </c>
      <c r="M3158" s="6">
        <v>0.86944444444444446</v>
      </c>
      <c r="N3158" t="s">
        <v>75</v>
      </c>
      <c r="O3158" t="s">
        <v>1020</v>
      </c>
      <c r="P3158" t="s">
        <v>25</v>
      </c>
      <c r="Q3158" t="s">
        <v>26</v>
      </c>
      <c r="R3158" t="s">
        <v>66</v>
      </c>
      <c r="S3158" t="s">
        <v>47</v>
      </c>
      <c r="T3158" t="s">
        <v>38</v>
      </c>
      <c r="U3158" t="s">
        <v>39</v>
      </c>
      <c r="V3158" s="5">
        <f>data[[#This Row],[PriceUSD]]*data[[#This Row],[Quantity]]</f>
        <v>72.67</v>
      </c>
      <c r="W3158" s="7">
        <f>data[[#This Row],[OrderDate]] + TIME(VALUE(LEFT(data[[#This Row],[OrderTime]],2)), VALUE(RIGHT(data[[#This Row],[OrderTime]],2)), 0)</f>
        <v>45734.054166666669</v>
      </c>
      <c r="X3158" s="7">
        <f>_xlfn.MINIFS(data[OrderDateTime], data[CustomerName], data[[#This Row],[CustomerName]])</f>
        <v>45565.061805555553</v>
      </c>
      <c r="Y3158" t="str">
        <f>IF(data[[#This Row],[OrderDateTime]]=data[[#This Row],[FirstOrderDateTime]], "New", "Returning")</f>
        <v>Returning</v>
      </c>
      <c r="Z3158" s="7">
        <f>data[[#This Row],[DeliveryDate]] + data[[#This Row],[DeliveryTime]]</f>
        <v>45734.869444444441</v>
      </c>
      <c r="AA3158" s="7">
        <f>data[[#This Row],[OrderDateTime]] + 1</f>
        <v>45735.054166666669</v>
      </c>
      <c r="AB3158" s="7" t="str">
        <f>IF(data[[#This Row],[DeliveryDateTime]] &lt;= data[[#This Row],[SLADue]], "On Time", "Late")</f>
        <v>On Time</v>
      </c>
    </row>
    <row r="3159" spans="1:28" x14ac:dyDescent="0.2">
      <c r="A3159" t="s">
        <v>3709</v>
      </c>
      <c r="B3159" t="s">
        <v>19</v>
      </c>
      <c r="C3159" t="s">
        <v>69</v>
      </c>
      <c r="D3159" t="s">
        <v>70</v>
      </c>
      <c r="E3159" s="5">
        <v>53.18</v>
      </c>
      <c r="F3159" t="s">
        <v>71</v>
      </c>
      <c r="G3159">
        <v>1</v>
      </c>
      <c r="H3159" s="1">
        <v>45869</v>
      </c>
      <c r="I3159" s="1" t="str">
        <f>TEXT(data[[#This Row],[OrderDate]],"mmm")</f>
        <v>Jul</v>
      </c>
      <c r="J3159" s="6">
        <v>0.46319444444444446</v>
      </c>
      <c r="K3159" s="6" t="str">
        <f>TEXT(data[[#This Row],[OrderTime]],"h")</f>
        <v>11</v>
      </c>
      <c r="L3159" s="1">
        <v>45869</v>
      </c>
      <c r="M3159" s="6">
        <v>0.71319444444444446</v>
      </c>
      <c r="N3159" t="s">
        <v>75</v>
      </c>
      <c r="O3159" t="s">
        <v>527</v>
      </c>
      <c r="P3159" t="s">
        <v>25</v>
      </c>
      <c r="Q3159" t="s">
        <v>26</v>
      </c>
      <c r="R3159" t="s">
        <v>37</v>
      </c>
      <c r="S3159" t="s">
        <v>47</v>
      </c>
      <c r="T3159" t="s">
        <v>106</v>
      </c>
      <c r="U3159" t="s">
        <v>39</v>
      </c>
      <c r="V3159" s="5">
        <f>data[[#This Row],[PriceUSD]]*data[[#This Row],[Quantity]]</f>
        <v>53.18</v>
      </c>
      <c r="W3159" s="7">
        <f>data[[#This Row],[OrderDate]] + TIME(VALUE(LEFT(data[[#This Row],[OrderTime]],2)), VALUE(RIGHT(data[[#This Row],[OrderTime]],2)), 0)</f>
        <v>45869.030555555553</v>
      </c>
      <c r="X3159" s="7">
        <f>_xlfn.MINIFS(data[OrderDateTime], data[CustomerName], data[[#This Row],[CustomerName]])</f>
        <v>45525.046527777777</v>
      </c>
      <c r="Y3159" t="str">
        <f>IF(data[[#This Row],[OrderDateTime]]=data[[#This Row],[FirstOrderDateTime]], "New", "Returning")</f>
        <v>Returning</v>
      </c>
      <c r="Z3159" s="7">
        <f>data[[#This Row],[DeliveryDate]] + data[[#This Row],[DeliveryTime]]</f>
        <v>45869.713194444441</v>
      </c>
      <c r="AA3159" s="7">
        <f>data[[#This Row],[OrderDateTime]] + 1</f>
        <v>45870.030555555553</v>
      </c>
      <c r="AB3159" s="7" t="str">
        <f>IF(data[[#This Row],[DeliveryDateTime]] &lt;= data[[#This Row],[SLADue]], "On Time", "Late")</f>
        <v>On Time</v>
      </c>
    </row>
    <row r="3160" spans="1:28" x14ac:dyDescent="0.2">
      <c r="A3160" t="s">
        <v>3710</v>
      </c>
      <c r="B3160" t="s">
        <v>19</v>
      </c>
      <c r="C3160" t="s">
        <v>49</v>
      </c>
      <c r="D3160" t="s">
        <v>50</v>
      </c>
      <c r="E3160" s="5">
        <v>28.85</v>
      </c>
      <c r="F3160" t="s">
        <v>138</v>
      </c>
      <c r="G3160">
        <v>1</v>
      </c>
      <c r="H3160" s="1">
        <v>45785</v>
      </c>
      <c r="I3160" s="1" t="str">
        <f>TEXT(data[[#This Row],[OrderDate]],"mmm")</f>
        <v>May</v>
      </c>
      <c r="J3160" s="6">
        <v>0.53125</v>
      </c>
      <c r="K3160" s="6" t="str">
        <f>TEXT(data[[#This Row],[OrderTime]],"h")</f>
        <v>12</v>
      </c>
      <c r="L3160" s="1">
        <v>45785</v>
      </c>
      <c r="M3160" s="6">
        <v>0.69791666666666663</v>
      </c>
      <c r="N3160" t="s">
        <v>64</v>
      </c>
      <c r="O3160" t="s">
        <v>1622</v>
      </c>
      <c r="P3160" t="s">
        <v>25</v>
      </c>
      <c r="Q3160" t="s">
        <v>26</v>
      </c>
      <c r="R3160" t="s">
        <v>54</v>
      </c>
      <c r="S3160" t="s">
        <v>47</v>
      </c>
      <c r="T3160" t="s">
        <v>106</v>
      </c>
      <c r="U3160" t="s">
        <v>67</v>
      </c>
      <c r="V3160" s="5">
        <f>data[[#This Row],[PriceUSD]]*data[[#This Row],[Quantity]]</f>
        <v>28.85</v>
      </c>
      <c r="W3160" s="7">
        <f>data[[#This Row],[OrderDate]] + TIME(VALUE(LEFT(data[[#This Row],[OrderTime]],2)), VALUE(RIGHT(data[[#This Row],[OrderTime]],2)), 0)</f>
        <v>45785.017361111109</v>
      </c>
      <c r="X3160" s="7">
        <f>_xlfn.MINIFS(data[OrderDateTime], data[CustomerName], data[[#This Row],[CustomerName]])</f>
        <v>45656.015277777777</v>
      </c>
      <c r="Y3160" t="str">
        <f>IF(data[[#This Row],[OrderDateTime]]=data[[#This Row],[FirstOrderDateTime]], "New", "Returning")</f>
        <v>Returning</v>
      </c>
      <c r="Z3160" s="7">
        <f>data[[#This Row],[DeliveryDate]] + data[[#This Row],[DeliveryTime]]</f>
        <v>45785.697916666664</v>
      </c>
      <c r="AA3160" s="7">
        <f>data[[#This Row],[OrderDateTime]] + 1</f>
        <v>45786.017361111109</v>
      </c>
      <c r="AB3160" s="7" t="str">
        <f>IF(data[[#This Row],[DeliveryDateTime]] &lt;= data[[#This Row],[SLADue]], "On Time", "Late")</f>
        <v>On Time</v>
      </c>
    </row>
    <row r="3161" spans="1:28" x14ac:dyDescent="0.2">
      <c r="A3161" t="s">
        <v>3711</v>
      </c>
      <c r="B3161" t="s">
        <v>19</v>
      </c>
      <c r="C3161" t="s">
        <v>117</v>
      </c>
      <c r="D3161" t="s">
        <v>118</v>
      </c>
      <c r="E3161" s="5">
        <v>67.47</v>
      </c>
      <c r="F3161" t="s">
        <v>182</v>
      </c>
      <c r="G3161">
        <v>2</v>
      </c>
      <c r="H3161" s="1">
        <v>45759</v>
      </c>
      <c r="I3161" s="1" t="str">
        <f>TEXT(data[[#This Row],[OrderDate]],"mmm")</f>
        <v>Apr</v>
      </c>
      <c r="J3161" s="6">
        <v>0.51527777777777772</v>
      </c>
      <c r="K3161" s="6" t="str">
        <f>TEXT(data[[#This Row],[OrderTime]],"h")</f>
        <v>12</v>
      </c>
      <c r="L3161" s="1">
        <v>45760</v>
      </c>
      <c r="M3161" s="6">
        <v>0.64027777777777772</v>
      </c>
      <c r="N3161" t="s">
        <v>64</v>
      </c>
      <c r="O3161" t="s">
        <v>868</v>
      </c>
      <c r="P3161" t="s">
        <v>25</v>
      </c>
      <c r="Q3161" t="s">
        <v>26</v>
      </c>
      <c r="R3161" t="s">
        <v>66</v>
      </c>
      <c r="S3161" t="s">
        <v>28</v>
      </c>
      <c r="T3161" t="s">
        <v>29</v>
      </c>
      <c r="U3161" t="s">
        <v>30</v>
      </c>
      <c r="V3161" s="5">
        <f>data[[#This Row],[PriceUSD]]*data[[#This Row],[Quantity]]</f>
        <v>134.94</v>
      </c>
      <c r="W3161" s="7">
        <f>data[[#This Row],[OrderDate]] + TIME(VALUE(LEFT(data[[#This Row],[OrderTime]],2)), VALUE(RIGHT(data[[#This Row],[OrderTime]],2)), 0)</f>
        <v>45759.054166666669</v>
      </c>
      <c r="X3161" s="7">
        <f>_xlfn.MINIFS(data[OrderDateTime], data[CustomerName], data[[#This Row],[CustomerName]])</f>
        <v>45551.061805555553</v>
      </c>
      <c r="Y3161" t="str">
        <f>IF(data[[#This Row],[OrderDateTime]]=data[[#This Row],[FirstOrderDateTime]], "New", "Returning")</f>
        <v>Returning</v>
      </c>
      <c r="Z3161" s="7">
        <f>data[[#This Row],[DeliveryDate]] + data[[#This Row],[DeliveryTime]]</f>
        <v>45760.640277777777</v>
      </c>
      <c r="AA3161" s="7">
        <f>data[[#This Row],[OrderDateTime]] + 1</f>
        <v>45760.054166666669</v>
      </c>
      <c r="AB3161" s="7" t="str">
        <f>IF(data[[#This Row],[DeliveryDateTime]] &lt;= data[[#This Row],[SLADue]], "On Time", "Late")</f>
        <v>Late</v>
      </c>
    </row>
    <row r="3162" spans="1:28" x14ac:dyDescent="0.2">
      <c r="A3162" t="s">
        <v>3712</v>
      </c>
      <c r="B3162" t="s">
        <v>19</v>
      </c>
      <c r="C3162" t="s">
        <v>32</v>
      </c>
      <c r="D3162" t="s">
        <v>33</v>
      </c>
      <c r="E3162" s="5">
        <v>48.5</v>
      </c>
      <c r="F3162" t="s">
        <v>43</v>
      </c>
      <c r="G3162">
        <v>1</v>
      </c>
      <c r="H3162" s="1">
        <v>45711</v>
      </c>
      <c r="I3162" s="1" t="str">
        <f>TEXT(data[[#This Row],[OrderDate]],"mmm")</f>
        <v>Feb</v>
      </c>
      <c r="J3162" s="6">
        <v>0.77152777777777781</v>
      </c>
      <c r="K3162" s="6" t="str">
        <f>TEXT(data[[#This Row],[OrderTime]],"h")</f>
        <v>18</v>
      </c>
      <c r="L3162" s="1">
        <v>45712</v>
      </c>
      <c r="M3162" s="6">
        <v>0.77152777777777781</v>
      </c>
      <c r="N3162" t="s">
        <v>23</v>
      </c>
      <c r="O3162" t="s">
        <v>471</v>
      </c>
      <c r="P3162" t="s">
        <v>25</v>
      </c>
      <c r="Q3162" t="s">
        <v>53</v>
      </c>
      <c r="R3162" t="s">
        <v>37</v>
      </c>
      <c r="S3162" t="s">
        <v>28</v>
      </c>
      <c r="T3162" t="s">
        <v>29</v>
      </c>
      <c r="U3162" t="s">
        <v>30</v>
      </c>
      <c r="V3162" s="5">
        <f>data[[#This Row],[PriceUSD]]*data[[#This Row],[Quantity]]</f>
        <v>48.5</v>
      </c>
      <c r="W3162" s="7">
        <f>data[[#This Row],[OrderDate]] + TIME(VALUE(LEFT(data[[#This Row],[OrderTime]],2)), VALUE(RIGHT(data[[#This Row],[OrderTime]],2)), 0)</f>
        <v>45711.054166666669</v>
      </c>
      <c r="X3162" s="7">
        <f>_xlfn.MINIFS(data[OrderDateTime], data[CustomerName], data[[#This Row],[CustomerName]])</f>
        <v>45514.030555555553</v>
      </c>
      <c r="Y3162" t="str">
        <f>IF(data[[#This Row],[OrderDateTime]]=data[[#This Row],[FirstOrderDateTime]], "New", "Returning")</f>
        <v>Returning</v>
      </c>
      <c r="Z3162" s="7">
        <f>data[[#This Row],[DeliveryDate]] + data[[#This Row],[DeliveryTime]]</f>
        <v>45712.771527777775</v>
      </c>
      <c r="AA3162" s="7">
        <f>data[[#This Row],[OrderDateTime]] + 1</f>
        <v>45712.054166666669</v>
      </c>
      <c r="AB3162" s="7" t="str">
        <f>IF(data[[#This Row],[DeliveryDateTime]] &lt;= data[[#This Row],[SLADue]], "On Time", "Late")</f>
        <v>Late</v>
      </c>
    </row>
    <row r="3163" spans="1:28" x14ac:dyDescent="0.2">
      <c r="A3163" t="s">
        <v>3713</v>
      </c>
      <c r="B3163" t="s">
        <v>19</v>
      </c>
      <c r="C3163" t="s">
        <v>32</v>
      </c>
      <c r="D3163" t="s">
        <v>33</v>
      </c>
      <c r="E3163" s="5">
        <v>46.8</v>
      </c>
      <c r="F3163" t="s">
        <v>138</v>
      </c>
      <c r="G3163">
        <v>1</v>
      </c>
      <c r="H3163" s="1">
        <v>45560</v>
      </c>
      <c r="I3163" s="1" t="str">
        <f>TEXT(data[[#This Row],[OrderDate]],"mmm")</f>
        <v>Sep</v>
      </c>
      <c r="J3163" s="6">
        <v>0.87013888888888891</v>
      </c>
      <c r="K3163" s="6" t="str">
        <f>TEXT(data[[#This Row],[OrderTime]],"h")</f>
        <v>20</v>
      </c>
      <c r="L3163" s="1">
        <v>45562</v>
      </c>
      <c r="M3163" s="6">
        <v>0.6381944444444444</v>
      </c>
      <c r="N3163" t="s">
        <v>23</v>
      </c>
      <c r="O3163" t="s">
        <v>990</v>
      </c>
      <c r="P3163" t="s">
        <v>25</v>
      </c>
      <c r="Q3163" t="s">
        <v>26</v>
      </c>
      <c r="R3163" t="s">
        <v>37</v>
      </c>
      <c r="S3163" t="s">
        <v>105</v>
      </c>
      <c r="T3163" t="s">
        <v>38</v>
      </c>
      <c r="U3163" t="s">
        <v>30</v>
      </c>
      <c r="V3163" s="5">
        <f>data[[#This Row],[PriceUSD]]*data[[#This Row],[Quantity]]</f>
        <v>46.8</v>
      </c>
      <c r="W3163" s="7">
        <f>data[[#This Row],[OrderDate]] + TIME(VALUE(LEFT(data[[#This Row],[OrderTime]],2)), VALUE(RIGHT(data[[#This Row],[OrderTime]],2)), 0)</f>
        <v>45560.061805555553</v>
      </c>
      <c r="X3163" s="7">
        <f>_xlfn.MINIFS(data[OrderDateTime], data[CustomerName], data[[#This Row],[CustomerName]])</f>
        <v>45517.038888888892</v>
      </c>
      <c r="Y3163" t="str">
        <f>IF(data[[#This Row],[OrderDateTime]]=data[[#This Row],[FirstOrderDateTime]], "New", "Returning")</f>
        <v>Returning</v>
      </c>
      <c r="Z3163" s="7">
        <f>data[[#This Row],[DeliveryDate]] + data[[#This Row],[DeliveryTime]]</f>
        <v>45562.638194444444</v>
      </c>
      <c r="AA3163" s="7">
        <f>data[[#This Row],[OrderDateTime]] + 1</f>
        <v>45561.061805555553</v>
      </c>
      <c r="AB3163" s="7" t="str">
        <f>IF(data[[#This Row],[DeliveryDateTime]] &lt;= data[[#This Row],[SLADue]], "On Time", "Late")</f>
        <v>Late</v>
      </c>
    </row>
    <row r="3164" spans="1:28" x14ac:dyDescent="0.2">
      <c r="A3164" t="s">
        <v>3714</v>
      </c>
      <c r="B3164" t="s">
        <v>19</v>
      </c>
      <c r="C3164" t="s">
        <v>290</v>
      </c>
      <c r="D3164" t="s">
        <v>291</v>
      </c>
      <c r="E3164" s="5">
        <v>49.77</v>
      </c>
      <c r="F3164" t="s">
        <v>22</v>
      </c>
      <c r="G3164">
        <v>2</v>
      </c>
      <c r="H3164" s="1">
        <v>45771</v>
      </c>
      <c r="I3164" s="1" t="str">
        <f>TEXT(data[[#This Row],[OrderDate]],"mmm")</f>
        <v>Apr</v>
      </c>
      <c r="J3164" s="6">
        <v>0.84236111111111112</v>
      </c>
      <c r="K3164" s="6" t="str">
        <f>TEXT(data[[#This Row],[OrderTime]],"h")</f>
        <v>20</v>
      </c>
      <c r="L3164" s="1">
        <v>45772</v>
      </c>
      <c r="M3164" s="6">
        <v>0.87291666666666667</v>
      </c>
      <c r="N3164" t="s">
        <v>388</v>
      </c>
      <c r="O3164" t="s">
        <v>418</v>
      </c>
      <c r="P3164" t="s">
        <v>234</v>
      </c>
      <c r="Q3164" t="s">
        <v>26</v>
      </c>
      <c r="R3164" t="s">
        <v>294</v>
      </c>
      <c r="S3164" t="s">
        <v>28</v>
      </c>
      <c r="T3164" t="s">
        <v>59</v>
      </c>
      <c r="U3164" t="s">
        <v>30</v>
      </c>
      <c r="V3164" s="5">
        <f>data[[#This Row],[PriceUSD]]*data[[#This Row],[Quantity]]</f>
        <v>99.54</v>
      </c>
      <c r="W3164" s="7">
        <f>data[[#This Row],[OrderDate]] + TIME(VALUE(LEFT(data[[#This Row],[OrderTime]],2)), VALUE(RIGHT(data[[#This Row],[OrderTime]],2)), 0)</f>
        <v>45771.007638888892</v>
      </c>
      <c r="X3164" s="7">
        <f>_xlfn.MINIFS(data[OrderDateTime], data[CustomerName], data[[#This Row],[CustomerName]])</f>
        <v>45566.061805555553</v>
      </c>
      <c r="Y3164" t="str">
        <f>IF(data[[#This Row],[OrderDateTime]]=data[[#This Row],[FirstOrderDateTime]], "New", "Returning")</f>
        <v>Returning</v>
      </c>
      <c r="Z3164" s="7">
        <f>data[[#This Row],[DeliveryDate]] + data[[#This Row],[DeliveryTime]]</f>
        <v>45772.872916666667</v>
      </c>
      <c r="AA3164" s="7">
        <f>data[[#This Row],[OrderDateTime]] + 1</f>
        <v>45772.007638888892</v>
      </c>
      <c r="AB3164" s="7" t="str">
        <f>IF(data[[#This Row],[DeliveryDateTime]] &lt;= data[[#This Row],[SLADue]], "On Time", "Late")</f>
        <v>Late</v>
      </c>
    </row>
    <row r="3165" spans="1:28" x14ac:dyDescent="0.2">
      <c r="A3165" t="s">
        <v>3715</v>
      </c>
      <c r="B3165" t="s">
        <v>19</v>
      </c>
      <c r="C3165" t="s">
        <v>69</v>
      </c>
      <c r="D3165" t="s">
        <v>70</v>
      </c>
      <c r="E3165" s="5">
        <v>64.03</v>
      </c>
      <c r="F3165" t="s">
        <v>56</v>
      </c>
      <c r="G3165">
        <v>1</v>
      </c>
      <c r="H3165" s="1">
        <v>45670</v>
      </c>
      <c r="I3165" s="1" t="str">
        <f>TEXT(data[[#This Row],[OrderDate]],"mmm")</f>
        <v>Jan</v>
      </c>
      <c r="J3165" s="6">
        <v>0.8</v>
      </c>
      <c r="K3165" s="6" t="str">
        <f>TEXT(data[[#This Row],[OrderTime]],"h")</f>
        <v>19</v>
      </c>
      <c r="L3165" s="1">
        <v>45671</v>
      </c>
      <c r="M3165" s="6">
        <v>0.84166666666666667</v>
      </c>
      <c r="N3165" t="s">
        <v>326</v>
      </c>
      <c r="O3165" t="s">
        <v>849</v>
      </c>
      <c r="P3165" t="s">
        <v>202</v>
      </c>
      <c r="Q3165" t="s">
        <v>26</v>
      </c>
      <c r="R3165" t="s">
        <v>37</v>
      </c>
      <c r="S3165" t="s">
        <v>28</v>
      </c>
      <c r="T3165" t="s">
        <v>29</v>
      </c>
      <c r="U3165" t="s">
        <v>39</v>
      </c>
      <c r="V3165" s="5">
        <f>data[[#This Row],[PriceUSD]]*data[[#This Row],[Quantity]]</f>
        <v>64.03</v>
      </c>
      <c r="W3165" s="7">
        <f>data[[#This Row],[OrderDate]] + TIME(VALUE(LEFT(data[[#This Row],[OrderTime]],2)), VALUE(RIGHT(data[[#This Row],[OrderTime]],2)), 0)</f>
        <v>45670</v>
      </c>
      <c r="X3165" s="7">
        <f>_xlfn.MINIFS(data[OrderDateTime], data[CustomerName], data[[#This Row],[CustomerName]])</f>
        <v>45531.061805555553</v>
      </c>
      <c r="Y3165" t="str">
        <f>IF(data[[#This Row],[OrderDateTime]]=data[[#This Row],[FirstOrderDateTime]], "New", "Returning")</f>
        <v>Returning</v>
      </c>
      <c r="Z3165" s="7">
        <f>data[[#This Row],[DeliveryDate]] + data[[#This Row],[DeliveryTime]]</f>
        <v>45671.841666666667</v>
      </c>
      <c r="AA3165" s="7">
        <f>data[[#This Row],[OrderDateTime]] + 1</f>
        <v>45671</v>
      </c>
      <c r="AB3165" s="7" t="str">
        <f>IF(data[[#This Row],[DeliveryDateTime]] &lt;= data[[#This Row],[SLADue]], "On Time", "Late")</f>
        <v>Late</v>
      </c>
    </row>
    <row r="3166" spans="1:28" x14ac:dyDescent="0.2">
      <c r="A3166" t="s">
        <v>3716</v>
      </c>
      <c r="B3166" t="s">
        <v>19</v>
      </c>
      <c r="C3166" t="s">
        <v>126</v>
      </c>
      <c r="D3166" t="s">
        <v>127</v>
      </c>
      <c r="E3166" s="5">
        <v>23.92</v>
      </c>
      <c r="F3166" t="s">
        <v>56</v>
      </c>
      <c r="G3166">
        <v>1</v>
      </c>
      <c r="H3166" s="1">
        <v>45690</v>
      </c>
      <c r="I3166" s="1" t="str">
        <f>TEXT(data[[#This Row],[OrderDate]],"mmm")</f>
        <v>Feb</v>
      </c>
      <c r="J3166" s="6">
        <v>0.63124999999999998</v>
      </c>
      <c r="K3166" s="6" t="str">
        <f>TEXT(data[[#This Row],[OrderTime]],"h")</f>
        <v>15</v>
      </c>
      <c r="L3166" s="1">
        <v>45691</v>
      </c>
      <c r="M3166" s="6">
        <v>0.75624999999999998</v>
      </c>
      <c r="N3166" t="s">
        <v>139</v>
      </c>
      <c r="O3166" t="s">
        <v>236</v>
      </c>
      <c r="P3166" t="s">
        <v>36</v>
      </c>
      <c r="Q3166" t="s">
        <v>26</v>
      </c>
      <c r="R3166" t="s">
        <v>129</v>
      </c>
      <c r="S3166" t="s">
        <v>28</v>
      </c>
      <c r="T3166" t="s">
        <v>115</v>
      </c>
      <c r="U3166" t="s">
        <v>67</v>
      </c>
      <c r="V3166" s="5">
        <f>data[[#This Row],[PriceUSD]]*data[[#This Row],[Quantity]]</f>
        <v>23.92</v>
      </c>
      <c r="W3166" s="7">
        <f>data[[#This Row],[OrderDate]] + TIME(VALUE(LEFT(data[[#This Row],[OrderTime]],2)), VALUE(RIGHT(data[[#This Row],[OrderTime]],2)), 0)</f>
        <v>45690.017361111109</v>
      </c>
      <c r="X3166" s="7">
        <f>_xlfn.MINIFS(data[OrderDateTime], data[CustomerName], data[[#This Row],[CustomerName]])</f>
        <v>45524.030555555553</v>
      </c>
      <c r="Y3166" t="str">
        <f>IF(data[[#This Row],[OrderDateTime]]=data[[#This Row],[FirstOrderDateTime]], "New", "Returning")</f>
        <v>Returning</v>
      </c>
      <c r="Z3166" s="7">
        <f>data[[#This Row],[DeliveryDate]] + data[[#This Row],[DeliveryTime]]</f>
        <v>45691.756249999999</v>
      </c>
      <c r="AA3166" s="7">
        <f>data[[#This Row],[OrderDateTime]] + 1</f>
        <v>45691.017361111109</v>
      </c>
      <c r="AB3166" s="7" t="str">
        <f>IF(data[[#This Row],[DeliveryDateTime]] &lt;= data[[#This Row],[SLADue]], "On Time", "Late")</f>
        <v>Late</v>
      </c>
    </row>
    <row r="3167" spans="1:28" x14ac:dyDescent="0.2">
      <c r="A3167" t="s">
        <v>3717</v>
      </c>
      <c r="B3167" t="s">
        <v>19</v>
      </c>
      <c r="C3167" t="s">
        <v>69</v>
      </c>
      <c r="D3167" t="s">
        <v>70</v>
      </c>
      <c r="E3167" s="5">
        <v>53.34</v>
      </c>
      <c r="F3167" t="s">
        <v>56</v>
      </c>
      <c r="G3167">
        <v>3</v>
      </c>
      <c r="H3167" s="1">
        <v>45519</v>
      </c>
      <c r="I3167" s="1" t="str">
        <f>TEXT(data[[#This Row],[OrderDate]],"mmm")</f>
        <v>Aug</v>
      </c>
      <c r="J3167" s="6">
        <v>0.80833333333333335</v>
      </c>
      <c r="K3167" s="6" t="str">
        <f>TEXT(data[[#This Row],[OrderTime]],"h")</f>
        <v>19</v>
      </c>
      <c r="L3167" s="1">
        <v>45521</v>
      </c>
      <c r="M3167" s="6">
        <v>0.80555555555555558</v>
      </c>
      <c r="N3167" t="s">
        <v>123</v>
      </c>
      <c r="O3167" t="s">
        <v>124</v>
      </c>
      <c r="P3167" t="s">
        <v>36</v>
      </c>
      <c r="Q3167" t="s">
        <v>53</v>
      </c>
      <c r="R3167" t="s">
        <v>37</v>
      </c>
      <c r="S3167" t="s">
        <v>105</v>
      </c>
      <c r="T3167" t="s">
        <v>38</v>
      </c>
      <c r="U3167" t="s">
        <v>30</v>
      </c>
      <c r="V3167" s="5">
        <f>data[[#This Row],[PriceUSD]]*data[[#This Row],[Quantity]]</f>
        <v>160.02000000000001</v>
      </c>
      <c r="W3167" s="7">
        <f>data[[#This Row],[OrderDate]] + TIME(VALUE(LEFT(data[[#This Row],[OrderTime]],2)), VALUE(RIGHT(data[[#This Row],[OrderTime]],2)), 0)</f>
        <v>45519.022916666669</v>
      </c>
      <c r="X3167" s="7">
        <f>_xlfn.MINIFS(data[OrderDateTime], data[CustomerName], data[[#This Row],[CustomerName]])</f>
        <v>45515.046527777777</v>
      </c>
      <c r="Y3167" t="str">
        <f>IF(data[[#This Row],[OrderDateTime]]=data[[#This Row],[FirstOrderDateTime]], "New", "Returning")</f>
        <v>Returning</v>
      </c>
      <c r="Z3167" s="7">
        <f>data[[#This Row],[DeliveryDate]] + data[[#This Row],[DeliveryTime]]</f>
        <v>45521.805555555555</v>
      </c>
      <c r="AA3167" s="7">
        <f>data[[#This Row],[OrderDateTime]] + 1</f>
        <v>45520.022916666669</v>
      </c>
      <c r="AB3167" s="7" t="str">
        <f>IF(data[[#This Row],[DeliveryDateTime]] &lt;= data[[#This Row],[SLADue]], "On Time", "Late")</f>
        <v>Late</v>
      </c>
    </row>
    <row r="3168" spans="1:28" x14ac:dyDescent="0.2">
      <c r="A3168" t="s">
        <v>3718</v>
      </c>
      <c r="B3168" t="s">
        <v>19</v>
      </c>
      <c r="C3168" t="s">
        <v>69</v>
      </c>
      <c r="D3168" t="s">
        <v>70</v>
      </c>
      <c r="E3168" s="5">
        <v>55.08</v>
      </c>
      <c r="F3168" t="s">
        <v>119</v>
      </c>
      <c r="G3168">
        <v>1</v>
      </c>
      <c r="H3168" s="1">
        <v>45616</v>
      </c>
      <c r="I3168" s="1" t="str">
        <f>TEXT(data[[#This Row],[OrderDate]],"mmm")</f>
        <v>Nov</v>
      </c>
      <c r="J3168" s="6">
        <v>0.80208333333333337</v>
      </c>
      <c r="K3168" s="6" t="str">
        <f>TEXT(data[[#This Row],[OrderTime]],"h")</f>
        <v>19</v>
      </c>
      <c r="L3168" s="1">
        <v>45618</v>
      </c>
      <c r="M3168" s="6">
        <v>0.80555555555555558</v>
      </c>
      <c r="N3168" t="s">
        <v>44</v>
      </c>
      <c r="O3168" t="s">
        <v>515</v>
      </c>
      <c r="P3168" t="s">
        <v>25</v>
      </c>
      <c r="Q3168" t="s">
        <v>26</v>
      </c>
      <c r="R3168" t="s">
        <v>37</v>
      </c>
      <c r="S3168" t="s">
        <v>105</v>
      </c>
      <c r="T3168" t="s">
        <v>38</v>
      </c>
      <c r="U3168" t="s">
        <v>39</v>
      </c>
      <c r="V3168" s="5">
        <f>data[[#This Row],[PriceUSD]]*data[[#This Row],[Quantity]]</f>
        <v>55.08</v>
      </c>
      <c r="W3168" s="7">
        <f>data[[#This Row],[OrderDate]] + TIME(VALUE(LEFT(data[[#This Row],[OrderTime]],2)), VALUE(RIGHT(data[[#This Row],[OrderTime]],2)), 0)</f>
        <v>45616.022916666669</v>
      </c>
      <c r="X3168" s="7">
        <f>_xlfn.MINIFS(data[OrderDateTime], data[CustomerName], data[[#This Row],[CustomerName]])</f>
        <v>45598.038888888892</v>
      </c>
      <c r="Y3168" t="str">
        <f>IF(data[[#This Row],[OrderDateTime]]=data[[#This Row],[FirstOrderDateTime]], "New", "Returning")</f>
        <v>Returning</v>
      </c>
      <c r="Z3168" s="7">
        <f>data[[#This Row],[DeliveryDate]] + data[[#This Row],[DeliveryTime]]</f>
        <v>45618.805555555555</v>
      </c>
      <c r="AA3168" s="7">
        <f>data[[#This Row],[OrderDateTime]] + 1</f>
        <v>45617.022916666669</v>
      </c>
      <c r="AB3168" s="7" t="str">
        <f>IF(data[[#This Row],[DeliveryDateTime]] &lt;= data[[#This Row],[SLADue]], "On Time", "Late")</f>
        <v>Late</v>
      </c>
    </row>
    <row r="3169" spans="1:28" x14ac:dyDescent="0.2">
      <c r="A3169" t="s">
        <v>3719</v>
      </c>
      <c r="B3169" t="s">
        <v>19</v>
      </c>
      <c r="C3169" t="s">
        <v>110</v>
      </c>
      <c r="D3169" t="s">
        <v>111</v>
      </c>
      <c r="E3169" s="5">
        <v>10.88</v>
      </c>
      <c r="F3169" t="s">
        <v>87</v>
      </c>
      <c r="G3169">
        <v>1</v>
      </c>
      <c r="H3169" s="1">
        <v>45760</v>
      </c>
      <c r="I3169" s="1" t="str">
        <f>TEXT(data[[#This Row],[OrderDate]],"mmm")</f>
        <v>Apr</v>
      </c>
      <c r="J3169" s="6">
        <v>0.82291666666666663</v>
      </c>
      <c r="K3169" s="6" t="str">
        <f>TEXT(data[[#This Row],[OrderTime]],"h")</f>
        <v>19</v>
      </c>
      <c r="L3169" s="1">
        <v>45762</v>
      </c>
      <c r="M3169" s="6">
        <v>0.52430555555555558</v>
      </c>
      <c r="N3169" t="s">
        <v>148</v>
      </c>
      <c r="O3169" t="s">
        <v>623</v>
      </c>
      <c r="P3169" t="s">
        <v>25</v>
      </c>
      <c r="Q3169" t="s">
        <v>53</v>
      </c>
      <c r="R3169" t="s">
        <v>114</v>
      </c>
      <c r="S3169" t="s">
        <v>105</v>
      </c>
      <c r="T3169" t="s">
        <v>29</v>
      </c>
      <c r="U3169" t="s">
        <v>30</v>
      </c>
      <c r="V3169" s="5">
        <f>data[[#This Row],[PriceUSD]]*data[[#This Row],[Quantity]]</f>
        <v>10.88</v>
      </c>
      <c r="W3169" s="7">
        <f>data[[#This Row],[OrderDate]] + TIME(VALUE(LEFT(data[[#This Row],[OrderTime]],2)), VALUE(RIGHT(data[[#This Row],[OrderTime]],2)), 0)</f>
        <v>45760.046527777777</v>
      </c>
      <c r="X3169" s="7">
        <f>_xlfn.MINIFS(data[OrderDateTime], data[CustomerName], data[[#This Row],[CustomerName]])</f>
        <v>45514.054166666669</v>
      </c>
      <c r="Y3169" t="str">
        <f>IF(data[[#This Row],[OrderDateTime]]=data[[#This Row],[FirstOrderDateTime]], "New", "Returning")</f>
        <v>Returning</v>
      </c>
      <c r="Z3169" s="7">
        <f>data[[#This Row],[DeliveryDate]] + data[[#This Row],[DeliveryTime]]</f>
        <v>45762.524305555555</v>
      </c>
      <c r="AA3169" s="7">
        <f>data[[#This Row],[OrderDateTime]] + 1</f>
        <v>45761.046527777777</v>
      </c>
      <c r="AB3169" s="7" t="str">
        <f>IF(data[[#This Row],[DeliveryDateTime]] &lt;= data[[#This Row],[SLADue]], "On Time", "Late")</f>
        <v>Late</v>
      </c>
    </row>
    <row r="3170" spans="1:28" x14ac:dyDescent="0.2">
      <c r="A3170" t="s">
        <v>3720</v>
      </c>
      <c r="B3170" t="s">
        <v>19</v>
      </c>
      <c r="C3170" t="s">
        <v>61</v>
      </c>
      <c r="D3170" t="s">
        <v>62</v>
      </c>
      <c r="E3170" s="5">
        <v>172.77</v>
      </c>
      <c r="F3170" t="s">
        <v>94</v>
      </c>
      <c r="G3170">
        <v>9</v>
      </c>
      <c r="H3170" s="1">
        <v>45852</v>
      </c>
      <c r="I3170" s="1" t="str">
        <f>TEXT(data[[#This Row],[OrderDate]],"mmm")</f>
        <v>Jul</v>
      </c>
      <c r="J3170" s="6">
        <v>0.4777777777777778</v>
      </c>
      <c r="K3170" s="6" t="str">
        <f>TEXT(data[[#This Row],[OrderTime]],"h")</f>
        <v>11</v>
      </c>
      <c r="L3170" s="1">
        <v>45854</v>
      </c>
      <c r="M3170" s="6">
        <v>0.64444444444444449</v>
      </c>
      <c r="N3170" t="s">
        <v>163</v>
      </c>
      <c r="O3170" t="s">
        <v>420</v>
      </c>
      <c r="P3170" t="s">
        <v>77</v>
      </c>
      <c r="Q3170" t="s">
        <v>26</v>
      </c>
      <c r="R3170" t="s">
        <v>66</v>
      </c>
      <c r="S3170" t="s">
        <v>105</v>
      </c>
      <c r="T3170" t="s">
        <v>59</v>
      </c>
      <c r="U3170" t="s">
        <v>30</v>
      </c>
      <c r="V3170" s="5">
        <f>data[[#This Row],[PriceUSD]]*data[[#This Row],[Quantity]]</f>
        <v>1554.93</v>
      </c>
      <c r="W3170" s="7">
        <f>data[[#This Row],[OrderDate]] + TIME(VALUE(LEFT(data[[#This Row],[OrderTime]],2)), VALUE(RIGHT(data[[#This Row],[OrderTime]],2)), 0)</f>
        <v>45852.054166666669</v>
      </c>
      <c r="X3170" s="7">
        <f>_xlfn.MINIFS(data[OrderDateTime], data[CustomerName], data[[#This Row],[CustomerName]])</f>
        <v>45578.046527777777</v>
      </c>
      <c r="Y3170" t="str">
        <f>IF(data[[#This Row],[OrderDateTime]]=data[[#This Row],[FirstOrderDateTime]], "New", "Returning")</f>
        <v>Returning</v>
      </c>
      <c r="Z3170" s="7">
        <f>data[[#This Row],[DeliveryDate]] + data[[#This Row],[DeliveryTime]]</f>
        <v>45854.644444444442</v>
      </c>
      <c r="AA3170" s="7">
        <f>data[[#This Row],[OrderDateTime]] + 1</f>
        <v>45853.054166666669</v>
      </c>
      <c r="AB3170" s="7" t="str">
        <f>IF(data[[#This Row],[DeliveryDateTime]] &lt;= data[[#This Row],[SLADue]], "On Time", "Late")</f>
        <v>Late</v>
      </c>
    </row>
    <row r="3171" spans="1:28" x14ac:dyDescent="0.2">
      <c r="A3171" t="s">
        <v>3721</v>
      </c>
      <c r="B3171" t="s">
        <v>19</v>
      </c>
      <c r="C3171" t="s">
        <v>32</v>
      </c>
      <c r="D3171" t="s">
        <v>33</v>
      </c>
      <c r="E3171" s="5">
        <v>49.61</v>
      </c>
      <c r="F3171" t="s">
        <v>22</v>
      </c>
      <c r="G3171">
        <v>2</v>
      </c>
      <c r="H3171" s="1">
        <v>45685</v>
      </c>
      <c r="I3171" s="1" t="str">
        <f>TEXT(data[[#This Row],[OrderDate]],"mmm")</f>
        <v>Jan</v>
      </c>
      <c r="J3171" s="6">
        <v>0.74305555555555558</v>
      </c>
      <c r="K3171" s="6" t="str">
        <f>TEXT(data[[#This Row],[OrderTime]],"h")</f>
        <v>17</v>
      </c>
      <c r="L3171" s="1">
        <v>45687</v>
      </c>
      <c r="M3171" s="6">
        <v>0.86805555555555558</v>
      </c>
      <c r="N3171" t="s">
        <v>145</v>
      </c>
      <c r="O3171" t="s">
        <v>492</v>
      </c>
      <c r="P3171" t="s">
        <v>77</v>
      </c>
      <c r="Q3171" t="s">
        <v>26</v>
      </c>
      <c r="R3171" t="s">
        <v>37</v>
      </c>
      <c r="S3171" t="s">
        <v>105</v>
      </c>
      <c r="T3171" t="s">
        <v>38</v>
      </c>
      <c r="U3171" t="s">
        <v>30</v>
      </c>
      <c r="V3171" s="5">
        <f>data[[#This Row],[PriceUSD]]*data[[#This Row],[Quantity]]</f>
        <v>99.22</v>
      </c>
      <c r="W3171" s="7">
        <f>data[[#This Row],[OrderDate]] + TIME(VALUE(LEFT(data[[#This Row],[OrderTime]],2)), VALUE(RIGHT(data[[#This Row],[OrderTime]],2)), 0)</f>
        <v>45685.038888888892</v>
      </c>
      <c r="X3171" s="7">
        <f>_xlfn.MINIFS(data[OrderDateTime], data[CustomerName], data[[#This Row],[CustomerName]])</f>
        <v>45508.061805555553</v>
      </c>
      <c r="Y3171" t="str">
        <f>IF(data[[#This Row],[OrderDateTime]]=data[[#This Row],[FirstOrderDateTime]], "New", "Returning")</f>
        <v>Returning</v>
      </c>
      <c r="Z3171" s="7">
        <f>data[[#This Row],[DeliveryDate]] + data[[#This Row],[DeliveryTime]]</f>
        <v>45687.868055555555</v>
      </c>
      <c r="AA3171" s="7">
        <f>data[[#This Row],[OrderDateTime]] + 1</f>
        <v>45686.038888888892</v>
      </c>
      <c r="AB3171" s="7" t="str">
        <f>IF(data[[#This Row],[DeliveryDateTime]] &lt;= data[[#This Row],[SLADue]], "On Time", "Late")</f>
        <v>Late</v>
      </c>
    </row>
    <row r="3172" spans="1:28" x14ac:dyDescent="0.2">
      <c r="A3172" t="s">
        <v>3722</v>
      </c>
      <c r="B3172" t="s">
        <v>19</v>
      </c>
      <c r="C3172" t="s">
        <v>126</v>
      </c>
      <c r="D3172" t="s">
        <v>127</v>
      </c>
      <c r="E3172" s="5">
        <v>23.8</v>
      </c>
      <c r="F3172" t="s">
        <v>87</v>
      </c>
      <c r="G3172">
        <v>1</v>
      </c>
      <c r="H3172" s="1">
        <v>45799</v>
      </c>
      <c r="I3172" s="1" t="str">
        <f>TEXT(data[[#This Row],[OrderDate]],"mmm")</f>
        <v>May</v>
      </c>
      <c r="J3172" s="6">
        <v>0.39097222222222222</v>
      </c>
      <c r="K3172" s="6" t="str">
        <f>TEXT(data[[#This Row],[OrderTime]],"h")</f>
        <v>9</v>
      </c>
      <c r="L3172" s="1">
        <v>45799</v>
      </c>
      <c r="M3172" s="6">
        <v>0.59930555555555554</v>
      </c>
      <c r="N3172" t="s">
        <v>103</v>
      </c>
      <c r="O3172" t="s">
        <v>265</v>
      </c>
      <c r="P3172" t="s">
        <v>77</v>
      </c>
      <c r="Q3172" t="s">
        <v>53</v>
      </c>
      <c r="R3172" t="s">
        <v>129</v>
      </c>
      <c r="S3172" t="s">
        <v>47</v>
      </c>
      <c r="T3172" t="s">
        <v>29</v>
      </c>
      <c r="U3172" t="s">
        <v>30</v>
      </c>
      <c r="V3172" s="5">
        <f>data[[#This Row],[PriceUSD]]*data[[#This Row],[Quantity]]</f>
        <v>23.8</v>
      </c>
      <c r="W3172" s="7">
        <f>data[[#This Row],[OrderDate]] + TIME(VALUE(LEFT(data[[#This Row],[OrderTime]],2)), VALUE(RIGHT(data[[#This Row],[OrderTime]],2)), 0)</f>
        <v>45799.015277777777</v>
      </c>
      <c r="X3172" s="7">
        <f>_xlfn.MINIFS(data[OrderDateTime], data[CustomerName], data[[#This Row],[CustomerName]])</f>
        <v>45522.046527777777</v>
      </c>
      <c r="Y3172" t="str">
        <f>IF(data[[#This Row],[OrderDateTime]]=data[[#This Row],[FirstOrderDateTime]], "New", "Returning")</f>
        <v>Returning</v>
      </c>
      <c r="Z3172" s="7">
        <f>data[[#This Row],[DeliveryDate]] + data[[#This Row],[DeliveryTime]]</f>
        <v>45799.599305555559</v>
      </c>
      <c r="AA3172" s="7">
        <f>data[[#This Row],[OrderDateTime]] + 1</f>
        <v>45800.015277777777</v>
      </c>
      <c r="AB3172" s="7" t="str">
        <f>IF(data[[#This Row],[DeliveryDateTime]] &lt;= data[[#This Row],[SLADue]], "On Time", "Late")</f>
        <v>On Time</v>
      </c>
    </row>
    <row r="3173" spans="1:28" x14ac:dyDescent="0.2">
      <c r="A3173" t="s">
        <v>3723</v>
      </c>
      <c r="B3173" t="s">
        <v>19</v>
      </c>
      <c r="C3173" t="s">
        <v>110</v>
      </c>
      <c r="D3173" t="s">
        <v>111</v>
      </c>
      <c r="E3173" s="5">
        <v>12.17</v>
      </c>
      <c r="F3173" t="s">
        <v>71</v>
      </c>
      <c r="G3173">
        <v>1</v>
      </c>
      <c r="H3173" s="1">
        <v>45826</v>
      </c>
      <c r="I3173" s="1" t="str">
        <f>TEXT(data[[#This Row],[OrderDate]],"mmm")</f>
        <v>Jun</v>
      </c>
      <c r="J3173" s="6">
        <v>0.84791666666666665</v>
      </c>
      <c r="K3173" s="6" t="str">
        <f>TEXT(data[[#This Row],[OrderTime]],"h")</f>
        <v>20</v>
      </c>
      <c r="L3173" s="1">
        <v>45827</v>
      </c>
      <c r="M3173" s="6">
        <v>0.70902777777777781</v>
      </c>
      <c r="N3173" t="s">
        <v>452</v>
      </c>
      <c r="O3173" t="s">
        <v>249</v>
      </c>
      <c r="P3173" t="s">
        <v>133</v>
      </c>
      <c r="Q3173" t="s">
        <v>26</v>
      </c>
      <c r="R3173" t="s">
        <v>114</v>
      </c>
      <c r="S3173" t="s">
        <v>28</v>
      </c>
      <c r="T3173" t="s">
        <v>38</v>
      </c>
      <c r="U3173" t="s">
        <v>30</v>
      </c>
      <c r="V3173" s="5">
        <f>data[[#This Row],[PriceUSD]]*data[[#This Row],[Quantity]]</f>
        <v>12.17</v>
      </c>
      <c r="W3173" s="7">
        <f>data[[#This Row],[OrderDate]] + TIME(VALUE(LEFT(data[[#This Row],[OrderTime]],2)), VALUE(RIGHT(data[[#This Row],[OrderTime]],2)), 0)</f>
        <v>45826.046527777777</v>
      </c>
      <c r="X3173" s="7">
        <f>_xlfn.MINIFS(data[OrderDateTime], data[CustomerName], data[[#This Row],[CustomerName]])</f>
        <v>45555.052083333336</v>
      </c>
      <c r="Y3173" t="str">
        <f>IF(data[[#This Row],[OrderDateTime]]=data[[#This Row],[FirstOrderDateTime]], "New", "Returning")</f>
        <v>Returning</v>
      </c>
      <c r="Z3173" s="7">
        <f>data[[#This Row],[DeliveryDate]] + data[[#This Row],[DeliveryTime]]</f>
        <v>45827.709027777775</v>
      </c>
      <c r="AA3173" s="7">
        <f>data[[#This Row],[OrderDateTime]] + 1</f>
        <v>45827.046527777777</v>
      </c>
      <c r="AB3173" s="7" t="str">
        <f>IF(data[[#This Row],[DeliveryDateTime]] &lt;= data[[#This Row],[SLADue]], "On Time", "Late")</f>
        <v>Late</v>
      </c>
    </row>
    <row r="3174" spans="1:28" x14ac:dyDescent="0.2">
      <c r="A3174" t="s">
        <v>3724</v>
      </c>
      <c r="B3174" t="s">
        <v>19</v>
      </c>
      <c r="C3174" t="s">
        <v>69</v>
      </c>
      <c r="D3174" t="s">
        <v>70</v>
      </c>
      <c r="E3174" s="5">
        <v>49.12</v>
      </c>
      <c r="F3174" t="s">
        <v>74</v>
      </c>
      <c r="G3174">
        <v>1</v>
      </c>
      <c r="H3174" s="1">
        <v>45664</v>
      </c>
      <c r="I3174" s="1" t="str">
        <f>TEXT(data[[#This Row],[OrderDate]],"mmm")</f>
        <v>Jan</v>
      </c>
      <c r="J3174" s="6">
        <v>0.53819444444444442</v>
      </c>
      <c r="K3174" s="6" t="str">
        <f>TEXT(data[[#This Row],[OrderTime]],"h")</f>
        <v>12</v>
      </c>
      <c r="L3174" s="1">
        <v>45665</v>
      </c>
      <c r="M3174" s="6">
        <v>0.74652777777777779</v>
      </c>
      <c r="N3174" t="s">
        <v>95</v>
      </c>
      <c r="O3174" t="s">
        <v>2461</v>
      </c>
      <c r="P3174" t="s">
        <v>25</v>
      </c>
      <c r="Q3174" t="s">
        <v>53</v>
      </c>
      <c r="R3174" t="s">
        <v>37</v>
      </c>
      <c r="S3174" t="s">
        <v>28</v>
      </c>
      <c r="T3174" t="s">
        <v>136</v>
      </c>
      <c r="U3174" t="s">
        <v>30</v>
      </c>
      <c r="V3174" s="5">
        <f>data[[#This Row],[PriceUSD]]*data[[#This Row],[Quantity]]</f>
        <v>49.12</v>
      </c>
      <c r="W3174" s="7">
        <f>data[[#This Row],[OrderDate]] + TIME(VALUE(LEFT(data[[#This Row],[OrderTime]],2)), VALUE(RIGHT(data[[#This Row],[OrderTime]],2)), 0)</f>
        <v>45664.030555555553</v>
      </c>
      <c r="X3174" s="7">
        <f>_xlfn.MINIFS(data[OrderDateTime], data[CustomerName], data[[#This Row],[CustomerName]])</f>
        <v>45539.052083333336</v>
      </c>
      <c r="Y3174" t="str">
        <f>IF(data[[#This Row],[OrderDateTime]]=data[[#This Row],[FirstOrderDateTime]], "New", "Returning")</f>
        <v>Returning</v>
      </c>
      <c r="Z3174" s="7">
        <f>data[[#This Row],[DeliveryDate]] + data[[#This Row],[DeliveryTime]]</f>
        <v>45665.746527777781</v>
      </c>
      <c r="AA3174" s="7">
        <f>data[[#This Row],[OrderDateTime]] + 1</f>
        <v>45665.030555555553</v>
      </c>
      <c r="AB3174" s="7" t="str">
        <f>IF(data[[#This Row],[DeliveryDateTime]] &lt;= data[[#This Row],[SLADue]], "On Time", "Late")</f>
        <v>Late</v>
      </c>
    </row>
    <row r="3175" spans="1:28" x14ac:dyDescent="0.2">
      <c r="A3175" t="s">
        <v>3725</v>
      </c>
      <c r="B3175" t="s">
        <v>19</v>
      </c>
      <c r="C3175" t="s">
        <v>391</v>
      </c>
      <c r="D3175" t="s">
        <v>392</v>
      </c>
      <c r="E3175" s="5">
        <v>17.41</v>
      </c>
      <c r="F3175" t="s">
        <v>43</v>
      </c>
      <c r="G3175">
        <v>1</v>
      </c>
      <c r="H3175" s="1">
        <v>45674</v>
      </c>
      <c r="I3175" s="1" t="str">
        <f>TEXT(data[[#This Row],[OrderDate]],"mmm")</f>
        <v>Jan</v>
      </c>
      <c r="J3175" s="6">
        <v>0.60555555555555551</v>
      </c>
      <c r="K3175" s="6" t="str">
        <f>TEXT(data[[#This Row],[OrderTime]],"h")</f>
        <v>14</v>
      </c>
      <c r="L3175" s="1">
        <v>45674</v>
      </c>
      <c r="M3175" s="6">
        <v>0.73055555555555551</v>
      </c>
      <c r="N3175" t="s">
        <v>34</v>
      </c>
      <c r="O3175" t="s">
        <v>490</v>
      </c>
      <c r="P3175" t="s">
        <v>36</v>
      </c>
      <c r="Q3175" t="s">
        <v>26</v>
      </c>
      <c r="R3175" t="s">
        <v>394</v>
      </c>
      <c r="S3175" t="s">
        <v>47</v>
      </c>
      <c r="T3175" t="s">
        <v>29</v>
      </c>
      <c r="U3175" t="s">
        <v>30</v>
      </c>
      <c r="V3175" s="5">
        <f>data[[#This Row],[PriceUSD]]*data[[#This Row],[Quantity]]</f>
        <v>17.41</v>
      </c>
      <c r="W3175" s="7">
        <f>data[[#This Row],[OrderDate]] + TIME(VALUE(LEFT(data[[#This Row],[OrderTime]],2)), VALUE(RIGHT(data[[#This Row],[OrderTime]],2)), 0)</f>
        <v>45674.038888888892</v>
      </c>
      <c r="X3175" s="7">
        <f>_xlfn.MINIFS(data[OrderDateTime], data[CustomerName], data[[#This Row],[CustomerName]])</f>
        <v>45515.061805555553</v>
      </c>
      <c r="Y3175" t="str">
        <f>IF(data[[#This Row],[OrderDateTime]]=data[[#This Row],[FirstOrderDateTime]], "New", "Returning")</f>
        <v>Returning</v>
      </c>
      <c r="Z3175" s="7">
        <f>data[[#This Row],[DeliveryDate]] + data[[#This Row],[DeliveryTime]]</f>
        <v>45674.730555555558</v>
      </c>
      <c r="AA3175" s="7">
        <f>data[[#This Row],[OrderDateTime]] + 1</f>
        <v>45675.038888888892</v>
      </c>
      <c r="AB3175" s="7" t="str">
        <f>IF(data[[#This Row],[DeliveryDateTime]] &lt;= data[[#This Row],[SLADue]], "On Time", "Late")</f>
        <v>On Time</v>
      </c>
    </row>
    <row r="3176" spans="1:28" x14ac:dyDescent="0.2">
      <c r="A3176" t="s">
        <v>3726</v>
      </c>
      <c r="B3176" t="s">
        <v>19</v>
      </c>
      <c r="C3176" t="s">
        <v>258</v>
      </c>
      <c r="D3176" t="s">
        <v>259</v>
      </c>
      <c r="E3176" s="5">
        <v>121.27</v>
      </c>
      <c r="F3176" t="s">
        <v>119</v>
      </c>
      <c r="G3176">
        <v>1</v>
      </c>
      <c r="H3176" s="1">
        <v>45850</v>
      </c>
      <c r="I3176" s="1" t="str">
        <f>TEXT(data[[#This Row],[OrderDate]],"mmm")</f>
        <v>Jul</v>
      </c>
      <c r="J3176" s="6">
        <v>0.65069444444444446</v>
      </c>
      <c r="K3176" s="6" t="str">
        <f>TEXT(data[[#This Row],[OrderTime]],"h")</f>
        <v>15</v>
      </c>
      <c r="L3176" s="1">
        <v>45851</v>
      </c>
      <c r="M3176" s="6">
        <v>0.81736111111111109</v>
      </c>
      <c r="N3176" t="s">
        <v>238</v>
      </c>
      <c r="O3176" t="s">
        <v>1958</v>
      </c>
      <c r="P3176" t="s">
        <v>36</v>
      </c>
      <c r="Q3176" t="s">
        <v>53</v>
      </c>
      <c r="R3176" t="s">
        <v>261</v>
      </c>
      <c r="S3176" t="s">
        <v>28</v>
      </c>
      <c r="T3176" t="s">
        <v>59</v>
      </c>
      <c r="U3176" t="s">
        <v>30</v>
      </c>
      <c r="V3176" s="5">
        <f>data[[#This Row],[PriceUSD]]*data[[#This Row],[Quantity]]</f>
        <v>121.27</v>
      </c>
      <c r="W3176" s="7">
        <f>data[[#This Row],[OrderDate]] + TIME(VALUE(LEFT(data[[#This Row],[OrderTime]],2)), VALUE(RIGHT(data[[#This Row],[OrderTime]],2)), 0)</f>
        <v>45850.030555555553</v>
      </c>
      <c r="X3176" s="7">
        <f>_xlfn.MINIFS(data[OrderDateTime], data[CustomerName], data[[#This Row],[CustomerName]])</f>
        <v>45519.030555555553</v>
      </c>
      <c r="Y3176" t="str">
        <f>IF(data[[#This Row],[OrderDateTime]]=data[[#This Row],[FirstOrderDateTime]], "New", "Returning")</f>
        <v>Returning</v>
      </c>
      <c r="Z3176" s="7">
        <f>data[[#This Row],[DeliveryDate]] + data[[#This Row],[DeliveryTime]]</f>
        <v>45851.817361111112</v>
      </c>
      <c r="AA3176" s="7">
        <f>data[[#This Row],[OrderDateTime]] + 1</f>
        <v>45851.030555555553</v>
      </c>
      <c r="AB3176" s="7" t="str">
        <f>IF(data[[#This Row],[DeliveryDateTime]] &lt;= data[[#This Row],[SLADue]], "On Time", "Late")</f>
        <v>Late</v>
      </c>
    </row>
    <row r="3177" spans="1:28" x14ac:dyDescent="0.2">
      <c r="A3177" t="s">
        <v>3727</v>
      </c>
      <c r="B3177" t="s">
        <v>19</v>
      </c>
      <c r="C3177" t="s">
        <v>69</v>
      </c>
      <c r="D3177" t="s">
        <v>70</v>
      </c>
      <c r="E3177" s="5">
        <v>53</v>
      </c>
      <c r="F3177" t="s">
        <v>74</v>
      </c>
      <c r="G3177">
        <v>1</v>
      </c>
      <c r="H3177" s="1">
        <v>45665</v>
      </c>
      <c r="I3177" s="1" t="str">
        <f>TEXT(data[[#This Row],[OrderDate]],"mmm")</f>
        <v>Jan</v>
      </c>
      <c r="J3177" s="6">
        <v>0.46250000000000002</v>
      </c>
      <c r="K3177" s="6" t="str">
        <f>TEXT(data[[#This Row],[OrderTime]],"h")</f>
        <v>11</v>
      </c>
      <c r="L3177" s="1">
        <v>45666</v>
      </c>
      <c r="M3177" s="6">
        <v>0.46250000000000002</v>
      </c>
      <c r="N3177" t="s">
        <v>170</v>
      </c>
      <c r="O3177" t="s">
        <v>1790</v>
      </c>
      <c r="P3177" t="s">
        <v>36</v>
      </c>
      <c r="Q3177" t="s">
        <v>53</v>
      </c>
      <c r="R3177" t="s">
        <v>37</v>
      </c>
      <c r="S3177" t="s">
        <v>28</v>
      </c>
      <c r="T3177" t="s">
        <v>38</v>
      </c>
      <c r="U3177" t="s">
        <v>30</v>
      </c>
      <c r="V3177" s="5">
        <f>data[[#This Row],[PriceUSD]]*data[[#This Row],[Quantity]]</f>
        <v>53</v>
      </c>
      <c r="W3177" s="7">
        <f>data[[#This Row],[OrderDate]] + TIME(VALUE(LEFT(data[[#This Row],[OrderTime]],2)), VALUE(RIGHT(data[[#This Row],[OrderTime]],2)), 0)</f>
        <v>45665.017361111109</v>
      </c>
      <c r="X3177" s="7">
        <f>_xlfn.MINIFS(data[OrderDateTime], data[CustomerName], data[[#This Row],[CustomerName]])</f>
        <v>45555.015277777777</v>
      </c>
      <c r="Y3177" t="str">
        <f>IF(data[[#This Row],[OrderDateTime]]=data[[#This Row],[FirstOrderDateTime]], "New", "Returning")</f>
        <v>Returning</v>
      </c>
      <c r="Z3177" s="7">
        <f>data[[#This Row],[DeliveryDate]] + data[[#This Row],[DeliveryTime]]</f>
        <v>45666.462500000001</v>
      </c>
      <c r="AA3177" s="7">
        <f>data[[#This Row],[OrderDateTime]] + 1</f>
        <v>45666.017361111109</v>
      </c>
      <c r="AB3177" s="7" t="str">
        <f>IF(data[[#This Row],[DeliveryDateTime]] &lt;= data[[#This Row],[SLADue]], "On Time", "Late")</f>
        <v>Late</v>
      </c>
    </row>
    <row r="3178" spans="1:28" x14ac:dyDescent="0.2">
      <c r="A3178" t="s">
        <v>3728</v>
      </c>
      <c r="B3178" t="s">
        <v>19</v>
      </c>
      <c r="C3178" t="s">
        <v>391</v>
      </c>
      <c r="D3178" t="s">
        <v>392</v>
      </c>
      <c r="E3178" s="5">
        <v>17.690000000000001</v>
      </c>
      <c r="F3178" t="s">
        <v>43</v>
      </c>
      <c r="G3178">
        <v>3</v>
      </c>
      <c r="H3178" s="1">
        <v>45665</v>
      </c>
      <c r="I3178" s="1" t="str">
        <f>TEXT(data[[#This Row],[OrderDate]],"mmm")</f>
        <v>Jan</v>
      </c>
      <c r="J3178" s="6">
        <v>0.48472222222222222</v>
      </c>
      <c r="K3178" s="6" t="str">
        <f>TEXT(data[[#This Row],[OrderTime]],"h")</f>
        <v>11</v>
      </c>
      <c r="L3178" s="1">
        <v>45665</v>
      </c>
      <c r="M3178" s="6">
        <v>0.60972222222222228</v>
      </c>
      <c r="N3178" t="s">
        <v>175</v>
      </c>
      <c r="O3178" t="s">
        <v>377</v>
      </c>
      <c r="P3178" t="s">
        <v>25</v>
      </c>
      <c r="Q3178" t="s">
        <v>26</v>
      </c>
      <c r="R3178" t="s">
        <v>394</v>
      </c>
      <c r="S3178" t="s">
        <v>47</v>
      </c>
      <c r="T3178" t="s">
        <v>136</v>
      </c>
      <c r="U3178" t="s">
        <v>30</v>
      </c>
      <c r="V3178" s="5">
        <f>data[[#This Row],[PriceUSD]]*data[[#This Row],[Quantity]]</f>
        <v>53.070000000000007</v>
      </c>
      <c r="W3178" s="7">
        <f>data[[#This Row],[OrderDate]] + TIME(VALUE(LEFT(data[[#This Row],[OrderTime]],2)), VALUE(RIGHT(data[[#This Row],[OrderTime]],2)), 0)</f>
        <v>45665.015277777777</v>
      </c>
      <c r="X3178" s="7">
        <f>_xlfn.MINIFS(data[OrderDateTime], data[CustomerName], data[[#This Row],[CustomerName]])</f>
        <v>45561.038888888892</v>
      </c>
      <c r="Y3178" t="str">
        <f>IF(data[[#This Row],[OrderDateTime]]=data[[#This Row],[FirstOrderDateTime]], "New", "Returning")</f>
        <v>Returning</v>
      </c>
      <c r="Z3178" s="7">
        <f>data[[#This Row],[DeliveryDate]] + data[[#This Row],[DeliveryTime]]</f>
        <v>45665.609722222223</v>
      </c>
      <c r="AA3178" s="7">
        <f>data[[#This Row],[OrderDateTime]] + 1</f>
        <v>45666.015277777777</v>
      </c>
      <c r="AB3178" s="7" t="str">
        <f>IF(data[[#This Row],[DeliveryDateTime]] &lt;= data[[#This Row],[SLADue]], "On Time", "Late")</f>
        <v>On Time</v>
      </c>
    </row>
    <row r="3179" spans="1:28" x14ac:dyDescent="0.2">
      <c r="A3179" t="s">
        <v>3729</v>
      </c>
      <c r="B3179" t="s">
        <v>19</v>
      </c>
      <c r="C3179" t="s">
        <v>41</v>
      </c>
      <c r="D3179" t="s">
        <v>42</v>
      </c>
      <c r="E3179" s="5">
        <v>34.74</v>
      </c>
      <c r="F3179" t="s">
        <v>51</v>
      </c>
      <c r="G3179">
        <v>1</v>
      </c>
      <c r="H3179" s="1">
        <v>45695</v>
      </c>
      <c r="I3179" s="1" t="str">
        <f>TEXT(data[[#This Row],[OrderDate]],"mmm")</f>
        <v>Feb</v>
      </c>
      <c r="J3179" s="6">
        <v>0.3840277777777778</v>
      </c>
      <c r="K3179" s="6" t="str">
        <f>TEXT(data[[#This Row],[OrderTime]],"h")</f>
        <v>9</v>
      </c>
      <c r="L3179" s="1">
        <v>45695</v>
      </c>
      <c r="M3179" s="6">
        <v>0.63402777777777775</v>
      </c>
      <c r="N3179" t="s">
        <v>750</v>
      </c>
      <c r="O3179" t="s">
        <v>214</v>
      </c>
      <c r="P3179" t="s">
        <v>234</v>
      </c>
      <c r="Q3179" t="s">
        <v>26</v>
      </c>
      <c r="R3179" t="s">
        <v>46</v>
      </c>
      <c r="S3179" t="s">
        <v>47</v>
      </c>
      <c r="T3179" t="s">
        <v>38</v>
      </c>
      <c r="U3179" t="s">
        <v>30</v>
      </c>
      <c r="V3179" s="5">
        <f>data[[#This Row],[PriceUSD]]*data[[#This Row],[Quantity]]</f>
        <v>34.74</v>
      </c>
      <c r="W3179" s="7">
        <f>data[[#This Row],[OrderDate]] + TIME(VALUE(LEFT(data[[#This Row],[OrderTime]],2)), VALUE(RIGHT(data[[#This Row],[OrderTime]],2)), 0)</f>
        <v>45695.054166666669</v>
      </c>
      <c r="X3179" s="7">
        <f>_xlfn.MINIFS(data[OrderDateTime], data[CustomerName], data[[#This Row],[CustomerName]])</f>
        <v>45506.052083333336</v>
      </c>
      <c r="Y3179" t="str">
        <f>IF(data[[#This Row],[OrderDateTime]]=data[[#This Row],[FirstOrderDateTime]], "New", "Returning")</f>
        <v>Returning</v>
      </c>
      <c r="Z3179" s="7">
        <f>data[[#This Row],[DeliveryDate]] + data[[#This Row],[DeliveryTime]]</f>
        <v>45695.634027777778</v>
      </c>
      <c r="AA3179" s="7">
        <f>data[[#This Row],[OrderDateTime]] + 1</f>
        <v>45696.054166666669</v>
      </c>
      <c r="AB3179" s="7" t="str">
        <f>IF(data[[#This Row],[DeliveryDateTime]] &lt;= data[[#This Row],[SLADue]], "On Time", "Late")</f>
        <v>On Time</v>
      </c>
    </row>
    <row r="3180" spans="1:28" x14ac:dyDescent="0.2">
      <c r="A3180" t="s">
        <v>3730</v>
      </c>
      <c r="B3180" t="s">
        <v>19</v>
      </c>
      <c r="C3180" t="s">
        <v>69</v>
      </c>
      <c r="D3180" t="s">
        <v>70</v>
      </c>
      <c r="E3180" s="5">
        <v>54.64</v>
      </c>
      <c r="F3180" t="s">
        <v>43</v>
      </c>
      <c r="G3180">
        <v>1</v>
      </c>
      <c r="H3180" s="1">
        <v>45761</v>
      </c>
      <c r="I3180" s="1" t="str">
        <f>TEXT(data[[#This Row],[OrderDate]],"mmm")</f>
        <v>Apr</v>
      </c>
      <c r="J3180" s="6">
        <v>0.50347222222222221</v>
      </c>
      <c r="K3180" s="6" t="str">
        <f>TEXT(data[[#This Row],[OrderTime]],"h")</f>
        <v>12</v>
      </c>
      <c r="L3180" s="1">
        <v>45761</v>
      </c>
      <c r="M3180" s="6">
        <v>0.75347222222222221</v>
      </c>
      <c r="N3180" t="s">
        <v>44</v>
      </c>
      <c r="O3180" t="s">
        <v>1743</v>
      </c>
      <c r="P3180" t="s">
        <v>25</v>
      </c>
      <c r="Q3180" t="s">
        <v>26</v>
      </c>
      <c r="R3180" t="s">
        <v>37</v>
      </c>
      <c r="S3180" t="s">
        <v>47</v>
      </c>
      <c r="T3180" t="s">
        <v>38</v>
      </c>
      <c r="U3180" t="s">
        <v>30</v>
      </c>
      <c r="V3180" s="5">
        <f>data[[#This Row],[PriceUSD]]*data[[#This Row],[Quantity]]</f>
        <v>54.64</v>
      </c>
      <c r="W3180" s="7">
        <f>data[[#This Row],[OrderDate]] + TIME(VALUE(LEFT(data[[#This Row],[OrderTime]],2)), VALUE(RIGHT(data[[#This Row],[OrderTime]],2)), 0)</f>
        <v>45761.015277777777</v>
      </c>
      <c r="X3180" s="7">
        <f>_xlfn.MINIFS(data[OrderDateTime], data[CustomerName], data[[#This Row],[CustomerName]])</f>
        <v>45524.046527777777</v>
      </c>
      <c r="Y3180" t="str">
        <f>IF(data[[#This Row],[OrderDateTime]]=data[[#This Row],[FirstOrderDateTime]], "New", "Returning")</f>
        <v>Returning</v>
      </c>
      <c r="Z3180" s="7">
        <f>data[[#This Row],[DeliveryDate]] + data[[#This Row],[DeliveryTime]]</f>
        <v>45761.753472222219</v>
      </c>
      <c r="AA3180" s="7">
        <f>data[[#This Row],[OrderDateTime]] + 1</f>
        <v>45762.015277777777</v>
      </c>
      <c r="AB3180" s="7" t="str">
        <f>IF(data[[#This Row],[DeliveryDateTime]] &lt;= data[[#This Row],[SLADue]], "On Time", "Late")</f>
        <v>On Time</v>
      </c>
    </row>
    <row r="3181" spans="1:28" x14ac:dyDescent="0.2">
      <c r="A3181" t="s">
        <v>3731</v>
      </c>
      <c r="B3181" t="s">
        <v>19</v>
      </c>
      <c r="C3181" t="s">
        <v>258</v>
      </c>
      <c r="D3181" t="s">
        <v>259</v>
      </c>
      <c r="E3181" s="5">
        <v>120.5</v>
      </c>
      <c r="F3181" t="s">
        <v>51</v>
      </c>
      <c r="G3181">
        <v>1</v>
      </c>
      <c r="H3181" s="1">
        <v>45580</v>
      </c>
      <c r="I3181" s="1" t="str">
        <f>TEXT(data[[#This Row],[OrderDate]],"mmm")</f>
        <v>Oct</v>
      </c>
      <c r="J3181" s="6">
        <v>0.52361111111111114</v>
      </c>
      <c r="K3181" s="6" t="str">
        <f>TEXT(data[[#This Row],[OrderTime]],"h")</f>
        <v>12</v>
      </c>
      <c r="L3181" s="1">
        <v>45580</v>
      </c>
      <c r="M3181" s="6">
        <v>0.69027777777777777</v>
      </c>
      <c r="N3181" t="s">
        <v>148</v>
      </c>
      <c r="O3181" t="s">
        <v>611</v>
      </c>
      <c r="P3181" t="s">
        <v>25</v>
      </c>
      <c r="Q3181" t="s">
        <v>53</v>
      </c>
      <c r="R3181" t="s">
        <v>261</v>
      </c>
      <c r="S3181" t="s">
        <v>47</v>
      </c>
      <c r="T3181" t="s">
        <v>29</v>
      </c>
      <c r="U3181" t="s">
        <v>39</v>
      </c>
      <c r="V3181" s="5">
        <f>data[[#This Row],[PriceUSD]]*data[[#This Row],[Quantity]]</f>
        <v>120.5</v>
      </c>
      <c r="W3181" s="7">
        <f>data[[#This Row],[OrderDate]] + TIME(VALUE(LEFT(data[[#This Row],[OrderTime]],2)), VALUE(RIGHT(data[[#This Row],[OrderTime]],2)), 0)</f>
        <v>45580.007638888892</v>
      </c>
      <c r="X3181" s="7">
        <f>_xlfn.MINIFS(data[OrderDateTime], data[CustomerName], data[[#This Row],[CustomerName]])</f>
        <v>45580.007638888892</v>
      </c>
      <c r="Y3181" t="str">
        <f>IF(data[[#This Row],[OrderDateTime]]=data[[#This Row],[FirstOrderDateTime]], "New", "Returning")</f>
        <v>New</v>
      </c>
      <c r="Z3181" s="7">
        <f>data[[#This Row],[DeliveryDate]] + data[[#This Row],[DeliveryTime]]</f>
        <v>45580.69027777778</v>
      </c>
      <c r="AA3181" s="7">
        <f>data[[#This Row],[OrderDateTime]] + 1</f>
        <v>45581.007638888892</v>
      </c>
      <c r="AB3181" s="7" t="str">
        <f>IF(data[[#This Row],[DeliveryDateTime]] &lt;= data[[#This Row],[SLADue]], "On Time", "Late")</f>
        <v>On Time</v>
      </c>
    </row>
    <row r="3182" spans="1:28" x14ac:dyDescent="0.2">
      <c r="A3182" t="s">
        <v>3732</v>
      </c>
      <c r="B3182" t="s">
        <v>19</v>
      </c>
      <c r="C3182" t="s">
        <v>285</v>
      </c>
      <c r="D3182" t="s">
        <v>286</v>
      </c>
      <c r="E3182" s="5">
        <v>18.3</v>
      </c>
      <c r="F3182" t="s">
        <v>22</v>
      </c>
      <c r="G3182">
        <v>1</v>
      </c>
      <c r="H3182" s="1">
        <v>45701</v>
      </c>
      <c r="I3182" s="1" t="str">
        <f>TEXT(data[[#This Row],[OrderDate]],"mmm")</f>
        <v>Feb</v>
      </c>
      <c r="J3182" s="6">
        <v>0.56111111111111112</v>
      </c>
      <c r="K3182" s="6" t="str">
        <f>TEXT(data[[#This Row],[OrderTime]],"h")</f>
        <v>13</v>
      </c>
      <c r="L3182" s="1">
        <v>45701</v>
      </c>
      <c r="M3182" s="6">
        <v>0.72777777777777775</v>
      </c>
      <c r="N3182" t="s">
        <v>57</v>
      </c>
      <c r="O3182" t="s">
        <v>715</v>
      </c>
      <c r="P3182" t="s">
        <v>25</v>
      </c>
      <c r="Q3182" t="s">
        <v>53</v>
      </c>
      <c r="R3182" t="s">
        <v>114</v>
      </c>
      <c r="S3182" t="s">
        <v>47</v>
      </c>
      <c r="T3182" t="s">
        <v>29</v>
      </c>
      <c r="U3182" t="s">
        <v>30</v>
      </c>
      <c r="V3182" s="5">
        <f>data[[#This Row],[PriceUSD]]*data[[#This Row],[Quantity]]</f>
        <v>18.3</v>
      </c>
      <c r="W3182" s="7">
        <f>data[[#This Row],[OrderDate]] + TIME(VALUE(LEFT(data[[#This Row],[OrderTime]],2)), VALUE(RIGHT(data[[#This Row],[OrderTime]],2)), 0)</f>
        <v>45701.007638888892</v>
      </c>
      <c r="X3182" s="7">
        <f>_xlfn.MINIFS(data[OrderDateTime], data[CustomerName], data[[#This Row],[CustomerName]])</f>
        <v>45554.054166666669</v>
      </c>
      <c r="Y3182" t="str">
        <f>IF(data[[#This Row],[OrderDateTime]]=data[[#This Row],[FirstOrderDateTime]], "New", "Returning")</f>
        <v>Returning</v>
      </c>
      <c r="Z3182" s="7">
        <f>data[[#This Row],[DeliveryDate]] + data[[#This Row],[DeliveryTime]]</f>
        <v>45701.727777777778</v>
      </c>
      <c r="AA3182" s="7">
        <f>data[[#This Row],[OrderDateTime]] + 1</f>
        <v>45702.007638888892</v>
      </c>
      <c r="AB3182" s="7" t="str">
        <f>IF(data[[#This Row],[DeliveryDateTime]] &lt;= data[[#This Row],[SLADue]], "On Time", "Late")</f>
        <v>On Time</v>
      </c>
    </row>
    <row r="3183" spans="1:28" x14ac:dyDescent="0.2">
      <c r="A3183" t="s">
        <v>3733</v>
      </c>
      <c r="B3183" t="s">
        <v>19</v>
      </c>
      <c r="C3183" t="s">
        <v>41</v>
      </c>
      <c r="D3183" t="s">
        <v>42</v>
      </c>
      <c r="E3183" s="5">
        <v>32.99</v>
      </c>
      <c r="F3183" t="s">
        <v>74</v>
      </c>
      <c r="G3183">
        <v>1</v>
      </c>
      <c r="H3183" s="1">
        <v>45799</v>
      </c>
      <c r="I3183" s="1" t="str">
        <f>TEXT(data[[#This Row],[OrderDate]],"mmm")</f>
        <v>May</v>
      </c>
      <c r="J3183" s="6">
        <v>0.47291666666666665</v>
      </c>
      <c r="K3183" s="6" t="str">
        <f>TEXT(data[[#This Row],[OrderTime]],"h")</f>
        <v>11</v>
      </c>
      <c r="L3183" s="1">
        <v>45800</v>
      </c>
      <c r="M3183" s="6">
        <v>0.72291666666666665</v>
      </c>
      <c r="N3183" t="s">
        <v>213</v>
      </c>
      <c r="O3183" t="s">
        <v>498</v>
      </c>
      <c r="P3183" t="s">
        <v>36</v>
      </c>
      <c r="Q3183" t="s">
        <v>26</v>
      </c>
      <c r="R3183" t="s">
        <v>46</v>
      </c>
      <c r="S3183" t="s">
        <v>28</v>
      </c>
      <c r="T3183" t="s">
        <v>38</v>
      </c>
      <c r="U3183" t="s">
        <v>39</v>
      </c>
      <c r="V3183" s="5">
        <f>data[[#This Row],[PriceUSD]]*data[[#This Row],[Quantity]]</f>
        <v>32.99</v>
      </c>
      <c r="W3183" s="7">
        <f>data[[#This Row],[OrderDate]] + TIME(VALUE(LEFT(data[[#This Row],[OrderTime]],2)), VALUE(RIGHT(data[[#This Row],[OrderTime]],2)), 0)</f>
        <v>45799.046527777777</v>
      </c>
      <c r="X3183" s="7">
        <f>_xlfn.MINIFS(data[OrderDateTime], data[CustomerName], data[[#This Row],[CustomerName]])</f>
        <v>45508.017361111109</v>
      </c>
      <c r="Y3183" t="str">
        <f>IF(data[[#This Row],[OrderDateTime]]=data[[#This Row],[FirstOrderDateTime]], "New", "Returning")</f>
        <v>Returning</v>
      </c>
      <c r="Z3183" s="7">
        <f>data[[#This Row],[DeliveryDate]] + data[[#This Row],[DeliveryTime]]</f>
        <v>45800.722916666666</v>
      </c>
      <c r="AA3183" s="7">
        <f>data[[#This Row],[OrderDateTime]] + 1</f>
        <v>45800.046527777777</v>
      </c>
      <c r="AB3183" s="7" t="str">
        <f>IF(data[[#This Row],[DeliveryDateTime]] &lt;= data[[#This Row],[SLADue]], "On Time", "Late")</f>
        <v>Late</v>
      </c>
    </row>
    <row r="3184" spans="1:28" x14ac:dyDescent="0.2">
      <c r="A3184" t="s">
        <v>3734</v>
      </c>
      <c r="B3184" t="s">
        <v>19</v>
      </c>
      <c r="C3184" t="s">
        <v>126</v>
      </c>
      <c r="D3184" t="s">
        <v>127</v>
      </c>
      <c r="E3184" s="5">
        <v>19.739999999999998</v>
      </c>
      <c r="F3184" t="s">
        <v>56</v>
      </c>
      <c r="G3184">
        <v>1</v>
      </c>
      <c r="H3184" s="1">
        <v>45650</v>
      </c>
      <c r="I3184" s="1" t="str">
        <f>TEXT(data[[#This Row],[OrderDate]],"mmm")</f>
        <v>Dec</v>
      </c>
      <c r="J3184" s="6">
        <v>0.44791666666666669</v>
      </c>
      <c r="K3184" s="6" t="str">
        <f>TEXT(data[[#This Row],[OrderTime]],"h")</f>
        <v>10</v>
      </c>
      <c r="L3184" s="1">
        <v>45650</v>
      </c>
      <c r="M3184" s="6">
        <v>0.61458333333333337</v>
      </c>
      <c r="N3184" t="s">
        <v>163</v>
      </c>
      <c r="O3184" t="s">
        <v>346</v>
      </c>
      <c r="P3184" t="s">
        <v>77</v>
      </c>
      <c r="Q3184" t="s">
        <v>53</v>
      </c>
      <c r="R3184" t="s">
        <v>129</v>
      </c>
      <c r="S3184" t="s">
        <v>47</v>
      </c>
      <c r="T3184" t="s">
        <v>38</v>
      </c>
      <c r="U3184" t="s">
        <v>30</v>
      </c>
      <c r="V3184" s="5">
        <f>data[[#This Row],[PriceUSD]]*data[[#This Row],[Quantity]]</f>
        <v>19.739999999999998</v>
      </c>
      <c r="W3184" s="7">
        <f>data[[#This Row],[OrderDate]] + TIME(VALUE(LEFT(data[[#This Row],[OrderTime]],2)), VALUE(RIGHT(data[[#This Row],[OrderTime]],2)), 0)</f>
        <v>45650.046527777777</v>
      </c>
      <c r="X3184" s="7">
        <f>_xlfn.MINIFS(data[OrderDateTime], data[CustomerName], data[[#This Row],[CustomerName]])</f>
        <v>45547.030555555553</v>
      </c>
      <c r="Y3184" t="str">
        <f>IF(data[[#This Row],[OrderDateTime]]=data[[#This Row],[FirstOrderDateTime]], "New", "Returning")</f>
        <v>Returning</v>
      </c>
      <c r="Z3184" s="7">
        <f>data[[#This Row],[DeliveryDate]] + data[[#This Row],[DeliveryTime]]</f>
        <v>45650.614583333336</v>
      </c>
      <c r="AA3184" s="7">
        <f>data[[#This Row],[OrderDateTime]] + 1</f>
        <v>45651.046527777777</v>
      </c>
      <c r="AB3184" s="7" t="str">
        <f>IF(data[[#This Row],[DeliveryDateTime]] &lt;= data[[#This Row],[SLADue]], "On Time", "Late")</f>
        <v>On Time</v>
      </c>
    </row>
    <row r="3185" spans="1:28" x14ac:dyDescent="0.2">
      <c r="A3185" t="s">
        <v>3735</v>
      </c>
      <c r="B3185" t="s">
        <v>19</v>
      </c>
      <c r="C3185" t="s">
        <v>41</v>
      </c>
      <c r="D3185" t="s">
        <v>42</v>
      </c>
      <c r="E3185" s="5">
        <v>37.74</v>
      </c>
      <c r="F3185" t="s">
        <v>56</v>
      </c>
      <c r="G3185">
        <v>1</v>
      </c>
      <c r="H3185" s="1">
        <v>45569</v>
      </c>
      <c r="I3185" s="1" t="str">
        <f>TEXT(data[[#This Row],[OrderDate]],"mmm")</f>
        <v>Oct</v>
      </c>
      <c r="J3185" s="6">
        <v>0.46875</v>
      </c>
      <c r="K3185" s="6" t="str">
        <f>TEXT(data[[#This Row],[OrderTime]],"h")</f>
        <v>11</v>
      </c>
      <c r="L3185" s="1">
        <v>45570</v>
      </c>
      <c r="M3185" s="6">
        <v>0.46875</v>
      </c>
      <c r="N3185" t="s">
        <v>292</v>
      </c>
      <c r="O3185" t="s">
        <v>574</v>
      </c>
      <c r="P3185" t="s">
        <v>77</v>
      </c>
      <c r="Q3185" t="s">
        <v>53</v>
      </c>
      <c r="R3185" t="s">
        <v>46</v>
      </c>
      <c r="S3185" t="s">
        <v>28</v>
      </c>
      <c r="T3185" t="s">
        <v>106</v>
      </c>
      <c r="U3185" t="s">
        <v>67</v>
      </c>
      <c r="V3185" s="5">
        <f>data[[#This Row],[PriceUSD]]*data[[#This Row],[Quantity]]</f>
        <v>37.74</v>
      </c>
      <c r="W3185" s="7">
        <f>data[[#This Row],[OrderDate]] + TIME(VALUE(LEFT(data[[#This Row],[OrderTime]],2)), VALUE(RIGHT(data[[#This Row],[OrderTime]],2)), 0)</f>
        <v>45569.052083333336</v>
      </c>
      <c r="X3185" s="7">
        <f>_xlfn.MINIFS(data[OrderDateTime], data[CustomerName], data[[#This Row],[CustomerName]])</f>
        <v>45527.061805555553</v>
      </c>
      <c r="Y3185" t="str">
        <f>IF(data[[#This Row],[OrderDateTime]]=data[[#This Row],[FirstOrderDateTime]], "New", "Returning")</f>
        <v>Returning</v>
      </c>
      <c r="Z3185" s="7">
        <f>data[[#This Row],[DeliveryDate]] + data[[#This Row],[DeliveryTime]]</f>
        <v>45570.46875</v>
      </c>
      <c r="AA3185" s="7">
        <f>data[[#This Row],[OrderDateTime]] + 1</f>
        <v>45570.052083333336</v>
      </c>
      <c r="AB3185" s="7" t="str">
        <f>IF(data[[#This Row],[DeliveryDateTime]] &lt;= data[[#This Row],[SLADue]], "On Time", "Late")</f>
        <v>Late</v>
      </c>
    </row>
    <row r="3186" spans="1:28" x14ac:dyDescent="0.2">
      <c r="A3186" t="s">
        <v>3736</v>
      </c>
      <c r="B3186" t="s">
        <v>19</v>
      </c>
      <c r="C3186" t="s">
        <v>32</v>
      </c>
      <c r="D3186" t="s">
        <v>33</v>
      </c>
      <c r="E3186" s="5">
        <v>40.75</v>
      </c>
      <c r="F3186" t="s">
        <v>22</v>
      </c>
      <c r="G3186">
        <v>1</v>
      </c>
      <c r="H3186" s="1">
        <v>45872</v>
      </c>
      <c r="I3186" s="1" t="str">
        <f>TEXT(data[[#This Row],[OrderDate]],"mmm")</f>
        <v>Aug</v>
      </c>
      <c r="J3186" s="6">
        <v>0.57847222222222228</v>
      </c>
      <c r="K3186" s="6" t="str">
        <f>TEXT(data[[#This Row],[OrderTime]],"h")</f>
        <v>13</v>
      </c>
      <c r="L3186" s="1">
        <v>45873</v>
      </c>
      <c r="M3186" s="6">
        <v>0.82847222222222228</v>
      </c>
      <c r="N3186" t="s">
        <v>292</v>
      </c>
      <c r="O3186" t="s">
        <v>1269</v>
      </c>
      <c r="P3186" t="s">
        <v>77</v>
      </c>
      <c r="Q3186" t="s">
        <v>26</v>
      </c>
      <c r="R3186" t="s">
        <v>37</v>
      </c>
      <c r="S3186" t="s">
        <v>28</v>
      </c>
      <c r="T3186" t="s">
        <v>143</v>
      </c>
      <c r="U3186" t="s">
        <v>30</v>
      </c>
      <c r="V3186" s="5">
        <f>data[[#This Row],[PriceUSD]]*data[[#This Row],[Quantity]]</f>
        <v>40.75</v>
      </c>
      <c r="W3186" s="7">
        <f>data[[#This Row],[OrderDate]] + TIME(VALUE(LEFT(data[[#This Row],[OrderTime]],2)), VALUE(RIGHT(data[[#This Row],[OrderTime]],2)), 0)</f>
        <v>45872.015277777777</v>
      </c>
      <c r="X3186" s="7">
        <f>_xlfn.MINIFS(data[OrderDateTime], data[CustomerName], data[[#This Row],[CustomerName]])</f>
        <v>45673.030555555553</v>
      </c>
      <c r="Y3186" t="str">
        <f>IF(data[[#This Row],[OrderDateTime]]=data[[#This Row],[FirstOrderDateTime]], "New", "Returning")</f>
        <v>Returning</v>
      </c>
      <c r="Z3186" s="7">
        <f>data[[#This Row],[DeliveryDate]] + data[[#This Row],[DeliveryTime]]</f>
        <v>45873.828472222223</v>
      </c>
      <c r="AA3186" s="7">
        <f>data[[#This Row],[OrderDateTime]] + 1</f>
        <v>45873.015277777777</v>
      </c>
      <c r="AB3186" s="7" t="str">
        <f>IF(data[[#This Row],[DeliveryDateTime]] &lt;= data[[#This Row],[SLADue]], "On Time", "Late")</f>
        <v>Late</v>
      </c>
    </row>
    <row r="3187" spans="1:28" x14ac:dyDescent="0.2">
      <c r="A3187" t="s">
        <v>3737</v>
      </c>
      <c r="B3187" t="s">
        <v>19</v>
      </c>
      <c r="C3187" t="s">
        <v>290</v>
      </c>
      <c r="D3187" t="s">
        <v>291</v>
      </c>
      <c r="E3187" s="5">
        <v>71</v>
      </c>
      <c r="F3187" t="s">
        <v>22</v>
      </c>
      <c r="G3187">
        <v>2</v>
      </c>
      <c r="H3187" s="1">
        <v>45769</v>
      </c>
      <c r="I3187" s="1" t="str">
        <f>TEXT(data[[#This Row],[OrderDate]],"mmm")</f>
        <v>Apr</v>
      </c>
      <c r="J3187" s="6">
        <v>0.55277777777777781</v>
      </c>
      <c r="K3187" s="6" t="str">
        <f>TEXT(data[[#This Row],[OrderTime]],"h")</f>
        <v>13</v>
      </c>
      <c r="L3187" s="1">
        <v>45769</v>
      </c>
      <c r="M3187" s="6">
        <v>0.67777777777777781</v>
      </c>
      <c r="N3187" t="s">
        <v>175</v>
      </c>
      <c r="O3187" t="s">
        <v>519</v>
      </c>
      <c r="P3187" t="s">
        <v>25</v>
      </c>
      <c r="Q3187" t="s">
        <v>53</v>
      </c>
      <c r="R3187" t="s">
        <v>294</v>
      </c>
      <c r="S3187" t="s">
        <v>47</v>
      </c>
      <c r="T3187" t="s">
        <v>38</v>
      </c>
      <c r="U3187" t="s">
        <v>30</v>
      </c>
      <c r="V3187" s="5">
        <f>data[[#This Row],[PriceUSD]]*data[[#This Row],[Quantity]]</f>
        <v>142</v>
      </c>
      <c r="W3187" s="7">
        <f>data[[#This Row],[OrderDate]] + TIME(VALUE(LEFT(data[[#This Row],[OrderTime]],2)), VALUE(RIGHT(data[[#This Row],[OrderTime]],2)), 0)</f>
        <v>45769.054166666669</v>
      </c>
      <c r="X3187" s="7">
        <f>_xlfn.MINIFS(data[OrderDateTime], data[CustomerName], data[[#This Row],[CustomerName]])</f>
        <v>45511.007638888892</v>
      </c>
      <c r="Y3187" t="str">
        <f>IF(data[[#This Row],[OrderDateTime]]=data[[#This Row],[FirstOrderDateTime]], "New", "Returning")</f>
        <v>Returning</v>
      </c>
      <c r="Z3187" s="7">
        <f>data[[#This Row],[DeliveryDate]] + data[[#This Row],[DeliveryTime]]</f>
        <v>45769.677777777775</v>
      </c>
      <c r="AA3187" s="7">
        <f>data[[#This Row],[OrderDateTime]] + 1</f>
        <v>45770.054166666669</v>
      </c>
      <c r="AB3187" s="7" t="str">
        <f>IF(data[[#This Row],[DeliveryDateTime]] &lt;= data[[#This Row],[SLADue]], "On Time", "Late")</f>
        <v>On Time</v>
      </c>
    </row>
    <row r="3188" spans="1:28" x14ac:dyDescent="0.2">
      <c r="A3188" t="s">
        <v>3738</v>
      </c>
      <c r="B3188" t="s">
        <v>19</v>
      </c>
      <c r="C3188" t="s">
        <v>110</v>
      </c>
      <c r="D3188" t="s">
        <v>111</v>
      </c>
      <c r="E3188" s="5">
        <v>13.33</v>
      </c>
      <c r="F3188" t="s">
        <v>71</v>
      </c>
      <c r="G3188">
        <v>2</v>
      </c>
      <c r="H3188" s="1">
        <v>45766</v>
      </c>
      <c r="I3188" s="1" t="str">
        <f>TEXT(data[[#This Row],[OrderDate]],"mmm")</f>
        <v>Apr</v>
      </c>
      <c r="J3188" s="6">
        <v>0.84513888888888888</v>
      </c>
      <c r="K3188" s="6" t="str">
        <f>TEXT(data[[#This Row],[OrderTime]],"h")</f>
        <v>20</v>
      </c>
      <c r="L3188" s="1">
        <v>45768</v>
      </c>
      <c r="M3188" s="6">
        <v>0.54027777777777775</v>
      </c>
      <c r="N3188" t="s">
        <v>175</v>
      </c>
      <c r="O3188" t="s">
        <v>649</v>
      </c>
      <c r="P3188" t="s">
        <v>25</v>
      </c>
      <c r="Q3188" t="s">
        <v>26</v>
      </c>
      <c r="R3188" t="s">
        <v>114</v>
      </c>
      <c r="S3188" t="s">
        <v>105</v>
      </c>
      <c r="T3188" t="s">
        <v>106</v>
      </c>
      <c r="U3188" t="s">
        <v>30</v>
      </c>
      <c r="V3188" s="5">
        <f>data[[#This Row],[PriceUSD]]*data[[#This Row],[Quantity]]</f>
        <v>26.66</v>
      </c>
      <c r="W3188" s="7">
        <f>data[[#This Row],[OrderDate]] + TIME(VALUE(LEFT(data[[#This Row],[OrderTime]],2)), VALUE(RIGHT(data[[#This Row],[OrderTime]],2)), 0)</f>
        <v>45766.061805555553</v>
      </c>
      <c r="X3188" s="7">
        <f>_xlfn.MINIFS(data[OrderDateTime], data[CustomerName], data[[#This Row],[CustomerName]])</f>
        <v>45524.007638888892</v>
      </c>
      <c r="Y3188" t="str">
        <f>IF(data[[#This Row],[OrderDateTime]]=data[[#This Row],[FirstOrderDateTime]], "New", "Returning")</f>
        <v>Returning</v>
      </c>
      <c r="Z3188" s="7">
        <f>data[[#This Row],[DeliveryDate]] + data[[#This Row],[DeliveryTime]]</f>
        <v>45768.540277777778</v>
      </c>
      <c r="AA3188" s="7">
        <f>data[[#This Row],[OrderDateTime]] + 1</f>
        <v>45767.061805555553</v>
      </c>
      <c r="AB3188" s="7" t="str">
        <f>IF(data[[#This Row],[DeliveryDateTime]] &lt;= data[[#This Row],[SLADue]], "On Time", "Late")</f>
        <v>Late</v>
      </c>
    </row>
    <row r="3189" spans="1:28" x14ac:dyDescent="0.2">
      <c r="A3189" t="s">
        <v>3739</v>
      </c>
      <c r="B3189" t="s">
        <v>19</v>
      </c>
      <c r="C3189" t="s">
        <v>61</v>
      </c>
      <c r="D3189" t="s">
        <v>62</v>
      </c>
      <c r="E3189" s="5">
        <v>118.76</v>
      </c>
      <c r="F3189" t="s">
        <v>94</v>
      </c>
      <c r="G3189">
        <v>3</v>
      </c>
      <c r="H3189" s="1">
        <v>45658</v>
      </c>
      <c r="I3189" s="1" t="str">
        <f>TEXT(data[[#This Row],[OrderDate]],"mmm")</f>
        <v>Jan</v>
      </c>
      <c r="J3189" s="6">
        <v>0.47708333333333336</v>
      </c>
      <c r="K3189" s="6" t="str">
        <f>TEXT(data[[#This Row],[OrderTime]],"h")</f>
        <v>11</v>
      </c>
      <c r="L3189" s="1">
        <v>45659</v>
      </c>
      <c r="M3189" s="6">
        <v>0.6020833333333333</v>
      </c>
      <c r="N3189" t="s">
        <v>200</v>
      </c>
      <c r="O3189" t="s">
        <v>72</v>
      </c>
      <c r="P3189" t="s">
        <v>202</v>
      </c>
      <c r="Q3189" t="s">
        <v>53</v>
      </c>
      <c r="R3189" t="s">
        <v>66</v>
      </c>
      <c r="S3189" t="s">
        <v>28</v>
      </c>
      <c r="T3189" t="s">
        <v>143</v>
      </c>
      <c r="U3189" t="s">
        <v>30</v>
      </c>
      <c r="V3189" s="5">
        <f>data[[#This Row],[PriceUSD]]*data[[#This Row],[Quantity]]</f>
        <v>356.28000000000003</v>
      </c>
      <c r="W3189" s="7">
        <f>data[[#This Row],[OrderDate]] + TIME(VALUE(LEFT(data[[#This Row],[OrderTime]],2)), VALUE(RIGHT(data[[#This Row],[OrderTime]],2)), 0)</f>
        <v>45658.022916666669</v>
      </c>
      <c r="X3189" s="7">
        <f>_xlfn.MINIFS(data[OrderDateTime], data[CustomerName], data[[#This Row],[CustomerName]])</f>
        <v>45521.046527777777</v>
      </c>
      <c r="Y3189" t="str">
        <f>IF(data[[#This Row],[OrderDateTime]]=data[[#This Row],[FirstOrderDateTime]], "New", "Returning")</f>
        <v>Returning</v>
      </c>
      <c r="Z3189" s="7">
        <f>data[[#This Row],[DeliveryDate]] + data[[#This Row],[DeliveryTime]]</f>
        <v>45659.602083333331</v>
      </c>
      <c r="AA3189" s="7">
        <f>data[[#This Row],[OrderDateTime]] + 1</f>
        <v>45659.022916666669</v>
      </c>
      <c r="AB3189" s="7" t="str">
        <f>IF(data[[#This Row],[DeliveryDateTime]] &lt;= data[[#This Row],[SLADue]], "On Time", "Late")</f>
        <v>Late</v>
      </c>
    </row>
    <row r="3190" spans="1:28" x14ac:dyDescent="0.2">
      <c r="A3190" t="s">
        <v>3740</v>
      </c>
      <c r="B3190" t="s">
        <v>19</v>
      </c>
      <c r="C3190" t="s">
        <v>126</v>
      </c>
      <c r="D3190" t="s">
        <v>127</v>
      </c>
      <c r="E3190" s="5">
        <v>21.36</v>
      </c>
      <c r="F3190" t="s">
        <v>138</v>
      </c>
      <c r="G3190">
        <v>1</v>
      </c>
      <c r="H3190" s="1">
        <v>45699</v>
      </c>
      <c r="I3190" s="1" t="str">
        <f>TEXT(data[[#This Row],[OrderDate]],"mmm")</f>
        <v>Feb</v>
      </c>
      <c r="J3190" s="6">
        <v>0.69861111111111107</v>
      </c>
      <c r="K3190" s="6" t="str">
        <f>TEXT(data[[#This Row],[OrderTime]],"h")</f>
        <v>16</v>
      </c>
      <c r="L3190" s="1">
        <v>45700</v>
      </c>
      <c r="M3190" s="6">
        <v>0.82361111111111107</v>
      </c>
      <c r="N3190" t="s">
        <v>326</v>
      </c>
      <c r="O3190" t="s">
        <v>1091</v>
      </c>
      <c r="P3190" t="s">
        <v>202</v>
      </c>
      <c r="Q3190" t="s">
        <v>53</v>
      </c>
      <c r="R3190" t="s">
        <v>129</v>
      </c>
      <c r="S3190" t="s">
        <v>28</v>
      </c>
      <c r="T3190" t="s">
        <v>29</v>
      </c>
      <c r="U3190" t="s">
        <v>30</v>
      </c>
      <c r="V3190" s="5">
        <f>data[[#This Row],[PriceUSD]]*data[[#This Row],[Quantity]]</f>
        <v>21.36</v>
      </c>
      <c r="W3190" s="7">
        <f>data[[#This Row],[OrderDate]] + TIME(VALUE(LEFT(data[[#This Row],[OrderTime]],2)), VALUE(RIGHT(data[[#This Row],[OrderTime]],2)), 0)</f>
        <v>45699.007638888892</v>
      </c>
      <c r="X3190" s="7">
        <f>_xlfn.MINIFS(data[OrderDateTime], data[CustomerName], data[[#This Row],[CustomerName]])</f>
        <v>45511.015277777777</v>
      </c>
      <c r="Y3190" t="str">
        <f>IF(data[[#This Row],[OrderDateTime]]=data[[#This Row],[FirstOrderDateTime]], "New", "Returning")</f>
        <v>Returning</v>
      </c>
      <c r="Z3190" s="7">
        <f>data[[#This Row],[DeliveryDate]] + data[[#This Row],[DeliveryTime]]</f>
        <v>45700.823611111111</v>
      </c>
      <c r="AA3190" s="7">
        <f>data[[#This Row],[OrderDateTime]] + 1</f>
        <v>45700.007638888892</v>
      </c>
      <c r="AB3190" s="7" t="str">
        <f>IF(data[[#This Row],[DeliveryDateTime]] &lt;= data[[#This Row],[SLADue]], "On Time", "Late")</f>
        <v>Late</v>
      </c>
    </row>
    <row r="3191" spans="1:28" x14ac:dyDescent="0.2">
      <c r="A3191" t="s">
        <v>3741</v>
      </c>
      <c r="B3191" t="s">
        <v>19</v>
      </c>
      <c r="C3191" t="s">
        <v>126</v>
      </c>
      <c r="D3191" t="s">
        <v>127</v>
      </c>
      <c r="E3191" s="5">
        <v>21.89</v>
      </c>
      <c r="F3191" t="s">
        <v>71</v>
      </c>
      <c r="G3191">
        <v>1</v>
      </c>
      <c r="H3191" s="1">
        <v>45531</v>
      </c>
      <c r="I3191" s="1" t="str">
        <f>TEXT(data[[#This Row],[OrderDate]],"mmm")</f>
        <v>Aug</v>
      </c>
      <c r="J3191" s="6">
        <v>0.73541666666666672</v>
      </c>
      <c r="K3191" s="6" t="str">
        <f>TEXT(data[[#This Row],[OrderTime]],"h")</f>
        <v>17</v>
      </c>
      <c r="L3191" s="1">
        <v>45532</v>
      </c>
      <c r="M3191" s="6">
        <v>0.71250000000000002</v>
      </c>
      <c r="N3191" t="s">
        <v>112</v>
      </c>
      <c r="O3191" t="s">
        <v>631</v>
      </c>
      <c r="P3191" t="s">
        <v>36</v>
      </c>
      <c r="Q3191" t="s">
        <v>53</v>
      </c>
      <c r="R3191" t="s">
        <v>129</v>
      </c>
      <c r="S3191" t="s">
        <v>28</v>
      </c>
      <c r="T3191" t="s">
        <v>106</v>
      </c>
      <c r="U3191" t="s">
        <v>67</v>
      </c>
      <c r="V3191" s="5">
        <f>data[[#This Row],[PriceUSD]]*data[[#This Row],[Quantity]]</f>
        <v>21.89</v>
      </c>
      <c r="W3191" s="7">
        <f>data[[#This Row],[OrderDate]] + TIME(VALUE(LEFT(data[[#This Row],[OrderTime]],2)), VALUE(RIGHT(data[[#This Row],[OrderTime]],2)), 0)</f>
        <v>45531.046527777777</v>
      </c>
      <c r="X3191" s="7">
        <f>_xlfn.MINIFS(data[OrderDateTime], data[CustomerName], data[[#This Row],[CustomerName]])</f>
        <v>45506.052083333336</v>
      </c>
      <c r="Y3191" t="str">
        <f>IF(data[[#This Row],[OrderDateTime]]=data[[#This Row],[FirstOrderDateTime]], "New", "Returning")</f>
        <v>Returning</v>
      </c>
      <c r="Z3191" s="7">
        <f>data[[#This Row],[DeliveryDate]] + data[[#This Row],[DeliveryTime]]</f>
        <v>45532.712500000001</v>
      </c>
      <c r="AA3191" s="7">
        <f>data[[#This Row],[OrderDateTime]] + 1</f>
        <v>45532.046527777777</v>
      </c>
      <c r="AB3191" s="7" t="str">
        <f>IF(data[[#This Row],[DeliveryDateTime]] &lt;= data[[#This Row],[SLADue]], "On Time", "Late")</f>
        <v>Late</v>
      </c>
    </row>
    <row r="3192" spans="1:28" x14ac:dyDescent="0.2">
      <c r="A3192" t="s">
        <v>3742</v>
      </c>
      <c r="B3192" t="s">
        <v>19</v>
      </c>
      <c r="C3192" t="s">
        <v>126</v>
      </c>
      <c r="D3192" t="s">
        <v>127</v>
      </c>
      <c r="E3192" s="5">
        <v>20.22</v>
      </c>
      <c r="F3192" t="s">
        <v>138</v>
      </c>
      <c r="G3192">
        <v>1</v>
      </c>
      <c r="H3192" s="1">
        <v>45657</v>
      </c>
      <c r="I3192" s="1" t="str">
        <f>TEXT(data[[#This Row],[OrderDate]],"mmm")</f>
        <v>Dec</v>
      </c>
      <c r="J3192" s="6">
        <v>0.6020833333333333</v>
      </c>
      <c r="K3192" s="6" t="str">
        <f>TEXT(data[[#This Row],[OrderTime]],"h")</f>
        <v>14</v>
      </c>
      <c r="L3192" s="1">
        <v>45657</v>
      </c>
      <c r="M3192" s="6">
        <v>0.7270833333333333</v>
      </c>
      <c r="N3192" t="s">
        <v>131</v>
      </c>
      <c r="O3192" t="s">
        <v>2550</v>
      </c>
      <c r="P3192" t="s">
        <v>133</v>
      </c>
      <c r="Q3192" t="s">
        <v>53</v>
      </c>
      <c r="R3192" t="s">
        <v>129</v>
      </c>
      <c r="S3192" t="s">
        <v>47</v>
      </c>
      <c r="T3192" t="s">
        <v>143</v>
      </c>
      <c r="U3192" t="s">
        <v>67</v>
      </c>
      <c r="V3192" s="5">
        <f>data[[#This Row],[PriceUSD]]*data[[#This Row],[Quantity]]</f>
        <v>20.22</v>
      </c>
      <c r="W3192" s="7">
        <f>data[[#This Row],[OrderDate]] + TIME(VALUE(LEFT(data[[#This Row],[OrderTime]],2)), VALUE(RIGHT(data[[#This Row],[OrderTime]],2)), 0)</f>
        <v>45657.022916666669</v>
      </c>
      <c r="X3192" s="7">
        <f>_xlfn.MINIFS(data[OrderDateTime], data[CustomerName], data[[#This Row],[CustomerName]])</f>
        <v>45523.046527777777</v>
      </c>
      <c r="Y3192" t="str">
        <f>IF(data[[#This Row],[OrderDateTime]]=data[[#This Row],[FirstOrderDateTime]], "New", "Returning")</f>
        <v>Returning</v>
      </c>
      <c r="Z3192" s="7">
        <f>data[[#This Row],[DeliveryDate]] + data[[#This Row],[DeliveryTime]]</f>
        <v>45657.727083333331</v>
      </c>
      <c r="AA3192" s="7">
        <f>data[[#This Row],[OrderDateTime]] + 1</f>
        <v>45658.022916666669</v>
      </c>
      <c r="AB3192" s="7" t="str">
        <f>IF(data[[#This Row],[DeliveryDateTime]] &lt;= data[[#This Row],[SLADue]], "On Time", "Late")</f>
        <v>On Time</v>
      </c>
    </row>
    <row r="3193" spans="1:28" x14ac:dyDescent="0.2">
      <c r="A3193" t="s">
        <v>3743</v>
      </c>
      <c r="B3193" t="s">
        <v>19</v>
      </c>
      <c r="C3193" t="s">
        <v>258</v>
      </c>
      <c r="D3193" t="s">
        <v>259</v>
      </c>
      <c r="E3193" s="5">
        <v>115.05</v>
      </c>
      <c r="F3193" t="s">
        <v>51</v>
      </c>
      <c r="G3193">
        <v>1</v>
      </c>
      <c r="H3193" s="1">
        <v>45861</v>
      </c>
      <c r="I3193" s="1" t="str">
        <f>TEXT(data[[#This Row],[OrderDate]],"mmm")</f>
        <v>Jul</v>
      </c>
      <c r="J3193" s="6">
        <v>0.46250000000000002</v>
      </c>
      <c r="K3193" s="6" t="str">
        <f>TEXT(data[[#This Row],[OrderTime]],"h")</f>
        <v>11</v>
      </c>
      <c r="L3193" s="1">
        <v>45861</v>
      </c>
      <c r="M3193" s="6">
        <v>0.62916666666666665</v>
      </c>
      <c r="N3193" t="s">
        <v>88</v>
      </c>
      <c r="O3193" t="s">
        <v>184</v>
      </c>
      <c r="P3193" t="s">
        <v>25</v>
      </c>
      <c r="Q3193" t="s">
        <v>26</v>
      </c>
      <c r="R3193" t="s">
        <v>261</v>
      </c>
      <c r="S3193" t="s">
        <v>47</v>
      </c>
      <c r="T3193" t="s">
        <v>29</v>
      </c>
      <c r="U3193" t="s">
        <v>30</v>
      </c>
      <c r="V3193" s="5">
        <f>data[[#This Row],[PriceUSD]]*data[[#This Row],[Quantity]]</f>
        <v>115.05</v>
      </c>
      <c r="W3193" s="7">
        <f>data[[#This Row],[OrderDate]] + TIME(VALUE(LEFT(data[[#This Row],[OrderTime]],2)), VALUE(RIGHT(data[[#This Row],[OrderTime]],2)), 0)</f>
        <v>45861.017361111109</v>
      </c>
      <c r="X3193" s="7">
        <f>_xlfn.MINIFS(data[OrderDateTime], data[CustomerName], data[[#This Row],[CustomerName]])</f>
        <v>45515.054166666669</v>
      </c>
      <c r="Y3193" t="str">
        <f>IF(data[[#This Row],[OrderDateTime]]=data[[#This Row],[FirstOrderDateTime]], "New", "Returning")</f>
        <v>Returning</v>
      </c>
      <c r="Z3193" s="7">
        <f>data[[#This Row],[DeliveryDate]] + data[[#This Row],[DeliveryTime]]</f>
        <v>45861.629166666666</v>
      </c>
      <c r="AA3193" s="7">
        <f>data[[#This Row],[OrderDateTime]] + 1</f>
        <v>45862.017361111109</v>
      </c>
      <c r="AB3193" s="7" t="str">
        <f>IF(data[[#This Row],[DeliveryDateTime]] &lt;= data[[#This Row],[SLADue]], "On Time", "Late")</f>
        <v>On Time</v>
      </c>
    </row>
    <row r="3194" spans="1:28" x14ac:dyDescent="0.2">
      <c r="A3194" t="s">
        <v>3744</v>
      </c>
      <c r="B3194" t="s">
        <v>19</v>
      </c>
      <c r="C3194" t="s">
        <v>32</v>
      </c>
      <c r="D3194" t="s">
        <v>33</v>
      </c>
      <c r="E3194" s="5">
        <v>55</v>
      </c>
      <c r="F3194" t="s">
        <v>43</v>
      </c>
      <c r="G3194">
        <v>1</v>
      </c>
      <c r="H3194" s="1">
        <v>45750</v>
      </c>
      <c r="I3194" s="1" t="str">
        <f>TEXT(data[[#This Row],[OrderDate]],"mmm")</f>
        <v>Apr</v>
      </c>
      <c r="J3194" s="6">
        <v>0.7680555555555556</v>
      </c>
      <c r="K3194" s="6" t="str">
        <f>TEXT(data[[#This Row],[OrderTime]],"h")</f>
        <v>18</v>
      </c>
      <c r="L3194" s="1">
        <v>45751</v>
      </c>
      <c r="M3194" s="6">
        <v>0.6166666666666667</v>
      </c>
      <c r="N3194" t="s">
        <v>131</v>
      </c>
      <c r="O3194" t="s">
        <v>277</v>
      </c>
      <c r="P3194" t="s">
        <v>133</v>
      </c>
      <c r="Q3194" t="s">
        <v>26</v>
      </c>
      <c r="R3194" t="s">
        <v>37</v>
      </c>
      <c r="S3194" t="s">
        <v>28</v>
      </c>
      <c r="T3194" t="s">
        <v>115</v>
      </c>
      <c r="U3194" t="s">
        <v>30</v>
      </c>
      <c r="V3194" s="5">
        <f>data[[#This Row],[PriceUSD]]*data[[#This Row],[Quantity]]</f>
        <v>55</v>
      </c>
      <c r="W3194" s="7">
        <f>data[[#This Row],[OrderDate]] + TIME(VALUE(LEFT(data[[#This Row],[OrderTime]],2)), VALUE(RIGHT(data[[#This Row],[OrderTime]],2)), 0)</f>
        <v>45750.038888888892</v>
      </c>
      <c r="X3194" s="7">
        <f>_xlfn.MINIFS(data[OrderDateTime], data[CustomerName], data[[#This Row],[CustomerName]])</f>
        <v>45588.061805555553</v>
      </c>
      <c r="Y3194" t="str">
        <f>IF(data[[#This Row],[OrderDateTime]]=data[[#This Row],[FirstOrderDateTime]], "New", "Returning")</f>
        <v>Returning</v>
      </c>
      <c r="Z3194" s="7">
        <f>data[[#This Row],[DeliveryDate]] + data[[#This Row],[DeliveryTime]]</f>
        <v>45751.616666666669</v>
      </c>
      <c r="AA3194" s="7">
        <f>data[[#This Row],[OrderDateTime]] + 1</f>
        <v>45751.038888888892</v>
      </c>
      <c r="AB3194" s="7" t="str">
        <f>IF(data[[#This Row],[DeliveryDateTime]] &lt;= data[[#This Row],[SLADue]], "On Time", "Late")</f>
        <v>Late</v>
      </c>
    </row>
    <row r="3195" spans="1:28" x14ac:dyDescent="0.2">
      <c r="A3195" t="s">
        <v>3745</v>
      </c>
      <c r="B3195" t="s">
        <v>19</v>
      </c>
      <c r="C3195" t="s">
        <v>117</v>
      </c>
      <c r="D3195" t="s">
        <v>118</v>
      </c>
      <c r="E3195" s="5">
        <v>69.45</v>
      </c>
      <c r="F3195" t="s">
        <v>94</v>
      </c>
      <c r="G3195">
        <v>4</v>
      </c>
      <c r="H3195" s="1">
        <v>45660</v>
      </c>
      <c r="I3195" s="1" t="str">
        <f>TEXT(data[[#This Row],[OrderDate]],"mmm")</f>
        <v>Jan</v>
      </c>
      <c r="J3195" s="6">
        <v>0.40555555555555556</v>
      </c>
      <c r="K3195" s="6" t="str">
        <f>TEXT(data[[#This Row],[OrderTime]],"h")</f>
        <v>9</v>
      </c>
      <c r="L3195" s="1">
        <v>45661</v>
      </c>
      <c r="M3195" s="6">
        <v>0.65555555555555556</v>
      </c>
      <c r="N3195" t="s">
        <v>44</v>
      </c>
      <c r="O3195" t="s">
        <v>1020</v>
      </c>
      <c r="P3195" t="s">
        <v>25</v>
      </c>
      <c r="Q3195" t="s">
        <v>26</v>
      </c>
      <c r="R3195" t="s">
        <v>66</v>
      </c>
      <c r="S3195" t="s">
        <v>28</v>
      </c>
      <c r="T3195" t="s">
        <v>38</v>
      </c>
      <c r="U3195" t="s">
        <v>30</v>
      </c>
      <c r="V3195" s="5">
        <f>data[[#This Row],[PriceUSD]]*data[[#This Row],[Quantity]]</f>
        <v>277.8</v>
      </c>
      <c r="W3195" s="7">
        <f>data[[#This Row],[OrderDate]] + TIME(VALUE(LEFT(data[[#This Row],[OrderTime]],2)), VALUE(RIGHT(data[[#This Row],[OrderTime]],2)), 0)</f>
        <v>45660.038888888892</v>
      </c>
      <c r="X3195" s="7">
        <f>_xlfn.MINIFS(data[OrderDateTime], data[CustomerName], data[[#This Row],[CustomerName]])</f>
        <v>45565.061805555553</v>
      </c>
      <c r="Y3195" t="str">
        <f>IF(data[[#This Row],[OrderDateTime]]=data[[#This Row],[FirstOrderDateTime]], "New", "Returning")</f>
        <v>Returning</v>
      </c>
      <c r="Z3195" s="7">
        <f>data[[#This Row],[DeliveryDate]] + data[[#This Row],[DeliveryTime]]</f>
        <v>45661.655555555553</v>
      </c>
      <c r="AA3195" s="7">
        <f>data[[#This Row],[OrderDateTime]] + 1</f>
        <v>45661.038888888892</v>
      </c>
      <c r="AB3195" s="7" t="str">
        <f>IF(data[[#This Row],[DeliveryDateTime]] &lt;= data[[#This Row],[SLADue]], "On Time", "Late")</f>
        <v>Late</v>
      </c>
    </row>
    <row r="3196" spans="1:28" x14ac:dyDescent="0.2">
      <c r="A3196" t="s">
        <v>3746</v>
      </c>
      <c r="B3196" t="s">
        <v>19</v>
      </c>
      <c r="C3196" t="s">
        <v>20</v>
      </c>
      <c r="D3196" t="s">
        <v>21</v>
      </c>
      <c r="E3196" s="5">
        <v>15.7</v>
      </c>
      <c r="F3196" t="s">
        <v>22</v>
      </c>
      <c r="G3196">
        <v>2</v>
      </c>
      <c r="H3196" s="1">
        <v>45593</v>
      </c>
      <c r="I3196" s="1" t="str">
        <f>TEXT(data[[#This Row],[OrderDate]],"mmm")</f>
        <v>Oct</v>
      </c>
      <c r="J3196" s="6">
        <v>0.83819444444444446</v>
      </c>
      <c r="K3196" s="6" t="str">
        <f>TEXT(data[[#This Row],[OrderTime]],"h")</f>
        <v>20</v>
      </c>
      <c r="L3196" s="1">
        <v>45595</v>
      </c>
      <c r="M3196" s="6">
        <v>0.64930555555555558</v>
      </c>
      <c r="N3196" t="s">
        <v>310</v>
      </c>
      <c r="O3196" t="s">
        <v>494</v>
      </c>
      <c r="P3196" t="s">
        <v>180</v>
      </c>
      <c r="Q3196" t="s">
        <v>53</v>
      </c>
      <c r="R3196" t="s">
        <v>27</v>
      </c>
      <c r="S3196" t="s">
        <v>105</v>
      </c>
      <c r="T3196" t="s">
        <v>38</v>
      </c>
      <c r="U3196" t="s">
        <v>67</v>
      </c>
      <c r="V3196" s="5">
        <f>data[[#This Row],[PriceUSD]]*data[[#This Row],[Quantity]]</f>
        <v>31.4</v>
      </c>
      <c r="W3196" s="7">
        <f>data[[#This Row],[OrderDate]] + TIME(VALUE(LEFT(data[[#This Row],[OrderTime]],2)), VALUE(RIGHT(data[[#This Row],[OrderTime]],2)), 0)</f>
        <v>45593.030555555553</v>
      </c>
      <c r="X3196" s="7">
        <f>_xlfn.MINIFS(data[OrderDateTime], data[CustomerName], data[[#This Row],[CustomerName]])</f>
        <v>45511.038888888892</v>
      </c>
      <c r="Y3196" t="str">
        <f>IF(data[[#This Row],[OrderDateTime]]=data[[#This Row],[FirstOrderDateTime]], "New", "Returning")</f>
        <v>Returning</v>
      </c>
      <c r="Z3196" s="7">
        <f>data[[#This Row],[DeliveryDate]] + data[[#This Row],[DeliveryTime]]</f>
        <v>45595.649305555555</v>
      </c>
      <c r="AA3196" s="7">
        <f>data[[#This Row],[OrderDateTime]] + 1</f>
        <v>45594.030555555553</v>
      </c>
      <c r="AB3196" s="7" t="str">
        <f>IF(data[[#This Row],[DeliveryDateTime]] &lt;= data[[#This Row],[SLADue]], "On Time", "Late")</f>
        <v>Late</v>
      </c>
    </row>
    <row r="3197" spans="1:28" x14ac:dyDescent="0.2">
      <c r="A3197" t="s">
        <v>3747</v>
      </c>
      <c r="B3197" t="s">
        <v>19</v>
      </c>
      <c r="C3197" t="s">
        <v>92</v>
      </c>
      <c r="D3197" t="s">
        <v>93</v>
      </c>
      <c r="E3197" s="5">
        <v>83.55</v>
      </c>
      <c r="F3197" t="s">
        <v>94</v>
      </c>
      <c r="G3197">
        <v>3</v>
      </c>
      <c r="H3197" s="1">
        <v>45859</v>
      </c>
      <c r="I3197" s="1" t="str">
        <f>TEXT(data[[#This Row],[OrderDate]],"mmm")</f>
        <v>Jul</v>
      </c>
      <c r="J3197" s="6">
        <v>0.43958333333333333</v>
      </c>
      <c r="K3197" s="6" t="str">
        <f>TEXT(data[[#This Row],[OrderTime]],"h")</f>
        <v>10</v>
      </c>
      <c r="L3197" s="1">
        <v>45860</v>
      </c>
      <c r="M3197" s="6">
        <v>0.68958333333333333</v>
      </c>
      <c r="N3197" t="s">
        <v>388</v>
      </c>
      <c r="O3197" t="s">
        <v>161</v>
      </c>
      <c r="P3197" t="s">
        <v>234</v>
      </c>
      <c r="Q3197" t="s">
        <v>26</v>
      </c>
      <c r="R3197" t="s">
        <v>66</v>
      </c>
      <c r="S3197" t="s">
        <v>28</v>
      </c>
      <c r="T3197" t="s">
        <v>29</v>
      </c>
      <c r="U3197" t="s">
        <v>30</v>
      </c>
      <c r="V3197" s="5">
        <f>data[[#This Row],[PriceUSD]]*data[[#This Row],[Quantity]]</f>
        <v>250.64999999999998</v>
      </c>
      <c r="W3197" s="7">
        <f>data[[#This Row],[OrderDate]] + TIME(VALUE(LEFT(data[[#This Row],[OrderTime]],2)), VALUE(RIGHT(data[[#This Row],[OrderTime]],2)), 0)</f>
        <v>45859.022916666669</v>
      </c>
      <c r="X3197" s="7">
        <f>_xlfn.MINIFS(data[OrderDateTime], data[CustomerName], data[[#This Row],[CustomerName]])</f>
        <v>45507.054166666669</v>
      </c>
      <c r="Y3197" t="str">
        <f>IF(data[[#This Row],[OrderDateTime]]=data[[#This Row],[FirstOrderDateTime]], "New", "Returning")</f>
        <v>Returning</v>
      </c>
      <c r="Z3197" s="7">
        <f>data[[#This Row],[DeliveryDate]] + data[[#This Row],[DeliveryTime]]</f>
        <v>45860.689583333333</v>
      </c>
      <c r="AA3197" s="7">
        <f>data[[#This Row],[OrderDateTime]] + 1</f>
        <v>45860.022916666669</v>
      </c>
      <c r="AB3197" s="7" t="str">
        <f>IF(data[[#This Row],[DeliveryDateTime]] &lt;= data[[#This Row],[SLADue]], "On Time", "Late")</f>
        <v>Late</v>
      </c>
    </row>
    <row r="3198" spans="1:28" x14ac:dyDescent="0.2">
      <c r="A3198" t="s">
        <v>3748</v>
      </c>
      <c r="B3198" t="s">
        <v>19</v>
      </c>
      <c r="C3198" t="s">
        <v>61</v>
      </c>
      <c r="D3198" t="s">
        <v>62</v>
      </c>
      <c r="E3198" s="5">
        <v>143.58000000000001</v>
      </c>
      <c r="F3198" t="s">
        <v>94</v>
      </c>
      <c r="G3198">
        <v>4</v>
      </c>
      <c r="H3198" s="1">
        <v>45848</v>
      </c>
      <c r="I3198" s="1" t="str">
        <f>TEXT(data[[#This Row],[OrderDate]],"mmm")</f>
        <v>Jul</v>
      </c>
      <c r="J3198" s="6">
        <v>0.43819444444444444</v>
      </c>
      <c r="K3198" s="6" t="str">
        <f>TEXT(data[[#This Row],[OrderTime]],"h")</f>
        <v>10</v>
      </c>
      <c r="L3198" s="1">
        <v>45848</v>
      </c>
      <c r="M3198" s="6">
        <v>0.56319444444444444</v>
      </c>
      <c r="N3198" t="s">
        <v>95</v>
      </c>
      <c r="O3198" t="s">
        <v>820</v>
      </c>
      <c r="P3198" t="s">
        <v>25</v>
      </c>
      <c r="Q3198" t="s">
        <v>53</v>
      </c>
      <c r="R3198" t="s">
        <v>66</v>
      </c>
      <c r="S3198" t="s">
        <v>47</v>
      </c>
      <c r="T3198" t="s">
        <v>29</v>
      </c>
      <c r="U3198" t="s">
        <v>30</v>
      </c>
      <c r="V3198" s="5">
        <f>data[[#This Row],[PriceUSD]]*data[[#This Row],[Quantity]]</f>
        <v>574.32000000000005</v>
      </c>
      <c r="W3198" s="7">
        <f>data[[#This Row],[OrderDate]] + TIME(VALUE(LEFT(data[[#This Row],[OrderTime]],2)), VALUE(RIGHT(data[[#This Row],[OrderTime]],2)), 0)</f>
        <v>45848.030555555553</v>
      </c>
      <c r="X3198" s="7">
        <f>_xlfn.MINIFS(data[OrderDateTime], data[CustomerName], data[[#This Row],[CustomerName]])</f>
        <v>45570.030555555553</v>
      </c>
      <c r="Y3198" t="str">
        <f>IF(data[[#This Row],[OrderDateTime]]=data[[#This Row],[FirstOrderDateTime]], "New", "Returning")</f>
        <v>Returning</v>
      </c>
      <c r="Z3198" s="7">
        <f>data[[#This Row],[DeliveryDate]] + data[[#This Row],[DeliveryTime]]</f>
        <v>45848.563194444447</v>
      </c>
      <c r="AA3198" s="7">
        <f>data[[#This Row],[OrderDateTime]] + 1</f>
        <v>45849.030555555553</v>
      </c>
      <c r="AB3198" s="7" t="str">
        <f>IF(data[[#This Row],[DeliveryDateTime]] &lt;= data[[#This Row],[SLADue]], "On Time", "Late")</f>
        <v>On Time</v>
      </c>
    </row>
    <row r="3199" spans="1:28" x14ac:dyDescent="0.2">
      <c r="A3199" t="s">
        <v>3749</v>
      </c>
      <c r="B3199" t="s">
        <v>19</v>
      </c>
      <c r="C3199" t="s">
        <v>41</v>
      </c>
      <c r="D3199" t="s">
        <v>42</v>
      </c>
      <c r="E3199" s="5">
        <v>36.43</v>
      </c>
      <c r="F3199" t="s">
        <v>51</v>
      </c>
      <c r="G3199">
        <v>2</v>
      </c>
      <c r="H3199" s="1">
        <v>45826</v>
      </c>
      <c r="I3199" s="1" t="str">
        <f>TEXT(data[[#This Row],[OrderDate]],"mmm")</f>
        <v>Jun</v>
      </c>
      <c r="J3199" s="6">
        <v>0.53749999999999998</v>
      </c>
      <c r="K3199" s="6" t="str">
        <f>TEXT(data[[#This Row],[OrderTime]],"h")</f>
        <v>12</v>
      </c>
      <c r="L3199" s="1">
        <v>45827</v>
      </c>
      <c r="M3199" s="6">
        <v>0.78749999999999998</v>
      </c>
      <c r="N3199" t="s">
        <v>145</v>
      </c>
      <c r="O3199" t="s">
        <v>1703</v>
      </c>
      <c r="P3199" t="s">
        <v>77</v>
      </c>
      <c r="Q3199" t="s">
        <v>26</v>
      </c>
      <c r="R3199" t="s">
        <v>46</v>
      </c>
      <c r="S3199" t="s">
        <v>28</v>
      </c>
      <c r="T3199" t="s">
        <v>136</v>
      </c>
      <c r="U3199" t="s">
        <v>30</v>
      </c>
      <c r="V3199" s="5">
        <f>data[[#This Row],[PriceUSD]]*data[[#This Row],[Quantity]]</f>
        <v>72.86</v>
      </c>
      <c r="W3199" s="7">
        <f>data[[#This Row],[OrderDate]] + TIME(VALUE(LEFT(data[[#This Row],[OrderTime]],2)), VALUE(RIGHT(data[[#This Row],[OrderTime]],2)), 0)</f>
        <v>45826.052083333336</v>
      </c>
      <c r="X3199" s="7">
        <f>_xlfn.MINIFS(data[OrderDateTime], data[CustomerName], data[[#This Row],[CustomerName]])</f>
        <v>45550.007638888892</v>
      </c>
      <c r="Y3199" t="str">
        <f>IF(data[[#This Row],[OrderDateTime]]=data[[#This Row],[FirstOrderDateTime]], "New", "Returning")</f>
        <v>Returning</v>
      </c>
      <c r="Z3199" s="7">
        <f>data[[#This Row],[DeliveryDate]] + data[[#This Row],[DeliveryTime]]</f>
        <v>45827.787499999999</v>
      </c>
      <c r="AA3199" s="7">
        <f>data[[#This Row],[OrderDateTime]] + 1</f>
        <v>45827.052083333336</v>
      </c>
      <c r="AB3199" s="7" t="str">
        <f>IF(data[[#This Row],[DeliveryDateTime]] &lt;= data[[#This Row],[SLADue]], "On Time", "Late")</f>
        <v>Late</v>
      </c>
    </row>
    <row r="3200" spans="1:28" x14ac:dyDescent="0.2">
      <c r="A3200" t="s">
        <v>3750</v>
      </c>
      <c r="B3200" t="s">
        <v>19</v>
      </c>
      <c r="C3200" t="s">
        <v>61</v>
      </c>
      <c r="D3200" t="s">
        <v>62</v>
      </c>
      <c r="E3200" s="5">
        <v>159.79</v>
      </c>
      <c r="F3200" t="s">
        <v>94</v>
      </c>
      <c r="G3200">
        <v>10</v>
      </c>
      <c r="H3200" s="1">
        <v>45697</v>
      </c>
      <c r="I3200" s="1" t="str">
        <f>TEXT(data[[#This Row],[OrderDate]],"mmm")</f>
        <v>Feb</v>
      </c>
      <c r="J3200" s="6">
        <v>0.8569444444444444</v>
      </c>
      <c r="K3200" s="6" t="str">
        <f>TEXT(data[[#This Row],[OrderTime]],"h")</f>
        <v>20</v>
      </c>
      <c r="L3200" s="1">
        <v>45698</v>
      </c>
      <c r="M3200" s="6">
        <v>0.8569444444444444</v>
      </c>
      <c r="N3200" t="s">
        <v>98</v>
      </c>
      <c r="O3200" t="s">
        <v>1330</v>
      </c>
      <c r="P3200" t="s">
        <v>77</v>
      </c>
      <c r="Q3200" t="s">
        <v>26</v>
      </c>
      <c r="R3200" t="s">
        <v>66</v>
      </c>
      <c r="S3200" t="s">
        <v>28</v>
      </c>
      <c r="T3200" t="s">
        <v>38</v>
      </c>
      <c r="U3200" t="s">
        <v>30</v>
      </c>
      <c r="V3200" s="5">
        <f>data[[#This Row],[PriceUSD]]*data[[#This Row],[Quantity]]</f>
        <v>1597.8999999999999</v>
      </c>
      <c r="W3200" s="7">
        <f>data[[#This Row],[OrderDate]] + TIME(VALUE(LEFT(data[[#This Row],[OrderTime]],2)), VALUE(RIGHT(data[[#This Row],[OrderTime]],2)), 0)</f>
        <v>45697.030555555553</v>
      </c>
      <c r="X3200" s="7">
        <f>_xlfn.MINIFS(data[OrderDateTime], data[CustomerName], data[[#This Row],[CustomerName]])</f>
        <v>45551.007638888892</v>
      </c>
      <c r="Y3200" t="str">
        <f>IF(data[[#This Row],[OrderDateTime]]=data[[#This Row],[FirstOrderDateTime]], "New", "Returning")</f>
        <v>Returning</v>
      </c>
      <c r="Z3200" s="7">
        <f>data[[#This Row],[DeliveryDate]] + data[[#This Row],[DeliveryTime]]</f>
        <v>45698.856944444444</v>
      </c>
      <c r="AA3200" s="7">
        <f>data[[#This Row],[OrderDateTime]] + 1</f>
        <v>45698.030555555553</v>
      </c>
      <c r="AB3200" s="7" t="str">
        <f>IF(data[[#This Row],[DeliveryDateTime]] &lt;= data[[#This Row],[SLADue]], "On Time", "Late")</f>
        <v>Late</v>
      </c>
    </row>
    <row r="3201" spans="1:28" x14ac:dyDescent="0.2">
      <c r="A3201" t="s">
        <v>3751</v>
      </c>
      <c r="B3201" t="s">
        <v>19</v>
      </c>
      <c r="C3201" t="s">
        <v>117</v>
      </c>
      <c r="D3201" t="s">
        <v>118</v>
      </c>
      <c r="E3201" s="5">
        <v>73.900000000000006</v>
      </c>
      <c r="F3201" t="s">
        <v>94</v>
      </c>
      <c r="G3201">
        <v>3</v>
      </c>
      <c r="H3201" s="1">
        <v>45772</v>
      </c>
      <c r="I3201" s="1" t="str">
        <f>TEXT(data[[#This Row],[OrderDate]],"mmm")</f>
        <v>Apr</v>
      </c>
      <c r="J3201" s="6">
        <v>0.49652777777777779</v>
      </c>
      <c r="K3201" s="6" t="str">
        <f>TEXT(data[[#This Row],[OrderTime]],"h")</f>
        <v>11</v>
      </c>
      <c r="L3201" s="1">
        <v>45773</v>
      </c>
      <c r="M3201" s="6">
        <v>0.70486111111111116</v>
      </c>
      <c r="N3201" t="s">
        <v>34</v>
      </c>
      <c r="O3201" t="s">
        <v>157</v>
      </c>
      <c r="P3201" t="s">
        <v>36</v>
      </c>
      <c r="Q3201" t="s">
        <v>53</v>
      </c>
      <c r="R3201" t="s">
        <v>66</v>
      </c>
      <c r="S3201" t="s">
        <v>28</v>
      </c>
      <c r="T3201" t="s">
        <v>29</v>
      </c>
      <c r="U3201" t="s">
        <v>30</v>
      </c>
      <c r="V3201" s="5">
        <f>data[[#This Row],[PriceUSD]]*data[[#This Row],[Quantity]]</f>
        <v>221.70000000000002</v>
      </c>
      <c r="W3201" s="7">
        <f>data[[#This Row],[OrderDate]] + TIME(VALUE(LEFT(data[[#This Row],[OrderTime]],2)), VALUE(RIGHT(data[[#This Row],[OrderTime]],2)), 0)</f>
        <v>45772.054166666669</v>
      </c>
      <c r="X3201" s="7">
        <f>_xlfn.MINIFS(data[OrderDateTime], data[CustomerName], data[[#This Row],[CustomerName]])</f>
        <v>45540.038888888892</v>
      </c>
      <c r="Y3201" t="str">
        <f>IF(data[[#This Row],[OrderDateTime]]=data[[#This Row],[FirstOrderDateTime]], "New", "Returning")</f>
        <v>Returning</v>
      </c>
      <c r="Z3201" s="7">
        <f>data[[#This Row],[DeliveryDate]] + data[[#This Row],[DeliveryTime]]</f>
        <v>45773.704861111109</v>
      </c>
      <c r="AA3201" s="7">
        <f>data[[#This Row],[OrderDateTime]] + 1</f>
        <v>45773.054166666669</v>
      </c>
      <c r="AB3201" s="7" t="str">
        <f>IF(data[[#This Row],[DeliveryDateTime]] &lt;= data[[#This Row],[SLADue]], "On Time", "Late")</f>
        <v>Late</v>
      </c>
    </row>
    <row r="3202" spans="1:28" x14ac:dyDescent="0.2">
      <c r="A3202" t="s">
        <v>3752</v>
      </c>
      <c r="B3202" t="s">
        <v>19</v>
      </c>
      <c r="C3202" t="s">
        <v>41</v>
      </c>
      <c r="D3202" t="s">
        <v>42</v>
      </c>
      <c r="E3202" s="5">
        <v>34</v>
      </c>
      <c r="F3202" t="s">
        <v>182</v>
      </c>
      <c r="G3202">
        <v>1</v>
      </c>
      <c r="H3202" s="1">
        <v>45612</v>
      </c>
      <c r="I3202" s="1" t="str">
        <f>TEXT(data[[#This Row],[OrderDate]],"mmm")</f>
        <v>Nov</v>
      </c>
      <c r="J3202" s="6">
        <v>0.50208333333333333</v>
      </c>
      <c r="K3202" s="6" t="str">
        <f>TEXT(data[[#This Row],[OrderTime]],"h")</f>
        <v>12</v>
      </c>
      <c r="L3202" s="1">
        <v>45612</v>
      </c>
      <c r="M3202" s="6">
        <v>0.66874999999999996</v>
      </c>
      <c r="N3202" t="s">
        <v>233</v>
      </c>
      <c r="O3202" t="s">
        <v>881</v>
      </c>
      <c r="P3202" t="s">
        <v>234</v>
      </c>
      <c r="Q3202" t="s">
        <v>26</v>
      </c>
      <c r="R3202" t="s">
        <v>46</v>
      </c>
      <c r="S3202" t="s">
        <v>47</v>
      </c>
      <c r="T3202" t="s">
        <v>59</v>
      </c>
      <c r="U3202" t="s">
        <v>30</v>
      </c>
      <c r="V3202" s="5">
        <f>data[[#This Row],[PriceUSD]]*data[[#This Row],[Quantity]]</f>
        <v>34</v>
      </c>
      <c r="W3202" s="7">
        <f>data[[#This Row],[OrderDate]] + TIME(VALUE(LEFT(data[[#This Row],[OrderTime]],2)), VALUE(RIGHT(data[[#This Row],[OrderTime]],2)), 0)</f>
        <v>45612.022916666669</v>
      </c>
      <c r="X3202" s="7">
        <f>_xlfn.MINIFS(data[OrderDateTime], data[CustomerName], data[[#This Row],[CustomerName]])</f>
        <v>45612.022916666669</v>
      </c>
      <c r="Y3202" t="str">
        <f>IF(data[[#This Row],[OrderDateTime]]=data[[#This Row],[FirstOrderDateTime]], "New", "Returning")</f>
        <v>New</v>
      </c>
      <c r="Z3202" s="7">
        <f>data[[#This Row],[DeliveryDate]] + data[[#This Row],[DeliveryTime]]</f>
        <v>45612.668749999997</v>
      </c>
      <c r="AA3202" s="7">
        <f>data[[#This Row],[OrderDateTime]] + 1</f>
        <v>45613.022916666669</v>
      </c>
      <c r="AB3202" s="7" t="str">
        <f>IF(data[[#This Row],[DeliveryDateTime]] &lt;= data[[#This Row],[SLADue]], "On Time", "Late")</f>
        <v>On Time</v>
      </c>
    </row>
    <row r="3203" spans="1:28" x14ac:dyDescent="0.2">
      <c r="A3203" t="s">
        <v>3753</v>
      </c>
      <c r="B3203" t="s">
        <v>19</v>
      </c>
      <c r="C3203" t="s">
        <v>32</v>
      </c>
      <c r="D3203" t="s">
        <v>33</v>
      </c>
      <c r="E3203" s="5">
        <v>53.63</v>
      </c>
      <c r="F3203" t="s">
        <v>138</v>
      </c>
      <c r="G3203">
        <v>1</v>
      </c>
      <c r="H3203" s="1">
        <v>45574</v>
      </c>
      <c r="I3203" s="1" t="str">
        <f>TEXT(data[[#This Row],[OrderDate]],"mmm")</f>
        <v>Oct</v>
      </c>
      <c r="J3203" s="6">
        <v>0.48402777777777778</v>
      </c>
      <c r="K3203" s="6" t="str">
        <f>TEXT(data[[#This Row],[OrderTime]],"h")</f>
        <v>11</v>
      </c>
      <c r="L3203" s="1">
        <v>45575</v>
      </c>
      <c r="M3203" s="6">
        <v>0.60902777777777772</v>
      </c>
      <c r="N3203" t="s">
        <v>208</v>
      </c>
      <c r="O3203" t="s">
        <v>82</v>
      </c>
      <c r="P3203" t="s">
        <v>202</v>
      </c>
      <c r="Q3203" t="s">
        <v>26</v>
      </c>
      <c r="R3203" t="s">
        <v>37</v>
      </c>
      <c r="S3203" t="s">
        <v>28</v>
      </c>
      <c r="T3203" t="s">
        <v>38</v>
      </c>
      <c r="U3203" t="s">
        <v>30</v>
      </c>
      <c r="V3203" s="5">
        <f>data[[#This Row],[PriceUSD]]*data[[#This Row],[Quantity]]</f>
        <v>53.63</v>
      </c>
      <c r="W3203" s="7">
        <f>data[[#This Row],[OrderDate]] + TIME(VALUE(LEFT(data[[#This Row],[OrderTime]],2)), VALUE(RIGHT(data[[#This Row],[OrderTime]],2)), 0)</f>
        <v>45574.054166666669</v>
      </c>
      <c r="X3203" s="7">
        <f>_xlfn.MINIFS(data[OrderDateTime], data[CustomerName], data[[#This Row],[CustomerName]])</f>
        <v>45519.052083333336</v>
      </c>
      <c r="Y3203" t="str">
        <f>IF(data[[#This Row],[OrderDateTime]]=data[[#This Row],[FirstOrderDateTime]], "New", "Returning")</f>
        <v>Returning</v>
      </c>
      <c r="Z3203" s="7">
        <f>data[[#This Row],[DeliveryDate]] + data[[#This Row],[DeliveryTime]]</f>
        <v>45575.609027777777</v>
      </c>
      <c r="AA3203" s="7">
        <f>data[[#This Row],[OrderDateTime]] + 1</f>
        <v>45575.054166666669</v>
      </c>
      <c r="AB3203" s="7" t="str">
        <f>IF(data[[#This Row],[DeliveryDateTime]] &lt;= data[[#This Row],[SLADue]], "On Time", "Late")</f>
        <v>Late</v>
      </c>
    </row>
    <row r="3204" spans="1:28" x14ac:dyDescent="0.2">
      <c r="A3204" t="s">
        <v>3754</v>
      </c>
      <c r="B3204" t="s">
        <v>19</v>
      </c>
      <c r="C3204" t="s">
        <v>117</v>
      </c>
      <c r="D3204" t="s">
        <v>118</v>
      </c>
      <c r="E3204" s="5">
        <v>75.27</v>
      </c>
      <c r="F3204" t="s">
        <v>94</v>
      </c>
      <c r="G3204">
        <v>3</v>
      </c>
      <c r="H3204" s="1">
        <v>45840</v>
      </c>
      <c r="I3204" s="1" t="str">
        <f>TEXT(data[[#This Row],[OrderDate]],"mmm")</f>
        <v>Jul</v>
      </c>
      <c r="J3204" s="6">
        <v>0.54861111111111116</v>
      </c>
      <c r="K3204" s="6" t="str">
        <f>TEXT(data[[#This Row],[OrderTime]],"h")</f>
        <v>13</v>
      </c>
      <c r="L3204" s="1">
        <v>45841</v>
      </c>
      <c r="M3204" s="6">
        <v>0.59027777777777779</v>
      </c>
      <c r="N3204" t="s">
        <v>88</v>
      </c>
      <c r="O3204" t="s">
        <v>2242</v>
      </c>
      <c r="P3204" t="s">
        <v>25</v>
      </c>
      <c r="Q3204" t="s">
        <v>53</v>
      </c>
      <c r="R3204" t="s">
        <v>66</v>
      </c>
      <c r="S3204" t="s">
        <v>28</v>
      </c>
      <c r="T3204" t="s">
        <v>29</v>
      </c>
      <c r="U3204" t="s">
        <v>39</v>
      </c>
      <c r="V3204" s="5">
        <f>data[[#This Row],[PriceUSD]]*data[[#This Row],[Quantity]]</f>
        <v>225.81</v>
      </c>
      <c r="W3204" s="7">
        <f>data[[#This Row],[OrderDate]] + TIME(VALUE(LEFT(data[[#This Row],[OrderTime]],2)), VALUE(RIGHT(data[[#This Row],[OrderTime]],2)), 0)</f>
        <v>45840.007638888892</v>
      </c>
      <c r="X3204" s="7">
        <f>_xlfn.MINIFS(data[OrderDateTime], data[CustomerName], data[[#This Row],[CustomerName]])</f>
        <v>45505.038888888892</v>
      </c>
      <c r="Y3204" t="str">
        <f>IF(data[[#This Row],[OrderDateTime]]=data[[#This Row],[FirstOrderDateTime]], "New", "Returning")</f>
        <v>Returning</v>
      </c>
      <c r="Z3204" s="7">
        <f>data[[#This Row],[DeliveryDate]] + data[[#This Row],[DeliveryTime]]</f>
        <v>45841.590277777781</v>
      </c>
      <c r="AA3204" s="7">
        <f>data[[#This Row],[OrderDateTime]] + 1</f>
        <v>45841.007638888892</v>
      </c>
      <c r="AB3204" s="7" t="str">
        <f>IF(data[[#This Row],[DeliveryDateTime]] &lt;= data[[#This Row],[SLADue]], "On Time", "Late")</f>
        <v>Late</v>
      </c>
    </row>
    <row r="3205" spans="1:28" x14ac:dyDescent="0.2">
      <c r="A3205" t="s">
        <v>3755</v>
      </c>
      <c r="B3205" t="s">
        <v>19</v>
      </c>
      <c r="C3205" t="s">
        <v>41</v>
      </c>
      <c r="D3205" t="s">
        <v>42</v>
      </c>
      <c r="E3205" s="5">
        <v>35.14</v>
      </c>
      <c r="F3205" t="s">
        <v>182</v>
      </c>
      <c r="G3205">
        <v>1</v>
      </c>
      <c r="H3205" s="1">
        <v>45520</v>
      </c>
      <c r="I3205" s="1" t="str">
        <f>TEXT(data[[#This Row],[OrderDate]],"mmm")</f>
        <v>Aug</v>
      </c>
      <c r="J3205" s="6">
        <v>0.53472222222222221</v>
      </c>
      <c r="K3205" s="6" t="str">
        <f>TEXT(data[[#This Row],[OrderTime]],"h")</f>
        <v>12</v>
      </c>
      <c r="L3205" s="1">
        <v>45520</v>
      </c>
      <c r="M3205" s="6">
        <v>0.82638888888888884</v>
      </c>
      <c r="N3205" t="s">
        <v>388</v>
      </c>
      <c r="O3205" t="s">
        <v>379</v>
      </c>
      <c r="P3205" t="s">
        <v>234</v>
      </c>
      <c r="Q3205" t="s">
        <v>53</v>
      </c>
      <c r="R3205" t="s">
        <v>46</v>
      </c>
      <c r="S3205" t="s">
        <v>47</v>
      </c>
      <c r="T3205" t="s">
        <v>136</v>
      </c>
      <c r="U3205" t="s">
        <v>30</v>
      </c>
      <c r="V3205" s="5">
        <f>data[[#This Row],[PriceUSD]]*data[[#This Row],[Quantity]]</f>
        <v>35.14</v>
      </c>
      <c r="W3205" s="7">
        <f>data[[#This Row],[OrderDate]] + TIME(VALUE(LEFT(data[[#This Row],[OrderTime]],2)), VALUE(RIGHT(data[[#This Row],[OrderTime]],2)), 0)</f>
        <v>45520.015277777777</v>
      </c>
      <c r="X3205" s="7">
        <f>_xlfn.MINIFS(data[OrderDateTime], data[CustomerName], data[[#This Row],[CustomerName]])</f>
        <v>45520.015277777777</v>
      </c>
      <c r="Y3205" t="str">
        <f>IF(data[[#This Row],[OrderDateTime]]=data[[#This Row],[FirstOrderDateTime]], "New", "Returning")</f>
        <v>New</v>
      </c>
      <c r="Z3205" s="7">
        <f>data[[#This Row],[DeliveryDate]] + data[[#This Row],[DeliveryTime]]</f>
        <v>45520.826388888891</v>
      </c>
      <c r="AA3205" s="7">
        <f>data[[#This Row],[OrderDateTime]] + 1</f>
        <v>45521.015277777777</v>
      </c>
      <c r="AB3205" s="7" t="str">
        <f>IF(data[[#This Row],[DeliveryDateTime]] &lt;= data[[#This Row],[SLADue]], "On Time", "Late")</f>
        <v>On Time</v>
      </c>
    </row>
    <row r="3206" spans="1:28" x14ac:dyDescent="0.2">
      <c r="A3206" t="s">
        <v>3756</v>
      </c>
      <c r="B3206" t="s">
        <v>19</v>
      </c>
      <c r="C3206" t="s">
        <v>20</v>
      </c>
      <c r="D3206" t="s">
        <v>21</v>
      </c>
      <c r="E3206" s="5">
        <v>17.28</v>
      </c>
      <c r="F3206" t="s">
        <v>22</v>
      </c>
      <c r="G3206">
        <v>1</v>
      </c>
      <c r="H3206" s="1">
        <v>45758</v>
      </c>
      <c r="I3206" s="1" t="str">
        <f>TEXT(data[[#This Row],[OrderDate]],"mmm")</f>
        <v>Apr</v>
      </c>
      <c r="J3206" s="6">
        <v>0.61388888888888893</v>
      </c>
      <c r="K3206" s="6" t="str">
        <f>TEXT(data[[#This Row],[OrderTime]],"h")</f>
        <v>14</v>
      </c>
      <c r="L3206" s="1">
        <v>45758</v>
      </c>
      <c r="M3206" s="6">
        <v>0.78055555555555556</v>
      </c>
      <c r="N3206" t="s">
        <v>98</v>
      </c>
      <c r="O3206" t="s">
        <v>244</v>
      </c>
      <c r="P3206" t="s">
        <v>77</v>
      </c>
      <c r="Q3206" t="s">
        <v>26</v>
      </c>
      <c r="R3206" t="s">
        <v>27</v>
      </c>
      <c r="S3206" t="s">
        <v>47</v>
      </c>
      <c r="T3206" t="s">
        <v>106</v>
      </c>
      <c r="U3206" t="s">
        <v>30</v>
      </c>
      <c r="V3206" s="5">
        <f>data[[#This Row],[PriceUSD]]*data[[#This Row],[Quantity]]</f>
        <v>17.28</v>
      </c>
      <c r="W3206" s="7">
        <f>data[[#This Row],[OrderDate]] + TIME(VALUE(LEFT(data[[#This Row],[OrderTime]],2)), VALUE(RIGHT(data[[#This Row],[OrderTime]],2)), 0)</f>
        <v>45758.061805555553</v>
      </c>
      <c r="X3206" s="7">
        <f>_xlfn.MINIFS(data[OrderDateTime], data[CustomerName], data[[#This Row],[CustomerName]])</f>
        <v>45558.017361111109</v>
      </c>
      <c r="Y3206" t="str">
        <f>IF(data[[#This Row],[OrderDateTime]]=data[[#This Row],[FirstOrderDateTime]], "New", "Returning")</f>
        <v>Returning</v>
      </c>
      <c r="Z3206" s="7">
        <f>data[[#This Row],[DeliveryDate]] + data[[#This Row],[DeliveryTime]]</f>
        <v>45758.780555555553</v>
      </c>
      <c r="AA3206" s="7">
        <f>data[[#This Row],[OrderDateTime]] + 1</f>
        <v>45759.061805555553</v>
      </c>
      <c r="AB3206" s="7" t="str">
        <f>IF(data[[#This Row],[DeliveryDateTime]] &lt;= data[[#This Row],[SLADue]], "On Time", "Late")</f>
        <v>On Time</v>
      </c>
    </row>
    <row r="3207" spans="1:28" x14ac:dyDescent="0.2">
      <c r="A3207" t="s">
        <v>3757</v>
      </c>
      <c r="B3207" t="s">
        <v>19</v>
      </c>
      <c r="C3207" t="s">
        <v>41</v>
      </c>
      <c r="D3207" t="s">
        <v>42</v>
      </c>
      <c r="E3207" s="5">
        <v>31.16</v>
      </c>
      <c r="F3207" t="s">
        <v>43</v>
      </c>
      <c r="G3207">
        <v>2</v>
      </c>
      <c r="H3207" s="1">
        <v>45647</v>
      </c>
      <c r="I3207" s="1" t="str">
        <f>TEXT(data[[#This Row],[OrderDate]],"mmm")</f>
        <v>Dec</v>
      </c>
      <c r="J3207" s="6">
        <v>0.53263888888888888</v>
      </c>
      <c r="K3207" s="6" t="str">
        <f>TEXT(data[[#This Row],[OrderTime]],"h")</f>
        <v>12</v>
      </c>
      <c r="L3207" s="1">
        <v>45648</v>
      </c>
      <c r="M3207" s="6">
        <v>0.65763888888888888</v>
      </c>
      <c r="N3207" t="s">
        <v>95</v>
      </c>
      <c r="O3207" t="s">
        <v>944</v>
      </c>
      <c r="P3207" t="s">
        <v>25</v>
      </c>
      <c r="Q3207" t="s">
        <v>53</v>
      </c>
      <c r="R3207" t="s">
        <v>46</v>
      </c>
      <c r="S3207" t="s">
        <v>28</v>
      </c>
      <c r="T3207" t="s">
        <v>29</v>
      </c>
      <c r="U3207" t="s">
        <v>30</v>
      </c>
      <c r="V3207" s="5">
        <f>data[[#This Row],[PriceUSD]]*data[[#This Row],[Quantity]]</f>
        <v>62.32</v>
      </c>
      <c r="W3207" s="7">
        <f>data[[#This Row],[OrderDate]] + TIME(VALUE(LEFT(data[[#This Row],[OrderTime]],2)), VALUE(RIGHT(data[[#This Row],[OrderTime]],2)), 0)</f>
        <v>45647.061805555553</v>
      </c>
      <c r="X3207" s="7">
        <f>_xlfn.MINIFS(data[OrderDateTime], data[CustomerName], data[[#This Row],[CustomerName]])</f>
        <v>45517.015277777777</v>
      </c>
      <c r="Y3207" t="str">
        <f>IF(data[[#This Row],[OrderDateTime]]=data[[#This Row],[FirstOrderDateTime]], "New", "Returning")</f>
        <v>Returning</v>
      </c>
      <c r="Z3207" s="7">
        <f>data[[#This Row],[DeliveryDate]] + data[[#This Row],[DeliveryTime]]</f>
        <v>45648.657638888886</v>
      </c>
      <c r="AA3207" s="7">
        <f>data[[#This Row],[OrderDateTime]] + 1</f>
        <v>45648.061805555553</v>
      </c>
      <c r="AB3207" s="7" t="str">
        <f>IF(data[[#This Row],[DeliveryDateTime]] &lt;= data[[#This Row],[SLADue]], "On Time", "Late")</f>
        <v>Late</v>
      </c>
    </row>
    <row r="3208" spans="1:28" x14ac:dyDescent="0.2">
      <c r="A3208" t="s">
        <v>3758</v>
      </c>
      <c r="B3208" t="s">
        <v>19</v>
      </c>
      <c r="C3208" t="s">
        <v>258</v>
      </c>
      <c r="D3208" t="s">
        <v>259</v>
      </c>
      <c r="E3208" s="5">
        <v>123.1</v>
      </c>
      <c r="F3208" t="s">
        <v>51</v>
      </c>
      <c r="G3208">
        <v>1</v>
      </c>
      <c r="H3208" s="1">
        <v>45859</v>
      </c>
      <c r="I3208" s="1" t="str">
        <f>TEXT(data[[#This Row],[OrderDate]],"mmm")</f>
        <v>Jul</v>
      </c>
      <c r="J3208" s="6">
        <v>0.59305555555555556</v>
      </c>
      <c r="K3208" s="6" t="str">
        <f>TEXT(data[[#This Row],[OrderTime]],"h")</f>
        <v>14</v>
      </c>
      <c r="L3208" s="1">
        <v>45859</v>
      </c>
      <c r="M3208" s="6">
        <v>0.75972222222222219</v>
      </c>
      <c r="N3208" t="s">
        <v>88</v>
      </c>
      <c r="O3208" t="s">
        <v>1220</v>
      </c>
      <c r="P3208" t="s">
        <v>25</v>
      </c>
      <c r="Q3208" t="s">
        <v>53</v>
      </c>
      <c r="R3208" t="s">
        <v>261</v>
      </c>
      <c r="S3208" t="s">
        <v>47</v>
      </c>
      <c r="T3208" t="s">
        <v>38</v>
      </c>
      <c r="U3208" t="s">
        <v>30</v>
      </c>
      <c r="V3208" s="5">
        <f>data[[#This Row],[PriceUSD]]*data[[#This Row],[Quantity]]</f>
        <v>123.1</v>
      </c>
      <c r="W3208" s="7">
        <f>data[[#This Row],[OrderDate]] + TIME(VALUE(LEFT(data[[#This Row],[OrderTime]],2)), VALUE(RIGHT(data[[#This Row],[OrderTime]],2)), 0)</f>
        <v>45859.038888888892</v>
      </c>
      <c r="X3208" s="7">
        <f>_xlfn.MINIFS(data[OrderDateTime], data[CustomerName], data[[#This Row],[CustomerName]])</f>
        <v>45515.022916666669</v>
      </c>
      <c r="Y3208" t="str">
        <f>IF(data[[#This Row],[OrderDateTime]]=data[[#This Row],[FirstOrderDateTime]], "New", "Returning")</f>
        <v>Returning</v>
      </c>
      <c r="Z3208" s="7">
        <f>data[[#This Row],[DeliveryDate]] + data[[#This Row],[DeliveryTime]]</f>
        <v>45859.759722222225</v>
      </c>
      <c r="AA3208" s="7">
        <f>data[[#This Row],[OrderDateTime]] + 1</f>
        <v>45860.038888888892</v>
      </c>
      <c r="AB3208" s="7" t="str">
        <f>IF(data[[#This Row],[DeliveryDateTime]] &lt;= data[[#This Row],[SLADue]], "On Time", "Late")</f>
        <v>On Time</v>
      </c>
    </row>
    <row r="3209" spans="1:28" x14ac:dyDescent="0.2">
      <c r="A3209" t="s">
        <v>3759</v>
      </c>
      <c r="B3209" t="s">
        <v>19</v>
      </c>
      <c r="C3209" t="s">
        <v>126</v>
      </c>
      <c r="D3209" t="s">
        <v>127</v>
      </c>
      <c r="E3209" s="5">
        <v>21.89</v>
      </c>
      <c r="F3209" t="s">
        <v>56</v>
      </c>
      <c r="G3209">
        <v>1</v>
      </c>
      <c r="H3209" s="1">
        <v>45857</v>
      </c>
      <c r="I3209" s="1" t="str">
        <f>TEXT(data[[#This Row],[OrderDate]],"mmm")</f>
        <v>Jul</v>
      </c>
      <c r="J3209" s="6">
        <v>0.4909722222222222</v>
      </c>
      <c r="K3209" s="6" t="str">
        <f>TEXT(data[[#This Row],[OrderTime]],"h")</f>
        <v>11</v>
      </c>
      <c r="L3209" s="1">
        <v>45857</v>
      </c>
      <c r="M3209" s="6">
        <v>0.74097222222222225</v>
      </c>
      <c r="N3209" t="s">
        <v>95</v>
      </c>
      <c r="O3209" t="s">
        <v>1134</v>
      </c>
      <c r="P3209" t="s">
        <v>25</v>
      </c>
      <c r="Q3209" t="s">
        <v>26</v>
      </c>
      <c r="R3209" t="s">
        <v>129</v>
      </c>
      <c r="S3209" t="s">
        <v>47</v>
      </c>
      <c r="T3209" t="s">
        <v>38</v>
      </c>
      <c r="U3209" t="s">
        <v>67</v>
      </c>
      <c r="V3209" s="5">
        <f>data[[#This Row],[PriceUSD]]*data[[#This Row],[Quantity]]</f>
        <v>21.89</v>
      </c>
      <c r="W3209" s="7">
        <f>data[[#This Row],[OrderDate]] + TIME(VALUE(LEFT(data[[#This Row],[OrderTime]],2)), VALUE(RIGHT(data[[#This Row],[OrderTime]],2)), 0)</f>
        <v>45857.015277777777</v>
      </c>
      <c r="X3209" s="7">
        <f>_xlfn.MINIFS(data[OrderDateTime], data[CustomerName], data[[#This Row],[CustomerName]])</f>
        <v>45505.059027777781</v>
      </c>
      <c r="Y3209" t="str">
        <f>IF(data[[#This Row],[OrderDateTime]]=data[[#This Row],[FirstOrderDateTime]], "New", "Returning")</f>
        <v>Returning</v>
      </c>
      <c r="Z3209" s="7">
        <f>data[[#This Row],[DeliveryDate]] + data[[#This Row],[DeliveryTime]]</f>
        <v>45857.740972222222</v>
      </c>
      <c r="AA3209" s="7">
        <f>data[[#This Row],[OrderDateTime]] + 1</f>
        <v>45858.015277777777</v>
      </c>
      <c r="AB3209" s="7" t="str">
        <f>IF(data[[#This Row],[DeliveryDateTime]] &lt;= data[[#This Row],[SLADue]], "On Time", "Late")</f>
        <v>On Time</v>
      </c>
    </row>
    <row r="3210" spans="1:28" x14ac:dyDescent="0.2">
      <c r="A3210" t="s">
        <v>3760</v>
      </c>
      <c r="B3210" t="s">
        <v>19</v>
      </c>
      <c r="C3210" t="s">
        <v>69</v>
      </c>
      <c r="D3210" t="s">
        <v>70</v>
      </c>
      <c r="E3210" s="5">
        <v>57.2</v>
      </c>
      <c r="F3210" t="s">
        <v>71</v>
      </c>
      <c r="G3210">
        <v>2</v>
      </c>
      <c r="H3210" s="1">
        <v>45564</v>
      </c>
      <c r="I3210" s="1" t="str">
        <f>TEXT(data[[#This Row],[OrderDate]],"mmm")</f>
        <v>Sep</v>
      </c>
      <c r="J3210" s="6">
        <v>0.81388888888888888</v>
      </c>
      <c r="K3210" s="6" t="str">
        <f>TEXT(data[[#This Row],[OrderTime]],"h")</f>
        <v>19</v>
      </c>
      <c r="L3210" s="1">
        <v>45565</v>
      </c>
      <c r="M3210" s="6">
        <v>0.86319444444444449</v>
      </c>
      <c r="N3210" t="s">
        <v>64</v>
      </c>
      <c r="O3210" t="s">
        <v>1196</v>
      </c>
      <c r="P3210" t="s">
        <v>25</v>
      </c>
      <c r="Q3210" t="s">
        <v>26</v>
      </c>
      <c r="R3210" t="s">
        <v>37</v>
      </c>
      <c r="S3210" t="s">
        <v>28</v>
      </c>
      <c r="T3210" t="s">
        <v>29</v>
      </c>
      <c r="U3210" t="s">
        <v>30</v>
      </c>
      <c r="V3210" s="5">
        <f>data[[#This Row],[PriceUSD]]*data[[#This Row],[Quantity]]</f>
        <v>114.4</v>
      </c>
      <c r="W3210" s="7">
        <f>data[[#This Row],[OrderDate]] + TIME(VALUE(LEFT(data[[#This Row],[OrderTime]],2)), VALUE(RIGHT(data[[#This Row],[OrderTime]],2)), 0)</f>
        <v>45564.061805555553</v>
      </c>
      <c r="X3210" s="7">
        <f>_xlfn.MINIFS(data[OrderDateTime], data[CustomerName], data[[#This Row],[CustomerName]])</f>
        <v>45509.015277777777</v>
      </c>
      <c r="Y3210" t="str">
        <f>IF(data[[#This Row],[OrderDateTime]]=data[[#This Row],[FirstOrderDateTime]], "New", "Returning")</f>
        <v>Returning</v>
      </c>
      <c r="Z3210" s="7">
        <f>data[[#This Row],[DeliveryDate]] + data[[#This Row],[DeliveryTime]]</f>
        <v>45565.863194444442</v>
      </c>
      <c r="AA3210" s="7">
        <f>data[[#This Row],[OrderDateTime]] + 1</f>
        <v>45565.061805555553</v>
      </c>
      <c r="AB3210" s="7" t="str">
        <f>IF(data[[#This Row],[DeliveryDateTime]] &lt;= data[[#This Row],[SLADue]], "On Time", "Late")</f>
        <v>Late</v>
      </c>
    </row>
    <row r="3211" spans="1:28" x14ac:dyDescent="0.2">
      <c r="A3211" t="s">
        <v>3761</v>
      </c>
      <c r="B3211" t="s">
        <v>19</v>
      </c>
      <c r="C3211" t="s">
        <v>41</v>
      </c>
      <c r="D3211" t="s">
        <v>42</v>
      </c>
      <c r="E3211" s="5">
        <v>33.51</v>
      </c>
      <c r="F3211" t="s">
        <v>74</v>
      </c>
      <c r="G3211">
        <v>1</v>
      </c>
      <c r="H3211" s="1">
        <v>45691</v>
      </c>
      <c r="I3211" s="1" t="str">
        <f>TEXT(data[[#This Row],[OrderDate]],"mmm")</f>
        <v>Feb</v>
      </c>
      <c r="J3211" s="6">
        <v>0.6958333333333333</v>
      </c>
      <c r="K3211" s="6" t="str">
        <f>TEXT(data[[#This Row],[OrderTime]],"h")</f>
        <v>16</v>
      </c>
      <c r="L3211" s="1">
        <v>45692</v>
      </c>
      <c r="M3211" s="6">
        <v>0.73750000000000004</v>
      </c>
      <c r="N3211" t="s">
        <v>75</v>
      </c>
      <c r="O3211" t="s">
        <v>96</v>
      </c>
      <c r="P3211" t="s">
        <v>25</v>
      </c>
      <c r="Q3211" t="s">
        <v>53</v>
      </c>
      <c r="R3211" t="s">
        <v>46</v>
      </c>
      <c r="S3211" t="s">
        <v>28</v>
      </c>
      <c r="T3211" t="s">
        <v>29</v>
      </c>
      <c r="U3211" t="s">
        <v>30</v>
      </c>
      <c r="V3211" s="5">
        <f>data[[#This Row],[PriceUSD]]*data[[#This Row],[Quantity]]</f>
        <v>33.51</v>
      </c>
      <c r="W3211" s="7">
        <f>data[[#This Row],[OrderDate]] + TIME(VALUE(LEFT(data[[#This Row],[OrderTime]],2)), VALUE(RIGHT(data[[#This Row],[OrderTime]],2)), 0)</f>
        <v>45691.022916666669</v>
      </c>
      <c r="X3211" s="7">
        <f>_xlfn.MINIFS(data[OrderDateTime], data[CustomerName], data[[#This Row],[CustomerName]])</f>
        <v>45555.061805555553</v>
      </c>
      <c r="Y3211" t="str">
        <f>IF(data[[#This Row],[OrderDateTime]]=data[[#This Row],[FirstOrderDateTime]], "New", "Returning")</f>
        <v>Returning</v>
      </c>
      <c r="Z3211" s="7">
        <f>data[[#This Row],[DeliveryDate]] + data[[#This Row],[DeliveryTime]]</f>
        <v>45692.737500000003</v>
      </c>
      <c r="AA3211" s="7">
        <f>data[[#This Row],[OrderDateTime]] + 1</f>
        <v>45692.022916666669</v>
      </c>
      <c r="AB3211" s="7" t="str">
        <f>IF(data[[#This Row],[DeliveryDateTime]] &lt;= data[[#This Row],[SLADue]], "On Time", "Late")</f>
        <v>Late</v>
      </c>
    </row>
    <row r="3212" spans="1:28" x14ac:dyDescent="0.2">
      <c r="A3212" t="s">
        <v>3762</v>
      </c>
      <c r="B3212" t="s">
        <v>19</v>
      </c>
      <c r="C3212" t="s">
        <v>126</v>
      </c>
      <c r="D3212" t="s">
        <v>127</v>
      </c>
      <c r="E3212" s="5">
        <v>24.15</v>
      </c>
      <c r="F3212" t="s">
        <v>138</v>
      </c>
      <c r="G3212">
        <v>2</v>
      </c>
      <c r="H3212" s="1">
        <v>45784</v>
      </c>
      <c r="I3212" s="1" t="str">
        <f>TEXT(data[[#This Row],[OrderDate]],"mmm")</f>
        <v>May</v>
      </c>
      <c r="J3212" s="6">
        <v>0.81458333333333333</v>
      </c>
      <c r="K3212" s="6" t="str">
        <f>TEXT(data[[#This Row],[OrderTime]],"h")</f>
        <v>19</v>
      </c>
      <c r="L3212" s="1">
        <v>45785</v>
      </c>
      <c r="M3212" s="6">
        <v>0.64930555555555558</v>
      </c>
      <c r="N3212" t="s">
        <v>175</v>
      </c>
      <c r="O3212" t="s">
        <v>817</v>
      </c>
      <c r="P3212" t="s">
        <v>25</v>
      </c>
      <c r="Q3212" t="s">
        <v>26</v>
      </c>
      <c r="R3212" t="s">
        <v>129</v>
      </c>
      <c r="S3212" t="s">
        <v>28</v>
      </c>
      <c r="T3212" t="s">
        <v>136</v>
      </c>
      <c r="U3212" t="s">
        <v>30</v>
      </c>
      <c r="V3212" s="5">
        <f>data[[#This Row],[PriceUSD]]*data[[#This Row],[Quantity]]</f>
        <v>48.3</v>
      </c>
      <c r="W3212" s="7">
        <f>data[[#This Row],[OrderDate]] + TIME(VALUE(LEFT(data[[#This Row],[OrderTime]],2)), VALUE(RIGHT(data[[#This Row],[OrderTime]],2)), 0)</f>
        <v>45784.022916666669</v>
      </c>
      <c r="X3212" s="7">
        <f>_xlfn.MINIFS(data[OrderDateTime], data[CustomerName], data[[#This Row],[CustomerName]])</f>
        <v>45559.022916666669</v>
      </c>
      <c r="Y3212" t="str">
        <f>IF(data[[#This Row],[OrderDateTime]]=data[[#This Row],[FirstOrderDateTime]], "New", "Returning")</f>
        <v>Returning</v>
      </c>
      <c r="Z3212" s="7">
        <f>data[[#This Row],[DeliveryDate]] + data[[#This Row],[DeliveryTime]]</f>
        <v>45785.649305555555</v>
      </c>
      <c r="AA3212" s="7">
        <f>data[[#This Row],[OrderDateTime]] + 1</f>
        <v>45785.022916666669</v>
      </c>
      <c r="AB3212" s="7" t="str">
        <f>IF(data[[#This Row],[DeliveryDateTime]] &lt;= data[[#This Row],[SLADue]], "On Time", "Late")</f>
        <v>Late</v>
      </c>
    </row>
    <row r="3213" spans="1:28" x14ac:dyDescent="0.2">
      <c r="A3213" t="s">
        <v>3763</v>
      </c>
      <c r="B3213" t="s">
        <v>19</v>
      </c>
      <c r="C3213" t="s">
        <v>41</v>
      </c>
      <c r="D3213" t="s">
        <v>42</v>
      </c>
      <c r="E3213" s="5">
        <v>32.549999999999997</v>
      </c>
      <c r="F3213" t="s">
        <v>56</v>
      </c>
      <c r="G3213">
        <v>2</v>
      </c>
      <c r="H3213" s="1">
        <v>45519</v>
      </c>
      <c r="I3213" s="1" t="str">
        <f>TEXT(data[[#This Row],[OrderDate]],"mmm")</f>
        <v>Aug</v>
      </c>
      <c r="J3213" s="6">
        <v>0.61944444444444446</v>
      </c>
      <c r="K3213" s="6" t="str">
        <f>TEXT(data[[#This Row],[OrderTime]],"h")</f>
        <v>14</v>
      </c>
      <c r="L3213" s="1">
        <v>45520</v>
      </c>
      <c r="M3213" s="6">
        <v>0.66111111111111109</v>
      </c>
      <c r="N3213" t="s">
        <v>112</v>
      </c>
      <c r="O3213" t="s">
        <v>1958</v>
      </c>
      <c r="P3213" t="s">
        <v>36</v>
      </c>
      <c r="Q3213" t="s">
        <v>53</v>
      </c>
      <c r="R3213" t="s">
        <v>46</v>
      </c>
      <c r="S3213" t="s">
        <v>28</v>
      </c>
      <c r="T3213" t="s">
        <v>38</v>
      </c>
      <c r="U3213" t="s">
        <v>67</v>
      </c>
      <c r="V3213" s="5">
        <f>data[[#This Row],[PriceUSD]]*data[[#This Row],[Quantity]]</f>
        <v>65.099999999999994</v>
      </c>
      <c r="W3213" s="7">
        <f>data[[#This Row],[OrderDate]] + TIME(VALUE(LEFT(data[[#This Row],[OrderTime]],2)), VALUE(RIGHT(data[[#This Row],[OrderTime]],2)), 0)</f>
        <v>45519.030555555553</v>
      </c>
      <c r="X3213" s="7">
        <f>_xlfn.MINIFS(data[OrderDateTime], data[CustomerName], data[[#This Row],[CustomerName]])</f>
        <v>45519.030555555553</v>
      </c>
      <c r="Y3213" t="str">
        <f>IF(data[[#This Row],[OrderDateTime]]=data[[#This Row],[FirstOrderDateTime]], "New", "Returning")</f>
        <v>New</v>
      </c>
      <c r="Z3213" s="7">
        <f>data[[#This Row],[DeliveryDate]] + data[[#This Row],[DeliveryTime]]</f>
        <v>45520.661111111112</v>
      </c>
      <c r="AA3213" s="7">
        <f>data[[#This Row],[OrderDateTime]] + 1</f>
        <v>45520.030555555553</v>
      </c>
      <c r="AB3213" s="7" t="str">
        <f>IF(data[[#This Row],[DeliveryDateTime]] &lt;= data[[#This Row],[SLADue]], "On Time", "Late")</f>
        <v>Late</v>
      </c>
    </row>
    <row r="3214" spans="1:28" x14ac:dyDescent="0.2">
      <c r="A3214" t="s">
        <v>3764</v>
      </c>
      <c r="B3214" t="s">
        <v>19</v>
      </c>
      <c r="C3214" t="s">
        <v>79</v>
      </c>
      <c r="D3214" t="s">
        <v>80</v>
      </c>
      <c r="E3214" s="5">
        <v>32.97</v>
      </c>
      <c r="F3214" t="s">
        <v>63</v>
      </c>
      <c r="G3214">
        <v>1</v>
      </c>
      <c r="H3214" s="1">
        <v>45604</v>
      </c>
      <c r="I3214" s="1" t="str">
        <f>TEXT(data[[#This Row],[OrderDate]],"mmm")</f>
        <v>Nov</v>
      </c>
      <c r="J3214" s="6">
        <v>0.85972222222222228</v>
      </c>
      <c r="K3214" s="6" t="str">
        <f>TEXT(data[[#This Row],[OrderTime]],"h")</f>
        <v>20</v>
      </c>
      <c r="L3214" s="1">
        <v>45606</v>
      </c>
      <c r="M3214" s="6">
        <v>0.86527777777777781</v>
      </c>
      <c r="N3214" t="s">
        <v>388</v>
      </c>
      <c r="O3214" t="s">
        <v>957</v>
      </c>
      <c r="P3214" t="s">
        <v>234</v>
      </c>
      <c r="Q3214" t="s">
        <v>53</v>
      </c>
      <c r="R3214" t="s">
        <v>83</v>
      </c>
      <c r="S3214" t="s">
        <v>105</v>
      </c>
      <c r="T3214" t="s">
        <v>38</v>
      </c>
      <c r="U3214" t="s">
        <v>39</v>
      </c>
      <c r="V3214" s="5">
        <f>data[[#This Row],[PriceUSD]]*data[[#This Row],[Quantity]]</f>
        <v>32.97</v>
      </c>
      <c r="W3214" s="7">
        <f>data[[#This Row],[OrderDate]] + TIME(VALUE(LEFT(data[[#This Row],[OrderTime]],2)), VALUE(RIGHT(data[[#This Row],[OrderTime]],2)), 0)</f>
        <v>45604.015277777777</v>
      </c>
      <c r="X3214" s="7">
        <f>_xlfn.MINIFS(data[OrderDateTime], data[CustomerName], data[[#This Row],[CustomerName]])</f>
        <v>45509.061805555553</v>
      </c>
      <c r="Y3214" t="str">
        <f>IF(data[[#This Row],[OrderDateTime]]=data[[#This Row],[FirstOrderDateTime]], "New", "Returning")</f>
        <v>Returning</v>
      </c>
      <c r="Z3214" s="7">
        <f>data[[#This Row],[DeliveryDate]] + data[[#This Row],[DeliveryTime]]</f>
        <v>45606.865277777775</v>
      </c>
      <c r="AA3214" s="7">
        <f>data[[#This Row],[OrderDateTime]] + 1</f>
        <v>45605.015277777777</v>
      </c>
      <c r="AB3214" s="7" t="str">
        <f>IF(data[[#This Row],[DeliveryDateTime]] &lt;= data[[#This Row],[SLADue]], "On Time", "Late")</f>
        <v>Late</v>
      </c>
    </row>
    <row r="3215" spans="1:28" x14ac:dyDescent="0.2">
      <c r="A3215" t="s">
        <v>3765</v>
      </c>
      <c r="B3215" t="s">
        <v>19</v>
      </c>
      <c r="C3215" t="s">
        <v>49</v>
      </c>
      <c r="D3215" t="s">
        <v>50</v>
      </c>
      <c r="E3215" s="5">
        <v>25.81</v>
      </c>
      <c r="F3215" t="s">
        <v>74</v>
      </c>
      <c r="G3215">
        <v>2</v>
      </c>
      <c r="H3215" s="1">
        <v>45673</v>
      </c>
      <c r="I3215" s="1" t="str">
        <f>TEXT(data[[#This Row],[OrderDate]],"mmm")</f>
        <v>Jan</v>
      </c>
      <c r="J3215" s="6">
        <v>0.37847222222222221</v>
      </c>
      <c r="K3215" s="6" t="str">
        <f>TEXT(data[[#This Row],[OrderTime]],"h")</f>
        <v>9</v>
      </c>
      <c r="L3215" s="1">
        <v>45673</v>
      </c>
      <c r="M3215" s="6">
        <v>0.67013888888888884</v>
      </c>
      <c r="N3215" t="s">
        <v>88</v>
      </c>
      <c r="O3215" t="s">
        <v>759</v>
      </c>
      <c r="P3215" t="s">
        <v>25</v>
      </c>
      <c r="Q3215" t="s">
        <v>26</v>
      </c>
      <c r="R3215" t="s">
        <v>54</v>
      </c>
      <c r="S3215" t="s">
        <v>47</v>
      </c>
      <c r="T3215" t="s">
        <v>143</v>
      </c>
      <c r="U3215" t="s">
        <v>67</v>
      </c>
      <c r="V3215" s="5">
        <f>data[[#This Row],[PriceUSD]]*data[[#This Row],[Quantity]]</f>
        <v>51.62</v>
      </c>
      <c r="W3215" s="7">
        <f>data[[#This Row],[OrderDate]] + TIME(VALUE(LEFT(data[[#This Row],[OrderTime]],2)), VALUE(RIGHT(data[[#This Row],[OrderTime]],2)), 0)</f>
        <v>45673.015277777777</v>
      </c>
      <c r="X3215" s="7">
        <f>_xlfn.MINIFS(data[OrderDateTime], data[CustomerName], data[[#This Row],[CustomerName]])</f>
        <v>45546.030555555553</v>
      </c>
      <c r="Y3215" t="str">
        <f>IF(data[[#This Row],[OrderDateTime]]=data[[#This Row],[FirstOrderDateTime]], "New", "Returning")</f>
        <v>Returning</v>
      </c>
      <c r="Z3215" s="7">
        <f>data[[#This Row],[DeliveryDate]] + data[[#This Row],[DeliveryTime]]</f>
        <v>45673.670138888891</v>
      </c>
      <c r="AA3215" s="7">
        <f>data[[#This Row],[OrderDateTime]] + 1</f>
        <v>45674.015277777777</v>
      </c>
      <c r="AB3215" s="7" t="str">
        <f>IF(data[[#This Row],[DeliveryDateTime]] &lt;= data[[#This Row],[SLADue]], "On Time", "Late")</f>
        <v>On Time</v>
      </c>
    </row>
    <row r="3216" spans="1:28" x14ac:dyDescent="0.2">
      <c r="A3216" t="s">
        <v>3766</v>
      </c>
      <c r="B3216" t="s">
        <v>19</v>
      </c>
      <c r="C3216" t="s">
        <v>61</v>
      </c>
      <c r="D3216" t="s">
        <v>62</v>
      </c>
      <c r="E3216" s="5">
        <v>155.71</v>
      </c>
      <c r="F3216" t="s">
        <v>63</v>
      </c>
      <c r="G3216">
        <v>4</v>
      </c>
      <c r="H3216" s="1">
        <v>45523</v>
      </c>
      <c r="I3216" s="1" t="str">
        <f>TEXT(data[[#This Row],[OrderDate]],"mmm")</f>
        <v>Aug</v>
      </c>
      <c r="J3216" s="6">
        <v>0.52500000000000002</v>
      </c>
      <c r="K3216" s="6" t="str">
        <f>TEXT(data[[#This Row],[OrderTime]],"h")</f>
        <v>12</v>
      </c>
      <c r="L3216" s="1">
        <v>45523</v>
      </c>
      <c r="M3216" s="6">
        <v>0.69166666666666665</v>
      </c>
      <c r="N3216" t="s">
        <v>34</v>
      </c>
      <c r="O3216" t="s">
        <v>1148</v>
      </c>
      <c r="P3216" t="s">
        <v>36</v>
      </c>
      <c r="Q3216" t="s">
        <v>26</v>
      </c>
      <c r="R3216" t="s">
        <v>66</v>
      </c>
      <c r="S3216" t="s">
        <v>47</v>
      </c>
      <c r="T3216" t="s">
        <v>106</v>
      </c>
      <c r="U3216" t="s">
        <v>30</v>
      </c>
      <c r="V3216" s="5">
        <f>data[[#This Row],[PriceUSD]]*data[[#This Row],[Quantity]]</f>
        <v>622.84</v>
      </c>
      <c r="W3216" s="7">
        <f>data[[#This Row],[OrderDate]] + TIME(VALUE(LEFT(data[[#This Row],[OrderTime]],2)), VALUE(RIGHT(data[[#This Row],[OrderTime]],2)), 0)</f>
        <v>45523.017361111109</v>
      </c>
      <c r="X3216" s="7">
        <f>_xlfn.MINIFS(data[OrderDateTime], data[CustomerName], data[[#This Row],[CustomerName]])</f>
        <v>45523.017361111109</v>
      </c>
      <c r="Y3216" t="str">
        <f>IF(data[[#This Row],[OrderDateTime]]=data[[#This Row],[FirstOrderDateTime]], "New", "Returning")</f>
        <v>New</v>
      </c>
      <c r="Z3216" s="7">
        <f>data[[#This Row],[DeliveryDate]] + data[[#This Row],[DeliveryTime]]</f>
        <v>45523.691666666666</v>
      </c>
      <c r="AA3216" s="7">
        <f>data[[#This Row],[OrderDateTime]] + 1</f>
        <v>45524.017361111109</v>
      </c>
      <c r="AB3216" s="7" t="str">
        <f>IF(data[[#This Row],[DeliveryDateTime]] &lt;= data[[#This Row],[SLADue]], "On Time", "Late")</f>
        <v>On Time</v>
      </c>
    </row>
    <row r="3217" spans="1:28" x14ac:dyDescent="0.2">
      <c r="A3217" t="s">
        <v>3767</v>
      </c>
      <c r="B3217" t="s">
        <v>19</v>
      </c>
      <c r="C3217" t="s">
        <v>85</v>
      </c>
      <c r="D3217" t="s">
        <v>86</v>
      </c>
      <c r="E3217" s="5">
        <v>51.5</v>
      </c>
      <c r="F3217" t="s">
        <v>71</v>
      </c>
      <c r="G3217">
        <v>1</v>
      </c>
      <c r="H3217" s="1">
        <v>45604</v>
      </c>
      <c r="I3217" s="1" t="str">
        <f>TEXT(data[[#This Row],[OrderDate]],"mmm")</f>
        <v>Nov</v>
      </c>
      <c r="J3217" s="6">
        <v>0.46319444444444446</v>
      </c>
      <c r="K3217" s="6" t="str">
        <f>TEXT(data[[#This Row],[OrderTime]],"h")</f>
        <v>11</v>
      </c>
      <c r="L3217" s="1">
        <v>45606</v>
      </c>
      <c r="M3217" s="6">
        <v>0.50486111111111109</v>
      </c>
      <c r="N3217" t="s">
        <v>95</v>
      </c>
      <c r="O3217" t="s">
        <v>655</v>
      </c>
      <c r="P3217" t="s">
        <v>25</v>
      </c>
      <c r="Q3217" t="s">
        <v>26</v>
      </c>
      <c r="R3217" t="s">
        <v>90</v>
      </c>
      <c r="S3217" t="s">
        <v>105</v>
      </c>
      <c r="T3217" t="s">
        <v>29</v>
      </c>
      <c r="U3217" t="s">
        <v>30</v>
      </c>
      <c r="V3217" s="5">
        <f>data[[#This Row],[PriceUSD]]*data[[#This Row],[Quantity]]</f>
        <v>51.5</v>
      </c>
      <c r="W3217" s="7">
        <f>data[[#This Row],[OrderDate]] + TIME(VALUE(LEFT(data[[#This Row],[OrderTime]],2)), VALUE(RIGHT(data[[#This Row],[OrderTime]],2)), 0)</f>
        <v>45604.030555555553</v>
      </c>
      <c r="X3217" s="7">
        <f>_xlfn.MINIFS(data[OrderDateTime], data[CustomerName], data[[#This Row],[CustomerName]])</f>
        <v>45511.030555555553</v>
      </c>
      <c r="Y3217" t="str">
        <f>IF(data[[#This Row],[OrderDateTime]]=data[[#This Row],[FirstOrderDateTime]], "New", "Returning")</f>
        <v>Returning</v>
      </c>
      <c r="Z3217" s="7">
        <f>data[[#This Row],[DeliveryDate]] + data[[#This Row],[DeliveryTime]]</f>
        <v>45606.504861111112</v>
      </c>
      <c r="AA3217" s="7">
        <f>data[[#This Row],[OrderDateTime]] + 1</f>
        <v>45605.030555555553</v>
      </c>
      <c r="AB3217" s="7" t="str">
        <f>IF(data[[#This Row],[DeliveryDateTime]] &lt;= data[[#This Row],[SLADue]], "On Time", "Late")</f>
        <v>Late</v>
      </c>
    </row>
    <row r="3218" spans="1:28" x14ac:dyDescent="0.2">
      <c r="A3218" t="s">
        <v>3768</v>
      </c>
      <c r="B3218" t="s">
        <v>19</v>
      </c>
      <c r="C3218" t="s">
        <v>32</v>
      </c>
      <c r="D3218" t="s">
        <v>33</v>
      </c>
      <c r="E3218" s="5">
        <v>50.66</v>
      </c>
      <c r="F3218" t="s">
        <v>138</v>
      </c>
      <c r="G3218">
        <v>1</v>
      </c>
      <c r="H3218" s="1">
        <v>45658</v>
      </c>
      <c r="I3218" s="1" t="str">
        <f>TEXT(data[[#This Row],[OrderDate]],"mmm")</f>
        <v>Jan</v>
      </c>
      <c r="J3218" s="6">
        <v>0.38124999999999998</v>
      </c>
      <c r="K3218" s="6" t="str">
        <f>TEXT(data[[#This Row],[OrderTime]],"h")</f>
        <v>9</v>
      </c>
      <c r="L3218" s="1">
        <v>45658</v>
      </c>
      <c r="M3218" s="6">
        <v>0.54791666666666672</v>
      </c>
      <c r="N3218" t="s">
        <v>57</v>
      </c>
      <c r="O3218" t="s">
        <v>249</v>
      </c>
      <c r="P3218" t="s">
        <v>25</v>
      </c>
      <c r="Q3218" t="s">
        <v>53</v>
      </c>
      <c r="R3218" t="s">
        <v>37</v>
      </c>
      <c r="S3218" t="s">
        <v>47</v>
      </c>
      <c r="T3218" t="s">
        <v>29</v>
      </c>
      <c r="U3218" t="s">
        <v>30</v>
      </c>
      <c r="V3218" s="5">
        <f>data[[#This Row],[PriceUSD]]*data[[#This Row],[Quantity]]</f>
        <v>50.66</v>
      </c>
      <c r="W3218" s="7">
        <f>data[[#This Row],[OrderDate]] + TIME(VALUE(LEFT(data[[#This Row],[OrderTime]],2)), VALUE(RIGHT(data[[#This Row],[OrderTime]],2)), 0)</f>
        <v>45658.017361111109</v>
      </c>
      <c r="X3218" s="7">
        <f>_xlfn.MINIFS(data[OrderDateTime], data[CustomerName], data[[#This Row],[CustomerName]])</f>
        <v>45555.052083333336</v>
      </c>
      <c r="Y3218" t="str">
        <f>IF(data[[#This Row],[OrderDateTime]]=data[[#This Row],[FirstOrderDateTime]], "New", "Returning")</f>
        <v>Returning</v>
      </c>
      <c r="Z3218" s="7">
        <f>data[[#This Row],[DeliveryDate]] + data[[#This Row],[DeliveryTime]]</f>
        <v>45658.54791666667</v>
      </c>
      <c r="AA3218" s="7">
        <f>data[[#This Row],[OrderDateTime]] + 1</f>
        <v>45659.017361111109</v>
      </c>
      <c r="AB3218" s="7" t="str">
        <f>IF(data[[#This Row],[DeliveryDateTime]] &lt;= data[[#This Row],[SLADue]], "On Time", "Late")</f>
        <v>On Time</v>
      </c>
    </row>
    <row r="3219" spans="1:28" x14ac:dyDescent="0.2">
      <c r="A3219" t="s">
        <v>3769</v>
      </c>
      <c r="B3219" t="s">
        <v>19</v>
      </c>
      <c r="C3219" t="s">
        <v>126</v>
      </c>
      <c r="D3219" t="s">
        <v>127</v>
      </c>
      <c r="E3219" s="5">
        <v>24.25</v>
      </c>
      <c r="F3219" t="s">
        <v>56</v>
      </c>
      <c r="G3219">
        <v>1</v>
      </c>
      <c r="H3219" s="1">
        <v>45685</v>
      </c>
      <c r="I3219" s="1" t="str">
        <f>TEXT(data[[#This Row],[OrderDate]],"mmm")</f>
        <v>Jan</v>
      </c>
      <c r="J3219" s="6">
        <v>0.49930555555555556</v>
      </c>
      <c r="K3219" s="6" t="str">
        <f>TEXT(data[[#This Row],[OrderTime]],"h")</f>
        <v>11</v>
      </c>
      <c r="L3219" s="1">
        <v>45686</v>
      </c>
      <c r="M3219" s="6">
        <v>0.49930555555555556</v>
      </c>
      <c r="N3219" t="s">
        <v>200</v>
      </c>
      <c r="O3219" t="s">
        <v>204</v>
      </c>
      <c r="P3219" t="s">
        <v>202</v>
      </c>
      <c r="Q3219" t="s">
        <v>26</v>
      </c>
      <c r="R3219" t="s">
        <v>129</v>
      </c>
      <c r="S3219" t="s">
        <v>28</v>
      </c>
      <c r="T3219" t="s">
        <v>106</v>
      </c>
      <c r="U3219" t="s">
        <v>39</v>
      </c>
      <c r="V3219" s="5">
        <f>data[[#This Row],[PriceUSD]]*data[[#This Row],[Quantity]]</f>
        <v>24.25</v>
      </c>
      <c r="W3219" s="7">
        <f>data[[#This Row],[OrderDate]] + TIME(VALUE(LEFT(data[[#This Row],[OrderTime]],2)), VALUE(RIGHT(data[[#This Row],[OrderTime]],2)), 0)</f>
        <v>45685.038888888892</v>
      </c>
      <c r="X3219" s="7">
        <f>_xlfn.MINIFS(data[OrderDateTime], data[CustomerName], data[[#This Row],[CustomerName]])</f>
        <v>45551.022916666669</v>
      </c>
      <c r="Y3219" t="str">
        <f>IF(data[[#This Row],[OrderDateTime]]=data[[#This Row],[FirstOrderDateTime]], "New", "Returning")</f>
        <v>Returning</v>
      </c>
      <c r="Z3219" s="7">
        <f>data[[#This Row],[DeliveryDate]] + data[[#This Row],[DeliveryTime]]</f>
        <v>45686.499305555553</v>
      </c>
      <c r="AA3219" s="7">
        <f>data[[#This Row],[OrderDateTime]] + 1</f>
        <v>45686.038888888892</v>
      </c>
      <c r="AB3219" s="7" t="str">
        <f>IF(data[[#This Row],[DeliveryDateTime]] &lt;= data[[#This Row],[SLADue]], "On Time", "Late")</f>
        <v>Late</v>
      </c>
    </row>
    <row r="3220" spans="1:28" x14ac:dyDescent="0.2">
      <c r="A3220" t="s">
        <v>3770</v>
      </c>
      <c r="B3220" t="s">
        <v>19</v>
      </c>
      <c r="C3220" t="s">
        <v>126</v>
      </c>
      <c r="D3220" t="s">
        <v>127</v>
      </c>
      <c r="E3220" s="5">
        <v>18.100000000000001</v>
      </c>
      <c r="F3220" t="s">
        <v>56</v>
      </c>
      <c r="G3220">
        <v>1</v>
      </c>
      <c r="H3220" s="1">
        <v>45567</v>
      </c>
      <c r="I3220" s="1" t="str">
        <f>TEXT(data[[#This Row],[OrderDate]],"mmm")</f>
        <v>Oct</v>
      </c>
      <c r="J3220" s="6">
        <v>0.80347222222222225</v>
      </c>
      <c r="K3220" s="6" t="str">
        <f>TEXT(data[[#This Row],[OrderTime]],"h")</f>
        <v>19</v>
      </c>
      <c r="L3220" s="1">
        <v>45568</v>
      </c>
      <c r="M3220" s="6">
        <v>0.88680555555555551</v>
      </c>
      <c r="N3220" t="s">
        <v>75</v>
      </c>
      <c r="O3220" t="s">
        <v>429</v>
      </c>
      <c r="P3220" t="s">
        <v>77</v>
      </c>
      <c r="Q3220" t="s">
        <v>26</v>
      </c>
      <c r="R3220" t="s">
        <v>129</v>
      </c>
      <c r="S3220" t="s">
        <v>28</v>
      </c>
      <c r="T3220" t="s">
        <v>29</v>
      </c>
      <c r="U3220" t="s">
        <v>30</v>
      </c>
      <c r="V3220" s="5">
        <f>data[[#This Row],[PriceUSD]]*data[[#This Row],[Quantity]]</f>
        <v>18.100000000000001</v>
      </c>
      <c r="W3220" s="7">
        <f>data[[#This Row],[OrderDate]] + TIME(VALUE(LEFT(data[[#This Row],[OrderTime]],2)), VALUE(RIGHT(data[[#This Row],[OrderTime]],2)), 0)</f>
        <v>45567.015277777777</v>
      </c>
      <c r="X3220" s="7">
        <f>_xlfn.MINIFS(data[OrderDateTime], data[CustomerName], data[[#This Row],[CustomerName]])</f>
        <v>45526.046527777777</v>
      </c>
      <c r="Y3220" t="str">
        <f>IF(data[[#This Row],[OrderDateTime]]=data[[#This Row],[FirstOrderDateTime]], "New", "Returning")</f>
        <v>Returning</v>
      </c>
      <c r="Z3220" s="7">
        <f>data[[#This Row],[DeliveryDate]] + data[[#This Row],[DeliveryTime]]</f>
        <v>45568.886805555558</v>
      </c>
      <c r="AA3220" s="7">
        <f>data[[#This Row],[OrderDateTime]] + 1</f>
        <v>45568.015277777777</v>
      </c>
      <c r="AB3220" s="7" t="str">
        <f>IF(data[[#This Row],[DeliveryDateTime]] &lt;= data[[#This Row],[SLADue]], "On Time", "Late")</f>
        <v>Late</v>
      </c>
    </row>
    <row r="3221" spans="1:28" x14ac:dyDescent="0.2">
      <c r="A3221" t="s">
        <v>3771</v>
      </c>
      <c r="B3221" t="s">
        <v>19</v>
      </c>
      <c r="C3221" t="s">
        <v>32</v>
      </c>
      <c r="D3221" t="s">
        <v>33</v>
      </c>
      <c r="E3221" s="5">
        <v>50.97</v>
      </c>
      <c r="F3221" t="s">
        <v>22</v>
      </c>
      <c r="G3221">
        <v>1</v>
      </c>
      <c r="H3221" s="1">
        <v>45593</v>
      </c>
      <c r="I3221" s="1" t="str">
        <f>TEXT(data[[#This Row],[OrderDate]],"mmm")</f>
        <v>Oct</v>
      </c>
      <c r="J3221" s="6">
        <v>0.82638888888888884</v>
      </c>
      <c r="K3221" s="6" t="str">
        <f>TEXT(data[[#This Row],[OrderTime]],"h")</f>
        <v>19</v>
      </c>
      <c r="L3221" s="1">
        <v>45594</v>
      </c>
      <c r="M3221" s="6">
        <v>0.82638888888888884</v>
      </c>
      <c r="N3221" t="s">
        <v>326</v>
      </c>
      <c r="O3221" t="s">
        <v>723</v>
      </c>
      <c r="P3221" t="s">
        <v>202</v>
      </c>
      <c r="Q3221" t="s">
        <v>26</v>
      </c>
      <c r="R3221" t="s">
        <v>37</v>
      </c>
      <c r="S3221" t="s">
        <v>28</v>
      </c>
      <c r="T3221" t="s">
        <v>38</v>
      </c>
      <c r="U3221" t="s">
        <v>39</v>
      </c>
      <c r="V3221" s="5">
        <f>data[[#This Row],[PriceUSD]]*data[[#This Row],[Quantity]]</f>
        <v>50.97</v>
      </c>
      <c r="W3221" s="7">
        <f>data[[#This Row],[OrderDate]] + TIME(VALUE(LEFT(data[[#This Row],[OrderTime]],2)), VALUE(RIGHT(data[[#This Row],[OrderTime]],2)), 0)</f>
        <v>45593.061805555553</v>
      </c>
      <c r="X3221" s="7">
        <f>_xlfn.MINIFS(data[OrderDateTime], data[CustomerName], data[[#This Row],[CustomerName]])</f>
        <v>45535.052083333336</v>
      </c>
      <c r="Y3221" t="str">
        <f>IF(data[[#This Row],[OrderDateTime]]=data[[#This Row],[FirstOrderDateTime]], "New", "Returning")</f>
        <v>Returning</v>
      </c>
      <c r="Z3221" s="7">
        <f>data[[#This Row],[DeliveryDate]] + data[[#This Row],[DeliveryTime]]</f>
        <v>45594.826388888891</v>
      </c>
      <c r="AA3221" s="7">
        <f>data[[#This Row],[OrderDateTime]] + 1</f>
        <v>45594.061805555553</v>
      </c>
      <c r="AB3221" s="7" t="str">
        <f>IF(data[[#This Row],[DeliveryDateTime]] &lt;= data[[#This Row],[SLADue]], "On Time", "Late")</f>
        <v>Late</v>
      </c>
    </row>
    <row r="3222" spans="1:28" x14ac:dyDescent="0.2">
      <c r="A3222" t="s">
        <v>3772</v>
      </c>
      <c r="B3222" t="s">
        <v>19</v>
      </c>
      <c r="C3222" t="s">
        <v>61</v>
      </c>
      <c r="D3222" t="s">
        <v>62</v>
      </c>
      <c r="E3222" s="5">
        <v>138.41</v>
      </c>
      <c r="F3222" t="s">
        <v>94</v>
      </c>
      <c r="G3222">
        <v>3</v>
      </c>
      <c r="H3222" s="1">
        <v>45624</v>
      </c>
      <c r="I3222" s="1" t="str">
        <f>TEXT(data[[#This Row],[OrderDate]],"mmm")</f>
        <v>Nov</v>
      </c>
      <c r="J3222" s="6">
        <v>0.85</v>
      </c>
      <c r="K3222" s="6" t="str">
        <f>TEXT(data[[#This Row],[OrderTime]],"h")</f>
        <v>20</v>
      </c>
      <c r="L3222" s="1">
        <v>45625</v>
      </c>
      <c r="M3222" s="6">
        <v>0.85</v>
      </c>
      <c r="N3222" t="s">
        <v>75</v>
      </c>
      <c r="O3222" t="s">
        <v>552</v>
      </c>
      <c r="P3222" t="s">
        <v>77</v>
      </c>
      <c r="Q3222" t="s">
        <v>26</v>
      </c>
      <c r="R3222" t="s">
        <v>66</v>
      </c>
      <c r="S3222" t="s">
        <v>28</v>
      </c>
      <c r="T3222" t="s">
        <v>29</v>
      </c>
      <c r="U3222" t="s">
        <v>30</v>
      </c>
      <c r="V3222" s="5">
        <f>data[[#This Row],[PriceUSD]]*data[[#This Row],[Quantity]]</f>
        <v>415.23</v>
      </c>
      <c r="W3222" s="7">
        <f>data[[#This Row],[OrderDate]] + TIME(VALUE(LEFT(data[[#This Row],[OrderTime]],2)), VALUE(RIGHT(data[[#This Row],[OrderTime]],2)), 0)</f>
        <v>45624.059027777781</v>
      </c>
      <c r="X3222" s="7">
        <f>_xlfn.MINIFS(data[OrderDateTime], data[CustomerName], data[[#This Row],[CustomerName]])</f>
        <v>45615.017361111109</v>
      </c>
      <c r="Y3222" t="str">
        <f>IF(data[[#This Row],[OrderDateTime]]=data[[#This Row],[FirstOrderDateTime]], "New", "Returning")</f>
        <v>Returning</v>
      </c>
      <c r="Z3222" s="7">
        <f>data[[#This Row],[DeliveryDate]] + data[[#This Row],[DeliveryTime]]</f>
        <v>45625.85</v>
      </c>
      <c r="AA3222" s="7">
        <f>data[[#This Row],[OrderDateTime]] + 1</f>
        <v>45625.059027777781</v>
      </c>
      <c r="AB3222" s="7" t="str">
        <f>IF(data[[#This Row],[DeliveryDateTime]] &lt;= data[[#This Row],[SLADue]], "On Time", "Late")</f>
        <v>Late</v>
      </c>
    </row>
    <row r="3223" spans="1:28" x14ac:dyDescent="0.2">
      <c r="A3223" t="s">
        <v>3773</v>
      </c>
      <c r="B3223" t="s">
        <v>19</v>
      </c>
      <c r="C3223" t="s">
        <v>41</v>
      </c>
      <c r="D3223" t="s">
        <v>42</v>
      </c>
      <c r="E3223" s="5">
        <v>39.56</v>
      </c>
      <c r="F3223" t="s">
        <v>43</v>
      </c>
      <c r="G3223">
        <v>1</v>
      </c>
      <c r="H3223" s="1">
        <v>45834</v>
      </c>
      <c r="I3223" s="1" t="str">
        <f>TEXT(data[[#This Row],[OrderDate]],"mmm")</f>
        <v>Jun</v>
      </c>
      <c r="J3223" s="6">
        <v>0.55972222222222223</v>
      </c>
      <c r="K3223" s="6" t="str">
        <f>TEXT(data[[#This Row],[OrderTime]],"h")</f>
        <v>13</v>
      </c>
      <c r="L3223" s="1">
        <v>45834</v>
      </c>
      <c r="M3223" s="6">
        <v>0.85138888888888886</v>
      </c>
      <c r="N3223" t="s">
        <v>123</v>
      </c>
      <c r="O3223" t="s">
        <v>1189</v>
      </c>
      <c r="P3223" t="s">
        <v>36</v>
      </c>
      <c r="Q3223" t="s">
        <v>26</v>
      </c>
      <c r="R3223" t="s">
        <v>46</v>
      </c>
      <c r="S3223" t="s">
        <v>47</v>
      </c>
      <c r="T3223" t="s">
        <v>59</v>
      </c>
      <c r="U3223" t="s">
        <v>30</v>
      </c>
      <c r="V3223" s="5">
        <f>data[[#This Row],[PriceUSD]]*data[[#This Row],[Quantity]]</f>
        <v>39.56</v>
      </c>
      <c r="W3223" s="7">
        <f>data[[#This Row],[OrderDate]] + TIME(VALUE(LEFT(data[[#This Row],[OrderTime]],2)), VALUE(RIGHT(data[[#This Row],[OrderTime]],2)), 0)</f>
        <v>45834.015277777777</v>
      </c>
      <c r="X3223" s="7">
        <f>_xlfn.MINIFS(data[OrderDateTime], data[CustomerName], data[[#This Row],[CustomerName]])</f>
        <v>45506.038888888892</v>
      </c>
      <c r="Y3223" t="str">
        <f>IF(data[[#This Row],[OrderDateTime]]=data[[#This Row],[FirstOrderDateTime]], "New", "Returning")</f>
        <v>Returning</v>
      </c>
      <c r="Z3223" s="7">
        <f>data[[#This Row],[DeliveryDate]] + data[[#This Row],[DeliveryTime]]</f>
        <v>45834.851388888892</v>
      </c>
      <c r="AA3223" s="7">
        <f>data[[#This Row],[OrderDateTime]] + 1</f>
        <v>45835.015277777777</v>
      </c>
      <c r="AB3223" s="7" t="str">
        <f>IF(data[[#This Row],[DeliveryDateTime]] &lt;= data[[#This Row],[SLADue]], "On Time", "Late")</f>
        <v>On Time</v>
      </c>
    </row>
    <row r="3224" spans="1:28" x14ac:dyDescent="0.2">
      <c r="A3224" t="s">
        <v>3774</v>
      </c>
      <c r="B3224" t="s">
        <v>19</v>
      </c>
      <c r="C3224" t="s">
        <v>41</v>
      </c>
      <c r="D3224" t="s">
        <v>42</v>
      </c>
      <c r="E3224" s="5">
        <v>33.369999999999997</v>
      </c>
      <c r="F3224" t="s">
        <v>74</v>
      </c>
      <c r="G3224">
        <v>1</v>
      </c>
      <c r="H3224" s="1">
        <v>45736</v>
      </c>
      <c r="I3224" s="1" t="str">
        <f>TEXT(data[[#This Row],[OrderDate]],"mmm")</f>
        <v>Mar</v>
      </c>
      <c r="J3224" s="6">
        <v>0.71319444444444446</v>
      </c>
      <c r="K3224" s="6" t="str">
        <f>TEXT(data[[#This Row],[OrderTime]],"h")</f>
        <v>17</v>
      </c>
      <c r="L3224" s="1">
        <v>45737</v>
      </c>
      <c r="M3224" s="6">
        <v>0.71319444444444446</v>
      </c>
      <c r="N3224" t="s">
        <v>434</v>
      </c>
      <c r="O3224" t="s">
        <v>657</v>
      </c>
      <c r="P3224" t="s">
        <v>234</v>
      </c>
      <c r="Q3224" t="s">
        <v>26</v>
      </c>
      <c r="R3224" t="s">
        <v>46</v>
      </c>
      <c r="S3224" t="s">
        <v>28</v>
      </c>
      <c r="T3224" t="s">
        <v>59</v>
      </c>
      <c r="U3224" t="s">
        <v>67</v>
      </c>
      <c r="V3224" s="5">
        <f>data[[#This Row],[PriceUSD]]*data[[#This Row],[Quantity]]</f>
        <v>33.369999999999997</v>
      </c>
      <c r="W3224" s="7">
        <f>data[[#This Row],[OrderDate]] + TIME(VALUE(LEFT(data[[#This Row],[OrderTime]],2)), VALUE(RIGHT(data[[#This Row],[OrderTime]],2)), 0)</f>
        <v>45736.030555555553</v>
      </c>
      <c r="X3224" s="7">
        <f>_xlfn.MINIFS(data[OrderDateTime], data[CustomerName], data[[#This Row],[CustomerName]])</f>
        <v>45521.038888888892</v>
      </c>
      <c r="Y3224" t="str">
        <f>IF(data[[#This Row],[OrderDateTime]]=data[[#This Row],[FirstOrderDateTime]], "New", "Returning")</f>
        <v>Returning</v>
      </c>
      <c r="Z3224" s="7">
        <f>data[[#This Row],[DeliveryDate]] + data[[#This Row],[DeliveryTime]]</f>
        <v>45737.713194444441</v>
      </c>
      <c r="AA3224" s="7">
        <f>data[[#This Row],[OrderDateTime]] + 1</f>
        <v>45737.030555555553</v>
      </c>
      <c r="AB3224" s="7" t="str">
        <f>IF(data[[#This Row],[DeliveryDateTime]] &lt;= data[[#This Row],[SLADue]], "On Time", "Late")</f>
        <v>Late</v>
      </c>
    </row>
    <row r="3225" spans="1:28" x14ac:dyDescent="0.2">
      <c r="A3225" t="s">
        <v>3775</v>
      </c>
      <c r="B3225" t="s">
        <v>19</v>
      </c>
      <c r="C3225" t="s">
        <v>285</v>
      </c>
      <c r="D3225" t="s">
        <v>286</v>
      </c>
      <c r="E3225" s="5">
        <v>18.12</v>
      </c>
      <c r="F3225" t="s">
        <v>22</v>
      </c>
      <c r="G3225">
        <v>2</v>
      </c>
      <c r="H3225" s="1">
        <v>45771</v>
      </c>
      <c r="I3225" s="1" t="str">
        <f>TEXT(data[[#This Row],[OrderDate]],"mmm")</f>
        <v>Apr</v>
      </c>
      <c r="J3225" s="6">
        <v>0.39027777777777778</v>
      </c>
      <c r="K3225" s="6" t="str">
        <f>TEXT(data[[#This Row],[OrderTime]],"h")</f>
        <v>9</v>
      </c>
      <c r="L3225" s="1">
        <v>45771</v>
      </c>
      <c r="M3225" s="6">
        <v>0.55694444444444446</v>
      </c>
      <c r="N3225" t="s">
        <v>750</v>
      </c>
      <c r="O3225" t="s">
        <v>814</v>
      </c>
      <c r="P3225" t="s">
        <v>234</v>
      </c>
      <c r="Q3225" t="s">
        <v>26</v>
      </c>
      <c r="R3225" t="s">
        <v>114</v>
      </c>
      <c r="S3225" t="s">
        <v>47</v>
      </c>
      <c r="T3225" t="s">
        <v>38</v>
      </c>
      <c r="U3225" t="s">
        <v>30</v>
      </c>
      <c r="V3225" s="5">
        <f>data[[#This Row],[PriceUSD]]*data[[#This Row],[Quantity]]</f>
        <v>36.24</v>
      </c>
      <c r="W3225" s="7">
        <f>data[[#This Row],[OrderDate]] + TIME(VALUE(LEFT(data[[#This Row],[OrderTime]],2)), VALUE(RIGHT(data[[#This Row],[OrderTime]],2)), 0)</f>
        <v>45771.054166666669</v>
      </c>
      <c r="X3225" s="7">
        <f>_xlfn.MINIFS(data[OrderDateTime], data[CustomerName], data[[#This Row],[CustomerName]])</f>
        <v>45508.030555555553</v>
      </c>
      <c r="Y3225" t="str">
        <f>IF(data[[#This Row],[OrderDateTime]]=data[[#This Row],[FirstOrderDateTime]], "New", "Returning")</f>
        <v>Returning</v>
      </c>
      <c r="Z3225" s="7">
        <f>data[[#This Row],[DeliveryDate]] + data[[#This Row],[DeliveryTime]]</f>
        <v>45771.556944444441</v>
      </c>
      <c r="AA3225" s="7">
        <f>data[[#This Row],[OrderDateTime]] + 1</f>
        <v>45772.054166666669</v>
      </c>
      <c r="AB3225" s="7" t="str">
        <f>IF(data[[#This Row],[DeliveryDateTime]] &lt;= data[[#This Row],[SLADue]], "On Time", "Late")</f>
        <v>On Time</v>
      </c>
    </row>
    <row r="3226" spans="1:28" x14ac:dyDescent="0.2">
      <c r="A3226" t="s">
        <v>3776</v>
      </c>
      <c r="B3226" t="s">
        <v>19</v>
      </c>
      <c r="C3226" t="s">
        <v>41</v>
      </c>
      <c r="D3226" t="s">
        <v>42</v>
      </c>
      <c r="E3226" s="5">
        <v>34.450000000000003</v>
      </c>
      <c r="F3226" t="s">
        <v>182</v>
      </c>
      <c r="G3226">
        <v>1</v>
      </c>
      <c r="H3226" s="1">
        <v>45623</v>
      </c>
      <c r="I3226" s="1" t="str">
        <f>TEXT(data[[#This Row],[OrderDate]],"mmm")</f>
        <v>Nov</v>
      </c>
      <c r="J3226" s="6">
        <v>0.77361111111111114</v>
      </c>
      <c r="K3226" s="6" t="str">
        <f>TEXT(data[[#This Row],[OrderTime]],"h")</f>
        <v>18</v>
      </c>
      <c r="L3226" s="1">
        <v>45625</v>
      </c>
      <c r="M3226" s="6">
        <v>0.85833333333333328</v>
      </c>
      <c r="N3226" t="s">
        <v>23</v>
      </c>
      <c r="O3226" t="s">
        <v>1168</v>
      </c>
      <c r="P3226" t="s">
        <v>25</v>
      </c>
      <c r="Q3226" t="s">
        <v>53</v>
      </c>
      <c r="R3226" t="s">
        <v>46</v>
      </c>
      <c r="S3226" t="s">
        <v>105</v>
      </c>
      <c r="T3226" t="s">
        <v>38</v>
      </c>
      <c r="U3226" t="s">
        <v>67</v>
      </c>
      <c r="V3226" s="5">
        <f>data[[#This Row],[PriceUSD]]*data[[#This Row],[Quantity]]</f>
        <v>34.450000000000003</v>
      </c>
      <c r="W3226" s="7">
        <f>data[[#This Row],[OrderDate]] + TIME(VALUE(LEFT(data[[#This Row],[OrderTime]],2)), VALUE(RIGHT(data[[#This Row],[OrderTime]],2)), 0)</f>
        <v>45623.007638888892</v>
      </c>
      <c r="X3226" s="7">
        <f>_xlfn.MINIFS(data[OrderDateTime], data[CustomerName], data[[#This Row],[CustomerName]])</f>
        <v>45518.015277777777</v>
      </c>
      <c r="Y3226" t="str">
        <f>IF(data[[#This Row],[OrderDateTime]]=data[[#This Row],[FirstOrderDateTime]], "New", "Returning")</f>
        <v>Returning</v>
      </c>
      <c r="Z3226" s="7">
        <f>data[[#This Row],[DeliveryDate]] + data[[#This Row],[DeliveryTime]]</f>
        <v>45625.85833333333</v>
      </c>
      <c r="AA3226" s="7">
        <f>data[[#This Row],[OrderDateTime]] + 1</f>
        <v>45624.007638888892</v>
      </c>
      <c r="AB3226" s="7" t="str">
        <f>IF(data[[#This Row],[DeliveryDateTime]] &lt;= data[[#This Row],[SLADue]], "On Time", "Late")</f>
        <v>Late</v>
      </c>
    </row>
    <row r="3227" spans="1:28" x14ac:dyDescent="0.2">
      <c r="A3227" t="s">
        <v>3777</v>
      </c>
      <c r="B3227" t="s">
        <v>19</v>
      </c>
      <c r="C3227" t="s">
        <v>101</v>
      </c>
      <c r="D3227" t="s">
        <v>102</v>
      </c>
      <c r="E3227" s="5">
        <v>32.630000000000003</v>
      </c>
      <c r="F3227" t="s">
        <v>63</v>
      </c>
      <c r="G3227">
        <v>2</v>
      </c>
      <c r="H3227" s="1">
        <v>45597</v>
      </c>
      <c r="I3227" s="1" t="str">
        <f>TEXT(data[[#This Row],[OrderDate]],"mmm")</f>
        <v>Nov</v>
      </c>
      <c r="J3227" s="6">
        <v>0.63888888888888884</v>
      </c>
      <c r="K3227" s="6" t="str">
        <f>TEXT(data[[#This Row],[OrderTime]],"h")</f>
        <v>15</v>
      </c>
      <c r="L3227" s="1">
        <v>45598</v>
      </c>
      <c r="M3227" s="6">
        <v>0.72222222222222221</v>
      </c>
      <c r="N3227" t="s">
        <v>139</v>
      </c>
      <c r="O3227" t="s">
        <v>65</v>
      </c>
      <c r="P3227" t="s">
        <v>36</v>
      </c>
      <c r="Q3227" t="s">
        <v>26</v>
      </c>
      <c r="R3227" t="s">
        <v>83</v>
      </c>
      <c r="S3227" t="s">
        <v>28</v>
      </c>
      <c r="T3227" t="s">
        <v>38</v>
      </c>
      <c r="U3227" t="s">
        <v>39</v>
      </c>
      <c r="V3227" s="5">
        <f>data[[#This Row],[PriceUSD]]*data[[#This Row],[Quantity]]</f>
        <v>65.260000000000005</v>
      </c>
      <c r="W3227" s="7">
        <f>data[[#This Row],[OrderDate]] + TIME(VALUE(LEFT(data[[#This Row],[OrderTime]],2)), VALUE(RIGHT(data[[#This Row],[OrderTime]],2)), 0)</f>
        <v>45597.061805555553</v>
      </c>
      <c r="X3227" s="7">
        <f>_xlfn.MINIFS(data[OrderDateTime], data[CustomerName], data[[#This Row],[CustomerName]])</f>
        <v>45505.030555555553</v>
      </c>
      <c r="Y3227" t="str">
        <f>IF(data[[#This Row],[OrderDateTime]]=data[[#This Row],[FirstOrderDateTime]], "New", "Returning")</f>
        <v>Returning</v>
      </c>
      <c r="Z3227" s="7">
        <f>data[[#This Row],[DeliveryDate]] + data[[#This Row],[DeliveryTime]]</f>
        <v>45598.722222222219</v>
      </c>
      <c r="AA3227" s="7">
        <f>data[[#This Row],[OrderDateTime]] + 1</f>
        <v>45598.061805555553</v>
      </c>
      <c r="AB3227" s="7" t="str">
        <f>IF(data[[#This Row],[DeliveryDateTime]] &lt;= data[[#This Row],[SLADue]], "On Time", "Late")</f>
        <v>Late</v>
      </c>
    </row>
    <row r="3228" spans="1:28" x14ac:dyDescent="0.2">
      <c r="A3228" t="s">
        <v>3778</v>
      </c>
      <c r="B3228" t="s">
        <v>19</v>
      </c>
      <c r="C3228" t="s">
        <v>117</v>
      </c>
      <c r="D3228" t="s">
        <v>118</v>
      </c>
      <c r="E3228" s="5">
        <v>64.010000000000005</v>
      </c>
      <c r="F3228" t="s">
        <v>182</v>
      </c>
      <c r="G3228">
        <v>1</v>
      </c>
      <c r="H3228" s="1">
        <v>45824</v>
      </c>
      <c r="I3228" s="1" t="str">
        <f>TEXT(data[[#This Row],[OrderDate]],"mmm")</f>
        <v>Jun</v>
      </c>
      <c r="J3228" s="6">
        <v>0.80972222222222223</v>
      </c>
      <c r="K3228" s="6" t="str">
        <f>TEXT(data[[#This Row],[OrderTime]],"h")</f>
        <v>19</v>
      </c>
      <c r="L3228" s="1">
        <v>45825</v>
      </c>
      <c r="M3228" s="6">
        <v>0.66805555555555551</v>
      </c>
      <c r="N3228" t="s">
        <v>103</v>
      </c>
      <c r="O3228" t="s">
        <v>808</v>
      </c>
      <c r="P3228" t="s">
        <v>77</v>
      </c>
      <c r="Q3228" t="s">
        <v>26</v>
      </c>
      <c r="R3228" t="s">
        <v>66</v>
      </c>
      <c r="S3228" t="s">
        <v>28</v>
      </c>
      <c r="T3228" t="s">
        <v>38</v>
      </c>
      <c r="U3228" t="s">
        <v>30</v>
      </c>
      <c r="V3228" s="5">
        <f>data[[#This Row],[PriceUSD]]*data[[#This Row],[Quantity]]</f>
        <v>64.010000000000005</v>
      </c>
      <c r="W3228" s="7">
        <f>data[[#This Row],[OrderDate]] + TIME(VALUE(LEFT(data[[#This Row],[OrderTime]],2)), VALUE(RIGHT(data[[#This Row],[OrderTime]],2)), 0)</f>
        <v>45824.015277777777</v>
      </c>
      <c r="X3228" s="7">
        <f>_xlfn.MINIFS(data[OrderDateTime], data[CustomerName], data[[#This Row],[CustomerName]])</f>
        <v>45530.022916666669</v>
      </c>
      <c r="Y3228" t="str">
        <f>IF(data[[#This Row],[OrderDateTime]]=data[[#This Row],[FirstOrderDateTime]], "New", "Returning")</f>
        <v>Returning</v>
      </c>
      <c r="Z3228" s="7">
        <f>data[[#This Row],[DeliveryDate]] + data[[#This Row],[DeliveryTime]]</f>
        <v>45825.668055555558</v>
      </c>
      <c r="AA3228" s="7">
        <f>data[[#This Row],[OrderDateTime]] + 1</f>
        <v>45825.015277777777</v>
      </c>
      <c r="AB3228" s="7" t="str">
        <f>IF(data[[#This Row],[DeliveryDateTime]] &lt;= data[[#This Row],[SLADue]], "On Time", "Late")</f>
        <v>Late</v>
      </c>
    </row>
    <row r="3229" spans="1:28" x14ac:dyDescent="0.2">
      <c r="A3229" t="s">
        <v>3779</v>
      </c>
      <c r="B3229" t="s">
        <v>19</v>
      </c>
      <c r="C3229" t="s">
        <v>258</v>
      </c>
      <c r="D3229" t="s">
        <v>259</v>
      </c>
      <c r="E3229" s="5">
        <v>109.91</v>
      </c>
      <c r="F3229" t="s">
        <v>119</v>
      </c>
      <c r="G3229">
        <v>2</v>
      </c>
      <c r="H3229" s="1">
        <v>45651</v>
      </c>
      <c r="I3229" s="1" t="str">
        <f>TEXT(data[[#This Row],[OrderDate]],"mmm")</f>
        <v>Dec</v>
      </c>
      <c r="J3229" s="6">
        <v>0.65138888888888891</v>
      </c>
      <c r="K3229" s="6" t="str">
        <f>TEXT(data[[#This Row],[OrderTime]],"h")</f>
        <v>15</v>
      </c>
      <c r="L3229" s="1">
        <v>45652</v>
      </c>
      <c r="M3229" s="6">
        <v>0.77638888888888891</v>
      </c>
      <c r="N3229" t="s">
        <v>57</v>
      </c>
      <c r="O3229" t="s">
        <v>171</v>
      </c>
      <c r="P3229" t="s">
        <v>25</v>
      </c>
      <c r="Q3229" t="s">
        <v>26</v>
      </c>
      <c r="R3229" t="s">
        <v>261</v>
      </c>
      <c r="S3229" t="s">
        <v>28</v>
      </c>
      <c r="T3229" t="s">
        <v>143</v>
      </c>
      <c r="U3229" t="s">
        <v>30</v>
      </c>
      <c r="V3229" s="5">
        <f>data[[#This Row],[PriceUSD]]*data[[#This Row],[Quantity]]</f>
        <v>219.82</v>
      </c>
      <c r="W3229" s="7">
        <f>data[[#This Row],[OrderDate]] + TIME(VALUE(LEFT(data[[#This Row],[OrderTime]],2)), VALUE(RIGHT(data[[#This Row],[OrderTime]],2)), 0)</f>
        <v>45651.061805555553</v>
      </c>
      <c r="X3229" s="7">
        <f>_xlfn.MINIFS(data[OrderDateTime], data[CustomerName], data[[#This Row],[CustomerName]])</f>
        <v>45578.052083333336</v>
      </c>
      <c r="Y3229" t="str">
        <f>IF(data[[#This Row],[OrderDateTime]]=data[[#This Row],[FirstOrderDateTime]], "New", "Returning")</f>
        <v>Returning</v>
      </c>
      <c r="Z3229" s="7">
        <f>data[[#This Row],[DeliveryDate]] + data[[#This Row],[DeliveryTime]]</f>
        <v>45652.776388888888</v>
      </c>
      <c r="AA3229" s="7">
        <f>data[[#This Row],[OrderDateTime]] + 1</f>
        <v>45652.061805555553</v>
      </c>
      <c r="AB3229" s="7" t="str">
        <f>IF(data[[#This Row],[DeliveryDateTime]] &lt;= data[[#This Row],[SLADue]], "On Time", "Late")</f>
        <v>Late</v>
      </c>
    </row>
    <row r="3230" spans="1:28" x14ac:dyDescent="0.2">
      <c r="A3230" t="s">
        <v>3780</v>
      </c>
      <c r="B3230" t="s">
        <v>19</v>
      </c>
      <c r="C3230" t="s">
        <v>190</v>
      </c>
      <c r="D3230" t="s">
        <v>191</v>
      </c>
      <c r="E3230" s="5">
        <v>27.99</v>
      </c>
      <c r="F3230" t="s">
        <v>87</v>
      </c>
      <c r="G3230">
        <v>2</v>
      </c>
      <c r="H3230" s="1">
        <v>45808</v>
      </c>
      <c r="I3230" s="1" t="str">
        <f>TEXT(data[[#This Row],[OrderDate]],"mmm")</f>
        <v>May</v>
      </c>
      <c r="J3230" s="6">
        <v>0.73263888888888884</v>
      </c>
      <c r="K3230" s="6" t="str">
        <f>TEXT(data[[#This Row],[OrderTime]],"h")</f>
        <v>17</v>
      </c>
      <c r="L3230" s="1">
        <v>45809</v>
      </c>
      <c r="M3230" s="6">
        <v>0.81597222222222221</v>
      </c>
      <c r="N3230" t="s">
        <v>175</v>
      </c>
      <c r="O3230" t="s">
        <v>868</v>
      </c>
      <c r="P3230" t="s">
        <v>25</v>
      </c>
      <c r="Q3230" t="s">
        <v>53</v>
      </c>
      <c r="R3230" t="s">
        <v>192</v>
      </c>
      <c r="S3230" t="s">
        <v>28</v>
      </c>
      <c r="T3230" t="s">
        <v>38</v>
      </c>
      <c r="U3230" t="s">
        <v>30</v>
      </c>
      <c r="V3230" s="5">
        <f>data[[#This Row],[PriceUSD]]*data[[#This Row],[Quantity]]</f>
        <v>55.98</v>
      </c>
      <c r="W3230" s="7">
        <f>data[[#This Row],[OrderDate]] + TIME(VALUE(LEFT(data[[#This Row],[OrderTime]],2)), VALUE(RIGHT(data[[#This Row],[OrderTime]],2)), 0)</f>
        <v>45808.061805555553</v>
      </c>
      <c r="X3230" s="7">
        <f>_xlfn.MINIFS(data[OrderDateTime], data[CustomerName], data[[#This Row],[CustomerName]])</f>
        <v>45551.061805555553</v>
      </c>
      <c r="Y3230" t="str">
        <f>IF(data[[#This Row],[OrderDateTime]]=data[[#This Row],[FirstOrderDateTime]], "New", "Returning")</f>
        <v>Returning</v>
      </c>
      <c r="Z3230" s="7">
        <f>data[[#This Row],[DeliveryDate]] + data[[#This Row],[DeliveryTime]]</f>
        <v>45809.815972222219</v>
      </c>
      <c r="AA3230" s="7">
        <f>data[[#This Row],[OrderDateTime]] + 1</f>
        <v>45809.061805555553</v>
      </c>
      <c r="AB3230" s="7" t="str">
        <f>IF(data[[#This Row],[DeliveryDateTime]] &lt;= data[[#This Row],[SLADue]], "On Time", "Late")</f>
        <v>Late</v>
      </c>
    </row>
    <row r="3231" spans="1:28" x14ac:dyDescent="0.2">
      <c r="A3231" t="s">
        <v>3781</v>
      </c>
      <c r="B3231" t="s">
        <v>19</v>
      </c>
      <c r="C3231" t="s">
        <v>32</v>
      </c>
      <c r="D3231" t="s">
        <v>33</v>
      </c>
      <c r="E3231" s="5">
        <v>56.28</v>
      </c>
      <c r="F3231" t="s">
        <v>22</v>
      </c>
      <c r="G3231">
        <v>1</v>
      </c>
      <c r="H3231" s="1">
        <v>45607</v>
      </c>
      <c r="I3231" s="1" t="str">
        <f>TEXT(data[[#This Row],[OrderDate]],"mmm")</f>
        <v>Nov</v>
      </c>
      <c r="J3231" s="6">
        <v>0.7319444444444444</v>
      </c>
      <c r="K3231" s="6" t="str">
        <f>TEXT(data[[#This Row],[OrderTime]],"h")</f>
        <v>17</v>
      </c>
      <c r="L3231" s="1">
        <v>45608</v>
      </c>
      <c r="M3231" s="6">
        <v>0.81527777777777777</v>
      </c>
      <c r="N3231" t="s">
        <v>75</v>
      </c>
      <c r="O3231" t="s">
        <v>726</v>
      </c>
      <c r="P3231" t="s">
        <v>25</v>
      </c>
      <c r="Q3231" t="s">
        <v>53</v>
      </c>
      <c r="R3231" t="s">
        <v>37</v>
      </c>
      <c r="S3231" t="s">
        <v>28</v>
      </c>
      <c r="T3231" t="s">
        <v>136</v>
      </c>
      <c r="U3231" t="s">
        <v>30</v>
      </c>
      <c r="V3231" s="5">
        <f>data[[#This Row],[PriceUSD]]*data[[#This Row],[Quantity]]</f>
        <v>56.28</v>
      </c>
      <c r="W3231" s="7">
        <f>data[[#This Row],[OrderDate]] + TIME(VALUE(LEFT(data[[#This Row],[OrderTime]],2)), VALUE(RIGHT(data[[#This Row],[OrderTime]],2)), 0)</f>
        <v>45607.030555555553</v>
      </c>
      <c r="X3231" s="7">
        <f>_xlfn.MINIFS(data[OrderDateTime], data[CustomerName], data[[#This Row],[CustomerName]])</f>
        <v>45537.054166666669</v>
      </c>
      <c r="Y3231" t="str">
        <f>IF(data[[#This Row],[OrderDateTime]]=data[[#This Row],[FirstOrderDateTime]], "New", "Returning")</f>
        <v>Returning</v>
      </c>
      <c r="Z3231" s="7">
        <f>data[[#This Row],[DeliveryDate]] + data[[#This Row],[DeliveryTime]]</f>
        <v>45608.81527777778</v>
      </c>
      <c r="AA3231" s="7">
        <f>data[[#This Row],[OrderDateTime]] + 1</f>
        <v>45608.030555555553</v>
      </c>
      <c r="AB3231" s="7" t="str">
        <f>IF(data[[#This Row],[DeliveryDateTime]] &lt;= data[[#This Row],[SLADue]], "On Time", "Late")</f>
        <v>Late</v>
      </c>
    </row>
    <row r="3232" spans="1:28" x14ac:dyDescent="0.2">
      <c r="A3232" t="s">
        <v>3782</v>
      </c>
      <c r="B3232" t="s">
        <v>19</v>
      </c>
      <c r="C3232" t="s">
        <v>20</v>
      </c>
      <c r="D3232" t="s">
        <v>21</v>
      </c>
      <c r="E3232" s="5">
        <v>17.850000000000001</v>
      </c>
      <c r="F3232" t="s">
        <v>43</v>
      </c>
      <c r="G3232">
        <v>1</v>
      </c>
      <c r="H3232" s="1">
        <v>45624</v>
      </c>
      <c r="I3232" s="1" t="str">
        <f>TEXT(data[[#This Row],[OrderDate]],"mmm")</f>
        <v>Nov</v>
      </c>
      <c r="J3232" s="6">
        <v>0.56874999999999998</v>
      </c>
      <c r="K3232" s="6" t="str">
        <f>TEXT(data[[#This Row],[OrderTime]],"h")</f>
        <v>13</v>
      </c>
      <c r="L3232" s="1">
        <v>45624</v>
      </c>
      <c r="M3232" s="6">
        <v>0.86041666666666672</v>
      </c>
      <c r="N3232" t="s">
        <v>139</v>
      </c>
      <c r="O3232" t="s">
        <v>384</v>
      </c>
      <c r="P3232" t="s">
        <v>36</v>
      </c>
      <c r="Q3232" t="s">
        <v>26</v>
      </c>
      <c r="R3232" t="s">
        <v>27</v>
      </c>
      <c r="S3232" t="s">
        <v>47</v>
      </c>
      <c r="T3232" t="s">
        <v>38</v>
      </c>
      <c r="U3232" t="s">
        <v>30</v>
      </c>
      <c r="V3232" s="5">
        <f>data[[#This Row],[PriceUSD]]*data[[#This Row],[Quantity]]</f>
        <v>17.850000000000001</v>
      </c>
      <c r="W3232" s="7">
        <f>data[[#This Row],[OrderDate]] + TIME(VALUE(LEFT(data[[#This Row],[OrderTime]],2)), VALUE(RIGHT(data[[#This Row],[OrderTime]],2)), 0)</f>
        <v>45624.052083333336</v>
      </c>
      <c r="X3232" s="7">
        <f>_xlfn.MINIFS(data[OrderDateTime], data[CustomerName], data[[#This Row],[CustomerName]])</f>
        <v>45533.038888888892</v>
      </c>
      <c r="Y3232" t="str">
        <f>IF(data[[#This Row],[OrderDateTime]]=data[[#This Row],[FirstOrderDateTime]], "New", "Returning")</f>
        <v>Returning</v>
      </c>
      <c r="Z3232" s="7">
        <f>data[[#This Row],[DeliveryDate]] + data[[#This Row],[DeliveryTime]]</f>
        <v>45624.86041666667</v>
      </c>
      <c r="AA3232" s="7">
        <f>data[[#This Row],[OrderDateTime]] + 1</f>
        <v>45625.052083333336</v>
      </c>
      <c r="AB3232" s="7" t="str">
        <f>IF(data[[#This Row],[DeliveryDateTime]] &lt;= data[[#This Row],[SLADue]], "On Time", "Late")</f>
        <v>On Time</v>
      </c>
    </row>
    <row r="3233" spans="1:28" x14ac:dyDescent="0.2">
      <c r="A3233" t="s">
        <v>3783</v>
      </c>
      <c r="B3233" t="s">
        <v>19</v>
      </c>
      <c r="C3233" t="s">
        <v>20</v>
      </c>
      <c r="D3233" t="s">
        <v>21</v>
      </c>
      <c r="E3233" s="5">
        <v>16.22</v>
      </c>
      <c r="F3233" t="s">
        <v>43</v>
      </c>
      <c r="G3233">
        <v>1</v>
      </c>
      <c r="H3233" s="1">
        <v>45810</v>
      </c>
      <c r="I3233" s="1" t="str">
        <f>TEXT(data[[#This Row],[OrderDate]],"mmm")</f>
        <v>Jun</v>
      </c>
      <c r="J3233" s="6">
        <v>0.8354166666666667</v>
      </c>
      <c r="K3233" s="6" t="str">
        <f>TEXT(data[[#This Row],[OrderTime]],"h")</f>
        <v>20</v>
      </c>
      <c r="L3233" s="1">
        <v>45811</v>
      </c>
      <c r="M3233" s="6">
        <v>0.69444444444444442</v>
      </c>
      <c r="N3233" t="s">
        <v>131</v>
      </c>
      <c r="O3233" t="s">
        <v>446</v>
      </c>
      <c r="P3233" t="s">
        <v>133</v>
      </c>
      <c r="Q3233" t="s">
        <v>26</v>
      </c>
      <c r="R3233" t="s">
        <v>27</v>
      </c>
      <c r="S3233" t="s">
        <v>28</v>
      </c>
      <c r="T3233" t="s">
        <v>59</v>
      </c>
      <c r="U3233" t="s">
        <v>39</v>
      </c>
      <c r="V3233" s="5">
        <f>data[[#This Row],[PriceUSD]]*data[[#This Row],[Quantity]]</f>
        <v>16.22</v>
      </c>
      <c r="W3233" s="7">
        <f>data[[#This Row],[OrderDate]] + TIME(VALUE(LEFT(data[[#This Row],[OrderTime]],2)), VALUE(RIGHT(data[[#This Row],[OrderTime]],2)), 0)</f>
        <v>45810.046527777777</v>
      </c>
      <c r="X3233" s="7">
        <f>_xlfn.MINIFS(data[OrderDateTime], data[CustomerName], data[[#This Row],[CustomerName]])</f>
        <v>45509.015277777777</v>
      </c>
      <c r="Y3233" t="str">
        <f>IF(data[[#This Row],[OrderDateTime]]=data[[#This Row],[FirstOrderDateTime]], "New", "Returning")</f>
        <v>Returning</v>
      </c>
      <c r="Z3233" s="7">
        <f>data[[#This Row],[DeliveryDate]] + data[[#This Row],[DeliveryTime]]</f>
        <v>45811.694444444445</v>
      </c>
      <c r="AA3233" s="7">
        <f>data[[#This Row],[OrderDateTime]] + 1</f>
        <v>45811.046527777777</v>
      </c>
      <c r="AB3233" s="7" t="str">
        <f>IF(data[[#This Row],[DeliveryDateTime]] &lt;= data[[#This Row],[SLADue]], "On Time", "Late")</f>
        <v>Late</v>
      </c>
    </row>
    <row r="3234" spans="1:28" x14ac:dyDescent="0.2">
      <c r="A3234" t="s">
        <v>3784</v>
      </c>
      <c r="B3234" t="s">
        <v>19</v>
      </c>
      <c r="C3234" t="s">
        <v>110</v>
      </c>
      <c r="D3234" t="s">
        <v>111</v>
      </c>
      <c r="E3234" s="5">
        <v>14.01</v>
      </c>
      <c r="F3234" t="s">
        <v>87</v>
      </c>
      <c r="G3234">
        <v>2</v>
      </c>
      <c r="H3234" s="1">
        <v>45807</v>
      </c>
      <c r="I3234" s="1" t="str">
        <f>TEXT(data[[#This Row],[OrderDate]],"mmm")</f>
        <v>May</v>
      </c>
      <c r="J3234" s="6">
        <v>0.79027777777777775</v>
      </c>
      <c r="K3234" s="6" t="str">
        <f>TEXT(data[[#This Row],[OrderTime]],"h")</f>
        <v>18</v>
      </c>
      <c r="L3234" s="1">
        <v>45808</v>
      </c>
      <c r="M3234" s="6">
        <v>0.79027777777777775</v>
      </c>
      <c r="N3234" t="s">
        <v>57</v>
      </c>
      <c r="O3234" t="s">
        <v>693</v>
      </c>
      <c r="P3234" t="s">
        <v>25</v>
      </c>
      <c r="Q3234" t="s">
        <v>53</v>
      </c>
      <c r="R3234" t="s">
        <v>114</v>
      </c>
      <c r="S3234" t="s">
        <v>28</v>
      </c>
      <c r="T3234" t="s">
        <v>136</v>
      </c>
      <c r="U3234" t="s">
        <v>39</v>
      </c>
      <c r="V3234" s="5">
        <f>data[[#This Row],[PriceUSD]]*data[[#This Row],[Quantity]]</f>
        <v>28.02</v>
      </c>
      <c r="W3234" s="7">
        <f>data[[#This Row],[OrderDate]] + TIME(VALUE(LEFT(data[[#This Row],[OrderTime]],2)), VALUE(RIGHT(data[[#This Row],[OrderTime]],2)), 0)</f>
        <v>45807.054166666669</v>
      </c>
      <c r="X3234" s="7">
        <f>_xlfn.MINIFS(data[OrderDateTime], data[CustomerName], data[[#This Row],[CustomerName]])</f>
        <v>45535.052083333336</v>
      </c>
      <c r="Y3234" t="str">
        <f>IF(data[[#This Row],[OrderDateTime]]=data[[#This Row],[FirstOrderDateTime]], "New", "Returning")</f>
        <v>Returning</v>
      </c>
      <c r="Z3234" s="7">
        <f>data[[#This Row],[DeliveryDate]] + data[[#This Row],[DeliveryTime]]</f>
        <v>45808.790277777778</v>
      </c>
      <c r="AA3234" s="7">
        <f>data[[#This Row],[OrderDateTime]] + 1</f>
        <v>45808.054166666669</v>
      </c>
      <c r="AB3234" s="7" t="str">
        <f>IF(data[[#This Row],[DeliveryDateTime]] &lt;= data[[#This Row],[SLADue]], "On Time", "Late")</f>
        <v>Late</v>
      </c>
    </row>
    <row r="3235" spans="1:28" x14ac:dyDescent="0.2">
      <c r="A3235" t="s">
        <v>3785</v>
      </c>
      <c r="B3235" t="s">
        <v>19</v>
      </c>
      <c r="C3235" t="s">
        <v>101</v>
      </c>
      <c r="D3235" t="s">
        <v>102</v>
      </c>
      <c r="E3235" s="5">
        <v>33.15</v>
      </c>
      <c r="F3235" t="s">
        <v>81</v>
      </c>
      <c r="G3235">
        <v>1</v>
      </c>
      <c r="H3235" s="1">
        <v>45755</v>
      </c>
      <c r="I3235" s="1" t="str">
        <f>TEXT(data[[#This Row],[OrderDate]],"mmm")</f>
        <v>Apr</v>
      </c>
      <c r="J3235" s="6">
        <v>0.52013888888888893</v>
      </c>
      <c r="K3235" s="6" t="str">
        <f>TEXT(data[[#This Row],[OrderTime]],"h")</f>
        <v>12</v>
      </c>
      <c r="L3235" s="1">
        <v>45756</v>
      </c>
      <c r="M3235" s="6">
        <v>0.68680555555555556</v>
      </c>
      <c r="N3235" t="s">
        <v>238</v>
      </c>
      <c r="O3235" t="s">
        <v>1958</v>
      </c>
      <c r="P3235" t="s">
        <v>36</v>
      </c>
      <c r="Q3235" t="s">
        <v>26</v>
      </c>
      <c r="R3235" t="s">
        <v>83</v>
      </c>
      <c r="S3235" t="s">
        <v>28</v>
      </c>
      <c r="T3235" t="s">
        <v>38</v>
      </c>
      <c r="U3235" t="s">
        <v>30</v>
      </c>
      <c r="V3235" s="5">
        <f>data[[#This Row],[PriceUSD]]*data[[#This Row],[Quantity]]</f>
        <v>33.15</v>
      </c>
      <c r="W3235" s="7">
        <f>data[[#This Row],[OrderDate]] + TIME(VALUE(LEFT(data[[#This Row],[OrderTime]],2)), VALUE(RIGHT(data[[#This Row],[OrderTime]],2)), 0)</f>
        <v>45755.061805555553</v>
      </c>
      <c r="X3235" s="7">
        <f>_xlfn.MINIFS(data[OrderDateTime], data[CustomerName], data[[#This Row],[CustomerName]])</f>
        <v>45519.030555555553</v>
      </c>
      <c r="Y3235" t="str">
        <f>IF(data[[#This Row],[OrderDateTime]]=data[[#This Row],[FirstOrderDateTime]], "New", "Returning")</f>
        <v>Returning</v>
      </c>
      <c r="Z3235" s="7">
        <f>data[[#This Row],[DeliveryDate]] + data[[#This Row],[DeliveryTime]]</f>
        <v>45756.686805555553</v>
      </c>
      <c r="AA3235" s="7">
        <f>data[[#This Row],[OrderDateTime]] + 1</f>
        <v>45756.061805555553</v>
      </c>
      <c r="AB3235" s="7" t="str">
        <f>IF(data[[#This Row],[DeliveryDateTime]] &lt;= data[[#This Row],[SLADue]], "On Time", "Late")</f>
        <v>Late</v>
      </c>
    </row>
    <row r="3236" spans="1:28" x14ac:dyDescent="0.2">
      <c r="A3236" t="s">
        <v>3786</v>
      </c>
      <c r="B3236" t="s">
        <v>19</v>
      </c>
      <c r="C3236" t="s">
        <v>85</v>
      </c>
      <c r="D3236" t="s">
        <v>86</v>
      </c>
      <c r="E3236" s="5">
        <v>57.99</v>
      </c>
      <c r="F3236" t="s">
        <v>71</v>
      </c>
      <c r="G3236">
        <v>2</v>
      </c>
      <c r="H3236" s="1">
        <v>45845</v>
      </c>
      <c r="I3236" s="1" t="str">
        <f>TEXT(data[[#This Row],[OrderDate]],"mmm")</f>
        <v>Jul</v>
      </c>
      <c r="J3236" s="6">
        <v>0.65069444444444446</v>
      </c>
      <c r="K3236" s="6" t="str">
        <f>TEXT(data[[#This Row],[OrderTime]],"h")</f>
        <v>15</v>
      </c>
      <c r="L3236" s="1">
        <v>45846</v>
      </c>
      <c r="M3236" s="6">
        <v>0.90069444444444446</v>
      </c>
      <c r="N3236" t="s">
        <v>64</v>
      </c>
      <c r="O3236" t="s">
        <v>414</v>
      </c>
      <c r="P3236" t="s">
        <v>25</v>
      </c>
      <c r="Q3236" t="s">
        <v>53</v>
      </c>
      <c r="R3236" t="s">
        <v>90</v>
      </c>
      <c r="S3236" t="s">
        <v>28</v>
      </c>
      <c r="T3236" t="s">
        <v>38</v>
      </c>
      <c r="U3236" t="s">
        <v>30</v>
      </c>
      <c r="V3236" s="5">
        <f>data[[#This Row],[PriceUSD]]*data[[#This Row],[Quantity]]</f>
        <v>115.98</v>
      </c>
      <c r="W3236" s="7">
        <f>data[[#This Row],[OrderDate]] + TIME(VALUE(LEFT(data[[#This Row],[OrderTime]],2)), VALUE(RIGHT(data[[#This Row],[OrderTime]],2)), 0)</f>
        <v>45845.030555555553</v>
      </c>
      <c r="X3236" s="7">
        <f>_xlfn.MINIFS(data[OrderDateTime], data[CustomerName], data[[#This Row],[CustomerName]])</f>
        <v>45513.017361111109</v>
      </c>
      <c r="Y3236" t="str">
        <f>IF(data[[#This Row],[OrderDateTime]]=data[[#This Row],[FirstOrderDateTime]], "New", "Returning")</f>
        <v>Returning</v>
      </c>
      <c r="Z3236" s="7">
        <f>data[[#This Row],[DeliveryDate]] + data[[#This Row],[DeliveryTime]]</f>
        <v>45846.900694444441</v>
      </c>
      <c r="AA3236" s="7">
        <f>data[[#This Row],[OrderDateTime]] + 1</f>
        <v>45846.030555555553</v>
      </c>
      <c r="AB3236" s="7" t="str">
        <f>IF(data[[#This Row],[DeliveryDateTime]] &lt;= data[[#This Row],[SLADue]], "On Time", "Late")</f>
        <v>Late</v>
      </c>
    </row>
    <row r="3237" spans="1:28" x14ac:dyDescent="0.2">
      <c r="A3237" t="s">
        <v>3787</v>
      </c>
      <c r="B3237" t="s">
        <v>19</v>
      </c>
      <c r="C3237" t="s">
        <v>190</v>
      </c>
      <c r="D3237" t="s">
        <v>191</v>
      </c>
      <c r="E3237" s="5">
        <v>23.38</v>
      </c>
      <c r="F3237" t="s">
        <v>71</v>
      </c>
      <c r="G3237">
        <v>1</v>
      </c>
      <c r="H3237" s="1">
        <v>45857</v>
      </c>
      <c r="I3237" s="1" t="str">
        <f>TEXT(data[[#This Row],[OrderDate]],"mmm")</f>
        <v>Jul</v>
      </c>
      <c r="J3237" s="6">
        <v>0.77152777777777781</v>
      </c>
      <c r="K3237" s="6" t="str">
        <f>TEXT(data[[#This Row],[OrderTime]],"h")</f>
        <v>18</v>
      </c>
      <c r="L3237" s="1">
        <v>45858</v>
      </c>
      <c r="M3237" s="6">
        <v>0.77152777777777781</v>
      </c>
      <c r="N3237" t="s">
        <v>148</v>
      </c>
      <c r="O3237" t="s">
        <v>1766</v>
      </c>
      <c r="P3237" t="s">
        <v>25</v>
      </c>
      <c r="Q3237" t="s">
        <v>26</v>
      </c>
      <c r="R3237" t="s">
        <v>192</v>
      </c>
      <c r="S3237" t="s">
        <v>28</v>
      </c>
      <c r="T3237" t="s">
        <v>29</v>
      </c>
      <c r="U3237" t="s">
        <v>39</v>
      </c>
      <c r="V3237" s="5">
        <f>data[[#This Row],[PriceUSD]]*data[[#This Row],[Quantity]]</f>
        <v>23.38</v>
      </c>
      <c r="W3237" s="7">
        <f>data[[#This Row],[OrderDate]] + TIME(VALUE(LEFT(data[[#This Row],[OrderTime]],2)), VALUE(RIGHT(data[[#This Row],[OrderTime]],2)), 0)</f>
        <v>45857.054166666669</v>
      </c>
      <c r="X3237" s="7">
        <f>_xlfn.MINIFS(data[OrderDateTime], data[CustomerName], data[[#This Row],[CustomerName]])</f>
        <v>45511.061805555553</v>
      </c>
      <c r="Y3237" t="str">
        <f>IF(data[[#This Row],[OrderDateTime]]=data[[#This Row],[FirstOrderDateTime]], "New", "Returning")</f>
        <v>Returning</v>
      </c>
      <c r="Z3237" s="7">
        <f>data[[#This Row],[DeliveryDate]] + data[[#This Row],[DeliveryTime]]</f>
        <v>45858.771527777775</v>
      </c>
      <c r="AA3237" s="7">
        <f>data[[#This Row],[OrderDateTime]] + 1</f>
        <v>45858.054166666669</v>
      </c>
      <c r="AB3237" s="7" t="str">
        <f>IF(data[[#This Row],[DeliveryDateTime]] &lt;= data[[#This Row],[SLADue]], "On Time", "Late")</f>
        <v>Late</v>
      </c>
    </row>
    <row r="3238" spans="1:28" x14ac:dyDescent="0.2">
      <c r="A3238" t="s">
        <v>3788</v>
      </c>
      <c r="B3238" t="s">
        <v>19</v>
      </c>
      <c r="C3238" t="s">
        <v>117</v>
      </c>
      <c r="D3238" t="s">
        <v>118</v>
      </c>
      <c r="E3238" s="5">
        <v>74.709999999999994</v>
      </c>
      <c r="F3238" t="s">
        <v>182</v>
      </c>
      <c r="G3238">
        <v>3</v>
      </c>
      <c r="H3238" s="1">
        <v>45596</v>
      </c>
      <c r="I3238" s="1" t="str">
        <f>TEXT(data[[#This Row],[OrderDate]],"mmm")</f>
        <v>Oct</v>
      </c>
      <c r="J3238" s="6">
        <v>0.55000000000000004</v>
      </c>
      <c r="K3238" s="6" t="str">
        <f>TEXT(data[[#This Row],[OrderTime]],"h")</f>
        <v>13</v>
      </c>
      <c r="L3238" s="1">
        <v>45597</v>
      </c>
      <c r="M3238" s="6">
        <v>0.71666666666666667</v>
      </c>
      <c r="N3238" t="s">
        <v>148</v>
      </c>
      <c r="O3238" t="s">
        <v>1189</v>
      </c>
      <c r="P3238" t="s">
        <v>25</v>
      </c>
      <c r="Q3238" t="s">
        <v>26</v>
      </c>
      <c r="R3238" t="s">
        <v>66</v>
      </c>
      <c r="S3238" t="s">
        <v>28</v>
      </c>
      <c r="T3238" t="s">
        <v>38</v>
      </c>
      <c r="U3238" t="s">
        <v>30</v>
      </c>
      <c r="V3238" s="5">
        <f>data[[#This Row],[PriceUSD]]*data[[#This Row],[Quantity]]</f>
        <v>224.13</v>
      </c>
      <c r="W3238" s="7">
        <f>data[[#This Row],[OrderDate]] + TIME(VALUE(LEFT(data[[#This Row],[OrderTime]],2)), VALUE(RIGHT(data[[#This Row],[OrderTime]],2)), 0)</f>
        <v>45596.038194444445</v>
      </c>
      <c r="X3238" s="7">
        <f>_xlfn.MINIFS(data[OrderDateTime], data[CustomerName], data[[#This Row],[CustomerName]])</f>
        <v>45506.038888888892</v>
      </c>
      <c r="Y3238" t="str">
        <f>IF(data[[#This Row],[OrderDateTime]]=data[[#This Row],[FirstOrderDateTime]], "New", "Returning")</f>
        <v>Returning</v>
      </c>
      <c r="Z3238" s="7">
        <f>data[[#This Row],[DeliveryDate]] + data[[#This Row],[DeliveryTime]]</f>
        <v>45597.716666666667</v>
      </c>
      <c r="AA3238" s="7">
        <f>data[[#This Row],[OrderDateTime]] + 1</f>
        <v>45597.038194444445</v>
      </c>
      <c r="AB3238" s="7" t="str">
        <f>IF(data[[#This Row],[DeliveryDateTime]] &lt;= data[[#This Row],[SLADue]], "On Time", "Late")</f>
        <v>Late</v>
      </c>
    </row>
    <row r="3239" spans="1:28" x14ac:dyDescent="0.2">
      <c r="A3239" t="s">
        <v>3789</v>
      </c>
      <c r="B3239" t="s">
        <v>19</v>
      </c>
      <c r="C3239" t="s">
        <v>41</v>
      </c>
      <c r="D3239" t="s">
        <v>42</v>
      </c>
      <c r="E3239" s="5">
        <v>34.549999999999997</v>
      </c>
      <c r="F3239" t="s">
        <v>119</v>
      </c>
      <c r="G3239">
        <v>1</v>
      </c>
      <c r="H3239" s="1">
        <v>45863</v>
      </c>
      <c r="I3239" s="1" t="str">
        <f>TEXT(data[[#This Row],[OrderDate]],"mmm")</f>
        <v>Jul</v>
      </c>
      <c r="J3239" s="6">
        <v>0.75</v>
      </c>
      <c r="K3239" s="6" t="str">
        <f>TEXT(data[[#This Row],[OrderTime]],"h")</f>
        <v>18</v>
      </c>
      <c r="L3239" s="1">
        <v>45864</v>
      </c>
      <c r="M3239" s="6">
        <v>0.79166666666666663</v>
      </c>
      <c r="N3239" t="s">
        <v>148</v>
      </c>
      <c r="O3239" t="s">
        <v>293</v>
      </c>
      <c r="P3239" t="s">
        <v>25</v>
      </c>
      <c r="Q3239" t="s">
        <v>26</v>
      </c>
      <c r="R3239" t="s">
        <v>46</v>
      </c>
      <c r="S3239" t="s">
        <v>28</v>
      </c>
      <c r="T3239" t="s">
        <v>29</v>
      </c>
      <c r="U3239" t="s">
        <v>67</v>
      </c>
      <c r="V3239" s="5">
        <f>data[[#This Row],[PriceUSD]]*data[[#This Row],[Quantity]]</f>
        <v>34.549999999999997</v>
      </c>
      <c r="W3239" s="7">
        <f>data[[#This Row],[OrderDate]] + TIME(VALUE(LEFT(data[[#This Row],[OrderTime]],2)), VALUE(RIGHT(data[[#This Row],[OrderTime]],2)), 0)</f>
        <v>45863.052083333336</v>
      </c>
      <c r="X3239" s="7">
        <f>_xlfn.MINIFS(data[OrderDateTime], data[CustomerName], data[[#This Row],[CustomerName]])</f>
        <v>45615.054166666669</v>
      </c>
      <c r="Y3239" t="str">
        <f>IF(data[[#This Row],[OrderDateTime]]=data[[#This Row],[FirstOrderDateTime]], "New", "Returning")</f>
        <v>Returning</v>
      </c>
      <c r="Z3239" s="7">
        <f>data[[#This Row],[DeliveryDate]] + data[[#This Row],[DeliveryTime]]</f>
        <v>45864.791666666664</v>
      </c>
      <c r="AA3239" s="7">
        <f>data[[#This Row],[OrderDateTime]] + 1</f>
        <v>45864.052083333336</v>
      </c>
      <c r="AB3239" s="7" t="str">
        <f>IF(data[[#This Row],[DeliveryDateTime]] &lt;= data[[#This Row],[SLADue]], "On Time", "Late")</f>
        <v>Late</v>
      </c>
    </row>
    <row r="3240" spans="1:28" x14ac:dyDescent="0.2">
      <c r="A3240" t="s">
        <v>3790</v>
      </c>
      <c r="B3240" t="s">
        <v>19</v>
      </c>
      <c r="C3240" t="s">
        <v>92</v>
      </c>
      <c r="D3240" t="s">
        <v>93</v>
      </c>
      <c r="E3240" s="5">
        <v>91.61</v>
      </c>
      <c r="F3240" t="s">
        <v>81</v>
      </c>
      <c r="G3240">
        <v>1</v>
      </c>
      <c r="H3240" s="1">
        <v>45719</v>
      </c>
      <c r="I3240" s="1" t="str">
        <f>TEXT(data[[#This Row],[OrderDate]],"mmm")</f>
        <v>Mar</v>
      </c>
      <c r="J3240" s="6">
        <v>0.53333333333333333</v>
      </c>
      <c r="K3240" s="6" t="str">
        <f>TEXT(data[[#This Row],[OrderTime]],"h")</f>
        <v>12</v>
      </c>
      <c r="L3240" s="1">
        <v>45720</v>
      </c>
      <c r="M3240" s="6">
        <v>0.7416666666666667</v>
      </c>
      <c r="N3240" t="s">
        <v>170</v>
      </c>
      <c r="O3240" t="s">
        <v>494</v>
      </c>
      <c r="P3240" t="s">
        <v>36</v>
      </c>
      <c r="Q3240" t="s">
        <v>53</v>
      </c>
      <c r="R3240" t="s">
        <v>66</v>
      </c>
      <c r="S3240" t="s">
        <v>28</v>
      </c>
      <c r="T3240" t="s">
        <v>38</v>
      </c>
      <c r="U3240" t="s">
        <v>39</v>
      </c>
      <c r="V3240" s="5">
        <f>data[[#This Row],[PriceUSD]]*data[[#This Row],[Quantity]]</f>
        <v>91.61</v>
      </c>
      <c r="W3240" s="7">
        <f>data[[#This Row],[OrderDate]] + TIME(VALUE(LEFT(data[[#This Row],[OrderTime]],2)), VALUE(RIGHT(data[[#This Row],[OrderTime]],2)), 0)</f>
        <v>45719.022916666669</v>
      </c>
      <c r="X3240" s="7">
        <f>_xlfn.MINIFS(data[OrderDateTime], data[CustomerName], data[[#This Row],[CustomerName]])</f>
        <v>45511.038888888892</v>
      </c>
      <c r="Y3240" t="str">
        <f>IF(data[[#This Row],[OrderDateTime]]=data[[#This Row],[FirstOrderDateTime]], "New", "Returning")</f>
        <v>Returning</v>
      </c>
      <c r="Z3240" s="7">
        <f>data[[#This Row],[DeliveryDate]] + data[[#This Row],[DeliveryTime]]</f>
        <v>45720.741666666669</v>
      </c>
      <c r="AA3240" s="7">
        <f>data[[#This Row],[OrderDateTime]] + 1</f>
        <v>45720.022916666669</v>
      </c>
      <c r="AB3240" s="7" t="str">
        <f>IF(data[[#This Row],[DeliveryDateTime]] &lt;= data[[#This Row],[SLADue]], "On Time", "Late")</f>
        <v>Late</v>
      </c>
    </row>
    <row r="3241" spans="1:28" x14ac:dyDescent="0.2">
      <c r="A3241" t="s">
        <v>3791</v>
      </c>
      <c r="B3241" t="s">
        <v>19</v>
      </c>
      <c r="C3241" t="s">
        <v>49</v>
      </c>
      <c r="D3241" t="s">
        <v>50</v>
      </c>
      <c r="E3241" s="5">
        <v>33.479999999999997</v>
      </c>
      <c r="F3241" t="s">
        <v>51</v>
      </c>
      <c r="G3241">
        <v>1</v>
      </c>
      <c r="H3241" s="1">
        <v>45841</v>
      </c>
      <c r="I3241" s="1" t="str">
        <f>TEXT(data[[#This Row],[OrderDate]],"mmm")</f>
        <v>Jul</v>
      </c>
      <c r="J3241" s="6">
        <v>0.87361111111111112</v>
      </c>
      <c r="K3241" s="6" t="str">
        <f>TEXT(data[[#This Row],[OrderTime]],"h")</f>
        <v>20</v>
      </c>
      <c r="L3241" s="1">
        <v>45843</v>
      </c>
      <c r="M3241" s="6">
        <v>0.83750000000000002</v>
      </c>
      <c r="N3241" t="s">
        <v>175</v>
      </c>
      <c r="O3241" t="s">
        <v>164</v>
      </c>
      <c r="P3241" t="s">
        <v>25</v>
      </c>
      <c r="Q3241" t="s">
        <v>53</v>
      </c>
      <c r="R3241" t="s">
        <v>54</v>
      </c>
      <c r="S3241" t="s">
        <v>105</v>
      </c>
      <c r="T3241" t="s">
        <v>59</v>
      </c>
      <c r="U3241" t="s">
        <v>39</v>
      </c>
      <c r="V3241" s="5">
        <f>data[[#This Row],[PriceUSD]]*data[[#This Row],[Quantity]]</f>
        <v>33.479999999999997</v>
      </c>
      <c r="W3241" s="7">
        <f>data[[#This Row],[OrderDate]] + TIME(VALUE(LEFT(data[[#This Row],[OrderTime]],2)), VALUE(RIGHT(data[[#This Row],[OrderTime]],2)), 0)</f>
        <v>45841.007638888892</v>
      </c>
      <c r="X3241" s="7">
        <f>_xlfn.MINIFS(data[OrderDateTime], data[CustomerName], data[[#This Row],[CustomerName]])</f>
        <v>45514.007638888892</v>
      </c>
      <c r="Y3241" t="str">
        <f>IF(data[[#This Row],[OrderDateTime]]=data[[#This Row],[FirstOrderDateTime]], "New", "Returning")</f>
        <v>Returning</v>
      </c>
      <c r="Z3241" s="7">
        <f>data[[#This Row],[DeliveryDate]] + data[[#This Row],[DeliveryTime]]</f>
        <v>45843.837500000001</v>
      </c>
      <c r="AA3241" s="7">
        <f>data[[#This Row],[OrderDateTime]] + 1</f>
        <v>45842.007638888892</v>
      </c>
      <c r="AB3241" s="7" t="str">
        <f>IF(data[[#This Row],[DeliveryDateTime]] &lt;= data[[#This Row],[SLADue]], "On Time", "Late")</f>
        <v>Late</v>
      </c>
    </row>
    <row r="3242" spans="1:28" x14ac:dyDescent="0.2">
      <c r="A3242" t="s">
        <v>3792</v>
      </c>
      <c r="B3242" t="s">
        <v>19</v>
      </c>
      <c r="C3242" t="s">
        <v>49</v>
      </c>
      <c r="D3242" t="s">
        <v>50</v>
      </c>
      <c r="E3242" s="5">
        <v>32.11</v>
      </c>
      <c r="F3242" t="s">
        <v>51</v>
      </c>
      <c r="G3242">
        <v>1</v>
      </c>
      <c r="H3242" s="1">
        <v>45745</v>
      </c>
      <c r="I3242" s="1" t="str">
        <f>TEXT(data[[#This Row],[OrderDate]],"mmm")</f>
        <v>Mar</v>
      </c>
      <c r="J3242" s="6">
        <v>0.87361111111111112</v>
      </c>
      <c r="K3242" s="6" t="str">
        <f>TEXT(data[[#This Row],[OrderTime]],"h")</f>
        <v>20</v>
      </c>
      <c r="L3242" s="1">
        <v>45747</v>
      </c>
      <c r="M3242" s="6">
        <v>0.51249999999999996</v>
      </c>
      <c r="N3242" t="s">
        <v>208</v>
      </c>
      <c r="O3242" t="s">
        <v>1245</v>
      </c>
      <c r="P3242" t="s">
        <v>202</v>
      </c>
      <c r="Q3242" t="s">
        <v>26</v>
      </c>
      <c r="R3242" t="s">
        <v>54</v>
      </c>
      <c r="S3242" t="s">
        <v>105</v>
      </c>
      <c r="T3242" t="s">
        <v>38</v>
      </c>
      <c r="U3242" t="s">
        <v>30</v>
      </c>
      <c r="V3242" s="5">
        <f>data[[#This Row],[PriceUSD]]*data[[#This Row],[Quantity]]</f>
        <v>32.11</v>
      </c>
      <c r="W3242" s="7">
        <f>data[[#This Row],[OrderDate]] + TIME(VALUE(LEFT(data[[#This Row],[OrderTime]],2)), VALUE(RIGHT(data[[#This Row],[OrderTime]],2)), 0)</f>
        <v>45745.007638888892</v>
      </c>
      <c r="X3242" s="7">
        <f>_xlfn.MINIFS(data[OrderDateTime], data[CustomerName], data[[#This Row],[CustomerName]])</f>
        <v>45508.017361111109</v>
      </c>
      <c r="Y3242" t="str">
        <f>IF(data[[#This Row],[OrderDateTime]]=data[[#This Row],[FirstOrderDateTime]], "New", "Returning")</f>
        <v>Returning</v>
      </c>
      <c r="Z3242" s="7">
        <f>data[[#This Row],[DeliveryDate]] + data[[#This Row],[DeliveryTime]]</f>
        <v>45747.512499999997</v>
      </c>
      <c r="AA3242" s="7">
        <f>data[[#This Row],[OrderDateTime]] + 1</f>
        <v>45746.007638888892</v>
      </c>
      <c r="AB3242" s="7" t="str">
        <f>IF(data[[#This Row],[DeliveryDateTime]] &lt;= data[[#This Row],[SLADue]], "On Time", "Late")</f>
        <v>Late</v>
      </c>
    </row>
    <row r="3243" spans="1:28" x14ac:dyDescent="0.2">
      <c r="A3243" t="s">
        <v>3793</v>
      </c>
      <c r="B3243" t="s">
        <v>19</v>
      </c>
      <c r="C3243" t="s">
        <v>20</v>
      </c>
      <c r="D3243" t="s">
        <v>21</v>
      </c>
      <c r="E3243" s="5">
        <v>16.45</v>
      </c>
      <c r="F3243" t="s">
        <v>22</v>
      </c>
      <c r="G3243">
        <v>2</v>
      </c>
      <c r="H3243" s="1">
        <v>45829</v>
      </c>
      <c r="I3243" s="1" t="str">
        <f>TEXT(data[[#This Row],[OrderDate]],"mmm")</f>
        <v>Jun</v>
      </c>
      <c r="J3243" s="6">
        <v>0.51597222222222228</v>
      </c>
      <c r="K3243" s="6" t="str">
        <f>TEXT(data[[#This Row],[OrderTime]],"h")</f>
        <v>12</v>
      </c>
      <c r="L3243" s="1">
        <v>45829</v>
      </c>
      <c r="M3243" s="6">
        <v>0.72430555555555554</v>
      </c>
      <c r="N3243" t="s">
        <v>233</v>
      </c>
      <c r="O3243" t="s">
        <v>1717</v>
      </c>
      <c r="P3243" t="s">
        <v>234</v>
      </c>
      <c r="Q3243" t="s">
        <v>53</v>
      </c>
      <c r="R3243" t="s">
        <v>27</v>
      </c>
      <c r="S3243" t="s">
        <v>47</v>
      </c>
      <c r="T3243" t="s">
        <v>106</v>
      </c>
      <c r="U3243" t="s">
        <v>30</v>
      </c>
      <c r="V3243" s="5">
        <f>data[[#This Row],[PriceUSD]]*data[[#This Row],[Quantity]]</f>
        <v>32.9</v>
      </c>
      <c r="W3243" s="7">
        <f>data[[#This Row],[OrderDate]] + TIME(VALUE(LEFT(data[[#This Row],[OrderTime]],2)), VALUE(RIGHT(data[[#This Row],[OrderTime]],2)), 0)</f>
        <v>45829.015277777777</v>
      </c>
      <c r="X3243" s="7">
        <f>_xlfn.MINIFS(data[OrderDateTime], data[CustomerName], data[[#This Row],[CustomerName]])</f>
        <v>45507.022916666669</v>
      </c>
      <c r="Y3243" t="str">
        <f>IF(data[[#This Row],[OrderDateTime]]=data[[#This Row],[FirstOrderDateTime]], "New", "Returning")</f>
        <v>Returning</v>
      </c>
      <c r="Z3243" s="7">
        <f>data[[#This Row],[DeliveryDate]] + data[[#This Row],[DeliveryTime]]</f>
        <v>45829.724305555559</v>
      </c>
      <c r="AA3243" s="7">
        <f>data[[#This Row],[OrderDateTime]] + 1</f>
        <v>45830.015277777777</v>
      </c>
      <c r="AB3243" s="7" t="str">
        <f>IF(data[[#This Row],[DeliveryDateTime]] &lt;= data[[#This Row],[SLADue]], "On Time", "Late")</f>
        <v>On Time</v>
      </c>
    </row>
    <row r="3244" spans="1:28" x14ac:dyDescent="0.2">
      <c r="A3244" t="s">
        <v>3794</v>
      </c>
      <c r="B3244" t="s">
        <v>19</v>
      </c>
      <c r="C3244" t="s">
        <v>101</v>
      </c>
      <c r="D3244" t="s">
        <v>102</v>
      </c>
      <c r="E3244" s="5">
        <v>31.08</v>
      </c>
      <c r="F3244" t="s">
        <v>81</v>
      </c>
      <c r="G3244">
        <v>1</v>
      </c>
      <c r="H3244" s="1">
        <v>45698</v>
      </c>
      <c r="I3244" s="1" t="str">
        <f>TEXT(data[[#This Row],[OrderDate]],"mmm")</f>
        <v>Feb</v>
      </c>
      <c r="J3244" s="6">
        <v>0.85486111111111107</v>
      </c>
      <c r="K3244" s="6" t="str">
        <f>TEXT(data[[#This Row],[OrderTime]],"h")</f>
        <v>20</v>
      </c>
      <c r="L3244" s="1">
        <v>45699</v>
      </c>
      <c r="M3244" s="6">
        <v>0.85486111111111107</v>
      </c>
      <c r="N3244" t="s">
        <v>170</v>
      </c>
      <c r="O3244" t="s">
        <v>530</v>
      </c>
      <c r="P3244" t="s">
        <v>36</v>
      </c>
      <c r="Q3244" t="s">
        <v>26</v>
      </c>
      <c r="R3244" t="s">
        <v>83</v>
      </c>
      <c r="S3244" t="s">
        <v>28</v>
      </c>
      <c r="T3244" t="s">
        <v>136</v>
      </c>
      <c r="U3244" t="s">
        <v>30</v>
      </c>
      <c r="V3244" s="5">
        <f>data[[#This Row],[PriceUSD]]*data[[#This Row],[Quantity]]</f>
        <v>31.08</v>
      </c>
      <c r="W3244" s="7">
        <f>data[[#This Row],[OrderDate]] + TIME(VALUE(LEFT(data[[#This Row],[OrderTime]],2)), VALUE(RIGHT(data[[#This Row],[OrderTime]],2)), 0)</f>
        <v>45698.007638888892</v>
      </c>
      <c r="X3244" s="7">
        <f>_xlfn.MINIFS(data[OrderDateTime], data[CustomerName], data[[#This Row],[CustomerName]])</f>
        <v>45577.030555555553</v>
      </c>
      <c r="Y3244" t="str">
        <f>IF(data[[#This Row],[OrderDateTime]]=data[[#This Row],[FirstOrderDateTime]], "New", "Returning")</f>
        <v>Returning</v>
      </c>
      <c r="Z3244" s="7">
        <f>data[[#This Row],[DeliveryDate]] + data[[#This Row],[DeliveryTime]]</f>
        <v>45699.854861111111</v>
      </c>
      <c r="AA3244" s="7">
        <f>data[[#This Row],[OrderDateTime]] + 1</f>
        <v>45699.007638888892</v>
      </c>
      <c r="AB3244" s="7" t="str">
        <f>IF(data[[#This Row],[DeliveryDateTime]] &lt;= data[[#This Row],[SLADue]], "On Time", "Late")</f>
        <v>Late</v>
      </c>
    </row>
    <row r="3245" spans="1:28" x14ac:dyDescent="0.2">
      <c r="A3245" t="s">
        <v>3795</v>
      </c>
      <c r="B3245" t="s">
        <v>19</v>
      </c>
      <c r="C3245" t="s">
        <v>101</v>
      </c>
      <c r="D3245" t="s">
        <v>102</v>
      </c>
      <c r="E3245" s="5">
        <v>28.7</v>
      </c>
      <c r="F3245" t="s">
        <v>63</v>
      </c>
      <c r="G3245">
        <v>1</v>
      </c>
      <c r="H3245" s="1">
        <v>45671</v>
      </c>
      <c r="I3245" s="1" t="str">
        <f>TEXT(data[[#This Row],[OrderDate]],"mmm")</f>
        <v>Jan</v>
      </c>
      <c r="J3245" s="6">
        <v>0.39166666666666666</v>
      </c>
      <c r="K3245" s="6" t="str">
        <f>TEXT(data[[#This Row],[OrderTime]],"h")</f>
        <v>9</v>
      </c>
      <c r="L3245" s="1">
        <v>45671</v>
      </c>
      <c r="M3245" s="6">
        <v>0.64166666666666672</v>
      </c>
      <c r="N3245" t="s">
        <v>170</v>
      </c>
      <c r="O3245" t="s">
        <v>1076</v>
      </c>
      <c r="P3245" t="s">
        <v>36</v>
      </c>
      <c r="Q3245" t="s">
        <v>26</v>
      </c>
      <c r="R3245" t="s">
        <v>83</v>
      </c>
      <c r="S3245" t="s">
        <v>47</v>
      </c>
      <c r="T3245" t="s">
        <v>29</v>
      </c>
      <c r="U3245" t="s">
        <v>39</v>
      </c>
      <c r="V3245" s="5">
        <f>data[[#This Row],[PriceUSD]]*data[[#This Row],[Quantity]]</f>
        <v>28.7</v>
      </c>
      <c r="W3245" s="7">
        <f>data[[#This Row],[OrderDate]] + TIME(VALUE(LEFT(data[[#This Row],[OrderTime]],2)), VALUE(RIGHT(data[[#This Row],[OrderTime]],2)), 0)</f>
        <v>45671.046527777777</v>
      </c>
      <c r="X3245" s="7">
        <f>_xlfn.MINIFS(data[OrderDateTime], data[CustomerName], data[[#This Row],[CustomerName]])</f>
        <v>45506.015277777777</v>
      </c>
      <c r="Y3245" t="str">
        <f>IF(data[[#This Row],[OrderDateTime]]=data[[#This Row],[FirstOrderDateTime]], "New", "Returning")</f>
        <v>Returning</v>
      </c>
      <c r="Z3245" s="7">
        <f>data[[#This Row],[DeliveryDate]] + data[[#This Row],[DeliveryTime]]</f>
        <v>45671.64166666667</v>
      </c>
      <c r="AA3245" s="7">
        <f>data[[#This Row],[OrderDateTime]] + 1</f>
        <v>45672.046527777777</v>
      </c>
      <c r="AB3245" s="7" t="str">
        <f>IF(data[[#This Row],[DeliveryDateTime]] &lt;= data[[#This Row],[SLADue]], "On Time", "Late")</f>
        <v>On Time</v>
      </c>
    </row>
    <row r="3246" spans="1:28" x14ac:dyDescent="0.2">
      <c r="A3246" t="s">
        <v>3796</v>
      </c>
      <c r="B3246" t="s">
        <v>19</v>
      </c>
      <c r="C3246" t="s">
        <v>20</v>
      </c>
      <c r="D3246" t="s">
        <v>21</v>
      </c>
      <c r="E3246" s="5">
        <v>18.989999999999998</v>
      </c>
      <c r="F3246" t="s">
        <v>22</v>
      </c>
      <c r="G3246">
        <v>3</v>
      </c>
      <c r="H3246" s="1">
        <v>45714</v>
      </c>
      <c r="I3246" s="1" t="str">
        <f>TEXT(data[[#This Row],[OrderDate]],"mmm")</f>
        <v>Feb</v>
      </c>
      <c r="J3246" s="6">
        <v>0.90416666666666667</v>
      </c>
      <c r="K3246" s="6" t="str">
        <f>TEXT(data[[#This Row],[OrderTime]],"h")</f>
        <v>21</v>
      </c>
      <c r="L3246" s="1">
        <v>45715</v>
      </c>
      <c r="M3246" s="6">
        <v>0.57152777777777775</v>
      </c>
      <c r="N3246" t="s">
        <v>57</v>
      </c>
      <c r="O3246" t="s">
        <v>453</v>
      </c>
      <c r="P3246" t="s">
        <v>25</v>
      </c>
      <c r="Q3246" t="s">
        <v>53</v>
      </c>
      <c r="R3246" t="s">
        <v>27</v>
      </c>
      <c r="S3246" t="s">
        <v>28</v>
      </c>
      <c r="T3246" t="s">
        <v>59</v>
      </c>
      <c r="U3246" t="s">
        <v>30</v>
      </c>
      <c r="V3246" s="5">
        <f>data[[#This Row],[PriceUSD]]*data[[#This Row],[Quantity]]</f>
        <v>56.97</v>
      </c>
      <c r="W3246" s="7">
        <f>data[[#This Row],[OrderDate]] + TIME(VALUE(LEFT(data[[#This Row],[OrderTime]],2)), VALUE(RIGHT(data[[#This Row],[OrderTime]],2)), 0)</f>
        <v>45714.046527777777</v>
      </c>
      <c r="X3246" s="7">
        <f>_xlfn.MINIFS(data[OrderDateTime], data[CustomerName], data[[#This Row],[CustomerName]])</f>
        <v>45525.022916666669</v>
      </c>
      <c r="Y3246" t="str">
        <f>IF(data[[#This Row],[OrderDateTime]]=data[[#This Row],[FirstOrderDateTime]], "New", "Returning")</f>
        <v>Returning</v>
      </c>
      <c r="Z3246" s="7">
        <f>data[[#This Row],[DeliveryDate]] + data[[#This Row],[DeliveryTime]]</f>
        <v>45715.571527777778</v>
      </c>
      <c r="AA3246" s="7">
        <f>data[[#This Row],[OrderDateTime]] + 1</f>
        <v>45715.046527777777</v>
      </c>
      <c r="AB3246" s="7" t="str">
        <f>IF(data[[#This Row],[DeliveryDateTime]] &lt;= data[[#This Row],[SLADue]], "On Time", "Late")</f>
        <v>Late</v>
      </c>
    </row>
    <row r="3247" spans="1:28" x14ac:dyDescent="0.2">
      <c r="A3247" t="s">
        <v>3797</v>
      </c>
      <c r="B3247" t="s">
        <v>19</v>
      </c>
      <c r="C3247" t="s">
        <v>32</v>
      </c>
      <c r="D3247" t="s">
        <v>33</v>
      </c>
      <c r="E3247" s="5">
        <v>54.75</v>
      </c>
      <c r="F3247" t="s">
        <v>22</v>
      </c>
      <c r="G3247">
        <v>1</v>
      </c>
      <c r="H3247" s="1">
        <v>45702</v>
      </c>
      <c r="I3247" s="1" t="str">
        <f>TEXT(data[[#This Row],[OrderDate]],"mmm")</f>
        <v>Feb</v>
      </c>
      <c r="J3247" s="6">
        <v>0.46666666666666667</v>
      </c>
      <c r="K3247" s="6" t="str">
        <f>TEXT(data[[#This Row],[OrderTime]],"h")</f>
        <v>11</v>
      </c>
      <c r="L3247" s="1">
        <v>45702</v>
      </c>
      <c r="M3247" s="6">
        <v>0.6333333333333333</v>
      </c>
      <c r="N3247" t="s">
        <v>861</v>
      </c>
      <c r="O3247" t="s">
        <v>229</v>
      </c>
      <c r="P3247" t="s">
        <v>245</v>
      </c>
      <c r="Q3247" t="s">
        <v>53</v>
      </c>
      <c r="R3247" t="s">
        <v>37</v>
      </c>
      <c r="S3247" t="s">
        <v>47</v>
      </c>
      <c r="T3247" t="s">
        <v>38</v>
      </c>
      <c r="U3247" t="s">
        <v>39</v>
      </c>
      <c r="V3247" s="5">
        <f>data[[#This Row],[PriceUSD]]*data[[#This Row],[Quantity]]</f>
        <v>54.75</v>
      </c>
      <c r="W3247" s="7">
        <f>data[[#This Row],[OrderDate]] + TIME(VALUE(LEFT(data[[#This Row],[OrderTime]],2)), VALUE(RIGHT(data[[#This Row],[OrderTime]],2)), 0)</f>
        <v>45702.046527777777</v>
      </c>
      <c r="X3247" s="7">
        <f>_xlfn.MINIFS(data[OrderDateTime], data[CustomerName], data[[#This Row],[CustomerName]])</f>
        <v>45594.015277777777</v>
      </c>
      <c r="Y3247" t="str">
        <f>IF(data[[#This Row],[OrderDateTime]]=data[[#This Row],[FirstOrderDateTime]], "New", "Returning")</f>
        <v>Returning</v>
      </c>
      <c r="Z3247" s="7">
        <f>data[[#This Row],[DeliveryDate]] + data[[#This Row],[DeliveryTime]]</f>
        <v>45702.633333333331</v>
      </c>
      <c r="AA3247" s="7">
        <f>data[[#This Row],[OrderDateTime]] + 1</f>
        <v>45703.046527777777</v>
      </c>
      <c r="AB3247" s="7" t="str">
        <f>IF(data[[#This Row],[DeliveryDateTime]] &lt;= data[[#This Row],[SLADue]], "On Time", "Late")</f>
        <v>On Time</v>
      </c>
    </row>
    <row r="3248" spans="1:28" x14ac:dyDescent="0.2">
      <c r="A3248" t="s">
        <v>3798</v>
      </c>
      <c r="B3248" t="s">
        <v>19</v>
      </c>
      <c r="C3248" t="s">
        <v>49</v>
      </c>
      <c r="D3248" t="s">
        <v>50</v>
      </c>
      <c r="E3248" s="5">
        <v>27.33</v>
      </c>
      <c r="F3248" t="s">
        <v>74</v>
      </c>
      <c r="G3248">
        <v>1</v>
      </c>
      <c r="H3248" s="1">
        <v>45842</v>
      </c>
      <c r="I3248" s="1" t="str">
        <f>TEXT(data[[#This Row],[OrderDate]],"mmm")</f>
        <v>Jul</v>
      </c>
      <c r="J3248" s="6">
        <v>0.50694444444444442</v>
      </c>
      <c r="K3248" s="6" t="str">
        <f>TEXT(data[[#This Row],[OrderTime]],"h")</f>
        <v>12</v>
      </c>
      <c r="L3248" s="1">
        <v>45842</v>
      </c>
      <c r="M3248" s="6">
        <v>0.71527777777777779</v>
      </c>
      <c r="N3248" t="s">
        <v>170</v>
      </c>
      <c r="O3248" t="s">
        <v>344</v>
      </c>
      <c r="P3248" t="s">
        <v>36</v>
      </c>
      <c r="Q3248" t="s">
        <v>26</v>
      </c>
      <c r="R3248" t="s">
        <v>54</v>
      </c>
      <c r="S3248" t="s">
        <v>47</v>
      </c>
      <c r="T3248" t="s">
        <v>29</v>
      </c>
      <c r="U3248" t="s">
        <v>30</v>
      </c>
      <c r="V3248" s="5">
        <f>data[[#This Row],[PriceUSD]]*data[[#This Row],[Quantity]]</f>
        <v>27.33</v>
      </c>
      <c r="W3248" s="7">
        <f>data[[#This Row],[OrderDate]] + TIME(VALUE(LEFT(data[[#This Row],[OrderTime]],2)), VALUE(RIGHT(data[[#This Row],[OrderTime]],2)), 0)</f>
        <v>45842.030555555553</v>
      </c>
      <c r="X3248" s="7">
        <f>_xlfn.MINIFS(data[OrderDateTime], data[CustomerName], data[[#This Row],[CustomerName]])</f>
        <v>45520.015277777777</v>
      </c>
      <c r="Y3248" t="str">
        <f>IF(data[[#This Row],[OrderDateTime]]=data[[#This Row],[FirstOrderDateTime]], "New", "Returning")</f>
        <v>Returning</v>
      </c>
      <c r="Z3248" s="7">
        <f>data[[#This Row],[DeliveryDate]] + data[[#This Row],[DeliveryTime]]</f>
        <v>45842.715277777781</v>
      </c>
      <c r="AA3248" s="7">
        <f>data[[#This Row],[OrderDateTime]] + 1</f>
        <v>45843.030555555553</v>
      </c>
      <c r="AB3248" s="7" t="str">
        <f>IF(data[[#This Row],[DeliveryDateTime]] &lt;= data[[#This Row],[SLADue]], "On Time", "Late")</f>
        <v>On Time</v>
      </c>
    </row>
    <row r="3249" spans="1:28" x14ac:dyDescent="0.2">
      <c r="A3249" t="s">
        <v>3799</v>
      </c>
      <c r="B3249" t="s">
        <v>19</v>
      </c>
      <c r="C3249" t="s">
        <v>41</v>
      </c>
      <c r="D3249" t="s">
        <v>42</v>
      </c>
      <c r="E3249" s="5">
        <v>34.9</v>
      </c>
      <c r="F3249" t="s">
        <v>119</v>
      </c>
      <c r="G3249">
        <v>1</v>
      </c>
      <c r="H3249" s="1">
        <v>45611</v>
      </c>
      <c r="I3249" s="1" t="str">
        <f>TEXT(data[[#This Row],[OrderDate]],"mmm")</f>
        <v>Nov</v>
      </c>
      <c r="J3249" s="6">
        <v>0.4777777777777778</v>
      </c>
      <c r="K3249" s="6" t="str">
        <f>TEXT(data[[#This Row],[OrderTime]],"h")</f>
        <v>11</v>
      </c>
      <c r="L3249" s="1">
        <v>45611</v>
      </c>
      <c r="M3249" s="6">
        <v>0.72777777777777775</v>
      </c>
      <c r="N3249" t="s">
        <v>44</v>
      </c>
      <c r="O3249" t="s">
        <v>469</v>
      </c>
      <c r="P3249" t="s">
        <v>25</v>
      </c>
      <c r="Q3249" t="s">
        <v>26</v>
      </c>
      <c r="R3249" t="s">
        <v>46</v>
      </c>
      <c r="S3249" t="s">
        <v>47</v>
      </c>
      <c r="T3249" t="s">
        <v>59</v>
      </c>
      <c r="U3249" t="s">
        <v>39</v>
      </c>
      <c r="V3249" s="5">
        <f>data[[#This Row],[PriceUSD]]*data[[#This Row],[Quantity]]</f>
        <v>34.9</v>
      </c>
      <c r="W3249" s="7">
        <f>data[[#This Row],[OrderDate]] + TIME(VALUE(LEFT(data[[#This Row],[OrderTime]],2)), VALUE(RIGHT(data[[#This Row],[OrderTime]],2)), 0)</f>
        <v>45611.054166666669</v>
      </c>
      <c r="X3249" s="7">
        <f>_xlfn.MINIFS(data[OrderDateTime], data[CustomerName], data[[#This Row],[CustomerName]])</f>
        <v>45522.030555555553</v>
      </c>
      <c r="Y3249" t="str">
        <f>IF(data[[#This Row],[OrderDateTime]]=data[[#This Row],[FirstOrderDateTime]], "New", "Returning")</f>
        <v>Returning</v>
      </c>
      <c r="Z3249" s="7">
        <f>data[[#This Row],[DeliveryDate]] + data[[#This Row],[DeliveryTime]]</f>
        <v>45611.727777777778</v>
      </c>
      <c r="AA3249" s="7">
        <f>data[[#This Row],[OrderDateTime]] + 1</f>
        <v>45612.054166666669</v>
      </c>
      <c r="AB3249" s="7" t="str">
        <f>IF(data[[#This Row],[DeliveryDateTime]] &lt;= data[[#This Row],[SLADue]], "On Time", "Late")</f>
        <v>On Time</v>
      </c>
    </row>
    <row r="3250" spans="1:28" x14ac:dyDescent="0.2">
      <c r="A3250" t="s">
        <v>3800</v>
      </c>
      <c r="B3250" t="s">
        <v>19</v>
      </c>
      <c r="C3250" t="s">
        <v>69</v>
      </c>
      <c r="D3250" t="s">
        <v>70</v>
      </c>
      <c r="E3250" s="5">
        <v>52.66</v>
      </c>
      <c r="F3250" t="s">
        <v>51</v>
      </c>
      <c r="G3250">
        <v>1</v>
      </c>
      <c r="H3250" s="1">
        <v>45607</v>
      </c>
      <c r="I3250" s="1" t="str">
        <f>TEXT(data[[#This Row],[OrderDate]],"mmm")</f>
        <v>Nov</v>
      </c>
      <c r="J3250" s="6">
        <v>0.46319444444444446</v>
      </c>
      <c r="K3250" s="6" t="str">
        <f>TEXT(data[[#This Row],[OrderTime]],"h")</f>
        <v>11</v>
      </c>
      <c r="L3250" s="1">
        <v>45607</v>
      </c>
      <c r="M3250" s="6">
        <v>0.62986111111111109</v>
      </c>
      <c r="N3250" t="s">
        <v>170</v>
      </c>
      <c r="O3250" t="s">
        <v>373</v>
      </c>
      <c r="P3250" t="s">
        <v>36</v>
      </c>
      <c r="Q3250" t="s">
        <v>53</v>
      </c>
      <c r="R3250" t="s">
        <v>37</v>
      </c>
      <c r="S3250" t="s">
        <v>47</v>
      </c>
      <c r="T3250" t="s">
        <v>38</v>
      </c>
      <c r="U3250" t="s">
        <v>30</v>
      </c>
      <c r="V3250" s="5">
        <f>data[[#This Row],[PriceUSD]]*data[[#This Row],[Quantity]]</f>
        <v>52.66</v>
      </c>
      <c r="W3250" s="7">
        <f>data[[#This Row],[OrderDate]] + TIME(VALUE(LEFT(data[[#This Row],[OrderTime]],2)), VALUE(RIGHT(data[[#This Row],[OrderTime]],2)), 0)</f>
        <v>45607.030555555553</v>
      </c>
      <c r="X3250" s="7">
        <f>_xlfn.MINIFS(data[OrderDateTime], data[CustomerName], data[[#This Row],[CustomerName]])</f>
        <v>45529.054166666669</v>
      </c>
      <c r="Y3250" t="str">
        <f>IF(data[[#This Row],[OrderDateTime]]=data[[#This Row],[FirstOrderDateTime]], "New", "Returning")</f>
        <v>Returning</v>
      </c>
      <c r="Z3250" s="7">
        <f>data[[#This Row],[DeliveryDate]] + data[[#This Row],[DeliveryTime]]</f>
        <v>45607.629861111112</v>
      </c>
      <c r="AA3250" s="7">
        <f>data[[#This Row],[OrderDateTime]] + 1</f>
        <v>45608.030555555553</v>
      </c>
      <c r="AB3250" s="7" t="str">
        <f>IF(data[[#This Row],[DeliveryDateTime]] &lt;= data[[#This Row],[SLADue]], "On Time", "Late")</f>
        <v>On Time</v>
      </c>
    </row>
    <row r="3251" spans="1:28" x14ac:dyDescent="0.2">
      <c r="A3251" t="s">
        <v>3801</v>
      </c>
      <c r="B3251" t="s">
        <v>19</v>
      </c>
      <c r="C3251" t="s">
        <v>32</v>
      </c>
      <c r="D3251" t="s">
        <v>33</v>
      </c>
      <c r="E3251" s="5">
        <v>42.85</v>
      </c>
      <c r="F3251" t="s">
        <v>43</v>
      </c>
      <c r="G3251">
        <v>3</v>
      </c>
      <c r="H3251" s="1">
        <v>45507</v>
      </c>
      <c r="I3251" s="1" t="str">
        <f>TEXT(data[[#This Row],[OrderDate]],"mmm")</f>
        <v>Aug</v>
      </c>
      <c r="J3251" s="6">
        <v>0.47708333333333336</v>
      </c>
      <c r="K3251" s="6" t="str">
        <f>TEXT(data[[#This Row],[OrderTime]],"h")</f>
        <v>11</v>
      </c>
      <c r="L3251" s="1">
        <v>45507</v>
      </c>
      <c r="M3251" s="6">
        <v>0.76875000000000004</v>
      </c>
      <c r="N3251" t="s">
        <v>139</v>
      </c>
      <c r="O3251" t="s">
        <v>1717</v>
      </c>
      <c r="P3251" t="s">
        <v>36</v>
      </c>
      <c r="Q3251" t="s">
        <v>53</v>
      </c>
      <c r="R3251" t="s">
        <v>37</v>
      </c>
      <c r="S3251" t="s">
        <v>47</v>
      </c>
      <c r="T3251" t="s">
        <v>29</v>
      </c>
      <c r="U3251" t="s">
        <v>67</v>
      </c>
      <c r="V3251" s="5">
        <f>data[[#This Row],[PriceUSD]]*data[[#This Row],[Quantity]]</f>
        <v>128.55000000000001</v>
      </c>
      <c r="W3251" s="7">
        <f>data[[#This Row],[OrderDate]] + TIME(VALUE(LEFT(data[[#This Row],[OrderTime]],2)), VALUE(RIGHT(data[[#This Row],[OrderTime]],2)), 0)</f>
        <v>45507.022916666669</v>
      </c>
      <c r="X3251" s="7">
        <f>_xlfn.MINIFS(data[OrderDateTime], data[CustomerName], data[[#This Row],[CustomerName]])</f>
        <v>45507.022916666669</v>
      </c>
      <c r="Y3251" t="str">
        <f>IF(data[[#This Row],[OrderDateTime]]=data[[#This Row],[FirstOrderDateTime]], "New", "Returning")</f>
        <v>New</v>
      </c>
      <c r="Z3251" s="7">
        <f>data[[#This Row],[DeliveryDate]] + data[[#This Row],[DeliveryTime]]</f>
        <v>45507.768750000003</v>
      </c>
      <c r="AA3251" s="7">
        <f>data[[#This Row],[OrderDateTime]] + 1</f>
        <v>45508.022916666669</v>
      </c>
      <c r="AB3251" s="7" t="str">
        <f>IF(data[[#This Row],[DeliveryDateTime]] &lt;= data[[#This Row],[SLADue]], "On Time", "Late")</f>
        <v>On Time</v>
      </c>
    </row>
    <row r="3252" spans="1:28" x14ac:dyDescent="0.2">
      <c r="A3252" t="s">
        <v>3802</v>
      </c>
      <c r="B3252" t="s">
        <v>19</v>
      </c>
      <c r="C3252" t="s">
        <v>20</v>
      </c>
      <c r="D3252" t="s">
        <v>21</v>
      </c>
      <c r="E3252" s="5">
        <v>18.5</v>
      </c>
      <c r="F3252" t="s">
        <v>43</v>
      </c>
      <c r="G3252">
        <v>1</v>
      </c>
      <c r="H3252" s="1">
        <v>45832</v>
      </c>
      <c r="I3252" s="1" t="str">
        <f>TEXT(data[[#This Row],[OrderDate]],"mmm")</f>
        <v>Jun</v>
      </c>
      <c r="J3252" s="6">
        <v>0.37916666666666665</v>
      </c>
      <c r="K3252" s="6" t="str">
        <f>TEXT(data[[#This Row],[OrderTime]],"h")</f>
        <v>9</v>
      </c>
      <c r="L3252" s="1">
        <v>45833</v>
      </c>
      <c r="M3252" s="6">
        <v>0.50416666666666665</v>
      </c>
      <c r="N3252" t="s">
        <v>170</v>
      </c>
      <c r="O3252" t="s">
        <v>498</v>
      </c>
      <c r="P3252" t="s">
        <v>36</v>
      </c>
      <c r="Q3252" t="s">
        <v>53</v>
      </c>
      <c r="R3252" t="s">
        <v>27</v>
      </c>
      <c r="S3252" t="s">
        <v>28</v>
      </c>
      <c r="T3252" t="s">
        <v>38</v>
      </c>
      <c r="U3252" t="s">
        <v>30</v>
      </c>
      <c r="V3252" s="5">
        <f>data[[#This Row],[PriceUSD]]*data[[#This Row],[Quantity]]</f>
        <v>18.5</v>
      </c>
      <c r="W3252" s="7">
        <f>data[[#This Row],[OrderDate]] + TIME(VALUE(LEFT(data[[#This Row],[OrderTime]],2)), VALUE(RIGHT(data[[#This Row],[OrderTime]],2)), 0)</f>
        <v>45832.046527777777</v>
      </c>
      <c r="X3252" s="7">
        <f>_xlfn.MINIFS(data[OrderDateTime], data[CustomerName], data[[#This Row],[CustomerName]])</f>
        <v>45508.017361111109</v>
      </c>
      <c r="Y3252" t="str">
        <f>IF(data[[#This Row],[OrderDateTime]]=data[[#This Row],[FirstOrderDateTime]], "New", "Returning")</f>
        <v>Returning</v>
      </c>
      <c r="Z3252" s="7">
        <f>data[[#This Row],[DeliveryDate]] + data[[#This Row],[DeliveryTime]]</f>
        <v>45833.504166666666</v>
      </c>
      <c r="AA3252" s="7">
        <f>data[[#This Row],[OrderDateTime]] + 1</f>
        <v>45833.046527777777</v>
      </c>
      <c r="AB3252" s="7" t="str">
        <f>IF(data[[#This Row],[DeliveryDateTime]] &lt;= data[[#This Row],[SLADue]], "On Time", "Late")</f>
        <v>Late</v>
      </c>
    </row>
    <row r="3253" spans="1:28" x14ac:dyDescent="0.2">
      <c r="A3253" t="s">
        <v>3803</v>
      </c>
      <c r="B3253" t="s">
        <v>19</v>
      </c>
      <c r="C3253" t="s">
        <v>20</v>
      </c>
      <c r="D3253" t="s">
        <v>21</v>
      </c>
      <c r="E3253" s="5">
        <v>21.62</v>
      </c>
      <c r="F3253" t="s">
        <v>71</v>
      </c>
      <c r="G3253">
        <v>1</v>
      </c>
      <c r="H3253" s="1">
        <v>45853</v>
      </c>
      <c r="I3253" s="1" t="str">
        <f>TEXT(data[[#This Row],[OrderDate]],"mmm")</f>
        <v>Jul</v>
      </c>
      <c r="J3253" s="6">
        <v>0.84513888888888888</v>
      </c>
      <c r="K3253" s="6" t="str">
        <f>TEXT(data[[#This Row],[OrderTime]],"h")</f>
        <v>20</v>
      </c>
      <c r="L3253" s="1">
        <v>45854</v>
      </c>
      <c r="M3253" s="6">
        <v>0.83611111111111114</v>
      </c>
      <c r="N3253" t="s">
        <v>95</v>
      </c>
      <c r="O3253" t="s">
        <v>1958</v>
      </c>
      <c r="P3253" t="s">
        <v>25</v>
      </c>
      <c r="Q3253" t="s">
        <v>26</v>
      </c>
      <c r="R3253" t="s">
        <v>27</v>
      </c>
      <c r="S3253" t="s">
        <v>28</v>
      </c>
      <c r="T3253" t="s">
        <v>106</v>
      </c>
      <c r="U3253" t="s">
        <v>39</v>
      </c>
      <c r="V3253" s="5">
        <f>data[[#This Row],[PriceUSD]]*data[[#This Row],[Quantity]]</f>
        <v>21.62</v>
      </c>
      <c r="W3253" s="7">
        <f>data[[#This Row],[OrderDate]] + TIME(VALUE(LEFT(data[[#This Row],[OrderTime]],2)), VALUE(RIGHT(data[[#This Row],[OrderTime]],2)), 0)</f>
        <v>45853.061805555553</v>
      </c>
      <c r="X3253" s="7">
        <f>_xlfn.MINIFS(data[OrderDateTime], data[CustomerName], data[[#This Row],[CustomerName]])</f>
        <v>45519.030555555553</v>
      </c>
      <c r="Y3253" t="str">
        <f>IF(data[[#This Row],[OrderDateTime]]=data[[#This Row],[FirstOrderDateTime]], "New", "Returning")</f>
        <v>Returning</v>
      </c>
      <c r="Z3253" s="7">
        <f>data[[#This Row],[DeliveryDate]] + data[[#This Row],[DeliveryTime]]</f>
        <v>45854.836111111108</v>
      </c>
      <c r="AA3253" s="7">
        <f>data[[#This Row],[OrderDateTime]] + 1</f>
        <v>45854.061805555553</v>
      </c>
      <c r="AB3253" s="7" t="str">
        <f>IF(data[[#This Row],[DeliveryDateTime]] &lt;= data[[#This Row],[SLADue]], "On Time", "Late")</f>
        <v>Late</v>
      </c>
    </row>
    <row r="3254" spans="1:28" x14ac:dyDescent="0.2">
      <c r="A3254" t="s">
        <v>3804</v>
      </c>
      <c r="B3254" t="s">
        <v>19</v>
      </c>
      <c r="C3254" t="s">
        <v>285</v>
      </c>
      <c r="D3254" t="s">
        <v>286</v>
      </c>
      <c r="E3254" s="5">
        <v>17.059999999999999</v>
      </c>
      <c r="F3254" t="s">
        <v>22</v>
      </c>
      <c r="G3254">
        <v>1</v>
      </c>
      <c r="H3254" s="1">
        <v>45621</v>
      </c>
      <c r="I3254" s="1" t="str">
        <f>TEXT(data[[#This Row],[OrderDate]],"mmm")</f>
        <v>Nov</v>
      </c>
      <c r="J3254" s="6">
        <v>0.83750000000000002</v>
      </c>
      <c r="K3254" s="6" t="str">
        <f>TEXT(data[[#This Row],[OrderTime]],"h")</f>
        <v>20</v>
      </c>
      <c r="L3254" s="1">
        <v>45624</v>
      </c>
      <c r="M3254" s="6">
        <v>0.6069444444444444</v>
      </c>
      <c r="N3254" t="s">
        <v>75</v>
      </c>
      <c r="O3254" t="s">
        <v>381</v>
      </c>
      <c r="P3254" t="s">
        <v>25</v>
      </c>
      <c r="Q3254" t="s">
        <v>26</v>
      </c>
      <c r="R3254" t="s">
        <v>114</v>
      </c>
      <c r="S3254" t="s">
        <v>105</v>
      </c>
      <c r="T3254" t="s">
        <v>29</v>
      </c>
      <c r="U3254" t="s">
        <v>39</v>
      </c>
      <c r="V3254" s="5">
        <f>data[[#This Row],[PriceUSD]]*data[[#This Row],[Quantity]]</f>
        <v>17.059999999999999</v>
      </c>
      <c r="W3254" s="7">
        <f>data[[#This Row],[OrderDate]] + TIME(VALUE(LEFT(data[[#This Row],[OrderTime]],2)), VALUE(RIGHT(data[[#This Row],[OrderTime]],2)), 0)</f>
        <v>45621.052083333336</v>
      </c>
      <c r="X3254" s="7">
        <f>_xlfn.MINIFS(data[OrderDateTime], data[CustomerName], data[[#This Row],[CustomerName]])</f>
        <v>45547.038888888892</v>
      </c>
      <c r="Y3254" t="str">
        <f>IF(data[[#This Row],[OrderDateTime]]=data[[#This Row],[FirstOrderDateTime]], "New", "Returning")</f>
        <v>Returning</v>
      </c>
      <c r="Z3254" s="7">
        <f>data[[#This Row],[DeliveryDate]] + data[[#This Row],[DeliveryTime]]</f>
        <v>45624.606944444444</v>
      </c>
      <c r="AA3254" s="7">
        <f>data[[#This Row],[OrderDateTime]] + 1</f>
        <v>45622.052083333336</v>
      </c>
      <c r="AB3254" s="7" t="str">
        <f>IF(data[[#This Row],[DeliveryDateTime]] &lt;= data[[#This Row],[SLADue]], "On Time", "Late")</f>
        <v>Late</v>
      </c>
    </row>
    <row r="3255" spans="1:28" x14ac:dyDescent="0.2">
      <c r="A3255" t="s">
        <v>3805</v>
      </c>
      <c r="B3255" t="s">
        <v>19</v>
      </c>
      <c r="C3255" t="s">
        <v>79</v>
      </c>
      <c r="D3255" t="s">
        <v>80</v>
      </c>
      <c r="E3255" s="5">
        <v>30.37</v>
      </c>
      <c r="F3255" t="s">
        <v>81</v>
      </c>
      <c r="G3255">
        <v>1</v>
      </c>
      <c r="H3255" s="1">
        <v>45833</v>
      </c>
      <c r="I3255" s="1" t="str">
        <f>TEXT(data[[#This Row],[OrderDate]],"mmm")</f>
        <v>Jun</v>
      </c>
      <c r="J3255" s="6">
        <v>0.8354166666666667</v>
      </c>
      <c r="K3255" s="6" t="str">
        <f>TEXT(data[[#This Row],[OrderTime]],"h")</f>
        <v>20</v>
      </c>
      <c r="L3255" s="1">
        <v>45835</v>
      </c>
      <c r="M3255" s="6">
        <v>0.6479166666666667</v>
      </c>
      <c r="N3255" t="s">
        <v>434</v>
      </c>
      <c r="O3255" t="s">
        <v>196</v>
      </c>
      <c r="P3255" t="s">
        <v>234</v>
      </c>
      <c r="Q3255" t="s">
        <v>53</v>
      </c>
      <c r="R3255" t="s">
        <v>83</v>
      </c>
      <c r="S3255" t="s">
        <v>105</v>
      </c>
      <c r="T3255" t="s">
        <v>38</v>
      </c>
      <c r="U3255" t="s">
        <v>39</v>
      </c>
      <c r="V3255" s="5">
        <f>data[[#This Row],[PriceUSD]]*data[[#This Row],[Quantity]]</f>
        <v>30.37</v>
      </c>
      <c r="W3255" s="7">
        <f>data[[#This Row],[OrderDate]] + TIME(VALUE(LEFT(data[[#This Row],[OrderTime]],2)), VALUE(RIGHT(data[[#This Row],[OrderTime]],2)), 0)</f>
        <v>45833.046527777777</v>
      </c>
      <c r="X3255" s="7">
        <f>_xlfn.MINIFS(data[OrderDateTime], data[CustomerName], data[[#This Row],[CustomerName]])</f>
        <v>45507.038888888892</v>
      </c>
      <c r="Y3255" t="str">
        <f>IF(data[[#This Row],[OrderDateTime]]=data[[#This Row],[FirstOrderDateTime]], "New", "Returning")</f>
        <v>Returning</v>
      </c>
      <c r="Z3255" s="7">
        <f>data[[#This Row],[DeliveryDate]] + data[[#This Row],[DeliveryTime]]</f>
        <v>45835.647916666669</v>
      </c>
      <c r="AA3255" s="7">
        <f>data[[#This Row],[OrderDateTime]] + 1</f>
        <v>45834.046527777777</v>
      </c>
      <c r="AB3255" s="7" t="str">
        <f>IF(data[[#This Row],[DeliveryDateTime]] &lt;= data[[#This Row],[SLADue]], "On Time", "Late")</f>
        <v>Late</v>
      </c>
    </row>
    <row r="3256" spans="1:28" x14ac:dyDescent="0.2">
      <c r="A3256" t="s">
        <v>3806</v>
      </c>
      <c r="B3256" t="s">
        <v>19</v>
      </c>
      <c r="C3256" t="s">
        <v>20</v>
      </c>
      <c r="D3256" t="s">
        <v>21</v>
      </c>
      <c r="E3256" s="5">
        <v>18.920000000000002</v>
      </c>
      <c r="F3256" t="s">
        <v>43</v>
      </c>
      <c r="G3256">
        <v>1</v>
      </c>
      <c r="H3256" s="1">
        <v>45517</v>
      </c>
      <c r="I3256" s="1" t="str">
        <f>TEXT(data[[#This Row],[OrderDate]],"mmm")</f>
        <v>Aug</v>
      </c>
      <c r="J3256" s="6">
        <v>0.54236111111111107</v>
      </c>
      <c r="K3256" s="6" t="str">
        <f>TEXT(data[[#This Row],[OrderTime]],"h")</f>
        <v>13</v>
      </c>
      <c r="L3256" s="1">
        <v>45517</v>
      </c>
      <c r="M3256" s="6">
        <v>0.66736111111111107</v>
      </c>
      <c r="N3256" t="s">
        <v>57</v>
      </c>
      <c r="O3256" t="s">
        <v>609</v>
      </c>
      <c r="P3256" t="s">
        <v>25</v>
      </c>
      <c r="Q3256" t="s">
        <v>53</v>
      </c>
      <c r="R3256" t="s">
        <v>27</v>
      </c>
      <c r="S3256" t="s">
        <v>47</v>
      </c>
      <c r="T3256" t="s">
        <v>29</v>
      </c>
      <c r="U3256" t="s">
        <v>30</v>
      </c>
      <c r="V3256" s="5">
        <f>data[[#This Row],[PriceUSD]]*data[[#This Row],[Quantity]]</f>
        <v>18.920000000000002</v>
      </c>
      <c r="W3256" s="7">
        <f>data[[#This Row],[OrderDate]] + TIME(VALUE(LEFT(data[[#This Row],[OrderTime]],2)), VALUE(RIGHT(data[[#This Row],[OrderTime]],2)), 0)</f>
        <v>45517.007638888892</v>
      </c>
      <c r="X3256" s="7">
        <f>_xlfn.MINIFS(data[OrderDateTime], data[CustomerName], data[[#This Row],[CustomerName]])</f>
        <v>45507.015277777777</v>
      </c>
      <c r="Y3256" t="str">
        <f>IF(data[[#This Row],[OrderDateTime]]=data[[#This Row],[FirstOrderDateTime]], "New", "Returning")</f>
        <v>Returning</v>
      </c>
      <c r="Z3256" s="7">
        <f>data[[#This Row],[DeliveryDate]] + data[[#This Row],[DeliveryTime]]</f>
        <v>45517.667361111111</v>
      </c>
      <c r="AA3256" s="7">
        <f>data[[#This Row],[OrderDateTime]] + 1</f>
        <v>45518.007638888892</v>
      </c>
      <c r="AB3256" s="7" t="str">
        <f>IF(data[[#This Row],[DeliveryDateTime]] &lt;= data[[#This Row],[SLADue]], "On Time", "Late")</f>
        <v>On Time</v>
      </c>
    </row>
    <row r="3257" spans="1:28" x14ac:dyDescent="0.2">
      <c r="A3257" t="s">
        <v>3807</v>
      </c>
      <c r="B3257" t="s">
        <v>19</v>
      </c>
      <c r="C3257" t="s">
        <v>69</v>
      </c>
      <c r="D3257" t="s">
        <v>70</v>
      </c>
      <c r="E3257" s="5">
        <v>55.54</v>
      </c>
      <c r="F3257" t="s">
        <v>119</v>
      </c>
      <c r="G3257">
        <v>4</v>
      </c>
      <c r="H3257" s="1">
        <v>45831</v>
      </c>
      <c r="I3257" s="1" t="str">
        <f>TEXT(data[[#This Row],[OrderDate]],"mmm")</f>
        <v>Jun</v>
      </c>
      <c r="J3257" s="6">
        <v>0.59305555555555556</v>
      </c>
      <c r="K3257" s="6" t="str">
        <f>TEXT(data[[#This Row],[OrderTime]],"h")</f>
        <v>14</v>
      </c>
      <c r="L3257" s="1">
        <v>45832</v>
      </c>
      <c r="M3257" s="6">
        <v>0.84305555555555556</v>
      </c>
      <c r="N3257" t="s">
        <v>44</v>
      </c>
      <c r="O3257" t="s">
        <v>1148</v>
      </c>
      <c r="P3257" t="s">
        <v>25</v>
      </c>
      <c r="Q3257" t="s">
        <v>26</v>
      </c>
      <c r="R3257" t="s">
        <v>37</v>
      </c>
      <c r="S3257" t="s">
        <v>28</v>
      </c>
      <c r="T3257" t="s">
        <v>29</v>
      </c>
      <c r="U3257" t="s">
        <v>39</v>
      </c>
      <c r="V3257" s="5">
        <f>data[[#This Row],[PriceUSD]]*data[[#This Row],[Quantity]]</f>
        <v>222.16</v>
      </c>
      <c r="W3257" s="7">
        <f>data[[#This Row],[OrderDate]] + TIME(VALUE(LEFT(data[[#This Row],[OrderTime]],2)), VALUE(RIGHT(data[[#This Row],[OrderTime]],2)), 0)</f>
        <v>45831.038888888892</v>
      </c>
      <c r="X3257" s="7">
        <f>_xlfn.MINIFS(data[OrderDateTime], data[CustomerName], data[[#This Row],[CustomerName]])</f>
        <v>45523.017361111109</v>
      </c>
      <c r="Y3257" t="str">
        <f>IF(data[[#This Row],[OrderDateTime]]=data[[#This Row],[FirstOrderDateTime]], "New", "Returning")</f>
        <v>Returning</v>
      </c>
      <c r="Z3257" s="7">
        <f>data[[#This Row],[DeliveryDate]] + data[[#This Row],[DeliveryTime]]</f>
        <v>45832.843055555553</v>
      </c>
      <c r="AA3257" s="7">
        <f>data[[#This Row],[OrderDateTime]] + 1</f>
        <v>45832.038888888892</v>
      </c>
      <c r="AB3257" s="7" t="str">
        <f>IF(data[[#This Row],[DeliveryDateTime]] &lt;= data[[#This Row],[SLADue]], "On Time", "Late")</f>
        <v>Late</v>
      </c>
    </row>
    <row r="3258" spans="1:28" x14ac:dyDescent="0.2">
      <c r="A3258" t="s">
        <v>3808</v>
      </c>
      <c r="B3258" t="s">
        <v>19</v>
      </c>
      <c r="C3258" t="s">
        <v>41</v>
      </c>
      <c r="D3258" t="s">
        <v>42</v>
      </c>
      <c r="E3258" s="5">
        <v>34.68</v>
      </c>
      <c r="F3258" t="s">
        <v>51</v>
      </c>
      <c r="G3258">
        <v>1</v>
      </c>
      <c r="H3258" s="1">
        <v>45528</v>
      </c>
      <c r="I3258" s="1" t="str">
        <f>TEXT(data[[#This Row],[OrderDate]],"mmm")</f>
        <v>Aug</v>
      </c>
      <c r="J3258" s="6">
        <v>0.42569444444444443</v>
      </c>
      <c r="K3258" s="6" t="str">
        <f>TEXT(data[[#This Row],[OrderTime]],"h")</f>
        <v>10</v>
      </c>
      <c r="L3258" s="1">
        <v>45528</v>
      </c>
      <c r="M3258" s="6">
        <v>0.59236111111111112</v>
      </c>
      <c r="N3258" t="s">
        <v>388</v>
      </c>
      <c r="O3258" t="s">
        <v>946</v>
      </c>
      <c r="P3258" t="s">
        <v>234</v>
      </c>
      <c r="Q3258" t="s">
        <v>26</v>
      </c>
      <c r="R3258" t="s">
        <v>46</v>
      </c>
      <c r="S3258" t="s">
        <v>47</v>
      </c>
      <c r="T3258" t="s">
        <v>136</v>
      </c>
      <c r="U3258" t="s">
        <v>67</v>
      </c>
      <c r="V3258" s="5">
        <f>data[[#This Row],[PriceUSD]]*data[[#This Row],[Quantity]]</f>
        <v>34.68</v>
      </c>
      <c r="W3258" s="7">
        <f>data[[#This Row],[OrderDate]] + TIME(VALUE(LEFT(data[[#This Row],[OrderTime]],2)), VALUE(RIGHT(data[[#This Row],[OrderTime]],2)), 0)</f>
        <v>45528.030555555553</v>
      </c>
      <c r="X3258" s="7">
        <f>_xlfn.MINIFS(data[OrderDateTime], data[CustomerName], data[[#This Row],[CustomerName]])</f>
        <v>45506.022916666669</v>
      </c>
      <c r="Y3258" t="str">
        <f>IF(data[[#This Row],[OrderDateTime]]=data[[#This Row],[FirstOrderDateTime]], "New", "Returning")</f>
        <v>Returning</v>
      </c>
      <c r="Z3258" s="7">
        <f>data[[#This Row],[DeliveryDate]] + data[[#This Row],[DeliveryTime]]</f>
        <v>45528.592361111114</v>
      </c>
      <c r="AA3258" s="7">
        <f>data[[#This Row],[OrderDateTime]] + 1</f>
        <v>45529.030555555553</v>
      </c>
      <c r="AB3258" s="7" t="str">
        <f>IF(data[[#This Row],[DeliveryDateTime]] &lt;= data[[#This Row],[SLADue]], "On Time", "Late")</f>
        <v>On Time</v>
      </c>
    </row>
    <row r="3259" spans="1:28" x14ac:dyDescent="0.2">
      <c r="A3259" t="s">
        <v>3809</v>
      </c>
      <c r="B3259" t="s">
        <v>19</v>
      </c>
      <c r="C3259" t="s">
        <v>41</v>
      </c>
      <c r="D3259" t="s">
        <v>42</v>
      </c>
      <c r="E3259" s="5">
        <v>31.36</v>
      </c>
      <c r="F3259" t="s">
        <v>182</v>
      </c>
      <c r="G3259">
        <v>1</v>
      </c>
      <c r="H3259" s="1">
        <v>45606</v>
      </c>
      <c r="I3259" s="1" t="str">
        <f>TEXT(data[[#This Row],[OrderDate]],"mmm")</f>
        <v>Nov</v>
      </c>
      <c r="J3259" s="6">
        <v>0.62708333333333333</v>
      </c>
      <c r="K3259" s="6" t="str">
        <f>TEXT(data[[#This Row],[OrderTime]],"h")</f>
        <v>15</v>
      </c>
      <c r="L3259" s="1">
        <v>45608</v>
      </c>
      <c r="M3259" s="6">
        <v>0.62708333333333333</v>
      </c>
      <c r="N3259" t="s">
        <v>326</v>
      </c>
      <c r="O3259" t="s">
        <v>978</v>
      </c>
      <c r="P3259" t="s">
        <v>202</v>
      </c>
      <c r="Q3259" t="s">
        <v>26</v>
      </c>
      <c r="R3259" t="s">
        <v>46</v>
      </c>
      <c r="S3259" t="s">
        <v>105</v>
      </c>
      <c r="T3259" t="s">
        <v>38</v>
      </c>
      <c r="U3259" t="s">
        <v>30</v>
      </c>
      <c r="V3259" s="5">
        <f>data[[#This Row],[PriceUSD]]*data[[#This Row],[Quantity]]</f>
        <v>31.36</v>
      </c>
      <c r="W3259" s="7">
        <f>data[[#This Row],[OrderDate]] + TIME(VALUE(LEFT(data[[#This Row],[OrderTime]],2)), VALUE(RIGHT(data[[#This Row],[OrderTime]],2)), 0)</f>
        <v>45606.022916666669</v>
      </c>
      <c r="X3259" s="7">
        <f>_xlfn.MINIFS(data[OrderDateTime], data[CustomerName], data[[#This Row],[CustomerName]])</f>
        <v>45560.030555555553</v>
      </c>
      <c r="Y3259" t="str">
        <f>IF(data[[#This Row],[OrderDateTime]]=data[[#This Row],[FirstOrderDateTime]], "New", "Returning")</f>
        <v>Returning</v>
      </c>
      <c r="Z3259" s="7">
        <f>data[[#This Row],[DeliveryDate]] + data[[#This Row],[DeliveryTime]]</f>
        <v>45608.627083333333</v>
      </c>
      <c r="AA3259" s="7">
        <f>data[[#This Row],[OrderDateTime]] + 1</f>
        <v>45607.022916666669</v>
      </c>
      <c r="AB3259" s="7" t="str">
        <f>IF(data[[#This Row],[DeliveryDateTime]] &lt;= data[[#This Row],[SLADue]], "On Time", "Late")</f>
        <v>Late</v>
      </c>
    </row>
    <row r="3260" spans="1:28" x14ac:dyDescent="0.2">
      <c r="A3260" t="s">
        <v>3810</v>
      </c>
      <c r="B3260" t="s">
        <v>19</v>
      </c>
      <c r="C3260" t="s">
        <v>126</v>
      </c>
      <c r="D3260" t="s">
        <v>127</v>
      </c>
      <c r="E3260" s="5">
        <v>22.41</v>
      </c>
      <c r="F3260" t="s">
        <v>138</v>
      </c>
      <c r="G3260">
        <v>1</v>
      </c>
      <c r="H3260" s="1">
        <v>45529</v>
      </c>
      <c r="I3260" s="1" t="str">
        <f>TEXT(data[[#This Row],[OrderDate]],"mmm")</f>
        <v>Aug</v>
      </c>
      <c r="J3260" s="6">
        <v>0.77708333333333335</v>
      </c>
      <c r="K3260" s="6" t="str">
        <f>TEXT(data[[#This Row],[OrderTime]],"h")</f>
        <v>18</v>
      </c>
      <c r="L3260" s="1">
        <v>45530</v>
      </c>
      <c r="M3260" s="6">
        <v>0.77708333333333335</v>
      </c>
      <c r="N3260" t="s">
        <v>213</v>
      </c>
      <c r="O3260" t="s">
        <v>879</v>
      </c>
      <c r="P3260" t="s">
        <v>36</v>
      </c>
      <c r="Q3260" t="s">
        <v>53</v>
      </c>
      <c r="R3260" t="s">
        <v>129</v>
      </c>
      <c r="S3260" t="s">
        <v>28</v>
      </c>
      <c r="T3260" t="s">
        <v>29</v>
      </c>
      <c r="U3260" t="s">
        <v>30</v>
      </c>
      <c r="V3260" s="5">
        <f>data[[#This Row],[PriceUSD]]*data[[#This Row],[Quantity]]</f>
        <v>22.41</v>
      </c>
      <c r="W3260" s="7">
        <f>data[[#This Row],[OrderDate]] + TIME(VALUE(LEFT(data[[#This Row],[OrderTime]],2)), VALUE(RIGHT(data[[#This Row],[OrderTime]],2)), 0)</f>
        <v>45529.022916666669</v>
      </c>
      <c r="X3260" s="7">
        <f>_xlfn.MINIFS(data[OrderDateTime], data[CustomerName], data[[#This Row],[CustomerName]])</f>
        <v>45523.007638888892</v>
      </c>
      <c r="Y3260" t="str">
        <f>IF(data[[#This Row],[OrderDateTime]]=data[[#This Row],[FirstOrderDateTime]], "New", "Returning")</f>
        <v>Returning</v>
      </c>
      <c r="Z3260" s="7">
        <f>data[[#This Row],[DeliveryDate]] + data[[#This Row],[DeliveryTime]]</f>
        <v>45530.777083333334</v>
      </c>
      <c r="AA3260" s="7">
        <f>data[[#This Row],[OrderDateTime]] + 1</f>
        <v>45530.022916666669</v>
      </c>
      <c r="AB3260" s="7" t="str">
        <f>IF(data[[#This Row],[DeliveryDateTime]] &lt;= data[[#This Row],[SLADue]], "On Time", "Late")</f>
        <v>Late</v>
      </c>
    </row>
    <row r="3261" spans="1:28" x14ac:dyDescent="0.2">
      <c r="A3261" t="s">
        <v>3811</v>
      </c>
      <c r="B3261" t="s">
        <v>19</v>
      </c>
      <c r="C3261" t="s">
        <v>258</v>
      </c>
      <c r="D3261" t="s">
        <v>259</v>
      </c>
      <c r="E3261" s="5">
        <v>112.74</v>
      </c>
      <c r="F3261" t="s">
        <v>51</v>
      </c>
      <c r="G3261">
        <v>3</v>
      </c>
      <c r="H3261" s="1">
        <v>45532</v>
      </c>
      <c r="I3261" s="1" t="str">
        <f>TEXT(data[[#This Row],[OrderDate]],"mmm")</f>
        <v>Aug</v>
      </c>
      <c r="J3261" s="6">
        <v>0.70416666666666672</v>
      </c>
      <c r="K3261" s="6" t="str">
        <f>TEXT(data[[#This Row],[OrderTime]],"h")</f>
        <v>16</v>
      </c>
      <c r="L3261" s="1">
        <v>45533</v>
      </c>
      <c r="M3261" s="6">
        <v>0.70416666666666672</v>
      </c>
      <c r="N3261" t="s">
        <v>44</v>
      </c>
      <c r="O3261" t="s">
        <v>1902</v>
      </c>
      <c r="P3261" t="s">
        <v>25</v>
      </c>
      <c r="Q3261" t="s">
        <v>53</v>
      </c>
      <c r="R3261" t="s">
        <v>261</v>
      </c>
      <c r="S3261" t="s">
        <v>28</v>
      </c>
      <c r="T3261" t="s">
        <v>59</v>
      </c>
      <c r="U3261" t="s">
        <v>30</v>
      </c>
      <c r="V3261" s="5">
        <f>data[[#This Row],[PriceUSD]]*data[[#This Row],[Quantity]]</f>
        <v>338.21999999999997</v>
      </c>
      <c r="W3261" s="7">
        <f>data[[#This Row],[OrderDate]] + TIME(VALUE(LEFT(data[[#This Row],[OrderTime]],2)), VALUE(RIGHT(data[[#This Row],[OrderTime]],2)), 0)</f>
        <v>45532.046527777777</v>
      </c>
      <c r="X3261" s="7">
        <f>_xlfn.MINIFS(data[OrderDateTime], data[CustomerName], data[[#This Row],[CustomerName]])</f>
        <v>45532.046527777777</v>
      </c>
      <c r="Y3261" t="str">
        <f>IF(data[[#This Row],[OrderDateTime]]=data[[#This Row],[FirstOrderDateTime]], "New", "Returning")</f>
        <v>New</v>
      </c>
      <c r="Z3261" s="7">
        <f>data[[#This Row],[DeliveryDate]] + data[[#This Row],[DeliveryTime]]</f>
        <v>45533.70416666667</v>
      </c>
      <c r="AA3261" s="7">
        <f>data[[#This Row],[OrderDateTime]] + 1</f>
        <v>45533.046527777777</v>
      </c>
      <c r="AB3261" s="7" t="str">
        <f>IF(data[[#This Row],[DeliveryDateTime]] &lt;= data[[#This Row],[SLADue]], "On Time", "Late")</f>
        <v>Late</v>
      </c>
    </row>
    <row r="3262" spans="1:28" x14ac:dyDescent="0.2">
      <c r="A3262" t="s">
        <v>3812</v>
      </c>
      <c r="B3262" t="s">
        <v>19</v>
      </c>
      <c r="C3262" t="s">
        <v>126</v>
      </c>
      <c r="D3262" t="s">
        <v>127</v>
      </c>
      <c r="E3262" s="5">
        <v>18.149999999999999</v>
      </c>
      <c r="F3262" t="s">
        <v>138</v>
      </c>
      <c r="G3262">
        <v>1</v>
      </c>
      <c r="H3262" s="1">
        <v>45521</v>
      </c>
      <c r="I3262" s="1" t="str">
        <f>TEXT(data[[#This Row],[OrderDate]],"mmm")</f>
        <v>Aug</v>
      </c>
      <c r="J3262" s="6">
        <v>0.38055555555555554</v>
      </c>
      <c r="K3262" s="6" t="str">
        <f>TEXT(data[[#This Row],[OrderTime]],"h")</f>
        <v>9</v>
      </c>
      <c r="L3262" s="1">
        <v>45521</v>
      </c>
      <c r="M3262" s="6">
        <v>0.54722222222222228</v>
      </c>
      <c r="N3262" t="s">
        <v>112</v>
      </c>
      <c r="O3262" t="s">
        <v>570</v>
      </c>
      <c r="P3262" t="s">
        <v>36</v>
      </c>
      <c r="Q3262" t="s">
        <v>53</v>
      </c>
      <c r="R3262" t="s">
        <v>129</v>
      </c>
      <c r="S3262" t="s">
        <v>47</v>
      </c>
      <c r="T3262" t="s">
        <v>38</v>
      </c>
      <c r="U3262" t="s">
        <v>30</v>
      </c>
      <c r="V3262" s="5">
        <f>data[[#This Row],[PriceUSD]]*data[[#This Row],[Quantity]]</f>
        <v>18.149999999999999</v>
      </c>
      <c r="W3262" s="7">
        <f>data[[#This Row],[OrderDate]] + TIME(VALUE(LEFT(data[[#This Row],[OrderTime]],2)), VALUE(RIGHT(data[[#This Row],[OrderTime]],2)), 0)</f>
        <v>45521.038888888892</v>
      </c>
      <c r="X3262" s="7">
        <f>_xlfn.MINIFS(data[OrderDateTime], data[CustomerName], data[[#This Row],[CustomerName]])</f>
        <v>45521.038888888892</v>
      </c>
      <c r="Y3262" t="str">
        <f>IF(data[[#This Row],[OrderDateTime]]=data[[#This Row],[FirstOrderDateTime]], "New", "Returning")</f>
        <v>New</v>
      </c>
      <c r="Z3262" s="7">
        <f>data[[#This Row],[DeliveryDate]] + data[[#This Row],[DeliveryTime]]</f>
        <v>45521.547222222223</v>
      </c>
      <c r="AA3262" s="7">
        <f>data[[#This Row],[OrderDateTime]] + 1</f>
        <v>45522.038888888892</v>
      </c>
      <c r="AB3262" s="7" t="str">
        <f>IF(data[[#This Row],[DeliveryDateTime]] &lt;= data[[#This Row],[SLADue]], "On Time", "Late")</f>
        <v>On Time</v>
      </c>
    </row>
    <row r="3263" spans="1:28" x14ac:dyDescent="0.2">
      <c r="A3263" t="s">
        <v>3813</v>
      </c>
      <c r="B3263" t="s">
        <v>19</v>
      </c>
      <c r="C3263" t="s">
        <v>32</v>
      </c>
      <c r="D3263" t="s">
        <v>33</v>
      </c>
      <c r="E3263" s="5">
        <v>53.68</v>
      </c>
      <c r="F3263" t="s">
        <v>138</v>
      </c>
      <c r="G3263">
        <v>1</v>
      </c>
      <c r="H3263" s="1">
        <v>45648</v>
      </c>
      <c r="I3263" s="1" t="str">
        <f>TEXT(data[[#This Row],[OrderDate]],"mmm")</f>
        <v>Dec</v>
      </c>
      <c r="J3263" s="6">
        <v>0.85763888888888884</v>
      </c>
      <c r="K3263" s="6" t="str">
        <f>TEXT(data[[#This Row],[OrderTime]],"h")</f>
        <v>20</v>
      </c>
      <c r="L3263" s="1">
        <v>45649</v>
      </c>
      <c r="M3263" s="6">
        <v>0.71597222222222223</v>
      </c>
      <c r="N3263" t="s">
        <v>88</v>
      </c>
      <c r="O3263" t="s">
        <v>748</v>
      </c>
      <c r="P3263" t="s">
        <v>25</v>
      </c>
      <c r="Q3263" t="s">
        <v>26</v>
      </c>
      <c r="R3263" t="s">
        <v>37</v>
      </c>
      <c r="S3263" t="s">
        <v>28</v>
      </c>
      <c r="T3263" t="s">
        <v>38</v>
      </c>
      <c r="U3263" t="s">
        <v>30</v>
      </c>
      <c r="V3263" s="5">
        <f>data[[#This Row],[PriceUSD]]*data[[#This Row],[Quantity]]</f>
        <v>53.68</v>
      </c>
      <c r="W3263" s="7">
        <f>data[[#This Row],[OrderDate]] + TIME(VALUE(LEFT(data[[#This Row],[OrderTime]],2)), VALUE(RIGHT(data[[#This Row],[OrderTime]],2)), 0)</f>
        <v>45648.061805555553</v>
      </c>
      <c r="X3263" s="7">
        <f>_xlfn.MINIFS(data[OrderDateTime], data[CustomerName], data[[#This Row],[CustomerName]])</f>
        <v>45507.015277777777</v>
      </c>
      <c r="Y3263" t="str">
        <f>IF(data[[#This Row],[OrderDateTime]]=data[[#This Row],[FirstOrderDateTime]], "New", "Returning")</f>
        <v>Returning</v>
      </c>
      <c r="Z3263" s="7">
        <f>data[[#This Row],[DeliveryDate]] + data[[#This Row],[DeliveryTime]]</f>
        <v>45649.71597222222</v>
      </c>
      <c r="AA3263" s="7">
        <f>data[[#This Row],[OrderDateTime]] + 1</f>
        <v>45649.061805555553</v>
      </c>
      <c r="AB3263" s="7" t="str">
        <f>IF(data[[#This Row],[DeliveryDateTime]] &lt;= data[[#This Row],[SLADue]], "On Time", "Late")</f>
        <v>Late</v>
      </c>
    </row>
    <row r="3264" spans="1:28" x14ac:dyDescent="0.2">
      <c r="A3264" t="s">
        <v>3814</v>
      </c>
      <c r="B3264" t="s">
        <v>19</v>
      </c>
      <c r="C3264" t="s">
        <v>41</v>
      </c>
      <c r="D3264" t="s">
        <v>42</v>
      </c>
      <c r="E3264" s="5">
        <v>37.68</v>
      </c>
      <c r="F3264" t="s">
        <v>56</v>
      </c>
      <c r="G3264">
        <v>1</v>
      </c>
      <c r="H3264" s="1">
        <v>45833</v>
      </c>
      <c r="I3264" s="1" t="str">
        <f>TEXT(data[[#This Row],[OrderDate]],"mmm")</f>
        <v>Jun</v>
      </c>
      <c r="J3264" s="6">
        <v>0.77222222222222225</v>
      </c>
      <c r="K3264" s="6" t="str">
        <f>TEXT(data[[#This Row],[OrderTime]],"h")</f>
        <v>18</v>
      </c>
      <c r="L3264" s="1">
        <v>45834</v>
      </c>
      <c r="M3264" s="6">
        <v>0.81388888888888888</v>
      </c>
      <c r="N3264" t="s">
        <v>213</v>
      </c>
      <c r="O3264" t="s">
        <v>875</v>
      </c>
      <c r="P3264" t="s">
        <v>36</v>
      </c>
      <c r="Q3264" t="s">
        <v>26</v>
      </c>
      <c r="R3264" t="s">
        <v>46</v>
      </c>
      <c r="S3264" t="s">
        <v>28</v>
      </c>
      <c r="T3264" t="s">
        <v>38</v>
      </c>
      <c r="U3264" t="s">
        <v>30</v>
      </c>
      <c r="V3264" s="5">
        <f>data[[#This Row],[PriceUSD]]*data[[#This Row],[Quantity]]</f>
        <v>37.68</v>
      </c>
      <c r="W3264" s="7">
        <f>data[[#This Row],[OrderDate]] + TIME(VALUE(LEFT(data[[#This Row],[OrderTime]],2)), VALUE(RIGHT(data[[#This Row],[OrderTime]],2)), 0)</f>
        <v>45833.015277777777</v>
      </c>
      <c r="X3264" s="7">
        <f>_xlfn.MINIFS(data[OrderDateTime], data[CustomerName], data[[#This Row],[CustomerName]])</f>
        <v>45516.030555555553</v>
      </c>
      <c r="Y3264" t="str">
        <f>IF(data[[#This Row],[OrderDateTime]]=data[[#This Row],[FirstOrderDateTime]], "New", "Returning")</f>
        <v>Returning</v>
      </c>
      <c r="Z3264" s="7">
        <f>data[[#This Row],[DeliveryDate]] + data[[#This Row],[DeliveryTime]]</f>
        <v>45834.813888888886</v>
      </c>
      <c r="AA3264" s="7">
        <f>data[[#This Row],[OrderDateTime]] + 1</f>
        <v>45834.015277777777</v>
      </c>
      <c r="AB3264" s="7" t="str">
        <f>IF(data[[#This Row],[DeliveryDateTime]] &lt;= data[[#This Row],[SLADue]], "On Time", "Late")</f>
        <v>Late</v>
      </c>
    </row>
    <row r="3265" spans="1:28" x14ac:dyDescent="0.2">
      <c r="A3265" t="s">
        <v>3815</v>
      </c>
      <c r="B3265" t="s">
        <v>19</v>
      </c>
      <c r="C3265" t="s">
        <v>110</v>
      </c>
      <c r="D3265" t="s">
        <v>111</v>
      </c>
      <c r="E3265" s="5">
        <v>12.05</v>
      </c>
      <c r="F3265" t="s">
        <v>87</v>
      </c>
      <c r="G3265">
        <v>1</v>
      </c>
      <c r="H3265" s="1">
        <v>45570</v>
      </c>
      <c r="I3265" s="1" t="str">
        <f>TEXT(data[[#This Row],[OrderDate]],"mmm")</f>
        <v>Oct</v>
      </c>
      <c r="J3265" s="6">
        <v>0.46111111111111114</v>
      </c>
      <c r="K3265" s="6" t="str">
        <f>TEXT(data[[#This Row],[OrderTime]],"h")</f>
        <v>11</v>
      </c>
      <c r="L3265" s="1">
        <v>45571</v>
      </c>
      <c r="M3265" s="6">
        <v>0.5444444444444444</v>
      </c>
      <c r="N3265" t="s">
        <v>148</v>
      </c>
      <c r="O3265" t="s">
        <v>537</v>
      </c>
      <c r="P3265" t="s">
        <v>25</v>
      </c>
      <c r="Q3265" t="s">
        <v>26</v>
      </c>
      <c r="R3265" t="s">
        <v>114</v>
      </c>
      <c r="S3265" t="s">
        <v>28</v>
      </c>
      <c r="T3265" t="s">
        <v>136</v>
      </c>
      <c r="U3265" t="s">
        <v>30</v>
      </c>
      <c r="V3265" s="5">
        <f>data[[#This Row],[PriceUSD]]*data[[#This Row],[Quantity]]</f>
        <v>12.05</v>
      </c>
      <c r="W3265" s="7">
        <f>data[[#This Row],[OrderDate]] + TIME(VALUE(LEFT(data[[#This Row],[OrderTime]],2)), VALUE(RIGHT(data[[#This Row],[OrderTime]],2)), 0)</f>
        <v>45570.007638888892</v>
      </c>
      <c r="X3265" s="7">
        <f>_xlfn.MINIFS(data[OrderDateTime], data[CustomerName], data[[#This Row],[CustomerName]])</f>
        <v>45527.038888888892</v>
      </c>
      <c r="Y3265" t="str">
        <f>IF(data[[#This Row],[OrderDateTime]]=data[[#This Row],[FirstOrderDateTime]], "New", "Returning")</f>
        <v>Returning</v>
      </c>
      <c r="Z3265" s="7">
        <f>data[[#This Row],[DeliveryDate]] + data[[#This Row],[DeliveryTime]]</f>
        <v>45571.544444444444</v>
      </c>
      <c r="AA3265" s="7">
        <f>data[[#This Row],[OrderDateTime]] + 1</f>
        <v>45571.007638888892</v>
      </c>
      <c r="AB3265" s="7" t="str">
        <f>IF(data[[#This Row],[DeliveryDateTime]] &lt;= data[[#This Row],[SLADue]], "On Time", "Late")</f>
        <v>Late</v>
      </c>
    </row>
    <row r="3266" spans="1:28" x14ac:dyDescent="0.2">
      <c r="A3266" t="s">
        <v>3816</v>
      </c>
      <c r="B3266" t="s">
        <v>19</v>
      </c>
      <c r="C3266" t="s">
        <v>79</v>
      </c>
      <c r="D3266" t="s">
        <v>80</v>
      </c>
      <c r="E3266" s="5">
        <v>31.01</v>
      </c>
      <c r="F3266" t="s">
        <v>63</v>
      </c>
      <c r="G3266">
        <v>1</v>
      </c>
      <c r="H3266" s="1">
        <v>45809</v>
      </c>
      <c r="I3266" s="1" t="str">
        <f>TEXT(data[[#This Row],[OrderDate]],"mmm")</f>
        <v>Jun</v>
      </c>
      <c r="J3266" s="6">
        <v>0.56666666666666665</v>
      </c>
      <c r="K3266" s="6" t="str">
        <f>TEXT(data[[#This Row],[OrderTime]],"h")</f>
        <v>13</v>
      </c>
      <c r="L3266" s="1">
        <v>45809</v>
      </c>
      <c r="M3266" s="6">
        <v>0.73333333333333328</v>
      </c>
      <c r="N3266" t="s">
        <v>238</v>
      </c>
      <c r="O3266" t="s">
        <v>121</v>
      </c>
      <c r="P3266" t="s">
        <v>36</v>
      </c>
      <c r="Q3266" t="s">
        <v>53</v>
      </c>
      <c r="R3266" t="s">
        <v>83</v>
      </c>
      <c r="S3266" t="s">
        <v>47</v>
      </c>
      <c r="T3266" t="s">
        <v>115</v>
      </c>
      <c r="U3266" t="s">
        <v>39</v>
      </c>
      <c r="V3266" s="5">
        <f>data[[#This Row],[PriceUSD]]*data[[#This Row],[Quantity]]</f>
        <v>31.01</v>
      </c>
      <c r="W3266" s="7">
        <f>data[[#This Row],[OrderDate]] + TIME(VALUE(LEFT(data[[#This Row],[OrderTime]],2)), VALUE(RIGHT(data[[#This Row],[OrderTime]],2)), 0)</f>
        <v>45809.046527777777</v>
      </c>
      <c r="X3266" s="7">
        <f>_xlfn.MINIFS(data[OrderDateTime], data[CustomerName], data[[#This Row],[CustomerName]])</f>
        <v>45517.030555555553</v>
      </c>
      <c r="Y3266" t="str">
        <f>IF(data[[#This Row],[OrderDateTime]]=data[[#This Row],[FirstOrderDateTime]], "New", "Returning")</f>
        <v>Returning</v>
      </c>
      <c r="Z3266" s="7">
        <f>data[[#This Row],[DeliveryDate]] + data[[#This Row],[DeliveryTime]]</f>
        <v>45809.73333333333</v>
      </c>
      <c r="AA3266" s="7">
        <f>data[[#This Row],[OrderDateTime]] + 1</f>
        <v>45810.046527777777</v>
      </c>
      <c r="AB3266" s="7" t="str">
        <f>IF(data[[#This Row],[DeliveryDateTime]] &lt;= data[[#This Row],[SLADue]], "On Time", "Late")</f>
        <v>On Time</v>
      </c>
    </row>
    <row r="3267" spans="1:28" x14ac:dyDescent="0.2">
      <c r="A3267" t="s">
        <v>3817</v>
      </c>
      <c r="B3267" t="s">
        <v>19</v>
      </c>
      <c r="C3267" t="s">
        <v>41</v>
      </c>
      <c r="D3267" t="s">
        <v>42</v>
      </c>
      <c r="E3267" s="5">
        <v>38.01</v>
      </c>
      <c r="F3267" t="s">
        <v>182</v>
      </c>
      <c r="G3267">
        <v>2</v>
      </c>
      <c r="H3267" s="1">
        <v>45867</v>
      </c>
      <c r="I3267" s="1" t="str">
        <f>TEXT(data[[#This Row],[OrderDate]],"mmm")</f>
        <v>Jul</v>
      </c>
      <c r="J3267" s="6">
        <v>0.75763888888888886</v>
      </c>
      <c r="K3267" s="6" t="str">
        <f>TEXT(data[[#This Row],[OrderTime]],"h")</f>
        <v>18</v>
      </c>
      <c r="L3267" s="1">
        <v>45868</v>
      </c>
      <c r="M3267" s="6">
        <v>0.84097222222222223</v>
      </c>
      <c r="N3267" t="s">
        <v>148</v>
      </c>
      <c r="O3267" t="s">
        <v>678</v>
      </c>
      <c r="P3267" t="s">
        <v>25</v>
      </c>
      <c r="Q3267" t="s">
        <v>53</v>
      </c>
      <c r="R3267" t="s">
        <v>46</v>
      </c>
      <c r="S3267" t="s">
        <v>28</v>
      </c>
      <c r="T3267" t="s">
        <v>106</v>
      </c>
      <c r="U3267" t="s">
        <v>39</v>
      </c>
      <c r="V3267" s="5">
        <f>data[[#This Row],[PriceUSD]]*data[[#This Row],[Quantity]]</f>
        <v>76.02</v>
      </c>
      <c r="W3267" s="7">
        <f>data[[#This Row],[OrderDate]] + TIME(VALUE(LEFT(data[[#This Row],[OrderTime]],2)), VALUE(RIGHT(data[[#This Row],[OrderTime]],2)), 0)</f>
        <v>45867.061805555553</v>
      </c>
      <c r="X3267" s="7">
        <f>_xlfn.MINIFS(data[OrderDateTime], data[CustomerName], data[[#This Row],[CustomerName]])</f>
        <v>45520.015277777777</v>
      </c>
      <c r="Y3267" t="str">
        <f>IF(data[[#This Row],[OrderDateTime]]=data[[#This Row],[FirstOrderDateTime]], "New", "Returning")</f>
        <v>Returning</v>
      </c>
      <c r="Z3267" s="7">
        <f>data[[#This Row],[DeliveryDate]] + data[[#This Row],[DeliveryTime]]</f>
        <v>45868.84097222222</v>
      </c>
      <c r="AA3267" s="7">
        <f>data[[#This Row],[OrderDateTime]] + 1</f>
        <v>45868.061805555553</v>
      </c>
      <c r="AB3267" s="7" t="str">
        <f>IF(data[[#This Row],[DeliveryDateTime]] &lt;= data[[#This Row],[SLADue]], "On Time", "Late")</f>
        <v>Late</v>
      </c>
    </row>
    <row r="3268" spans="1:28" x14ac:dyDescent="0.2">
      <c r="A3268" t="s">
        <v>3818</v>
      </c>
      <c r="B3268" t="s">
        <v>19</v>
      </c>
      <c r="C3268" t="s">
        <v>41</v>
      </c>
      <c r="D3268" t="s">
        <v>42</v>
      </c>
      <c r="E3268" s="5">
        <v>35.630000000000003</v>
      </c>
      <c r="F3268" t="s">
        <v>182</v>
      </c>
      <c r="G3268">
        <v>1</v>
      </c>
      <c r="H3268" s="1">
        <v>45819</v>
      </c>
      <c r="I3268" s="1" t="str">
        <f>TEXT(data[[#This Row],[OrderDate]],"mmm")</f>
        <v>Jun</v>
      </c>
      <c r="J3268" s="6">
        <v>0.75624999999999998</v>
      </c>
      <c r="K3268" s="6" t="str">
        <f>TEXT(data[[#This Row],[OrderTime]],"h")</f>
        <v>18</v>
      </c>
      <c r="L3268" s="1">
        <v>45820</v>
      </c>
      <c r="M3268" s="6">
        <v>0.83958333333333335</v>
      </c>
      <c r="N3268" t="s">
        <v>170</v>
      </c>
      <c r="O3268" t="s">
        <v>389</v>
      </c>
      <c r="P3268" t="s">
        <v>36</v>
      </c>
      <c r="Q3268" t="s">
        <v>26</v>
      </c>
      <c r="R3268" t="s">
        <v>46</v>
      </c>
      <c r="S3268" t="s">
        <v>28</v>
      </c>
      <c r="T3268" t="s">
        <v>38</v>
      </c>
      <c r="U3268" t="s">
        <v>30</v>
      </c>
      <c r="V3268" s="5">
        <f>data[[#This Row],[PriceUSD]]*data[[#This Row],[Quantity]]</f>
        <v>35.630000000000003</v>
      </c>
      <c r="W3268" s="7">
        <f>data[[#This Row],[OrderDate]] + TIME(VALUE(LEFT(data[[#This Row],[OrderTime]],2)), VALUE(RIGHT(data[[#This Row],[OrderTime]],2)), 0)</f>
        <v>45819.017361111109</v>
      </c>
      <c r="X3268" s="7">
        <f>_xlfn.MINIFS(data[OrderDateTime], data[CustomerName], data[[#This Row],[CustomerName]])</f>
        <v>45557.007638888892</v>
      </c>
      <c r="Y3268" t="str">
        <f>IF(data[[#This Row],[OrderDateTime]]=data[[#This Row],[FirstOrderDateTime]], "New", "Returning")</f>
        <v>Returning</v>
      </c>
      <c r="Z3268" s="7">
        <f>data[[#This Row],[DeliveryDate]] + data[[#This Row],[DeliveryTime]]</f>
        <v>45820.839583333334</v>
      </c>
      <c r="AA3268" s="7">
        <f>data[[#This Row],[OrderDateTime]] + 1</f>
        <v>45820.017361111109</v>
      </c>
      <c r="AB3268" s="7" t="str">
        <f>IF(data[[#This Row],[DeliveryDateTime]] &lt;= data[[#This Row],[SLADue]], "On Time", "Late")</f>
        <v>Late</v>
      </c>
    </row>
    <row r="3269" spans="1:28" x14ac:dyDescent="0.2">
      <c r="A3269" t="s">
        <v>3819</v>
      </c>
      <c r="B3269" t="s">
        <v>19</v>
      </c>
      <c r="C3269" t="s">
        <v>49</v>
      </c>
      <c r="D3269" t="s">
        <v>50</v>
      </c>
      <c r="E3269" s="5">
        <v>32.17</v>
      </c>
      <c r="F3269" t="s">
        <v>51</v>
      </c>
      <c r="G3269">
        <v>1</v>
      </c>
      <c r="H3269" s="1">
        <v>45575</v>
      </c>
      <c r="I3269" s="1" t="str">
        <f>TEXT(data[[#This Row],[OrderDate]],"mmm")</f>
        <v>Oct</v>
      </c>
      <c r="J3269" s="6">
        <v>0.86458333333333337</v>
      </c>
      <c r="K3269" s="6" t="str">
        <f>TEXT(data[[#This Row],[OrderTime]],"h")</f>
        <v>20</v>
      </c>
      <c r="L3269" s="1">
        <v>45577</v>
      </c>
      <c r="M3269" s="6">
        <v>0.73472222222222228</v>
      </c>
      <c r="N3269" t="s">
        <v>243</v>
      </c>
      <c r="O3269" t="s">
        <v>373</v>
      </c>
      <c r="P3269" t="s">
        <v>245</v>
      </c>
      <c r="Q3269" t="s">
        <v>26</v>
      </c>
      <c r="R3269" t="s">
        <v>54</v>
      </c>
      <c r="S3269" t="s">
        <v>105</v>
      </c>
      <c r="T3269" t="s">
        <v>38</v>
      </c>
      <c r="U3269" t="s">
        <v>30</v>
      </c>
      <c r="V3269" s="5">
        <f>data[[#This Row],[PriceUSD]]*data[[#This Row],[Quantity]]</f>
        <v>32.17</v>
      </c>
      <c r="W3269" s="7">
        <f>data[[#This Row],[OrderDate]] + TIME(VALUE(LEFT(data[[#This Row],[OrderTime]],2)), VALUE(RIGHT(data[[#This Row],[OrderTime]],2)), 0)</f>
        <v>45575.022916666669</v>
      </c>
      <c r="X3269" s="7">
        <f>_xlfn.MINIFS(data[OrderDateTime], data[CustomerName], data[[#This Row],[CustomerName]])</f>
        <v>45529.054166666669</v>
      </c>
      <c r="Y3269" t="str">
        <f>IF(data[[#This Row],[OrderDateTime]]=data[[#This Row],[FirstOrderDateTime]], "New", "Returning")</f>
        <v>Returning</v>
      </c>
      <c r="Z3269" s="7">
        <f>data[[#This Row],[DeliveryDate]] + data[[#This Row],[DeliveryTime]]</f>
        <v>45577.734722222223</v>
      </c>
      <c r="AA3269" s="7">
        <f>data[[#This Row],[OrderDateTime]] + 1</f>
        <v>45576.022916666669</v>
      </c>
      <c r="AB3269" s="7" t="str">
        <f>IF(data[[#This Row],[DeliveryDateTime]] &lt;= data[[#This Row],[SLADue]], "On Time", "Late")</f>
        <v>Late</v>
      </c>
    </row>
    <row r="3270" spans="1:28" x14ac:dyDescent="0.2">
      <c r="A3270" t="s">
        <v>3820</v>
      </c>
      <c r="B3270" t="s">
        <v>19</v>
      </c>
      <c r="C3270" t="s">
        <v>69</v>
      </c>
      <c r="D3270" t="s">
        <v>70</v>
      </c>
      <c r="E3270" s="5">
        <v>53.69</v>
      </c>
      <c r="F3270" t="s">
        <v>43</v>
      </c>
      <c r="G3270">
        <v>3</v>
      </c>
      <c r="H3270" s="1">
        <v>45554</v>
      </c>
      <c r="I3270" s="1" t="str">
        <f>TEXT(data[[#This Row],[OrderDate]],"mmm")</f>
        <v>Sep</v>
      </c>
      <c r="J3270" s="6">
        <v>0.8930555555555556</v>
      </c>
      <c r="K3270" s="6" t="str">
        <f>TEXT(data[[#This Row],[OrderTime]],"h")</f>
        <v>21</v>
      </c>
      <c r="L3270" s="1">
        <v>45555</v>
      </c>
      <c r="M3270" s="6">
        <v>0.71666666666666667</v>
      </c>
      <c r="N3270" t="s">
        <v>64</v>
      </c>
      <c r="O3270" t="s">
        <v>539</v>
      </c>
      <c r="P3270" t="s">
        <v>25</v>
      </c>
      <c r="Q3270" t="s">
        <v>26</v>
      </c>
      <c r="R3270" t="s">
        <v>37</v>
      </c>
      <c r="S3270" t="s">
        <v>28</v>
      </c>
      <c r="T3270" t="s">
        <v>136</v>
      </c>
      <c r="U3270" t="s">
        <v>30</v>
      </c>
      <c r="V3270" s="5">
        <f>data[[#This Row],[PriceUSD]]*data[[#This Row],[Quantity]]</f>
        <v>161.07</v>
      </c>
      <c r="W3270" s="7">
        <f>data[[#This Row],[OrderDate]] + TIME(VALUE(LEFT(data[[#This Row],[OrderTime]],2)), VALUE(RIGHT(data[[#This Row],[OrderTime]],2)), 0)</f>
        <v>45554.038888888892</v>
      </c>
      <c r="X3270" s="7">
        <f>_xlfn.MINIFS(data[OrderDateTime], data[CustomerName], data[[#This Row],[CustomerName]])</f>
        <v>45554.038888888892</v>
      </c>
      <c r="Y3270" t="str">
        <f>IF(data[[#This Row],[OrderDateTime]]=data[[#This Row],[FirstOrderDateTime]], "New", "Returning")</f>
        <v>New</v>
      </c>
      <c r="Z3270" s="7">
        <f>data[[#This Row],[DeliveryDate]] + data[[#This Row],[DeliveryTime]]</f>
        <v>45555.716666666667</v>
      </c>
      <c r="AA3270" s="7">
        <f>data[[#This Row],[OrderDateTime]] + 1</f>
        <v>45555.038888888892</v>
      </c>
      <c r="AB3270" s="7" t="str">
        <f>IF(data[[#This Row],[DeliveryDateTime]] &lt;= data[[#This Row],[SLADue]], "On Time", "Late")</f>
        <v>Late</v>
      </c>
    </row>
    <row r="3271" spans="1:28" x14ac:dyDescent="0.2">
      <c r="A3271" t="s">
        <v>3821</v>
      </c>
      <c r="B3271" t="s">
        <v>19</v>
      </c>
      <c r="C3271" t="s">
        <v>32</v>
      </c>
      <c r="D3271" t="s">
        <v>33</v>
      </c>
      <c r="E3271" s="5">
        <v>54.14</v>
      </c>
      <c r="F3271" t="s">
        <v>138</v>
      </c>
      <c r="G3271">
        <v>1</v>
      </c>
      <c r="H3271" s="1">
        <v>45716</v>
      </c>
      <c r="I3271" s="1" t="str">
        <f>TEXT(data[[#This Row],[OrderDate]],"mmm")</f>
        <v>Feb</v>
      </c>
      <c r="J3271" s="6">
        <v>0.81319444444444444</v>
      </c>
      <c r="K3271" s="6" t="str">
        <f>TEXT(data[[#This Row],[OrderTime]],"h")</f>
        <v>19</v>
      </c>
      <c r="L3271" s="1">
        <v>45718</v>
      </c>
      <c r="M3271" s="6">
        <v>0.7</v>
      </c>
      <c r="N3271" t="s">
        <v>98</v>
      </c>
      <c r="O3271" t="s">
        <v>786</v>
      </c>
      <c r="P3271" t="s">
        <v>77</v>
      </c>
      <c r="Q3271" t="s">
        <v>26</v>
      </c>
      <c r="R3271" t="s">
        <v>37</v>
      </c>
      <c r="S3271" t="s">
        <v>105</v>
      </c>
      <c r="T3271" t="s">
        <v>38</v>
      </c>
      <c r="U3271" t="s">
        <v>30</v>
      </c>
      <c r="V3271" s="5">
        <f>data[[#This Row],[PriceUSD]]*data[[#This Row],[Quantity]]</f>
        <v>54.14</v>
      </c>
      <c r="W3271" s="7">
        <f>data[[#This Row],[OrderDate]] + TIME(VALUE(LEFT(data[[#This Row],[OrderTime]],2)), VALUE(RIGHT(data[[#This Row],[OrderTime]],2)), 0)</f>
        <v>45716.030555555553</v>
      </c>
      <c r="X3271" s="7">
        <f>_xlfn.MINIFS(data[OrderDateTime], data[CustomerName], data[[#This Row],[CustomerName]])</f>
        <v>45515.046527777777</v>
      </c>
      <c r="Y3271" t="str">
        <f>IF(data[[#This Row],[OrderDateTime]]=data[[#This Row],[FirstOrderDateTime]], "New", "Returning")</f>
        <v>Returning</v>
      </c>
      <c r="Z3271" s="7">
        <f>data[[#This Row],[DeliveryDate]] + data[[#This Row],[DeliveryTime]]</f>
        <v>45718.7</v>
      </c>
      <c r="AA3271" s="7">
        <f>data[[#This Row],[OrderDateTime]] + 1</f>
        <v>45717.030555555553</v>
      </c>
      <c r="AB3271" s="7" t="str">
        <f>IF(data[[#This Row],[DeliveryDateTime]] &lt;= data[[#This Row],[SLADue]], "On Time", "Late")</f>
        <v>Late</v>
      </c>
    </row>
    <row r="3272" spans="1:28" x14ac:dyDescent="0.2">
      <c r="A3272" t="s">
        <v>3822</v>
      </c>
      <c r="B3272" t="s">
        <v>19</v>
      </c>
      <c r="C3272" t="s">
        <v>285</v>
      </c>
      <c r="D3272" t="s">
        <v>286</v>
      </c>
      <c r="E3272" s="5">
        <v>20.51</v>
      </c>
      <c r="F3272" t="s">
        <v>22</v>
      </c>
      <c r="G3272">
        <v>2</v>
      </c>
      <c r="H3272" s="1">
        <v>45771</v>
      </c>
      <c r="I3272" s="1" t="str">
        <f>TEXT(data[[#This Row],[OrderDate]],"mmm")</f>
        <v>Apr</v>
      </c>
      <c r="J3272" s="6">
        <v>0.51458333333333328</v>
      </c>
      <c r="K3272" s="6" t="str">
        <f>TEXT(data[[#This Row],[OrderTime]],"h")</f>
        <v>12</v>
      </c>
      <c r="L3272" s="1">
        <v>45772</v>
      </c>
      <c r="M3272" s="6">
        <v>0.76458333333333328</v>
      </c>
      <c r="N3272" t="s">
        <v>120</v>
      </c>
      <c r="O3272" t="s">
        <v>1505</v>
      </c>
      <c r="P3272" t="s">
        <v>25</v>
      </c>
      <c r="Q3272" t="s">
        <v>53</v>
      </c>
      <c r="R3272" t="s">
        <v>114</v>
      </c>
      <c r="S3272" t="s">
        <v>28</v>
      </c>
      <c r="T3272" t="s">
        <v>59</v>
      </c>
      <c r="U3272" t="s">
        <v>30</v>
      </c>
      <c r="V3272" s="5">
        <f>data[[#This Row],[PriceUSD]]*data[[#This Row],[Quantity]]</f>
        <v>41.02</v>
      </c>
      <c r="W3272" s="7">
        <f>data[[#This Row],[OrderDate]] + TIME(VALUE(LEFT(data[[#This Row],[OrderTime]],2)), VALUE(RIGHT(data[[#This Row],[OrderTime]],2)), 0)</f>
        <v>45771.022916666669</v>
      </c>
      <c r="X3272" s="7">
        <f>_xlfn.MINIFS(data[OrderDateTime], data[CustomerName], data[[#This Row],[CustomerName]])</f>
        <v>45588.015277777777</v>
      </c>
      <c r="Y3272" t="str">
        <f>IF(data[[#This Row],[OrderDateTime]]=data[[#This Row],[FirstOrderDateTime]], "New", "Returning")</f>
        <v>Returning</v>
      </c>
      <c r="Z3272" s="7">
        <f>data[[#This Row],[DeliveryDate]] + data[[#This Row],[DeliveryTime]]</f>
        <v>45772.76458333333</v>
      </c>
      <c r="AA3272" s="7">
        <f>data[[#This Row],[OrderDateTime]] + 1</f>
        <v>45772.022916666669</v>
      </c>
      <c r="AB3272" s="7" t="str">
        <f>IF(data[[#This Row],[DeliveryDateTime]] &lt;= data[[#This Row],[SLADue]], "On Time", "Late")</f>
        <v>Late</v>
      </c>
    </row>
    <row r="3273" spans="1:28" x14ac:dyDescent="0.2">
      <c r="A3273" t="s">
        <v>3823</v>
      </c>
      <c r="B3273" t="s">
        <v>19</v>
      </c>
      <c r="C3273" t="s">
        <v>85</v>
      </c>
      <c r="D3273" t="s">
        <v>86</v>
      </c>
      <c r="E3273" s="5">
        <v>55.85</v>
      </c>
      <c r="F3273" t="s">
        <v>87</v>
      </c>
      <c r="G3273">
        <v>2</v>
      </c>
      <c r="H3273" s="1">
        <v>45725</v>
      </c>
      <c r="I3273" s="1" t="str">
        <f>TEXT(data[[#This Row],[OrderDate]],"mmm")</f>
        <v>Mar</v>
      </c>
      <c r="J3273" s="6">
        <v>0.5493055555555556</v>
      </c>
      <c r="K3273" s="6" t="str">
        <f>TEXT(data[[#This Row],[OrderTime]],"h")</f>
        <v>13</v>
      </c>
      <c r="L3273" s="1">
        <v>45725</v>
      </c>
      <c r="M3273" s="6">
        <v>0.84097222222222223</v>
      </c>
      <c r="N3273" t="s">
        <v>57</v>
      </c>
      <c r="O3273" t="s">
        <v>2250</v>
      </c>
      <c r="P3273" t="s">
        <v>25</v>
      </c>
      <c r="Q3273" t="s">
        <v>26</v>
      </c>
      <c r="R3273" t="s">
        <v>90</v>
      </c>
      <c r="S3273" t="s">
        <v>47</v>
      </c>
      <c r="T3273" t="s">
        <v>38</v>
      </c>
      <c r="U3273" t="s">
        <v>30</v>
      </c>
      <c r="V3273" s="5">
        <f>data[[#This Row],[PriceUSD]]*data[[#This Row],[Quantity]]</f>
        <v>111.7</v>
      </c>
      <c r="W3273" s="7">
        <f>data[[#This Row],[OrderDate]] + TIME(VALUE(LEFT(data[[#This Row],[OrderTime]],2)), VALUE(RIGHT(data[[#This Row],[OrderTime]],2)), 0)</f>
        <v>45725.038888888892</v>
      </c>
      <c r="X3273" s="7">
        <f>_xlfn.MINIFS(data[OrderDateTime], data[CustomerName], data[[#This Row],[CustomerName]])</f>
        <v>45540.007638888892</v>
      </c>
      <c r="Y3273" t="str">
        <f>IF(data[[#This Row],[OrderDateTime]]=data[[#This Row],[FirstOrderDateTime]], "New", "Returning")</f>
        <v>Returning</v>
      </c>
      <c r="Z3273" s="7">
        <f>data[[#This Row],[DeliveryDate]] + data[[#This Row],[DeliveryTime]]</f>
        <v>45725.84097222222</v>
      </c>
      <c r="AA3273" s="7">
        <f>data[[#This Row],[OrderDateTime]] + 1</f>
        <v>45726.038888888892</v>
      </c>
      <c r="AB3273" s="7" t="str">
        <f>IF(data[[#This Row],[DeliveryDateTime]] &lt;= data[[#This Row],[SLADue]], "On Time", "Late")</f>
        <v>On Time</v>
      </c>
    </row>
    <row r="3274" spans="1:28" x14ac:dyDescent="0.2">
      <c r="A3274" t="s">
        <v>3824</v>
      </c>
      <c r="B3274" t="s">
        <v>19</v>
      </c>
      <c r="C3274" t="s">
        <v>32</v>
      </c>
      <c r="D3274" t="s">
        <v>33</v>
      </c>
      <c r="E3274" s="5">
        <v>44.02</v>
      </c>
      <c r="F3274" t="s">
        <v>138</v>
      </c>
      <c r="G3274">
        <v>3</v>
      </c>
      <c r="H3274" s="1">
        <v>45672</v>
      </c>
      <c r="I3274" s="1" t="str">
        <f>TEXT(data[[#This Row],[OrderDate]],"mmm")</f>
        <v>Jan</v>
      </c>
      <c r="J3274" s="6">
        <v>0.48819444444444443</v>
      </c>
      <c r="K3274" s="6" t="str">
        <f>TEXT(data[[#This Row],[OrderTime]],"h")</f>
        <v>11</v>
      </c>
      <c r="L3274" s="1">
        <v>45672</v>
      </c>
      <c r="M3274" s="6">
        <v>0.77986111111111112</v>
      </c>
      <c r="N3274" t="s">
        <v>34</v>
      </c>
      <c r="O3274" t="s">
        <v>401</v>
      </c>
      <c r="P3274" t="s">
        <v>36</v>
      </c>
      <c r="Q3274" t="s">
        <v>26</v>
      </c>
      <c r="R3274" t="s">
        <v>37</v>
      </c>
      <c r="S3274" t="s">
        <v>47</v>
      </c>
      <c r="T3274" t="s">
        <v>29</v>
      </c>
      <c r="U3274" t="s">
        <v>30</v>
      </c>
      <c r="V3274" s="5">
        <f>data[[#This Row],[PriceUSD]]*data[[#This Row],[Quantity]]</f>
        <v>132.06</v>
      </c>
      <c r="W3274" s="7">
        <f>data[[#This Row],[OrderDate]] + TIME(VALUE(LEFT(data[[#This Row],[OrderTime]],2)), VALUE(RIGHT(data[[#This Row],[OrderTime]],2)), 0)</f>
        <v>45672.030555555553</v>
      </c>
      <c r="X3274" s="7">
        <f>_xlfn.MINIFS(data[OrderDateTime], data[CustomerName], data[[#This Row],[CustomerName]])</f>
        <v>45508.038888888892</v>
      </c>
      <c r="Y3274" t="str">
        <f>IF(data[[#This Row],[OrderDateTime]]=data[[#This Row],[FirstOrderDateTime]], "New", "Returning")</f>
        <v>Returning</v>
      </c>
      <c r="Z3274" s="7">
        <f>data[[#This Row],[DeliveryDate]] + data[[#This Row],[DeliveryTime]]</f>
        <v>45672.779861111114</v>
      </c>
      <c r="AA3274" s="7">
        <f>data[[#This Row],[OrderDateTime]] + 1</f>
        <v>45673.030555555553</v>
      </c>
      <c r="AB3274" s="7" t="str">
        <f>IF(data[[#This Row],[DeliveryDateTime]] &lt;= data[[#This Row],[SLADue]], "On Time", "Late")</f>
        <v>On Time</v>
      </c>
    </row>
    <row r="3275" spans="1:28" x14ac:dyDescent="0.2">
      <c r="A3275" t="s">
        <v>3825</v>
      </c>
      <c r="B3275" t="s">
        <v>19</v>
      </c>
      <c r="C3275" t="s">
        <v>92</v>
      </c>
      <c r="D3275" t="s">
        <v>93</v>
      </c>
      <c r="E3275" s="5">
        <v>91.3</v>
      </c>
      <c r="F3275" t="s">
        <v>81</v>
      </c>
      <c r="G3275">
        <v>1</v>
      </c>
      <c r="H3275" s="1">
        <v>45726</v>
      </c>
      <c r="I3275" s="1" t="str">
        <f>TEXT(data[[#This Row],[OrderDate]],"mmm")</f>
        <v>Mar</v>
      </c>
      <c r="J3275" s="6">
        <v>0.9</v>
      </c>
      <c r="K3275" s="6" t="str">
        <f>TEXT(data[[#This Row],[OrderTime]],"h")</f>
        <v>21</v>
      </c>
      <c r="L3275" s="1">
        <v>45728</v>
      </c>
      <c r="M3275" s="6">
        <v>0.84583333333333333</v>
      </c>
      <c r="N3275" t="s">
        <v>175</v>
      </c>
      <c r="O3275" t="s">
        <v>113</v>
      </c>
      <c r="P3275" t="s">
        <v>25</v>
      </c>
      <c r="Q3275" t="s">
        <v>26</v>
      </c>
      <c r="R3275" t="s">
        <v>66</v>
      </c>
      <c r="S3275" t="s">
        <v>105</v>
      </c>
      <c r="T3275" t="s">
        <v>38</v>
      </c>
      <c r="U3275" t="s">
        <v>67</v>
      </c>
      <c r="V3275" s="5">
        <f>data[[#This Row],[PriceUSD]]*data[[#This Row],[Quantity]]</f>
        <v>91.3</v>
      </c>
      <c r="W3275" s="7">
        <f>data[[#This Row],[OrderDate]] + TIME(VALUE(LEFT(data[[#This Row],[OrderTime]],2)), VALUE(RIGHT(data[[#This Row],[OrderTime]],2)), 0)</f>
        <v>45726</v>
      </c>
      <c r="X3275" s="7">
        <f>_xlfn.MINIFS(data[OrderDateTime], data[CustomerName], data[[#This Row],[CustomerName]])</f>
        <v>45522.054166666669</v>
      </c>
      <c r="Y3275" t="str">
        <f>IF(data[[#This Row],[OrderDateTime]]=data[[#This Row],[FirstOrderDateTime]], "New", "Returning")</f>
        <v>Returning</v>
      </c>
      <c r="Z3275" s="7">
        <f>data[[#This Row],[DeliveryDate]] + data[[#This Row],[DeliveryTime]]</f>
        <v>45728.845833333333</v>
      </c>
      <c r="AA3275" s="7">
        <f>data[[#This Row],[OrderDateTime]] + 1</f>
        <v>45727</v>
      </c>
      <c r="AB3275" s="7" t="str">
        <f>IF(data[[#This Row],[DeliveryDateTime]] &lt;= data[[#This Row],[SLADue]], "On Time", "Late")</f>
        <v>Late</v>
      </c>
    </row>
    <row r="3276" spans="1:28" x14ac:dyDescent="0.2">
      <c r="A3276" t="s">
        <v>3826</v>
      </c>
      <c r="B3276" t="s">
        <v>19</v>
      </c>
      <c r="C3276" t="s">
        <v>85</v>
      </c>
      <c r="D3276" t="s">
        <v>86</v>
      </c>
      <c r="E3276" s="5">
        <v>51.34</v>
      </c>
      <c r="F3276" t="s">
        <v>71</v>
      </c>
      <c r="G3276">
        <v>2</v>
      </c>
      <c r="H3276" s="1">
        <v>45537</v>
      </c>
      <c r="I3276" s="1" t="str">
        <f>TEXT(data[[#This Row],[OrderDate]],"mmm")</f>
        <v>Sep</v>
      </c>
      <c r="J3276" s="6">
        <v>0.6958333333333333</v>
      </c>
      <c r="K3276" s="6" t="str">
        <f>TEXT(data[[#This Row],[OrderTime]],"h")</f>
        <v>16</v>
      </c>
      <c r="L3276" s="1">
        <v>45538</v>
      </c>
      <c r="M3276" s="6">
        <v>0.8208333333333333</v>
      </c>
      <c r="N3276" t="s">
        <v>57</v>
      </c>
      <c r="O3276" t="s">
        <v>194</v>
      </c>
      <c r="P3276" t="s">
        <v>25</v>
      </c>
      <c r="Q3276" t="s">
        <v>53</v>
      </c>
      <c r="R3276" t="s">
        <v>90</v>
      </c>
      <c r="S3276" t="s">
        <v>28</v>
      </c>
      <c r="T3276" t="s">
        <v>115</v>
      </c>
      <c r="U3276" t="s">
        <v>30</v>
      </c>
      <c r="V3276" s="5">
        <f>data[[#This Row],[PriceUSD]]*data[[#This Row],[Quantity]]</f>
        <v>102.68</v>
      </c>
      <c r="W3276" s="7">
        <f>data[[#This Row],[OrderDate]] + TIME(VALUE(LEFT(data[[#This Row],[OrderTime]],2)), VALUE(RIGHT(data[[#This Row],[OrderTime]],2)), 0)</f>
        <v>45537.022916666669</v>
      </c>
      <c r="X3276" s="7">
        <f>_xlfn.MINIFS(data[OrderDateTime], data[CustomerName], data[[#This Row],[CustomerName]])</f>
        <v>45537.022916666669</v>
      </c>
      <c r="Y3276" t="str">
        <f>IF(data[[#This Row],[OrderDateTime]]=data[[#This Row],[FirstOrderDateTime]], "New", "Returning")</f>
        <v>New</v>
      </c>
      <c r="Z3276" s="7">
        <f>data[[#This Row],[DeliveryDate]] + data[[#This Row],[DeliveryTime]]</f>
        <v>45538.820833333331</v>
      </c>
      <c r="AA3276" s="7">
        <f>data[[#This Row],[OrderDateTime]] + 1</f>
        <v>45538.022916666669</v>
      </c>
      <c r="AB3276" s="7" t="str">
        <f>IF(data[[#This Row],[DeliveryDateTime]] &lt;= data[[#This Row],[SLADue]], "On Time", "Late")</f>
        <v>Late</v>
      </c>
    </row>
    <row r="3277" spans="1:28" x14ac:dyDescent="0.2">
      <c r="A3277" t="s">
        <v>3827</v>
      </c>
      <c r="B3277" t="s">
        <v>19</v>
      </c>
      <c r="C3277" t="s">
        <v>79</v>
      </c>
      <c r="D3277" t="s">
        <v>80</v>
      </c>
      <c r="E3277" s="5">
        <v>27.52</v>
      </c>
      <c r="F3277" t="s">
        <v>81</v>
      </c>
      <c r="G3277">
        <v>1</v>
      </c>
      <c r="H3277" s="1">
        <v>45584</v>
      </c>
      <c r="I3277" s="1" t="str">
        <f>TEXT(data[[#This Row],[OrderDate]],"mmm")</f>
        <v>Oct</v>
      </c>
      <c r="J3277" s="6">
        <v>0.41388888888888886</v>
      </c>
      <c r="K3277" s="6" t="str">
        <f>TEXT(data[[#This Row],[OrderTime]],"h")</f>
        <v>9</v>
      </c>
      <c r="L3277" s="1">
        <v>45584</v>
      </c>
      <c r="M3277" s="6">
        <v>0.66388888888888886</v>
      </c>
      <c r="N3277" t="s">
        <v>34</v>
      </c>
      <c r="O3277" t="s">
        <v>439</v>
      </c>
      <c r="P3277" t="s">
        <v>36</v>
      </c>
      <c r="Q3277" t="s">
        <v>53</v>
      </c>
      <c r="R3277" t="s">
        <v>83</v>
      </c>
      <c r="S3277" t="s">
        <v>47</v>
      </c>
      <c r="T3277" t="s">
        <v>38</v>
      </c>
      <c r="U3277" t="s">
        <v>30</v>
      </c>
      <c r="V3277" s="5">
        <f>data[[#This Row],[PriceUSD]]*data[[#This Row],[Quantity]]</f>
        <v>27.52</v>
      </c>
      <c r="W3277" s="7">
        <f>data[[#This Row],[OrderDate]] + TIME(VALUE(LEFT(data[[#This Row],[OrderTime]],2)), VALUE(RIGHT(data[[#This Row],[OrderTime]],2)), 0)</f>
        <v>45584.061805555553</v>
      </c>
      <c r="X3277" s="7">
        <f>_xlfn.MINIFS(data[OrderDateTime], data[CustomerName], data[[#This Row],[CustomerName]])</f>
        <v>45531.061805555553</v>
      </c>
      <c r="Y3277" t="str">
        <f>IF(data[[#This Row],[OrderDateTime]]=data[[#This Row],[FirstOrderDateTime]], "New", "Returning")</f>
        <v>Returning</v>
      </c>
      <c r="Z3277" s="7">
        <f>data[[#This Row],[DeliveryDate]] + data[[#This Row],[DeliveryTime]]</f>
        <v>45584.663888888892</v>
      </c>
      <c r="AA3277" s="7">
        <f>data[[#This Row],[OrderDateTime]] + 1</f>
        <v>45585.061805555553</v>
      </c>
      <c r="AB3277" s="7" t="str">
        <f>IF(data[[#This Row],[DeliveryDateTime]] &lt;= data[[#This Row],[SLADue]], "On Time", "Late")</f>
        <v>On Time</v>
      </c>
    </row>
    <row r="3278" spans="1:28" x14ac:dyDescent="0.2">
      <c r="A3278" t="s">
        <v>3828</v>
      </c>
      <c r="B3278" t="s">
        <v>19</v>
      </c>
      <c r="C3278" t="s">
        <v>110</v>
      </c>
      <c r="D3278" t="s">
        <v>111</v>
      </c>
      <c r="E3278" s="5">
        <v>11.22</v>
      </c>
      <c r="F3278" t="s">
        <v>71</v>
      </c>
      <c r="G3278">
        <v>1</v>
      </c>
      <c r="H3278" s="1">
        <v>45654</v>
      </c>
      <c r="I3278" s="1" t="str">
        <f>TEXT(data[[#This Row],[OrderDate]],"mmm")</f>
        <v>Dec</v>
      </c>
      <c r="J3278" s="6">
        <v>0.46111111111111114</v>
      </c>
      <c r="K3278" s="6" t="str">
        <f>TEXT(data[[#This Row],[OrderTime]],"h")</f>
        <v>11</v>
      </c>
      <c r="L3278" s="1">
        <v>45654</v>
      </c>
      <c r="M3278" s="6">
        <v>0.75277777777777777</v>
      </c>
      <c r="N3278" t="s">
        <v>75</v>
      </c>
      <c r="O3278" t="s">
        <v>227</v>
      </c>
      <c r="P3278" t="s">
        <v>77</v>
      </c>
      <c r="Q3278" t="s">
        <v>53</v>
      </c>
      <c r="R3278" t="s">
        <v>114</v>
      </c>
      <c r="S3278" t="s">
        <v>47</v>
      </c>
      <c r="T3278" t="s">
        <v>38</v>
      </c>
      <c r="U3278" t="s">
        <v>30</v>
      </c>
      <c r="V3278" s="5">
        <f>data[[#This Row],[PriceUSD]]*data[[#This Row],[Quantity]]</f>
        <v>11.22</v>
      </c>
      <c r="W3278" s="7">
        <f>data[[#This Row],[OrderDate]] + TIME(VALUE(LEFT(data[[#This Row],[OrderTime]],2)), VALUE(RIGHT(data[[#This Row],[OrderTime]],2)), 0)</f>
        <v>45654.007638888892</v>
      </c>
      <c r="X3278" s="7">
        <f>_xlfn.MINIFS(data[OrderDateTime], data[CustomerName], data[[#This Row],[CustomerName]])</f>
        <v>45535.059027777781</v>
      </c>
      <c r="Y3278" t="str">
        <f>IF(data[[#This Row],[OrderDateTime]]=data[[#This Row],[FirstOrderDateTime]], "New", "Returning")</f>
        <v>Returning</v>
      </c>
      <c r="Z3278" s="7">
        <f>data[[#This Row],[DeliveryDate]] + data[[#This Row],[DeliveryTime]]</f>
        <v>45654.75277777778</v>
      </c>
      <c r="AA3278" s="7">
        <f>data[[#This Row],[OrderDateTime]] + 1</f>
        <v>45655.007638888892</v>
      </c>
      <c r="AB3278" s="7" t="str">
        <f>IF(data[[#This Row],[DeliveryDateTime]] &lt;= data[[#This Row],[SLADue]], "On Time", "Late")</f>
        <v>On Time</v>
      </c>
    </row>
    <row r="3279" spans="1:28" x14ac:dyDescent="0.2">
      <c r="A3279" t="s">
        <v>3829</v>
      </c>
      <c r="B3279" t="s">
        <v>19</v>
      </c>
      <c r="C3279" t="s">
        <v>92</v>
      </c>
      <c r="D3279" t="s">
        <v>93</v>
      </c>
      <c r="E3279" s="5">
        <v>77.75</v>
      </c>
      <c r="F3279" t="s">
        <v>81</v>
      </c>
      <c r="G3279">
        <v>1</v>
      </c>
      <c r="H3279" s="1">
        <v>45512</v>
      </c>
      <c r="I3279" s="1" t="str">
        <f>TEXT(data[[#This Row],[OrderDate]],"mmm")</f>
        <v>Aug</v>
      </c>
      <c r="J3279" s="6">
        <v>0.4777777777777778</v>
      </c>
      <c r="K3279" s="6" t="str">
        <f>TEXT(data[[#This Row],[OrderTime]],"h")</f>
        <v>11</v>
      </c>
      <c r="L3279" s="1">
        <v>45513</v>
      </c>
      <c r="M3279" s="6">
        <v>0.72777777777777775</v>
      </c>
      <c r="N3279" t="s">
        <v>148</v>
      </c>
      <c r="O3279" t="s">
        <v>308</v>
      </c>
      <c r="P3279" t="s">
        <v>25</v>
      </c>
      <c r="Q3279" t="s">
        <v>53</v>
      </c>
      <c r="R3279" t="s">
        <v>66</v>
      </c>
      <c r="S3279" t="s">
        <v>28</v>
      </c>
      <c r="T3279" t="s">
        <v>106</v>
      </c>
      <c r="U3279" t="s">
        <v>67</v>
      </c>
      <c r="V3279" s="5">
        <f>data[[#This Row],[PriceUSD]]*data[[#This Row],[Quantity]]</f>
        <v>77.75</v>
      </c>
      <c r="W3279" s="7">
        <f>data[[#This Row],[OrderDate]] + TIME(VALUE(LEFT(data[[#This Row],[OrderTime]],2)), VALUE(RIGHT(data[[#This Row],[OrderTime]],2)), 0)</f>
        <v>45512.054166666669</v>
      </c>
      <c r="X3279" s="7">
        <f>_xlfn.MINIFS(data[OrderDateTime], data[CustomerName], data[[#This Row],[CustomerName]])</f>
        <v>45508.030555555553</v>
      </c>
      <c r="Y3279" t="str">
        <f>IF(data[[#This Row],[OrderDateTime]]=data[[#This Row],[FirstOrderDateTime]], "New", "Returning")</f>
        <v>Returning</v>
      </c>
      <c r="Z3279" s="7">
        <f>data[[#This Row],[DeliveryDate]] + data[[#This Row],[DeliveryTime]]</f>
        <v>45513.727777777778</v>
      </c>
      <c r="AA3279" s="7">
        <f>data[[#This Row],[OrderDateTime]] + 1</f>
        <v>45513.054166666669</v>
      </c>
      <c r="AB3279" s="7" t="str">
        <f>IF(data[[#This Row],[DeliveryDateTime]] &lt;= data[[#This Row],[SLADue]], "On Time", "Late")</f>
        <v>Late</v>
      </c>
    </row>
    <row r="3280" spans="1:28" x14ac:dyDescent="0.2">
      <c r="A3280" t="s">
        <v>3830</v>
      </c>
      <c r="B3280" t="s">
        <v>19</v>
      </c>
      <c r="C3280" t="s">
        <v>126</v>
      </c>
      <c r="D3280" t="s">
        <v>127</v>
      </c>
      <c r="E3280" s="5">
        <v>25.74</v>
      </c>
      <c r="F3280" t="s">
        <v>138</v>
      </c>
      <c r="G3280">
        <v>1</v>
      </c>
      <c r="H3280" s="1">
        <v>45801</v>
      </c>
      <c r="I3280" s="1" t="str">
        <f>TEXT(data[[#This Row],[OrderDate]],"mmm")</f>
        <v>May</v>
      </c>
      <c r="J3280" s="6">
        <v>0.47499999999999998</v>
      </c>
      <c r="K3280" s="6" t="str">
        <f>TEXT(data[[#This Row],[OrderTime]],"h")</f>
        <v>11</v>
      </c>
      <c r="L3280" s="1">
        <v>45801</v>
      </c>
      <c r="M3280" s="6">
        <v>0.64166666666666672</v>
      </c>
      <c r="N3280" t="s">
        <v>57</v>
      </c>
      <c r="O3280" t="s">
        <v>527</v>
      </c>
      <c r="P3280" t="s">
        <v>25</v>
      </c>
      <c r="Q3280" t="s">
        <v>26</v>
      </c>
      <c r="R3280" t="s">
        <v>129</v>
      </c>
      <c r="S3280" t="s">
        <v>47</v>
      </c>
      <c r="T3280" t="s">
        <v>38</v>
      </c>
      <c r="U3280" t="s">
        <v>30</v>
      </c>
      <c r="V3280" s="5">
        <f>data[[#This Row],[PriceUSD]]*data[[#This Row],[Quantity]]</f>
        <v>25.74</v>
      </c>
      <c r="W3280" s="7">
        <f>data[[#This Row],[OrderDate]] + TIME(VALUE(LEFT(data[[#This Row],[OrderTime]],2)), VALUE(RIGHT(data[[#This Row],[OrderTime]],2)), 0)</f>
        <v>45801.052083333336</v>
      </c>
      <c r="X3280" s="7">
        <f>_xlfn.MINIFS(data[OrderDateTime], data[CustomerName], data[[#This Row],[CustomerName]])</f>
        <v>45525.046527777777</v>
      </c>
      <c r="Y3280" t="str">
        <f>IF(data[[#This Row],[OrderDateTime]]=data[[#This Row],[FirstOrderDateTime]], "New", "Returning")</f>
        <v>Returning</v>
      </c>
      <c r="Z3280" s="7">
        <f>data[[#This Row],[DeliveryDate]] + data[[#This Row],[DeliveryTime]]</f>
        <v>45801.64166666667</v>
      </c>
      <c r="AA3280" s="7">
        <f>data[[#This Row],[OrderDateTime]] + 1</f>
        <v>45802.052083333336</v>
      </c>
      <c r="AB3280" s="7" t="str">
        <f>IF(data[[#This Row],[DeliveryDateTime]] &lt;= data[[#This Row],[SLADue]], "On Time", "Late")</f>
        <v>On Time</v>
      </c>
    </row>
    <row r="3281" spans="1:28" x14ac:dyDescent="0.2">
      <c r="A3281" t="s">
        <v>3831</v>
      </c>
      <c r="B3281" t="s">
        <v>19</v>
      </c>
      <c r="C3281" t="s">
        <v>61</v>
      </c>
      <c r="D3281" t="s">
        <v>62</v>
      </c>
      <c r="E3281" s="5">
        <v>173.04</v>
      </c>
      <c r="F3281" t="s">
        <v>63</v>
      </c>
      <c r="G3281">
        <v>7</v>
      </c>
      <c r="H3281" s="1">
        <v>45843</v>
      </c>
      <c r="I3281" s="1" t="str">
        <f>TEXT(data[[#This Row],[OrderDate]],"mmm")</f>
        <v>Jul</v>
      </c>
      <c r="J3281" s="6">
        <v>0.89930555555555558</v>
      </c>
      <c r="K3281" s="6" t="str">
        <f>TEXT(data[[#This Row],[OrderTime]],"h")</f>
        <v>21</v>
      </c>
      <c r="L3281" s="1">
        <v>45845</v>
      </c>
      <c r="M3281" s="6">
        <v>0.52430555555555558</v>
      </c>
      <c r="N3281" t="s">
        <v>120</v>
      </c>
      <c r="O3281" t="s">
        <v>2461</v>
      </c>
      <c r="P3281" t="s">
        <v>25</v>
      </c>
      <c r="Q3281" t="s">
        <v>53</v>
      </c>
      <c r="R3281" t="s">
        <v>66</v>
      </c>
      <c r="S3281" t="s">
        <v>105</v>
      </c>
      <c r="T3281" t="s">
        <v>59</v>
      </c>
      <c r="U3281" t="s">
        <v>39</v>
      </c>
      <c r="V3281" s="5">
        <f>data[[#This Row],[PriceUSD]]*data[[#This Row],[Quantity]]</f>
        <v>1211.28</v>
      </c>
      <c r="W3281" s="7">
        <f>data[[#This Row],[OrderDate]] + TIME(VALUE(LEFT(data[[#This Row],[OrderTime]],2)), VALUE(RIGHT(data[[#This Row],[OrderTime]],2)), 0)</f>
        <v>45843.038888888892</v>
      </c>
      <c r="X3281" s="7">
        <f>_xlfn.MINIFS(data[OrderDateTime], data[CustomerName], data[[#This Row],[CustomerName]])</f>
        <v>45539.052083333336</v>
      </c>
      <c r="Y3281" t="str">
        <f>IF(data[[#This Row],[OrderDateTime]]=data[[#This Row],[FirstOrderDateTime]], "New", "Returning")</f>
        <v>Returning</v>
      </c>
      <c r="Z3281" s="7">
        <f>data[[#This Row],[DeliveryDate]] + data[[#This Row],[DeliveryTime]]</f>
        <v>45845.524305555555</v>
      </c>
      <c r="AA3281" s="7">
        <f>data[[#This Row],[OrderDateTime]] + 1</f>
        <v>45844.038888888892</v>
      </c>
      <c r="AB3281" s="7" t="str">
        <f>IF(data[[#This Row],[DeliveryDateTime]] &lt;= data[[#This Row],[SLADue]], "On Time", "Late")</f>
        <v>Late</v>
      </c>
    </row>
    <row r="3282" spans="1:28" x14ac:dyDescent="0.2">
      <c r="A3282" t="s">
        <v>3832</v>
      </c>
      <c r="B3282" t="s">
        <v>19</v>
      </c>
      <c r="C3282" t="s">
        <v>69</v>
      </c>
      <c r="D3282" t="s">
        <v>70</v>
      </c>
      <c r="E3282" s="5">
        <v>49.62</v>
      </c>
      <c r="F3282" t="s">
        <v>51</v>
      </c>
      <c r="G3282">
        <v>1</v>
      </c>
      <c r="H3282" s="1">
        <v>45788</v>
      </c>
      <c r="I3282" s="1" t="str">
        <f>TEXT(data[[#This Row],[OrderDate]],"mmm")</f>
        <v>May</v>
      </c>
      <c r="J3282" s="6">
        <v>0.81736111111111109</v>
      </c>
      <c r="K3282" s="6" t="str">
        <f>TEXT(data[[#This Row],[OrderTime]],"h")</f>
        <v>19</v>
      </c>
      <c r="L3282" s="1">
        <v>45789</v>
      </c>
      <c r="M3282" s="6">
        <v>0.90069444444444446</v>
      </c>
      <c r="N3282" t="s">
        <v>75</v>
      </c>
      <c r="O3282" t="s">
        <v>401</v>
      </c>
      <c r="P3282" t="s">
        <v>77</v>
      </c>
      <c r="Q3282" t="s">
        <v>53</v>
      </c>
      <c r="R3282" t="s">
        <v>37</v>
      </c>
      <c r="S3282" t="s">
        <v>28</v>
      </c>
      <c r="T3282" t="s">
        <v>106</v>
      </c>
      <c r="U3282" t="s">
        <v>39</v>
      </c>
      <c r="V3282" s="5">
        <f>data[[#This Row],[PriceUSD]]*data[[#This Row],[Quantity]]</f>
        <v>49.62</v>
      </c>
      <c r="W3282" s="7">
        <f>data[[#This Row],[OrderDate]] + TIME(VALUE(LEFT(data[[#This Row],[OrderTime]],2)), VALUE(RIGHT(data[[#This Row],[OrderTime]],2)), 0)</f>
        <v>45788.007638888892</v>
      </c>
      <c r="X3282" s="7">
        <f>_xlfn.MINIFS(data[OrderDateTime], data[CustomerName], data[[#This Row],[CustomerName]])</f>
        <v>45508.038888888892</v>
      </c>
      <c r="Y3282" t="str">
        <f>IF(data[[#This Row],[OrderDateTime]]=data[[#This Row],[FirstOrderDateTime]], "New", "Returning")</f>
        <v>Returning</v>
      </c>
      <c r="Z3282" s="7">
        <f>data[[#This Row],[DeliveryDate]] + data[[#This Row],[DeliveryTime]]</f>
        <v>45789.900694444441</v>
      </c>
      <c r="AA3282" s="7">
        <f>data[[#This Row],[OrderDateTime]] + 1</f>
        <v>45789.007638888892</v>
      </c>
      <c r="AB3282" s="7" t="str">
        <f>IF(data[[#This Row],[DeliveryDateTime]] &lt;= data[[#This Row],[SLADue]], "On Time", "Late")</f>
        <v>Late</v>
      </c>
    </row>
    <row r="3283" spans="1:28" x14ac:dyDescent="0.2">
      <c r="A3283" t="s">
        <v>3833</v>
      </c>
      <c r="B3283" t="s">
        <v>19</v>
      </c>
      <c r="C3283" t="s">
        <v>41</v>
      </c>
      <c r="D3283" t="s">
        <v>42</v>
      </c>
      <c r="E3283" s="5">
        <v>35.200000000000003</v>
      </c>
      <c r="F3283" t="s">
        <v>119</v>
      </c>
      <c r="G3283">
        <v>1</v>
      </c>
      <c r="H3283" s="1">
        <v>45691</v>
      </c>
      <c r="I3283" s="1" t="str">
        <f>TEXT(data[[#This Row],[OrderDate]],"mmm")</f>
        <v>Feb</v>
      </c>
      <c r="J3283" s="6">
        <v>0.69791666666666663</v>
      </c>
      <c r="K3283" s="6" t="str">
        <f>TEXT(data[[#This Row],[OrderTime]],"h")</f>
        <v>16</v>
      </c>
      <c r="L3283" s="1">
        <v>45692</v>
      </c>
      <c r="M3283" s="6">
        <v>0.73958333333333337</v>
      </c>
      <c r="N3283" t="s">
        <v>233</v>
      </c>
      <c r="O3283" t="s">
        <v>957</v>
      </c>
      <c r="P3283" t="s">
        <v>234</v>
      </c>
      <c r="Q3283" t="s">
        <v>26</v>
      </c>
      <c r="R3283" t="s">
        <v>46</v>
      </c>
      <c r="S3283" t="s">
        <v>28</v>
      </c>
      <c r="T3283" t="s">
        <v>38</v>
      </c>
      <c r="U3283" t="s">
        <v>30</v>
      </c>
      <c r="V3283" s="5">
        <f>data[[#This Row],[PriceUSD]]*data[[#This Row],[Quantity]]</f>
        <v>35.200000000000003</v>
      </c>
      <c r="W3283" s="7">
        <f>data[[#This Row],[OrderDate]] + TIME(VALUE(LEFT(data[[#This Row],[OrderTime]],2)), VALUE(RIGHT(data[[#This Row],[OrderTime]],2)), 0)</f>
        <v>45691.046527777777</v>
      </c>
      <c r="X3283" s="7">
        <f>_xlfn.MINIFS(data[OrderDateTime], data[CustomerName], data[[#This Row],[CustomerName]])</f>
        <v>45509.061805555553</v>
      </c>
      <c r="Y3283" t="str">
        <f>IF(data[[#This Row],[OrderDateTime]]=data[[#This Row],[FirstOrderDateTime]], "New", "Returning")</f>
        <v>Returning</v>
      </c>
      <c r="Z3283" s="7">
        <f>data[[#This Row],[DeliveryDate]] + data[[#This Row],[DeliveryTime]]</f>
        <v>45692.739583333336</v>
      </c>
      <c r="AA3283" s="7">
        <f>data[[#This Row],[OrderDateTime]] + 1</f>
        <v>45692.046527777777</v>
      </c>
      <c r="AB3283" s="7" t="str">
        <f>IF(data[[#This Row],[DeliveryDateTime]] &lt;= data[[#This Row],[SLADue]], "On Time", "Late")</f>
        <v>Late</v>
      </c>
    </row>
    <row r="3284" spans="1:28" x14ac:dyDescent="0.2">
      <c r="A3284" t="s">
        <v>3834</v>
      </c>
      <c r="B3284" t="s">
        <v>19</v>
      </c>
      <c r="C3284" t="s">
        <v>20</v>
      </c>
      <c r="D3284" t="s">
        <v>21</v>
      </c>
      <c r="E3284" s="5">
        <v>16.14</v>
      </c>
      <c r="F3284" t="s">
        <v>22</v>
      </c>
      <c r="G3284">
        <v>1</v>
      </c>
      <c r="H3284" s="1">
        <v>45728</v>
      </c>
      <c r="I3284" s="1" t="str">
        <f>TEXT(data[[#This Row],[OrderDate]],"mmm")</f>
        <v>Mar</v>
      </c>
      <c r="J3284" s="6">
        <v>0.75763888888888886</v>
      </c>
      <c r="K3284" s="6" t="str">
        <f>TEXT(data[[#This Row],[OrderTime]],"h")</f>
        <v>18</v>
      </c>
      <c r="L3284" s="1">
        <v>45730</v>
      </c>
      <c r="M3284" s="6">
        <v>0.63055555555555554</v>
      </c>
      <c r="N3284" t="s">
        <v>123</v>
      </c>
      <c r="O3284" t="s">
        <v>556</v>
      </c>
      <c r="P3284" t="s">
        <v>36</v>
      </c>
      <c r="Q3284" t="s">
        <v>26</v>
      </c>
      <c r="R3284" t="s">
        <v>27</v>
      </c>
      <c r="S3284" t="s">
        <v>105</v>
      </c>
      <c r="T3284" t="s">
        <v>106</v>
      </c>
      <c r="U3284" t="s">
        <v>30</v>
      </c>
      <c r="V3284" s="5">
        <f>data[[#This Row],[PriceUSD]]*data[[#This Row],[Quantity]]</f>
        <v>16.14</v>
      </c>
      <c r="W3284" s="7">
        <f>data[[#This Row],[OrderDate]] + TIME(VALUE(LEFT(data[[#This Row],[OrderTime]],2)), VALUE(RIGHT(data[[#This Row],[OrderTime]],2)), 0)</f>
        <v>45728.061805555553</v>
      </c>
      <c r="X3284" s="7">
        <f>_xlfn.MINIFS(data[OrderDateTime], data[CustomerName], data[[#This Row],[CustomerName]])</f>
        <v>45528.030555555553</v>
      </c>
      <c r="Y3284" t="str">
        <f>IF(data[[#This Row],[OrderDateTime]]=data[[#This Row],[FirstOrderDateTime]], "New", "Returning")</f>
        <v>Returning</v>
      </c>
      <c r="Z3284" s="7">
        <f>data[[#This Row],[DeliveryDate]] + data[[#This Row],[DeliveryTime]]</f>
        <v>45730.630555555559</v>
      </c>
      <c r="AA3284" s="7">
        <f>data[[#This Row],[OrderDateTime]] + 1</f>
        <v>45729.061805555553</v>
      </c>
      <c r="AB3284" s="7" t="str">
        <f>IF(data[[#This Row],[DeliveryDateTime]] &lt;= data[[#This Row],[SLADue]], "On Time", "Late")</f>
        <v>Late</v>
      </c>
    </row>
    <row r="3285" spans="1:28" x14ac:dyDescent="0.2">
      <c r="A3285" t="s">
        <v>3835</v>
      </c>
      <c r="B3285" t="s">
        <v>19</v>
      </c>
      <c r="C3285" t="s">
        <v>92</v>
      </c>
      <c r="D3285" t="s">
        <v>93</v>
      </c>
      <c r="E3285" s="5">
        <v>78.760000000000005</v>
      </c>
      <c r="F3285" t="s">
        <v>94</v>
      </c>
      <c r="G3285">
        <v>3</v>
      </c>
      <c r="H3285" s="1">
        <v>45766</v>
      </c>
      <c r="I3285" s="1" t="str">
        <f>TEXT(data[[#This Row],[OrderDate]],"mmm")</f>
        <v>Apr</v>
      </c>
      <c r="J3285" s="6">
        <v>0.44166666666666665</v>
      </c>
      <c r="K3285" s="6" t="str">
        <f>TEXT(data[[#This Row],[OrderTime]],"h")</f>
        <v>10</v>
      </c>
      <c r="L3285" s="1">
        <v>45766</v>
      </c>
      <c r="M3285" s="6">
        <v>0.60833333333333328</v>
      </c>
      <c r="N3285" t="s">
        <v>145</v>
      </c>
      <c r="O3285" t="s">
        <v>379</v>
      </c>
      <c r="P3285" t="s">
        <v>77</v>
      </c>
      <c r="Q3285" t="s">
        <v>53</v>
      </c>
      <c r="R3285" t="s">
        <v>66</v>
      </c>
      <c r="S3285" t="s">
        <v>47</v>
      </c>
      <c r="T3285" t="s">
        <v>38</v>
      </c>
      <c r="U3285" t="s">
        <v>30</v>
      </c>
      <c r="V3285" s="5">
        <f>data[[#This Row],[PriceUSD]]*data[[#This Row],[Quantity]]</f>
        <v>236.28000000000003</v>
      </c>
      <c r="W3285" s="7">
        <f>data[[#This Row],[OrderDate]] + TIME(VALUE(LEFT(data[[#This Row],[OrderTime]],2)), VALUE(RIGHT(data[[#This Row],[OrderTime]],2)), 0)</f>
        <v>45766.046527777777</v>
      </c>
      <c r="X3285" s="7">
        <f>_xlfn.MINIFS(data[OrderDateTime], data[CustomerName], data[[#This Row],[CustomerName]])</f>
        <v>45520.015277777777</v>
      </c>
      <c r="Y3285" t="str">
        <f>IF(data[[#This Row],[OrderDateTime]]=data[[#This Row],[FirstOrderDateTime]], "New", "Returning")</f>
        <v>Returning</v>
      </c>
      <c r="Z3285" s="7">
        <f>data[[#This Row],[DeliveryDate]] + data[[#This Row],[DeliveryTime]]</f>
        <v>45766.60833333333</v>
      </c>
      <c r="AA3285" s="7">
        <f>data[[#This Row],[OrderDateTime]] + 1</f>
        <v>45767.046527777777</v>
      </c>
      <c r="AB3285" s="7" t="str">
        <f>IF(data[[#This Row],[DeliveryDateTime]] &lt;= data[[#This Row],[SLADue]], "On Time", "Late")</f>
        <v>On Time</v>
      </c>
    </row>
    <row r="3286" spans="1:28" x14ac:dyDescent="0.2">
      <c r="A3286" t="s">
        <v>3836</v>
      </c>
      <c r="B3286" t="s">
        <v>19</v>
      </c>
      <c r="C3286" t="s">
        <v>41</v>
      </c>
      <c r="D3286" t="s">
        <v>42</v>
      </c>
      <c r="E3286" s="5">
        <v>38.47</v>
      </c>
      <c r="F3286" t="s">
        <v>119</v>
      </c>
      <c r="G3286">
        <v>2</v>
      </c>
      <c r="H3286" s="1">
        <v>45756</v>
      </c>
      <c r="I3286" s="1" t="str">
        <f>TEXT(data[[#This Row],[OrderDate]],"mmm")</f>
        <v>Apr</v>
      </c>
      <c r="J3286" s="6">
        <v>0.63194444444444442</v>
      </c>
      <c r="K3286" s="6" t="str">
        <f>TEXT(data[[#This Row],[OrderTime]],"h")</f>
        <v>15</v>
      </c>
      <c r="L3286" s="1">
        <v>45757</v>
      </c>
      <c r="M3286" s="6">
        <v>0.79861111111111116</v>
      </c>
      <c r="N3286" t="s">
        <v>95</v>
      </c>
      <c r="O3286" t="s">
        <v>981</v>
      </c>
      <c r="P3286" t="s">
        <v>25</v>
      </c>
      <c r="Q3286" t="s">
        <v>53</v>
      </c>
      <c r="R3286" t="s">
        <v>46</v>
      </c>
      <c r="S3286" t="s">
        <v>28</v>
      </c>
      <c r="T3286" t="s">
        <v>29</v>
      </c>
      <c r="U3286" t="s">
        <v>39</v>
      </c>
      <c r="V3286" s="5">
        <f>data[[#This Row],[PriceUSD]]*data[[#This Row],[Quantity]]</f>
        <v>76.94</v>
      </c>
      <c r="W3286" s="7">
        <f>data[[#This Row],[OrderDate]] + TIME(VALUE(LEFT(data[[#This Row],[OrderTime]],2)), VALUE(RIGHT(data[[#This Row],[OrderTime]],2)), 0)</f>
        <v>45756.030555555553</v>
      </c>
      <c r="X3286" s="7">
        <f>_xlfn.MINIFS(data[OrderDateTime], data[CustomerName], data[[#This Row],[CustomerName]])</f>
        <v>45526.052083333336</v>
      </c>
      <c r="Y3286" t="str">
        <f>IF(data[[#This Row],[OrderDateTime]]=data[[#This Row],[FirstOrderDateTime]], "New", "Returning")</f>
        <v>Returning</v>
      </c>
      <c r="Z3286" s="7">
        <f>data[[#This Row],[DeliveryDate]] + data[[#This Row],[DeliveryTime]]</f>
        <v>45757.798611111109</v>
      </c>
      <c r="AA3286" s="7">
        <f>data[[#This Row],[OrderDateTime]] + 1</f>
        <v>45757.030555555553</v>
      </c>
      <c r="AB3286" s="7" t="str">
        <f>IF(data[[#This Row],[DeliveryDateTime]] &lt;= data[[#This Row],[SLADue]], "On Time", "Late")</f>
        <v>Late</v>
      </c>
    </row>
    <row r="3287" spans="1:28" x14ac:dyDescent="0.2">
      <c r="A3287" t="s">
        <v>3837</v>
      </c>
      <c r="B3287" t="s">
        <v>19</v>
      </c>
      <c r="C3287" t="s">
        <v>92</v>
      </c>
      <c r="D3287" t="s">
        <v>93</v>
      </c>
      <c r="E3287" s="5">
        <v>86.42</v>
      </c>
      <c r="F3287" t="s">
        <v>63</v>
      </c>
      <c r="G3287">
        <v>1</v>
      </c>
      <c r="H3287" s="1">
        <v>45741</v>
      </c>
      <c r="I3287" s="1" t="str">
        <f>TEXT(data[[#This Row],[OrderDate]],"mmm")</f>
        <v>Mar</v>
      </c>
      <c r="J3287" s="6">
        <v>0.55208333333333337</v>
      </c>
      <c r="K3287" s="6" t="str">
        <f>TEXT(data[[#This Row],[OrderTime]],"h")</f>
        <v>13</v>
      </c>
      <c r="L3287" s="1">
        <v>45741</v>
      </c>
      <c r="M3287" s="6">
        <v>0.80208333333333337</v>
      </c>
      <c r="N3287" t="s">
        <v>292</v>
      </c>
      <c r="O3287" t="s">
        <v>161</v>
      </c>
      <c r="P3287" t="s">
        <v>77</v>
      </c>
      <c r="Q3287" t="s">
        <v>26</v>
      </c>
      <c r="R3287" t="s">
        <v>66</v>
      </c>
      <c r="S3287" t="s">
        <v>47</v>
      </c>
      <c r="T3287" t="s">
        <v>106</v>
      </c>
      <c r="U3287" t="s">
        <v>30</v>
      </c>
      <c r="V3287" s="5">
        <f>data[[#This Row],[PriceUSD]]*data[[#This Row],[Quantity]]</f>
        <v>86.42</v>
      </c>
      <c r="W3287" s="7">
        <f>data[[#This Row],[OrderDate]] + TIME(VALUE(LEFT(data[[#This Row],[OrderTime]],2)), VALUE(RIGHT(data[[#This Row],[OrderTime]],2)), 0)</f>
        <v>45741.022916666669</v>
      </c>
      <c r="X3287" s="7">
        <f>_xlfn.MINIFS(data[OrderDateTime], data[CustomerName], data[[#This Row],[CustomerName]])</f>
        <v>45507.054166666669</v>
      </c>
      <c r="Y3287" t="str">
        <f>IF(data[[#This Row],[OrderDateTime]]=data[[#This Row],[FirstOrderDateTime]], "New", "Returning")</f>
        <v>Returning</v>
      </c>
      <c r="Z3287" s="7">
        <f>data[[#This Row],[DeliveryDate]] + data[[#This Row],[DeliveryTime]]</f>
        <v>45741.802083333336</v>
      </c>
      <c r="AA3287" s="7">
        <f>data[[#This Row],[OrderDateTime]] + 1</f>
        <v>45742.022916666669</v>
      </c>
      <c r="AB3287" s="7" t="str">
        <f>IF(data[[#This Row],[DeliveryDateTime]] &lt;= data[[#This Row],[SLADue]], "On Time", "Late")</f>
        <v>On Time</v>
      </c>
    </row>
    <row r="3288" spans="1:28" x14ac:dyDescent="0.2">
      <c r="A3288" t="s">
        <v>3838</v>
      </c>
      <c r="B3288" t="s">
        <v>19</v>
      </c>
      <c r="C3288" t="s">
        <v>92</v>
      </c>
      <c r="D3288" t="s">
        <v>93</v>
      </c>
      <c r="E3288" s="5">
        <v>92.26</v>
      </c>
      <c r="F3288" t="s">
        <v>81</v>
      </c>
      <c r="G3288">
        <v>1</v>
      </c>
      <c r="H3288" s="1">
        <v>45584</v>
      </c>
      <c r="I3288" s="1" t="str">
        <f>TEXT(data[[#This Row],[OrderDate]],"mmm")</f>
        <v>Oct</v>
      </c>
      <c r="J3288" s="6">
        <v>0.44305555555555554</v>
      </c>
      <c r="K3288" s="6" t="str">
        <f>TEXT(data[[#This Row],[OrderTime]],"h")</f>
        <v>10</v>
      </c>
      <c r="L3288" s="1">
        <v>45585</v>
      </c>
      <c r="M3288" s="6">
        <v>0.52638888888888891</v>
      </c>
      <c r="N3288" t="s">
        <v>95</v>
      </c>
      <c r="O3288" t="s">
        <v>251</v>
      </c>
      <c r="P3288" t="s">
        <v>25</v>
      </c>
      <c r="Q3288" t="s">
        <v>26</v>
      </c>
      <c r="R3288" t="s">
        <v>66</v>
      </c>
      <c r="S3288" t="s">
        <v>28</v>
      </c>
      <c r="T3288" t="s">
        <v>29</v>
      </c>
      <c r="U3288" t="s">
        <v>30</v>
      </c>
      <c r="V3288" s="5">
        <f>data[[#This Row],[PriceUSD]]*data[[#This Row],[Quantity]]</f>
        <v>92.26</v>
      </c>
      <c r="W3288" s="7">
        <f>data[[#This Row],[OrderDate]] + TIME(VALUE(LEFT(data[[#This Row],[OrderTime]],2)), VALUE(RIGHT(data[[#This Row],[OrderTime]],2)), 0)</f>
        <v>45584.038888888892</v>
      </c>
      <c r="X3288" s="7">
        <f>_xlfn.MINIFS(data[OrderDateTime], data[CustomerName], data[[#This Row],[CustomerName]])</f>
        <v>45516.030555555553</v>
      </c>
      <c r="Y3288" t="str">
        <f>IF(data[[#This Row],[OrderDateTime]]=data[[#This Row],[FirstOrderDateTime]], "New", "Returning")</f>
        <v>Returning</v>
      </c>
      <c r="Z3288" s="7">
        <f>data[[#This Row],[DeliveryDate]] + data[[#This Row],[DeliveryTime]]</f>
        <v>45585.526388888888</v>
      </c>
      <c r="AA3288" s="7">
        <f>data[[#This Row],[OrderDateTime]] + 1</f>
        <v>45585.038888888892</v>
      </c>
      <c r="AB3288" s="7" t="str">
        <f>IF(data[[#This Row],[DeliveryDateTime]] &lt;= data[[#This Row],[SLADue]], "On Time", "Late")</f>
        <v>Late</v>
      </c>
    </row>
    <row r="3289" spans="1:28" x14ac:dyDescent="0.2">
      <c r="A3289" t="s">
        <v>3839</v>
      </c>
      <c r="B3289" t="s">
        <v>19</v>
      </c>
      <c r="C3289" t="s">
        <v>69</v>
      </c>
      <c r="D3289" t="s">
        <v>70</v>
      </c>
      <c r="E3289" s="5">
        <v>57.66</v>
      </c>
      <c r="F3289" t="s">
        <v>119</v>
      </c>
      <c r="G3289">
        <v>1</v>
      </c>
      <c r="H3289" s="1">
        <v>45549</v>
      </c>
      <c r="I3289" s="1" t="str">
        <f>TEXT(data[[#This Row],[OrderDate]],"mmm")</f>
        <v>Sep</v>
      </c>
      <c r="J3289" s="6">
        <v>0.46875</v>
      </c>
      <c r="K3289" s="6" t="str">
        <f>TEXT(data[[#This Row],[OrderTime]],"h")</f>
        <v>11</v>
      </c>
      <c r="L3289" s="1">
        <v>45549</v>
      </c>
      <c r="M3289" s="6">
        <v>0.71875</v>
      </c>
      <c r="N3289" t="s">
        <v>64</v>
      </c>
      <c r="O3289" t="s">
        <v>253</v>
      </c>
      <c r="P3289" t="s">
        <v>25</v>
      </c>
      <c r="Q3289" t="s">
        <v>53</v>
      </c>
      <c r="R3289" t="s">
        <v>37</v>
      </c>
      <c r="S3289" t="s">
        <v>47</v>
      </c>
      <c r="T3289" t="s">
        <v>38</v>
      </c>
      <c r="U3289" t="s">
        <v>67</v>
      </c>
      <c r="V3289" s="5">
        <f>data[[#This Row],[PriceUSD]]*data[[#This Row],[Quantity]]</f>
        <v>57.66</v>
      </c>
      <c r="W3289" s="7">
        <f>data[[#This Row],[OrderDate]] + TIME(VALUE(LEFT(data[[#This Row],[OrderTime]],2)), VALUE(RIGHT(data[[#This Row],[OrderTime]],2)), 0)</f>
        <v>45549.052083333336</v>
      </c>
      <c r="X3289" s="7">
        <f>_xlfn.MINIFS(data[OrderDateTime], data[CustomerName], data[[#This Row],[CustomerName]])</f>
        <v>45543.038888888892</v>
      </c>
      <c r="Y3289" t="str">
        <f>IF(data[[#This Row],[OrderDateTime]]=data[[#This Row],[FirstOrderDateTime]], "New", "Returning")</f>
        <v>Returning</v>
      </c>
      <c r="Z3289" s="7">
        <f>data[[#This Row],[DeliveryDate]] + data[[#This Row],[DeliveryTime]]</f>
        <v>45549.71875</v>
      </c>
      <c r="AA3289" s="7">
        <f>data[[#This Row],[OrderDateTime]] + 1</f>
        <v>45550.052083333336</v>
      </c>
      <c r="AB3289" s="7" t="str">
        <f>IF(data[[#This Row],[DeliveryDateTime]] &lt;= data[[#This Row],[SLADue]], "On Time", "Late")</f>
        <v>On Time</v>
      </c>
    </row>
    <row r="3290" spans="1:28" x14ac:dyDescent="0.2">
      <c r="A3290" t="s">
        <v>3840</v>
      </c>
      <c r="B3290" t="s">
        <v>19</v>
      </c>
      <c r="C3290" t="s">
        <v>92</v>
      </c>
      <c r="D3290" t="s">
        <v>93</v>
      </c>
      <c r="E3290" s="5">
        <v>100.66</v>
      </c>
      <c r="F3290" t="s">
        <v>81</v>
      </c>
      <c r="G3290">
        <v>1</v>
      </c>
      <c r="H3290" s="1">
        <v>45643</v>
      </c>
      <c r="I3290" s="1" t="str">
        <f>TEXT(data[[#This Row],[OrderDate]],"mmm")</f>
        <v>Dec</v>
      </c>
      <c r="J3290" s="6">
        <v>0.43472222222222223</v>
      </c>
      <c r="K3290" s="6" t="str">
        <f>TEXT(data[[#This Row],[OrderTime]],"h")</f>
        <v>10</v>
      </c>
      <c r="L3290" s="1">
        <v>45644</v>
      </c>
      <c r="M3290" s="6">
        <v>0.47638888888888886</v>
      </c>
      <c r="N3290" t="s">
        <v>175</v>
      </c>
      <c r="O3290" t="s">
        <v>868</v>
      </c>
      <c r="P3290" t="s">
        <v>25</v>
      </c>
      <c r="Q3290" t="s">
        <v>26</v>
      </c>
      <c r="R3290" t="s">
        <v>66</v>
      </c>
      <c r="S3290" t="s">
        <v>28</v>
      </c>
      <c r="T3290" t="s">
        <v>59</v>
      </c>
      <c r="U3290" t="s">
        <v>30</v>
      </c>
      <c r="V3290" s="5">
        <f>data[[#This Row],[PriceUSD]]*data[[#This Row],[Quantity]]</f>
        <v>100.66</v>
      </c>
      <c r="W3290" s="7">
        <f>data[[#This Row],[OrderDate]] + TIME(VALUE(LEFT(data[[#This Row],[OrderTime]],2)), VALUE(RIGHT(data[[#This Row],[OrderTime]],2)), 0)</f>
        <v>45643.015277777777</v>
      </c>
      <c r="X3290" s="7">
        <f>_xlfn.MINIFS(data[OrderDateTime], data[CustomerName], data[[#This Row],[CustomerName]])</f>
        <v>45551.061805555553</v>
      </c>
      <c r="Y3290" t="str">
        <f>IF(data[[#This Row],[OrderDateTime]]=data[[#This Row],[FirstOrderDateTime]], "New", "Returning")</f>
        <v>Returning</v>
      </c>
      <c r="Z3290" s="7">
        <f>data[[#This Row],[DeliveryDate]] + data[[#This Row],[DeliveryTime]]</f>
        <v>45644.476388888892</v>
      </c>
      <c r="AA3290" s="7">
        <f>data[[#This Row],[OrderDateTime]] + 1</f>
        <v>45644.015277777777</v>
      </c>
      <c r="AB3290" s="7" t="str">
        <f>IF(data[[#This Row],[DeliveryDateTime]] &lt;= data[[#This Row],[SLADue]], "On Time", "Late")</f>
        <v>Late</v>
      </c>
    </row>
    <row r="3291" spans="1:28" x14ac:dyDescent="0.2">
      <c r="A3291" t="s">
        <v>3841</v>
      </c>
      <c r="B3291" t="s">
        <v>19</v>
      </c>
      <c r="C3291" t="s">
        <v>117</v>
      </c>
      <c r="D3291" t="s">
        <v>118</v>
      </c>
      <c r="E3291" s="5">
        <v>66.12</v>
      </c>
      <c r="F3291" t="s">
        <v>182</v>
      </c>
      <c r="G3291">
        <v>1</v>
      </c>
      <c r="H3291" s="1">
        <v>45847</v>
      </c>
      <c r="I3291" s="1" t="str">
        <f>TEXT(data[[#This Row],[OrderDate]],"mmm")</f>
        <v>Jul</v>
      </c>
      <c r="J3291" s="6">
        <v>0.79236111111111107</v>
      </c>
      <c r="K3291" s="6" t="str">
        <f>TEXT(data[[#This Row],[OrderTime]],"h")</f>
        <v>19</v>
      </c>
      <c r="L3291" s="1">
        <v>45848</v>
      </c>
      <c r="M3291" s="6">
        <v>0.79236111111111107</v>
      </c>
      <c r="N3291" t="s">
        <v>388</v>
      </c>
      <c r="O3291" t="s">
        <v>320</v>
      </c>
      <c r="P3291" t="s">
        <v>245</v>
      </c>
      <c r="Q3291" t="s">
        <v>26</v>
      </c>
      <c r="R3291" t="s">
        <v>66</v>
      </c>
      <c r="S3291" t="s">
        <v>28</v>
      </c>
      <c r="T3291" t="s">
        <v>136</v>
      </c>
      <c r="U3291" t="s">
        <v>30</v>
      </c>
      <c r="V3291" s="5">
        <f>data[[#This Row],[PriceUSD]]*data[[#This Row],[Quantity]]</f>
        <v>66.12</v>
      </c>
      <c r="W3291" s="7">
        <f>data[[#This Row],[OrderDate]] + TIME(VALUE(LEFT(data[[#This Row],[OrderTime]],2)), VALUE(RIGHT(data[[#This Row],[OrderTime]],2)), 0)</f>
        <v>45847.007638888892</v>
      </c>
      <c r="X3291" s="7">
        <f>_xlfn.MINIFS(data[OrderDateTime], data[CustomerName], data[[#This Row],[CustomerName]])</f>
        <v>45548.038888888892</v>
      </c>
      <c r="Y3291" t="str">
        <f>IF(data[[#This Row],[OrderDateTime]]=data[[#This Row],[FirstOrderDateTime]], "New", "Returning")</f>
        <v>Returning</v>
      </c>
      <c r="Z3291" s="7">
        <f>data[[#This Row],[DeliveryDate]] + data[[#This Row],[DeliveryTime]]</f>
        <v>45848.792361111111</v>
      </c>
      <c r="AA3291" s="7">
        <f>data[[#This Row],[OrderDateTime]] + 1</f>
        <v>45848.007638888892</v>
      </c>
      <c r="AB3291" s="7" t="str">
        <f>IF(data[[#This Row],[DeliveryDateTime]] &lt;= data[[#This Row],[SLADue]], "On Time", "Late")</f>
        <v>Late</v>
      </c>
    </row>
    <row r="3292" spans="1:28" x14ac:dyDescent="0.2">
      <c r="A3292" t="s">
        <v>3842</v>
      </c>
      <c r="B3292" t="s">
        <v>19</v>
      </c>
      <c r="C3292" t="s">
        <v>20</v>
      </c>
      <c r="D3292" t="s">
        <v>21</v>
      </c>
      <c r="E3292" s="5">
        <v>19.809999999999999</v>
      </c>
      <c r="F3292" t="s">
        <v>22</v>
      </c>
      <c r="G3292">
        <v>1</v>
      </c>
      <c r="H3292" s="1">
        <v>45698</v>
      </c>
      <c r="I3292" s="1" t="str">
        <f>TEXT(data[[#This Row],[OrderDate]],"mmm")</f>
        <v>Feb</v>
      </c>
      <c r="J3292" s="6">
        <v>0.3923611111111111</v>
      </c>
      <c r="K3292" s="6" t="str">
        <f>TEXT(data[[#This Row],[OrderTime]],"h")</f>
        <v>9</v>
      </c>
      <c r="L3292" s="1">
        <v>45698</v>
      </c>
      <c r="M3292" s="6">
        <v>0.55902777777777779</v>
      </c>
      <c r="N3292" t="s">
        <v>95</v>
      </c>
      <c r="O3292" t="s">
        <v>591</v>
      </c>
      <c r="P3292" t="s">
        <v>25</v>
      </c>
      <c r="Q3292" t="s">
        <v>26</v>
      </c>
      <c r="R3292" t="s">
        <v>27</v>
      </c>
      <c r="S3292" t="s">
        <v>47</v>
      </c>
      <c r="T3292" t="s">
        <v>38</v>
      </c>
      <c r="U3292" t="s">
        <v>30</v>
      </c>
      <c r="V3292" s="5">
        <f>data[[#This Row],[PriceUSD]]*data[[#This Row],[Quantity]]</f>
        <v>19.809999999999999</v>
      </c>
      <c r="W3292" s="7">
        <f>data[[#This Row],[OrderDate]] + TIME(VALUE(LEFT(data[[#This Row],[OrderTime]],2)), VALUE(RIGHT(data[[#This Row],[OrderTime]],2)), 0)</f>
        <v>45698.007638888892</v>
      </c>
      <c r="X3292" s="7">
        <f>_xlfn.MINIFS(data[OrderDateTime], data[CustomerName], data[[#This Row],[CustomerName]])</f>
        <v>45510.052083333336</v>
      </c>
      <c r="Y3292" t="str">
        <f>IF(data[[#This Row],[OrderDateTime]]=data[[#This Row],[FirstOrderDateTime]], "New", "Returning")</f>
        <v>Returning</v>
      </c>
      <c r="Z3292" s="7">
        <f>data[[#This Row],[DeliveryDate]] + data[[#This Row],[DeliveryTime]]</f>
        <v>45698.559027777781</v>
      </c>
      <c r="AA3292" s="7">
        <f>data[[#This Row],[OrderDateTime]] + 1</f>
        <v>45699.007638888892</v>
      </c>
      <c r="AB3292" s="7" t="str">
        <f>IF(data[[#This Row],[DeliveryDateTime]] &lt;= data[[#This Row],[SLADue]], "On Time", "Late")</f>
        <v>On Time</v>
      </c>
    </row>
    <row r="3293" spans="1:28" x14ac:dyDescent="0.2">
      <c r="A3293" t="s">
        <v>3843</v>
      </c>
      <c r="B3293" t="s">
        <v>19</v>
      </c>
      <c r="C3293" t="s">
        <v>32</v>
      </c>
      <c r="D3293" t="s">
        <v>33</v>
      </c>
      <c r="E3293" s="5">
        <v>53.49</v>
      </c>
      <c r="F3293" t="s">
        <v>138</v>
      </c>
      <c r="G3293">
        <v>3</v>
      </c>
      <c r="H3293" s="1">
        <v>45783</v>
      </c>
      <c r="I3293" s="1" t="str">
        <f>TEXT(data[[#This Row],[OrderDate]],"mmm")</f>
        <v>May</v>
      </c>
      <c r="J3293" s="6">
        <v>0.7</v>
      </c>
      <c r="K3293" s="6" t="str">
        <f>TEXT(data[[#This Row],[OrderTime]],"h")</f>
        <v>16</v>
      </c>
      <c r="L3293" s="1">
        <v>45784</v>
      </c>
      <c r="M3293" s="6">
        <v>0.78333333333333333</v>
      </c>
      <c r="N3293" t="s">
        <v>163</v>
      </c>
      <c r="O3293" t="s">
        <v>358</v>
      </c>
      <c r="P3293" t="s">
        <v>77</v>
      </c>
      <c r="Q3293" t="s">
        <v>26</v>
      </c>
      <c r="R3293" t="s">
        <v>37</v>
      </c>
      <c r="S3293" t="s">
        <v>28</v>
      </c>
      <c r="T3293" t="s">
        <v>38</v>
      </c>
      <c r="U3293" t="s">
        <v>39</v>
      </c>
      <c r="V3293" s="5">
        <f>data[[#This Row],[PriceUSD]]*data[[#This Row],[Quantity]]</f>
        <v>160.47</v>
      </c>
      <c r="W3293" s="7">
        <f>data[[#This Row],[OrderDate]] + TIME(VALUE(LEFT(data[[#This Row],[OrderTime]],2)), VALUE(RIGHT(data[[#This Row],[OrderTime]],2)), 0)</f>
        <v>45783</v>
      </c>
      <c r="X3293" s="7">
        <f>_xlfn.MINIFS(data[OrderDateTime], data[CustomerName], data[[#This Row],[CustomerName]])</f>
        <v>45518.046527777777</v>
      </c>
      <c r="Y3293" t="str">
        <f>IF(data[[#This Row],[OrderDateTime]]=data[[#This Row],[FirstOrderDateTime]], "New", "Returning")</f>
        <v>Returning</v>
      </c>
      <c r="Z3293" s="7">
        <f>data[[#This Row],[DeliveryDate]] + data[[#This Row],[DeliveryTime]]</f>
        <v>45784.783333333333</v>
      </c>
      <c r="AA3293" s="7">
        <f>data[[#This Row],[OrderDateTime]] + 1</f>
        <v>45784</v>
      </c>
      <c r="AB3293" s="7" t="str">
        <f>IF(data[[#This Row],[DeliveryDateTime]] &lt;= data[[#This Row],[SLADue]], "On Time", "Late")</f>
        <v>Late</v>
      </c>
    </row>
    <row r="3294" spans="1:28" x14ac:dyDescent="0.2">
      <c r="A3294" t="s">
        <v>3844</v>
      </c>
      <c r="B3294" t="s">
        <v>19</v>
      </c>
      <c r="C3294" t="s">
        <v>110</v>
      </c>
      <c r="D3294" t="s">
        <v>111</v>
      </c>
      <c r="E3294" s="5">
        <v>11.07</v>
      </c>
      <c r="F3294" t="s">
        <v>87</v>
      </c>
      <c r="G3294">
        <v>1</v>
      </c>
      <c r="H3294" s="1">
        <v>45505</v>
      </c>
      <c r="I3294" s="1" t="str">
        <f>TEXT(data[[#This Row],[OrderDate]],"mmm")</f>
        <v>Aug</v>
      </c>
      <c r="J3294" s="6">
        <v>0.85</v>
      </c>
      <c r="K3294" s="6" t="str">
        <f>TEXT(data[[#This Row],[OrderTime]],"h")</f>
        <v>20</v>
      </c>
      <c r="L3294" s="1">
        <v>45507</v>
      </c>
      <c r="M3294" s="6">
        <v>0.51388888888888884</v>
      </c>
      <c r="N3294" t="s">
        <v>64</v>
      </c>
      <c r="O3294" t="s">
        <v>1134</v>
      </c>
      <c r="P3294" t="s">
        <v>25</v>
      </c>
      <c r="Q3294" t="s">
        <v>26</v>
      </c>
      <c r="R3294" t="s">
        <v>114</v>
      </c>
      <c r="S3294" t="s">
        <v>105</v>
      </c>
      <c r="T3294" t="s">
        <v>38</v>
      </c>
      <c r="U3294" t="s">
        <v>67</v>
      </c>
      <c r="V3294" s="5">
        <f>data[[#This Row],[PriceUSD]]*data[[#This Row],[Quantity]]</f>
        <v>11.07</v>
      </c>
      <c r="W3294" s="7">
        <f>data[[#This Row],[OrderDate]] + TIME(VALUE(LEFT(data[[#This Row],[OrderTime]],2)), VALUE(RIGHT(data[[#This Row],[OrderTime]],2)), 0)</f>
        <v>45505.059027777781</v>
      </c>
      <c r="X3294" s="7">
        <f>_xlfn.MINIFS(data[OrderDateTime], data[CustomerName], data[[#This Row],[CustomerName]])</f>
        <v>45505.059027777781</v>
      </c>
      <c r="Y3294" t="str">
        <f>IF(data[[#This Row],[OrderDateTime]]=data[[#This Row],[FirstOrderDateTime]], "New", "Returning")</f>
        <v>New</v>
      </c>
      <c r="Z3294" s="7">
        <f>data[[#This Row],[DeliveryDate]] + data[[#This Row],[DeliveryTime]]</f>
        <v>45507.513888888891</v>
      </c>
      <c r="AA3294" s="7">
        <f>data[[#This Row],[OrderDateTime]] + 1</f>
        <v>45506.059027777781</v>
      </c>
      <c r="AB3294" s="7" t="str">
        <f>IF(data[[#This Row],[DeliveryDateTime]] &lt;= data[[#This Row],[SLADue]], "On Time", "Late")</f>
        <v>Late</v>
      </c>
    </row>
    <row r="3295" spans="1:28" x14ac:dyDescent="0.2">
      <c r="A3295" t="s">
        <v>3845</v>
      </c>
      <c r="B3295" t="s">
        <v>19</v>
      </c>
      <c r="C3295" t="s">
        <v>79</v>
      </c>
      <c r="D3295" t="s">
        <v>80</v>
      </c>
      <c r="E3295" s="5">
        <v>31.34</v>
      </c>
      <c r="F3295" t="s">
        <v>63</v>
      </c>
      <c r="G3295">
        <v>1</v>
      </c>
      <c r="H3295" s="1">
        <v>45851</v>
      </c>
      <c r="I3295" s="1" t="str">
        <f>TEXT(data[[#This Row],[OrderDate]],"mmm")</f>
        <v>Jul</v>
      </c>
      <c r="J3295" s="6">
        <v>0.46250000000000002</v>
      </c>
      <c r="K3295" s="6" t="str">
        <f>TEXT(data[[#This Row],[OrderTime]],"h")</f>
        <v>11</v>
      </c>
      <c r="L3295" s="1">
        <v>45851</v>
      </c>
      <c r="M3295" s="6">
        <v>0.67083333333333328</v>
      </c>
      <c r="N3295" t="s">
        <v>139</v>
      </c>
      <c r="O3295" t="s">
        <v>674</v>
      </c>
      <c r="P3295" t="s">
        <v>36</v>
      </c>
      <c r="Q3295" t="s">
        <v>26</v>
      </c>
      <c r="R3295" t="s">
        <v>83</v>
      </c>
      <c r="S3295" t="s">
        <v>47</v>
      </c>
      <c r="T3295" t="s">
        <v>29</v>
      </c>
      <c r="U3295" t="s">
        <v>30</v>
      </c>
      <c r="V3295" s="5">
        <f>data[[#This Row],[PriceUSD]]*data[[#This Row],[Quantity]]</f>
        <v>31.34</v>
      </c>
      <c r="W3295" s="7">
        <f>data[[#This Row],[OrderDate]] + TIME(VALUE(LEFT(data[[#This Row],[OrderTime]],2)), VALUE(RIGHT(data[[#This Row],[OrderTime]],2)), 0)</f>
        <v>45851.017361111109</v>
      </c>
      <c r="X3295" s="7">
        <f>_xlfn.MINIFS(data[OrderDateTime], data[CustomerName], data[[#This Row],[CustomerName]])</f>
        <v>45523.007638888892</v>
      </c>
      <c r="Y3295" t="str">
        <f>IF(data[[#This Row],[OrderDateTime]]=data[[#This Row],[FirstOrderDateTime]], "New", "Returning")</f>
        <v>Returning</v>
      </c>
      <c r="Z3295" s="7">
        <f>data[[#This Row],[DeliveryDate]] + data[[#This Row],[DeliveryTime]]</f>
        <v>45851.67083333333</v>
      </c>
      <c r="AA3295" s="7">
        <f>data[[#This Row],[OrderDateTime]] + 1</f>
        <v>45852.017361111109</v>
      </c>
      <c r="AB3295" s="7" t="str">
        <f>IF(data[[#This Row],[DeliveryDateTime]] &lt;= data[[#This Row],[SLADue]], "On Time", "Late")</f>
        <v>On Time</v>
      </c>
    </row>
    <row r="3296" spans="1:28" x14ac:dyDescent="0.2">
      <c r="A3296" t="s">
        <v>3846</v>
      </c>
      <c r="B3296" t="s">
        <v>19</v>
      </c>
      <c r="C3296" t="s">
        <v>32</v>
      </c>
      <c r="D3296" t="s">
        <v>33</v>
      </c>
      <c r="E3296" s="5">
        <v>50.32</v>
      </c>
      <c r="F3296" t="s">
        <v>22</v>
      </c>
      <c r="G3296">
        <v>1</v>
      </c>
      <c r="H3296" s="1">
        <v>45824</v>
      </c>
      <c r="I3296" s="1" t="str">
        <f>TEXT(data[[#This Row],[OrderDate]],"mmm")</f>
        <v>Jun</v>
      </c>
      <c r="J3296" s="6">
        <v>0.87430555555555556</v>
      </c>
      <c r="K3296" s="6" t="str">
        <f>TEXT(data[[#This Row],[OrderTime]],"h")</f>
        <v>20</v>
      </c>
      <c r="L3296" s="1">
        <v>45826</v>
      </c>
      <c r="M3296" s="6">
        <v>0.71944444444444444</v>
      </c>
      <c r="N3296" t="s">
        <v>310</v>
      </c>
      <c r="O3296" t="s">
        <v>2456</v>
      </c>
      <c r="P3296" t="s">
        <v>180</v>
      </c>
      <c r="Q3296" t="s">
        <v>26</v>
      </c>
      <c r="R3296" t="s">
        <v>37</v>
      </c>
      <c r="S3296" t="s">
        <v>105</v>
      </c>
      <c r="T3296" t="s">
        <v>29</v>
      </c>
      <c r="U3296" t="s">
        <v>67</v>
      </c>
      <c r="V3296" s="5">
        <f>data[[#This Row],[PriceUSD]]*data[[#This Row],[Quantity]]</f>
        <v>50.32</v>
      </c>
      <c r="W3296" s="7">
        <f>data[[#This Row],[OrderDate]] + TIME(VALUE(LEFT(data[[#This Row],[OrderTime]],2)), VALUE(RIGHT(data[[#This Row],[OrderTime]],2)), 0)</f>
        <v>45824.038888888892</v>
      </c>
      <c r="X3296" s="7">
        <f>_xlfn.MINIFS(data[OrderDateTime], data[CustomerName], data[[#This Row],[CustomerName]])</f>
        <v>45536.061805555553</v>
      </c>
      <c r="Y3296" t="str">
        <f>IF(data[[#This Row],[OrderDateTime]]=data[[#This Row],[FirstOrderDateTime]], "New", "Returning")</f>
        <v>Returning</v>
      </c>
      <c r="Z3296" s="7">
        <f>data[[#This Row],[DeliveryDate]] + data[[#This Row],[DeliveryTime]]</f>
        <v>45826.719444444447</v>
      </c>
      <c r="AA3296" s="7">
        <f>data[[#This Row],[OrderDateTime]] + 1</f>
        <v>45825.038888888892</v>
      </c>
      <c r="AB3296" s="7" t="str">
        <f>IF(data[[#This Row],[DeliveryDateTime]] &lt;= data[[#This Row],[SLADue]], "On Time", "Late")</f>
        <v>Late</v>
      </c>
    </row>
    <row r="3297" spans="1:28" x14ac:dyDescent="0.2">
      <c r="A3297" t="s">
        <v>3847</v>
      </c>
      <c r="B3297" t="s">
        <v>19</v>
      </c>
      <c r="C3297" t="s">
        <v>101</v>
      </c>
      <c r="D3297" t="s">
        <v>102</v>
      </c>
      <c r="E3297" s="5">
        <v>27.49</v>
      </c>
      <c r="F3297" t="s">
        <v>81</v>
      </c>
      <c r="G3297">
        <v>1</v>
      </c>
      <c r="H3297" s="1">
        <v>45692</v>
      </c>
      <c r="I3297" s="1" t="str">
        <f>TEXT(data[[#This Row],[OrderDate]],"mmm")</f>
        <v>Feb</v>
      </c>
      <c r="J3297" s="6">
        <v>0.68541666666666667</v>
      </c>
      <c r="K3297" s="6" t="str">
        <f>TEXT(data[[#This Row],[OrderTime]],"h")</f>
        <v>16</v>
      </c>
      <c r="L3297" s="1">
        <v>45693</v>
      </c>
      <c r="M3297" s="6">
        <v>0.8520833333333333</v>
      </c>
      <c r="N3297" t="s">
        <v>64</v>
      </c>
      <c r="O3297" t="s">
        <v>24</v>
      </c>
      <c r="P3297" t="s">
        <v>25</v>
      </c>
      <c r="Q3297" t="s">
        <v>26</v>
      </c>
      <c r="R3297" t="s">
        <v>83</v>
      </c>
      <c r="S3297" t="s">
        <v>28</v>
      </c>
      <c r="T3297" t="s">
        <v>38</v>
      </c>
      <c r="U3297" t="s">
        <v>39</v>
      </c>
      <c r="V3297" s="5">
        <f>data[[#This Row],[PriceUSD]]*data[[#This Row],[Quantity]]</f>
        <v>27.49</v>
      </c>
      <c r="W3297" s="7">
        <f>data[[#This Row],[OrderDate]] + TIME(VALUE(LEFT(data[[#This Row],[OrderTime]],2)), VALUE(RIGHT(data[[#This Row],[OrderTime]],2)), 0)</f>
        <v>45692.046527777777</v>
      </c>
      <c r="X3297" s="7">
        <f>_xlfn.MINIFS(data[OrderDateTime], data[CustomerName], data[[#This Row],[CustomerName]])</f>
        <v>45531.017361111109</v>
      </c>
      <c r="Y3297" t="str">
        <f>IF(data[[#This Row],[OrderDateTime]]=data[[#This Row],[FirstOrderDateTime]], "New", "Returning")</f>
        <v>Returning</v>
      </c>
      <c r="Z3297" s="7">
        <f>data[[#This Row],[DeliveryDate]] + data[[#This Row],[DeliveryTime]]</f>
        <v>45693.852083333331</v>
      </c>
      <c r="AA3297" s="7">
        <f>data[[#This Row],[OrderDateTime]] + 1</f>
        <v>45693.046527777777</v>
      </c>
      <c r="AB3297" s="7" t="str">
        <f>IF(data[[#This Row],[DeliveryDateTime]] &lt;= data[[#This Row],[SLADue]], "On Time", "Late")</f>
        <v>Late</v>
      </c>
    </row>
    <row r="3298" spans="1:28" x14ac:dyDescent="0.2">
      <c r="A3298" t="s">
        <v>3848</v>
      </c>
      <c r="B3298" t="s">
        <v>19</v>
      </c>
      <c r="C3298" t="s">
        <v>79</v>
      </c>
      <c r="D3298" t="s">
        <v>80</v>
      </c>
      <c r="E3298" s="5">
        <v>28.44</v>
      </c>
      <c r="F3298" t="s">
        <v>81</v>
      </c>
      <c r="G3298">
        <v>2</v>
      </c>
      <c r="H3298" s="1">
        <v>45723</v>
      </c>
      <c r="I3298" s="1" t="str">
        <f>TEXT(data[[#This Row],[OrderDate]],"mmm")</f>
        <v>Mar</v>
      </c>
      <c r="J3298" s="6">
        <v>0.78194444444444444</v>
      </c>
      <c r="K3298" s="6" t="str">
        <f>TEXT(data[[#This Row],[OrderTime]],"h")</f>
        <v>18</v>
      </c>
      <c r="L3298" s="1">
        <v>45724</v>
      </c>
      <c r="M3298" s="6">
        <v>0.77916666666666667</v>
      </c>
      <c r="N3298" t="s">
        <v>145</v>
      </c>
      <c r="O3298" t="s">
        <v>1029</v>
      </c>
      <c r="P3298" t="s">
        <v>77</v>
      </c>
      <c r="Q3298" t="s">
        <v>26</v>
      </c>
      <c r="R3298" t="s">
        <v>83</v>
      </c>
      <c r="S3298" t="s">
        <v>28</v>
      </c>
      <c r="T3298" t="s">
        <v>29</v>
      </c>
      <c r="U3298" t="s">
        <v>39</v>
      </c>
      <c r="V3298" s="5">
        <f>data[[#This Row],[PriceUSD]]*data[[#This Row],[Quantity]]</f>
        <v>56.88</v>
      </c>
      <c r="W3298" s="7">
        <f>data[[#This Row],[OrderDate]] + TIME(VALUE(LEFT(data[[#This Row],[OrderTime]],2)), VALUE(RIGHT(data[[#This Row],[OrderTime]],2)), 0)</f>
        <v>45723.030555555553</v>
      </c>
      <c r="X3298" s="7">
        <f>_xlfn.MINIFS(data[OrderDateTime], data[CustomerName], data[[#This Row],[CustomerName]])</f>
        <v>45562.022916666669</v>
      </c>
      <c r="Y3298" t="str">
        <f>IF(data[[#This Row],[OrderDateTime]]=data[[#This Row],[FirstOrderDateTime]], "New", "Returning")</f>
        <v>Returning</v>
      </c>
      <c r="Z3298" s="7">
        <f>data[[#This Row],[DeliveryDate]] + data[[#This Row],[DeliveryTime]]</f>
        <v>45724.779166666667</v>
      </c>
      <c r="AA3298" s="7">
        <f>data[[#This Row],[OrderDateTime]] + 1</f>
        <v>45724.030555555553</v>
      </c>
      <c r="AB3298" s="7" t="str">
        <f>IF(data[[#This Row],[DeliveryDateTime]] &lt;= data[[#This Row],[SLADue]], "On Time", "Late")</f>
        <v>Late</v>
      </c>
    </row>
    <row r="3299" spans="1:28" x14ac:dyDescent="0.2">
      <c r="A3299" t="s">
        <v>3849</v>
      </c>
      <c r="B3299" t="s">
        <v>19</v>
      </c>
      <c r="C3299" t="s">
        <v>110</v>
      </c>
      <c r="D3299" t="s">
        <v>111</v>
      </c>
      <c r="E3299" s="5">
        <v>11.31</v>
      </c>
      <c r="F3299" t="s">
        <v>87</v>
      </c>
      <c r="G3299">
        <v>1</v>
      </c>
      <c r="H3299" s="1">
        <v>45838</v>
      </c>
      <c r="I3299" s="1" t="str">
        <f>TEXT(data[[#This Row],[OrderDate]],"mmm")</f>
        <v>Jun</v>
      </c>
      <c r="J3299" s="6">
        <v>0.58819444444444446</v>
      </c>
      <c r="K3299" s="6" t="str">
        <f>TEXT(data[[#This Row],[OrderTime]],"h")</f>
        <v>14</v>
      </c>
      <c r="L3299" s="1">
        <v>45839</v>
      </c>
      <c r="M3299" s="6">
        <v>0.75486111111111109</v>
      </c>
      <c r="N3299" t="s">
        <v>23</v>
      </c>
      <c r="O3299" t="s">
        <v>1166</v>
      </c>
      <c r="P3299" t="s">
        <v>25</v>
      </c>
      <c r="Q3299" t="s">
        <v>26</v>
      </c>
      <c r="R3299" t="s">
        <v>114</v>
      </c>
      <c r="S3299" t="s">
        <v>28</v>
      </c>
      <c r="T3299" t="s">
        <v>29</v>
      </c>
      <c r="U3299" t="s">
        <v>67</v>
      </c>
      <c r="V3299" s="5">
        <f>data[[#This Row],[PriceUSD]]*data[[#This Row],[Quantity]]</f>
        <v>11.31</v>
      </c>
      <c r="W3299" s="7">
        <f>data[[#This Row],[OrderDate]] + TIME(VALUE(LEFT(data[[#This Row],[OrderTime]],2)), VALUE(RIGHT(data[[#This Row],[OrderTime]],2)), 0)</f>
        <v>45838.030555555553</v>
      </c>
      <c r="X3299" s="7">
        <f>_xlfn.MINIFS(data[OrderDateTime], data[CustomerName], data[[#This Row],[CustomerName]])</f>
        <v>45572.061805555553</v>
      </c>
      <c r="Y3299" t="str">
        <f>IF(data[[#This Row],[OrderDateTime]]=data[[#This Row],[FirstOrderDateTime]], "New", "Returning")</f>
        <v>Returning</v>
      </c>
      <c r="Z3299" s="7">
        <f>data[[#This Row],[DeliveryDate]] + data[[#This Row],[DeliveryTime]]</f>
        <v>45839.754861111112</v>
      </c>
      <c r="AA3299" s="7">
        <f>data[[#This Row],[OrderDateTime]] + 1</f>
        <v>45839.030555555553</v>
      </c>
      <c r="AB3299" s="7" t="str">
        <f>IF(data[[#This Row],[DeliveryDateTime]] &lt;= data[[#This Row],[SLADue]], "On Time", "Late")</f>
        <v>Late</v>
      </c>
    </row>
    <row r="3300" spans="1:28" x14ac:dyDescent="0.2">
      <c r="A3300" t="s">
        <v>3850</v>
      </c>
      <c r="B3300" t="s">
        <v>19</v>
      </c>
      <c r="C3300" t="s">
        <v>101</v>
      </c>
      <c r="D3300" t="s">
        <v>102</v>
      </c>
      <c r="E3300" s="5">
        <v>34.22</v>
      </c>
      <c r="F3300" t="s">
        <v>63</v>
      </c>
      <c r="G3300">
        <v>1</v>
      </c>
      <c r="H3300" s="1">
        <v>45831</v>
      </c>
      <c r="I3300" s="1" t="str">
        <f>TEXT(data[[#This Row],[OrderDate]],"mmm")</f>
        <v>Jun</v>
      </c>
      <c r="J3300" s="6">
        <v>0.48055555555555557</v>
      </c>
      <c r="K3300" s="6" t="str">
        <f>TEXT(data[[#This Row],[OrderTime]],"h")</f>
        <v>11</v>
      </c>
      <c r="L3300" s="1">
        <v>45831</v>
      </c>
      <c r="M3300" s="6">
        <v>0.60555555555555551</v>
      </c>
      <c r="N3300" t="s">
        <v>98</v>
      </c>
      <c r="O3300" t="s">
        <v>498</v>
      </c>
      <c r="P3300" t="s">
        <v>77</v>
      </c>
      <c r="Q3300" t="s">
        <v>53</v>
      </c>
      <c r="R3300" t="s">
        <v>83</v>
      </c>
      <c r="S3300" t="s">
        <v>47</v>
      </c>
      <c r="T3300" t="s">
        <v>106</v>
      </c>
      <c r="U3300" t="s">
        <v>30</v>
      </c>
      <c r="V3300" s="5">
        <f>data[[#This Row],[PriceUSD]]*data[[#This Row],[Quantity]]</f>
        <v>34.22</v>
      </c>
      <c r="W3300" s="7">
        <f>data[[#This Row],[OrderDate]] + TIME(VALUE(LEFT(data[[#This Row],[OrderTime]],2)), VALUE(RIGHT(data[[#This Row],[OrderTime]],2)), 0)</f>
        <v>45831.038888888892</v>
      </c>
      <c r="X3300" s="7">
        <f>_xlfn.MINIFS(data[OrderDateTime], data[CustomerName], data[[#This Row],[CustomerName]])</f>
        <v>45508.017361111109</v>
      </c>
      <c r="Y3300" t="str">
        <f>IF(data[[#This Row],[OrderDateTime]]=data[[#This Row],[FirstOrderDateTime]], "New", "Returning")</f>
        <v>Returning</v>
      </c>
      <c r="Z3300" s="7">
        <f>data[[#This Row],[DeliveryDate]] + data[[#This Row],[DeliveryTime]]</f>
        <v>45831.605555555558</v>
      </c>
      <c r="AA3300" s="7">
        <f>data[[#This Row],[OrderDateTime]] + 1</f>
        <v>45832.038888888892</v>
      </c>
      <c r="AB3300" s="7" t="str">
        <f>IF(data[[#This Row],[DeliveryDateTime]] &lt;= data[[#This Row],[SLADue]], "On Time", "Late")</f>
        <v>On Time</v>
      </c>
    </row>
    <row r="3301" spans="1:28" x14ac:dyDescent="0.2">
      <c r="A3301" t="s">
        <v>3851</v>
      </c>
      <c r="B3301" t="s">
        <v>19</v>
      </c>
      <c r="C3301" t="s">
        <v>79</v>
      </c>
      <c r="D3301" t="s">
        <v>80</v>
      </c>
      <c r="E3301" s="5">
        <v>29</v>
      </c>
      <c r="F3301" t="s">
        <v>81</v>
      </c>
      <c r="G3301">
        <v>1</v>
      </c>
      <c r="H3301" s="1">
        <v>45789</v>
      </c>
      <c r="I3301" s="1" t="str">
        <f>TEXT(data[[#This Row],[OrderDate]],"mmm")</f>
        <v>May</v>
      </c>
      <c r="J3301" s="6">
        <v>0.4777777777777778</v>
      </c>
      <c r="K3301" s="6" t="str">
        <f>TEXT(data[[#This Row],[OrderTime]],"h")</f>
        <v>11</v>
      </c>
      <c r="L3301" s="1">
        <v>45789</v>
      </c>
      <c r="M3301" s="6">
        <v>0.76944444444444449</v>
      </c>
      <c r="N3301" t="s">
        <v>388</v>
      </c>
      <c r="O3301" t="s">
        <v>99</v>
      </c>
      <c r="P3301" t="s">
        <v>234</v>
      </c>
      <c r="Q3301" t="s">
        <v>53</v>
      </c>
      <c r="R3301" t="s">
        <v>83</v>
      </c>
      <c r="S3301" t="s">
        <v>47</v>
      </c>
      <c r="T3301" t="s">
        <v>115</v>
      </c>
      <c r="U3301" t="s">
        <v>39</v>
      </c>
      <c r="V3301" s="5">
        <f>data[[#This Row],[PriceUSD]]*data[[#This Row],[Quantity]]</f>
        <v>29</v>
      </c>
      <c r="W3301" s="7">
        <f>data[[#This Row],[OrderDate]] + TIME(VALUE(LEFT(data[[#This Row],[OrderTime]],2)), VALUE(RIGHT(data[[#This Row],[OrderTime]],2)), 0)</f>
        <v>45789.054166666669</v>
      </c>
      <c r="X3301" s="7">
        <f>_xlfn.MINIFS(data[OrderDateTime], data[CustomerName], data[[#This Row],[CustomerName]])</f>
        <v>45507.015277777777</v>
      </c>
      <c r="Y3301" t="str">
        <f>IF(data[[#This Row],[OrderDateTime]]=data[[#This Row],[FirstOrderDateTime]], "New", "Returning")</f>
        <v>Returning</v>
      </c>
      <c r="Z3301" s="7">
        <f>data[[#This Row],[DeliveryDate]] + data[[#This Row],[DeliveryTime]]</f>
        <v>45789.769444444442</v>
      </c>
      <c r="AA3301" s="7">
        <f>data[[#This Row],[OrderDateTime]] + 1</f>
        <v>45790.054166666669</v>
      </c>
      <c r="AB3301" s="7" t="str">
        <f>IF(data[[#This Row],[DeliveryDateTime]] &lt;= data[[#This Row],[SLADue]], "On Time", "Late")</f>
        <v>On Time</v>
      </c>
    </row>
    <row r="3302" spans="1:28" x14ac:dyDescent="0.2">
      <c r="A3302" t="s">
        <v>3852</v>
      </c>
      <c r="B3302" t="s">
        <v>19</v>
      </c>
      <c r="C3302" t="s">
        <v>32</v>
      </c>
      <c r="D3302" t="s">
        <v>33</v>
      </c>
      <c r="E3302" s="5">
        <v>52.07</v>
      </c>
      <c r="F3302" t="s">
        <v>43</v>
      </c>
      <c r="G3302">
        <v>2</v>
      </c>
      <c r="H3302" s="1">
        <v>45823</v>
      </c>
      <c r="I3302" s="1" t="str">
        <f>TEXT(data[[#This Row],[OrderDate]],"mmm")</f>
        <v>Jun</v>
      </c>
      <c r="J3302" s="6">
        <v>0.78333333333333333</v>
      </c>
      <c r="K3302" s="6" t="str">
        <f>TEXT(data[[#This Row],[OrderTime]],"h")</f>
        <v>18</v>
      </c>
      <c r="L3302" s="1">
        <v>45824</v>
      </c>
      <c r="M3302" s="6">
        <v>0.78333333333333333</v>
      </c>
      <c r="N3302" t="s">
        <v>64</v>
      </c>
      <c r="O3302" t="s">
        <v>1351</v>
      </c>
      <c r="P3302" t="s">
        <v>25</v>
      </c>
      <c r="Q3302" t="s">
        <v>53</v>
      </c>
      <c r="R3302" t="s">
        <v>37</v>
      </c>
      <c r="S3302" t="s">
        <v>28</v>
      </c>
      <c r="T3302" t="s">
        <v>115</v>
      </c>
      <c r="U3302" t="s">
        <v>39</v>
      </c>
      <c r="V3302" s="5">
        <f>data[[#This Row],[PriceUSD]]*data[[#This Row],[Quantity]]</f>
        <v>104.14</v>
      </c>
      <c r="W3302" s="7">
        <f>data[[#This Row],[OrderDate]] + TIME(VALUE(LEFT(data[[#This Row],[OrderTime]],2)), VALUE(RIGHT(data[[#This Row],[OrderTime]],2)), 0)</f>
        <v>45823.022916666669</v>
      </c>
      <c r="X3302" s="7">
        <f>_xlfn.MINIFS(data[OrderDateTime], data[CustomerName], data[[#This Row],[CustomerName]])</f>
        <v>45613.038888888892</v>
      </c>
      <c r="Y3302" t="str">
        <f>IF(data[[#This Row],[OrderDateTime]]=data[[#This Row],[FirstOrderDateTime]], "New", "Returning")</f>
        <v>Returning</v>
      </c>
      <c r="Z3302" s="7">
        <f>data[[#This Row],[DeliveryDate]] + data[[#This Row],[DeliveryTime]]</f>
        <v>45824.783333333333</v>
      </c>
      <c r="AA3302" s="7">
        <f>data[[#This Row],[OrderDateTime]] + 1</f>
        <v>45824.022916666669</v>
      </c>
      <c r="AB3302" s="7" t="str">
        <f>IF(data[[#This Row],[DeliveryDateTime]] &lt;= data[[#This Row],[SLADue]], "On Time", "Late")</f>
        <v>Late</v>
      </c>
    </row>
    <row r="3303" spans="1:28" x14ac:dyDescent="0.2">
      <c r="A3303" t="s">
        <v>3853</v>
      </c>
      <c r="B3303" t="s">
        <v>19</v>
      </c>
      <c r="C3303" t="s">
        <v>69</v>
      </c>
      <c r="D3303" t="s">
        <v>70</v>
      </c>
      <c r="E3303" s="5">
        <v>51.52</v>
      </c>
      <c r="F3303" t="s">
        <v>43</v>
      </c>
      <c r="G3303">
        <v>1</v>
      </c>
      <c r="H3303" s="1">
        <v>45828</v>
      </c>
      <c r="I3303" s="1" t="str">
        <f>TEXT(data[[#This Row],[OrderDate]],"mmm")</f>
        <v>Jun</v>
      </c>
      <c r="J3303" s="6">
        <v>0.49652777777777779</v>
      </c>
      <c r="K3303" s="6" t="str">
        <f>TEXT(data[[#This Row],[OrderTime]],"h")</f>
        <v>11</v>
      </c>
      <c r="L3303" s="1">
        <v>45829</v>
      </c>
      <c r="M3303" s="6">
        <v>0.53819444444444442</v>
      </c>
      <c r="N3303" t="s">
        <v>112</v>
      </c>
      <c r="O3303" t="s">
        <v>1037</v>
      </c>
      <c r="P3303" t="s">
        <v>36</v>
      </c>
      <c r="Q3303" t="s">
        <v>53</v>
      </c>
      <c r="R3303" t="s">
        <v>37</v>
      </c>
      <c r="S3303" t="s">
        <v>28</v>
      </c>
      <c r="T3303" t="s">
        <v>38</v>
      </c>
      <c r="U3303" t="s">
        <v>30</v>
      </c>
      <c r="V3303" s="5">
        <f>data[[#This Row],[PriceUSD]]*data[[#This Row],[Quantity]]</f>
        <v>51.52</v>
      </c>
      <c r="W3303" s="7">
        <f>data[[#This Row],[OrderDate]] + TIME(VALUE(LEFT(data[[#This Row],[OrderTime]],2)), VALUE(RIGHT(data[[#This Row],[OrderTime]],2)), 0)</f>
        <v>45828.054166666669</v>
      </c>
      <c r="X3303" s="7">
        <f>_xlfn.MINIFS(data[OrderDateTime], data[CustomerName], data[[#This Row],[CustomerName]])</f>
        <v>45547.022916666669</v>
      </c>
      <c r="Y3303" t="str">
        <f>IF(data[[#This Row],[OrderDateTime]]=data[[#This Row],[FirstOrderDateTime]], "New", "Returning")</f>
        <v>Returning</v>
      </c>
      <c r="Z3303" s="7">
        <f>data[[#This Row],[DeliveryDate]] + data[[#This Row],[DeliveryTime]]</f>
        <v>45829.538194444445</v>
      </c>
      <c r="AA3303" s="7">
        <f>data[[#This Row],[OrderDateTime]] + 1</f>
        <v>45829.054166666669</v>
      </c>
      <c r="AB3303" s="7" t="str">
        <f>IF(data[[#This Row],[DeliveryDateTime]] &lt;= data[[#This Row],[SLADue]], "On Time", "Late")</f>
        <v>Late</v>
      </c>
    </row>
    <row r="3304" spans="1:28" x14ac:dyDescent="0.2">
      <c r="A3304" t="s">
        <v>3854</v>
      </c>
      <c r="B3304" t="s">
        <v>19</v>
      </c>
      <c r="C3304" t="s">
        <v>110</v>
      </c>
      <c r="D3304" t="s">
        <v>111</v>
      </c>
      <c r="E3304" s="5">
        <v>11.25</v>
      </c>
      <c r="F3304" t="s">
        <v>71</v>
      </c>
      <c r="G3304">
        <v>1</v>
      </c>
      <c r="H3304" s="1">
        <v>45715</v>
      </c>
      <c r="I3304" s="1" t="str">
        <f>TEXT(data[[#This Row],[OrderDate]],"mmm")</f>
        <v>Feb</v>
      </c>
      <c r="J3304" s="6">
        <v>0.68194444444444446</v>
      </c>
      <c r="K3304" s="6" t="str">
        <f>TEXT(data[[#This Row],[OrderTime]],"h")</f>
        <v>16</v>
      </c>
      <c r="L3304" s="1">
        <v>45716</v>
      </c>
      <c r="M3304" s="6">
        <v>0.84861111111111109</v>
      </c>
      <c r="N3304" t="s">
        <v>148</v>
      </c>
      <c r="O3304" t="s">
        <v>715</v>
      </c>
      <c r="P3304" t="s">
        <v>25</v>
      </c>
      <c r="Q3304" t="s">
        <v>53</v>
      </c>
      <c r="R3304" t="s">
        <v>114</v>
      </c>
      <c r="S3304" t="s">
        <v>28</v>
      </c>
      <c r="T3304" t="s">
        <v>106</v>
      </c>
      <c r="U3304" t="s">
        <v>39</v>
      </c>
      <c r="V3304" s="5">
        <f>data[[#This Row],[PriceUSD]]*data[[#This Row],[Quantity]]</f>
        <v>11.25</v>
      </c>
      <c r="W3304" s="7">
        <f>data[[#This Row],[OrderDate]] + TIME(VALUE(LEFT(data[[#This Row],[OrderTime]],2)), VALUE(RIGHT(data[[#This Row],[OrderTime]],2)), 0)</f>
        <v>45715.030555555553</v>
      </c>
      <c r="X3304" s="7">
        <f>_xlfn.MINIFS(data[OrderDateTime], data[CustomerName], data[[#This Row],[CustomerName]])</f>
        <v>45554.054166666669</v>
      </c>
      <c r="Y3304" t="str">
        <f>IF(data[[#This Row],[OrderDateTime]]=data[[#This Row],[FirstOrderDateTime]], "New", "Returning")</f>
        <v>Returning</v>
      </c>
      <c r="Z3304" s="7">
        <f>data[[#This Row],[DeliveryDate]] + data[[#This Row],[DeliveryTime]]</f>
        <v>45716.848611111112</v>
      </c>
      <c r="AA3304" s="7">
        <f>data[[#This Row],[OrderDateTime]] + 1</f>
        <v>45716.030555555553</v>
      </c>
      <c r="AB3304" s="7" t="str">
        <f>IF(data[[#This Row],[DeliveryDateTime]] &lt;= data[[#This Row],[SLADue]], "On Time", "Late")</f>
        <v>Late</v>
      </c>
    </row>
    <row r="3305" spans="1:28" x14ac:dyDescent="0.2">
      <c r="A3305" t="s">
        <v>3855</v>
      </c>
      <c r="B3305" t="s">
        <v>19</v>
      </c>
      <c r="C3305" t="s">
        <v>61</v>
      </c>
      <c r="D3305" t="s">
        <v>62</v>
      </c>
      <c r="E3305" s="5">
        <v>133.81</v>
      </c>
      <c r="F3305" t="s">
        <v>63</v>
      </c>
      <c r="G3305">
        <v>6</v>
      </c>
      <c r="H3305" s="1">
        <v>45675</v>
      </c>
      <c r="I3305" s="1" t="str">
        <f>TEXT(data[[#This Row],[OrderDate]],"mmm")</f>
        <v>Jan</v>
      </c>
      <c r="J3305" s="6">
        <v>0.64513888888888893</v>
      </c>
      <c r="K3305" s="6" t="str">
        <f>TEXT(data[[#This Row],[OrderTime]],"h")</f>
        <v>15</v>
      </c>
      <c r="L3305" s="1">
        <v>45676</v>
      </c>
      <c r="M3305" s="6">
        <v>0.64513888888888893</v>
      </c>
      <c r="N3305" t="s">
        <v>183</v>
      </c>
      <c r="O3305" t="s">
        <v>584</v>
      </c>
      <c r="P3305" t="s">
        <v>180</v>
      </c>
      <c r="Q3305" t="s">
        <v>26</v>
      </c>
      <c r="R3305" t="s">
        <v>66</v>
      </c>
      <c r="S3305" t="s">
        <v>28</v>
      </c>
      <c r="T3305" t="s">
        <v>136</v>
      </c>
      <c r="U3305" t="s">
        <v>39</v>
      </c>
      <c r="V3305" s="5">
        <f>data[[#This Row],[PriceUSD]]*data[[#This Row],[Quantity]]</f>
        <v>802.86</v>
      </c>
      <c r="W3305" s="7">
        <f>data[[#This Row],[OrderDate]] + TIME(VALUE(LEFT(data[[#This Row],[OrderTime]],2)), VALUE(RIGHT(data[[#This Row],[OrderTime]],2)), 0)</f>
        <v>45675.061805555553</v>
      </c>
      <c r="X3305" s="7">
        <f>_xlfn.MINIFS(data[OrderDateTime], data[CustomerName], data[[#This Row],[CustomerName]])</f>
        <v>45511.017361111109</v>
      </c>
      <c r="Y3305" t="str">
        <f>IF(data[[#This Row],[OrderDateTime]]=data[[#This Row],[FirstOrderDateTime]], "New", "Returning")</f>
        <v>Returning</v>
      </c>
      <c r="Z3305" s="7">
        <f>data[[#This Row],[DeliveryDate]] + data[[#This Row],[DeliveryTime]]</f>
        <v>45676.645138888889</v>
      </c>
      <c r="AA3305" s="7">
        <f>data[[#This Row],[OrderDateTime]] + 1</f>
        <v>45676.061805555553</v>
      </c>
      <c r="AB3305" s="7" t="str">
        <f>IF(data[[#This Row],[DeliveryDateTime]] &lt;= data[[#This Row],[SLADue]], "On Time", "Late")</f>
        <v>Late</v>
      </c>
    </row>
    <row r="3306" spans="1:28" x14ac:dyDescent="0.2">
      <c r="A3306" t="s">
        <v>3856</v>
      </c>
      <c r="B3306" t="s">
        <v>19</v>
      </c>
      <c r="C3306" t="s">
        <v>190</v>
      </c>
      <c r="D3306" t="s">
        <v>191</v>
      </c>
      <c r="E3306" s="5">
        <v>24.17</v>
      </c>
      <c r="F3306" t="s">
        <v>87</v>
      </c>
      <c r="G3306">
        <v>1</v>
      </c>
      <c r="H3306" s="1">
        <v>45799</v>
      </c>
      <c r="I3306" s="1" t="str">
        <f>TEXT(data[[#This Row],[OrderDate]],"mmm")</f>
        <v>May</v>
      </c>
      <c r="J3306" s="6">
        <v>0.80972222222222223</v>
      </c>
      <c r="K3306" s="6" t="str">
        <f>TEXT(data[[#This Row],[OrderTime]],"h")</f>
        <v>19</v>
      </c>
      <c r="L3306" s="1">
        <v>45800</v>
      </c>
      <c r="M3306" s="6">
        <v>0.72847222222222219</v>
      </c>
      <c r="N3306" t="s">
        <v>95</v>
      </c>
      <c r="O3306" t="s">
        <v>515</v>
      </c>
      <c r="P3306" t="s">
        <v>25</v>
      </c>
      <c r="Q3306" t="s">
        <v>53</v>
      </c>
      <c r="R3306" t="s">
        <v>192</v>
      </c>
      <c r="S3306" t="s">
        <v>28</v>
      </c>
      <c r="T3306" t="s">
        <v>29</v>
      </c>
      <c r="U3306" t="s">
        <v>30</v>
      </c>
      <c r="V3306" s="5">
        <f>data[[#This Row],[PriceUSD]]*data[[#This Row],[Quantity]]</f>
        <v>24.17</v>
      </c>
      <c r="W3306" s="7">
        <f>data[[#This Row],[OrderDate]] + TIME(VALUE(LEFT(data[[#This Row],[OrderTime]],2)), VALUE(RIGHT(data[[#This Row],[OrderTime]],2)), 0)</f>
        <v>45799.015277777777</v>
      </c>
      <c r="X3306" s="7">
        <f>_xlfn.MINIFS(data[OrderDateTime], data[CustomerName], data[[#This Row],[CustomerName]])</f>
        <v>45598.038888888892</v>
      </c>
      <c r="Y3306" t="str">
        <f>IF(data[[#This Row],[OrderDateTime]]=data[[#This Row],[FirstOrderDateTime]], "New", "Returning")</f>
        <v>Returning</v>
      </c>
      <c r="Z3306" s="7">
        <f>data[[#This Row],[DeliveryDate]] + data[[#This Row],[DeliveryTime]]</f>
        <v>45800.728472222225</v>
      </c>
      <c r="AA3306" s="7">
        <f>data[[#This Row],[OrderDateTime]] + 1</f>
        <v>45800.015277777777</v>
      </c>
      <c r="AB3306" s="7" t="str">
        <f>IF(data[[#This Row],[DeliveryDateTime]] &lt;= data[[#This Row],[SLADue]], "On Time", "Late")</f>
        <v>Late</v>
      </c>
    </row>
    <row r="3307" spans="1:28" x14ac:dyDescent="0.2">
      <c r="A3307" t="s">
        <v>3857</v>
      </c>
      <c r="B3307" t="s">
        <v>19</v>
      </c>
      <c r="C3307" t="s">
        <v>49</v>
      </c>
      <c r="D3307" t="s">
        <v>50</v>
      </c>
      <c r="E3307" s="5">
        <v>30.08</v>
      </c>
      <c r="F3307" t="s">
        <v>138</v>
      </c>
      <c r="G3307">
        <v>1</v>
      </c>
      <c r="H3307" s="1">
        <v>45767</v>
      </c>
      <c r="I3307" s="1" t="str">
        <f>TEXT(data[[#This Row],[OrderDate]],"mmm")</f>
        <v>Apr</v>
      </c>
      <c r="J3307" s="6">
        <v>0.74583333333333335</v>
      </c>
      <c r="K3307" s="6" t="str">
        <f>TEXT(data[[#This Row],[OrderTime]],"h")</f>
        <v>17</v>
      </c>
      <c r="L3307" s="1">
        <v>45768</v>
      </c>
      <c r="M3307" s="6">
        <v>0.91249999999999998</v>
      </c>
      <c r="N3307" t="s">
        <v>163</v>
      </c>
      <c r="O3307" t="s">
        <v>1766</v>
      </c>
      <c r="P3307" t="s">
        <v>77</v>
      </c>
      <c r="Q3307" t="s">
        <v>53</v>
      </c>
      <c r="R3307" t="s">
        <v>54</v>
      </c>
      <c r="S3307" t="s">
        <v>28</v>
      </c>
      <c r="T3307" t="s">
        <v>29</v>
      </c>
      <c r="U3307" t="s">
        <v>30</v>
      </c>
      <c r="V3307" s="5">
        <f>data[[#This Row],[PriceUSD]]*data[[#This Row],[Quantity]]</f>
        <v>30.08</v>
      </c>
      <c r="W3307" s="7">
        <f>data[[#This Row],[OrderDate]] + TIME(VALUE(LEFT(data[[#This Row],[OrderTime]],2)), VALUE(RIGHT(data[[#This Row],[OrderTime]],2)), 0)</f>
        <v>45767.022916666669</v>
      </c>
      <c r="X3307" s="7">
        <f>_xlfn.MINIFS(data[OrderDateTime], data[CustomerName], data[[#This Row],[CustomerName]])</f>
        <v>45511.061805555553</v>
      </c>
      <c r="Y3307" t="str">
        <f>IF(data[[#This Row],[OrderDateTime]]=data[[#This Row],[FirstOrderDateTime]], "New", "Returning")</f>
        <v>Returning</v>
      </c>
      <c r="Z3307" s="7">
        <f>data[[#This Row],[DeliveryDate]] + data[[#This Row],[DeliveryTime]]</f>
        <v>45768.912499999999</v>
      </c>
      <c r="AA3307" s="7">
        <f>data[[#This Row],[OrderDateTime]] + 1</f>
        <v>45768.022916666669</v>
      </c>
      <c r="AB3307" s="7" t="str">
        <f>IF(data[[#This Row],[DeliveryDateTime]] &lt;= data[[#This Row],[SLADue]], "On Time", "Late")</f>
        <v>Late</v>
      </c>
    </row>
    <row r="3308" spans="1:28" x14ac:dyDescent="0.2">
      <c r="A3308" t="s">
        <v>3858</v>
      </c>
      <c r="B3308" t="s">
        <v>19</v>
      </c>
      <c r="C3308" t="s">
        <v>126</v>
      </c>
      <c r="D3308" t="s">
        <v>127</v>
      </c>
      <c r="E3308" s="5">
        <v>22.2</v>
      </c>
      <c r="F3308" t="s">
        <v>87</v>
      </c>
      <c r="G3308">
        <v>4</v>
      </c>
      <c r="H3308" s="1">
        <v>45509</v>
      </c>
      <c r="I3308" s="1" t="str">
        <f>TEXT(data[[#This Row],[OrderDate]],"mmm")</f>
        <v>Aug</v>
      </c>
      <c r="J3308" s="6">
        <v>0.7729166666666667</v>
      </c>
      <c r="K3308" s="6" t="str">
        <f>TEXT(data[[#This Row],[OrderTime]],"h")</f>
        <v>18</v>
      </c>
      <c r="L3308" s="1">
        <v>45510</v>
      </c>
      <c r="M3308" s="6">
        <v>0.57499999999999996</v>
      </c>
      <c r="N3308" t="s">
        <v>170</v>
      </c>
      <c r="O3308" t="s">
        <v>369</v>
      </c>
      <c r="P3308" t="s">
        <v>36</v>
      </c>
      <c r="Q3308" t="s">
        <v>26</v>
      </c>
      <c r="R3308" t="s">
        <v>129</v>
      </c>
      <c r="S3308" t="s">
        <v>28</v>
      </c>
      <c r="T3308" t="s">
        <v>59</v>
      </c>
      <c r="U3308" t="s">
        <v>30</v>
      </c>
      <c r="V3308" s="5">
        <f>data[[#This Row],[PriceUSD]]*data[[#This Row],[Quantity]]</f>
        <v>88.8</v>
      </c>
      <c r="W3308" s="7">
        <f>data[[#This Row],[OrderDate]] + TIME(VALUE(LEFT(data[[#This Row],[OrderTime]],2)), VALUE(RIGHT(data[[#This Row],[OrderTime]],2)), 0)</f>
        <v>45509.046527777777</v>
      </c>
      <c r="X3308" s="7">
        <f>_xlfn.MINIFS(data[OrderDateTime], data[CustomerName], data[[#This Row],[CustomerName]])</f>
        <v>45508.046527777777</v>
      </c>
      <c r="Y3308" t="str">
        <f>IF(data[[#This Row],[OrderDateTime]]=data[[#This Row],[FirstOrderDateTime]], "New", "Returning")</f>
        <v>Returning</v>
      </c>
      <c r="Z3308" s="7">
        <f>data[[#This Row],[DeliveryDate]] + data[[#This Row],[DeliveryTime]]</f>
        <v>45510.574999999997</v>
      </c>
      <c r="AA3308" s="7">
        <f>data[[#This Row],[OrderDateTime]] + 1</f>
        <v>45510.046527777777</v>
      </c>
      <c r="AB3308" s="7" t="str">
        <f>IF(data[[#This Row],[DeliveryDateTime]] &lt;= data[[#This Row],[SLADue]], "On Time", "Late")</f>
        <v>Late</v>
      </c>
    </row>
    <row r="3309" spans="1:28" x14ac:dyDescent="0.2">
      <c r="A3309" t="s">
        <v>3859</v>
      </c>
      <c r="B3309" t="s">
        <v>19</v>
      </c>
      <c r="C3309" t="s">
        <v>117</v>
      </c>
      <c r="D3309" t="s">
        <v>118</v>
      </c>
      <c r="E3309" s="5">
        <v>77.37</v>
      </c>
      <c r="F3309" t="s">
        <v>94</v>
      </c>
      <c r="G3309">
        <v>3</v>
      </c>
      <c r="H3309" s="1">
        <v>45636</v>
      </c>
      <c r="I3309" s="1" t="str">
        <f>TEXT(data[[#This Row],[OrderDate]],"mmm")</f>
        <v>Dec</v>
      </c>
      <c r="J3309" s="6">
        <v>0.89513888888888893</v>
      </c>
      <c r="K3309" s="6" t="str">
        <f>TEXT(data[[#This Row],[OrderTime]],"h")</f>
        <v>21</v>
      </c>
      <c r="L3309" s="1">
        <v>45637</v>
      </c>
      <c r="M3309" s="6">
        <v>0.67708333333333337</v>
      </c>
      <c r="N3309" t="s">
        <v>170</v>
      </c>
      <c r="O3309" t="s">
        <v>313</v>
      </c>
      <c r="P3309" t="s">
        <v>36</v>
      </c>
      <c r="Q3309" t="s">
        <v>26</v>
      </c>
      <c r="R3309" t="s">
        <v>66</v>
      </c>
      <c r="S3309" t="s">
        <v>28</v>
      </c>
      <c r="T3309" t="s">
        <v>59</v>
      </c>
      <c r="U3309" t="s">
        <v>30</v>
      </c>
      <c r="V3309" s="5">
        <f>data[[#This Row],[PriceUSD]]*data[[#This Row],[Quantity]]</f>
        <v>232.11</v>
      </c>
      <c r="W3309" s="7">
        <f>data[[#This Row],[OrderDate]] + TIME(VALUE(LEFT(data[[#This Row],[OrderTime]],2)), VALUE(RIGHT(data[[#This Row],[OrderTime]],2)), 0)</f>
        <v>45636.061805555553</v>
      </c>
      <c r="X3309" s="7">
        <f>_xlfn.MINIFS(data[OrderDateTime], data[CustomerName], data[[#This Row],[CustomerName]])</f>
        <v>45511.054166666669</v>
      </c>
      <c r="Y3309" t="str">
        <f>IF(data[[#This Row],[OrderDateTime]]=data[[#This Row],[FirstOrderDateTime]], "New", "Returning")</f>
        <v>Returning</v>
      </c>
      <c r="Z3309" s="7">
        <f>data[[#This Row],[DeliveryDate]] + data[[#This Row],[DeliveryTime]]</f>
        <v>45637.677083333336</v>
      </c>
      <c r="AA3309" s="7">
        <f>data[[#This Row],[OrderDateTime]] + 1</f>
        <v>45637.061805555553</v>
      </c>
      <c r="AB3309" s="7" t="str">
        <f>IF(data[[#This Row],[DeliveryDateTime]] &lt;= data[[#This Row],[SLADue]], "On Time", "Late")</f>
        <v>Late</v>
      </c>
    </row>
    <row r="3310" spans="1:28" x14ac:dyDescent="0.2">
      <c r="A3310" t="s">
        <v>3860</v>
      </c>
      <c r="B3310" t="s">
        <v>19</v>
      </c>
      <c r="C3310" t="s">
        <v>117</v>
      </c>
      <c r="D3310" t="s">
        <v>118</v>
      </c>
      <c r="E3310" s="5">
        <v>79.16</v>
      </c>
      <c r="F3310" t="s">
        <v>119</v>
      </c>
      <c r="G3310">
        <v>2</v>
      </c>
      <c r="H3310" s="1">
        <v>45722</v>
      </c>
      <c r="I3310" s="1" t="str">
        <f>TEXT(data[[#This Row],[OrderDate]],"mmm")</f>
        <v>Mar</v>
      </c>
      <c r="J3310" s="6">
        <v>0.83333333333333337</v>
      </c>
      <c r="K3310" s="6" t="str">
        <f>TEXT(data[[#This Row],[OrderTime]],"h")</f>
        <v>20</v>
      </c>
      <c r="L3310" s="1">
        <v>45723</v>
      </c>
      <c r="M3310" s="6">
        <v>0.83333333333333337</v>
      </c>
      <c r="N3310" t="s">
        <v>861</v>
      </c>
      <c r="O3310" t="s">
        <v>231</v>
      </c>
      <c r="P3310" t="s">
        <v>245</v>
      </c>
      <c r="Q3310" t="s">
        <v>26</v>
      </c>
      <c r="R3310" t="s">
        <v>66</v>
      </c>
      <c r="S3310" t="s">
        <v>28</v>
      </c>
      <c r="T3310" t="s">
        <v>106</v>
      </c>
      <c r="U3310" t="s">
        <v>30</v>
      </c>
      <c r="V3310" s="5">
        <f>data[[#This Row],[PriceUSD]]*data[[#This Row],[Quantity]]</f>
        <v>158.32</v>
      </c>
      <c r="W3310" s="7">
        <f>data[[#This Row],[OrderDate]] + TIME(VALUE(LEFT(data[[#This Row],[OrderTime]],2)), VALUE(RIGHT(data[[#This Row],[OrderTime]],2)), 0)</f>
        <v>45722.022916666669</v>
      </c>
      <c r="X3310" s="7">
        <f>_xlfn.MINIFS(data[OrderDateTime], data[CustomerName], data[[#This Row],[CustomerName]])</f>
        <v>45509.038888888892</v>
      </c>
      <c r="Y3310" t="str">
        <f>IF(data[[#This Row],[OrderDateTime]]=data[[#This Row],[FirstOrderDateTime]], "New", "Returning")</f>
        <v>Returning</v>
      </c>
      <c r="Z3310" s="7">
        <f>data[[#This Row],[DeliveryDate]] + data[[#This Row],[DeliveryTime]]</f>
        <v>45723.833333333336</v>
      </c>
      <c r="AA3310" s="7">
        <f>data[[#This Row],[OrderDateTime]] + 1</f>
        <v>45723.022916666669</v>
      </c>
      <c r="AB3310" s="7" t="str">
        <f>IF(data[[#This Row],[DeliveryDateTime]] &lt;= data[[#This Row],[SLADue]], "On Time", "Late")</f>
        <v>Late</v>
      </c>
    </row>
    <row r="3311" spans="1:28" x14ac:dyDescent="0.2">
      <c r="A3311" t="s">
        <v>3861</v>
      </c>
      <c r="B3311" t="s">
        <v>19</v>
      </c>
      <c r="C3311" t="s">
        <v>92</v>
      </c>
      <c r="D3311" t="s">
        <v>93</v>
      </c>
      <c r="E3311" s="5">
        <v>90</v>
      </c>
      <c r="F3311" t="s">
        <v>81</v>
      </c>
      <c r="G3311">
        <v>1</v>
      </c>
      <c r="H3311" s="1">
        <v>45574</v>
      </c>
      <c r="I3311" s="1" t="str">
        <f>TEXT(data[[#This Row],[OrderDate]],"mmm")</f>
        <v>Oct</v>
      </c>
      <c r="J3311" s="6">
        <v>0.46041666666666664</v>
      </c>
      <c r="K3311" s="6" t="str">
        <f>TEXT(data[[#This Row],[OrderTime]],"h")</f>
        <v>11</v>
      </c>
      <c r="L3311" s="1">
        <v>45576</v>
      </c>
      <c r="M3311" s="6">
        <v>0.50208333333333333</v>
      </c>
      <c r="N3311" t="s">
        <v>98</v>
      </c>
      <c r="O3311" t="s">
        <v>525</v>
      </c>
      <c r="P3311" t="s">
        <v>77</v>
      </c>
      <c r="Q3311" t="s">
        <v>26</v>
      </c>
      <c r="R3311" t="s">
        <v>66</v>
      </c>
      <c r="S3311" t="s">
        <v>105</v>
      </c>
      <c r="T3311" t="s">
        <v>59</v>
      </c>
      <c r="U3311" t="s">
        <v>30</v>
      </c>
      <c r="V3311" s="5">
        <f>data[[#This Row],[PriceUSD]]*data[[#This Row],[Quantity]]</f>
        <v>90</v>
      </c>
      <c r="W3311" s="7">
        <f>data[[#This Row],[OrderDate]] + TIME(VALUE(LEFT(data[[#This Row],[OrderTime]],2)), VALUE(RIGHT(data[[#This Row],[OrderTime]],2)), 0)</f>
        <v>45574.046527777777</v>
      </c>
      <c r="X3311" s="7">
        <f>_xlfn.MINIFS(data[OrderDateTime], data[CustomerName], data[[#This Row],[CustomerName]])</f>
        <v>45508.038888888892</v>
      </c>
      <c r="Y3311" t="str">
        <f>IF(data[[#This Row],[OrderDateTime]]=data[[#This Row],[FirstOrderDateTime]], "New", "Returning")</f>
        <v>Returning</v>
      </c>
      <c r="Z3311" s="7">
        <f>data[[#This Row],[DeliveryDate]] + data[[#This Row],[DeliveryTime]]</f>
        <v>45576.502083333333</v>
      </c>
      <c r="AA3311" s="7">
        <f>data[[#This Row],[OrderDateTime]] + 1</f>
        <v>45575.046527777777</v>
      </c>
      <c r="AB3311" s="7" t="str">
        <f>IF(data[[#This Row],[DeliveryDateTime]] &lt;= data[[#This Row],[SLADue]], "On Time", "Late")</f>
        <v>Late</v>
      </c>
    </row>
    <row r="3312" spans="1:28" x14ac:dyDescent="0.2">
      <c r="A3312" t="s">
        <v>3862</v>
      </c>
      <c r="B3312" t="s">
        <v>19</v>
      </c>
      <c r="C3312" t="s">
        <v>126</v>
      </c>
      <c r="D3312" t="s">
        <v>127</v>
      </c>
      <c r="E3312" s="5">
        <v>20.260000000000002</v>
      </c>
      <c r="F3312" t="s">
        <v>71</v>
      </c>
      <c r="G3312">
        <v>1</v>
      </c>
      <c r="H3312" s="1">
        <v>45781</v>
      </c>
      <c r="I3312" s="1" t="str">
        <f>TEXT(data[[#This Row],[OrderDate]],"mmm")</f>
        <v>May</v>
      </c>
      <c r="J3312" s="6">
        <v>0.71111111111111114</v>
      </c>
      <c r="K3312" s="6" t="str">
        <f>TEXT(data[[#This Row],[OrderTime]],"h")</f>
        <v>17</v>
      </c>
      <c r="L3312" s="1">
        <v>45782</v>
      </c>
      <c r="M3312" s="6">
        <v>0.73472222222222228</v>
      </c>
      <c r="N3312" t="s">
        <v>64</v>
      </c>
      <c r="O3312" t="s">
        <v>128</v>
      </c>
      <c r="P3312" t="s">
        <v>25</v>
      </c>
      <c r="Q3312" t="s">
        <v>53</v>
      </c>
      <c r="R3312" t="s">
        <v>129</v>
      </c>
      <c r="S3312" t="s">
        <v>28</v>
      </c>
      <c r="T3312" t="s">
        <v>136</v>
      </c>
      <c r="U3312" t="s">
        <v>30</v>
      </c>
      <c r="V3312" s="5">
        <f>data[[#This Row],[PriceUSD]]*data[[#This Row],[Quantity]]</f>
        <v>20.260000000000002</v>
      </c>
      <c r="W3312" s="7">
        <f>data[[#This Row],[OrderDate]] + TIME(VALUE(LEFT(data[[#This Row],[OrderTime]],2)), VALUE(RIGHT(data[[#This Row],[OrderTime]],2)), 0)</f>
        <v>45781.007638888892</v>
      </c>
      <c r="X3312" s="7">
        <f>_xlfn.MINIFS(data[OrderDateTime], data[CustomerName], data[[#This Row],[CustomerName]])</f>
        <v>45540.054166666669</v>
      </c>
      <c r="Y3312" t="str">
        <f>IF(data[[#This Row],[OrderDateTime]]=data[[#This Row],[FirstOrderDateTime]], "New", "Returning")</f>
        <v>Returning</v>
      </c>
      <c r="Z3312" s="7">
        <f>data[[#This Row],[DeliveryDate]] + data[[#This Row],[DeliveryTime]]</f>
        <v>45782.734722222223</v>
      </c>
      <c r="AA3312" s="7">
        <f>data[[#This Row],[OrderDateTime]] + 1</f>
        <v>45782.007638888892</v>
      </c>
      <c r="AB3312" s="7" t="str">
        <f>IF(data[[#This Row],[DeliveryDateTime]] &lt;= data[[#This Row],[SLADue]], "On Time", "Late")</f>
        <v>Late</v>
      </c>
    </row>
    <row r="3313" spans="1:28" x14ac:dyDescent="0.2">
      <c r="A3313" t="s">
        <v>3863</v>
      </c>
      <c r="B3313" t="s">
        <v>19</v>
      </c>
      <c r="C3313" t="s">
        <v>110</v>
      </c>
      <c r="D3313" t="s">
        <v>111</v>
      </c>
      <c r="E3313" s="5">
        <v>11.73</v>
      </c>
      <c r="F3313" t="s">
        <v>87</v>
      </c>
      <c r="G3313">
        <v>1</v>
      </c>
      <c r="H3313" s="1">
        <v>45641</v>
      </c>
      <c r="I3313" s="1" t="str">
        <f>TEXT(data[[#This Row],[OrderDate]],"mmm")</f>
        <v>Dec</v>
      </c>
      <c r="J3313" s="6">
        <v>0.39374999999999999</v>
      </c>
      <c r="K3313" s="6" t="str">
        <f>TEXT(data[[#This Row],[OrderTime]],"h")</f>
        <v>9</v>
      </c>
      <c r="L3313" s="1">
        <v>45641</v>
      </c>
      <c r="M3313" s="6">
        <v>0.6020833333333333</v>
      </c>
      <c r="N3313" t="s">
        <v>34</v>
      </c>
      <c r="O3313" t="s">
        <v>620</v>
      </c>
      <c r="P3313" t="s">
        <v>36</v>
      </c>
      <c r="Q3313" t="s">
        <v>53</v>
      </c>
      <c r="R3313" t="s">
        <v>114</v>
      </c>
      <c r="S3313" t="s">
        <v>47</v>
      </c>
      <c r="T3313" t="s">
        <v>38</v>
      </c>
      <c r="U3313" t="s">
        <v>30</v>
      </c>
      <c r="V3313" s="5">
        <f>data[[#This Row],[PriceUSD]]*data[[#This Row],[Quantity]]</f>
        <v>11.73</v>
      </c>
      <c r="W3313" s="7">
        <f>data[[#This Row],[OrderDate]] + TIME(VALUE(LEFT(data[[#This Row],[OrderTime]],2)), VALUE(RIGHT(data[[#This Row],[OrderTime]],2)), 0)</f>
        <v>45641.052083333336</v>
      </c>
      <c r="X3313" s="7">
        <f>_xlfn.MINIFS(data[OrderDateTime], data[CustomerName], data[[#This Row],[CustomerName]])</f>
        <v>45526.054166666669</v>
      </c>
      <c r="Y3313" t="str">
        <f>IF(data[[#This Row],[OrderDateTime]]=data[[#This Row],[FirstOrderDateTime]], "New", "Returning")</f>
        <v>Returning</v>
      </c>
      <c r="Z3313" s="7">
        <f>data[[#This Row],[DeliveryDate]] + data[[#This Row],[DeliveryTime]]</f>
        <v>45641.602083333331</v>
      </c>
      <c r="AA3313" s="7">
        <f>data[[#This Row],[OrderDateTime]] + 1</f>
        <v>45642.052083333336</v>
      </c>
      <c r="AB3313" s="7" t="str">
        <f>IF(data[[#This Row],[DeliveryDateTime]] &lt;= data[[#This Row],[SLADue]], "On Time", "Late")</f>
        <v>On Time</v>
      </c>
    </row>
    <row r="3314" spans="1:28" x14ac:dyDescent="0.2">
      <c r="A3314" t="s">
        <v>3864</v>
      </c>
      <c r="B3314" t="s">
        <v>19</v>
      </c>
      <c r="C3314" t="s">
        <v>32</v>
      </c>
      <c r="D3314" t="s">
        <v>33</v>
      </c>
      <c r="E3314" s="5">
        <v>53.68</v>
      </c>
      <c r="F3314" t="s">
        <v>43</v>
      </c>
      <c r="G3314">
        <v>1</v>
      </c>
      <c r="H3314" s="1">
        <v>45771</v>
      </c>
      <c r="I3314" s="1" t="str">
        <f>TEXT(data[[#This Row],[OrderDate]],"mmm")</f>
        <v>Apr</v>
      </c>
      <c r="J3314" s="6">
        <v>0.8354166666666667</v>
      </c>
      <c r="K3314" s="6" t="str">
        <f>TEXT(data[[#This Row],[OrderTime]],"h")</f>
        <v>20</v>
      </c>
      <c r="L3314" s="1">
        <v>45773</v>
      </c>
      <c r="M3314" s="6">
        <v>0.51458333333333328</v>
      </c>
      <c r="N3314" t="s">
        <v>103</v>
      </c>
      <c r="O3314" t="s">
        <v>157</v>
      </c>
      <c r="P3314" t="s">
        <v>77</v>
      </c>
      <c r="Q3314" t="s">
        <v>53</v>
      </c>
      <c r="R3314" t="s">
        <v>37</v>
      </c>
      <c r="S3314" t="s">
        <v>105</v>
      </c>
      <c r="T3314" t="s">
        <v>29</v>
      </c>
      <c r="U3314" t="s">
        <v>30</v>
      </c>
      <c r="V3314" s="5">
        <f>data[[#This Row],[PriceUSD]]*data[[#This Row],[Quantity]]</f>
        <v>53.68</v>
      </c>
      <c r="W3314" s="7">
        <f>data[[#This Row],[OrderDate]] + TIME(VALUE(LEFT(data[[#This Row],[OrderTime]],2)), VALUE(RIGHT(data[[#This Row],[OrderTime]],2)), 0)</f>
        <v>45771.046527777777</v>
      </c>
      <c r="X3314" s="7">
        <f>_xlfn.MINIFS(data[OrderDateTime], data[CustomerName], data[[#This Row],[CustomerName]])</f>
        <v>45540.038888888892</v>
      </c>
      <c r="Y3314" t="str">
        <f>IF(data[[#This Row],[OrderDateTime]]=data[[#This Row],[FirstOrderDateTime]], "New", "Returning")</f>
        <v>Returning</v>
      </c>
      <c r="Z3314" s="7">
        <f>data[[#This Row],[DeliveryDate]] + data[[#This Row],[DeliveryTime]]</f>
        <v>45773.51458333333</v>
      </c>
      <c r="AA3314" s="7">
        <f>data[[#This Row],[OrderDateTime]] + 1</f>
        <v>45772.046527777777</v>
      </c>
      <c r="AB3314" s="7" t="str">
        <f>IF(data[[#This Row],[DeliveryDateTime]] &lt;= data[[#This Row],[SLADue]], "On Time", "Late")</f>
        <v>Late</v>
      </c>
    </row>
    <row r="3315" spans="1:28" x14ac:dyDescent="0.2">
      <c r="A3315" t="s">
        <v>3865</v>
      </c>
      <c r="B3315" t="s">
        <v>19</v>
      </c>
      <c r="C3315" t="s">
        <v>41</v>
      </c>
      <c r="D3315" t="s">
        <v>42</v>
      </c>
      <c r="E3315" s="5">
        <v>37.51</v>
      </c>
      <c r="F3315" t="s">
        <v>51</v>
      </c>
      <c r="G3315">
        <v>1</v>
      </c>
      <c r="H3315" s="1">
        <v>45860</v>
      </c>
      <c r="I3315" s="1" t="str">
        <f>TEXT(data[[#This Row],[OrderDate]],"mmm")</f>
        <v>Jul</v>
      </c>
      <c r="J3315" s="6">
        <v>0.41875000000000001</v>
      </c>
      <c r="K3315" s="6" t="str">
        <f>TEXT(data[[#This Row],[OrderTime]],"h")</f>
        <v>10</v>
      </c>
      <c r="L3315" s="1">
        <v>45860</v>
      </c>
      <c r="M3315" s="6">
        <v>0.62708333333333333</v>
      </c>
      <c r="N3315" t="s">
        <v>148</v>
      </c>
      <c r="O3315" t="s">
        <v>244</v>
      </c>
      <c r="P3315" t="s">
        <v>25</v>
      </c>
      <c r="Q3315" t="s">
        <v>26</v>
      </c>
      <c r="R3315" t="s">
        <v>46</v>
      </c>
      <c r="S3315" t="s">
        <v>47</v>
      </c>
      <c r="T3315" t="s">
        <v>29</v>
      </c>
      <c r="U3315" t="s">
        <v>30</v>
      </c>
      <c r="V3315" s="5">
        <f>data[[#This Row],[PriceUSD]]*data[[#This Row],[Quantity]]</f>
        <v>37.51</v>
      </c>
      <c r="W3315" s="7">
        <f>data[[#This Row],[OrderDate]] + TIME(VALUE(LEFT(data[[#This Row],[OrderTime]],2)), VALUE(RIGHT(data[[#This Row],[OrderTime]],2)), 0)</f>
        <v>45860.052083333336</v>
      </c>
      <c r="X3315" s="7">
        <f>_xlfn.MINIFS(data[OrderDateTime], data[CustomerName], data[[#This Row],[CustomerName]])</f>
        <v>45558.017361111109</v>
      </c>
      <c r="Y3315" t="str">
        <f>IF(data[[#This Row],[OrderDateTime]]=data[[#This Row],[FirstOrderDateTime]], "New", "Returning")</f>
        <v>Returning</v>
      </c>
      <c r="Z3315" s="7">
        <f>data[[#This Row],[DeliveryDate]] + data[[#This Row],[DeliveryTime]]</f>
        <v>45860.627083333333</v>
      </c>
      <c r="AA3315" s="7">
        <f>data[[#This Row],[OrderDateTime]] + 1</f>
        <v>45861.052083333336</v>
      </c>
      <c r="AB3315" s="7" t="str">
        <f>IF(data[[#This Row],[DeliveryDateTime]] &lt;= data[[#This Row],[SLADue]], "On Time", "Late")</f>
        <v>On Time</v>
      </c>
    </row>
    <row r="3316" spans="1:28" x14ac:dyDescent="0.2">
      <c r="A3316" t="s">
        <v>3866</v>
      </c>
      <c r="B3316" t="s">
        <v>19</v>
      </c>
      <c r="C3316" t="s">
        <v>258</v>
      </c>
      <c r="D3316" t="s">
        <v>259</v>
      </c>
      <c r="E3316" s="5">
        <v>106.82</v>
      </c>
      <c r="F3316" t="s">
        <v>51</v>
      </c>
      <c r="G3316">
        <v>1</v>
      </c>
      <c r="H3316" s="1">
        <v>45610</v>
      </c>
      <c r="I3316" s="1" t="str">
        <f>TEXT(data[[#This Row],[OrderDate]],"mmm")</f>
        <v>Nov</v>
      </c>
      <c r="J3316" s="6">
        <v>0.89861111111111114</v>
      </c>
      <c r="K3316" s="6" t="str">
        <f>TEXT(data[[#This Row],[OrderTime]],"h")</f>
        <v>21</v>
      </c>
      <c r="L3316" s="1">
        <v>45612</v>
      </c>
      <c r="M3316" s="6">
        <v>0.51736111111111116</v>
      </c>
      <c r="N3316" t="s">
        <v>75</v>
      </c>
      <c r="O3316" t="s">
        <v>825</v>
      </c>
      <c r="P3316" t="s">
        <v>77</v>
      </c>
      <c r="Q3316" t="s">
        <v>26</v>
      </c>
      <c r="R3316" t="s">
        <v>261</v>
      </c>
      <c r="S3316" t="s">
        <v>105</v>
      </c>
      <c r="T3316" t="s">
        <v>29</v>
      </c>
      <c r="U3316" t="s">
        <v>39</v>
      </c>
      <c r="V3316" s="5">
        <f>data[[#This Row],[PriceUSD]]*data[[#This Row],[Quantity]]</f>
        <v>106.82</v>
      </c>
      <c r="W3316" s="7">
        <f>data[[#This Row],[OrderDate]] + TIME(VALUE(LEFT(data[[#This Row],[OrderTime]],2)), VALUE(RIGHT(data[[#This Row],[OrderTime]],2)), 0)</f>
        <v>45610.007638888892</v>
      </c>
      <c r="X3316" s="7">
        <f>_xlfn.MINIFS(data[OrderDateTime], data[CustomerName], data[[#This Row],[CustomerName]])</f>
        <v>45527.022916666669</v>
      </c>
      <c r="Y3316" t="str">
        <f>IF(data[[#This Row],[OrderDateTime]]=data[[#This Row],[FirstOrderDateTime]], "New", "Returning")</f>
        <v>Returning</v>
      </c>
      <c r="Z3316" s="7">
        <f>data[[#This Row],[DeliveryDate]] + data[[#This Row],[DeliveryTime]]</f>
        <v>45612.517361111109</v>
      </c>
      <c r="AA3316" s="7">
        <f>data[[#This Row],[OrderDateTime]] + 1</f>
        <v>45611.007638888892</v>
      </c>
      <c r="AB3316" s="7" t="str">
        <f>IF(data[[#This Row],[DeliveryDateTime]] &lt;= data[[#This Row],[SLADue]], "On Time", "Late")</f>
        <v>Late</v>
      </c>
    </row>
    <row r="3317" spans="1:28" x14ac:dyDescent="0.2">
      <c r="A3317" t="s">
        <v>3867</v>
      </c>
      <c r="B3317" t="s">
        <v>19</v>
      </c>
      <c r="C3317" t="s">
        <v>49</v>
      </c>
      <c r="D3317" t="s">
        <v>50</v>
      </c>
      <c r="E3317" s="5">
        <v>30.84</v>
      </c>
      <c r="F3317" t="s">
        <v>138</v>
      </c>
      <c r="G3317">
        <v>3</v>
      </c>
      <c r="H3317" s="1">
        <v>45685</v>
      </c>
      <c r="I3317" s="1" t="str">
        <f>TEXT(data[[#This Row],[OrderDate]],"mmm")</f>
        <v>Jan</v>
      </c>
      <c r="J3317" s="6">
        <v>0.61111111111111116</v>
      </c>
      <c r="K3317" s="6" t="str">
        <f>TEXT(data[[#This Row],[OrderTime]],"h")</f>
        <v>14</v>
      </c>
      <c r="L3317" s="1">
        <v>45686</v>
      </c>
      <c r="M3317" s="6">
        <v>0.86111111111111116</v>
      </c>
      <c r="N3317" t="s">
        <v>326</v>
      </c>
      <c r="O3317" t="s">
        <v>164</v>
      </c>
      <c r="P3317" t="s">
        <v>202</v>
      </c>
      <c r="Q3317" t="s">
        <v>53</v>
      </c>
      <c r="R3317" t="s">
        <v>54</v>
      </c>
      <c r="S3317" t="s">
        <v>28</v>
      </c>
      <c r="T3317" t="s">
        <v>29</v>
      </c>
      <c r="U3317" t="s">
        <v>30</v>
      </c>
      <c r="V3317" s="5">
        <f>data[[#This Row],[PriceUSD]]*data[[#This Row],[Quantity]]</f>
        <v>92.52</v>
      </c>
      <c r="W3317" s="7">
        <f>data[[#This Row],[OrderDate]] + TIME(VALUE(LEFT(data[[#This Row],[OrderTime]],2)), VALUE(RIGHT(data[[#This Row],[OrderTime]],2)), 0)</f>
        <v>45685.007638888892</v>
      </c>
      <c r="X3317" s="7">
        <f>_xlfn.MINIFS(data[OrderDateTime], data[CustomerName], data[[#This Row],[CustomerName]])</f>
        <v>45514.007638888892</v>
      </c>
      <c r="Y3317" t="str">
        <f>IF(data[[#This Row],[OrderDateTime]]=data[[#This Row],[FirstOrderDateTime]], "New", "Returning")</f>
        <v>Returning</v>
      </c>
      <c r="Z3317" s="7">
        <f>data[[#This Row],[DeliveryDate]] + data[[#This Row],[DeliveryTime]]</f>
        <v>45686.861111111109</v>
      </c>
      <c r="AA3317" s="7">
        <f>data[[#This Row],[OrderDateTime]] + 1</f>
        <v>45686.007638888892</v>
      </c>
      <c r="AB3317" s="7" t="str">
        <f>IF(data[[#This Row],[DeliveryDateTime]] &lt;= data[[#This Row],[SLADue]], "On Time", "Late")</f>
        <v>Late</v>
      </c>
    </row>
    <row r="3318" spans="1:28" x14ac:dyDescent="0.2">
      <c r="A3318" t="s">
        <v>3868</v>
      </c>
      <c r="B3318" t="s">
        <v>19</v>
      </c>
      <c r="C3318" t="s">
        <v>117</v>
      </c>
      <c r="D3318" t="s">
        <v>118</v>
      </c>
      <c r="E3318" s="5">
        <v>75.28</v>
      </c>
      <c r="F3318" t="s">
        <v>94</v>
      </c>
      <c r="G3318">
        <v>3</v>
      </c>
      <c r="H3318" s="1">
        <v>45757</v>
      </c>
      <c r="I3318" s="1" t="str">
        <f>TEXT(data[[#This Row],[OrderDate]],"mmm")</f>
        <v>Apr</v>
      </c>
      <c r="J3318" s="6">
        <v>0.82430555555555551</v>
      </c>
      <c r="K3318" s="6" t="str">
        <f>TEXT(data[[#This Row],[OrderTime]],"h")</f>
        <v>19</v>
      </c>
      <c r="L3318" s="1">
        <v>45758</v>
      </c>
      <c r="M3318" s="6">
        <v>0.58750000000000002</v>
      </c>
      <c r="N3318" t="s">
        <v>120</v>
      </c>
      <c r="O3318" t="s">
        <v>188</v>
      </c>
      <c r="P3318" t="s">
        <v>25</v>
      </c>
      <c r="Q3318" t="s">
        <v>53</v>
      </c>
      <c r="R3318" t="s">
        <v>66</v>
      </c>
      <c r="S3318" t="s">
        <v>28</v>
      </c>
      <c r="T3318" t="s">
        <v>38</v>
      </c>
      <c r="U3318" t="s">
        <v>39</v>
      </c>
      <c r="V3318" s="5">
        <f>data[[#This Row],[PriceUSD]]*data[[#This Row],[Quantity]]</f>
        <v>225.84</v>
      </c>
      <c r="W3318" s="7">
        <f>data[[#This Row],[OrderDate]] + TIME(VALUE(LEFT(data[[#This Row],[OrderTime]],2)), VALUE(RIGHT(data[[#This Row],[OrderTime]],2)), 0)</f>
        <v>45757.038888888892</v>
      </c>
      <c r="X3318" s="7">
        <f>_xlfn.MINIFS(data[OrderDateTime], data[CustomerName], data[[#This Row],[CustomerName]])</f>
        <v>45610.030555555553</v>
      </c>
      <c r="Y3318" t="str">
        <f>IF(data[[#This Row],[OrderDateTime]]=data[[#This Row],[FirstOrderDateTime]], "New", "Returning")</f>
        <v>Returning</v>
      </c>
      <c r="Z3318" s="7">
        <f>data[[#This Row],[DeliveryDate]] + data[[#This Row],[DeliveryTime]]</f>
        <v>45758.587500000001</v>
      </c>
      <c r="AA3318" s="7">
        <f>data[[#This Row],[OrderDateTime]] + 1</f>
        <v>45758.038888888892</v>
      </c>
      <c r="AB3318" s="7" t="str">
        <f>IF(data[[#This Row],[DeliveryDateTime]] &lt;= data[[#This Row],[SLADue]], "On Time", "Late")</f>
        <v>Late</v>
      </c>
    </row>
    <row r="3319" spans="1:28" x14ac:dyDescent="0.2">
      <c r="A3319" t="s">
        <v>3869</v>
      </c>
      <c r="B3319" t="s">
        <v>19</v>
      </c>
      <c r="C3319" t="s">
        <v>126</v>
      </c>
      <c r="D3319" t="s">
        <v>127</v>
      </c>
      <c r="E3319" s="5">
        <v>25.34</v>
      </c>
      <c r="F3319" t="s">
        <v>87</v>
      </c>
      <c r="G3319">
        <v>1</v>
      </c>
      <c r="H3319" s="1">
        <v>45837</v>
      </c>
      <c r="I3319" s="1" t="str">
        <f>TEXT(data[[#This Row],[OrderDate]],"mmm")</f>
        <v>Jun</v>
      </c>
      <c r="J3319" s="6">
        <v>0.44930555555555557</v>
      </c>
      <c r="K3319" s="6" t="str">
        <f>TEXT(data[[#This Row],[OrderTime]],"h")</f>
        <v>10</v>
      </c>
      <c r="L3319" s="1">
        <v>45837</v>
      </c>
      <c r="M3319" s="6">
        <v>0.74097222222222225</v>
      </c>
      <c r="N3319" t="s">
        <v>95</v>
      </c>
      <c r="O3319" t="s">
        <v>1611</v>
      </c>
      <c r="P3319" t="s">
        <v>25</v>
      </c>
      <c r="Q3319" t="s">
        <v>26</v>
      </c>
      <c r="R3319" t="s">
        <v>129</v>
      </c>
      <c r="S3319" t="s">
        <v>47</v>
      </c>
      <c r="T3319" t="s">
        <v>38</v>
      </c>
      <c r="U3319" t="s">
        <v>67</v>
      </c>
      <c r="V3319" s="5">
        <f>data[[#This Row],[PriceUSD]]*data[[#This Row],[Quantity]]</f>
        <v>25.34</v>
      </c>
      <c r="W3319" s="7">
        <f>data[[#This Row],[OrderDate]] + TIME(VALUE(LEFT(data[[#This Row],[OrderTime]],2)), VALUE(RIGHT(data[[#This Row],[OrderTime]],2)), 0)</f>
        <v>45837.038888888892</v>
      </c>
      <c r="X3319" s="7">
        <f>_xlfn.MINIFS(data[OrderDateTime], data[CustomerName], data[[#This Row],[CustomerName]])</f>
        <v>45518.022916666669</v>
      </c>
      <c r="Y3319" t="str">
        <f>IF(data[[#This Row],[OrderDateTime]]=data[[#This Row],[FirstOrderDateTime]], "New", "Returning")</f>
        <v>Returning</v>
      </c>
      <c r="Z3319" s="7">
        <f>data[[#This Row],[DeliveryDate]] + data[[#This Row],[DeliveryTime]]</f>
        <v>45837.740972222222</v>
      </c>
      <c r="AA3319" s="7">
        <f>data[[#This Row],[OrderDateTime]] + 1</f>
        <v>45838.038888888892</v>
      </c>
      <c r="AB3319" s="7" t="str">
        <f>IF(data[[#This Row],[DeliveryDateTime]] &lt;= data[[#This Row],[SLADue]], "On Time", "Late")</f>
        <v>On Time</v>
      </c>
    </row>
    <row r="3320" spans="1:28" x14ac:dyDescent="0.2">
      <c r="A3320" t="s">
        <v>3870</v>
      </c>
      <c r="B3320" t="s">
        <v>19</v>
      </c>
      <c r="C3320" t="s">
        <v>117</v>
      </c>
      <c r="D3320" t="s">
        <v>118</v>
      </c>
      <c r="E3320" s="5">
        <v>69.31</v>
      </c>
      <c r="F3320" t="s">
        <v>182</v>
      </c>
      <c r="G3320">
        <v>1</v>
      </c>
      <c r="H3320" s="1">
        <v>45796</v>
      </c>
      <c r="I3320" s="1" t="str">
        <f>TEXT(data[[#This Row],[OrderDate]],"mmm")</f>
        <v>May</v>
      </c>
      <c r="J3320" s="6">
        <v>0.41736111111111113</v>
      </c>
      <c r="K3320" s="6" t="str">
        <f>TEXT(data[[#This Row],[OrderTime]],"h")</f>
        <v>10</v>
      </c>
      <c r="L3320" s="1">
        <v>45797</v>
      </c>
      <c r="M3320" s="6">
        <v>0.45902777777777776</v>
      </c>
      <c r="N3320" t="s">
        <v>238</v>
      </c>
      <c r="O3320" t="s">
        <v>992</v>
      </c>
      <c r="P3320" t="s">
        <v>36</v>
      </c>
      <c r="Q3320" t="s">
        <v>53</v>
      </c>
      <c r="R3320" t="s">
        <v>66</v>
      </c>
      <c r="S3320" t="s">
        <v>28</v>
      </c>
      <c r="T3320" t="s">
        <v>38</v>
      </c>
      <c r="U3320" t="s">
        <v>30</v>
      </c>
      <c r="V3320" s="5">
        <f>data[[#This Row],[PriceUSD]]*data[[#This Row],[Quantity]]</f>
        <v>69.31</v>
      </c>
      <c r="W3320" s="7">
        <f>data[[#This Row],[OrderDate]] + TIME(VALUE(LEFT(data[[#This Row],[OrderTime]],2)), VALUE(RIGHT(data[[#This Row],[OrderTime]],2)), 0)</f>
        <v>45796.007638888892</v>
      </c>
      <c r="X3320" s="7">
        <f>_xlfn.MINIFS(data[OrderDateTime], data[CustomerName], data[[#This Row],[CustomerName]])</f>
        <v>45557.022916666669</v>
      </c>
      <c r="Y3320" t="str">
        <f>IF(data[[#This Row],[OrderDateTime]]=data[[#This Row],[FirstOrderDateTime]], "New", "Returning")</f>
        <v>Returning</v>
      </c>
      <c r="Z3320" s="7">
        <f>data[[#This Row],[DeliveryDate]] + data[[#This Row],[DeliveryTime]]</f>
        <v>45797.459027777775</v>
      </c>
      <c r="AA3320" s="7">
        <f>data[[#This Row],[OrderDateTime]] + 1</f>
        <v>45797.007638888892</v>
      </c>
      <c r="AB3320" s="7" t="str">
        <f>IF(data[[#This Row],[DeliveryDateTime]] &lt;= data[[#This Row],[SLADue]], "On Time", "Late")</f>
        <v>Late</v>
      </c>
    </row>
    <row r="3321" spans="1:28" x14ac:dyDescent="0.2">
      <c r="A3321" t="s">
        <v>3871</v>
      </c>
      <c r="B3321" t="s">
        <v>19</v>
      </c>
      <c r="C3321" t="s">
        <v>101</v>
      </c>
      <c r="D3321" t="s">
        <v>102</v>
      </c>
      <c r="E3321" s="5">
        <v>27.44</v>
      </c>
      <c r="F3321" t="s">
        <v>81</v>
      </c>
      <c r="G3321">
        <v>1</v>
      </c>
      <c r="H3321" s="1">
        <v>45749</v>
      </c>
      <c r="I3321" s="1" t="str">
        <f>TEXT(data[[#This Row],[OrderDate]],"mmm")</f>
        <v>Apr</v>
      </c>
      <c r="J3321" s="6">
        <v>0.37569444444444444</v>
      </c>
      <c r="K3321" s="6" t="str">
        <f>TEXT(data[[#This Row],[OrderTime]],"h")</f>
        <v>9</v>
      </c>
      <c r="L3321" s="1">
        <v>45749</v>
      </c>
      <c r="M3321" s="6">
        <v>0.50069444444444444</v>
      </c>
      <c r="N3321" t="s">
        <v>208</v>
      </c>
      <c r="O3321" t="s">
        <v>1539</v>
      </c>
      <c r="P3321" t="s">
        <v>202</v>
      </c>
      <c r="Q3321" t="s">
        <v>26</v>
      </c>
      <c r="R3321" t="s">
        <v>83</v>
      </c>
      <c r="S3321" t="s">
        <v>47</v>
      </c>
      <c r="T3321" t="s">
        <v>106</v>
      </c>
      <c r="U3321" t="s">
        <v>39</v>
      </c>
      <c r="V3321" s="5">
        <f>data[[#This Row],[PriceUSD]]*data[[#This Row],[Quantity]]</f>
        <v>27.44</v>
      </c>
      <c r="W3321" s="7">
        <f>data[[#This Row],[OrderDate]] + TIME(VALUE(LEFT(data[[#This Row],[OrderTime]],2)), VALUE(RIGHT(data[[#This Row],[OrderTime]],2)), 0)</f>
        <v>45749.030555555553</v>
      </c>
      <c r="X3321" s="7">
        <f>_xlfn.MINIFS(data[OrderDateTime], data[CustomerName], data[[#This Row],[CustomerName]])</f>
        <v>45530.038888888892</v>
      </c>
      <c r="Y3321" t="str">
        <f>IF(data[[#This Row],[OrderDateTime]]=data[[#This Row],[FirstOrderDateTime]], "New", "Returning")</f>
        <v>Returning</v>
      </c>
      <c r="Z3321" s="7">
        <f>data[[#This Row],[DeliveryDate]] + data[[#This Row],[DeliveryTime]]</f>
        <v>45749.500694444447</v>
      </c>
      <c r="AA3321" s="7">
        <f>data[[#This Row],[OrderDateTime]] + 1</f>
        <v>45750.030555555553</v>
      </c>
      <c r="AB3321" s="7" t="str">
        <f>IF(data[[#This Row],[DeliveryDateTime]] &lt;= data[[#This Row],[SLADue]], "On Time", "Late")</f>
        <v>On Time</v>
      </c>
    </row>
    <row r="3322" spans="1:28" x14ac:dyDescent="0.2">
      <c r="A3322" t="s">
        <v>3872</v>
      </c>
      <c r="B3322" t="s">
        <v>19</v>
      </c>
      <c r="C3322" t="s">
        <v>117</v>
      </c>
      <c r="D3322" t="s">
        <v>118</v>
      </c>
      <c r="E3322" s="5">
        <v>79.58</v>
      </c>
      <c r="F3322" t="s">
        <v>182</v>
      </c>
      <c r="G3322">
        <v>1</v>
      </c>
      <c r="H3322" s="1">
        <v>45557</v>
      </c>
      <c r="I3322" s="1" t="str">
        <f>TEXT(data[[#This Row],[OrderDate]],"mmm")</f>
        <v>Sep</v>
      </c>
      <c r="J3322" s="6">
        <v>0.79236111111111107</v>
      </c>
      <c r="K3322" s="6" t="str">
        <f>TEXT(data[[#This Row],[OrderTime]],"h")</f>
        <v>19</v>
      </c>
      <c r="L3322" s="1">
        <v>45558</v>
      </c>
      <c r="M3322" s="6">
        <v>0.56388888888888888</v>
      </c>
      <c r="N3322" t="s">
        <v>238</v>
      </c>
      <c r="O3322" t="s">
        <v>711</v>
      </c>
      <c r="P3322" t="s">
        <v>36</v>
      </c>
      <c r="Q3322" t="s">
        <v>26</v>
      </c>
      <c r="R3322" t="s">
        <v>66</v>
      </c>
      <c r="S3322" t="s">
        <v>28</v>
      </c>
      <c r="T3322" t="s">
        <v>136</v>
      </c>
      <c r="U3322" t="s">
        <v>30</v>
      </c>
      <c r="V3322" s="5">
        <f>data[[#This Row],[PriceUSD]]*data[[#This Row],[Quantity]]</f>
        <v>79.58</v>
      </c>
      <c r="W3322" s="7">
        <f>data[[#This Row],[OrderDate]] + TIME(VALUE(LEFT(data[[#This Row],[OrderTime]],2)), VALUE(RIGHT(data[[#This Row],[OrderTime]],2)), 0)</f>
        <v>45557.007638888892</v>
      </c>
      <c r="X3322" s="7">
        <f>_xlfn.MINIFS(data[OrderDateTime], data[CustomerName], data[[#This Row],[CustomerName]])</f>
        <v>45532.046527777777</v>
      </c>
      <c r="Y3322" t="str">
        <f>IF(data[[#This Row],[OrderDateTime]]=data[[#This Row],[FirstOrderDateTime]], "New", "Returning")</f>
        <v>Returning</v>
      </c>
      <c r="Z3322" s="7">
        <f>data[[#This Row],[DeliveryDate]] + data[[#This Row],[DeliveryTime]]</f>
        <v>45558.563888888886</v>
      </c>
      <c r="AA3322" s="7">
        <f>data[[#This Row],[OrderDateTime]] + 1</f>
        <v>45558.007638888892</v>
      </c>
      <c r="AB3322" s="7" t="str">
        <f>IF(data[[#This Row],[DeliveryDateTime]] &lt;= data[[#This Row],[SLADue]], "On Time", "Late")</f>
        <v>Late</v>
      </c>
    </row>
    <row r="3323" spans="1:28" x14ac:dyDescent="0.2">
      <c r="A3323" t="s">
        <v>3873</v>
      </c>
      <c r="B3323" t="s">
        <v>19</v>
      </c>
      <c r="C3323" t="s">
        <v>101</v>
      </c>
      <c r="D3323" t="s">
        <v>102</v>
      </c>
      <c r="E3323" s="5">
        <v>24.54</v>
      </c>
      <c r="F3323" t="s">
        <v>63</v>
      </c>
      <c r="G3323">
        <v>1</v>
      </c>
      <c r="H3323" s="1">
        <v>45604</v>
      </c>
      <c r="I3323" s="1" t="str">
        <f>TEXT(data[[#This Row],[OrderDate]],"mmm")</f>
        <v>Nov</v>
      </c>
      <c r="J3323" s="6">
        <v>0.43263888888888891</v>
      </c>
      <c r="K3323" s="6" t="str">
        <f>TEXT(data[[#This Row],[OrderTime]],"h")</f>
        <v>10</v>
      </c>
      <c r="L3323" s="1">
        <v>45605</v>
      </c>
      <c r="M3323" s="6">
        <v>0.68263888888888891</v>
      </c>
      <c r="N3323" t="s">
        <v>213</v>
      </c>
      <c r="O3323" t="s">
        <v>171</v>
      </c>
      <c r="P3323" t="s">
        <v>36</v>
      </c>
      <c r="Q3323" t="s">
        <v>26</v>
      </c>
      <c r="R3323" t="s">
        <v>83</v>
      </c>
      <c r="S3323" t="s">
        <v>28</v>
      </c>
      <c r="T3323" t="s">
        <v>143</v>
      </c>
      <c r="U3323" t="s">
        <v>30</v>
      </c>
      <c r="V3323" s="5">
        <f>data[[#This Row],[PriceUSD]]*data[[#This Row],[Quantity]]</f>
        <v>24.54</v>
      </c>
      <c r="W3323" s="7">
        <f>data[[#This Row],[OrderDate]] + TIME(VALUE(LEFT(data[[#This Row],[OrderTime]],2)), VALUE(RIGHT(data[[#This Row],[OrderTime]],2)), 0)</f>
        <v>45604.061805555553</v>
      </c>
      <c r="X3323" s="7">
        <f>_xlfn.MINIFS(data[OrderDateTime], data[CustomerName], data[[#This Row],[CustomerName]])</f>
        <v>45578.052083333336</v>
      </c>
      <c r="Y3323" t="str">
        <f>IF(data[[#This Row],[OrderDateTime]]=data[[#This Row],[FirstOrderDateTime]], "New", "Returning")</f>
        <v>Returning</v>
      </c>
      <c r="Z3323" s="7">
        <f>data[[#This Row],[DeliveryDate]] + data[[#This Row],[DeliveryTime]]</f>
        <v>45605.682638888888</v>
      </c>
      <c r="AA3323" s="7">
        <f>data[[#This Row],[OrderDateTime]] + 1</f>
        <v>45605.061805555553</v>
      </c>
      <c r="AB3323" s="7" t="str">
        <f>IF(data[[#This Row],[DeliveryDateTime]] &lt;= data[[#This Row],[SLADue]], "On Time", "Late")</f>
        <v>Late</v>
      </c>
    </row>
    <row r="3324" spans="1:28" x14ac:dyDescent="0.2">
      <c r="A3324" t="s">
        <v>3874</v>
      </c>
      <c r="B3324" t="s">
        <v>19</v>
      </c>
      <c r="C3324" t="s">
        <v>49</v>
      </c>
      <c r="D3324" t="s">
        <v>50</v>
      </c>
      <c r="E3324" s="5">
        <v>28.48</v>
      </c>
      <c r="F3324" t="s">
        <v>138</v>
      </c>
      <c r="G3324">
        <v>2</v>
      </c>
      <c r="H3324" s="1">
        <v>45508</v>
      </c>
      <c r="I3324" s="1" t="str">
        <f>TEXT(data[[#This Row],[OrderDate]],"mmm")</f>
        <v>Aug</v>
      </c>
      <c r="J3324" s="6">
        <v>0.88680555555555551</v>
      </c>
      <c r="K3324" s="6" t="str">
        <f>TEXT(data[[#This Row],[OrderTime]],"h")</f>
        <v>21</v>
      </c>
      <c r="L3324" s="1">
        <v>45509</v>
      </c>
      <c r="M3324" s="6">
        <v>0.62777777777777777</v>
      </c>
      <c r="N3324" t="s">
        <v>178</v>
      </c>
      <c r="O3324" t="s">
        <v>386</v>
      </c>
      <c r="P3324" t="s">
        <v>180</v>
      </c>
      <c r="Q3324" t="s">
        <v>53</v>
      </c>
      <c r="R3324" t="s">
        <v>54</v>
      </c>
      <c r="S3324" t="s">
        <v>28</v>
      </c>
      <c r="T3324" t="s">
        <v>29</v>
      </c>
      <c r="U3324" t="s">
        <v>67</v>
      </c>
      <c r="V3324" s="5">
        <f>data[[#This Row],[PriceUSD]]*data[[#This Row],[Quantity]]</f>
        <v>56.96</v>
      </c>
      <c r="W3324" s="7">
        <f>data[[#This Row],[OrderDate]] + TIME(VALUE(LEFT(data[[#This Row],[OrderTime]],2)), VALUE(RIGHT(data[[#This Row],[OrderTime]],2)), 0)</f>
        <v>45508.038888888892</v>
      </c>
      <c r="X3324" s="7">
        <f>_xlfn.MINIFS(data[OrderDateTime], data[CustomerName], data[[#This Row],[CustomerName]])</f>
        <v>45508.038888888892</v>
      </c>
      <c r="Y3324" t="str">
        <f>IF(data[[#This Row],[OrderDateTime]]=data[[#This Row],[FirstOrderDateTime]], "New", "Returning")</f>
        <v>New</v>
      </c>
      <c r="Z3324" s="7">
        <f>data[[#This Row],[DeliveryDate]] + data[[#This Row],[DeliveryTime]]</f>
        <v>45509.62777777778</v>
      </c>
      <c r="AA3324" s="7">
        <f>data[[#This Row],[OrderDateTime]] + 1</f>
        <v>45509.038888888892</v>
      </c>
      <c r="AB3324" s="7" t="str">
        <f>IF(data[[#This Row],[DeliveryDateTime]] &lt;= data[[#This Row],[SLADue]], "On Time", "Late")</f>
        <v>Late</v>
      </c>
    </row>
    <row r="3325" spans="1:28" x14ac:dyDescent="0.2">
      <c r="A3325" t="s">
        <v>3875</v>
      </c>
      <c r="B3325" t="s">
        <v>19</v>
      </c>
      <c r="C3325" t="s">
        <v>69</v>
      </c>
      <c r="D3325" t="s">
        <v>70</v>
      </c>
      <c r="E3325" s="5">
        <v>57.62</v>
      </c>
      <c r="F3325" t="s">
        <v>43</v>
      </c>
      <c r="G3325">
        <v>1</v>
      </c>
      <c r="H3325" s="1">
        <v>45710</v>
      </c>
      <c r="I3325" s="1" t="str">
        <f>TEXT(data[[#This Row],[OrderDate]],"mmm")</f>
        <v>Feb</v>
      </c>
      <c r="J3325" s="6">
        <v>0.84375</v>
      </c>
      <c r="K3325" s="6" t="str">
        <f>TEXT(data[[#This Row],[OrderTime]],"h")</f>
        <v>20</v>
      </c>
      <c r="L3325" s="1">
        <v>45712</v>
      </c>
      <c r="M3325" s="6">
        <v>0.81666666666666665</v>
      </c>
      <c r="N3325" t="s">
        <v>175</v>
      </c>
      <c r="O3325" t="s">
        <v>2461</v>
      </c>
      <c r="P3325" t="s">
        <v>25</v>
      </c>
      <c r="Q3325" t="s">
        <v>53</v>
      </c>
      <c r="R3325" t="s">
        <v>37</v>
      </c>
      <c r="S3325" t="s">
        <v>105</v>
      </c>
      <c r="T3325" t="s">
        <v>38</v>
      </c>
      <c r="U3325" t="s">
        <v>30</v>
      </c>
      <c r="V3325" s="5">
        <f>data[[#This Row],[PriceUSD]]*data[[#This Row],[Quantity]]</f>
        <v>57.62</v>
      </c>
      <c r="W3325" s="7">
        <f>data[[#This Row],[OrderDate]] + TIME(VALUE(LEFT(data[[#This Row],[OrderTime]],2)), VALUE(RIGHT(data[[#This Row],[OrderTime]],2)), 0)</f>
        <v>45710.052083333336</v>
      </c>
      <c r="X3325" s="7">
        <f>_xlfn.MINIFS(data[OrderDateTime], data[CustomerName], data[[#This Row],[CustomerName]])</f>
        <v>45539.052083333336</v>
      </c>
      <c r="Y3325" t="str">
        <f>IF(data[[#This Row],[OrderDateTime]]=data[[#This Row],[FirstOrderDateTime]], "New", "Returning")</f>
        <v>Returning</v>
      </c>
      <c r="Z3325" s="7">
        <f>data[[#This Row],[DeliveryDate]] + data[[#This Row],[DeliveryTime]]</f>
        <v>45712.816666666666</v>
      </c>
      <c r="AA3325" s="7">
        <f>data[[#This Row],[OrderDateTime]] + 1</f>
        <v>45711.052083333336</v>
      </c>
      <c r="AB3325" s="7" t="str">
        <f>IF(data[[#This Row],[DeliveryDateTime]] &lt;= data[[#This Row],[SLADue]], "On Time", "Late")</f>
        <v>Late</v>
      </c>
    </row>
    <row r="3326" spans="1:28" x14ac:dyDescent="0.2">
      <c r="A3326" t="s">
        <v>3876</v>
      </c>
      <c r="B3326" t="s">
        <v>19</v>
      </c>
      <c r="C3326" t="s">
        <v>79</v>
      </c>
      <c r="D3326" t="s">
        <v>80</v>
      </c>
      <c r="E3326" s="5">
        <v>27.53</v>
      </c>
      <c r="F3326" t="s">
        <v>63</v>
      </c>
      <c r="G3326">
        <v>3</v>
      </c>
      <c r="H3326" s="1">
        <v>45841</v>
      </c>
      <c r="I3326" s="1" t="str">
        <f>TEXT(data[[#This Row],[OrderDate]],"mmm")</f>
        <v>Jul</v>
      </c>
      <c r="J3326" s="6">
        <v>0.86388888888888893</v>
      </c>
      <c r="K3326" s="6" t="str">
        <f>TEXT(data[[#This Row],[OrderTime]],"h")</f>
        <v>20</v>
      </c>
      <c r="L3326" s="1">
        <v>45842</v>
      </c>
      <c r="M3326" s="6">
        <v>0.78749999999999998</v>
      </c>
      <c r="N3326" t="s">
        <v>75</v>
      </c>
      <c r="O3326" t="s">
        <v>406</v>
      </c>
      <c r="P3326" t="s">
        <v>77</v>
      </c>
      <c r="Q3326" t="s">
        <v>26</v>
      </c>
      <c r="R3326" t="s">
        <v>83</v>
      </c>
      <c r="S3326" t="s">
        <v>28</v>
      </c>
      <c r="T3326" t="s">
        <v>29</v>
      </c>
      <c r="U3326" t="s">
        <v>30</v>
      </c>
      <c r="V3326" s="5">
        <f>data[[#This Row],[PriceUSD]]*data[[#This Row],[Quantity]]</f>
        <v>82.59</v>
      </c>
      <c r="W3326" s="7">
        <f>data[[#This Row],[OrderDate]] + TIME(VALUE(LEFT(data[[#This Row],[OrderTime]],2)), VALUE(RIGHT(data[[#This Row],[OrderTime]],2)), 0)</f>
        <v>45841.061805555553</v>
      </c>
      <c r="X3326" s="7">
        <f>_xlfn.MINIFS(data[OrderDateTime], data[CustomerName], data[[#This Row],[CustomerName]])</f>
        <v>45507.061805555553</v>
      </c>
      <c r="Y3326" t="str">
        <f>IF(data[[#This Row],[OrderDateTime]]=data[[#This Row],[FirstOrderDateTime]], "New", "Returning")</f>
        <v>Returning</v>
      </c>
      <c r="Z3326" s="7">
        <f>data[[#This Row],[DeliveryDate]] + data[[#This Row],[DeliveryTime]]</f>
        <v>45842.787499999999</v>
      </c>
      <c r="AA3326" s="7">
        <f>data[[#This Row],[OrderDateTime]] + 1</f>
        <v>45842.061805555553</v>
      </c>
      <c r="AB3326" s="7" t="str">
        <f>IF(data[[#This Row],[DeliveryDateTime]] &lt;= data[[#This Row],[SLADue]], "On Time", "Late")</f>
        <v>Late</v>
      </c>
    </row>
    <row r="3327" spans="1:28" x14ac:dyDescent="0.2">
      <c r="A3327" t="s">
        <v>3877</v>
      </c>
      <c r="B3327" t="s">
        <v>19</v>
      </c>
      <c r="C3327" t="s">
        <v>258</v>
      </c>
      <c r="D3327" t="s">
        <v>259</v>
      </c>
      <c r="E3327" s="5">
        <v>117.73</v>
      </c>
      <c r="F3327" t="s">
        <v>182</v>
      </c>
      <c r="G3327">
        <v>1</v>
      </c>
      <c r="H3327" s="1">
        <v>45683</v>
      </c>
      <c r="I3327" s="1" t="str">
        <f>TEXT(data[[#This Row],[OrderDate]],"mmm")</f>
        <v>Jan</v>
      </c>
      <c r="J3327" s="6">
        <v>0.75486111111111109</v>
      </c>
      <c r="K3327" s="6" t="str">
        <f>TEXT(data[[#This Row],[OrderTime]],"h")</f>
        <v>18</v>
      </c>
      <c r="L3327" s="1">
        <v>45684</v>
      </c>
      <c r="M3327" s="6">
        <v>0.53055555555555556</v>
      </c>
      <c r="N3327" t="s">
        <v>88</v>
      </c>
      <c r="O3327" t="s">
        <v>561</v>
      </c>
      <c r="P3327" t="s">
        <v>25</v>
      </c>
      <c r="Q3327" t="s">
        <v>53</v>
      </c>
      <c r="R3327" t="s">
        <v>261</v>
      </c>
      <c r="S3327" t="s">
        <v>28</v>
      </c>
      <c r="T3327" t="s">
        <v>29</v>
      </c>
      <c r="U3327" t="s">
        <v>39</v>
      </c>
      <c r="V3327" s="5">
        <f>data[[#This Row],[PriceUSD]]*data[[#This Row],[Quantity]]</f>
        <v>117.73</v>
      </c>
      <c r="W3327" s="7">
        <f>data[[#This Row],[OrderDate]] + TIME(VALUE(LEFT(data[[#This Row],[OrderTime]],2)), VALUE(RIGHT(data[[#This Row],[OrderTime]],2)), 0)</f>
        <v>45683.007638888892</v>
      </c>
      <c r="X3327" s="7">
        <f>_xlfn.MINIFS(data[OrderDateTime], data[CustomerName], data[[#This Row],[CustomerName]])</f>
        <v>45539.061805555553</v>
      </c>
      <c r="Y3327" t="str">
        <f>IF(data[[#This Row],[OrderDateTime]]=data[[#This Row],[FirstOrderDateTime]], "New", "Returning")</f>
        <v>Returning</v>
      </c>
      <c r="Z3327" s="7">
        <f>data[[#This Row],[DeliveryDate]] + data[[#This Row],[DeliveryTime]]</f>
        <v>45684.530555555553</v>
      </c>
      <c r="AA3327" s="7">
        <f>data[[#This Row],[OrderDateTime]] + 1</f>
        <v>45684.007638888892</v>
      </c>
      <c r="AB3327" s="7" t="str">
        <f>IF(data[[#This Row],[DeliveryDateTime]] &lt;= data[[#This Row],[SLADue]], "On Time", "Late")</f>
        <v>Late</v>
      </c>
    </row>
    <row r="3328" spans="1:28" x14ac:dyDescent="0.2">
      <c r="A3328" t="s">
        <v>3878</v>
      </c>
      <c r="B3328" t="s">
        <v>19</v>
      </c>
      <c r="C3328" t="s">
        <v>101</v>
      </c>
      <c r="D3328" t="s">
        <v>102</v>
      </c>
      <c r="E3328" s="5">
        <v>29.67</v>
      </c>
      <c r="F3328" t="s">
        <v>63</v>
      </c>
      <c r="G3328">
        <v>1</v>
      </c>
      <c r="H3328" s="1">
        <v>45577</v>
      </c>
      <c r="I3328" s="1" t="str">
        <f>TEXT(data[[#This Row],[OrderDate]],"mmm")</f>
        <v>Oct</v>
      </c>
      <c r="J3328" s="6">
        <v>0.8305555555555556</v>
      </c>
      <c r="K3328" s="6" t="str">
        <f>TEXT(data[[#This Row],[OrderTime]],"h")</f>
        <v>19</v>
      </c>
      <c r="L3328" s="1">
        <v>45578</v>
      </c>
      <c r="M3328" s="6">
        <v>0.75347222222222221</v>
      </c>
      <c r="N3328" t="s">
        <v>75</v>
      </c>
      <c r="O3328" t="s">
        <v>358</v>
      </c>
      <c r="P3328" t="s">
        <v>77</v>
      </c>
      <c r="Q3328" t="s">
        <v>26</v>
      </c>
      <c r="R3328" t="s">
        <v>83</v>
      </c>
      <c r="S3328" t="s">
        <v>28</v>
      </c>
      <c r="T3328" t="s">
        <v>136</v>
      </c>
      <c r="U3328" t="s">
        <v>39</v>
      </c>
      <c r="V3328" s="5">
        <f>data[[#This Row],[PriceUSD]]*data[[#This Row],[Quantity]]</f>
        <v>29.67</v>
      </c>
      <c r="W3328" s="7">
        <f>data[[#This Row],[OrderDate]] + TIME(VALUE(LEFT(data[[#This Row],[OrderTime]],2)), VALUE(RIGHT(data[[#This Row],[OrderTime]],2)), 0)</f>
        <v>45577.038888888892</v>
      </c>
      <c r="X3328" s="7">
        <f>_xlfn.MINIFS(data[OrderDateTime], data[CustomerName], data[[#This Row],[CustomerName]])</f>
        <v>45518.046527777777</v>
      </c>
      <c r="Y3328" t="str">
        <f>IF(data[[#This Row],[OrderDateTime]]=data[[#This Row],[FirstOrderDateTime]], "New", "Returning")</f>
        <v>Returning</v>
      </c>
      <c r="Z3328" s="7">
        <f>data[[#This Row],[DeliveryDate]] + data[[#This Row],[DeliveryTime]]</f>
        <v>45578.753472222219</v>
      </c>
      <c r="AA3328" s="7">
        <f>data[[#This Row],[OrderDateTime]] + 1</f>
        <v>45578.038888888892</v>
      </c>
      <c r="AB3328" s="7" t="str">
        <f>IF(data[[#This Row],[DeliveryDateTime]] &lt;= data[[#This Row],[SLADue]], "On Time", "Late")</f>
        <v>Late</v>
      </c>
    </row>
    <row r="3329" spans="1:28" x14ac:dyDescent="0.2">
      <c r="A3329" t="s">
        <v>3879</v>
      </c>
      <c r="B3329" t="s">
        <v>19</v>
      </c>
      <c r="C3329" t="s">
        <v>20</v>
      </c>
      <c r="D3329" t="s">
        <v>21</v>
      </c>
      <c r="E3329" s="5">
        <v>18.61</v>
      </c>
      <c r="F3329" t="s">
        <v>71</v>
      </c>
      <c r="G3329">
        <v>3</v>
      </c>
      <c r="H3329" s="1">
        <v>45704</v>
      </c>
      <c r="I3329" s="1" t="str">
        <f>TEXT(data[[#This Row],[OrderDate]],"mmm")</f>
        <v>Feb</v>
      </c>
      <c r="J3329" s="6">
        <v>0.7319444444444444</v>
      </c>
      <c r="K3329" s="6" t="str">
        <f>TEXT(data[[#This Row],[OrderTime]],"h")</f>
        <v>17</v>
      </c>
      <c r="L3329" s="1">
        <v>45705</v>
      </c>
      <c r="M3329" s="6">
        <v>0.86597222222222225</v>
      </c>
      <c r="N3329" t="s">
        <v>175</v>
      </c>
      <c r="O3329" t="s">
        <v>547</v>
      </c>
      <c r="P3329" t="s">
        <v>25</v>
      </c>
      <c r="Q3329" t="s">
        <v>26</v>
      </c>
      <c r="R3329" t="s">
        <v>27</v>
      </c>
      <c r="S3329" t="s">
        <v>28</v>
      </c>
      <c r="T3329" t="s">
        <v>38</v>
      </c>
      <c r="U3329" t="s">
        <v>39</v>
      </c>
      <c r="V3329" s="5">
        <f>data[[#This Row],[PriceUSD]]*data[[#This Row],[Quantity]]</f>
        <v>55.83</v>
      </c>
      <c r="W3329" s="7">
        <f>data[[#This Row],[OrderDate]] + TIME(VALUE(LEFT(data[[#This Row],[OrderTime]],2)), VALUE(RIGHT(data[[#This Row],[OrderTime]],2)), 0)</f>
        <v>45704.030555555553</v>
      </c>
      <c r="X3329" s="7">
        <f>_xlfn.MINIFS(data[OrderDateTime], data[CustomerName], data[[#This Row],[CustomerName]])</f>
        <v>45506.022916666669</v>
      </c>
      <c r="Y3329" t="str">
        <f>IF(data[[#This Row],[OrderDateTime]]=data[[#This Row],[FirstOrderDateTime]], "New", "Returning")</f>
        <v>Returning</v>
      </c>
      <c r="Z3329" s="7">
        <f>data[[#This Row],[DeliveryDate]] + data[[#This Row],[DeliveryTime]]</f>
        <v>45705.865972222222</v>
      </c>
      <c r="AA3329" s="7">
        <f>data[[#This Row],[OrderDateTime]] + 1</f>
        <v>45705.030555555553</v>
      </c>
      <c r="AB3329" s="7" t="str">
        <f>IF(data[[#This Row],[DeliveryDateTime]] &lt;= data[[#This Row],[SLADue]], "On Time", "Late")</f>
        <v>Late</v>
      </c>
    </row>
    <row r="3330" spans="1:28" x14ac:dyDescent="0.2">
      <c r="A3330" t="s">
        <v>3880</v>
      </c>
      <c r="B3330" t="s">
        <v>19</v>
      </c>
      <c r="C3330" t="s">
        <v>32</v>
      </c>
      <c r="D3330" t="s">
        <v>33</v>
      </c>
      <c r="E3330" s="5">
        <v>50.05</v>
      </c>
      <c r="F3330" t="s">
        <v>138</v>
      </c>
      <c r="G3330">
        <v>1</v>
      </c>
      <c r="H3330" s="1">
        <v>45844</v>
      </c>
      <c r="I3330" s="1" t="str">
        <f>TEXT(data[[#This Row],[OrderDate]],"mmm")</f>
        <v>Jul</v>
      </c>
      <c r="J3330" s="6">
        <v>0.72986111111111107</v>
      </c>
      <c r="K3330" s="6" t="str">
        <f>TEXT(data[[#This Row],[OrderTime]],"h")</f>
        <v>17</v>
      </c>
      <c r="L3330" s="1">
        <v>45845</v>
      </c>
      <c r="M3330" s="6">
        <v>0.72986111111111107</v>
      </c>
      <c r="N3330" t="s">
        <v>23</v>
      </c>
      <c r="O3330" t="s">
        <v>1057</v>
      </c>
      <c r="P3330" t="s">
        <v>25</v>
      </c>
      <c r="Q3330" t="s">
        <v>53</v>
      </c>
      <c r="R3330" t="s">
        <v>37</v>
      </c>
      <c r="S3330" t="s">
        <v>28</v>
      </c>
      <c r="T3330" t="s">
        <v>38</v>
      </c>
      <c r="U3330" t="s">
        <v>30</v>
      </c>
      <c r="V3330" s="5">
        <f>data[[#This Row],[PriceUSD]]*data[[#This Row],[Quantity]]</f>
        <v>50.05</v>
      </c>
      <c r="W3330" s="7">
        <f>data[[#This Row],[OrderDate]] + TIME(VALUE(LEFT(data[[#This Row],[OrderTime]],2)), VALUE(RIGHT(data[[#This Row],[OrderTime]],2)), 0)</f>
        <v>45844.007638888892</v>
      </c>
      <c r="X3330" s="7">
        <f>_xlfn.MINIFS(data[OrderDateTime], data[CustomerName], data[[#This Row],[CustomerName]])</f>
        <v>45557.017361111109</v>
      </c>
      <c r="Y3330" t="str">
        <f>IF(data[[#This Row],[OrderDateTime]]=data[[#This Row],[FirstOrderDateTime]], "New", "Returning")</f>
        <v>Returning</v>
      </c>
      <c r="Z3330" s="7">
        <f>data[[#This Row],[DeliveryDate]] + data[[#This Row],[DeliveryTime]]</f>
        <v>45845.729861111111</v>
      </c>
      <c r="AA3330" s="7">
        <f>data[[#This Row],[OrderDateTime]] + 1</f>
        <v>45845.007638888892</v>
      </c>
      <c r="AB3330" s="7" t="str">
        <f>IF(data[[#This Row],[DeliveryDateTime]] &lt;= data[[#This Row],[SLADue]], "On Time", "Late")</f>
        <v>Late</v>
      </c>
    </row>
    <row r="3331" spans="1:28" x14ac:dyDescent="0.2">
      <c r="A3331" t="s">
        <v>3881</v>
      </c>
      <c r="B3331" t="s">
        <v>19</v>
      </c>
      <c r="C3331" t="s">
        <v>101</v>
      </c>
      <c r="D3331" t="s">
        <v>102</v>
      </c>
      <c r="E3331" s="5">
        <v>27.24</v>
      </c>
      <c r="F3331" t="s">
        <v>63</v>
      </c>
      <c r="G3331">
        <v>2</v>
      </c>
      <c r="H3331" s="1">
        <v>45695</v>
      </c>
      <c r="I3331" s="1" t="str">
        <f>TEXT(data[[#This Row],[OrderDate]],"mmm")</f>
        <v>Feb</v>
      </c>
      <c r="J3331" s="6">
        <v>0.91319444444444442</v>
      </c>
      <c r="K3331" s="6" t="str">
        <f>TEXT(data[[#This Row],[OrderTime]],"h")</f>
        <v>21</v>
      </c>
      <c r="L3331" s="1">
        <v>45697</v>
      </c>
      <c r="M3331" s="6">
        <v>0.46250000000000002</v>
      </c>
      <c r="N3331" t="s">
        <v>292</v>
      </c>
      <c r="O3331" t="s">
        <v>485</v>
      </c>
      <c r="P3331" t="s">
        <v>77</v>
      </c>
      <c r="Q3331" t="s">
        <v>26</v>
      </c>
      <c r="R3331" t="s">
        <v>83</v>
      </c>
      <c r="S3331" t="s">
        <v>105</v>
      </c>
      <c r="T3331" t="s">
        <v>38</v>
      </c>
      <c r="U3331" t="s">
        <v>39</v>
      </c>
      <c r="V3331" s="5">
        <f>data[[#This Row],[PriceUSD]]*data[[#This Row],[Quantity]]</f>
        <v>54.48</v>
      </c>
      <c r="W3331" s="7">
        <f>data[[#This Row],[OrderDate]] + TIME(VALUE(LEFT(data[[#This Row],[OrderTime]],2)), VALUE(RIGHT(data[[#This Row],[OrderTime]],2)), 0)</f>
        <v>45695.030555555553</v>
      </c>
      <c r="X3331" s="7">
        <f>_xlfn.MINIFS(data[OrderDateTime], data[CustomerName], data[[#This Row],[CustomerName]])</f>
        <v>45507.030555555553</v>
      </c>
      <c r="Y3331" t="str">
        <f>IF(data[[#This Row],[OrderDateTime]]=data[[#This Row],[FirstOrderDateTime]], "New", "Returning")</f>
        <v>Returning</v>
      </c>
      <c r="Z3331" s="7">
        <f>data[[#This Row],[DeliveryDate]] + data[[#This Row],[DeliveryTime]]</f>
        <v>45697.462500000001</v>
      </c>
      <c r="AA3331" s="7">
        <f>data[[#This Row],[OrderDateTime]] + 1</f>
        <v>45696.030555555553</v>
      </c>
      <c r="AB3331" s="7" t="str">
        <f>IF(data[[#This Row],[DeliveryDateTime]] &lt;= data[[#This Row],[SLADue]], "On Time", "Late")</f>
        <v>Late</v>
      </c>
    </row>
    <row r="3332" spans="1:28" x14ac:dyDescent="0.2">
      <c r="A3332" t="s">
        <v>3882</v>
      </c>
      <c r="B3332" t="s">
        <v>19</v>
      </c>
      <c r="C3332" t="s">
        <v>41</v>
      </c>
      <c r="D3332" t="s">
        <v>42</v>
      </c>
      <c r="E3332" s="5">
        <v>36.04</v>
      </c>
      <c r="F3332" t="s">
        <v>56</v>
      </c>
      <c r="G3332">
        <v>1</v>
      </c>
      <c r="H3332" s="1">
        <v>45680</v>
      </c>
      <c r="I3332" s="1" t="str">
        <f>TEXT(data[[#This Row],[OrderDate]],"mmm")</f>
        <v>Jan</v>
      </c>
      <c r="J3332" s="6">
        <v>0.62638888888888888</v>
      </c>
      <c r="K3332" s="6" t="str">
        <f>TEXT(data[[#This Row],[OrderTime]],"h")</f>
        <v>15</v>
      </c>
      <c r="L3332" s="1">
        <v>45681</v>
      </c>
      <c r="M3332" s="6">
        <v>0.66805555555555551</v>
      </c>
      <c r="N3332" t="s">
        <v>57</v>
      </c>
      <c r="O3332" t="s">
        <v>155</v>
      </c>
      <c r="P3332" t="s">
        <v>25</v>
      </c>
      <c r="Q3332" t="s">
        <v>26</v>
      </c>
      <c r="R3332" t="s">
        <v>46</v>
      </c>
      <c r="S3332" t="s">
        <v>28</v>
      </c>
      <c r="T3332" t="s">
        <v>29</v>
      </c>
      <c r="U3332" t="s">
        <v>39</v>
      </c>
      <c r="V3332" s="5">
        <f>data[[#This Row],[PriceUSD]]*data[[#This Row],[Quantity]]</f>
        <v>36.04</v>
      </c>
      <c r="W3332" s="7">
        <f>data[[#This Row],[OrderDate]] + TIME(VALUE(LEFT(data[[#This Row],[OrderTime]],2)), VALUE(RIGHT(data[[#This Row],[OrderTime]],2)), 0)</f>
        <v>45680.061805555553</v>
      </c>
      <c r="X3332" s="7">
        <f>_xlfn.MINIFS(data[OrderDateTime], data[CustomerName], data[[#This Row],[CustomerName]])</f>
        <v>45536.038888888892</v>
      </c>
      <c r="Y3332" t="str">
        <f>IF(data[[#This Row],[OrderDateTime]]=data[[#This Row],[FirstOrderDateTime]], "New", "Returning")</f>
        <v>Returning</v>
      </c>
      <c r="Z3332" s="7">
        <f>data[[#This Row],[DeliveryDate]] + data[[#This Row],[DeliveryTime]]</f>
        <v>45681.668055555558</v>
      </c>
      <c r="AA3332" s="7">
        <f>data[[#This Row],[OrderDateTime]] + 1</f>
        <v>45681.061805555553</v>
      </c>
      <c r="AB3332" s="7" t="str">
        <f>IF(data[[#This Row],[DeliveryDateTime]] &lt;= data[[#This Row],[SLADue]], "On Time", "Late")</f>
        <v>Late</v>
      </c>
    </row>
    <row r="3333" spans="1:28" x14ac:dyDescent="0.2">
      <c r="A3333" t="s">
        <v>3883</v>
      </c>
      <c r="B3333" t="s">
        <v>19</v>
      </c>
      <c r="C3333" t="s">
        <v>41</v>
      </c>
      <c r="D3333" t="s">
        <v>42</v>
      </c>
      <c r="E3333" s="5">
        <v>34.65</v>
      </c>
      <c r="F3333" t="s">
        <v>74</v>
      </c>
      <c r="G3333">
        <v>1</v>
      </c>
      <c r="H3333" s="1">
        <v>45807</v>
      </c>
      <c r="I3333" s="1" t="str">
        <f>TEXT(data[[#This Row],[OrderDate]],"mmm")</f>
        <v>May</v>
      </c>
      <c r="J3333" s="6">
        <v>0.69166666666666665</v>
      </c>
      <c r="K3333" s="6" t="str">
        <f>TEXT(data[[#This Row],[OrderTime]],"h")</f>
        <v>16</v>
      </c>
      <c r="L3333" s="1">
        <v>45808</v>
      </c>
      <c r="M3333" s="6">
        <v>0.77500000000000002</v>
      </c>
      <c r="N3333" t="s">
        <v>163</v>
      </c>
      <c r="O3333" t="s">
        <v>171</v>
      </c>
      <c r="P3333" t="s">
        <v>77</v>
      </c>
      <c r="Q3333" t="s">
        <v>26</v>
      </c>
      <c r="R3333" t="s">
        <v>46</v>
      </c>
      <c r="S3333" t="s">
        <v>28</v>
      </c>
      <c r="T3333" t="s">
        <v>59</v>
      </c>
      <c r="U3333" t="s">
        <v>30</v>
      </c>
      <c r="V3333" s="5">
        <f>data[[#This Row],[PriceUSD]]*data[[#This Row],[Quantity]]</f>
        <v>34.65</v>
      </c>
      <c r="W3333" s="7">
        <f>data[[#This Row],[OrderDate]] + TIME(VALUE(LEFT(data[[#This Row],[OrderTime]],2)), VALUE(RIGHT(data[[#This Row],[OrderTime]],2)), 0)</f>
        <v>45807.046527777777</v>
      </c>
      <c r="X3333" s="7">
        <f>_xlfn.MINIFS(data[OrderDateTime], data[CustomerName], data[[#This Row],[CustomerName]])</f>
        <v>45578.052083333336</v>
      </c>
      <c r="Y3333" t="str">
        <f>IF(data[[#This Row],[OrderDateTime]]=data[[#This Row],[FirstOrderDateTime]], "New", "Returning")</f>
        <v>Returning</v>
      </c>
      <c r="Z3333" s="7">
        <f>data[[#This Row],[DeliveryDate]] + data[[#This Row],[DeliveryTime]]</f>
        <v>45808.775000000001</v>
      </c>
      <c r="AA3333" s="7">
        <f>data[[#This Row],[OrderDateTime]] + 1</f>
        <v>45808.046527777777</v>
      </c>
      <c r="AB3333" s="7" t="str">
        <f>IF(data[[#This Row],[DeliveryDateTime]] &lt;= data[[#This Row],[SLADue]], "On Time", "Late")</f>
        <v>Late</v>
      </c>
    </row>
    <row r="3334" spans="1:28" x14ac:dyDescent="0.2">
      <c r="A3334" t="s">
        <v>3884</v>
      </c>
      <c r="B3334" t="s">
        <v>19</v>
      </c>
      <c r="C3334" t="s">
        <v>117</v>
      </c>
      <c r="D3334" t="s">
        <v>118</v>
      </c>
      <c r="E3334" s="5">
        <v>77.75</v>
      </c>
      <c r="F3334" t="s">
        <v>182</v>
      </c>
      <c r="G3334">
        <v>1</v>
      </c>
      <c r="H3334" s="1">
        <v>45665</v>
      </c>
      <c r="I3334" s="1" t="str">
        <f>TEXT(data[[#This Row],[OrderDate]],"mmm")</f>
        <v>Jan</v>
      </c>
      <c r="J3334" s="6">
        <v>0.72499999999999998</v>
      </c>
      <c r="K3334" s="6" t="str">
        <f>TEXT(data[[#This Row],[OrderTime]],"h")</f>
        <v>17</v>
      </c>
      <c r="L3334" s="1">
        <v>45666</v>
      </c>
      <c r="M3334" s="6">
        <v>0.80555555555555558</v>
      </c>
      <c r="N3334" t="s">
        <v>243</v>
      </c>
      <c r="O3334" t="s">
        <v>584</v>
      </c>
      <c r="P3334" t="s">
        <v>245</v>
      </c>
      <c r="Q3334" t="s">
        <v>53</v>
      </c>
      <c r="R3334" t="s">
        <v>66</v>
      </c>
      <c r="S3334" t="s">
        <v>28</v>
      </c>
      <c r="T3334" t="s">
        <v>106</v>
      </c>
      <c r="U3334" t="s">
        <v>30</v>
      </c>
      <c r="V3334" s="5">
        <f>data[[#This Row],[PriceUSD]]*data[[#This Row],[Quantity]]</f>
        <v>77.75</v>
      </c>
      <c r="W3334" s="7">
        <f>data[[#This Row],[OrderDate]] + TIME(VALUE(LEFT(data[[#This Row],[OrderTime]],2)), VALUE(RIGHT(data[[#This Row],[OrderTime]],2)), 0)</f>
        <v>45665.017361111109</v>
      </c>
      <c r="X3334" s="7">
        <f>_xlfn.MINIFS(data[OrderDateTime], data[CustomerName], data[[#This Row],[CustomerName]])</f>
        <v>45511.017361111109</v>
      </c>
      <c r="Y3334" t="str">
        <f>IF(data[[#This Row],[OrderDateTime]]=data[[#This Row],[FirstOrderDateTime]], "New", "Returning")</f>
        <v>Returning</v>
      </c>
      <c r="Z3334" s="7">
        <f>data[[#This Row],[DeliveryDate]] + data[[#This Row],[DeliveryTime]]</f>
        <v>45666.805555555555</v>
      </c>
      <c r="AA3334" s="7">
        <f>data[[#This Row],[OrderDateTime]] + 1</f>
        <v>45666.017361111109</v>
      </c>
      <c r="AB3334" s="7" t="str">
        <f>IF(data[[#This Row],[DeliveryDateTime]] &lt;= data[[#This Row],[SLADue]], "On Time", "Late")</f>
        <v>Late</v>
      </c>
    </row>
    <row r="3335" spans="1:28" x14ac:dyDescent="0.2">
      <c r="A3335" t="s">
        <v>3885</v>
      </c>
      <c r="B3335" t="s">
        <v>19</v>
      </c>
      <c r="C3335" t="s">
        <v>126</v>
      </c>
      <c r="D3335" t="s">
        <v>127</v>
      </c>
      <c r="E3335" s="5">
        <v>21.13</v>
      </c>
      <c r="F3335" t="s">
        <v>138</v>
      </c>
      <c r="G3335">
        <v>1</v>
      </c>
      <c r="H3335" s="1">
        <v>45611</v>
      </c>
      <c r="I3335" s="1" t="str">
        <f>TEXT(data[[#This Row],[OrderDate]],"mmm")</f>
        <v>Nov</v>
      </c>
      <c r="J3335" s="6">
        <v>0.77777777777777779</v>
      </c>
      <c r="K3335" s="6" t="str">
        <f>TEXT(data[[#This Row],[OrderTime]],"h")</f>
        <v>18</v>
      </c>
      <c r="L3335" s="1">
        <v>45612</v>
      </c>
      <c r="M3335" s="6">
        <v>0.86111111111111116</v>
      </c>
      <c r="N3335" t="s">
        <v>139</v>
      </c>
      <c r="O3335" t="s">
        <v>774</v>
      </c>
      <c r="P3335" t="s">
        <v>36</v>
      </c>
      <c r="Q3335" t="s">
        <v>53</v>
      </c>
      <c r="R3335" t="s">
        <v>129</v>
      </c>
      <c r="S3335" t="s">
        <v>28</v>
      </c>
      <c r="T3335" t="s">
        <v>136</v>
      </c>
      <c r="U3335" t="s">
        <v>30</v>
      </c>
      <c r="V3335" s="5">
        <f>data[[#This Row],[PriceUSD]]*data[[#This Row],[Quantity]]</f>
        <v>21.13</v>
      </c>
      <c r="W3335" s="7">
        <f>data[[#This Row],[OrderDate]] + TIME(VALUE(LEFT(data[[#This Row],[OrderTime]],2)), VALUE(RIGHT(data[[#This Row],[OrderTime]],2)), 0)</f>
        <v>45611.054166666669</v>
      </c>
      <c r="X3335" s="7">
        <f>_xlfn.MINIFS(data[OrderDateTime], data[CustomerName], data[[#This Row],[CustomerName]])</f>
        <v>45526.022916666669</v>
      </c>
      <c r="Y3335" t="str">
        <f>IF(data[[#This Row],[OrderDateTime]]=data[[#This Row],[FirstOrderDateTime]], "New", "Returning")</f>
        <v>Returning</v>
      </c>
      <c r="Z3335" s="7">
        <f>data[[#This Row],[DeliveryDate]] + data[[#This Row],[DeliveryTime]]</f>
        <v>45612.861111111109</v>
      </c>
      <c r="AA3335" s="7">
        <f>data[[#This Row],[OrderDateTime]] + 1</f>
        <v>45612.054166666669</v>
      </c>
      <c r="AB3335" s="7" t="str">
        <f>IF(data[[#This Row],[DeliveryDateTime]] &lt;= data[[#This Row],[SLADue]], "On Time", "Late")</f>
        <v>Late</v>
      </c>
    </row>
    <row r="3336" spans="1:28" x14ac:dyDescent="0.2">
      <c r="A3336" t="s">
        <v>3886</v>
      </c>
      <c r="B3336" t="s">
        <v>19</v>
      </c>
      <c r="C3336" t="s">
        <v>20</v>
      </c>
      <c r="D3336" t="s">
        <v>21</v>
      </c>
      <c r="E3336" s="5">
        <v>17.739999999999998</v>
      </c>
      <c r="F3336" t="s">
        <v>43</v>
      </c>
      <c r="G3336">
        <v>1</v>
      </c>
      <c r="H3336" s="1">
        <v>45645</v>
      </c>
      <c r="I3336" s="1" t="str">
        <f>TEXT(data[[#This Row],[OrderDate]],"mmm")</f>
        <v>Dec</v>
      </c>
      <c r="J3336" s="6">
        <v>0.39861111111111114</v>
      </c>
      <c r="K3336" s="6" t="str">
        <f>TEXT(data[[#This Row],[OrderTime]],"h")</f>
        <v>9</v>
      </c>
      <c r="L3336" s="1">
        <v>45645</v>
      </c>
      <c r="M3336" s="6">
        <v>0.6069444444444444</v>
      </c>
      <c r="N3336" t="s">
        <v>57</v>
      </c>
      <c r="O3336" t="s">
        <v>375</v>
      </c>
      <c r="P3336" t="s">
        <v>25</v>
      </c>
      <c r="Q3336" t="s">
        <v>53</v>
      </c>
      <c r="R3336" t="s">
        <v>27</v>
      </c>
      <c r="S3336" t="s">
        <v>47</v>
      </c>
      <c r="T3336" t="s">
        <v>136</v>
      </c>
      <c r="U3336" t="s">
        <v>39</v>
      </c>
      <c r="V3336" s="5">
        <f>data[[#This Row],[PriceUSD]]*data[[#This Row],[Quantity]]</f>
        <v>17.739999999999998</v>
      </c>
      <c r="W3336" s="7">
        <f>data[[#This Row],[OrderDate]] + TIME(VALUE(LEFT(data[[#This Row],[OrderTime]],2)), VALUE(RIGHT(data[[#This Row],[OrderTime]],2)), 0)</f>
        <v>45645.007638888892</v>
      </c>
      <c r="X3336" s="7">
        <f>_xlfn.MINIFS(data[OrderDateTime], data[CustomerName], data[[#This Row],[CustomerName]])</f>
        <v>45557.052083333336</v>
      </c>
      <c r="Y3336" t="str">
        <f>IF(data[[#This Row],[OrderDateTime]]=data[[#This Row],[FirstOrderDateTime]], "New", "Returning")</f>
        <v>Returning</v>
      </c>
      <c r="Z3336" s="7">
        <f>data[[#This Row],[DeliveryDate]] + data[[#This Row],[DeliveryTime]]</f>
        <v>45645.606944444444</v>
      </c>
      <c r="AA3336" s="7">
        <f>data[[#This Row],[OrderDateTime]] + 1</f>
        <v>45646.007638888892</v>
      </c>
      <c r="AB3336" s="7" t="str">
        <f>IF(data[[#This Row],[DeliveryDateTime]] &lt;= data[[#This Row],[SLADue]], "On Time", "Late")</f>
        <v>On Time</v>
      </c>
    </row>
    <row r="3337" spans="1:28" x14ac:dyDescent="0.2">
      <c r="A3337" t="s">
        <v>3887</v>
      </c>
      <c r="B3337" t="s">
        <v>19</v>
      </c>
      <c r="C3337" t="s">
        <v>126</v>
      </c>
      <c r="D3337" t="s">
        <v>127</v>
      </c>
      <c r="E3337" s="5">
        <v>20.260000000000002</v>
      </c>
      <c r="F3337" t="s">
        <v>56</v>
      </c>
      <c r="G3337">
        <v>1</v>
      </c>
      <c r="H3337" s="1">
        <v>45785</v>
      </c>
      <c r="I3337" s="1" t="str">
        <f>TEXT(data[[#This Row],[OrderDate]],"mmm")</f>
        <v>May</v>
      </c>
      <c r="J3337" s="6">
        <v>0.8569444444444444</v>
      </c>
      <c r="K3337" s="6" t="str">
        <f>TEXT(data[[#This Row],[OrderTime]],"h")</f>
        <v>20</v>
      </c>
      <c r="L3337" s="1">
        <v>45787</v>
      </c>
      <c r="M3337" s="6">
        <v>0.46250000000000002</v>
      </c>
      <c r="N3337" t="s">
        <v>75</v>
      </c>
      <c r="O3337" t="s">
        <v>570</v>
      </c>
      <c r="P3337" t="s">
        <v>25</v>
      </c>
      <c r="Q3337" t="s">
        <v>26</v>
      </c>
      <c r="R3337" t="s">
        <v>129</v>
      </c>
      <c r="S3337" t="s">
        <v>105</v>
      </c>
      <c r="T3337" t="s">
        <v>29</v>
      </c>
      <c r="U3337" t="s">
        <v>30</v>
      </c>
      <c r="V3337" s="5">
        <f>data[[#This Row],[PriceUSD]]*data[[#This Row],[Quantity]]</f>
        <v>20.260000000000002</v>
      </c>
      <c r="W3337" s="7">
        <f>data[[#This Row],[OrderDate]] + TIME(VALUE(LEFT(data[[#This Row],[OrderTime]],2)), VALUE(RIGHT(data[[#This Row],[OrderTime]],2)), 0)</f>
        <v>45785.030555555553</v>
      </c>
      <c r="X3337" s="7">
        <f>_xlfn.MINIFS(data[OrderDateTime], data[CustomerName], data[[#This Row],[CustomerName]])</f>
        <v>45521.038888888892</v>
      </c>
      <c r="Y3337" t="str">
        <f>IF(data[[#This Row],[OrderDateTime]]=data[[#This Row],[FirstOrderDateTime]], "New", "Returning")</f>
        <v>Returning</v>
      </c>
      <c r="Z3337" s="7">
        <f>data[[#This Row],[DeliveryDate]] + data[[#This Row],[DeliveryTime]]</f>
        <v>45787.462500000001</v>
      </c>
      <c r="AA3337" s="7">
        <f>data[[#This Row],[OrderDateTime]] + 1</f>
        <v>45786.030555555553</v>
      </c>
      <c r="AB3337" s="7" t="str">
        <f>IF(data[[#This Row],[DeliveryDateTime]] &lt;= data[[#This Row],[SLADue]], "On Time", "Late")</f>
        <v>Late</v>
      </c>
    </row>
    <row r="3338" spans="1:28" x14ac:dyDescent="0.2">
      <c r="A3338" t="s">
        <v>3888</v>
      </c>
      <c r="B3338" t="s">
        <v>19</v>
      </c>
      <c r="C3338" t="s">
        <v>69</v>
      </c>
      <c r="D3338" t="s">
        <v>70</v>
      </c>
      <c r="E3338" s="5">
        <v>54.85</v>
      </c>
      <c r="F3338" t="s">
        <v>119</v>
      </c>
      <c r="G3338">
        <v>1</v>
      </c>
      <c r="H3338" s="1">
        <v>45783</v>
      </c>
      <c r="I3338" s="1" t="str">
        <f>TEXT(data[[#This Row],[OrderDate]],"mmm")</f>
        <v>May</v>
      </c>
      <c r="J3338" s="6">
        <v>0.41388888888888886</v>
      </c>
      <c r="K3338" s="6" t="str">
        <f>TEXT(data[[#This Row],[OrderTime]],"h")</f>
        <v>9</v>
      </c>
      <c r="L3338" s="1">
        <v>45784</v>
      </c>
      <c r="M3338" s="6">
        <v>0.66388888888888886</v>
      </c>
      <c r="N3338" t="s">
        <v>75</v>
      </c>
      <c r="O3338" t="s">
        <v>399</v>
      </c>
      <c r="P3338" t="s">
        <v>25</v>
      </c>
      <c r="Q3338" t="s">
        <v>53</v>
      </c>
      <c r="R3338" t="s">
        <v>37</v>
      </c>
      <c r="S3338" t="s">
        <v>28</v>
      </c>
      <c r="T3338" t="s">
        <v>115</v>
      </c>
      <c r="U3338" t="s">
        <v>67</v>
      </c>
      <c r="V3338" s="5">
        <f>data[[#This Row],[PriceUSD]]*data[[#This Row],[Quantity]]</f>
        <v>54.85</v>
      </c>
      <c r="W3338" s="7">
        <f>data[[#This Row],[OrderDate]] + TIME(VALUE(LEFT(data[[#This Row],[OrderTime]],2)), VALUE(RIGHT(data[[#This Row],[OrderTime]],2)), 0)</f>
        <v>45783.061805555553</v>
      </c>
      <c r="X3338" s="7">
        <f>_xlfn.MINIFS(data[OrderDateTime], data[CustomerName], data[[#This Row],[CustomerName]])</f>
        <v>45532.017361111109</v>
      </c>
      <c r="Y3338" t="str">
        <f>IF(data[[#This Row],[OrderDateTime]]=data[[#This Row],[FirstOrderDateTime]], "New", "Returning")</f>
        <v>Returning</v>
      </c>
      <c r="Z3338" s="7">
        <f>data[[#This Row],[DeliveryDate]] + data[[#This Row],[DeliveryTime]]</f>
        <v>45784.663888888892</v>
      </c>
      <c r="AA3338" s="7">
        <f>data[[#This Row],[OrderDateTime]] + 1</f>
        <v>45784.061805555553</v>
      </c>
      <c r="AB3338" s="7" t="str">
        <f>IF(data[[#This Row],[DeliveryDateTime]] &lt;= data[[#This Row],[SLADue]], "On Time", "Late")</f>
        <v>Late</v>
      </c>
    </row>
    <row r="3339" spans="1:28" x14ac:dyDescent="0.2">
      <c r="A3339" t="s">
        <v>3889</v>
      </c>
      <c r="B3339" t="s">
        <v>19</v>
      </c>
      <c r="C3339" t="s">
        <v>41</v>
      </c>
      <c r="D3339" t="s">
        <v>42</v>
      </c>
      <c r="E3339" s="5">
        <v>32.729999999999997</v>
      </c>
      <c r="F3339" t="s">
        <v>119</v>
      </c>
      <c r="G3339">
        <v>1</v>
      </c>
      <c r="H3339" s="1">
        <v>45626</v>
      </c>
      <c r="I3339" s="1" t="str">
        <f>TEXT(data[[#This Row],[OrderDate]],"mmm")</f>
        <v>Nov</v>
      </c>
      <c r="J3339" s="6">
        <v>0.43333333333333335</v>
      </c>
      <c r="K3339" s="6" t="str">
        <f>TEXT(data[[#This Row],[OrderTime]],"h")</f>
        <v>10</v>
      </c>
      <c r="L3339" s="1">
        <v>45627</v>
      </c>
      <c r="M3339" s="6">
        <v>0.68333333333333335</v>
      </c>
      <c r="N3339" t="s">
        <v>123</v>
      </c>
      <c r="O3339" t="s">
        <v>159</v>
      </c>
      <c r="P3339" t="s">
        <v>36</v>
      </c>
      <c r="Q3339" t="s">
        <v>53</v>
      </c>
      <c r="R3339" t="s">
        <v>46</v>
      </c>
      <c r="S3339" t="s">
        <v>28</v>
      </c>
      <c r="T3339" t="s">
        <v>29</v>
      </c>
      <c r="U3339" t="s">
        <v>30</v>
      </c>
      <c r="V3339" s="5">
        <f>data[[#This Row],[PriceUSD]]*data[[#This Row],[Quantity]]</f>
        <v>32.729999999999997</v>
      </c>
      <c r="W3339" s="7">
        <f>data[[#This Row],[OrderDate]] + TIME(VALUE(LEFT(data[[#This Row],[OrderTime]],2)), VALUE(RIGHT(data[[#This Row],[OrderTime]],2)), 0)</f>
        <v>45626.022916666669</v>
      </c>
      <c r="X3339" s="7">
        <f>_xlfn.MINIFS(data[OrderDateTime], data[CustomerName], data[[#This Row],[CustomerName]])</f>
        <v>45548.015277777777</v>
      </c>
      <c r="Y3339" t="str">
        <f>IF(data[[#This Row],[OrderDateTime]]=data[[#This Row],[FirstOrderDateTime]], "New", "Returning")</f>
        <v>Returning</v>
      </c>
      <c r="Z3339" s="7">
        <f>data[[#This Row],[DeliveryDate]] + data[[#This Row],[DeliveryTime]]</f>
        <v>45627.683333333334</v>
      </c>
      <c r="AA3339" s="7">
        <f>data[[#This Row],[OrderDateTime]] + 1</f>
        <v>45627.022916666669</v>
      </c>
      <c r="AB3339" s="7" t="str">
        <f>IF(data[[#This Row],[DeliveryDateTime]] &lt;= data[[#This Row],[SLADue]], "On Time", "Late")</f>
        <v>Late</v>
      </c>
    </row>
    <row r="3340" spans="1:28" x14ac:dyDescent="0.2">
      <c r="A3340" t="s">
        <v>3890</v>
      </c>
      <c r="B3340" t="s">
        <v>19</v>
      </c>
      <c r="C3340" t="s">
        <v>190</v>
      </c>
      <c r="D3340" t="s">
        <v>191</v>
      </c>
      <c r="E3340" s="5">
        <v>22.77</v>
      </c>
      <c r="F3340" t="s">
        <v>71</v>
      </c>
      <c r="G3340">
        <v>10</v>
      </c>
      <c r="H3340" s="1">
        <v>45523</v>
      </c>
      <c r="I3340" s="1" t="str">
        <f>TEXT(data[[#This Row],[OrderDate]],"mmm")</f>
        <v>Aug</v>
      </c>
      <c r="J3340" s="6">
        <v>0.60833333333333328</v>
      </c>
      <c r="K3340" s="6" t="str">
        <f>TEXT(data[[#This Row],[OrderTime]],"h")</f>
        <v>14</v>
      </c>
      <c r="L3340" s="1">
        <v>45524</v>
      </c>
      <c r="M3340" s="6">
        <v>0.69166666666666665</v>
      </c>
      <c r="N3340" t="s">
        <v>95</v>
      </c>
      <c r="O3340" t="s">
        <v>858</v>
      </c>
      <c r="P3340" t="s">
        <v>25</v>
      </c>
      <c r="Q3340" t="s">
        <v>53</v>
      </c>
      <c r="R3340" t="s">
        <v>192</v>
      </c>
      <c r="S3340" t="s">
        <v>28</v>
      </c>
      <c r="T3340" t="s">
        <v>115</v>
      </c>
      <c r="U3340" t="s">
        <v>30</v>
      </c>
      <c r="V3340" s="5">
        <f>data[[#This Row],[PriceUSD]]*data[[#This Row],[Quantity]]</f>
        <v>227.7</v>
      </c>
      <c r="W3340" s="7">
        <f>data[[#This Row],[OrderDate]] + TIME(VALUE(LEFT(data[[#This Row],[OrderTime]],2)), VALUE(RIGHT(data[[#This Row],[OrderTime]],2)), 0)</f>
        <v>45523.022916666669</v>
      </c>
      <c r="X3340" s="7">
        <f>_xlfn.MINIFS(data[OrderDateTime], data[CustomerName], data[[#This Row],[CustomerName]])</f>
        <v>45523.022916666669</v>
      </c>
      <c r="Y3340" t="str">
        <f>IF(data[[#This Row],[OrderDateTime]]=data[[#This Row],[FirstOrderDateTime]], "New", "Returning")</f>
        <v>New</v>
      </c>
      <c r="Z3340" s="7">
        <f>data[[#This Row],[DeliveryDate]] + data[[#This Row],[DeliveryTime]]</f>
        <v>45524.691666666666</v>
      </c>
      <c r="AA3340" s="7">
        <f>data[[#This Row],[OrderDateTime]] + 1</f>
        <v>45524.022916666669</v>
      </c>
      <c r="AB3340" s="7" t="str">
        <f>IF(data[[#This Row],[DeliveryDateTime]] &lt;= data[[#This Row],[SLADue]], "On Time", "Late")</f>
        <v>Late</v>
      </c>
    </row>
    <row r="3341" spans="1:28" x14ac:dyDescent="0.2">
      <c r="A3341" t="s">
        <v>3891</v>
      </c>
      <c r="B3341" t="s">
        <v>19</v>
      </c>
      <c r="C3341" t="s">
        <v>41</v>
      </c>
      <c r="D3341" t="s">
        <v>42</v>
      </c>
      <c r="E3341" s="5">
        <v>35.72</v>
      </c>
      <c r="F3341" t="s">
        <v>182</v>
      </c>
      <c r="G3341">
        <v>2</v>
      </c>
      <c r="H3341" s="1">
        <v>45860</v>
      </c>
      <c r="I3341" s="1" t="str">
        <f>TEXT(data[[#This Row],[OrderDate]],"mmm")</f>
        <v>Jul</v>
      </c>
      <c r="J3341" s="6">
        <v>0.6791666666666667</v>
      </c>
      <c r="K3341" s="6" t="str">
        <f>TEXT(data[[#This Row],[OrderTime]],"h")</f>
        <v>16</v>
      </c>
      <c r="L3341" s="1">
        <v>45861</v>
      </c>
      <c r="M3341" s="6">
        <v>0.62708333333333333</v>
      </c>
      <c r="N3341" t="s">
        <v>139</v>
      </c>
      <c r="O3341" t="s">
        <v>1265</v>
      </c>
      <c r="P3341" t="s">
        <v>36</v>
      </c>
      <c r="Q3341" t="s">
        <v>53</v>
      </c>
      <c r="R3341" t="s">
        <v>46</v>
      </c>
      <c r="S3341" t="s">
        <v>28</v>
      </c>
      <c r="T3341" t="s">
        <v>106</v>
      </c>
      <c r="U3341" t="s">
        <v>39</v>
      </c>
      <c r="V3341" s="5">
        <f>data[[#This Row],[PriceUSD]]*data[[#This Row],[Quantity]]</f>
        <v>71.44</v>
      </c>
      <c r="W3341" s="7">
        <f>data[[#This Row],[OrderDate]] + TIME(VALUE(LEFT(data[[#This Row],[OrderTime]],2)), VALUE(RIGHT(data[[#This Row],[OrderTime]],2)), 0)</f>
        <v>45860.046527777777</v>
      </c>
      <c r="X3341" s="7">
        <f>_xlfn.MINIFS(data[OrderDateTime], data[CustomerName], data[[#This Row],[CustomerName]])</f>
        <v>45508.054166666669</v>
      </c>
      <c r="Y3341" t="str">
        <f>IF(data[[#This Row],[OrderDateTime]]=data[[#This Row],[FirstOrderDateTime]], "New", "Returning")</f>
        <v>Returning</v>
      </c>
      <c r="Z3341" s="7">
        <f>data[[#This Row],[DeliveryDate]] + data[[#This Row],[DeliveryTime]]</f>
        <v>45861.627083333333</v>
      </c>
      <c r="AA3341" s="7">
        <f>data[[#This Row],[OrderDateTime]] + 1</f>
        <v>45861.046527777777</v>
      </c>
      <c r="AB3341" s="7" t="str">
        <f>IF(data[[#This Row],[DeliveryDateTime]] &lt;= data[[#This Row],[SLADue]], "On Time", "Late")</f>
        <v>Late</v>
      </c>
    </row>
    <row r="3342" spans="1:28" x14ac:dyDescent="0.2">
      <c r="A3342" t="s">
        <v>3892</v>
      </c>
      <c r="B3342" t="s">
        <v>19</v>
      </c>
      <c r="C3342" t="s">
        <v>41</v>
      </c>
      <c r="D3342" t="s">
        <v>42</v>
      </c>
      <c r="E3342" s="5">
        <v>35.6</v>
      </c>
      <c r="F3342" t="s">
        <v>56</v>
      </c>
      <c r="G3342">
        <v>1</v>
      </c>
      <c r="H3342" s="1">
        <v>45742</v>
      </c>
      <c r="I3342" s="1" t="str">
        <f>TEXT(data[[#This Row],[OrderDate]],"mmm")</f>
        <v>Mar</v>
      </c>
      <c r="J3342" s="6">
        <v>0.73611111111111116</v>
      </c>
      <c r="K3342" s="6" t="str">
        <f>TEXT(data[[#This Row],[OrderTime]],"h")</f>
        <v>17</v>
      </c>
      <c r="L3342" s="1">
        <v>45743</v>
      </c>
      <c r="M3342" s="6">
        <v>0.86111111111111116</v>
      </c>
      <c r="N3342" t="s">
        <v>200</v>
      </c>
      <c r="O3342" t="s">
        <v>609</v>
      </c>
      <c r="P3342" t="s">
        <v>202</v>
      </c>
      <c r="Q3342" t="s">
        <v>26</v>
      </c>
      <c r="R3342" t="s">
        <v>46</v>
      </c>
      <c r="S3342" t="s">
        <v>28</v>
      </c>
      <c r="T3342" t="s">
        <v>38</v>
      </c>
      <c r="U3342" t="s">
        <v>39</v>
      </c>
      <c r="V3342" s="5">
        <f>data[[#This Row],[PriceUSD]]*data[[#This Row],[Quantity]]</f>
        <v>35.6</v>
      </c>
      <c r="W3342" s="7">
        <f>data[[#This Row],[OrderDate]] + TIME(VALUE(LEFT(data[[#This Row],[OrderTime]],2)), VALUE(RIGHT(data[[#This Row],[OrderTime]],2)), 0)</f>
        <v>45742.007638888892</v>
      </c>
      <c r="X3342" s="7">
        <f>_xlfn.MINIFS(data[OrderDateTime], data[CustomerName], data[[#This Row],[CustomerName]])</f>
        <v>45507.015277777777</v>
      </c>
      <c r="Y3342" t="str">
        <f>IF(data[[#This Row],[OrderDateTime]]=data[[#This Row],[FirstOrderDateTime]], "New", "Returning")</f>
        <v>Returning</v>
      </c>
      <c r="Z3342" s="7">
        <f>data[[#This Row],[DeliveryDate]] + data[[#This Row],[DeliveryTime]]</f>
        <v>45743.861111111109</v>
      </c>
      <c r="AA3342" s="7">
        <f>data[[#This Row],[OrderDateTime]] + 1</f>
        <v>45743.007638888892</v>
      </c>
      <c r="AB3342" s="7" t="str">
        <f>IF(data[[#This Row],[DeliveryDateTime]] &lt;= data[[#This Row],[SLADue]], "On Time", "Late")</f>
        <v>Late</v>
      </c>
    </row>
    <row r="3343" spans="1:28" x14ac:dyDescent="0.2">
      <c r="A3343" t="s">
        <v>3893</v>
      </c>
      <c r="B3343" t="s">
        <v>19</v>
      </c>
      <c r="C3343" t="s">
        <v>32</v>
      </c>
      <c r="D3343" t="s">
        <v>33</v>
      </c>
      <c r="E3343" s="5">
        <v>52.07</v>
      </c>
      <c r="F3343" t="s">
        <v>22</v>
      </c>
      <c r="G3343">
        <v>1</v>
      </c>
      <c r="H3343" s="1">
        <v>45641</v>
      </c>
      <c r="I3343" s="1" t="str">
        <f>TEXT(data[[#This Row],[OrderDate]],"mmm")</f>
        <v>Dec</v>
      </c>
      <c r="J3343" s="6">
        <v>0.50694444444444442</v>
      </c>
      <c r="K3343" s="6" t="str">
        <f>TEXT(data[[#This Row],[OrderTime]],"h")</f>
        <v>12</v>
      </c>
      <c r="L3343" s="1">
        <v>45642</v>
      </c>
      <c r="M3343" s="6">
        <v>0.54861111111111116</v>
      </c>
      <c r="N3343" t="s">
        <v>120</v>
      </c>
      <c r="O3343" t="s">
        <v>532</v>
      </c>
      <c r="P3343" t="s">
        <v>25</v>
      </c>
      <c r="Q3343" t="s">
        <v>26</v>
      </c>
      <c r="R3343" t="s">
        <v>37</v>
      </c>
      <c r="S3343" t="s">
        <v>28</v>
      </c>
      <c r="T3343" t="s">
        <v>136</v>
      </c>
      <c r="U3343" t="s">
        <v>39</v>
      </c>
      <c r="V3343" s="5">
        <f>data[[#This Row],[PriceUSD]]*data[[#This Row],[Quantity]]</f>
        <v>52.07</v>
      </c>
      <c r="W3343" s="7">
        <f>data[[#This Row],[OrderDate]] + TIME(VALUE(LEFT(data[[#This Row],[OrderTime]],2)), VALUE(RIGHT(data[[#This Row],[OrderTime]],2)), 0)</f>
        <v>45641.030555555553</v>
      </c>
      <c r="X3343" s="7">
        <f>_xlfn.MINIFS(data[OrderDateTime], data[CustomerName], data[[#This Row],[CustomerName]])</f>
        <v>45543.038888888892</v>
      </c>
      <c r="Y3343" t="str">
        <f>IF(data[[#This Row],[OrderDateTime]]=data[[#This Row],[FirstOrderDateTime]], "New", "Returning")</f>
        <v>Returning</v>
      </c>
      <c r="Z3343" s="7">
        <f>data[[#This Row],[DeliveryDate]] + data[[#This Row],[DeliveryTime]]</f>
        <v>45642.548611111109</v>
      </c>
      <c r="AA3343" s="7">
        <f>data[[#This Row],[OrderDateTime]] + 1</f>
        <v>45642.030555555553</v>
      </c>
      <c r="AB3343" s="7" t="str">
        <f>IF(data[[#This Row],[DeliveryDateTime]] &lt;= data[[#This Row],[SLADue]], "On Time", "Late")</f>
        <v>Late</v>
      </c>
    </row>
    <row r="3344" spans="1:28" x14ac:dyDescent="0.2">
      <c r="A3344" t="s">
        <v>3894</v>
      </c>
      <c r="B3344" t="s">
        <v>19</v>
      </c>
      <c r="C3344" t="s">
        <v>61</v>
      </c>
      <c r="D3344" t="s">
        <v>62</v>
      </c>
      <c r="E3344" s="5">
        <v>154.9</v>
      </c>
      <c r="F3344" t="s">
        <v>63</v>
      </c>
      <c r="G3344">
        <v>3</v>
      </c>
      <c r="H3344" s="1">
        <v>45621</v>
      </c>
      <c r="I3344" s="1" t="str">
        <f>TEXT(data[[#This Row],[OrderDate]],"mmm")</f>
        <v>Nov</v>
      </c>
      <c r="J3344" s="6">
        <v>0.47361111111111109</v>
      </c>
      <c r="K3344" s="6" t="str">
        <f>TEXT(data[[#This Row],[OrderTime]],"h")</f>
        <v>11</v>
      </c>
      <c r="L3344" s="1">
        <v>45623</v>
      </c>
      <c r="M3344" s="6">
        <v>0.51527777777777772</v>
      </c>
      <c r="N3344" t="s">
        <v>139</v>
      </c>
      <c r="O3344" t="s">
        <v>550</v>
      </c>
      <c r="P3344" t="s">
        <v>36</v>
      </c>
      <c r="Q3344" t="s">
        <v>53</v>
      </c>
      <c r="R3344" t="s">
        <v>66</v>
      </c>
      <c r="S3344" t="s">
        <v>105</v>
      </c>
      <c r="T3344" t="s">
        <v>59</v>
      </c>
      <c r="U3344" t="s">
        <v>30</v>
      </c>
      <c r="V3344" s="5">
        <f>data[[#This Row],[PriceUSD]]*data[[#This Row],[Quantity]]</f>
        <v>464.70000000000005</v>
      </c>
      <c r="W3344" s="7">
        <f>data[[#This Row],[OrderDate]] + TIME(VALUE(LEFT(data[[#This Row],[OrderTime]],2)), VALUE(RIGHT(data[[#This Row],[OrderTime]],2)), 0)</f>
        <v>45621.007638888892</v>
      </c>
      <c r="X3344" s="7">
        <f>_xlfn.MINIFS(data[OrderDateTime], data[CustomerName], data[[#This Row],[CustomerName]])</f>
        <v>45528.054166666669</v>
      </c>
      <c r="Y3344" t="str">
        <f>IF(data[[#This Row],[OrderDateTime]]=data[[#This Row],[FirstOrderDateTime]], "New", "Returning")</f>
        <v>Returning</v>
      </c>
      <c r="Z3344" s="7">
        <f>data[[#This Row],[DeliveryDate]] + data[[#This Row],[DeliveryTime]]</f>
        <v>45623.515277777777</v>
      </c>
      <c r="AA3344" s="7">
        <f>data[[#This Row],[OrderDateTime]] + 1</f>
        <v>45622.007638888892</v>
      </c>
      <c r="AB3344" s="7" t="str">
        <f>IF(data[[#This Row],[DeliveryDateTime]] &lt;= data[[#This Row],[SLADue]], "On Time", "Late")</f>
        <v>Late</v>
      </c>
    </row>
    <row r="3345" spans="1:28" x14ac:dyDescent="0.2">
      <c r="A3345" t="s">
        <v>3895</v>
      </c>
      <c r="B3345" t="s">
        <v>19</v>
      </c>
      <c r="C3345" t="s">
        <v>32</v>
      </c>
      <c r="D3345" t="s">
        <v>33</v>
      </c>
      <c r="E3345" s="5">
        <v>51.16</v>
      </c>
      <c r="F3345" t="s">
        <v>138</v>
      </c>
      <c r="G3345">
        <v>1</v>
      </c>
      <c r="H3345" s="1">
        <v>45568</v>
      </c>
      <c r="I3345" s="1" t="str">
        <f>TEXT(data[[#This Row],[OrderDate]],"mmm")</f>
        <v>Oct</v>
      </c>
      <c r="J3345" s="6">
        <v>0.43055555555555558</v>
      </c>
      <c r="K3345" s="6" t="str">
        <f>TEXT(data[[#This Row],[OrderTime]],"h")</f>
        <v>10</v>
      </c>
      <c r="L3345" s="1">
        <v>45569</v>
      </c>
      <c r="M3345" s="6">
        <v>0.51388888888888884</v>
      </c>
      <c r="N3345" t="s">
        <v>163</v>
      </c>
      <c r="O3345" t="s">
        <v>303</v>
      </c>
      <c r="P3345" t="s">
        <v>77</v>
      </c>
      <c r="Q3345" t="s">
        <v>53</v>
      </c>
      <c r="R3345" t="s">
        <v>37</v>
      </c>
      <c r="S3345" t="s">
        <v>28</v>
      </c>
      <c r="T3345" t="s">
        <v>106</v>
      </c>
      <c r="U3345" t="s">
        <v>30</v>
      </c>
      <c r="V3345" s="5">
        <f>data[[#This Row],[PriceUSD]]*data[[#This Row],[Quantity]]</f>
        <v>51.16</v>
      </c>
      <c r="W3345" s="7">
        <f>data[[#This Row],[OrderDate]] + TIME(VALUE(LEFT(data[[#This Row],[OrderTime]],2)), VALUE(RIGHT(data[[#This Row],[OrderTime]],2)), 0)</f>
        <v>45568.038888888892</v>
      </c>
      <c r="X3345" s="7">
        <f>_xlfn.MINIFS(data[OrderDateTime], data[CustomerName], data[[#This Row],[CustomerName]])</f>
        <v>45505.061805555553</v>
      </c>
      <c r="Y3345" t="str">
        <f>IF(data[[#This Row],[OrderDateTime]]=data[[#This Row],[FirstOrderDateTime]], "New", "Returning")</f>
        <v>Returning</v>
      </c>
      <c r="Z3345" s="7">
        <f>data[[#This Row],[DeliveryDate]] + data[[#This Row],[DeliveryTime]]</f>
        <v>45569.513888888891</v>
      </c>
      <c r="AA3345" s="7">
        <f>data[[#This Row],[OrderDateTime]] + 1</f>
        <v>45569.038888888892</v>
      </c>
      <c r="AB3345" s="7" t="str">
        <f>IF(data[[#This Row],[DeliveryDateTime]] &lt;= data[[#This Row],[SLADue]], "On Time", "Late")</f>
        <v>Late</v>
      </c>
    </row>
    <row r="3346" spans="1:28" x14ac:dyDescent="0.2">
      <c r="A3346" t="s">
        <v>3896</v>
      </c>
      <c r="B3346" t="s">
        <v>19</v>
      </c>
      <c r="C3346" t="s">
        <v>85</v>
      </c>
      <c r="D3346" t="s">
        <v>86</v>
      </c>
      <c r="E3346" s="5">
        <v>56.96</v>
      </c>
      <c r="F3346" t="s">
        <v>71</v>
      </c>
      <c r="G3346">
        <v>1</v>
      </c>
      <c r="H3346" s="1">
        <v>45871</v>
      </c>
      <c r="I3346" s="1" t="str">
        <f>TEXT(data[[#This Row],[OrderDate]],"mmm")</f>
        <v>Aug</v>
      </c>
      <c r="J3346" s="6">
        <v>0.71597222222222223</v>
      </c>
      <c r="K3346" s="6" t="str">
        <f>TEXT(data[[#This Row],[OrderTime]],"h")</f>
        <v>17</v>
      </c>
      <c r="L3346" s="1">
        <v>45872</v>
      </c>
      <c r="M3346" s="6">
        <v>0.88263888888888886</v>
      </c>
      <c r="N3346" t="s">
        <v>95</v>
      </c>
      <c r="O3346" t="s">
        <v>427</v>
      </c>
      <c r="P3346" t="s">
        <v>25</v>
      </c>
      <c r="Q3346" t="s">
        <v>53</v>
      </c>
      <c r="R3346" t="s">
        <v>90</v>
      </c>
      <c r="S3346" t="s">
        <v>28</v>
      </c>
      <c r="T3346" t="s">
        <v>29</v>
      </c>
      <c r="U3346" t="s">
        <v>30</v>
      </c>
      <c r="V3346" s="5">
        <f>data[[#This Row],[PriceUSD]]*data[[#This Row],[Quantity]]</f>
        <v>56.96</v>
      </c>
      <c r="W3346" s="7">
        <f>data[[#This Row],[OrderDate]] + TIME(VALUE(LEFT(data[[#This Row],[OrderTime]],2)), VALUE(RIGHT(data[[#This Row],[OrderTime]],2)), 0)</f>
        <v>45871.015277777777</v>
      </c>
      <c r="X3346" s="7">
        <f>_xlfn.MINIFS(data[OrderDateTime], data[CustomerName], data[[#This Row],[CustomerName]])</f>
        <v>45622.061805555553</v>
      </c>
      <c r="Y3346" t="str">
        <f>IF(data[[#This Row],[OrderDateTime]]=data[[#This Row],[FirstOrderDateTime]], "New", "Returning")</f>
        <v>Returning</v>
      </c>
      <c r="Z3346" s="7">
        <f>data[[#This Row],[DeliveryDate]] + data[[#This Row],[DeliveryTime]]</f>
        <v>45872.882638888892</v>
      </c>
      <c r="AA3346" s="7">
        <f>data[[#This Row],[OrderDateTime]] + 1</f>
        <v>45872.015277777777</v>
      </c>
      <c r="AB3346" s="7" t="str">
        <f>IF(data[[#This Row],[DeliveryDateTime]] &lt;= data[[#This Row],[SLADue]], "On Time", "Late")</f>
        <v>Late</v>
      </c>
    </row>
    <row r="3347" spans="1:28" x14ac:dyDescent="0.2">
      <c r="A3347" t="s">
        <v>3897</v>
      </c>
      <c r="B3347" t="s">
        <v>19</v>
      </c>
      <c r="C3347" t="s">
        <v>110</v>
      </c>
      <c r="D3347" t="s">
        <v>111</v>
      </c>
      <c r="E3347" s="5">
        <v>11.21</v>
      </c>
      <c r="F3347" t="s">
        <v>87</v>
      </c>
      <c r="G3347">
        <v>1</v>
      </c>
      <c r="H3347" s="1">
        <v>45696</v>
      </c>
      <c r="I3347" s="1" t="str">
        <f>TEXT(data[[#This Row],[OrderDate]],"mmm")</f>
        <v>Feb</v>
      </c>
      <c r="J3347" s="6">
        <v>0.58263888888888893</v>
      </c>
      <c r="K3347" s="6" t="str">
        <f>TEXT(data[[#This Row],[OrderTime]],"h")</f>
        <v>13</v>
      </c>
      <c r="L3347" s="1">
        <v>45697</v>
      </c>
      <c r="M3347" s="6">
        <v>0.66597222222222219</v>
      </c>
      <c r="N3347" t="s">
        <v>175</v>
      </c>
      <c r="O3347" t="s">
        <v>620</v>
      </c>
      <c r="P3347" t="s">
        <v>25</v>
      </c>
      <c r="Q3347" t="s">
        <v>26</v>
      </c>
      <c r="R3347" t="s">
        <v>114</v>
      </c>
      <c r="S3347" t="s">
        <v>28</v>
      </c>
      <c r="T3347" t="s">
        <v>106</v>
      </c>
      <c r="U3347" t="s">
        <v>30</v>
      </c>
      <c r="V3347" s="5">
        <f>data[[#This Row],[PriceUSD]]*data[[#This Row],[Quantity]]</f>
        <v>11.21</v>
      </c>
      <c r="W3347" s="7">
        <f>data[[#This Row],[OrderDate]] + TIME(VALUE(LEFT(data[[#This Row],[OrderTime]],2)), VALUE(RIGHT(data[[#This Row],[OrderTime]],2)), 0)</f>
        <v>45696.061805555553</v>
      </c>
      <c r="X3347" s="7">
        <f>_xlfn.MINIFS(data[OrderDateTime], data[CustomerName], data[[#This Row],[CustomerName]])</f>
        <v>45526.054166666669</v>
      </c>
      <c r="Y3347" t="str">
        <f>IF(data[[#This Row],[OrderDateTime]]=data[[#This Row],[FirstOrderDateTime]], "New", "Returning")</f>
        <v>Returning</v>
      </c>
      <c r="Z3347" s="7">
        <f>data[[#This Row],[DeliveryDate]] + data[[#This Row],[DeliveryTime]]</f>
        <v>45697.665972222225</v>
      </c>
      <c r="AA3347" s="7">
        <f>data[[#This Row],[OrderDateTime]] + 1</f>
        <v>45697.061805555553</v>
      </c>
      <c r="AB3347" s="7" t="str">
        <f>IF(data[[#This Row],[DeliveryDateTime]] &lt;= data[[#This Row],[SLADue]], "On Time", "Late")</f>
        <v>Late</v>
      </c>
    </row>
    <row r="3348" spans="1:28" x14ac:dyDescent="0.2">
      <c r="A3348" t="s">
        <v>3898</v>
      </c>
      <c r="B3348" t="s">
        <v>19</v>
      </c>
      <c r="C3348" t="s">
        <v>126</v>
      </c>
      <c r="D3348" t="s">
        <v>127</v>
      </c>
      <c r="E3348" s="5">
        <v>22.26</v>
      </c>
      <c r="F3348" t="s">
        <v>71</v>
      </c>
      <c r="G3348">
        <v>1</v>
      </c>
      <c r="H3348" s="1">
        <v>45702</v>
      </c>
      <c r="I3348" s="1" t="str">
        <f>TEXT(data[[#This Row],[OrderDate]],"mmm")</f>
        <v>Feb</v>
      </c>
      <c r="J3348" s="6">
        <v>0.86527777777777781</v>
      </c>
      <c r="K3348" s="6" t="str">
        <f>TEXT(data[[#This Row],[OrderTime]],"h")</f>
        <v>20</v>
      </c>
      <c r="L3348" s="1">
        <v>45705</v>
      </c>
      <c r="M3348" s="6">
        <v>0.68958333333333333</v>
      </c>
      <c r="N3348" t="s">
        <v>88</v>
      </c>
      <c r="O3348" t="s">
        <v>888</v>
      </c>
      <c r="P3348" t="s">
        <v>25</v>
      </c>
      <c r="Q3348" t="s">
        <v>53</v>
      </c>
      <c r="R3348" t="s">
        <v>129</v>
      </c>
      <c r="S3348" t="s">
        <v>105</v>
      </c>
      <c r="T3348" t="s">
        <v>29</v>
      </c>
      <c r="U3348" t="s">
        <v>39</v>
      </c>
      <c r="V3348" s="5">
        <f>data[[#This Row],[PriceUSD]]*data[[#This Row],[Quantity]]</f>
        <v>22.26</v>
      </c>
      <c r="W3348" s="7">
        <f>data[[#This Row],[OrderDate]] + TIME(VALUE(LEFT(data[[#This Row],[OrderTime]],2)), VALUE(RIGHT(data[[#This Row],[OrderTime]],2)), 0)</f>
        <v>45702.054166666669</v>
      </c>
      <c r="X3348" s="7">
        <f>_xlfn.MINIFS(data[OrderDateTime], data[CustomerName], data[[#This Row],[CustomerName]])</f>
        <v>45530.007638888892</v>
      </c>
      <c r="Y3348" t="str">
        <f>IF(data[[#This Row],[OrderDateTime]]=data[[#This Row],[FirstOrderDateTime]], "New", "Returning")</f>
        <v>Returning</v>
      </c>
      <c r="Z3348" s="7">
        <f>data[[#This Row],[DeliveryDate]] + data[[#This Row],[DeliveryTime]]</f>
        <v>45705.689583333333</v>
      </c>
      <c r="AA3348" s="7">
        <f>data[[#This Row],[OrderDateTime]] + 1</f>
        <v>45703.054166666669</v>
      </c>
      <c r="AB3348" s="7" t="str">
        <f>IF(data[[#This Row],[DeliveryDateTime]] &lt;= data[[#This Row],[SLADue]], "On Time", "Late")</f>
        <v>Late</v>
      </c>
    </row>
    <row r="3349" spans="1:28" x14ac:dyDescent="0.2">
      <c r="A3349" t="s">
        <v>3899</v>
      </c>
      <c r="B3349" t="s">
        <v>19</v>
      </c>
      <c r="C3349" t="s">
        <v>79</v>
      </c>
      <c r="D3349" t="s">
        <v>80</v>
      </c>
      <c r="E3349" s="5">
        <v>31.34</v>
      </c>
      <c r="F3349" t="s">
        <v>81</v>
      </c>
      <c r="G3349">
        <v>1</v>
      </c>
      <c r="H3349" s="1">
        <v>45731</v>
      </c>
      <c r="I3349" s="1" t="str">
        <f>TEXT(data[[#This Row],[OrderDate]],"mmm")</f>
        <v>Mar</v>
      </c>
      <c r="J3349" s="6">
        <v>0.38055555555555554</v>
      </c>
      <c r="K3349" s="6" t="str">
        <f>TEXT(data[[#This Row],[OrderTime]],"h")</f>
        <v>9</v>
      </c>
      <c r="L3349" s="1">
        <v>45732</v>
      </c>
      <c r="M3349" s="6">
        <v>0.54722222222222228</v>
      </c>
      <c r="N3349" t="s">
        <v>175</v>
      </c>
      <c r="O3349" t="s">
        <v>1542</v>
      </c>
      <c r="P3349" t="s">
        <v>25</v>
      </c>
      <c r="Q3349" t="s">
        <v>26</v>
      </c>
      <c r="R3349" t="s">
        <v>83</v>
      </c>
      <c r="S3349" t="s">
        <v>28</v>
      </c>
      <c r="T3349" t="s">
        <v>38</v>
      </c>
      <c r="U3349" t="s">
        <v>30</v>
      </c>
      <c r="V3349" s="5">
        <f>data[[#This Row],[PriceUSD]]*data[[#This Row],[Quantity]]</f>
        <v>31.34</v>
      </c>
      <c r="W3349" s="7">
        <f>data[[#This Row],[OrderDate]] + TIME(VALUE(LEFT(data[[#This Row],[OrderTime]],2)), VALUE(RIGHT(data[[#This Row],[OrderTime]],2)), 0)</f>
        <v>45731.038888888892</v>
      </c>
      <c r="X3349" s="7">
        <f>_xlfn.MINIFS(data[OrderDateTime], data[CustomerName], data[[#This Row],[CustomerName]])</f>
        <v>45510.007638888892</v>
      </c>
      <c r="Y3349" t="str">
        <f>IF(data[[#This Row],[OrderDateTime]]=data[[#This Row],[FirstOrderDateTime]], "New", "Returning")</f>
        <v>Returning</v>
      </c>
      <c r="Z3349" s="7">
        <f>data[[#This Row],[DeliveryDate]] + data[[#This Row],[DeliveryTime]]</f>
        <v>45732.547222222223</v>
      </c>
      <c r="AA3349" s="7">
        <f>data[[#This Row],[OrderDateTime]] + 1</f>
        <v>45732.038888888892</v>
      </c>
      <c r="AB3349" s="7" t="str">
        <f>IF(data[[#This Row],[DeliveryDateTime]] &lt;= data[[#This Row],[SLADue]], "On Time", "Late")</f>
        <v>Late</v>
      </c>
    </row>
    <row r="3350" spans="1:28" x14ac:dyDescent="0.2">
      <c r="A3350" t="s">
        <v>3900</v>
      </c>
      <c r="B3350" t="s">
        <v>19</v>
      </c>
      <c r="C3350" t="s">
        <v>41</v>
      </c>
      <c r="D3350" t="s">
        <v>42</v>
      </c>
      <c r="E3350" s="5">
        <v>35.020000000000003</v>
      </c>
      <c r="F3350" t="s">
        <v>51</v>
      </c>
      <c r="G3350">
        <v>1</v>
      </c>
      <c r="H3350" s="1">
        <v>45884</v>
      </c>
      <c r="I3350" s="1" t="str">
        <f>TEXT(data[[#This Row],[OrderDate]],"mmm")</f>
        <v>Aug</v>
      </c>
      <c r="J3350" s="6">
        <v>0.84722222222222221</v>
      </c>
      <c r="K3350" s="6" t="str">
        <f>TEXT(data[[#This Row],[OrderTime]],"h")</f>
        <v>20</v>
      </c>
      <c r="L3350" s="1">
        <v>45886</v>
      </c>
      <c r="M3350" s="6">
        <v>0.51180555555555551</v>
      </c>
      <c r="N3350" t="s">
        <v>213</v>
      </c>
      <c r="O3350" t="s">
        <v>360</v>
      </c>
      <c r="P3350" t="s">
        <v>36</v>
      </c>
      <c r="Q3350" t="s">
        <v>26</v>
      </c>
      <c r="R3350" t="s">
        <v>46</v>
      </c>
      <c r="S3350" t="s">
        <v>105</v>
      </c>
      <c r="T3350" t="s">
        <v>115</v>
      </c>
      <c r="U3350" t="s">
        <v>39</v>
      </c>
      <c r="V3350" s="5">
        <f>data[[#This Row],[PriceUSD]]*data[[#This Row],[Quantity]]</f>
        <v>35.020000000000003</v>
      </c>
      <c r="W3350" s="7">
        <f>data[[#This Row],[OrderDate]] + TIME(VALUE(LEFT(data[[#This Row],[OrderTime]],2)), VALUE(RIGHT(data[[#This Row],[OrderTime]],2)), 0)</f>
        <v>45884.015277777777</v>
      </c>
      <c r="X3350" s="7">
        <f>_xlfn.MINIFS(data[OrderDateTime], data[CustomerName], data[[#This Row],[CustomerName]])</f>
        <v>45588.030555555553</v>
      </c>
      <c r="Y3350" t="str">
        <f>IF(data[[#This Row],[OrderDateTime]]=data[[#This Row],[FirstOrderDateTime]], "New", "Returning")</f>
        <v>Returning</v>
      </c>
      <c r="Z3350" s="7">
        <f>data[[#This Row],[DeliveryDate]] + data[[#This Row],[DeliveryTime]]</f>
        <v>45886.511805555558</v>
      </c>
      <c r="AA3350" s="7">
        <f>data[[#This Row],[OrderDateTime]] + 1</f>
        <v>45885.015277777777</v>
      </c>
      <c r="AB3350" s="7" t="str">
        <f>IF(data[[#This Row],[DeliveryDateTime]] &lt;= data[[#This Row],[SLADue]], "On Time", "Late")</f>
        <v>Late</v>
      </c>
    </row>
    <row r="3351" spans="1:28" x14ac:dyDescent="0.2">
      <c r="A3351" t="s">
        <v>3901</v>
      </c>
      <c r="B3351" t="s">
        <v>19</v>
      </c>
      <c r="C3351" t="s">
        <v>69</v>
      </c>
      <c r="D3351" t="s">
        <v>70</v>
      </c>
      <c r="E3351" s="5">
        <v>45.82</v>
      </c>
      <c r="F3351" t="s">
        <v>51</v>
      </c>
      <c r="G3351">
        <v>1</v>
      </c>
      <c r="H3351" s="1">
        <v>45732</v>
      </c>
      <c r="I3351" s="1" t="str">
        <f>TEXT(data[[#This Row],[OrderDate]],"mmm")</f>
        <v>Mar</v>
      </c>
      <c r="J3351" s="6">
        <v>0.57361111111111107</v>
      </c>
      <c r="K3351" s="6" t="str">
        <f>TEXT(data[[#This Row],[OrderTime]],"h")</f>
        <v>13</v>
      </c>
      <c r="L3351" s="1">
        <v>45733</v>
      </c>
      <c r="M3351" s="6">
        <v>0.82361111111111107</v>
      </c>
      <c r="N3351" t="s">
        <v>175</v>
      </c>
      <c r="O3351" t="s">
        <v>223</v>
      </c>
      <c r="P3351" t="s">
        <v>25</v>
      </c>
      <c r="Q3351" t="s">
        <v>53</v>
      </c>
      <c r="R3351" t="s">
        <v>37</v>
      </c>
      <c r="S3351" t="s">
        <v>28</v>
      </c>
      <c r="T3351" t="s">
        <v>106</v>
      </c>
      <c r="U3351" t="s">
        <v>30</v>
      </c>
      <c r="V3351" s="5">
        <f>data[[#This Row],[PriceUSD]]*data[[#This Row],[Quantity]]</f>
        <v>45.82</v>
      </c>
      <c r="W3351" s="7">
        <f>data[[#This Row],[OrderDate]] + TIME(VALUE(LEFT(data[[#This Row],[OrderTime]],2)), VALUE(RIGHT(data[[#This Row],[OrderTime]],2)), 0)</f>
        <v>45732.007638888892</v>
      </c>
      <c r="X3351" s="7">
        <f>_xlfn.MINIFS(data[OrderDateTime], data[CustomerName], data[[#This Row],[CustomerName]])</f>
        <v>45507.007638888892</v>
      </c>
      <c r="Y3351" t="str">
        <f>IF(data[[#This Row],[OrderDateTime]]=data[[#This Row],[FirstOrderDateTime]], "New", "Returning")</f>
        <v>Returning</v>
      </c>
      <c r="Z3351" s="7">
        <f>data[[#This Row],[DeliveryDate]] + data[[#This Row],[DeliveryTime]]</f>
        <v>45733.823611111111</v>
      </c>
      <c r="AA3351" s="7">
        <f>data[[#This Row],[OrderDateTime]] + 1</f>
        <v>45733.007638888892</v>
      </c>
      <c r="AB3351" s="7" t="str">
        <f>IF(data[[#This Row],[DeliveryDateTime]] &lt;= data[[#This Row],[SLADue]], "On Time", "Late")</f>
        <v>Late</v>
      </c>
    </row>
    <row r="3352" spans="1:28" x14ac:dyDescent="0.2">
      <c r="A3352" t="s">
        <v>3902</v>
      </c>
      <c r="B3352" t="s">
        <v>19</v>
      </c>
      <c r="C3352" t="s">
        <v>126</v>
      </c>
      <c r="D3352" t="s">
        <v>127</v>
      </c>
      <c r="E3352" s="5">
        <v>22.28</v>
      </c>
      <c r="F3352" t="s">
        <v>56</v>
      </c>
      <c r="G3352">
        <v>1</v>
      </c>
      <c r="H3352" s="1">
        <v>45708</v>
      </c>
      <c r="I3352" s="1" t="str">
        <f>TEXT(data[[#This Row],[OrderDate]],"mmm")</f>
        <v>Feb</v>
      </c>
      <c r="J3352" s="6">
        <v>0.72777777777777775</v>
      </c>
      <c r="K3352" s="6" t="str">
        <f>TEXT(data[[#This Row],[OrderTime]],"h")</f>
        <v>17</v>
      </c>
      <c r="L3352" s="1">
        <v>45709</v>
      </c>
      <c r="M3352" s="6">
        <v>0.72916666666666663</v>
      </c>
      <c r="N3352" t="s">
        <v>103</v>
      </c>
      <c r="O3352" t="s">
        <v>1549</v>
      </c>
      <c r="P3352" t="s">
        <v>77</v>
      </c>
      <c r="Q3352" t="s">
        <v>53</v>
      </c>
      <c r="R3352" t="s">
        <v>129</v>
      </c>
      <c r="S3352" t="s">
        <v>28</v>
      </c>
      <c r="T3352" t="s">
        <v>29</v>
      </c>
      <c r="U3352" t="s">
        <v>30</v>
      </c>
      <c r="V3352" s="5">
        <f>data[[#This Row],[PriceUSD]]*data[[#This Row],[Quantity]]</f>
        <v>22.28</v>
      </c>
      <c r="W3352" s="7">
        <f>data[[#This Row],[OrderDate]] + TIME(VALUE(LEFT(data[[#This Row],[OrderTime]],2)), VALUE(RIGHT(data[[#This Row],[OrderTime]],2)), 0)</f>
        <v>45708.054166666669</v>
      </c>
      <c r="X3352" s="7">
        <f>_xlfn.MINIFS(data[OrderDateTime], data[CustomerName], data[[#This Row],[CustomerName]])</f>
        <v>45516.030555555553</v>
      </c>
      <c r="Y3352" t="str">
        <f>IF(data[[#This Row],[OrderDateTime]]=data[[#This Row],[FirstOrderDateTime]], "New", "Returning")</f>
        <v>Returning</v>
      </c>
      <c r="Z3352" s="7">
        <f>data[[#This Row],[DeliveryDate]] + data[[#This Row],[DeliveryTime]]</f>
        <v>45709.729166666664</v>
      </c>
      <c r="AA3352" s="7">
        <f>data[[#This Row],[OrderDateTime]] + 1</f>
        <v>45709.054166666669</v>
      </c>
      <c r="AB3352" s="7" t="str">
        <f>IF(data[[#This Row],[DeliveryDateTime]] &lt;= data[[#This Row],[SLADue]], "On Time", "Late")</f>
        <v>Late</v>
      </c>
    </row>
    <row r="3353" spans="1:28" x14ac:dyDescent="0.2">
      <c r="A3353" t="s">
        <v>3903</v>
      </c>
      <c r="B3353" t="s">
        <v>19</v>
      </c>
      <c r="C3353" t="s">
        <v>117</v>
      </c>
      <c r="D3353" t="s">
        <v>118</v>
      </c>
      <c r="E3353" s="5">
        <v>72.84</v>
      </c>
      <c r="F3353" t="s">
        <v>94</v>
      </c>
      <c r="G3353">
        <v>12</v>
      </c>
      <c r="H3353" s="1">
        <v>45663</v>
      </c>
      <c r="I3353" s="1" t="str">
        <f>TEXT(data[[#This Row],[OrderDate]],"mmm")</f>
        <v>Jan</v>
      </c>
      <c r="J3353" s="6">
        <v>0.48194444444444445</v>
      </c>
      <c r="K3353" s="6" t="str">
        <f>TEXT(data[[#This Row],[OrderTime]],"h")</f>
        <v>11</v>
      </c>
      <c r="L3353" s="1">
        <v>45663</v>
      </c>
      <c r="M3353" s="6">
        <v>0.69027777777777777</v>
      </c>
      <c r="N3353" t="s">
        <v>75</v>
      </c>
      <c r="O3353" t="s">
        <v>1351</v>
      </c>
      <c r="P3353" t="s">
        <v>77</v>
      </c>
      <c r="Q3353" t="s">
        <v>26</v>
      </c>
      <c r="R3353" t="s">
        <v>66</v>
      </c>
      <c r="S3353" t="s">
        <v>47</v>
      </c>
      <c r="T3353" t="s">
        <v>29</v>
      </c>
      <c r="U3353" t="s">
        <v>39</v>
      </c>
      <c r="V3353" s="5">
        <f>data[[#This Row],[PriceUSD]]*data[[#This Row],[Quantity]]</f>
        <v>874.08</v>
      </c>
      <c r="W3353" s="7">
        <f>data[[#This Row],[OrderDate]] + TIME(VALUE(LEFT(data[[#This Row],[OrderTime]],2)), VALUE(RIGHT(data[[#This Row],[OrderTime]],2)), 0)</f>
        <v>45663.030555555553</v>
      </c>
      <c r="X3353" s="7">
        <f>_xlfn.MINIFS(data[OrderDateTime], data[CustomerName], data[[#This Row],[CustomerName]])</f>
        <v>45613.038888888892</v>
      </c>
      <c r="Y3353" t="str">
        <f>IF(data[[#This Row],[OrderDateTime]]=data[[#This Row],[FirstOrderDateTime]], "New", "Returning")</f>
        <v>Returning</v>
      </c>
      <c r="Z3353" s="7">
        <f>data[[#This Row],[DeliveryDate]] + data[[#This Row],[DeliveryTime]]</f>
        <v>45663.69027777778</v>
      </c>
      <c r="AA3353" s="7">
        <f>data[[#This Row],[OrderDateTime]] + 1</f>
        <v>45664.030555555553</v>
      </c>
      <c r="AB3353" s="7" t="str">
        <f>IF(data[[#This Row],[DeliveryDateTime]] &lt;= data[[#This Row],[SLADue]], "On Time", "Late")</f>
        <v>On Time</v>
      </c>
    </row>
    <row r="3354" spans="1:28" x14ac:dyDescent="0.2">
      <c r="A3354" t="s">
        <v>3904</v>
      </c>
      <c r="B3354" t="s">
        <v>19</v>
      </c>
      <c r="C3354" t="s">
        <v>92</v>
      </c>
      <c r="D3354" t="s">
        <v>93</v>
      </c>
      <c r="E3354" s="5">
        <v>87.54</v>
      </c>
      <c r="F3354" t="s">
        <v>94</v>
      </c>
      <c r="G3354">
        <v>3</v>
      </c>
      <c r="H3354" s="1">
        <v>45693</v>
      </c>
      <c r="I3354" s="1" t="str">
        <f>TEXT(data[[#This Row],[OrderDate]],"mmm")</f>
        <v>Feb</v>
      </c>
      <c r="J3354" s="6">
        <v>0.69027777777777777</v>
      </c>
      <c r="K3354" s="6" t="str">
        <f>TEXT(data[[#This Row],[OrderTime]],"h")</f>
        <v>16</v>
      </c>
      <c r="L3354" s="1">
        <v>45694</v>
      </c>
      <c r="M3354" s="6">
        <v>0.58194444444444449</v>
      </c>
      <c r="N3354" t="s">
        <v>175</v>
      </c>
      <c r="O3354" t="s">
        <v>1634</v>
      </c>
      <c r="P3354" t="s">
        <v>25</v>
      </c>
      <c r="Q3354" t="s">
        <v>53</v>
      </c>
      <c r="R3354" t="s">
        <v>66</v>
      </c>
      <c r="S3354" t="s">
        <v>28</v>
      </c>
      <c r="T3354" t="s">
        <v>136</v>
      </c>
      <c r="U3354" t="s">
        <v>30</v>
      </c>
      <c r="V3354" s="5">
        <f>data[[#This Row],[PriceUSD]]*data[[#This Row],[Quantity]]</f>
        <v>262.62</v>
      </c>
      <c r="W3354" s="7">
        <f>data[[#This Row],[OrderDate]] + TIME(VALUE(LEFT(data[[#This Row],[OrderTime]],2)), VALUE(RIGHT(data[[#This Row],[OrderTime]],2)), 0)</f>
        <v>45693.054166666669</v>
      </c>
      <c r="X3354" s="7">
        <f>_xlfn.MINIFS(data[OrderDateTime], data[CustomerName], data[[#This Row],[CustomerName]])</f>
        <v>45528.046527777777</v>
      </c>
      <c r="Y3354" t="str">
        <f>IF(data[[#This Row],[OrderDateTime]]=data[[#This Row],[FirstOrderDateTime]], "New", "Returning")</f>
        <v>Returning</v>
      </c>
      <c r="Z3354" s="7">
        <f>data[[#This Row],[DeliveryDate]] + data[[#This Row],[DeliveryTime]]</f>
        <v>45694.581944444442</v>
      </c>
      <c r="AA3354" s="7">
        <f>data[[#This Row],[OrderDateTime]] + 1</f>
        <v>45694.054166666669</v>
      </c>
      <c r="AB3354" s="7" t="str">
        <f>IF(data[[#This Row],[DeliveryDateTime]] &lt;= data[[#This Row],[SLADue]], "On Time", "Late")</f>
        <v>Late</v>
      </c>
    </row>
    <row r="3355" spans="1:28" x14ac:dyDescent="0.2">
      <c r="A3355" t="s">
        <v>3905</v>
      </c>
      <c r="B3355" t="s">
        <v>19</v>
      </c>
      <c r="C3355" t="s">
        <v>20</v>
      </c>
      <c r="D3355" t="s">
        <v>21</v>
      </c>
      <c r="E3355" s="5">
        <v>18.45</v>
      </c>
      <c r="F3355" t="s">
        <v>22</v>
      </c>
      <c r="G3355">
        <v>1</v>
      </c>
      <c r="H3355" s="1">
        <v>45510</v>
      </c>
      <c r="I3355" s="1" t="str">
        <f>TEXT(data[[#This Row],[OrderDate]],"mmm")</f>
        <v>Aug</v>
      </c>
      <c r="J3355" s="6">
        <v>0.82430555555555551</v>
      </c>
      <c r="K3355" s="6" t="str">
        <f>TEXT(data[[#This Row],[OrderTime]],"h")</f>
        <v>19</v>
      </c>
      <c r="L3355" s="1">
        <v>45512</v>
      </c>
      <c r="M3355" s="6">
        <v>0.68263888888888891</v>
      </c>
      <c r="N3355" t="s">
        <v>213</v>
      </c>
      <c r="O3355" t="s">
        <v>1895</v>
      </c>
      <c r="P3355" t="s">
        <v>36</v>
      </c>
      <c r="Q3355" t="s">
        <v>26</v>
      </c>
      <c r="R3355" t="s">
        <v>27</v>
      </c>
      <c r="S3355" t="s">
        <v>105</v>
      </c>
      <c r="T3355" t="s">
        <v>38</v>
      </c>
      <c r="U3355" t="s">
        <v>67</v>
      </c>
      <c r="V3355" s="5">
        <f>data[[#This Row],[PriceUSD]]*data[[#This Row],[Quantity]]</f>
        <v>18.45</v>
      </c>
      <c r="W3355" s="7">
        <f>data[[#This Row],[OrderDate]] + TIME(VALUE(LEFT(data[[#This Row],[OrderTime]],2)), VALUE(RIGHT(data[[#This Row],[OrderTime]],2)), 0)</f>
        <v>45510.038888888892</v>
      </c>
      <c r="X3355" s="7">
        <f>_xlfn.MINIFS(data[OrderDateTime], data[CustomerName], data[[#This Row],[CustomerName]])</f>
        <v>45510.038888888892</v>
      </c>
      <c r="Y3355" t="str">
        <f>IF(data[[#This Row],[OrderDateTime]]=data[[#This Row],[FirstOrderDateTime]], "New", "Returning")</f>
        <v>New</v>
      </c>
      <c r="Z3355" s="7">
        <f>data[[#This Row],[DeliveryDate]] + data[[#This Row],[DeliveryTime]]</f>
        <v>45512.682638888888</v>
      </c>
      <c r="AA3355" s="7">
        <f>data[[#This Row],[OrderDateTime]] + 1</f>
        <v>45511.038888888892</v>
      </c>
      <c r="AB3355" s="7" t="str">
        <f>IF(data[[#This Row],[DeliveryDateTime]] &lt;= data[[#This Row],[SLADue]], "On Time", "Late")</f>
        <v>Late</v>
      </c>
    </row>
    <row r="3356" spans="1:28" x14ac:dyDescent="0.2">
      <c r="A3356" t="s">
        <v>3906</v>
      </c>
      <c r="B3356" t="s">
        <v>19</v>
      </c>
      <c r="C3356" t="s">
        <v>117</v>
      </c>
      <c r="D3356" t="s">
        <v>118</v>
      </c>
      <c r="E3356" s="5">
        <v>82.16</v>
      </c>
      <c r="F3356" t="s">
        <v>119</v>
      </c>
      <c r="G3356">
        <v>1</v>
      </c>
      <c r="H3356" s="1">
        <v>45876</v>
      </c>
      <c r="I3356" s="1" t="str">
        <f>TEXT(data[[#This Row],[OrderDate]],"mmm")</f>
        <v>Aug</v>
      </c>
      <c r="J3356" s="6">
        <v>0.84791666666666665</v>
      </c>
      <c r="K3356" s="6" t="str">
        <f>TEXT(data[[#This Row],[OrderTime]],"h")</f>
        <v>20</v>
      </c>
      <c r="L3356" s="1">
        <v>45878</v>
      </c>
      <c r="M3356" s="6">
        <v>0.62361111111111112</v>
      </c>
      <c r="N3356" t="s">
        <v>163</v>
      </c>
      <c r="O3356" t="s">
        <v>218</v>
      </c>
      <c r="P3356" t="s">
        <v>77</v>
      </c>
      <c r="Q3356" t="s">
        <v>26</v>
      </c>
      <c r="R3356" t="s">
        <v>66</v>
      </c>
      <c r="S3356" t="s">
        <v>105</v>
      </c>
      <c r="T3356" t="s">
        <v>136</v>
      </c>
      <c r="U3356" t="s">
        <v>30</v>
      </c>
      <c r="V3356" s="5">
        <f>data[[#This Row],[PriceUSD]]*data[[#This Row],[Quantity]]</f>
        <v>82.16</v>
      </c>
      <c r="W3356" s="7">
        <f>data[[#This Row],[OrderDate]] + TIME(VALUE(LEFT(data[[#This Row],[OrderTime]],2)), VALUE(RIGHT(data[[#This Row],[OrderTime]],2)), 0)</f>
        <v>45876.046527777777</v>
      </c>
      <c r="X3356" s="7">
        <f>_xlfn.MINIFS(data[OrderDateTime], data[CustomerName], data[[#This Row],[CustomerName]])</f>
        <v>45516.030555555553</v>
      </c>
      <c r="Y3356" t="str">
        <f>IF(data[[#This Row],[OrderDateTime]]=data[[#This Row],[FirstOrderDateTime]], "New", "Returning")</f>
        <v>Returning</v>
      </c>
      <c r="Z3356" s="7">
        <f>data[[#This Row],[DeliveryDate]] + data[[#This Row],[DeliveryTime]]</f>
        <v>45878.623611111114</v>
      </c>
      <c r="AA3356" s="7">
        <f>data[[#This Row],[OrderDateTime]] + 1</f>
        <v>45877.046527777777</v>
      </c>
      <c r="AB3356" s="7" t="str">
        <f>IF(data[[#This Row],[DeliveryDateTime]] &lt;= data[[#This Row],[SLADue]], "On Time", "Late")</f>
        <v>Late</v>
      </c>
    </row>
    <row r="3357" spans="1:28" x14ac:dyDescent="0.2">
      <c r="A3357" t="s">
        <v>3907</v>
      </c>
      <c r="B3357" t="s">
        <v>19</v>
      </c>
      <c r="C3357" t="s">
        <v>69</v>
      </c>
      <c r="D3357" t="s">
        <v>70</v>
      </c>
      <c r="E3357" s="5">
        <v>49.47</v>
      </c>
      <c r="F3357" t="s">
        <v>51</v>
      </c>
      <c r="G3357">
        <v>1</v>
      </c>
      <c r="H3357" s="1">
        <v>45848</v>
      </c>
      <c r="I3357" s="1" t="str">
        <f>TEXT(data[[#This Row],[OrderDate]],"mmm")</f>
        <v>Jul</v>
      </c>
      <c r="J3357" s="6">
        <v>0.54652777777777772</v>
      </c>
      <c r="K3357" s="6" t="str">
        <f>TEXT(data[[#This Row],[OrderTime]],"h")</f>
        <v>13</v>
      </c>
      <c r="L3357" s="1">
        <v>45849</v>
      </c>
      <c r="M3357" s="6">
        <v>0.71319444444444446</v>
      </c>
      <c r="N3357" t="s">
        <v>139</v>
      </c>
      <c r="O3357" t="s">
        <v>1134</v>
      </c>
      <c r="P3357" t="s">
        <v>36</v>
      </c>
      <c r="Q3357" t="s">
        <v>53</v>
      </c>
      <c r="R3357" t="s">
        <v>37</v>
      </c>
      <c r="S3357" t="s">
        <v>28</v>
      </c>
      <c r="T3357" t="s">
        <v>38</v>
      </c>
      <c r="U3357" t="s">
        <v>39</v>
      </c>
      <c r="V3357" s="5">
        <f>data[[#This Row],[PriceUSD]]*data[[#This Row],[Quantity]]</f>
        <v>49.47</v>
      </c>
      <c r="W3357" s="7">
        <f>data[[#This Row],[OrderDate]] + TIME(VALUE(LEFT(data[[#This Row],[OrderTime]],2)), VALUE(RIGHT(data[[#This Row],[OrderTime]],2)), 0)</f>
        <v>45848.054166666669</v>
      </c>
      <c r="X3357" s="7">
        <f>_xlfn.MINIFS(data[OrderDateTime], data[CustomerName], data[[#This Row],[CustomerName]])</f>
        <v>45505.059027777781</v>
      </c>
      <c r="Y3357" t="str">
        <f>IF(data[[#This Row],[OrderDateTime]]=data[[#This Row],[FirstOrderDateTime]], "New", "Returning")</f>
        <v>Returning</v>
      </c>
      <c r="Z3357" s="7">
        <f>data[[#This Row],[DeliveryDate]] + data[[#This Row],[DeliveryTime]]</f>
        <v>45849.713194444441</v>
      </c>
      <c r="AA3357" s="7">
        <f>data[[#This Row],[OrderDateTime]] + 1</f>
        <v>45849.054166666669</v>
      </c>
      <c r="AB3357" s="7" t="str">
        <f>IF(data[[#This Row],[DeliveryDateTime]] &lt;= data[[#This Row],[SLADue]], "On Time", "Late")</f>
        <v>Late</v>
      </c>
    </row>
    <row r="3358" spans="1:28" x14ac:dyDescent="0.2">
      <c r="A3358" t="s">
        <v>3908</v>
      </c>
      <c r="B3358" t="s">
        <v>19</v>
      </c>
      <c r="C3358" t="s">
        <v>126</v>
      </c>
      <c r="D3358" t="s">
        <v>127</v>
      </c>
      <c r="E3358" s="5">
        <v>23.29</v>
      </c>
      <c r="F3358" t="s">
        <v>87</v>
      </c>
      <c r="G3358">
        <v>1</v>
      </c>
      <c r="H3358" s="1">
        <v>45645</v>
      </c>
      <c r="I3358" s="1" t="str">
        <f>TEXT(data[[#This Row],[OrderDate]],"mmm")</f>
        <v>Dec</v>
      </c>
      <c r="J3358" s="6">
        <v>0.56319444444444444</v>
      </c>
      <c r="K3358" s="6" t="str">
        <f>TEXT(data[[#This Row],[OrderTime]],"h")</f>
        <v>13</v>
      </c>
      <c r="L3358" s="1">
        <v>45646</v>
      </c>
      <c r="M3358" s="6">
        <v>0.60486111111111107</v>
      </c>
      <c r="N3358" t="s">
        <v>64</v>
      </c>
      <c r="O3358" t="s">
        <v>375</v>
      </c>
      <c r="P3358" t="s">
        <v>25</v>
      </c>
      <c r="Q3358" t="s">
        <v>53</v>
      </c>
      <c r="R3358" t="s">
        <v>129</v>
      </c>
      <c r="S3358" t="s">
        <v>28</v>
      </c>
      <c r="T3358" t="s">
        <v>106</v>
      </c>
      <c r="U3358" t="s">
        <v>30</v>
      </c>
      <c r="V3358" s="5">
        <f>data[[#This Row],[PriceUSD]]*data[[#This Row],[Quantity]]</f>
        <v>23.29</v>
      </c>
      <c r="W3358" s="7">
        <f>data[[#This Row],[OrderDate]] + TIME(VALUE(LEFT(data[[#This Row],[OrderTime]],2)), VALUE(RIGHT(data[[#This Row],[OrderTime]],2)), 0)</f>
        <v>45645.030555555553</v>
      </c>
      <c r="X3358" s="7">
        <f>_xlfn.MINIFS(data[OrderDateTime], data[CustomerName], data[[#This Row],[CustomerName]])</f>
        <v>45557.052083333336</v>
      </c>
      <c r="Y3358" t="str">
        <f>IF(data[[#This Row],[OrderDateTime]]=data[[#This Row],[FirstOrderDateTime]], "New", "Returning")</f>
        <v>Returning</v>
      </c>
      <c r="Z3358" s="7">
        <f>data[[#This Row],[DeliveryDate]] + data[[#This Row],[DeliveryTime]]</f>
        <v>45646.604861111111</v>
      </c>
      <c r="AA3358" s="7">
        <f>data[[#This Row],[OrderDateTime]] + 1</f>
        <v>45646.030555555553</v>
      </c>
      <c r="AB3358" s="7" t="str">
        <f>IF(data[[#This Row],[DeliveryDateTime]] &lt;= data[[#This Row],[SLADue]], "On Time", "Late")</f>
        <v>Late</v>
      </c>
    </row>
    <row r="3359" spans="1:28" x14ac:dyDescent="0.2">
      <c r="A3359" t="s">
        <v>3909</v>
      </c>
      <c r="B3359" t="s">
        <v>19</v>
      </c>
      <c r="C3359" t="s">
        <v>32</v>
      </c>
      <c r="D3359" t="s">
        <v>33</v>
      </c>
      <c r="E3359" s="5">
        <v>51.31</v>
      </c>
      <c r="F3359" t="s">
        <v>138</v>
      </c>
      <c r="G3359">
        <v>1</v>
      </c>
      <c r="H3359" s="1">
        <v>45730</v>
      </c>
      <c r="I3359" s="1" t="str">
        <f>TEXT(data[[#This Row],[OrderDate]],"mmm")</f>
        <v>Mar</v>
      </c>
      <c r="J3359" s="6">
        <v>0.80277777777777781</v>
      </c>
      <c r="K3359" s="6" t="str">
        <f>TEXT(data[[#This Row],[OrderTime]],"h")</f>
        <v>19</v>
      </c>
      <c r="L3359" s="1">
        <v>45731</v>
      </c>
      <c r="M3359" s="6">
        <v>0.68333333333333335</v>
      </c>
      <c r="N3359" t="s">
        <v>175</v>
      </c>
      <c r="O3359" t="s">
        <v>715</v>
      </c>
      <c r="P3359" t="s">
        <v>25</v>
      </c>
      <c r="Q3359" t="s">
        <v>26</v>
      </c>
      <c r="R3359" t="s">
        <v>37</v>
      </c>
      <c r="S3359" t="s">
        <v>28</v>
      </c>
      <c r="T3359" t="s">
        <v>143</v>
      </c>
      <c r="U3359" t="s">
        <v>30</v>
      </c>
      <c r="V3359" s="5">
        <f>data[[#This Row],[PriceUSD]]*data[[#This Row],[Quantity]]</f>
        <v>51.31</v>
      </c>
      <c r="W3359" s="7">
        <f>data[[#This Row],[OrderDate]] + TIME(VALUE(LEFT(data[[#This Row],[OrderTime]],2)), VALUE(RIGHT(data[[#This Row],[OrderTime]],2)), 0)</f>
        <v>45730.054166666669</v>
      </c>
      <c r="X3359" s="7">
        <f>_xlfn.MINIFS(data[OrderDateTime], data[CustomerName], data[[#This Row],[CustomerName]])</f>
        <v>45554.054166666669</v>
      </c>
      <c r="Y3359" t="str">
        <f>IF(data[[#This Row],[OrderDateTime]]=data[[#This Row],[FirstOrderDateTime]], "New", "Returning")</f>
        <v>Returning</v>
      </c>
      <c r="Z3359" s="7">
        <f>data[[#This Row],[DeliveryDate]] + data[[#This Row],[DeliveryTime]]</f>
        <v>45731.683333333334</v>
      </c>
      <c r="AA3359" s="7">
        <f>data[[#This Row],[OrderDateTime]] + 1</f>
        <v>45731.054166666669</v>
      </c>
      <c r="AB3359" s="7" t="str">
        <f>IF(data[[#This Row],[DeliveryDateTime]] &lt;= data[[#This Row],[SLADue]], "On Time", "Late")</f>
        <v>Late</v>
      </c>
    </row>
    <row r="3360" spans="1:28" x14ac:dyDescent="0.2">
      <c r="A3360" t="s">
        <v>3910</v>
      </c>
      <c r="B3360" t="s">
        <v>19</v>
      </c>
      <c r="C3360" t="s">
        <v>20</v>
      </c>
      <c r="D3360" t="s">
        <v>21</v>
      </c>
      <c r="E3360" s="5">
        <v>17.8</v>
      </c>
      <c r="F3360" t="s">
        <v>22</v>
      </c>
      <c r="G3360">
        <v>1</v>
      </c>
      <c r="H3360" s="1">
        <v>45627</v>
      </c>
      <c r="I3360" s="1" t="str">
        <f>TEXT(data[[#This Row],[OrderDate]],"mmm")</f>
        <v>Dec</v>
      </c>
      <c r="J3360" s="6">
        <v>0.6166666666666667</v>
      </c>
      <c r="K3360" s="6" t="str">
        <f>TEXT(data[[#This Row],[OrderTime]],"h")</f>
        <v>14</v>
      </c>
      <c r="L3360" s="1">
        <v>45627</v>
      </c>
      <c r="M3360" s="6">
        <v>0.78333333333333333</v>
      </c>
      <c r="N3360" t="s">
        <v>123</v>
      </c>
      <c r="O3360" t="s">
        <v>527</v>
      </c>
      <c r="P3360" t="s">
        <v>36</v>
      </c>
      <c r="Q3360" t="s">
        <v>53</v>
      </c>
      <c r="R3360" t="s">
        <v>27</v>
      </c>
      <c r="S3360" t="s">
        <v>47</v>
      </c>
      <c r="T3360" t="s">
        <v>143</v>
      </c>
      <c r="U3360" t="s">
        <v>39</v>
      </c>
      <c r="V3360" s="5">
        <f>data[[#This Row],[PriceUSD]]*data[[#This Row],[Quantity]]</f>
        <v>17.8</v>
      </c>
      <c r="W3360" s="7">
        <f>data[[#This Row],[OrderDate]] + TIME(VALUE(LEFT(data[[#This Row],[OrderTime]],2)), VALUE(RIGHT(data[[#This Row],[OrderTime]],2)), 0)</f>
        <v>45627.046527777777</v>
      </c>
      <c r="X3360" s="7">
        <f>_xlfn.MINIFS(data[OrderDateTime], data[CustomerName], data[[#This Row],[CustomerName]])</f>
        <v>45525.046527777777</v>
      </c>
      <c r="Y3360" t="str">
        <f>IF(data[[#This Row],[OrderDateTime]]=data[[#This Row],[FirstOrderDateTime]], "New", "Returning")</f>
        <v>Returning</v>
      </c>
      <c r="Z3360" s="7">
        <f>data[[#This Row],[DeliveryDate]] + data[[#This Row],[DeliveryTime]]</f>
        <v>45627.783333333333</v>
      </c>
      <c r="AA3360" s="7">
        <f>data[[#This Row],[OrderDateTime]] + 1</f>
        <v>45628.046527777777</v>
      </c>
      <c r="AB3360" s="7" t="str">
        <f>IF(data[[#This Row],[DeliveryDateTime]] &lt;= data[[#This Row],[SLADue]], "On Time", "Late")</f>
        <v>On Time</v>
      </c>
    </row>
    <row r="3361" spans="1:28" x14ac:dyDescent="0.2">
      <c r="A3361" t="s">
        <v>3911</v>
      </c>
      <c r="B3361" t="s">
        <v>19</v>
      </c>
      <c r="C3361" t="s">
        <v>69</v>
      </c>
      <c r="D3361" t="s">
        <v>70</v>
      </c>
      <c r="E3361" s="5">
        <v>56.49</v>
      </c>
      <c r="F3361" t="s">
        <v>74</v>
      </c>
      <c r="G3361">
        <v>1</v>
      </c>
      <c r="H3361" s="1">
        <v>45739</v>
      </c>
      <c r="I3361" s="1" t="str">
        <f>TEXT(data[[#This Row],[OrderDate]],"mmm")</f>
        <v>Mar</v>
      </c>
      <c r="J3361" s="6">
        <v>0.47569444444444442</v>
      </c>
      <c r="K3361" s="6" t="str">
        <f>TEXT(data[[#This Row],[OrderTime]],"h")</f>
        <v>11</v>
      </c>
      <c r="L3361" s="1">
        <v>45740</v>
      </c>
      <c r="M3361" s="6">
        <v>0.72569444444444442</v>
      </c>
      <c r="N3361" t="s">
        <v>213</v>
      </c>
      <c r="O3361" t="s">
        <v>1287</v>
      </c>
      <c r="P3361" t="s">
        <v>36</v>
      </c>
      <c r="Q3361" t="s">
        <v>26</v>
      </c>
      <c r="R3361" t="s">
        <v>37</v>
      </c>
      <c r="S3361" t="s">
        <v>28</v>
      </c>
      <c r="T3361" t="s">
        <v>143</v>
      </c>
      <c r="U3361" t="s">
        <v>30</v>
      </c>
      <c r="V3361" s="5">
        <f>data[[#This Row],[PriceUSD]]*data[[#This Row],[Quantity]]</f>
        <v>56.49</v>
      </c>
      <c r="W3361" s="7">
        <f>data[[#This Row],[OrderDate]] + TIME(VALUE(LEFT(data[[#This Row],[OrderTime]],2)), VALUE(RIGHT(data[[#This Row],[OrderTime]],2)), 0)</f>
        <v>45739.030555555553</v>
      </c>
      <c r="X3361" s="7">
        <f>_xlfn.MINIFS(data[OrderDateTime], data[CustomerName], data[[#This Row],[CustomerName]])</f>
        <v>45635.007638888892</v>
      </c>
      <c r="Y3361" t="str">
        <f>IF(data[[#This Row],[OrderDateTime]]=data[[#This Row],[FirstOrderDateTime]], "New", "Returning")</f>
        <v>Returning</v>
      </c>
      <c r="Z3361" s="7">
        <f>data[[#This Row],[DeliveryDate]] + data[[#This Row],[DeliveryTime]]</f>
        <v>45740.725694444445</v>
      </c>
      <c r="AA3361" s="7">
        <f>data[[#This Row],[OrderDateTime]] + 1</f>
        <v>45740.030555555553</v>
      </c>
      <c r="AB3361" s="7" t="str">
        <f>IF(data[[#This Row],[DeliveryDateTime]] &lt;= data[[#This Row],[SLADue]], "On Time", "Late")</f>
        <v>Late</v>
      </c>
    </row>
    <row r="3362" spans="1:28" x14ac:dyDescent="0.2">
      <c r="A3362" t="s">
        <v>3912</v>
      </c>
      <c r="B3362" t="s">
        <v>19</v>
      </c>
      <c r="C3362" t="s">
        <v>32</v>
      </c>
      <c r="D3362" t="s">
        <v>33</v>
      </c>
      <c r="E3362" s="5">
        <v>53.04</v>
      </c>
      <c r="F3362" t="s">
        <v>138</v>
      </c>
      <c r="G3362">
        <v>1</v>
      </c>
      <c r="H3362" s="1">
        <v>45711</v>
      </c>
      <c r="I3362" s="1" t="str">
        <f>TEXT(data[[#This Row],[OrderDate]],"mmm")</f>
        <v>Feb</v>
      </c>
      <c r="J3362" s="6">
        <v>0.85902777777777772</v>
      </c>
      <c r="K3362" s="6" t="str">
        <f>TEXT(data[[#This Row],[OrderTime]],"h")</f>
        <v>20</v>
      </c>
      <c r="L3362" s="1">
        <v>45712</v>
      </c>
      <c r="M3362" s="6">
        <v>0.62847222222222221</v>
      </c>
      <c r="N3362" t="s">
        <v>452</v>
      </c>
      <c r="O3362" t="s">
        <v>464</v>
      </c>
      <c r="P3362" t="s">
        <v>133</v>
      </c>
      <c r="Q3362" t="s">
        <v>53</v>
      </c>
      <c r="R3362" t="s">
        <v>37</v>
      </c>
      <c r="S3362" t="s">
        <v>28</v>
      </c>
      <c r="T3362" t="s">
        <v>38</v>
      </c>
      <c r="U3362" t="s">
        <v>67</v>
      </c>
      <c r="V3362" s="5">
        <f>data[[#This Row],[PriceUSD]]*data[[#This Row],[Quantity]]</f>
        <v>53.04</v>
      </c>
      <c r="W3362" s="7">
        <f>data[[#This Row],[OrderDate]] + TIME(VALUE(LEFT(data[[#This Row],[OrderTime]],2)), VALUE(RIGHT(data[[#This Row],[OrderTime]],2)), 0)</f>
        <v>45711.054166666669</v>
      </c>
      <c r="X3362" s="7">
        <f>_xlfn.MINIFS(data[OrderDateTime], data[CustomerName], data[[#This Row],[CustomerName]])</f>
        <v>45512.054166666669</v>
      </c>
      <c r="Y3362" t="str">
        <f>IF(data[[#This Row],[OrderDateTime]]=data[[#This Row],[FirstOrderDateTime]], "New", "Returning")</f>
        <v>Returning</v>
      </c>
      <c r="Z3362" s="7">
        <f>data[[#This Row],[DeliveryDate]] + data[[#This Row],[DeliveryTime]]</f>
        <v>45712.628472222219</v>
      </c>
      <c r="AA3362" s="7">
        <f>data[[#This Row],[OrderDateTime]] + 1</f>
        <v>45712.054166666669</v>
      </c>
      <c r="AB3362" s="7" t="str">
        <f>IF(data[[#This Row],[DeliveryDateTime]] &lt;= data[[#This Row],[SLADue]], "On Time", "Late")</f>
        <v>Late</v>
      </c>
    </row>
    <row r="3363" spans="1:28" x14ac:dyDescent="0.2">
      <c r="A3363" t="s">
        <v>3913</v>
      </c>
      <c r="B3363" t="s">
        <v>19</v>
      </c>
      <c r="C3363" t="s">
        <v>69</v>
      </c>
      <c r="D3363" t="s">
        <v>70</v>
      </c>
      <c r="E3363" s="5">
        <v>58.84</v>
      </c>
      <c r="F3363" t="s">
        <v>56</v>
      </c>
      <c r="G3363">
        <v>1</v>
      </c>
      <c r="H3363" s="1">
        <v>45683</v>
      </c>
      <c r="I3363" s="1" t="str">
        <f>TEXT(data[[#This Row],[OrderDate]],"mmm")</f>
        <v>Jan</v>
      </c>
      <c r="J3363" s="6">
        <v>0.46875</v>
      </c>
      <c r="K3363" s="6" t="str">
        <f>TEXT(data[[#This Row],[OrderTime]],"h")</f>
        <v>11</v>
      </c>
      <c r="L3363" s="1">
        <v>45683</v>
      </c>
      <c r="M3363" s="6">
        <v>0.59375</v>
      </c>
      <c r="N3363" t="s">
        <v>139</v>
      </c>
      <c r="O3363" t="s">
        <v>157</v>
      </c>
      <c r="P3363" t="s">
        <v>36</v>
      </c>
      <c r="Q3363" t="s">
        <v>53</v>
      </c>
      <c r="R3363" t="s">
        <v>37</v>
      </c>
      <c r="S3363" t="s">
        <v>47</v>
      </c>
      <c r="T3363" t="s">
        <v>106</v>
      </c>
      <c r="U3363" t="s">
        <v>30</v>
      </c>
      <c r="V3363" s="5">
        <f>data[[#This Row],[PriceUSD]]*data[[#This Row],[Quantity]]</f>
        <v>58.84</v>
      </c>
      <c r="W3363" s="7">
        <f>data[[#This Row],[OrderDate]] + TIME(VALUE(LEFT(data[[#This Row],[OrderTime]],2)), VALUE(RIGHT(data[[#This Row],[OrderTime]],2)), 0)</f>
        <v>45683.052083333336</v>
      </c>
      <c r="X3363" s="7">
        <f>_xlfn.MINIFS(data[OrderDateTime], data[CustomerName], data[[#This Row],[CustomerName]])</f>
        <v>45540.038888888892</v>
      </c>
      <c r="Y3363" t="str">
        <f>IF(data[[#This Row],[OrderDateTime]]=data[[#This Row],[FirstOrderDateTime]], "New", "Returning")</f>
        <v>Returning</v>
      </c>
      <c r="Z3363" s="7">
        <f>data[[#This Row],[DeliveryDate]] + data[[#This Row],[DeliveryTime]]</f>
        <v>45683.59375</v>
      </c>
      <c r="AA3363" s="7">
        <f>data[[#This Row],[OrderDateTime]] + 1</f>
        <v>45684.052083333336</v>
      </c>
      <c r="AB3363" s="7" t="str">
        <f>IF(data[[#This Row],[DeliveryDateTime]] &lt;= data[[#This Row],[SLADue]], "On Time", "Late")</f>
        <v>On Time</v>
      </c>
    </row>
    <row r="3364" spans="1:28" x14ac:dyDescent="0.2">
      <c r="A3364" t="s">
        <v>3914</v>
      </c>
      <c r="B3364" t="s">
        <v>19</v>
      </c>
      <c r="C3364" t="s">
        <v>190</v>
      </c>
      <c r="D3364" t="s">
        <v>191</v>
      </c>
      <c r="E3364" s="5">
        <v>22.71</v>
      </c>
      <c r="F3364" t="s">
        <v>87</v>
      </c>
      <c r="G3364">
        <v>1</v>
      </c>
      <c r="H3364" s="1">
        <v>45535</v>
      </c>
      <c r="I3364" s="1" t="str">
        <f>TEXT(data[[#This Row],[OrderDate]],"mmm")</f>
        <v>Aug</v>
      </c>
      <c r="J3364" s="6">
        <v>0.3972222222222222</v>
      </c>
      <c r="K3364" s="6" t="str">
        <f>TEXT(data[[#This Row],[OrderTime]],"h")</f>
        <v>9</v>
      </c>
      <c r="L3364" s="1">
        <v>45536</v>
      </c>
      <c r="M3364" s="6">
        <v>0.43888888888888888</v>
      </c>
      <c r="N3364" t="s">
        <v>23</v>
      </c>
      <c r="O3364" t="s">
        <v>490</v>
      </c>
      <c r="P3364" t="s">
        <v>25</v>
      </c>
      <c r="Q3364" t="s">
        <v>53</v>
      </c>
      <c r="R3364" t="s">
        <v>192</v>
      </c>
      <c r="S3364" t="s">
        <v>28</v>
      </c>
      <c r="T3364" t="s">
        <v>29</v>
      </c>
      <c r="U3364" t="s">
        <v>30</v>
      </c>
      <c r="V3364" s="5">
        <f>data[[#This Row],[PriceUSD]]*data[[#This Row],[Quantity]]</f>
        <v>22.71</v>
      </c>
      <c r="W3364" s="7">
        <f>data[[#This Row],[OrderDate]] + TIME(VALUE(LEFT(data[[#This Row],[OrderTime]],2)), VALUE(RIGHT(data[[#This Row],[OrderTime]],2)), 0)</f>
        <v>45535.015277777777</v>
      </c>
      <c r="X3364" s="7">
        <f>_xlfn.MINIFS(data[OrderDateTime], data[CustomerName], data[[#This Row],[CustomerName]])</f>
        <v>45515.061805555553</v>
      </c>
      <c r="Y3364" t="str">
        <f>IF(data[[#This Row],[OrderDateTime]]=data[[#This Row],[FirstOrderDateTime]], "New", "Returning")</f>
        <v>Returning</v>
      </c>
      <c r="Z3364" s="7">
        <f>data[[#This Row],[DeliveryDate]] + data[[#This Row],[DeliveryTime]]</f>
        <v>45536.438888888886</v>
      </c>
      <c r="AA3364" s="7">
        <f>data[[#This Row],[OrderDateTime]] + 1</f>
        <v>45536.015277777777</v>
      </c>
      <c r="AB3364" s="7" t="str">
        <f>IF(data[[#This Row],[DeliveryDateTime]] &lt;= data[[#This Row],[SLADue]], "On Time", "Late")</f>
        <v>Late</v>
      </c>
    </row>
    <row r="3365" spans="1:28" x14ac:dyDescent="0.2">
      <c r="A3365" t="s">
        <v>3915</v>
      </c>
      <c r="B3365" t="s">
        <v>19</v>
      </c>
      <c r="C3365" t="s">
        <v>85</v>
      </c>
      <c r="D3365" t="s">
        <v>86</v>
      </c>
      <c r="E3365" s="5">
        <v>58.61</v>
      </c>
      <c r="F3365" t="s">
        <v>71</v>
      </c>
      <c r="G3365">
        <v>1</v>
      </c>
      <c r="H3365" s="1">
        <v>45535</v>
      </c>
      <c r="I3365" s="1" t="str">
        <f>TEXT(data[[#This Row],[OrderDate]],"mmm")</f>
        <v>Aug</v>
      </c>
      <c r="J3365" s="6">
        <v>0.7</v>
      </c>
      <c r="K3365" s="6" t="str">
        <f>TEXT(data[[#This Row],[OrderTime]],"h")</f>
        <v>16</v>
      </c>
      <c r="L3365" s="1">
        <v>45536</v>
      </c>
      <c r="M3365" s="6">
        <v>0.7416666666666667</v>
      </c>
      <c r="N3365" t="s">
        <v>44</v>
      </c>
      <c r="O3365" t="s">
        <v>620</v>
      </c>
      <c r="P3365" t="s">
        <v>25</v>
      </c>
      <c r="Q3365" t="s">
        <v>26</v>
      </c>
      <c r="R3365" t="s">
        <v>90</v>
      </c>
      <c r="S3365" t="s">
        <v>28</v>
      </c>
      <c r="T3365" t="s">
        <v>29</v>
      </c>
      <c r="U3365" t="s">
        <v>67</v>
      </c>
      <c r="V3365" s="5">
        <f>data[[#This Row],[PriceUSD]]*data[[#This Row],[Quantity]]</f>
        <v>58.61</v>
      </c>
      <c r="W3365" s="7">
        <f>data[[#This Row],[OrderDate]] + TIME(VALUE(LEFT(data[[#This Row],[OrderTime]],2)), VALUE(RIGHT(data[[#This Row],[OrderTime]],2)), 0)</f>
        <v>45535</v>
      </c>
      <c r="X3365" s="7">
        <f>_xlfn.MINIFS(data[OrderDateTime], data[CustomerName], data[[#This Row],[CustomerName]])</f>
        <v>45526.054166666669</v>
      </c>
      <c r="Y3365" t="str">
        <f>IF(data[[#This Row],[OrderDateTime]]=data[[#This Row],[FirstOrderDateTime]], "New", "Returning")</f>
        <v>Returning</v>
      </c>
      <c r="Z3365" s="7">
        <f>data[[#This Row],[DeliveryDate]] + data[[#This Row],[DeliveryTime]]</f>
        <v>45536.741666666669</v>
      </c>
      <c r="AA3365" s="7">
        <f>data[[#This Row],[OrderDateTime]] + 1</f>
        <v>45536</v>
      </c>
      <c r="AB3365" s="7" t="str">
        <f>IF(data[[#This Row],[DeliveryDateTime]] &lt;= data[[#This Row],[SLADue]], "On Time", "Late")</f>
        <v>Late</v>
      </c>
    </row>
    <row r="3366" spans="1:28" x14ac:dyDescent="0.2">
      <c r="A3366" t="s">
        <v>3916</v>
      </c>
      <c r="B3366" t="s">
        <v>19</v>
      </c>
      <c r="C3366" t="s">
        <v>126</v>
      </c>
      <c r="D3366" t="s">
        <v>127</v>
      </c>
      <c r="E3366" s="5">
        <v>21.89</v>
      </c>
      <c r="F3366" t="s">
        <v>87</v>
      </c>
      <c r="G3366">
        <v>1</v>
      </c>
      <c r="H3366" s="1">
        <v>45847</v>
      </c>
      <c r="I3366" s="1" t="str">
        <f>TEXT(data[[#This Row],[OrderDate]],"mmm")</f>
        <v>Jul</v>
      </c>
      <c r="J3366" s="6">
        <v>0.6020833333333333</v>
      </c>
      <c r="K3366" s="6" t="str">
        <f>TEXT(data[[#This Row],[OrderTime]],"h")</f>
        <v>14</v>
      </c>
      <c r="L3366" s="1">
        <v>45848</v>
      </c>
      <c r="M3366" s="6">
        <v>0.64375000000000004</v>
      </c>
      <c r="N3366" t="s">
        <v>120</v>
      </c>
      <c r="O3366" t="s">
        <v>272</v>
      </c>
      <c r="P3366" t="s">
        <v>25</v>
      </c>
      <c r="Q3366" t="s">
        <v>26</v>
      </c>
      <c r="R3366" t="s">
        <v>129</v>
      </c>
      <c r="S3366" t="s">
        <v>28</v>
      </c>
      <c r="T3366" t="s">
        <v>106</v>
      </c>
      <c r="U3366" t="s">
        <v>67</v>
      </c>
      <c r="V3366" s="5">
        <f>data[[#This Row],[PriceUSD]]*data[[#This Row],[Quantity]]</f>
        <v>21.89</v>
      </c>
      <c r="W3366" s="7">
        <f>data[[#This Row],[OrderDate]] + TIME(VALUE(LEFT(data[[#This Row],[OrderTime]],2)), VALUE(RIGHT(data[[#This Row],[OrderTime]],2)), 0)</f>
        <v>45847.022916666669</v>
      </c>
      <c r="X3366" s="7">
        <f>_xlfn.MINIFS(data[OrderDateTime], data[CustomerName], data[[#This Row],[CustomerName]])</f>
        <v>45507.017361111109</v>
      </c>
      <c r="Y3366" t="str">
        <f>IF(data[[#This Row],[OrderDateTime]]=data[[#This Row],[FirstOrderDateTime]], "New", "Returning")</f>
        <v>Returning</v>
      </c>
      <c r="Z3366" s="7">
        <f>data[[#This Row],[DeliveryDate]] + data[[#This Row],[DeliveryTime]]</f>
        <v>45848.643750000003</v>
      </c>
      <c r="AA3366" s="7">
        <f>data[[#This Row],[OrderDateTime]] + 1</f>
        <v>45848.022916666669</v>
      </c>
      <c r="AB3366" s="7" t="str">
        <f>IF(data[[#This Row],[DeliveryDateTime]] &lt;= data[[#This Row],[SLADue]], "On Time", "Late")</f>
        <v>Late</v>
      </c>
    </row>
    <row r="3367" spans="1:28" x14ac:dyDescent="0.2">
      <c r="A3367" t="s">
        <v>3917</v>
      </c>
      <c r="B3367" t="s">
        <v>19</v>
      </c>
      <c r="C3367" t="s">
        <v>285</v>
      </c>
      <c r="D3367" t="s">
        <v>286</v>
      </c>
      <c r="E3367" s="5">
        <v>20.12</v>
      </c>
      <c r="F3367" t="s">
        <v>22</v>
      </c>
      <c r="G3367">
        <v>2</v>
      </c>
      <c r="H3367" s="1">
        <v>45692</v>
      </c>
      <c r="I3367" s="1" t="str">
        <f>TEXT(data[[#This Row],[OrderDate]],"mmm")</f>
        <v>Feb</v>
      </c>
      <c r="J3367" s="6">
        <v>0.44930555555555557</v>
      </c>
      <c r="K3367" s="6" t="str">
        <f>TEXT(data[[#This Row],[OrderTime]],"h")</f>
        <v>10</v>
      </c>
      <c r="L3367" s="1">
        <v>45693</v>
      </c>
      <c r="M3367" s="6">
        <v>0.53263888888888888</v>
      </c>
      <c r="N3367" t="s">
        <v>139</v>
      </c>
      <c r="O3367" t="s">
        <v>379</v>
      </c>
      <c r="P3367" t="s">
        <v>36</v>
      </c>
      <c r="Q3367" t="s">
        <v>26</v>
      </c>
      <c r="R3367" t="s">
        <v>114</v>
      </c>
      <c r="S3367" t="s">
        <v>28</v>
      </c>
      <c r="T3367" t="s">
        <v>38</v>
      </c>
      <c r="U3367" t="s">
        <v>30</v>
      </c>
      <c r="V3367" s="5">
        <f>data[[#This Row],[PriceUSD]]*data[[#This Row],[Quantity]]</f>
        <v>40.24</v>
      </c>
      <c r="W3367" s="7">
        <f>data[[#This Row],[OrderDate]] + TIME(VALUE(LEFT(data[[#This Row],[OrderTime]],2)), VALUE(RIGHT(data[[#This Row],[OrderTime]],2)), 0)</f>
        <v>45692.038888888892</v>
      </c>
      <c r="X3367" s="7">
        <f>_xlfn.MINIFS(data[OrderDateTime], data[CustomerName], data[[#This Row],[CustomerName]])</f>
        <v>45520.015277777777</v>
      </c>
      <c r="Y3367" t="str">
        <f>IF(data[[#This Row],[OrderDateTime]]=data[[#This Row],[FirstOrderDateTime]], "New", "Returning")</f>
        <v>Returning</v>
      </c>
      <c r="Z3367" s="7">
        <f>data[[#This Row],[DeliveryDate]] + data[[#This Row],[DeliveryTime]]</f>
        <v>45693.532638888886</v>
      </c>
      <c r="AA3367" s="7">
        <f>data[[#This Row],[OrderDateTime]] + 1</f>
        <v>45693.038888888892</v>
      </c>
      <c r="AB3367" s="7" t="str">
        <f>IF(data[[#This Row],[DeliveryDateTime]] &lt;= data[[#This Row],[SLADue]], "On Time", "Late")</f>
        <v>Late</v>
      </c>
    </row>
    <row r="3368" spans="1:28" x14ac:dyDescent="0.2">
      <c r="A3368" t="s">
        <v>3918</v>
      </c>
      <c r="B3368" t="s">
        <v>19</v>
      </c>
      <c r="C3368" t="s">
        <v>49</v>
      </c>
      <c r="D3368" t="s">
        <v>50</v>
      </c>
      <c r="E3368" s="5">
        <v>30.18</v>
      </c>
      <c r="F3368" t="s">
        <v>51</v>
      </c>
      <c r="G3368">
        <v>1</v>
      </c>
      <c r="H3368" s="1">
        <v>45558</v>
      </c>
      <c r="I3368" s="1" t="str">
        <f>TEXT(data[[#This Row],[OrderDate]],"mmm")</f>
        <v>Sep</v>
      </c>
      <c r="J3368" s="6">
        <v>0.74722222222222223</v>
      </c>
      <c r="K3368" s="6" t="str">
        <f>TEXT(data[[#This Row],[OrderTime]],"h")</f>
        <v>17</v>
      </c>
      <c r="L3368" s="1">
        <v>45559</v>
      </c>
      <c r="M3368" s="6">
        <v>0.61388888888888893</v>
      </c>
      <c r="N3368" t="s">
        <v>178</v>
      </c>
      <c r="O3368" t="s">
        <v>1189</v>
      </c>
      <c r="P3368" t="s">
        <v>180</v>
      </c>
      <c r="Q3368" t="s">
        <v>26</v>
      </c>
      <c r="R3368" t="s">
        <v>54</v>
      </c>
      <c r="S3368" t="s">
        <v>28</v>
      </c>
      <c r="T3368" t="s">
        <v>115</v>
      </c>
      <c r="U3368" t="s">
        <v>39</v>
      </c>
      <c r="V3368" s="5">
        <f>data[[#This Row],[PriceUSD]]*data[[#This Row],[Quantity]]</f>
        <v>30.18</v>
      </c>
      <c r="W3368" s="7">
        <f>data[[#This Row],[OrderDate]] + TIME(VALUE(LEFT(data[[#This Row],[OrderTime]],2)), VALUE(RIGHT(data[[#This Row],[OrderTime]],2)), 0)</f>
        <v>45558.015277777777</v>
      </c>
      <c r="X3368" s="7">
        <f>_xlfn.MINIFS(data[OrderDateTime], data[CustomerName], data[[#This Row],[CustomerName]])</f>
        <v>45506.038888888892</v>
      </c>
      <c r="Y3368" t="str">
        <f>IF(data[[#This Row],[OrderDateTime]]=data[[#This Row],[FirstOrderDateTime]], "New", "Returning")</f>
        <v>Returning</v>
      </c>
      <c r="Z3368" s="7">
        <f>data[[#This Row],[DeliveryDate]] + data[[#This Row],[DeliveryTime]]</f>
        <v>45559.613888888889</v>
      </c>
      <c r="AA3368" s="7">
        <f>data[[#This Row],[OrderDateTime]] + 1</f>
        <v>45559.015277777777</v>
      </c>
      <c r="AB3368" s="7" t="str">
        <f>IF(data[[#This Row],[DeliveryDateTime]] &lt;= data[[#This Row],[SLADue]], "On Time", "Late")</f>
        <v>Late</v>
      </c>
    </row>
    <row r="3369" spans="1:28" x14ac:dyDescent="0.2">
      <c r="A3369" t="s">
        <v>3919</v>
      </c>
      <c r="B3369" t="s">
        <v>19</v>
      </c>
      <c r="C3369" t="s">
        <v>92</v>
      </c>
      <c r="D3369" t="s">
        <v>93</v>
      </c>
      <c r="E3369" s="5">
        <v>83.98</v>
      </c>
      <c r="F3369" t="s">
        <v>63</v>
      </c>
      <c r="G3369">
        <v>1</v>
      </c>
      <c r="H3369" s="1">
        <v>45686</v>
      </c>
      <c r="I3369" s="1" t="str">
        <f>TEXT(data[[#This Row],[OrderDate]],"mmm")</f>
        <v>Jan</v>
      </c>
      <c r="J3369" s="6">
        <v>0.43472222222222223</v>
      </c>
      <c r="K3369" s="6" t="str">
        <f>TEXT(data[[#This Row],[OrderTime]],"h")</f>
        <v>10</v>
      </c>
      <c r="L3369" s="1">
        <v>45687</v>
      </c>
      <c r="M3369" s="6">
        <v>0.6430555555555556</v>
      </c>
      <c r="N3369" t="s">
        <v>34</v>
      </c>
      <c r="O3369" t="s">
        <v>283</v>
      </c>
      <c r="P3369" t="s">
        <v>36</v>
      </c>
      <c r="Q3369" t="s">
        <v>53</v>
      </c>
      <c r="R3369" t="s">
        <v>66</v>
      </c>
      <c r="S3369" t="s">
        <v>28</v>
      </c>
      <c r="T3369" t="s">
        <v>136</v>
      </c>
      <c r="U3369" t="s">
        <v>30</v>
      </c>
      <c r="V3369" s="5">
        <f>data[[#This Row],[PriceUSD]]*data[[#This Row],[Quantity]]</f>
        <v>83.98</v>
      </c>
      <c r="W3369" s="7">
        <f>data[[#This Row],[OrderDate]] + TIME(VALUE(LEFT(data[[#This Row],[OrderTime]],2)), VALUE(RIGHT(data[[#This Row],[OrderTime]],2)), 0)</f>
        <v>45686.015277777777</v>
      </c>
      <c r="X3369" s="7">
        <f>_xlfn.MINIFS(data[OrderDateTime], data[CustomerName], data[[#This Row],[CustomerName]])</f>
        <v>45523.030555555553</v>
      </c>
      <c r="Y3369" t="str">
        <f>IF(data[[#This Row],[OrderDateTime]]=data[[#This Row],[FirstOrderDateTime]], "New", "Returning")</f>
        <v>Returning</v>
      </c>
      <c r="Z3369" s="7">
        <f>data[[#This Row],[DeliveryDate]] + data[[#This Row],[DeliveryTime]]</f>
        <v>45687.643055555556</v>
      </c>
      <c r="AA3369" s="7">
        <f>data[[#This Row],[OrderDateTime]] + 1</f>
        <v>45687.015277777777</v>
      </c>
      <c r="AB3369" s="7" t="str">
        <f>IF(data[[#This Row],[DeliveryDateTime]] &lt;= data[[#This Row],[SLADue]], "On Time", "Late")</f>
        <v>Late</v>
      </c>
    </row>
    <row r="3370" spans="1:28" x14ac:dyDescent="0.2">
      <c r="A3370" t="s">
        <v>3920</v>
      </c>
      <c r="B3370" t="s">
        <v>19</v>
      </c>
      <c r="C3370" t="s">
        <v>126</v>
      </c>
      <c r="D3370" t="s">
        <v>127</v>
      </c>
      <c r="E3370" s="5">
        <v>24.1</v>
      </c>
      <c r="F3370" t="s">
        <v>56</v>
      </c>
      <c r="G3370">
        <v>1</v>
      </c>
      <c r="H3370" s="1">
        <v>45826</v>
      </c>
      <c r="I3370" s="1" t="str">
        <f>TEXT(data[[#This Row],[OrderDate]],"mmm")</f>
        <v>Jun</v>
      </c>
      <c r="J3370" s="6">
        <v>0.88888888888888884</v>
      </c>
      <c r="K3370" s="6" t="str">
        <f>TEXT(data[[#This Row],[OrderTime]],"h")</f>
        <v>21</v>
      </c>
      <c r="L3370" s="1">
        <v>45827</v>
      </c>
      <c r="M3370" s="6">
        <v>0.78541666666666665</v>
      </c>
      <c r="N3370" t="s">
        <v>148</v>
      </c>
      <c r="O3370" t="s">
        <v>108</v>
      </c>
      <c r="P3370" t="s">
        <v>25</v>
      </c>
      <c r="Q3370" t="s">
        <v>26</v>
      </c>
      <c r="R3370" t="s">
        <v>129</v>
      </c>
      <c r="S3370" t="s">
        <v>28</v>
      </c>
      <c r="T3370" t="s">
        <v>38</v>
      </c>
      <c r="U3370" t="s">
        <v>39</v>
      </c>
      <c r="V3370" s="5">
        <f>data[[#This Row],[PriceUSD]]*data[[#This Row],[Quantity]]</f>
        <v>24.1</v>
      </c>
      <c r="W3370" s="7">
        <f>data[[#This Row],[OrderDate]] + TIME(VALUE(LEFT(data[[#This Row],[OrderTime]],2)), VALUE(RIGHT(data[[#This Row],[OrderTime]],2)), 0)</f>
        <v>45826.061805555553</v>
      </c>
      <c r="X3370" s="7">
        <f>_xlfn.MINIFS(data[OrderDateTime], data[CustomerName], data[[#This Row],[CustomerName]])</f>
        <v>45517.022916666669</v>
      </c>
      <c r="Y3370" t="str">
        <f>IF(data[[#This Row],[OrderDateTime]]=data[[#This Row],[FirstOrderDateTime]], "New", "Returning")</f>
        <v>Returning</v>
      </c>
      <c r="Z3370" s="7">
        <f>data[[#This Row],[DeliveryDate]] + data[[#This Row],[DeliveryTime]]</f>
        <v>45827.785416666666</v>
      </c>
      <c r="AA3370" s="7">
        <f>data[[#This Row],[OrderDateTime]] + 1</f>
        <v>45827.061805555553</v>
      </c>
      <c r="AB3370" s="7" t="str">
        <f>IF(data[[#This Row],[DeliveryDateTime]] &lt;= data[[#This Row],[SLADue]], "On Time", "Late")</f>
        <v>Late</v>
      </c>
    </row>
    <row r="3371" spans="1:28" x14ac:dyDescent="0.2">
      <c r="A3371" t="s">
        <v>3921</v>
      </c>
      <c r="B3371" t="s">
        <v>19</v>
      </c>
      <c r="C3371" t="s">
        <v>79</v>
      </c>
      <c r="D3371" t="s">
        <v>80</v>
      </c>
      <c r="E3371" s="5">
        <v>28.81</v>
      </c>
      <c r="F3371" t="s">
        <v>63</v>
      </c>
      <c r="G3371">
        <v>1</v>
      </c>
      <c r="H3371" s="1">
        <v>45628</v>
      </c>
      <c r="I3371" s="1" t="str">
        <f>TEXT(data[[#This Row],[OrderDate]],"mmm")</f>
        <v>Dec</v>
      </c>
      <c r="J3371" s="6">
        <v>0.70208333333333328</v>
      </c>
      <c r="K3371" s="6" t="str">
        <f>TEXT(data[[#This Row],[OrderTime]],"h")</f>
        <v>16</v>
      </c>
      <c r="L3371" s="1">
        <v>45629</v>
      </c>
      <c r="M3371" s="6">
        <v>0.78541666666666665</v>
      </c>
      <c r="N3371" t="s">
        <v>170</v>
      </c>
      <c r="O3371" t="s">
        <v>1265</v>
      </c>
      <c r="P3371" t="s">
        <v>36</v>
      </c>
      <c r="Q3371" t="s">
        <v>26</v>
      </c>
      <c r="R3371" t="s">
        <v>83</v>
      </c>
      <c r="S3371" t="s">
        <v>28</v>
      </c>
      <c r="T3371" t="s">
        <v>59</v>
      </c>
      <c r="U3371" t="s">
        <v>30</v>
      </c>
      <c r="V3371" s="5">
        <f>data[[#This Row],[PriceUSD]]*data[[#This Row],[Quantity]]</f>
        <v>28.81</v>
      </c>
      <c r="W3371" s="7">
        <f>data[[#This Row],[OrderDate]] + TIME(VALUE(LEFT(data[[#This Row],[OrderTime]],2)), VALUE(RIGHT(data[[#This Row],[OrderTime]],2)), 0)</f>
        <v>45628.022916666669</v>
      </c>
      <c r="X3371" s="7">
        <f>_xlfn.MINIFS(data[OrderDateTime], data[CustomerName], data[[#This Row],[CustomerName]])</f>
        <v>45508.054166666669</v>
      </c>
      <c r="Y3371" t="str">
        <f>IF(data[[#This Row],[OrderDateTime]]=data[[#This Row],[FirstOrderDateTime]], "New", "Returning")</f>
        <v>Returning</v>
      </c>
      <c r="Z3371" s="7">
        <f>data[[#This Row],[DeliveryDate]] + data[[#This Row],[DeliveryTime]]</f>
        <v>45629.785416666666</v>
      </c>
      <c r="AA3371" s="7">
        <f>data[[#This Row],[OrderDateTime]] + 1</f>
        <v>45629.022916666669</v>
      </c>
      <c r="AB3371" s="7" t="str">
        <f>IF(data[[#This Row],[DeliveryDateTime]] &lt;= data[[#This Row],[SLADue]], "On Time", "Late")</f>
        <v>Late</v>
      </c>
    </row>
    <row r="3372" spans="1:28" x14ac:dyDescent="0.2">
      <c r="A3372" t="s">
        <v>3922</v>
      </c>
      <c r="B3372" t="s">
        <v>19</v>
      </c>
      <c r="C3372" t="s">
        <v>258</v>
      </c>
      <c r="D3372" t="s">
        <v>259</v>
      </c>
      <c r="E3372" s="5">
        <v>109.25</v>
      </c>
      <c r="F3372" t="s">
        <v>51</v>
      </c>
      <c r="G3372">
        <v>1</v>
      </c>
      <c r="H3372" s="1">
        <v>45639</v>
      </c>
      <c r="I3372" s="1" t="str">
        <f>TEXT(data[[#This Row],[OrderDate]],"mmm")</f>
        <v>Dec</v>
      </c>
      <c r="J3372" s="6">
        <v>0.60416666666666663</v>
      </c>
      <c r="K3372" s="6" t="str">
        <f>TEXT(data[[#This Row],[OrderTime]],"h")</f>
        <v>14</v>
      </c>
      <c r="L3372" s="1">
        <v>45639</v>
      </c>
      <c r="M3372" s="6">
        <v>0.77083333333333337</v>
      </c>
      <c r="N3372" t="s">
        <v>123</v>
      </c>
      <c r="O3372" t="s">
        <v>249</v>
      </c>
      <c r="P3372" t="s">
        <v>36</v>
      </c>
      <c r="Q3372" t="s">
        <v>26</v>
      </c>
      <c r="R3372" t="s">
        <v>261</v>
      </c>
      <c r="S3372" t="s">
        <v>47</v>
      </c>
      <c r="T3372" t="s">
        <v>38</v>
      </c>
      <c r="U3372" t="s">
        <v>30</v>
      </c>
      <c r="V3372" s="5">
        <f>data[[#This Row],[PriceUSD]]*data[[#This Row],[Quantity]]</f>
        <v>109.25</v>
      </c>
      <c r="W3372" s="7">
        <f>data[[#This Row],[OrderDate]] + TIME(VALUE(LEFT(data[[#This Row],[OrderTime]],2)), VALUE(RIGHT(data[[#This Row],[OrderTime]],2)), 0)</f>
        <v>45639.046527777777</v>
      </c>
      <c r="X3372" s="7">
        <f>_xlfn.MINIFS(data[OrderDateTime], data[CustomerName], data[[#This Row],[CustomerName]])</f>
        <v>45555.052083333336</v>
      </c>
      <c r="Y3372" t="str">
        <f>IF(data[[#This Row],[OrderDateTime]]=data[[#This Row],[FirstOrderDateTime]], "New", "Returning")</f>
        <v>Returning</v>
      </c>
      <c r="Z3372" s="7">
        <f>data[[#This Row],[DeliveryDate]] + data[[#This Row],[DeliveryTime]]</f>
        <v>45639.770833333336</v>
      </c>
      <c r="AA3372" s="7">
        <f>data[[#This Row],[OrderDateTime]] + 1</f>
        <v>45640.046527777777</v>
      </c>
      <c r="AB3372" s="7" t="str">
        <f>IF(data[[#This Row],[DeliveryDateTime]] &lt;= data[[#This Row],[SLADue]], "On Time", "Late")</f>
        <v>On Time</v>
      </c>
    </row>
    <row r="3373" spans="1:28" x14ac:dyDescent="0.2">
      <c r="A3373" t="s">
        <v>3923</v>
      </c>
      <c r="B3373" t="s">
        <v>19</v>
      </c>
      <c r="C3373" t="s">
        <v>41</v>
      </c>
      <c r="D3373" t="s">
        <v>42</v>
      </c>
      <c r="E3373" s="5">
        <v>33.9</v>
      </c>
      <c r="F3373" t="s">
        <v>43</v>
      </c>
      <c r="G3373">
        <v>1</v>
      </c>
      <c r="H3373" s="1">
        <v>45596</v>
      </c>
      <c r="I3373" s="1" t="str">
        <f>TEXT(data[[#This Row],[OrderDate]],"mmm")</f>
        <v>Oct</v>
      </c>
      <c r="J3373" s="6">
        <v>0.64444444444444449</v>
      </c>
      <c r="K3373" s="6" t="str">
        <f>TEXT(data[[#This Row],[OrderTime]],"h")</f>
        <v>15</v>
      </c>
      <c r="L3373" s="1">
        <v>45597</v>
      </c>
      <c r="M3373" s="6">
        <v>0.68611111111111112</v>
      </c>
      <c r="N3373" t="s">
        <v>310</v>
      </c>
      <c r="O3373" t="s">
        <v>738</v>
      </c>
      <c r="P3373" t="s">
        <v>180</v>
      </c>
      <c r="Q3373" t="s">
        <v>53</v>
      </c>
      <c r="R3373" t="s">
        <v>46</v>
      </c>
      <c r="S3373" t="s">
        <v>28</v>
      </c>
      <c r="T3373" t="s">
        <v>38</v>
      </c>
      <c r="U3373" t="s">
        <v>39</v>
      </c>
      <c r="V3373" s="5">
        <f>data[[#This Row],[PriceUSD]]*data[[#This Row],[Quantity]]</f>
        <v>33.9</v>
      </c>
      <c r="W3373" s="7">
        <f>data[[#This Row],[OrderDate]] + TIME(VALUE(LEFT(data[[#This Row],[OrderTime]],2)), VALUE(RIGHT(data[[#This Row],[OrderTime]],2)), 0)</f>
        <v>45596.030555555553</v>
      </c>
      <c r="X3373" s="7">
        <f>_xlfn.MINIFS(data[OrderDateTime], data[CustomerName], data[[#This Row],[CustomerName]])</f>
        <v>45507.052083333336</v>
      </c>
      <c r="Y3373" t="str">
        <f>IF(data[[#This Row],[OrderDateTime]]=data[[#This Row],[FirstOrderDateTime]], "New", "Returning")</f>
        <v>Returning</v>
      </c>
      <c r="Z3373" s="7">
        <f>data[[#This Row],[DeliveryDate]] + data[[#This Row],[DeliveryTime]]</f>
        <v>45597.686111111114</v>
      </c>
      <c r="AA3373" s="7">
        <f>data[[#This Row],[OrderDateTime]] + 1</f>
        <v>45597.030555555553</v>
      </c>
      <c r="AB3373" s="7" t="str">
        <f>IF(data[[#This Row],[DeliveryDateTime]] &lt;= data[[#This Row],[SLADue]], "On Time", "Late")</f>
        <v>Late</v>
      </c>
    </row>
    <row r="3374" spans="1:28" x14ac:dyDescent="0.2">
      <c r="A3374" t="s">
        <v>3924</v>
      </c>
      <c r="B3374" t="s">
        <v>19</v>
      </c>
      <c r="C3374" t="s">
        <v>41</v>
      </c>
      <c r="D3374" t="s">
        <v>42</v>
      </c>
      <c r="E3374" s="5">
        <v>35.5</v>
      </c>
      <c r="F3374" t="s">
        <v>56</v>
      </c>
      <c r="G3374">
        <v>1</v>
      </c>
      <c r="H3374" s="1">
        <v>45825</v>
      </c>
      <c r="I3374" s="1" t="str">
        <f>TEXT(data[[#This Row],[OrderDate]],"mmm")</f>
        <v>Jun</v>
      </c>
      <c r="J3374" s="6">
        <v>0.48958333333333331</v>
      </c>
      <c r="K3374" s="6" t="str">
        <f>TEXT(data[[#This Row],[OrderTime]],"h")</f>
        <v>11</v>
      </c>
      <c r="L3374" s="1">
        <v>45826</v>
      </c>
      <c r="M3374" s="6">
        <v>0.69791666666666663</v>
      </c>
      <c r="N3374" t="s">
        <v>292</v>
      </c>
      <c r="O3374" t="s">
        <v>1220</v>
      </c>
      <c r="P3374" t="s">
        <v>77</v>
      </c>
      <c r="Q3374" t="s">
        <v>26</v>
      </c>
      <c r="R3374" t="s">
        <v>46</v>
      </c>
      <c r="S3374" t="s">
        <v>28</v>
      </c>
      <c r="T3374" t="s">
        <v>38</v>
      </c>
      <c r="U3374" t="s">
        <v>30</v>
      </c>
      <c r="V3374" s="5">
        <f>data[[#This Row],[PriceUSD]]*data[[#This Row],[Quantity]]</f>
        <v>35.5</v>
      </c>
      <c r="W3374" s="7">
        <f>data[[#This Row],[OrderDate]] + TIME(VALUE(LEFT(data[[#This Row],[OrderTime]],2)), VALUE(RIGHT(data[[#This Row],[OrderTime]],2)), 0)</f>
        <v>45825.022916666669</v>
      </c>
      <c r="X3374" s="7">
        <f>_xlfn.MINIFS(data[OrderDateTime], data[CustomerName], data[[#This Row],[CustomerName]])</f>
        <v>45515.022916666669</v>
      </c>
      <c r="Y3374" t="str">
        <f>IF(data[[#This Row],[OrderDateTime]]=data[[#This Row],[FirstOrderDateTime]], "New", "Returning")</f>
        <v>Returning</v>
      </c>
      <c r="Z3374" s="7">
        <f>data[[#This Row],[DeliveryDate]] + data[[#This Row],[DeliveryTime]]</f>
        <v>45826.697916666664</v>
      </c>
      <c r="AA3374" s="7">
        <f>data[[#This Row],[OrderDateTime]] + 1</f>
        <v>45826.022916666669</v>
      </c>
      <c r="AB3374" s="7" t="str">
        <f>IF(data[[#This Row],[DeliveryDateTime]] &lt;= data[[#This Row],[SLADue]], "On Time", "Late")</f>
        <v>Late</v>
      </c>
    </row>
    <row r="3375" spans="1:28" x14ac:dyDescent="0.2">
      <c r="A3375" t="s">
        <v>3925</v>
      </c>
      <c r="B3375" t="s">
        <v>19</v>
      </c>
      <c r="C3375" t="s">
        <v>69</v>
      </c>
      <c r="D3375" t="s">
        <v>70</v>
      </c>
      <c r="E3375" s="5">
        <v>60.41</v>
      </c>
      <c r="F3375" t="s">
        <v>51</v>
      </c>
      <c r="G3375">
        <v>1</v>
      </c>
      <c r="H3375" s="1">
        <v>45515</v>
      </c>
      <c r="I3375" s="1" t="str">
        <f>TEXT(data[[#This Row],[OrderDate]],"mmm")</f>
        <v>Aug</v>
      </c>
      <c r="J3375" s="6">
        <v>0.41388888888888886</v>
      </c>
      <c r="K3375" s="6" t="str">
        <f>TEXT(data[[#This Row],[OrderTime]],"h")</f>
        <v>9</v>
      </c>
      <c r="L3375" s="1">
        <v>45515</v>
      </c>
      <c r="M3375" s="6">
        <v>0.53888888888888886</v>
      </c>
      <c r="N3375" t="s">
        <v>326</v>
      </c>
      <c r="O3375" t="s">
        <v>864</v>
      </c>
      <c r="P3375" t="s">
        <v>202</v>
      </c>
      <c r="Q3375" t="s">
        <v>53</v>
      </c>
      <c r="R3375" t="s">
        <v>37</v>
      </c>
      <c r="S3375" t="s">
        <v>47</v>
      </c>
      <c r="T3375" t="s">
        <v>29</v>
      </c>
      <c r="U3375" t="s">
        <v>30</v>
      </c>
      <c r="V3375" s="5">
        <f>data[[#This Row],[PriceUSD]]*data[[#This Row],[Quantity]]</f>
        <v>60.41</v>
      </c>
      <c r="W3375" s="7">
        <f>data[[#This Row],[OrderDate]] + TIME(VALUE(LEFT(data[[#This Row],[OrderTime]],2)), VALUE(RIGHT(data[[#This Row],[OrderTime]],2)), 0)</f>
        <v>45515.061805555553</v>
      </c>
      <c r="X3375" s="7">
        <f>_xlfn.MINIFS(data[OrderDateTime], data[CustomerName], data[[#This Row],[CustomerName]])</f>
        <v>45509.015277777777</v>
      </c>
      <c r="Y3375" t="str">
        <f>IF(data[[#This Row],[OrderDateTime]]=data[[#This Row],[FirstOrderDateTime]], "New", "Returning")</f>
        <v>Returning</v>
      </c>
      <c r="Z3375" s="7">
        <f>data[[#This Row],[DeliveryDate]] + data[[#This Row],[DeliveryTime]]</f>
        <v>45515.538888888892</v>
      </c>
      <c r="AA3375" s="7">
        <f>data[[#This Row],[OrderDateTime]] + 1</f>
        <v>45516.061805555553</v>
      </c>
      <c r="AB3375" s="7" t="str">
        <f>IF(data[[#This Row],[DeliveryDateTime]] &lt;= data[[#This Row],[SLADue]], "On Time", "Late")</f>
        <v>On Time</v>
      </c>
    </row>
    <row r="3376" spans="1:28" x14ac:dyDescent="0.2">
      <c r="A3376" t="s">
        <v>3926</v>
      </c>
      <c r="B3376" t="s">
        <v>19</v>
      </c>
      <c r="C3376" t="s">
        <v>190</v>
      </c>
      <c r="D3376" t="s">
        <v>191</v>
      </c>
      <c r="E3376" s="5">
        <v>26.21</v>
      </c>
      <c r="F3376" t="s">
        <v>87</v>
      </c>
      <c r="G3376">
        <v>2</v>
      </c>
      <c r="H3376" s="1">
        <v>45570</v>
      </c>
      <c r="I3376" s="1" t="str">
        <f>TEXT(data[[#This Row],[OrderDate]],"mmm")</f>
        <v>Oct</v>
      </c>
      <c r="J3376" s="6">
        <v>0.40069444444444446</v>
      </c>
      <c r="K3376" s="6" t="str">
        <f>TEXT(data[[#This Row],[OrderTime]],"h")</f>
        <v>9</v>
      </c>
      <c r="L3376" s="1">
        <v>45570</v>
      </c>
      <c r="M3376" s="6">
        <v>0.60902777777777772</v>
      </c>
      <c r="N3376" t="s">
        <v>120</v>
      </c>
      <c r="O3376" t="s">
        <v>820</v>
      </c>
      <c r="P3376" t="s">
        <v>25</v>
      </c>
      <c r="Q3376" t="s">
        <v>53</v>
      </c>
      <c r="R3376" t="s">
        <v>192</v>
      </c>
      <c r="S3376" t="s">
        <v>47</v>
      </c>
      <c r="T3376" t="s">
        <v>38</v>
      </c>
      <c r="U3376" t="s">
        <v>30</v>
      </c>
      <c r="V3376" s="5">
        <f>data[[#This Row],[PriceUSD]]*data[[#This Row],[Quantity]]</f>
        <v>52.42</v>
      </c>
      <c r="W3376" s="7">
        <f>data[[#This Row],[OrderDate]] + TIME(VALUE(LEFT(data[[#This Row],[OrderTime]],2)), VALUE(RIGHT(data[[#This Row],[OrderTime]],2)), 0)</f>
        <v>45570.030555555553</v>
      </c>
      <c r="X3376" s="7">
        <f>_xlfn.MINIFS(data[OrderDateTime], data[CustomerName], data[[#This Row],[CustomerName]])</f>
        <v>45570.030555555553</v>
      </c>
      <c r="Y3376" t="str">
        <f>IF(data[[#This Row],[OrderDateTime]]=data[[#This Row],[FirstOrderDateTime]], "New", "Returning")</f>
        <v>New</v>
      </c>
      <c r="Z3376" s="7">
        <f>data[[#This Row],[DeliveryDate]] + data[[#This Row],[DeliveryTime]]</f>
        <v>45570.609027777777</v>
      </c>
      <c r="AA3376" s="7">
        <f>data[[#This Row],[OrderDateTime]] + 1</f>
        <v>45571.030555555553</v>
      </c>
      <c r="AB3376" s="7" t="str">
        <f>IF(data[[#This Row],[DeliveryDateTime]] &lt;= data[[#This Row],[SLADue]], "On Time", "Late")</f>
        <v>On Time</v>
      </c>
    </row>
    <row r="3377" spans="1:28" x14ac:dyDescent="0.2">
      <c r="A3377" t="s">
        <v>3927</v>
      </c>
      <c r="B3377" t="s">
        <v>19</v>
      </c>
      <c r="C3377" t="s">
        <v>110</v>
      </c>
      <c r="D3377" t="s">
        <v>111</v>
      </c>
      <c r="E3377" s="5">
        <v>11.18</v>
      </c>
      <c r="F3377" t="s">
        <v>87</v>
      </c>
      <c r="G3377">
        <v>2</v>
      </c>
      <c r="H3377" s="1">
        <v>45687</v>
      </c>
      <c r="I3377" s="1" t="str">
        <f>TEXT(data[[#This Row],[OrderDate]],"mmm")</f>
        <v>Jan</v>
      </c>
      <c r="J3377" s="6">
        <v>0.7993055555555556</v>
      </c>
      <c r="K3377" s="6" t="str">
        <f>TEXT(data[[#This Row],[OrderTime]],"h")</f>
        <v>19</v>
      </c>
      <c r="L3377" s="1">
        <v>45688</v>
      </c>
      <c r="M3377" s="6">
        <v>0.7993055555555556</v>
      </c>
      <c r="N3377" t="s">
        <v>163</v>
      </c>
      <c r="O3377" t="s">
        <v>2139</v>
      </c>
      <c r="P3377" t="s">
        <v>77</v>
      </c>
      <c r="Q3377" t="s">
        <v>53</v>
      </c>
      <c r="R3377" t="s">
        <v>114</v>
      </c>
      <c r="S3377" t="s">
        <v>28</v>
      </c>
      <c r="T3377" t="s">
        <v>29</v>
      </c>
      <c r="U3377" t="s">
        <v>30</v>
      </c>
      <c r="V3377" s="5">
        <f>data[[#This Row],[PriceUSD]]*data[[#This Row],[Quantity]]</f>
        <v>22.36</v>
      </c>
      <c r="W3377" s="7">
        <f>data[[#This Row],[OrderDate]] + TIME(VALUE(LEFT(data[[#This Row],[OrderTime]],2)), VALUE(RIGHT(data[[#This Row],[OrderTime]],2)), 0)</f>
        <v>45687.038888888892</v>
      </c>
      <c r="X3377" s="7">
        <f>_xlfn.MINIFS(data[OrderDateTime], data[CustomerName], data[[#This Row],[CustomerName]])</f>
        <v>45575.022916666669</v>
      </c>
      <c r="Y3377" t="str">
        <f>IF(data[[#This Row],[OrderDateTime]]=data[[#This Row],[FirstOrderDateTime]], "New", "Returning")</f>
        <v>Returning</v>
      </c>
      <c r="Z3377" s="7">
        <f>data[[#This Row],[DeliveryDate]] + data[[#This Row],[DeliveryTime]]</f>
        <v>45688.799305555556</v>
      </c>
      <c r="AA3377" s="7">
        <f>data[[#This Row],[OrderDateTime]] + 1</f>
        <v>45688.038888888892</v>
      </c>
      <c r="AB3377" s="7" t="str">
        <f>IF(data[[#This Row],[DeliveryDateTime]] &lt;= data[[#This Row],[SLADue]], "On Time", "Late")</f>
        <v>Late</v>
      </c>
    </row>
    <row r="3378" spans="1:28" x14ac:dyDescent="0.2">
      <c r="A3378" t="s">
        <v>3928</v>
      </c>
      <c r="B3378" t="s">
        <v>19</v>
      </c>
      <c r="C3378" t="s">
        <v>117</v>
      </c>
      <c r="D3378" t="s">
        <v>118</v>
      </c>
      <c r="E3378" s="5">
        <v>76.59</v>
      </c>
      <c r="F3378" t="s">
        <v>94</v>
      </c>
      <c r="G3378">
        <v>14</v>
      </c>
      <c r="H3378" s="1">
        <v>45661</v>
      </c>
      <c r="I3378" s="1" t="str">
        <f>TEXT(data[[#This Row],[OrderDate]],"mmm")</f>
        <v>Jan</v>
      </c>
      <c r="J3378" s="6">
        <v>0.61111111111111116</v>
      </c>
      <c r="K3378" s="6" t="str">
        <f>TEXT(data[[#This Row],[OrderTime]],"h")</f>
        <v>14</v>
      </c>
      <c r="L3378" s="1">
        <v>45661</v>
      </c>
      <c r="M3378" s="6">
        <v>0.77777777777777779</v>
      </c>
      <c r="N3378" t="s">
        <v>213</v>
      </c>
      <c r="O3378" t="s">
        <v>2242</v>
      </c>
      <c r="P3378" t="s">
        <v>36</v>
      </c>
      <c r="Q3378" t="s">
        <v>53</v>
      </c>
      <c r="R3378" t="s">
        <v>66</v>
      </c>
      <c r="S3378" t="s">
        <v>47</v>
      </c>
      <c r="T3378" t="s">
        <v>29</v>
      </c>
      <c r="U3378" t="s">
        <v>30</v>
      </c>
      <c r="V3378" s="5">
        <f>data[[#This Row],[PriceUSD]]*data[[#This Row],[Quantity]]</f>
        <v>1072.26</v>
      </c>
      <c r="W3378" s="7">
        <f>data[[#This Row],[OrderDate]] + TIME(VALUE(LEFT(data[[#This Row],[OrderTime]],2)), VALUE(RIGHT(data[[#This Row],[OrderTime]],2)), 0)</f>
        <v>45661.007638888892</v>
      </c>
      <c r="X3378" s="7">
        <f>_xlfn.MINIFS(data[OrderDateTime], data[CustomerName], data[[#This Row],[CustomerName]])</f>
        <v>45505.038888888892</v>
      </c>
      <c r="Y3378" t="str">
        <f>IF(data[[#This Row],[OrderDateTime]]=data[[#This Row],[FirstOrderDateTime]], "New", "Returning")</f>
        <v>Returning</v>
      </c>
      <c r="Z3378" s="7">
        <f>data[[#This Row],[DeliveryDate]] + data[[#This Row],[DeliveryTime]]</f>
        <v>45661.777777777781</v>
      </c>
      <c r="AA3378" s="7">
        <f>data[[#This Row],[OrderDateTime]] + 1</f>
        <v>45662.007638888892</v>
      </c>
      <c r="AB3378" s="7" t="str">
        <f>IF(data[[#This Row],[DeliveryDateTime]] &lt;= data[[#This Row],[SLADue]], "On Time", "Late")</f>
        <v>On Time</v>
      </c>
    </row>
    <row r="3379" spans="1:28" x14ac:dyDescent="0.2">
      <c r="A3379" t="s">
        <v>3929</v>
      </c>
      <c r="B3379" t="s">
        <v>19</v>
      </c>
      <c r="C3379" t="s">
        <v>85</v>
      </c>
      <c r="D3379" t="s">
        <v>86</v>
      </c>
      <c r="E3379" s="5">
        <v>60.61</v>
      </c>
      <c r="F3379" t="s">
        <v>71</v>
      </c>
      <c r="G3379">
        <v>3</v>
      </c>
      <c r="H3379" s="1">
        <v>45623</v>
      </c>
      <c r="I3379" s="1" t="str">
        <f>TEXT(data[[#This Row],[OrderDate]],"mmm")</f>
        <v>Nov</v>
      </c>
      <c r="J3379" s="6">
        <v>0.84791666666666665</v>
      </c>
      <c r="K3379" s="6" t="str">
        <f>TEXT(data[[#This Row],[OrderTime]],"h")</f>
        <v>20</v>
      </c>
      <c r="L3379" s="1">
        <v>45624</v>
      </c>
      <c r="M3379" s="6">
        <v>0.84791666666666665</v>
      </c>
      <c r="N3379" t="s">
        <v>88</v>
      </c>
      <c r="O3379" t="s">
        <v>425</v>
      </c>
      <c r="P3379" t="s">
        <v>25</v>
      </c>
      <c r="Q3379" t="s">
        <v>53</v>
      </c>
      <c r="R3379" t="s">
        <v>90</v>
      </c>
      <c r="S3379" t="s">
        <v>28</v>
      </c>
      <c r="T3379" t="s">
        <v>38</v>
      </c>
      <c r="U3379" t="s">
        <v>30</v>
      </c>
      <c r="V3379" s="5">
        <f>data[[#This Row],[PriceUSD]]*data[[#This Row],[Quantity]]</f>
        <v>181.82999999999998</v>
      </c>
      <c r="W3379" s="7">
        <f>data[[#This Row],[OrderDate]] + TIME(VALUE(LEFT(data[[#This Row],[OrderTime]],2)), VALUE(RIGHT(data[[#This Row],[OrderTime]],2)), 0)</f>
        <v>45623.046527777777</v>
      </c>
      <c r="X3379" s="7">
        <f>_xlfn.MINIFS(data[OrderDateTime], data[CustomerName], data[[#This Row],[CustomerName]])</f>
        <v>45595.038888888892</v>
      </c>
      <c r="Y3379" t="str">
        <f>IF(data[[#This Row],[OrderDateTime]]=data[[#This Row],[FirstOrderDateTime]], "New", "Returning")</f>
        <v>Returning</v>
      </c>
      <c r="Z3379" s="7">
        <f>data[[#This Row],[DeliveryDate]] + data[[#This Row],[DeliveryTime]]</f>
        <v>45624.847916666666</v>
      </c>
      <c r="AA3379" s="7">
        <f>data[[#This Row],[OrderDateTime]] + 1</f>
        <v>45624.046527777777</v>
      </c>
      <c r="AB3379" s="7" t="str">
        <f>IF(data[[#This Row],[DeliveryDateTime]] &lt;= data[[#This Row],[SLADue]], "On Time", "Late")</f>
        <v>Late</v>
      </c>
    </row>
    <row r="3380" spans="1:28" x14ac:dyDescent="0.2">
      <c r="A3380" t="s">
        <v>3930</v>
      </c>
      <c r="B3380" t="s">
        <v>19</v>
      </c>
      <c r="C3380" t="s">
        <v>391</v>
      </c>
      <c r="D3380" t="s">
        <v>392</v>
      </c>
      <c r="E3380" s="5">
        <v>17.78</v>
      </c>
      <c r="F3380" t="s">
        <v>43</v>
      </c>
      <c r="G3380">
        <v>1</v>
      </c>
      <c r="H3380" s="1">
        <v>45882</v>
      </c>
      <c r="I3380" s="1" t="str">
        <f>TEXT(data[[#This Row],[OrderDate]],"mmm")</f>
        <v>Aug</v>
      </c>
      <c r="J3380" s="6">
        <v>0.90138888888888891</v>
      </c>
      <c r="K3380" s="6" t="str">
        <f>TEXT(data[[#This Row],[OrderTime]],"h")</f>
        <v>21</v>
      </c>
      <c r="L3380" s="1">
        <v>45884</v>
      </c>
      <c r="M3380" s="6">
        <v>0.72847222222222219</v>
      </c>
      <c r="N3380" t="s">
        <v>95</v>
      </c>
      <c r="O3380" t="s">
        <v>1539</v>
      </c>
      <c r="P3380" t="s">
        <v>25</v>
      </c>
      <c r="Q3380" t="s">
        <v>53</v>
      </c>
      <c r="R3380" t="s">
        <v>394</v>
      </c>
      <c r="S3380" t="s">
        <v>105</v>
      </c>
      <c r="T3380" t="s">
        <v>115</v>
      </c>
      <c r="U3380" t="s">
        <v>30</v>
      </c>
      <c r="V3380" s="5">
        <f>data[[#This Row],[PriceUSD]]*data[[#This Row],[Quantity]]</f>
        <v>17.78</v>
      </c>
      <c r="W3380" s="7">
        <f>data[[#This Row],[OrderDate]] + TIME(VALUE(LEFT(data[[#This Row],[OrderTime]],2)), VALUE(RIGHT(data[[#This Row],[OrderTime]],2)), 0)</f>
        <v>45882.061805555553</v>
      </c>
      <c r="X3380" s="7">
        <f>_xlfn.MINIFS(data[OrderDateTime], data[CustomerName], data[[#This Row],[CustomerName]])</f>
        <v>45530.038888888892</v>
      </c>
      <c r="Y3380" t="str">
        <f>IF(data[[#This Row],[OrderDateTime]]=data[[#This Row],[FirstOrderDateTime]], "New", "Returning")</f>
        <v>Returning</v>
      </c>
      <c r="Z3380" s="7">
        <f>data[[#This Row],[DeliveryDate]] + data[[#This Row],[DeliveryTime]]</f>
        <v>45884.728472222225</v>
      </c>
      <c r="AA3380" s="7">
        <f>data[[#This Row],[OrderDateTime]] + 1</f>
        <v>45883.061805555553</v>
      </c>
      <c r="AB3380" s="7" t="str">
        <f>IF(data[[#This Row],[DeliveryDateTime]] &lt;= data[[#This Row],[SLADue]], "On Time", "Late")</f>
        <v>Late</v>
      </c>
    </row>
    <row r="3381" spans="1:28" x14ac:dyDescent="0.2">
      <c r="A3381" t="s">
        <v>3931</v>
      </c>
      <c r="B3381" t="s">
        <v>19</v>
      </c>
      <c r="C3381" t="s">
        <v>69</v>
      </c>
      <c r="D3381" t="s">
        <v>70</v>
      </c>
      <c r="E3381" s="5">
        <v>57.35</v>
      </c>
      <c r="F3381" t="s">
        <v>71</v>
      </c>
      <c r="G3381">
        <v>1</v>
      </c>
      <c r="H3381" s="1">
        <v>45782</v>
      </c>
      <c r="I3381" s="1" t="str">
        <f>TEXT(data[[#This Row],[OrderDate]],"mmm")</f>
        <v>May</v>
      </c>
      <c r="J3381" s="6">
        <v>0.58333333333333337</v>
      </c>
      <c r="K3381" s="6" t="str">
        <f>TEXT(data[[#This Row],[OrderTime]],"h")</f>
        <v>14</v>
      </c>
      <c r="L3381" s="1">
        <v>45783</v>
      </c>
      <c r="M3381" s="6">
        <v>0.70833333333333337</v>
      </c>
      <c r="N3381" t="s">
        <v>98</v>
      </c>
      <c r="O3381" t="s">
        <v>339</v>
      </c>
      <c r="P3381" t="s">
        <v>77</v>
      </c>
      <c r="Q3381" t="s">
        <v>53</v>
      </c>
      <c r="R3381" t="s">
        <v>37</v>
      </c>
      <c r="S3381" t="s">
        <v>28</v>
      </c>
      <c r="T3381" t="s">
        <v>38</v>
      </c>
      <c r="U3381" t="s">
        <v>30</v>
      </c>
      <c r="V3381" s="5">
        <f>data[[#This Row],[PriceUSD]]*data[[#This Row],[Quantity]]</f>
        <v>57.35</v>
      </c>
      <c r="W3381" s="7">
        <f>data[[#This Row],[OrderDate]] + TIME(VALUE(LEFT(data[[#This Row],[OrderTime]],2)), VALUE(RIGHT(data[[#This Row],[OrderTime]],2)), 0)</f>
        <v>45782.022916666669</v>
      </c>
      <c r="X3381" s="7">
        <f>_xlfn.MINIFS(data[OrderDateTime], data[CustomerName], data[[#This Row],[CustomerName]])</f>
        <v>45513.046527777777</v>
      </c>
      <c r="Y3381" t="str">
        <f>IF(data[[#This Row],[OrderDateTime]]=data[[#This Row],[FirstOrderDateTime]], "New", "Returning")</f>
        <v>Returning</v>
      </c>
      <c r="Z3381" s="7">
        <f>data[[#This Row],[DeliveryDate]] + data[[#This Row],[DeliveryTime]]</f>
        <v>45783.708333333336</v>
      </c>
      <c r="AA3381" s="7">
        <f>data[[#This Row],[OrderDateTime]] + 1</f>
        <v>45783.022916666669</v>
      </c>
      <c r="AB3381" s="7" t="str">
        <f>IF(data[[#This Row],[DeliveryDateTime]] &lt;= data[[#This Row],[SLADue]], "On Time", "Late")</f>
        <v>Late</v>
      </c>
    </row>
    <row r="3382" spans="1:28" x14ac:dyDescent="0.2">
      <c r="A3382" t="s">
        <v>3932</v>
      </c>
      <c r="B3382" t="s">
        <v>19</v>
      </c>
      <c r="C3382" t="s">
        <v>258</v>
      </c>
      <c r="D3382" t="s">
        <v>259</v>
      </c>
      <c r="E3382" s="5">
        <v>128.06</v>
      </c>
      <c r="F3382" t="s">
        <v>182</v>
      </c>
      <c r="G3382">
        <v>1</v>
      </c>
      <c r="H3382" s="1">
        <v>45702</v>
      </c>
      <c r="I3382" s="1" t="str">
        <f>TEXT(data[[#This Row],[OrderDate]],"mmm")</f>
        <v>Feb</v>
      </c>
      <c r="J3382" s="6">
        <v>0.8</v>
      </c>
      <c r="K3382" s="6" t="str">
        <f>TEXT(data[[#This Row],[OrderTime]],"h")</f>
        <v>19</v>
      </c>
      <c r="L3382" s="1">
        <v>45703</v>
      </c>
      <c r="M3382" s="6">
        <v>0.84166666666666667</v>
      </c>
      <c r="N3382" t="s">
        <v>175</v>
      </c>
      <c r="O3382" t="s">
        <v>864</v>
      </c>
      <c r="P3382" t="s">
        <v>25</v>
      </c>
      <c r="Q3382" t="s">
        <v>53</v>
      </c>
      <c r="R3382" t="s">
        <v>261</v>
      </c>
      <c r="S3382" t="s">
        <v>28</v>
      </c>
      <c r="T3382" t="s">
        <v>38</v>
      </c>
      <c r="U3382" t="s">
        <v>30</v>
      </c>
      <c r="V3382" s="5">
        <f>data[[#This Row],[PriceUSD]]*data[[#This Row],[Quantity]]</f>
        <v>128.06</v>
      </c>
      <c r="W3382" s="7">
        <f>data[[#This Row],[OrderDate]] + TIME(VALUE(LEFT(data[[#This Row],[OrderTime]],2)), VALUE(RIGHT(data[[#This Row],[OrderTime]],2)), 0)</f>
        <v>45702</v>
      </c>
      <c r="X3382" s="7">
        <f>_xlfn.MINIFS(data[OrderDateTime], data[CustomerName], data[[#This Row],[CustomerName]])</f>
        <v>45509.015277777777</v>
      </c>
      <c r="Y3382" t="str">
        <f>IF(data[[#This Row],[OrderDateTime]]=data[[#This Row],[FirstOrderDateTime]], "New", "Returning")</f>
        <v>Returning</v>
      </c>
      <c r="Z3382" s="7">
        <f>data[[#This Row],[DeliveryDate]] + data[[#This Row],[DeliveryTime]]</f>
        <v>45703.841666666667</v>
      </c>
      <c r="AA3382" s="7">
        <f>data[[#This Row],[OrderDateTime]] + 1</f>
        <v>45703</v>
      </c>
      <c r="AB3382" s="7" t="str">
        <f>IF(data[[#This Row],[DeliveryDateTime]] &lt;= data[[#This Row],[SLADue]], "On Time", "Late")</f>
        <v>Late</v>
      </c>
    </row>
    <row r="3383" spans="1:28" x14ac:dyDescent="0.2">
      <c r="A3383" t="s">
        <v>3933</v>
      </c>
      <c r="B3383" t="s">
        <v>19</v>
      </c>
      <c r="C3383" t="s">
        <v>110</v>
      </c>
      <c r="D3383" t="s">
        <v>111</v>
      </c>
      <c r="E3383" s="5">
        <v>13.17</v>
      </c>
      <c r="F3383" t="s">
        <v>87</v>
      </c>
      <c r="G3383">
        <v>1</v>
      </c>
      <c r="H3383" s="1">
        <v>45633</v>
      </c>
      <c r="I3383" s="1" t="str">
        <f>TEXT(data[[#This Row],[OrderDate]],"mmm")</f>
        <v>Dec</v>
      </c>
      <c r="J3383" s="6">
        <v>0.38958333333333334</v>
      </c>
      <c r="K3383" s="6" t="str">
        <f>TEXT(data[[#This Row],[OrderTime]],"h")</f>
        <v>9</v>
      </c>
      <c r="L3383" s="1">
        <v>45634</v>
      </c>
      <c r="M3383" s="6">
        <v>0.63958333333333328</v>
      </c>
      <c r="N3383" t="s">
        <v>170</v>
      </c>
      <c r="O3383" t="s">
        <v>176</v>
      </c>
      <c r="P3383" t="s">
        <v>36</v>
      </c>
      <c r="Q3383" t="s">
        <v>26</v>
      </c>
      <c r="R3383" t="s">
        <v>114</v>
      </c>
      <c r="S3383" t="s">
        <v>28</v>
      </c>
      <c r="T3383" t="s">
        <v>29</v>
      </c>
      <c r="U3383" t="s">
        <v>30</v>
      </c>
      <c r="V3383" s="5">
        <f>data[[#This Row],[PriceUSD]]*data[[#This Row],[Quantity]]</f>
        <v>13.17</v>
      </c>
      <c r="W3383" s="7">
        <f>data[[#This Row],[OrderDate]] + TIME(VALUE(LEFT(data[[#This Row],[OrderTime]],2)), VALUE(RIGHT(data[[#This Row],[OrderTime]],2)), 0)</f>
        <v>45633.022916666669</v>
      </c>
      <c r="X3383" s="7">
        <f>_xlfn.MINIFS(data[OrderDateTime], data[CustomerName], data[[#This Row],[CustomerName]])</f>
        <v>45509.007638888892</v>
      </c>
      <c r="Y3383" t="str">
        <f>IF(data[[#This Row],[OrderDateTime]]=data[[#This Row],[FirstOrderDateTime]], "New", "Returning")</f>
        <v>Returning</v>
      </c>
      <c r="Z3383" s="7">
        <f>data[[#This Row],[DeliveryDate]] + data[[#This Row],[DeliveryTime]]</f>
        <v>45634.63958333333</v>
      </c>
      <c r="AA3383" s="7">
        <f>data[[#This Row],[OrderDateTime]] + 1</f>
        <v>45634.022916666669</v>
      </c>
      <c r="AB3383" s="7" t="str">
        <f>IF(data[[#This Row],[DeliveryDateTime]] &lt;= data[[#This Row],[SLADue]], "On Time", "Late")</f>
        <v>Late</v>
      </c>
    </row>
    <row r="3384" spans="1:28" x14ac:dyDescent="0.2">
      <c r="A3384" t="s">
        <v>3934</v>
      </c>
      <c r="B3384" t="s">
        <v>19</v>
      </c>
      <c r="C3384" t="s">
        <v>117</v>
      </c>
      <c r="D3384" t="s">
        <v>118</v>
      </c>
      <c r="E3384" s="5">
        <v>81.34</v>
      </c>
      <c r="F3384" t="s">
        <v>119</v>
      </c>
      <c r="G3384">
        <v>3</v>
      </c>
      <c r="H3384" s="1">
        <v>45552</v>
      </c>
      <c r="I3384" s="1" t="str">
        <f>TEXT(data[[#This Row],[OrderDate]],"mmm")</f>
        <v>Sep</v>
      </c>
      <c r="J3384" s="6">
        <v>0.6</v>
      </c>
      <c r="K3384" s="6" t="str">
        <f>TEXT(data[[#This Row],[OrderTime]],"h")</f>
        <v>14</v>
      </c>
      <c r="L3384" s="1">
        <v>45552</v>
      </c>
      <c r="M3384" s="6">
        <v>0.76666666666666672</v>
      </c>
      <c r="N3384" t="s">
        <v>34</v>
      </c>
      <c r="O3384" t="s">
        <v>483</v>
      </c>
      <c r="P3384" t="s">
        <v>36</v>
      </c>
      <c r="Q3384" t="s">
        <v>26</v>
      </c>
      <c r="R3384" t="s">
        <v>66</v>
      </c>
      <c r="S3384" t="s">
        <v>47</v>
      </c>
      <c r="T3384" t="s">
        <v>29</v>
      </c>
      <c r="U3384" t="s">
        <v>39</v>
      </c>
      <c r="V3384" s="5">
        <f>data[[#This Row],[PriceUSD]]*data[[#This Row],[Quantity]]</f>
        <v>244.02</v>
      </c>
      <c r="W3384" s="7">
        <f>data[[#This Row],[OrderDate]] + TIME(VALUE(LEFT(data[[#This Row],[OrderTime]],2)), VALUE(RIGHT(data[[#This Row],[OrderTime]],2)), 0)</f>
        <v>45552</v>
      </c>
      <c r="X3384" s="7">
        <f>_xlfn.MINIFS(data[OrderDateTime], data[CustomerName], data[[#This Row],[CustomerName]])</f>
        <v>45541.007638888892</v>
      </c>
      <c r="Y3384" t="str">
        <f>IF(data[[#This Row],[OrderDateTime]]=data[[#This Row],[FirstOrderDateTime]], "New", "Returning")</f>
        <v>Returning</v>
      </c>
      <c r="Z3384" s="7">
        <f>data[[#This Row],[DeliveryDate]] + data[[#This Row],[DeliveryTime]]</f>
        <v>45552.76666666667</v>
      </c>
      <c r="AA3384" s="7">
        <f>data[[#This Row],[OrderDateTime]] + 1</f>
        <v>45553</v>
      </c>
      <c r="AB3384" s="7" t="str">
        <f>IF(data[[#This Row],[DeliveryDateTime]] &lt;= data[[#This Row],[SLADue]], "On Time", "Late")</f>
        <v>On Time</v>
      </c>
    </row>
    <row r="3385" spans="1:28" x14ac:dyDescent="0.2">
      <c r="A3385" t="s">
        <v>3935</v>
      </c>
      <c r="B3385" t="s">
        <v>19</v>
      </c>
      <c r="C3385" t="s">
        <v>69</v>
      </c>
      <c r="D3385" t="s">
        <v>70</v>
      </c>
      <c r="E3385" s="5">
        <v>58.84</v>
      </c>
      <c r="F3385" t="s">
        <v>74</v>
      </c>
      <c r="G3385">
        <v>1</v>
      </c>
      <c r="H3385" s="1">
        <v>45767</v>
      </c>
      <c r="I3385" s="1" t="str">
        <f>TEXT(data[[#This Row],[OrderDate]],"mmm")</f>
        <v>Apr</v>
      </c>
      <c r="J3385" s="6">
        <v>0.54027777777777775</v>
      </c>
      <c r="K3385" s="6" t="str">
        <f>TEXT(data[[#This Row],[OrderTime]],"h")</f>
        <v>12</v>
      </c>
      <c r="L3385" s="1">
        <v>45767</v>
      </c>
      <c r="M3385" s="6">
        <v>0.83194444444444449</v>
      </c>
      <c r="N3385" t="s">
        <v>310</v>
      </c>
      <c r="O3385" t="s">
        <v>1787</v>
      </c>
      <c r="P3385" t="s">
        <v>180</v>
      </c>
      <c r="Q3385" t="s">
        <v>26</v>
      </c>
      <c r="R3385" t="s">
        <v>37</v>
      </c>
      <c r="S3385" t="s">
        <v>47</v>
      </c>
      <c r="T3385" t="s">
        <v>38</v>
      </c>
      <c r="U3385" t="s">
        <v>30</v>
      </c>
      <c r="V3385" s="5">
        <f>data[[#This Row],[PriceUSD]]*data[[#This Row],[Quantity]]</f>
        <v>58.84</v>
      </c>
      <c r="W3385" s="7">
        <f>data[[#This Row],[OrderDate]] + TIME(VALUE(LEFT(data[[#This Row],[OrderTime]],2)), VALUE(RIGHT(data[[#This Row],[OrderTime]],2)), 0)</f>
        <v>45767.054166666669</v>
      </c>
      <c r="X3385" s="7">
        <f>_xlfn.MINIFS(data[OrderDateTime], data[CustomerName], data[[#This Row],[CustomerName]])</f>
        <v>45531.030555555553</v>
      </c>
      <c r="Y3385" t="str">
        <f>IF(data[[#This Row],[OrderDateTime]]=data[[#This Row],[FirstOrderDateTime]], "New", "Returning")</f>
        <v>Returning</v>
      </c>
      <c r="Z3385" s="7">
        <f>data[[#This Row],[DeliveryDate]] + data[[#This Row],[DeliveryTime]]</f>
        <v>45767.831944444442</v>
      </c>
      <c r="AA3385" s="7">
        <f>data[[#This Row],[OrderDateTime]] + 1</f>
        <v>45768.054166666669</v>
      </c>
      <c r="AB3385" s="7" t="str">
        <f>IF(data[[#This Row],[DeliveryDateTime]] &lt;= data[[#This Row],[SLADue]], "On Time", "Late")</f>
        <v>On Time</v>
      </c>
    </row>
    <row r="3386" spans="1:28" x14ac:dyDescent="0.2">
      <c r="A3386" t="s">
        <v>3936</v>
      </c>
      <c r="B3386" t="s">
        <v>19</v>
      </c>
      <c r="C3386" t="s">
        <v>79</v>
      </c>
      <c r="D3386" t="s">
        <v>80</v>
      </c>
      <c r="E3386" s="5">
        <v>28.27</v>
      </c>
      <c r="F3386" t="s">
        <v>81</v>
      </c>
      <c r="G3386">
        <v>1</v>
      </c>
      <c r="H3386" s="1">
        <v>45873</v>
      </c>
      <c r="I3386" s="1" t="str">
        <f>TEXT(data[[#This Row],[OrderDate]],"mmm")</f>
        <v>Aug</v>
      </c>
      <c r="J3386" s="6">
        <v>0.71319444444444446</v>
      </c>
      <c r="K3386" s="6" t="str">
        <f>TEXT(data[[#This Row],[OrderTime]],"h")</f>
        <v>17</v>
      </c>
      <c r="L3386" s="1">
        <v>45874</v>
      </c>
      <c r="M3386" s="6">
        <v>0.75486111111111109</v>
      </c>
      <c r="N3386" t="s">
        <v>163</v>
      </c>
      <c r="O3386" t="s">
        <v>324</v>
      </c>
      <c r="P3386" t="s">
        <v>77</v>
      </c>
      <c r="Q3386" t="s">
        <v>26</v>
      </c>
      <c r="R3386" t="s">
        <v>83</v>
      </c>
      <c r="S3386" t="s">
        <v>28</v>
      </c>
      <c r="T3386" t="s">
        <v>29</v>
      </c>
      <c r="U3386" t="s">
        <v>39</v>
      </c>
      <c r="V3386" s="5">
        <f>data[[#This Row],[PriceUSD]]*data[[#This Row],[Quantity]]</f>
        <v>28.27</v>
      </c>
      <c r="W3386" s="7">
        <f>data[[#This Row],[OrderDate]] + TIME(VALUE(LEFT(data[[#This Row],[OrderTime]],2)), VALUE(RIGHT(data[[#This Row],[OrderTime]],2)), 0)</f>
        <v>45873.030555555553</v>
      </c>
      <c r="X3386" s="7">
        <f>_xlfn.MINIFS(data[OrderDateTime], data[CustomerName], data[[#This Row],[CustomerName]])</f>
        <v>45593.038888888892</v>
      </c>
      <c r="Y3386" t="str">
        <f>IF(data[[#This Row],[OrderDateTime]]=data[[#This Row],[FirstOrderDateTime]], "New", "Returning")</f>
        <v>Returning</v>
      </c>
      <c r="Z3386" s="7">
        <f>data[[#This Row],[DeliveryDate]] + data[[#This Row],[DeliveryTime]]</f>
        <v>45874.754861111112</v>
      </c>
      <c r="AA3386" s="7">
        <f>data[[#This Row],[OrderDateTime]] + 1</f>
        <v>45874.030555555553</v>
      </c>
      <c r="AB3386" s="7" t="str">
        <f>IF(data[[#This Row],[DeliveryDateTime]] &lt;= data[[#This Row],[SLADue]], "On Time", "Late")</f>
        <v>Late</v>
      </c>
    </row>
    <row r="3387" spans="1:28" x14ac:dyDescent="0.2">
      <c r="A3387" t="s">
        <v>3937</v>
      </c>
      <c r="B3387" t="s">
        <v>19</v>
      </c>
      <c r="C3387" t="s">
        <v>69</v>
      </c>
      <c r="D3387" t="s">
        <v>70</v>
      </c>
      <c r="E3387" s="5">
        <v>52.48</v>
      </c>
      <c r="F3387" t="s">
        <v>56</v>
      </c>
      <c r="G3387">
        <v>2</v>
      </c>
      <c r="H3387" s="1">
        <v>45511</v>
      </c>
      <c r="I3387" s="1" t="str">
        <f>TEXT(data[[#This Row],[OrderDate]],"mmm")</f>
        <v>Aug</v>
      </c>
      <c r="J3387" s="6">
        <v>0.42499999999999999</v>
      </c>
      <c r="K3387" s="6" t="str">
        <f>TEXT(data[[#This Row],[OrderTime]],"h")</f>
        <v>10</v>
      </c>
      <c r="L3387" s="1">
        <v>45512</v>
      </c>
      <c r="M3387" s="6">
        <v>0.5083333333333333</v>
      </c>
      <c r="N3387" t="s">
        <v>57</v>
      </c>
      <c r="O3387" t="s">
        <v>584</v>
      </c>
      <c r="P3387" t="s">
        <v>25</v>
      </c>
      <c r="Q3387" t="s">
        <v>53</v>
      </c>
      <c r="R3387" t="s">
        <v>37</v>
      </c>
      <c r="S3387" t="s">
        <v>28</v>
      </c>
      <c r="T3387" t="s">
        <v>38</v>
      </c>
      <c r="U3387" t="s">
        <v>30</v>
      </c>
      <c r="V3387" s="5">
        <f>data[[#This Row],[PriceUSD]]*data[[#This Row],[Quantity]]</f>
        <v>104.96</v>
      </c>
      <c r="W3387" s="7">
        <f>data[[#This Row],[OrderDate]] + TIME(VALUE(LEFT(data[[#This Row],[OrderTime]],2)), VALUE(RIGHT(data[[#This Row],[OrderTime]],2)), 0)</f>
        <v>45511.017361111109</v>
      </c>
      <c r="X3387" s="7">
        <f>_xlfn.MINIFS(data[OrderDateTime], data[CustomerName], data[[#This Row],[CustomerName]])</f>
        <v>45511.017361111109</v>
      </c>
      <c r="Y3387" t="str">
        <f>IF(data[[#This Row],[OrderDateTime]]=data[[#This Row],[FirstOrderDateTime]], "New", "Returning")</f>
        <v>New</v>
      </c>
      <c r="Z3387" s="7">
        <f>data[[#This Row],[DeliveryDate]] + data[[#This Row],[DeliveryTime]]</f>
        <v>45512.508333333331</v>
      </c>
      <c r="AA3387" s="7">
        <f>data[[#This Row],[OrderDateTime]] + 1</f>
        <v>45512.017361111109</v>
      </c>
      <c r="AB3387" s="7" t="str">
        <f>IF(data[[#This Row],[DeliveryDateTime]] &lt;= data[[#This Row],[SLADue]], "On Time", "Late")</f>
        <v>Late</v>
      </c>
    </row>
    <row r="3388" spans="1:28" x14ac:dyDescent="0.2">
      <c r="A3388" t="s">
        <v>3938</v>
      </c>
      <c r="B3388" t="s">
        <v>19</v>
      </c>
      <c r="C3388" t="s">
        <v>126</v>
      </c>
      <c r="D3388" t="s">
        <v>127</v>
      </c>
      <c r="E3388" s="5">
        <v>22.59</v>
      </c>
      <c r="F3388" t="s">
        <v>71</v>
      </c>
      <c r="G3388">
        <v>1</v>
      </c>
      <c r="H3388" s="1">
        <v>45614</v>
      </c>
      <c r="I3388" s="1" t="str">
        <f>TEXT(data[[#This Row],[OrderDate]],"mmm")</f>
        <v>Nov</v>
      </c>
      <c r="J3388" s="6">
        <v>0.89513888888888893</v>
      </c>
      <c r="K3388" s="6" t="str">
        <f>TEXT(data[[#This Row],[OrderTime]],"h")</f>
        <v>21</v>
      </c>
      <c r="L3388" s="1">
        <v>45616</v>
      </c>
      <c r="M3388" s="6">
        <v>0.77916666666666667</v>
      </c>
      <c r="N3388" t="s">
        <v>326</v>
      </c>
      <c r="O3388" t="s">
        <v>251</v>
      </c>
      <c r="P3388" t="s">
        <v>202</v>
      </c>
      <c r="Q3388" t="s">
        <v>26</v>
      </c>
      <c r="R3388" t="s">
        <v>129</v>
      </c>
      <c r="S3388" t="s">
        <v>105</v>
      </c>
      <c r="T3388" t="s">
        <v>29</v>
      </c>
      <c r="U3388" t="s">
        <v>39</v>
      </c>
      <c r="V3388" s="5">
        <f>data[[#This Row],[PriceUSD]]*data[[#This Row],[Quantity]]</f>
        <v>22.59</v>
      </c>
      <c r="W3388" s="7">
        <f>data[[#This Row],[OrderDate]] + TIME(VALUE(LEFT(data[[#This Row],[OrderTime]],2)), VALUE(RIGHT(data[[#This Row],[OrderTime]],2)), 0)</f>
        <v>45614.061805555553</v>
      </c>
      <c r="X3388" s="7">
        <f>_xlfn.MINIFS(data[OrderDateTime], data[CustomerName], data[[#This Row],[CustomerName]])</f>
        <v>45516.030555555553</v>
      </c>
      <c r="Y3388" t="str">
        <f>IF(data[[#This Row],[OrderDateTime]]=data[[#This Row],[FirstOrderDateTime]], "New", "Returning")</f>
        <v>Returning</v>
      </c>
      <c r="Z3388" s="7">
        <f>data[[#This Row],[DeliveryDate]] + data[[#This Row],[DeliveryTime]]</f>
        <v>45616.779166666667</v>
      </c>
      <c r="AA3388" s="7">
        <f>data[[#This Row],[OrderDateTime]] + 1</f>
        <v>45615.061805555553</v>
      </c>
      <c r="AB3388" s="7" t="str">
        <f>IF(data[[#This Row],[DeliveryDateTime]] &lt;= data[[#This Row],[SLADue]], "On Time", "Late")</f>
        <v>Late</v>
      </c>
    </row>
    <row r="3389" spans="1:28" x14ac:dyDescent="0.2">
      <c r="A3389" t="s">
        <v>3939</v>
      </c>
      <c r="B3389" t="s">
        <v>19</v>
      </c>
      <c r="C3389" t="s">
        <v>126</v>
      </c>
      <c r="D3389" t="s">
        <v>127</v>
      </c>
      <c r="E3389" s="5">
        <v>23.64</v>
      </c>
      <c r="F3389" t="s">
        <v>87</v>
      </c>
      <c r="G3389">
        <v>1</v>
      </c>
      <c r="H3389" s="1">
        <v>45826</v>
      </c>
      <c r="I3389" s="1" t="str">
        <f>TEXT(data[[#This Row],[OrderDate]],"mmm")</f>
        <v>Jun</v>
      </c>
      <c r="J3389" s="6">
        <v>0.62847222222222221</v>
      </c>
      <c r="K3389" s="6" t="str">
        <f>TEXT(data[[#This Row],[OrderTime]],"h")</f>
        <v>15</v>
      </c>
      <c r="L3389" s="1">
        <v>45827</v>
      </c>
      <c r="M3389" s="6">
        <v>0.75347222222222221</v>
      </c>
      <c r="N3389" t="s">
        <v>120</v>
      </c>
      <c r="O3389" t="s">
        <v>748</v>
      </c>
      <c r="P3389" t="s">
        <v>25</v>
      </c>
      <c r="Q3389" t="s">
        <v>26</v>
      </c>
      <c r="R3389" t="s">
        <v>129</v>
      </c>
      <c r="S3389" t="s">
        <v>28</v>
      </c>
      <c r="T3389" t="s">
        <v>136</v>
      </c>
      <c r="U3389" t="s">
        <v>39</v>
      </c>
      <c r="V3389" s="5">
        <f>data[[#This Row],[PriceUSD]]*data[[#This Row],[Quantity]]</f>
        <v>23.64</v>
      </c>
      <c r="W3389" s="7">
        <f>data[[#This Row],[OrderDate]] + TIME(VALUE(LEFT(data[[#This Row],[OrderTime]],2)), VALUE(RIGHT(data[[#This Row],[OrderTime]],2)), 0)</f>
        <v>45826.015277777777</v>
      </c>
      <c r="X3389" s="7">
        <f>_xlfn.MINIFS(data[OrderDateTime], data[CustomerName], data[[#This Row],[CustomerName]])</f>
        <v>45507.015277777777</v>
      </c>
      <c r="Y3389" t="str">
        <f>IF(data[[#This Row],[OrderDateTime]]=data[[#This Row],[FirstOrderDateTime]], "New", "Returning")</f>
        <v>Returning</v>
      </c>
      <c r="Z3389" s="7">
        <f>data[[#This Row],[DeliveryDate]] + data[[#This Row],[DeliveryTime]]</f>
        <v>45827.753472222219</v>
      </c>
      <c r="AA3389" s="7">
        <f>data[[#This Row],[OrderDateTime]] + 1</f>
        <v>45827.015277777777</v>
      </c>
      <c r="AB3389" s="7" t="str">
        <f>IF(data[[#This Row],[DeliveryDateTime]] &lt;= data[[#This Row],[SLADue]], "On Time", "Late")</f>
        <v>Late</v>
      </c>
    </row>
    <row r="3390" spans="1:28" x14ac:dyDescent="0.2">
      <c r="A3390" t="s">
        <v>3940</v>
      </c>
      <c r="B3390" t="s">
        <v>19</v>
      </c>
      <c r="C3390" t="s">
        <v>110</v>
      </c>
      <c r="D3390" t="s">
        <v>111</v>
      </c>
      <c r="E3390" s="5">
        <v>11.79</v>
      </c>
      <c r="F3390" t="s">
        <v>71</v>
      </c>
      <c r="G3390">
        <v>2</v>
      </c>
      <c r="H3390" s="1">
        <v>45740</v>
      </c>
      <c r="I3390" s="1" t="str">
        <f>TEXT(data[[#This Row],[OrderDate]],"mmm")</f>
        <v>Mar</v>
      </c>
      <c r="J3390" s="6">
        <v>0.74097222222222225</v>
      </c>
      <c r="K3390" s="6" t="str">
        <f>TEXT(data[[#This Row],[OrderTime]],"h")</f>
        <v>17</v>
      </c>
      <c r="L3390" s="1">
        <v>45741</v>
      </c>
      <c r="M3390" s="6">
        <v>0.90763888888888888</v>
      </c>
      <c r="N3390" t="s">
        <v>23</v>
      </c>
      <c r="O3390" t="s">
        <v>814</v>
      </c>
      <c r="P3390" t="s">
        <v>25</v>
      </c>
      <c r="Q3390" t="s">
        <v>26</v>
      </c>
      <c r="R3390" t="s">
        <v>114</v>
      </c>
      <c r="S3390" t="s">
        <v>28</v>
      </c>
      <c r="T3390" t="s">
        <v>59</v>
      </c>
      <c r="U3390" t="s">
        <v>30</v>
      </c>
      <c r="V3390" s="5">
        <f>data[[#This Row],[PriceUSD]]*data[[#This Row],[Quantity]]</f>
        <v>23.58</v>
      </c>
      <c r="W3390" s="7">
        <f>data[[#This Row],[OrderDate]] + TIME(VALUE(LEFT(data[[#This Row],[OrderTime]],2)), VALUE(RIGHT(data[[#This Row],[OrderTime]],2)), 0)</f>
        <v>45740.015277777777</v>
      </c>
      <c r="X3390" s="7">
        <f>_xlfn.MINIFS(data[OrderDateTime], data[CustomerName], data[[#This Row],[CustomerName]])</f>
        <v>45508.030555555553</v>
      </c>
      <c r="Y3390" t="str">
        <f>IF(data[[#This Row],[OrderDateTime]]=data[[#This Row],[FirstOrderDateTime]], "New", "Returning")</f>
        <v>Returning</v>
      </c>
      <c r="Z3390" s="7">
        <f>data[[#This Row],[DeliveryDate]] + data[[#This Row],[DeliveryTime]]</f>
        <v>45741.907638888886</v>
      </c>
      <c r="AA3390" s="7">
        <f>data[[#This Row],[OrderDateTime]] + 1</f>
        <v>45741.015277777777</v>
      </c>
      <c r="AB3390" s="7" t="str">
        <f>IF(data[[#This Row],[DeliveryDateTime]] &lt;= data[[#This Row],[SLADue]], "On Time", "Late")</f>
        <v>Late</v>
      </c>
    </row>
    <row r="3391" spans="1:28" x14ac:dyDescent="0.2">
      <c r="A3391" t="s">
        <v>3941</v>
      </c>
      <c r="B3391" t="s">
        <v>19</v>
      </c>
      <c r="C3391" t="s">
        <v>79</v>
      </c>
      <c r="D3391" t="s">
        <v>80</v>
      </c>
      <c r="E3391" s="5">
        <v>31.47</v>
      </c>
      <c r="F3391" t="s">
        <v>81</v>
      </c>
      <c r="G3391">
        <v>1</v>
      </c>
      <c r="H3391" s="1">
        <v>45791</v>
      </c>
      <c r="I3391" s="1" t="str">
        <f>TEXT(data[[#This Row],[OrderDate]],"mmm")</f>
        <v>May</v>
      </c>
      <c r="J3391" s="6">
        <v>0.7993055555555556</v>
      </c>
      <c r="K3391" s="6" t="str">
        <f>TEXT(data[[#This Row],[OrderTime]],"h")</f>
        <v>19</v>
      </c>
      <c r="L3391" s="1">
        <v>45793</v>
      </c>
      <c r="M3391" s="6">
        <v>0.88263888888888886</v>
      </c>
      <c r="N3391" t="s">
        <v>208</v>
      </c>
      <c r="O3391" t="s">
        <v>348</v>
      </c>
      <c r="P3391" t="s">
        <v>202</v>
      </c>
      <c r="Q3391" t="s">
        <v>53</v>
      </c>
      <c r="R3391" t="s">
        <v>83</v>
      </c>
      <c r="S3391" t="s">
        <v>105</v>
      </c>
      <c r="T3391" t="s">
        <v>38</v>
      </c>
      <c r="U3391" t="s">
        <v>67</v>
      </c>
      <c r="V3391" s="5">
        <f>data[[#This Row],[PriceUSD]]*data[[#This Row],[Quantity]]</f>
        <v>31.47</v>
      </c>
      <c r="W3391" s="7">
        <f>data[[#This Row],[OrderDate]] + TIME(VALUE(LEFT(data[[#This Row],[OrderTime]],2)), VALUE(RIGHT(data[[#This Row],[OrderTime]],2)), 0)</f>
        <v>45791.038888888892</v>
      </c>
      <c r="X3391" s="7">
        <f>_xlfn.MINIFS(data[OrderDateTime], data[CustomerName], data[[#This Row],[CustomerName]])</f>
        <v>45506.054166666669</v>
      </c>
      <c r="Y3391" t="str">
        <f>IF(data[[#This Row],[OrderDateTime]]=data[[#This Row],[FirstOrderDateTime]], "New", "Returning")</f>
        <v>Returning</v>
      </c>
      <c r="Z3391" s="7">
        <f>data[[#This Row],[DeliveryDate]] + data[[#This Row],[DeliveryTime]]</f>
        <v>45793.882638888892</v>
      </c>
      <c r="AA3391" s="7">
        <f>data[[#This Row],[OrderDateTime]] + 1</f>
        <v>45792.038888888892</v>
      </c>
      <c r="AB3391" s="7" t="str">
        <f>IF(data[[#This Row],[DeliveryDateTime]] &lt;= data[[#This Row],[SLADue]], "On Time", "Late")</f>
        <v>Late</v>
      </c>
    </row>
    <row r="3392" spans="1:28" x14ac:dyDescent="0.2">
      <c r="A3392" t="s">
        <v>3942</v>
      </c>
      <c r="B3392" t="s">
        <v>19</v>
      </c>
      <c r="C3392" t="s">
        <v>117</v>
      </c>
      <c r="D3392" t="s">
        <v>118</v>
      </c>
      <c r="E3392" s="5">
        <v>83.72</v>
      </c>
      <c r="F3392" t="s">
        <v>182</v>
      </c>
      <c r="G3392">
        <v>1</v>
      </c>
      <c r="H3392" s="1">
        <v>45773</v>
      </c>
      <c r="I3392" s="1" t="str">
        <f>TEXT(data[[#This Row],[OrderDate]],"mmm")</f>
        <v>Apr</v>
      </c>
      <c r="J3392" s="6">
        <v>0.50486111111111109</v>
      </c>
      <c r="K3392" s="6" t="str">
        <f>TEXT(data[[#This Row],[OrderTime]],"h")</f>
        <v>12</v>
      </c>
      <c r="L3392" s="1">
        <v>45773</v>
      </c>
      <c r="M3392" s="6">
        <v>0.79652777777777772</v>
      </c>
      <c r="N3392" t="s">
        <v>502</v>
      </c>
      <c r="O3392" t="s">
        <v>229</v>
      </c>
      <c r="P3392" t="s">
        <v>202</v>
      </c>
      <c r="Q3392" t="s">
        <v>26</v>
      </c>
      <c r="R3392" t="s">
        <v>66</v>
      </c>
      <c r="S3392" t="s">
        <v>47</v>
      </c>
      <c r="T3392" t="s">
        <v>29</v>
      </c>
      <c r="U3392" t="s">
        <v>30</v>
      </c>
      <c r="V3392" s="5">
        <f>data[[#This Row],[PriceUSD]]*data[[#This Row],[Quantity]]</f>
        <v>83.72</v>
      </c>
      <c r="W3392" s="7">
        <f>data[[#This Row],[OrderDate]] + TIME(VALUE(LEFT(data[[#This Row],[OrderTime]],2)), VALUE(RIGHT(data[[#This Row],[OrderTime]],2)), 0)</f>
        <v>45773.007638888892</v>
      </c>
      <c r="X3392" s="7">
        <f>_xlfn.MINIFS(data[OrderDateTime], data[CustomerName], data[[#This Row],[CustomerName]])</f>
        <v>45594.015277777777</v>
      </c>
      <c r="Y3392" t="str">
        <f>IF(data[[#This Row],[OrderDateTime]]=data[[#This Row],[FirstOrderDateTime]], "New", "Returning")</f>
        <v>Returning</v>
      </c>
      <c r="Z3392" s="7">
        <f>data[[#This Row],[DeliveryDate]] + data[[#This Row],[DeliveryTime]]</f>
        <v>45773.796527777777</v>
      </c>
      <c r="AA3392" s="7">
        <f>data[[#This Row],[OrderDateTime]] + 1</f>
        <v>45774.007638888892</v>
      </c>
      <c r="AB3392" s="7" t="str">
        <f>IF(data[[#This Row],[DeliveryDateTime]] &lt;= data[[#This Row],[SLADue]], "On Time", "Late")</f>
        <v>On Time</v>
      </c>
    </row>
    <row r="3393" spans="1:28" x14ac:dyDescent="0.2">
      <c r="A3393" t="s">
        <v>3943</v>
      </c>
      <c r="B3393" t="s">
        <v>19</v>
      </c>
      <c r="C3393" t="s">
        <v>110</v>
      </c>
      <c r="D3393" t="s">
        <v>111</v>
      </c>
      <c r="E3393" s="5">
        <v>11.12</v>
      </c>
      <c r="F3393" t="s">
        <v>87</v>
      </c>
      <c r="G3393">
        <v>1</v>
      </c>
      <c r="H3393" s="1">
        <v>45602</v>
      </c>
      <c r="I3393" s="1" t="str">
        <f>TEXT(data[[#This Row],[OrderDate]],"mmm")</f>
        <v>Nov</v>
      </c>
      <c r="J3393" s="6">
        <v>0.86250000000000004</v>
      </c>
      <c r="K3393" s="6" t="str">
        <f>TEXT(data[[#This Row],[OrderTime]],"h")</f>
        <v>20</v>
      </c>
      <c r="L3393" s="1">
        <v>45603</v>
      </c>
      <c r="M3393" s="6">
        <v>0.90416666666666667</v>
      </c>
      <c r="N3393" t="s">
        <v>310</v>
      </c>
      <c r="O3393" t="s">
        <v>128</v>
      </c>
      <c r="P3393" t="s">
        <v>180</v>
      </c>
      <c r="Q3393" t="s">
        <v>53</v>
      </c>
      <c r="R3393" t="s">
        <v>114</v>
      </c>
      <c r="S3393" t="s">
        <v>28</v>
      </c>
      <c r="T3393" t="s">
        <v>29</v>
      </c>
      <c r="U3393" t="s">
        <v>30</v>
      </c>
      <c r="V3393" s="5">
        <f>data[[#This Row],[PriceUSD]]*data[[#This Row],[Quantity]]</f>
        <v>11.12</v>
      </c>
      <c r="W3393" s="7">
        <f>data[[#This Row],[OrderDate]] + TIME(VALUE(LEFT(data[[#This Row],[OrderTime]],2)), VALUE(RIGHT(data[[#This Row],[OrderTime]],2)), 0)</f>
        <v>45602.017361111109</v>
      </c>
      <c r="X3393" s="7">
        <f>_xlfn.MINIFS(data[OrderDateTime], data[CustomerName], data[[#This Row],[CustomerName]])</f>
        <v>45540.054166666669</v>
      </c>
      <c r="Y3393" t="str">
        <f>IF(data[[#This Row],[OrderDateTime]]=data[[#This Row],[FirstOrderDateTime]], "New", "Returning")</f>
        <v>Returning</v>
      </c>
      <c r="Z3393" s="7">
        <f>data[[#This Row],[DeliveryDate]] + data[[#This Row],[DeliveryTime]]</f>
        <v>45603.904166666667</v>
      </c>
      <c r="AA3393" s="7">
        <f>data[[#This Row],[OrderDateTime]] + 1</f>
        <v>45603.017361111109</v>
      </c>
      <c r="AB3393" s="7" t="str">
        <f>IF(data[[#This Row],[DeliveryDateTime]] &lt;= data[[#This Row],[SLADue]], "On Time", "Late")</f>
        <v>Late</v>
      </c>
    </row>
    <row r="3394" spans="1:28" x14ac:dyDescent="0.2">
      <c r="A3394" t="s">
        <v>3944</v>
      </c>
      <c r="B3394" t="s">
        <v>19</v>
      </c>
      <c r="C3394" t="s">
        <v>290</v>
      </c>
      <c r="D3394" t="s">
        <v>291</v>
      </c>
      <c r="E3394" s="5">
        <v>60.65</v>
      </c>
      <c r="F3394" t="s">
        <v>22</v>
      </c>
      <c r="G3394">
        <v>1</v>
      </c>
      <c r="H3394" s="1">
        <v>45509</v>
      </c>
      <c r="I3394" s="1" t="str">
        <f>TEXT(data[[#This Row],[OrderDate]],"mmm")</f>
        <v>Aug</v>
      </c>
      <c r="J3394" s="6">
        <v>0.41180555555555554</v>
      </c>
      <c r="K3394" s="6" t="str">
        <f>TEXT(data[[#This Row],[OrderTime]],"h")</f>
        <v>9</v>
      </c>
      <c r="L3394" s="1">
        <v>45509</v>
      </c>
      <c r="M3394" s="6">
        <v>0.66180555555555554</v>
      </c>
      <c r="N3394" t="s">
        <v>123</v>
      </c>
      <c r="O3394" t="s">
        <v>740</v>
      </c>
      <c r="P3394" t="s">
        <v>36</v>
      </c>
      <c r="Q3394" t="s">
        <v>53</v>
      </c>
      <c r="R3394" t="s">
        <v>294</v>
      </c>
      <c r="S3394" t="s">
        <v>47</v>
      </c>
      <c r="T3394" t="s">
        <v>106</v>
      </c>
      <c r="U3394" t="s">
        <v>67</v>
      </c>
      <c r="V3394" s="5">
        <f>data[[#This Row],[PriceUSD]]*data[[#This Row],[Quantity]]</f>
        <v>60.65</v>
      </c>
      <c r="W3394" s="7">
        <f>data[[#This Row],[OrderDate]] + TIME(VALUE(LEFT(data[[#This Row],[OrderTime]],2)), VALUE(RIGHT(data[[#This Row],[OrderTime]],2)), 0)</f>
        <v>45509.038888888892</v>
      </c>
      <c r="X3394" s="7">
        <f>_xlfn.MINIFS(data[OrderDateTime], data[CustomerName], data[[#This Row],[CustomerName]])</f>
        <v>45509.038888888892</v>
      </c>
      <c r="Y3394" t="str">
        <f>IF(data[[#This Row],[OrderDateTime]]=data[[#This Row],[FirstOrderDateTime]], "New", "Returning")</f>
        <v>New</v>
      </c>
      <c r="Z3394" s="7">
        <f>data[[#This Row],[DeliveryDate]] + data[[#This Row],[DeliveryTime]]</f>
        <v>45509.661805555559</v>
      </c>
      <c r="AA3394" s="7">
        <f>data[[#This Row],[OrderDateTime]] + 1</f>
        <v>45510.038888888892</v>
      </c>
      <c r="AB3394" s="7" t="str">
        <f>IF(data[[#This Row],[DeliveryDateTime]] &lt;= data[[#This Row],[SLADue]], "On Time", "Late")</f>
        <v>On Time</v>
      </c>
    </row>
    <row r="3395" spans="1:28" x14ac:dyDescent="0.2">
      <c r="A3395" t="s">
        <v>3945</v>
      </c>
      <c r="B3395" t="s">
        <v>19</v>
      </c>
      <c r="C3395" t="s">
        <v>126</v>
      </c>
      <c r="D3395" t="s">
        <v>127</v>
      </c>
      <c r="E3395" s="5">
        <v>21.75</v>
      </c>
      <c r="F3395" t="s">
        <v>87</v>
      </c>
      <c r="G3395">
        <v>2</v>
      </c>
      <c r="H3395" s="1">
        <v>45702</v>
      </c>
      <c r="I3395" s="1" t="str">
        <f>TEXT(data[[#This Row],[OrderDate]],"mmm")</f>
        <v>Feb</v>
      </c>
      <c r="J3395" s="6">
        <v>0.62013888888888891</v>
      </c>
      <c r="K3395" s="6" t="str">
        <f>TEXT(data[[#This Row],[OrderTime]],"h")</f>
        <v>14</v>
      </c>
      <c r="L3395" s="1">
        <v>45703</v>
      </c>
      <c r="M3395" s="6">
        <v>0.74513888888888891</v>
      </c>
      <c r="N3395" t="s">
        <v>750</v>
      </c>
      <c r="O3395" t="s">
        <v>72</v>
      </c>
      <c r="P3395" t="s">
        <v>234</v>
      </c>
      <c r="Q3395" t="s">
        <v>53</v>
      </c>
      <c r="R3395" t="s">
        <v>129</v>
      </c>
      <c r="S3395" t="s">
        <v>28</v>
      </c>
      <c r="T3395" t="s">
        <v>38</v>
      </c>
      <c r="U3395" t="s">
        <v>30</v>
      </c>
      <c r="V3395" s="5">
        <f>data[[#This Row],[PriceUSD]]*data[[#This Row],[Quantity]]</f>
        <v>43.5</v>
      </c>
      <c r="W3395" s="7">
        <f>data[[#This Row],[OrderDate]] + TIME(VALUE(LEFT(data[[#This Row],[OrderTime]],2)), VALUE(RIGHT(data[[#This Row],[OrderTime]],2)), 0)</f>
        <v>45702.061805555553</v>
      </c>
      <c r="X3395" s="7">
        <f>_xlfn.MINIFS(data[OrderDateTime], data[CustomerName], data[[#This Row],[CustomerName]])</f>
        <v>45521.046527777777</v>
      </c>
      <c r="Y3395" t="str">
        <f>IF(data[[#This Row],[OrderDateTime]]=data[[#This Row],[FirstOrderDateTime]], "New", "Returning")</f>
        <v>Returning</v>
      </c>
      <c r="Z3395" s="7">
        <f>data[[#This Row],[DeliveryDate]] + data[[#This Row],[DeliveryTime]]</f>
        <v>45703.745138888888</v>
      </c>
      <c r="AA3395" s="7">
        <f>data[[#This Row],[OrderDateTime]] + 1</f>
        <v>45703.061805555553</v>
      </c>
      <c r="AB3395" s="7" t="str">
        <f>IF(data[[#This Row],[DeliveryDateTime]] &lt;= data[[#This Row],[SLADue]], "On Time", "Late")</f>
        <v>Late</v>
      </c>
    </row>
    <row r="3396" spans="1:28" x14ac:dyDescent="0.2">
      <c r="A3396" t="s">
        <v>3946</v>
      </c>
      <c r="B3396" t="s">
        <v>19</v>
      </c>
      <c r="C3396" t="s">
        <v>69</v>
      </c>
      <c r="D3396" t="s">
        <v>70</v>
      </c>
      <c r="E3396" s="5">
        <v>56.35</v>
      </c>
      <c r="F3396" t="s">
        <v>119</v>
      </c>
      <c r="G3396">
        <v>1</v>
      </c>
      <c r="H3396" s="1">
        <v>45829</v>
      </c>
      <c r="I3396" s="1" t="str">
        <f>TEXT(data[[#This Row],[OrderDate]],"mmm")</f>
        <v>Jun</v>
      </c>
      <c r="J3396" s="6">
        <v>0.74375000000000002</v>
      </c>
      <c r="K3396" s="6" t="str">
        <f>TEXT(data[[#This Row],[OrderTime]],"h")</f>
        <v>17</v>
      </c>
      <c r="L3396" s="1">
        <v>45830</v>
      </c>
      <c r="M3396" s="6">
        <v>0.86875000000000002</v>
      </c>
      <c r="N3396" t="s">
        <v>183</v>
      </c>
      <c r="O3396" t="s">
        <v>1406</v>
      </c>
      <c r="P3396" t="s">
        <v>180</v>
      </c>
      <c r="Q3396" t="s">
        <v>26</v>
      </c>
      <c r="R3396" t="s">
        <v>37</v>
      </c>
      <c r="S3396" t="s">
        <v>28</v>
      </c>
      <c r="T3396" t="s">
        <v>38</v>
      </c>
      <c r="U3396" t="s">
        <v>30</v>
      </c>
      <c r="V3396" s="5">
        <f>data[[#This Row],[PriceUSD]]*data[[#This Row],[Quantity]]</f>
        <v>56.35</v>
      </c>
      <c r="W3396" s="7">
        <f>data[[#This Row],[OrderDate]] + TIME(VALUE(LEFT(data[[#This Row],[OrderTime]],2)), VALUE(RIGHT(data[[#This Row],[OrderTime]],2)), 0)</f>
        <v>45829.052083333336</v>
      </c>
      <c r="X3396" s="7">
        <f>_xlfn.MINIFS(data[OrderDateTime], data[CustomerName], data[[#This Row],[CustomerName]])</f>
        <v>45618.030555555553</v>
      </c>
      <c r="Y3396" t="str">
        <f>IF(data[[#This Row],[OrderDateTime]]=data[[#This Row],[FirstOrderDateTime]], "New", "Returning")</f>
        <v>Returning</v>
      </c>
      <c r="Z3396" s="7">
        <f>data[[#This Row],[DeliveryDate]] + data[[#This Row],[DeliveryTime]]</f>
        <v>45830.868750000001</v>
      </c>
      <c r="AA3396" s="7">
        <f>data[[#This Row],[OrderDateTime]] + 1</f>
        <v>45830.052083333336</v>
      </c>
      <c r="AB3396" s="7" t="str">
        <f>IF(data[[#This Row],[DeliveryDateTime]] &lt;= data[[#This Row],[SLADue]], "On Time", "Late")</f>
        <v>Late</v>
      </c>
    </row>
    <row r="3397" spans="1:28" x14ac:dyDescent="0.2">
      <c r="A3397" t="s">
        <v>3947</v>
      </c>
      <c r="B3397" t="s">
        <v>19</v>
      </c>
      <c r="C3397" t="s">
        <v>49</v>
      </c>
      <c r="D3397" t="s">
        <v>50</v>
      </c>
      <c r="E3397" s="5">
        <v>28.74</v>
      </c>
      <c r="F3397" t="s">
        <v>74</v>
      </c>
      <c r="G3397">
        <v>1</v>
      </c>
      <c r="H3397" s="1">
        <v>45526</v>
      </c>
      <c r="I3397" s="1" t="str">
        <f>TEXT(data[[#This Row],[OrderDate]],"mmm")</f>
        <v>Aug</v>
      </c>
      <c r="J3397" s="6">
        <v>0.89652777777777781</v>
      </c>
      <c r="K3397" s="6" t="str">
        <f>TEXT(data[[#This Row],[OrderTime]],"h")</f>
        <v>21</v>
      </c>
      <c r="L3397" s="1">
        <v>45528</v>
      </c>
      <c r="M3397" s="6">
        <v>0.62916666666666665</v>
      </c>
      <c r="N3397" t="s">
        <v>95</v>
      </c>
      <c r="O3397" t="s">
        <v>620</v>
      </c>
      <c r="P3397" t="s">
        <v>25</v>
      </c>
      <c r="Q3397" t="s">
        <v>53</v>
      </c>
      <c r="R3397" t="s">
        <v>54</v>
      </c>
      <c r="S3397" t="s">
        <v>105</v>
      </c>
      <c r="T3397" t="s">
        <v>38</v>
      </c>
      <c r="U3397" t="s">
        <v>39</v>
      </c>
      <c r="V3397" s="5">
        <f>data[[#This Row],[PriceUSD]]*data[[#This Row],[Quantity]]</f>
        <v>28.74</v>
      </c>
      <c r="W3397" s="7">
        <f>data[[#This Row],[OrderDate]] + TIME(VALUE(LEFT(data[[#This Row],[OrderTime]],2)), VALUE(RIGHT(data[[#This Row],[OrderTime]],2)), 0)</f>
        <v>45526.054166666669</v>
      </c>
      <c r="X3397" s="7">
        <f>_xlfn.MINIFS(data[OrderDateTime], data[CustomerName], data[[#This Row],[CustomerName]])</f>
        <v>45526.054166666669</v>
      </c>
      <c r="Y3397" t="str">
        <f>IF(data[[#This Row],[OrderDateTime]]=data[[#This Row],[FirstOrderDateTime]], "New", "Returning")</f>
        <v>New</v>
      </c>
      <c r="Z3397" s="7">
        <f>data[[#This Row],[DeliveryDate]] + data[[#This Row],[DeliveryTime]]</f>
        <v>45528.629166666666</v>
      </c>
      <c r="AA3397" s="7">
        <f>data[[#This Row],[OrderDateTime]] + 1</f>
        <v>45527.054166666669</v>
      </c>
      <c r="AB3397" s="7" t="str">
        <f>IF(data[[#This Row],[DeliveryDateTime]] &lt;= data[[#This Row],[SLADue]], "On Time", "Late")</f>
        <v>Late</v>
      </c>
    </row>
    <row r="3398" spans="1:28" x14ac:dyDescent="0.2">
      <c r="A3398" t="s">
        <v>3948</v>
      </c>
      <c r="B3398" t="s">
        <v>19</v>
      </c>
      <c r="C3398" t="s">
        <v>69</v>
      </c>
      <c r="D3398" t="s">
        <v>70</v>
      </c>
      <c r="E3398" s="5">
        <v>60.95</v>
      </c>
      <c r="F3398" t="s">
        <v>43</v>
      </c>
      <c r="G3398">
        <v>2</v>
      </c>
      <c r="H3398" s="1">
        <v>45516</v>
      </c>
      <c r="I3398" s="1" t="str">
        <f>TEXT(data[[#This Row],[OrderDate]],"mmm")</f>
        <v>Aug</v>
      </c>
      <c r="J3398" s="6">
        <v>0.78888888888888886</v>
      </c>
      <c r="K3398" s="6" t="str">
        <f>TEXT(data[[#This Row],[OrderTime]],"h")</f>
        <v>18</v>
      </c>
      <c r="L3398" s="1">
        <v>45517</v>
      </c>
      <c r="M3398" s="6">
        <v>0.87222222222222223</v>
      </c>
      <c r="N3398" t="s">
        <v>64</v>
      </c>
      <c r="O3398" t="s">
        <v>135</v>
      </c>
      <c r="P3398" t="s">
        <v>25</v>
      </c>
      <c r="Q3398" t="s">
        <v>26</v>
      </c>
      <c r="R3398" t="s">
        <v>37</v>
      </c>
      <c r="S3398" t="s">
        <v>28</v>
      </c>
      <c r="T3398" t="s">
        <v>106</v>
      </c>
      <c r="U3398" t="s">
        <v>67</v>
      </c>
      <c r="V3398" s="5">
        <f>data[[#This Row],[PriceUSD]]*data[[#This Row],[Quantity]]</f>
        <v>121.9</v>
      </c>
      <c r="W3398" s="7">
        <f>data[[#This Row],[OrderDate]] + TIME(VALUE(LEFT(data[[#This Row],[OrderTime]],2)), VALUE(RIGHT(data[[#This Row],[OrderTime]],2)), 0)</f>
        <v>45516.061805555553</v>
      </c>
      <c r="X3398" s="7">
        <f>_xlfn.MINIFS(data[OrderDateTime], data[CustomerName], data[[#This Row],[CustomerName]])</f>
        <v>45516.061805555553</v>
      </c>
      <c r="Y3398" t="str">
        <f>IF(data[[#This Row],[OrderDateTime]]=data[[#This Row],[FirstOrderDateTime]], "New", "Returning")</f>
        <v>New</v>
      </c>
      <c r="Z3398" s="7">
        <f>data[[#This Row],[DeliveryDate]] + data[[#This Row],[DeliveryTime]]</f>
        <v>45517.87222222222</v>
      </c>
      <c r="AA3398" s="7">
        <f>data[[#This Row],[OrderDateTime]] + 1</f>
        <v>45517.061805555553</v>
      </c>
      <c r="AB3398" s="7" t="str">
        <f>IF(data[[#This Row],[DeliveryDateTime]] &lt;= data[[#This Row],[SLADue]], "On Time", "Late")</f>
        <v>Late</v>
      </c>
    </row>
    <row r="3399" spans="1:28" x14ac:dyDescent="0.2">
      <c r="A3399" t="s">
        <v>3949</v>
      </c>
      <c r="B3399" t="s">
        <v>19</v>
      </c>
      <c r="C3399" t="s">
        <v>79</v>
      </c>
      <c r="D3399" t="s">
        <v>80</v>
      </c>
      <c r="E3399" s="5">
        <v>31.48</v>
      </c>
      <c r="F3399" t="s">
        <v>81</v>
      </c>
      <c r="G3399">
        <v>1</v>
      </c>
      <c r="H3399" s="1">
        <v>45829</v>
      </c>
      <c r="I3399" s="1" t="str">
        <f>TEXT(data[[#This Row],[OrderDate]],"mmm")</f>
        <v>Jun</v>
      </c>
      <c r="J3399" s="6">
        <v>0.82013888888888886</v>
      </c>
      <c r="K3399" s="6" t="str">
        <f>TEXT(data[[#This Row],[OrderTime]],"h")</f>
        <v>19</v>
      </c>
      <c r="L3399" s="1">
        <v>45830</v>
      </c>
      <c r="M3399" s="6">
        <v>0.79791666666666672</v>
      </c>
      <c r="N3399" t="s">
        <v>175</v>
      </c>
      <c r="O3399" t="s">
        <v>1168</v>
      </c>
      <c r="P3399" t="s">
        <v>25</v>
      </c>
      <c r="Q3399" t="s">
        <v>53</v>
      </c>
      <c r="R3399" t="s">
        <v>83</v>
      </c>
      <c r="S3399" t="s">
        <v>28</v>
      </c>
      <c r="T3399" t="s">
        <v>38</v>
      </c>
      <c r="U3399" t="s">
        <v>30</v>
      </c>
      <c r="V3399" s="5">
        <f>data[[#This Row],[PriceUSD]]*data[[#This Row],[Quantity]]</f>
        <v>31.48</v>
      </c>
      <c r="W3399" s="7">
        <f>data[[#This Row],[OrderDate]] + TIME(VALUE(LEFT(data[[#This Row],[OrderTime]],2)), VALUE(RIGHT(data[[#This Row],[OrderTime]],2)), 0)</f>
        <v>45829.061805555553</v>
      </c>
      <c r="X3399" s="7">
        <f>_xlfn.MINIFS(data[OrderDateTime], data[CustomerName], data[[#This Row],[CustomerName]])</f>
        <v>45518.015277777777</v>
      </c>
      <c r="Y3399" t="str">
        <f>IF(data[[#This Row],[OrderDateTime]]=data[[#This Row],[FirstOrderDateTime]], "New", "Returning")</f>
        <v>Returning</v>
      </c>
      <c r="Z3399" s="7">
        <f>data[[#This Row],[DeliveryDate]] + data[[#This Row],[DeliveryTime]]</f>
        <v>45830.79791666667</v>
      </c>
      <c r="AA3399" s="7">
        <f>data[[#This Row],[OrderDateTime]] + 1</f>
        <v>45830.061805555553</v>
      </c>
      <c r="AB3399" s="7" t="str">
        <f>IF(data[[#This Row],[DeliveryDateTime]] &lt;= data[[#This Row],[SLADue]], "On Time", "Late")</f>
        <v>Late</v>
      </c>
    </row>
    <row r="3400" spans="1:28" x14ac:dyDescent="0.2">
      <c r="A3400" t="s">
        <v>3950</v>
      </c>
      <c r="B3400" t="s">
        <v>19</v>
      </c>
      <c r="C3400" t="s">
        <v>49</v>
      </c>
      <c r="D3400" t="s">
        <v>50</v>
      </c>
      <c r="E3400" s="5">
        <v>30.09</v>
      </c>
      <c r="F3400" t="s">
        <v>74</v>
      </c>
      <c r="G3400">
        <v>2</v>
      </c>
      <c r="H3400" s="1">
        <v>45789</v>
      </c>
      <c r="I3400" s="1" t="str">
        <f>TEXT(data[[#This Row],[OrderDate]],"mmm")</f>
        <v>May</v>
      </c>
      <c r="J3400" s="6">
        <v>0.87222222222222223</v>
      </c>
      <c r="K3400" s="6" t="str">
        <f>TEXT(data[[#This Row],[OrderTime]],"h")</f>
        <v>20</v>
      </c>
      <c r="L3400" s="1">
        <v>45791</v>
      </c>
      <c r="M3400" s="6">
        <v>0.82430555555555551</v>
      </c>
      <c r="N3400" t="s">
        <v>139</v>
      </c>
      <c r="O3400" t="s">
        <v>320</v>
      </c>
      <c r="P3400" t="s">
        <v>36</v>
      </c>
      <c r="Q3400" t="s">
        <v>53</v>
      </c>
      <c r="R3400" t="s">
        <v>54</v>
      </c>
      <c r="S3400" t="s">
        <v>105</v>
      </c>
      <c r="T3400" t="s">
        <v>29</v>
      </c>
      <c r="U3400" t="s">
        <v>30</v>
      </c>
      <c r="V3400" s="5">
        <f>data[[#This Row],[PriceUSD]]*data[[#This Row],[Quantity]]</f>
        <v>60.18</v>
      </c>
      <c r="W3400" s="7">
        <f>data[[#This Row],[OrderDate]] + TIME(VALUE(LEFT(data[[#This Row],[OrderTime]],2)), VALUE(RIGHT(data[[#This Row],[OrderTime]],2)), 0)</f>
        <v>45789.015277777777</v>
      </c>
      <c r="X3400" s="7">
        <f>_xlfn.MINIFS(data[OrderDateTime], data[CustomerName], data[[#This Row],[CustomerName]])</f>
        <v>45548.038888888892</v>
      </c>
      <c r="Y3400" t="str">
        <f>IF(data[[#This Row],[OrderDateTime]]=data[[#This Row],[FirstOrderDateTime]], "New", "Returning")</f>
        <v>Returning</v>
      </c>
      <c r="Z3400" s="7">
        <f>data[[#This Row],[DeliveryDate]] + data[[#This Row],[DeliveryTime]]</f>
        <v>45791.824305555558</v>
      </c>
      <c r="AA3400" s="7">
        <f>data[[#This Row],[OrderDateTime]] + 1</f>
        <v>45790.015277777777</v>
      </c>
      <c r="AB3400" s="7" t="str">
        <f>IF(data[[#This Row],[DeliveryDateTime]] &lt;= data[[#This Row],[SLADue]], "On Time", "Late")</f>
        <v>Late</v>
      </c>
    </row>
    <row r="3401" spans="1:28" x14ac:dyDescent="0.2">
      <c r="A3401" t="s">
        <v>3951</v>
      </c>
      <c r="B3401" t="s">
        <v>19</v>
      </c>
      <c r="C3401" t="s">
        <v>258</v>
      </c>
      <c r="D3401" t="s">
        <v>259</v>
      </c>
      <c r="E3401" s="5">
        <v>106.22</v>
      </c>
      <c r="F3401" t="s">
        <v>182</v>
      </c>
      <c r="G3401">
        <v>1</v>
      </c>
      <c r="H3401" s="1">
        <v>45522</v>
      </c>
      <c r="I3401" s="1" t="str">
        <f>TEXT(data[[#This Row],[OrderDate]],"mmm")</f>
        <v>Aug</v>
      </c>
      <c r="J3401" s="6">
        <v>0.86111111111111116</v>
      </c>
      <c r="K3401" s="6" t="str">
        <f>TEXT(data[[#This Row],[OrderTime]],"h")</f>
        <v>20</v>
      </c>
      <c r="L3401" s="1">
        <v>45524</v>
      </c>
      <c r="M3401" s="6">
        <v>0.52638888888888891</v>
      </c>
      <c r="N3401" t="s">
        <v>88</v>
      </c>
      <c r="O3401" t="s">
        <v>490</v>
      </c>
      <c r="P3401" t="s">
        <v>25</v>
      </c>
      <c r="Q3401" t="s">
        <v>53</v>
      </c>
      <c r="R3401" t="s">
        <v>261</v>
      </c>
      <c r="S3401" t="s">
        <v>105</v>
      </c>
      <c r="T3401" t="s">
        <v>38</v>
      </c>
      <c r="U3401" t="s">
        <v>30</v>
      </c>
      <c r="V3401" s="5">
        <f>data[[#This Row],[PriceUSD]]*data[[#This Row],[Quantity]]</f>
        <v>106.22</v>
      </c>
      <c r="W3401" s="7">
        <f>data[[#This Row],[OrderDate]] + TIME(VALUE(LEFT(data[[#This Row],[OrderTime]],2)), VALUE(RIGHT(data[[#This Row],[OrderTime]],2)), 0)</f>
        <v>45522.007638888892</v>
      </c>
      <c r="X3401" s="7">
        <f>_xlfn.MINIFS(data[OrderDateTime], data[CustomerName], data[[#This Row],[CustomerName]])</f>
        <v>45515.061805555553</v>
      </c>
      <c r="Y3401" t="str">
        <f>IF(data[[#This Row],[OrderDateTime]]=data[[#This Row],[FirstOrderDateTime]], "New", "Returning")</f>
        <v>Returning</v>
      </c>
      <c r="Z3401" s="7">
        <f>data[[#This Row],[DeliveryDate]] + data[[#This Row],[DeliveryTime]]</f>
        <v>45524.526388888888</v>
      </c>
      <c r="AA3401" s="7">
        <f>data[[#This Row],[OrderDateTime]] + 1</f>
        <v>45523.007638888892</v>
      </c>
      <c r="AB3401" s="7" t="str">
        <f>IF(data[[#This Row],[DeliveryDateTime]] &lt;= data[[#This Row],[SLADue]], "On Time", "Late")</f>
        <v>Late</v>
      </c>
    </row>
    <row r="3402" spans="1:28" x14ac:dyDescent="0.2">
      <c r="A3402" t="s">
        <v>3952</v>
      </c>
      <c r="B3402" t="s">
        <v>19</v>
      </c>
      <c r="C3402" t="s">
        <v>290</v>
      </c>
      <c r="D3402" t="s">
        <v>291</v>
      </c>
      <c r="E3402" s="5">
        <v>58.16</v>
      </c>
      <c r="F3402" t="s">
        <v>22</v>
      </c>
      <c r="G3402">
        <v>1</v>
      </c>
      <c r="H3402" s="1">
        <v>45556</v>
      </c>
      <c r="I3402" s="1" t="str">
        <f>TEXT(data[[#This Row],[OrderDate]],"mmm")</f>
        <v>Sep</v>
      </c>
      <c r="J3402" s="6">
        <v>0.80833333333333335</v>
      </c>
      <c r="K3402" s="6" t="str">
        <f>TEXT(data[[#This Row],[OrderTime]],"h")</f>
        <v>19</v>
      </c>
      <c r="L3402" s="1">
        <v>45558</v>
      </c>
      <c r="M3402" s="6">
        <v>0.85</v>
      </c>
      <c r="N3402" t="s">
        <v>238</v>
      </c>
      <c r="O3402" t="s">
        <v>366</v>
      </c>
      <c r="P3402" t="s">
        <v>36</v>
      </c>
      <c r="Q3402" t="s">
        <v>26</v>
      </c>
      <c r="R3402" t="s">
        <v>294</v>
      </c>
      <c r="S3402" t="s">
        <v>105</v>
      </c>
      <c r="T3402" t="s">
        <v>29</v>
      </c>
      <c r="U3402" t="s">
        <v>30</v>
      </c>
      <c r="V3402" s="5">
        <f>data[[#This Row],[PriceUSD]]*data[[#This Row],[Quantity]]</f>
        <v>58.16</v>
      </c>
      <c r="W3402" s="7">
        <f>data[[#This Row],[OrderDate]] + TIME(VALUE(LEFT(data[[#This Row],[OrderTime]],2)), VALUE(RIGHT(data[[#This Row],[OrderTime]],2)), 0)</f>
        <v>45556.022916666669</v>
      </c>
      <c r="X3402" s="7">
        <f>_xlfn.MINIFS(data[OrderDateTime], data[CustomerName], data[[#This Row],[CustomerName]])</f>
        <v>45506.038888888892</v>
      </c>
      <c r="Y3402" t="str">
        <f>IF(data[[#This Row],[OrderDateTime]]=data[[#This Row],[FirstOrderDateTime]], "New", "Returning")</f>
        <v>Returning</v>
      </c>
      <c r="Z3402" s="7">
        <f>data[[#This Row],[DeliveryDate]] + data[[#This Row],[DeliveryTime]]</f>
        <v>45558.85</v>
      </c>
      <c r="AA3402" s="7">
        <f>data[[#This Row],[OrderDateTime]] + 1</f>
        <v>45557.022916666669</v>
      </c>
      <c r="AB3402" s="7" t="str">
        <f>IF(data[[#This Row],[DeliveryDateTime]] &lt;= data[[#This Row],[SLADue]], "On Time", "Late")</f>
        <v>Late</v>
      </c>
    </row>
    <row r="3403" spans="1:28" x14ac:dyDescent="0.2">
      <c r="A3403" t="s">
        <v>3953</v>
      </c>
      <c r="B3403" t="s">
        <v>19</v>
      </c>
      <c r="C3403" t="s">
        <v>79</v>
      </c>
      <c r="D3403" t="s">
        <v>80</v>
      </c>
      <c r="E3403" s="5">
        <v>29.65</v>
      </c>
      <c r="F3403" t="s">
        <v>81</v>
      </c>
      <c r="G3403">
        <v>1</v>
      </c>
      <c r="H3403" s="1">
        <v>45788</v>
      </c>
      <c r="I3403" s="1" t="str">
        <f>TEXT(data[[#This Row],[OrderDate]],"mmm")</f>
        <v>May</v>
      </c>
      <c r="J3403" s="6">
        <v>0.82916666666666672</v>
      </c>
      <c r="K3403" s="6" t="str">
        <f>TEXT(data[[#This Row],[OrderTime]],"h")</f>
        <v>19</v>
      </c>
      <c r="L3403" s="1">
        <v>45791</v>
      </c>
      <c r="M3403" s="6">
        <v>0.72361111111111109</v>
      </c>
      <c r="N3403" t="s">
        <v>145</v>
      </c>
      <c r="O3403" t="s">
        <v>1139</v>
      </c>
      <c r="P3403" t="s">
        <v>77</v>
      </c>
      <c r="Q3403" t="s">
        <v>26</v>
      </c>
      <c r="R3403" t="s">
        <v>83</v>
      </c>
      <c r="S3403" t="s">
        <v>105</v>
      </c>
      <c r="T3403" t="s">
        <v>29</v>
      </c>
      <c r="U3403" t="s">
        <v>30</v>
      </c>
      <c r="V3403" s="5">
        <f>data[[#This Row],[PriceUSD]]*data[[#This Row],[Quantity]]</f>
        <v>29.65</v>
      </c>
      <c r="W3403" s="7">
        <f>data[[#This Row],[OrderDate]] + TIME(VALUE(LEFT(data[[#This Row],[OrderTime]],2)), VALUE(RIGHT(data[[#This Row],[OrderTime]],2)), 0)</f>
        <v>45788.046527777777</v>
      </c>
      <c r="X3403" s="7">
        <f>_xlfn.MINIFS(data[OrderDateTime], data[CustomerName], data[[#This Row],[CustomerName]])</f>
        <v>45550.022916666669</v>
      </c>
      <c r="Y3403" t="str">
        <f>IF(data[[#This Row],[OrderDateTime]]=data[[#This Row],[FirstOrderDateTime]], "New", "Returning")</f>
        <v>Returning</v>
      </c>
      <c r="Z3403" s="7">
        <f>data[[#This Row],[DeliveryDate]] + data[[#This Row],[DeliveryTime]]</f>
        <v>45791.723611111112</v>
      </c>
      <c r="AA3403" s="7">
        <f>data[[#This Row],[OrderDateTime]] + 1</f>
        <v>45789.046527777777</v>
      </c>
      <c r="AB3403" s="7" t="str">
        <f>IF(data[[#This Row],[DeliveryDateTime]] &lt;= data[[#This Row],[SLADue]], "On Time", "Late")</f>
        <v>Late</v>
      </c>
    </row>
    <row r="3404" spans="1:28" x14ac:dyDescent="0.2">
      <c r="A3404" t="s">
        <v>3954</v>
      </c>
      <c r="B3404" t="s">
        <v>19</v>
      </c>
      <c r="C3404" t="s">
        <v>49</v>
      </c>
      <c r="D3404" t="s">
        <v>50</v>
      </c>
      <c r="E3404" s="5">
        <v>24.88</v>
      </c>
      <c r="F3404" t="s">
        <v>74</v>
      </c>
      <c r="G3404">
        <v>1</v>
      </c>
      <c r="H3404" s="1">
        <v>45875</v>
      </c>
      <c r="I3404" s="1" t="str">
        <f>TEXT(data[[#This Row],[OrderDate]],"mmm")</f>
        <v>Aug</v>
      </c>
      <c r="J3404" s="6">
        <v>0.49861111111111112</v>
      </c>
      <c r="K3404" s="6" t="str">
        <f>TEXT(data[[#This Row],[OrderTime]],"h")</f>
        <v>11</v>
      </c>
      <c r="L3404" s="1">
        <v>45876</v>
      </c>
      <c r="M3404" s="6">
        <v>0.70694444444444449</v>
      </c>
      <c r="N3404" t="s">
        <v>148</v>
      </c>
      <c r="O3404" t="s">
        <v>173</v>
      </c>
      <c r="P3404" t="s">
        <v>25</v>
      </c>
      <c r="Q3404" t="s">
        <v>26</v>
      </c>
      <c r="R3404" t="s">
        <v>54</v>
      </c>
      <c r="S3404" t="s">
        <v>28</v>
      </c>
      <c r="T3404" t="s">
        <v>136</v>
      </c>
      <c r="U3404" t="s">
        <v>30</v>
      </c>
      <c r="V3404" s="5">
        <f>data[[#This Row],[PriceUSD]]*data[[#This Row],[Quantity]]</f>
        <v>24.88</v>
      </c>
      <c r="W3404" s="7">
        <f>data[[#This Row],[OrderDate]] + TIME(VALUE(LEFT(data[[#This Row],[OrderTime]],2)), VALUE(RIGHT(data[[#This Row],[OrderTime]],2)), 0)</f>
        <v>45875.007638888892</v>
      </c>
      <c r="X3404" s="7">
        <f>_xlfn.MINIFS(data[OrderDateTime], data[CustomerName], data[[#This Row],[CustomerName]])</f>
        <v>45512.015277777777</v>
      </c>
      <c r="Y3404" t="str">
        <f>IF(data[[#This Row],[OrderDateTime]]=data[[#This Row],[FirstOrderDateTime]], "New", "Returning")</f>
        <v>Returning</v>
      </c>
      <c r="Z3404" s="7">
        <f>data[[#This Row],[DeliveryDate]] + data[[#This Row],[DeliveryTime]]</f>
        <v>45876.706944444442</v>
      </c>
      <c r="AA3404" s="7">
        <f>data[[#This Row],[OrderDateTime]] + 1</f>
        <v>45876.007638888892</v>
      </c>
      <c r="AB3404" s="7" t="str">
        <f>IF(data[[#This Row],[DeliveryDateTime]] &lt;= data[[#This Row],[SLADue]], "On Time", "Late")</f>
        <v>Late</v>
      </c>
    </row>
    <row r="3405" spans="1:28" x14ac:dyDescent="0.2">
      <c r="A3405" t="s">
        <v>3955</v>
      </c>
      <c r="B3405" t="s">
        <v>19</v>
      </c>
      <c r="C3405" t="s">
        <v>69</v>
      </c>
      <c r="D3405" t="s">
        <v>70</v>
      </c>
      <c r="E3405" s="5">
        <v>59.46</v>
      </c>
      <c r="F3405" t="s">
        <v>43</v>
      </c>
      <c r="G3405">
        <v>1</v>
      </c>
      <c r="H3405" s="1">
        <v>45579</v>
      </c>
      <c r="I3405" s="1" t="str">
        <f>TEXT(data[[#This Row],[OrderDate]],"mmm")</f>
        <v>Oct</v>
      </c>
      <c r="J3405" s="6">
        <v>0.71875</v>
      </c>
      <c r="K3405" s="6" t="str">
        <f>TEXT(data[[#This Row],[OrderTime]],"h")</f>
        <v>17</v>
      </c>
      <c r="L3405" s="1">
        <v>45580</v>
      </c>
      <c r="M3405" s="6">
        <v>0.80208333333333337</v>
      </c>
      <c r="N3405" t="s">
        <v>103</v>
      </c>
      <c r="O3405" t="s">
        <v>206</v>
      </c>
      <c r="P3405" t="s">
        <v>77</v>
      </c>
      <c r="Q3405" t="s">
        <v>26</v>
      </c>
      <c r="R3405" t="s">
        <v>37</v>
      </c>
      <c r="S3405" t="s">
        <v>28</v>
      </c>
      <c r="T3405" t="s">
        <v>29</v>
      </c>
      <c r="U3405" t="s">
        <v>30</v>
      </c>
      <c r="V3405" s="5">
        <f>data[[#This Row],[PriceUSD]]*data[[#This Row],[Quantity]]</f>
        <v>59.46</v>
      </c>
      <c r="W3405" s="7">
        <f>data[[#This Row],[OrderDate]] + TIME(VALUE(LEFT(data[[#This Row],[OrderTime]],2)), VALUE(RIGHT(data[[#This Row],[OrderTime]],2)), 0)</f>
        <v>45579.052083333336</v>
      </c>
      <c r="X3405" s="7">
        <f>_xlfn.MINIFS(data[OrderDateTime], data[CustomerName], data[[#This Row],[CustomerName]])</f>
        <v>45527.015277777777</v>
      </c>
      <c r="Y3405" t="str">
        <f>IF(data[[#This Row],[OrderDateTime]]=data[[#This Row],[FirstOrderDateTime]], "New", "Returning")</f>
        <v>Returning</v>
      </c>
      <c r="Z3405" s="7">
        <f>data[[#This Row],[DeliveryDate]] + data[[#This Row],[DeliveryTime]]</f>
        <v>45580.802083333336</v>
      </c>
      <c r="AA3405" s="7">
        <f>data[[#This Row],[OrderDateTime]] + 1</f>
        <v>45580.052083333336</v>
      </c>
      <c r="AB3405" s="7" t="str">
        <f>IF(data[[#This Row],[DeliveryDateTime]] &lt;= data[[#This Row],[SLADue]], "On Time", "Late")</f>
        <v>Late</v>
      </c>
    </row>
    <row r="3406" spans="1:28" x14ac:dyDescent="0.2">
      <c r="A3406" t="s">
        <v>3956</v>
      </c>
      <c r="B3406" t="s">
        <v>19</v>
      </c>
      <c r="C3406" t="s">
        <v>190</v>
      </c>
      <c r="D3406" t="s">
        <v>191</v>
      </c>
      <c r="E3406" s="5">
        <v>24.68</v>
      </c>
      <c r="F3406" t="s">
        <v>87</v>
      </c>
      <c r="G3406">
        <v>1</v>
      </c>
      <c r="H3406" s="1">
        <v>45636</v>
      </c>
      <c r="I3406" s="1" t="str">
        <f>TEXT(data[[#This Row],[OrderDate]],"mmm")</f>
        <v>Dec</v>
      </c>
      <c r="J3406" s="6">
        <v>0.56111111111111112</v>
      </c>
      <c r="K3406" s="6" t="str">
        <f>TEXT(data[[#This Row],[OrderTime]],"h")</f>
        <v>13</v>
      </c>
      <c r="L3406" s="1">
        <v>45637</v>
      </c>
      <c r="M3406" s="6">
        <v>0.64444444444444449</v>
      </c>
      <c r="N3406" t="s">
        <v>44</v>
      </c>
      <c r="O3406" t="s">
        <v>429</v>
      </c>
      <c r="P3406" t="s">
        <v>25</v>
      </c>
      <c r="Q3406" t="s">
        <v>26</v>
      </c>
      <c r="R3406" t="s">
        <v>192</v>
      </c>
      <c r="S3406" t="s">
        <v>28</v>
      </c>
      <c r="T3406" t="s">
        <v>38</v>
      </c>
      <c r="U3406" t="s">
        <v>30</v>
      </c>
      <c r="V3406" s="5">
        <f>data[[#This Row],[PriceUSD]]*data[[#This Row],[Quantity]]</f>
        <v>24.68</v>
      </c>
      <c r="W3406" s="7">
        <f>data[[#This Row],[OrderDate]] + TIME(VALUE(LEFT(data[[#This Row],[OrderTime]],2)), VALUE(RIGHT(data[[#This Row],[OrderTime]],2)), 0)</f>
        <v>45636.007638888892</v>
      </c>
      <c r="X3406" s="7">
        <f>_xlfn.MINIFS(data[OrderDateTime], data[CustomerName], data[[#This Row],[CustomerName]])</f>
        <v>45526.046527777777</v>
      </c>
      <c r="Y3406" t="str">
        <f>IF(data[[#This Row],[OrderDateTime]]=data[[#This Row],[FirstOrderDateTime]], "New", "Returning")</f>
        <v>Returning</v>
      </c>
      <c r="Z3406" s="7">
        <f>data[[#This Row],[DeliveryDate]] + data[[#This Row],[DeliveryTime]]</f>
        <v>45637.644444444442</v>
      </c>
      <c r="AA3406" s="7">
        <f>data[[#This Row],[OrderDateTime]] + 1</f>
        <v>45637.007638888892</v>
      </c>
      <c r="AB3406" s="7" t="str">
        <f>IF(data[[#This Row],[DeliveryDateTime]] &lt;= data[[#This Row],[SLADue]], "On Time", "Late")</f>
        <v>Late</v>
      </c>
    </row>
    <row r="3407" spans="1:28" x14ac:dyDescent="0.2">
      <c r="A3407" t="s">
        <v>3957</v>
      </c>
      <c r="B3407" t="s">
        <v>19</v>
      </c>
      <c r="C3407" t="s">
        <v>41</v>
      </c>
      <c r="D3407" t="s">
        <v>42</v>
      </c>
      <c r="E3407" s="5">
        <v>44.08</v>
      </c>
      <c r="F3407" t="s">
        <v>56</v>
      </c>
      <c r="G3407">
        <v>4</v>
      </c>
      <c r="H3407" s="1">
        <v>45634</v>
      </c>
      <c r="I3407" s="1" t="str">
        <f>TEXT(data[[#This Row],[OrderDate]],"mmm")</f>
        <v>Dec</v>
      </c>
      <c r="J3407" s="6">
        <v>0.60277777777777775</v>
      </c>
      <c r="K3407" s="6" t="str">
        <f>TEXT(data[[#This Row],[OrderTime]],"h")</f>
        <v>14</v>
      </c>
      <c r="L3407" s="1">
        <v>45634</v>
      </c>
      <c r="M3407" s="6">
        <v>0.76944444444444449</v>
      </c>
      <c r="N3407" t="s">
        <v>175</v>
      </c>
      <c r="O3407" t="s">
        <v>335</v>
      </c>
      <c r="P3407" t="s">
        <v>25</v>
      </c>
      <c r="Q3407" t="s">
        <v>53</v>
      </c>
      <c r="R3407" t="s">
        <v>46</v>
      </c>
      <c r="S3407" t="s">
        <v>47</v>
      </c>
      <c r="T3407" t="s">
        <v>29</v>
      </c>
      <c r="U3407" t="s">
        <v>39</v>
      </c>
      <c r="V3407" s="5">
        <f>data[[#This Row],[PriceUSD]]*data[[#This Row],[Quantity]]</f>
        <v>176.32</v>
      </c>
      <c r="W3407" s="7">
        <f>data[[#This Row],[OrderDate]] + TIME(VALUE(LEFT(data[[#This Row],[OrderTime]],2)), VALUE(RIGHT(data[[#This Row],[OrderTime]],2)), 0)</f>
        <v>45634.054166666669</v>
      </c>
      <c r="X3407" s="7">
        <f>_xlfn.MINIFS(data[OrderDateTime], data[CustomerName], data[[#This Row],[CustomerName]])</f>
        <v>45530.061805555553</v>
      </c>
      <c r="Y3407" t="str">
        <f>IF(data[[#This Row],[OrderDateTime]]=data[[#This Row],[FirstOrderDateTime]], "New", "Returning")</f>
        <v>Returning</v>
      </c>
      <c r="Z3407" s="7">
        <f>data[[#This Row],[DeliveryDate]] + data[[#This Row],[DeliveryTime]]</f>
        <v>45634.769444444442</v>
      </c>
      <c r="AA3407" s="7">
        <f>data[[#This Row],[OrderDateTime]] + 1</f>
        <v>45635.054166666669</v>
      </c>
      <c r="AB3407" s="7" t="str">
        <f>IF(data[[#This Row],[DeliveryDateTime]] &lt;= data[[#This Row],[SLADue]], "On Time", "Late")</f>
        <v>On Time</v>
      </c>
    </row>
    <row r="3408" spans="1:28" x14ac:dyDescent="0.2">
      <c r="A3408" t="s">
        <v>3958</v>
      </c>
      <c r="B3408" t="s">
        <v>19</v>
      </c>
      <c r="C3408" t="s">
        <v>69</v>
      </c>
      <c r="D3408" t="s">
        <v>70</v>
      </c>
      <c r="E3408" s="5">
        <v>65.150000000000006</v>
      </c>
      <c r="F3408" t="s">
        <v>56</v>
      </c>
      <c r="G3408">
        <v>1</v>
      </c>
      <c r="H3408" s="1">
        <v>45843</v>
      </c>
      <c r="I3408" s="1" t="str">
        <f>TEXT(data[[#This Row],[OrderDate]],"mmm")</f>
        <v>Jul</v>
      </c>
      <c r="J3408" s="6">
        <v>0.80902777777777779</v>
      </c>
      <c r="K3408" s="6" t="str">
        <f>TEXT(data[[#This Row],[OrderTime]],"h")</f>
        <v>19</v>
      </c>
      <c r="L3408" s="1">
        <v>45844</v>
      </c>
      <c r="M3408" s="6">
        <v>0.51944444444444449</v>
      </c>
      <c r="N3408" t="s">
        <v>175</v>
      </c>
      <c r="O3408" t="s">
        <v>52</v>
      </c>
      <c r="P3408" t="s">
        <v>25</v>
      </c>
      <c r="Q3408" t="s">
        <v>53</v>
      </c>
      <c r="R3408" t="s">
        <v>37</v>
      </c>
      <c r="S3408" t="s">
        <v>28</v>
      </c>
      <c r="T3408" t="s">
        <v>38</v>
      </c>
      <c r="U3408" t="s">
        <v>30</v>
      </c>
      <c r="V3408" s="5">
        <f>data[[#This Row],[PriceUSD]]*data[[#This Row],[Quantity]]</f>
        <v>65.150000000000006</v>
      </c>
      <c r="W3408" s="7">
        <f>data[[#This Row],[OrderDate]] + TIME(VALUE(LEFT(data[[#This Row],[OrderTime]],2)), VALUE(RIGHT(data[[#This Row],[OrderTime]],2)), 0)</f>
        <v>45843.054166666669</v>
      </c>
      <c r="X3408" s="7">
        <f>_xlfn.MINIFS(data[OrderDateTime], data[CustomerName], data[[#This Row],[CustomerName]])</f>
        <v>45536.007638888892</v>
      </c>
      <c r="Y3408" t="str">
        <f>IF(data[[#This Row],[OrderDateTime]]=data[[#This Row],[FirstOrderDateTime]], "New", "Returning")</f>
        <v>Returning</v>
      </c>
      <c r="Z3408" s="7">
        <f>data[[#This Row],[DeliveryDate]] + data[[#This Row],[DeliveryTime]]</f>
        <v>45844.519444444442</v>
      </c>
      <c r="AA3408" s="7">
        <f>data[[#This Row],[OrderDateTime]] + 1</f>
        <v>45844.054166666669</v>
      </c>
      <c r="AB3408" s="7" t="str">
        <f>IF(data[[#This Row],[DeliveryDateTime]] &lt;= data[[#This Row],[SLADue]], "On Time", "Late")</f>
        <v>Late</v>
      </c>
    </row>
    <row r="3409" spans="1:28" x14ac:dyDescent="0.2">
      <c r="A3409" t="s">
        <v>3959</v>
      </c>
      <c r="B3409" t="s">
        <v>19</v>
      </c>
      <c r="C3409" t="s">
        <v>285</v>
      </c>
      <c r="D3409" t="s">
        <v>286</v>
      </c>
      <c r="E3409" s="5">
        <v>19.71</v>
      </c>
      <c r="F3409" t="s">
        <v>22</v>
      </c>
      <c r="G3409">
        <v>1</v>
      </c>
      <c r="H3409" s="1">
        <v>45771</v>
      </c>
      <c r="I3409" s="1" t="str">
        <f>TEXT(data[[#This Row],[OrderDate]],"mmm")</f>
        <v>Apr</v>
      </c>
      <c r="J3409" s="6">
        <v>0.71180555555555558</v>
      </c>
      <c r="K3409" s="6" t="str">
        <f>TEXT(data[[#This Row],[OrderTime]],"h")</f>
        <v>17</v>
      </c>
      <c r="L3409" s="1">
        <v>45772</v>
      </c>
      <c r="M3409" s="6">
        <v>0.71180555555555558</v>
      </c>
      <c r="N3409" t="s">
        <v>95</v>
      </c>
      <c r="O3409" t="s">
        <v>852</v>
      </c>
      <c r="P3409" t="s">
        <v>25</v>
      </c>
      <c r="Q3409" t="s">
        <v>53</v>
      </c>
      <c r="R3409" t="s">
        <v>114</v>
      </c>
      <c r="S3409" t="s">
        <v>28</v>
      </c>
      <c r="T3409" t="s">
        <v>143</v>
      </c>
      <c r="U3409" t="s">
        <v>30</v>
      </c>
      <c r="V3409" s="5">
        <f>data[[#This Row],[PriceUSD]]*data[[#This Row],[Quantity]]</f>
        <v>19.71</v>
      </c>
      <c r="W3409" s="7">
        <f>data[[#This Row],[OrderDate]] + TIME(VALUE(LEFT(data[[#This Row],[OrderTime]],2)), VALUE(RIGHT(data[[#This Row],[OrderTime]],2)), 0)</f>
        <v>45771.038888888892</v>
      </c>
      <c r="X3409" s="7">
        <f>_xlfn.MINIFS(data[OrderDateTime], data[CustomerName], data[[#This Row],[CustomerName]])</f>
        <v>45514.030555555553</v>
      </c>
      <c r="Y3409" t="str">
        <f>IF(data[[#This Row],[OrderDateTime]]=data[[#This Row],[FirstOrderDateTime]], "New", "Returning")</f>
        <v>Returning</v>
      </c>
      <c r="Z3409" s="7">
        <f>data[[#This Row],[DeliveryDate]] + data[[#This Row],[DeliveryTime]]</f>
        <v>45772.711805555555</v>
      </c>
      <c r="AA3409" s="7">
        <f>data[[#This Row],[OrderDateTime]] + 1</f>
        <v>45772.038888888892</v>
      </c>
      <c r="AB3409" s="7" t="str">
        <f>IF(data[[#This Row],[DeliveryDateTime]] &lt;= data[[#This Row],[SLADue]], "On Time", "Late")</f>
        <v>Late</v>
      </c>
    </row>
    <row r="3410" spans="1:28" x14ac:dyDescent="0.2">
      <c r="A3410" t="s">
        <v>3960</v>
      </c>
      <c r="B3410" t="s">
        <v>19</v>
      </c>
      <c r="C3410" t="s">
        <v>41</v>
      </c>
      <c r="D3410" t="s">
        <v>42</v>
      </c>
      <c r="E3410" s="5">
        <v>34.700000000000003</v>
      </c>
      <c r="F3410" t="s">
        <v>51</v>
      </c>
      <c r="G3410">
        <v>2</v>
      </c>
      <c r="H3410" s="1">
        <v>45793</v>
      </c>
      <c r="I3410" s="1" t="str">
        <f>TEXT(data[[#This Row],[OrderDate]],"mmm")</f>
        <v>May</v>
      </c>
      <c r="J3410" s="6">
        <v>0.50486111111111109</v>
      </c>
      <c r="K3410" s="6" t="str">
        <f>TEXT(data[[#This Row],[OrderTime]],"h")</f>
        <v>12</v>
      </c>
      <c r="L3410" s="1">
        <v>45793</v>
      </c>
      <c r="M3410" s="6">
        <v>0.71319444444444446</v>
      </c>
      <c r="N3410" t="s">
        <v>103</v>
      </c>
      <c r="O3410" t="s">
        <v>984</v>
      </c>
      <c r="P3410" t="s">
        <v>77</v>
      </c>
      <c r="Q3410" t="s">
        <v>26</v>
      </c>
      <c r="R3410" t="s">
        <v>46</v>
      </c>
      <c r="S3410" t="s">
        <v>47</v>
      </c>
      <c r="T3410" t="s">
        <v>136</v>
      </c>
      <c r="U3410" t="s">
        <v>67</v>
      </c>
      <c r="V3410" s="5">
        <f>data[[#This Row],[PriceUSD]]*data[[#This Row],[Quantity]]</f>
        <v>69.400000000000006</v>
      </c>
      <c r="W3410" s="7">
        <f>data[[#This Row],[OrderDate]] + TIME(VALUE(LEFT(data[[#This Row],[OrderTime]],2)), VALUE(RIGHT(data[[#This Row],[OrderTime]],2)), 0)</f>
        <v>45793.007638888892</v>
      </c>
      <c r="X3410" s="7">
        <f>_xlfn.MINIFS(data[OrderDateTime], data[CustomerName], data[[#This Row],[CustomerName]])</f>
        <v>45522.022916666669</v>
      </c>
      <c r="Y3410" t="str">
        <f>IF(data[[#This Row],[OrderDateTime]]=data[[#This Row],[FirstOrderDateTime]], "New", "Returning")</f>
        <v>Returning</v>
      </c>
      <c r="Z3410" s="7">
        <f>data[[#This Row],[DeliveryDate]] + data[[#This Row],[DeliveryTime]]</f>
        <v>45793.713194444441</v>
      </c>
      <c r="AA3410" s="7">
        <f>data[[#This Row],[OrderDateTime]] + 1</f>
        <v>45794.007638888892</v>
      </c>
      <c r="AB3410" s="7" t="str">
        <f>IF(data[[#This Row],[DeliveryDateTime]] &lt;= data[[#This Row],[SLADue]], "On Time", "Late")</f>
        <v>On Time</v>
      </c>
    </row>
    <row r="3411" spans="1:28" x14ac:dyDescent="0.2">
      <c r="A3411" t="s">
        <v>3961</v>
      </c>
      <c r="B3411" t="s">
        <v>19</v>
      </c>
      <c r="C3411" t="s">
        <v>110</v>
      </c>
      <c r="D3411" t="s">
        <v>111</v>
      </c>
      <c r="E3411" s="5">
        <v>12.96</v>
      </c>
      <c r="F3411" t="s">
        <v>87</v>
      </c>
      <c r="G3411">
        <v>3</v>
      </c>
      <c r="H3411" s="1">
        <v>45838</v>
      </c>
      <c r="I3411" s="1" t="str">
        <f>TEXT(data[[#This Row],[OrderDate]],"mmm")</f>
        <v>Jun</v>
      </c>
      <c r="J3411" s="6">
        <v>0.44374999999999998</v>
      </c>
      <c r="K3411" s="6" t="str">
        <f>TEXT(data[[#This Row],[OrderTime]],"h")</f>
        <v>10</v>
      </c>
      <c r="L3411" s="1">
        <v>45839</v>
      </c>
      <c r="M3411" s="6">
        <v>0.56874999999999998</v>
      </c>
      <c r="N3411" t="s">
        <v>310</v>
      </c>
      <c r="O3411" t="s">
        <v>812</v>
      </c>
      <c r="P3411" t="s">
        <v>180</v>
      </c>
      <c r="Q3411" t="s">
        <v>53</v>
      </c>
      <c r="R3411" t="s">
        <v>114</v>
      </c>
      <c r="S3411" t="s">
        <v>28</v>
      </c>
      <c r="T3411" t="s">
        <v>38</v>
      </c>
      <c r="U3411" t="s">
        <v>39</v>
      </c>
      <c r="V3411" s="5">
        <f>data[[#This Row],[PriceUSD]]*data[[#This Row],[Quantity]]</f>
        <v>38.880000000000003</v>
      </c>
      <c r="W3411" s="7">
        <f>data[[#This Row],[OrderDate]] + TIME(VALUE(LEFT(data[[#This Row],[OrderTime]],2)), VALUE(RIGHT(data[[#This Row],[OrderTime]],2)), 0)</f>
        <v>45838.052083333336</v>
      </c>
      <c r="X3411" s="7">
        <f>_xlfn.MINIFS(data[OrderDateTime], data[CustomerName], data[[#This Row],[CustomerName]])</f>
        <v>45540.015277777777</v>
      </c>
      <c r="Y3411" t="str">
        <f>IF(data[[#This Row],[OrderDateTime]]=data[[#This Row],[FirstOrderDateTime]], "New", "Returning")</f>
        <v>Returning</v>
      </c>
      <c r="Z3411" s="7">
        <f>data[[#This Row],[DeliveryDate]] + data[[#This Row],[DeliveryTime]]</f>
        <v>45839.568749999999</v>
      </c>
      <c r="AA3411" s="7">
        <f>data[[#This Row],[OrderDateTime]] + 1</f>
        <v>45839.052083333336</v>
      </c>
      <c r="AB3411" s="7" t="str">
        <f>IF(data[[#This Row],[DeliveryDateTime]] &lt;= data[[#This Row],[SLADue]], "On Time", "Late")</f>
        <v>Late</v>
      </c>
    </row>
    <row r="3412" spans="1:28" x14ac:dyDescent="0.2">
      <c r="A3412" t="s">
        <v>3962</v>
      </c>
      <c r="B3412" t="s">
        <v>19</v>
      </c>
      <c r="C3412" t="s">
        <v>85</v>
      </c>
      <c r="D3412" t="s">
        <v>86</v>
      </c>
      <c r="E3412" s="5">
        <v>62.49</v>
      </c>
      <c r="F3412" t="s">
        <v>87</v>
      </c>
      <c r="G3412">
        <v>1</v>
      </c>
      <c r="H3412" s="1">
        <v>45527</v>
      </c>
      <c r="I3412" s="1" t="str">
        <f>TEXT(data[[#This Row],[OrderDate]],"mmm")</f>
        <v>Aug</v>
      </c>
      <c r="J3412" s="6">
        <v>0.40625</v>
      </c>
      <c r="K3412" s="6" t="str">
        <f>TEXT(data[[#This Row],[OrderTime]],"h")</f>
        <v>9</v>
      </c>
      <c r="L3412" s="1">
        <v>45527</v>
      </c>
      <c r="M3412" s="6">
        <v>0.69791666666666663</v>
      </c>
      <c r="N3412" t="s">
        <v>44</v>
      </c>
      <c r="O3412" t="s">
        <v>225</v>
      </c>
      <c r="P3412" t="s">
        <v>25</v>
      </c>
      <c r="Q3412" t="s">
        <v>26</v>
      </c>
      <c r="R3412" t="s">
        <v>90</v>
      </c>
      <c r="S3412" t="s">
        <v>47</v>
      </c>
      <c r="T3412" t="s">
        <v>136</v>
      </c>
      <c r="U3412" t="s">
        <v>39</v>
      </c>
      <c r="V3412" s="5">
        <f>data[[#This Row],[PriceUSD]]*data[[#This Row],[Quantity]]</f>
        <v>62.49</v>
      </c>
      <c r="W3412" s="7">
        <f>data[[#This Row],[OrderDate]] + TIME(VALUE(LEFT(data[[#This Row],[OrderTime]],2)), VALUE(RIGHT(data[[#This Row],[OrderTime]],2)), 0)</f>
        <v>45527.017361111109</v>
      </c>
      <c r="X3412" s="7">
        <f>_xlfn.MINIFS(data[OrderDateTime], data[CustomerName], data[[#This Row],[CustomerName]])</f>
        <v>45521.054166666669</v>
      </c>
      <c r="Y3412" t="str">
        <f>IF(data[[#This Row],[OrderDateTime]]=data[[#This Row],[FirstOrderDateTime]], "New", "Returning")</f>
        <v>Returning</v>
      </c>
      <c r="Z3412" s="7">
        <f>data[[#This Row],[DeliveryDate]] + data[[#This Row],[DeliveryTime]]</f>
        <v>45527.697916666664</v>
      </c>
      <c r="AA3412" s="7">
        <f>data[[#This Row],[OrderDateTime]] + 1</f>
        <v>45528.017361111109</v>
      </c>
      <c r="AB3412" s="7" t="str">
        <f>IF(data[[#This Row],[DeliveryDateTime]] &lt;= data[[#This Row],[SLADue]], "On Time", "Late")</f>
        <v>On Time</v>
      </c>
    </row>
    <row r="3413" spans="1:28" x14ac:dyDescent="0.2">
      <c r="A3413" t="s">
        <v>3963</v>
      </c>
      <c r="B3413" t="s">
        <v>19</v>
      </c>
      <c r="C3413" t="s">
        <v>61</v>
      </c>
      <c r="D3413" t="s">
        <v>62</v>
      </c>
      <c r="E3413" s="5">
        <v>128.56</v>
      </c>
      <c r="F3413" t="s">
        <v>94</v>
      </c>
      <c r="G3413">
        <v>3</v>
      </c>
      <c r="H3413" s="1">
        <v>45727</v>
      </c>
      <c r="I3413" s="1" t="str">
        <f>TEXT(data[[#This Row],[OrderDate]],"mmm")</f>
        <v>Mar</v>
      </c>
      <c r="J3413" s="6">
        <v>0.79861111111111116</v>
      </c>
      <c r="K3413" s="6" t="str">
        <f>TEXT(data[[#This Row],[OrderTime]],"h")</f>
        <v>19</v>
      </c>
      <c r="L3413" s="1">
        <v>45728</v>
      </c>
      <c r="M3413" s="6">
        <v>0.84027777777777779</v>
      </c>
      <c r="N3413" t="s">
        <v>139</v>
      </c>
      <c r="O3413" t="s">
        <v>879</v>
      </c>
      <c r="P3413" t="s">
        <v>36</v>
      </c>
      <c r="Q3413" t="s">
        <v>53</v>
      </c>
      <c r="R3413" t="s">
        <v>66</v>
      </c>
      <c r="S3413" t="s">
        <v>28</v>
      </c>
      <c r="T3413" t="s">
        <v>29</v>
      </c>
      <c r="U3413" t="s">
        <v>30</v>
      </c>
      <c r="V3413" s="5">
        <f>data[[#This Row],[PriceUSD]]*data[[#This Row],[Quantity]]</f>
        <v>385.68</v>
      </c>
      <c r="W3413" s="7">
        <f>data[[#This Row],[OrderDate]] + TIME(VALUE(LEFT(data[[#This Row],[OrderTime]],2)), VALUE(RIGHT(data[[#This Row],[OrderTime]],2)), 0)</f>
        <v>45727.007638888892</v>
      </c>
      <c r="X3413" s="7">
        <f>_xlfn.MINIFS(data[OrderDateTime], data[CustomerName], data[[#This Row],[CustomerName]])</f>
        <v>45523.007638888892</v>
      </c>
      <c r="Y3413" t="str">
        <f>IF(data[[#This Row],[OrderDateTime]]=data[[#This Row],[FirstOrderDateTime]], "New", "Returning")</f>
        <v>Returning</v>
      </c>
      <c r="Z3413" s="7">
        <f>data[[#This Row],[DeliveryDate]] + data[[#This Row],[DeliveryTime]]</f>
        <v>45728.840277777781</v>
      </c>
      <c r="AA3413" s="7">
        <f>data[[#This Row],[OrderDateTime]] + 1</f>
        <v>45728.007638888892</v>
      </c>
      <c r="AB3413" s="7" t="str">
        <f>IF(data[[#This Row],[DeliveryDateTime]] &lt;= data[[#This Row],[SLADue]], "On Time", "Late")</f>
        <v>Late</v>
      </c>
    </row>
    <row r="3414" spans="1:28" x14ac:dyDescent="0.2">
      <c r="A3414" t="s">
        <v>3964</v>
      </c>
      <c r="B3414" t="s">
        <v>19</v>
      </c>
      <c r="C3414" t="s">
        <v>290</v>
      </c>
      <c r="D3414" t="s">
        <v>291</v>
      </c>
      <c r="E3414" s="5">
        <v>61.77</v>
      </c>
      <c r="F3414" t="s">
        <v>22</v>
      </c>
      <c r="G3414">
        <v>2</v>
      </c>
      <c r="H3414" s="1">
        <v>45627</v>
      </c>
      <c r="I3414" s="1" t="str">
        <f>TEXT(data[[#This Row],[OrderDate]],"mmm")</f>
        <v>Dec</v>
      </c>
      <c r="J3414" s="6">
        <v>0.4152777777777778</v>
      </c>
      <c r="K3414" s="6" t="str">
        <f>TEXT(data[[#This Row],[OrderTime]],"h")</f>
        <v>9</v>
      </c>
      <c r="L3414" s="1">
        <v>45627</v>
      </c>
      <c r="M3414" s="6">
        <v>0.66527777777777775</v>
      </c>
      <c r="N3414" t="s">
        <v>208</v>
      </c>
      <c r="O3414" t="s">
        <v>188</v>
      </c>
      <c r="P3414" t="s">
        <v>202</v>
      </c>
      <c r="Q3414" t="s">
        <v>26</v>
      </c>
      <c r="R3414" t="s">
        <v>294</v>
      </c>
      <c r="S3414" t="s">
        <v>47</v>
      </c>
      <c r="T3414" t="s">
        <v>115</v>
      </c>
      <c r="U3414" t="s">
        <v>30</v>
      </c>
      <c r="V3414" s="5">
        <f>data[[#This Row],[PriceUSD]]*data[[#This Row],[Quantity]]</f>
        <v>123.54</v>
      </c>
      <c r="W3414" s="7">
        <f>data[[#This Row],[OrderDate]] + TIME(VALUE(LEFT(data[[#This Row],[OrderTime]],2)), VALUE(RIGHT(data[[#This Row],[OrderTime]],2)), 0)</f>
        <v>45627.054166666669</v>
      </c>
      <c r="X3414" s="7">
        <f>_xlfn.MINIFS(data[OrderDateTime], data[CustomerName], data[[#This Row],[CustomerName]])</f>
        <v>45610.030555555553</v>
      </c>
      <c r="Y3414" t="str">
        <f>IF(data[[#This Row],[OrderDateTime]]=data[[#This Row],[FirstOrderDateTime]], "New", "Returning")</f>
        <v>Returning</v>
      </c>
      <c r="Z3414" s="7">
        <f>data[[#This Row],[DeliveryDate]] + data[[#This Row],[DeliveryTime]]</f>
        <v>45627.665277777778</v>
      </c>
      <c r="AA3414" s="7">
        <f>data[[#This Row],[OrderDateTime]] + 1</f>
        <v>45628.054166666669</v>
      </c>
      <c r="AB3414" s="7" t="str">
        <f>IF(data[[#This Row],[DeliveryDateTime]] &lt;= data[[#This Row],[SLADue]], "On Time", "Late")</f>
        <v>On Time</v>
      </c>
    </row>
    <row r="3415" spans="1:28" x14ac:dyDescent="0.2">
      <c r="A3415" t="s">
        <v>3965</v>
      </c>
      <c r="B3415" t="s">
        <v>19</v>
      </c>
      <c r="C3415" t="s">
        <v>258</v>
      </c>
      <c r="D3415" t="s">
        <v>259</v>
      </c>
      <c r="E3415" s="5">
        <v>125.59</v>
      </c>
      <c r="F3415" t="s">
        <v>182</v>
      </c>
      <c r="G3415">
        <v>2</v>
      </c>
      <c r="H3415" s="1">
        <v>45632</v>
      </c>
      <c r="I3415" s="1" t="str">
        <f>TEXT(data[[#This Row],[OrderDate]],"mmm")</f>
        <v>Dec</v>
      </c>
      <c r="J3415" s="6">
        <v>0.38263888888888886</v>
      </c>
      <c r="K3415" s="6" t="str">
        <f>TEXT(data[[#This Row],[OrderTime]],"h")</f>
        <v>9</v>
      </c>
      <c r="L3415" s="1">
        <v>45632</v>
      </c>
      <c r="M3415" s="6">
        <v>0.59097222222222223</v>
      </c>
      <c r="N3415" t="s">
        <v>178</v>
      </c>
      <c r="O3415" t="s">
        <v>709</v>
      </c>
      <c r="P3415" t="s">
        <v>180</v>
      </c>
      <c r="Q3415" t="s">
        <v>26</v>
      </c>
      <c r="R3415" t="s">
        <v>261</v>
      </c>
      <c r="S3415" t="s">
        <v>47</v>
      </c>
      <c r="T3415" t="s">
        <v>106</v>
      </c>
      <c r="U3415" t="s">
        <v>30</v>
      </c>
      <c r="V3415" s="5">
        <f>data[[#This Row],[PriceUSD]]*data[[#This Row],[Quantity]]</f>
        <v>251.18</v>
      </c>
      <c r="W3415" s="7">
        <f>data[[#This Row],[OrderDate]] + TIME(VALUE(LEFT(data[[#This Row],[OrderTime]],2)), VALUE(RIGHT(data[[#This Row],[OrderTime]],2)), 0)</f>
        <v>45632.061805555553</v>
      </c>
      <c r="X3415" s="7">
        <f>_xlfn.MINIFS(data[OrderDateTime], data[CustomerName], data[[#This Row],[CustomerName]])</f>
        <v>45522.046527777777</v>
      </c>
      <c r="Y3415" t="str">
        <f>IF(data[[#This Row],[OrderDateTime]]=data[[#This Row],[FirstOrderDateTime]], "New", "Returning")</f>
        <v>Returning</v>
      </c>
      <c r="Z3415" s="7">
        <f>data[[#This Row],[DeliveryDate]] + data[[#This Row],[DeliveryTime]]</f>
        <v>45632.59097222222</v>
      </c>
      <c r="AA3415" s="7">
        <f>data[[#This Row],[OrderDateTime]] + 1</f>
        <v>45633.061805555553</v>
      </c>
      <c r="AB3415" s="7" t="str">
        <f>IF(data[[#This Row],[DeliveryDateTime]] &lt;= data[[#This Row],[SLADue]], "On Time", "Late")</f>
        <v>On Time</v>
      </c>
    </row>
    <row r="3416" spans="1:28" x14ac:dyDescent="0.2">
      <c r="A3416" t="s">
        <v>3966</v>
      </c>
      <c r="B3416" t="s">
        <v>19</v>
      </c>
      <c r="C3416" t="s">
        <v>32</v>
      </c>
      <c r="D3416" t="s">
        <v>33</v>
      </c>
      <c r="E3416" s="5">
        <v>50.95</v>
      </c>
      <c r="F3416" t="s">
        <v>22</v>
      </c>
      <c r="G3416">
        <v>1</v>
      </c>
      <c r="H3416" s="1">
        <v>45595</v>
      </c>
      <c r="I3416" s="1" t="str">
        <f>TEXT(data[[#This Row],[OrderDate]],"mmm")</f>
        <v>Oct</v>
      </c>
      <c r="J3416" s="6">
        <v>0.61458333333333337</v>
      </c>
      <c r="K3416" s="6" t="str">
        <f>TEXT(data[[#This Row],[OrderTime]],"h")</f>
        <v>14</v>
      </c>
      <c r="L3416" s="1">
        <v>45595</v>
      </c>
      <c r="M3416" s="6">
        <v>0.78125</v>
      </c>
      <c r="N3416" t="s">
        <v>120</v>
      </c>
      <c r="O3416" t="s">
        <v>1309</v>
      </c>
      <c r="P3416" t="s">
        <v>25</v>
      </c>
      <c r="Q3416" t="s">
        <v>26</v>
      </c>
      <c r="R3416" t="s">
        <v>37</v>
      </c>
      <c r="S3416" t="s">
        <v>47</v>
      </c>
      <c r="T3416" t="s">
        <v>29</v>
      </c>
      <c r="U3416" t="s">
        <v>30</v>
      </c>
      <c r="V3416" s="5">
        <f>data[[#This Row],[PriceUSD]]*data[[#This Row],[Quantity]]</f>
        <v>50.95</v>
      </c>
      <c r="W3416" s="7">
        <f>data[[#This Row],[OrderDate]] + TIME(VALUE(LEFT(data[[#This Row],[OrderTime]],2)), VALUE(RIGHT(data[[#This Row],[OrderTime]],2)), 0)</f>
        <v>45595.022916666669</v>
      </c>
      <c r="X3416" s="7">
        <f>_xlfn.MINIFS(data[OrderDateTime], data[CustomerName], data[[#This Row],[CustomerName]])</f>
        <v>45512.007638888892</v>
      </c>
      <c r="Y3416" t="str">
        <f>IF(data[[#This Row],[OrderDateTime]]=data[[#This Row],[FirstOrderDateTime]], "New", "Returning")</f>
        <v>Returning</v>
      </c>
      <c r="Z3416" s="7">
        <f>data[[#This Row],[DeliveryDate]] + data[[#This Row],[DeliveryTime]]</f>
        <v>45595.78125</v>
      </c>
      <c r="AA3416" s="7">
        <f>data[[#This Row],[OrderDateTime]] + 1</f>
        <v>45596.022916666669</v>
      </c>
      <c r="AB3416" s="7" t="str">
        <f>IF(data[[#This Row],[DeliveryDateTime]] &lt;= data[[#This Row],[SLADue]], "On Time", "Late")</f>
        <v>On Time</v>
      </c>
    </row>
    <row r="3417" spans="1:28" x14ac:dyDescent="0.2">
      <c r="A3417" t="s">
        <v>3967</v>
      </c>
      <c r="B3417" t="s">
        <v>19</v>
      </c>
      <c r="C3417" t="s">
        <v>126</v>
      </c>
      <c r="D3417" t="s">
        <v>127</v>
      </c>
      <c r="E3417" s="5">
        <v>23.88</v>
      </c>
      <c r="F3417" t="s">
        <v>71</v>
      </c>
      <c r="G3417">
        <v>1</v>
      </c>
      <c r="H3417" s="1">
        <v>45595</v>
      </c>
      <c r="I3417" s="1" t="str">
        <f>TEXT(data[[#This Row],[OrderDate]],"mmm")</f>
        <v>Oct</v>
      </c>
      <c r="J3417" s="6">
        <v>0.52013888888888893</v>
      </c>
      <c r="K3417" s="6" t="str">
        <f>TEXT(data[[#This Row],[OrderTime]],"h")</f>
        <v>12</v>
      </c>
      <c r="L3417" s="1">
        <v>45596</v>
      </c>
      <c r="M3417" s="6">
        <v>0.77013888888888893</v>
      </c>
      <c r="N3417" t="s">
        <v>238</v>
      </c>
      <c r="O3417" t="s">
        <v>517</v>
      </c>
      <c r="P3417" t="s">
        <v>36</v>
      </c>
      <c r="Q3417" t="s">
        <v>26</v>
      </c>
      <c r="R3417" t="s">
        <v>129</v>
      </c>
      <c r="S3417" t="s">
        <v>28</v>
      </c>
      <c r="T3417" t="s">
        <v>38</v>
      </c>
      <c r="U3417" t="s">
        <v>30</v>
      </c>
      <c r="V3417" s="5">
        <f>data[[#This Row],[PriceUSD]]*data[[#This Row],[Quantity]]</f>
        <v>23.88</v>
      </c>
      <c r="W3417" s="7">
        <f>data[[#This Row],[OrderDate]] + TIME(VALUE(LEFT(data[[#This Row],[OrderTime]],2)), VALUE(RIGHT(data[[#This Row],[OrderTime]],2)), 0)</f>
        <v>45595.061805555553</v>
      </c>
      <c r="X3417" s="7">
        <f>_xlfn.MINIFS(data[OrderDateTime], data[CustomerName], data[[#This Row],[CustomerName]])</f>
        <v>45511.054166666669</v>
      </c>
      <c r="Y3417" t="str">
        <f>IF(data[[#This Row],[OrderDateTime]]=data[[#This Row],[FirstOrderDateTime]], "New", "Returning")</f>
        <v>Returning</v>
      </c>
      <c r="Z3417" s="7">
        <f>data[[#This Row],[DeliveryDate]] + data[[#This Row],[DeliveryTime]]</f>
        <v>45596.770138888889</v>
      </c>
      <c r="AA3417" s="7">
        <f>data[[#This Row],[OrderDateTime]] + 1</f>
        <v>45596.061805555553</v>
      </c>
      <c r="AB3417" s="7" t="str">
        <f>IF(data[[#This Row],[DeliveryDateTime]] &lt;= data[[#This Row],[SLADue]], "On Time", "Late")</f>
        <v>Late</v>
      </c>
    </row>
    <row r="3418" spans="1:28" x14ac:dyDescent="0.2">
      <c r="A3418" t="s">
        <v>3968</v>
      </c>
      <c r="B3418" t="s">
        <v>19</v>
      </c>
      <c r="C3418" t="s">
        <v>49</v>
      </c>
      <c r="D3418" t="s">
        <v>50</v>
      </c>
      <c r="E3418" s="5">
        <v>27.12</v>
      </c>
      <c r="F3418" t="s">
        <v>138</v>
      </c>
      <c r="G3418">
        <v>1</v>
      </c>
      <c r="H3418" s="1">
        <v>45611</v>
      </c>
      <c r="I3418" s="1" t="str">
        <f>TEXT(data[[#This Row],[OrderDate]],"mmm")</f>
        <v>Nov</v>
      </c>
      <c r="J3418" s="6">
        <v>0.88680555555555551</v>
      </c>
      <c r="K3418" s="6" t="str">
        <f>TEXT(data[[#This Row],[OrderTime]],"h")</f>
        <v>21</v>
      </c>
      <c r="L3418" s="1">
        <v>45613</v>
      </c>
      <c r="M3418" s="6">
        <v>0.67569444444444449</v>
      </c>
      <c r="N3418" t="s">
        <v>75</v>
      </c>
      <c r="O3418" t="s">
        <v>1248</v>
      </c>
      <c r="P3418" t="s">
        <v>25</v>
      </c>
      <c r="Q3418" t="s">
        <v>26</v>
      </c>
      <c r="R3418" t="s">
        <v>54</v>
      </c>
      <c r="S3418" t="s">
        <v>105</v>
      </c>
      <c r="T3418" t="s">
        <v>29</v>
      </c>
      <c r="U3418" t="s">
        <v>39</v>
      </c>
      <c r="V3418" s="5">
        <f>data[[#This Row],[PriceUSD]]*data[[#This Row],[Quantity]]</f>
        <v>27.12</v>
      </c>
      <c r="W3418" s="7">
        <f>data[[#This Row],[OrderDate]] + TIME(VALUE(LEFT(data[[#This Row],[OrderTime]],2)), VALUE(RIGHT(data[[#This Row],[OrderTime]],2)), 0)</f>
        <v>45611.038888888892</v>
      </c>
      <c r="X3418" s="7">
        <f>_xlfn.MINIFS(data[OrderDateTime], data[CustomerName], data[[#This Row],[CustomerName]])</f>
        <v>45523.052083333336</v>
      </c>
      <c r="Y3418" t="str">
        <f>IF(data[[#This Row],[OrderDateTime]]=data[[#This Row],[FirstOrderDateTime]], "New", "Returning")</f>
        <v>Returning</v>
      </c>
      <c r="Z3418" s="7">
        <f>data[[#This Row],[DeliveryDate]] + data[[#This Row],[DeliveryTime]]</f>
        <v>45613.675694444442</v>
      </c>
      <c r="AA3418" s="7">
        <f>data[[#This Row],[OrderDateTime]] + 1</f>
        <v>45612.038888888892</v>
      </c>
      <c r="AB3418" s="7" t="str">
        <f>IF(data[[#This Row],[DeliveryDateTime]] &lt;= data[[#This Row],[SLADue]], "On Time", "Late")</f>
        <v>Late</v>
      </c>
    </row>
    <row r="3419" spans="1:28" x14ac:dyDescent="0.2">
      <c r="A3419" t="s">
        <v>3969</v>
      </c>
      <c r="B3419" t="s">
        <v>19</v>
      </c>
      <c r="C3419" t="s">
        <v>41</v>
      </c>
      <c r="D3419" t="s">
        <v>42</v>
      </c>
      <c r="E3419" s="5">
        <v>28.51</v>
      </c>
      <c r="F3419" t="s">
        <v>182</v>
      </c>
      <c r="G3419">
        <v>2</v>
      </c>
      <c r="H3419" s="1">
        <v>45829</v>
      </c>
      <c r="I3419" s="1" t="str">
        <f>TEXT(data[[#This Row],[OrderDate]],"mmm")</f>
        <v>Jun</v>
      </c>
      <c r="J3419" s="6">
        <v>0.58472222222222225</v>
      </c>
      <c r="K3419" s="6" t="str">
        <f>TEXT(data[[#This Row],[OrderTime]],"h")</f>
        <v>14</v>
      </c>
      <c r="L3419" s="1">
        <v>45830</v>
      </c>
      <c r="M3419" s="6">
        <v>0.79305555555555551</v>
      </c>
      <c r="N3419" t="s">
        <v>310</v>
      </c>
      <c r="O3419" t="s">
        <v>329</v>
      </c>
      <c r="P3419" t="s">
        <v>180</v>
      </c>
      <c r="Q3419" t="s">
        <v>53</v>
      </c>
      <c r="R3419" t="s">
        <v>46</v>
      </c>
      <c r="S3419" t="s">
        <v>28</v>
      </c>
      <c r="T3419" t="s">
        <v>38</v>
      </c>
      <c r="U3419" t="s">
        <v>30</v>
      </c>
      <c r="V3419" s="5">
        <f>data[[#This Row],[PriceUSD]]*data[[#This Row],[Quantity]]</f>
        <v>57.02</v>
      </c>
      <c r="W3419" s="7">
        <f>data[[#This Row],[OrderDate]] + TIME(VALUE(LEFT(data[[#This Row],[OrderTime]],2)), VALUE(RIGHT(data[[#This Row],[OrderTime]],2)), 0)</f>
        <v>45829.015277777777</v>
      </c>
      <c r="X3419" s="7">
        <f>_xlfn.MINIFS(data[OrderDateTime], data[CustomerName], data[[#This Row],[CustomerName]])</f>
        <v>45621.046527777777</v>
      </c>
      <c r="Y3419" t="str">
        <f>IF(data[[#This Row],[OrderDateTime]]=data[[#This Row],[FirstOrderDateTime]], "New", "Returning")</f>
        <v>Returning</v>
      </c>
      <c r="Z3419" s="7">
        <f>data[[#This Row],[DeliveryDate]] + data[[#This Row],[DeliveryTime]]</f>
        <v>45830.793055555558</v>
      </c>
      <c r="AA3419" s="7">
        <f>data[[#This Row],[OrderDateTime]] + 1</f>
        <v>45830.015277777777</v>
      </c>
      <c r="AB3419" s="7" t="str">
        <f>IF(data[[#This Row],[DeliveryDateTime]] &lt;= data[[#This Row],[SLADue]], "On Time", "Late")</f>
        <v>Late</v>
      </c>
    </row>
    <row r="3420" spans="1:28" x14ac:dyDescent="0.2">
      <c r="A3420" t="s">
        <v>3970</v>
      </c>
      <c r="B3420" t="s">
        <v>19</v>
      </c>
      <c r="C3420" t="s">
        <v>20</v>
      </c>
      <c r="D3420" t="s">
        <v>21</v>
      </c>
      <c r="E3420" s="5">
        <v>19.239999999999998</v>
      </c>
      <c r="F3420" t="s">
        <v>43</v>
      </c>
      <c r="G3420">
        <v>1</v>
      </c>
      <c r="H3420" s="1">
        <v>45745</v>
      </c>
      <c r="I3420" s="1" t="str">
        <f>TEXT(data[[#This Row],[OrderDate]],"mmm")</f>
        <v>Mar</v>
      </c>
      <c r="J3420" s="6">
        <v>0.71250000000000002</v>
      </c>
      <c r="K3420" s="6" t="str">
        <f>TEXT(data[[#This Row],[OrderTime]],"h")</f>
        <v>17</v>
      </c>
      <c r="L3420" s="1">
        <v>45747</v>
      </c>
      <c r="M3420" s="6">
        <v>0.82291666666666663</v>
      </c>
      <c r="N3420" t="s">
        <v>75</v>
      </c>
      <c r="O3420" t="s">
        <v>676</v>
      </c>
      <c r="P3420" t="s">
        <v>77</v>
      </c>
      <c r="Q3420" t="s">
        <v>53</v>
      </c>
      <c r="R3420" t="s">
        <v>27</v>
      </c>
      <c r="S3420" t="s">
        <v>105</v>
      </c>
      <c r="T3420" t="s">
        <v>106</v>
      </c>
      <c r="U3420" t="s">
        <v>30</v>
      </c>
      <c r="V3420" s="5">
        <f>data[[#This Row],[PriceUSD]]*data[[#This Row],[Quantity]]</f>
        <v>19.239999999999998</v>
      </c>
      <c r="W3420" s="7">
        <f>data[[#This Row],[OrderDate]] + TIME(VALUE(LEFT(data[[#This Row],[OrderTime]],2)), VALUE(RIGHT(data[[#This Row],[OrderTime]],2)), 0)</f>
        <v>45745.017361111109</v>
      </c>
      <c r="X3420" s="7">
        <f>_xlfn.MINIFS(data[OrderDateTime], data[CustomerName], data[[#This Row],[CustomerName]])</f>
        <v>45536.052083333336</v>
      </c>
      <c r="Y3420" t="str">
        <f>IF(data[[#This Row],[OrderDateTime]]=data[[#This Row],[FirstOrderDateTime]], "New", "Returning")</f>
        <v>Returning</v>
      </c>
      <c r="Z3420" s="7">
        <f>data[[#This Row],[DeliveryDate]] + data[[#This Row],[DeliveryTime]]</f>
        <v>45747.822916666664</v>
      </c>
      <c r="AA3420" s="7">
        <f>data[[#This Row],[OrderDateTime]] + 1</f>
        <v>45746.017361111109</v>
      </c>
      <c r="AB3420" s="7" t="str">
        <f>IF(data[[#This Row],[DeliveryDateTime]] &lt;= data[[#This Row],[SLADue]], "On Time", "Late")</f>
        <v>Late</v>
      </c>
    </row>
    <row r="3421" spans="1:28" x14ac:dyDescent="0.2">
      <c r="A3421" t="s">
        <v>3971</v>
      </c>
      <c r="B3421" t="s">
        <v>19</v>
      </c>
      <c r="C3421" t="s">
        <v>69</v>
      </c>
      <c r="D3421" t="s">
        <v>70</v>
      </c>
      <c r="E3421" s="5">
        <v>51.36</v>
      </c>
      <c r="F3421" t="s">
        <v>74</v>
      </c>
      <c r="G3421">
        <v>1</v>
      </c>
      <c r="H3421" s="1">
        <v>45866</v>
      </c>
      <c r="I3421" s="1" t="str">
        <f>TEXT(data[[#This Row],[OrderDate]],"mmm")</f>
        <v>Jul</v>
      </c>
      <c r="J3421" s="6">
        <v>0.68333333333333335</v>
      </c>
      <c r="K3421" s="6" t="str">
        <f>TEXT(data[[#This Row],[OrderTime]],"h")</f>
        <v>16</v>
      </c>
      <c r="L3421" s="1">
        <v>45867</v>
      </c>
      <c r="M3421" s="6">
        <v>0.75555555555555554</v>
      </c>
      <c r="N3421" t="s">
        <v>123</v>
      </c>
      <c r="O3421" t="s">
        <v>1166</v>
      </c>
      <c r="P3421" t="s">
        <v>36</v>
      </c>
      <c r="Q3421" t="s">
        <v>26</v>
      </c>
      <c r="R3421" t="s">
        <v>37</v>
      </c>
      <c r="S3421" t="s">
        <v>28</v>
      </c>
      <c r="T3421" t="s">
        <v>136</v>
      </c>
      <c r="U3421" t="s">
        <v>30</v>
      </c>
      <c r="V3421" s="5">
        <f>data[[#This Row],[PriceUSD]]*data[[#This Row],[Quantity]]</f>
        <v>51.36</v>
      </c>
      <c r="W3421" s="7">
        <f>data[[#This Row],[OrderDate]] + TIME(VALUE(LEFT(data[[#This Row],[OrderTime]],2)), VALUE(RIGHT(data[[#This Row],[OrderTime]],2)), 0)</f>
        <v>45866.022916666669</v>
      </c>
      <c r="X3421" s="7">
        <f>_xlfn.MINIFS(data[OrderDateTime], data[CustomerName], data[[#This Row],[CustomerName]])</f>
        <v>45572.061805555553</v>
      </c>
      <c r="Y3421" t="str">
        <f>IF(data[[#This Row],[OrderDateTime]]=data[[#This Row],[FirstOrderDateTime]], "New", "Returning")</f>
        <v>Returning</v>
      </c>
      <c r="Z3421" s="7">
        <f>data[[#This Row],[DeliveryDate]] + data[[#This Row],[DeliveryTime]]</f>
        <v>45867.755555555559</v>
      </c>
      <c r="AA3421" s="7">
        <f>data[[#This Row],[OrderDateTime]] + 1</f>
        <v>45867.022916666669</v>
      </c>
      <c r="AB3421" s="7" t="str">
        <f>IF(data[[#This Row],[DeliveryDateTime]] &lt;= data[[#This Row],[SLADue]], "On Time", "Late")</f>
        <v>Late</v>
      </c>
    </row>
    <row r="3422" spans="1:28" x14ac:dyDescent="0.2">
      <c r="A3422" t="s">
        <v>3972</v>
      </c>
      <c r="B3422" t="s">
        <v>19</v>
      </c>
      <c r="C3422" t="s">
        <v>117</v>
      </c>
      <c r="D3422" t="s">
        <v>118</v>
      </c>
      <c r="E3422" s="5">
        <v>62.89</v>
      </c>
      <c r="F3422" t="s">
        <v>119</v>
      </c>
      <c r="G3422">
        <v>2</v>
      </c>
      <c r="H3422" s="1">
        <v>45775</v>
      </c>
      <c r="I3422" s="1" t="str">
        <f>TEXT(data[[#This Row],[OrderDate]],"mmm")</f>
        <v>Apr</v>
      </c>
      <c r="J3422" s="6">
        <v>0.81805555555555554</v>
      </c>
      <c r="K3422" s="6" t="str">
        <f>TEXT(data[[#This Row],[OrderTime]],"h")</f>
        <v>19</v>
      </c>
      <c r="L3422" s="1">
        <v>45776</v>
      </c>
      <c r="M3422" s="6">
        <v>0.625</v>
      </c>
      <c r="N3422" t="s">
        <v>861</v>
      </c>
      <c r="O3422" t="s">
        <v>1351</v>
      </c>
      <c r="P3422" t="s">
        <v>245</v>
      </c>
      <c r="Q3422" t="s">
        <v>26</v>
      </c>
      <c r="R3422" t="s">
        <v>66</v>
      </c>
      <c r="S3422" t="s">
        <v>28</v>
      </c>
      <c r="T3422" t="s">
        <v>38</v>
      </c>
      <c r="U3422" t="s">
        <v>67</v>
      </c>
      <c r="V3422" s="5">
        <f>data[[#This Row],[PriceUSD]]*data[[#This Row],[Quantity]]</f>
        <v>125.78</v>
      </c>
      <c r="W3422" s="7">
        <f>data[[#This Row],[OrderDate]] + TIME(VALUE(LEFT(data[[#This Row],[OrderTime]],2)), VALUE(RIGHT(data[[#This Row],[OrderTime]],2)), 0)</f>
        <v>45775.038888888892</v>
      </c>
      <c r="X3422" s="7">
        <f>_xlfn.MINIFS(data[OrderDateTime], data[CustomerName], data[[#This Row],[CustomerName]])</f>
        <v>45613.038888888892</v>
      </c>
      <c r="Y3422" t="str">
        <f>IF(data[[#This Row],[OrderDateTime]]=data[[#This Row],[FirstOrderDateTime]], "New", "Returning")</f>
        <v>Returning</v>
      </c>
      <c r="Z3422" s="7">
        <f>data[[#This Row],[DeliveryDate]] + data[[#This Row],[DeliveryTime]]</f>
        <v>45776.625</v>
      </c>
      <c r="AA3422" s="7">
        <f>data[[#This Row],[OrderDateTime]] + 1</f>
        <v>45776.038888888892</v>
      </c>
      <c r="AB3422" s="7" t="str">
        <f>IF(data[[#This Row],[DeliveryDateTime]] &lt;= data[[#This Row],[SLADue]], "On Time", "Late")</f>
        <v>Late</v>
      </c>
    </row>
    <row r="3423" spans="1:28" x14ac:dyDescent="0.2">
      <c r="A3423" t="s">
        <v>3973</v>
      </c>
      <c r="B3423" t="s">
        <v>19</v>
      </c>
      <c r="C3423" t="s">
        <v>61</v>
      </c>
      <c r="D3423" t="s">
        <v>62</v>
      </c>
      <c r="E3423" s="5">
        <v>167.49</v>
      </c>
      <c r="F3423" t="s">
        <v>63</v>
      </c>
      <c r="G3423">
        <v>3</v>
      </c>
      <c r="H3423" s="1">
        <v>45760</v>
      </c>
      <c r="I3423" s="1" t="str">
        <f>TEXT(data[[#This Row],[OrderDate]],"mmm")</f>
        <v>Apr</v>
      </c>
      <c r="J3423" s="6">
        <v>0.67847222222222225</v>
      </c>
      <c r="K3423" s="6" t="str">
        <f>TEXT(data[[#This Row],[OrderTime]],"h")</f>
        <v>16</v>
      </c>
      <c r="L3423" s="1">
        <v>45761</v>
      </c>
      <c r="M3423" s="6">
        <v>0.80347222222222225</v>
      </c>
      <c r="N3423" t="s">
        <v>139</v>
      </c>
      <c r="O3423" t="s">
        <v>308</v>
      </c>
      <c r="P3423" t="s">
        <v>36</v>
      </c>
      <c r="Q3423" t="s">
        <v>26</v>
      </c>
      <c r="R3423" t="s">
        <v>66</v>
      </c>
      <c r="S3423" t="s">
        <v>28</v>
      </c>
      <c r="T3423" t="s">
        <v>136</v>
      </c>
      <c r="U3423" t="s">
        <v>30</v>
      </c>
      <c r="V3423" s="5">
        <f>data[[#This Row],[PriceUSD]]*data[[#This Row],[Quantity]]</f>
        <v>502.47</v>
      </c>
      <c r="W3423" s="7">
        <f>data[[#This Row],[OrderDate]] + TIME(VALUE(LEFT(data[[#This Row],[OrderTime]],2)), VALUE(RIGHT(data[[#This Row],[OrderTime]],2)), 0)</f>
        <v>45760.015277777777</v>
      </c>
      <c r="X3423" s="7">
        <f>_xlfn.MINIFS(data[OrderDateTime], data[CustomerName], data[[#This Row],[CustomerName]])</f>
        <v>45508.030555555553</v>
      </c>
      <c r="Y3423" t="str">
        <f>IF(data[[#This Row],[OrderDateTime]]=data[[#This Row],[FirstOrderDateTime]], "New", "Returning")</f>
        <v>Returning</v>
      </c>
      <c r="Z3423" s="7">
        <f>data[[#This Row],[DeliveryDate]] + data[[#This Row],[DeliveryTime]]</f>
        <v>45761.803472222222</v>
      </c>
      <c r="AA3423" s="7">
        <f>data[[#This Row],[OrderDateTime]] + 1</f>
        <v>45761.015277777777</v>
      </c>
      <c r="AB3423" s="7" t="str">
        <f>IF(data[[#This Row],[DeliveryDateTime]] &lt;= data[[#This Row],[SLADue]], "On Time", "Late")</f>
        <v>Late</v>
      </c>
    </row>
    <row r="3424" spans="1:28" x14ac:dyDescent="0.2">
      <c r="A3424" t="s">
        <v>3974</v>
      </c>
      <c r="B3424" t="s">
        <v>19</v>
      </c>
      <c r="C3424" t="s">
        <v>69</v>
      </c>
      <c r="D3424" t="s">
        <v>70</v>
      </c>
      <c r="E3424" s="5">
        <v>54.46</v>
      </c>
      <c r="F3424" t="s">
        <v>74</v>
      </c>
      <c r="G3424">
        <v>2</v>
      </c>
      <c r="H3424" s="1">
        <v>45559</v>
      </c>
      <c r="I3424" s="1" t="str">
        <f>TEXT(data[[#This Row],[OrderDate]],"mmm")</f>
        <v>Sep</v>
      </c>
      <c r="J3424" s="6">
        <v>0.70694444444444449</v>
      </c>
      <c r="K3424" s="6" t="str">
        <f>TEXT(data[[#This Row],[OrderTime]],"h")</f>
        <v>16</v>
      </c>
      <c r="L3424" s="1">
        <v>45560</v>
      </c>
      <c r="M3424" s="6">
        <v>0.74861111111111112</v>
      </c>
      <c r="N3424" t="s">
        <v>57</v>
      </c>
      <c r="O3424" t="s">
        <v>498</v>
      </c>
      <c r="P3424" t="s">
        <v>25</v>
      </c>
      <c r="Q3424" t="s">
        <v>26</v>
      </c>
      <c r="R3424" t="s">
        <v>37</v>
      </c>
      <c r="S3424" t="s">
        <v>28</v>
      </c>
      <c r="T3424" t="s">
        <v>29</v>
      </c>
      <c r="U3424" t="s">
        <v>39</v>
      </c>
      <c r="V3424" s="5">
        <f>data[[#This Row],[PriceUSD]]*data[[#This Row],[Quantity]]</f>
        <v>108.92</v>
      </c>
      <c r="W3424" s="7">
        <f>data[[#This Row],[OrderDate]] + TIME(VALUE(LEFT(data[[#This Row],[OrderTime]],2)), VALUE(RIGHT(data[[#This Row],[OrderTime]],2)), 0)</f>
        <v>45559.030555555553</v>
      </c>
      <c r="X3424" s="7">
        <f>_xlfn.MINIFS(data[OrderDateTime], data[CustomerName], data[[#This Row],[CustomerName]])</f>
        <v>45508.017361111109</v>
      </c>
      <c r="Y3424" t="str">
        <f>IF(data[[#This Row],[OrderDateTime]]=data[[#This Row],[FirstOrderDateTime]], "New", "Returning")</f>
        <v>Returning</v>
      </c>
      <c r="Z3424" s="7">
        <f>data[[#This Row],[DeliveryDate]] + data[[#This Row],[DeliveryTime]]</f>
        <v>45560.748611111114</v>
      </c>
      <c r="AA3424" s="7">
        <f>data[[#This Row],[OrderDateTime]] + 1</f>
        <v>45560.030555555553</v>
      </c>
      <c r="AB3424" s="7" t="str">
        <f>IF(data[[#This Row],[DeliveryDateTime]] &lt;= data[[#This Row],[SLADue]], "On Time", "Late")</f>
        <v>Late</v>
      </c>
    </row>
    <row r="3425" spans="1:28" x14ac:dyDescent="0.2">
      <c r="A3425" t="s">
        <v>3975</v>
      </c>
      <c r="B3425" t="s">
        <v>19</v>
      </c>
      <c r="C3425" t="s">
        <v>49</v>
      </c>
      <c r="D3425" t="s">
        <v>50</v>
      </c>
      <c r="E3425" s="5">
        <v>28.9</v>
      </c>
      <c r="F3425" t="s">
        <v>51</v>
      </c>
      <c r="G3425">
        <v>2</v>
      </c>
      <c r="H3425" s="1">
        <v>45716</v>
      </c>
      <c r="I3425" s="1" t="str">
        <f>TEXT(data[[#This Row],[OrderDate]],"mmm")</f>
        <v>Feb</v>
      </c>
      <c r="J3425" s="6">
        <v>0.82361111111111107</v>
      </c>
      <c r="K3425" s="6" t="str">
        <f>TEXT(data[[#This Row],[OrderTime]],"h")</f>
        <v>19</v>
      </c>
      <c r="L3425" s="1">
        <v>45717</v>
      </c>
      <c r="M3425" s="6">
        <v>0.82361111111111107</v>
      </c>
      <c r="N3425" t="s">
        <v>131</v>
      </c>
      <c r="O3425" t="s">
        <v>1265</v>
      </c>
      <c r="P3425" t="s">
        <v>133</v>
      </c>
      <c r="Q3425" t="s">
        <v>26</v>
      </c>
      <c r="R3425" t="s">
        <v>54</v>
      </c>
      <c r="S3425" t="s">
        <v>28</v>
      </c>
      <c r="T3425" t="s">
        <v>38</v>
      </c>
      <c r="U3425" t="s">
        <v>30</v>
      </c>
      <c r="V3425" s="5">
        <f>data[[#This Row],[PriceUSD]]*data[[#This Row],[Quantity]]</f>
        <v>57.8</v>
      </c>
      <c r="W3425" s="7">
        <f>data[[#This Row],[OrderDate]] + TIME(VALUE(LEFT(data[[#This Row],[OrderTime]],2)), VALUE(RIGHT(data[[#This Row],[OrderTime]],2)), 0)</f>
        <v>45716.007638888892</v>
      </c>
      <c r="X3425" s="7">
        <f>_xlfn.MINIFS(data[OrderDateTime], data[CustomerName], data[[#This Row],[CustomerName]])</f>
        <v>45508.054166666669</v>
      </c>
      <c r="Y3425" t="str">
        <f>IF(data[[#This Row],[OrderDateTime]]=data[[#This Row],[FirstOrderDateTime]], "New", "Returning")</f>
        <v>Returning</v>
      </c>
      <c r="Z3425" s="7">
        <f>data[[#This Row],[DeliveryDate]] + data[[#This Row],[DeliveryTime]]</f>
        <v>45717.823611111111</v>
      </c>
      <c r="AA3425" s="7">
        <f>data[[#This Row],[OrderDateTime]] + 1</f>
        <v>45717.007638888892</v>
      </c>
      <c r="AB3425" s="7" t="str">
        <f>IF(data[[#This Row],[DeliveryDateTime]] &lt;= data[[#This Row],[SLADue]], "On Time", "Late")</f>
        <v>Late</v>
      </c>
    </row>
    <row r="3426" spans="1:28" x14ac:dyDescent="0.2">
      <c r="A3426" t="s">
        <v>3976</v>
      </c>
      <c r="B3426" t="s">
        <v>19</v>
      </c>
      <c r="C3426" t="s">
        <v>79</v>
      </c>
      <c r="D3426" t="s">
        <v>80</v>
      </c>
      <c r="E3426" s="5">
        <v>28.63</v>
      </c>
      <c r="F3426" t="s">
        <v>81</v>
      </c>
      <c r="G3426">
        <v>1</v>
      </c>
      <c r="H3426" s="1">
        <v>45698</v>
      </c>
      <c r="I3426" s="1" t="str">
        <f>TEXT(data[[#This Row],[OrderDate]],"mmm")</f>
        <v>Feb</v>
      </c>
      <c r="J3426" s="6">
        <v>0.41180555555555554</v>
      </c>
      <c r="K3426" s="6" t="str">
        <f>TEXT(data[[#This Row],[OrderTime]],"h")</f>
        <v>9</v>
      </c>
      <c r="L3426" s="1">
        <v>45698</v>
      </c>
      <c r="M3426" s="6">
        <v>0.57847222222222228</v>
      </c>
      <c r="N3426" t="s">
        <v>238</v>
      </c>
      <c r="O3426" t="s">
        <v>146</v>
      </c>
      <c r="P3426" t="s">
        <v>36</v>
      </c>
      <c r="Q3426" t="s">
        <v>26</v>
      </c>
      <c r="R3426" t="s">
        <v>83</v>
      </c>
      <c r="S3426" t="s">
        <v>47</v>
      </c>
      <c r="T3426" t="s">
        <v>29</v>
      </c>
      <c r="U3426" t="s">
        <v>39</v>
      </c>
      <c r="V3426" s="5">
        <f>data[[#This Row],[PriceUSD]]*data[[#This Row],[Quantity]]</f>
        <v>28.63</v>
      </c>
      <c r="W3426" s="7">
        <f>data[[#This Row],[OrderDate]] + TIME(VALUE(LEFT(data[[#This Row],[OrderTime]],2)), VALUE(RIGHT(data[[#This Row],[OrderTime]],2)), 0)</f>
        <v>45698.038888888892</v>
      </c>
      <c r="X3426" s="7">
        <f>_xlfn.MINIFS(data[OrderDateTime], data[CustomerName], data[[#This Row],[CustomerName]])</f>
        <v>45514.052083333336</v>
      </c>
      <c r="Y3426" t="str">
        <f>IF(data[[#This Row],[OrderDateTime]]=data[[#This Row],[FirstOrderDateTime]], "New", "Returning")</f>
        <v>Returning</v>
      </c>
      <c r="Z3426" s="7">
        <f>data[[#This Row],[DeliveryDate]] + data[[#This Row],[DeliveryTime]]</f>
        <v>45698.578472222223</v>
      </c>
      <c r="AA3426" s="7">
        <f>data[[#This Row],[OrderDateTime]] + 1</f>
        <v>45699.038888888892</v>
      </c>
      <c r="AB3426" s="7" t="str">
        <f>IF(data[[#This Row],[DeliveryDateTime]] &lt;= data[[#This Row],[SLADue]], "On Time", "Late")</f>
        <v>On Time</v>
      </c>
    </row>
    <row r="3427" spans="1:28" x14ac:dyDescent="0.2">
      <c r="A3427" t="s">
        <v>3977</v>
      </c>
      <c r="B3427" t="s">
        <v>19</v>
      </c>
      <c r="C3427" t="s">
        <v>49</v>
      </c>
      <c r="D3427" t="s">
        <v>50</v>
      </c>
      <c r="E3427" s="5">
        <v>29.11</v>
      </c>
      <c r="F3427" t="s">
        <v>74</v>
      </c>
      <c r="G3427">
        <v>1</v>
      </c>
      <c r="H3427" s="1">
        <v>45506</v>
      </c>
      <c r="I3427" s="1" t="str">
        <f>TEXT(data[[#This Row],[OrderDate]],"mmm")</f>
        <v>Aug</v>
      </c>
      <c r="J3427" s="6">
        <v>0.39374999999999999</v>
      </c>
      <c r="K3427" s="6" t="str">
        <f>TEXT(data[[#This Row],[OrderTime]],"h")</f>
        <v>9</v>
      </c>
      <c r="L3427" s="1">
        <v>45508</v>
      </c>
      <c r="M3427" s="6">
        <v>0.43541666666666667</v>
      </c>
      <c r="N3427" t="s">
        <v>123</v>
      </c>
      <c r="O3427" t="s">
        <v>631</v>
      </c>
      <c r="P3427" t="s">
        <v>36</v>
      </c>
      <c r="Q3427" t="s">
        <v>53</v>
      </c>
      <c r="R3427" t="s">
        <v>54</v>
      </c>
      <c r="S3427" t="s">
        <v>105</v>
      </c>
      <c r="T3427" t="s">
        <v>38</v>
      </c>
      <c r="U3427" t="s">
        <v>39</v>
      </c>
      <c r="V3427" s="5">
        <f>data[[#This Row],[PriceUSD]]*data[[#This Row],[Quantity]]</f>
        <v>29.11</v>
      </c>
      <c r="W3427" s="7">
        <f>data[[#This Row],[OrderDate]] + TIME(VALUE(LEFT(data[[#This Row],[OrderTime]],2)), VALUE(RIGHT(data[[#This Row],[OrderTime]],2)), 0)</f>
        <v>45506.052083333336</v>
      </c>
      <c r="X3427" s="7">
        <f>_xlfn.MINIFS(data[OrderDateTime], data[CustomerName], data[[#This Row],[CustomerName]])</f>
        <v>45506.052083333336</v>
      </c>
      <c r="Y3427" t="str">
        <f>IF(data[[#This Row],[OrderDateTime]]=data[[#This Row],[FirstOrderDateTime]], "New", "Returning")</f>
        <v>New</v>
      </c>
      <c r="Z3427" s="7">
        <f>data[[#This Row],[DeliveryDate]] + data[[#This Row],[DeliveryTime]]</f>
        <v>45508.435416666667</v>
      </c>
      <c r="AA3427" s="7">
        <f>data[[#This Row],[OrderDateTime]] + 1</f>
        <v>45507.052083333336</v>
      </c>
      <c r="AB3427" s="7" t="str">
        <f>IF(data[[#This Row],[DeliveryDateTime]] &lt;= data[[#This Row],[SLADue]], "On Time", "Late")</f>
        <v>Late</v>
      </c>
    </row>
    <row r="3428" spans="1:28" x14ac:dyDescent="0.2">
      <c r="A3428" t="s">
        <v>3978</v>
      </c>
      <c r="B3428" t="s">
        <v>19</v>
      </c>
      <c r="C3428" t="s">
        <v>32</v>
      </c>
      <c r="D3428" t="s">
        <v>33</v>
      </c>
      <c r="E3428" s="5">
        <v>43.72</v>
      </c>
      <c r="F3428" t="s">
        <v>138</v>
      </c>
      <c r="G3428">
        <v>1</v>
      </c>
      <c r="H3428" s="1">
        <v>45583</v>
      </c>
      <c r="I3428" s="1" t="str">
        <f>TEXT(data[[#This Row],[OrderDate]],"mmm")</f>
        <v>Oct</v>
      </c>
      <c r="J3428" s="6">
        <v>0.57986111111111116</v>
      </c>
      <c r="K3428" s="6" t="str">
        <f>TEXT(data[[#This Row],[OrderTime]],"h")</f>
        <v>13</v>
      </c>
      <c r="L3428" s="1">
        <v>45583</v>
      </c>
      <c r="M3428" s="6">
        <v>0.78819444444444442</v>
      </c>
      <c r="N3428" t="s">
        <v>23</v>
      </c>
      <c r="O3428" t="s">
        <v>89</v>
      </c>
      <c r="P3428" t="s">
        <v>25</v>
      </c>
      <c r="Q3428" t="s">
        <v>26</v>
      </c>
      <c r="R3428" t="s">
        <v>37</v>
      </c>
      <c r="S3428" t="s">
        <v>47</v>
      </c>
      <c r="T3428" t="s">
        <v>29</v>
      </c>
      <c r="U3428" t="s">
        <v>30</v>
      </c>
      <c r="V3428" s="5">
        <f>data[[#This Row],[PriceUSD]]*data[[#This Row],[Quantity]]</f>
        <v>43.72</v>
      </c>
      <c r="W3428" s="7">
        <f>data[[#This Row],[OrderDate]] + TIME(VALUE(LEFT(data[[#This Row],[OrderTime]],2)), VALUE(RIGHT(data[[#This Row],[OrderTime]],2)), 0)</f>
        <v>45583.007638888892</v>
      </c>
      <c r="X3428" s="7">
        <f>_xlfn.MINIFS(data[OrderDateTime], data[CustomerName], data[[#This Row],[CustomerName]])</f>
        <v>45514.038888888892</v>
      </c>
      <c r="Y3428" t="str">
        <f>IF(data[[#This Row],[OrderDateTime]]=data[[#This Row],[FirstOrderDateTime]], "New", "Returning")</f>
        <v>Returning</v>
      </c>
      <c r="Z3428" s="7">
        <f>data[[#This Row],[DeliveryDate]] + data[[#This Row],[DeliveryTime]]</f>
        <v>45583.788194444445</v>
      </c>
      <c r="AA3428" s="7">
        <f>data[[#This Row],[OrderDateTime]] + 1</f>
        <v>45584.007638888892</v>
      </c>
      <c r="AB3428" s="7" t="str">
        <f>IF(data[[#This Row],[DeliveryDateTime]] &lt;= data[[#This Row],[SLADue]], "On Time", "Late")</f>
        <v>On Time</v>
      </c>
    </row>
    <row r="3429" spans="1:28" x14ac:dyDescent="0.2">
      <c r="A3429" t="s">
        <v>3979</v>
      </c>
      <c r="B3429" t="s">
        <v>19</v>
      </c>
      <c r="C3429" t="s">
        <v>41</v>
      </c>
      <c r="D3429" t="s">
        <v>42</v>
      </c>
      <c r="E3429" s="5">
        <v>33</v>
      </c>
      <c r="F3429" t="s">
        <v>51</v>
      </c>
      <c r="G3429">
        <v>1</v>
      </c>
      <c r="H3429" s="1">
        <v>45605</v>
      </c>
      <c r="I3429" s="1" t="str">
        <f>TEXT(data[[#This Row],[OrderDate]],"mmm")</f>
        <v>Nov</v>
      </c>
      <c r="J3429" s="6">
        <v>0.57222222222222219</v>
      </c>
      <c r="K3429" s="6" t="str">
        <f>TEXT(data[[#This Row],[OrderTime]],"h")</f>
        <v>13</v>
      </c>
      <c r="L3429" s="1">
        <v>45605</v>
      </c>
      <c r="M3429" s="6">
        <v>0.82222222222222219</v>
      </c>
      <c r="N3429" t="s">
        <v>95</v>
      </c>
      <c r="O3429" t="s">
        <v>469</v>
      </c>
      <c r="P3429" t="s">
        <v>25</v>
      </c>
      <c r="Q3429" t="s">
        <v>53</v>
      </c>
      <c r="R3429" t="s">
        <v>46</v>
      </c>
      <c r="S3429" t="s">
        <v>47</v>
      </c>
      <c r="T3429" t="s">
        <v>38</v>
      </c>
      <c r="U3429" t="s">
        <v>30</v>
      </c>
      <c r="V3429" s="5">
        <f>data[[#This Row],[PriceUSD]]*data[[#This Row],[Quantity]]</f>
        <v>33</v>
      </c>
      <c r="W3429" s="7">
        <f>data[[#This Row],[OrderDate]] + TIME(VALUE(LEFT(data[[#This Row],[OrderTime]],2)), VALUE(RIGHT(data[[#This Row],[OrderTime]],2)), 0)</f>
        <v>45605.015277777777</v>
      </c>
      <c r="X3429" s="7">
        <f>_xlfn.MINIFS(data[OrderDateTime], data[CustomerName], data[[#This Row],[CustomerName]])</f>
        <v>45522.030555555553</v>
      </c>
      <c r="Y3429" t="str">
        <f>IF(data[[#This Row],[OrderDateTime]]=data[[#This Row],[FirstOrderDateTime]], "New", "Returning")</f>
        <v>Returning</v>
      </c>
      <c r="Z3429" s="7">
        <f>data[[#This Row],[DeliveryDate]] + data[[#This Row],[DeliveryTime]]</f>
        <v>45605.822222222225</v>
      </c>
      <c r="AA3429" s="7">
        <f>data[[#This Row],[OrderDateTime]] + 1</f>
        <v>45606.015277777777</v>
      </c>
      <c r="AB3429" s="7" t="str">
        <f>IF(data[[#This Row],[DeliveryDateTime]] &lt;= data[[#This Row],[SLADue]], "On Time", "Late")</f>
        <v>On Time</v>
      </c>
    </row>
    <row r="3430" spans="1:28" x14ac:dyDescent="0.2">
      <c r="A3430" t="s">
        <v>3980</v>
      </c>
      <c r="B3430" t="s">
        <v>19</v>
      </c>
      <c r="C3430" t="s">
        <v>49</v>
      </c>
      <c r="D3430" t="s">
        <v>50</v>
      </c>
      <c r="E3430" s="5">
        <v>31.25</v>
      </c>
      <c r="F3430" t="s">
        <v>51</v>
      </c>
      <c r="G3430">
        <v>1</v>
      </c>
      <c r="H3430" s="1">
        <v>45573</v>
      </c>
      <c r="I3430" s="1" t="str">
        <f>TEXT(data[[#This Row],[OrderDate]],"mmm")</f>
        <v>Oct</v>
      </c>
      <c r="J3430" s="6">
        <v>0.65277777777777779</v>
      </c>
      <c r="K3430" s="6" t="str">
        <f>TEXT(data[[#This Row],[OrderTime]],"h")</f>
        <v>15</v>
      </c>
      <c r="L3430" s="1">
        <v>45574</v>
      </c>
      <c r="M3430" s="6">
        <v>0.69444444444444442</v>
      </c>
      <c r="N3430" t="s">
        <v>292</v>
      </c>
      <c r="O3430" t="s">
        <v>1159</v>
      </c>
      <c r="P3430" t="s">
        <v>77</v>
      </c>
      <c r="Q3430" t="s">
        <v>53</v>
      </c>
      <c r="R3430" t="s">
        <v>54</v>
      </c>
      <c r="S3430" t="s">
        <v>28</v>
      </c>
      <c r="T3430" t="s">
        <v>136</v>
      </c>
      <c r="U3430" t="s">
        <v>39</v>
      </c>
      <c r="V3430" s="5">
        <f>data[[#This Row],[PriceUSD]]*data[[#This Row],[Quantity]]</f>
        <v>31.25</v>
      </c>
      <c r="W3430" s="7">
        <f>data[[#This Row],[OrderDate]] + TIME(VALUE(LEFT(data[[#This Row],[OrderTime]],2)), VALUE(RIGHT(data[[#This Row],[OrderTime]],2)), 0)</f>
        <v>45573.054166666669</v>
      </c>
      <c r="X3430" s="7">
        <f>_xlfn.MINIFS(data[OrderDateTime], data[CustomerName], data[[#This Row],[CustomerName]])</f>
        <v>45531.052083333336</v>
      </c>
      <c r="Y3430" t="str">
        <f>IF(data[[#This Row],[OrderDateTime]]=data[[#This Row],[FirstOrderDateTime]], "New", "Returning")</f>
        <v>Returning</v>
      </c>
      <c r="Z3430" s="7">
        <f>data[[#This Row],[DeliveryDate]] + data[[#This Row],[DeliveryTime]]</f>
        <v>45574.694444444445</v>
      </c>
      <c r="AA3430" s="7">
        <f>data[[#This Row],[OrderDateTime]] + 1</f>
        <v>45574.054166666669</v>
      </c>
      <c r="AB3430" s="7" t="str">
        <f>IF(data[[#This Row],[DeliveryDateTime]] &lt;= data[[#This Row],[SLADue]], "On Time", "Late")</f>
        <v>Late</v>
      </c>
    </row>
    <row r="3431" spans="1:28" x14ac:dyDescent="0.2">
      <c r="A3431" t="s">
        <v>3981</v>
      </c>
      <c r="B3431" t="s">
        <v>19</v>
      </c>
      <c r="C3431" t="s">
        <v>49</v>
      </c>
      <c r="D3431" t="s">
        <v>50</v>
      </c>
      <c r="E3431" s="5">
        <v>30.77</v>
      </c>
      <c r="F3431" t="s">
        <v>74</v>
      </c>
      <c r="G3431">
        <v>1</v>
      </c>
      <c r="H3431" s="1">
        <v>45739</v>
      </c>
      <c r="I3431" s="1" t="str">
        <f>TEXT(data[[#This Row],[OrderDate]],"mmm")</f>
        <v>Mar</v>
      </c>
      <c r="J3431" s="6">
        <v>0.55555555555555558</v>
      </c>
      <c r="K3431" s="6" t="str">
        <f>TEXT(data[[#This Row],[OrderTime]],"h")</f>
        <v>13</v>
      </c>
      <c r="L3431" s="1">
        <v>45739</v>
      </c>
      <c r="M3431" s="6">
        <v>0.76388888888888884</v>
      </c>
      <c r="N3431" t="s">
        <v>123</v>
      </c>
      <c r="O3431" t="s">
        <v>709</v>
      </c>
      <c r="P3431" t="s">
        <v>36</v>
      </c>
      <c r="Q3431" t="s">
        <v>26</v>
      </c>
      <c r="R3431" t="s">
        <v>54</v>
      </c>
      <c r="S3431" t="s">
        <v>47</v>
      </c>
      <c r="T3431" t="s">
        <v>136</v>
      </c>
      <c r="U3431" t="s">
        <v>30</v>
      </c>
      <c r="V3431" s="5">
        <f>data[[#This Row],[PriceUSD]]*data[[#This Row],[Quantity]]</f>
        <v>30.77</v>
      </c>
      <c r="W3431" s="7">
        <f>data[[#This Row],[OrderDate]] + TIME(VALUE(LEFT(data[[#This Row],[OrderTime]],2)), VALUE(RIGHT(data[[#This Row],[OrderTime]],2)), 0)</f>
        <v>45739.038888888892</v>
      </c>
      <c r="X3431" s="7">
        <f>_xlfn.MINIFS(data[OrderDateTime], data[CustomerName], data[[#This Row],[CustomerName]])</f>
        <v>45522.046527777777</v>
      </c>
      <c r="Y3431" t="str">
        <f>IF(data[[#This Row],[OrderDateTime]]=data[[#This Row],[FirstOrderDateTime]], "New", "Returning")</f>
        <v>Returning</v>
      </c>
      <c r="Z3431" s="7">
        <f>data[[#This Row],[DeliveryDate]] + data[[#This Row],[DeliveryTime]]</f>
        <v>45739.763888888891</v>
      </c>
      <c r="AA3431" s="7">
        <f>data[[#This Row],[OrderDateTime]] + 1</f>
        <v>45740.038888888892</v>
      </c>
      <c r="AB3431" s="7" t="str">
        <f>IF(data[[#This Row],[DeliveryDateTime]] &lt;= data[[#This Row],[SLADue]], "On Time", "Late")</f>
        <v>On Time</v>
      </c>
    </row>
    <row r="3432" spans="1:28" x14ac:dyDescent="0.2">
      <c r="A3432" t="s">
        <v>3982</v>
      </c>
      <c r="B3432" t="s">
        <v>19</v>
      </c>
      <c r="C3432" t="s">
        <v>117</v>
      </c>
      <c r="D3432" t="s">
        <v>118</v>
      </c>
      <c r="E3432" s="5">
        <v>76.010000000000005</v>
      </c>
      <c r="F3432" t="s">
        <v>119</v>
      </c>
      <c r="G3432">
        <v>2</v>
      </c>
      <c r="H3432" s="1">
        <v>45779</v>
      </c>
      <c r="I3432" s="1" t="str">
        <f>TEXT(data[[#This Row],[OrderDate]],"mmm")</f>
        <v>May</v>
      </c>
      <c r="J3432" s="6">
        <v>0.5493055555555556</v>
      </c>
      <c r="K3432" s="6" t="str">
        <f>TEXT(data[[#This Row],[OrderTime]],"h")</f>
        <v>13</v>
      </c>
      <c r="L3432" s="1">
        <v>45779</v>
      </c>
      <c r="M3432" s="6">
        <v>0.84097222222222223</v>
      </c>
      <c r="N3432" t="s">
        <v>88</v>
      </c>
      <c r="O3432" t="s">
        <v>593</v>
      </c>
      <c r="P3432" t="s">
        <v>25</v>
      </c>
      <c r="Q3432" t="s">
        <v>26</v>
      </c>
      <c r="R3432" t="s">
        <v>66</v>
      </c>
      <c r="S3432" t="s">
        <v>47</v>
      </c>
      <c r="T3432" t="s">
        <v>38</v>
      </c>
      <c r="U3432" t="s">
        <v>67</v>
      </c>
      <c r="V3432" s="5">
        <f>data[[#This Row],[PriceUSD]]*data[[#This Row],[Quantity]]</f>
        <v>152.02000000000001</v>
      </c>
      <c r="W3432" s="7">
        <f>data[[#This Row],[OrderDate]] + TIME(VALUE(LEFT(data[[#This Row],[OrderTime]],2)), VALUE(RIGHT(data[[#This Row],[OrderTime]],2)), 0)</f>
        <v>45779.038888888892</v>
      </c>
      <c r="X3432" s="7">
        <f>_xlfn.MINIFS(data[OrderDateTime], data[CustomerName], data[[#This Row],[CustomerName]])</f>
        <v>45518.007638888892</v>
      </c>
      <c r="Y3432" t="str">
        <f>IF(data[[#This Row],[OrderDateTime]]=data[[#This Row],[FirstOrderDateTime]], "New", "Returning")</f>
        <v>Returning</v>
      </c>
      <c r="Z3432" s="7">
        <f>data[[#This Row],[DeliveryDate]] + data[[#This Row],[DeliveryTime]]</f>
        <v>45779.84097222222</v>
      </c>
      <c r="AA3432" s="7">
        <f>data[[#This Row],[OrderDateTime]] + 1</f>
        <v>45780.038888888892</v>
      </c>
      <c r="AB3432" s="7" t="str">
        <f>IF(data[[#This Row],[DeliveryDateTime]] &lt;= data[[#This Row],[SLADue]], "On Time", "Late")</f>
        <v>On Time</v>
      </c>
    </row>
    <row r="3433" spans="1:28" x14ac:dyDescent="0.2">
      <c r="A3433" t="s">
        <v>3983</v>
      </c>
      <c r="B3433" t="s">
        <v>19</v>
      </c>
      <c r="C3433" t="s">
        <v>117</v>
      </c>
      <c r="D3433" t="s">
        <v>118</v>
      </c>
      <c r="E3433" s="5">
        <v>69.03</v>
      </c>
      <c r="F3433" t="s">
        <v>182</v>
      </c>
      <c r="G3433">
        <v>1</v>
      </c>
      <c r="H3433" s="1">
        <v>45672</v>
      </c>
      <c r="I3433" s="1" t="str">
        <f>TEXT(data[[#This Row],[OrderDate]],"mmm")</f>
        <v>Jan</v>
      </c>
      <c r="J3433" s="6">
        <v>0.42430555555555555</v>
      </c>
      <c r="K3433" s="6" t="str">
        <f>TEXT(data[[#This Row],[OrderTime]],"h")</f>
        <v>10</v>
      </c>
      <c r="L3433" s="1">
        <v>45673</v>
      </c>
      <c r="M3433" s="6">
        <v>0.59097222222222223</v>
      </c>
      <c r="N3433" t="s">
        <v>243</v>
      </c>
      <c r="O3433" t="s">
        <v>510</v>
      </c>
      <c r="P3433" t="s">
        <v>245</v>
      </c>
      <c r="Q3433" t="s">
        <v>26</v>
      </c>
      <c r="R3433" t="s">
        <v>66</v>
      </c>
      <c r="S3433" t="s">
        <v>28</v>
      </c>
      <c r="T3433" t="s">
        <v>106</v>
      </c>
      <c r="U3433" t="s">
        <v>39</v>
      </c>
      <c r="V3433" s="5">
        <f>data[[#This Row],[PriceUSD]]*data[[#This Row],[Quantity]]</f>
        <v>69.03</v>
      </c>
      <c r="W3433" s="7">
        <f>data[[#This Row],[OrderDate]] + TIME(VALUE(LEFT(data[[#This Row],[OrderTime]],2)), VALUE(RIGHT(data[[#This Row],[OrderTime]],2)), 0)</f>
        <v>45672.038888888892</v>
      </c>
      <c r="X3433" s="7">
        <f>_xlfn.MINIFS(data[OrderDateTime], data[CustomerName], data[[#This Row],[CustomerName]])</f>
        <v>45510.038888888892</v>
      </c>
      <c r="Y3433" t="str">
        <f>IF(data[[#This Row],[OrderDateTime]]=data[[#This Row],[FirstOrderDateTime]], "New", "Returning")</f>
        <v>Returning</v>
      </c>
      <c r="Z3433" s="7">
        <f>data[[#This Row],[DeliveryDate]] + data[[#This Row],[DeliveryTime]]</f>
        <v>45673.59097222222</v>
      </c>
      <c r="AA3433" s="7">
        <f>data[[#This Row],[OrderDateTime]] + 1</f>
        <v>45673.038888888892</v>
      </c>
      <c r="AB3433" s="7" t="str">
        <f>IF(data[[#This Row],[DeliveryDateTime]] &lt;= data[[#This Row],[SLADue]], "On Time", "Late")</f>
        <v>Late</v>
      </c>
    </row>
    <row r="3434" spans="1:28" x14ac:dyDescent="0.2">
      <c r="A3434" t="s">
        <v>3984</v>
      </c>
      <c r="B3434" t="s">
        <v>19</v>
      </c>
      <c r="C3434" t="s">
        <v>79</v>
      </c>
      <c r="D3434" t="s">
        <v>80</v>
      </c>
      <c r="E3434" s="5">
        <v>30.01</v>
      </c>
      <c r="F3434" t="s">
        <v>81</v>
      </c>
      <c r="G3434">
        <v>1</v>
      </c>
      <c r="H3434" s="1">
        <v>45836</v>
      </c>
      <c r="I3434" s="1" t="str">
        <f>TEXT(data[[#This Row],[OrderDate]],"mmm")</f>
        <v>Jun</v>
      </c>
      <c r="J3434" s="6">
        <v>0.3972222222222222</v>
      </c>
      <c r="K3434" s="6" t="str">
        <f>TEXT(data[[#This Row],[OrderTime]],"h")</f>
        <v>9</v>
      </c>
      <c r="L3434" s="1">
        <v>45836</v>
      </c>
      <c r="M3434" s="6">
        <v>0.56388888888888888</v>
      </c>
      <c r="N3434" t="s">
        <v>120</v>
      </c>
      <c r="O3434" t="s">
        <v>601</v>
      </c>
      <c r="P3434" t="s">
        <v>25</v>
      </c>
      <c r="Q3434" t="s">
        <v>26</v>
      </c>
      <c r="R3434" t="s">
        <v>83</v>
      </c>
      <c r="S3434" t="s">
        <v>47</v>
      </c>
      <c r="T3434" t="s">
        <v>29</v>
      </c>
      <c r="U3434" t="s">
        <v>30</v>
      </c>
      <c r="V3434" s="5">
        <f>data[[#This Row],[PriceUSD]]*data[[#This Row],[Quantity]]</f>
        <v>30.01</v>
      </c>
      <c r="W3434" s="7">
        <f>data[[#This Row],[OrderDate]] + TIME(VALUE(LEFT(data[[#This Row],[OrderTime]],2)), VALUE(RIGHT(data[[#This Row],[OrderTime]],2)), 0)</f>
        <v>45836.015277777777</v>
      </c>
      <c r="X3434" s="7">
        <f>_xlfn.MINIFS(data[OrderDateTime], data[CustomerName], data[[#This Row],[CustomerName]])</f>
        <v>45605.030555555553</v>
      </c>
      <c r="Y3434" t="str">
        <f>IF(data[[#This Row],[OrderDateTime]]=data[[#This Row],[FirstOrderDateTime]], "New", "Returning")</f>
        <v>Returning</v>
      </c>
      <c r="Z3434" s="7">
        <f>data[[#This Row],[DeliveryDate]] + data[[#This Row],[DeliveryTime]]</f>
        <v>45836.563888888886</v>
      </c>
      <c r="AA3434" s="7">
        <f>data[[#This Row],[OrderDateTime]] + 1</f>
        <v>45837.015277777777</v>
      </c>
      <c r="AB3434" s="7" t="str">
        <f>IF(data[[#This Row],[DeliveryDateTime]] &lt;= data[[#This Row],[SLADue]], "On Time", "Late")</f>
        <v>On Time</v>
      </c>
    </row>
    <row r="3435" spans="1:28" x14ac:dyDescent="0.2">
      <c r="A3435" t="s">
        <v>3985</v>
      </c>
      <c r="B3435" t="s">
        <v>19</v>
      </c>
      <c r="C3435" t="s">
        <v>117</v>
      </c>
      <c r="D3435" t="s">
        <v>118</v>
      </c>
      <c r="E3435" s="5">
        <v>76.069999999999993</v>
      </c>
      <c r="F3435" t="s">
        <v>94</v>
      </c>
      <c r="G3435">
        <v>3</v>
      </c>
      <c r="H3435" s="1">
        <v>45724</v>
      </c>
      <c r="I3435" s="1" t="str">
        <f>TEXT(data[[#This Row],[OrderDate]],"mmm")</f>
        <v>Mar</v>
      </c>
      <c r="J3435" s="6">
        <v>0.37708333333333333</v>
      </c>
      <c r="K3435" s="6" t="str">
        <f>TEXT(data[[#This Row],[OrderTime]],"h")</f>
        <v>9</v>
      </c>
      <c r="L3435" s="1">
        <v>45725</v>
      </c>
      <c r="M3435" s="6">
        <v>0.37708333333333333</v>
      </c>
      <c r="N3435" t="s">
        <v>502</v>
      </c>
      <c r="O3435" t="s">
        <v>412</v>
      </c>
      <c r="P3435" t="s">
        <v>202</v>
      </c>
      <c r="Q3435" t="s">
        <v>26</v>
      </c>
      <c r="R3435" t="s">
        <v>66</v>
      </c>
      <c r="S3435" t="s">
        <v>28</v>
      </c>
      <c r="T3435" t="s">
        <v>106</v>
      </c>
      <c r="U3435" t="s">
        <v>30</v>
      </c>
      <c r="V3435" s="5">
        <f>data[[#This Row],[PriceUSD]]*data[[#This Row],[Quantity]]</f>
        <v>228.20999999999998</v>
      </c>
      <c r="W3435" s="7">
        <f>data[[#This Row],[OrderDate]] + TIME(VALUE(LEFT(data[[#This Row],[OrderTime]],2)), VALUE(RIGHT(data[[#This Row],[OrderTime]],2)), 0)</f>
        <v>45724.022916666669</v>
      </c>
      <c r="X3435" s="7">
        <f>_xlfn.MINIFS(data[OrderDateTime], data[CustomerName], data[[#This Row],[CustomerName]])</f>
        <v>45509.061805555553</v>
      </c>
      <c r="Y3435" t="str">
        <f>IF(data[[#This Row],[OrderDateTime]]=data[[#This Row],[FirstOrderDateTime]], "New", "Returning")</f>
        <v>Returning</v>
      </c>
      <c r="Z3435" s="7">
        <f>data[[#This Row],[DeliveryDate]] + data[[#This Row],[DeliveryTime]]</f>
        <v>45725.377083333333</v>
      </c>
      <c r="AA3435" s="7">
        <f>data[[#This Row],[OrderDateTime]] + 1</f>
        <v>45725.022916666669</v>
      </c>
      <c r="AB3435" s="7" t="str">
        <f>IF(data[[#This Row],[DeliveryDateTime]] &lt;= data[[#This Row],[SLADue]], "On Time", "Late")</f>
        <v>Late</v>
      </c>
    </row>
    <row r="3436" spans="1:28" x14ac:dyDescent="0.2">
      <c r="A3436" t="s">
        <v>3986</v>
      </c>
      <c r="B3436" t="s">
        <v>19</v>
      </c>
      <c r="C3436" t="s">
        <v>391</v>
      </c>
      <c r="D3436" t="s">
        <v>392</v>
      </c>
      <c r="E3436" s="5">
        <v>20.059999999999999</v>
      </c>
      <c r="F3436" t="s">
        <v>43</v>
      </c>
      <c r="G3436">
        <v>2</v>
      </c>
      <c r="H3436" s="1">
        <v>45691</v>
      </c>
      <c r="I3436" s="1" t="str">
        <f>TEXT(data[[#This Row],[OrderDate]],"mmm")</f>
        <v>Feb</v>
      </c>
      <c r="J3436" s="6">
        <v>0.70763888888888893</v>
      </c>
      <c r="K3436" s="6" t="str">
        <f>TEXT(data[[#This Row],[OrderTime]],"h")</f>
        <v>16</v>
      </c>
      <c r="L3436" s="1">
        <v>45692</v>
      </c>
      <c r="M3436" s="6">
        <v>0.79097222222222219</v>
      </c>
      <c r="N3436" t="s">
        <v>163</v>
      </c>
      <c r="O3436" t="s">
        <v>547</v>
      </c>
      <c r="P3436" t="s">
        <v>77</v>
      </c>
      <c r="Q3436" t="s">
        <v>26</v>
      </c>
      <c r="R3436" t="s">
        <v>394</v>
      </c>
      <c r="S3436" t="s">
        <v>28</v>
      </c>
      <c r="T3436" t="s">
        <v>136</v>
      </c>
      <c r="U3436" t="s">
        <v>30</v>
      </c>
      <c r="V3436" s="5">
        <f>data[[#This Row],[PriceUSD]]*data[[#This Row],[Quantity]]</f>
        <v>40.119999999999997</v>
      </c>
      <c r="W3436" s="7">
        <f>data[[#This Row],[OrderDate]] + TIME(VALUE(LEFT(data[[#This Row],[OrderTime]],2)), VALUE(RIGHT(data[[#This Row],[OrderTime]],2)), 0)</f>
        <v>45691.061805555553</v>
      </c>
      <c r="X3436" s="7">
        <f>_xlfn.MINIFS(data[OrderDateTime], data[CustomerName], data[[#This Row],[CustomerName]])</f>
        <v>45506.022916666669</v>
      </c>
      <c r="Y3436" t="str">
        <f>IF(data[[#This Row],[OrderDateTime]]=data[[#This Row],[FirstOrderDateTime]], "New", "Returning")</f>
        <v>Returning</v>
      </c>
      <c r="Z3436" s="7">
        <f>data[[#This Row],[DeliveryDate]] + data[[#This Row],[DeliveryTime]]</f>
        <v>45692.790972222225</v>
      </c>
      <c r="AA3436" s="7">
        <f>data[[#This Row],[OrderDateTime]] + 1</f>
        <v>45692.061805555553</v>
      </c>
      <c r="AB3436" s="7" t="str">
        <f>IF(data[[#This Row],[DeliveryDateTime]] &lt;= data[[#This Row],[SLADue]], "On Time", "Late")</f>
        <v>Late</v>
      </c>
    </row>
    <row r="3437" spans="1:28" x14ac:dyDescent="0.2">
      <c r="A3437" t="s">
        <v>3987</v>
      </c>
      <c r="B3437" t="s">
        <v>19</v>
      </c>
      <c r="C3437" t="s">
        <v>92</v>
      </c>
      <c r="D3437" t="s">
        <v>93</v>
      </c>
      <c r="E3437" s="5">
        <v>78.72</v>
      </c>
      <c r="F3437" t="s">
        <v>81</v>
      </c>
      <c r="G3437">
        <v>1</v>
      </c>
      <c r="H3437" s="1">
        <v>45831</v>
      </c>
      <c r="I3437" s="1" t="str">
        <f>TEXT(data[[#This Row],[OrderDate]],"mmm")</f>
        <v>Jun</v>
      </c>
      <c r="J3437" s="6">
        <v>0.37708333333333333</v>
      </c>
      <c r="K3437" s="6" t="str">
        <f>TEXT(data[[#This Row],[OrderTime]],"h")</f>
        <v>9</v>
      </c>
      <c r="L3437" s="1">
        <v>45831</v>
      </c>
      <c r="M3437" s="6">
        <v>0.66874999999999996</v>
      </c>
      <c r="N3437" t="s">
        <v>123</v>
      </c>
      <c r="O3437" t="s">
        <v>929</v>
      </c>
      <c r="P3437" t="s">
        <v>36</v>
      </c>
      <c r="Q3437" t="s">
        <v>53</v>
      </c>
      <c r="R3437" t="s">
        <v>66</v>
      </c>
      <c r="S3437" t="s">
        <v>47</v>
      </c>
      <c r="T3437" t="s">
        <v>29</v>
      </c>
      <c r="U3437" t="s">
        <v>30</v>
      </c>
      <c r="V3437" s="5">
        <f>data[[#This Row],[PriceUSD]]*data[[#This Row],[Quantity]]</f>
        <v>78.72</v>
      </c>
      <c r="W3437" s="7">
        <f>data[[#This Row],[OrderDate]] + TIME(VALUE(LEFT(data[[#This Row],[OrderTime]],2)), VALUE(RIGHT(data[[#This Row],[OrderTime]],2)), 0)</f>
        <v>45831.022916666669</v>
      </c>
      <c r="X3437" s="7">
        <f>_xlfn.MINIFS(data[OrderDateTime], data[CustomerName], data[[#This Row],[CustomerName]])</f>
        <v>45510.022916666669</v>
      </c>
      <c r="Y3437" t="str">
        <f>IF(data[[#This Row],[OrderDateTime]]=data[[#This Row],[FirstOrderDateTime]], "New", "Returning")</f>
        <v>Returning</v>
      </c>
      <c r="Z3437" s="7">
        <f>data[[#This Row],[DeliveryDate]] + data[[#This Row],[DeliveryTime]]</f>
        <v>45831.668749999997</v>
      </c>
      <c r="AA3437" s="7">
        <f>data[[#This Row],[OrderDateTime]] + 1</f>
        <v>45832.022916666669</v>
      </c>
      <c r="AB3437" s="7" t="str">
        <f>IF(data[[#This Row],[DeliveryDateTime]] &lt;= data[[#This Row],[SLADue]], "On Time", "Late")</f>
        <v>On Time</v>
      </c>
    </row>
    <row r="3438" spans="1:28" x14ac:dyDescent="0.2">
      <c r="A3438" t="s">
        <v>3988</v>
      </c>
      <c r="B3438" t="s">
        <v>19</v>
      </c>
      <c r="C3438" t="s">
        <v>41</v>
      </c>
      <c r="D3438" t="s">
        <v>42</v>
      </c>
      <c r="E3438" s="5">
        <v>33.36</v>
      </c>
      <c r="F3438" t="s">
        <v>74</v>
      </c>
      <c r="G3438">
        <v>1</v>
      </c>
      <c r="H3438" s="1">
        <v>45653</v>
      </c>
      <c r="I3438" s="1" t="str">
        <f>TEXT(data[[#This Row],[OrderDate]],"mmm")</f>
        <v>Dec</v>
      </c>
      <c r="J3438" s="6">
        <v>0.43888888888888888</v>
      </c>
      <c r="K3438" s="6" t="str">
        <f>TEXT(data[[#This Row],[OrderTime]],"h")</f>
        <v>10</v>
      </c>
      <c r="L3438" s="1">
        <v>45653</v>
      </c>
      <c r="M3438" s="6">
        <v>0.56388888888888888</v>
      </c>
      <c r="N3438" t="s">
        <v>75</v>
      </c>
      <c r="O3438" t="s">
        <v>609</v>
      </c>
      <c r="P3438" t="s">
        <v>77</v>
      </c>
      <c r="Q3438" t="s">
        <v>53</v>
      </c>
      <c r="R3438" t="s">
        <v>46</v>
      </c>
      <c r="S3438" t="s">
        <v>47</v>
      </c>
      <c r="T3438" t="s">
        <v>38</v>
      </c>
      <c r="U3438" t="s">
        <v>67</v>
      </c>
      <c r="V3438" s="5">
        <f>data[[#This Row],[PriceUSD]]*data[[#This Row],[Quantity]]</f>
        <v>33.36</v>
      </c>
      <c r="W3438" s="7">
        <f>data[[#This Row],[OrderDate]] + TIME(VALUE(LEFT(data[[#This Row],[OrderTime]],2)), VALUE(RIGHT(data[[#This Row],[OrderTime]],2)), 0)</f>
        <v>45653.061805555553</v>
      </c>
      <c r="X3438" s="7">
        <f>_xlfn.MINIFS(data[OrderDateTime], data[CustomerName], data[[#This Row],[CustomerName]])</f>
        <v>45507.015277777777</v>
      </c>
      <c r="Y3438" t="str">
        <f>IF(data[[#This Row],[OrderDateTime]]=data[[#This Row],[FirstOrderDateTime]], "New", "Returning")</f>
        <v>Returning</v>
      </c>
      <c r="Z3438" s="7">
        <f>data[[#This Row],[DeliveryDate]] + data[[#This Row],[DeliveryTime]]</f>
        <v>45653.563888888886</v>
      </c>
      <c r="AA3438" s="7">
        <f>data[[#This Row],[OrderDateTime]] + 1</f>
        <v>45654.061805555553</v>
      </c>
      <c r="AB3438" s="7" t="str">
        <f>IF(data[[#This Row],[DeliveryDateTime]] &lt;= data[[#This Row],[SLADue]], "On Time", "Late")</f>
        <v>On Time</v>
      </c>
    </row>
    <row r="3439" spans="1:28" x14ac:dyDescent="0.2">
      <c r="A3439" t="s">
        <v>3989</v>
      </c>
      <c r="B3439" t="s">
        <v>19</v>
      </c>
      <c r="C3439" t="s">
        <v>20</v>
      </c>
      <c r="D3439" t="s">
        <v>21</v>
      </c>
      <c r="E3439" s="5">
        <v>18.47</v>
      </c>
      <c r="F3439" t="s">
        <v>71</v>
      </c>
      <c r="G3439">
        <v>1</v>
      </c>
      <c r="H3439" s="1">
        <v>45667</v>
      </c>
      <c r="I3439" s="1" t="str">
        <f>TEXT(data[[#This Row],[OrderDate]],"mmm")</f>
        <v>Jan</v>
      </c>
      <c r="J3439" s="6">
        <v>0.83472222222222225</v>
      </c>
      <c r="K3439" s="6" t="str">
        <f>TEXT(data[[#This Row],[OrderTime]],"h")</f>
        <v>20</v>
      </c>
      <c r="L3439" s="1">
        <v>45669</v>
      </c>
      <c r="M3439" s="6">
        <v>0.65</v>
      </c>
      <c r="N3439" t="s">
        <v>123</v>
      </c>
      <c r="O3439" t="s">
        <v>820</v>
      </c>
      <c r="P3439" t="s">
        <v>36</v>
      </c>
      <c r="Q3439" t="s">
        <v>26</v>
      </c>
      <c r="R3439" t="s">
        <v>27</v>
      </c>
      <c r="S3439" t="s">
        <v>105</v>
      </c>
      <c r="T3439" t="s">
        <v>29</v>
      </c>
      <c r="U3439" t="s">
        <v>30</v>
      </c>
      <c r="V3439" s="5">
        <f>data[[#This Row],[PriceUSD]]*data[[#This Row],[Quantity]]</f>
        <v>18.47</v>
      </c>
      <c r="W3439" s="7">
        <f>data[[#This Row],[OrderDate]] + TIME(VALUE(LEFT(data[[#This Row],[OrderTime]],2)), VALUE(RIGHT(data[[#This Row],[OrderTime]],2)), 0)</f>
        <v>45667.015277777777</v>
      </c>
      <c r="X3439" s="7">
        <f>_xlfn.MINIFS(data[OrderDateTime], data[CustomerName], data[[#This Row],[CustomerName]])</f>
        <v>45570.030555555553</v>
      </c>
      <c r="Y3439" t="str">
        <f>IF(data[[#This Row],[OrderDateTime]]=data[[#This Row],[FirstOrderDateTime]], "New", "Returning")</f>
        <v>Returning</v>
      </c>
      <c r="Z3439" s="7">
        <f>data[[#This Row],[DeliveryDate]] + data[[#This Row],[DeliveryTime]]</f>
        <v>45669.65</v>
      </c>
      <c r="AA3439" s="7">
        <f>data[[#This Row],[OrderDateTime]] + 1</f>
        <v>45668.015277777777</v>
      </c>
      <c r="AB3439" s="7" t="str">
        <f>IF(data[[#This Row],[DeliveryDateTime]] &lt;= data[[#This Row],[SLADue]], "On Time", "Late")</f>
        <v>Late</v>
      </c>
    </row>
    <row r="3440" spans="1:28" x14ac:dyDescent="0.2">
      <c r="A3440" t="s">
        <v>3990</v>
      </c>
      <c r="B3440" t="s">
        <v>19</v>
      </c>
      <c r="C3440" t="s">
        <v>101</v>
      </c>
      <c r="D3440" t="s">
        <v>102</v>
      </c>
      <c r="E3440" s="5">
        <v>30.81</v>
      </c>
      <c r="F3440" t="s">
        <v>81</v>
      </c>
      <c r="G3440">
        <v>1</v>
      </c>
      <c r="H3440" s="1">
        <v>45662</v>
      </c>
      <c r="I3440" s="1" t="str">
        <f>TEXT(data[[#This Row],[OrderDate]],"mmm")</f>
        <v>Jan</v>
      </c>
      <c r="J3440" s="6">
        <v>0.49861111111111112</v>
      </c>
      <c r="K3440" s="6" t="str">
        <f>TEXT(data[[#This Row],[OrderTime]],"h")</f>
        <v>11</v>
      </c>
      <c r="L3440" s="1">
        <v>45663</v>
      </c>
      <c r="M3440" s="6">
        <v>0.74861111111111112</v>
      </c>
      <c r="N3440" t="s">
        <v>64</v>
      </c>
      <c r="O3440" t="s">
        <v>132</v>
      </c>
      <c r="P3440" t="s">
        <v>25</v>
      </c>
      <c r="Q3440" t="s">
        <v>26</v>
      </c>
      <c r="R3440" t="s">
        <v>83</v>
      </c>
      <c r="S3440" t="s">
        <v>28</v>
      </c>
      <c r="T3440" t="s">
        <v>29</v>
      </c>
      <c r="U3440" t="s">
        <v>30</v>
      </c>
      <c r="V3440" s="5">
        <f>data[[#This Row],[PriceUSD]]*data[[#This Row],[Quantity]]</f>
        <v>30.81</v>
      </c>
      <c r="W3440" s="7">
        <f>data[[#This Row],[OrderDate]] + TIME(VALUE(LEFT(data[[#This Row],[OrderTime]],2)), VALUE(RIGHT(data[[#This Row],[OrderTime]],2)), 0)</f>
        <v>45662.007638888892</v>
      </c>
      <c r="X3440" s="7">
        <f>_xlfn.MINIFS(data[OrderDateTime], data[CustomerName], data[[#This Row],[CustomerName]])</f>
        <v>45536.007638888892</v>
      </c>
      <c r="Y3440" t="str">
        <f>IF(data[[#This Row],[OrderDateTime]]=data[[#This Row],[FirstOrderDateTime]], "New", "Returning")</f>
        <v>Returning</v>
      </c>
      <c r="Z3440" s="7">
        <f>data[[#This Row],[DeliveryDate]] + data[[#This Row],[DeliveryTime]]</f>
        <v>45663.748611111114</v>
      </c>
      <c r="AA3440" s="7">
        <f>data[[#This Row],[OrderDateTime]] + 1</f>
        <v>45663.007638888892</v>
      </c>
      <c r="AB3440" s="7" t="str">
        <f>IF(data[[#This Row],[DeliveryDateTime]] &lt;= data[[#This Row],[SLADue]], "On Time", "Late")</f>
        <v>Late</v>
      </c>
    </row>
    <row r="3441" spans="1:28" x14ac:dyDescent="0.2">
      <c r="A3441" t="s">
        <v>3991</v>
      </c>
      <c r="B3441" t="s">
        <v>19</v>
      </c>
      <c r="C3441" t="s">
        <v>92</v>
      </c>
      <c r="D3441" t="s">
        <v>93</v>
      </c>
      <c r="E3441" s="5">
        <v>80.290000000000006</v>
      </c>
      <c r="F3441" t="s">
        <v>94</v>
      </c>
      <c r="G3441">
        <v>3</v>
      </c>
      <c r="H3441" s="1">
        <v>45707</v>
      </c>
      <c r="I3441" s="1" t="str">
        <f>TEXT(data[[#This Row],[OrderDate]],"mmm")</f>
        <v>Feb</v>
      </c>
      <c r="J3441" s="6">
        <v>0.72013888888888888</v>
      </c>
      <c r="K3441" s="6" t="str">
        <f>TEXT(data[[#This Row],[OrderTime]],"h")</f>
        <v>17</v>
      </c>
      <c r="L3441" s="1">
        <v>45709</v>
      </c>
      <c r="M3441" s="6">
        <v>0.7944444444444444</v>
      </c>
      <c r="N3441" t="s">
        <v>75</v>
      </c>
      <c r="O3441" t="s">
        <v>1066</v>
      </c>
      <c r="P3441" t="s">
        <v>25</v>
      </c>
      <c r="Q3441" t="s">
        <v>53</v>
      </c>
      <c r="R3441" t="s">
        <v>66</v>
      </c>
      <c r="S3441" t="s">
        <v>105</v>
      </c>
      <c r="T3441" t="s">
        <v>59</v>
      </c>
      <c r="U3441" t="s">
        <v>39</v>
      </c>
      <c r="V3441" s="5">
        <f>data[[#This Row],[PriceUSD]]*data[[#This Row],[Quantity]]</f>
        <v>240.87</v>
      </c>
      <c r="W3441" s="7">
        <f>data[[#This Row],[OrderDate]] + TIME(VALUE(LEFT(data[[#This Row],[OrderTime]],2)), VALUE(RIGHT(data[[#This Row],[OrderTime]],2)), 0)</f>
        <v>45707.061805555553</v>
      </c>
      <c r="X3441" s="7">
        <f>_xlfn.MINIFS(data[OrderDateTime], data[CustomerName], data[[#This Row],[CustomerName]])</f>
        <v>45530.022916666669</v>
      </c>
      <c r="Y3441" t="str">
        <f>IF(data[[#This Row],[OrderDateTime]]=data[[#This Row],[FirstOrderDateTime]], "New", "Returning")</f>
        <v>Returning</v>
      </c>
      <c r="Z3441" s="7">
        <f>data[[#This Row],[DeliveryDate]] + data[[#This Row],[DeliveryTime]]</f>
        <v>45709.794444444444</v>
      </c>
      <c r="AA3441" s="7">
        <f>data[[#This Row],[OrderDateTime]] + 1</f>
        <v>45708.061805555553</v>
      </c>
      <c r="AB3441" s="7" t="str">
        <f>IF(data[[#This Row],[DeliveryDateTime]] &lt;= data[[#This Row],[SLADue]], "On Time", "Late")</f>
        <v>Late</v>
      </c>
    </row>
    <row r="3442" spans="1:28" x14ac:dyDescent="0.2">
      <c r="A3442" t="s">
        <v>3992</v>
      </c>
      <c r="B3442" t="s">
        <v>19</v>
      </c>
      <c r="C3442" t="s">
        <v>49</v>
      </c>
      <c r="D3442" t="s">
        <v>50</v>
      </c>
      <c r="E3442" s="5">
        <v>25.27</v>
      </c>
      <c r="F3442" t="s">
        <v>74</v>
      </c>
      <c r="G3442">
        <v>1</v>
      </c>
      <c r="H3442" s="1">
        <v>45863</v>
      </c>
      <c r="I3442" s="1" t="str">
        <f>TEXT(data[[#This Row],[OrderDate]],"mmm")</f>
        <v>Jul</v>
      </c>
      <c r="J3442" s="6">
        <v>0.8666666666666667</v>
      </c>
      <c r="K3442" s="6" t="str">
        <f>TEXT(data[[#This Row],[OrderTime]],"h")</f>
        <v>20</v>
      </c>
      <c r="L3442" s="1">
        <v>45865</v>
      </c>
      <c r="M3442" s="6">
        <v>0.75208333333333333</v>
      </c>
      <c r="N3442" t="s">
        <v>75</v>
      </c>
      <c r="O3442" t="s">
        <v>1289</v>
      </c>
      <c r="P3442" t="s">
        <v>25</v>
      </c>
      <c r="Q3442" t="s">
        <v>53</v>
      </c>
      <c r="R3442" t="s">
        <v>54</v>
      </c>
      <c r="S3442" t="s">
        <v>105</v>
      </c>
      <c r="T3442" t="s">
        <v>106</v>
      </c>
      <c r="U3442" t="s">
        <v>67</v>
      </c>
      <c r="V3442" s="5">
        <f>data[[#This Row],[PriceUSD]]*data[[#This Row],[Quantity]]</f>
        <v>25.27</v>
      </c>
      <c r="W3442" s="7">
        <f>data[[#This Row],[OrderDate]] + TIME(VALUE(LEFT(data[[#This Row],[OrderTime]],2)), VALUE(RIGHT(data[[#This Row],[OrderTime]],2)), 0)</f>
        <v>45863.046527777777</v>
      </c>
      <c r="X3442" s="7">
        <f>_xlfn.MINIFS(data[OrderDateTime], data[CustomerName], data[[#This Row],[CustomerName]])</f>
        <v>45512.007638888892</v>
      </c>
      <c r="Y3442" t="str">
        <f>IF(data[[#This Row],[OrderDateTime]]=data[[#This Row],[FirstOrderDateTime]], "New", "Returning")</f>
        <v>Returning</v>
      </c>
      <c r="Z3442" s="7">
        <f>data[[#This Row],[DeliveryDate]] + data[[#This Row],[DeliveryTime]]</f>
        <v>45865.752083333333</v>
      </c>
      <c r="AA3442" s="7">
        <f>data[[#This Row],[OrderDateTime]] + 1</f>
        <v>45864.046527777777</v>
      </c>
      <c r="AB3442" s="7" t="str">
        <f>IF(data[[#This Row],[DeliveryDateTime]] &lt;= data[[#This Row],[SLADue]], "On Time", "Late")</f>
        <v>Late</v>
      </c>
    </row>
    <row r="3443" spans="1:28" x14ac:dyDescent="0.2">
      <c r="A3443" t="s">
        <v>3993</v>
      </c>
      <c r="B3443" t="s">
        <v>19</v>
      </c>
      <c r="C3443" t="s">
        <v>79</v>
      </c>
      <c r="D3443" t="s">
        <v>80</v>
      </c>
      <c r="E3443" s="5">
        <v>29.24</v>
      </c>
      <c r="F3443" t="s">
        <v>63</v>
      </c>
      <c r="G3443">
        <v>1</v>
      </c>
      <c r="H3443" s="1">
        <v>45595</v>
      </c>
      <c r="I3443" s="1" t="str">
        <f>TEXT(data[[#This Row],[OrderDate]],"mmm")</f>
        <v>Oct</v>
      </c>
      <c r="J3443" s="6">
        <v>0.50972222222222219</v>
      </c>
      <c r="K3443" s="6" t="str">
        <f>TEXT(data[[#This Row],[OrderTime]],"h")</f>
        <v>12</v>
      </c>
      <c r="L3443" s="1">
        <v>45596</v>
      </c>
      <c r="M3443" s="6">
        <v>0.55138888888888893</v>
      </c>
      <c r="N3443" t="s">
        <v>750</v>
      </c>
      <c r="O3443" t="s">
        <v>35</v>
      </c>
      <c r="P3443" t="s">
        <v>234</v>
      </c>
      <c r="Q3443" t="s">
        <v>26</v>
      </c>
      <c r="R3443" t="s">
        <v>83</v>
      </c>
      <c r="S3443" t="s">
        <v>28</v>
      </c>
      <c r="T3443" t="s">
        <v>29</v>
      </c>
      <c r="U3443" t="s">
        <v>39</v>
      </c>
      <c r="V3443" s="5">
        <f>data[[#This Row],[PriceUSD]]*data[[#This Row],[Quantity]]</f>
        <v>29.24</v>
      </c>
      <c r="W3443" s="7">
        <f>data[[#This Row],[OrderDate]] + TIME(VALUE(LEFT(data[[#This Row],[OrderTime]],2)), VALUE(RIGHT(data[[#This Row],[OrderTime]],2)), 0)</f>
        <v>45595.015277777777</v>
      </c>
      <c r="X3443" s="7">
        <f>_xlfn.MINIFS(data[OrderDateTime], data[CustomerName], data[[#This Row],[CustomerName]])</f>
        <v>45595.015277777777</v>
      </c>
      <c r="Y3443" t="str">
        <f>IF(data[[#This Row],[OrderDateTime]]=data[[#This Row],[FirstOrderDateTime]], "New", "Returning")</f>
        <v>New</v>
      </c>
      <c r="Z3443" s="7">
        <f>data[[#This Row],[DeliveryDate]] + data[[#This Row],[DeliveryTime]]</f>
        <v>45596.551388888889</v>
      </c>
      <c r="AA3443" s="7">
        <f>data[[#This Row],[OrderDateTime]] + 1</f>
        <v>45596.015277777777</v>
      </c>
      <c r="AB3443" s="7" t="str">
        <f>IF(data[[#This Row],[DeliveryDateTime]] &lt;= data[[#This Row],[SLADue]], "On Time", "Late")</f>
        <v>Late</v>
      </c>
    </row>
    <row r="3444" spans="1:28" x14ac:dyDescent="0.2">
      <c r="A3444" t="s">
        <v>3994</v>
      </c>
      <c r="B3444" t="s">
        <v>19</v>
      </c>
      <c r="C3444" t="s">
        <v>92</v>
      </c>
      <c r="D3444" t="s">
        <v>93</v>
      </c>
      <c r="E3444" s="5">
        <v>98.89</v>
      </c>
      <c r="F3444" t="s">
        <v>63</v>
      </c>
      <c r="G3444">
        <v>1</v>
      </c>
      <c r="H3444" s="1">
        <v>45716</v>
      </c>
      <c r="I3444" s="1" t="str">
        <f>TEXT(data[[#This Row],[OrderDate]],"mmm")</f>
        <v>Feb</v>
      </c>
      <c r="J3444" s="6">
        <v>0.7270833333333333</v>
      </c>
      <c r="K3444" s="6" t="str">
        <f>TEXT(data[[#This Row],[OrderTime]],"h")</f>
        <v>17</v>
      </c>
      <c r="L3444" s="1">
        <v>45717</v>
      </c>
      <c r="M3444" s="6">
        <v>0.76875000000000004</v>
      </c>
      <c r="N3444" t="s">
        <v>131</v>
      </c>
      <c r="O3444" t="s">
        <v>453</v>
      </c>
      <c r="P3444" t="s">
        <v>133</v>
      </c>
      <c r="Q3444" t="s">
        <v>26</v>
      </c>
      <c r="R3444" t="s">
        <v>66</v>
      </c>
      <c r="S3444" t="s">
        <v>28</v>
      </c>
      <c r="T3444" t="s">
        <v>38</v>
      </c>
      <c r="U3444" t="s">
        <v>67</v>
      </c>
      <c r="V3444" s="5">
        <f>data[[#This Row],[PriceUSD]]*data[[#This Row],[Quantity]]</f>
        <v>98.89</v>
      </c>
      <c r="W3444" s="7">
        <f>data[[#This Row],[OrderDate]] + TIME(VALUE(LEFT(data[[#This Row],[OrderTime]],2)), VALUE(RIGHT(data[[#This Row],[OrderTime]],2)), 0)</f>
        <v>45716.022916666669</v>
      </c>
      <c r="X3444" s="7">
        <f>_xlfn.MINIFS(data[OrderDateTime], data[CustomerName], data[[#This Row],[CustomerName]])</f>
        <v>45525.022916666669</v>
      </c>
      <c r="Y3444" t="str">
        <f>IF(data[[#This Row],[OrderDateTime]]=data[[#This Row],[FirstOrderDateTime]], "New", "Returning")</f>
        <v>Returning</v>
      </c>
      <c r="Z3444" s="7">
        <f>data[[#This Row],[DeliveryDate]] + data[[#This Row],[DeliveryTime]]</f>
        <v>45717.768750000003</v>
      </c>
      <c r="AA3444" s="7">
        <f>data[[#This Row],[OrderDateTime]] + 1</f>
        <v>45717.022916666669</v>
      </c>
      <c r="AB3444" s="7" t="str">
        <f>IF(data[[#This Row],[DeliveryDateTime]] &lt;= data[[#This Row],[SLADue]], "On Time", "Late")</f>
        <v>Late</v>
      </c>
    </row>
    <row r="3445" spans="1:28" x14ac:dyDescent="0.2">
      <c r="A3445" t="s">
        <v>3995</v>
      </c>
      <c r="B3445" t="s">
        <v>19</v>
      </c>
      <c r="C3445" t="s">
        <v>92</v>
      </c>
      <c r="D3445" t="s">
        <v>93</v>
      </c>
      <c r="E3445" s="5">
        <v>84.85</v>
      </c>
      <c r="F3445" t="s">
        <v>94</v>
      </c>
      <c r="G3445">
        <v>3</v>
      </c>
      <c r="H3445" s="1">
        <v>45550</v>
      </c>
      <c r="I3445" s="1" t="str">
        <f>TEXT(data[[#This Row],[OrderDate]],"mmm")</f>
        <v>Sep</v>
      </c>
      <c r="J3445" s="6">
        <v>0.45624999999999999</v>
      </c>
      <c r="K3445" s="6" t="str">
        <f>TEXT(data[[#This Row],[OrderTime]],"h")</f>
        <v>10</v>
      </c>
      <c r="L3445" s="1">
        <v>45550</v>
      </c>
      <c r="M3445" s="6">
        <v>0.58125000000000004</v>
      </c>
      <c r="N3445" t="s">
        <v>170</v>
      </c>
      <c r="O3445" t="s">
        <v>227</v>
      </c>
      <c r="P3445" t="s">
        <v>36</v>
      </c>
      <c r="Q3445" t="s">
        <v>53</v>
      </c>
      <c r="R3445" t="s">
        <v>66</v>
      </c>
      <c r="S3445" t="s">
        <v>47</v>
      </c>
      <c r="T3445" t="s">
        <v>38</v>
      </c>
      <c r="U3445" t="s">
        <v>30</v>
      </c>
      <c r="V3445" s="5">
        <f>data[[#This Row],[PriceUSD]]*data[[#This Row],[Quantity]]</f>
        <v>254.54999999999998</v>
      </c>
      <c r="W3445" s="7">
        <f>data[[#This Row],[OrderDate]] + TIME(VALUE(LEFT(data[[#This Row],[OrderTime]],2)), VALUE(RIGHT(data[[#This Row],[OrderTime]],2)), 0)</f>
        <v>45550.017361111109</v>
      </c>
      <c r="X3445" s="7">
        <f>_xlfn.MINIFS(data[OrderDateTime], data[CustomerName], data[[#This Row],[CustomerName]])</f>
        <v>45535.059027777781</v>
      </c>
      <c r="Y3445" t="str">
        <f>IF(data[[#This Row],[OrderDateTime]]=data[[#This Row],[FirstOrderDateTime]], "New", "Returning")</f>
        <v>Returning</v>
      </c>
      <c r="Z3445" s="7">
        <f>data[[#This Row],[DeliveryDate]] + data[[#This Row],[DeliveryTime]]</f>
        <v>45550.581250000003</v>
      </c>
      <c r="AA3445" s="7">
        <f>data[[#This Row],[OrderDateTime]] + 1</f>
        <v>45551.017361111109</v>
      </c>
      <c r="AB3445" s="7" t="str">
        <f>IF(data[[#This Row],[DeliveryDateTime]] &lt;= data[[#This Row],[SLADue]], "On Time", "Late")</f>
        <v>On Time</v>
      </c>
    </row>
    <row r="3446" spans="1:28" x14ac:dyDescent="0.2">
      <c r="A3446" t="s">
        <v>3996</v>
      </c>
      <c r="B3446" t="s">
        <v>19</v>
      </c>
      <c r="C3446" t="s">
        <v>92</v>
      </c>
      <c r="D3446" t="s">
        <v>93</v>
      </c>
      <c r="E3446" s="5">
        <v>87.19</v>
      </c>
      <c r="F3446" t="s">
        <v>63</v>
      </c>
      <c r="G3446">
        <v>1</v>
      </c>
      <c r="H3446" s="1">
        <v>45595</v>
      </c>
      <c r="I3446" s="1" t="str">
        <f>TEXT(data[[#This Row],[OrderDate]],"mmm")</f>
        <v>Oct</v>
      </c>
      <c r="J3446" s="6">
        <v>0.51666666666666672</v>
      </c>
      <c r="K3446" s="6" t="str">
        <f>TEXT(data[[#This Row],[OrderTime]],"h")</f>
        <v>12</v>
      </c>
      <c r="L3446" s="1">
        <v>45595</v>
      </c>
      <c r="M3446" s="6">
        <v>0.72499999999999998</v>
      </c>
      <c r="N3446" t="s">
        <v>23</v>
      </c>
      <c r="O3446" t="s">
        <v>911</v>
      </c>
      <c r="P3446" t="s">
        <v>25</v>
      </c>
      <c r="Q3446" t="s">
        <v>53</v>
      </c>
      <c r="R3446" t="s">
        <v>66</v>
      </c>
      <c r="S3446" t="s">
        <v>47</v>
      </c>
      <c r="T3446" t="s">
        <v>38</v>
      </c>
      <c r="U3446" t="s">
        <v>30</v>
      </c>
      <c r="V3446" s="5">
        <f>data[[#This Row],[PriceUSD]]*data[[#This Row],[Quantity]]</f>
        <v>87.19</v>
      </c>
      <c r="W3446" s="7">
        <f>data[[#This Row],[OrderDate]] + TIME(VALUE(LEFT(data[[#This Row],[OrderTime]],2)), VALUE(RIGHT(data[[#This Row],[OrderTime]],2)), 0)</f>
        <v>45595.046527777777</v>
      </c>
      <c r="X3446" s="7">
        <f>_xlfn.MINIFS(data[OrderDateTime], data[CustomerName], data[[#This Row],[CustomerName]])</f>
        <v>45533.054166666669</v>
      </c>
      <c r="Y3446" t="str">
        <f>IF(data[[#This Row],[OrderDateTime]]=data[[#This Row],[FirstOrderDateTime]], "New", "Returning")</f>
        <v>Returning</v>
      </c>
      <c r="Z3446" s="7">
        <f>data[[#This Row],[DeliveryDate]] + data[[#This Row],[DeliveryTime]]</f>
        <v>45595.724999999999</v>
      </c>
      <c r="AA3446" s="7">
        <f>data[[#This Row],[OrderDateTime]] + 1</f>
        <v>45596.046527777777</v>
      </c>
      <c r="AB3446" s="7" t="str">
        <f>IF(data[[#This Row],[DeliveryDateTime]] &lt;= data[[#This Row],[SLADue]], "On Time", "Late")</f>
        <v>On Time</v>
      </c>
    </row>
    <row r="3447" spans="1:28" x14ac:dyDescent="0.2">
      <c r="A3447" t="s">
        <v>3997</v>
      </c>
      <c r="B3447" t="s">
        <v>19</v>
      </c>
      <c r="C3447" t="s">
        <v>126</v>
      </c>
      <c r="D3447" t="s">
        <v>127</v>
      </c>
      <c r="E3447" s="5">
        <v>21.98</v>
      </c>
      <c r="F3447" t="s">
        <v>87</v>
      </c>
      <c r="G3447">
        <v>3</v>
      </c>
      <c r="H3447" s="1">
        <v>45547</v>
      </c>
      <c r="I3447" s="1" t="str">
        <f>TEXT(data[[#This Row],[OrderDate]],"mmm")</f>
        <v>Sep</v>
      </c>
      <c r="J3447" s="6">
        <v>0.39305555555555555</v>
      </c>
      <c r="K3447" s="6" t="str">
        <f>TEXT(data[[#This Row],[OrderTime]],"h")</f>
        <v>9</v>
      </c>
      <c r="L3447" s="1">
        <v>45547</v>
      </c>
      <c r="M3447" s="6">
        <v>0.60138888888888886</v>
      </c>
      <c r="N3447" t="s">
        <v>95</v>
      </c>
      <c r="O3447" t="s">
        <v>157</v>
      </c>
      <c r="P3447" t="s">
        <v>25</v>
      </c>
      <c r="Q3447" t="s">
        <v>53</v>
      </c>
      <c r="R3447" t="s">
        <v>129</v>
      </c>
      <c r="S3447" t="s">
        <v>47</v>
      </c>
      <c r="T3447" t="s">
        <v>29</v>
      </c>
      <c r="U3447" t="s">
        <v>39</v>
      </c>
      <c r="V3447" s="5">
        <f>data[[#This Row],[PriceUSD]]*data[[#This Row],[Quantity]]</f>
        <v>65.94</v>
      </c>
      <c r="W3447" s="7">
        <f>data[[#This Row],[OrderDate]] + TIME(VALUE(LEFT(data[[#This Row],[OrderTime]],2)), VALUE(RIGHT(data[[#This Row],[OrderTime]],2)), 0)</f>
        <v>45547.038888888892</v>
      </c>
      <c r="X3447" s="7">
        <f>_xlfn.MINIFS(data[OrderDateTime], data[CustomerName], data[[#This Row],[CustomerName]])</f>
        <v>45540.038888888892</v>
      </c>
      <c r="Y3447" t="str">
        <f>IF(data[[#This Row],[OrderDateTime]]=data[[#This Row],[FirstOrderDateTime]], "New", "Returning")</f>
        <v>Returning</v>
      </c>
      <c r="Z3447" s="7">
        <f>data[[#This Row],[DeliveryDate]] + data[[#This Row],[DeliveryTime]]</f>
        <v>45547.601388888892</v>
      </c>
      <c r="AA3447" s="7">
        <f>data[[#This Row],[OrderDateTime]] + 1</f>
        <v>45548.038888888892</v>
      </c>
      <c r="AB3447" s="7" t="str">
        <f>IF(data[[#This Row],[DeliveryDateTime]] &lt;= data[[#This Row],[SLADue]], "On Time", "Late")</f>
        <v>On Time</v>
      </c>
    </row>
    <row r="3448" spans="1:28" x14ac:dyDescent="0.2">
      <c r="A3448" t="s">
        <v>3998</v>
      </c>
      <c r="B3448" t="s">
        <v>19</v>
      </c>
      <c r="C3448" t="s">
        <v>92</v>
      </c>
      <c r="D3448" t="s">
        <v>93</v>
      </c>
      <c r="E3448" s="5">
        <v>79.47</v>
      </c>
      <c r="F3448" t="s">
        <v>81</v>
      </c>
      <c r="G3448">
        <v>1</v>
      </c>
      <c r="H3448" s="1">
        <v>45552</v>
      </c>
      <c r="I3448" s="1" t="str">
        <f>TEXT(data[[#This Row],[OrderDate]],"mmm")</f>
        <v>Sep</v>
      </c>
      <c r="J3448" s="6">
        <v>0.72986111111111107</v>
      </c>
      <c r="K3448" s="6" t="str">
        <f>TEXT(data[[#This Row],[OrderTime]],"h")</f>
        <v>17</v>
      </c>
      <c r="L3448" s="1">
        <v>45553</v>
      </c>
      <c r="M3448" s="6">
        <v>0.85486111111111107</v>
      </c>
      <c r="N3448" t="s">
        <v>57</v>
      </c>
      <c r="O3448" t="s">
        <v>444</v>
      </c>
      <c r="P3448" t="s">
        <v>25</v>
      </c>
      <c r="Q3448" t="s">
        <v>53</v>
      </c>
      <c r="R3448" t="s">
        <v>66</v>
      </c>
      <c r="S3448" t="s">
        <v>28</v>
      </c>
      <c r="T3448" t="s">
        <v>59</v>
      </c>
      <c r="U3448" t="s">
        <v>30</v>
      </c>
      <c r="V3448" s="5">
        <f>data[[#This Row],[PriceUSD]]*data[[#This Row],[Quantity]]</f>
        <v>79.47</v>
      </c>
      <c r="W3448" s="7">
        <f>data[[#This Row],[OrderDate]] + TIME(VALUE(LEFT(data[[#This Row],[OrderTime]],2)), VALUE(RIGHT(data[[#This Row],[OrderTime]],2)), 0)</f>
        <v>45552.007638888892</v>
      </c>
      <c r="X3448" s="7">
        <f>_xlfn.MINIFS(data[OrderDateTime], data[CustomerName], data[[#This Row],[CustomerName]])</f>
        <v>45544.007638888892</v>
      </c>
      <c r="Y3448" t="str">
        <f>IF(data[[#This Row],[OrderDateTime]]=data[[#This Row],[FirstOrderDateTime]], "New", "Returning")</f>
        <v>Returning</v>
      </c>
      <c r="Z3448" s="7">
        <f>data[[#This Row],[DeliveryDate]] + data[[#This Row],[DeliveryTime]]</f>
        <v>45553.854861111111</v>
      </c>
      <c r="AA3448" s="7">
        <f>data[[#This Row],[OrderDateTime]] + 1</f>
        <v>45553.007638888892</v>
      </c>
      <c r="AB3448" s="7" t="str">
        <f>IF(data[[#This Row],[DeliveryDateTime]] &lt;= data[[#This Row],[SLADue]], "On Time", "Late")</f>
        <v>Late</v>
      </c>
    </row>
    <row r="3449" spans="1:28" x14ac:dyDescent="0.2">
      <c r="A3449" t="s">
        <v>3999</v>
      </c>
      <c r="B3449" t="s">
        <v>19</v>
      </c>
      <c r="C3449" t="s">
        <v>101</v>
      </c>
      <c r="D3449" t="s">
        <v>102</v>
      </c>
      <c r="E3449" s="5">
        <v>31.34</v>
      </c>
      <c r="F3449" t="s">
        <v>63</v>
      </c>
      <c r="G3449">
        <v>1</v>
      </c>
      <c r="H3449" s="1">
        <v>45754</v>
      </c>
      <c r="I3449" s="1" t="str">
        <f>TEXT(data[[#This Row],[OrderDate]],"mmm")</f>
        <v>Apr</v>
      </c>
      <c r="J3449" s="6">
        <v>0.84513888888888888</v>
      </c>
      <c r="K3449" s="6" t="str">
        <f>TEXT(data[[#This Row],[OrderTime]],"h")</f>
        <v>20</v>
      </c>
      <c r="L3449" s="1">
        <v>45755</v>
      </c>
      <c r="M3449" s="6">
        <v>0.66874999999999996</v>
      </c>
      <c r="N3449" t="s">
        <v>238</v>
      </c>
      <c r="O3449" t="s">
        <v>1505</v>
      </c>
      <c r="P3449" t="s">
        <v>36</v>
      </c>
      <c r="Q3449" t="s">
        <v>53</v>
      </c>
      <c r="R3449" t="s">
        <v>83</v>
      </c>
      <c r="S3449" t="s">
        <v>28</v>
      </c>
      <c r="T3449" t="s">
        <v>29</v>
      </c>
      <c r="U3449" t="s">
        <v>30</v>
      </c>
      <c r="V3449" s="5">
        <f>data[[#This Row],[PriceUSD]]*data[[#This Row],[Quantity]]</f>
        <v>31.34</v>
      </c>
      <c r="W3449" s="7">
        <f>data[[#This Row],[OrderDate]] + TIME(VALUE(LEFT(data[[#This Row],[OrderTime]],2)), VALUE(RIGHT(data[[#This Row],[OrderTime]],2)), 0)</f>
        <v>45754.061805555553</v>
      </c>
      <c r="X3449" s="7">
        <f>_xlfn.MINIFS(data[OrderDateTime], data[CustomerName], data[[#This Row],[CustomerName]])</f>
        <v>45588.015277777777</v>
      </c>
      <c r="Y3449" t="str">
        <f>IF(data[[#This Row],[OrderDateTime]]=data[[#This Row],[FirstOrderDateTime]], "New", "Returning")</f>
        <v>Returning</v>
      </c>
      <c r="Z3449" s="7">
        <f>data[[#This Row],[DeliveryDate]] + data[[#This Row],[DeliveryTime]]</f>
        <v>45755.668749999997</v>
      </c>
      <c r="AA3449" s="7">
        <f>data[[#This Row],[OrderDateTime]] + 1</f>
        <v>45755.061805555553</v>
      </c>
      <c r="AB3449" s="7" t="str">
        <f>IF(data[[#This Row],[DeliveryDateTime]] &lt;= data[[#This Row],[SLADue]], "On Time", "Late")</f>
        <v>Late</v>
      </c>
    </row>
    <row r="3450" spans="1:28" x14ac:dyDescent="0.2">
      <c r="A3450" t="s">
        <v>4000</v>
      </c>
      <c r="B3450" t="s">
        <v>19</v>
      </c>
      <c r="C3450" t="s">
        <v>79</v>
      </c>
      <c r="D3450" t="s">
        <v>80</v>
      </c>
      <c r="E3450" s="5">
        <v>31</v>
      </c>
      <c r="F3450" t="s">
        <v>81</v>
      </c>
      <c r="G3450">
        <v>1</v>
      </c>
      <c r="H3450" s="1">
        <v>45743</v>
      </c>
      <c r="I3450" s="1" t="str">
        <f>TEXT(data[[#This Row],[OrderDate]],"mmm")</f>
        <v>Mar</v>
      </c>
      <c r="J3450" s="6">
        <v>0.60972222222222228</v>
      </c>
      <c r="K3450" s="6" t="str">
        <f>TEXT(data[[#This Row],[OrderTime]],"h")</f>
        <v>14</v>
      </c>
      <c r="L3450" s="1">
        <v>45743</v>
      </c>
      <c r="M3450" s="6">
        <v>0.77638888888888891</v>
      </c>
      <c r="N3450" t="s">
        <v>148</v>
      </c>
      <c r="O3450" t="s">
        <v>2242</v>
      </c>
      <c r="P3450" t="s">
        <v>25</v>
      </c>
      <c r="Q3450" t="s">
        <v>53</v>
      </c>
      <c r="R3450" t="s">
        <v>83</v>
      </c>
      <c r="S3450" t="s">
        <v>47</v>
      </c>
      <c r="T3450" t="s">
        <v>29</v>
      </c>
      <c r="U3450" t="s">
        <v>30</v>
      </c>
      <c r="V3450" s="5">
        <f>data[[#This Row],[PriceUSD]]*data[[#This Row],[Quantity]]</f>
        <v>31</v>
      </c>
      <c r="W3450" s="7">
        <f>data[[#This Row],[OrderDate]] + TIME(VALUE(LEFT(data[[#This Row],[OrderTime]],2)), VALUE(RIGHT(data[[#This Row],[OrderTime]],2)), 0)</f>
        <v>45743.015277777777</v>
      </c>
      <c r="X3450" s="7">
        <f>_xlfn.MINIFS(data[OrderDateTime], data[CustomerName], data[[#This Row],[CustomerName]])</f>
        <v>45505.038888888892</v>
      </c>
      <c r="Y3450" t="str">
        <f>IF(data[[#This Row],[OrderDateTime]]=data[[#This Row],[FirstOrderDateTime]], "New", "Returning")</f>
        <v>Returning</v>
      </c>
      <c r="Z3450" s="7">
        <f>data[[#This Row],[DeliveryDate]] + data[[#This Row],[DeliveryTime]]</f>
        <v>45743.776388888888</v>
      </c>
      <c r="AA3450" s="7">
        <f>data[[#This Row],[OrderDateTime]] + 1</f>
        <v>45744.015277777777</v>
      </c>
      <c r="AB3450" s="7" t="str">
        <f>IF(data[[#This Row],[DeliveryDateTime]] &lt;= data[[#This Row],[SLADue]], "On Time", "Late")</f>
        <v>On Time</v>
      </c>
    </row>
    <row r="3451" spans="1:28" x14ac:dyDescent="0.2">
      <c r="A3451" t="s">
        <v>4001</v>
      </c>
      <c r="B3451" t="s">
        <v>19</v>
      </c>
      <c r="C3451" t="s">
        <v>126</v>
      </c>
      <c r="D3451" t="s">
        <v>127</v>
      </c>
      <c r="E3451" s="5">
        <v>22.03</v>
      </c>
      <c r="F3451" t="s">
        <v>71</v>
      </c>
      <c r="G3451">
        <v>1</v>
      </c>
      <c r="H3451" s="1">
        <v>45724</v>
      </c>
      <c r="I3451" s="1" t="str">
        <f>TEXT(data[[#This Row],[OrderDate]],"mmm")</f>
        <v>Mar</v>
      </c>
      <c r="J3451" s="6">
        <v>0.81666666666666665</v>
      </c>
      <c r="K3451" s="6" t="str">
        <f>TEXT(data[[#This Row],[OrderTime]],"h")</f>
        <v>19</v>
      </c>
      <c r="L3451" s="1">
        <v>45725</v>
      </c>
      <c r="M3451" s="6">
        <v>0.79652777777777772</v>
      </c>
      <c r="N3451" t="s">
        <v>175</v>
      </c>
      <c r="O3451" t="s">
        <v>320</v>
      </c>
      <c r="P3451" t="s">
        <v>25</v>
      </c>
      <c r="Q3451" t="s">
        <v>26</v>
      </c>
      <c r="R3451" t="s">
        <v>129</v>
      </c>
      <c r="S3451" t="s">
        <v>28</v>
      </c>
      <c r="T3451" t="s">
        <v>136</v>
      </c>
      <c r="U3451" t="s">
        <v>67</v>
      </c>
      <c r="V3451" s="5">
        <f>data[[#This Row],[PriceUSD]]*data[[#This Row],[Quantity]]</f>
        <v>22.03</v>
      </c>
      <c r="W3451" s="7">
        <f>data[[#This Row],[OrderDate]] + TIME(VALUE(LEFT(data[[#This Row],[OrderTime]],2)), VALUE(RIGHT(data[[#This Row],[OrderTime]],2)), 0)</f>
        <v>45724.046527777777</v>
      </c>
      <c r="X3451" s="7">
        <f>_xlfn.MINIFS(data[OrderDateTime], data[CustomerName], data[[#This Row],[CustomerName]])</f>
        <v>45548.038888888892</v>
      </c>
      <c r="Y3451" t="str">
        <f>IF(data[[#This Row],[OrderDateTime]]=data[[#This Row],[FirstOrderDateTime]], "New", "Returning")</f>
        <v>Returning</v>
      </c>
      <c r="Z3451" s="7">
        <f>data[[#This Row],[DeliveryDate]] + data[[#This Row],[DeliveryTime]]</f>
        <v>45725.796527777777</v>
      </c>
      <c r="AA3451" s="7">
        <f>data[[#This Row],[OrderDateTime]] + 1</f>
        <v>45725.046527777777</v>
      </c>
      <c r="AB3451" s="7" t="str">
        <f>IF(data[[#This Row],[DeliveryDateTime]] &lt;= data[[#This Row],[SLADue]], "On Time", "Late")</f>
        <v>Late</v>
      </c>
    </row>
    <row r="3452" spans="1:28" x14ac:dyDescent="0.2">
      <c r="A3452" t="s">
        <v>4002</v>
      </c>
      <c r="B3452" t="s">
        <v>19</v>
      </c>
      <c r="C3452" t="s">
        <v>126</v>
      </c>
      <c r="D3452" t="s">
        <v>127</v>
      </c>
      <c r="E3452" s="5">
        <v>20.28</v>
      </c>
      <c r="F3452" t="s">
        <v>71</v>
      </c>
      <c r="G3452">
        <v>1</v>
      </c>
      <c r="H3452" s="1">
        <v>45740</v>
      </c>
      <c r="I3452" s="1" t="str">
        <f>TEXT(data[[#This Row],[OrderDate]],"mmm")</f>
        <v>Mar</v>
      </c>
      <c r="J3452" s="6">
        <v>0.49513888888888891</v>
      </c>
      <c r="K3452" s="6" t="str">
        <f>TEXT(data[[#This Row],[OrderTime]],"h")</f>
        <v>11</v>
      </c>
      <c r="L3452" s="1">
        <v>45740</v>
      </c>
      <c r="M3452" s="6">
        <v>0.70347222222222228</v>
      </c>
      <c r="N3452" t="s">
        <v>88</v>
      </c>
      <c r="O3452" t="s">
        <v>45</v>
      </c>
      <c r="P3452" t="s">
        <v>25</v>
      </c>
      <c r="Q3452" t="s">
        <v>53</v>
      </c>
      <c r="R3452" t="s">
        <v>129</v>
      </c>
      <c r="S3452" t="s">
        <v>47</v>
      </c>
      <c r="T3452" t="s">
        <v>59</v>
      </c>
      <c r="U3452" t="s">
        <v>39</v>
      </c>
      <c r="V3452" s="5">
        <f>data[[#This Row],[PriceUSD]]*data[[#This Row],[Quantity]]</f>
        <v>20.28</v>
      </c>
      <c r="W3452" s="7">
        <f>data[[#This Row],[OrderDate]] + TIME(VALUE(LEFT(data[[#This Row],[OrderTime]],2)), VALUE(RIGHT(data[[#This Row],[OrderTime]],2)), 0)</f>
        <v>45740.061805555553</v>
      </c>
      <c r="X3452" s="7">
        <f>_xlfn.MINIFS(data[OrderDateTime], data[CustomerName], data[[#This Row],[CustomerName]])</f>
        <v>45526.038888888892</v>
      </c>
      <c r="Y3452" t="str">
        <f>IF(data[[#This Row],[OrderDateTime]]=data[[#This Row],[FirstOrderDateTime]], "New", "Returning")</f>
        <v>Returning</v>
      </c>
      <c r="Z3452" s="7">
        <f>data[[#This Row],[DeliveryDate]] + data[[#This Row],[DeliveryTime]]</f>
        <v>45740.703472222223</v>
      </c>
      <c r="AA3452" s="7">
        <f>data[[#This Row],[OrderDateTime]] + 1</f>
        <v>45741.061805555553</v>
      </c>
      <c r="AB3452" s="7" t="str">
        <f>IF(data[[#This Row],[DeliveryDateTime]] &lt;= data[[#This Row],[SLADue]], "On Time", "Late")</f>
        <v>On Time</v>
      </c>
    </row>
    <row r="3453" spans="1:28" x14ac:dyDescent="0.2">
      <c r="A3453" t="s">
        <v>4003</v>
      </c>
      <c r="B3453" t="s">
        <v>19</v>
      </c>
      <c r="C3453" t="s">
        <v>126</v>
      </c>
      <c r="D3453" t="s">
        <v>127</v>
      </c>
      <c r="E3453" s="5">
        <v>24.29</v>
      </c>
      <c r="F3453" t="s">
        <v>87</v>
      </c>
      <c r="G3453">
        <v>2</v>
      </c>
      <c r="H3453" s="1">
        <v>45654</v>
      </c>
      <c r="I3453" s="1" t="str">
        <f>TEXT(data[[#This Row],[OrderDate]],"mmm")</f>
        <v>Dec</v>
      </c>
      <c r="J3453" s="6">
        <v>0.76458333333333328</v>
      </c>
      <c r="K3453" s="6" t="str">
        <f>TEXT(data[[#This Row],[OrderTime]],"h")</f>
        <v>18</v>
      </c>
      <c r="L3453" s="1">
        <v>45655</v>
      </c>
      <c r="M3453" s="6">
        <v>0.80625000000000002</v>
      </c>
      <c r="N3453" t="s">
        <v>88</v>
      </c>
      <c r="O3453" t="s">
        <v>296</v>
      </c>
      <c r="P3453" t="s">
        <v>25</v>
      </c>
      <c r="Q3453" t="s">
        <v>26</v>
      </c>
      <c r="R3453" t="s">
        <v>129</v>
      </c>
      <c r="S3453" t="s">
        <v>28</v>
      </c>
      <c r="T3453" t="s">
        <v>106</v>
      </c>
      <c r="U3453" t="s">
        <v>39</v>
      </c>
      <c r="V3453" s="5">
        <f>data[[#This Row],[PriceUSD]]*data[[#This Row],[Quantity]]</f>
        <v>48.58</v>
      </c>
      <c r="W3453" s="7">
        <f>data[[#This Row],[OrderDate]] + TIME(VALUE(LEFT(data[[#This Row],[OrderTime]],2)), VALUE(RIGHT(data[[#This Row],[OrderTime]],2)), 0)</f>
        <v>45654.022916666669</v>
      </c>
      <c r="X3453" s="7">
        <f>_xlfn.MINIFS(data[OrderDateTime], data[CustomerName], data[[#This Row],[CustomerName]])</f>
        <v>45511.017361111109</v>
      </c>
      <c r="Y3453" t="str">
        <f>IF(data[[#This Row],[OrderDateTime]]=data[[#This Row],[FirstOrderDateTime]], "New", "Returning")</f>
        <v>Returning</v>
      </c>
      <c r="Z3453" s="7">
        <f>data[[#This Row],[DeliveryDate]] + data[[#This Row],[DeliveryTime]]</f>
        <v>45655.806250000001</v>
      </c>
      <c r="AA3453" s="7">
        <f>data[[#This Row],[OrderDateTime]] + 1</f>
        <v>45655.022916666669</v>
      </c>
      <c r="AB3453" s="7" t="str">
        <f>IF(data[[#This Row],[DeliveryDateTime]] &lt;= data[[#This Row],[SLADue]], "On Time", "Late")</f>
        <v>Late</v>
      </c>
    </row>
    <row r="3454" spans="1:28" x14ac:dyDescent="0.2">
      <c r="A3454" t="s">
        <v>4004</v>
      </c>
      <c r="B3454" t="s">
        <v>19</v>
      </c>
      <c r="C3454" t="s">
        <v>117</v>
      </c>
      <c r="D3454" t="s">
        <v>118</v>
      </c>
      <c r="E3454" s="5">
        <v>78.989999999999995</v>
      </c>
      <c r="F3454" t="s">
        <v>182</v>
      </c>
      <c r="G3454">
        <v>1</v>
      </c>
      <c r="H3454" s="1">
        <v>45793</v>
      </c>
      <c r="I3454" s="1" t="str">
        <f>TEXT(data[[#This Row],[OrderDate]],"mmm")</f>
        <v>May</v>
      </c>
      <c r="J3454" s="6">
        <v>0.64166666666666672</v>
      </c>
      <c r="K3454" s="6" t="str">
        <f>TEXT(data[[#This Row],[OrderTime]],"h")</f>
        <v>15</v>
      </c>
      <c r="L3454" s="1">
        <v>45794</v>
      </c>
      <c r="M3454" s="6">
        <v>0.64166666666666672</v>
      </c>
      <c r="N3454" t="s">
        <v>112</v>
      </c>
      <c r="O3454" t="s">
        <v>1057</v>
      </c>
      <c r="P3454" t="s">
        <v>36</v>
      </c>
      <c r="Q3454" t="s">
        <v>26</v>
      </c>
      <c r="R3454" t="s">
        <v>66</v>
      </c>
      <c r="S3454" t="s">
        <v>28</v>
      </c>
      <c r="T3454" t="s">
        <v>136</v>
      </c>
      <c r="U3454" t="s">
        <v>30</v>
      </c>
      <c r="V3454" s="5">
        <f>data[[#This Row],[PriceUSD]]*data[[#This Row],[Quantity]]</f>
        <v>78.989999999999995</v>
      </c>
      <c r="W3454" s="7">
        <f>data[[#This Row],[OrderDate]] + TIME(VALUE(LEFT(data[[#This Row],[OrderTime]],2)), VALUE(RIGHT(data[[#This Row],[OrderTime]],2)), 0)</f>
        <v>45793.046527777777</v>
      </c>
      <c r="X3454" s="7">
        <f>_xlfn.MINIFS(data[OrderDateTime], data[CustomerName], data[[#This Row],[CustomerName]])</f>
        <v>45557.017361111109</v>
      </c>
      <c r="Y3454" t="str">
        <f>IF(data[[#This Row],[OrderDateTime]]=data[[#This Row],[FirstOrderDateTime]], "New", "Returning")</f>
        <v>Returning</v>
      </c>
      <c r="Z3454" s="7">
        <f>data[[#This Row],[DeliveryDate]] + data[[#This Row],[DeliveryTime]]</f>
        <v>45794.64166666667</v>
      </c>
      <c r="AA3454" s="7">
        <f>data[[#This Row],[OrderDateTime]] + 1</f>
        <v>45794.046527777777</v>
      </c>
      <c r="AB3454" s="7" t="str">
        <f>IF(data[[#This Row],[DeliveryDateTime]] &lt;= data[[#This Row],[SLADue]], "On Time", "Late")</f>
        <v>Late</v>
      </c>
    </row>
    <row r="3455" spans="1:28" x14ac:dyDescent="0.2">
      <c r="A3455" t="s">
        <v>4005</v>
      </c>
      <c r="B3455" t="s">
        <v>19</v>
      </c>
      <c r="C3455" t="s">
        <v>258</v>
      </c>
      <c r="D3455" t="s">
        <v>259</v>
      </c>
      <c r="E3455" s="5">
        <v>114.69</v>
      </c>
      <c r="F3455" t="s">
        <v>182</v>
      </c>
      <c r="G3455">
        <v>1</v>
      </c>
      <c r="H3455" s="1">
        <v>45792</v>
      </c>
      <c r="I3455" s="1" t="str">
        <f>TEXT(data[[#This Row],[OrderDate]],"mmm")</f>
        <v>May</v>
      </c>
      <c r="J3455" s="6">
        <v>0.55208333333333337</v>
      </c>
      <c r="K3455" s="6" t="str">
        <f>TEXT(data[[#This Row],[OrderTime]],"h")</f>
        <v>13</v>
      </c>
      <c r="L3455" s="1">
        <v>45792</v>
      </c>
      <c r="M3455" s="6">
        <v>0.84375</v>
      </c>
      <c r="N3455" t="s">
        <v>175</v>
      </c>
      <c r="O3455" t="s">
        <v>881</v>
      </c>
      <c r="P3455" t="s">
        <v>25</v>
      </c>
      <c r="Q3455" t="s">
        <v>26</v>
      </c>
      <c r="R3455" t="s">
        <v>261</v>
      </c>
      <c r="S3455" t="s">
        <v>47</v>
      </c>
      <c r="T3455" t="s">
        <v>59</v>
      </c>
      <c r="U3455" t="s">
        <v>39</v>
      </c>
      <c r="V3455" s="5">
        <f>data[[#This Row],[PriceUSD]]*data[[#This Row],[Quantity]]</f>
        <v>114.69</v>
      </c>
      <c r="W3455" s="7">
        <f>data[[#This Row],[OrderDate]] + TIME(VALUE(LEFT(data[[#This Row],[OrderTime]],2)), VALUE(RIGHT(data[[#This Row],[OrderTime]],2)), 0)</f>
        <v>45792.022916666669</v>
      </c>
      <c r="X3455" s="7">
        <f>_xlfn.MINIFS(data[OrderDateTime], data[CustomerName], data[[#This Row],[CustomerName]])</f>
        <v>45612.022916666669</v>
      </c>
      <c r="Y3455" t="str">
        <f>IF(data[[#This Row],[OrderDateTime]]=data[[#This Row],[FirstOrderDateTime]], "New", "Returning")</f>
        <v>Returning</v>
      </c>
      <c r="Z3455" s="7">
        <f>data[[#This Row],[DeliveryDate]] + data[[#This Row],[DeliveryTime]]</f>
        <v>45792.84375</v>
      </c>
      <c r="AA3455" s="7">
        <f>data[[#This Row],[OrderDateTime]] + 1</f>
        <v>45793.022916666669</v>
      </c>
      <c r="AB3455" s="7" t="str">
        <f>IF(data[[#This Row],[DeliveryDateTime]] &lt;= data[[#This Row],[SLADue]], "On Time", "Late")</f>
        <v>On Time</v>
      </c>
    </row>
    <row r="3456" spans="1:28" x14ac:dyDescent="0.2">
      <c r="A3456" t="s">
        <v>4006</v>
      </c>
      <c r="B3456" t="s">
        <v>19</v>
      </c>
      <c r="C3456" t="s">
        <v>391</v>
      </c>
      <c r="D3456" t="s">
        <v>392</v>
      </c>
      <c r="E3456" s="5">
        <v>19.440000000000001</v>
      </c>
      <c r="F3456" t="s">
        <v>43</v>
      </c>
      <c r="G3456">
        <v>3</v>
      </c>
      <c r="H3456" s="1">
        <v>45717</v>
      </c>
      <c r="I3456" s="1" t="str">
        <f>TEXT(data[[#This Row],[OrderDate]],"mmm")</f>
        <v>Mar</v>
      </c>
      <c r="J3456" s="6">
        <v>0.48055555555555557</v>
      </c>
      <c r="K3456" s="6" t="str">
        <f>TEXT(data[[#This Row],[OrderTime]],"h")</f>
        <v>11</v>
      </c>
      <c r="L3456" s="1">
        <v>45718</v>
      </c>
      <c r="M3456" s="6">
        <v>0.73055555555555551</v>
      </c>
      <c r="N3456" t="s">
        <v>44</v>
      </c>
      <c r="O3456" t="s">
        <v>293</v>
      </c>
      <c r="P3456" t="s">
        <v>25</v>
      </c>
      <c r="Q3456" t="s">
        <v>53</v>
      </c>
      <c r="R3456" t="s">
        <v>394</v>
      </c>
      <c r="S3456" t="s">
        <v>28</v>
      </c>
      <c r="T3456" t="s">
        <v>59</v>
      </c>
      <c r="U3456" t="s">
        <v>30</v>
      </c>
      <c r="V3456" s="5">
        <f>data[[#This Row],[PriceUSD]]*data[[#This Row],[Quantity]]</f>
        <v>58.320000000000007</v>
      </c>
      <c r="W3456" s="7">
        <f>data[[#This Row],[OrderDate]] + TIME(VALUE(LEFT(data[[#This Row],[OrderTime]],2)), VALUE(RIGHT(data[[#This Row],[OrderTime]],2)), 0)</f>
        <v>45717.038888888892</v>
      </c>
      <c r="X3456" s="7">
        <f>_xlfn.MINIFS(data[OrderDateTime], data[CustomerName], data[[#This Row],[CustomerName]])</f>
        <v>45615.054166666669</v>
      </c>
      <c r="Y3456" t="str">
        <f>IF(data[[#This Row],[OrderDateTime]]=data[[#This Row],[FirstOrderDateTime]], "New", "Returning")</f>
        <v>Returning</v>
      </c>
      <c r="Z3456" s="7">
        <f>data[[#This Row],[DeliveryDate]] + data[[#This Row],[DeliveryTime]]</f>
        <v>45718.730555555558</v>
      </c>
      <c r="AA3456" s="7">
        <f>data[[#This Row],[OrderDateTime]] + 1</f>
        <v>45718.038888888892</v>
      </c>
      <c r="AB3456" s="7" t="str">
        <f>IF(data[[#This Row],[DeliveryDateTime]] &lt;= data[[#This Row],[SLADue]], "On Time", "Late")</f>
        <v>Late</v>
      </c>
    </row>
    <row r="3457" spans="1:28" x14ac:dyDescent="0.2">
      <c r="A3457" t="s">
        <v>4007</v>
      </c>
      <c r="B3457" t="s">
        <v>19</v>
      </c>
      <c r="C3457" t="s">
        <v>190</v>
      </c>
      <c r="D3457" t="s">
        <v>191</v>
      </c>
      <c r="E3457" s="5">
        <v>24</v>
      </c>
      <c r="F3457" t="s">
        <v>87</v>
      </c>
      <c r="G3457">
        <v>1</v>
      </c>
      <c r="H3457" s="1">
        <v>45541</v>
      </c>
      <c r="I3457" s="1" t="str">
        <f>TEXT(data[[#This Row],[OrderDate]],"mmm")</f>
        <v>Sep</v>
      </c>
      <c r="J3457" s="6">
        <v>0.38611111111111113</v>
      </c>
      <c r="K3457" s="6" t="str">
        <f>TEXT(data[[#This Row],[OrderTime]],"h")</f>
        <v>9</v>
      </c>
      <c r="L3457" s="1">
        <v>45542</v>
      </c>
      <c r="M3457" s="6">
        <v>0.46944444444444444</v>
      </c>
      <c r="N3457" t="s">
        <v>34</v>
      </c>
      <c r="O3457" t="s">
        <v>483</v>
      </c>
      <c r="P3457" t="s">
        <v>36</v>
      </c>
      <c r="Q3457" t="s">
        <v>53</v>
      </c>
      <c r="R3457" t="s">
        <v>192</v>
      </c>
      <c r="S3457" t="s">
        <v>28</v>
      </c>
      <c r="T3457" t="s">
        <v>59</v>
      </c>
      <c r="U3457" t="s">
        <v>30</v>
      </c>
      <c r="V3457" s="5">
        <f>data[[#This Row],[PriceUSD]]*data[[#This Row],[Quantity]]</f>
        <v>24</v>
      </c>
      <c r="W3457" s="7">
        <f>data[[#This Row],[OrderDate]] + TIME(VALUE(LEFT(data[[#This Row],[OrderTime]],2)), VALUE(RIGHT(data[[#This Row],[OrderTime]],2)), 0)</f>
        <v>45541.007638888892</v>
      </c>
      <c r="X3457" s="7">
        <f>_xlfn.MINIFS(data[OrderDateTime], data[CustomerName], data[[#This Row],[CustomerName]])</f>
        <v>45541.007638888892</v>
      </c>
      <c r="Y3457" t="str">
        <f>IF(data[[#This Row],[OrderDateTime]]=data[[#This Row],[FirstOrderDateTime]], "New", "Returning")</f>
        <v>New</v>
      </c>
      <c r="Z3457" s="7">
        <f>data[[#This Row],[DeliveryDate]] + data[[#This Row],[DeliveryTime]]</f>
        <v>45542.469444444447</v>
      </c>
      <c r="AA3457" s="7">
        <f>data[[#This Row],[OrderDateTime]] + 1</f>
        <v>45542.007638888892</v>
      </c>
      <c r="AB3457" s="7" t="str">
        <f>IF(data[[#This Row],[DeliveryDateTime]] &lt;= data[[#This Row],[SLADue]], "On Time", "Late")</f>
        <v>Late</v>
      </c>
    </row>
    <row r="3458" spans="1:28" x14ac:dyDescent="0.2">
      <c r="A3458" t="s">
        <v>4008</v>
      </c>
      <c r="B3458" t="s">
        <v>19</v>
      </c>
      <c r="C3458" t="s">
        <v>126</v>
      </c>
      <c r="D3458" t="s">
        <v>127</v>
      </c>
      <c r="E3458" s="5">
        <v>20.62</v>
      </c>
      <c r="F3458" t="s">
        <v>56</v>
      </c>
      <c r="G3458">
        <v>1</v>
      </c>
      <c r="H3458" s="1">
        <v>45833</v>
      </c>
      <c r="I3458" s="1" t="str">
        <f>TEXT(data[[#This Row],[OrderDate]],"mmm")</f>
        <v>Jun</v>
      </c>
      <c r="J3458" s="6">
        <v>0.49513888888888891</v>
      </c>
      <c r="K3458" s="6" t="str">
        <f>TEXT(data[[#This Row],[OrderTime]],"h")</f>
        <v>11</v>
      </c>
      <c r="L3458" s="1">
        <v>45834</v>
      </c>
      <c r="M3458" s="6">
        <v>0.57847222222222228</v>
      </c>
      <c r="N3458" t="s">
        <v>75</v>
      </c>
      <c r="O3458" t="s">
        <v>214</v>
      </c>
      <c r="P3458" t="s">
        <v>25</v>
      </c>
      <c r="Q3458" t="s">
        <v>26</v>
      </c>
      <c r="R3458" t="s">
        <v>129</v>
      </c>
      <c r="S3458" t="s">
        <v>28</v>
      </c>
      <c r="T3458" t="s">
        <v>38</v>
      </c>
      <c r="U3458" t="s">
        <v>30</v>
      </c>
      <c r="V3458" s="5">
        <f>data[[#This Row],[PriceUSD]]*data[[#This Row],[Quantity]]</f>
        <v>20.62</v>
      </c>
      <c r="W3458" s="7">
        <f>data[[#This Row],[OrderDate]] + TIME(VALUE(LEFT(data[[#This Row],[OrderTime]],2)), VALUE(RIGHT(data[[#This Row],[OrderTime]],2)), 0)</f>
        <v>45833.061805555553</v>
      </c>
      <c r="X3458" s="7">
        <f>_xlfn.MINIFS(data[OrderDateTime], data[CustomerName], data[[#This Row],[CustomerName]])</f>
        <v>45506.052083333336</v>
      </c>
      <c r="Y3458" t="str">
        <f>IF(data[[#This Row],[OrderDateTime]]=data[[#This Row],[FirstOrderDateTime]], "New", "Returning")</f>
        <v>Returning</v>
      </c>
      <c r="Z3458" s="7">
        <f>data[[#This Row],[DeliveryDate]] + data[[#This Row],[DeliveryTime]]</f>
        <v>45834.578472222223</v>
      </c>
      <c r="AA3458" s="7">
        <f>data[[#This Row],[OrderDateTime]] + 1</f>
        <v>45834.061805555553</v>
      </c>
      <c r="AB3458" s="7" t="str">
        <f>IF(data[[#This Row],[DeliveryDateTime]] &lt;= data[[#This Row],[SLADue]], "On Time", "Late")</f>
        <v>Late</v>
      </c>
    </row>
    <row r="3459" spans="1:28" x14ac:dyDescent="0.2">
      <c r="A3459" t="s">
        <v>4009</v>
      </c>
      <c r="B3459" t="s">
        <v>19</v>
      </c>
      <c r="C3459" t="s">
        <v>92</v>
      </c>
      <c r="D3459" t="s">
        <v>93</v>
      </c>
      <c r="E3459" s="5">
        <v>83.83</v>
      </c>
      <c r="F3459" t="s">
        <v>81</v>
      </c>
      <c r="G3459">
        <v>2</v>
      </c>
      <c r="H3459" s="1">
        <v>45719</v>
      </c>
      <c r="I3459" s="1" t="str">
        <f>TEXT(data[[#This Row],[OrderDate]],"mmm")</f>
        <v>Mar</v>
      </c>
      <c r="J3459" s="6">
        <v>0.86041666666666672</v>
      </c>
      <c r="K3459" s="6" t="str">
        <f>TEXT(data[[#This Row],[OrderTime]],"h")</f>
        <v>20</v>
      </c>
      <c r="L3459" s="1">
        <v>45720</v>
      </c>
      <c r="M3459" s="6">
        <v>0.76666666666666672</v>
      </c>
      <c r="N3459" t="s">
        <v>75</v>
      </c>
      <c r="O3459" t="s">
        <v>198</v>
      </c>
      <c r="P3459" t="s">
        <v>25</v>
      </c>
      <c r="Q3459" t="s">
        <v>53</v>
      </c>
      <c r="R3459" t="s">
        <v>66</v>
      </c>
      <c r="S3459" t="s">
        <v>28</v>
      </c>
      <c r="T3459" t="s">
        <v>38</v>
      </c>
      <c r="U3459" t="s">
        <v>67</v>
      </c>
      <c r="V3459" s="5">
        <f>data[[#This Row],[PriceUSD]]*data[[#This Row],[Quantity]]</f>
        <v>167.66</v>
      </c>
      <c r="W3459" s="7">
        <f>data[[#This Row],[OrderDate]] + TIME(VALUE(LEFT(data[[#This Row],[OrderTime]],2)), VALUE(RIGHT(data[[#This Row],[OrderTime]],2)), 0)</f>
        <v>45719.046527777777</v>
      </c>
      <c r="X3459" s="7">
        <f>_xlfn.MINIFS(data[OrderDateTime], data[CustomerName], data[[#This Row],[CustomerName]])</f>
        <v>45592.054166666669</v>
      </c>
      <c r="Y3459" t="str">
        <f>IF(data[[#This Row],[OrderDateTime]]=data[[#This Row],[FirstOrderDateTime]], "New", "Returning")</f>
        <v>Returning</v>
      </c>
      <c r="Z3459" s="7">
        <f>data[[#This Row],[DeliveryDate]] + data[[#This Row],[DeliveryTime]]</f>
        <v>45720.76666666667</v>
      </c>
      <c r="AA3459" s="7">
        <f>data[[#This Row],[OrderDateTime]] + 1</f>
        <v>45720.046527777777</v>
      </c>
      <c r="AB3459" s="7" t="str">
        <f>IF(data[[#This Row],[DeliveryDateTime]] &lt;= data[[#This Row],[SLADue]], "On Time", "Late")</f>
        <v>Late</v>
      </c>
    </row>
    <row r="3460" spans="1:28" x14ac:dyDescent="0.2">
      <c r="A3460" t="s">
        <v>4010</v>
      </c>
      <c r="B3460" t="s">
        <v>19</v>
      </c>
      <c r="C3460" t="s">
        <v>32</v>
      </c>
      <c r="D3460" t="s">
        <v>33</v>
      </c>
      <c r="E3460" s="5">
        <v>42.06</v>
      </c>
      <c r="F3460" t="s">
        <v>22</v>
      </c>
      <c r="G3460">
        <v>1</v>
      </c>
      <c r="H3460" s="1">
        <v>45598</v>
      </c>
      <c r="I3460" s="1" t="str">
        <f>TEXT(data[[#This Row],[OrderDate]],"mmm")</f>
        <v>Nov</v>
      </c>
      <c r="J3460" s="6">
        <v>0.45069444444444445</v>
      </c>
      <c r="K3460" s="6" t="str">
        <f>TEXT(data[[#This Row],[OrderTime]],"h")</f>
        <v>10</v>
      </c>
      <c r="L3460" s="1">
        <v>45598</v>
      </c>
      <c r="M3460" s="6">
        <v>0.61736111111111114</v>
      </c>
      <c r="N3460" t="s">
        <v>57</v>
      </c>
      <c r="O3460" t="s">
        <v>220</v>
      </c>
      <c r="P3460" t="s">
        <v>25</v>
      </c>
      <c r="Q3460" t="s">
        <v>53</v>
      </c>
      <c r="R3460" t="s">
        <v>37</v>
      </c>
      <c r="S3460" t="s">
        <v>47</v>
      </c>
      <c r="T3460" t="s">
        <v>29</v>
      </c>
      <c r="U3460" t="s">
        <v>30</v>
      </c>
      <c r="V3460" s="5">
        <f>data[[#This Row],[PriceUSD]]*data[[#This Row],[Quantity]]</f>
        <v>42.06</v>
      </c>
      <c r="W3460" s="7">
        <f>data[[#This Row],[OrderDate]] + TIME(VALUE(LEFT(data[[#This Row],[OrderTime]],2)), VALUE(RIGHT(data[[#This Row],[OrderTime]],2)), 0)</f>
        <v>45598.030555555553</v>
      </c>
      <c r="X3460" s="7">
        <f>_xlfn.MINIFS(data[OrderDateTime], data[CustomerName], data[[#This Row],[CustomerName]])</f>
        <v>45515.030555555553</v>
      </c>
      <c r="Y3460" t="str">
        <f>IF(data[[#This Row],[OrderDateTime]]=data[[#This Row],[FirstOrderDateTime]], "New", "Returning")</f>
        <v>Returning</v>
      </c>
      <c r="Z3460" s="7">
        <f>data[[#This Row],[DeliveryDate]] + data[[#This Row],[DeliveryTime]]</f>
        <v>45598.617361111108</v>
      </c>
      <c r="AA3460" s="7">
        <f>data[[#This Row],[OrderDateTime]] + 1</f>
        <v>45599.030555555553</v>
      </c>
      <c r="AB3460" s="7" t="str">
        <f>IF(data[[#This Row],[DeliveryDateTime]] &lt;= data[[#This Row],[SLADue]], "On Time", "Late")</f>
        <v>On Time</v>
      </c>
    </row>
    <row r="3461" spans="1:28" x14ac:dyDescent="0.2">
      <c r="A3461" t="s">
        <v>4011</v>
      </c>
      <c r="B3461" t="s">
        <v>19</v>
      </c>
      <c r="C3461" t="s">
        <v>61</v>
      </c>
      <c r="D3461" t="s">
        <v>62</v>
      </c>
      <c r="E3461" s="5">
        <v>128.03</v>
      </c>
      <c r="F3461" t="s">
        <v>94</v>
      </c>
      <c r="G3461">
        <v>4</v>
      </c>
      <c r="H3461" s="1">
        <v>45767</v>
      </c>
      <c r="I3461" s="1" t="str">
        <f>TEXT(data[[#This Row],[OrderDate]],"mmm")</f>
        <v>Apr</v>
      </c>
      <c r="J3461" s="6">
        <v>0.80972222222222223</v>
      </c>
      <c r="K3461" s="6" t="str">
        <f>TEXT(data[[#This Row],[OrderTime]],"h")</f>
        <v>19</v>
      </c>
      <c r="L3461" s="1">
        <v>45769</v>
      </c>
      <c r="M3461" s="6">
        <v>0.59236111111111112</v>
      </c>
      <c r="N3461" t="s">
        <v>502</v>
      </c>
      <c r="O3461" t="s">
        <v>1037</v>
      </c>
      <c r="P3461" t="s">
        <v>202</v>
      </c>
      <c r="Q3461" t="s">
        <v>26</v>
      </c>
      <c r="R3461" t="s">
        <v>66</v>
      </c>
      <c r="S3461" t="s">
        <v>105</v>
      </c>
      <c r="T3461" t="s">
        <v>29</v>
      </c>
      <c r="U3461" t="s">
        <v>30</v>
      </c>
      <c r="V3461" s="5">
        <f>data[[#This Row],[PriceUSD]]*data[[#This Row],[Quantity]]</f>
        <v>512.12</v>
      </c>
      <c r="W3461" s="7">
        <f>data[[#This Row],[OrderDate]] + TIME(VALUE(LEFT(data[[#This Row],[OrderTime]],2)), VALUE(RIGHT(data[[#This Row],[OrderTime]],2)), 0)</f>
        <v>45767.015277777777</v>
      </c>
      <c r="X3461" s="7">
        <f>_xlfn.MINIFS(data[OrderDateTime], data[CustomerName], data[[#This Row],[CustomerName]])</f>
        <v>45547.022916666669</v>
      </c>
      <c r="Y3461" t="str">
        <f>IF(data[[#This Row],[OrderDateTime]]=data[[#This Row],[FirstOrderDateTime]], "New", "Returning")</f>
        <v>Returning</v>
      </c>
      <c r="Z3461" s="7">
        <f>data[[#This Row],[DeliveryDate]] + data[[#This Row],[DeliveryTime]]</f>
        <v>45769.592361111114</v>
      </c>
      <c r="AA3461" s="7">
        <f>data[[#This Row],[OrderDateTime]] + 1</f>
        <v>45768.015277777777</v>
      </c>
      <c r="AB3461" s="7" t="str">
        <f>IF(data[[#This Row],[DeliveryDateTime]] &lt;= data[[#This Row],[SLADue]], "On Time", "Late")</f>
        <v>Late</v>
      </c>
    </row>
    <row r="3462" spans="1:28" x14ac:dyDescent="0.2">
      <c r="A3462" t="s">
        <v>4012</v>
      </c>
      <c r="B3462" t="s">
        <v>19</v>
      </c>
      <c r="C3462" t="s">
        <v>391</v>
      </c>
      <c r="D3462" t="s">
        <v>392</v>
      </c>
      <c r="E3462" s="5">
        <v>16.23</v>
      </c>
      <c r="F3462" t="s">
        <v>43</v>
      </c>
      <c r="G3462">
        <v>3</v>
      </c>
      <c r="H3462" s="1">
        <v>45749</v>
      </c>
      <c r="I3462" s="1" t="str">
        <f>TEXT(data[[#This Row],[OrderDate]],"mmm")</f>
        <v>Apr</v>
      </c>
      <c r="J3462" s="6">
        <v>0.88263888888888886</v>
      </c>
      <c r="K3462" s="6" t="str">
        <f>TEXT(data[[#This Row],[OrderTime]],"h")</f>
        <v>21</v>
      </c>
      <c r="L3462" s="1">
        <v>45750</v>
      </c>
      <c r="M3462" s="6">
        <v>0.61805555555555558</v>
      </c>
      <c r="N3462" t="s">
        <v>23</v>
      </c>
      <c r="O3462" t="s">
        <v>420</v>
      </c>
      <c r="P3462" t="s">
        <v>25</v>
      </c>
      <c r="Q3462" t="s">
        <v>53</v>
      </c>
      <c r="R3462" t="s">
        <v>394</v>
      </c>
      <c r="S3462" t="s">
        <v>28</v>
      </c>
      <c r="T3462" t="s">
        <v>136</v>
      </c>
      <c r="U3462" t="s">
        <v>67</v>
      </c>
      <c r="V3462" s="5">
        <f>data[[#This Row],[PriceUSD]]*data[[#This Row],[Quantity]]</f>
        <v>48.69</v>
      </c>
      <c r="W3462" s="7">
        <f>data[[#This Row],[OrderDate]] + TIME(VALUE(LEFT(data[[#This Row],[OrderTime]],2)), VALUE(RIGHT(data[[#This Row],[OrderTime]],2)), 0)</f>
        <v>45749.061805555553</v>
      </c>
      <c r="X3462" s="7">
        <f>_xlfn.MINIFS(data[OrderDateTime], data[CustomerName], data[[#This Row],[CustomerName]])</f>
        <v>45578.046527777777</v>
      </c>
      <c r="Y3462" t="str">
        <f>IF(data[[#This Row],[OrderDateTime]]=data[[#This Row],[FirstOrderDateTime]], "New", "Returning")</f>
        <v>Returning</v>
      </c>
      <c r="Z3462" s="7">
        <f>data[[#This Row],[DeliveryDate]] + data[[#This Row],[DeliveryTime]]</f>
        <v>45750.618055555555</v>
      </c>
      <c r="AA3462" s="7">
        <f>data[[#This Row],[OrderDateTime]] + 1</f>
        <v>45750.061805555553</v>
      </c>
      <c r="AB3462" s="7" t="str">
        <f>IF(data[[#This Row],[DeliveryDateTime]] &lt;= data[[#This Row],[SLADue]], "On Time", "Late")</f>
        <v>Late</v>
      </c>
    </row>
    <row r="3463" spans="1:28" x14ac:dyDescent="0.2">
      <c r="A3463" t="s">
        <v>4013</v>
      </c>
      <c r="B3463" t="s">
        <v>19</v>
      </c>
      <c r="C3463" t="s">
        <v>117</v>
      </c>
      <c r="D3463" t="s">
        <v>118</v>
      </c>
      <c r="E3463" s="5">
        <v>62.55</v>
      </c>
      <c r="F3463" t="s">
        <v>182</v>
      </c>
      <c r="G3463">
        <v>1</v>
      </c>
      <c r="H3463" s="1">
        <v>45847</v>
      </c>
      <c r="I3463" s="1" t="str">
        <f>TEXT(data[[#This Row],[OrderDate]],"mmm")</f>
        <v>Jul</v>
      </c>
      <c r="J3463" s="6">
        <v>0.40416666666666667</v>
      </c>
      <c r="K3463" s="6" t="str">
        <f>TEXT(data[[#This Row],[OrderTime]],"h")</f>
        <v>9</v>
      </c>
      <c r="L3463" s="1">
        <v>45848</v>
      </c>
      <c r="M3463" s="6">
        <v>0.61250000000000004</v>
      </c>
      <c r="N3463" t="s">
        <v>148</v>
      </c>
      <c r="O3463" t="s">
        <v>435</v>
      </c>
      <c r="P3463" t="s">
        <v>25</v>
      </c>
      <c r="Q3463" t="s">
        <v>53</v>
      </c>
      <c r="R3463" t="s">
        <v>66</v>
      </c>
      <c r="S3463" t="s">
        <v>28</v>
      </c>
      <c r="T3463" t="s">
        <v>106</v>
      </c>
      <c r="U3463" t="s">
        <v>30</v>
      </c>
      <c r="V3463" s="5">
        <f>data[[#This Row],[PriceUSD]]*data[[#This Row],[Quantity]]</f>
        <v>62.55</v>
      </c>
      <c r="W3463" s="7">
        <f>data[[#This Row],[OrderDate]] + TIME(VALUE(LEFT(data[[#This Row],[OrderTime]],2)), VALUE(RIGHT(data[[#This Row],[OrderTime]],2)), 0)</f>
        <v>45847.046527777777</v>
      </c>
      <c r="X3463" s="7">
        <f>_xlfn.MINIFS(data[OrderDateTime], data[CustomerName], data[[#This Row],[CustomerName]])</f>
        <v>45524.038888888892</v>
      </c>
      <c r="Y3463" t="str">
        <f>IF(data[[#This Row],[OrderDateTime]]=data[[#This Row],[FirstOrderDateTime]], "New", "Returning")</f>
        <v>Returning</v>
      </c>
      <c r="Z3463" s="7">
        <f>data[[#This Row],[DeliveryDate]] + data[[#This Row],[DeliveryTime]]</f>
        <v>45848.612500000003</v>
      </c>
      <c r="AA3463" s="7">
        <f>data[[#This Row],[OrderDateTime]] + 1</f>
        <v>45848.046527777777</v>
      </c>
      <c r="AB3463" s="7" t="str">
        <f>IF(data[[#This Row],[DeliveryDateTime]] &lt;= data[[#This Row],[SLADue]], "On Time", "Late")</f>
        <v>Late</v>
      </c>
    </row>
    <row r="3464" spans="1:28" x14ac:dyDescent="0.2">
      <c r="A3464" t="s">
        <v>4014</v>
      </c>
      <c r="B3464" t="s">
        <v>19</v>
      </c>
      <c r="C3464" t="s">
        <v>101</v>
      </c>
      <c r="D3464" t="s">
        <v>102</v>
      </c>
      <c r="E3464" s="5">
        <v>29.2</v>
      </c>
      <c r="F3464" t="s">
        <v>63</v>
      </c>
      <c r="G3464">
        <v>1</v>
      </c>
      <c r="H3464" s="1">
        <v>45827</v>
      </c>
      <c r="I3464" s="1" t="str">
        <f>TEXT(data[[#This Row],[OrderDate]],"mmm")</f>
        <v>Jun</v>
      </c>
      <c r="J3464" s="6">
        <v>0.90694444444444444</v>
      </c>
      <c r="K3464" s="6" t="str">
        <f>TEXT(data[[#This Row],[OrderTime]],"h")</f>
        <v>21</v>
      </c>
      <c r="L3464" s="1">
        <v>45829</v>
      </c>
      <c r="M3464" s="6">
        <v>0.67638888888888893</v>
      </c>
      <c r="N3464" t="s">
        <v>88</v>
      </c>
      <c r="O3464" t="s">
        <v>937</v>
      </c>
      <c r="P3464" t="s">
        <v>25</v>
      </c>
      <c r="Q3464" t="s">
        <v>26</v>
      </c>
      <c r="R3464" t="s">
        <v>83</v>
      </c>
      <c r="S3464" t="s">
        <v>105</v>
      </c>
      <c r="T3464" t="s">
        <v>29</v>
      </c>
      <c r="U3464" t="s">
        <v>30</v>
      </c>
      <c r="V3464" s="5">
        <f>data[[#This Row],[PriceUSD]]*data[[#This Row],[Quantity]]</f>
        <v>29.2</v>
      </c>
      <c r="W3464" s="7">
        <f>data[[#This Row],[OrderDate]] + TIME(VALUE(LEFT(data[[#This Row],[OrderTime]],2)), VALUE(RIGHT(data[[#This Row],[OrderTime]],2)), 0)</f>
        <v>45827.030555555553</v>
      </c>
      <c r="X3464" s="7">
        <f>_xlfn.MINIFS(data[OrderDateTime], data[CustomerName], data[[#This Row],[CustomerName]])</f>
        <v>45533.046527777777</v>
      </c>
      <c r="Y3464" t="str">
        <f>IF(data[[#This Row],[OrderDateTime]]=data[[#This Row],[FirstOrderDateTime]], "New", "Returning")</f>
        <v>Returning</v>
      </c>
      <c r="Z3464" s="7">
        <f>data[[#This Row],[DeliveryDate]] + data[[#This Row],[DeliveryTime]]</f>
        <v>45829.676388888889</v>
      </c>
      <c r="AA3464" s="7">
        <f>data[[#This Row],[OrderDateTime]] + 1</f>
        <v>45828.030555555553</v>
      </c>
      <c r="AB3464" s="7" t="str">
        <f>IF(data[[#This Row],[DeliveryDateTime]] &lt;= data[[#This Row],[SLADue]], "On Time", "Late")</f>
        <v>Late</v>
      </c>
    </row>
    <row r="3465" spans="1:28" x14ac:dyDescent="0.2">
      <c r="A3465" t="s">
        <v>4015</v>
      </c>
      <c r="B3465" t="s">
        <v>19</v>
      </c>
      <c r="C3465" t="s">
        <v>117</v>
      </c>
      <c r="D3465" t="s">
        <v>118</v>
      </c>
      <c r="E3465" s="5">
        <v>74.099999999999994</v>
      </c>
      <c r="F3465" t="s">
        <v>182</v>
      </c>
      <c r="G3465">
        <v>1</v>
      </c>
      <c r="H3465" s="1">
        <v>45666</v>
      </c>
      <c r="I3465" s="1" t="str">
        <f>TEXT(data[[#This Row],[OrderDate]],"mmm")</f>
        <v>Jan</v>
      </c>
      <c r="J3465" s="6">
        <v>0.41180555555555554</v>
      </c>
      <c r="K3465" s="6" t="str">
        <f>TEXT(data[[#This Row],[OrderTime]],"h")</f>
        <v>9</v>
      </c>
      <c r="L3465" s="1">
        <v>45666</v>
      </c>
      <c r="M3465" s="6">
        <v>0.70347222222222228</v>
      </c>
      <c r="N3465" t="s">
        <v>200</v>
      </c>
      <c r="O3465" t="s">
        <v>441</v>
      </c>
      <c r="P3465" t="s">
        <v>202</v>
      </c>
      <c r="Q3465" t="s">
        <v>26</v>
      </c>
      <c r="R3465" t="s">
        <v>66</v>
      </c>
      <c r="S3465" t="s">
        <v>47</v>
      </c>
      <c r="T3465" t="s">
        <v>29</v>
      </c>
      <c r="U3465" t="s">
        <v>30</v>
      </c>
      <c r="V3465" s="5">
        <f>data[[#This Row],[PriceUSD]]*data[[#This Row],[Quantity]]</f>
        <v>74.099999999999994</v>
      </c>
      <c r="W3465" s="7">
        <f>data[[#This Row],[OrderDate]] + TIME(VALUE(LEFT(data[[#This Row],[OrderTime]],2)), VALUE(RIGHT(data[[#This Row],[OrderTime]],2)), 0)</f>
        <v>45666.038888888892</v>
      </c>
      <c r="X3465" s="7">
        <f>_xlfn.MINIFS(data[OrderDateTime], data[CustomerName], data[[#This Row],[CustomerName]])</f>
        <v>45510.015277777777</v>
      </c>
      <c r="Y3465" t="str">
        <f>IF(data[[#This Row],[OrderDateTime]]=data[[#This Row],[FirstOrderDateTime]], "New", "Returning")</f>
        <v>Returning</v>
      </c>
      <c r="Z3465" s="7">
        <f>data[[#This Row],[DeliveryDate]] + data[[#This Row],[DeliveryTime]]</f>
        <v>45666.703472222223</v>
      </c>
      <c r="AA3465" s="7">
        <f>data[[#This Row],[OrderDateTime]] + 1</f>
        <v>45667.038888888892</v>
      </c>
      <c r="AB3465" s="7" t="str">
        <f>IF(data[[#This Row],[DeliveryDateTime]] &lt;= data[[#This Row],[SLADue]], "On Time", "Late")</f>
        <v>On Time</v>
      </c>
    </row>
    <row r="3466" spans="1:28" x14ac:dyDescent="0.2">
      <c r="A3466" t="s">
        <v>4016</v>
      </c>
      <c r="B3466" t="s">
        <v>19</v>
      </c>
      <c r="C3466" t="s">
        <v>41</v>
      </c>
      <c r="D3466" t="s">
        <v>42</v>
      </c>
      <c r="E3466" s="5">
        <v>34.090000000000003</v>
      </c>
      <c r="F3466" t="s">
        <v>182</v>
      </c>
      <c r="G3466">
        <v>1</v>
      </c>
      <c r="H3466" s="1">
        <v>45563</v>
      </c>
      <c r="I3466" s="1" t="str">
        <f>TEXT(data[[#This Row],[OrderDate]],"mmm")</f>
        <v>Sep</v>
      </c>
      <c r="J3466" s="6">
        <v>0.82986111111111116</v>
      </c>
      <c r="K3466" s="6" t="str">
        <f>TEXT(data[[#This Row],[OrderTime]],"h")</f>
        <v>19</v>
      </c>
      <c r="L3466" s="1">
        <v>45564</v>
      </c>
      <c r="M3466" s="6">
        <v>0.82986111111111116</v>
      </c>
      <c r="N3466" t="s">
        <v>175</v>
      </c>
      <c r="O3466" t="s">
        <v>1057</v>
      </c>
      <c r="P3466" t="s">
        <v>25</v>
      </c>
      <c r="Q3466" t="s">
        <v>26</v>
      </c>
      <c r="R3466" t="s">
        <v>46</v>
      </c>
      <c r="S3466" t="s">
        <v>28</v>
      </c>
      <c r="T3466" t="s">
        <v>38</v>
      </c>
      <c r="U3466" t="s">
        <v>30</v>
      </c>
      <c r="V3466" s="5">
        <f>data[[#This Row],[PriceUSD]]*data[[#This Row],[Quantity]]</f>
        <v>34.090000000000003</v>
      </c>
      <c r="W3466" s="7">
        <f>data[[#This Row],[OrderDate]] + TIME(VALUE(LEFT(data[[#This Row],[OrderTime]],2)), VALUE(RIGHT(data[[#This Row],[OrderTime]],2)), 0)</f>
        <v>45563.007638888892</v>
      </c>
      <c r="X3466" s="7">
        <f>_xlfn.MINIFS(data[OrderDateTime], data[CustomerName], data[[#This Row],[CustomerName]])</f>
        <v>45557.017361111109</v>
      </c>
      <c r="Y3466" t="str">
        <f>IF(data[[#This Row],[OrderDateTime]]=data[[#This Row],[FirstOrderDateTime]], "New", "Returning")</f>
        <v>Returning</v>
      </c>
      <c r="Z3466" s="7">
        <f>data[[#This Row],[DeliveryDate]] + data[[#This Row],[DeliveryTime]]</f>
        <v>45564.829861111109</v>
      </c>
      <c r="AA3466" s="7">
        <f>data[[#This Row],[OrderDateTime]] + 1</f>
        <v>45564.007638888892</v>
      </c>
      <c r="AB3466" s="7" t="str">
        <f>IF(data[[#This Row],[DeliveryDateTime]] &lt;= data[[#This Row],[SLADue]], "On Time", "Late")</f>
        <v>Late</v>
      </c>
    </row>
    <row r="3467" spans="1:28" x14ac:dyDescent="0.2">
      <c r="A3467" t="s">
        <v>4017</v>
      </c>
      <c r="B3467" t="s">
        <v>19</v>
      </c>
      <c r="C3467" t="s">
        <v>61</v>
      </c>
      <c r="D3467" t="s">
        <v>62</v>
      </c>
      <c r="E3467" s="5">
        <v>135.93</v>
      </c>
      <c r="F3467" t="s">
        <v>94</v>
      </c>
      <c r="G3467">
        <v>3</v>
      </c>
      <c r="H3467" s="1">
        <v>45799</v>
      </c>
      <c r="I3467" s="1" t="str">
        <f>TEXT(data[[#This Row],[OrderDate]],"mmm")</f>
        <v>May</v>
      </c>
      <c r="J3467" s="6">
        <v>0.86458333333333337</v>
      </c>
      <c r="K3467" s="6" t="str">
        <f>TEXT(data[[#This Row],[OrderTime]],"h")</f>
        <v>20</v>
      </c>
      <c r="L3467" s="1">
        <v>45801</v>
      </c>
      <c r="M3467" s="6">
        <v>0.53680555555555554</v>
      </c>
      <c r="N3467" t="s">
        <v>139</v>
      </c>
      <c r="O3467" t="s">
        <v>788</v>
      </c>
      <c r="P3467" t="s">
        <v>36</v>
      </c>
      <c r="Q3467" t="s">
        <v>26</v>
      </c>
      <c r="R3467" t="s">
        <v>66</v>
      </c>
      <c r="S3467" t="s">
        <v>105</v>
      </c>
      <c r="T3467" t="s">
        <v>143</v>
      </c>
      <c r="U3467" t="s">
        <v>39</v>
      </c>
      <c r="V3467" s="5">
        <f>data[[#This Row],[PriceUSD]]*data[[#This Row],[Quantity]]</f>
        <v>407.79</v>
      </c>
      <c r="W3467" s="7">
        <f>data[[#This Row],[OrderDate]] + TIME(VALUE(LEFT(data[[#This Row],[OrderTime]],2)), VALUE(RIGHT(data[[#This Row],[OrderTime]],2)), 0)</f>
        <v>45799.022916666669</v>
      </c>
      <c r="X3467" s="7">
        <f>_xlfn.MINIFS(data[OrderDateTime], data[CustomerName], data[[#This Row],[CustomerName]])</f>
        <v>45543.022916666669</v>
      </c>
      <c r="Y3467" t="str">
        <f>IF(data[[#This Row],[OrderDateTime]]=data[[#This Row],[FirstOrderDateTime]], "New", "Returning")</f>
        <v>Returning</v>
      </c>
      <c r="Z3467" s="7">
        <f>data[[#This Row],[DeliveryDate]] + data[[#This Row],[DeliveryTime]]</f>
        <v>45801.536805555559</v>
      </c>
      <c r="AA3467" s="7">
        <f>data[[#This Row],[OrderDateTime]] + 1</f>
        <v>45800.022916666669</v>
      </c>
      <c r="AB3467" s="7" t="str">
        <f>IF(data[[#This Row],[DeliveryDateTime]] &lt;= data[[#This Row],[SLADue]], "On Time", "Late")</f>
        <v>Late</v>
      </c>
    </row>
    <row r="3468" spans="1:28" x14ac:dyDescent="0.2">
      <c r="A3468" t="s">
        <v>4018</v>
      </c>
      <c r="B3468" t="s">
        <v>19</v>
      </c>
      <c r="C3468" t="s">
        <v>61</v>
      </c>
      <c r="D3468" t="s">
        <v>62</v>
      </c>
      <c r="E3468" s="5">
        <v>143.38999999999999</v>
      </c>
      <c r="F3468" t="s">
        <v>94</v>
      </c>
      <c r="G3468">
        <v>4</v>
      </c>
      <c r="H3468" s="1">
        <v>45539</v>
      </c>
      <c r="I3468" s="1" t="str">
        <f>TEXT(data[[#This Row],[OrderDate]],"mmm")</f>
        <v>Sep</v>
      </c>
      <c r="J3468" s="6">
        <v>0.86875000000000002</v>
      </c>
      <c r="K3468" s="6" t="str">
        <f>TEXT(data[[#This Row],[OrderTime]],"h")</f>
        <v>20</v>
      </c>
      <c r="L3468" s="1">
        <v>45541</v>
      </c>
      <c r="M3468" s="6">
        <v>0.59583333333333333</v>
      </c>
      <c r="N3468" t="s">
        <v>175</v>
      </c>
      <c r="O3468" t="s">
        <v>1091</v>
      </c>
      <c r="P3468" t="s">
        <v>25</v>
      </c>
      <c r="Q3468" t="s">
        <v>53</v>
      </c>
      <c r="R3468" t="s">
        <v>66</v>
      </c>
      <c r="S3468" t="s">
        <v>105</v>
      </c>
      <c r="T3468" t="s">
        <v>38</v>
      </c>
      <c r="U3468" t="s">
        <v>67</v>
      </c>
      <c r="V3468" s="5">
        <f>data[[#This Row],[PriceUSD]]*data[[#This Row],[Quantity]]</f>
        <v>573.55999999999995</v>
      </c>
      <c r="W3468" s="7">
        <f>data[[#This Row],[OrderDate]] + TIME(VALUE(LEFT(data[[#This Row],[OrderTime]],2)), VALUE(RIGHT(data[[#This Row],[OrderTime]],2)), 0)</f>
        <v>45539.052083333336</v>
      </c>
      <c r="X3468" s="7">
        <f>_xlfn.MINIFS(data[OrderDateTime], data[CustomerName], data[[#This Row],[CustomerName]])</f>
        <v>45511.015277777777</v>
      </c>
      <c r="Y3468" t="str">
        <f>IF(data[[#This Row],[OrderDateTime]]=data[[#This Row],[FirstOrderDateTime]], "New", "Returning")</f>
        <v>Returning</v>
      </c>
      <c r="Z3468" s="7">
        <f>data[[#This Row],[DeliveryDate]] + data[[#This Row],[DeliveryTime]]</f>
        <v>45541.595833333333</v>
      </c>
      <c r="AA3468" s="7">
        <f>data[[#This Row],[OrderDateTime]] + 1</f>
        <v>45540.052083333336</v>
      </c>
      <c r="AB3468" s="7" t="str">
        <f>IF(data[[#This Row],[DeliveryDateTime]] &lt;= data[[#This Row],[SLADue]], "On Time", "Late")</f>
        <v>Late</v>
      </c>
    </row>
    <row r="3469" spans="1:28" x14ac:dyDescent="0.2">
      <c r="A3469" t="s">
        <v>4019</v>
      </c>
      <c r="B3469" t="s">
        <v>19</v>
      </c>
      <c r="C3469" t="s">
        <v>285</v>
      </c>
      <c r="D3469" t="s">
        <v>286</v>
      </c>
      <c r="E3469" s="5">
        <v>20.51</v>
      </c>
      <c r="F3469" t="s">
        <v>22</v>
      </c>
      <c r="G3469">
        <v>1</v>
      </c>
      <c r="H3469" s="1">
        <v>45608</v>
      </c>
      <c r="I3469" s="1" t="str">
        <f>TEXT(data[[#This Row],[OrderDate]],"mmm")</f>
        <v>Nov</v>
      </c>
      <c r="J3469" s="6">
        <v>0.90625</v>
      </c>
      <c r="K3469" s="6" t="str">
        <f>TEXT(data[[#This Row],[OrderTime]],"h")</f>
        <v>21</v>
      </c>
      <c r="L3469" s="1">
        <v>45610</v>
      </c>
      <c r="M3469" s="6">
        <v>0.71458333333333335</v>
      </c>
      <c r="N3469" t="s">
        <v>326</v>
      </c>
      <c r="O3469" t="s">
        <v>808</v>
      </c>
      <c r="P3469" t="s">
        <v>202</v>
      </c>
      <c r="Q3469" t="s">
        <v>26</v>
      </c>
      <c r="R3469" t="s">
        <v>114</v>
      </c>
      <c r="S3469" t="s">
        <v>105</v>
      </c>
      <c r="T3469" t="s">
        <v>136</v>
      </c>
      <c r="U3469" t="s">
        <v>30</v>
      </c>
      <c r="V3469" s="5">
        <f>data[[#This Row],[PriceUSD]]*data[[#This Row],[Quantity]]</f>
        <v>20.51</v>
      </c>
      <c r="W3469" s="7">
        <f>data[[#This Row],[OrderDate]] + TIME(VALUE(LEFT(data[[#This Row],[OrderTime]],2)), VALUE(RIGHT(data[[#This Row],[OrderTime]],2)), 0)</f>
        <v>45608.017361111109</v>
      </c>
      <c r="X3469" s="7">
        <f>_xlfn.MINIFS(data[OrderDateTime], data[CustomerName], data[[#This Row],[CustomerName]])</f>
        <v>45530.022916666669</v>
      </c>
      <c r="Y3469" t="str">
        <f>IF(data[[#This Row],[OrderDateTime]]=data[[#This Row],[FirstOrderDateTime]], "New", "Returning")</f>
        <v>Returning</v>
      </c>
      <c r="Z3469" s="7">
        <f>data[[#This Row],[DeliveryDate]] + data[[#This Row],[DeliveryTime]]</f>
        <v>45610.714583333334</v>
      </c>
      <c r="AA3469" s="7">
        <f>data[[#This Row],[OrderDateTime]] + 1</f>
        <v>45609.017361111109</v>
      </c>
      <c r="AB3469" s="7" t="str">
        <f>IF(data[[#This Row],[DeliveryDateTime]] &lt;= data[[#This Row],[SLADue]], "On Time", "Late")</f>
        <v>Late</v>
      </c>
    </row>
    <row r="3470" spans="1:28" x14ac:dyDescent="0.2">
      <c r="A3470" t="s">
        <v>4020</v>
      </c>
      <c r="B3470" t="s">
        <v>19</v>
      </c>
      <c r="C3470" t="s">
        <v>117</v>
      </c>
      <c r="D3470" t="s">
        <v>118</v>
      </c>
      <c r="E3470" s="5">
        <v>69.69</v>
      </c>
      <c r="F3470" t="s">
        <v>182</v>
      </c>
      <c r="G3470">
        <v>4</v>
      </c>
      <c r="H3470" s="1">
        <v>45623</v>
      </c>
      <c r="I3470" s="1" t="str">
        <f>TEXT(data[[#This Row],[OrderDate]],"mmm")</f>
        <v>Nov</v>
      </c>
      <c r="J3470" s="6">
        <v>0.86388888888888893</v>
      </c>
      <c r="K3470" s="6" t="str">
        <f>TEXT(data[[#This Row],[OrderTime]],"h")</f>
        <v>20</v>
      </c>
      <c r="L3470" s="1">
        <v>45624</v>
      </c>
      <c r="M3470" s="6">
        <v>0.59236111111111112</v>
      </c>
      <c r="N3470" t="s">
        <v>88</v>
      </c>
      <c r="O3470" t="s">
        <v>946</v>
      </c>
      <c r="P3470" t="s">
        <v>25</v>
      </c>
      <c r="Q3470" t="s">
        <v>26</v>
      </c>
      <c r="R3470" t="s">
        <v>66</v>
      </c>
      <c r="S3470" t="s">
        <v>28</v>
      </c>
      <c r="T3470" t="s">
        <v>38</v>
      </c>
      <c r="U3470" t="s">
        <v>30</v>
      </c>
      <c r="V3470" s="5">
        <f>data[[#This Row],[PriceUSD]]*data[[#This Row],[Quantity]]</f>
        <v>278.76</v>
      </c>
      <c r="W3470" s="7">
        <f>data[[#This Row],[OrderDate]] + TIME(VALUE(LEFT(data[[#This Row],[OrderTime]],2)), VALUE(RIGHT(data[[#This Row],[OrderTime]],2)), 0)</f>
        <v>45623.061805555553</v>
      </c>
      <c r="X3470" s="7">
        <f>_xlfn.MINIFS(data[OrderDateTime], data[CustomerName], data[[#This Row],[CustomerName]])</f>
        <v>45506.022916666669</v>
      </c>
      <c r="Y3470" t="str">
        <f>IF(data[[#This Row],[OrderDateTime]]=data[[#This Row],[FirstOrderDateTime]], "New", "Returning")</f>
        <v>Returning</v>
      </c>
      <c r="Z3470" s="7">
        <f>data[[#This Row],[DeliveryDate]] + data[[#This Row],[DeliveryTime]]</f>
        <v>45624.592361111114</v>
      </c>
      <c r="AA3470" s="7">
        <f>data[[#This Row],[OrderDateTime]] + 1</f>
        <v>45624.061805555553</v>
      </c>
      <c r="AB3470" s="7" t="str">
        <f>IF(data[[#This Row],[DeliveryDateTime]] &lt;= data[[#This Row],[SLADue]], "On Time", "Late")</f>
        <v>Late</v>
      </c>
    </row>
    <row r="3471" spans="1:28" x14ac:dyDescent="0.2">
      <c r="A3471" t="s">
        <v>4021</v>
      </c>
      <c r="B3471" t="s">
        <v>19</v>
      </c>
      <c r="C3471" t="s">
        <v>41</v>
      </c>
      <c r="D3471" t="s">
        <v>42</v>
      </c>
      <c r="E3471" s="5">
        <v>35.51</v>
      </c>
      <c r="F3471" t="s">
        <v>182</v>
      </c>
      <c r="G3471">
        <v>3</v>
      </c>
      <c r="H3471" s="1">
        <v>45878</v>
      </c>
      <c r="I3471" s="1" t="str">
        <f>TEXT(data[[#This Row],[OrderDate]],"mmm")</f>
        <v>Aug</v>
      </c>
      <c r="J3471" s="6">
        <v>0.55902777777777779</v>
      </c>
      <c r="K3471" s="6" t="str">
        <f>TEXT(data[[#This Row],[OrderTime]],"h")</f>
        <v>13</v>
      </c>
      <c r="L3471" s="1">
        <v>45878</v>
      </c>
      <c r="M3471" s="6">
        <v>0.76736111111111116</v>
      </c>
      <c r="N3471" t="s">
        <v>148</v>
      </c>
      <c r="O3471" t="s">
        <v>957</v>
      </c>
      <c r="P3471" t="s">
        <v>25</v>
      </c>
      <c r="Q3471" t="s">
        <v>53</v>
      </c>
      <c r="R3471" t="s">
        <v>46</v>
      </c>
      <c r="S3471" t="s">
        <v>47</v>
      </c>
      <c r="T3471" t="s">
        <v>38</v>
      </c>
      <c r="U3471" t="s">
        <v>30</v>
      </c>
      <c r="V3471" s="5">
        <f>data[[#This Row],[PriceUSD]]*data[[#This Row],[Quantity]]</f>
        <v>106.53</v>
      </c>
      <c r="W3471" s="7">
        <f>data[[#This Row],[OrderDate]] + TIME(VALUE(LEFT(data[[#This Row],[OrderTime]],2)), VALUE(RIGHT(data[[#This Row],[OrderTime]],2)), 0)</f>
        <v>45878.054166666669</v>
      </c>
      <c r="X3471" s="7">
        <f>_xlfn.MINIFS(data[OrderDateTime], data[CustomerName], data[[#This Row],[CustomerName]])</f>
        <v>45509.061805555553</v>
      </c>
      <c r="Y3471" t="str">
        <f>IF(data[[#This Row],[OrderDateTime]]=data[[#This Row],[FirstOrderDateTime]], "New", "Returning")</f>
        <v>Returning</v>
      </c>
      <c r="Z3471" s="7">
        <f>data[[#This Row],[DeliveryDate]] + data[[#This Row],[DeliveryTime]]</f>
        <v>45878.767361111109</v>
      </c>
      <c r="AA3471" s="7">
        <f>data[[#This Row],[OrderDateTime]] + 1</f>
        <v>45879.054166666669</v>
      </c>
      <c r="AB3471" s="7" t="str">
        <f>IF(data[[#This Row],[DeliveryDateTime]] &lt;= data[[#This Row],[SLADue]], "On Time", "Late")</f>
        <v>On Time</v>
      </c>
    </row>
    <row r="3472" spans="1:28" x14ac:dyDescent="0.2">
      <c r="A3472" t="s">
        <v>4022</v>
      </c>
      <c r="B3472" t="s">
        <v>19</v>
      </c>
      <c r="C3472" t="s">
        <v>92</v>
      </c>
      <c r="D3472" t="s">
        <v>93</v>
      </c>
      <c r="E3472" s="5">
        <v>93.86</v>
      </c>
      <c r="F3472" t="s">
        <v>63</v>
      </c>
      <c r="G3472">
        <v>1</v>
      </c>
      <c r="H3472" s="1">
        <v>45877</v>
      </c>
      <c r="I3472" s="1" t="str">
        <f>TEXT(data[[#This Row],[OrderDate]],"mmm")</f>
        <v>Aug</v>
      </c>
      <c r="J3472" s="6">
        <v>0.88194444444444442</v>
      </c>
      <c r="K3472" s="6" t="str">
        <f>TEXT(data[[#This Row],[OrderTime]],"h")</f>
        <v>21</v>
      </c>
      <c r="L3472" s="1">
        <v>45879</v>
      </c>
      <c r="M3472" s="6">
        <v>0.76875000000000004</v>
      </c>
      <c r="N3472" t="s">
        <v>163</v>
      </c>
      <c r="O3472" t="s">
        <v>453</v>
      </c>
      <c r="P3472" t="s">
        <v>77</v>
      </c>
      <c r="Q3472" t="s">
        <v>26</v>
      </c>
      <c r="R3472" t="s">
        <v>66</v>
      </c>
      <c r="S3472" t="s">
        <v>105</v>
      </c>
      <c r="T3472" t="s">
        <v>136</v>
      </c>
      <c r="U3472" t="s">
        <v>39</v>
      </c>
      <c r="V3472" s="5">
        <f>data[[#This Row],[PriceUSD]]*data[[#This Row],[Quantity]]</f>
        <v>93.86</v>
      </c>
      <c r="W3472" s="7">
        <f>data[[#This Row],[OrderDate]] + TIME(VALUE(LEFT(data[[#This Row],[OrderTime]],2)), VALUE(RIGHT(data[[#This Row],[OrderTime]],2)), 0)</f>
        <v>45877.030555555553</v>
      </c>
      <c r="X3472" s="7">
        <f>_xlfn.MINIFS(data[OrderDateTime], data[CustomerName], data[[#This Row],[CustomerName]])</f>
        <v>45525.022916666669</v>
      </c>
      <c r="Y3472" t="str">
        <f>IF(data[[#This Row],[OrderDateTime]]=data[[#This Row],[FirstOrderDateTime]], "New", "Returning")</f>
        <v>Returning</v>
      </c>
      <c r="Z3472" s="7">
        <f>data[[#This Row],[DeliveryDate]] + data[[#This Row],[DeliveryTime]]</f>
        <v>45879.768750000003</v>
      </c>
      <c r="AA3472" s="7">
        <f>data[[#This Row],[OrderDateTime]] + 1</f>
        <v>45878.030555555553</v>
      </c>
      <c r="AB3472" s="7" t="str">
        <f>IF(data[[#This Row],[DeliveryDateTime]] &lt;= data[[#This Row],[SLADue]], "On Time", "Late")</f>
        <v>Late</v>
      </c>
    </row>
    <row r="3473" spans="1:28" x14ac:dyDescent="0.2">
      <c r="A3473" t="s">
        <v>4023</v>
      </c>
      <c r="B3473" t="s">
        <v>19</v>
      </c>
      <c r="C3473" t="s">
        <v>69</v>
      </c>
      <c r="D3473" t="s">
        <v>70</v>
      </c>
      <c r="E3473" s="5">
        <v>57.58</v>
      </c>
      <c r="F3473" t="s">
        <v>71</v>
      </c>
      <c r="G3473">
        <v>1</v>
      </c>
      <c r="H3473" s="1">
        <v>45600</v>
      </c>
      <c r="I3473" s="1" t="str">
        <f>TEXT(data[[#This Row],[OrderDate]],"mmm")</f>
        <v>Nov</v>
      </c>
      <c r="J3473" s="6">
        <v>0.37777777777777777</v>
      </c>
      <c r="K3473" s="6" t="str">
        <f>TEXT(data[[#This Row],[OrderTime]],"h")</f>
        <v>9</v>
      </c>
      <c r="L3473" s="1">
        <v>45600</v>
      </c>
      <c r="M3473" s="6">
        <v>0.58611111111111114</v>
      </c>
      <c r="N3473" t="s">
        <v>95</v>
      </c>
      <c r="O3473" t="s">
        <v>149</v>
      </c>
      <c r="P3473" t="s">
        <v>25</v>
      </c>
      <c r="Q3473" t="s">
        <v>53</v>
      </c>
      <c r="R3473" t="s">
        <v>37</v>
      </c>
      <c r="S3473" t="s">
        <v>47</v>
      </c>
      <c r="T3473" t="s">
        <v>59</v>
      </c>
      <c r="U3473" t="s">
        <v>30</v>
      </c>
      <c r="V3473" s="5">
        <f>data[[#This Row],[PriceUSD]]*data[[#This Row],[Quantity]]</f>
        <v>57.58</v>
      </c>
      <c r="W3473" s="7">
        <f>data[[#This Row],[OrderDate]] + TIME(VALUE(LEFT(data[[#This Row],[OrderTime]],2)), VALUE(RIGHT(data[[#This Row],[OrderTime]],2)), 0)</f>
        <v>45600.054166666669</v>
      </c>
      <c r="X3473" s="7">
        <f>_xlfn.MINIFS(data[OrderDateTime], data[CustomerName], data[[#This Row],[CustomerName]])</f>
        <v>45582.038888888892</v>
      </c>
      <c r="Y3473" t="str">
        <f>IF(data[[#This Row],[OrderDateTime]]=data[[#This Row],[FirstOrderDateTime]], "New", "Returning")</f>
        <v>Returning</v>
      </c>
      <c r="Z3473" s="7">
        <f>data[[#This Row],[DeliveryDate]] + data[[#This Row],[DeliveryTime]]</f>
        <v>45600.586111111108</v>
      </c>
      <c r="AA3473" s="7">
        <f>data[[#This Row],[OrderDateTime]] + 1</f>
        <v>45601.054166666669</v>
      </c>
      <c r="AB3473" s="7" t="str">
        <f>IF(data[[#This Row],[DeliveryDateTime]] &lt;= data[[#This Row],[SLADue]], "On Time", "Late")</f>
        <v>On Time</v>
      </c>
    </row>
    <row r="3474" spans="1:28" x14ac:dyDescent="0.2">
      <c r="A3474" t="s">
        <v>4024</v>
      </c>
      <c r="B3474" t="s">
        <v>19</v>
      </c>
      <c r="C3474" t="s">
        <v>20</v>
      </c>
      <c r="D3474" t="s">
        <v>21</v>
      </c>
      <c r="E3474" s="5">
        <v>17.41</v>
      </c>
      <c r="F3474" t="s">
        <v>71</v>
      </c>
      <c r="G3474">
        <v>1</v>
      </c>
      <c r="H3474" s="1">
        <v>45660</v>
      </c>
      <c r="I3474" s="1" t="str">
        <f>TEXT(data[[#This Row],[OrderDate]],"mmm")</f>
        <v>Jan</v>
      </c>
      <c r="J3474" s="6">
        <v>0.75347222222222221</v>
      </c>
      <c r="K3474" s="6" t="str">
        <f>TEXT(data[[#This Row],[OrderTime]],"h")</f>
        <v>18</v>
      </c>
      <c r="L3474" s="1">
        <v>45661</v>
      </c>
      <c r="M3474" s="6">
        <v>0.58888888888888891</v>
      </c>
      <c r="N3474" t="s">
        <v>200</v>
      </c>
      <c r="O3474" t="s">
        <v>1187</v>
      </c>
      <c r="P3474" t="s">
        <v>202</v>
      </c>
      <c r="Q3474" t="s">
        <v>53</v>
      </c>
      <c r="R3474" t="s">
        <v>27</v>
      </c>
      <c r="S3474" t="s">
        <v>28</v>
      </c>
      <c r="T3474" t="s">
        <v>59</v>
      </c>
      <c r="U3474" t="s">
        <v>39</v>
      </c>
      <c r="V3474" s="5">
        <f>data[[#This Row],[PriceUSD]]*data[[#This Row],[Quantity]]</f>
        <v>17.41</v>
      </c>
      <c r="W3474" s="7">
        <f>data[[#This Row],[OrderDate]] + TIME(VALUE(LEFT(data[[#This Row],[OrderTime]],2)), VALUE(RIGHT(data[[#This Row],[OrderTime]],2)), 0)</f>
        <v>45660.015277777777</v>
      </c>
      <c r="X3474" s="7">
        <f>_xlfn.MINIFS(data[OrderDateTime], data[CustomerName], data[[#This Row],[CustomerName]])</f>
        <v>45510.030555555553</v>
      </c>
      <c r="Y3474" t="str">
        <f>IF(data[[#This Row],[OrderDateTime]]=data[[#This Row],[FirstOrderDateTime]], "New", "Returning")</f>
        <v>Returning</v>
      </c>
      <c r="Z3474" s="7">
        <f>data[[#This Row],[DeliveryDate]] + data[[#This Row],[DeliveryTime]]</f>
        <v>45661.588888888888</v>
      </c>
      <c r="AA3474" s="7">
        <f>data[[#This Row],[OrderDateTime]] + 1</f>
        <v>45661.015277777777</v>
      </c>
      <c r="AB3474" s="7" t="str">
        <f>IF(data[[#This Row],[DeliveryDateTime]] &lt;= data[[#This Row],[SLADue]], "On Time", "Late")</f>
        <v>Late</v>
      </c>
    </row>
    <row r="3475" spans="1:28" x14ac:dyDescent="0.2">
      <c r="A3475" t="s">
        <v>4025</v>
      </c>
      <c r="B3475" t="s">
        <v>19</v>
      </c>
      <c r="C3475" t="s">
        <v>117</v>
      </c>
      <c r="D3475" t="s">
        <v>118</v>
      </c>
      <c r="E3475" s="5">
        <v>76.540000000000006</v>
      </c>
      <c r="F3475" t="s">
        <v>119</v>
      </c>
      <c r="G3475">
        <v>2</v>
      </c>
      <c r="H3475" s="1">
        <v>45508</v>
      </c>
      <c r="I3475" s="1" t="str">
        <f>TEXT(data[[#This Row],[OrderDate]],"mmm")</f>
        <v>Aug</v>
      </c>
      <c r="J3475" s="6">
        <v>0.49305555555555558</v>
      </c>
      <c r="K3475" s="6" t="str">
        <f>TEXT(data[[#This Row],[OrderTime]],"h")</f>
        <v>11</v>
      </c>
      <c r="L3475" s="1">
        <v>45509</v>
      </c>
      <c r="M3475" s="6">
        <v>0.61805555555555558</v>
      </c>
      <c r="N3475" t="s">
        <v>175</v>
      </c>
      <c r="O3475" t="s">
        <v>671</v>
      </c>
      <c r="P3475" t="s">
        <v>25</v>
      </c>
      <c r="Q3475" t="s">
        <v>26</v>
      </c>
      <c r="R3475" t="s">
        <v>66</v>
      </c>
      <c r="S3475" t="s">
        <v>28</v>
      </c>
      <c r="T3475" t="s">
        <v>136</v>
      </c>
      <c r="U3475" t="s">
        <v>30</v>
      </c>
      <c r="V3475" s="5">
        <f>data[[#This Row],[PriceUSD]]*data[[#This Row],[Quantity]]</f>
        <v>153.08000000000001</v>
      </c>
      <c r="W3475" s="7">
        <f>data[[#This Row],[OrderDate]] + TIME(VALUE(LEFT(data[[#This Row],[OrderTime]],2)), VALUE(RIGHT(data[[#This Row],[OrderTime]],2)), 0)</f>
        <v>45508.038888888892</v>
      </c>
      <c r="X3475" s="7">
        <f>_xlfn.MINIFS(data[OrderDateTime], data[CustomerName], data[[#This Row],[CustomerName]])</f>
        <v>45508.038888888892</v>
      </c>
      <c r="Y3475" t="str">
        <f>IF(data[[#This Row],[OrderDateTime]]=data[[#This Row],[FirstOrderDateTime]], "New", "Returning")</f>
        <v>New</v>
      </c>
      <c r="Z3475" s="7">
        <f>data[[#This Row],[DeliveryDate]] + data[[#This Row],[DeliveryTime]]</f>
        <v>45509.618055555555</v>
      </c>
      <c r="AA3475" s="7">
        <f>data[[#This Row],[OrderDateTime]] + 1</f>
        <v>45509.038888888892</v>
      </c>
      <c r="AB3475" s="7" t="str">
        <f>IF(data[[#This Row],[DeliveryDateTime]] &lt;= data[[#This Row],[SLADue]], "On Time", "Late")</f>
        <v>Late</v>
      </c>
    </row>
    <row r="3476" spans="1:28" x14ac:dyDescent="0.2">
      <c r="A3476" t="s">
        <v>4026</v>
      </c>
      <c r="B3476" t="s">
        <v>19</v>
      </c>
      <c r="C3476" t="s">
        <v>117</v>
      </c>
      <c r="D3476" t="s">
        <v>118</v>
      </c>
      <c r="E3476" s="5">
        <v>73.56</v>
      </c>
      <c r="F3476" t="s">
        <v>182</v>
      </c>
      <c r="G3476">
        <v>1</v>
      </c>
      <c r="H3476" s="1">
        <v>45588</v>
      </c>
      <c r="I3476" s="1" t="str">
        <f>TEXT(data[[#This Row],[OrderDate]],"mmm")</f>
        <v>Oct</v>
      </c>
      <c r="J3476" s="6">
        <v>0.65138888888888891</v>
      </c>
      <c r="K3476" s="6" t="str">
        <f>TEXT(data[[#This Row],[OrderTime]],"h")</f>
        <v>15</v>
      </c>
      <c r="L3476" s="1">
        <v>45589</v>
      </c>
      <c r="M3476" s="6">
        <v>0.90138888888888891</v>
      </c>
      <c r="N3476" t="s">
        <v>170</v>
      </c>
      <c r="O3476" t="s">
        <v>277</v>
      </c>
      <c r="P3476" t="s">
        <v>36</v>
      </c>
      <c r="Q3476" t="s">
        <v>53</v>
      </c>
      <c r="R3476" t="s">
        <v>66</v>
      </c>
      <c r="S3476" t="s">
        <v>28</v>
      </c>
      <c r="T3476" t="s">
        <v>38</v>
      </c>
      <c r="U3476" t="s">
        <v>30</v>
      </c>
      <c r="V3476" s="5">
        <f>data[[#This Row],[PriceUSD]]*data[[#This Row],[Quantity]]</f>
        <v>73.56</v>
      </c>
      <c r="W3476" s="7">
        <f>data[[#This Row],[OrderDate]] + TIME(VALUE(LEFT(data[[#This Row],[OrderTime]],2)), VALUE(RIGHT(data[[#This Row],[OrderTime]],2)), 0)</f>
        <v>45588.061805555553</v>
      </c>
      <c r="X3476" s="7">
        <f>_xlfn.MINIFS(data[OrderDateTime], data[CustomerName], data[[#This Row],[CustomerName]])</f>
        <v>45588.061805555553</v>
      </c>
      <c r="Y3476" t="str">
        <f>IF(data[[#This Row],[OrderDateTime]]=data[[#This Row],[FirstOrderDateTime]], "New", "Returning")</f>
        <v>New</v>
      </c>
      <c r="Z3476" s="7">
        <f>data[[#This Row],[DeliveryDate]] + data[[#This Row],[DeliveryTime]]</f>
        <v>45589.901388888888</v>
      </c>
      <c r="AA3476" s="7">
        <f>data[[#This Row],[OrderDateTime]] + 1</f>
        <v>45589.061805555553</v>
      </c>
      <c r="AB3476" s="7" t="str">
        <f>IF(data[[#This Row],[DeliveryDateTime]] &lt;= data[[#This Row],[SLADue]], "On Time", "Late")</f>
        <v>Late</v>
      </c>
    </row>
    <row r="3477" spans="1:28" x14ac:dyDescent="0.2">
      <c r="A3477" t="s">
        <v>4027</v>
      </c>
      <c r="B3477" t="s">
        <v>19</v>
      </c>
      <c r="C3477" t="s">
        <v>69</v>
      </c>
      <c r="D3477" t="s">
        <v>70</v>
      </c>
      <c r="E3477" s="5">
        <v>55.03</v>
      </c>
      <c r="F3477" t="s">
        <v>74</v>
      </c>
      <c r="G3477">
        <v>1</v>
      </c>
      <c r="H3477" s="1">
        <v>45778</v>
      </c>
      <c r="I3477" s="1" t="str">
        <f>TEXT(data[[#This Row],[OrderDate]],"mmm")</f>
        <v>May</v>
      </c>
      <c r="J3477" s="6">
        <v>0.74652777777777779</v>
      </c>
      <c r="K3477" s="6" t="str">
        <f>TEXT(data[[#This Row],[OrderTime]],"h")</f>
        <v>17</v>
      </c>
      <c r="L3477" s="1">
        <v>45779</v>
      </c>
      <c r="M3477" s="6">
        <v>0.81527777777777777</v>
      </c>
      <c r="N3477" t="s">
        <v>175</v>
      </c>
      <c r="O3477" t="s">
        <v>1549</v>
      </c>
      <c r="P3477" t="s">
        <v>25</v>
      </c>
      <c r="Q3477" t="s">
        <v>26</v>
      </c>
      <c r="R3477" t="s">
        <v>37</v>
      </c>
      <c r="S3477" t="s">
        <v>28</v>
      </c>
      <c r="T3477" t="s">
        <v>106</v>
      </c>
      <c r="U3477" t="s">
        <v>30</v>
      </c>
      <c r="V3477" s="5">
        <f>data[[#This Row],[PriceUSD]]*data[[#This Row],[Quantity]]</f>
        <v>55.03</v>
      </c>
      <c r="W3477" s="7">
        <f>data[[#This Row],[OrderDate]] + TIME(VALUE(LEFT(data[[#This Row],[OrderTime]],2)), VALUE(RIGHT(data[[#This Row],[OrderTime]],2)), 0)</f>
        <v>45778.054166666669</v>
      </c>
      <c r="X3477" s="7">
        <f>_xlfn.MINIFS(data[OrderDateTime], data[CustomerName], data[[#This Row],[CustomerName]])</f>
        <v>45516.030555555553</v>
      </c>
      <c r="Y3477" t="str">
        <f>IF(data[[#This Row],[OrderDateTime]]=data[[#This Row],[FirstOrderDateTime]], "New", "Returning")</f>
        <v>Returning</v>
      </c>
      <c r="Z3477" s="7">
        <f>data[[#This Row],[DeliveryDate]] + data[[#This Row],[DeliveryTime]]</f>
        <v>45779.81527777778</v>
      </c>
      <c r="AA3477" s="7">
        <f>data[[#This Row],[OrderDateTime]] + 1</f>
        <v>45779.054166666669</v>
      </c>
      <c r="AB3477" s="7" t="str">
        <f>IF(data[[#This Row],[DeliveryDateTime]] &lt;= data[[#This Row],[SLADue]], "On Time", "Late")</f>
        <v>Late</v>
      </c>
    </row>
    <row r="3478" spans="1:28" x14ac:dyDescent="0.2">
      <c r="A3478" t="s">
        <v>4028</v>
      </c>
      <c r="B3478" t="s">
        <v>19</v>
      </c>
      <c r="C3478" t="s">
        <v>110</v>
      </c>
      <c r="D3478" t="s">
        <v>111</v>
      </c>
      <c r="E3478" s="5">
        <v>11.69</v>
      </c>
      <c r="F3478" t="s">
        <v>87</v>
      </c>
      <c r="G3478">
        <v>1</v>
      </c>
      <c r="H3478" s="1">
        <v>45610</v>
      </c>
      <c r="I3478" s="1" t="str">
        <f>TEXT(data[[#This Row],[OrderDate]],"mmm")</f>
        <v>Nov</v>
      </c>
      <c r="J3478" s="6">
        <v>0.70208333333333328</v>
      </c>
      <c r="K3478" s="6" t="str">
        <f>TEXT(data[[#This Row],[OrderTime]],"h")</f>
        <v>16</v>
      </c>
      <c r="L3478" s="1">
        <v>45611</v>
      </c>
      <c r="M3478" s="6">
        <v>0.86875000000000002</v>
      </c>
      <c r="N3478" t="s">
        <v>292</v>
      </c>
      <c r="O3478" t="s">
        <v>711</v>
      </c>
      <c r="P3478" t="s">
        <v>77</v>
      </c>
      <c r="Q3478" t="s">
        <v>53</v>
      </c>
      <c r="R3478" t="s">
        <v>114</v>
      </c>
      <c r="S3478" t="s">
        <v>28</v>
      </c>
      <c r="T3478" t="s">
        <v>106</v>
      </c>
      <c r="U3478" t="s">
        <v>30</v>
      </c>
      <c r="V3478" s="5">
        <f>data[[#This Row],[PriceUSD]]*data[[#This Row],[Quantity]]</f>
        <v>11.69</v>
      </c>
      <c r="W3478" s="7">
        <f>data[[#This Row],[OrderDate]] + TIME(VALUE(LEFT(data[[#This Row],[OrderTime]],2)), VALUE(RIGHT(data[[#This Row],[OrderTime]],2)), 0)</f>
        <v>45610.022916666669</v>
      </c>
      <c r="X3478" s="7">
        <f>_xlfn.MINIFS(data[OrderDateTime], data[CustomerName], data[[#This Row],[CustomerName]])</f>
        <v>45532.046527777777</v>
      </c>
      <c r="Y3478" t="str">
        <f>IF(data[[#This Row],[OrderDateTime]]=data[[#This Row],[FirstOrderDateTime]], "New", "Returning")</f>
        <v>Returning</v>
      </c>
      <c r="Z3478" s="7">
        <f>data[[#This Row],[DeliveryDate]] + data[[#This Row],[DeliveryTime]]</f>
        <v>45611.868750000001</v>
      </c>
      <c r="AA3478" s="7">
        <f>data[[#This Row],[OrderDateTime]] + 1</f>
        <v>45611.022916666669</v>
      </c>
      <c r="AB3478" s="7" t="str">
        <f>IF(data[[#This Row],[DeliveryDateTime]] &lt;= data[[#This Row],[SLADue]], "On Time", "Late")</f>
        <v>Late</v>
      </c>
    </row>
    <row r="3479" spans="1:28" x14ac:dyDescent="0.2">
      <c r="A3479" t="s">
        <v>4029</v>
      </c>
      <c r="B3479" t="s">
        <v>19</v>
      </c>
      <c r="C3479" t="s">
        <v>117</v>
      </c>
      <c r="D3479" t="s">
        <v>118</v>
      </c>
      <c r="E3479" s="5">
        <v>74.010000000000005</v>
      </c>
      <c r="F3479" t="s">
        <v>119</v>
      </c>
      <c r="G3479">
        <v>1</v>
      </c>
      <c r="H3479" s="1">
        <v>45632</v>
      </c>
      <c r="I3479" s="1" t="str">
        <f>TEXT(data[[#This Row],[OrderDate]],"mmm")</f>
        <v>Dec</v>
      </c>
      <c r="J3479" s="6">
        <v>0.38611111111111113</v>
      </c>
      <c r="K3479" s="6" t="str">
        <f>TEXT(data[[#This Row],[OrderTime]],"h")</f>
        <v>9</v>
      </c>
      <c r="L3479" s="1">
        <v>45632</v>
      </c>
      <c r="M3479" s="6">
        <v>0.55277777777777781</v>
      </c>
      <c r="N3479" t="s">
        <v>238</v>
      </c>
      <c r="O3479" t="s">
        <v>24</v>
      </c>
      <c r="P3479" t="s">
        <v>36</v>
      </c>
      <c r="Q3479" t="s">
        <v>26</v>
      </c>
      <c r="R3479" t="s">
        <v>66</v>
      </c>
      <c r="S3479" t="s">
        <v>47</v>
      </c>
      <c r="T3479" t="s">
        <v>29</v>
      </c>
      <c r="U3479" t="s">
        <v>30</v>
      </c>
      <c r="V3479" s="5">
        <f>data[[#This Row],[PriceUSD]]*data[[#This Row],[Quantity]]</f>
        <v>74.010000000000005</v>
      </c>
      <c r="W3479" s="7">
        <f>data[[#This Row],[OrderDate]] + TIME(VALUE(LEFT(data[[#This Row],[OrderTime]],2)), VALUE(RIGHT(data[[#This Row],[OrderTime]],2)), 0)</f>
        <v>45632.007638888892</v>
      </c>
      <c r="X3479" s="7">
        <f>_xlfn.MINIFS(data[OrderDateTime], data[CustomerName], data[[#This Row],[CustomerName]])</f>
        <v>45531.017361111109</v>
      </c>
      <c r="Y3479" t="str">
        <f>IF(data[[#This Row],[OrderDateTime]]=data[[#This Row],[FirstOrderDateTime]], "New", "Returning")</f>
        <v>Returning</v>
      </c>
      <c r="Z3479" s="7">
        <f>data[[#This Row],[DeliveryDate]] + data[[#This Row],[DeliveryTime]]</f>
        <v>45632.552777777775</v>
      </c>
      <c r="AA3479" s="7">
        <f>data[[#This Row],[OrderDateTime]] + 1</f>
        <v>45633.007638888892</v>
      </c>
      <c r="AB3479" s="7" t="str">
        <f>IF(data[[#This Row],[DeliveryDateTime]] &lt;= data[[#This Row],[SLADue]], "On Time", "Late")</f>
        <v>On Time</v>
      </c>
    </row>
    <row r="3480" spans="1:28" x14ac:dyDescent="0.2">
      <c r="A3480" t="s">
        <v>4030</v>
      </c>
      <c r="B3480" t="s">
        <v>19</v>
      </c>
      <c r="C3480" t="s">
        <v>101</v>
      </c>
      <c r="D3480" t="s">
        <v>102</v>
      </c>
      <c r="E3480" s="5">
        <v>28.48</v>
      </c>
      <c r="F3480" t="s">
        <v>63</v>
      </c>
      <c r="G3480">
        <v>1</v>
      </c>
      <c r="H3480" s="1">
        <v>45856</v>
      </c>
      <c r="I3480" s="1" t="str">
        <f>TEXT(data[[#This Row],[OrderDate]],"mmm")</f>
        <v>Jul</v>
      </c>
      <c r="J3480" s="6">
        <v>0.60277777777777775</v>
      </c>
      <c r="K3480" s="6" t="str">
        <f>TEXT(data[[#This Row],[OrderTime]],"h")</f>
        <v>14</v>
      </c>
      <c r="L3480" s="1">
        <v>45858</v>
      </c>
      <c r="M3480" s="6">
        <v>0.68611111111111112</v>
      </c>
      <c r="N3480" t="s">
        <v>139</v>
      </c>
      <c r="O3480" t="s">
        <v>128</v>
      </c>
      <c r="P3480" t="s">
        <v>36</v>
      </c>
      <c r="Q3480" t="s">
        <v>53</v>
      </c>
      <c r="R3480" t="s">
        <v>83</v>
      </c>
      <c r="S3480" t="s">
        <v>105</v>
      </c>
      <c r="T3480" t="s">
        <v>136</v>
      </c>
      <c r="U3480" t="s">
        <v>39</v>
      </c>
      <c r="V3480" s="5">
        <f>data[[#This Row],[PriceUSD]]*data[[#This Row],[Quantity]]</f>
        <v>28.48</v>
      </c>
      <c r="W3480" s="7">
        <f>data[[#This Row],[OrderDate]] + TIME(VALUE(LEFT(data[[#This Row],[OrderTime]],2)), VALUE(RIGHT(data[[#This Row],[OrderTime]],2)), 0)</f>
        <v>45856.054166666669</v>
      </c>
      <c r="X3480" s="7">
        <f>_xlfn.MINIFS(data[OrderDateTime], data[CustomerName], data[[#This Row],[CustomerName]])</f>
        <v>45540.054166666669</v>
      </c>
      <c r="Y3480" t="str">
        <f>IF(data[[#This Row],[OrderDateTime]]=data[[#This Row],[FirstOrderDateTime]], "New", "Returning")</f>
        <v>Returning</v>
      </c>
      <c r="Z3480" s="7">
        <f>data[[#This Row],[DeliveryDate]] + data[[#This Row],[DeliveryTime]]</f>
        <v>45858.686111111114</v>
      </c>
      <c r="AA3480" s="7">
        <f>data[[#This Row],[OrderDateTime]] + 1</f>
        <v>45857.054166666669</v>
      </c>
      <c r="AB3480" s="7" t="str">
        <f>IF(data[[#This Row],[DeliveryDateTime]] &lt;= data[[#This Row],[SLADue]], "On Time", "Late")</f>
        <v>Late</v>
      </c>
    </row>
    <row r="3481" spans="1:28" x14ac:dyDescent="0.2">
      <c r="A3481" t="s">
        <v>4031</v>
      </c>
      <c r="B3481" t="s">
        <v>19</v>
      </c>
      <c r="C3481" t="s">
        <v>20</v>
      </c>
      <c r="D3481" t="s">
        <v>21</v>
      </c>
      <c r="E3481" s="5">
        <v>16.57</v>
      </c>
      <c r="F3481" t="s">
        <v>43</v>
      </c>
      <c r="G3481">
        <v>1</v>
      </c>
      <c r="H3481" s="1">
        <v>45676</v>
      </c>
      <c r="I3481" s="1" t="str">
        <f>TEXT(data[[#This Row],[OrderDate]],"mmm")</f>
        <v>Jan</v>
      </c>
      <c r="J3481" s="6">
        <v>0.375</v>
      </c>
      <c r="K3481" s="6" t="str">
        <f>TEXT(data[[#This Row],[OrderTime]],"h")</f>
        <v>9</v>
      </c>
      <c r="L3481" s="1">
        <v>45677</v>
      </c>
      <c r="M3481" s="6">
        <v>0.58333333333333337</v>
      </c>
      <c r="N3481" t="s">
        <v>148</v>
      </c>
      <c r="O3481" t="s">
        <v>719</v>
      </c>
      <c r="P3481" t="s">
        <v>25</v>
      </c>
      <c r="Q3481" t="s">
        <v>26</v>
      </c>
      <c r="R3481" t="s">
        <v>27</v>
      </c>
      <c r="S3481" t="s">
        <v>28</v>
      </c>
      <c r="T3481" t="s">
        <v>29</v>
      </c>
      <c r="U3481" t="s">
        <v>30</v>
      </c>
      <c r="V3481" s="5">
        <f>data[[#This Row],[PriceUSD]]*data[[#This Row],[Quantity]]</f>
        <v>16.57</v>
      </c>
      <c r="W3481" s="7">
        <f>data[[#This Row],[OrderDate]] + TIME(VALUE(LEFT(data[[#This Row],[OrderTime]],2)), VALUE(RIGHT(data[[#This Row],[OrderTime]],2)), 0)</f>
        <v>45676.052083333336</v>
      </c>
      <c r="X3481" s="7">
        <f>_xlfn.MINIFS(data[OrderDateTime], data[CustomerName], data[[#This Row],[CustomerName]])</f>
        <v>45519.015277777777</v>
      </c>
      <c r="Y3481" t="str">
        <f>IF(data[[#This Row],[OrderDateTime]]=data[[#This Row],[FirstOrderDateTime]], "New", "Returning")</f>
        <v>Returning</v>
      </c>
      <c r="Z3481" s="7">
        <f>data[[#This Row],[DeliveryDate]] + data[[#This Row],[DeliveryTime]]</f>
        <v>45677.583333333336</v>
      </c>
      <c r="AA3481" s="7">
        <f>data[[#This Row],[OrderDateTime]] + 1</f>
        <v>45677.052083333336</v>
      </c>
      <c r="AB3481" s="7" t="str">
        <f>IF(data[[#This Row],[DeliveryDateTime]] &lt;= data[[#This Row],[SLADue]], "On Time", "Late")</f>
        <v>Late</v>
      </c>
    </row>
    <row r="3482" spans="1:28" x14ac:dyDescent="0.2">
      <c r="A3482" t="s">
        <v>4032</v>
      </c>
      <c r="B3482" t="s">
        <v>19</v>
      </c>
      <c r="C3482" t="s">
        <v>126</v>
      </c>
      <c r="D3482" t="s">
        <v>127</v>
      </c>
      <c r="E3482" s="5">
        <v>20.21</v>
      </c>
      <c r="F3482" t="s">
        <v>138</v>
      </c>
      <c r="G3482">
        <v>3</v>
      </c>
      <c r="H3482" s="1">
        <v>45691</v>
      </c>
      <c r="I3482" s="1" t="str">
        <f>TEXT(data[[#This Row],[OrderDate]],"mmm")</f>
        <v>Feb</v>
      </c>
      <c r="J3482" s="6">
        <v>0.50902777777777775</v>
      </c>
      <c r="K3482" s="6" t="str">
        <f>TEXT(data[[#This Row],[OrderTime]],"h")</f>
        <v>12</v>
      </c>
      <c r="L3482" s="1">
        <v>45692</v>
      </c>
      <c r="M3482" s="6">
        <v>0.67569444444444449</v>
      </c>
      <c r="N3482" t="s">
        <v>75</v>
      </c>
      <c r="O3482" t="s">
        <v>375</v>
      </c>
      <c r="P3482" t="s">
        <v>25</v>
      </c>
      <c r="Q3482" t="s">
        <v>53</v>
      </c>
      <c r="R3482" t="s">
        <v>129</v>
      </c>
      <c r="S3482" t="s">
        <v>28</v>
      </c>
      <c r="T3482" t="s">
        <v>38</v>
      </c>
      <c r="U3482" t="s">
        <v>67</v>
      </c>
      <c r="V3482" s="5">
        <f>data[[#This Row],[PriceUSD]]*data[[#This Row],[Quantity]]</f>
        <v>60.63</v>
      </c>
      <c r="W3482" s="7">
        <f>data[[#This Row],[OrderDate]] + TIME(VALUE(LEFT(data[[#This Row],[OrderTime]],2)), VALUE(RIGHT(data[[#This Row],[OrderTime]],2)), 0)</f>
        <v>45691.054166666669</v>
      </c>
      <c r="X3482" s="7">
        <f>_xlfn.MINIFS(data[OrderDateTime], data[CustomerName], data[[#This Row],[CustomerName]])</f>
        <v>45557.052083333336</v>
      </c>
      <c r="Y3482" t="str">
        <f>IF(data[[#This Row],[OrderDateTime]]=data[[#This Row],[FirstOrderDateTime]], "New", "Returning")</f>
        <v>Returning</v>
      </c>
      <c r="Z3482" s="7">
        <f>data[[#This Row],[DeliveryDate]] + data[[#This Row],[DeliveryTime]]</f>
        <v>45692.675694444442</v>
      </c>
      <c r="AA3482" s="7">
        <f>data[[#This Row],[OrderDateTime]] + 1</f>
        <v>45692.054166666669</v>
      </c>
      <c r="AB3482" s="7" t="str">
        <f>IF(data[[#This Row],[DeliveryDateTime]] &lt;= data[[#This Row],[SLADue]], "On Time", "Late")</f>
        <v>Late</v>
      </c>
    </row>
    <row r="3483" spans="1:28" x14ac:dyDescent="0.2">
      <c r="A3483" t="s">
        <v>4033</v>
      </c>
      <c r="B3483" t="s">
        <v>19</v>
      </c>
      <c r="C3483" t="s">
        <v>126</v>
      </c>
      <c r="D3483" t="s">
        <v>127</v>
      </c>
      <c r="E3483" s="5">
        <v>19.559999999999999</v>
      </c>
      <c r="F3483" t="s">
        <v>56</v>
      </c>
      <c r="G3483">
        <v>1</v>
      </c>
      <c r="H3483" s="1">
        <v>45629</v>
      </c>
      <c r="I3483" s="1" t="str">
        <f>TEXT(data[[#This Row],[OrderDate]],"mmm")</f>
        <v>Dec</v>
      </c>
      <c r="J3483" s="6">
        <v>0.42708333333333331</v>
      </c>
      <c r="K3483" s="6" t="str">
        <f>TEXT(data[[#This Row],[OrderTime]],"h")</f>
        <v>10</v>
      </c>
      <c r="L3483" s="1">
        <v>45629</v>
      </c>
      <c r="M3483" s="6">
        <v>0.67708333333333337</v>
      </c>
      <c r="N3483" t="s">
        <v>170</v>
      </c>
      <c r="O3483" t="s">
        <v>188</v>
      </c>
      <c r="P3483" t="s">
        <v>36</v>
      </c>
      <c r="Q3483" t="s">
        <v>26</v>
      </c>
      <c r="R3483" t="s">
        <v>129</v>
      </c>
      <c r="S3483" t="s">
        <v>47</v>
      </c>
      <c r="T3483" t="s">
        <v>29</v>
      </c>
      <c r="U3483" t="s">
        <v>30</v>
      </c>
      <c r="V3483" s="5">
        <f>data[[#This Row],[PriceUSD]]*data[[#This Row],[Quantity]]</f>
        <v>19.559999999999999</v>
      </c>
      <c r="W3483" s="7">
        <f>data[[#This Row],[OrderDate]] + TIME(VALUE(LEFT(data[[#This Row],[OrderTime]],2)), VALUE(RIGHT(data[[#This Row],[OrderTime]],2)), 0)</f>
        <v>45629.022916666669</v>
      </c>
      <c r="X3483" s="7">
        <f>_xlfn.MINIFS(data[OrderDateTime], data[CustomerName], data[[#This Row],[CustomerName]])</f>
        <v>45610.030555555553</v>
      </c>
      <c r="Y3483" t="str">
        <f>IF(data[[#This Row],[OrderDateTime]]=data[[#This Row],[FirstOrderDateTime]], "New", "Returning")</f>
        <v>Returning</v>
      </c>
      <c r="Z3483" s="7">
        <f>data[[#This Row],[DeliveryDate]] + data[[#This Row],[DeliveryTime]]</f>
        <v>45629.677083333336</v>
      </c>
      <c r="AA3483" s="7">
        <f>data[[#This Row],[OrderDateTime]] + 1</f>
        <v>45630.022916666669</v>
      </c>
      <c r="AB3483" s="7" t="str">
        <f>IF(data[[#This Row],[DeliveryDateTime]] &lt;= data[[#This Row],[SLADue]], "On Time", "Late")</f>
        <v>On Time</v>
      </c>
    </row>
    <row r="3484" spans="1:28" x14ac:dyDescent="0.2">
      <c r="A3484" t="s">
        <v>4034</v>
      </c>
      <c r="B3484" t="s">
        <v>19</v>
      </c>
      <c r="C3484" t="s">
        <v>92</v>
      </c>
      <c r="D3484" t="s">
        <v>93</v>
      </c>
      <c r="E3484" s="5">
        <v>74.12</v>
      </c>
      <c r="F3484" t="s">
        <v>63</v>
      </c>
      <c r="G3484">
        <v>1</v>
      </c>
      <c r="H3484" s="1">
        <v>45658</v>
      </c>
      <c r="I3484" s="1" t="str">
        <f>TEXT(data[[#This Row],[OrderDate]],"mmm")</f>
        <v>Jan</v>
      </c>
      <c r="J3484" s="6">
        <v>0.77777777777777779</v>
      </c>
      <c r="K3484" s="6" t="str">
        <f>TEXT(data[[#This Row],[OrderTime]],"h")</f>
        <v>18</v>
      </c>
      <c r="L3484" s="1">
        <v>45659</v>
      </c>
      <c r="M3484" s="6">
        <v>0.81944444444444442</v>
      </c>
      <c r="N3484" t="s">
        <v>123</v>
      </c>
      <c r="O3484" t="s">
        <v>635</v>
      </c>
      <c r="P3484" t="s">
        <v>36</v>
      </c>
      <c r="Q3484" t="s">
        <v>26</v>
      </c>
      <c r="R3484" t="s">
        <v>66</v>
      </c>
      <c r="S3484" t="s">
        <v>28</v>
      </c>
      <c r="T3484" t="s">
        <v>29</v>
      </c>
      <c r="U3484" t="s">
        <v>30</v>
      </c>
      <c r="V3484" s="5">
        <f>data[[#This Row],[PriceUSD]]*data[[#This Row],[Quantity]]</f>
        <v>74.12</v>
      </c>
      <c r="W3484" s="7">
        <f>data[[#This Row],[OrderDate]] + TIME(VALUE(LEFT(data[[#This Row],[OrderTime]],2)), VALUE(RIGHT(data[[#This Row],[OrderTime]],2)), 0)</f>
        <v>45658.054166666669</v>
      </c>
      <c r="X3484" s="7">
        <f>_xlfn.MINIFS(data[OrderDateTime], data[CustomerName], data[[#This Row],[CustomerName]])</f>
        <v>45558.017361111109</v>
      </c>
      <c r="Y3484" t="str">
        <f>IF(data[[#This Row],[OrderDateTime]]=data[[#This Row],[FirstOrderDateTime]], "New", "Returning")</f>
        <v>Returning</v>
      </c>
      <c r="Z3484" s="7">
        <f>data[[#This Row],[DeliveryDate]] + data[[#This Row],[DeliveryTime]]</f>
        <v>45659.819444444445</v>
      </c>
      <c r="AA3484" s="7">
        <f>data[[#This Row],[OrderDateTime]] + 1</f>
        <v>45659.054166666669</v>
      </c>
      <c r="AB3484" s="7" t="str">
        <f>IF(data[[#This Row],[DeliveryDateTime]] &lt;= data[[#This Row],[SLADue]], "On Time", "Late")</f>
        <v>Late</v>
      </c>
    </row>
    <row r="3485" spans="1:28" x14ac:dyDescent="0.2">
      <c r="A3485" t="s">
        <v>4035</v>
      </c>
      <c r="B3485" t="s">
        <v>19</v>
      </c>
      <c r="C3485" t="s">
        <v>285</v>
      </c>
      <c r="D3485" t="s">
        <v>286</v>
      </c>
      <c r="E3485" s="5">
        <v>18.05</v>
      </c>
      <c r="F3485" t="s">
        <v>22</v>
      </c>
      <c r="G3485">
        <v>1</v>
      </c>
      <c r="H3485" s="1">
        <v>45855</v>
      </c>
      <c r="I3485" s="1" t="str">
        <f>TEXT(data[[#This Row],[OrderDate]],"mmm")</f>
        <v>Jul</v>
      </c>
      <c r="J3485" s="6">
        <v>0.49652777777777779</v>
      </c>
      <c r="K3485" s="6" t="str">
        <f>TEXT(data[[#This Row],[OrderTime]],"h")</f>
        <v>11</v>
      </c>
      <c r="L3485" s="1">
        <v>45855</v>
      </c>
      <c r="M3485" s="6">
        <v>0.66319444444444442</v>
      </c>
      <c r="N3485" t="s">
        <v>95</v>
      </c>
      <c r="O3485" t="s">
        <v>651</v>
      </c>
      <c r="P3485" t="s">
        <v>25</v>
      </c>
      <c r="Q3485" t="s">
        <v>53</v>
      </c>
      <c r="R3485" t="s">
        <v>114</v>
      </c>
      <c r="S3485" t="s">
        <v>47</v>
      </c>
      <c r="T3485" t="s">
        <v>38</v>
      </c>
      <c r="U3485" t="s">
        <v>30</v>
      </c>
      <c r="V3485" s="5">
        <f>data[[#This Row],[PriceUSD]]*data[[#This Row],[Quantity]]</f>
        <v>18.05</v>
      </c>
      <c r="W3485" s="7">
        <f>data[[#This Row],[OrderDate]] + TIME(VALUE(LEFT(data[[#This Row],[OrderTime]],2)), VALUE(RIGHT(data[[#This Row],[OrderTime]],2)), 0)</f>
        <v>45855.054166666669</v>
      </c>
      <c r="X3485" s="7">
        <f>_xlfn.MINIFS(data[OrderDateTime], data[CustomerName], data[[#This Row],[CustomerName]])</f>
        <v>45522.038888888892</v>
      </c>
      <c r="Y3485" t="str">
        <f>IF(data[[#This Row],[OrderDateTime]]=data[[#This Row],[FirstOrderDateTime]], "New", "Returning")</f>
        <v>Returning</v>
      </c>
      <c r="Z3485" s="7">
        <f>data[[#This Row],[DeliveryDate]] + data[[#This Row],[DeliveryTime]]</f>
        <v>45855.663194444445</v>
      </c>
      <c r="AA3485" s="7">
        <f>data[[#This Row],[OrderDateTime]] + 1</f>
        <v>45856.054166666669</v>
      </c>
      <c r="AB3485" s="7" t="str">
        <f>IF(data[[#This Row],[DeliveryDateTime]] &lt;= data[[#This Row],[SLADue]], "On Time", "Late")</f>
        <v>On Time</v>
      </c>
    </row>
    <row r="3486" spans="1:28" x14ac:dyDescent="0.2">
      <c r="A3486" t="s">
        <v>4036</v>
      </c>
      <c r="B3486" t="s">
        <v>19</v>
      </c>
      <c r="C3486" t="s">
        <v>85</v>
      </c>
      <c r="D3486" t="s">
        <v>86</v>
      </c>
      <c r="E3486" s="5">
        <v>55.7</v>
      </c>
      <c r="F3486" t="s">
        <v>71</v>
      </c>
      <c r="G3486">
        <v>2</v>
      </c>
      <c r="H3486" s="1">
        <v>45631</v>
      </c>
      <c r="I3486" s="1" t="str">
        <f>TEXT(data[[#This Row],[OrderDate]],"mmm")</f>
        <v>Dec</v>
      </c>
      <c r="J3486" s="6">
        <v>0.49375000000000002</v>
      </c>
      <c r="K3486" s="6" t="str">
        <f>TEXT(data[[#This Row],[OrderTime]],"h")</f>
        <v>11</v>
      </c>
      <c r="L3486" s="1">
        <v>45632</v>
      </c>
      <c r="M3486" s="6">
        <v>0.70208333333333328</v>
      </c>
      <c r="N3486" t="s">
        <v>112</v>
      </c>
      <c r="O3486" t="s">
        <v>620</v>
      </c>
      <c r="P3486" t="s">
        <v>36</v>
      </c>
      <c r="Q3486" t="s">
        <v>53</v>
      </c>
      <c r="R3486" t="s">
        <v>90</v>
      </c>
      <c r="S3486" t="s">
        <v>28</v>
      </c>
      <c r="T3486" t="s">
        <v>38</v>
      </c>
      <c r="U3486" t="s">
        <v>30</v>
      </c>
      <c r="V3486" s="5">
        <f>data[[#This Row],[PriceUSD]]*data[[#This Row],[Quantity]]</f>
        <v>111.4</v>
      </c>
      <c r="W3486" s="7">
        <f>data[[#This Row],[OrderDate]] + TIME(VALUE(LEFT(data[[#This Row],[OrderTime]],2)), VALUE(RIGHT(data[[#This Row],[OrderTime]],2)), 0)</f>
        <v>45631.052083333336</v>
      </c>
      <c r="X3486" s="7">
        <f>_xlfn.MINIFS(data[OrderDateTime], data[CustomerName], data[[#This Row],[CustomerName]])</f>
        <v>45526.054166666669</v>
      </c>
      <c r="Y3486" t="str">
        <f>IF(data[[#This Row],[OrderDateTime]]=data[[#This Row],[FirstOrderDateTime]], "New", "Returning")</f>
        <v>Returning</v>
      </c>
      <c r="Z3486" s="7">
        <f>data[[#This Row],[DeliveryDate]] + data[[#This Row],[DeliveryTime]]</f>
        <v>45632.70208333333</v>
      </c>
      <c r="AA3486" s="7">
        <f>data[[#This Row],[OrderDateTime]] + 1</f>
        <v>45632.052083333336</v>
      </c>
      <c r="AB3486" s="7" t="str">
        <f>IF(data[[#This Row],[DeliveryDateTime]] &lt;= data[[#This Row],[SLADue]], "On Time", "Late")</f>
        <v>Late</v>
      </c>
    </row>
    <row r="3487" spans="1:28" x14ac:dyDescent="0.2">
      <c r="A3487" t="s">
        <v>4037</v>
      </c>
      <c r="B3487" t="s">
        <v>19</v>
      </c>
      <c r="C3487" t="s">
        <v>32</v>
      </c>
      <c r="D3487" t="s">
        <v>33</v>
      </c>
      <c r="E3487" s="5">
        <v>45.5</v>
      </c>
      <c r="F3487" t="s">
        <v>138</v>
      </c>
      <c r="G3487">
        <v>1</v>
      </c>
      <c r="H3487" s="1">
        <v>45526</v>
      </c>
      <c r="I3487" s="1" t="str">
        <f>TEXT(data[[#This Row],[OrderDate]],"mmm")</f>
        <v>Aug</v>
      </c>
      <c r="J3487" s="6">
        <v>0.91388888888888886</v>
      </c>
      <c r="K3487" s="6" t="str">
        <f>TEXT(data[[#This Row],[OrderTime]],"h")</f>
        <v>21</v>
      </c>
      <c r="L3487" s="1">
        <v>45527</v>
      </c>
      <c r="M3487" s="6">
        <v>0.52500000000000002</v>
      </c>
      <c r="N3487" t="s">
        <v>238</v>
      </c>
      <c r="O3487" t="s">
        <v>864</v>
      </c>
      <c r="P3487" t="s">
        <v>36</v>
      </c>
      <c r="Q3487" t="s">
        <v>53</v>
      </c>
      <c r="R3487" t="s">
        <v>37</v>
      </c>
      <c r="S3487" t="s">
        <v>28</v>
      </c>
      <c r="T3487" t="s">
        <v>38</v>
      </c>
      <c r="U3487" t="s">
        <v>67</v>
      </c>
      <c r="V3487" s="5">
        <f>data[[#This Row],[PriceUSD]]*data[[#This Row],[Quantity]]</f>
        <v>45.5</v>
      </c>
      <c r="W3487" s="7">
        <f>data[[#This Row],[OrderDate]] + TIME(VALUE(LEFT(data[[#This Row],[OrderTime]],2)), VALUE(RIGHT(data[[#This Row],[OrderTime]],2)), 0)</f>
        <v>45526.061805555553</v>
      </c>
      <c r="X3487" s="7">
        <f>_xlfn.MINIFS(data[OrderDateTime], data[CustomerName], data[[#This Row],[CustomerName]])</f>
        <v>45509.015277777777</v>
      </c>
      <c r="Y3487" t="str">
        <f>IF(data[[#This Row],[OrderDateTime]]=data[[#This Row],[FirstOrderDateTime]], "New", "Returning")</f>
        <v>Returning</v>
      </c>
      <c r="Z3487" s="7">
        <f>data[[#This Row],[DeliveryDate]] + data[[#This Row],[DeliveryTime]]</f>
        <v>45527.525000000001</v>
      </c>
      <c r="AA3487" s="7">
        <f>data[[#This Row],[OrderDateTime]] + 1</f>
        <v>45527.061805555553</v>
      </c>
      <c r="AB3487" s="7" t="str">
        <f>IF(data[[#This Row],[DeliveryDateTime]] &lt;= data[[#This Row],[SLADue]], "On Time", "Late")</f>
        <v>Late</v>
      </c>
    </row>
    <row r="3488" spans="1:28" x14ac:dyDescent="0.2">
      <c r="A3488" t="s">
        <v>4038</v>
      </c>
      <c r="B3488" t="s">
        <v>19</v>
      </c>
      <c r="C3488" t="s">
        <v>101</v>
      </c>
      <c r="D3488" t="s">
        <v>102</v>
      </c>
      <c r="E3488" s="5">
        <v>29.15</v>
      </c>
      <c r="F3488" t="s">
        <v>81</v>
      </c>
      <c r="G3488">
        <v>1</v>
      </c>
      <c r="H3488" s="1">
        <v>45625</v>
      </c>
      <c r="I3488" s="1" t="str">
        <f>TEXT(data[[#This Row],[OrderDate]],"mmm")</f>
        <v>Nov</v>
      </c>
      <c r="J3488" s="6">
        <v>0.86875000000000002</v>
      </c>
      <c r="K3488" s="6" t="str">
        <f>TEXT(data[[#This Row],[OrderTime]],"h")</f>
        <v>20</v>
      </c>
      <c r="L3488" s="1">
        <v>45627</v>
      </c>
      <c r="M3488" s="6">
        <v>0.74652777777777779</v>
      </c>
      <c r="N3488" t="s">
        <v>233</v>
      </c>
      <c r="O3488" t="s">
        <v>399</v>
      </c>
      <c r="P3488" t="s">
        <v>234</v>
      </c>
      <c r="Q3488" t="s">
        <v>26</v>
      </c>
      <c r="R3488" t="s">
        <v>83</v>
      </c>
      <c r="S3488" t="s">
        <v>105</v>
      </c>
      <c r="T3488" t="s">
        <v>106</v>
      </c>
      <c r="U3488" t="s">
        <v>30</v>
      </c>
      <c r="V3488" s="5">
        <f>data[[#This Row],[PriceUSD]]*data[[#This Row],[Quantity]]</f>
        <v>29.15</v>
      </c>
      <c r="W3488" s="7">
        <f>data[[#This Row],[OrderDate]] + TIME(VALUE(LEFT(data[[#This Row],[OrderTime]],2)), VALUE(RIGHT(data[[#This Row],[OrderTime]],2)), 0)</f>
        <v>45625.052083333336</v>
      </c>
      <c r="X3488" s="7">
        <f>_xlfn.MINIFS(data[OrderDateTime], data[CustomerName], data[[#This Row],[CustomerName]])</f>
        <v>45532.017361111109</v>
      </c>
      <c r="Y3488" t="str">
        <f>IF(data[[#This Row],[OrderDateTime]]=data[[#This Row],[FirstOrderDateTime]], "New", "Returning")</f>
        <v>Returning</v>
      </c>
      <c r="Z3488" s="7">
        <f>data[[#This Row],[DeliveryDate]] + data[[#This Row],[DeliveryTime]]</f>
        <v>45627.746527777781</v>
      </c>
      <c r="AA3488" s="7">
        <f>data[[#This Row],[OrderDateTime]] + 1</f>
        <v>45626.052083333336</v>
      </c>
      <c r="AB3488" s="7" t="str">
        <f>IF(data[[#This Row],[DeliveryDateTime]] &lt;= data[[#This Row],[SLADue]], "On Time", "Late")</f>
        <v>Late</v>
      </c>
    </row>
    <row r="3489" spans="1:28" x14ac:dyDescent="0.2">
      <c r="A3489" t="s">
        <v>4039</v>
      </c>
      <c r="B3489" t="s">
        <v>19</v>
      </c>
      <c r="C3489" t="s">
        <v>41</v>
      </c>
      <c r="D3489" t="s">
        <v>42</v>
      </c>
      <c r="E3489" s="5">
        <v>35.1</v>
      </c>
      <c r="F3489" t="s">
        <v>56</v>
      </c>
      <c r="G3489">
        <v>1</v>
      </c>
      <c r="H3489" s="1">
        <v>45528</v>
      </c>
      <c r="I3489" s="1" t="str">
        <f>TEXT(data[[#This Row],[OrderDate]],"mmm")</f>
        <v>Aug</v>
      </c>
      <c r="J3489" s="6">
        <v>0.70902777777777781</v>
      </c>
      <c r="K3489" s="6" t="str">
        <f>TEXT(data[[#This Row],[OrderTime]],"h")</f>
        <v>17</v>
      </c>
      <c r="L3489" s="1">
        <v>45529</v>
      </c>
      <c r="M3489" s="6">
        <v>0.75069444444444444</v>
      </c>
      <c r="N3489" t="s">
        <v>310</v>
      </c>
      <c r="O3489" t="s">
        <v>550</v>
      </c>
      <c r="P3489" t="s">
        <v>180</v>
      </c>
      <c r="Q3489" t="s">
        <v>26</v>
      </c>
      <c r="R3489" t="s">
        <v>46</v>
      </c>
      <c r="S3489" t="s">
        <v>28</v>
      </c>
      <c r="T3489" t="s">
        <v>136</v>
      </c>
      <c r="U3489" t="s">
        <v>30</v>
      </c>
      <c r="V3489" s="5">
        <f>data[[#This Row],[PriceUSD]]*data[[#This Row],[Quantity]]</f>
        <v>35.1</v>
      </c>
      <c r="W3489" s="7">
        <f>data[[#This Row],[OrderDate]] + TIME(VALUE(LEFT(data[[#This Row],[OrderTime]],2)), VALUE(RIGHT(data[[#This Row],[OrderTime]],2)), 0)</f>
        <v>45528.054166666669</v>
      </c>
      <c r="X3489" s="7">
        <f>_xlfn.MINIFS(data[OrderDateTime], data[CustomerName], data[[#This Row],[CustomerName]])</f>
        <v>45528.054166666669</v>
      </c>
      <c r="Y3489" t="str">
        <f>IF(data[[#This Row],[OrderDateTime]]=data[[#This Row],[FirstOrderDateTime]], "New", "Returning")</f>
        <v>New</v>
      </c>
      <c r="Z3489" s="7">
        <f>data[[#This Row],[DeliveryDate]] + data[[#This Row],[DeliveryTime]]</f>
        <v>45529.750694444447</v>
      </c>
      <c r="AA3489" s="7">
        <f>data[[#This Row],[OrderDateTime]] + 1</f>
        <v>45529.054166666669</v>
      </c>
      <c r="AB3489" s="7" t="str">
        <f>IF(data[[#This Row],[DeliveryDateTime]] &lt;= data[[#This Row],[SLADue]], "On Time", "Late")</f>
        <v>Late</v>
      </c>
    </row>
    <row r="3490" spans="1:28" x14ac:dyDescent="0.2">
      <c r="A3490" t="s">
        <v>4040</v>
      </c>
      <c r="B3490" t="s">
        <v>19</v>
      </c>
      <c r="C3490" t="s">
        <v>49</v>
      </c>
      <c r="D3490" t="s">
        <v>50</v>
      </c>
      <c r="E3490" s="5">
        <v>25.28</v>
      </c>
      <c r="F3490" t="s">
        <v>51</v>
      </c>
      <c r="G3490">
        <v>1</v>
      </c>
      <c r="H3490" s="1">
        <v>45512</v>
      </c>
      <c r="I3490" s="1" t="str">
        <f>TEXT(data[[#This Row],[OrderDate]],"mmm")</f>
        <v>Aug</v>
      </c>
      <c r="J3490" s="6">
        <v>0.75624999999999998</v>
      </c>
      <c r="K3490" s="6" t="str">
        <f>TEXT(data[[#This Row],[OrderTime]],"h")</f>
        <v>18</v>
      </c>
      <c r="L3490" s="1">
        <v>45513</v>
      </c>
      <c r="M3490" s="6">
        <v>0.79791666666666672</v>
      </c>
      <c r="N3490" t="s">
        <v>148</v>
      </c>
      <c r="O3490" t="s">
        <v>350</v>
      </c>
      <c r="P3490" t="s">
        <v>25</v>
      </c>
      <c r="Q3490" t="s">
        <v>53</v>
      </c>
      <c r="R3490" t="s">
        <v>54</v>
      </c>
      <c r="S3490" t="s">
        <v>28</v>
      </c>
      <c r="T3490" t="s">
        <v>29</v>
      </c>
      <c r="U3490" t="s">
        <v>39</v>
      </c>
      <c r="V3490" s="5">
        <f>data[[#This Row],[PriceUSD]]*data[[#This Row],[Quantity]]</f>
        <v>25.28</v>
      </c>
      <c r="W3490" s="7">
        <f>data[[#This Row],[OrderDate]] + TIME(VALUE(LEFT(data[[#This Row],[OrderTime]],2)), VALUE(RIGHT(data[[#This Row],[OrderTime]],2)), 0)</f>
        <v>45512.017361111109</v>
      </c>
      <c r="X3490" s="7">
        <f>_xlfn.MINIFS(data[OrderDateTime], data[CustomerName], data[[#This Row],[CustomerName]])</f>
        <v>45512.017361111109</v>
      </c>
      <c r="Y3490" t="str">
        <f>IF(data[[#This Row],[OrderDateTime]]=data[[#This Row],[FirstOrderDateTime]], "New", "Returning")</f>
        <v>New</v>
      </c>
      <c r="Z3490" s="7">
        <f>data[[#This Row],[DeliveryDate]] + data[[#This Row],[DeliveryTime]]</f>
        <v>45513.79791666667</v>
      </c>
      <c r="AA3490" s="7">
        <f>data[[#This Row],[OrderDateTime]] + 1</f>
        <v>45513.017361111109</v>
      </c>
      <c r="AB3490" s="7" t="str">
        <f>IF(data[[#This Row],[DeliveryDateTime]] &lt;= data[[#This Row],[SLADue]], "On Time", "Late")</f>
        <v>Late</v>
      </c>
    </row>
    <row r="3491" spans="1:28" x14ac:dyDescent="0.2">
      <c r="A3491" t="s">
        <v>4041</v>
      </c>
      <c r="B3491" t="s">
        <v>19</v>
      </c>
      <c r="C3491" t="s">
        <v>126</v>
      </c>
      <c r="D3491" t="s">
        <v>127</v>
      </c>
      <c r="E3491" s="5">
        <v>23.15</v>
      </c>
      <c r="F3491" t="s">
        <v>56</v>
      </c>
      <c r="G3491">
        <v>1</v>
      </c>
      <c r="H3491" s="1">
        <v>45685</v>
      </c>
      <c r="I3491" s="1" t="str">
        <f>TEXT(data[[#This Row],[OrderDate]],"mmm")</f>
        <v>Jan</v>
      </c>
      <c r="J3491" s="6">
        <v>0.47916666666666669</v>
      </c>
      <c r="K3491" s="6" t="str">
        <f>TEXT(data[[#This Row],[OrderTime]],"h")</f>
        <v>11</v>
      </c>
      <c r="L3491" s="1">
        <v>45685</v>
      </c>
      <c r="M3491" s="6">
        <v>0.77083333333333337</v>
      </c>
      <c r="N3491" t="s">
        <v>120</v>
      </c>
      <c r="O3491" t="s">
        <v>527</v>
      </c>
      <c r="P3491" t="s">
        <v>25</v>
      </c>
      <c r="Q3491" t="s">
        <v>53</v>
      </c>
      <c r="R3491" t="s">
        <v>129</v>
      </c>
      <c r="S3491" t="s">
        <v>47</v>
      </c>
      <c r="T3491" t="s">
        <v>136</v>
      </c>
      <c r="U3491" t="s">
        <v>30</v>
      </c>
      <c r="V3491" s="5">
        <f>data[[#This Row],[PriceUSD]]*data[[#This Row],[Quantity]]</f>
        <v>23.15</v>
      </c>
      <c r="W3491" s="7">
        <f>data[[#This Row],[OrderDate]] + TIME(VALUE(LEFT(data[[#This Row],[OrderTime]],2)), VALUE(RIGHT(data[[#This Row],[OrderTime]],2)), 0)</f>
        <v>45685.046527777777</v>
      </c>
      <c r="X3491" s="7">
        <f>_xlfn.MINIFS(data[OrderDateTime], data[CustomerName], data[[#This Row],[CustomerName]])</f>
        <v>45525.046527777777</v>
      </c>
      <c r="Y3491" t="str">
        <f>IF(data[[#This Row],[OrderDateTime]]=data[[#This Row],[FirstOrderDateTime]], "New", "Returning")</f>
        <v>Returning</v>
      </c>
      <c r="Z3491" s="7">
        <f>data[[#This Row],[DeliveryDate]] + data[[#This Row],[DeliveryTime]]</f>
        <v>45685.770833333336</v>
      </c>
      <c r="AA3491" s="7">
        <f>data[[#This Row],[OrderDateTime]] + 1</f>
        <v>45686.046527777777</v>
      </c>
      <c r="AB3491" s="7" t="str">
        <f>IF(data[[#This Row],[DeliveryDateTime]] &lt;= data[[#This Row],[SLADue]], "On Time", "Late")</f>
        <v>On Time</v>
      </c>
    </row>
    <row r="3492" spans="1:28" x14ac:dyDescent="0.2">
      <c r="A3492" t="s">
        <v>4042</v>
      </c>
      <c r="B3492" t="s">
        <v>19</v>
      </c>
      <c r="C3492" t="s">
        <v>20</v>
      </c>
      <c r="D3492" t="s">
        <v>21</v>
      </c>
      <c r="E3492" s="5">
        <v>19.170000000000002</v>
      </c>
      <c r="F3492" t="s">
        <v>22</v>
      </c>
      <c r="G3492">
        <v>1</v>
      </c>
      <c r="H3492" s="1">
        <v>45512</v>
      </c>
      <c r="I3492" s="1" t="str">
        <f>TEXT(data[[#This Row],[OrderDate]],"mmm")</f>
        <v>Aug</v>
      </c>
      <c r="J3492" s="6">
        <v>0.84861111111111109</v>
      </c>
      <c r="K3492" s="6" t="str">
        <f>TEXT(data[[#This Row],[OrderTime]],"h")</f>
        <v>20</v>
      </c>
      <c r="L3492" s="1">
        <v>45514</v>
      </c>
      <c r="M3492" s="6">
        <v>0.82847222222222228</v>
      </c>
      <c r="N3492" t="s">
        <v>44</v>
      </c>
      <c r="O3492" t="s">
        <v>1309</v>
      </c>
      <c r="P3492" t="s">
        <v>25</v>
      </c>
      <c r="Q3492" t="s">
        <v>26</v>
      </c>
      <c r="R3492" t="s">
        <v>27</v>
      </c>
      <c r="S3492" t="s">
        <v>105</v>
      </c>
      <c r="T3492" t="s">
        <v>136</v>
      </c>
      <c r="U3492" t="s">
        <v>39</v>
      </c>
      <c r="V3492" s="5">
        <f>data[[#This Row],[PriceUSD]]*data[[#This Row],[Quantity]]</f>
        <v>19.170000000000002</v>
      </c>
      <c r="W3492" s="7">
        <f>data[[#This Row],[OrderDate]] + TIME(VALUE(LEFT(data[[#This Row],[OrderTime]],2)), VALUE(RIGHT(data[[#This Row],[OrderTime]],2)), 0)</f>
        <v>45512.007638888892</v>
      </c>
      <c r="X3492" s="7">
        <f>_xlfn.MINIFS(data[OrderDateTime], data[CustomerName], data[[#This Row],[CustomerName]])</f>
        <v>45512.007638888892</v>
      </c>
      <c r="Y3492" t="str">
        <f>IF(data[[#This Row],[OrderDateTime]]=data[[#This Row],[FirstOrderDateTime]], "New", "Returning")</f>
        <v>New</v>
      </c>
      <c r="Z3492" s="7">
        <f>data[[#This Row],[DeliveryDate]] + data[[#This Row],[DeliveryTime]]</f>
        <v>45514.828472222223</v>
      </c>
      <c r="AA3492" s="7">
        <f>data[[#This Row],[OrderDateTime]] + 1</f>
        <v>45513.007638888892</v>
      </c>
      <c r="AB3492" s="7" t="str">
        <f>IF(data[[#This Row],[DeliveryDateTime]] &lt;= data[[#This Row],[SLADue]], "On Time", "Late")</f>
        <v>Late</v>
      </c>
    </row>
    <row r="3493" spans="1:28" x14ac:dyDescent="0.2">
      <c r="A3493" t="s">
        <v>4043</v>
      </c>
      <c r="B3493" t="s">
        <v>19</v>
      </c>
      <c r="C3493" t="s">
        <v>258</v>
      </c>
      <c r="D3493" t="s">
        <v>259</v>
      </c>
      <c r="E3493" s="5">
        <v>110.46</v>
      </c>
      <c r="F3493" t="s">
        <v>182</v>
      </c>
      <c r="G3493">
        <v>1</v>
      </c>
      <c r="H3493" s="1">
        <v>45815</v>
      </c>
      <c r="I3493" s="1" t="str">
        <f>TEXT(data[[#This Row],[OrderDate]],"mmm")</f>
        <v>Jun</v>
      </c>
      <c r="J3493" s="6">
        <v>0.51527777777777772</v>
      </c>
      <c r="K3493" s="6" t="str">
        <f>TEXT(data[[#This Row],[OrderTime]],"h")</f>
        <v>12</v>
      </c>
      <c r="L3493" s="1">
        <v>45815</v>
      </c>
      <c r="M3493" s="6">
        <v>0.80694444444444446</v>
      </c>
      <c r="N3493" t="s">
        <v>98</v>
      </c>
      <c r="O3493" t="s">
        <v>810</v>
      </c>
      <c r="P3493" t="s">
        <v>77</v>
      </c>
      <c r="Q3493" t="s">
        <v>26</v>
      </c>
      <c r="R3493" t="s">
        <v>261</v>
      </c>
      <c r="S3493" t="s">
        <v>47</v>
      </c>
      <c r="T3493" t="s">
        <v>106</v>
      </c>
      <c r="U3493" t="s">
        <v>30</v>
      </c>
      <c r="V3493" s="5">
        <f>data[[#This Row],[PriceUSD]]*data[[#This Row],[Quantity]]</f>
        <v>110.46</v>
      </c>
      <c r="W3493" s="7">
        <f>data[[#This Row],[OrderDate]] + TIME(VALUE(LEFT(data[[#This Row],[OrderTime]],2)), VALUE(RIGHT(data[[#This Row],[OrderTime]],2)), 0)</f>
        <v>45815.054166666669</v>
      </c>
      <c r="X3493" s="7">
        <f>_xlfn.MINIFS(data[OrderDateTime], data[CustomerName], data[[#This Row],[CustomerName]])</f>
        <v>45509.015277777777</v>
      </c>
      <c r="Y3493" t="str">
        <f>IF(data[[#This Row],[OrderDateTime]]=data[[#This Row],[FirstOrderDateTime]], "New", "Returning")</f>
        <v>Returning</v>
      </c>
      <c r="Z3493" s="7">
        <f>data[[#This Row],[DeliveryDate]] + data[[#This Row],[DeliveryTime]]</f>
        <v>45815.806944444441</v>
      </c>
      <c r="AA3493" s="7">
        <f>data[[#This Row],[OrderDateTime]] + 1</f>
        <v>45816.054166666669</v>
      </c>
      <c r="AB3493" s="7" t="str">
        <f>IF(data[[#This Row],[DeliveryDateTime]] &lt;= data[[#This Row],[SLADue]], "On Time", "Late")</f>
        <v>On Time</v>
      </c>
    </row>
    <row r="3494" spans="1:28" x14ac:dyDescent="0.2">
      <c r="A3494" t="s">
        <v>4044</v>
      </c>
      <c r="B3494" t="s">
        <v>19</v>
      </c>
      <c r="C3494" t="s">
        <v>117</v>
      </c>
      <c r="D3494" t="s">
        <v>118</v>
      </c>
      <c r="E3494" s="5">
        <v>69.86</v>
      </c>
      <c r="F3494" t="s">
        <v>94</v>
      </c>
      <c r="G3494">
        <v>4</v>
      </c>
      <c r="H3494" s="1">
        <v>45881</v>
      </c>
      <c r="I3494" s="1" t="str">
        <f>TEXT(data[[#This Row],[OrderDate]],"mmm")</f>
        <v>Aug</v>
      </c>
      <c r="J3494" s="6">
        <v>0.65625</v>
      </c>
      <c r="K3494" s="6" t="str">
        <f>TEXT(data[[#This Row],[OrderTime]],"h")</f>
        <v>15</v>
      </c>
      <c r="L3494" s="1">
        <v>45882</v>
      </c>
      <c r="M3494" s="6">
        <v>0.65625</v>
      </c>
      <c r="N3494" t="s">
        <v>238</v>
      </c>
      <c r="O3494" t="s">
        <v>774</v>
      </c>
      <c r="P3494" t="s">
        <v>36</v>
      </c>
      <c r="Q3494" t="s">
        <v>53</v>
      </c>
      <c r="R3494" t="s">
        <v>66</v>
      </c>
      <c r="S3494" t="s">
        <v>28</v>
      </c>
      <c r="T3494" t="s">
        <v>38</v>
      </c>
      <c r="U3494" t="s">
        <v>30</v>
      </c>
      <c r="V3494" s="5">
        <f>data[[#This Row],[PriceUSD]]*data[[#This Row],[Quantity]]</f>
        <v>279.44</v>
      </c>
      <c r="W3494" s="7">
        <f>data[[#This Row],[OrderDate]] + TIME(VALUE(LEFT(data[[#This Row],[OrderTime]],2)), VALUE(RIGHT(data[[#This Row],[OrderTime]],2)), 0)</f>
        <v>45881.017361111109</v>
      </c>
      <c r="X3494" s="7">
        <f>_xlfn.MINIFS(data[OrderDateTime], data[CustomerName], data[[#This Row],[CustomerName]])</f>
        <v>45526.022916666669</v>
      </c>
      <c r="Y3494" t="str">
        <f>IF(data[[#This Row],[OrderDateTime]]=data[[#This Row],[FirstOrderDateTime]], "New", "Returning")</f>
        <v>Returning</v>
      </c>
      <c r="Z3494" s="7">
        <f>data[[#This Row],[DeliveryDate]] + data[[#This Row],[DeliveryTime]]</f>
        <v>45882.65625</v>
      </c>
      <c r="AA3494" s="7">
        <f>data[[#This Row],[OrderDateTime]] + 1</f>
        <v>45882.017361111109</v>
      </c>
      <c r="AB3494" s="7" t="str">
        <f>IF(data[[#This Row],[DeliveryDateTime]] &lt;= data[[#This Row],[SLADue]], "On Time", "Late")</f>
        <v>Late</v>
      </c>
    </row>
    <row r="3495" spans="1:28" x14ac:dyDescent="0.2">
      <c r="A3495" t="s">
        <v>4045</v>
      </c>
      <c r="B3495" t="s">
        <v>19</v>
      </c>
      <c r="C3495" t="s">
        <v>41</v>
      </c>
      <c r="D3495" t="s">
        <v>42</v>
      </c>
      <c r="E3495" s="5">
        <v>35.270000000000003</v>
      </c>
      <c r="F3495" t="s">
        <v>56</v>
      </c>
      <c r="G3495">
        <v>2</v>
      </c>
      <c r="H3495" s="1">
        <v>45581</v>
      </c>
      <c r="I3495" s="1" t="str">
        <f>TEXT(data[[#This Row],[OrderDate]],"mmm")</f>
        <v>Oct</v>
      </c>
      <c r="J3495" s="6">
        <v>0.46597222222222223</v>
      </c>
      <c r="K3495" s="6" t="str">
        <f>TEXT(data[[#This Row],[OrderTime]],"h")</f>
        <v>11</v>
      </c>
      <c r="L3495" s="1">
        <v>45582</v>
      </c>
      <c r="M3495" s="6">
        <v>0.59097222222222223</v>
      </c>
      <c r="N3495" t="s">
        <v>276</v>
      </c>
      <c r="O3495" t="s">
        <v>759</v>
      </c>
      <c r="P3495" t="s">
        <v>133</v>
      </c>
      <c r="Q3495" t="s">
        <v>26</v>
      </c>
      <c r="R3495" t="s">
        <v>46</v>
      </c>
      <c r="S3495" t="s">
        <v>28</v>
      </c>
      <c r="T3495" t="s">
        <v>106</v>
      </c>
      <c r="U3495" t="s">
        <v>30</v>
      </c>
      <c r="V3495" s="5">
        <f>data[[#This Row],[PriceUSD]]*data[[#This Row],[Quantity]]</f>
        <v>70.540000000000006</v>
      </c>
      <c r="W3495" s="7">
        <f>data[[#This Row],[OrderDate]] + TIME(VALUE(LEFT(data[[#This Row],[OrderTime]],2)), VALUE(RIGHT(data[[#This Row],[OrderTime]],2)), 0)</f>
        <v>45581.015277777777</v>
      </c>
      <c r="X3495" s="7">
        <f>_xlfn.MINIFS(data[OrderDateTime], data[CustomerName], data[[#This Row],[CustomerName]])</f>
        <v>45546.030555555553</v>
      </c>
      <c r="Y3495" t="str">
        <f>IF(data[[#This Row],[OrderDateTime]]=data[[#This Row],[FirstOrderDateTime]], "New", "Returning")</f>
        <v>Returning</v>
      </c>
      <c r="Z3495" s="7">
        <f>data[[#This Row],[DeliveryDate]] + data[[#This Row],[DeliveryTime]]</f>
        <v>45582.59097222222</v>
      </c>
      <c r="AA3495" s="7">
        <f>data[[#This Row],[OrderDateTime]] + 1</f>
        <v>45582.015277777777</v>
      </c>
      <c r="AB3495" s="7" t="str">
        <f>IF(data[[#This Row],[DeliveryDateTime]] &lt;= data[[#This Row],[SLADue]], "On Time", "Late")</f>
        <v>Late</v>
      </c>
    </row>
    <row r="3496" spans="1:28" x14ac:dyDescent="0.2">
      <c r="A3496" t="s">
        <v>4046</v>
      </c>
      <c r="B3496" t="s">
        <v>19</v>
      </c>
      <c r="C3496" t="s">
        <v>110</v>
      </c>
      <c r="D3496" t="s">
        <v>111</v>
      </c>
      <c r="E3496" s="5">
        <v>10.79</v>
      </c>
      <c r="F3496" t="s">
        <v>71</v>
      </c>
      <c r="G3496">
        <v>2</v>
      </c>
      <c r="H3496" s="1">
        <v>45606</v>
      </c>
      <c r="I3496" s="1" t="str">
        <f>TEXT(data[[#This Row],[OrderDate]],"mmm")</f>
        <v>Nov</v>
      </c>
      <c r="J3496" s="6">
        <v>0.7895833333333333</v>
      </c>
      <c r="K3496" s="6" t="str">
        <f>TEXT(data[[#This Row],[OrderTime]],"h")</f>
        <v>18</v>
      </c>
      <c r="L3496" s="1">
        <v>45607</v>
      </c>
      <c r="M3496" s="6">
        <v>0.70208333333333328</v>
      </c>
      <c r="N3496" t="s">
        <v>200</v>
      </c>
      <c r="O3496" t="s">
        <v>369</v>
      </c>
      <c r="P3496" t="s">
        <v>202</v>
      </c>
      <c r="Q3496" t="s">
        <v>53</v>
      </c>
      <c r="R3496" t="s">
        <v>114</v>
      </c>
      <c r="S3496" t="s">
        <v>28</v>
      </c>
      <c r="T3496" t="s">
        <v>38</v>
      </c>
      <c r="U3496" t="s">
        <v>67</v>
      </c>
      <c r="V3496" s="5">
        <f>data[[#This Row],[PriceUSD]]*data[[#This Row],[Quantity]]</f>
        <v>21.58</v>
      </c>
      <c r="W3496" s="7">
        <f>data[[#This Row],[OrderDate]] + TIME(VALUE(LEFT(data[[#This Row],[OrderTime]],2)), VALUE(RIGHT(data[[#This Row],[OrderTime]],2)), 0)</f>
        <v>45606.022916666669</v>
      </c>
      <c r="X3496" s="7">
        <f>_xlfn.MINIFS(data[OrderDateTime], data[CustomerName], data[[#This Row],[CustomerName]])</f>
        <v>45508.046527777777</v>
      </c>
      <c r="Y3496" t="str">
        <f>IF(data[[#This Row],[OrderDateTime]]=data[[#This Row],[FirstOrderDateTime]], "New", "Returning")</f>
        <v>Returning</v>
      </c>
      <c r="Z3496" s="7">
        <f>data[[#This Row],[DeliveryDate]] + data[[#This Row],[DeliveryTime]]</f>
        <v>45607.70208333333</v>
      </c>
      <c r="AA3496" s="7">
        <f>data[[#This Row],[OrderDateTime]] + 1</f>
        <v>45607.022916666669</v>
      </c>
      <c r="AB3496" s="7" t="str">
        <f>IF(data[[#This Row],[DeliveryDateTime]] &lt;= data[[#This Row],[SLADue]], "On Time", "Late")</f>
        <v>Late</v>
      </c>
    </row>
    <row r="3497" spans="1:28" x14ac:dyDescent="0.2">
      <c r="A3497" t="s">
        <v>4047</v>
      </c>
      <c r="B3497" t="s">
        <v>19</v>
      </c>
      <c r="C3497" t="s">
        <v>32</v>
      </c>
      <c r="D3497" t="s">
        <v>33</v>
      </c>
      <c r="E3497" s="5">
        <v>41.97</v>
      </c>
      <c r="F3497" t="s">
        <v>43</v>
      </c>
      <c r="G3497">
        <v>3</v>
      </c>
      <c r="H3497" s="1">
        <v>45689</v>
      </c>
      <c r="I3497" s="1" t="str">
        <f>TEXT(data[[#This Row],[OrderDate]],"mmm")</f>
        <v>Feb</v>
      </c>
      <c r="J3497" s="6">
        <v>0.77222222222222225</v>
      </c>
      <c r="K3497" s="6" t="str">
        <f>TEXT(data[[#This Row],[OrderTime]],"h")</f>
        <v>18</v>
      </c>
      <c r="L3497" s="1">
        <v>45690</v>
      </c>
      <c r="M3497" s="6">
        <v>0.77222222222222225</v>
      </c>
      <c r="N3497" t="s">
        <v>310</v>
      </c>
      <c r="O3497" t="s">
        <v>693</v>
      </c>
      <c r="P3497" t="s">
        <v>180</v>
      </c>
      <c r="Q3497" t="s">
        <v>53</v>
      </c>
      <c r="R3497" t="s">
        <v>37</v>
      </c>
      <c r="S3497" t="s">
        <v>28</v>
      </c>
      <c r="T3497" t="s">
        <v>38</v>
      </c>
      <c r="U3497" t="s">
        <v>39</v>
      </c>
      <c r="V3497" s="5">
        <f>data[[#This Row],[PriceUSD]]*data[[#This Row],[Quantity]]</f>
        <v>125.91</v>
      </c>
      <c r="W3497" s="7">
        <f>data[[#This Row],[OrderDate]] + TIME(VALUE(LEFT(data[[#This Row],[OrderTime]],2)), VALUE(RIGHT(data[[#This Row],[OrderTime]],2)), 0)</f>
        <v>45689.015277777777</v>
      </c>
      <c r="X3497" s="7">
        <f>_xlfn.MINIFS(data[OrderDateTime], data[CustomerName], data[[#This Row],[CustomerName]])</f>
        <v>45535.052083333336</v>
      </c>
      <c r="Y3497" t="str">
        <f>IF(data[[#This Row],[OrderDateTime]]=data[[#This Row],[FirstOrderDateTime]], "New", "Returning")</f>
        <v>Returning</v>
      </c>
      <c r="Z3497" s="7">
        <f>data[[#This Row],[DeliveryDate]] + data[[#This Row],[DeliveryTime]]</f>
        <v>45690.772222222222</v>
      </c>
      <c r="AA3497" s="7">
        <f>data[[#This Row],[OrderDateTime]] + 1</f>
        <v>45690.015277777777</v>
      </c>
      <c r="AB3497" s="7" t="str">
        <f>IF(data[[#This Row],[DeliveryDateTime]] &lt;= data[[#This Row],[SLADue]], "On Time", "Late")</f>
        <v>Late</v>
      </c>
    </row>
    <row r="3498" spans="1:28" x14ac:dyDescent="0.2">
      <c r="A3498" t="s">
        <v>4048</v>
      </c>
      <c r="B3498" t="s">
        <v>19</v>
      </c>
      <c r="C3498" t="s">
        <v>290</v>
      </c>
      <c r="D3498" t="s">
        <v>291</v>
      </c>
      <c r="E3498" s="5">
        <v>63.01</v>
      </c>
      <c r="F3498" t="s">
        <v>22</v>
      </c>
      <c r="G3498">
        <v>1</v>
      </c>
      <c r="H3498" s="1">
        <v>45721</v>
      </c>
      <c r="I3498" s="1" t="str">
        <f>TEXT(data[[#This Row],[OrderDate]],"mmm")</f>
        <v>Mar</v>
      </c>
      <c r="J3498" s="6">
        <v>0.7729166666666667</v>
      </c>
      <c r="K3498" s="6" t="str">
        <f>TEXT(data[[#This Row],[OrderTime]],"h")</f>
        <v>18</v>
      </c>
      <c r="L3498" s="1">
        <v>45722</v>
      </c>
      <c r="M3498" s="6">
        <v>0.7729166666666667</v>
      </c>
      <c r="N3498" t="s">
        <v>95</v>
      </c>
      <c r="O3498" t="s">
        <v>96</v>
      </c>
      <c r="P3498" t="s">
        <v>25</v>
      </c>
      <c r="Q3498" t="s">
        <v>26</v>
      </c>
      <c r="R3498" t="s">
        <v>294</v>
      </c>
      <c r="S3498" t="s">
        <v>28</v>
      </c>
      <c r="T3498" t="s">
        <v>29</v>
      </c>
      <c r="U3498" t="s">
        <v>30</v>
      </c>
      <c r="V3498" s="5">
        <f>data[[#This Row],[PriceUSD]]*data[[#This Row],[Quantity]]</f>
        <v>63.01</v>
      </c>
      <c r="W3498" s="7">
        <f>data[[#This Row],[OrderDate]] + TIME(VALUE(LEFT(data[[#This Row],[OrderTime]],2)), VALUE(RIGHT(data[[#This Row],[OrderTime]],2)), 0)</f>
        <v>45721.046527777777</v>
      </c>
      <c r="X3498" s="7">
        <f>_xlfn.MINIFS(data[OrderDateTime], data[CustomerName], data[[#This Row],[CustomerName]])</f>
        <v>45555.061805555553</v>
      </c>
      <c r="Y3498" t="str">
        <f>IF(data[[#This Row],[OrderDateTime]]=data[[#This Row],[FirstOrderDateTime]], "New", "Returning")</f>
        <v>Returning</v>
      </c>
      <c r="Z3498" s="7">
        <f>data[[#This Row],[DeliveryDate]] + data[[#This Row],[DeliveryTime]]</f>
        <v>45722.772916666669</v>
      </c>
      <c r="AA3498" s="7">
        <f>data[[#This Row],[OrderDateTime]] + 1</f>
        <v>45722.046527777777</v>
      </c>
      <c r="AB3498" s="7" t="str">
        <f>IF(data[[#This Row],[DeliveryDateTime]] &lt;= data[[#This Row],[SLADue]], "On Time", "Late")</f>
        <v>Late</v>
      </c>
    </row>
    <row r="3499" spans="1:28" x14ac:dyDescent="0.2">
      <c r="A3499" t="s">
        <v>4049</v>
      </c>
      <c r="B3499" t="s">
        <v>19</v>
      </c>
      <c r="C3499" t="s">
        <v>117</v>
      </c>
      <c r="D3499" t="s">
        <v>118</v>
      </c>
      <c r="E3499" s="5">
        <v>74.260000000000005</v>
      </c>
      <c r="F3499" t="s">
        <v>182</v>
      </c>
      <c r="G3499">
        <v>1</v>
      </c>
      <c r="H3499" s="1">
        <v>45810</v>
      </c>
      <c r="I3499" s="1" t="str">
        <f>TEXT(data[[#This Row],[OrderDate]],"mmm")</f>
        <v>Jun</v>
      </c>
      <c r="J3499" s="6">
        <v>0.40555555555555556</v>
      </c>
      <c r="K3499" s="6" t="str">
        <f>TEXT(data[[#This Row],[OrderTime]],"h")</f>
        <v>9</v>
      </c>
      <c r="L3499" s="1">
        <v>45810</v>
      </c>
      <c r="M3499" s="6">
        <v>0.57222222222222219</v>
      </c>
      <c r="N3499" t="s">
        <v>112</v>
      </c>
      <c r="O3499" t="s">
        <v>104</v>
      </c>
      <c r="P3499" t="s">
        <v>36</v>
      </c>
      <c r="Q3499" t="s">
        <v>26</v>
      </c>
      <c r="R3499" t="s">
        <v>66</v>
      </c>
      <c r="S3499" t="s">
        <v>47</v>
      </c>
      <c r="T3499" t="s">
        <v>29</v>
      </c>
      <c r="U3499" t="s">
        <v>39</v>
      </c>
      <c r="V3499" s="5">
        <f>data[[#This Row],[PriceUSD]]*data[[#This Row],[Quantity]]</f>
        <v>74.260000000000005</v>
      </c>
      <c r="W3499" s="7">
        <f>data[[#This Row],[OrderDate]] + TIME(VALUE(LEFT(data[[#This Row],[OrderTime]],2)), VALUE(RIGHT(data[[#This Row],[OrderTime]],2)), 0)</f>
        <v>45810.038888888892</v>
      </c>
      <c r="X3499" s="7">
        <f>_xlfn.MINIFS(data[OrderDateTime], data[CustomerName], data[[#This Row],[CustomerName]])</f>
        <v>45519.015277777777</v>
      </c>
      <c r="Y3499" t="str">
        <f>IF(data[[#This Row],[OrderDateTime]]=data[[#This Row],[FirstOrderDateTime]], "New", "Returning")</f>
        <v>Returning</v>
      </c>
      <c r="Z3499" s="7">
        <f>data[[#This Row],[DeliveryDate]] + data[[#This Row],[DeliveryTime]]</f>
        <v>45810.572222222225</v>
      </c>
      <c r="AA3499" s="7">
        <f>data[[#This Row],[OrderDateTime]] + 1</f>
        <v>45811.038888888892</v>
      </c>
      <c r="AB3499" s="7" t="str">
        <f>IF(data[[#This Row],[DeliveryDateTime]] &lt;= data[[#This Row],[SLADue]], "On Time", "Late")</f>
        <v>On Time</v>
      </c>
    </row>
    <row r="3500" spans="1:28" x14ac:dyDescent="0.2">
      <c r="A3500" t="s">
        <v>4050</v>
      </c>
      <c r="B3500" t="s">
        <v>19</v>
      </c>
      <c r="C3500" t="s">
        <v>79</v>
      </c>
      <c r="D3500" t="s">
        <v>80</v>
      </c>
      <c r="E3500" s="5">
        <v>28.08</v>
      </c>
      <c r="F3500" t="s">
        <v>63</v>
      </c>
      <c r="G3500">
        <v>1</v>
      </c>
      <c r="H3500" s="1">
        <v>45625</v>
      </c>
      <c r="I3500" s="1" t="str">
        <f>TEXT(data[[#This Row],[OrderDate]],"mmm")</f>
        <v>Nov</v>
      </c>
      <c r="J3500" s="6">
        <v>0.74583333333333335</v>
      </c>
      <c r="K3500" s="6" t="str">
        <f>TEXT(data[[#This Row],[OrderTime]],"h")</f>
        <v>17</v>
      </c>
      <c r="L3500" s="1">
        <v>45626</v>
      </c>
      <c r="M3500" s="6">
        <v>0.91249999999999998</v>
      </c>
      <c r="N3500" t="s">
        <v>75</v>
      </c>
      <c r="O3500" t="s">
        <v>1189</v>
      </c>
      <c r="P3500" t="s">
        <v>25</v>
      </c>
      <c r="Q3500" t="s">
        <v>26</v>
      </c>
      <c r="R3500" t="s">
        <v>83</v>
      </c>
      <c r="S3500" t="s">
        <v>28</v>
      </c>
      <c r="T3500" t="s">
        <v>38</v>
      </c>
      <c r="U3500" t="s">
        <v>67</v>
      </c>
      <c r="V3500" s="5">
        <f>data[[#This Row],[PriceUSD]]*data[[#This Row],[Quantity]]</f>
        <v>28.08</v>
      </c>
      <c r="W3500" s="7">
        <f>data[[#This Row],[OrderDate]] + TIME(VALUE(LEFT(data[[#This Row],[OrderTime]],2)), VALUE(RIGHT(data[[#This Row],[OrderTime]],2)), 0)</f>
        <v>45625.022916666669</v>
      </c>
      <c r="X3500" s="7">
        <f>_xlfn.MINIFS(data[OrderDateTime], data[CustomerName], data[[#This Row],[CustomerName]])</f>
        <v>45506.038888888892</v>
      </c>
      <c r="Y3500" t="str">
        <f>IF(data[[#This Row],[OrderDateTime]]=data[[#This Row],[FirstOrderDateTime]], "New", "Returning")</f>
        <v>Returning</v>
      </c>
      <c r="Z3500" s="7">
        <f>data[[#This Row],[DeliveryDate]] + data[[#This Row],[DeliveryTime]]</f>
        <v>45626.912499999999</v>
      </c>
      <c r="AA3500" s="7">
        <f>data[[#This Row],[OrderDateTime]] + 1</f>
        <v>45626.022916666669</v>
      </c>
      <c r="AB3500" s="7" t="str">
        <f>IF(data[[#This Row],[DeliveryDateTime]] &lt;= data[[#This Row],[SLADue]], "On Time", "Late")</f>
        <v>Late</v>
      </c>
    </row>
    <row r="3501" spans="1:28" x14ac:dyDescent="0.2">
      <c r="A3501" t="s">
        <v>4051</v>
      </c>
      <c r="B3501" t="s">
        <v>19</v>
      </c>
      <c r="C3501" t="s">
        <v>79</v>
      </c>
      <c r="D3501" t="s">
        <v>80</v>
      </c>
      <c r="E3501" s="5">
        <v>27.57</v>
      </c>
      <c r="F3501" t="s">
        <v>81</v>
      </c>
      <c r="G3501">
        <v>1</v>
      </c>
      <c r="H3501" s="1">
        <v>45729</v>
      </c>
      <c r="I3501" s="1" t="str">
        <f>TEXT(data[[#This Row],[OrderDate]],"mmm")</f>
        <v>Mar</v>
      </c>
      <c r="J3501" s="6">
        <v>0.41388888888888886</v>
      </c>
      <c r="K3501" s="6" t="str">
        <f>TEXT(data[[#This Row],[OrderTime]],"h")</f>
        <v>9</v>
      </c>
      <c r="L3501" s="1">
        <v>45730</v>
      </c>
      <c r="M3501" s="6">
        <v>0.49722222222222223</v>
      </c>
      <c r="N3501" t="s">
        <v>213</v>
      </c>
      <c r="O3501" t="s">
        <v>535</v>
      </c>
      <c r="P3501" t="s">
        <v>36</v>
      </c>
      <c r="Q3501" t="s">
        <v>53</v>
      </c>
      <c r="R3501" t="s">
        <v>83</v>
      </c>
      <c r="S3501" t="s">
        <v>28</v>
      </c>
      <c r="T3501" t="s">
        <v>106</v>
      </c>
      <c r="U3501" t="s">
        <v>39</v>
      </c>
      <c r="V3501" s="5">
        <f>data[[#This Row],[PriceUSD]]*data[[#This Row],[Quantity]]</f>
        <v>27.57</v>
      </c>
      <c r="W3501" s="7">
        <f>data[[#This Row],[OrderDate]] + TIME(VALUE(LEFT(data[[#This Row],[OrderTime]],2)), VALUE(RIGHT(data[[#This Row],[OrderTime]],2)), 0)</f>
        <v>45729.061805555553</v>
      </c>
      <c r="X3501" s="7">
        <f>_xlfn.MINIFS(data[OrderDateTime], data[CustomerName], data[[#This Row],[CustomerName]])</f>
        <v>45657.054166666669</v>
      </c>
      <c r="Y3501" t="str">
        <f>IF(data[[#This Row],[OrderDateTime]]=data[[#This Row],[FirstOrderDateTime]], "New", "Returning")</f>
        <v>Returning</v>
      </c>
      <c r="Z3501" s="7">
        <f>data[[#This Row],[DeliveryDate]] + data[[#This Row],[DeliveryTime]]</f>
        <v>45730.49722222222</v>
      </c>
      <c r="AA3501" s="7">
        <f>data[[#This Row],[OrderDateTime]] + 1</f>
        <v>45730.061805555553</v>
      </c>
      <c r="AB3501" s="7" t="str">
        <f>IF(data[[#This Row],[DeliveryDateTime]] &lt;= data[[#This Row],[SLADue]], "On Time", "Late")</f>
        <v>Late</v>
      </c>
    </row>
    <row r="3502" spans="1:28" x14ac:dyDescent="0.2">
      <c r="A3502" t="s">
        <v>4052</v>
      </c>
      <c r="B3502" t="s">
        <v>19</v>
      </c>
      <c r="C3502" t="s">
        <v>61</v>
      </c>
      <c r="D3502" t="s">
        <v>62</v>
      </c>
      <c r="E3502" s="5">
        <v>153.22999999999999</v>
      </c>
      <c r="F3502" t="s">
        <v>63</v>
      </c>
      <c r="G3502">
        <v>3</v>
      </c>
      <c r="H3502" s="1">
        <v>45676</v>
      </c>
      <c r="I3502" s="1" t="str">
        <f>TEXT(data[[#This Row],[OrderDate]],"mmm")</f>
        <v>Jan</v>
      </c>
      <c r="J3502" s="6">
        <v>0.66111111111111109</v>
      </c>
      <c r="K3502" s="6" t="str">
        <f>TEXT(data[[#This Row],[OrderTime]],"h")</f>
        <v>15</v>
      </c>
      <c r="L3502" s="1">
        <v>45677</v>
      </c>
      <c r="M3502" s="6">
        <v>0.66111111111111109</v>
      </c>
      <c r="N3502" t="s">
        <v>95</v>
      </c>
      <c r="O3502" t="s">
        <v>808</v>
      </c>
      <c r="P3502" t="s">
        <v>25</v>
      </c>
      <c r="Q3502" t="s">
        <v>53</v>
      </c>
      <c r="R3502" t="s">
        <v>66</v>
      </c>
      <c r="S3502" t="s">
        <v>28</v>
      </c>
      <c r="T3502" t="s">
        <v>136</v>
      </c>
      <c r="U3502" t="s">
        <v>30</v>
      </c>
      <c r="V3502" s="5">
        <f>data[[#This Row],[PriceUSD]]*data[[#This Row],[Quantity]]</f>
        <v>459.68999999999994</v>
      </c>
      <c r="W3502" s="7">
        <f>data[[#This Row],[OrderDate]] + TIME(VALUE(LEFT(data[[#This Row],[OrderTime]],2)), VALUE(RIGHT(data[[#This Row],[OrderTime]],2)), 0)</f>
        <v>45676.007638888892</v>
      </c>
      <c r="X3502" s="7">
        <f>_xlfn.MINIFS(data[OrderDateTime], data[CustomerName], data[[#This Row],[CustomerName]])</f>
        <v>45530.022916666669</v>
      </c>
      <c r="Y3502" t="str">
        <f>IF(data[[#This Row],[OrderDateTime]]=data[[#This Row],[FirstOrderDateTime]], "New", "Returning")</f>
        <v>Returning</v>
      </c>
      <c r="Z3502" s="7">
        <f>data[[#This Row],[DeliveryDate]] + data[[#This Row],[DeliveryTime]]</f>
        <v>45677.661111111112</v>
      </c>
      <c r="AA3502" s="7">
        <f>data[[#This Row],[OrderDateTime]] + 1</f>
        <v>45677.007638888892</v>
      </c>
      <c r="AB3502" s="7" t="str">
        <f>IF(data[[#This Row],[DeliveryDateTime]] &lt;= data[[#This Row],[SLADue]], "On Time", "Late")</f>
        <v>Late</v>
      </c>
    </row>
    <row r="3503" spans="1:28" x14ac:dyDescent="0.2">
      <c r="A3503" t="s">
        <v>4053</v>
      </c>
      <c r="B3503" t="s">
        <v>19</v>
      </c>
      <c r="C3503" t="s">
        <v>69</v>
      </c>
      <c r="D3503" t="s">
        <v>70</v>
      </c>
      <c r="E3503" s="5">
        <v>54.8</v>
      </c>
      <c r="F3503" t="s">
        <v>119</v>
      </c>
      <c r="G3503">
        <v>1</v>
      </c>
      <c r="H3503" s="1">
        <v>45820</v>
      </c>
      <c r="I3503" s="1" t="str">
        <f>TEXT(data[[#This Row],[OrderDate]],"mmm")</f>
        <v>Jun</v>
      </c>
      <c r="J3503" s="6">
        <v>0.53888888888888886</v>
      </c>
      <c r="K3503" s="6" t="str">
        <f>TEXT(data[[#This Row],[OrderTime]],"h")</f>
        <v>12</v>
      </c>
      <c r="L3503" s="1">
        <v>45820</v>
      </c>
      <c r="M3503" s="6">
        <v>0.78888888888888886</v>
      </c>
      <c r="N3503" t="s">
        <v>434</v>
      </c>
      <c r="O3503" t="s">
        <v>99</v>
      </c>
      <c r="P3503" t="s">
        <v>234</v>
      </c>
      <c r="Q3503" t="s">
        <v>53</v>
      </c>
      <c r="R3503" t="s">
        <v>37</v>
      </c>
      <c r="S3503" t="s">
        <v>47</v>
      </c>
      <c r="T3503" t="s">
        <v>38</v>
      </c>
      <c r="U3503" t="s">
        <v>30</v>
      </c>
      <c r="V3503" s="5">
        <f>data[[#This Row],[PriceUSD]]*data[[#This Row],[Quantity]]</f>
        <v>54.8</v>
      </c>
      <c r="W3503" s="7">
        <f>data[[#This Row],[OrderDate]] + TIME(VALUE(LEFT(data[[#This Row],[OrderTime]],2)), VALUE(RIGHT(data[[#This Row],[OrderTime]],2)), 0)</f>
        <v>45820.061805555553</v>
      </c>
      <c r="X3503" s="7">
        <f>_xlfn.MINIFS(data[OrderDateTime], data[CustomerName], data[[#This Row],[CustomerName]])</f>
        <v>45507.015277777777</v>
      </c>
      <c r="Y3503" t="str">
        <f>IF(data[[#This Row],[OrderDateTime]]=data[[#This Row],[FirstOrderDateTime]], "New", "Returning")</f>
        <v>Returning</v>
      </c>
      <c r="Z3503" s="7">
        <f>data[[#This Row],[DeliveryDate]] + data[[#This Row],[DeliveryTime]]</f>
        <v>45820.788888888892</v>
      </c>
      <c r="AA3503" s="7">
        <f>data[[#This Row],[OrderDateTime]] + 1</f>
        <v>45821.061805555553</v>
      </c>
      <c r="AB3503" s="7" t="str">
        <f>IF(data[[#This Row],[DeliveryDateTime]] &lt;= data[[#This Row],[SLADue]], "On Time", "Late")</f>
        <v>On Time</v>
      </c>
    </row>
    <row r="3504" spans="1:28" x14ac:dyDescent="0.2">
      <c r="A3504" t="s">
        <v>4054</v>
      </c>
      <c r="B3504" t="s">
        <v>19</v>
      </c>
      <c r="C3504" t="s">
        <v>110</v>
      </c>
      <c r="D3504" t="s">
        <v>111</v>
      </c>
      <c r="E3504" s="5">
        <v>12.18</v>
      </c>
      <c r="F3504" t="s">
        <v>71</v>
      </c>
      <c r="G3504">
        <v>1</v>
      </c>
      <c r="H3504" s="1">
        <v>45509</v>
      </c>
      <c r="I3504" s="1" t="str">
        <f>TEXT(data[[#This Row],[OrderDate]],"mmm")</f>
        <v>Aug</v>
      </c>
      <c r="J3504" s="6">
        <v>0.4201388888888889</v>
      </c>
      <c r="K3504" s="6" t="str">
        <f>TEXT(data[[#This Row],[OrderTime]],"h")</f>
        <v>10</v>
      </c>
      <c r="L3504" s="1">
        <v>45510</v>
      </c>
      <c r="M3504" s="6">
        <v>0.58680555555555558</v>
      </c>
      <c r="N3504" t="s">
        <v>750</v>
      </c>
      <c r="O3504" t="s">
        <v>412</v>
      </c>
      <c r="P3504" t="s">
        <v>234</v>
      </c>
      <c r="Q3504" t="s">
        <v>26</v>
      </c>
      <c r="R3504" t="s">
        <v>114</v>
      </c>
      <c r="S3504" t="s">
        <v>28</v>
      </c>
      <c r="T3504" t="s">
        <v>136</v>
      </c>
      <c r="U3504" t="s">
        <v>30</v>
      </c>
      <c r="V3504" s="5">
        <f>data[[#This Row],[PriceUSD]]*data[[#This Row],[Quantity]]</f>
        <v>12.18</v>
      </c>
      <c r="W3504" s="7">
        <f>data[[#This Row],[OrderDate]] + TIME(VALUE(LEFT(data[[#This Row],[OrderTime]],2)), VALUE(RIGHT(data[[#This Row],[OrderTime]],2)), 0)</f>
        <v>45509.061805555553</v>
      </c>
      <c r="X3504" s="7">
        <f>_xlfn.MINIFS(data[OrderDateTime], data[CustomerName], data[[#This Row],[CustomerName]])</f>
        <v>45509.061805555553</v>
      </c>
      <c r="Y3504" t="str">
        <f>IF(data[[#This Row],[OrderDateTime]]=data[[#This Row],[FirstOrderDateTime]], "New", "Returning")</f>
        <v>New</v>
      </c>
      <c r="Z3504" s="7">
        <f>data[[#This Row],[DeliveryDate]] + data[[#This Row],[DeliveryTime]]</f>
        <v>45510.586805555555</v>
      </c>
      <c r="AA3504" s="7">
        <f>data[[#This Row],[OrderDateTime]] + 1</f>
        <v>45510.061805555553</v>
      </c>
      <c r="AB3504" s="7" t="str">
        <f>IF(data[[#This Row],[DeliveryDateTime]] &lt;= data[[#This Row],[SLADue]], "On Time", "Late")</f>
        <v>Late</v>
      </c>
    </row>
    <row r="3505" spans="1:28" x14ac:dyDescent="0.2">
      <c r="A3505" t="s">
        <v>4055</v>
      </c>
      <c r="B3505" t="s">
        <v>19</v>
      </c>
      <c r="C3505" t="s">
        <v>190</v>
      </c>
      <c r="D3505" t="s">
        <v>191</v>
      </c>
      <c r="E3505" s="5">
        <v>23.66</v>
      </c>
      <c r="F3505" t="s">
        <v>87</v>
      </c>
      <c r="G3505">
        <v>3</v>
      </c>
      <c r="H3505" s="1">
        <v>45537</v>
      </c>
      <c r="I3505" s="1" t="str">
        <f>TEXT(data[[#This Row],[OrderDate]],"mmm")</f>
        <v>Sep</v>
      </c>
      <c r="J3505" s="6">
        <v>0.74375000000000002</v>
      </c>
      <c r="K3505" s="6" t="str">
        <f>TEXT(data[[#This Row],[OrderTime]],"h")</f>
        <v>17</v>
      </c>
      <c r="L3505" s="1">
        <v>45539</v>
      </c>
      <c r="M3505" s="6">
        <v>0.74375000000000002</v>
      </c>
      <c r="N3505" t="s">
        <v>98</v>
      </c>
      <c r="O3505" t="s">
        <v>464</v>
      </c>
      <c r="P3505" t="s">
        <v>77</v>
      </c>
      <c r="Q3505" t="s">
        <v>26</v>
      </c>
      <c r="R3505" t="s">
        <v>192</v>
      </c>
      <c r="S3505" t="s">
        <v>105</v>
      </c>
      <c r="T3505" t="s">
        <v>29</v>
      </c>
      <c r="U3505" t="s">
        <v>30</v>
      </c>
      <c r="V3505" s="5">
        <f>data[[#This Row],[PriceUSD]]*data[[#This Row],[Quantity]]</f>
        <v>70.98</v>
      </c>
      <c r="W3505" s="7">
        <f>data[[#This Row],[OrderDate]] + TIME(VALUE(LEFT(data[[#This Row],[OrderTime]],2)), VALUE(RIGHT(data[[#This Row],[OrderTime]],2)), 0)</f>
        <v>45537.052083333336</v>
      </c>
      <c r="X3505" s="7">
        <f>_xlfn.MINIFS(data[OrderDateTime], data[CustomerName], data[[#This Row],[CustomerName]])</f>
        <v>45512.054166666669</v>
      </c>
      <c r="Y3505" t="str">
        <f>IF(data[[#This Row],[OrderDateTime]]=data[[#This Row],[FirstOrderDateTime]], "New", "Returning")</f>
        <v>Returning</v>
      </c>
      <c r="Z3505" s="7">
        <f>data[[#This Row],[DeliveryDate]] + data[[#This Row],[DeliveryTime]]</f>
        <v>45539.743750000001</v>
      </c>
      <c r="AA3505" s="7">
        <f>data[[#This Row],[OrderDateTime]] + 1</f>
        <v>45538.052083333336</v>
      </c>
      <c r="AB3505" s="7" t="str">
        <f>IF(data[[#This Row],[DeliveryDateTime]] &lt;= data[[#This Row],[SLADue]], "On Time", "Late")</f>
        <v>Late</v>
      </c>
    </row>
    <row r="3506" spans="1:28" x14ac:dyDescent="0.2">
      <c r="A3506" t="s">
        <v>4056</v>
      </c>
      <c r="B3506" t="s">
        <v>19</v>
      </c>
      <c r="C3506" t="s">
        <v>41</v>
      </c>
      <c r="D3506" t="s">
        <v>42</v>
      </c>
      <c r="E3506" s="5">
        <v>38.28</v>
      </c>
      <c r="F3506" t="s">
        <v>43</v>
      </c>
      <c r="G3506">
        <v>2</v>
      </c>
      <c r="H3506" s="1">
        <v>45531</v>
      </c>
      <c r="I3506" s="1" t="str">
        <f>TEXT(data[[#This Row],[OrderDate]],"mmm")</f>
        <v>Aug</v>
      </c>
      <c r="J3506" s="6">
        <v>0.3888888888888889</v>
      </c>
      <c r="K3506" s="6" t="str">
        <f>TEXT(data[[#This Row],[OrderTime]],"h")</f>
        <v>9</v>
      </c>
      <c r="L3506" s="1">
        <v>45531</v>
      </c>
      <c r="M3506" s="6">
        <v>0.51388888888888884</v>
      </c>
      <c r="N3506" t="s">
        <v>88</v>
      </c>
      <c r="O3506" t="s">
        <v>1743</v>
      </c>
      <c r="P3506" t="s">
        <v>25</v>
      </c>
      <c r="Q3506" t="s">
        <v>26</v>
      </c>
      <c r="R3506" t="s">
        <v>46</v>
      </c>
      <c r="S3506" t="s">
        <v>47</v>
      </c>
      <c r="T3506" t="s">
        <v>136</v>
      </c>
      <c r="U3506" t="s">
        <v>30</v>
      </c>
      <c r="V3506" s="5">
        <f>data[[#This Row],[PriceUSD]]*data[[#This Row],[Quantity]]</f>
        <v>76.56</v>
      </c>
      <c r="W3506" s="7">
        <f>data[[#This Row],[OrderDate]] + TIME(VALUE(LEFT(data[[#This Row],[OrderTime]],2)), VALUE(RIGHT(data[[#This Row],[OrderTime]],2)), 0)</f>
        <v>45531.061805555553</v>
      </c>
      <c r="X3506" s="7">
        <f>_xlfn.MINIFS(data[OrderDateTime], data[CustomerName], data[[#This Row],[CustomerName]])</f>
        <v>45524.046527777777</v>
      </c>
      <c r="Y3506" t="str">
        <f>IF(data[[#This Row],[OrderDateTime]]=data[[#This Row],[FirstOrderDateTime]], "New", "Returning")</f>
        <v>Returning</v>
      </c>
      <c r="Z3506" s="7">
        <f>data[[#This Row],[DeliveryDate]] + data[[#This Row],[DeliveryTime]]</f>
        <v>45531.513888888891</v>
      </c>
      <c r="AA3506" s="7">
        <f>data[[#This Row],[OrderDateTime]] + 1</f>
        <v>45532.061805555553</v>
      </c>
      <c r="AB3506" s="7" t="str">
        <f>IF(data[[#This Row],[DeliveryDateTime]] &lt;= data[[#This Row],[SLADue]], "On Time", "Late")</f>
        <v>On Time</v>
      </c>
    </row>
    <row r="3507" spans="1:28" x14ac:dyDescent="0.2">
      <c r="A3507" t="s">
        <v>4057</v>
      </c>
      <c r="B3507" t="s">
        <v>19</v>
      </c>
      <c r="C3507" t="s">
        <v>190</v>
      </c>
      <c r="D3507" t="s">
        <v>191</v>
      </c>
      <c r="E3507" s="5">
        <v>22.65</v>
      </c>
      <c r="F3507" t="s">
        <v>87</v>
      </c>
      <c r="G3507">
        <v>2</v>
      </c>
      <c r="H3507" s="1">
        <v>45789</v>
      </c>
      <c r="I3507" s="1" t="str">
        <f>TEXT(data[[#This Row],[OrderDate]],"mmm")</f>
        <v>May</v>
      </c>
      <c r="J3507" s="6">
        <v>0.40555555555555556</v>
      </c>
      <c r="K3507" s="6" t="str">
        <f>TEXT(data[[#This Row],[OrderTime]],"h")</f>
        <v>9</v>
      </c>
      <c r="L3507" s="1">
        <v>45789</v>
      </c>
      <c r="M3507" s="6">
        <v>0.57222222222222219</v>
      </c>
      <c r="N3507" t="s">
        <v>95</v>
      </c>
      <c r="O3507" t="s">
        <v>268</v>
      </c>
      <c r="P3507" t="s">
        <v>25</v>
      </c>
      <c r="Q3507" t="s">
        <v>53</v>
      </c>
      <c r="R3507" t="s">
        <v>192</v>
      </c>
      <c r="S3507" t="s">
        <v>47</v>
      </c>
      <c r="T3507" t="s">
        <v>106</v>
      </c>
      <c r="U3507" t="s">
        <v>30</v>
      </c>
      <c r="V3507" s="5">
        <f>data[[#This Row],[PriceUSD]]*data[[#This Row],[Quantity]]</f>
        <v>45.3</v>
      </c>
      <c r="W3507" s="7">
        <f>data[[#This Row],[OrderDate]] + TIME(VALUE(LEFT(data[[#This Row],[OrderTime]],2)), VALUE(RIGHT(data[[#This Row],[OrderTime]],2)), 0)</f>
        <v>45789.038888888892</v>
      </c>
      <c r="X3507" s="7">
        <f>_xlfn.MINIFS(data[OrderDateTime], data[CustomerName], data[[#This Row],[CustomerName]])</f>
        <v>45529.015277777777</v>
      </c>
      <c r="Y3507" t="str">
        <f>IF(data[[#This Row],[OrderDateTime]]=data[[#This Row],[FirstOrderDateTime]], "New", "Returning")</f>
        <v>Returning</v>
      </c>
      <c r="Z3507" s="7">
        <f>data[[#This Row],[DeliveryDate]] + data[[#This Row],[DeliveryTime]]</f>
        <v>45789.572222222225</v>
      </c>
      <c r="AA3507" s="7">
        <f>data[[#This Row],[OrderDateTime]] + 1</f>
        <v>45790.038888888892</v>
      </c>
      <c r="AB3507" s="7" t="str">
        <f>IF(data[[#This Row],[DeliveryDateTime]] &lt;= data[[#This Row],[SLADue]], "On Time", "Late")</f>
        <v>On Time</v>
      </c>
    </row>
    <row r="3508" spans="1:28" x14ac:dyDescent="0.2">
      <c r="A3508" t="s">
        <v>4058</v>
      </c>
      <c r="B3508" t="s">
        <v>19</v>
      </c>
      <c r="C3508" t="s">
        <v>69</v>
      </c>
      <c r="D3508" t="s">
        <v>70</v>
      </c>
      <c r="E3508" s="5">
        <v>57.15</v>
      </c>
      <c r="F3508" t="s">
        <v>74</v>
      </c>
      <c r="G3508">
        <v>1</v>
      </c>
      <c r="H3508" s="1">
        <v>45674</v>
      </c>
      <c r="I3508" s="1" t="str">
        <f>TEXT(data[[#This Row],[OrderDate]],"mmm")</f>
        <v>Jan</v>
      </c>
      <c r="J3508" s="6">
        <v>0.67222222222222228</v>
      </c>
      <c r="K3508" s="6" t="str">
        <f>TEXT(data[[#This Row],[OrderTime]],"h")</f>
        <v>16</v>
      </c>
      <c r="L3508" s="1">
        <v>45675</v>
      </c>
      <c r="M3508" s="6">
        <v>0.79722222222222228</v>
      </c>
      <c r="N3508" t="s">
        <v>123</v>
      </c>
      <c r="O3508" t="s">
        <v>2805</v>
      </c>
      <c r="P3508" t="s">
        <v>36</v>
      </c>
      <c r="Q3508" t="s">
        <v>53</v>
      </c>
      <c r="R3508" t="s">
        <v>37</v>
      </c>
      <c r="S3508" t="s">
        <v>28</v>
      </c>
      <c r="T3508" t="s">
        <v>29</v>
      </c>
      <c r="U3508" t="s">
        <v>30</v>
      </c>
      <c r="V3508" s="5">
        <f>data[[#This Row],[PriceUSD]]*data[[#This Row],[Quantity]]</f>
        <v>57.15</v>
      </c>
      <c r="W3508" s="7">
        <f>data[[#This Row],[OrderDate]] + TIME(VALUE(LEFT(data[[#This Row],[OrderTime]],2)), VALUE(RIGHT(data[[#This Row],[OrderTime]],2)), 0)</f>
        <v>45674.015277777777</v>
      </c>
      <c r="X3508" s="7">
        <f>_xlfn.MINIFS(data[OrderDateTime], data[CustomerName], data[[#This Row],[CustomerName]])</f>
        <v>45674.015277777777</v>
      </c>
      <c r="Y3508" t="str">
        <f>IF(data[[#This Row],[OrderDateTime]]=data[[#This Row],[FirstOrderDateTime]], "New", "Returning")</f>
        <v>New</v>
      </c>
      <c r="Z3508" s="7">
        <f>data[[#This Row],[DeliveryDate]] + data[[#This Row],[DeliveryTime]]</f>
        <v>45675.797222222223</v>
      </c>
      <c r="AA3508" s="7">
        <f>data[[#This Row],[OrderDateTime]] + 1</f>
        <v>45675.015277777777</v>
      </c>
      <c r="AB3508" s="7" t="str">
        <f>IF(data[[#This Row],[DeliveryDateTime]] &lt;= data[[#This Row],[SLADue]], "On Time", "Late")</f>
        <v>Late</v>
      </c>
    </row>
    <row r="3509" spans="1:28" x14ac:dyDescent="0.2">
      <c r="A3509" t="s">
        <v>4059</v>
      </c>
      <c r="B3509" t="s">
        <v>19</v>
      </c>
      <c r="C3509" t="s">
        <v>258</v>
      </c>
      <c r="D3509" t="s">
        <v>259</v>
      </c>
      <c r="E3509" s="5">
        <v>131.35</v>
      </c>
      <c r="F3509" t="s">
        <v>182</v>
      </c>
      <c r="G3509">
        <v>1</v>
      </c>
      <c r="H3509" s="1">
        <v>45515</v>
      </c>
      <c r="I3509" s="1" t="str">
        <f>TEXT(data[[#This Row],[OrderDate]],"mmm")</f>
        <v>Aug</v>
      </c>
      <c r="J3509" s="6">
        <v>0.60138888888888886</v>
      </c>
      <c r="K3509" s="6" t="str">
        <f>TEXT(data[[#This Row],[OrderTime]],"h")</f>
        <v>14</v>
      </c>
      <c r="L3509" s="1">
        <v>45515</v>
      </c>
      <c r="M3509" s="6">
        <v>0.7680555555555556</v>
      </c>
      <c r="N3509" t="s">
        <v>95</v>
      </c>
      <c r="O3509" t="s">
        <v>1952</v>
      </c>
      <c r="P3509" t="s">
        <v>25</v>
      </c>
      <c r="Q3509" t="s">
        <v>53</v>
      </c>
      <c r="R3509" t="s">
        <v>261</v>
      </c>
      <c r="S3509" t="s">
        <v>47</v>
      </c>
      <c r="T3509" t="s">
        <v>106</v>
      </c>
      <c r="U3509" t="s">
        <v>39</v>
      </c>
      <c r="V3509" s="5">
        <f>data[[#This Row],[PriceUSD]]*data[[#This Row],[Quantity]]</f>
        <v>131.35</v>
      </c>
      <c r="W3509" s="7">
        <f>data[[#This Row],[OrderDate]] + TIME(VALUE(LEFT(data[[#This Row],[OrderTime]],2)), VALUE(RIGHT(data[[#This Row],[OrderTime]],2)), 0)</f>
        <v>45515.061805555553</v>
      </c>
      <c r="X3509" s="7">
        <f>_xlfn.MINIFS(data[OrderDateTime], data[CustomerName], data[[#This Row],[CustomerName]])</f>
        <v>45505.046527777777</v>
      </c>
      <c r="Y3509" t="str">
        <f>IF(data[[#This Row],[OrderDateTime]]=data[[#This Row],[FirstOrderDateTime]], "New", "Returning")</f>
        <v>Returning</v>
      </c>
      <c r="Z3509" s="7">
        <f>data[[#This Row],[DeliveryDate]] + data[[#This Row],[DeliveryTime]]</f>
        <v>45515.768055555556</v>
      </c>
      <c r="AA3509" s="7">
        <f>data[[#This Row],[OrderDateTime]] + 1</f>
        <v>45516.061805555553</v>
      </c>
      <c r="AB3509" s="7" t="str">
        <f>IF(data[[#This Row],[DeliveryDateTime]] &lt;= data[[#This Row],[SLADue]], "On Time", "Late")</f>
        <v>On Time</v>
      </c>
    </row>
    <row r="3510" spans="1:28" x14ac:dyDescent="0.2">
      <c r="A3510" t="s">
        <v>4060</v>
      </c>
      <c r="B3510" t="s">
        <v>19</v>
      </c>
      <c r="C3510" t="s">
        <v>92</v>
      </c>
      <c r="D3510" t="s">
        <v>93</v>
      </c>
      <c r="E3510" s="5">
        <v>88.27</v>
      </c>
      <c r="F3510" t="s">
        <v>63</v>
      </c>
      <c r="G3510">
        <v>1</v>
      </c>
      <c r="H3510" s="1">
        <v>45876</v>
      </c>
      <c r="I3510" s="1" t="str">
        <f>TEXT(data[[#This Row],[OrderDate]],"mmm")</f>
        <v>Aug</v>
      </c>
      <c r="J3510" s="6">
        <v>0.59722222222222221</v>
      </c>
      <c r="K3510" s="6" t="str">
        <f>TEXT(data[[#This Row],[OrderTime]],"h")</f>
        <v>14</v>
      </c>
      <c r="L3510" s="1">
        <v>45876</v>
      </c>
      <c r="M3510" s="6">
        <v>0.76388888888888884</v>
      </c>
      <c r="N3510" t="s">
        <v>310</v>
      </c>
      <c r="O3510" t="s">
        <v>249</v>
      </c>
      <c r="P3510" t="s">
        <v>180</v>
      </c>
      <c r="Q3510" t="s">
        <v>53</v>
      </c>
      <c r="R3510" t="s">
        <v>66</v>
      </c>
      <c r="S3510" t="s">
        <v>47</v>
      </c>
      <c r="T3510" t="s">
        <v>59</v>
      </c>
      <c r="U3510" t="s">
        <v>67</v>
      </c>
      <c r="V3510" s="5">
        <f>data[[#This Row],[PriceUSD]]*data[[#This Row],[Quantity]]</f>
        <v>88.27</v>
      </c>
      <c r="W3510" s="7">
        <f>data[[#This Row],[OrderDate]] + TIME(VALUE(LEFT(data[[#This Row],[OrderTime]],2)), VALUE(RIGHT(data[[#This Row],[OrderTime]],2)), 0)</f>
        <v>45876.015277777777</v>
      </c>
      <c r="X3510" s="7">
        <f>_xlfn.MINIFS(data[OrderDateTime], data[CustomerName], data[[#This Row],[CustomerName]])</f>
        <v>45555.052083333336</v>
      </c>
      <c r="Y3510" t="str">
        <f>IF(data[[#This Row],[OrderDateTime]]=data[[#This Row],[FirstOrderDateTime]], "New", "Returning")</f>
        <v>Returning</v>
      </c>
      <c r="Z3510" s="7">
        <f>data[[#This Row],[DeliveryDate]] + data[[#This Row],[DeliveryTime]]</f>
        <v>45876.763888888891</v>
      </c>
      <c r="AA3510" s="7">
        <f>data[[#This Row],[OrderDateTime]] + 1</f>
        <v>45877.015277777777</v>
      </c>
      <c r="AB3510" s="7" t="str">
        <f>IF(data[[#This Row],[DeliveryDateTime]] &lt;= data[[#This Row],[SLADue]], "On Time", "Late")</f>
        <v>On Time</v>
      </c>
    </row>
    <row r="3511" spans="1:28" x14ac:dyDescent="0.2">
      <c r="A3511" t="s">
        <v>4061</v>
      </c>
      <c r="B3511" t="s">
        <v>19</v>
      </c>
      <c r="C3511" t="s">
        <v>41</v>
      </c>
      <c r="D3511" t="s">
        <v>42</v>
      </c>
      <c r="E3511" s="5">
        <v>34.43</v>
      </c>
      <c r="F3511" t="s">
        <v>56</v>
      </c>
      <c r="G3511">
        <v>1</v>
      </c>
      <c r="H3511" s="1">
        <v>45745</v>
      </c>
      <c r="I3511" s="1" t="str">
        <f>TEXT(data[[#This Row],[OrderDate]],"mmm")</f>
        <v>Mar</v>
      </c>
      <c r="J3511" s="6">
        <v>0.83750000000000002</v>
      </c>
      <c r="K3511" s="6" t="str">
        <f>TEXT(data[[#This Row],[OrderTime]],"h")</f>
        <v>20</v>
      </c>
      <c r="L3511" s="1">
        <v>45746</v>
      </c>
      <c r="M3511" s="6">
        <v>0.68680555555555556</v>
      </c>
      <c r="N3511" t="s">
        <v>326</v>
      </c>
      <c r="O3511" t="s">
        <v>458</v>
      </c>
      <c r="P3511" t="s">
        <v>202</v>
      </c>
      <c r="Q3511" t="s">
        <v>26</v>
      </c>
      <c r="R3511" t="s">
        <v>46</v>
      </c>
      <c r="S3511" t="s">
        <v>28</v>
      </c>
      <c r="T3511" t="s">
        <v>59</v>
      </c>
      <c r="U3511" t="s">
        <v>30</v>
      </c>
      <c r="V3511" s="5">
        <f>data[[#This Row],[PriceUSD]]*data[[#This Row],[Quantity]]</f>
        <v>34.43</v>
      </c>
      <c r="W3511" s="7">
        <f>data[[#This Row],[OrderDate]] + TIME(VALUE(LEFT(data[[#This Row],[OrderTime]],2)), VALUE(RIGHT(data[[#This Row],[OrderTime]],2)), 0)</f>
        <v>45745.052083333336</v>
      </c>
      <c r="X3511" s="7">
        <f>_xlfn.MINIFS(data[OrderDateTime], data[CustomerName], data[[#This Row],[CustomerName]])</f>
        <v>45575.054166666669</v>
      </c>
      <c r="Y3511" t="str">
        <f>IF(data[[#This Row],[OrderDateTime]]=data[[#This Row],[FirstOrderDateTime]], "New", "Returning")</f>
        <v>Returning</v>
      </c>
      <c r="Z3511" s="7">
        <f>data[[#This Row],[DeliveryDate]] + data[[#This Row],[DeliveryTime]]</f>
        <v>45746.686805555553</v>
      </c>
      <c r="AA3511" s="7">
        <f>data[[#This Row],[OrderDateTime]] + 1</f>
        <v>45746.052083333336</v>
      </c>
      <c r="AB3511" s="7" t="str">
        <f>IF(data[[#This Row],[DeliveryDateTime]] &lt;= data[[#This Row],[SLADue]], "On Time", "Late")</f>
        <v>Late</v>
      </c>
    </row>
    <row r="3512" spans="1:28" x14ac:dyDescent="0.2">
      <c r="A3512" t="s">
        <v>4062</v>
      </c>
      <c r="B3512" t="s">
        <v>19</v>
      </c>
      <c r="C3512" t="s">
        <v>79</v>
      </c>
      <c r="D3512" t="s">
        <v>80</v>
      </c>
      <c r="E3512" s="5">
        <v>27.77</v>
      </c>
      <c r="F3512" t="s">
        <v>81</v>
      </c>
      <c r="G3512">
        <v>1</v>
      </c>
      <c r="H3512" s="1">
        <v>45800</v>
      </c>
      <c r="I3512" s="1" t="str">
        <f>TEXT(data[[#This Row],[OrderDate]],"mmm")</f>
        <v>May</v>
      </c>
      <c r="J3512" s="6">
        <v>0.58125000000000004</v>
      </c>
      <c r="K3512" s="6" t="str">
        <f>TEXT(data[[#This Row],[OrderTime]],"h")</f>
        <v>13</v>
      </c>
      <c r="L3512" s="1">
        <v>45801</v>
      </c>
      <c r="M3512" s="6">
        <v>0.58125000000000004</v>
      </c>
      <c r="N3512" t="s">
        <v>175</v>
      </c>
      <c r="O3512" t="s">
        <v>900</v>
      </c>
      <c r="P3512" t="s">
        <v>25</v>
      </c>
      <c r="Q3512" t="s">
        <v>26</v>
      </c>
      <c r="R3512" t="s">
        <v>83</v>
      </c>
      <c r="S3512" t="s">
        <v>28</v>
      </c>
      <c r="T3512" t="s">
        <v>106</v>
      </c>
      <c r="U3512" t="s">
        <v>39</v>
      </c>
      <c r="V3512" s="5">
        <f>data[[#This Row],[PriceUSD]]*data[[#This Row],[Quantity]]</f>
        <v>27.77</v>
      </c>
      <c r="W3512" s="7">
        <f>data[[#This Row],[OrderDate]] + TIME(VALUE(LEFT(data[[#This Row],[OrderTime]],2)), VALUE(RIGHT(data[[#This Row],[OrderTime]],2)), 0)</f>
        <v>45800.017361111109</v>
      </c>
      <c r="X3512" s="7">
        <f>_xlfn.MINIFS(data[OrderDateTime], data[CustomerName], data[[#This Row],[CustomerName]])</f>
        <v>45510.038888888892</v>
      </c>
      <c r="Y3512" t="str">
        <f>IF(data[[#This Row],[OrderDateTime]]=data[[#This Row],[FirstOrderDateTime]], "New", "Returning")</f>
        <v>Returning</v>
      </c>
      <c r="Z3512" s="7">
        <f>data[[#This Row],[DeliveryDate]] + data[[#This Row],[DeliveryTime]]</f>
        <v>45801.581250000003</v>
      </c>
      <c r="AA3512" s="7">
        <f>data[[#This Row],[OrderDateTime]] + 1</f>
        <v>45801.017361111109</v>
      </c>
      <c r="AB3512" s="7" t="str">
        <f>IF(data[[#This Row],[DeliveryDateTime]] &lt;= data[[#This Row],[SLADue]], "On Time", "Late")</f>
        <v>Late</v>
      </c>
    </row>
    <row r="3513" spans="1:28" x14ac:dyDescent="0.2">
      <c r="A3513" t="s">
        <v>4063</v>
      </c>
      <c r="B3513" t="s">
        <v>19</v>
      </c>
      <c r="C3513" t="s">
        <v>101</v>
      </c>
      <c r="D3513" t="s">
        <v>102</v>
      </c>
      <c r="E3513" s="5">
        <v>31.84</v>
      </c>
      <c r="F3513" t="s">
        <v>63</v>
      </c>
      <c r="G3513">
        <v>1</v>
      </c>
      <c r="H3513" s="1">
        <v>45719</v>
      </c>
      <c r="I3513" s="1" t="str">
        <f>TEXT(data[[#This Row],[OrderDate]],"mmm")</f>
        <v>Mar</v>
      </c>
      <c r="J3513" s="6">
        <v>0.47013888888888888</v>
      </c>
      <c r="K3513" s="6" t="str">
        <f>TEXT(data[[#This Row],[OrderTime]],"h")</f>
        <v>11</v>
      </c>
      <c r="L3513" s="1">
        <v>45719</v>
      </c>
      <c r="M3513" s="6">
        <v>0.63680555555555551</v>
      </c>
      <c r="N3513" t="s">
        <v>75</v>
      </c>
      <c r="O3513" t="s">
        <v>817</v>
      </c>
      <c r="P3513" t="s">
        <v>25</v>
      </c>
      <c r="Q3513" t="s">
        <v>53</v>
      </c>
      <c r="R3513" t="s">
        <v>83</v>
      </c>
      <c r="S3513" t="s">
        <v>47</v>
      </c>
      <c r="T3513" t="s">
        <v>38</v>
      </c>
      <c r="U3513" t="s">
        <v>67</v>
      </c>
      <c r="V3513" s="5">
        <f>data[[#This Row],[PriceUSD]]*data[[#This Row],[Quantity]]</f>
        <v>31.84</v>
      </c>
      <c r="W3513" s="7">
        <f>data[[#This Row],[OrderDate]] + TIME(VALUE(LEFT(data[[#This Row],[OrderTime]],2)), VALUE(RIGHT(data[[#This Row],[OrderTime]],2)), 0)</f>
        <v>45719.061805555553</v>
      </c>
      <c r="X3513" s="7">
        <f>_xlfn.MINIFS(data[OrderDateTime], data[CustomerName], data[[#This Row],[CustomerName]])</f>
        <v>45559.022916666669</v>
      </c>
      <c r="Y3513" t="str">
        <f>IF(data[[#This Row],[OrderDateTime]]=data[[#This Row],[FirstOrderDateTime]], "New", "Returning")</f>
        <v>Returning</v>
      </c>
      <c r="Z3513" s="7">
        <f>data[[#This Row],[DeliveryDate]] + data[[#This Row],[DeliveryTime]]</f>
        <v>45719.636805555558</v>
      </c>
      <c r="AA3513" s="7">
        <f>data[[#This Row],[OrderDateTime]] + 1</f>
        <v>45720.061805555553</v>
      </c>
      <c r="AB3513" s="7" t="str">
        <f>IF(data[[#This Row],[DeliveryDateTime]] &lt;= data[[#This Row],[SLADue]], "On Time", "Late")</f>
        <v>On Time</v>
      </c>
    </row>
    <row r="3514" spans="1:28" x14ac:dyDescent="0.2">
      <c r="A3514" t="s">
        <v>4064</v>
      </c>
      <c r="B3514" t="s">
        <v>19</v>
      </c>
      <c r="C3514" t="s">
        <v>69</v>
      </c>
      <c r="D3514" t="s">
        <v>70</v>
      </c>
      <c r="E3514" s="5">
        <v>48.74</v>
      </c>
      <c r="F3514" t="s">
        <v>74</v>
      </c>
      <c r="G3514">
        <v>1</v>
      </c>
      <c r="H3514" s="1">
        <v>45823</v>
      </c>
      <c r="I3514" s="1" t="str">
        <f>TEXT(data[[#This Row],[OrderDate]],"mmm")</f>
        <v>Jun</v>
      </c>
      <c r="J3514" s="6">
        <v>0.59236111111111112</v>
      </c>
      <c r="K3514" s="6" t="str">
        <f>TEXT(data[[#This Row],[OrderTime]],"h")</f>
        <v>14</v>
      </c>
      <c r="L3514" s="1">
        <v>45823</v>
      </c>
      <c r="M3514" s="6">
        <v>0.75902777777777775</v>
      </c>
      <c r="N3514" t="s">
        <v>103</v>
      </c>
      <c r="O3514" t="s">
        <v>623</v>
      </c>
      <c r="P3514" t="s">
        <v>77</v>
      </c>
      <c r="Q3514" t="s">
        <v>53</v>
      </c>
      <c r="R3514" t="s">
        <v>37</v>
      </c>
      <c r="S3514" t="s">
        <v>47</v>
      </c>
      <c r="T3514" t="s">
        <v>29</v>
      </c>
      <c r="U3514" t="s">
        <v>30</v>
      </c>
      <c r="V3514" s="5">
        <f>data[[#This Row],[PriceUSD]]*data[[#This Row],[Quantity]]</f>
        <v>48.74</v>
      </c>
      <c r="W3514" s="7">
        <f>data[[#This Row],[OrderDate]] + TIME(VALUE(LEFT(data[[#This Row],[OrderTime]],2)), VALUE(RIGHT(data[[#This Row],[OrderTime]],2)), 0)</f>
        <v>45823.007638888892</v>
      </c>
      <c r="X3514" s="7">
        <f>_xlfn.MINIFS(data[OrderDateTime], data[CustomerName], data[[#This Row],[CustomerName]])</f>
        <v>45514.054166666669</v>
      </c>
      <c r="Y3514" t="str">
        <f>IF(data[[#This Row],[OrderDateTime]]=data[[#This Row],[FirstOrderDateTime]], "New", "Returning")</f>
        <v>Returning</v>
      </c>
      <c r="Z3514" s="7">
        <f>data[[#This Row],[DeliveryDate]] + data[[#This Row],[DeliveryTime]]</f>
        <v>45823.759027777778</v>
      </c>
      <c r="AA3514" s="7">
        <f>data[[#This Row],[OrderDateTime]] + 1</f>
        <v>45824.007638888892</v>
      </c>
      <c r="AB3514" s="7" t="str">
        <f>IF(data[[#This Row],[DeliveryDateTime]] &lt;= data[[#This Row],[SLADue]], "On Time", "Late")</f>
        <v>On Time</v>
      </c>
    </row>
    <row r="3515" spans="1:28" x14ac:dyDescent="0.2">
      <c r="A3515" t="s">
        <v>4065</v>
      </c>
      <c r="B3515" t="s">
        <v>19</v>
      </c>
      <c r="C3515" t="s">
        <v>190</v>
      </c>
      <c r="D3515" t="s">
        <v>191</v>
      </c>
      <c r="E3515" s="5">
        <v>23.06</v>
      </c>
      <c r="F3515" t="s">
        <v>87</v>
      </c>
      <c r="G3515">
        <v>5</v>
      </c>
      <c r="H3515" s="1">
        <v>45868</v>
      </c>
      <c r="I3515" s="1" t="str">
        <f>TEXT(data[[#This Row],[OrderDate]],"mmm")</f>
        <v>Jul</v>
      </c>
      <c r="J3515" s="6">
        <v>0.71180555555555558</v>
      </c>
      <c r="K3515" s="6" t="str">
        <f>TEXT(data[[#This Row],[OrderTime]],"h")</f>
        <v>17</v>
      </c>
      <c r="L3515" s="1">
        <v>45869</v>
      </c>
      <c r="M3515" s="6">
        <v>0.59236111111111112</v>
      </c>
      <c r="N3515" t="s">
        <v>123</v>
      </c>
      <c r="O3515" t="s">
        <v>1703</v>
      </c>
      <c r="P3515" t="s">
        <v>36</v>
      </c>
      <c r="Q3515" t="s">
        <v>26</v>
      </c>
      <c r="R3515" t="s">
        <v>192</v>
      </c>
      <c r="S3515" t="s">
        <v>28</v>
      </c>
      <c r="T3515" t="s">
        <v>106</v>
      </c>
      <c r="U3515" t="s">
        <v>30</v>
      </c>
      <c r="V3515" s="5">
        <f>data[[#This Row],[PriceUSD]]*data[[#This Row],[Quantity]]</f>
        <v>115.3</v>
      </c>
      <c r="W3515" s="7">
        <f>data[[#This Row],[OrderDate]] + TIME(VALUE(LEFT(data[[#This Row],[OrderTime]],2)), VALUE(RIGHT(data[[#This Row],[OrderTime]],2)), 0)</f>
        <v>45868.038888888892</v>
      </c>
      <c r="X3515" s="7">
        <f>_xlfn.MINIFS(data[OrderDateTime], data[CustomerName], data[[#This Row],[CustomerName]])</f>
        <v>45550.007638888892</v>
      </c>
      <c r="Y3515" t="str">
        <f>IF(data[[#This Row],[OrderDateTime]]=data[[#This Row],[FirstOrderDateTime]], "New", "Returning")</f>
        <v>Returning</v>
      </c>
      <c r="Z3515" s="7">
        <f>data[[#This Row],[DeliveryDate]] + data[[#This Row],[DeliveryTime]]</f>
        <v>45869.592361111114</v>
      </c>
      <c r="AA3515" s="7">
        <f>data[[#This Row],[OrderDateTime]] + 1</f>
        <v>45869.038888888892</v>
      </c>
      <c r="AB3515" s="7" t="str">
        <f>IF(data[[#This Row],[DeliveryDateTime]] &lt;= data[[#This Row],[SLADue]], "On Time", "Late")</f>
        <v>Late</v>
      </c>
    </row>
    <row r="3516" spans="1:28" x14ac:dyDescent="0.2">
      <c r="A3516" t="s">
        <v>4066</v>
      </c>
      <c r="B3516" t="s">
        <v>19</v>
      </c>
      <c r="C3516" t="s">
        <v>126</v>
      </c>
      <c r="D3516" t="s">
        <v>127</v>
      </c>
      <c r="E3516" s="5">
        <v>21.3</v>
      </c>
      <c r="F3516" t="s">
        <v>138</v>
      </c>
      <c r="G3516">
        <v>2</v>
      </c>
      <c r="H3516" s="1">
        <v>45838</v>
      </c>
      <c r="I3516" s="1" t="str">
        <f>TEXT(data[[#This Row],[OrderDate]],"mmm")</f>
        <v>Jun</v>
      </c>
      <c r="J3516" s="6">
        <v>0.83819444444444446</v>
      </c>
      <c r="K3516" s="6" t="str">
        <f>TEXT(data[[#This Row],[OrderTime]],"h")</f>
        <v>20</v>
      </c>
      <c r="L3516" s="1">
        <v>45839</v>
      </c>
      <c r="M3516" s="6">
        <v>0.83819444444444446</v>
      </c>
      <c r="N3516" t="s">
        <v>120</v>
      </c>
      <c r="O3516" t="s">
        <v>508</v>
      </c>
      <c r="P3516" t="s">
        <v>25</v>
      </c>
      <c r="Q3516" t="s">
        <v>26</v>
      </c>
      <c r="R3516" t="s">
        <v>129</v>
      </c>
      <c r="S3516" t="s">
        <v>28</v>
      </c>
      <c r="T3516" t="s">
        <v>38</v>
      </c>
      <c r="U3516" t="s">
        <v>67</v>
      </c>
      <c r="V3516" s="5">
        <f>data[[#This Row],[PriceUSD]]*data[[#This Row],[Quantity]]</f>
        <v>42.6</v>
      </c>
      <c r="W3516" s="7">
        <f>data[[#This Row],[OrderDate]] + TIME(VALUE(LEFT(data[[#This Row],[OrderTime]],2)), VALUE(RIGHT(data[[#This Row],[OrderTime]],2)), 0)</f>
        <v>45838.030555555553</v>
      </c>
      <c r="X3516" s="7">
        <f>_xlfn.MINIFS(data[OrderDateTime], data[CustomerName], data[[#This Row],[CustomerName]])</f>
        <v>45536.030555555553</v>
      </c>
      <c r="Y3516" t="str">
        <f>IF(data[[#This Row],[OrderDateTime]]=data[[#This Row],[FirstOrderDateTime]], "New", "Returning")</f>
        <v>Returning</v>
      </c>
      <c r="Z3516" s="7">
        <f>data[[#This Row],[DeliveryDate]] + data[[#This Row],[DeliveryTime]]</f>
        <v>45839.838194444441</v>
      </c>
      <c r="AA3516" s="7">
        <f>data[[#This Row],[OrderDateTime]] + 1</f>
        <v>45839.030555555553</v>
      </c>
      <c r="AB3516" s="7" t="str">
        <f>IF(data[[#This Row],[DeliveryDateTime]] &lt;= data[[#This Row],[SLADue]], "On Time", "Late")</f>
        <v>Late</v>
      </c>
    </row>
    <row r="3517" spans="1:28" x14ac:dyDescent="0.2">
      <c r="A3517" t="s">
        <v>4067</v>
      </c>
      <c r="B3517" t="s">
        <v>19</v>
      </c>
      <c r="C3517" t="s">
        <v>69</v>
      </c>
      <c r="D3517" t="s">
        <v>70</v>
      </c>
      <c r="E3517" s="5">
        <v>60.45</v>
      </c>
      <c r="F3517" t="s">
        <v>74</v>
      </c>
      <c r="G3517">
        <v>1</v>
      </c>
      <c r="H3517" s="1">
        <v>45774</v>
      </c>
      <c r="I3517" s="1" t="str">
        <f>TEXT(data[[#This Row],[OrderDate]],"mmm")</f>
        <v>Apr</v>
      </c>
      <c r="J3517" s="6">
        <v>0.48819444444444443</v>
      </c>
      <c r="K3517" s="6" t="str">
        <f>TEXT(data[[#This Row],[OrderTime]],"h")</f>
        <v>11</v>
      </c>
      <c r="L3517" s="1">
        <v>45775</v>
      </c>
      <c r="M3517" s="6">
        <v>0.57152777777777775</v>
      </c>
      <c r="N3517" t="s">
        <v>75</v>
      </c>
      <c r="O3517" t="s">
        <v>1499</v>
      </c>
      <c r="P3517" t="s">
        <v>77</v>
      </c>
      <c r="Q3517" t="s">
        <v>53</v>
      </c>
      <c r="R3517" t="s">
        <v>37</v>
      </c>
      <c r="S3517" t="s">
        <v>28</v>
      </c>
      <c r="T3517" t="s">
        <v>143</v>
      </c>
      <c r="U3517" t="s">
        <v>67</v>
      </c>
      <c r="V3517" s="5">
        <f>data[[#This Row],[PriceUSD]]*data[[#This Row],[Quantity]]</f>
        <v>60.45</v>
      </c>
      <c r="W3517" s="7">
        <f>data[[#This Row],[OrderDate]] + TIME(VALUE(LEFT(data[[#This Row],[OrderTime]],2)), VALUE(RIGHT(data[[#This Row],[OrderTime]],2)), 0)</f>
        <v>45774.030555555553</v>
      </c>
      <c r="X3517" s="7">
        <f>_xlfn.MINIFS(data[OrderDateTime], data[CustomerName], data[[#This Row],[CustomerName]])</f>
        <v>45517.022916666669</v>
      </c>
      <c r="Y3517" t="str">
        <f>IF(data[[#This Row],[OrderDateTime]]=data[[#This Row],[FirstOrderDateTime]], "New", "Returning")</f>
        <v>Returning</v>
      </c>
      <c r="Z3517" s="7">
        <f>data[[#This Row],[DeliveryDate]] + data[[#This Row],[DeliveryTime]]</f>
        <v>45775.571527777778</v>
      </c>
      <c r="AA3517" s="7">
        <f>data[[#This Row],[OrderDateTime]] + 1</f>
        <v>45775.030555555553</v>
      </c>
      <c r="AB3517" s="7" t="str">
        <f>IF(data[[#This Row],[DeliveryDateTime]] &lt;= data[[#This Row],[SLADue]], "On Time", "Late")</f>
        <v>Late</v>
      </c>
    </row>
    <row r="3518" spans="1:28" x14ac:dyDescent="0.2">
      <c r="A3518" t="s">
        <v>4068</v>
      </c>
      <c r="B3518" t="s">
        <v>19</v>
      </c>
      <c r="C3518" t="s">
        <v>41</v>
      </c>
      <c r="D3518" t="s">
        <v>42</v>
      </c>
      <c r="E3518" s="5">
        <v>36.06</v>
      </c>
      <c r="F3518" t="s">
        <v>182</v>
      </c>
      <c r="G3518">
        <v>1</v>
      </c>
      <c r="H3518" s="1">
        <v>45862</v>
      </c>
      <c r="I3518" s="1" t="str">
        <f>TEXT(data[[#This Row],[OrderDate]],"mmm")</f>
        <v>Jul</v>
      </c>
      <c r="J3518" s="6">
        <v>0.73541666666666672</v>
      </c>
      <c r="K3518" s="6" t="str">
        <f>TEXT(data[[#This Row],[OrderTime]],"h")</f>
        <v>17</v>
      </c>
      <c r="L3518" s="1">
        <v>45864</v>
      </c>
      <c r="M3518" s="6">
        <v>0.77708333333333335</v>
      </c>
      <c r="N3518" t="s">
        <v>103</v>
      </c>
      <c r="O3518" t="s">
        <v>124</v>
      </c>
      <c r="P3518" t="s">
        <v>77</v>
      </c>
      <c r="Q3518" t="s">
        <v>53</v>
      </c>
      <c r="R3518" t="s">
        <v>46</v>
      </c>
      <c r="S3518" t="s">
        <v>105</v>
      </c>
      <c r="T3518" t="s">
        <v>29</v>
      </c>
      <c r="U3518" t="s">
        <v>39</v>
      </c>
      <c r="V3518" s="5">
        <f>data[[#This Row],[PriceUSD]]*data[[#This Row],[Quantity]]</f>
        <v>36.06</v>
      </c>
      <c r="W3518" s="7">
        <f>data[[#This Row],[OrderDate]] + TIME(VALUE(LEFT(data[[#This Row],[OrderTime]],2)), VALUE(RIGHT(data[[#This Row],[OrderTime]],2)), 0)</f>
        <v>45862.046527777777</v>
      </c>
      <c r="X3518" s="7">
        <f>_xlfn.MINIFS(data[OrderDateTime], data[CustomerName], data[[#This Row],[CustomerName]])</f>
        <v>45515.046527777777</v>
      </c>
      <c r="Y3518" t="str">
        <f>IF(data[[#This Row],[OrderDateTime]]=data[[#This Row],[FirstOrderDateTime]], "New", "Returning")</f>
        <v>Returning</v>
      </c>
      <c r="Z3518" s="7">
        <f>data[[#This Row],[DeliveryDate]] + data[[#This Row],[DeliveryTime]]</f>
        <v>45864.777083333334</v>
      </c>
      <c r="AA3518" s="7">
        <f>data[[#This Row],[OrderDateTime]] + 1</f>
        <v>45863.046527777777</v>
      </c>
      <c r="AB3518" s="7" t="str">
        <f>IF(data[[#This Row],[DeliveryDateTime]] &lt;= data[[#This Row],[SLADue]], "On Time", "Late")</f>
        <v>Late</v>
      </c>
    </row>
    <row r="3519" spans="1:28" x14ac:dyDescent="0.2">
      <c r="A3519" t="s">
        <v>4069</v>
      </c>
      <c r="B3519" t="s">
        <v>19</v>
      </c>
      <c r="C3519" t="s">
        <v>69</v>
      </c>
      <c r="D3519" t="s">
        <v>70</v>
      </c>
      <c r="E3519" s="5">
        <v>50.74</v>
      </c>
      <c r="F3519" t="s">
        <v>119</v>
      </c>
      <c r="G3519">
        <v>2</v>
      </c>
      <c r="H3519" s="1">
        <v>45675</v>
      </c>
      <c r="I3519" s="1" t="str">
        <f>TEXT(data[[#This Row],[OrderDate]],"mmm")</f>
        <v>Jan</v>
      </c>
      <c r="J3519" s="6">
        <v>0.82916666666666672</v>
      </c>
      <c r="K3519" s="6" t="str">
        <f>TEXT(data[[#This Row],[OrderTime]],"h")</f>
        <v>19</v>
      </c>
      <c r="L3519" s="1">
        <v>45676</v>
      </c>
      <c r="M3519" s="6">
        <v>0.82916666666666672</v>
      </c>
      <c r="N3519" t="s">
        <v>98</v>
      </c>
      <c r="O3519" t="s">
        <v>348</v>
      </c>
      <c r="P3519" t="s">
        <v>77</v>
      </c>
      <c r="Q3519" t="s">
        <v>53</v>
      </c>
      <c r="R3519" t="s">
        <v>37</v>
      </c>
      <c r="S3519" t="s">
        <v>28</v>
      </c>
      <c r="T3519" t="s">
        <v>29</v>
      </c>
      <c r="U3519" t="s">
        <v>30</v>
      </c>
      <c r="V3519" s="5">
        <f>data[[#This Row],[PriceUSD]]*data[[#This Row],[Quantity]]</f>
        <v>101.48</v>
      </c>
      <c r="W3519" s="7">
        <f>data[[#This Row],[OrderDate]] + TIME(VALUE(LEFT(data[[#This Row],[OrderTime]],2)), VALUE(RIGHT(data[[#This Row],[OrderTime]],2)), 0)</f>
        <v>45675.046527777777</v>
      </c>
      <c r="X3519" s="7">
        <f>_xlfn.MINIFS(data[OrderDateTime], data[CustomerName], data[[#This Row],[CustomerName]])</f>
        <v>45506.054166666669</v>
      </c>
      <c r="Y3519" t="str">
        <f>IF(data[[#This Row],[OrderDateTime]]=data[[#This Row],[FirstOrderDateTime]], "New", "Returning")</f>
        <v>Returning</v>
      </c>
      <c r="Z3519" s="7">
        <f>data[[#This Row],[DeliveryDate]] + data[[#This Row],[DeliveryTime]]</f>
        <v>45676.82916666667</v>
      </c>
      <c r="AA3519" s="7">
        <f>data[[#This Row],[OrderDateTime]] + 1</f>
        <v>45676.046527777777</v>
      </c>
      <c r="AB3519" s="7" t="str">
        <f>IF(data[[#This Row],[DeliveryDateTime]] &lt;= data[[#This Row],[SLADue]], "On Time", "Late")</f>
        <v>Late</v>
      </c>
    </row>
    <row r="3520" spans="1:28" x14ac:dyDescent="0.2">
      <c r="A3520" t="s">
        <v>4070</v>
      </c>
      <c r="B3520" t="s">
        <v>19</v>
      </c>
      <c r="C3520" t="s">
        <v>101</v>
      </c>
      <c r="D3520" t="s">
        <v>102</v>
      </c>
      <c r="E3520" s="5">
        <v>27.3</v>
      </c>
      <c r="F3520" t="s">
        <v>81</v>
      </c>
      <c r="G3520">
        <v>3</v>
      </c>
      <c r="H3520" s="1">
        <v>45674</v>
      </c>
      <c r="I3520" s="1" t="str">
        <f>TEXT(data[[#This Row],[OrderDate]],"mmm")</f>
        <v>Jan</v>
      </c>
      <c r="J3520" s="6">
        <v>0.76666666666666672</v>
      </c>
      <c r="K3520" s="6" t="str">
        <f>TEXT(data[[#This Row],[OrderTime]],"h")</f>
        <v>18</v>
      </c>
      <c r="L3520" s="1">
        <v>45675</v>
      </c>
      <c r="M3520" s="6">
        <v>0.89166666666666672</v>
      </c>
      <c r="N3520" t="s">
        <v>178</v>
      </c>
      <c r="O3520" t="s">
        <v>579</v>
      </c>
      <c r="P3520" t="s">
        <v>180</v>
      </c>
      <c r="Q3520" t="s">
        <v>53</v>
      </c>
      <c r="R3520" t="s">
        <v>83</v>
      </c>
      <c r="S3520" t="s">
        <v>28</v>
      </c>
      <c r="T3520" t="s">
        <v>38</v>
      </c>
      <c r="U3520" t="s">
        <v>30</v>
      </c>
      <c r="V3520" s="5">
        <f>data[[#This Row],[PriceUSD]]*data[[#This Row],[Quantity]]</f>
        <v>81.900000000000006</v>
      </c>
      <c r="W3520" s="7">
        <f>data[[#This Row],[OrderDate]] + TIME(VALUE(LEFT(data[[#This Row],[OrderTime]],2)), VALUE(RIGHT(data[[#This Row],[OrderTime]],2)), 0)</f>
        <v>45674.046527777777</v>
      </c>
      <c r="X3520" s="7">
        <f>_xlfn.MINIFS(data[OrderDateTime], data[CustomerName], data[[#This Row],[CustomerName]])</f>
        <v>45619.022916666669</v>
      </c>
      <c r="Y3520" t="str">
        <f>IF(data[[#This Row],[OrderDateTime]]=data[[#This Row],[FirstOrderDateTime]], "New", "Returning")</f>
        <v>Returning</v>
      </c>
      <c r="Z3520" s="7">
        <f>data[[#This Row],[DeliveryDate]] + data[[#This Row],[DeliveryTime]]</f>
        <v>45675.89166666667</v>
      </c>
      <c r="AA3520" s="7">
        <f>data[[#This Row],[OrderDateTime]] + 1</f>
        <v>45675.046527777777</v>
      </c>
      <c r="AB3520" s="7" t="str">
        <f>IF(data[[#This Row],[DeliveryDateTime]] &lt;= data[[#This Row],[SLADue]], "On Time", "Late")</f>
        <v>Late</v>
      </c>
    </row>
    <row r="3521" spans="1:28" x14ac:dyDescent="0.2">
      <c r="A3521" t="s">
        <v>4071</v>
      </c>
      <c r="B3521" t="s">
        <v>19</v>
      </c>
      <c r="C3521" t="s">
        <v>92</v>
      </c>
      <c r="D3521" t="s">
        <v>93</v>
      </c>
      <c r="E3521" s="5">
        <v>80.17</v>
      </c>
      <c r="F3521" t="s">
        <v>94</v>
      </c>
      <c r="G3521">
        <v>3</v>
      </c>
      <c r="H3521" s="1">
        <v>45591</v>
      </c>
      <c r="I3521" s="1" t="str">
        <f>TEXT(data[[#This Row],[OrderDate]],"mmm")</f>
        <v>Oct</v>
      </c>
      <c r="J3521" s="6">
        <v>0.60486111111111107</v>
      </c>
      <c r="K3521" s="6" t="str">
        <f>TEXT(data[[#This Row],[OrderTime]],"h")</f>
        <v>14</v>
      </c>
      <c r="L3521" s="1">
        <v>45592</v>
      </c>
      <c r="M3521" s="6">
        <v>0.81319444444444444</v>
      </c>
      <c r="N3521" t="s">
        <v>243</v>
      </c>
      <c r="O3521" t="s">
        <v>356</v>
      </c>
      <c r="P3521" t="s">
        <v>245</v>
      </c>
      <c r="Q3521" t="s">
        <v>26</v>
      </c>
      <c r="R3521" t="s">
        <v>66</v>
      </c>
      <c r="S3521" t="s">
        <v>28</v>
      </c>
      <c r="T3521" t="s">
        <v>29</v>
      </c>
      <c r="U3521" t="s">
        <v>30</v>
      </c>
      <c r="V3521" s="5">
        <f>data[[#This Row],[PriceUSD]]*data[[#This Row],[Quantity]]</f>
        <v>240.51</v>
      </c>
      <c r="W3521" s="7">
        <f>data[[#This Row],[OrderDate]] + TIME(VALUE(LEFT(data[[#This Row],[OrderTime]],2)), VALUE(RIGHT(data[[#This Row],[OrderTime]],2)), 0)</f>
        <v>45591.007638888892</v>
      </c>
      <c r="X3521" s="7">
        <f>_xlfn.MINIFS(data[OrderDateTime], data[CustomerName], data[[#This Row],[CustomerName]])</f>
        <v>45570.030555555553</v>
      </c>
      <c r="Y3521" t="str">
        <f>IF(data[[#This Row],[OrderDateTime]]=data[[#This Row],[FirstOrderDateTime]], "New", "Returning")</f>
        <v>Returning</v>
      </c>
      <c r="Z3521" s="7">
        <f>data[[#This Row],[DeliveryDate]] + data[[#This Row],[DeliveryTime]]</f>
        <v>45592.813194444447</v>
      </c>
      <c r="AA3521" s="7">
        <f>data[[#This Row],[OrderDateTime]] + 1</f>
        <v>45592.007638888892</v>
      </c>
      <c r="AB3521" s="7" t="str">
        <f>IF(data[[#This Row],[DeliveryDateTime]] &lt;= data[[#This Row],[SLADue]], "On Time", "Late")</f>
        <v>Late</v>
      </c>
    </row>
    <row r="3522" spans="1:28" x14ac:dyDescent="0.2">
      <c r="A3522" t="s">
        <v>4072</v>
      </c>
      <c r="B3522" t="s">
        <v>19</v>
      </c>
      <c r="C3522" t="s">
        <v>258</v>
      </c>
      <c r="D3522" t="s">
        <v>259</v>
      </c>
      <c r="E3522" s="5">
        <v>129.4</v>
      </c>
      <c r="F3522" t="s">
        <v>51</v>
      </c>
      <c r="G3522">
        <v>1</v>
      </c>
      <c r="H3522" s="1">
        <v>45828</v>
      </c>
      <c r="I3522" s="1" t="str">
        <f>TEXT(data[[#This Row],[OrderDate]],"mmm")</f>
        <v>Jun</v>
      </c>
      <c r="J3522" s="6">
        <v>0.57499999999999996</v>
      </c>
      <c r="K3522" s="6" t="str">
        <f>TEXT(data[[#This Row],[OrderTime]],"h")</f>
        <v>13</v>
      </c>
      <c r="L3522" s="1">
        <v>45829</v>
      </c>
      <c r="M3522" s="6">
        <v>0.7</v>
      </c>
      <c r="N3522" t="s">
        <v>123</v>
      </c>
      <c r="O3522" t="s">
        <v>660</v>
      </c>
      <c r="P3522" t="s">
        <v>36</v>
      </c>
      <c r="Q3522" t="s">
        <v>26</v>
      </c>
      <c r="R3522" t="s">
        <v>261</v>
      </c>
      <c r="S3522" t="s">
        <v>28</v>
      </c>
      <c r="T3522" t="s">
        <v>29</v>
      </c>
      <c r="U3522" t="s">
        <v>39</v>
      </c>
      <c r="V3522" s="5">
        <f>data[[#This Row],[PriceUSD]]*data[[#This Row],[Quantity]]</f>
        <v>129.4</v>
      </c>
      <c r="W3522" s="7">
        <f>data[[#This Row],[OrderDate]] + TIME(VALUE(LEFT(data[[#This Row],[OrderTime]],2)), VALUE(RIGHT(data[[#This Row],[OrderTime]],2)), 0)</f>
        <v>45828.052083333336</v>
      </c>
      <c r="X3522" s="7">
        <f>_xlfn.MINIFS(data[OrderDateTime], data[CustomerName], data[[#This Row],[CustomerName]])</f>
        <v>45590.007638888892</v>
      </c>
      <c r="Y3522" t="str">
        <f>IF(data[[#This Row],[OrderDateTime]]=data[[#This Row],[FirstOrderDateTime]], "New", "Returning")</f>
        <v>Returning</v>
      </c>
      <c r="Z3522" s="7">
        <f>data[[#This Row],[DeliveryDate]] + data[[#This Row],[DeliveryTime]]</f>
        <v>45829.7</v>
      </c>
      <c r="AA3522" s="7">
        <f>data[[#This Row],[OrderDateTime]] + 1</f>
        <v>45829.052083333336</v>
      </c>
      <c r="AB3522" s="7" t="str">
        <f>IF(data[[#This Row],[DeliveryDateTime]] &lt;= data[[#This Row],[SLADue]], "On Time", "Late")</f>
        <v>Late</v>
      </c>
    </row>
    <row r="3523" spans="1:28" x14ac:dyDescent="0.2">
      <c r="A3523" t="s">
        <v>4073</v>
      </c>
      <c r="B3523" t="s">
        <v>19</v>
      </c>
      <c r="C3523" t="s">
        <v>41</v>
      </c>
      <c r="D3523" t="s">
        <v>42</v>
      </c>
      <c r="E3523" s="5">
        <v>31.16</v>
      </c>
      <c r="F3523" t="s">
        <v>51</v>
      </c>
      <c r="G3523">
        <v>1</v>
      </c>
      <c r="H3523" s="1">
        <v>45566</v>
      </c>
      <c r="I3523" s="1" t="str">
        <f>TEXT(data[[#This Row],[OrderDate]],"mmm")</f>
        <v>Oct</v>
      </c>
      <c r="J3523" s="6">
        <v>0.48749999999999999</v>
      </c>
      <c r="K3523" s="6" t="str">
        <f>TEXT(data[[#This Row],[OrderTime]],"h")</f>
        <v>11</v>
      </c>
      <c r="L3523" s="1">
        <v>45568</v>
      </c>
      <c r="M3523" s="6">
        <v>0.52916666666666667</v>
      </c>
      <c r="N3523" t="s">
        <v>23</v>
      </c>
      <c r="O3523" t="s">
        <v>911</v>
      </c>
      <c r="P3523" t="s">
        <v>25</v>
      </c>
      <c r="Q3523" t="s">
        <v>26</v>
      </c>
      <c r="R3523" t="s">
        <v>46</v>
      </c>
      <c r="S3523" t="s">
        <v>105</v>
      </c>
      <c r="T3523" t="s">
        <v>38</v>
      </c>
      <c r="U3523" t="s">
        <v>30</v>
      </c>
      <c r="V3523" s="5">
        <f>data[[#This Row],[PriceUSD]]*data[[#This Row],[Quantity]]</f>
        <v>31.16</v>
      </c>
      <c r="W3523" s="7">
        <f>data[[#This Row],[OrderDate]] + TIME(VALUE(LEFT(data[[#This Row],[OrderTime]],2)), VALUE(RIGHT(data[[#This Row],[OrderTime]],2)), 0)</f>
        <v>45566.052083333336</v>
      </c>
      <c r="X3523" s="7">
        <f>_xlfn.MINIFS(data[OrderDateTime], data[CustomerName], data[[#This Row],[CustomerName]])</f>
        <v>45533.054166666669</v>
      </c>
      <c r="Y3523" t="str">
        <f>IF(data[[#This Row],[OrderDateTime]]=data[[#This Row],[FirstOrderDateTime]], "New", "Returning")</f>
        <v>Returning</v>
      </c>
      <c r="Z3523" s="7">
        <f>data[[#This Row],[DeliveryDate]] + data[[#This Row],[DeliveryTime]]</f>
        <v>45568.529166666667</v>
      </c>
      <c r="AA3523" s="7">
        <f>data[[#This Row],[OrderDateTime]] + 1</f>
        <v>45567.052083333336</v>
      </c>
      <c r="AB3523" s="7" t="str">
        <f>IF(data[[#This Row],[DeliveryDateTime]] &lt;= data[[#This Row],[SLADue]], "On Time", "Late")</f>
        <v>Late</v>
      </c>
    </row>
    <row r="3524" spans="1:28" x14ac:dyDescent="0.2">
      <c r="A3524" t="s">
        <v>4074</v>
      </c>
      <c r="B3524" t="s">
        <v>19</v>
      </c>
      <c r="C3524" t="s">
        <v>49</v>
      </c>
      <c r="D3524" t="s">
        <v>50</v>
      </c>
      <c r="E3524" s="5">
        <v>33.86</v>
      </c>
      <c r="F3524" t="s">
        <v>74</v>
      </c>
      <c r="G3524">
        <v>2</v>
      </c>
      <c r="H3524" s="1">
        <v>45774</v>
      </c>
      <c r="I3524" s="1" t="str">
        <f>TEXT(data[[#This Row],[OrderDate]],"mmm")</f>
        <v>Apr</v>
      </c>
      <c r="J3524" s="6">
        <v>0.52013888888888893</v>
      </c>
      <c r="K3524" s="6" t="str">
        <f>TEXT(data[[#This Row],[OrderTime]],"h")</f>
        <v>12</v>
      </c>
      <c r="L3524" s="1">
        <v>45774</v>
      </c>
      <c r="M3524" s="6">
        <v>0.72847222222222219</v>
      </c>
      <c r="N3524" t="s">
        <v>23</v>
      </c>
      <c r="O3524" t="s">
        <v>381</v>
      </c>
      <c r="P3524" t="s">
        <v>25</v>
      </c>
      <c r="Q3524" t="s">
        <v>53</v>
      </c>
      <c r="R3524" t="s">
        <v>54</v>
      </c>
      <c r="S3524" t="s">
        <v>47</v>
      </c>
      <c r="T3524" t="s">
        <v>106</v>
      </c>
      <c r="U3524" t="s">
        <v>30</v>
      </c>
      <c r="V3524" s="5">
        <f>data[[#This Row],[PriceUSD]]*data[[#This Row],[Quantity]]</f>
        <v>67.72</v>
      </c>
      <c r="W3524" s="7">
        <f>data[[#This Row],[OrderDate]] + TIME(VALUE(LEFT(data[[#This Row],[OrderTime]],2)), VALUE(RIGHT(data[[#This Row],[OrderTime]],2)), 0)</f>
        <v>45774.061805555553</v>
      </c>
      <c r="X3524" s="7">
        <f>_xlfn.MINIFS(data[OrderDateTime], data[CustomerName], data[[#This Row],[CustomerName]])</f>
        <v>45547.038888888892</v>
      </c>
      <c r="Y3524" t="str">
        <f>IF(data[[#This Row],[OrderDateTime]]=data[[#This Row],[FirstOrderDateTime]], "New", "Returning")</f>
        <v>Returning</v>
      </c>
      <c r="Z3524" s="7">
        <f>data[[#This Row],[DeliveryDate]] + data[[#This Row],[DeliveryTime]]</f>
        <v>45774.728472222225</v>
      </c>
      <c r="AA3524" s="7">
        <f>data[[#This Row],[OrderDateTime]] + 1</f>
        <v>45775.061805555553</v>
      </c>
      <c r="AB3524" s="7" t="str">
        <f>IF(data[[#This Row],[DeliveryDateTime]] &lt;= data[[#This Row],[SLADue]], "On Time", "Late")</f>
        <v>On Time</v>
      </c>
    </row>
    <row r="3525" spans="1:28" x14ac:dyDescent="0.2">
      <c r="A3525" t="s">
        <v>4075</v>
      </c>
      <c r="B3525" t="s">
        <v>19</v>
      </c>
      <c r="C3525" t="s">
        <v>92</v>
      </c>
      <c r="D3525" t="s">
        <v>93</v>
      </c>
      <c r="E3525" s="5">
        <v>92.42</v>
      </c>
      <c r="F3525" t="s">
        <v>94</v>
      </c>
      <c r="G3525">
        <v>5</v>
      </c>
      <c r="H3525" s="1">
        <v>45696</v>
      </c>
      <c r="I3525" s="1" t="str">
        <f>TEXT(data[[#This Row],[OrderDate]],"mmm")</f>
        <v>Feb</v>
      </c>
      <c r="J3525" s="6">
        <v>0.62013888888888891</v>
      </c>
      <c r="K3525" s="6" t="str">
        <f>TEXT(data[[#This Row],[OrderTime]],"h")</f>
        <v>14</v>
      </c>
      <c r="L3525" s="1">
        <v>45697</v>
      </c>
      <c r="M3525" s="6">
        <v>0.87013888888888891</v>
      </c>
      <c r="N3525" t="s">
        <v>120</v>
      </c>
      <c r="O3525" t="s">
        <v>639</v>
      </c>
      <c r="P3525" t="s">
        <v>25</v>
      </c>
      <c r="Q3525" t="s">
        <v>53</v>
      </c>
      <c r="R3525" t="s">
        <v>66</v>
      </c>
      <c r="S3525" t="s">
        <v>28</v>
      </c>
      <c r="T3525" t="s">
        <v>106</v>
      </c>
      <c r="U3525" t="s">
        <v>67</v>
      </c>
      <c r="V3525" s="5">
        <f>data[[#This Row],[PriceUSD]]*data[[#This Row],[Quantity]]</f>
        <v>462.1</v>
      </c>
      <c r="W3525" s="7">
        <f>data[[#This Row],[OrderDate]] + TIME(VALUE(LEFT(data[[#This Row],[OrderTime]],2)), VALUE(RIGHT(data[[#This Row],[OrderTime]],2)), 0)</f>
        <v>45696.061805555553</v>
      </c>
      <c r="X3525" s="7">
        <f>_xlfn.MINIFS(data[OrderDateTime], data[CustomerName], data[[#This Row],[CustomerName]])</f>
        <v>45515.061805555553</v>
      </c>
      <c r="Y3525" t="str">
        <f>IF(data[[#This Row],[OrderDateTime]]=data[[#This Row],[FirstOrderDateTime]], "New", "Returning")</f>
        <v>Returning</v>
      </c>
      <c r="Z3525" s="7">
        <f>data[[#This Row],[DeliveryDate]] + data[[#This Row],[DeliveryTime]]</f>
        <v>45697.870138888888</v>
      </c>
      <c r="AA3525" s="7">
        <f>data[[#This Row],[OrderDateTime]] + 1</f>
        <v>45697.061805555553</v>
      </c>
      <c r="AB3525" s="7" t="str">
        <f>IF(data[[#This Row],[DeliveryDateTime]] &lt;= data[[#This Row],[SLADue]], "On Time", "Late")</f>
        <v>Late</v>
      </c>
    </row>
    <row r="3526" spans="1:28" x14ac:dyDescent="0.2">
      <c r="A3526" t="s">
        <v>4076</v>
      </c>
      <c r="B3526" t="s">
        <v>19</v>
      </c>
      <c r="C3526" t="s">
        <v>110</v>
      </c>
      <c r="D3526" t="s">
        <v>111</v>
      </c>
      <c r="E3526" s="5">
        <v>11.56</v>
      </c>
      <c r="F3526" t="s">
        <v>87</v>
      </c>
      <c r="G3526">
        <v>1</v>
      </c>
      <c r="H3526" s="1">
        <v>45509</v>
      </c>
      <c r="I3526" s="1" t="str">
        <f>TEXT(data[[#This Row],[OrderDate]],"mmm")</f>
        <v>Aug</v>
      </c>
      <c r="J3526" s="6">
        <v>0.63472222222222219</v>
      </c>
      <c r="K3526" s="6" t="str">
        <f>TEXT(data[[#This Row],[OrderTime]],"h")</f>
        <v>15</v>
      </c>
      <c r="L3526" s="1">
        <v>45510</v>
      </c>
      <c r="M3526" s="6">
        <v>0.84305555555555556</v>
      </c>
      <c r="N3526" t="s">
        <v>98</v>
      </c>
      <c r="O3526" t="s">
        <v>810</v>
      </c>
      <c r="P3526" t="s">
        <v>77</v>
      </c>
      <c r="Q3526" t="s">
        <v>53</v>
      </c>
      <c r="R3526" t="s">
        <v>114</v>
      </c>
      <c r="S3526" t="s">
        <v>28</v>
      </c>
      <c r="T3526" t="s">
        <v>38</v>
      </c>
      <c r="U3526" t="s">
        <v>39</v>
      </c>
      <c r="V3526" s="5">
        <f>data[[#This Row],[PriceUSD]]*data[[#This Row],[Quantity]]</f>
        <v>11.56</v>
      </c>
      <c r="W3526" s="7">
        <f>data[[#This Row],[OrderDate]] + TIME(VALUE(LEFT(data[[#This Row],[OrderTime]],2)), VALUE(RIGHT(data[[#This Row],[OrderTime]],2)), 0)</f>
        <v>45509.015277777777</v>
      </c>
      <c r="X3526" s="7">
        <f>_xlfn.MINIFS(data[OrderDateTime], data[CustomerName], data[[#This Row],[CustomerName]])</f>
        <v>45509.015277777777</v>
      </c>
      <c r="Y3526" t="str">
        <f>IF(data[[#This Row],[OrderDateTime]]=data[[#This Row],[FirstOrderDateTime]], "New", "Returning")</f>
        <v>New</v>
      </c>
      <c r="Z3526" s="7">
        <f>data[[#This Row],[DeliveryDate]] + data[[#This Row],[DeliveryTime]]</f>
        <v>45510.843055555553</v>
      </c>
      <c r="AA3526" s="7">
        <f>data[[#This Row],[OrderDateTime]] + 1</f>
        <v>45510.015277777777</v>
      </c>
      <c r="AB3526" s="7" t="str">
        <f>IF(data[[#This Row],[DeliveryDateTime]] &lt;= data[[#This Row],[SLADue]], "On Time", "Late")</f>
        <v>Late</v>
      </c>
    </row>
    <row r="3527" spans="1:28" x14ac:dyDescent="0.2">
      <c r="A3527" t="s">
        <v>4077</v>
      </c>
      <c r="B3527" t="s">
        <v>19</v>
      </c>
      <c r="C3527" t="s">
        <v>190</v>
      </c>
      <c r="D3527" t="s">
        <v>191</v>
      </c>
      <c r="E3527" s="5">
        <v>24.7</v>
      </c>
      <c r="F3527" t="s">
        <v>71</v>
      </c>
      <c r="G3527">
        <v>1</v>
      </c>
      <c r="H3527" s="1">
        <v>45703</v>
      </c>
      <c r="I3527" s="1" t="str">
        <f>TEXT(data[[#This Row],[OrderDate]],"mmm")</f>
        <v>Feb</v>
      </c>
      <c r="J3527" s="6">
        <v>0.91597222222222219</v>
      </c>
      <c r="K3527" s="6" t="str">
        <f>TEXT(data[[#This Row],[OrderTime]],"h")</f>
        <v>21</v>
      </c>
      <c r="L3527" s="1">
        <v>45704</v>
      </c>
      <c r="M3527" s="6">
        <v>0.82430555555555551</v>
      </c>
      <c r="N3527" t="s">
        <v>23</v>
      </c>
      <c r="O3527" t="s">
        <v>929</v>
      </c>
      <c r="P3527" t="s">
        <v>25</v>
      </c>
      <c r="Q3527" t="s">
        <v>53</v>
      </c>
      <c r="R3527" t="s">
        <v>192</v>
      </c>
      <c r="S3527" t="s">
        <v>28</v>
      </c>
      <c r="T3527" t="s">
        <v>38</v>
      </c>
      <c r="U3527" t="s">
        <v>67</v>
      </c>
      <c r="V3527" s="5">
        <f>data[[#This Row],[PriceUSD]]*data[[#This Row],[Quantity]]</f>
        <v>24.7</v>
      </c>
      <c r="W3527" s="7">
        <f>data[[#This Row],[OrderDate]] + TIME(VALUE(LEFT(data[[#This Row],[OrderTime]],2)), VALUE(RIGHT(data[[#This Row],[OrderTime]],2)), 0)</f>
        <v>45703.015277777777</v>
      </c>
      <c r="X3527" s="7">
        <f>_xlfn.MINIFS(data[OrderDateTime], data[CustomerName], data[[#This Row],[CustomerName]])</f>
        <v>45510.022916666669</v>
      </c>
      <c r="Y3527" t="str">
        <f>IF(data[[#This Row],[OrderDateTime]]=data[[#This Row],[FirstOrderDateTime]], "New", "Returning")</f>
        <v>Returning</v>
      </c>
      <c r="Z3527" s="7">
        <f>data[[#This Row],[DeliveryDate]] + data[[#This Row],[DeliveryTime]]</f>
        <v>45704.824305555558</v>
      </c>
      <c r="AA3527" s="7">
        <f>data[[#This Row],[OrderDateTime]] + 1</f>
        <v>45704.015277777777</v>
      </c>
      <c r="AB3527" s="7" t="str">
        <f>IF(data[[#This Row],[DeliveryDateTime]] &lt;= data[[#This Row],[SLADue]], "On Time", "Late")</f>
        <v>Late</v>
      </c>
    </row>
    <row r="3528" spans="1:28" x14ac:dyDescent="0.2">
      <c r="A3528" t="s">
        <v>4078</v>
      </c>
      <c r="B3528" t="s">
        <v>19</v>
      </c>
      <c r="C3528" t="s">
        <v>61</v>
      </c>
      <c r="D3528" t="s">
        <v>62</v>
      </c>
      <c r="E3528" s="5">
        <v>143.69999999999999</v>
      </c>
      <c r="F3528" t="s">
        <v>94</v>
      </c>
      <c r="G3528">
        <v>3</v>
      </c>
      <c r="H3528" s="1">
        <v>45748</v>
      </c>
      <c r="I3528" s="1" t="str">
        <f>TEXT(data[[#This Row],[OrderDate]],"mmm")</f>
        <v>Apr</v>
      </c>
      <c r="J3528" s="6">
        <v>0.83194444444444449</v>
      </c>
      <c r="K3528" s="6" t="str">
        <f>TEXT(data[[#This Row],[OrderTime]],"h")</f>
        <v>19</v>
      </c>
      <c r="L3528" s="1">
        <v>45749</v>
      </c>
      <c r="M3528" s="6">
        <v>0.91527777777777775</v>
      </c>
      <c r="N3528" t="s">
        <v>163</v>
      </c>
      <c r="O3528" t="s">
        <v>300</v>
      </c>
      <c r="P3528" t="s">
        <v>77</v>
      </c>
      <c r="Q3528" t="s">
        <v>26</v>
      </c>
      <c r="R3528" t="s">
        <v>66</v>
      </c>
      <c r="S3528" t="s">
        <v>28</v>
      </c>
      <c r="T3528" t="s">
        <v>38</v>
      </c>
      <c r="U3528" t="s">
        <v>39</v>
      </c>
      <c r="V3528" s="5">
        <f>data[[#This Row],[PriceUSD]]*data[[#This Row],[Quantity]]</f>
        <v>431.09999999999997</v>
      </c>
      <c r="W3528" s="7">
        <f>data[[#This Row],[OrderDate]] + TIME(VALUE(LEFT(data[[#This Row],[OrderTime]],2)), VALUE(RIGHT(data[[#This Row],[OrderTime]],2)), 0)</f>
        <v>45748.030555555553</v>
      </c>
      <c r="X3528" s="7">
        <f>_xlfn.MINIFS(data[OrderDateTime], data[CustomerName], data[[#This Row],[CustomerName]])</f>
        <v>45507.007638888892</v>
      </c>
      <c r="Y3528" t="str">
        <f>IF(data[[#This Row],[OrderDateTime]]=data[[#This Row],[FirstOrderDateTime]], "New", "Returning")</f>
        <v>Returning</v>
      </c>
      <c r="Z3528" s="7">
        <f>data[[#This Row],[DeliveryDate]] + data[[#This Row],[DeliveryTime]]</f>
        <v>45749.915277777778</v>
      </c>
      <c r="AA3528" s="7">
        <f>data[[#This Row],[OrderDateTime]] + 1</f>
        <v>45749.030555555553</v>
      </c>
      <c r="AB3528" s="7" t="str">
        <f>IF(data[[#This Row],[DeliveryDateTime]] &lt;= data[[#This Row],[SLADue]], "On Time", "Late")</f>
        <v>Late</v>
      </c>
    </row>
    <row r="3529" spans="1:28" x14ac:dyDescent="0.2">
      <c r="A3529" t="s">
        <v>4079</v>
      </c>
      <c r="B3529" t="s">
        <v>19</v>
      </c>
      <c r="C3529" t="s">
        <v>20</v>
      </c>
      <c r="D3529" t="s">
        <v>21</v>
      </c>
      <c r="E3529" s="5">
        <v>18.71</v>
      </c>
      <c r="F3529" t="s">
        <v>71</v>
      </c>
      <c r="G3529">
        <v>1</v>
      </c>
      <c r="H3529" s="1">
        <v>45845</v>
      </c>
      <c r="I3529" s="1" t="str">
        <f>TEXT(data[[#This Row],[OrderDate]],"mmm")</f>
        <v>Jul</v>
      </c>
      <c r="J3529" s="6">
        <v>0.81458333333333333</v>
      </c>
      <c r="K3529" s="6" t="str">
        <f>TEXT(data[[#This Row],[OrderTime]],"h")</f>
        <v>19</v>
      </c>
      <c r="L3529" s="1">
        <v>45847</v>
      </c>
      <c r="M3529" s="6">
        <v>0.87083333333333335</v>
      </c>
      <c r="N3529" t="s">
        <v>175</v>
      </c>
      <c r="O3529" t="s">
        <v>371</v>
      </c>
      <c r="P3529" t="s">
        <v>25</v>
      </c>
      <c r="Q3529" t="s">
        <v>26</v>
      </c>
      <c r="R3529" t="s">
        <v>27</v>
      </c>
      <c r="S3529" t="s">
        <v>105</v>
      </c>
      <c r="T3529" t="s">
        <v>38</v>
      </c>
      <c r="U3529" t="s">
        <v>67</v>
      </c>
      <c r="V3529" s="5">
        <f>data[[#This Row],[PriceUSD]]*data[[#This Row],[Quantity]]</f>
        <v>18.71</v>
      </c>
      <c r="W3529" s="7">
        <f>data[[#This Row],[OrderDate]] + TIME(VALUE(LEFT(data[[#This Row],[OrderTime]],2)), VALUE(RIGHT(data[[#This Row],[OrderTime]],2)), 0)</f>
        <v>45845.022916666669</v>
      </c>
      <c r="X3529" s="7">
        <f>_xlfn.MINIFS(data[OrderDateTime], data[CustomerName], data[[#This Row],[CustomerName]])</f>
        <v>45514.038888888892</v>
      </c>
      <c r="Y3529" t="str">
        <f>IF(data[[#This Row],[OrderDateTime]]=data[[#This Row],[FirstOrderDateTime]], "New", "Returning")</f>
        <v>Returning</v>
      </c>
      <c r="Z3529" s="7">
        <f>data[[#This Row],[DeliveryDate]] + data[[#This Row],[DeliveryTime]]</f>
        <v>45847.870833333334</v>
      </c>
      <c r="AA3529" s="7">
        <f>data[[#This Row],[OrderDateTime]] + 1</f>
        <v>45846.022916666669</v>
      </c>
      <c r="AB3529" s="7" t="str">
        <f>IF(data[[#This Row],[DeliveryDateTime]] &lt;= data[[#This Row],[SLADue]], "On Time", "Late")</f>
        <v>Late</v>
      </c>
    </row>
    <row r="3530" spans="1:28" x14ac:dyDescent="0.2">
      <c r="A3530" t="s">
        <v>4080</v>
      </c>
      <c r="B3530" t="s">
        <v>19</v>
      </c>
      <c r="C3530" t="s">
        <v>258</v>
      </c>
      <c r="D3530" t="s">
        <v>259</v>
      </c>
      <c r="E3530" s="5">
        <v>132.44</v>
      </c>
      <c r="F3530" t="s">
        <v>182</v>
      </c>
      <c r="G3530">
        <v>3</v>
      </c>
      <c r="H3530" s="1">
        <v>45827</v>
      </c>
      <c r="I3530" s="1" t="str">
        <f>TEXT(data[[#This Row],[OrderDate]],"mmm")</f>
        <v>Jun</v>
      </c>
      <c r="J3530" s="6">
        <v>0.55972222222222223</v>
      </c>
      <c r="K3530" s="6" t="str">
        <f>TEXT(data[[#This Row],[OrderTime]],"h")</f>
        <v>13</v>
      </c>
      <c r="L3530" s="1">
        <v>45827</v>
      </c>
      <c r="M3530" s="6">
        <v>0.68472222222222223</v>
      </c>
      <c r="N3530" t="s">
        <v>163</v>
      </c>
      <c r="O3530" t="s">
        <v>168</v>
      </c>
      <c r="P3530" t="s">
        <v>77</v>
      </c>
      <c r="Q3530" t="s">
        <v>26</v>
      </c>
      <c r="R3530" t="s">
        <v>261</v>
      </c>
      <c r="S3530" t="s">
        <v>47</v>
      </c>
      <c r="T3530" t="s">
        <v>106</v>
      </c>
      <c r="U3530" t="s">
        <v>39</v>
      </c>
      <c r="V3530" s="5">
        <f>data[[#This Row],[PriceUSD]]*data[[#This Row],[Quantity]]</f>
        <v>397.32</v>
      </c>
      <c r="W3530" s="7">
        <f>data[[#This Row],[OrderDate]] + TIME(VALUE(LEFT(data[[#This Row],[OrderTime]],2)), VALUE(RIGHT(data[[#This Row],[OrderTime]],2)), 0)</f>
        <v>45827.015277777777</v>
      </c>
      <c r="X3530" s="7">
        <f>_xlfn.MINIFS(data[OrderDateTime], data[CustomerName], data[[#This Row],[CustomerName]])</f>
        <v>45521.054166666669</v>
      </c>
      <c r="Y3530" t="str">
        <f>IF(data[[#This Row],[OrderDateTime]]=data[[#This Row],[FirstOrderDateTime]], "New", "Returning")</f>
        <v>Returning</v>
      </c>
      <c r="Z3530" s="7">
        <f>data[[#This Row],[DeliveryDate]] + data[[#This Row],[DeliveryTime]]</f>
        <v>45827.68472222222</v>
      </c>
      <c r="AA3530" s="7">
        <f>data[[#This Row],[OrderDateTime]] + 1</f>
        <v>45828.015277777777</v>
      </c>
      <c r="AB3530" s="7" t="str">
        <f>IF(data[[#This Row],[DeliveryDateTime]] &lt;= data[[#This Row],[SLADue]], "On Time", "Late")</f>
        <v>On Time</v>
      </c>
    </row>
    <row r="3531" spans="1:28" x14ac:dyDescent="0.2">
      <c r="A3531" t="s">
        <v>4081</v>
      </c>
      <c r="B3531" t="s">
        <v>19</v>
      </c>
      <c r="C3531" t="s">
        <v>49</v>
      </c>
      <c r="D3531" t="s">
        <v>50</v>
      </c>
      <c r="E3531" s="5">
        <v>27.34</v>
      </c>
      <c r="F3531" t="s">
        <v>74</v>
      </c>
      <c r="G3531">
        <v>1</v>
      </c>
      <c r="H3531" s="1">
        <v>45873</v>
      </c>
      <c r="I3531" s="1" t="str">
        <f>TEXT(data[[#This Row],[OrderDate]],"mmm")</f>
        <v>Aug</v>
      </c>
      <c r="J3531" s="6">
        <v>0.60138888888888886</v>
      </c>
      <c r="K3531" s="6" t="str">
        <f>TEXT(data[[#This Row],[OrderTime]],"h")</f>
        <v>14</v>
      </c>
      <c r="L3531" s="1">
        <v>45873</v>
      </c>
      <c r="M3531" s="6">
        <v>0.80972222222222223</v>
      </c>
      <c r="N3531" t="s">
        <v>95</v>
      </c>
      <c r="O3531" t="s">
        <v>601</v>
      </c>
      <c r="P3531" t="s">
        <v>25</v>
      </c>
      <c r="Q3531" t="s">
        <v>26</v>
      </c>
      <c r="R3531" t="s">
        <v>54</v>
      </c>
      <c r="S3531" t="s">
        <v>47</v>
      </c>
      <c r="T3531" t="s">
        <v>143</v>
      </c>
      <c r="U3531" t="s">
        <v>30</v>
      </c>
      <c r="V3531" s="5">
        <f>data[[#This Row],[PriceUSD]]*data[[#This Row],[Quantity]]</f>
        <v>27.34</v>
      </c>
      <c r="W3531" s="7">
        <f>data[[#This Row],[OrderDate]] + TIME(VALUE(LEFT(data[[#This Row],[OrderTime]],2)), VALUE(RIGHT(data[[#This Row],[OrderTime]],2)), 0)</f>
        <v>45873.061805555553</v>
      </c>
      <c r="X3531" s="7">
        <f>_xlfn.MINIFS(data[OrderDateTime], data[CustomerName], data[[#This Row],[CustomerName]])</f>
        <v>45605.030555555553</v>
      </c>
      <c r="Y3531" t="str">
        <f>IF(data[[#This Row],[OrderDateTime]]=data[[#This Row],[FirstOrderDateTime]], "New", "Returning")</f>
        <v>Returning</v>
      </c>
      <c r="Z3531" s="7">
        <f>data[[#This Row],[DeliveryDate]] + data[[#This Row],[DeliveryTime]]</f>
        <v>45873.80972222222</v>
      </c>
      <c r="AA3531" s="7">
        <f>data[[#This Row],[OrderDateTime]] + 1</f>
        <v>45874.061805555553</v>
      </c>
      <c r="AB3531" s="7" t="str">
        <f>IF(data[[#This Row],[DeliveryDateTime]] &lt;= data[[#This Row],[SLADue]], "On Time", "Late")</f>
        <v>On Time</v>
      </c>
    </row>
    <row r="3532" spans="1:28" x14ac:dyDescent="0.2">
      <c r="A3532" t="s">
        <v>4082</v>
      </c>
      <c r="B3532" t="s">
        <v>19</v>
      </c>
      <c r="C3532" t="s">
        <v>92</v>
      </c>
      <c r="D3532" t="s">
        <v>93</v>
      </c>
      <c r="E3532" s="5">
        <v>83.97</v>
      </c>
      <c r="F3532" t="s">
        <v>94</v>
      </c>
      <c r="G3532">
        <v>3</v>
      </c>
      <c r="H3532" s="1">
        <v>45850</v>
      </c>
      <c r="I3532" s="1" t="str">
        <f>TEXT(data[[#This Row],[OrderDate]],"mmm")</f>
        <v>Jul</v>
      </c>
      <c r="J3532" s="6">
        <v>0.54166666666666663</v>
      </c>
      <c r="K3532" s="6" t="str">
        <f>TEXT(data[[#This Row],[OrderTime]],"h")</f>
        <v>13</v>
      </c>
      <c r="L3532" s="1">
        <v>45850</v>
      </c>
      <c r="M3532" s="6">
        <v>0.75</v>
      </c>
      <c r="N3532" t="s">
        <v>163</v>
      </c>
      <c r="O3532" t="s">
        <v>1622</v>
      </c>
      <c r="P3532" t="s">
        <v>77</v>
      </c>
      <c r="Q3532" t="s">
        <v>26</v>
      </c>
      <c r="R3532" t="s">
        <v>66</v>
      </c>
      <c r="S3532" t="s">
        <v>47</v>
      </c>
      <c r="T3532" t="s">
        <v>106</v>
      </c>
      <c r="U3532" t="s">
        <v>30</v>
      </c>
      <c r="V3532" s="5">
        <f>data[[#This Row],[PriceUSD]]*data[[#This Row],[Quantity]]</f>
        <v>251.91</v>
      </c>
      <c r="W3532" s="7">
        <f>data[[#This Row],[OrderDate]] + TIME(VALUE(LEFT(data[[#This Row],[OrderTime]],2)), VALUE(RIGHT(data[[#This Row],[OrderTime]],2)), 0)</f>
        <v>45850.046527777777</v>
      </c>
      <c r="X3532" s="7">
        <f>_xlfn.MINIFS(data[OrderDateTime], data[CustomerName], data[[#This Row],[CustomerName]])</f>
        <v>45656.015277777777</v>
      </c>
      <c r="Y3532" t="str">
        <f>IF(data[[#This Row],[OrderDateTime]]=data[[#This Row],[FirstOrderDateTime]], "New", "Returning")</f>
        <v>Returning</v>
      </c>
      <c r="Z3532" s="7">
        <f>data[[#This Row],[DeliveryDate]] + data[[#This Row],[DeliveryTime]]</f>
        <v>45850.75</v>
      </c>
      <c r="AA3532" s="7">
        <f>data[[#This Row],[OrderDateTime]] + 1</f>
        <v>45851.046527777777</v>
      </c>
      <c r="AB3532" s="7" t="str">
        <f>IF(data[[#This Row],[DeliveryDateTime]] &lt;= data[[#This Row],[SLADue]], "On Time", "Late")</f>
        <v>On Time</v>
      </c>
    </row>
    <row r="3533" spans="1:28" x14ac:dyDescent="0.2">
      <c r="A3533" t="s">
        <v>4083</v>
      </c>
      <c r="B3533" t="s">
        <v>19</v>
      </c>
      <c r="C3533" t="s">
        <v>101</v>
      </c>
      <c r="D3533" t="s">
        <v>102</v>
      </c>
      <c r="E3533" s="5">
        <v>24.87</v>
      </c>
      <c r="F3533" t="s">
        <v>81</v>
      </c>
      <c r="G3533">
        <v>1</v>
      </c>
      <c r="H3533" s="1">
        <v>45884</v>
      </c>
      <c r="I3533" s="1" t="str">
        <f>TEXT(data[[#This Row],[OrderDate]],"mmm")</f>
        <v>Aug</v>
      </c>
      <c r="J3533" s="6">
        <v>0.84097222222222223</v>
      </c>
      <c r="K3533" s="6" t="str">
        <f>TEXT(data[[#This Row],[OrderTime]],"h")</f>
        <v>20</v>
      </c>
      <c r="L3533" s="1">
        <v>45885</v>
      </c>
      <c r="M3533" s="6">
        <v>0.88263888888888886</v>
      </c>
      <c r="N3533" t="s">
        <v>57</v>
      </c>
      <c r="O3533" t="s">
        <v>142</v>
      </c>
      <c r="P3533" t="s">
        <v>25</v>
      </c>
      <c r="Q3533" t="s">
        <v>26</v>
      </c>
      <c r="R3533" t="s">
        <v>83</v>
      </c>
      <c r="S3533" t="s">
        <v>28</v>
      </c>
      <c r="T3533" t="s">
        <v>38</v>
      </c>
      <c r="U3533" t="s">
        <v>30</v>
      </c>
      <c r="V3533" s="5">
        <f>data[[#This Row],[PriceUSD]]*data[[#This Row],[Quantity]]</f>
        <v>24.87</v>
      </c>
      <c r="W3533" s="7">
        <f>data[[#This Row],[OrderDate]] + TIME(VALUE(LEFT(data[[#This Row],[OrderTime]],2)), VALUE(RIGHT(data[[#This Row],[OrderTime]],2)), 0)</f>
        <v>45884.015277777777</v>
      </c>
      <c r="X3533" s="7">
        <f>_xlfn.MINIFS(data[OrderDateTime], data[CustomerName], data[[#This Row],[CustomerName]])</f>
        <v>45509.022916666669</v>
      </c>
      <c r="Y3533" t="str">
        <f>IF(data[[#This Row],[OrderDateTime]]=data[[#This Row],[FirstOrderDateTime]], "New", "Returning")</f>
        <v>Returning</v>
      </c>
      <c r="Z3533" s="7">
        <f>data[[#This Row],[DeliveryDate]] + data[[#This Row],[DeliveryTime]]</f>
        <v>45885.882638888892</v>
      </c>
      <c r="AA3533" s="7">
        <f>data[[#This Row],[OrderDateTime]] + 1</f>
        <v>45885.015277777777</v>
      </c>
      <c r="AB3533" s="7" t="str">
        <f>IF(data[[#This Row],[DeliveryDateTime]] &lt;= data[[#This Row],[SLADue]], "On Time", "Late")</f>
        <v>Late</v>
      </c>
    </row>
    <row r="3534" spans="1:28" x14ac:dyDescent="0.2">
      <c r="A3534" t="s">
        <v>4084</v>
      </c>
      <c r="B3534" t="s">
        <v>19</v>
      </c>
      <c r="C3534" t="s">
        <v>20</v>
      </c>
      <c r="D3534" t="s">
        <v>21</v>
      </c>
      <c r="E3534" s="5">
        <v>18.850000000000001</v>
      </c>
      <c r="F3534" t="s">
        <v>22</v>
      </c>
      <c r="G3534">
        <v>1</v>
      </c>
      <c r="H3534" s="1">
        <v>45616</v>
      </c>
      <c r="I3534" s="1" t="str">
        <f>TEXT(data[[#This Row],[OrderDate]],"mmm")</f>
        <v>Nov</v>
      </c>
      <c r="J3534" s="6">
        <v>0.47499999999999998</v>
      </c>
      <c r="K3534" s="6" t="str">
        <f>TEXT(data[[#This Row],[OrderTime]],"h")</f>
        <v>11</v>
      </c>
      <c r="L3534" s="1">
        <v>45617</v>
      </c>
      <c r="M3534" s="6">
        <v>0.72499999999999998</v>
      </c>
      <c r="N3534" t="s">
        <v>213</v>
      </c>
      <c r="O3534" t="s">
        <v>881</v>
      </c>
      <c r="P3534" t="s">
        <v>36</v>
      </c>
      <c r="Q3534" t="s">
        <v>26</v>
      </c>
      <c r="R3534" t="s">
        <v>27</v>
      </c>
      <c r="S3534" t="s">
        <v>28</v>
      </c>
      <c r="T3534" t="s">
        <v>29</v>
      </c>
      <c r="U3534" t="s">
        <v>39</v>
      </c>
      <c r="V3534" s="5">
        <f>data[[#This Row],[PriceUSD]]*data[[#This Row],[Quantity]]</f>
        <v>18.850000000000001</v>
      </c>
      <c r="W3534" s="7">
        <f>data[[#This Row],[OrderDate]] + TIME(VALUE(LEFT(data[[#This Row],[OrderTime]],2)), VALUE(RIGHT(data[[#This Row],[OrderTime]],2)), 0)</f>
        <v>45616.052083333336</v>
      </c>
      <c r="X3534" s="7">
        <f>_xlfn.MINIFS(data[OrderDateTime], data[CustomerName], data[[#This Row],[CustomerName]])</f>
        <v>45612.022916666669</v>
      </c>
      <c r="Y3534" t="str">
        <f>IF(data[[#This Row],[OrderDateTime]]=data[[#This Row],[FirstOrderDateTime]], "New", "Returning")</f>
        <v>Returning</v>
      </c>
      <c r="Z3534" s="7">
        <f>data[[#This Row],[DeliveryDate]] + data[[#This Row],[DeliveryTime]]</f>
        <v>45617.724999999999</v>
      </c>
      <c r="AA3534" s="7">
        <f>data[[#This Row],[OrderDateTime]] + 1</f>
        <v>45617.052083333336</v>
      </c>
      <c r="AB3534" s="7" t="str">
        <f>IF(data[[#This Row],[DeliveryDateTime]] &lt;= data[[#This Row],[SLADue]], "On Time", "Late")</f>
        <v>Late</v>
      </c>
    </row>
    <row r="3535" spans="1:28" x14ac:dyDescent="0.2">
      <c r="A3535" t="s">
        <v>4085</v>
      </c>
      <c r="B3535" t="s">
        <v>19</v>
      </c>
      <c r="C3535" t="s">
        <v>117</v>
      </c>
      <c r="D3535" t="s">
        <v>118</v>
      </c>
      <c r="E3535" s="5">
        <v>73.83</v>
      </c>
      <c r="F3535" t="s">
        <v>94</v>
      </c>
      <c r="G3535">
        <v>3</v>
      </c>
      <c r="H3535" s="1">
        <v>45663</v>
      </c>
      <c r="I3535" s="1" t="str">
        <f>TEXT(data[[#This Row],[OrderDate]],"mmm")</f>
        <v>Jan</v>
      </c>
      <c r="J3535" s="6">
        <v>0.46666666666666667</v>
      </c>
      <c r="K3535" s="6" t="str">
        <f>TEXT(data[[#This Row],[OrderTime]],"h")</f>
        <v>11</v>
      </c>
      <c r="L3535" s="1">
        <v>45664</v>
      </c>
      <c r="M3535" s="6">
        <v>0.55000000000000004</v>
      </c>
      <c r="N3535" t="s">
        <v>310</v>
      </c>
      <c r="O3535" t="s">
        <v>236</v>
      </c>
      <c r="P3535" t="s">
        <v>180</v>
      </c>
      <c r="Q3535" t="s">
        <v>26</v>
      </c>
      <c r="R3535" t="s">
        <v>66</v>
      </c>
      <c r="S3535" t="s">
        <v>28</v>
      </c>
      <c r="T3535" t="s">
        <v>29</v>
      </c>
      <c r="U3535" t="s">
        <v>30</v>
      </c>
      <c r="V3535" s="5">
        <f>data[[#This Row],[PriceUSD]]*data[[#This Row],[Quantity]]</f>
        <v>221.49</v>
      </c>
      <c r="W3535" s="7">
        <f>data[[#This Row],[OrderDate]] + TIME(VALUE(LEFT(data[[#This Row],[OrderTime]],2)), VALUE(RIGHT(data[[#This Row],[OrderTime]],2)), 0)</f>
        <v>45663.046527777777</v>
      </c>
      <c r="X3535" s="7">
        <f>_xlfn.MINIFS(data[OrderDateTime], data[CustomerName], data[[#This Row],[CustomerName]])</f>
        <v>45524.030555555553</v>
      </c>
      <c r="Y3535" t="str">
        <f>IF(data[[#This Row],[OrderDateTime]]=data[[#This Row],[FirstOrderDateTime]], "New", "Returning")</f>
        <v>Returning</v>
      </c>
      <c r="Z3535" s="7">
        <f>data[[#This Row],[DeliveryDate]] + data[[#This Row],[DeliveryTime]]</f>
        <v>45664.55</v>
      </c>
      <c r="AA3535" s="7">
        <f>data[[#This Row],[OrderDateTime]] + 1</f>
        <v>45664.046527777777</v>
      </c>
      <c r="AB3535" s="7" t="str">
        <f>IF(data[[#This Row],[DeliveryDateTime]] &lt;= data[[#This Row],[SLADue]], "On Time", "Late")</f>
        <v>Late</v>
      </c>
    </row>
    <row r="3536" spans="1:28" x14ac:dyDescent="0.2">
      <c r="A3536" t="s">
        <v>4086</v>
      </c>
      <c r="B3536" t="s">
        <v>19</v>
      </c>
      <c r="C3536" t="s">
        <v>92</v>
      </c>
      <c r="D3536" t="s">
        <v>93</v>
      </c>
      <c r="E3536" s="5">
        <v>79.63</v>
      </c>
      <c r="F3536" t="s">
        <v>94</v>
      </c>
      <c r="G3536">
        <v>3</v>
      </c>
      <c r="H3536" s="1">
        <v>45756</v>
      </c>
      <c r="I3536" s="1" t="str">
        <f>TEXT(data[[#This Row],[OrderDate]],"mmm")</f>
        <v>Apr</v>
      </c>
      <c r="J3536" s="6">
        <v>0.6020833333333333</v>
      </c>
      <c r="K3536" s="6" t="str">
        <f>TEXT(data[[#This Row],[OrderTime]],"h")</f>
        <v>14</v>
      </c>
      <c r="L3536" s="1">
        <v>45756</v>
      </c>
      <c r="M3536" s="6">
        <v>0.8520833333333333</v>
      </c>
      <c r="N3536" t="s">
        <v>139</v>
      </c>
      <c r="O3536" t="s">
        <v>512</v>
      </c>
      <c r="P3536" t="s">
        <v>36</v>
      </c>
      <c r="Q3536" t="s">
        <v>26</v>
      </c>
      <c r="R3536" t="s">
        <v>66</v>
      </c>
      <c r="S3536" t="s">
        <v>47</v>
      </c>
      <c r="T3536" t="s">
        <v>29</v>
      </c>
      <c r="U3536" t="s">
        <v>39</v>
      </c>
      <c r="V3536" s="5">
        <f>data[[#This Row],[PriceUSD]]*data[[#This Row],[Quantity]]</f>
        <v>238.89</v>
      </c>
      <c r="W3536" s="7">
        <f>data[[#This Row],[OrderDate]] + TIME(VALUE(LEFT(data[[#This Row],[OrderTime]],2)), VALUE(RIGHT(data[[#This Row],[OrderTime]],2)), 0)</f>
        <v>45756.022916666669</v>
      </c>
      <c r="X3536" s="7">
        <f>_xlfn.MINIFS(data[OrderDateTime], data[CustomerName], data[[#This Row],[CustomerName]])</f>
        <v>45572</v>
      </c>
      <c r="Y3536" t="str">
        <f>IF(data[[#This Row],[OrderDateTime]]=data[[#This Row],[FirstOrderDateTime]], "New", "Returning")</f>
        <v>Returning</v>
      </c>
      <c r="Z3536" s="7">
        <f>data[[#This Row],[DeliveryDate]] + data[[#This Row],[DeliveryTime]]</f>
        <v>45756.852083333331</v>
      </c>
      <c r="AA3536" s="7">
        <f>data[[#This Row],[OrderDateTime]] + 1</f>
        <v>45757.022916666669</v>
      </c>
      <c r="AB3536" s="7" t="str">
        <f>IF(data[[#This Row],[DeliveryDateTime]] &lt;= data[[#This Row],[SLADue]], "On Time", "Late")</f>
        <v>On Time</v>
      </c>
    </row>
    <row r="3537" spans="1:28" x14ac:dyDescent="0.2">
      <c r="A3537" t="s">
        <v>4087</v>
      </c>
      <c r="B3537" t="s">
        <v>19</v>
      </c>
      <c r="C3537" t="s">
        <v>85</v>
      </c>
      <c r="D3537" t="s">
        <v>86</v>
      </c>
      <c r="E3537" s="5">
        <v>54.97</v>
      </c>
      <c r="F3537" t="s">
        <v>87</v>
      </c>
      <c r="G3537">
        <v>1</v>
      </c>
      <c r="H3537" s="1">
        <v>45656</v>
      </c>
      <c r="I3537" s="1" t="str">
        <f>TEXT(data[[#This Row],[OrderDate]],"mmm")</f>
        <v>Dec</v>
      </c>
      <c r="J3537" s="6">
        <v>0.76388888888888884</v>
      </c>
      <c r="K3537" s="6" t="str">
        <f>TEXT(data[[#This Row],[OrderTime]],"h")</f>
        <v>18</v>
      </c>
      <c r="L3537" s="1">
        <v>45657</v>
      </c>
      <c r="M3537" s="6">
        <v>0.76388888888888884</v>
      </c>
      <c r="N3537" t="s">
        <v>434</v>
      </c>
      <c r="O3537" t="s">
        <v>900</v>
      </c>
      <c r="P3537" t="s">
        <v>234</v>
      </c>
      <c r="Q3537" t="s">
        <v>26</v>
      </c>
      <c r="R3537" t="s">
        <v>90</v>
      </c>
      <c r="S3537" t="s">
        <v>28</v>
      </c>
      <c r="T3537" t="s">
        <v>59</v>
      </c>
      <c r="U3537" t="s">
        <v>67</v>
      </c>
      <c r="V3537" s="5">
        <f>data[[#This Row],[PriceUSD]]*data[[#This Row],[Quantity]]</f>
        <v>54.97</v>
      </c>
      <c r="W3537" s="7">
        <f>data[[#This Row],[OrderDate]] + TIME(VALUE(LEFT(data[[#This Row],[OrderTime]],2)), VALUE(RIGHT(data[[#This Row],[OrderTime]],2)), 0)</f>
        <v>45656.061805555553</v>
      </c>
      <c r="X3537" s="7">
        <f>_xlfn.MINIFS(data[OrderDateTime], data[CustomerName], data[[#This Row],[CustomerName]])</f>
        <v>45510.038888888892</v>
      </c>
      <c r="Y3537" t="str">
        <f>IF(data[[#This Row],[OrderDateTime]]=data[[#This Row],[FirstOrderDateTime]], "New", "Returning")</f>
        <v>Returning</v>
      </c>
      <c r="Z3537" s="7">
        <f>data[[#This Row],[DeliveryDate]] + data[[#This Row],[DeliveryTime]]</f>
        <v>45657.763888888891</v>
      </c>
      <c r="AA3537" s="7">
        <f>data[[#This Row],[OrderDateTime]] + 1</f>
        <v>45657.061805555553</v>
      </c>
      <c r="AB3537" s="7" t="str">
        <f>IF(data[[#This Row],[DeliveryDateTime]] &lt;= data[[#This Row],[SLADue]], "On Time", "Late")</f>
        <v>Late</v>
      </c>
    </row>
    <row r="3538" spans="1:28" x14ac:dyDescent="0.2">
      <c r="A3538" t="s">
        <v>4088</v>
      </c>
      <c r="B3538" t="s">
        <v>19</v>
      </c>
      <c r="C3538" t="s">
        <v>61</v>
      </c>
      <c r="D3538" t="s">
        <v>62</v>
      </c>
      <c r="E3538" s="5">
        <v>145.54</v>
      </c>
      <c r="F3538" t="s">
        <v>94</v>
      </c>
      <c r="G3538">
        <v>3</v>
      </c>
      <c r="H3538" s="1">
        <v>45706</v>
      </c>
      <c r="I3538" s="1" t="str">
        <f>TEXT(data[[#This Row],[OrderDate]],"mmm")</f>
        <v>Feb</v>
      </c>
      <c r="J3538" s="6">
        <v>0.79861111111111116</v>
      </c>
      <c r="K3538" s="6" t="str">
        <f>TEXT(data[[#This Row],[OrderTime]],"h")</f>
        <v>19</v>
      </c>
      <c r="L3538" s="1">
        <v>45707</v>
      </c>
      <c r="M3538" s="6">
        <v>0.82152777777777775</v>
      </c>
      <c r="N3538" t="s">
        <v>170</v>
      </c>
      <c r="O3538" t="s">
        <v>631</v>
      </c>
      <c r="P3538" t="s">
        <v>36</v>
      </c>
      <c r="Q3538" t="s">
        <v>26</v>
      </c>
      <c r="R3538" t="s">
        <v>66</v>
      </c>
      <c r="S3538" t="s">
        <v>28</v>
      </c>
      <c r="T3538" t="s">
        <v>38</v>
      </c>
      <c r="U3538" t="s">
        <v>30</v>
      </c>
      <c r="V3538" s="5">
        <f>data[[#This Row],[PriceUSD]]*data[[#This Row],[Quantity]]</f>
        <v>436.62</v>
      </c>
      <c r="W3538" s="7">
        <f>data[[#This Row],[OrderDate]] + TIME(VALUE(LEFT(data[[#This Row],[OrderTime]],2)), VALUE(RIGHT(data[[#This Row],[OrderTime]],2)), 0)</f>
        <v>45706.007638888892</v>
      </c>
      <c r="X3538" s="7">
        <f>_xlfn.MINIFS(data[OrderDateTime], data[CustomerName], data[[#This Row],[CustomerName]])</f>
        <v>45506.052083333336</v>
      </c>
      <c r="Y3538" t="str">
        <f>IF(data[[#This Row],[OrderDateTime]]=data[[#This Row],[FirstOrderDateTime]], "New", "Returning")</f>
        <v>Returning</v>
      </c>
      <c r="Z3538" s="7">
        <f>data[[#This Row],[DeliveryDate]] + data[[#This Row],[DeliveryTime]]</f>
        <v>45707.821527777778</v>
      </c>
      <c r="AA3538" s="7">
        <f>data[[#This Row],[OrderDateTime]] + 1</f>
        <v>45707.007638888892</v>
      </c>
      <c r="AB3538" s="7" t="str">
        <f>IF(data[[#This Row],[DeliveryDateTime]] &lt;= data[[#This Row],[SLADue]], "On Time", "Late")</f>
        <v>Late</v>
      </c>
    </row>
    <row r="3539" spans="1:28" x14ac:dyDescent="0.2">
      <c r="A3539" t="s">
        <v>4089</v>
      </c>
      <c r="B3539" t="s">
        <v>19</v>
      </c>
      <c r="C3539" t="s">
        <v>69</v>
      </c>
      <c r="D3539" t="s">
        <v>70</v>
      </c>
      <c r="E3539" s="5">
        <v>51.79</v>
      </c>
      <c r="F3539" t="s">
        <v>56</v>
      </c>
      <c r="G3539">
        <v>1</v>
      </c>
      <c r="H3539" s="1">
        <v>45747</v>
      </c>
      <c r="I3539" s="1" t="str">
        <f>TEXT(data[[#This Row],[OrderDate]],"mmm")</f>
        <v>Mar</v>
      </c>
      <c r="J3539" s="6">
        <v>0.40208333333333335</v>
      </c>
      <c r="K3539" s="6" t="str">
        <f>TEXT(data[[#This Row],[OrderTime]],"h")</f>
        <v>9</v>
      </c>
      <c r="L3539" s="1">
        <v>45747</v>
      </c>
      <c r="M3539" s="6">
        <v>0.61041666666666672</v>
      </c>
      <c r="N3539" t="s">
        <v>34</v>
      </c>
      <c r="O3539" t="s">
        <v>283</v>
      </c>
      <c r="P3539" t="s">
        <v>36</v>
      </c>
      <c r="Q3539" t="s">
        <v>53</v>
      </c>
      <c r="R3539" t="s">
        <v>37</v>
      </c>
      <c r="S3539" t="s">
        <v>47</v>
      </c>
      <c r="T3539" t="s">
        <v>115</v>
      </c>
      <c r="U3539" t="s">
        <v>30</v>
      </c>
      <c r="V3539" s="5">
        <f>data[[#This Row],[PriceUSD]]*data[[#This Row],[Quantity]]</f>
        <v>51.79</v>
      </c>
      <c r="W3539" s="7">
        <f>data[[#This Row],[OrderDate]] + TIME(VALUE(LEFT(data[[#This Row],[OrderTime]],2)), VALUE(RIGHT(data[[#This Row],[OrderTime]],2)), 0)</f>
        <v>45747.022916666669</v>
      </c>
      <c r="X3539" s="7">
        <f>_xlfn.MINIFS(data[OrderDateTime], data[CustomerName], data[[#This Row],[CustomerName]])</f>
        <v>45523.030555555553</v>
      </c>
      <c r="Y3539" t="str">
        <f>IF(data[[#This Row],[OrderDateTime]]=data[[#This Row],[FirstOrderDateTime]], "New", "Returning")</f>
        <v>Returning</v>
      </c>
      <c r="Z3539" s="7">
        <f>data[[#This Row],[DeliveryDate]] + data[[#This Row],[DeliveryTime]]</f>
        <v>45747.61041666667</v>
      </c>
      <c r="AA3539" s="7">
        <f>data[[#This Row],[OrderDateTime]] + 1</f>
        <v>45748.022916666669</v>
      </c>
      <c r="AB3539" s="7" t="str">
        <f>IF(data[[#This Row],[DeliveryDateTime]] &lt;= data[[#This Row],[SLADue]], "On Time", "Late")</f>
        <v>On Time</v>
      </c>
    </row>
    <row r="3540" spans="1:28" x14ac:dyDescent="0.2">
      <c r="A3540" t="s">
        <v>4090</v>
      </c>
      <c r="B3540" t="s">
        <v>19</v>
      </c>
      <c r="C3540" t="s">
        <v>391</v>
      </c>
      <c r="D3540" t="s">
        <v>392</v>
      </c>
      <c r="E3540" s="5">
        <v>18.46</v>
      </c>
      <c r="F3540" t="s">
        <v>43</v>
      </c>
      <c r="G3540">
        <v>3</v>
      </c>
      <c r="H3540" s="1">
        <v>45860</v>
      </c>
      <c r="I3540" s="1" t="str">
        <f>TEXT(data[[#This Row],[OrderDate]],"mmm")</f>
        <v>Jul</v>
      </c>
      <c r="J3540" s="6">
        <v>0.60972222222222228</v>
      </c>
      <c r="K3540" s="6" t="str">
        <f>TEXT(data[[#This Row],[OrderTime]],"h")</f>
        <v>14</v>
      </c>
      <c r="L3540" s="1">
        <v>45861</v>
      </c>
      <c r="M3540" s="6">
        <v>0.73472222222222228</v>
      </c>
      <c r="N3540" t="s">
        <v>88</v>
      </c>
      <c r="O3540" t="s">
        <v>456</v>
      </c>
      <c r="P3540" t="s">
        <v>25</v>
      </c>
      <c r="Q3540" t="s">
        <v>26</v>
      </c>
      <c r="R3540" t="s">
        <v>394</v>
      </c>
      <c r="S3540" t="s">
        <v>28</v>
      </c>
      <c r="T3540" t="s">
        <v>29</v>
      </c>
      <c r="U3540" t="s">
        <v>30</v>
      </c>
      <c r="V3540" s="5">
        <f>data[[#This Row],[PriceUSD]]*data[[#This Row],[Quantity]]</f>
        <v>55.38</v>
      </c>
      <c r="W3540" s="7">
        <f>data[[#This Row],[OrderDate]] + TIME(VALUE(LEFT(data[[#This Row],[OrderTime]],2)), VALUE(RIGHT(data[[#This Row],[OrderTime]],2)), 0)</f>
        <v>45860.015277777777</v>
      </c>
      <c r="X3540" s="7">
        <f>_xlfn.MINIFS(data[OrderDateTime], data[CustomerName], data[[#This Row],[CustomerName]])</f>
        <v>45562.046527777777</v>
      </c>
      <c r="Y3540" t="str">
        <f>IF(data[[#This Row],[OrderDateTime]]=data[[#This Row],[FirstOrderDateTime]], "New", "Returning")</f>
        <v>Returning</v>
      </c>
      <c r="Z3540" s="7">
        <f>data[[#This Row],[DeliveryDate]] + data[[#This Row],[DeliveryTime]]</f>
        <v>45861.734722222223</v>
      </c>
      <c r="AA3540" s="7">
        <f>data[[#This Row],[OrderDateTime]] + 1</f>
        <v>45861.015277777777</v>
      </c>
      <c r="AB3540" s="7" t="str">
        <f>IF(data[[#This Row],[DeliveryDateTime]] &lt;= data[[#This Row],[SLADue]], "On Time", "Late")</f>
        <v>Late</v>
      </c>
    </row>
    <row r="3541" spans="1:28" x14ac:dyDescent="0.2">
      <c r="A3541" t="s">
        <v>4091</v>
      </c>
      <c r="B3541" t="s">
        <v>19</v>
      </c>
      <c r="C3541" t="s">
        <v>290</v>
      </c>
      <c r="D3541" t="s">
        <v>291</v>
      </c>
      <c r="E3541" s="5">
        <v>73.599999999999994</v>
      </c>
      <c r="F3541" t="s">
        <v>22</v>
      </c>
      <c r="G3541">
        <v>1</v>
      </c>
      <c r="H3541" s="1">
        <v>45726</v>
      </c>
      <c r="I3541" s="1" t="str">
        <f>TEXT(data[[#This Row],[OrderDate]],"mmm")</f>
        <v>Mar</v>
      </c>
      <c r="J3541" s="6">
        <v>0.78263888888888888</v>
      </c>
      <c r="K3541" s="6" t="str">
        <f>TEXT(data[[#This Row],[OrderTime]],"h")</f>
        <v>18</v>
      </c>
      <c r="L3541" s="1">
        <v>45727</v>
      </c>
      <c r="M3541" s="6">
        <v>0.90763888888888888</v>
      </c>
      <c r="N3541" t="s">
        <v>213</v>
      </c>
      <c r="O3541" t="s">
        <v>142</v>
      </c>
      <c r="P3541" t="s">
        <v>36</v>
      </c>
      <c r="Q3541" t="s">
        <v>26</v>
      </c>
      <c r="R3541" t="s">
        <v>294</v>
      </c>
      <c r="S3541" t="s">
        <v>28</v>
      </c>
      <c r="T3541" t="s">
        <v>38</v>
      </c>
      <c r="U3541" t="s">
        <v>30</v>
      </c>
      <c r="V3541" s="5">
        <f>data[[#This Row],[PriceUSD]]*data[[#This Row],[Quantity]]</f>
        <v>73.599999999999994</v>
      </c>
      <c r="W3541" s="7">
        <f>data[[#This Row],[OrderDate]] + TIME(VALUE(LEFT(data[[#This Row],[OrderTime]],2)), VALUE(RIGHT(data[[#This Row],[OrderTime]],2)), 0)</f>
        <v>45726.061805555553</v>
      </c>
      <c r="X3541" s="7">
        <f>_xlfn.MINIFS(data[OrderDateTime], data[CustomerName], data[[#This Row],[CustomerName]])</f>
        <v>45509.022916666669</v>
      </c>
      <c r="Y3541" t="str">
        <f>IF(data[[#This Row],[OrderDateTime]]=data[[#This Row],[FirstOrderDateTime]], "New", "Returning")</f>
        <v>Returning</v>
      </c>
      <c r="Z3541" s="7">
        <f>data[[#This Row],[DeliveryDate]] + data[[#This Row],[DeliveryTime]]</f>
        <v>45727.907638888886</v>
      </c>
      <c r="AA3541" s="7">
        <f>data[[#This Row],[OrderDateTime]] + 1</f>
        <v>45727.061805555553</v>
      </c>
      <c r="AB3541" s="7" t="str">
        <f>IF(data[[#This Row],[DeliveryDateTime]] &lt;= data[[#This Row],[SLADue]], "On Time", "Late")</f>
        <v>Late</v>
      </c>
    </row>
    <row r="3542" spans="1:28" x14ac:dyDescent="0.2">
      <c r="A3542" t="s">
        <v>4092</v>
      </c>
      <c r="B3542" t="s">
        <v>19</v>
      </c>
      <c r="C3542" t="s">
        <v>69</v>
      </c>
      <c r="D3542" t="s">
        <v>70</v>
      </c>
      <c r="E3542" s="5">
        <v>55.62</v>
      </c>
      <c r="F3542" t="s">
        <v>74</v>
      </c>
      <c r="G3542">
        <v>1</v>
      </c>
      <c r="H3542" s="1">
        <v>45628</v>
      </c>
      <c r="I3542" s="1" t="str">
        <f>TEXT(data[[#This Row],[OrderDate]],"mmm")</f>
        <v>Dec</v>
      </c>
      <c r="J3542" s="6">
        <v>0.85972222222222228</v>
      </c>
      <c r="K3542" s="6" t="str">
        <f>TEXT(data[[#This Row],[OrderTime]],"h")</f>
        <v>20</v>
      </c>
      <c r="L3542" s="1">
        <v>45630</v>
      </c>
      <c r="M3542" s="6">
        <v>0.77500000000000002</v>
      </c>
      <c r="N3542" t="s">
        <v>233</v>
      </c>
      <c r="O3542" t="s">
        <v>206</v>
      </c>
      <c r="P3542" t="s">
        <v>234</v>
      </c>
      <c r="Q3542" t="s">
        <v>53</v>
      </c>
      <c r="R3542" t="s">
        <v>37</v>
      </c>
      <c r="S3542" t="s">
        <v>105</v>
      </c>
      <c r="T3542" t="s">
        <v>115</v>
      </c>
      <c r="U3542" t="s">
        <v>67</v>
      </c>
      <c r="V3542" s="5">
        <f>data[[#This Row],[PriceUSD]]*data[[#This Row],[Quantity]]</f>
        <v>55.62</v>
      </c>
      <c r="W3542" s="7">
        <f>data[[#This Row],[OrderDate]] + TIME(VALUE(LEFT(data[[#This Row],[OrderTime]],2)), VALUE(RIGHT(data[[#This Row],[OrderTime]],2)), 0)</f>
        <v>45628.015277777777</v>
      </c>
      <c r="X3542" s="7">
        <f>_xlfn.MINIFS(data[OrderDateTime], data[CustomerName], data[[#This Row],[CustomerName]])</f>
        <v>45527.015277777777</v>
      </c>
      <c r="Y3542" t="str">
        <f>IF(data[[#This Row],[OrderDateTime]]=data[[#This Row],[FirstOrderDateTime]], "New", "Returning")</f>
        <v>Returning</v>
      </c>
      <c r="Z3542" s="7">
        <f>data[[#This Row],[DeliveryDate]] + data[[#This Row],[DeliveryTime]]</f>
        <v>45630.775000000001</v>
      </c>
      <c r="AA3542" s="7">
        <f>data[[#This Row],[OrderDateTime]] + 1</f>
        <v>45629.015277777777</v>
      </c>
      <c r="AB3542" s="7" t="str">
        <f>IF(data[[#This Row],[DeliveryDateTime]] &lt;= data[[#This Row],[SLADue]], "On Time", "Late")</f>
        <v>Late</v>
      </c>
    </row>
    <row r="3543" spans="1:28" x14ac:dyDescent="0.2">
      <c r="A3543" t="s">
        <v>4093</v>
      </c>
      <c r="B3543" t="s">
        <v>19</v>
      </c>
      <c r="C3543" t="s">
        <v>117</v>
      </c>
      <c r="D3543" t="s">
        <v>118</v>
      </c>
      <c r="E3543" s="5">
        <v>80.98</v>
      </c>
      <c r="F3543" t="s">
        <v>182</v>
      </c>
      <c r="G3543">
        <v>1</v>
      </c>
      <c r="H3543" s="1">
        <v>45589</v>
      </c>
      <c r="I3543" s="1" t="str">
        <f>TEXT(data[[#This Row],[OrderDate]],"mmm")</f>
        <v>Oct</v>
      </c>
      <c r="J3543" s="6">
        <v>0.49861111111111112</v>
      </c>
      <c r="K3543" s="6" t="str">
        <f>TEXT(data[[#This Row],[OrderTime]],"h")</f>
        <v>11</v>
      </c>
      <c r="L3543" s="1">
        <v>45589</v>
      </c>
      <c r="M3543" s="6">
        <v>0.74861111111111112</v>
      </c>
      <c r="N3543" t="s">
        <v>44</v>
      </c>
      <c r="O3543" t="s">
        <v>676</v>
      </c>
      <c r="P3543" t="s">
        <v>25</v>
      </c>
      <c r="Q3543" t="s">
        <v>26</v>
      </c>
      <c r="R3543" t="s">
        <v>66</v>
      </c>
      <c r="S3543" t="s">
        <v>47</v>
      </c>
      <c r="T3543" t="s">
        <v>38</v>
      </c>
      <c r="U3543" t="s">
        <v>30</v>
      </c>
      <c r="V3543" s="5">
        <f>data[[#This Row],[PriceUSD]]*data[[#This Row],[Quantity]]</f>
        <v>80.98</v>
      </c>
      <c r="W3543" s="7">
        <f>data[[#This Row],[OrderDate]] + TIME(VALUE(LEFT(data[[#This Row],[OrderTime]],2)), VALUE(RIGHT(data[[#This Row],[OrderTime]],2)), 0)</f>
        <v>45589.007638888892</v>
      </c>
      <c r="X3543" s="7">
        <f>_xlfn.MINIFS(data[OrderDateTime], data[CustomerName], data[[#This Row],[CustomerName]])</f>
        <v>45536.052083333336</v>
      </c>
      <c r="Y3543" t="str">
        <f>IF(data[[#This Row],[OrderDateTime]]=data[[#This Row],[FirstOrderDateTime]], "New", "Returning")</f>
        <v>Returning</v>
      </c>
      <c r="Z3543" s="7">
        <f>data[[#This Row],[DeliveryDate]] + data[[#This Row],[DeliveryTime]]</f>
        <v>45589.748611111114</v>
      </c>
      <c r="AA3543" s="7">
        <f>data[[#This Row],[OrderDateTime]] + 1</f>
        <v>45590.007638888892</v>
      </c>
      <c r="AB3543" s="7" t="str">
        <f>IF(data[[#This Row],[DeliveryDateTime]] &lt;= data[[#This Row],[SLADue]], "On Time", "Late")</f>
        <v>On Time</v>
      </c>
    </row>
    <row r="3544" spans="1:28" x14ac:dyDescent="0.2">
      <c r="A3544" t="s">
        <v>4094</v>
      </c>
      <c r="B3544" t="s">
        <v>19</v>
      </c>
      <c r="C3544" t="s">
        <v>126</v>
      </c>
      <c r="D3544" t="s">
        <v>127</v>
      </c>
      <c r="E3544" s="5">
        <v>19.55</v>
      </c>
      <c r="F3544" t="s">
        <v>87</v>
      </c>
      <c r="G3544">
        <v>2</v>
      </c>
      <c r="H3544" s="1">
        <v>45881</v>
      </c>
      <c r="I3544" s="1" t="str">
        <f>TEXT(data[[#This Row],[OrderDate]],"mmm")</f>
        <v>Aug</v>
      </c>
      <c r="J3544" s="6">
        <v>0.78819444444444442</v>
      </c>
      <c r="K3544" s="6" t="str">
        <f>TEXT(data[[#This Row],[OrderTime]],"h")</f>
        <v>18</v>
      </c>
      <c r="L3544" s="1">
        <v>45882</v>
      </c>
      <c r="M3544" s="6">
        <v>0.82986111111111116</v>
      </c>
      <c r="N3544" t="s">
        <v>112</v>
      </c>
      <c r="O3544" t="s">
        <v>911</v>
      </c>
      <c r="P3544" t="s">
        <v>36</v>
      </c>
      <c r="Q3544" t="s">
        <v>53</v>
      </c>
      <c r="R3544" t="s">
        <v>129</v>
      </c>
      <c r="S3544" t="s">
        <v>28</v>
      </c>
      <c r="T3544" t="s">
        <v>29</v>
      </c>
      <c r="U3544" t="s">
        <v>39</v>
      </c>
      <c r="V3544" s="5">
        <f>data[[#This Row],[PriceUSD]]*data[[#This Row],[Quantity]]</f>
        <v>39.1</v>
      </c>
      <c r="W3544" s="7">
        <f>data[[#This Row],[OrderDate]] + TIME(VALUE(LEFT(data[[#This Row],[OrderTime]],2)), VALUE(RIGHT(data[[#This Row],[OrderTime]],2)), 0)</f>
        <v>45881.030555555553</v>
      </c>
      <c r="X3544" s="7">
        <f>_xlfn.MINIFS(data[OrderDateTime], data[CustomerName], data[[#This Row],[CustomerName]])</f>
        <v>45533.054166666669</v>
      </c>
      <c r="Y3544" t="str">
        <f>IF(data[[#This Row],[OrderDateTime]]=data[[#This Row],[FirstOrderDateTime]], "New", "Returning")</f>
        <v>Returning</v>
      </c>
      <c r="Z3544" s="7">
        <f>data[[#This Row],[DeliveryDate]] + data[[#This Row],[DeliveryTime]]</f>
        <v>45882.829861111109</v>
      </c>
      <c r="AA3544" s="7">
        <f>data[[#This Row],[OrderDateTime]] + 1</f>
        <v>45882.030555555553</v>
      </c>
      <c r="AB3544" s="7" t="str">
        <f>IF(data[[#This Row],[DeliveryDateTime]] &lt;= data[[#This Row],[SLADue]], "On Time", "Late")</f>
        <v>Late</v>
      </c>
    </row>
    <row r="3545" spans="1:28" x14ac:dyDescent="0.2">
      <c r="A3545" t="s">
        <v>4095</v>
      </c>
      <c r="B3545" t="s">
        <v>19</v>
      </c>
      <c r="C3545" t="s">
        <v>69</v>
      </c>
      <c r="D3545" t="s">
        <v>70</v>
      </c>
      <c r="E3545" s="5">
        <v>55.69</v>
      </c>
      <c r="F3545" t="s">
        <v>119</v>
      </c>
      <c r="G3545">
        <v>1</v>
      </c>
      <c r="H3545" s="1">
        <v>45528</v>
      </c>
      <c r="I3545" s="1" t="str">
        <f>TEXT(data[[#This Row],[OrderDate]],"mmm")</f>
        <v>Aug</v>
      </c>
      <c r="J3545" s="6">
        <v>0.38541666666666669</v>
      </c>
      <c r="K3545" s="6" t="str">
        <f>TEXT(data[[#This Row],[OrderTime]],"h")</f>
        <v>9</v>
      </c>
      <c r="L3545" s="1">
        <v>45528</v>
      </c>
      <c r="M3545" s="6">
        <v>0.59375</v>
      </c>
      <c r="N3545" t="s">
        <v>238</v>
      </c>
      <c r="O3545" t="s">
        <v>1634</v>
      </c>
      <c r="P3545" t="s">
        <v>36</v>
      </c>
      <c r="Q3545" t="s">
        <v>53</v>
      </c>
      <c r="R3545" t="s">
        <v>37</v>
      </c>
      <c r="S3545" t="s">
        <v>47</v>
      </c>
      <c r="T3545" t="s">
        <v>106</v>
      </c>
      <c r="U3545" t="s">
        <v>30</v>
      </c>
      <c r="V3545" s="5">
        <f>data[[#This Row],[PriceUSD]]*data[[#This Row],[Quantity]]</f>
        <v>55.69</v>
      </c>
      <c r="W3545" s="7">
        <f>data[[#This Row],[OrderDate]] + TIME(VALUE(LEFT(data[[#This Row],[OrderTime]],2)), VALUE(RIGHT(data[[#This Row],[OrderTime]],2)), 0)</f>
        <v>45528.046527777777</v>
      </c>
      <c r="X3545" s="7">
        <f>_xlfn.MINIFS(data[OrderDateTime], data[CustomerName], data[[#This Row],[CustomerName]])</f>
        <v>45528.046527777777</v>
      </c>
      <c r="Y3545" t="str">
        <f>IF(data[[#This Row],[OrderDateTime]]=data[[#This Row],[FirstOrderDateTime]], "New", "Returning")</f>
        <v>New</v>
      </c>
      <c r="Z3545" s="7">
        <f>data[[#This Row],[DeliveryDate]] + data[[#This Row],[DeliveryTime]]</f>
        <v>45528.59375</v>
      </c>
      <c r="AA3545" s="7">
        <f>data[[#This Row],[OrderDateTime]] + 1</f>
        <v>45529.046527777777</v>
      </c>
      <c r="AB3545" s="7" t="str">
        <f>IF(data[[#This Row],[DeliveryDateTime]] &lt;= data[[#This Row],[SLADue]], "On Time", "Late")</f>
        <v>On Time</v>
      </c>
    </row>
    <row r="3546" spans="1:28" x14ac:dyDescent="0.2">
      <c r="A3546" t="s">
        <v>4096</v>
      </c>
      <c r="B3546" t="s">
        <v>19</v>
      </c>
      <c r="C3546" t="s">
        <v>92</v>
      </c>
      <c r="D3546" t="s">
        <v>93</v>
      </c>
      <c r="E3546" s="5">
        <v>77.540000000000006</v>
      </c>
      <c r="F3546" t="s">
        <v>81</v>
      </c>
      <c r="G3546">
        <v>1</v>
      </c>
      <c r="H3546" s="1">
        <v>45515</v>
      </c>
      <c r="I3546" s="1" t="str">
        <f>TEXT(data[[#This Row],[OrderDate]],"mmm")</f>
        <v>Aug</v>
      </c>
      <c r="J3546" s="6">
        <v>0.37916666666666665</v>
      </c>
      <c r="K3546" s="6" t="str">
        <f>TEXT(data[[#This Row],[OrderTime]],"h")</f>
        <v>9</v>
      </c>
      <c r="L3546" s="1">
        <v>45515</v>
      </c>
      <c r="M3546" s="6">
        <v>0.62916666666666665</v>
      </c>
      <c r="N3546" t="s">
        <v>98</v>
      </c>
      <c r="O3546" t="s">
        <v>786</v>
      </c>
      <c r="P3546" t="s">
        <v>77</v>
      </c>
      <c r="Q3546" t="s">
        <v>53</v>
      </c>
      <c r="R3546" t="s">
        <v>66</v>
      </c>
      <c r="S3546" t="s">
        <v>47</v>
      </c>
      <c r="T3546" t="s">
        <v>38</v>
      </c>
      <c r="U3546" t="s">
        <v>30</v>
      </c>
      <c r="V3546" s="5">
        <f>data[[#This Row],[PriceUSD]]*data[[#This Row],[Quantity]]</f>
        <v>77.540000000000006</v>
      </c>
      <c r="W3546" s="7">
        <f>data[[#This Row],[OrderDate]] + TIME(VALUE(LEFT(data[[#This Row],[OrderTime]],2)), VALUE(RIGHT(data[[#This Row],[OrderTime]],2)), 0)</f>
        <v>45515.046527777777</v>
      </c>
      <c r="X3546" s="7">
        <f>_xlfn.MINIFS(data[OrderDateTime], data[CustomerName], data[[#This Row],[CustomerName]])</f>
        <v>45515.046527777777</v>
      </c>
      <c r="Y3546" t="str">
        <f>IF(data[[#This Row],[OrderDateTime]]=data[[#This Row],[FirstOrderDateTime]], "New", "Returning")</f>
        <v>New</v>
      </c>
      <c r="Z3546" s="7">
        <f>data[[#This Row],[DeliveryDate]] + data[[#This Row],[DeliveryTime]]</f>
        <v>45515.629166666666</v>
      </c>
      <c r="AA3546" s="7">
        <f>data[[#This Row],[OrderDateTime]] + 1</f>
        <v>45516.046527777777</v>
      </c>
      <c r="AB3546" s="7" t="str">
        <f>IF(data[[#This Row],[DeliveryDateTime]] &lt;= data[[#This Row],[SLADue]], "On Time", "Late")</f>
        <v>On Time</v>
      </c>
    </row>
    <row r="3547" spans="1:28" x14ac:dyDescent="0.2">
      <c r="A3547" t="s">
        <v>4097</v>
      </c>
      <c r="B3547" t="s">
        <v>19</v>
      </c>
      <c r="C3547" t="s">
        <v>49</v>
      </c>
      <c r="D3547" t="s">
        <v>50</v>
      </c>
      <c r="E3547" s="5">
        <v>26.46</v>
      </c>
      <c r="F3547" t="s">
        <v>138</v>
      </c>
      <c r="G3547">
        <v>1</v>
      </c>
      <c r="H3547" s="1">
        <v>45791</v>
      </c>
      <c r="I3547" s="1" t="str">
        <f>TEXT(data[[#This Row],[OrderDate]],"mmm")</f>
        <v>May</v>
      </c>
      <c r="J3547" s="6">
        <v>0.73958333333333337</v>
      </c>
      <c r="K3547" s="6" t="str">
        <f>TEXT(data[[#This Row],[OrderTime]],"h")</f>
        <v>17</v>
      </c>
      <c r="L3547" s="1">
        <v>45793</v>
      </c>
      <c r="M3547" s="6">
        <v>0.71111111111111114</v>
      </c>
      <c r="N3547" t="s">
        <v>238</v>
      </c>
      <c r="O3547" t="s">
        <v>655</v>
      </c>
      <c r="P3547" t="s">
        <v>36</v>
      </c>
      <c r="Q3547" t="s">
        <v>53</v>
      </c>
      <c r="R3547" t="s">
        <v>54</v>
      </c>
      <c r="S3547" t="s">
        <v>105</v>
      </c>
      <c r="T3547" t="s">
        <v>29</v>
      </c>
      <c r="U3547" t="s">
        <v>39</v>
      </c>
      <c r="V3547" s="5">
        <f>data[[#This Row],[PriceUSD]]*data[[#This Row],[Quantity]]</f>
        <v>26.46</v>
      </c>
      <c r="W3547" s="7">
        <f>data[[#This Row],[OrderDate]] + TIME(VALUE(LEFT(data[[#This Row],[OrderTime]],2)), VALUE(RIGHT(data[[#This Row],[OrderTime]],2)), 0)</f>
        <v>45791.022916666669</v>
      </c>
      <c r="X3547" s="7">
        <f>_xlfn.MINIFS(data[OrderDateTime], data[CustomerName], data[[#This Row],[CustomerName]])</f>
        <v>45511.030555555553</v>
      </c>
      <c r="Y3547" t="str">
        <f>IF(data[[#This Row],[OrderDateTime]]=data[[#This Row],[FirstOrderDateTime]], "New", "Returning")</f>
        <v>Returning</v>
      </c>
      <c r="Z3547" s="7">
        <f>data[[#This Row],[DeliveryDate]] + data[[#This Row],[DeliveryTime]]</f>
        <v>45793.711111111108</v>
      </c>
      <c r="AA3547" s="7">
        <f>data[[#This Row],[OrderDateTime]] + 1</f>
        <v>45792.022916666669</v>
      </c>
      <c r="AB3547" s="7" t="str">
        <f>IF(data[[#This Row],[DeliveryDateTime]] &lt;= data[[#This Row],[SLADue]], "On Time", "Late")</f>
        <v>Late</v>
      </c>
    </row>
    <row r="3548" spans="1:28" x14ac:dyDescent="0.2">
      <c r="A3548" t="s">
        <v>4098</v>
      </c>
      <c r="B3548" t="s">
        <v>19</v>
      </c>
      <c r="C3548" t="s">
        <v>190</v>
      </c>
      <c r="D3548" t="s">
        <v>191</v>
      </c>
      <c r="E3548" s="5">
        <v>23.52</v>
      </c>
      <c r="F3548" t="s">
        <v>87</v>
      </c>
      <c r="G3548">
        <v>10</v>
      </c>
      <c r="H3548" s="1">
        <v>45635</v>
      </c>
      <c r="I3548" s="1" t="str">
        <f>TEXT(data[[#This Row],[OrderDate]],"mmm")</f>
        <v>Dec</v>
      </c>
      <c r="J3548" s="6">
        <v>0.44166666666666665</v>
      </c>
      <c r="K3548" s="6" t="str">
        <f>TEXT(data[[#This Row],[OrderTime]],"h")</f>
        <v>10</v>
      </c>
      <c r="L3548" s="1">
        <v>45636</v>
      </c>
      <c r="M3548" s="6">
        <v>0.65</v>
      </c>
      <c r="N3548" t="s">
        <v>310</v>
      </c>
      <c r="O3548" t="s">
        <v>1230</v>
      </c>
      <c r="P3548" t="s">
        <v>180</v>
      </c>
      <c r="Q3548" t="s">
        <v>26</v>
      </c>
      <c r="R3548" t="s">
        <v>192</v>
      </c>
      <c r="S3548" t="s">
        <v>28</v>
      </c>
      <c r="T3548" t="s">
        <v>59</v>
      </c>
      <c r="U3548" t="s">
        <v>30</v>
      </c>
      <c r="V3548" s="5">
        <f>data[[#This Row],[PriceUSD]]*data[[#This Row],[Quantity]]</f>
        <v>235.2</v>
      </c>
      <c r="W3548" s="7">
        <f>data[[#This Row],[OrderDate]] + TIME(VALUE(LEFT(data[[#This Row],[OrderTime]],2)), VALUE(RIGHT(data[[#This Row],[OrderTime]],2)), 0)</f>
        <v>45635.046527777777</v>
      </c>
      <c r="X3548" s="7">
        <f>_xlfn.MINIFS(data[OrderDateTime], data[CustomerName], data[[#This Row],[CustomerName]])</f>
        <v>45635.046527777777</v>
      </c>
      <c r="Y3548" t="str">
        <f>IF(data[[#This Row],[OrderDateTime]]=data[[#This Row],[FirstOrderDateTime]], "New", "Returning")</f>
        <v>New</v>
      </c>
      <c r="Z3548" s="7">
        <f>data[[#This Row],[DeliveryDate]] + data[[#This Row],[DeliveryTime]]</f>
        <v>45636.65</v>
      </c>
      <c r="AA3548" s="7">
        <f>data[[#This Row],[OrderDateTime]] + 1</f>
        <v>45636.046527777777</v>
      </c>
      <c r="AB3548" s="7" t="str">
        <f>IF(data[[#This Row],[DeliveryDateTime]] &lt;= data[[#This Row],[SLADue]], "On Time", "Late")</f>
        <v>Late</v>
      </c>
    </row>
    <row r="3549" spans="1:28" x14ac:dyDescent="0.2">
      <c r="A3549" t="s">
        <v>4099</v>
      </c>
      <c r="B3549" t="s">
        <v>19</v>
      </c>
      <c r="C3549" t="s">
        <v>126</v>
      </c>
      <c r="D3549" t="s">
        <v>127</v>
      </c>
      <c r="E3549" s="5">
        <v>24.1</v>
      </c>
      <c r="F3549" t="s">
        <v>138</v>
      </c>
      <c r="G3549">
        <v>1</v>
      </c>
      <c r="H3549" s="1">
        <v>45684</v>
      </c>
      <c r="I3549" s="1" t="str">
        <f>TEXT(data[[#This Row],[OrderDate]],"mmm")</f>
        <v>Jan</v>
      </c>
      <c r="J3549" s="6">
        <v>0.50763888888888886</v>
      </c>
      <c r="K3549" s="6" t="str">
        <f>TEXT(data[[#This Row],[OrderTime]],"h")</f>
        <v>12</v>
      </c>
      <c r="L3549" s="1">
        <v>45684</v>
      </c>
      <c r="M3549" s="6">
        <v>0.71597222222222223</v>
      </c>
      <c r="N3549" t="s">
        <v>163</v>
      </c>
      <c r="O3549" t="s">
        <v>1309</v>
      </c>
      <c r="P3549" t="s">
        <v>77</v>
      </c>
      <c r="Q3549" t="s">
        <v>26</v>
      </c>
      <c r="R3549" t="s">
        <v>129</v>
      </c>
      <c r="S3549" t="s">
        <v>47</v>
      </c>
      <c r="T3549" t="s">
        <v>38</v>
      </c>
      <c r="U3549" t="s">
        <v>39</v>
      </c>
      <c r="V3549" s="5">
        <f>data[[#This Row],[PriceUSD]]*data[[#This Row],[Quantity]]</f>
        <v>24.1</v>
      </c>
      <c r="W3549" s="7">
        <f>data[[#This Row],[OrderDate]] + TIME(VALUE(LEFT(data[[#This Row],[OrderTime]],2)), VALUE(RIGHT(data[[#This Row],[OrderTime]],2)), 0)</f>
        <v>45684.061805555553</v>
      </c>
      <c r="X3549" s="7">
        <f>_xlfn.MINIFS(data[OrderDateTime], data[CustomerName], data[[#This Row],[CustomerName]])</f>
        <v>45512.007638888892</v>
      </c>
      <c r="Y3549" t="str">
        <f>IF(data[[#This Row],[OrderDateTime]]=data[[#This Row],[FirstOrderDateTime]], "New", "Returning")</f>
        <v>Returning</v>
      </c>
      <c r="Z3549" s="7">
        <f>data[[#This Row],[DeliveryDate]] + data[[#This Row],[DeliveryTime]]</f>
        <v>45684.71597222222</v>
      </c>
      <c r="AA3549" s="7">
        <f>data[[#This Row],[OrderDateTime]] + 1</f>
        <v>45685.061805555553</v>
      </c>
      <c r="AB3549" s="7" t="str">
        <f>IF(data[[#This Row],[DeliveryDateTime]] &lt;= data[[#This Row],[SLADue]], "On Time", "Late")</f>
        <v>On Time</v>
      </c>
    </row>
    <row r="3550" spans="1:28" x14ac:dyDescent="0.2">
      <c r="A3550" t="s">
        <v>4100</v>
      </c>
      <c r="B3550" t="s">
        <v>19</v>
      </c>
      <c r="C3550" t="s">
        <v>69</v>
      </c>
      <c r="D3550" t="s">
        <v>70</v>
      </c>
      <c r="E3550" s="5">
        <v>59.18</v>
      </c>
      <c r="F3550" t="s">
        <v>56</v>
      </c>
      <c r="G3550">
        <v>1</v>
      </c>
      <c r="H3550" s="1">
        <v>45852</v>
      </c>
      <c r="I3550" s="1" t="str">
        <f>TEXT(data[[#This Row],[OrderDate]],"mmm")</f>
        <v>Jul</v>
      </c>
      <c r="J3550" s="6">
        <v>0.75486111111111109</v>
      </c>
      <c r="K3550" s="6" t="str">
        <f>TEXT(data[[#This Row],[OrderTime]],"h")</f>
        <v>18</v>
      </c>
      <c r="L3550" s="1">
        <v>45853</v>
      </c>
      <c r="M3550" s="6">
        <v>0.83819444444444446</v>
      </c>
      <c r="N3550" t="s">
        <v>183</v>
      </c>
      <c r="O3550" t="s">
        <v>756</v>
      </c>
      <c r="P3550" t="s">
        <v>180</v>
      </c>
      <c r="Q3550" t="s">
        <v>53</v>
      </c>
      <c r="R3550" t="s">
        <v>37</v>
      </c>
      <c r="S3550" t="s">
        <v>28</v>
      </c>
      <c r="T3550" t="s">
        <v>38</v>
      </c>
      <c r="U3550" t="s">
        <v>30</v>
      </c>
      <c r="V3550" s="5">
        <f>data[[#This Row],[PriceUSD]]*data[[#This Row],[Quantity]]</f>
        <v>59.18</v>
      </c>
      <c r="W3550" s="7">
        <f>data[[#This Row],[OrderDate]] + TIME(VALUE(LEFT(data[[#This Row],[OrderTime]],2)), VALUE(RIGHT(data[[#This Row],[OrderTime]],2)), 0)</f>
        <v>45852.007638888892</v>
      </c>
      <c r="X3550" s="7">
        <f>_xlfn.MINIFS(data[OrderDateTime], data[CustomerName], data[[#This Row],[CustomerName]])</f>
        <v>45521.061805555553</v>
      </c>
      <c r="Y3550" t="str">
        <f>IF(data[[#This Row],[OrderDateTime]]=data[[#This Row],[FirstOrderDateTime]], "New", "Returning")</f>
        <v>Returning</v>
      </c>
      <c r="Z3550" s="7">
        <f>data[[#This Row],[DeliveryDate]] + data[[#This Row],[DeliveryTime]]</f>
        <v>45853.838194444441</v>
      </c>
      <c r="AA3550" s="7">
        <f>data[[#This Row],[OrderDateTime]] + 1</f>
        <v>45853.007638888892</v>
      </c>
      <c r="AB3550" s="7" t="str">
        <f>IF(data[[#This Row],[DeliveryDateTime]] &lt;= data[[#This Row],[SLADue]], "On Time", "Late")</f>
        <v>Late</v>
      </c>
    </row>
    <row r="3551" spans="1:28" x14ac:dyDescent="0.2">
      <c r="A3551" t="s">
        <v>4101</v>
      </c>
      <c r="B3551" t="s">
        <v>19</v>
      </c>
      <c r="C3551" t="s">
        <v>61</v>
      </c>
      <c r="D3551" t="s">
        <v>62</v>
      </c>
      <c r="E3551" s="5">
        <v>138.19</v>
      </c>
      <c r="F3551" t="s">
        <v>63</v>
      </c>
      <c r="G3551">
        <v>3</v>
      </c>
      <c r="H3551" s="1">
        <v>45729</v>
      </c>
      <c r="I3551" s="1" t="str">
        <f>TEXT(data[[#This Row],[OrderDate]],"mmm")</f>
        <v>Mar</v>
      </c>
      <c r="J3551" s="6">
        <v>0.46388888888888891</v>
      </c>
      <c r="K3551" s="6" t="str">
        <f>TEXT(data[[#This Row],[OrderTime]],"h")</f>
        <v>11</v>
      </c>
      <c r="L3551" s="1">
        <v>45730</v>
      </c>
      <c r="M3551" s="6">
        <v>0.58888888888888891</v>
      </c>
      <c r="N3551" t="s">
        <v>213</v>
      </c>
      <c r="O3551" t="s">
        <v>1187</v>
      </c>
      <c r="P3551" t="s">
        <v>36</v>
      </c>
      <c r="Q3551" t="s">
        <v>53</v>
      </c>
      <c r="R3551" t="s">
        <v>66</v>
      </c>
      <c r="S3551" t="s">
        <v>28</v>
      </c>
      <c r="T3551" t="s">
        <v>115</v>
      </c>
      <c r="U3551" t="s">
        <v>30</v>
      </c>
      <c r="V3551" s="5">
        <f>data[[#This Row],[PriceUSD]]*data[[#This Row],[Quantity]]</f>
        <v>414.57</v>
      </c>
      <c r="W3551" s="7">
        <f>data[[#This Row],[OrderDate]] + TIME(VALUE(LEFT(data[[#This Row],[OrderTime]],2)), VALUE(RIGHT(data[[#This Row],[OrderTime]],2)), 0)</f>
        <v>45729.061805555553</v>
      </c>
      <c r="X3551" s="7">
        <f>_xlfn.MINIFS(data[OrderDateTime], data[CustomerName], data[[#This Row],[CustomerName]])</f>
        <v>45510.030555555553</v>
      </c>
      <c r="Y3551" t="str">
        <f>IF(data[[#This Row],[OrderDateTime]]=data[[#This Row],[FirstOrderDateTime]], "New", "Returning")</f>
        <v>Returning</v>
      </c>
      <c r="Z3551" s="7">
        <f>data[[#This Row],[DeliveryDate]] + data[[#This Row],[DeliveryTime]]</f>
        <v>45730.588888888888</v>
      </c>
      <c r="AA3551" s="7">
        <f>data[[#This Row],[OrderDateTime]] + 1</f>
        <v>45730.061805555553</v>
      </c>
      <c r="AB3551" s="7" t="str">
        <f>IF(data[[#This Row],[DeliveryDateTime]] &lt;= data[[#This Row],[SLADue]], "On Time", "Late")</f>
        <v>Late</v>
      </c>
    </row>
    <row r="3552" spans="1:28" x14ac:dyDescent="0.2">
      <c r="A3552" t="s">
        <v>4102</v>
      </c>
      <c r="B3552" t="s">
        <v>19</v>
      </c>
      <c r="C3552" t="s">
        <v>126</v>
      </c>
      <c r="D3552" t="s">
        <v>127</v>
      </c>
      <c r="E3552" s="5">
        <v>21.65</v>
      </c>
      <c r="F3552" t="s">
        <v>71</v>
      </c>
      <c r="G3552">
        <v>1</v>
      </c>
      <c r="H3552" s="1">
        <v>45536</v>
      </c>
      <c r="I3552" s="1" t="str">
        <f>TEXT(data[[#This Row],[OrderDate]],"mmm")</f>
        <v>Sep</v>
      </c>
      <c r="J3552" s="6">
        <v>0.52361111111111114</v>
      </c>
      <c r="K3552" s="6" t="str">
        <f>TEXT(data[[#This Row],[OrderTime]],"h")</f>
        <v>12</v>
      </c>
      <c r="L3552" s="1">
        <v>45536</v>
      </c>
      <c r="M3552" s="6">
        <v>0.81527777777777777</v>
      </c>
      <c r="N3552" t="s">
        <v>88</v>
      </c>
      <c r="O3552" t="s">
        <v>927</v>
      </c>
      <c r="P3552" t="s">
        <v>25</v>
      </c>
      <c r="Q3552" t="s">
        <v>26</v>
      </c>
      <c r="R3552" t="s">
        <v>129</v>
      </c>
      <c r="S3552" t="s">
        <v>47</v>
      </c>
      <c r="T3552" t="s">
        <v>106</v>
      </c>
      <c r="U3552" t="s">
        <v>30</v>
      </c>
      <c r="V3552" s="5">
        <f>data[[#This Row],[PriceUSD]]*data[[#This Row],[Quantity]]</f>
        <v>21.65</v>
      </c>
      <c r="W3552" s="7">
        <f>data[[#This Row],[OrderDate]] + TIME(VALUE(LEFT(data[[#This Row],[OrderTime]],2)), VALUE(RIGHT(data[[#This Row],[OrderTime]],2)), 0)</f>
        <v>45536.007638888892</v>
      </c>
      <c r="X3552" s="7">
        <f>_xlfn.MINIFS(data[OrderDateTime], data[CustomerName], data[[#This Row],[CustomerName]])</f>
        <v>45534.054166666669</v>
      </c>
      <c r="Y3552" t="str">
        <f>IF(data[[#This Row],[OrderDateTime]]=data[[#This Row],[FirstOrderDateTime]], "New", "Returning")</f>
        <v>Returning</v>
      </c>
      <c r="Z3552" s="7">
        <f>data[[#This Row],[DeliveryDate]] + data[[#This Row],[DeliveryTime]]</f>
        <v>45536.81527777778</v>
      </c>
      <c r="AA3552" s="7">
        <f>data[[#This Row],[OrderDateTime]] + 1</f>
        <v>45537.007638888892</v>
      </c>
      <c r="AB3552" s="7" t="str">
        <f>IF(data[[#This Row],[DeliveryDateTime]] &lt;= data[[#This Row],[SLADue]], "On Time", "Late")</f>
        <v>On Time</v>
      </c>
    </row>
    <row r="3553" spans="1:28" x14ac:dyDescent="0.2">
      <c r="A3553" t="s">
        <v>4103</v>
      </c>
      <c r="B3553" t="s">
        <v>19</v>
      </c>
      <c r="C3553" t="s">
        <v>92</v>
      </c>
      <c r="D3553" t="s">
        <v>93</v>
      </c>
      <c r="E3553" s="5">
        <v>87.05</v>
      </c>
      <c r="F3553" t="s">
        <v>63</v>
      </c>
      <c r="G3553">
        <v>1</v>
      </c>
      <c r="H3553" s="1">
        <v>45879</v>
      </c>
      <c r="I3553" s="1" t="str">
        <f>TEXT(data[[#This Row],[OrderDate]],"mmm")</f>
        <v>Aug</v>
      </c>
      <c r="J3553" s="6">
        <v>0.77152777777777781</v>
      </c>
      <c r="K3553" s="6" t="str">
        <f>TEXT(data[[#This Row],[OrderTime]],"h")</f>
        <v>18</v>
      </c>
      <c r="L3553" s="1">
        <v>45880</v>
      </c>
      <c r="M3553" s="6">
        <v>0.72152777777777777</v>
      </c>
      <c r="N3553" t="s">
        <v>23</v>
      </c>
      <c r="O3553" t="s">
        <v>335</v>
      </c>
      <c r="P3553" t="s">
        <v>25</v>
      </c>
      <c r="Q3553" t="s">
        <v>26</v>
      </c>
      <c r="R3553" t="s">
        <v>66</v>
      </c>
      <c r="S3553" t="s">
        <v>28</v>
      </c>
      <c r="T3553" t="s">
        <v>115</v>
      </c>
      <c r="U3553" t="s">
        <v>30</v>
      </c>
      <c r="V3553" s="5">
        <f>data[[#This Row],[PriceUSD]]*data[[#This Row],[Quantity]]</f>
        <v>87.05</v>
      </c>
      <c r="W3553" s="7">
        <f>data[[#This Row],[OrderDate]] + TIME(VALUE(LEFT(data[[#This Row],[OrderTime]],2)), VALUE(RIGHT(data[[#This Row],[OrderTime]],2)), 0)</f>
        <v>45879.054166666669</v>
      </c>
      <c r="X3553" s="7">
        <f>_xlfn.MINIFS(data[OrderDateTime], data[CustomerName], data[[#This Row],[CustomerName]])</f>
        <v>45530.061805555553</v>
      </c>
      <c r="Y3553" t="str">
        <f>IF(data[[#This Row],[OrderDateTime]]=data[[#This Row],[FirstOrderDateTime]], "New", "Returning")</f>
        <v>Returning</v>
      </c>
      <c r="Z3553" s="7">
        <f>data[[#This Row],[DeliveryDate]] + data[[#This Row],[DeliveryTime]]</f>
        <v>45880.72152777778</v>
      </c>
      <c r="AA3553" s="7">
        <f>data[[#This Row],[OrderDateTime]] + 1</f>
        <v>45880.054166666669</v>
      </c>
      <c r="AB3553" s="7" t="str">
        <f>IF(data[[#This Row],[DeliveryDateTime]] &lt;= data[[#This Row],[SLADue]], "On Time", "Late")</f>
        <v>Late</v>
      </c>
    </row>
    <row r="3554" spans="1:28" x14ac:dyDescent="0.2">
      <c r="A3554" t="s">
        <v>4104</v>
      </c>
      <c r="B3554" t="s">
        <v>19</v>
      </c>
      <c r="C3554" t="s">
        <v>285</v>
      </c>
      <c r="D3554" t="s">
        <v>286</v>
      </c>
      <c r="E3554" s="5">
        <v>20.28</v>
      </c>
      <c r="F3554" t="s">
        <v>22</v>
      </c>
      <c r="G3554">
        <v>1</v>
      </c>
      <c r="H3554" s="1">
        <v>45634</v>
      </c>
      <c r="I3554" s="1" t="str">
        <f>TEXT(data[[#This Row],[OrderDate]],"mmm")</f>
        <v>Dec</v>
      </c>
      <c r="J3554" s="6">
        <v>0.45347222222222222</v>
      </c>
      <c r="K3554" s="6" t="str">
        <f>TEXT(data[[#This Row],[OrderTime]],"h")</f>
        <v>10</v>
      </c>
      <c r="L3554" s="1">
        <v>45635</v>
      </c>
      <c r="M3554" s="6">
        <v>0.70347222222222228</v>
      </c>
      <c r="N3554" t="s">
        <v>139</v>
      </c>
      <c r="O3554" t="s">
        <v>485</v>
      </c>
      <c r="P3554" t="s">
        <v>36</v>
      </c>
      <c r="Q3554" t="s">
        <v>26</v>
      </c>
      <c r="R3554" t="s">
        <v>114</v>
      </c>
      <c r="S3554" t="s">
        <v>28</v>
      </c>
      <c r="T3554" t="s">
        <v>38</v>
      </c>
      <c r="U3554" t="s">
        <v>39</v>
      </c>
      <c r="V3554" s="5">
        <f>data[[#This Row],[PriceUSD]]*data[[#This Row],[Quantity]]</f>
        <v>20.28</v>
      </c>
      <c r="W3554" s="7">
        <f>data[[#This Row],[OrderDate]] + TIME(VALUE(LEFT(data[[#This Row],[OrderTime]],2)), VALUE(RIGHT(data[[#This Row],[OrderTime]],2)), 0)</f>
        <v>45634.015277777777</v>
      </c>
      <c r="X3554" s="7">
        <f>_xlfn.MINIFS(data[OrderDateTime], data[CustomerName], data[[#This Row],[CustomerName]])</f>
        <v>45507.030555555553</v>
      </c>
      <c r="Y3554" t="str">
        <f>IF(data[[#This Row],[OrderDateTime]]=data[[#This Row],[FirstOrderDateTime]], "New", "Returning")</f>
        <v>Returning</v>
      </c>
      <c r="Z3554" s="7">
        <f>data[[#This Row],[DeliveryDate]] + data[[#This Row],[DeliveryTime]]</f>
        <v>45635.703472222223</v>
      </c>
      <c r="AA3554" s="7">
        <f>data[[#This Row],[OrderDateTime]] + 1</f>
        <v>45635.015277777777</v>
      </c>
      <c r="AB3554" s="7" t="str">
        <f>IF(data[[#This Row],[DeliveryDateTime]] &lt;= data[[#This Row],[SLADue]], "On Time", "Late")</f>
        <v>Late</v>
      </c>
    </row>
    <row r="3555" spans="1:28" x14ac:dyDescent="0.2">
      <c r="A3555" t="s">
        <v>4105</v>
      </c>
      <c r="B3555" t="s">
        <v>19</v>
      </c>
      <c r="C3555" t="s">
        <v>110</v>
      </c>
      <c r="D3555" t="s">
        <v>111</v>
      </c>
      <c r="E3555" s="5">
        <v>10.23</v>
      </c>
      <c r="F3555" t="s">
        <v>71</v>
      </c>
      <c r="G3555">
        <v>1</v>
      </c>
      <c r="H3555" s="1">
        <v>45596</v>
      </c>
      <c r="I3555" s="1" t="str">
        <f>TEXT(data[[#This Row],[OrderDate]],"mmm")</f>
        <v>Oct</v>
      </c>
      <c r="J3555" s="6">
        <v>0.87291666666666667</v>
      </c>
      <c r="K3555" s="6" t="str">
        <f>TEXT(data[[#This Row],[OrderTime]],"h")</f>
        <v>20</v>
      </c>
      <c r="L3555" s="1">
        <v>45598</v>
      </c>
      <c r="M3555" s="6">
        <v>0.9145833333333333</v>
      </c>
      <c r="N3555" t="s">
        <v>170</v>
      </c>
      <c r="O3555" t="s">
        <v>1142</v>
      </c>
      <c r="P3555" t="s">
        <v>36</v>
      </c>
      <c r="Q3555" t="s">
        <v>53</v>
      </c>
      <c r="R3555" t="s">
        <v>114</v>
      </c>
      <c r="S3555" t="s">
        <v>105</v>
      </c>
      <c r="T3555" t="s">
        <v>29</v>
      </c>
      <c r="U3555" t="s">
        <v>30</v>
      </c>
      <c r="V3555" s="5">
        <f>data[[#This Row],[PriceUSD]]*data[[#This Row],[Quantity]]</f>
        <v>10.23</v>
      </c>
      <c r="W3555" s="7">
        <f>data[[#This Row],[OrderDate]] + TIME(VALUE(LEFT(data[[#This Row],[OrderTime]],2)), VALUE(RIGHT(data[[#This Row],[OrderTime]],2)), 0)</f>
        <v>45596.046527777777</v>
      </c>
      <c r="X3555" s="7">
        <f>_xlfn.MINIFS(data[OrderDateTime], data[CustomerName], data[[#This Row],[CustomerName]])</f>
        <v>45513.054166666669</v>
      </c>
      <c r="Y3555" t="str">
        <f>IF(data[[#This Row],[OrderDateTime]]=data[[#This Row],[FirstOrderDateTime]], "New", "Returning")</f>
        <v>Returning</v>
      </c>
      <c r="Z3555" s="7">
        <f>data[[#This Row],[DeliveryDate]] + data[[#This Row],[DeliveryTime]]</f>
        <v>45598.914583333331</v>
      </c>
      <c r="AA3555" s="7">
        <f>data[[#This Row],[OrderDateTime]] + 1</f>
        <v>45597.046527777777</v>
      </c>
      <c r="AB3555" s="7" t="str">
        <f>IF(data[[#This Row],[DeliveryDateTime]] &lt;= data[[#This Row],[SLADue]], "On Time", "Late")</f>
        <v>Late</v>
      </c>
    </row>
    <row r="3556" spans="1:28" x14ac:dyDescent="0.2">
      <c r="A3556" t="s">
        <v>4106</v>
      </c>
      <c r="B3556" t="s">
        <v>19</v>
      </c>
      <c r="C3556" t="s">
        <v>69</v>
      </c>
      <c r="D3556" t="s">
        <v>70</v>
      </c>
      <c r="E3556" s="5">
        <v>51.08</v>
      </c>
      <c r="F3556" t="s">
        <v>74</v>
      </c>
      <c r="G3556">
        <v>1</v>
      </c>
      <c r="H3556" s="1">
        <v>45507</v>
      </c>
      <c r="I3556" s="1" t="str">
        <f>TEXT(data[[#This Row],[OrderDate]],"mmm")</f>
        <v>Aug</v>
      </c>
      <c r="J3556" s="6">
        <v>0.74305555555555558</v>
      </c>
      <c r="K3556" s="6" t="str">
        <f>TEXT(data[[#This Row],[OrderTime]],"h")</f>
        <v>17</v>
      </c>
      <c r="L3556" s="1">
        <v>45508</v>
      </c>
      <c r="M3556" s="6">
        <v>0.90972222222222221</v>
      </c>
      <c r="N3556" t="s">
        <v>23</v>
      </c>
      <c r="O3556" t="s">
        <v>669</v>
      </c>
      <c r="P3556" t="s">
        <v>25</v>
      </c>
      <c r="Q3556" t="s">
        <v>53</v>
      </c>
      <c r="R3556" t="s">
        <v>37</v>
      </c>
      <c r="S3556" t="s">
        <v>28</v>
      </c>
      <c r="T3556" t="s">
        <v>38</v>
      </c>
      <c r="U3556" t="s">
        <v>39</v>
      </c>
      <c r="V3556" s="5">
        <f>data[[#This Row],[PriceUSD]]*data[[#This Row],[Quantity]]</f>
        <v>51.08</v>
      </c>
      <c r="W3556" s="7">
        <f>data[[#This Row],[OrderDate]] + TIME(VALUE(LEFT(data[[#This Row],[OrderTime]],2)), VALUE(RIGHT(data[[#This Row],[OrderTime]],2)), 0)</f>
        <v>45507.038888888892</v>
      </c>
      <c r="X3556" s="7">
        <f>_xlfn.MINIFS(data[OrderDateTime], data[CustomerName], data[[#This Row],[CustomerName]])</f>
        <v>45507.038888888892</v>
      </c>
      <c r="Y3556" t="str">
        <f>IF(data[[#This Row],[OrderDateTime]]=data[[#This Row],[FirstOrderDateTime]], "New", "Returning")</f>
        <v>New</v>
      </c>
      <c r="Z3556" s="7">
        <f>data[[#This Row],[DeliveryDate]] + data[[#This Row],[DeliveryTime]]</f>
        <v>45508.909722222219</v>
      </c>
      <c r="AA3556" s="7">
        <f>data[[#This Row],[OrderDateTime]] + 1</f>
        <v>45508.038888888892</v>
      </c>
      <c r="AB3556" s="7" t="str">
        <f>IF(data[[#This Row],[DeliveryDateTime]] &lt;= data[[#This Row],[SLADue]], "On Time", "Late")</f>
        <v>Late</v>
      </c>
    </row>
    <row r="3557" spans="1:28" x14ac:dyDescent="0.2">
      <c r="A3557" t="s">
        <v>4107</v>
      </c>
      <c r="B3557" t="s">
        <v>19</v>
      </c>
      <c r="C3557" t="s">
        <v>258</v>
      </c>
      <c r="D3557" t="s">
        <v>259</v>
      </c>
      <c r="E3557" s="5">
        <v>119.38</v>
      </c>
      <c r="F3557" t="s">
        <v>182</v>
      </c>
      <c r="G3557">
        <v>1</v>
      </c>
      <c r="H3557" s="1">
        <v>45607</v>
      </c>
      <c r="I3557" s="1" t="str">
        <f>TEXT(data[[#This Row],[OrderDate]],"mmm")</f>
        <v>Nov</v>
      </c>
      <c r="J3557" s="6">
        <v>0.46666666666666667</v>
      </c>
      <c r="K3557" s="6" t="str">
        <f>TEXT(data[[#This Row],[OrderTime]],"h")</f>
        <v>11</v>
      </c>
      <c r="L3557" s="1">
        <v>45607</v>
      </c>
      <c r="M3557" s="6">
        <v>0.71666666666666667</v>
      </c>
      <c r="N3557" t="s">
        <v>75</v>
      </c>
      <c r="O3557" t="s">
        <v>408</v>
      </c>
      <c r="P3557" t="s">
        <v>77</v>
      </c>
      <c r="Q3557" t="s">
        <v>53</v>
      </c>
      <c r="R3557" t="s">
        <v>261</v>
      </c>
      <c r="S3557" t="s">
        <v>47</v>
      </c>
      <c r="T3557" t="s">
        <v>106</v>
      </c>
      <c r="U3557" t="s">
        <v>39</v>
      </c>
      <c r="V3557" s="5">
        <f>data[[#This Row],[PriceUSD]]*data[[#This Row],[Quantity]]</f>
        <v>119.38</v>
      </c>
      <c r="W3557" s="7">
        <f>data[[#This Row],[OrderDate]] + TIME(VALUE(LEFT(data[[#This Row],[OrderTime]],2)), VALUE(RIGHT(data[[#This Row],[OrderTime]],2)), 0)</f>
        <v>45607.046527777777</v>
      </c>
      <c r="X3557" s="7">
        <f>_xlfn.MINIFS(data[OrderDateTime], data[CustomerName], data[[#This Row],[CustomerName]])</f>
        <v>45510.061805555553</v>
      </c>
      <c r="Y3557" t="str">
        <f>IF(data[[#This Row],[OrderDateTime]]=data[[#This Row],[FirstOrderDateTime]], "New", "Returning")</f>
        <v>Returning</v>
      </c>
      <c r="Z3557" s="7">
        <f>data[[#This Row],[DeliveryDate]] + data[[#This Row],[DeliveryTime]]</f>
        <v>45607.716666666667</v>
      </c>
      <c r="AA3557" s="7">
        <f>data[[#This Row],[OrderDateTime]] + 1</f>
        <v>45608.046527777777</v>
      </c>
      <c r="AB3557" s="7" t="str">
        <f>IF(data[[#This Row],[DeliveryDateTime]] &lt;= data[[#This Row],[SLADue]], "On Time", "Late")</f>
        <v>On Time</v>
      </c>
    </row>
    <row r="3558" spans="1:28" x14ac:dyDescent="0.2">
      <c r="A3558" t="s">
        <v>4108</v>
      </c>
      <c r="B3558" t="s">
        <v>19</v>
      </c>
      <c r="C3558" t="s">
        <v>69</v>
      </c>
      <c r="D3558" t="s">
        <v>70</v>
      </c>
      <c r="E3558" s="5">
        <v>57.36</v>
      </c>
      <c r="F3558" t="s">
        <v>43</v>
      </c>
      <c r="G3558">
        <v>1</v>
      </c>
      <c r="H3558" s="1">
        <v>45645</v>
      </c>
      <c r="I3558" s="1" t="str">
        <f>TEXT(data[[#This Row],[OrderDate]],"mmm")</f>
        <v>Dec</v>
      </c>
      <c r="J3558" s="6">
        <v>0.89722222222222225</v>
      </c>
      <c r="K3558" s="6" t="str">
        <f>TEXT(data[[#This Row],[OrderTime]],"h")</f>
        <v>21</v>
      </c>
      <c r="L3558" s="1">
        <v>45647</v>
      </c>
      <c r="M3558" s="6">
        <v>0.73055555555555551</v>
      </c>
      <c r="N3558" t="s">
        <v>326</v>
      </c>
      <c r="O3558" t="s">
        <v>157</v>
      </c>
      <c r="P3558" t="s">
        <v>202</v>
      </c>
      <c r="Q3558" t="s">
        <v>26</v>
      </c>
      <c r="R3558" t="s">
        <v>37</v>
      </c>
      <c r="S3558" t="s">
        <v>105</v>
      </c>
      <c r="T3558" t="s">
        <v>29</v>
      </c>
      <c r="U3558" t="s">
        <v>39</v>
      </c>
      <c r="V3558" s="5">
        <f>data[[#This Row],[PriceUSD]]*data[[#This Row],[Quantity]]</f>
        <v>57.36</v>
      </c>
      <c r="W3558" s="7">
        <f>data[[#This Row],[OrderDate]] + TIME(VALUE(LEFT(data[[#This Row],[OrderTime]],2)), VALUE(RIGHT(data[[#This Row],[OrderTime]],2)), 0)</f>
        <v>45645.015277777777</v>
      </c>
      <c r="X3558" s="7">
        <f>_xlfn.MINIFS(data[OrderDateTime], data[CustomerName], data[[#This Row],[CustomerName]])</f>
        <v>45540.038888888892</v>
      </c>
      <c r="Y3558" t="str">
        <f>IF(data[[#This Row],[OrderDateTime]]=data[[#This Row],[FirstOrderDateTime]], "New", "Returning")</f>
        <v>Returning</v>
      </c>
      <c r="Z3558" s="7">
        <f>data[[#This Row],[DeliveryDate]] + data[[#This Row],[DeliveryTime]]</f>
        <v>45647.730555555558</v>
      </c>
      <c r="AA3558" s="7">
        <f>data[[#This Row],[OrderDateTime]] + 1</f>
        <v>45646.015277777777</v>
      </c>
      <c r="AB3558" s="7" t="str">
        <f>IF(data[[#This Row],[DeliveryDateTime]] &lt;= data[[#This Row],[SLADue]], "On Time", "Late")</f>
        <v>Late</v>
      </c>
    </row>
    <row r="3559" spans="1:28" x14ac:dyDescent="0.2">
      <c r="A3559" t="s">
        <v>4109</v>
      </c>
      <c r="B3559" t="s">
        <v>19</v>
      </c>
      <c r="C3559" t="s">
        <v>20</v>
      </c>
      <c r="D3559" t="s">
        <v>21</v>
      </c>
      <c r="E3559" s="5">
        <v>16.02</v>
      </c>
      <c r="F3559" t="s">
        <v>43</v>
      </c>
      <c r="G3559">
        <v>1</v>
      </c>
      <c r="H3559" s="1">
        <v>45702</v>
      </c>
      <c r="I3559" s="1" t="str">
        <f>TEXT(data[[#This Row],[OrderDate]],"mmm")</f>
        <v>Feb</v>
      </c>
      <c r="J3559" s="6">
        <v>0.63749999999999996</v>
      </c>
      <c r="K3559" s="6" t="str">
        <f>TEXT(data[[#This Row],[OrderTime]],"h")</f>
        <v>15</v>
      </c>
      <c r="L3559" s="1">
        <v>45703</v>
      </c>
      <c r="M3559" s="6">
        <v>0.84583333333333333</v>
      </c>
      <c r="N3559" t="s">
        <v>64</v>
      </c>
      <c r="O3559" t="s">
        <v>1245</v>
      </c>
      <c r="P3559" t="s">
        <v>25</v>
      </c>
      <c r="Q3559" t="s">
        <v>26</v>
      </c>
      <c r="R3559" t="s">
        <v>27</v>
      </c>
      <c r="S3559" t="s">
        <v>28</v>
      </c>
      <c r="T3559" t="s">
        <v>38</v>
      </c>
      <c r="U3559" t="s">
        <v>30</v>
      </c>
      <c r="V3559" s="5">
        <f>data[[#This Row],[PriceUSD]]*data[[#This Row],[Quantity]]</f>
        <v>16.02</v>
      </c>
      <c r="W3559" s="7">
        <f>data[[#This Row],[OrderDate]] + TIME(VALUE(LEFT(data[[#This Row],[OrderTime]],2)), VALUE(RIGHT(data[[#This Row],[OrderTime]],2)), 0)</f>
        <v>45702.052083333336</v>
      </c>
      <c r="X3559" s="7">
        <f>_xlfn.MINIFS(data[OrderDateTime], data[CustomerName], data[[#This Row],[CustomerName]])</f>
        <v>45508.017361111109</v>
      </c>
      <c r="Y3559" t="str">
        <f>IF(data[[#This Row],[OrderDateTime]]=data[[#This Row],[FirstOrderDateTime]], "New", "Returning")</f>
        <v>Returning</v>
      </c>
      <c r="Z3559" s="7">
        <f>data[[#This Row],[DeliveryDate]] + data[[#This Row],[DeliveryTime]]</f>
        <v>45703.845833333333</v>
      </c>
      <c r="AA3559" s="7">
        <f>data[[#This Row],[OrderDateTime]] + 1</f>
        <v>45703.052083333336</v>
      </c>
      <c r="AB3559" s="7" t="str">
        <f>IF(data[[#This Row],[DeliveryDateTime]] &lt;= data[[#This Row],[SLADue]], "On Time", "Late")</f>
        <v>Late</v>
      </c>
    </row>
    <row r="3560" spans="1:28" x14ac:dyDescent="0.2">
      <c r="A3560" t="s">
        <v>4110</v>
      </c>
      <c r="B3560" t="s">
        <v>19</v>
      </c>
      <c r="C3560" t="s">
        <v>110</v>
      </c>
      <c r="D3560" t="s">
        <v>111</v>
      </c>
      <c r="E3560" s="5">
        <v>11.84</v>
      </c>
      <c r="F3560" t="s">
        <v>71</v>
      </c>
      <c r="G3560">
        <v>1</v>
      </c>
      <c r="H3560" s="1">
        <v>45770</v>
      </c>
      <c r="I3560" s="1" t="str">
        <f>TEXT(data[[#This Row],[OrderDate]],"mmm")</f>
        <v>Apr</v>
      </c>
      <c r="J3560" s="6">
        <v>0.55902777777777779</v>
      </c>
      <c r="K3560" s="6" t="str">
        <f>TEXT(data[[#This Row],[OrderTime]],"h")</f>
        <v>13</v>
      </c>
      <c r="L3560" s="1">
        <v>45771</v>
      </c>
      <c r="M3560" s="6">
        <v>0.76736111111111116</v>
      </c>
      <c r="N3560" t="s">
        <v>292</v>
      </c>
      <c r="O3560" t="s">
        <v>888</v>
      </c>
      <c r="P3560" t="s">
        <v>77</v>
      </c>
      <c r="Q3560" t="s">
        <v>26</v>
      </c>
      <c r="R3560" t="s">
        <v>114</v>
      </c>
      <c r="S3560" t="s">
        <v>28</v>
      </c>
      <c r="T3560" t="s">
        <v>115</v>
      </c>
      <c r="U3560" t="s">
        <v>30</v>
      </c>
      <c r="V3560" s="5">
        <f>data[[#This Row],[PriceUSD]]*data[[#This Row],[Quantity]]</f>
        <v>11.84</v>
      </c>
      <c r="W3560" s="7">
        <f>data[[#This Row],[OrderDate]] + TIME(VALUE(LEFT(data[[#This Row],[OrderTime]],2)), VALUE(RIGHT(data[[#This Row],[OrderTime]],2)), 0)</f>
        <v>45770.054166666669</v>
      </c>
      <c r="X3560" s="7">
        <f>_xlfn.MINIFS(data[OrderDateTime], data[CustomerName], data[[#This Row],[CustomerName]])</f>
        <v>45530.007638888892</v>
      </c>
      <c r="Y3560" t="str">
        <f>IF(data[[#This Row],[OrderDateTime]]=data[[#This Row],[FirstOrderDateTime]], "New", "Returning")</f>
        <v>Returning</v>
      </c>
      <c r="Z3560" s="7">
        <f>data[[#This Row],[DeliveryDate]] + data[[#This Row],[DeliveryTime]]</f>
        <v>45771.767361111109</v>
      </c>
      <c r="AA3560" s="7">
        <f>data[[#This Row],[OrderDateTime]] + 1</f>
        <v>45771.054166666669</v>
      </c>
      <c r="AB3560" s="7" t="str">
        <f>IF(data[[#This Row],[DeliveryDateTime]] &lt;= data[[#This Row],[SLADue]], "On Time", "Late")</f>
        <v>Late</v>
      </c>
    </row>
    <row r="3561" spans="1:28" x14ac:dyDescent="0.2">
      <c r="A3561" t="s">
        <v>4111</v>
      </c>
      <c r="B3561" t="s">
        <v>19</v>
      </c>
      <c r="C3561" t="s">
        <v>290</v>
      </c>
      <c r="D3561" t="s">
        <v>291</v>
      </c>
      <c r="E3561" s="5">
        <v>65.739999999999995</v>
      </c>
      <c r="F3561" t="s">
        <v>22</v>
      </c>
      <c r="G3561">
        <v>1</v>
      </c>
      <c r="H3561" s="1">
        <v>45570</v>
      </c>
      <c r="I3561" s="1" t="str">
        <f>TEXT(data[[#This Row],[OrderDate]],"mmm")</f>
        <v>Oct</v>
      </c>
      <c r="J3561" s="6">
        <v>0.82291666666666663</v>
      </c>
      <c r="K3561" s="6" t="str">
        <f>TEXT(data[[#This Row],[OrderTime]],"h")</f>
        <v>19</v>
      </c>
      <c r="L3561" s="1">
        <v>45571</v>
      </c>
      <c r="M3561" s="6">
        <v>0.90625</v>
      </c>
      <c r="N3561" t="s">
        <v>243</v>
      </c>
      <c r="O3561" t="s">
        <v>386</v>
      </c>
      <c r="P3561" t="s">
        <v>245</v>
      </c>
      <c r="Q3561" t="s">
        <v>53</v>
      </c>
      <c r="R3561" t="s">
        <v>294</v>
      </c>
      <c r="S3561" t="s">
        <v>28</v>
      </c>
      <c r="T3561" t="s">
        <v>115</v>
      </c>
      <c r="U3561" t="s">
        <v>30</v>
      </c>
      <c r="V3561" s="5">
        <f>data[[#This Row],[PriceUSD]]*data[[#This Row],[Quantity]]</f>
        <v>65.739999999999995</v>
      </c>
      <c r="W3561" s="7">
        <f>data[[#This Row],[OrderDate]] + TIME(VALUE(LEFT(data[[#This Row],[OrderTime]],2)), VALUE(RIGHT(data[[#This Row],[OrderTime]],2)), 0)</f>
        <v>45570.046527777777</v>
      </c>
      <c r="X3561" s="7">
        <f>_xlfn.MINIFS(data[OrderDateTime], data[CustomerName], data[[#This Row],[CustomerName]])</f>
        <v>45508.038888888892</v>
      </c>
      <c r="Y3561" t="str">
        <f>IF(data[[#This Row],[OrderDateTime]]=data[[#This Row],[FirstOrderDateTime]], "New", "Returning")</f>
        <v>Returning</v>
      </c>
      <c r="Z3561" s="7">
        <f>data[[#This Row],[DeliveryDate]] + data[[#This Row],[DeliveryTime]]</f>
        <v>45571.90625</v>
      </c>
      <c r="AA3561" s="7">
        <f>data[[#This Row],[OrderDateTime]] + 1</f>
        <v>45571.046527777777</v>
      </c>
      <c r="AB3561" s="7" t="str">
        <f>IF(data[[#This Row],[DeliveryDateTime]] &lt;= data[[#This Row],[SLADue]], "On Time", "Late")</f>
        <v>Late</v>
      </c>
    </row>
    <row r="3562" spans="1:28" x14ac:dyDescent="0.2">
      <c r="A3562" t="s">
        <v>4112</v>
      </c>
      <c r="B3562" t="s">
        <v>19</v>
      </c>
      <c r="C3562" t="s">
        <v>92</v>
      </c>
      <c r="D3562" t="s">
        <v>93</v>
      </c>
      <c r="E3562" s="5">
        <v>90.78</v>
      </c>
      <c r="F3562" t="s">
        <v>63</v>
      </c>
      <c r="G3562">
        <v>1</v>
      </c>
      <c r="H3562" s="1">
        <v>45872</v>
      </c>
      <c r="I3562" s="1" t="str">
        <f>TEXT(data[[#This Row],[OrderDate]],"mmm")</f>
        <v>Aug</v>
      </c>
      <c r="J3562" s="6">
        <v>0.84027777777777779</v>
      </c>
      <c r="K3562" s="6" t="str">
        <f>TEXT(data[[#This Row],[OrderTime]],"h")</f>
        <v>20</v>
      </c>
      <c r="L3562" s="1">
        <v>45873</v>
      </c>
      <c r="M3562" s="6">
        <v>0.58402777777777781</v>
      </c>
      <c r="N3562" t="s">
        <v>34</v>
      </c>
      <c r="O3562" t="s">
        <v>194</v>
      </c>
      <c r="P3562" t="s">
        <v>36</v>
      </c>
      <c r="Q3562" t="s">
        <v>53</v>
      </c>
      <c r="R3562" t="s">
        <v>66</v>
      </c>
      <c r="S3562" t="s">
        <v>28</v>
      </c>
      <c r="T3562" t="s">
        <v>29</v>
      </c>
      <c r="U3562" t="s">
        <v>39</v>
      </c>
      <c r="V3562" s="5">
        <f>data[[#This Row],[PriceUSD]]*data[[#This Row],[Quantity]]</f>
        <v>90.78</v>
      </c>
      <c r="W3562" s="7">
        <f>data[[#This Row],[OrderDate]] + TIME(VALUE(LEFT(data[[#This Row],[OrderTime]],2)), VALUE(RIGHT(data[[#This Row],[OrderTime]],2)), 0)</f>
        <v>45872.054166666669</v>
      </c>
      <c r="X3562" s="7">
        <f>_xlfn.MINIFS(data[OrderDateTime], data[CustomerName], data[[#This Row],[CustomerName]])</f>
        <v>45537.022916666669</v>
      </c>
      <c r="Y3562" t="str">
        <f>IF(data[[#This Row],[OrderDateTime]]=data[[#This Row],[FirstOrderDateTime]], "New", "Returning")</f>
        <v>Returning</v>
      </c>
      <c r="Z3562" s="7">
        <f>data[[#This Row],[DeliveryDate]] + data[[#This Row],[DeliveryTime]]</f>
        <v>45873.584027777775</v>
      </c>
      <c r="AA3562" s="7">
        <f>data[[#This Row],[OrderDateTime]] + 1</f>
        <v>45873.054166666669</v>
      </c>
      <c r="AB3562" s="7" t="str">
        <f>IF(data[[#This Row],[DeliveryDateTime]] &lt;= data[[#This Row],[SLADue]], "On Time", "Late")</f>
        <v>Late</v>
      </c>
    </row>
    <row r="3563" spans="1:28" x14ac:dyDescent="0.2">
      <c r="A3563" t="s">
        <v>4113</v>
      </c>
      <c r="B3563" t="s">
        <v>19</v>
      </c>
      <c r="C3563" t="s">
        <v>61</v>
      </c>
      <c r="D3563" t="s">
        <v>62</v>
      </c>
      <c r="E3563" s="5">
        <v>156.99</v>
      </c>
      <c r="F3563" t="s">
        <v>63</v>
      </c>
      <c r="G3563">
        <v>5</v>
      </c>
      <c r="H3563" s="1">
        <v>45613</v>
      </c>
      <c r="I3563" s="1" t="str">
        <f>TEXT(data[[#This Row],[OrderDate]],"mmm")</f>
        <v>Nov</v>
      </c>
      <c r="J3563" s="6">
        <v>0.91597222222222219</v>
      </c>
      <c r="K3563" s="6" t="str">
        <f>TEXT(data[[#This Row],[OrderTime]],"h")</f>
        <v>21</v>
      </c>
      <c r="L3563" s="1">
        <v>45615</v>
      </c>
      <c r="M3563" s="6">
        <v>0.62152777777777779</v>
      </c>
      <c r="N3563" t="s">
        <v>388</v>
      </c>
      <c r="O3563" t="s">
        <v>1787</v>
      </c>
      <c r="P3563" t="s">
        <v>245</v>
      </c>
      <c r="Q3563" t="s">
        <v>26</v>
      </c>
      <c r="R3563" t="s">
        <v>66</v>
      </c>
      <c r="S3563" t="s">
        <v>105</v>
      </c>
      <c r="T3563" t="s">
        <v>136</v>
      </c>
      <c r="U3563" t="s">
        <v>30</v>
      </c>
      <c r="V3563" s="5">
        <f>data[[#This Row],[PriceUSD]]*data[[#This Row],[Quantity]]</f>
        <v>784.95</v>
      </c>
      <c r="W3563" s="7">
        <f>data[[#This Row],[OrderDate]] + TIME(VALUE(LEFT(data[[#This Row],[OrderTime]],2)), VALUE(RIGHT(data[[#This Row],[OrderTime]],2)), 0)</f>
        <v>45613.015277777777</v>
      </c>
      <c r="X3563" s="7">
        <f>_xlfn.MINIFS(data[OrderDateTime], data[CustomerName], data[[#This Row],[CustomerName]])</f>
        <v>45531.030555555553</v>
      </c>
      <c r="Y3563" t="str">
        <f>IF(data[[#This Row],[OrderDateTime]]=data[[#This Row],[FirstOrderDateTime]], "New", "Returning")</f>
        <v>Returning</v>
      </c>
      <c r="Z3563" s="7">
        <f>data[[#This Row],[DeliveryDate]] + data[[#This Row],[DeliveryTime]]</f>
        <v>45615.621527777781</v>
      </c>
      <c r="AA3563" s="7">
        <f>data[[#This Row],[OrderDateTime]] + 1</f>
        <v>45614.015277777777</v>
      </c>
      <c r="AB3563" s="7" t="str">
        <f>IF(data[[#This Row],[DeliveryDateTime]] &lt;= data[[#This Row],[SLADue]], "On Time", "Late")</f>
        <v>Late</v>
      </c>
    </row>
    <row r="3564" spans="1:28" x14ac:dyDescent="0.2">
      <c r="A3564" t="s">
        <v>4114</v>
      </c>
      <c r="B3564" t="s">
        <v>19</v>
      </c>
      <c r="C3564" t="s">
        <v>69</v>
      </c>
      <c r="D3564" t="s">
        <v>70</v>
      </c>
      <c r="E3564" s="5">
        <v>51.48</v>
      </c>
      <c r="F3564" t="s">
        <v>119</v>
      </c>
      <c r="G3564">
        <v>1</v>
      </c>
      <c r="H3564" s="1">
        <v>45707</v>
      </c>
      <c r="I3564" s="1" t="str">
        <f>TEXT(data[[#This Row],[OrderDate]],"mmm")</f>
        <v>Feb</v>
      </c>
      <c r="J3564" s="6">
        <v>0.41041666666666665</v>
      </c>
      <c r="K3564" s="6" t="str">
        <f>TEXT(data[[#This Row],[OrderTime]],"h")</f>
        <v>9</v>
      </c>
      <c r="L3564" s="1">
        <v>45707</v>
      </c>
      <c r="M3564" s="6">
        <v>0.61875000000000002</v>
      </c>
      <c r="N3564" t="s">
        <v>148</v>
      </c>
      <c r="O3564" t="s">
        <v>1703</v>
      </c>
      <c r="P3564" t="s">
        <v>25</v>
      </c>
      <c r="Q3564" t="s">
        <v>53</v>
      </c>
      <c r="R3564" t="s">
        <v>37</v>
      </c>
      <c r="S3564" t="s">
        <v>47</v>
      </c>
      <c r="T3564" t="s">
        <v>115</v>
      </c>
      <c r="U3564" t="s">
        <v>39</v>
      </c>
      <c r="V3564" s="5">
        <f>data[[#This Row],[PriceUSD]]*data[[#This Row],[Quantity]]</f>
        <v>51.48</v>
      </c>
      <c r="W3564" s="7">
        <f>data[[#This Row],[OrderDate]] + TIME(VALUE(LEFT(data[[#This Row],[OrderTime]],2)), VALUE(RIGHT(data[[#This Row],[OrderTime]],2)), 0)</f>
        <v>45707.046527777777</v>
      </c>
      <c r="X3564" s="7">
        <f>_xlfn.MINIFS(data[OrderDateTime], data[CustomerName], data[[#This Row],[CustomerName]])</f>
        <v>45550.007638888892</v>
      </c>
      <c r="Y3564" t="str">
        <f>IF(data[[#This Row],[OrderDateTime]]=data[[#This Row],[FirstOrderDateTime]], "New", "Returning")</f>
        <v>Returning</v>
      </c>
      <c r="Z3564" s="7">
        <f>data[[#This Row],[DeliveryDate]] + data[[#This Row],[DeliveryTime]]</f>
        <v>45707.618750000001</v>
      </c>
      <c r="AA3564" s="7">
        <f>data[[#This Row],[OrderDateTime]] + 1</f>
        <v>45708.046527777777</v>
      </c>
      <c r="AB3564" s="7" t="str">
        <f>IF(data[[#This Row],[DeliveryDateTime]] &lt;= data[[#This Row],[SLADue]], "On Time", "Late")</f>
        <v>On Time</v>
      </c>
    </row>
    <row r="3565" spans="1:28" x14ac:dyDescent="0.2">
      <c r="A3565" t="s">
        <v>4115</v>
      </c>
      <c r="B3565" t="s">
        <v>19</v>
      </c>
      <c r="C3565" t="s">
        <v>110</v>
      </c>
      <c r="D3565" t="s">
        <v>111</v>
      </c>
      <c r="E3565" s="5">
        <v>10.17</v>
      </c>
      <c r="F3565" t="s">
        <v>87</v>
      </c>
      <c r="G3565">
        <v>2</v>
      </c>
      <c r="H3565" s="1">
        <v>45672</v>
      </c>
      <c r="I3565" s="1" t="str">
        <f>TEXT(data[[#This Row],[OrderDate]],"mmm")</f>
        <v>Jan</v>
      </c>
      <c r="J3565" s="6">
        <v>0.55069444444444449</v>
      </c>
      <c r="K3565" s="6" t="str">
        <f>TEXT(data[[#This Row],[OrderTime]],"h")</f>
        <v>13</v>
      </c>
      <c r="L3565" s="1">
        <v>45672</v>
      </c>
      <c r="M3565" s="6">
        <v>0.71736111111111112</v>
      </c>
      <c r="N3565" t="s">
        <v>434</v>
      </c>
      <c r="O3565" t="s">
        <v>1614</v>
      </c>
      <c r="P3565" t="s">
        <v>234</v>
      </c>
      <c r="Q3565" t="s">
        <v>26</v>
      </c>
      <c r="R3565" t="s">
        <v>114</v>
      </c>
      <c r="S3565" t="s">
        <v>47</v>
      </c>
      <c r="T3565" t="s">
        <v>59</v>
      </c>
      <c r="U3565" t="s">
        <v>39</v>
      </c>
      <c r="V3565" s="5">
        <f>data[[#This Row],[PriceUSD]]*data[[#This Row],[Quantity]]</f>
        <v>20.34</v>
      </c>
      <c r="W3565" s="7">
        <f>data[[#This Row],[OrderDate]] + TIME(VALUE(LEFT(data[[#This Row],[OrderTime]],2)), VALUE(RIGHT(data[[#This Row],[OrderTime]],2)), 0)</f>
        <v>45672.030555555553</v>
      </c>
      <c r="X3565" s="7">
        <f>_xlfn.MINIFS(data[OrderDateTime], data[CustomerName], data[[#This Row],[CustomerName]])</f>
        <v>45653.052083333336</v>
      </c>
      <c r="Y3565" t="str">
        <f>IF(data[[#This Row],[OrderDateTime]]=data[[#This Row],[FirstOrderDateTime]], "New", "Returning")</f>
        <v>Returning</v>
      </c>
      <c r="Z3565" s="7">
        <f>data[[#This Row],[DeliveryDate]] + data[[#This Row],[DeliveryTime]]</f>
        <v>45672.717361111114</v>
      </c>
      <c r="AA3565" s="7">
        <f>data[[#This Row],[OrderDateTime]] + 1</f>
        <v>45673.030555555553</v>
      </c>
      <c r="AB3565" s="7" t="str">
        <f>IF(data[[#This Row],[DeliveryDateTime]] &lt;= data[[#This Row],[SLADue]], "On Time", "Late")</f>
        <v>On Time</v>
      </c>
    </row>
    <row r="3566" spans="1:28" x14ac:dyDescent="0.2">
      <c r="A3566" t="s">
        <v>4116</v>
      </c>
      <c r="B3566" t="s">
        <v>19</v>
      </c>
      <c r="C3566" t="s">
        <v>79</v>
      </c>
      <c r="D3566" t="s">
        <v>80</v>
      </c>
      <c r="E3566" s="5">
        <v>28.09</v>
      </c>
      <c r="F3566" t="s">
        <v>81</v>
      </c>
      <c r="G3566">
        <v>1</v>
      </c>
      <c r="H3566" s="1">
        <v>45660</v>
      </c>
      <c r="I3566" s="1" t="str">
        <f>TEXT(data[[#This Row],[OrderDate]],"mmm")</f>
        <v>Jan</v>
      </c>
      <c r="J3566" s="6">
        <v>0.50347222222222221</v>
      </c>
      <c r="K3566" s="6" t="str">
        <f>TEXT(data[[#This Row],[OrderTime]],"h")</f>
        <v>12</v>
      </c>
      <c r="L3566" s="1">
        <v>45661</v>
      </c>
      <c r="M3566" s="6">
        <v>0.58680555555555558</v>
      </c>
      <c r="N3566" t="s">
        <v>238</v>
      </c>
      <c r="O3566" t="s">
        <v>1289</v>
      </c>
      <c r="P3566" t="s">
        <v>36</v>
      </c>
      <c r="Q3566" t="s">
        <v>26</v>
      </c>
      <c r="R3566" t="s">
        <v>83</v>
      </c>
      <c r="S3566" t="s">
        <v>28</v>
      </c>
      <c r="T3566" t="s">
        <v>143</v>
      </c>
      <c r="U3566" t="s">
        <v>67</v>
      </c>
      <c r="V3566" s="5">
        <f>data[[#This Row],[PriceUSD]]*data[[#This Row],[Quantity]]</f>
        <v>28.09</v>
      </c>
      <c r="W3566" s="7">
        <f>data[[#This Row],[OrderDate]] + TIME(VALUE(LEFT(data[[#This Row],[OrderTime]],2)), VALUE(RIGHT(data[[#This Row],[OrderTime]],2)), 0)</f>
        <v>45660.015277777777</v>
      </c>
      <c r="X3566" s="7">
        <f>_xlfn.MINIFS(data[OrderDateTime], data[CustomerName], data[[#This Row],[CustomerName]])</f>
        <v>45512.007638888892</v>
      </c>
      <c r="Y3566" t="str">
        <f>IF(data[[#This Row],[OrderDateTime]]=data[[#This Row],[FirstOrderDateTime]], "New", "Returning")</f>
        <v>Returning</v>
      </c>
      <c r="Z3566" s="7">
        <f>data[[#This Row],[DeliveryDate]] + data[[#This Row],[DeliveryTime]]</f>
        <v>45661.586805555555</v>
      </c>
      <c r="AA3566" s="7">
        <f>data[[#This Row],[OrderDateTime]] + 1</f>
        <v>45661.015277777777</v>
      </c>
      <c r="AB3566" s="7" t="str">
        <f>IF(data[[#This Row],[DeliveryDateTime]] &lt;= data[[#This Row],[SLADue]], "On Time", "Late")</f>
        <v>Late</v>
      </c>
    </row>
    <row r="3567" spans="1:28" x14ac:dyDescent="0.2">
      <c r="A3567" t="s">
        <v>4117</v>
      </c>
      <c r="B3567" t="s">
        <v>19</v>
      </c>
      <c r="C3567" t="s">
        <v>20</v>
      </c>
      <c r="D3567" t="s">
        <v>21</v>
      </c>
      <c r="E3567" s="5">
        <v>19.440000000000001</v>
      </c>
      <c r="F3567" t="s">
        <v>22</v>
      </c>
      <c r="G3567">
        <v>1</v>
      </c>
      <c r="H3567" s="1">
        <v>45775</v>
      </c>
      <c r="I3567" s="1" t="str">
        <f>TEXT(data[[#This Row],[OrderDate]],"mmm")</f>
        <v>Apr</v>
      </c>
      <c r="J3567" s="6">
        <v>0.55972222222222223</v>
      </c>
      <c r="K3567" s="6" t="str">
        <f>TEXT(data[[#This Row],[OrderTime]],"h")</f>
        <v>13</v>
      </c>
      <c r="L3567" s="1">
        <v>45776</v>
      </c>
      <c r="M3567" s="6">
        <v>0.80972222222222223</v>
      </c>
      <c r="N3567" t="s">
        <v>200</v>
      </c>
      <c r="O3567" t="s">
        <v>274</v>
      </c>
      <c r="P3567" t="s">
        <v>202</v>
      </c>
      <c r="Q3567" t="s">
        <v>53</v>
      </c>
      <c r="R3567" t="s">
        <v>27</v>
      </c>
      <c r="S3567" t="s">
        <v>28</v>
      </c>
      <c r="T3567" t="s">
        <v>29</v>
      </c>
      <c r="U3567" t="s">
        <v>30</v>
      </c>
      <c r="V3567" s="5">
        <f>data[[#This Row],[PriceUSD]]*data[[#This Row],[Quantity]]</f>
        <v>19.440000000000001</v>
      </c>
      <c r="W3567" s="7">
        <f>data[[#This Row],[OrderDate]] + TIME(VALUE(LEFT(data[[#This Row],[OrderTime]],2)), VALUE(RIGHT(data[[#This Row],[OrderTime]],2)), 0)</f>
        <v>45775.015277777777</v>
      </c>
      <c r="X3567" s="7">
        <f>_xlfn.MINIFS(data[OrderDateTime], data[CustomerName], data[[#This Row],[CustomerName]])</f>
        <v>45532.022916666669</v>
      </c>
      <c r="Y3567" t="str">
        <f>IF(data[[#This Row],[OrderDateTime]]=data[[#This Row],[FirstOrderDateTime]], "New", "Returning")</f>
        <v>Returning</v>
      </c>
      <c r="Z3567" s="7">
        <f>data[[#This Row],[DeliveryDate]] + data[[#This Row],[DeliveryTime]]</f>
        <v>45776.80972222222</v>
      </c>
      <c r="AA3567" s="7">
        <f>data[[#This Row],[OrderDateTime]] + 1</f>
        <v>45776.015277777777</v>
      </c>
      <c r="AB3567" s="7" t="str">
        <f>IF(data[[#This Row],[DeliveryDateTime]] &lt;= data[[#This Row],[SLADue]], "On Time", "Late")</f>
        <v>Late</v>
      </c>
    </row>
    <row r="3568" spans="1:28" x14ac:dyDescent="0.2">
      <c r="A3568" t="s">
        <v>4118</v>
      </c>
      <c r="B3568" t="s">
        <v>19</v>
      </c>
      <c r="C3568" t="s">
        <v>258</v>
      </c>
      <c r="D3568" t="s">
        <v>259</v>
      </c>
      <c r="E3568" s="5">
        <v>133.38</v>
      </c>
      <c r="F3568" t="s">
        <v>182</v>
      </c>
      <c r="G3568">
        <v>1</v>
      </c>
      <c r="H3568" s="1">
        <v>45732</v>
      </c>
      <c r="I3568" s="1" t="str">
        <f>TEXT(data[[#This Row],[OrderDate]],"mmm")</f>
        <v>Mar</v>
      </c>
      <c r="J3568" s="6">
        <v>0.84027777777777779</v>
      </c>
      <c r="K3568" s="6" t="str">
        <f>TEXT(data[[#This Row],[OrderTime]],"h")</f>
        <v>20</v>
      </c>
      <c r="L3568" s="1">
        <v>45733</v>
      </c>
      <c r="M3568" s="6">
        <v>0.59583333333333333</v>
      </c>
      <c r="N3568" t="s">
        <v>178</v>
      </c>
      <c r="O3568" t="s">
        <v>567</v>
      </c>
      <c r="P3568" t="s">
        <v>180</v>
      </c>
      <c r="Q3568" t="s">
        <v>53</v>
      </c>
      <c r="R3568" t="s">
        <v>261</v>
      </c>
      <c r="S3568" t="s">
        <v>28</v>
      </c>
      <c r="T3568" t="s">
        <v>38</v>
      </c>
      <c r="U3568" t="s">
        <v>39</v>
      </c>
      <c r="V3568" s="5">
        <f>data[[#This Row],[PriceUSD]]*data[[#This Row],[Quantity]]</f>
        <v>133.38</v>
      </c>
      <c r="W3568" s="7">
        <f>data[[#This Row],[OrderDate]] + TIME(VALUE(LEFT(data[[#This Row],[OrderTime]],2)), VALUE(RIGHT(data[[#This Row],[OrderTime]],2)), 0)</f>
        <v>45732.054166666669</v>
      </c>
      <c r="X3568" s="7">
        <f>_xlfn.MINIFS(data[OrderDateTime], data[CustomerName], data[[#This Row],[CustomerName]])</f>
        <v>45515.022916666669</v>
      </c>
      <c r="Y3568" t="str">
        <f>IF(data[[#This Row],[OrderDateTime]]=data[[#This Row],[FirstOrderDateTime]], "New", "Returning")</f>
        <v>Returning</v>
      </c>
      <c r="Z3568" s="7">
        <f>data[[#This Row],[DeliveryDate]] + data[[#This Row],[DeliveryTime]]</f>
        <v>45733.595833333333</v>
      </c>
      <c r="AA3568" s="7">
        <f>data[[#This Row],[OrderDateTime]] + 1</f>
        <v>45733.054166666669</v>
      </c>
      <c r="AB3568" s="7" t="str">
        <f>IF(data[[#This Row],[DeliveryDateTime]] &lt;= data[[#This Row],[SLADue]], "On Time", "Late")</f>
        <v>Late</v>
      </c>
    </row>
    <row r="3569" spans="1:28" x14ac:dyDescent="0.2">
      <c r="A3569" t="s">
        <v>4119</v>
      </c>
      <c r="B3569" t="s">
        <v>19</v>
      </c>
      <c r="C3569" t="s">
        <v>69</v>
      </c>
      <c r="D3569" t="s">
        <v>70</v>
      </c>
      <c r="E3569" s="5">
        <v>58.13</v>
      </c>
      <c r="F3569" t="s">
        <v>56</v>
      </c>
      <c r="G3569">
        <v>1</v>
      </c>
      <c r="H3569" s="1">
        <v>45802</v>
      </c>
      <c r="I3569" s="1" t="str">
        <f>TEXT(data[[#This Row],[OrderDate]],"mmm")</f>
        <v>May</v>
      </c>
      <c r="J3569" s="6">
        <v>0.78888888888888886</v>
      </c>
      <c r="K3569" s="6" t="str">
        <f>TEXT(data[[#This Row],[OrderTime]],"h")</f>
        <v>18</v>
      </c>
      <c r="L3569" s="1">
        <v>45803</v>
      </c>
      <c r="M3569" s="6">
        <v>0.78888888888888886</v>
      </c>
      <c r="N3569" t="s">
        <v>95</v>
      </c>
      <c r="O3569" t="s">
        <v>1895</v>
      </c>
      <c r="P3569" t="s">
        <v>25</v>
      </c>
      <c r="Q3569" t="s">
        <v>53</v>
      </c>
      <c r="R3569" t="s">
        <v>37</v>
      </c>
      <c r="S3569" t="s">
        <v>28</v>
      </c>
      <c r="T3569" t="s">
        <v>29</v>
      </c>
      <c r="U3569" t="s">
        <v>30</v>
      </c>
      <c r="V3569" s="5">
        <f>data[[#This Row],[PriceUSD]]*data[[#This Row],[Quantity]]</f>
        <v>58.13</v>
      </c>
      <c r="W3569" s="7">
        <f>data[[#This Row],[OrderDate]] + TIME(VALUE(LEFT(data[[#This Row],[OrderTime]],2)), VALUE(RIGHT(data[[#This Row],[OrderTime]],2)), 0)</f>
        <v>45802.061805555553</v>
      </c>
      <c r="X3569" s="7">
        <f>_xlfn.MINIFS(data[OrderDateTime], data[CustomerName], data[[#This Row],[CustomerName]])</f>
        <v>45510.038888888892</v>
      </c>
      <c r="Y3569" t="str">
        <f>IF(data[[#This Row],[OrderDateTime]]=data[[#This Row],[FirstOrderDateTime]], "New", "Returning")</f>
        <v>Returning</v>
      </c>
      <c r="Z3569" s="7">
        <f>data[[#This Row],[DeliveryDate]] + data[[#This Row],[DeliveryTime]]</f>
        <v>45803.788888888892</v>
      </c>
      <c r="AA3569" s="7">
        <f>data[[#This Row],[OrderDateTime]] + 1</f>
        <v>45803.061805555553</v>
      </c>
      <c r="AB3569" s="7" t="str">
        <f>IF(data[[#This Row],[DeliveryDateTime]] &lt;= data[[#This Row],[SLADue]], "On Time", "Late")</f>
        <v>Late</v>
      </c>
    </row>
    <row r="3570" spans="1:28" x14ac:dyDescent="0.2">
      <c r="A3570" t="s">
        <v>4120</v>
      </c>
      <c r="B3570" t="s">
        <v>19</v>
      </c>
      <c r="C3570" t="s">
        <v>69</v>
      </c>
      <c r="D3570" t="s">
        <v>70</v>
      </c>
      <c r="E3570" s="5">
        <v>56.89</v>
      </c>
      <c r="F3570" t="s">
        <v>74</v>
      </c>
      <c r="G3570">
        <v>1</v>
      </c>
      <c r="H3570" s="1">
        <v>45682</v>
      </c>
      <c r="I3570" s="1" t="str">
        <f>TEXT(data[[#This Row],[OrderDate]],"mmm")</f>
        <v>Jan</v>
      </c>
      <c r="J3570" s="6">
        <v>0.66249999999999998</v>
      </c>
      <c r="K3570" s="6" t="str">
        <f>TEXT(data[[#This Row],[OrderTime]],"h")</f>
        <v>15</v>
      </c>
      <c r="L3570" s="1">
        <v>45683</v>
      </c>
      <c r="M3570" s="6">
        <v>0.91249999999999998</v>
      </c>
      <c r="N3570" t="s">
        <v>750</v>
      </c>
      <c r="O3570" t="s">
        <v>597</v>
      </c>
      <c r="P3570" t="s">
        <v>234</v>
      </c>
      <c r="Q3570" t="s">
        <v>26</v>
      </c>
      <c r="R3570" t="s">
        <v>37</v>
      </c>
      <c r="S3570" t="s">
        <v>28</v>
      </c>
      <c r="T3570" t="s">
        <v>38</v>
      </c>
      <c r="U3570" t="s">
        <v>39</v>
      </c>
      <c r="V3570" s="5">
        <f>data[[#This Row],[PriceUSD]]*data[[#This Row],[Quantity]]</f>
        <v>56.89</v>
      </c>
      <c r="W3570" s="7">
        <f>data[[#This Row],[OrderDate]] + TIME(VALUE(LEFT(data[[#This Row],[OrderTime]],2)), VALUE(RIGHT(data[[#This Row],[OrderTime]],2)), 0)</f>
        <v>45682.017361111109</v>
      </c>
      <c r="X3570" s="7">
        <f>_xlfn.MINIFS(data[OrderDateTime], data[CustomerName], data[[#This Row],[CustomerName]])</f>
        <v>45519.052083333336</v>
      </c>
      <c r="Y3570" t="str">
        <f>IF(data[[#This Row],[OrderDateTime]]=data[[#This Row],[FirstOrderDateTime]], "New", "Returning")</f>
        <v>Returning</v>
      </c>
      <c r="Z3570" s="7">
        <f>data[[#This Row],[DeliveryDate]] + data[[#This Row],[DeliveryTime]]</f>
        <v>45683.912499999999</v>
      </c>
      <c r="AA3570" s="7">
        <f>data[[#This Row],[OrderDateTime]] + 1</f>
        <v>45683.017361111109</v>
      </c>
      <c r="AB3570" s="7" t="str">
        <f>IF(data[[#This Row],[DeliveryDateTime]] &lt;= data[[#This Row],[SLADue]], "On Time", "Late")</f>
        <v>Late</v>
      </c>
    </row>
    <row r="3571" spans="1:28" x14ac:dyDescent="0.2">
      <c r="A3571" t="s">
        <v>4121</v>
      </c>
      <c r="B3571" t="s">
        <v>19</v>
      </c>
      <c r="C3571" t="s">
        <v>69</v>
      </c>
      <c r="D3571" t="s">
        <v>70</v>
      </c>
      <c r="E3571" s="5">
        <v>56.67</v>
      </c>
      <c r="F3571" t="s">
        <v>43</v>
      </c>
      <c r="G3571">
        <v>2</v>
      </c>
      <c r="H3571" s="1">
        <v>45616</v>
      </c>
      <c r="I3571" s="1" t="str">
        <f>TEXT(data[[#This Row],[OrderDate]],"mmm")</f>
        <v>Nov</v>
      </c>
      <c r="J3571" s="6">
        <v>0.37569444444444444</v>
      </c>
      <c r="K3571" s="6" t="str">
        <f>TEXT(data[[#This Row],[OrderTime]],"h")</f>
        <v>9</v>
      </c>
      <c r="L3571" s="1">
        <v>45616</v>
      </c>
      <c r="M3571" s="6">
        <v>0.66736111111111107</v>
      </c>
      <c r="N3571" t="s">
        <v>139</v>
      </c>
      <c r="O3571" t="s">
        <v>244</v>
      </c>
      <c r="P3571" t="s">
        <v>36</v>
      </c>
      <c r="Q3571" t="s">
        <v>53</v>
      </c>
      <c r="R3571" t="s">
        <v>37</v>
      </c>
      <c r="S3571" t="s">
        <v>47</v>
      </c>
      <c r="T3571" t="s">
        <v>29</v>
      </c>
      <c r="U3571" t="s">
        <v>67</v>
      </c>
      <c r="V3571" s="5">
        <f>data[[#This Row],[PriceUSD]]*data[[#This Row],[Quantity]]</f>
        <v>113.34</v>
      </c>
      <c r="W3571" s="7">
        <f>data[[#This Row],[OrderDate]] + TIME(VALUE(LEFT(data[[#This Row],[OrderTime]],2)), VALUE(RIGHT(data[[#This Row],[OrderTime]],2)), 0)</f>
        <v>45616.030555555553</v>
      </c>
      <c r="X3571" s="7">
        <f>_xlfn.MINIFS(data[OrderDateTime], data[CustomerName], data[[#This Row],[CustomerName]])</f>
        <v>45558.017361111109</v>
      </c>
      <c r="Y3571" t="str">
        <f>IF(data[[#This Row],[OrderDateTime]]=data[[#This Row],[FirstOrderDateTime]], "New", "Returning")</f>
        <v>Returning</v>
      </c>
      <c r="Z3571" s="7">
        <f>data[[#This Row],[DeliveryDate]] + data[[#This Row],[DeliveryTime]]</f>
        <v>45616.667361111111</v>
      </c>
      <c r="AA3571" s="7">
        <f>data[[#This Row],[OrderDateTime]] + 1</f>
        <v>45617.030555555553</v>
      </c>
      <c r="AB3571" s="7" t="str">
        <f>IF(data[[#This Row],[DeliveryDateTime]] &lt;= data[[#This Row],[SLADue]], "On Time", "Late")</f>
        <v>On Time</v>
      </c>
    </row>
    <row r="3572" spans="1:28" x14ac:dyDescent="0.2">
      <c r="A3572" t="s">
        <v>4122</v>
      </c>
      <c r="B3572" t="s">
        <v>19</v>
      </c>
      <c r="C3572" t="s">
        <v>69</v>
      </c>
      <c r="D3572" t="s">
        <v>70</v>
      </c>
      <c r="E3572" s="5">
        <v>52.55</v>
      </c>
      <c r="F3572" t="s">
        <v>56</v>
      </c>
      <c r="G3572">
        <v>1</v>
      </c>
      <c r="H3572" s="1">
        <v>45579</v>
      </c>
      <c r="I3572" s="1" t="str">
        <f>TEXT(data[[#This Row],[OrderDate]],"mmm")</f>
        <v>Oct</v>
      </c>
      <c r="J3572" s="6">
        <v>0.68680555555555556</v>
      </c>
      <c r="K3572" s="6" t="str">
        <f>TEXT(data[[#This Row],[OrderTime]],"h")</f>
        <v>16</v>
      </c>
      <c r="L3572" s="1">
        <v>45580</v>
      </c>
      <c r="M3572" s="6">
        <v>0.81180555555555556</v>
      </c>
      <c r="N3572" t="s">
        <v>183</v>
      </c>
      <c r="O3572" t="s">
        <v>738</v>
      </c>
      <c r="P3572" t="s">
        <v>180</v>
      </c>
      <c r="Q3572" t="s">
        <v>53</v>
      </c>
      <c r="R3572" t="s">
        <v>37</v>
      </c>
      <c r="S3572" t="s">
        <v>28</v>
      </c>
      <c r="T3572" t="s">
        <v>136</v>
      </c>
      <c r="U3572" t="s">
        <v>30</v>
      </c>
      <c r="V3572" s="5">
        <f>data[[#This Row],[PriceUSD]]*data[[#This Row],[Quantity]]</f>
        <v>52.55</v>
      </c>
      <c r="W3572" s="7">
        <f>data[[#This Row],[OrderDate]] + TIME(VALUE(LEFT(data[[#This Row],[OrderTime]],2)), VALUE(RIGHT(data[[#This Row],[OrderTime]],2)), 0)</f>
        <v>45579.038888888892</v>
      </c>
      <c r="X3572" s="7">
        <f>_xlfn.MINIFS(data[OrderDateTime], data[CustomerName], data[[#This Row],[CustomerName]])</f>
        <v>45507.052083333336</v>
      </c>
      <c r="Y3572" t="str">
        <f>IF(data[[#This Row],[OrderDateTime]]=data[[#This Row],[FirstOrderDateTime]], "New", "Returning")</f>
        <v>Returning</v>
      </c>
      <c r="Z3572" s="7">
        <f>data[[#This Row],[DeliveryDate]] + data[[#This Row],[DeliveryTime]]</f>
        <v>45580.811805555553</v>
      </c>
      <c r="AA3572" s="7">
        <f>data[[#This Row],[OrderDateTime]] + 1</f>
        <v>45580.038888888892</v>
      </c>
      <c r="AB3572" s="7" t="str">
        <f>IF(data[[#This Row],[DeliveryDateTime]] &lt;= data[[#This Row],[SLADue]], "On Time", "Late")</f>
        <v>Late</v>
      </c>
    </row>
    <row r="3573" spans="1:28" x14ac:dyDescent="0.2">
      <c r="A3573" t="s">
        <v>4123</v>
      </c>
      <c r="B3573" t="s">
        <v>19</v>
      </c>
      <c r="C3573" t="s">
        <v>290</v>
      </c>
      <c r="D3573" t="s">
        <v>291</v>
      </c>
      <c r="E3573" s="5">
        <v>64.319999999999993</v>
      </c>
      <c r="F3573" t="s">
        <v>22</v>
      </c>
      <c r="G3573">
        <v>2</v>
      </c>
      <c r="H3573" s="1">
        <v>45849</v>
      </c>
      <c r="I3573" s="1" t="str">
        <f>TEXT(data[[#This Row],[OrderDate]],"mmm")</f>
        <v>Jul</v>
      </c>
      <c r="J3573" s="6">
        <v>0.54027777777777775</v>
      </c>
      <c r="K3573" s="6" t="str">
        <f>TEXT(data[[#This Row],[OrderTime]],"h")</f>
        <v>12</v>
      </c>
      <c r="L3573" s="1">
        <v>45850</v>
      </c>
      <c r="M3573" s="6">
        <v>0.70694444444444449</v>
      </c>
      <c r="N3573" t="s">
        <v>23</v>
      </c>
      <c r="O3573" t="s">
        <v>674</v>
      </c>
      <c r="P3573" t="s">
        <v>25</v>
      </c>
      <c r="Q3573" t="s">
        <v>26</v>
      </c>
      <c r="R3573" t="s">
        <v>294</v>
      </c>
      <c r="S3573" t="s">
        <v>28</v>
      </c>
      <c r="T3573" t="s">
        <v>59</v>
      </c>
      <c r="U3573" t="s">
        <v>30</v>
      </c>
      <c r="V3573" s="5">
        <f>data[[#This Row],[PriceUSD]]*data[[#This Row],[Quantity]]</f>
        <v>128.63999999999999</v>
      </c>
      <c r="W3573" s="7">
        <f>data[[#This Row],[OrderDate]] + TIME(VALUE(LEFT(data[[#This Row],[OrderTime]],2)), VALUE(RIGHT(data[[#This Row],[OrderTime]],2)), 0)</f>
        <v>45849.054166666669</v>
      </c>
      <c r="X3573" s="7">
        <f>_xlfn.MINIFS(data[OrderDateTime], data[CustomerName], data[[#This Row],[CustomerName]])</f>
        <v>45523.007638888892</v>
      </c>
      <c r="Y3573" t="str">
        <f>IF(data[[#This Row],[OrderDateTime]]=data[[#This Row],[FirstOrderDateTime]], "New", "Returning")</f>
        <v>Returning</v>
      </c>
      <c r="Z3573" s="7">
        <f>data[[#This Row],[DeliveryDate]] + data[[#This Row],[DeliveryTime]]</f>
        <v>45850.706944444442</v>
      </c>
      <c r="AA3573" s="7">
        <f>data[[#This Row],[OrderDateTime]] + 1</f>
        <v>45850.054166666669</v>
      </c>
      <c r="AB3573" s="7" t="str">
        <f>IF(data[[#This Row],[DeliveryDateTime]] &lt;= data[[#This Row],[SLADue]], "On Time", "Late")</f>
        <v>Late</v>
      </c>
    </row>
    <row r="3574" spans="1:28" x14ac:dyDescent="0.2">
      <c r="A3574" t="s">
        <v>4124</v>
      </c>
      <c r="B3574" t="s">
        <v>19</v>
      </c>
      <c r="C3574" t="s">
        <v>41</v>
      </c>
      <c r="D3574" t="s">
        <v>42</v>
      </c>
      <c r="E3574" s="5">
        <v>39.67</v>
      </c>
      <c r="F3574" t="s">
        <v>51</v>
      </c>
      <c r="G3574">
        <v>2</v>
      </c>
      <c r="H3574" s="1">
        <v>45647</v>
      </c>
      <c r="I3574" s="1" t="str">
        <f>TEXT(data[[#This Row],[OrderDate]],"mmm")</f>
        <v>Dec</v>
      </c>
      <c r="J3574" s="6">
        <v>0.41666666666666669</v>
      </c>
      <c r="K3574" s="6" t="str">
        <f>TEXT(data[[#This Row],[OrderTime]],"h")</f>
        <v>10</v>
      </c>
      <c r="L3574" s="1">
        <v>45647</v>
      </c>
      <c r="M3574" s="6">
        <v>0.70833333333333337</v>
      </c>
      <c r="N3574" t="s">
        <v>75</v>
      </c>
      <c r="O3574" t="s">
        <v>554</v>
      </c>
      <c r="P3574" t="s">
        <v>25</v>
      </c>
      <c r="Q3574" t="s">
        <v>26</v>
      </c>
      <c r="R3574" t="s">
        <v>46</v>
      </c>
      <c r="S3574" t="s">
        <v>47</v>
      </c>
      <c r="T3574" t="s">
        <v>38</v>
      </c>
      <c r="U3574" t="s">
        <v>67</v>
      </c>
      <c r="V3574" s="5">
        <f>data[[#This Row],[PriceUSD]]*data[[#This Row],[Quantity]]</f>
        <v>79.34</v>
      </c>
      <c r="W3574" s="7">
        <f>data[[#This Row],[OrderDate]] + TIME(VALUE(LEFT(data[[#This Row],[OrderTime]],2)), VALUE(RIGHT(data[[#This Row],[OrderTime]],2)), 0)</f>
        <v>45647.046527777777</v>
      </c>
      <c r="X3574" s="7">
        <f>_xlfn.MINIFS(data[OrderDateTime], data[CustomerName], data[[#This Row],[CustomerName]])</f>
        <v>45534.052083333336</v>
      </c>
      <c r="Y3574" t="str">
        <f>IF(data[[#This Row],[OrderDateTime]]=data[[#This Row],[FirstOrderDateTime]], "New", "Returning")</f>
        <v>Returning</v>
      </c>
      <c r="Z3574" s="7">
        <f>data[[#This Row],[DeliveryDate]] + data[[#This Row],[DeliveryTime]]</f>
        <v>45647.708333333336</v>
      </c>
      <c r="AA3574" s="7">
        <f>data[[#This Row],[OrderDateTime]] + 1</f>
        <v>45648.046527777777</v>
      </c>
      <c r="AB3574" s="7" t="str">
        <f>IF(data[[#This Row],[DeliveryDateTime]] &lt;= data[[#This Row],[SLADue]], "On Time", "Late")</f>
        <v>On Time</v>
      </c>
    </row>
    <row r="3575" spans="1:28" x14ac:dyDescent="0.2">
      <c r="A3575" t="s">
        <v>4125</v>
      </c>
      <c r="B3575" t="s">
        <v>19</v>
      </c>
      <c r="C3575" t="s">
        <v>92</v>
      </c>
      <c r="D3575" t="s">
        <v>93</v>
      </c>
      <c r="E3575" s="5">
        <v>95.98</v>
      </c>
      <c r="F3575" t="s">
        <v>94</v>
      </c>
      <c r="G3575">
        <v>3</v>
      </c>
      <c r="H3575" s="1">
        <v>45507</v>
      </c>
      <c r="I3575" s="1" t="str">
        <f>TEXT(data[[#This Row],[OrderDate]],"mmm")</f>
        <v>Aug</v>
      </c>
      <c r="J3575" s="6">
        <v>0.4861111111111111</v>
      </c>
      <c r="K3575" s="6" t="str">
        <f>TEXT(data[[#This Row],[OrderTime]],"h")</f>
        <v>11</v>
      </c>
      <c r="L3575" s="1">
        <v>45507</v>
      </c>
      <c r="M3575" s="6">
        <v>0.65277777777777779</v>
      </c>
      <c r="N3575" t="s">
        <v>213</v>
      </c>
      <c r="O3575" t="s">
        <v>223</v>
      </c>
      <c r="P3575" t="s">
        <v>36</v>
      </c>
      <c r="Q3575" t="s">
        <v>53</v>
      </c>
      <c r="R3575" t="s">
        <v>66</v>
      </c>
      <c r="S3575" t="s">
        <v>47</v>
      </c>
      <c r="T3575" t="s">
        <v>115</v>
      </c>
      <c r="U3575" t="s">
        <v>30</v>
      </c>
      <c r="V3575" s="5">
        <f>data[[#This Row],[PriceUSD]]*data[[#This Row],[Quantity]]</f>
        <v>287.94</v>
      </c>
      <c r="W3575" s="7">
        <f>data[[#This Row],[OrderDate]] + TIME(VALUE(LEFT(data[[#This Row],[OrderTime]],2)), VALUE(RIGHT(data[[#This Row],[OrderTime]],2)), 0)</f>
        <v>45507.007638888892</v>
      </c>
      <c r="X3575" s="7">
        <f>_xlfn.MINIFS(data[OrderDateTime], data[CustomerName], data[[#This Row],[CustomerName]])</f>
        <v>45507.007638888892</v>
      </c>
      <c r="Y3575" t="str">
        <f>IF(data[[#This Row],[OrderDateTime]]=data[[#This Row],[FirstOrderDateTime]], "New", "Returning")</f>
        <v>New</v>
      </c>
      <c r="Z3575" s="7">
        <f>data[[#This Row],[DeliveryDate]] + data[[#This Row],[DeliveryTime]]</f>
        <v>45507.652777777781</v>
      </c>
      <c r="AA3575" s="7">
        <f>data[[#This Row],[OrderDateTime]] + 1</f>
        <v>45508.007638888892</v>
      </c>
      <c r="AB3575" s="7" t="str">
        <f>IF(data[[#This Row],[DeliveryDateTime]] &lt;= data[[#This Row],[SLADue]], "On Time", "Late")</f>
        <v>On Time</v>
      </c>
    </row>
    <row r="3576" spans="1:28" x14ac:dyDescent="0.2">
      <c r="A3576" t="s">
        <v>4126</v>
      </c>
      <c r="B3576" t="s">
        <v>19</v>
      </c>
      <c r="C3576" t="s">
        <v>69</v>
      </c>
      <c r="D3576" t="s">
        <v>70</v>
      </c>
      <c r="E3576" s="5">
        <v>53.58</v>
      </c>
      <c r="F3576" t="s">
        <v>74</v>
      </c>
      <c r="G3576">
        <v>1</v>
      </c>
      <c r="H3576" s="1">
        <v>45876</v>
      </c>
      <c r="I3576" s="1" t="str">
        <f>TEXT(data[[#This Row],[OrderDate]],"mmm")</f>
        <v>Aug</v>
      </c>
      <c r="J3576" s="6">
        <v>0.86875000000000002</v>
      </c>
      <c r="K3576" s="6" t="str">
        <f>TEXT(data[[#This Row],[OrderTime]],"h")</f>
        <v>20</v>
      </c>
      <c r="L3576" s="1">
        <v>45877</v>
      </c>
      <c r="M3576" s="6">
        <v>0.71458333333333335</v>
      </c>
      <c r="N3576" t="s">
        <v>175</v>
      </c>
      <c r="O3576" t="s">
        <v>620</v>
      </c>
      <c r="P3576" t="s">
        <v>25</v>
      </c>
      <c r="Q3576" t="s">
        <v>53</v>
      </c>
      <c r="R3576" t="s">
        <v>37</v>
      </c>
      <c r="S3576" t="s">
        <v>28</v>
      </c>
      <c r="T3576" t="s">
        <v>38</v>
      </c>
      <c r="U3576" t="s">
        <v>30</v>
      </c>
      <c r="V3576" s="5">
        <f>data[[#This Row],[PriceUSD]]*data[[#This Row],[Quantity]]</f>
        <v>53.58</v>
      </c>
      <c r="W3576" s="7">
        <f>data[[#This Row],[OrderDate]] + TIME(VALUE(LEFT(data[[#This Row],[OrderTime]],2)), VALUE(RIGHT(data[[#This Row],[OrderTime]],2)), 0)</f>
        <v>45876.052083333336</v>
      </c>
      <c r="X3576" s="7">
        <f>_xlfn.MINIFS(data[OrderDateTime], data[CustomerName], data[[#This Row],[CustomerName]])</f>
        <v>45526.054166666669</v>
      </c>
      <c r="Y3576" t="str">
        <f>IF(data[[#This Row],[OrderDateTime]]=data[[#This Row],[FirstOrderDateTime]], "New", "Returning")</f>
        <v>Returning</v>
      </c>
      <c r="Z3576" s="7">
        <f>data[[#This Row],[DeliveryDate]] + data[[#This Row],[DeliveryTime]]</f>
        <v>45877.714583333334</v>
      </c>
      <c r="AA3576" s="7">
        <f>data[[#This Row],[OrderDateTime]] + 1</f>
        <v>45877.052083333336</v>
      </c>
      <c r="AB3576" s="7" t="str">
        <f>IF(data[[#This Row],[DeliveryDateTime]] &lt;= data[[#This Row],[SLADue]], "On Time", "Late")</f>
        <v>Late</v>
      </c>
    </row>
    <row r="3577" spans="1:28" x14ac:dyDescent="0.2">
      <c r="A3577" t="s">
        <v>4127</v>
      </c>
      <c r="B3577" t="s">
        <v>19</v>
      </c>
      <c r="C3577" t="s">
        <v>61</v>
      </c>
      <c r="D3577" t="s">
        <v>62</v>
      </c>
      <c r="E3577" s="5">
        <v>139.77000000000001</v>
      </c>
      <c r="F3577" t="s">
        <v>63</v>
      </c>
      <c r="G3577">
        <v>7</v>
      </c>
      <c r="H3577" s="1">
        <v>45768</v>
      </c>
      <c r="I3577" s="1" t="str">
        <f>TEXT(data[[#This Row],[OrderDate]],"mmm")</f>
        <v>Apr</v>
      </c>
      <c r="J3577" s="6">
        <v>0.90625</v>
      </c>
      <c r="K3577" s="6" t="str">
        <f>TEXT(data[[#This Row],[OrderTime]],"h")</f>
        <v>21</v>
      </c>
      <c r="L3577" s="1">
        <v>45769</v>
      </c>
      <c r="M3577" s="6">
        <v>0.90625</v>
      </c>
      <c r="N3577" t="s">
        <v>103</v>
      </c>
      <c r="O3577" t="s">
        <v>1658</v>
      </c>
      <c r="P3577" t="s">
        <v>77</v>
      </c>
      <c r="Q3577" t="s">
        <v>26</v>
      </c>
      <c r="R3577" t="s">
        <v>66</v>
      </c>
      <c r="S3577" t="s">
        <v>28</v>
      </c>
      <c r="T3577" t="s">
        <v>38</v>
      </c>
      <c r="U3577" t="s">
        <v>30</v>
      </c>
      <c r="V3577" s="5">
        <f>data[[#This Row],[PriceUSD]]*data[[#This Row],[Quantity]]</f>
        <v>978.3900000000001</v>
      </c>
      <c r="W3577" s="7">
        <f>data[[#This Row],[OrderDate]] + TIME(VALUE(LEFT(data[[#This Row],[OrderTime]],2)), VALUE(RIGHT(data[[#This Row],[OrderTime]],2)), 0)</f>
        <v>45768.017361111109</v>
      </c>
      <c r="X3577" s="7">
        <f>_xlfn.MINIFS(data[OrderDateTime], data[CustomerName], data[[#This Row],[CustomerName]])</f>
        <v>45725.007638888892</v>
      </c>
      <c r="Y3577" t="str">
        <f>IF(data[[#This Row],[OrderDateTime]]=data[[#This Row],[FirstOrderDateTime]], "New", "Returning")</f>
        <v>Returning</v>
      </c>
      <c r="Z3577" s="7">
        <f>data[[#This Row],[DeliveryDate]] + data[[#This Row],[DeliveryTime]]</f>
        <v>45769.90625</v>
      </c>
      <c r="AA3577" s="7">
        <f>data[[#This Row],[OrderDateTime]] + 1</f>
        <v>45769.017361111109</v>
      </c>
      <c r="AB3577" s="7" t="str">
        <f>IF(data[[#This Row],[DeliveryDateTime]] &lt;= data[[#This Row],[SLADue]], "On Time", "Late")</f>
        <v>Late</v>
      </c>
    </row>
    <row r="3578" spans="1:28" x14ac:dyDescent="0.2">
      <c r="A3578" t="s">
        <v>4128</v>
      </c>
      <c r="B3578" t="s">
        <v>19</v>
      </c>
      <c r="C3578" t="s">
        <v>92</v>
      </c>
      <c r="D3578" t="s">
        <v>93</v>
      </c>
      <c r="E3578" s="5">
        <v>88.98</v>
      </c>
      <c r="F3578" t="s">
        <v>81</v>
      </c>
      <c r="G3578">
        <v>1</v>
      </c>
      <c r="H3578" s="1">
        <v>45640</v>
      </c>
      <c r="I3578" s="1" t="str">
        <f>TEXT(data[[#This Row],[OrderDate]],"mmm")</f>
        <v>Dec</v>
      </c>
      <c r="J3578" s="6">
        <v>0.89166666666666672</v>
      </c>
      <c r="K3578" s="6" t="str">
        <f>TEXT(data[[#This Row],[OrderTime]],"h")</f>
        <v>21</v>
      </c>
      <c r="L3578" s="1">
        <v>45642</v>
      </c>
      <c r="M3578" s="6">
        <v>0.7416666666666667</v>
      </c>
      <c r="N3578" t="s">
        <v>163</v>
      </c>
      <c r="O3578" t="s">
        <v>481</v>
      </c>
      <c r="P3578" t="s">
        <v>77</v>
      </c>
      <c r="Q3578" t="s">
        <v>26</v>
      </c>
      <c r="R3578" t="s">
        <v>66</v>
      </c>
      <c r="S3578" t="s">
        <v>105</v>
      </c>
      <c r="T3578" t="s">
        <v>29</v>
      </c>
      <c r="U3578" t="s">
        <v>30</v>
      </c>
      <c r="V3578" s="5">
        <f>data[[#This Row],[PriceUSD]]*data[[#This Row],[Quantity]]</f>
        <v>88.98</v>
      </c>
      <c r="W3578" s="7">
        <f>data[[#This Row],[OrderDate]] + TIME(VALUE(LEFT(data[[#This Row],[OrderTime]],2)), VALUE(RIGHT(data[[#This Row],[OrderTime]],2)), 0)</f>
        <v>45640.046527777777</v>
      </c>
      <c r="X3578" s="7">
        <f>_xlfn.MINIFS(data[OrderDateTime], data[CustomerName], data[[#This Row],[CustomerName]])</f>
        <v>45512.007638888892</v>
      </c>
      <c r="Y3578" t="str">
        <f>IF(data[[#This Row],[OrderDateTime]]=data[[#This Row],[FirstOrderDateTime]], "New", "Returning")</f>
        <v>Returning</v>
      </c>
      <c r="Z3578" s="7">
        <f>data[[#This Row],[DeliveryDate]] + data[[#This Row],[DeliveryTime]]</f>
        <v>45642.741666666669</v>
      </c>
      <c r="AA3578" s="7">
        <f>data[[#This Row],[OrderDateTime]] + 1</f>
        <v>45641.046527777777</v>
      </c>
      <c r="AB3578" s="7" t="str">
        <f>IF(data[[#This Row],[DeliveryDateTime]] &lt;= data[[#This Row],[SLADue]], "On Time", "Late")</f>
        <v>Late</v>
      </c>
    </row>
    <row r="3579" spans="1:28" x14ac:dyDescent="0.2">
      <c r="A3579" t="s">
        <v>4129</v>
      </c>
      <c r="B3579" t="s">
        <v>19</v>
      </c>
      <c r="C3579" t="s">
        <v>92</v>
      </c>
      <c r="D3579" t="s">
        <v>93</v>
      </c>
      <c r="E3579" s="5">
        <v>79.989999999999995</v>
      </c>
      <c r="F3579" t="s">
        <v>81</v>
      </c>
      <c r="G3579">
        <v>1</v>
      </c>
      <c r="H3579" s="1">
        <v>45783</v>
      </c>
      <c r="I3579" s="1" t="str">
        <f>TEXT(data[[#This Row],[OrderDate]],"mmm")</f>
        <v>May</v>
      </c>
      <c r="J3579" s="6">
        <v>0.45</v>
      </c>
      <c r="K3579" s="6" t="str">
        <f>TEXT(data[[#This Row],[OrderTime]],"h")</f>
        <v>10</v>
      </c>
      <c r="L3579" s="1">
        <v>45783</v>
      </c>
      <c r="M3579" s="6">
        <v>0.65833333333333333</v>
      </c>
      <c r="N3579" t="s">
        <v>175</v>
      </c>
      <c r="O3579" t="s">
        <v>762</v>
      </c>
      <c r="P3579" t="s">
        <v>25</v>
      </c>
      <c r="Q3579" t="s">
        <v>26</v>
      </c>
      <c r="R3579" t="s">
        <v>66</v>
      </c>
      <c r="S3579" t="s">
        <v>47</v>
      </c>
      <c r="T3579" t="s">
        <v>29</v>
      </c>
      <c r="U3579" t="s">
        <v>30</v>
      </c>
      <c r="V3579" s="5">
        <f>data[[#This Row],[PriceUSD]]*data[[#This Row],[Quantity]]</f>
        <v>79.989999999999995</v>
      </c>
      <c r="W3579" s="7">
        <f>data[[#This Row],[OrderDate]] + TIME(VALUE(LEFT(data[[#This Row],[OrderTime]],2)), VALUE(RIGHT(data[[#This Row],[OrderTime]],2)), 0)</f>
        <v>45783.03125</v>
      </c>
      <c r="X3579" s="7">
        <f>_xlfn.MINIFS(data[OrderDateTime], data[CustomerName], data[[#This Row],[CustomerName]])</f>
        <v>45505.046527777777</v>
      </c>
      <c r="Y3579" t="str">
        <f>IF(data[[#This Row],[OrderDateTime]]=data[[#This Row],[FirstOrderDateTime]], "New", "Returning")</f>
        <v>Returning</v>
      </c>
      <c r="Z3579" s="7">
        <f>data[[#This Row],[DeliveryDate]] + data[[#This Row],[DeliveryTime]]</f>
        <v>45783.658333333333</v>
      </c>
      <c r="AA3579" s="7">
        <f>data[[#This Row],[OrderDateTime]] + 1</f>
        <v>45784.03125</v>
      </c>
      <c r="AB3579" s="7" t="str">
        <f>IF(data[[#This Row],[DeliveryDateTime]] &lt;= data[[#This Row],[SLADue]], "On Time", "Late")</f>
        <v>On Time</v>
      </c>
    </row>
    <row r="3580" spans="1:28" x14ac:dyDescent="0.2">
      <c r="A3580" t="s">
        <v>4130</v>
      </c>
      <c r="B3580" t="s">
        <v>19</v>
      </c>
      <c r="C3580" t="s">
        <v>126</v>
      </c>
      <c r="D3580" t="s">
        <v>127</v>
      </c>
      <c r="E3580" s="5">
        <v>19.510000000000002</v>
      </c>
      <c r="F3580" t="s">
        <v>56</v>
      </c>
      <c r="G3580">
        <v>1</v>
      </c>
      <c r="H3580" s="1">
        <v>45707</v>
      </c>
      <c r="I3580" s="1" t="str">
        <f>TEXT(data[[#This Row],[OrderDate]],"mmm")</f>
        <v>Feb</v>
      </c>
      <c r="J3580" s="6">
        <v>0.375</v>
      </c>
      <c r="K3580" s="6" t="str">
        <f>TEXT(data[[#This Row],[OrderTime]],"h")</f>
        <v>9</v>
      </c>
      <c r="L3580" s="1">
        <v>45709</v>
      </c>
      <c r="M3580" s="6">
        <v>0.45833333333333331</v>
      </c>
      <c r="N3580" t="s">
        <v>88</v>
      </c>
      <c r="O3580" t="s">
        <v>1441</v>
      </c>
      <c r="P3580" t="s">
        <v>25</v>
      </c>
      <c r="Q3580" t="s">
        <v>53</v>
      </c>
      <c r="R3580" t="s">
        <v>129</v>
      </c>
      <c r="S3580" t="s">
        <v>105</v>
      </c>
      <c r="T3580" t="s">
        <v>38</v>
      </c>
      <c r="U3580" t="s">
        <v>39</v>
      </c>
      <c r="V3580" s="5">
        <f>data[[#This Row],[PriceUSD]]*data[[#This Row],[Quantity]]</f>
        <v>19.510000000000002</v>
      </c>
      <c r="W3580" s="7">
        <f>data[[#This Row],[OrderDate]] + TIME(VALUE(LEFT(data[[#This Row],[OrderTime]],2)), VALUE(RIGHT(data[[#This Row],[OrderTime]],2)), 0)</f>
        <v>45707.052083333336</v>
      </c>
      <c r="X3580" s="7">
        <f>_xlfn.MINIFS(data[OrderDateTime], data[CustomerName], data[[#This Row],[CustomerName]])</f>
        <v>45510.038888888892</v>
      </c>
      <c r="Y3580" t="str">
        <f>IF(data[[#This Row],[OrderDateTime]]=data[[#This Row],[FirstOrderDateTime]], "New", "Returning")</f>
        <v>Returning</v>
      </c>
      <c r="Z3580" s="7">
        <f>data[[#This Row],[DeliveryDate]] + data[[#This Row],[DeliveryTime]]</f>
        <v>45709.458333333336</v>
      </c>
      <c r="AA3580" s="7">
        <f>data[[#This Row],[OrderDateTime]] + 1</f>
        <v>45708.052083333336</v>
      </c>
      <c r="AB3580" s="7" t="str">
        <f>IF(data[[#This Row],[DeliveryDateTime]] &lt;= data[[#This Row],[SLADue]], "On Time", "Late")</f>
        <v>Late</v>
      </c>
    </row>
    <row r="3581" spans="1:28" x14ac:dyDescent="0.2">
      <c r="A3581" t="s">
        <v>4131</v>
      </c>
      <c r="B3581" t="s">
        <v>19</v>
      </c>
      <c r="C3581" t="s">
        <v>69</v>
      </c>
      <c r="D3581" t="s">
        <v>70</v>
      </c>
      <c r="E3581" s="5">
        <v>55.96</v>
      </c>
      <c r="F3581" t="s">
        <v>51</v>
      </c>
      <c r="G3581">
        <v>1</v>
      </c>
      <c r="H3581" s="1">
        <v>45801</v>
      </c>
      <c r="I3581" s="1" t="str">
        <f>TEXT(data[[#This Row],[OrderDate]],"mmm")</f>
        <v>May</v>
      </c>
      <c r="J3581" s="6">
        <v>0.82986111111111116</v>
      </c>
      <c r="K3581" s="6" t="str">
        <f>TEXT(data[[#This Row],[OrderTime]],"h")</f>
        <v>19</v>
      </c>
      <c r="L3581" s="1">
        <v>45802</v>
      </c>
      <c r="M3581" s="6">
        <v>0.87152777777777779</v>
      </c>
      <c r="N3581" t="s">
        <v>148</v>
      </c>
      <c r="O3581" t="s">
        <v>142</v>
      </c>
      <c r="P3581" t="s">
        <v>25</v>
      </c>
      <c r="Q3581" t="s">
        <v>53</v>
      </c>
      <c r="R3581" t="s">
        <v>37</v>
      </c>
      <c r="S3581" t="s">
        <v>28</v>
      </c>
      <c r="T3581" t="s">
        <v>38</v>
      </c>
      <c r="U3581" t="s">
        <v>67</v>
      </c>
      <c r="V3581" s="5">
        <f>data[[#This Row],[PriceUSD]]*data[[#This Row],[Quantity]]</f>
        <v>55.96</v>
      </c>
      <c r="W3581" s="7">
        <f>data[[#This Row],[OrderDate]] + TIME(VALUE(LEFT(data[[#This Row],[OrderTime]],2)), VALUE(RIGHT(data[[#This Row],[OrderTime]],2)), 0)</f>
        <v>45801.007638888892</v>
      </c>
      <c r="X3581" s="7">
        <f>_xlfn.MINIFS(data[OrderDateTime], data[CustomerName], data[[#This Row],[CustomerName]])</f>
        <v>45509.022916666669</v>
      </c>
      <c r="Y3581" t="str">
        <f>IF(data[[#This Row],[OrderDateTime]]=data[[#This Row],[FirstOrderDateTime]], "New", "Returning")</f>
        <v>Returning</v>
      </c>
      <c r="Z3581" s="7">
        <f>data[[#This Row],[DeliveryDate]] + data[[#This Row],[DeliveryTime]]</f>
        <v>45802.871527777781</v>
      </c>
      <c r="AA3581" s="7">
        <f>data[[#This Row],[OrderDateTime]] + 1</f>
        <v>45802.007638888892</v>
      </c>
      <c r="AB3581" s="7" t="str">
        <f>IF(data[[#This Row],[DeliveryDateTime]] &lt;= data[[#This Row],[SLADue]], "On Time", "Late")</f>
        <v>Late</v>
      </c>
    </row>
    <row r="3582" spans="1:28" x14ac:dyDescent="0.2">
      <c r="A3582" t="s">
        <v>4132</v>
      </c>
      <c r="B3582" t="s">
        <v>19</v>
      </c>
      <c r="C3582" t="s">
        <v>290</v>
      </c>
      <c r="D3582" t="s">
        <v>291</v>
      </c>
      <c r="E3582" s="5">
        <v>70.25</v>
      </c>
      <c r="F3582" t="s">
        <v>22</v>
      </c>
      <c r="G3582">
        <v>1</v>
      </c>
      <c r="H3582" s="1">
        <v>45664</v>
      </c>
      <c r="I3582" s="1" t="str">
        <f>TEXT(data[[#This Row],[OrderDate]],"mmm")</f>
        <v>Jan</v>
      </c>
      <c r="J3582" s="6">
        <v>0.4375</v>
      </c>
      <c r="K3582" s="6" t="str">
        <f>TEXT(data[[#This Row],[OrderTime]],"h")</f>
        <v>10</v>
      </c>
      <c r="L3582" s="1">
        <v>45665</v>
      </c>
      <c r="M3582" s="6">
        <v>0.64583333333333337</v>
      </c>
      <c r="N3582" t="s">
        <v>120</v>
      </c>
      <c r="O3582" t="s">
        <v>1404</v>
      </c>
      <c r="P3582" t="s">
        <v>25</v>
      </c>
      <c r="Q3582" t="s">
        <v>26</v>
      </c>
      <c r="R3582" t="s">
        <v>294</v>
      </c>
      <c r="S3582" t="s">
        <v>28</v>
      </c>
      <c r="T3582" t="s">
        <v>29</v>
      </c>
      <c r="U3582" t="s">
        <v>30</v>
      </c>
      <c r="V3582" s="5">
        <f>data[[#This Row],[PriceUSD]]*data[[#This Row],[Quantity]]</f>
        <v>70.25</v>
      </c>
      <c r="W3582" s="7">
        <f>data[[#This Row],[OrderDate]] + TIME(VALUE(LEFT(data[[#This Row],[OrderTime]],2)), VALUE(RIGHT(data[[#This Row],[OrderTime]],2)), 0)</f>
        <v>45664.052083333336</v>
      </c>
      <c r="X3582" s="7">
        <f>_xlfn.MINIFS(data[OrderDateTime], data[CustomerName], data[[#This Row],[CustomerName]])</f>
        <v>45601.015277777777</v>
      </c>
      <c r="Y3582" t="str">
        <f>IF(data[[#This Row],[OrderDateTime]]=data[[#This Row],[FirstOrderDateTime]], "New", "Returning")</f>
        <v>Returning</v>
      </c>
      <c r="Z3582" s="7">
        <f>data[[#This Row],[DeliveryDate]] + data[[#This Row],[DeliveryTime]]</f>
        <v>45665.645833333336</v>
      </c>
      <c r="AA3582" s="7">
        <f>data[[#This Row],[OrderDateTime]] + 1</f>
        <v>45665.052083333336</v>
      </c>
      <c r="AB3582" s="7" t="str">
        <f>IF(data[[#This Row],[DeliveryDateTime]] &lt;= data[[#This Row],[SLADue]], "On Time", "Late")</f>
        <v>Late</v>
      </c>
    </row>
    <row r="3583" spans="1:28" x14ac:dyDescent="0.2">
      <c r="A3583" t="s">
        <v>4133</v>
      </c>
      <c r="B3583" t="s">
        <v>19</v>
      </c>
      <c r="C3583" t="s">
        <v>69</v>
      </c>
      <c r="D3583" t="s">
        <v>70</v>
      </c>
      <c r="E3583" s="5">
        <v>51.28</v>
      </c>
      <c r="F3583" t="s">
        <v>56</v>
      </c>
      <c r="G3583">
        <v>1</v>
      </c>
      <c r="H3583" s="1">
        <v>45522</v>
      </c>
      <c r="I3583" s="1" t="str">
        <f>TEXT(data[[#This Row],[OrderDate]],"mmm")</f>
        <v>Aug</v>
      </c>
      <c r="J3583" s="6">
        <v>0.79652777777777772</v>
      </c>
      <c r="K3583" s="6" t="str">
        <f>TEXT(data[[#This Row],[OrderTime]],"h")</f>
        <v>19</v>
      </c>
      <c r="L3583" s="1">
        <v>45523</v>
      </c>
      <c r="M3583" s="6">
        <v>0.79652777777777772</v>
      </c>
      <c r="N3583" t="s">
        <v>95</v>
      </c>
      <c r="O3583" t="s">
        <v>121</v>
      </c>
      <c r="P3583" t="s">
        <v>25</v>
      </c>
      <c r="Q3583" t="s">
        <v>53</v>
      </c>
      <c r="R3583" t="s">
        <v>37</v>
      </c>
      <c r="S3583" t="s">
        <v>28</v>
      </c>
      <c r="T3583" t="s">
        <v>136</v>
      </c>
      <c r="U3583" t="s">
        <v>39</v>
      </c>
      <c r="V3583" s="5">
        <f>data[[#This Row],[PriceUSD]]*data[[#This Row],[Quantity]]</f>
        <v>51.28</v>
      </c>
      <c r="W3583" s="7">
        <f>data[[#This Row],[OrderDate]] + TIME(VALUE(LEFT(data[[#This Row],[OrderTime]],2)), VALUE(RIGHT(data[[#This Row],[OrderTime]],2)), 0)</f>
        <v>45522.054166666669</v>
      </c>
      <c r="X3583" s="7">
        <f>_xlfn.MINIFS(data[OrderDateTime], data[CustomerName], data[[#This Row],[CustomerName]])</f>
        <v>45517.030555555553</v>
      </c>
      <c r="Y3583" t="str">
        <f>IF(data[[#This Row],[OrderDateTime]]=data[[#This Row],[FirstOrderDateTime]], "New", "Returning")</f>
        <v>Returning</v>
      </c>
      <c r="Z3583" s="7">
        <f>data[[#This Row],[DeliveryDate]] + data[[#This Row],[DeliveryTime]]</f>
        <v>45523.796527777777</v>
      </c>
      <c r="AA3583" s="7">
        <f>data[[#This Row],[OrderDateTime]] + 1</f>
        <v>45523.054166666669</v>
      </c>
      <c r="AB3583" s="7" t="str">
        <f>IF(data[[#This Row],[DeliveryDateTime]] &lt;= data[[#This Row],[SLADue]], "On Time", "Late")</f>
        <v>Late</v>
      </c>
    </row>
    <row r="3584" spans="1:28" x14ac:dyDescent="0.2">
      <c r="A3584" t="s">
        <v>4134</v>
      </c>
      <c r="B3584" t="s">
        <v>19</v>
      </c>
      <c r="C3584" t="s">
        <v>92</v>
      </c>
      <c r="D3584" t="s">
        <v>93</v>
      </c>
      <c r="E3584" s="5">
        <v>74.81</v>
      </c>
      <c r="F3584" t="s">
        <v>63</v>
      </c>
      <c r="G3584">
        <v>1</v>
      </c>
      <c r="H3584" s="1">
        <v>45521</v>
      </c>
      <c r="I3584" s="1" t="str">
        <f>TEXT(data[[#This Row],[OrderDate]],"mmm")</f>
        <v>Aug</v>
      </c>
      <c r="J3584" s="6">
        <v>0.74513888888888891</v>
      </c>
      <c r="K3584" s="6" t="str">
        <f>TEXT(data[[#This Row],[OrderTime]],"h")</f>
        <v>17</v>
      </c>
      <c r="L3584" s="1">
        <v>45523</v>
      </c>
      <c r="M3584" s="6">
        <v>0.91180555555555554</v>
      </c>
      <c r="N3584" t="s">
        <v>175</v>
      </c>
      <c r="O3584" t="s">
        <v>756</v>
      </c>
      <c r="P3584" t="s">
        <v>25</v>
      </c>
      <c r="Q3584" t="s">
        <v>53</v>
      </c>
      <c r="R3584" t="s">
        <v>66</v>
      </c>
      <c r="S3584" t="s">
        <v>105</v>
      </c>
      <c r="T3584" t="s">
        <v>38</v>
      </c>
      <c r="U3584" t="s">
        <v>30</v>
      </c>
      <c r="V3584" s="5">
        <f>data[[#This Row],[PriceUSD]]*data[[#This Row],[Quantity]]</f>
        <v>74.81</v>
      </c>
      <c r="W3584" s="7">
        <f>data[[#This Row],[OrderDate]] + TIME(VALUE(LEFT(data[[#This Row],[OrderTime]],2)), VALUE(RIGHT(data[[#This Row],[OrderTime]],2)), 0)</f>
        <v>45521.061805555553</v>
      </c>
      <c r="X3584" s="7">
        <f>_xlfn.MINIFS(data[OrderDateTime], data[CustomerName], data[[#This Row],[CustomerName]])</f>
        <v>45521.061805555553</v>
      </c>
      <c r="Y3584" t="str">
        <f>IF(data[[#This Row],[OrderDateTime]]=data[[#This Row],[FirstOrderDateTime]], "New", "Returning")</f>
        <v>New</v>
      </c>
      <c r="Z3584" s="7">
        <f>data[[#This Row],[DeliveryDate]] + data[[#This Row],[DeliveryTime]]</f>
        <v>45523.911805555559</v>
      </c>
      <c r="AA3584" s="7">
        <f>data[[#This Row],[OrderDateTime]] + 1</f>
        <v>45522.061805555553</v>
      </c>
      <c r="AB3584" s="7" t="str">
        <f>IF(data[[#This Row],[DeliveryDateTime]] &lt;= data[[#This Row],[SLADue]], "On Time", "Late")</f>
        <v>Late</v>
      </c>
    </row>
    <row r="3585" spans="1:28" x14ac:dyDescent="0.2">
      <c r="A3585" t="s">
        <v>4135</v>
      </c>
      <c r="B3585" t="s">
        <v>19</v>
      </c>
      <c r="C3585" t="s">
        <v>101</v>
      </c>
      <c r="D3585" t="s">
        <v>102</v>
      </c>
      <c r="E3585" s="5">
        <v>27.79</v>
      </c>
      <c r="F3585" t="s">
        <v>63</v>
      </c>
      <c r="G3585">
        <v>3</v>
      </c>
      <c r="H3585" s="1">
        <v>45577</v>
      </c>
      <c r="I3585" s="1" t="str">
        <f>TEXT(data[[#This Row],[OrderDate]],"mmm")</f>
        <v>Oct</v>
      </c>
      <c r="J3585" s="6">
        <v>0.81111111111111112</v>
      </c>
      <c r="K3585" s="6" t="str">
        <f>TEXT(data[[#This Row],[OrderTime]],"h")</f>
        <v>19</v>
      </c>
      <c r="L3585" s="1">
        <v>45579</v>
      </c>
      <c r="M3585" s="6">
        <v>0.6381944444444444</v>
      </c>
      <c r="N3585" t="s">
        <v>170</v>
      </c>
      <c r="O3585" t="s">
        <v>220</v>
      </c>
      <c r="P3585" t="s">
        <v>36</v>
      </c>
      <c r="Q3585" t="s">
        <v>26</v>
      </c>
      <c r="R3585" t="s">
        <v>83</v>
      </c>
      <c r="S3585" t="s">
        <v>105</v>
      </c>
      <c r="T3585" t="s">
        <v>38</v>
      </c>
      <c r="U3585" t="s">
        <v>30</v>
      </c>
      <c r="V3585" s="5">
        <f>data[[#This Row],[PriceUSD]]*data[[#This Row],[Quantity]]</f>
        <v>83.37</v>
      </c>
      <c r="W3585" s="7">
        <f>data[[#This Row],[OrderDate]] + TIME(VALUE(LEFT(data[[#This Row],[OrderTime]],2)), VALUE(RIGHT(data[[#This Row],[OrderTime]],2)), 0)</f>
        <v>45577.007638888892</v>
      </c>
      <c r="X3585" s="7">
        <f>_xlfn.MINIFS(data[OrderDateTime], data[CustomerName], data[[#This Row],[CustomerName]])</f>
        <v>45515.030555555553</v>
      </c>
      <c r="Y3585" t="str">
        <f>IF(data[[#This Row],[OrderDateTime]]=data[[#This Row],[FirstOrderDateTime]], "New", "Returning")</f>
        <v>Returning</v>
      </c>
      <c r="Z3585" s="7">
        <f>data[[#This Row],[DeliveryDate]] + data[[#This Row],[DeliveryTime]]</f>
        <v>45579.638194444444</v>
      </c>
      <c r="AA3585" s="7">
        <f>data[[#This Row],[OrderDateTime]] + 1</f>
        <v>45578.007638888892</v>
      </c>
      <c r="AB3585" s="7" t="str">
        <f>IF(data[[#This Row],[DeliveryDateTime]] &lt;= data[[#This Row],[SLADue]], "On Time", "Late")</f>
        <v>Late</v>
      </c>
    </row>
    <row r="3586" spans="1:28" x14ac:dyDescent="0.2">
      <c r="A3586" t="s">
        <v>4136</v>
      </c>
      <c r="B3586" t="s">
        <v>19</v>
      </c>
      <c r="C3586" t="s">
        <v>61</v>
      </c>
      <c r="D3586" t="s">
        <v>62</v>
      </c>
      <c r="E3586" s="5">
        <v>164.41</v>
      </c>
      <c r="F3586" t="s">
        <v>63</v>
      </c>
      <c r="G3586">
        <v>3</v>
      </c>
      <c r="H3586" s="1">
        <v>45817</v>
      </c>
      <c r="I3586" s="1" t="str">
        <f>TEXT(data[[#This Row],[OrderDate]],"mmm")</f>
        <v>Jun</v>
      </c>
      <c r="J3586" s="6">
        <v>0.53125</v>
      </c>
      <c r="K3586" s="6" t="str">
        <f>TEXT(data[[#This Row],[OrderTime]],"h")</f>
        <v>12</v>
      </c>
      <c r="L3586" s="1">
        <v>45817</v>
      </c>
      <c r="M3586" s="6">
        <v>0.69791666666666663</v>
      </c>
      <c r="N3586" t="s">
        <v>95</v>
      </c>
      <c r="O3586" t="s">
        <v>1223</v>
      </c>
      <c r="P3586" t="s">
        <v>25</v>
      </c>
      <c r="Q3586" t="s">
        <v>53</v>
      </c>
      <c r="R3586" t="s">
        <v>66</v>
      </c>
      <c r="S3586" t="s">
        <v>47</v>
      </c>
      <c r="T3586" t="s">
        <v>59</v>
      </c>
      <c r="U3586" t="s">
        <v>30</v>
      </c>
      <c r="V3586" s="5">
        <f>data[[#This Row],[PriceUSD]]*data[[#This Row],[Quantity]]</f>
        <v>493.23</v>
      </c>
      <c r="W3586" s="7">
        <f>data[[#This Row],[OrderDate]] + TIME(VALUE(LEFT(data[[#This Row],[OrderTime]],2)), VALUE(RIGHT(data[[#This Row],[OrderTime]],2)), 0)</f>
        <v>45817.017361111109</v>
      </c>
      <c r="X3586" s="7">
        <f>_xlfn.MINIFS(data[OrderDateTime], data[CustomerName], data[[#This Row],[CustomerName]])</f>
        <v>45563.030555555553</v>
      </c>
      <c r="Y3586" t="str">
        <f>IF(data[[#This Row],[OrderDateTime]]=data[[#This Row],[FirstOrderDateTime]], "New", "Returning")</f>
        <v>Returning</v>
      </c>
      <c r="Z3586" s="7">
        <f>data[[#This Row],[DeliveryDate]] + data[[#This Row],[DeliveryTime]]</f>
        <v>45817.697916666664</v>
      </c>
      <c r="AA3586" s="7">
        <f>data[[#This Row],[OrderDateTime]] + 1</f>
        <v>45818.017361111109</v>
      </c>
      <c r="AB3586" s="7" t="str">
        <f>IF(data[[#This Row],[DeliveryDateTime]] &lt;= data[[#This Row],[SLADue]], "On Time", "Late")</f>
        <v>On Time</v>
      </c>
    </row>
    <row r="3587" spans="1:28" x14ac:dyDescent="0.2">
      <c r="A3587" t="s">
        <v>4137</v>
      </c>
      <c r="B3587" t="s">
        <v>19</v>
      </c>
      <c r="C3587" t="s">
        <v>20</v>
      </c>
      <c r="D3587" t="s">
        <v>21</v>
      </c>
      <c r="E3587" s="5">
        <v>20.92</v>
      </c>
      <c r="F3587" t="s">
        <v>43</v>
      </c>
      <c r="G3587">
        <v>2</v>
      </c>
      <c r="H3587" s="1">
        <v>45703</v>
      </c>
      <c r="I3587" s="1" t="str">
        <f>TEXT(data[[#This Row],[OrderDate]],"mmm")</f>
        <v>Feb</v>
      </c>
      <c r="J3587" s="6">
        <v>0.80347222222222225</v>
      </c>
      <c r="K3587" s="6" t="str">
        <f>TEXT(data[[#This Row],[OrderTime]],"h")</f>
        <v>19</v>
      </c>
      <c r="L3587" s="1">
        <v>45704</v>
      </c>
      <c r="M3587" s="6">
        <v>0.80347222222222225</v>
      </c>
      <c r="N3587" t="s">
        <v>95</v>
      </c>
      <c r="O3587" t="s">
        <v>642</v>
      </c>
      <c r="P3587" t="s">
        <v>25</v>
      </c>
      <c r="Q3587" t="s">
        <v>53</v>
      </c>
      <c r="R3587" t="s">
        <v>27</v>
      </c>
      <c r="S3587" t="s">
        <v>28</v>
      </c>
      <c r="T3587" t="s">
        <v>29</v>
      </c>
      <c r="U3587" t="s">
        <v>30</v>
      </c>
      <c r="V3587" s="5">
        <f>data[[#This Row],[PriceUSD]]*data[[#This Row],[Quantity]]</f>
        <v>41.84</v>
      </c>
      <c r="W3587" s="7">
        <f>data[[#This Row],[OrderDate]] + TIME(VALUE(LEFT(data[[#This Row],[OrderTime]],2)), VALUE(RIGHT(data[[#This Row],[OrderTime]],2)), 0)</f>
        <v>45703.015277777777</v>
      </c>
      <c r="X3587" s="7">
        <f>_xlfn.MINIFS(data[OrderDateTime], data[CustomerName], data[[#This Row],[CustomerName]])</f>
        <v>45507.038888888892</v>
      </c>
      <c r="Y3587" t="str">
        <f>IF(data[[#This Row],[OrderDateTime]]=data[[#This Row],[FirstOrderDateTime]], "New", "Returning")</f>
        <v>Returning</v>
      </c>
      <c r="Z3587" s="7">
        <f>data[[#This Row],[DeliveryDate]] + data[[#This Row],[DeliveryTime]]</f>
        <v>45704.803472222222</v>
      </c>
      <c r="AA3587" s="7">
        <f>data[[#This Row],[OrderDateTime]] + 1</f>
        <v>45704.015277777777</v>
      </c>
      <c r="AB3587" s="7" t="str">
        <f>IF(data[[#This Row],[DeliveryDateTime]] &lt;= data[[#This Row],[SLADue]], "On Time", "Late")</f>
        <v>Late</v>
      </c>
    </row>
    <row r="3588" spans="1:28" x14ac:dyDescent="0.2">
      <c r="A3588" t="s">
        <v>4138</v>
      </c>
      <c r="B3588" t="s">
        <v>19</v>
      </c>
      <c r="C3588" t="s">
        <v>126</v>
      </c>
      <c r="D3588" t="s">
        <v>127</v>
      </c>
      <c r="E3588" s="5">
        <v>21.9</v>
      </c>
      <c r="F3588" t="s">
        <v>138</v>
      </c>
      <c r="G3588">
        <v>3</v>
      </c>
      <c r="H3588" s="1">
        <v>45574</v>
      </c>
      <c r="I3588" s="1" t="str">
        <f>TEXT(data[[#This Row],[OrderDate]],"mmm")</f>
        <v>Oct</v>
      </c>
      <c r="J3588" s="6">
        <v>0.42916666666666664</v>
      </c>
      <c r="K3588" s="6" t="str">
        <f>TEXT(data[[#This Row],[OrderTime]],"h")</f>
        <v>10</v>
      </c>
      <c r="L3588" s="1">
        <v>45575</v>
      </c>
      <c r="M3588" s="6">
        <v>0.42916666666666664</v>
      </c>
      <c r="N3588" t="s">
        <v>148</v>
      </c>
      <c r="O3588" t="s">
        <v>251</v>
      </c>
      <c r="P3588" t="s">
        <v>25</v>
      </c>
      <c r="Q3588" t="s">
        <v>26</v>
      </c>
      <c r="R3588" t="s">
        <v>129</v>
      </c>
      <c r="S3588" t="s">
        <v>28</v>
      </c>
      <c r="T3588" t="s">
        <v>29</v>
      </c>
      <c r="U3588" t="s">
        <v>39</v>
      </c>
      <c r="V3588" s="5">
        <f>data[[#This Row],[PriceUSD]]*data[[#This Row],[Quantity]]</f>
        <v>65.699999999999989</v>
      </c>
      <c r="W3588" s="7">
        <f>data[[#This Row],[OrderDate]] + TIME(VALUE(LEFT(data[[#This Row],[OrderTime]],2)), VALUE(RIGHT(data[[#This Row],[OrderTime]],2)), 0)</f>
        <v>45574.046527777777</v>
      </c>
      <c r="X3588" s="7">
        <f>_xlfn.MINIFS(data[OrderDateTime], data[CustomerName], data[[#This Row],[CustomerName]])</f>
        <v>45516.030555555553</v>
      </c>
      <c r="Y3588" t="str">
        <f>IF(data[[#This Row],[OrderDateTime]]=data[[#This Row],[FirstOrderDateTime]], "New", "Returning")</f>
        <v>Returning</v>
      </c>
      <c r="Z3588" s="7">
        <f>data[[#This Row],[DeliveryDate]] + data[[#This Row],[DeliveryTime]]</f>
        <v>45575.429166666669</v>
      </c>
      <c r="AA3588" s="7">
        <f>data[[#This Row],[OrderDateTime]] + 1</f>
        <v>45575.046527777777</v>
      </c>
      <c r="AB3588" s="7" t="str">
        <f>IF(data[[#This Row],[DeliveryDateTime]] &lt;= data[[#This Row],[SLADue]], "On Time", "Late")</f>
        <v>Late</v>
      </c>
    </row>
    <row r="3589" spans="1:28" x14ac:dyDescent="0.2">
      <c r="A3589" t="s">
        <v>4139</v>
      </c>
      <c r="B3589" t="s">
        <v>19</v>
      </c>
      <c r="C3589" t="s">
        <v>69</v>
      </c>
      <c r="D3589" t="s">
        <v>70</v>
      </c>
      <c r="E3589" s="5">
        <v>63.16</v>
      </c>
      <c r="F3589" t="s">
        <v>56</v>
      </c>
      <c r="G3589">
        <v>1</v>
      </c>
      <c r="H3589" s="1">
        <v>45859</v>
      </c>
      <c r="I3589" s="1" t="str">
        <f>TEXT(data[[#This Row],[OrderDate]],"mmm")</f>
        <v>Jul</v>
      </c>
      <c r="J3589" s="6">
        <v>0.56180555555555556</v>
      </c>
      <c r="K3589" s="6" t="str">
        <f>TEXT(data[[#This Row],[OrderTime]],"h")</f>
        <v>13</v>
      </c>
      <c r="L3589" s="1">
        <v>45859</v>
      </c>
      <c r="M3589" s="6">
        <v>0.85347222222222219</v>
      </c>
      <c r="N3589" t="s">
        <v>44</v>
      </c>
      <c r="O3589" t="s">
        <v>671</v>
      </c>
      <c r="P3589" t="s">
        <v>25</v>
      </c>
      <c r="Q3589" t="s">
        <v>26</v>
      </c>
      <c r="R3589" t="s">
        <v>37</v>
      </c>
      <c r="S3589" t="s">
        <v>47</v>
      </c>
      <c r="T3589" t="s">
        <v>136</v>
      </c>
      <c r="U3589" t="s">
        <v>39</v>
      </c>
      <c r="V3589" s="5">
        <f>data[[#This Row],[PriceUSD]]*data[[#This Row],[Quantity]]</f>
        <v>63.16</v>
      </c>
      <c r="W3589" s="7">
        <f>data[[#This Row],[OrderDate]] + TIME(VALUE(LEFT(data[[#This Row],[OrderTime]],2)), VALUE(RIGHT(data[[#This Row],[OrderTime]],2)), 0)</f>
        <v>45859.038888888892</v>
      </c>
      <c r="X3589" s="7">
        <f>_xlfn.MINIFS(data[OrderDateTime], data[CustomerName], data[[#This Row],[CustomerName]])</f>
        <v>45508.038888888892</v>
      </c>
      <c r="Y3589" t="str">
        <f>IF(data[[#This Row],[OrderDateTime]]=data[[#This Row],[FirstOrderDateTime]], "New", "Returning")</f>
        <v>Returning</v>
      </c>
      <c r="Z3589" s="7">
        <f>data[[#This Row],[DeliveryDate]] + data[[#This Row],[DeliveryTime]]</f>
        <v>45859.853472222225</v>
      </c>
      <c r="AA3589" s="7">
        <f>data[[#This Row],[OrderDateTime]] + 1</f>
        <v>45860.038888888892</v>
      </c>
      <c r="AB3589" s="7" t="str">
        <f>IF(data[[#This Row],[DeliveryDateTime]] &lt;= data[[#This Row],[SLADue]], "On Time", "Late")</f>
        <v>On Time</v>
      </c>
    </row>
    <row r="3590" spans="1:28" x14ac:dyDescent="0.2">
      <c r="A3590" t="s">
        <v>4140</v>
      </c>
      <c r="B3590" t="s">
        <v>19</v>
      </c>
      <c r="C3590" t="s">
        <v>32</v>
      </c>
      <c r="D3590" t="s">
        <v>33</v>
      </c>
      <c r="E3590" s="5">
        <v>49.88</v>
      </c>
      <c r="F3590" t="s">
        <v>138</v>
      </c>
      <c r="G3590">
        <v>1</v>
      </c>
      <c r="H3590" s="1">
        <v>45837</v>
      </c>
      <c r="I3590" s="1" t="str">
        <f>TEXT(data[[#This Row],[OrderDate]],"mmm")</f>
        <v>Jun</v>
      </c>
      <c r="J3590" s="6">
        <v>0.86041666666666672</v>
      </c>
      <c r="K3590" s="6" t="str">
        <f>TEXT(data[[#This Row],[OrderTime]],"h")</f>
        <v>20</v>
      </c>
      <c r="L3590" s="1">
        <v>45838</v>
      </c>
      <c r="M3590" s="6">
        <v>0.90208333333333335</v>
      </c>
      <c r="N3590" t="s">
        <v>175</v>
      </c>
      <c r="O3590" t="s">
        <v>900</v>
      </c>
      <c r="P3590" t="s">
        <v>25</v>
      </c>
      <c r="Q3590" t="s">
        <v>53</v>
      </c>
      <c r="R3590" t="s">
        <v>37</v>
      </c>
      <c r="S3590" t="s">
        <v>28</v>
      </c>
      <c r="T3590" t="s">
        <v>143</v>
      </c>
      <c r="U3590" t="s">
        <v>67</v>
      </c>
      <c r="V3590" s="5">
        <f>data[[#This Row],[PriceUSD]]*data[[#This Row],[Quantity]]</f>
        <v>49.88</v>
      </c>
      <c r="W3590" s="7">
        <f>data[[#This Row],[OrderDate]] + TIME(VALUE(LEFT(data[[#This Row],[OrderTime]],2)), VALUE(RIGHT(data[[#This Row],[OrderTime]],2)), 0)</f>
        <v>45837.046527777777</v>
      </c>
      <c r="X3590" s="7">
        <f>_xlfn.MINIFS(data[OrderDateTime], data[CustomerName], data[[#This Row],[CustomerName]])</f>
        <v>45510.038888888892</v>
      </c>
      <c r="Y3590" t="str">
        <f>IF(data[[#This Row],[OrderDateTime]]=data[[#This Row],[FirstOrderDateTime]], "New", "Returning")</f>
        <v>Returning</v>
      </c>
      <c r="Z3590" s="7">
        <f>data[[#This Row],[DeliveryDate]] + data[[#This Row],[DeliveryTime]]</f>
        <v>45838.902083333334</v>
      </c>
      <c r="AA3590" s="7">
        <f>data[[#This Row],[OrderDateTime]] + 1</f>
        <v>45838.046527777777</v>
      </c>
      <c r="AB3590" s="7" t="str">
        <f>IF(data[[#This Row],[DeliveryDateTime]] &lt;= data[[#This Row],[SLADue]], "On Time", "Late")</f>
        <v>Late</v>
      </c>
    </row>
    <row r="3591" spans="1:28" x14ac:dyDescent="0.2">
      <c r="A3591" t="s">
        <v>4141</v>
      </c>
      <c r="B3591" t="s">
        <v>19</v>
      </c>
      <c r="C3591" t="s">
        <v>41</v>
      </c>
      <c r="D3591" t="s">
        <v>42</v>
      </c>
      <c r="E3591" s="5">
        <v>34.03</v>
      </c>
      <c r="F3591" t="s">
        <v>56</v>
      </c>
      <c r="G3591">
        <v>1</v>
      </c>
      <c r="H3591" s="1">
        <v>45862</v>
      </c>
      <c r="I3591" s="1" t="str">
        <f>TEXT(data[[#This Row],[OrderDate]],"mmm")</f>
        <v>Jul</v>
      </c>
      <c r="J3591" s="6">
        <v>0.45069444444444445</v>
      </c>
      <c r="K3591" s="6" t="str">
        <f>TEXT(data[[#This Row],[OrderTime]],"h")</f>
        <v>10</v>
      </c>
      <c r="L3591" s="1">
        <v>45863</v>
      </c>
      <c r="M3591" s="6">
        <v>0.5756944444444444</v>
      </c>
      <c r="N3591" t="s">
        <v>64</v>
      </c>
      <c r="O3591" t="s">
        <v>523</v>
      </c>
      <c r="P3591" t="s">
        <v>25</v>
      </c>
      <c r="Q3591" t="s">
        <v>26</v>
      </c>
      <c r="R3591" t="s">
        <v>46</v>
      </c>
      <c r="S3591" t="s">
        <v>28</v>
      </c>
      <c r="T3591" t="s">
        <v>38</v>
      </c>
      <c r="U3591" t="s">
        <v>30</v>
      </c>
      <c r="V3591" s="5">
        <f>data[[#This Row],[PriceUSD]]*data[[#This Row],[Quantity]]</f>
        <v>34.03</v>
      </c>
      <c r="W3591" s="7">
        <f>data[[#This Row],[OrderDate]] + TIME(VALUE(LEFT(data[[#This Row],[OrderTime]],2)), VALUE(RIGHT(data[[#This Row],[OrderTime]],2)), 0)</f>
        <v>45862.030555555553</v>
      </c>
      <c r="X3591" s="7">
        <f>_xlfn.MINIFS(data[OrderDateTime], data[CustomerName], data[[#This Row],[CustomerName]])</f>
        <v>45509.038888888892</v>
      </c>
      <c r="Y3591" t="str">
        <f>IF(data[[#This Row],[OrderDateTime]]=data[[#This Row],[FirstOrderDateTime]], "New", "Returning")</f>
        <v>Returning</v>
      </c>
      <c r="Z3591" s="7">
        <f>data[[#This Row],[DeliveryDate]] + data[[#This Row],[DeliveryTime]]</f>
        <v>45863.575694444444</v>
      </c>
      <c r="AA3591" s="7">
        <f>data[[#This Row],[OrderDateTime]] + 1</f>
        <v>45863.030555555553</v>
      </c>
      <c r="AB3591" s="7" t="str">
        <f>IF(data[[#This Row],[DeliveryDateTime]] &lt;= data[[#This Row],[SLADue]], "On Time", "Late")</f>
        <v>Late</v>
      </c>
    </row>
    <row r="3592" spans="1:28" x14ac:dyDescent="0.2">
      <c r="A3592" t="s">
        <v>4142</v>
      </c>
      <c r="B3592" t="s">
        <v>19</v>
      </c>
      <c r="C3592" t="s">
        <v>290</v>
      </c>
      <c r="D3592" t="s">
        <v>291</v>
      </c>
      <c r="E3592" s="5">
        <v>56.62</v>
      </c>
      <c r="F3592" t="s">
        <v>22</v>
      </c>
      <c r="G3592">
        <v>1</v>
      </c>
      <c r="H3592" s="1">
        <v>45866</v>
      </c>
      <c r="I3592" s="1" t="str">
        <f>TEXT(data[[#This Row],[OrderDate]],"mmm")</f>
        <v>Jul</v>
      </c>
      <c r="J3592" s="6">
        <v>0.78402777777777777</v>
      </c>
      <c r="K3592" s="6" t="str">
        <f>TEXT(data[[#This Row],[OrderTime]],"h")</f>
        <v>18</v>
      </c>
      <c r="L3592" s="1">
        <v>45867</v>
      </c>
      <c r="M3592" s="6">
        <v>0.83819444444444446</v>
      </c>
      <c r="N3592" t="s">
        <v>95</v>
      </c>
      <c r="O3592" t="s">
        <v>423</v>
      </c>
      <c r="P3592" t="s">
        <v>25</v>
      </c>
      <c r="Q3592" t="s">
        <v>26</v>
      </c>
      <c r="R3592" t="s">
        <v>294</v>
      </c>
      <c r="S3592" t="s">
        <v>28</v>
      </c>
      <c r="T3592" t="s">
        <v>29</v>
      </c>
      <c r="U3592" t="s">
        <v>39</v>
      </c>
      <c r="V3592" s="5">
        <f>data[[#This Row],[PriceUSD]]*data[[#This Row],[Quantity]]</f>
        <v>56.62</v>
      </c>
      <c r="W3592" s="7">
        <f>data[[#This Row],[OrderDate]] + TIME(VALUE(LEFT(data[[#This Row],[OrderTime]],2)), VALUE(RIGHT(data[[#This Row],[OrderTime]],2)), 0)</f>
        <v>45866.054166666669</v>
      </c>
      <c r="X3592" s="7">
        <f>_xlfn.MINIFS(data[OrderDateTime], data[CustomerName], data[[#This Row],[CustomerName]])</f>
        <v>45519.007638888892</v>
      </c>
      <c r="Y3592" t="str">
        <f>IF(data[[#This Row],[OrderDateTime]]=data[[#This Row],[FirstOrderDateTime]], "New", "Returning")</f>
        <v>Returning</v>
      </c>
      <c r="Z3592" s="7">
        <f>data[[#This Row],[DeliveryDate]] + data[[#This Row],[DeliveryTime]]</f>
        <v>45867.838194444441</v>
      </c>
      <c r="AA3592" s="7">
        <f>data[[#This Row],[OrderDateTime]] + 1</f>
        <v>45867.054166666669</v>
      </c>
      <c r="AB3592" s="7" t="str">
        <f>IF(data[[#This Row],[DeliveryDateTime]] &lt;= data[[#This Row],[SLADue]], "On Time", "Late")</f>
        <v>Late</v>
      </c>
    </row>
    <row r="3593" spans="1:28" x14ac:dyDescent="0.2">
      <c r="A3593" t="s">
        <v>4143</v>
      </c>
      <c r="B3593" t="s">
        <v>19</v>
      </c>
      <c r="C3593" t="s">
        <v>79</v>
      </c>
      <c r="D3593" t="s">
        <v>80</v>
      </c>
      <c r="E3593" s="5">
        <v>28.39</v>
      </c>
      <c r="F3593" t="s">
        <v>81</v>
      </c>
      <c r="G3593">
        <v>1</v>
      </c>
      <c r="H3593" s="1">
        <v>45530</v>
      </c>
      <c r="I3593" s="1" t="str">
        <f>TEXT(data[[#This Row],[OrderDate]],"mmm")</f>
        <v>Aug</v>
      </c>
      <c r="J3593" s="6">
        <v>0.57361111111111107</v>
      </c>
      <c r="K3593" s="6" t="str">
        <f>TEXT(data[[#This Row],[OrderTime]],"h")</f>
        <v>13</v>
      </c>
      <c r="L3593" s="1">
        <v>45531</v>
      </c>
      <c r="M3593" s="6">
        <v>0.69861111111111107</v>
      </c>
      <c r="N3593" t="s">
        <v>139</v>
      </c>
      <c r="O3593" t="s">
        <v>888</v>
      </c>
      <c r="P3593" t="s">
        <v>36</v>
      </c>
      <c r="Q3593" t="s">
        <v>26</v>
      </c>
      <c r="R3593" t="s">
        <v>83</v>
      </c>
      <c r="S3593" t="s">
        <v>28</v>
      </c>
      <c r="T3593" t="s">
        <v>59</v>
      </c>
      <c r="U3593" t="s">
        <v>30</v>
      </c>
      <c r="V3593" s="5">
        <f>data[[#This Row],[PriceUSD]]*data[[#This Row],[Quantity]]</f>
        <v>28.39</v>
      </c>
      <c r="W3593" s="7">
        <f>data[[#This Row],[OrderDate]] + TIME(VALUE(LEFT(data[[#This Row],[OrderTime]],2)), VALUE(RIGHT(data[[#This Row],[OrderTime]],2)), 0)</f>
        <v>45530.007638888892</v>
      </c>
      <c r="X3593" s="7">
        <f>_xlfn.MINIFS(data[OrderDateTime], data[CustomerName], data[[#This Row],[CustomerName]])</f>
        <v>45530.007638888892</v>
      </c>
      <c r="Y3593" t="str">
        <f>IF(data[[#This Row],[OrderDateTime]]=data[[#This Row],[FirstOrderDateTime]], "New", "Returning")</f>
        <v>New</v>
      </c>
      <c r="Z3593" s="7">
        <f>data[[#This Row],[DeliveryDate]] + data[[#This Row],[DeliveryTime]]</f>
        <v>45531.698611111111</v>
      </c>
      <c r="AA3593" s="7">
        <f>data[[#This Row],[OrderDateTime]] + 1</f>
        <v>45531.007638888892</v>
      </c>
      <c r="AB3593" s="7" t="str">
        <f>IF(data[[#This Row],[DeliveryDateTime]] &lt;= data[[#This Row],[SLADue]], "On Time", "Late")</f>
        <v>Late</v>
      </c>
    </row>
    <row r="3594" spans="1:28" x14ac:dyDescent="0.2">
      <c r="A3594" t="s">
        <v>4144</v>
      </c>
      <c r="B3594" t="s">
        <v>19</v>
      </c>
      <c r="C3594" t="s">
        <v>69</v>
      </c>
      <c r="D3594" t="s">
        <v>70</v>
      </c>
      <c r="E3594" s="5">
        <v>53.52</v>
      </c>
      <c r="F3594" t="s">
        <v>74</v>
      </c>
      <c r="G3594">
        <v>1</v>
      </c>
      <c r="H3594" s="1">
        <v>45656</v>
      </c>
      <c r="I3594" s="1" t="str">
        <f>TEXT(data[[#This Row],[OrderDate]],"mmm")</f>
        <v>Dec</v>
      </c>
      <c r="J3594" s="6">
        <v>0.44444444444444442</v>
      </c>
      <c r="K3594" s="6" t="str">
        <f>TEXT(data[[#This Row],[OrderTime]],"h")</f>
        <v>10</v>
      </c>
      <c r="L3594" s="1">
        <v>45657</v>
      </c>
      <c r="M3594" s="6">
        <v>0.56944444444444442</v>
      </c>
      <c r="N3594" t="s">
        <v>145</v>
      </c>
      <c r="O3594" t="s">
        <v>1220</v>
      </c>
      <c r="P3594" t="s">
        <v>77</v>
      </c>
      <c r="Q3594" t="s">
        <v>53</v>
      </c>
      <c r="R3594" t="s">
        <v>37</v>
      </c>
      <c r="S3594" t="s">
        <v>28</v>
      </c>
      <c r="T3594" t="s">
        <v>59</v>
      </c>
      <c r="U3594" t="s">
        <v>67</v>
      </c>
      <c r="V3594" s="5">
        <f>data[[#This Row],[PriceUSD]]*data[[#This Row],[Quantity]]</f>
        <v>53.52</v>
      </c>
      <c r="W3594" s="7">
        <f>data[[#This Row],[OrderDate]] + TIME(VALUE(LEFT(data[[#This Row],[OrderTime]],2)), VALUE(RIGHT(data[[#This Row],[OrderTime]],2)), 0)</f>
        <v>45656.030555555553</v>
      </c>
      <c r="X3594" s="7">
        <f>_xlfn.MINIFS(data[OrderDateTime], data[CustomerName], data[[#This Row],[CustomerName]])</f>
        <v>45515.022916666669</v>
      </c>
      <c r="Y3594" t="str">
        <f>IF(data[[#This Row],[OrderDateTime]]=data[[#This Row],[FirstOrderDateTime]], "New", "Returning")</f>
        <v>Returning</v>
      </c>
      <c r="Z3594" s="7">
        <f>data[[#This Row],[DeliveryDate]] + data[[#This Row],[DeliveryTime]]</f>
        <v>45657.569444444445</v>
      </c>
      <c r="AA3594" s="7">
        <f>data[[#This Row],[OrderDateTime]] + 1</f>
        <v>45657.030555555553</v>
      </c>
      <c r="AB3594" s="7" t="str">
        <f>IF(data[[#This Row],[DeliveryDateTime]] &lt;= data[[#This Row],[SLADue]], "On Time", "Late")</f>
        <v>Late</v>
      </c>
    </row>
    <row r="3595" spans="1:28" x14ac:dyDescent="0.2">
      <c r="A3595" t="s">
        <v>4145</v>
      </c>
      <c r="B3595" t="s">
        <v>19</v>
      </c>
      <c r="C3595" t="s">
        <v>49</v>
      </c>
      <c r="D3595" t="s">
        <v>50</v>
      </c>
      <c r="E3595" s="5">
        <v>32.299999999999997</v>
      </c>
      <c r="F3595" t="s">
        <v>51</v>
      </c>
      <c r="G3595">
        <v>1</v>
      </c>
      <c r="H3595" s="1">
        <v>45811</v>
      </c>
      <c r="I3595" s="1" t="str">
        <f>TEXT(data[[#This Row],[OrderDate]],"mmm")</f>
        <v>Jun</v>
      </c>
      <c r="J3595" s="6">
        <v>0.49236111111111114</v>
      </c>
      <c r="K3595" s="6" t="str">
        <f>TEXT(data[[#This Row],[OrderTime]],"h")</f>
        <v>11</v>
      </c>
      <c r="L3595" s="1">
        <v>45811</v>
      </c>
      <c r="M3595" s="6">
        <v>0.65902777777777777</v>
      </c>
      <c r="N3595" t="s">
        <v>98</v>
      </c>
      <c r="O3595" t="s">
        <v>371</v>
      </c>
      <c r="P3595" t="s">
        <v>77</v>
      </c>
      <c r="Q3595" t="s">
        <v>53</v>
      </c>
      <c r="R3595" t="s">
        <v>54</v>
      </c>
      <c r="S3595" t="s">
        <v>47</v>
      </c>
      <c r="T3595" t="s">
        <v>106</v>
      </c>
      <c r="U3595" t="s">
        <v>39</v>
      </c>
      <c r="V3595" s="5">
        <f>data[[#This Row],[PriceUSD]]*data[[#This Row],[Quantity]]</f>
        <v>32.299999999999997</v>
      </c>
      <c r="W3595" s="7">
        <f>data[[#This Row],[OrderDate]] + TIME(VALUE(LEFT(data[[#This Row],[OrderTime]],2)), VALUE(RIGHT(data[[#This Row],[OrderTime]],2)), 0)</f>
        <v>45811.007638888892</v>
      </c>
      <c r="X3595" s="7">
        <f>_xlfn.MINIFS(data[OrderDateTime], data[CustomerName], data[[#This Row],[CustomerName]])</f>
        <v>45514.038888888892</v>
      </c>
      <c r="Y3595" t="str">
        <f>IF(data[[#This Row],[OrderDateTime]]=data[[#This Row],[FirstOrderDateTime]], "New", "Returning")</f>
        <v>Returning</v>
      </c>
      <c r="Z3595" s="7">
        <f>data[[#This Row],[DeliveryDate]] + data[[#This Row],[DeliveryTime]]</f>
        <v>45811.65902777778</v>
      </c>
      <c r="AA3595" s="7">
        <f>data[[#This Row],[OrderDateTime]] + 1</f>
        <v>45812.007638888892</v>
      </c>
      <c r="AB3595" s="7" t="str">
        <f>IF(data[[#This Row],[DeliveryDateTime]] &lt;= data[[#This Row],[SLADue]], "On Time", "Late")</f>
        <v>On Time</v>
      </c>
    </row>
    <row r="3596" spans="1:28" x14ac:dyDescent="0.2">
      <c r="A3596" t="s">
        <v>4146</v>
      </c>
      <c r="B3596" t="s">
        <v>19</v>
      </c>
      <c r="C3596" t="s">
        <v>20</v>
      </c>
      <c r="D3596" t="s">
        <v>21</v>
      </c>
      <c r="E3596" s="5">
        <v>18.670000000000002</v>
      </c>
      <c r="F3596" t="s">
        <v>22</v>
      </c>
      <c r="G3596">
        <v>2</v>
      </c>
      <c r="H3596" s="1">
        <v>45554</v>
      </c>
      <c r="I3596" s="1" t="str">
        <f>TEXT(data[[#This Row],[OrderDate]],"mmm")</f>
        <v>Sep</v>
      </c>
      <c r="J3596" s="6">
        <v>0.4777777777777778</v>
      </c>
      <c r="K3596" s="6" t="str">
        <f>TEXT(data[[#This Row],[OrderTime]],"h")</f>
        <v>11</v>
      </c>
      <c r="L3596" s="1">
        <v>45554</v>
      </c>
      <c r="M3596" s="6">
        <v>0.64444444444444449</v>
      </c>
      <c r="N3596" t="s">
        <v>64</v>
      </c>
      <c r="O3596" t="s">
        <v>384</v>
      </c>
      <c r="P3596" t="s">
        <v>25</v>
      </c>
      <c r="Q3596" t="s">
        <v>26</v>
      </c>
      <c r="R3596" t="s">
        <v>27</v>
      </c>
      <c r="S3596" t="s">
        <v>47</v>
      </c>
      <c r="T3596" t="s">
        <v>38</v>
      </c>
      <c r="U3596" t="s">
        <v>39</v>
      </c>
      <c r="V3596" s="5">
        <f>data[[#This Row],[PriceUSD]]*data[[#This Row],[Quantity]]</f>
        <v>37.340000000000003</v>
      </c>
      <c r="W3596" s="7">
        <f>data[[#This Row],[OrderDate]] + TIME(VALUE(LEFT(data[[#This Row],[OrderTime]],2)), VALUE(RIGHT(data[[#This Row],[OrderTime]],2)), 0)</f>
        <v>45554.054166666669</v>
      </c>
      <c r="X3596" s="7">
        <f>_xlfn.MINIFS(data[OrderDateTime], data[CustomerName], data[[#This Row],[CustomerName]])</f>
        <v>45533.038888888892</v>
      </c>
      <c r="Y3596" t="str">
        <f>IF(data[[#This Row],[OrderDateTime]]=data[[#This Row],[FirstOrderDateTime]], "New", "Returning")</f>
        <v>Returning</v>
      </c>
      <c r="Z3596" s="7">
        <f>data[[#This Row],[DeliveryDate]] + data[[#This Row],[DeliveryTime]]</f>
        <v>45554.644444444442</v>
      </c>
      <c r="AA3596" s="7">
        <f>data[[#This Row],[OrderDateTime]] + 1</f>
        <v>45555.054166666669</v>
      </c>
      <c r="AB3596" s="7" t="str">
        <f>IF(data[[#This Row],[DeliveryDateTime]] &lt;= data[[#This Row],[SLADue]], "On Time", "Late")</f>
        <v>On Time</v>
      </c>
    </row>
    <row r="3597" spans="1:28" x14ac:dyDescent="0.2">
      <c r="A3597" t="s">
        <v>4147</v>
      </c>
      <c r="B3597" t="s">
        <v>19</v>
      </c>
      <c r="C3597" t="s">
        <v>69</v>
      </c>
      <c r="D3597" t="s">
        <v>70</v>
      </c>
      <c r="E3597" s="5">
        <v>49.81</v>
      </c>
      <c r="F3597" t="s">
        <v>51</v>
      </c>
      <c r="G3597">
        <v>2</v>
      </c>
      <c r="H3597" s="1">
        <v>45882</v>
      </c>
      <c r="I3597" s="1" t="str">
        <f>TEXT(data[[#This Row],[OrderDate]],"mmm")</f>
        <v>Aug</v>
      </c>
      <c r="J3597" s="6">
        <v>0.85277777777777775</v>
      </c>
      <c r="K3597" s="6" t="str">
        <f>TEXT(data[[#This Row],[OrderTime]],"h")</f>
        <v>20</v>
      </c>
      <c r="L3597" s="1">
        <v>45884</v>
      </c>
      <c r="M3597" s="6">
        <v>0.71736111111111112</v>
      </c>
      <c r="N3597" t="s">
        <v>292</v>
      </c>
      <c r="O3597" t="s">
        <v>802</v>
      </c>
      <c r="P3597" t="s">
        <v>77</v>
      </c>
      <c r="Q3597" t="s">
        <v>53</v>
      </c>
      <c r="R3597" t="s">
        <v>37</v>
      </c>
      <c r="S3597" t="s">
        <v>105</v>
      </c>
      <c r="T3597" t="s">
        <v>136</v>
      </c>
      <c r="U3597" t="s">
        <v>39</v>
      </c>
      <c r="V3597" s="5">
        <f>data[[#This Row],[PriceUSD]]*data[[#This Row],[Quantity]]</f>
        <v>99.62</v>
      </c>
      <c r="W3597" s="7">
        <f>data[[#This Row],[OrderDate]] + TIME(VALUE(LEFT(data[[#This Row],[OrderTime]],2)), VALUE(RIGHT(data[[#This Row],[OrderTime]],2)), 0)</f>
        <v>45882.054166666669</v>
      </c>
      <c r="X3597" s="7">
        <f>_xlfn.MINIFS(data[OrderDateTime], data[CustomerName], data[[#This Row],[CustomerName]])</f>
        <v>45572.054166666669</v>
      </c>
      <c r="Y3597" t="str">
        <f>IF(data[[#This Row],[OrderDateTime]]=data[[#This Row],[FirstOrderDateTime]], "New", "Returning")</f>
        <v>Returning</v>
      </c>
      <c r="Z3597" s="7">
        <f>data[[#This Row],[DeliveryDate]] + data[[#This Row],[DeliveryTime]]</f>
        <v>45884.717361111114</v>
      </c>
      <c r="AA3597" s="7">
        <f>data[[#This Row],[OrderDateTime]] + 1</f>
        <v>45883.054166666669</v>
      </c>
      <c r="AB3597" s="7" t="str">
        <f>IF(data[[#This Row],[DeliveryDateTime]] &lt;= data[[#This Row],[SLADue]], "On Time", "Late")</f>
        <v>Late</v>
      </c>
    </row>
    <row r="3598" spans="1:28" x14ac:dyDescent="0.2">
      <c r="A3598" t="s">
        <v>4148</v>
      </c>
      <c r="B3598" t="s">
        <v>19</v>
      </c>
      <c r="C3598" t="s">
        <v>49</v>
      </c>
      <c r="D3598" t="s">
        <v>50</v>
      </c>
      <c r="E3598" s="5">
        <v>30.41</v>
      </c>
      <c r="F3598" t="s">
        <v>138</v>
      </c>
      <c r="G3598">
        <v>1</v>
      </c>
      <c r="H3598" s="1">
        <v>45843</v>
      </c>
      <c r="I3598" s="1" t="str">
        <f>TEXT(data[[#This Row],[OrderDate]],"mmm")</f>
        <v>Jul</v>
      </c>
      <c r="J3598" s="6">
        <v>0.41944444444444445</v>
      </c>
      <c r="K3598" s="6" t="str">
        <f>TEXT(data[[#This Row],[OrderTime]],"h")</f>
        <v>10</v>
      </c>
      <c r="L3598" s="1">
        <v>45843</v>
      </c>
      <c r="M3598" s="6">
        <v>0.62777777777777777</v>
      </c>
      <c r="N3598" t="s">
        <v>34</v>
      </c>
      <c r="O3598" t="s">
        <v>45</v>
      </c>
      <c r="P3598" t="s">
        <v>36</v>
      </c>
      <c r="Q3598" t="s">
        <v>53</v>
      </c>
      <c r="R3598" t="s">
        <v>54</v>
      </c>
      <c r="S3598" t="s">
        <v>47</v>
      </c>
      <c r="T3598" t="s">
        <v>38</v>
      </c>
      <c r="U3598" t="s">
        <v>30</v>
      </c>
      <c r="V3598" s="5">
        <f>data[[#This Row],[PriceUSD]]*data[[#This Row],[Quantity]]</f>
        <v>30.41</v>
      </c>
      <c r="W3598" s="7">
        <f>data[[#This Row],[OrderDate]] + TIME(VALUE(LEFT(data[[#This Row],[OrderTime]],2)), VALUE(RIGHT(data[[#This Row],[OrderTime]],2)), 0)</f>
        <v>45843.030555555553</v>
      </c>
      <c r="X3598" s="7">
        <f>_xlfn.MINIFS(data[OrderDateTime], data[CustomerName], data[[#This Row],[CustomerName]])</f>
        <v>45526.038888888892</v>
      </c>
      <c r="Y3598" t="str">
        <f>IF(data[[#This Row],[OrderDateTime]]=data[[#This Row],[FirstOrderDateTime]], "New", "Returning")</f>
        <v>Returning</v>
      </c>
      <c r="Z3598" s="7">
        <f>data[[#This Row],[DeliveryDate]] + data[[#This Row],[DeliveryTime]]</f>
        <v>45843.62777777778</v>
      </c>
      <c r="AA3598" s="7">
        <f>data[[#This Row],[OrderDateTime]] + 1</f>
        <v>45844.030555555553</v>
      </c>
      <c r="AB3598" s="7" t="str">
        <f>IF(data[[#This Row],[DeliveryDateTime]] &lt;= data[[#This Row],[SLADue]], "On Time", "Late")</f>
        <v>On Time</v>
      </c>
    </row>
    <row r="3599" spans="1:28" x14ac:dyDescent="0.2">
      <c r="A3599" t="s">
        <v>4149</v>
      </c>
      <c r="B3599" t="s">
        <v>19</v>
      </c>
      <c r="C3599" t="s">
        <v>20</v>
      </c>
      <c r="D3599" t="s">
        <v>21</v>
      </c>
      <c r="E3599" s="5">
        <v>18.97</v>
      </c>
      <c r="F3599" t="s">
        <v>71</v>
      </c>
      <c r="G3599">
        <v>1</v>
      </c>
      <c r="H3599" s="1">
        <v>45644</v>
      </c>
      <c r="I3599" s="1" t="str">
        <f>TEXT(data[[#This Row],[OrderDate]],"mmm")</f>
        <v>Dec</v>
      </c>
      <c r="J3599" s="6">
        <v>0.4777777777777778</v>
      </c>
      <c r="K3599" s="6" t="str">
        <f>TEXT(data[[#This Row],[OrderTime]],"h")</f>
        <v>11</v>
      </c>
      <c r="L3599" s="1">
        <v>45644</v>
      </c>
      <c r="M3599" s="6">
        <v>0.68611111111111112</v>
      </c>
      <c r="N3599" t="s">
        <v>112</v>
      </c>
      <c r="O3599" t="s">
        <v>1245</v>
      </c>
      <c r="P3599" t="s">
        <v>36</v>
      </c>
      <c r="Q3599" t="s">
        <v>53</v>
      </c>
      <c r="R3599" t="s">
        <v>27</v>
      </c>
      <c r="S3599" t="s">
        <v>47</v>
      </c>
      <c r="T3599" t="s">
        <v>29</v>
      </c>
      <c r="U3599" t="s">
        <v>39</v>
      </c>
      <c r="V3599" s="5">
        <f>data[[#This Row],[PriceUSD]]*data[[#This Row],[Quantity]]</f>
        <v>18.97</v>
      </c>
      <c r="W3599" s="7">
        <f>data[[#This Row],[OrderDate]] + TIME(VALUE(LEFT(data[[#This Row],[OrderTime]],2)), VALUE(RIGHT(data[[#This Row],[OrderTime]],2)), 0)</f>
        <v>45644.054166666669</v>
      </c>
      <c r="X3599" s="7">
        <f>_xlfn.MINIFS(data[OrderDateTime], data[CustomerName], data[[#This Row],[CustomerName]])</f>
        <v>45508.017361111109</v>
      </c>
      <c r="Y3599" t="str">
        <f>IF(data[[#This Row],[OrderDateTime]]=data[[#This Row],[FirstOrderDateTime]], "New", "Returning")</f>
        <v>Returning</v>
      </c>
      <c r="Z3599" s="7">
        <f>data[[#This Row],[DeliveryDate]] + data[[#This Row],[DeliveryTime]]</f>
        <v>45644.686111111114</v>
      </c>
      <c r="AA3599" s="7">
        <f>data[[#This Row],[OrderDateTime]] + 1</f>
        <v>45645.054166666669</v>
      </c>
      <c r="AB3599" s="7" t="str">
        <f>IF(data[[#This Row],[DeliveryDateTime]] &lt;= data[[#This Row],[SLADue]], "On Time", "Late")</f>
        <v>On Time</v>
      </c>
    </row>
    <row r="3600" spans="1:28" x14ac:dyDescent="0.2">
      <c r="A3600" t="s">
        <v>4150</v>
      </c>
      <c r="B3600" t="s">
        <v>19</v>
      </c>
      <c r="C3600" t="s">
        <v>41</v>
      </c>
      <c r="D3600" t="s">
        <v>42</v>
      </c>
      <c r="E3600" s="5">
        <v>39.28</v>
      </c>
      <c r="F3600" t="s">
        <v>51</v>
      </c>
      <c r="G3600">
        <v>1</v>
      </c>
      <c r="H3600" s="1">
        <v>45604</v>
      </c>
      <c r="I3600" s="1" t="str">
        <f>TEXT(data[[#This Row],[OrderDate]],"mmm")</f>
        <v>Nov</v>
      </c>
      <c r="J3600" s="6">
        <v>0.77083333333333337</v>
      </c>
      <c r="K3600" s="6" t="str">
        <f>TEXT(data[[#This Row],[OrderTime]],"h")</f>
        <v>18</v>
      </c>
      <c r="L3600" s="1">
        <v>45605</v>
      </c>
      <c r="M3600" s="6">
        <v>0.8125</v>
      </c>
      <c r="N3600" t="s">
        <v>292</v>
      </c>
      <c r="O3600" t="s">
        <v>868</v>
      </c>
      <c r="P3600" t="s">
        <v>77</v>
      </c>
      <c r="Q3600" t="s">
        <v>26</v>
      </c>
      <c r="R3600" t="s">
        <v>46</v>
      </c>
      <c r="S3600" t="s">
        <v>28</v>
      </c>
      <c r="T3600" t="s">
        <v>38</v>
      </c>
      <c r="U3600" t="s">
        <v>67</v>
      </c>
      <c r="V3600" s="5">
        <f>data[[#This Row],[PriceUSD]]*data[[#This Row],[Quantity]]</f>
        <v>39.28</v>
      </c>
      <c r="W3600" s="7">
        <f>data[[#This Row],[OrderDate]] + TIME(VALUE(LEFT(data[[#This Row],[OrderTime]],2)), VALUE(RIGHT(data[[#This Row],[OrderTime]],2)), 0)</f>
        <v>45604.022916666669</v>
      </c>
      <c r="X3600" s="7">
        <f>_xlfn.MINIFS(data[OrderDateTime], data[CustomerName], data[[#This Row],[CustomerName]])</f>
        <v>45551.061805555553</v>
      </c>
      <c r="Y3600" t="str">
        <f>IF(data[[#This Row],[OrderDateTime]]=data[[#This Row],[FirstOrderDateTime]], "New", "Returning")</f>
        <v>Returning</v>
      </c>
      <c r="Z3600" s="7">
        <f>data[[#This Row],[DeliveryDate]] + data[[#This Row],[DeliveryTime]]</f>
        <v>45605.8125</v>
      </c>
      <c r="AA3600" s="7">
        <f>data[[#This Row],[OrderDateTime]] + 1</f>
        <v>45605.022916666669</v>
      </c>
      <c r="AB3600" s="7" t="str">
        <f>IF(data[[#This Row],[DeliveryDateTime]] &lt;= data[[#This Row],[SLADue]], "On Time", "Late")</f>
        <v>Late</v>
      </c>
    </row>
    <row r="3601" spans="1:28" x14ac:dyDescent="0.2">
      <c r="A3601" t="s">
        <v>4151</v>
      </c>
      <c r="B3601" t="s">
        <v>19</v>
      </c>
      <c r="C3601" t="s">
        <v>32</v>
      </c>
      <c r="D3601" t="s">
        <v>33</v>
      </c>
      <c r="E3601" s="5">
        <v>52.48</v>
      </c>
      <c r="F3601" t="s">
        <v>138</v>
      </c>
      <c r="G3601">
        <v>1</v>
      </c>
      <c r="H3601" s="1">
        <v>45596</v>
      </c>
      <c r="I3601" s="1" t="str">
        <f>TEXT(data[[#This Row],[OrderDate]],"mmm")</f>
        <v>Oct</v>
      </c>
      <c r="J3601" s="6">
        <v>0.76249999999999996</v>
      </c>
      <c r="K3601" s="6" t="str">
        <f>TEXT(data[[#This Row],[OrderTime]],"h")</f>
        <v>18</v>
      </c>
      <c r="L3601" s="1">
        <v>45598</v>
      </c>
      <c r="M3601" s="6">
        <v>0.78333333333333333</v>
      </c>
      <c r="N3601" t="s">
        <v>103</v>
      </c>
      <c r="O3601" t="s">
        <v>1011</v>
      </c>
      <c r="P3601" t="s">
        <v>77</v>
      </c>
      <c r="Q3601" t="s">
        <v>26</v>
      </c>
      <c r="R3601" t="s">
        <v>37</v>
      </c>
      <c r="S3601" t="s">
        <v>105</v>
      </c>
      <c r="T3601" t="s">
        <v>29</v>
      </c>
      <c r="U3601" t="s">
        <v>30</v>
      </c>
      <c r="V3601" s="5">
        <f>data[[#This Row],[PriceUSD]]*data[[#This Row],[Quantity]]</f>
        <v>52.48</v>
      </c>
      <c r="W3601" s="7">
        <f>data[[#This Row],[OrderDate]] + TIME(VALUE(LEFT(data[[#This Row],[OrderTime]],2)), VALUE(RIGHT(data[[#This Row],[OrderTime]],2)), 0)</f>
        <v>45596.017361111109</v>
      </c>
      <c r="X3601" s="7">
        <f>_xlfn.MINIFS(data[OrderDateTime], data[CustomerName], data[[#This Row],[CustomerName]])</f>
        <v>45528.061805555553</v>
      </c>
      <c r="Y3601" t="str">
        <f>IF(data[[#This Row],[OrderDateTime]]=data[[#This Row],[FirstOrderDateTime]], "New", "Returning")</f>
        <v>Returning</v>
      </c>
      <c r="Z3601" s="7">
        <f>data[[#This Row],[DeliveryDate]] + data[[#This Row],[DeliveryTime]]</f>
        <v>45598.783333333333</v>
      </c>
      <c r="AA3601" s="7">
        <f>data[[#This Row],[OrderDateTime]] + 1</f>
        <v>45597.017361111109</v>
      </c>
      <c r="AB3601" s="7" t="str">
        <f>IF(data[[#This Row],[DeliveryDateTime]] &lt;= data[[#This Row],[SLADue]], "On Time", "Late")</f>
        <v>Late</v>
      </c>
    </row>
    <row r="3602" spans="1:28" x14ac:dyDescent="0.2">
      <c r="A3602" t="s">
        <v>4152</v>
      </c>
      <c r="B3602" t="s">
        <v>19</v>
      </c>
      <c r="C3602" t="s">
        <v>101</v>
      </c>
      <c r="D3602" t="s">
        <v>102</v>
      </c>
      <c r="E3602" s="5">
        <v>29.7</v>
      </c>
      <c r="F3602" t="s">
        <v>81</v>
      </c>
      <c r="G3602">
        <v>2</v>
      </c>
      <c r="H3602" s="1">
        <v>45556</v>
      </c>
      <c r="I3602" s="1" t="str">
        <f>TEXT(data[[#This Row],[OrderDate]],"mmm")</f>
        <v>Sep</v>
      </c>
      <c r="J3602" s="6">
        <v>0.49027777777777776</v>
      </c>
      <c r="K3602" s="6" t="str">
        <f>TEXT(data[[#This Row],[OrderTime]],"h")</f>
        <v>11</v>
      </c>
      <c r="L3602" s="1">
        <v>45557</v>
      </c>
      <c r="M3602" s="6">
        <v>0.61527777777777781</v>
      </c>
      <c r="N3602" t="s">
        <v>112</v>
      </c>
      <c r="O3602" t="s">
        <v>128</v>
      </c>
      <c r="P3602" t="s">
        <v>36</v>
      </c>
      <c r="Q3602" t="s">
        <v>26</v>
      </c>
      <c r="R3602" t="s">
        <v>83</v>
      </c>
      <c r="S3602" t="s">
        <v>28</v>
      </c>
      <c r="T3602" t="s">
        <v>29</v>
      </c>
      <c r="U3602" t="s">
        <v>39</v>
      </c>
      <c r="V3602" s="5">
        <f>data[[#This Row],[PriceUSD]]*data[[#This Row],[Quantity]]</f>
        <v>59.4</v>
      </c>
      <c r="W3602" s="7">
        <f>data[[#This Row],[OrderDate]] + TIME(VALUE(LEFT(data[[#This Row],[OrderTime]],2)), VALUE(RIGHT(data[[#This Row],[OrderTime]],2)), 0)</f>
        <v>45556.054166666669</v>
      </c>
      <c r="X3602" s="7">
        <f>_xlfn.MINIFS(data[OrderDateTime], data[CustomerName], data[[#This Row],[CustomerName]])</f>
        <v>45540.054166666669</v>
      </c>
      <c r="Y3602" t="str">
        <f>IF(data[[#This Row],[OrderDateTime]]=data[[#This Row],[FirstOrderDateTime]], "New", "Returning")</f>
        <v>Returning</v>
      </c>
      <c r="Z3602" s="7">
        <f>data[[#This Row],[DeliveryDate]] + data[[#This Row],[DeliveryTime]]</f>
        <v>45557.615277777775</v>
      </c>
      <c r="AA3602" s="7">
        <f>data[[#This Row],[OrderDateTime]] + 1</f>
        <v>45557.054166666669</v>
      </c>
      <c r="AB3602" s="7" t="str">
        <f>IF(data[[#This Row],[DeliveryDateTime]] &lt;= data[[#This Row],[SLADue]], "On Time", "Late")</f>
        <v>Late</v>
      </c>
    </row>
    <row r="3603" spans="1:28" x14ac:dyDescent="0.2">
      <c r="A3603" t="s">
        <v>4153</v>
      </c>
      <c r="B3603" t="s">
        <v>19</v>
      </c>
      <c r="C3603" t="s">
        <v>49</v>
      </c>
      <c r="D3603" t="s">
        <v>50</v>
      </c>
      <c r="E3603" s="5">
        <v>30.14</v>
      </c>
      <c r="F3603" t="s">
        <v>74</v>
      </c>
      <c r="G3603">
        <v>1</v>
      </c>
      <c r="H3603" s="1">
        <v>45788</v>
      </c>
      <c r="I3603" s="1" t="str">
        <f>TEXT(data[[#This Row],[OrderDate]],"mmm")</f>
        <v>May</v>
      </c>
      <c r="J3603" s="6">
        <v>0.80277777777777781</v>
      </c>
      <c r="K3603" s="6" t="str">
        <f>TEXT(data[[#This Row],[OrderTime]],"h")</f>
        <v>19</v>
      </c>
      <c r="L3603" s="1">
        <v>45789</v>
      </c>
      <c r="M3603" s="6">
        <v>0.51736111111111116</v>
      </c>
      <c r="N3603" t="s">
        <v>208</v>
      </c>
      <c r="O3603" t="s">
        <v>1137</v>
      </c>
      <c r="P3603" t="s">
        <v>202</v>
      </c>
      <c r="Q3603" t="s">
        <v>53</v>
      </c>
      <c r="R3603" t="s">
        <v>54</v>
      </c>
      <c r="S3603" t="s">
        <v>28</v>
      </c>
      <c r="T3603" t="s">
        <v>38</v>
      </c>
      <c r="U3603" t="s">
        <v>39</v>
      </c>
      <c r="V3603" s="5">
        <f>data[[#This Row],[PriceUSD]]*data[[#This Row],[Quantity]]</f>
        <v>30.14</v>
      </c>
      <c r="W3603" s="7">
        <f>data[[#This Row],[OrderDate]] + TIME(VALUE(LEFT(data[[#This Row],[OrderTime]],2)), VALUE(RIGHT(data[[#This Row],[OrderTime]],2)), 0)</f>
        <v>45788.054166666669</v>
      </c>
      <c r="X3603" s="7">
        <f>_xlfn.MINIFS(data[OrderDateTime], data[CustomerName], data[[#This Row],[CustomerName]])</f>
        <v>45517.007638888892</v>
      </c>
      <c r="Y3603" t="str">
        <f>IF(data[[#This Row],[OrderDateTime]]=data[[#This Row],[FirstOrderDateTime]], "New", "Returning")</f>
        <v>Returning</v>
      </c>
      <c r="Z3603" s="7">
        <f>data[[#This Row],[DeliveryDate]] + data[[#This Row],[DeliveryTime]]</f>
        <v>45789.517361111109</v>
      </c>
      <c r="AA3603" s="7">
        <f>data[[#This Row],[OrderDateTime]] + 1</f>
        <v>45789.054166666669</v>
      </c>
      <c r="AB3603" s="7" t="str">
        <f>IF(data[[#This Row],[DeliveryDateTime]] &lt;= data[[#This Row],[SLADue]], "On Time", "Late")</f>
        <v>Late</v>
      </c>
    </row>
    <row r="3604" spans="1:28" x14ac:dyDescent="0.2">
      <c r="A3604" t="s">
        <v>4154</v>
      </c>
      <c r="B3604" t="s">
        <v>19</v>
      </c>
      <c r="C3604" t="s">
        <v>190</v>
      </c>
      <c r="D3604" t="s">
        <v>191</v>
      </c>
      <c r="E3604" s="5">
        <v>25.78</v>
      </c>
      <c r="F3604" t="s">
        <v>87</v>
      </c>
      <c r="G3604">
        <v>1</v>
      </c>
      <c r="H3604" s="1">
        <v>45721</v>
      </c>
      <c r="I3604" s="1" t="str">
        <f>TEXT(data[[#This Row],[OrderDate]],"mmm")</f>
        <v>Mar</v>
      </c>
      <c r="J3604" s="6">
        <v>0.39305555555555555</v>
      </c>
      <c r="K3604" s="6" t="str">
        <f>TEXT(data[[#This Row],[OrderTime]],"h")</f>
        <v>9</v>
      </c>
      <c r="L3604" s="1">
        <v>45722</v>
      </c>
      <c r="M3604" s="6">
        <v>0.55972222222222223</v>
      </c>
      <c r="N3604" t="s">
        <v>88</v>
      </c>
      <c r="O3604" t="s">
        <v>173</v>
      </c>
      <c r="P3604" t="s">
        <v>25</v>
      </c>
      <c r="Q3604" t="s">
        <v>53</v>
      </c>
      <c r="R3604" t="s">
        <v>192</v>
      </c>
      <c r="S3604" t="s">
        <v>28</v>
      </c>
      <c r="T3604" t="s">
        <v>38</v>
      </c>
      <c r="U3604" t="s">
        <v>30</v>
      </c>
      <c r="V3604" s="5">
        <f>data[[#This Row],[PriceUSD]]*data[[#This Row],[Quantity]]</f>
        <v>25.78</v>
      </c>
      <c r="W3604" s="7">
        <f>data[[#This Row],[OrderDate]] + TIME(VALUE(LEFT(data[[#This Row],[OrderTime]],2)), VALUE(RIGHT(data[[#This Row],[OrderTime]],2)), 0)</f>
        <v>45721.038888888892</v>
      </c>
      <c r="X3604" s="7">
        <f>_xlfn.MINIFS(data[OrderDateTime], data[CustomerName], data[[#This Row],[CustomerName]])</f>
        <v>45512.015277777777</v>
      </c>
      <c r="Y3604" t="str">
        <f>IF(data[[#This Row],[OrderDateTime]]=data[[#This Row],[FirstOrderDateTime]], "New", "Returning")</f>
        <v>Returning</v>
      </c>
      <c r="Z3604" s="7">
        <f>data[[#This Row],[DeliveryDate]] + data[[#This Row],[DeliveryTime]]</f>
        <v>45722.55972222222</v>
      </c>
      <c r="AA3604" s="7">
        <f>data[[#This Row],[OrderDateTime]] + 1</f>
        <v>45722.038888888892</v>
      </c>
      <c r="AB3604" s="7" t="str">
        <f>IF(data[[#This Row],[DeliveryDateTime]] &lt;= data[[#This Row],[SLADue]], "On Time", "Late")</f>
        <v>Late</v>
      </c>
    </row>
    <row r="3605" spans="1:28" x14ac:dyDescent="0.2">
      <c r="A3605" t="s">
        <v>4155</v>
      </c>
      <c r="B3605" t="s">
        <v>19</v>
      </c>
      <c r="C3605" t="s">
        <v>110</v>
      </c>
      <c r="D3605" t="s">
        <v>111</v>
      </c>
      <c r="E3605" s="5">
        <v>13.2</v>
      </c>
      <c r="F3605" t="s">
        <v>87</v>
      </c>
      <c r="G3605">
        <v>2</v>
      </c>
      <c r="H3605" s="1">
        <v>45597</v>
      </c>
      <c r="I3605" s="1" t="str">
        <f>TEXT(data[[#This Row],[OrderDate]],"mmm")</f>
        <v>Nov</v>
      </c>
      <c r="J3605" s="6">
        <v>0.48888888888888887</v>
      </c>
      <c r="K3605" s="6" t="str">
        <f>TEXT(data[[#This Row],[OrderTime]],"h")</f>
        <v>11</v>
      </c>
      <c r="L3605" s="1">
        <v>45598</v>
      </c>
      <c r="M3605" s="6">
        <v>0.65555555555555556</v>
      </c>
      <c r="N3605" t="s">
        <v>95</v>
      </c>
      <c r="O3605" t="s">
        <v>631</v>
      </c>
      <c r="P3605" t="s">
        <v>25</v>
      </c>
      <c r="Q3605" t="s">
        <v>26</v>
      </c>
      <c r="R3605" t="s">
        <v>114</v>
      </c>
      <c r="S3605" t="s">
        <v>28</v>
      </c>
      <c r="T3605" t="s">
        <v>38</v>
      </c>
      <c r="U3605" t="s">
        <v>39</v>
      </c>
      <c r="V3605" s="5">
        <f>data[[#This Row],[PriceUSD]]*data[[#This Row],[Quantity]]</f>
        <v>26.4</v>
      </c>
      <c r="W3605" s="7">
        <f>data[[#This Row],[OrderDate]] + TIME(VALUE(LEFT(data[[#This Row],[OrderTime]],2)), VALUE(RIGHT(data[[#This Row],[OrderTime]],2)), 0)</f>
        <v>45597.061805555553</v>
      </c>
      <c r="X3605" s="7">
        <f>_xlfn.MINIFS(data[OrderDateTime], data[CustomerName], data[[#This Row],[CustomerName]])</f>
        <v>45506.052083333336</v>
      </c>
      <c r="Y3605" t="str">
        <f>IF(data[[#This Row],[OrderDateTime]]=data[[#This Row],[FirstOrderDateTime]], "New", "Returning")</f>
        <v>Returning</v>
      </c>
      <c r="Z3605" s="7">
        <f>data[[#This Row],[DeliveryDate]] + data[[#This Row],[DeliveryTime]]</f>
        <v>45598.655555555553</v>
      </c>
      <c r="AA3605" s="7">
        <f>data[[#This Row],[OrderDateTime]] + 1</f>
        <v>45598.061805555553</v>
      </c>
      <c r="AB3605" s="7" t="str">
        <f>IF(data[[#This Row],[DeliveryDateTime]] &lt;= data[[#This Row],[SLADue]], "On Time", "Late")</f>
        <v>Late</v>
      </c>
    </row>
    <row r="3606" spans="1:28" x14ac:dyDescent="0.2">
      <c r="A3606" t="s">
        <v>4156</v>
      </c>
      <c r="B3606" t="s">
        <v>19</v>
      </c>
      <c r="C3606" t="s">
        <v>258</v>
      </c>
      <c r="D3606" t="s">
        <v>259</v>
      </c>
      <c r="E3606" s="5">
        <v>107.21</v>
      </c>
      <c r="F3606" t="s">
        <v>119</v>
      </c>
      <c r="G3606">
        <v>1</v>
      </c>
      <c r="H3606" s="1">
        <v>45808</v>
      </c>
      <c r="I3606" s="1" t="str">
        <f>TEXT(data[[#This Row],[OrderDate]],"mmm")</f>
        <v>May</v>
      </c>
      <c r="J3606" s="6">
        <v>0.41736111111111113</v>
      </c>
      <c r="K3606" s="6" t="str">
        <f>TEXT(data[[#This Row],[OrderTime]],"h")</f>
        <v>10</v>
      </c>
      <c r="L3606" s="1">
        <v>45808</v>
      </c>
      <c r="M3606" s="6">
        <v>0.70902777777777781</v>
      </c>
      <c r="N3606" t="s">
        <v>88</v>
      </c>
      <c r="O3606" t="s">
        <v>1134</v>
      </c>
      <c r="P3606" t="s">
        <v>25</v>
      </c>
      <c r="Q3606" t="s">
        <v>53</v>
      </c>
      <c r="R3606" t="s">
        <v>261</v>
      </c>
      <c r="S3606" t="s">
        <v>47</v>
      </c>
      <c r="T3606" t="s">
        <v>38</v>
      </c>
      <c r="U3606" t="s">
        <v>30</v>
      </c>
      <c r="V3606" s="5">
        <f>data[[#This Row],[PriceUSD]]*data[[#This Row],[Quantity]]</f>
        <v>107.21</v>
      </c>
      <c r="W3606" s="7">
        <f>data[[#This Row],[OrderDate]] + TIME(VALUE(LEFT(data[[#This Row],[OrderTime]],2)), VALUE(RIGHT(data[[#This Row],[OrderTime]],2)), 0)</f>
        <v>45808.007638888892</v>
      </c>
      <c r="X3606" s="7">
        <f>_xlfn.MINIFS(data[OrderDateTime], data[CustomerName], data[[#This Row],[CustomerName]])</f>
        <v>45505.059027777781</v>
      </c>
      <c r="Y3606" t="str">
        <f>IF(data[[#This Row],[OrderDateTime]]=data[[#This Row],[FirstOrderDateTime]], "New", "Returning")</f>
        <v>Returning</v>
      </c>
      <c r="Z3606" s="7">
        <f>data[[#This Row],[DeliveryDate]] + data[[#This Row],[DeliveryTime]]</f>
        <v>45808.709027777775</v>
      </c>
      <c r="AA3606" s="7">
        <f>data[[#This Row],[OrderDateTime]] + 1</f>
        <v>45809.007638888892</v>
      </c>
      <c r="AB3606" s="7" t="str">
        <f>IF(data[[#This Row],[DeliveryDateTime]] &lt;= data[[#This Row],[SLADue]], "On Time", "Late")</f>
        <v>On Time</v>
      </c>
    </row>
    <row r="3607" spans="1:28" x14ac:dyDescent="0.2">
      <c r="A3607" t="s">
        <v>4157</v>
      </c>
      <c r="B3607" t="s">
        <v>19</v>
      </c>
      <c r="C3607" t="s">
        <v>92</v>
      </c>
      <c r="D3607" t="s">
        <v>93</v>
      </c>
      <c r="E3607" s="5">
        <v>82.62</v>
      </c>
      <c r="F3607" t="s">
        <v>81</v>
      </c>
      <c r="G3607">
        <v>2</v>
      </c>
      <c r="H3607" s="1">
        <v>45509</v>
      </c>
      <c r="I3607" s="1" t="str">
        <f>TEXT(data[[#This Row],[OrderDate]],"mmm")</f>
        <v>Aug</v>
      </c>
      <c r="J3607" s="6">
        <v>0.49722222222222223</v>
      </c>
      <c r="K3607" s="6" t="str">
        <f>TEXT(data[[#This Row],[OrderTime]],"h")</f>
        <v>11</v>
      </c>
      <c r="L3607" s="1">
        <v>45509</v>
      </c>
      <c r="M3607" s="6">
        <v>0.62222222222222223</v>
      </c>
      <c r="N3607" t="s">
        <v>292</v>
      </c>
      <c r="O3607" t="s">
        <v>545</v>
      </c>
      <c r="P3607" t="s">
        <v>77</v>
      </c>
      <c r="Q3607" t="s">
        <v>26</v>
      </c>
      <c r="R3607" t="s">
        <v>66</v>
      </c>
      <c r="S3607" t="s">
        <v>47</v>
      </c>
      <c r="T3607" t="s">
        <v>38</v>
      </c>
      <c r="U3607" t="s">
        <v>39</v>
      </c>
      <c r="V3607" s="5">
        <f>data[[#This Row],[PriceUSD]]*data[[#This Row],[Quantity]]</f>
        <v>165.24</v>
      </c>
      <c r="W3607" s="7">
        <f>data[[#This Row],[OrderDate]] + TIME(VALUE(LEFT(data[[#This Row],[OrderTime]],2)), VALUE(RIGHT(data[[#This Row],[OrderTime]],2)), 0)</f>
        <v>45509.015277777777</v>
      </c>
      <c r="X3607" s="7">
        <f>_xlfn.MINIFS(data[OrderDateTime], data[CustomerName], data[[#This Row],[CustomerName]])</f>
        <v>45509.015277777777</v>
      </c>
      <c r="Y3607" t="str">
        <f>IF(data[[#This Row],[OrderDateTime]]=data[[#This Row],[FirstOrderDateTime]], "New", "Returning")</f>
        <v>New</v>
      </c>
      <c r="Z3607" s="7">
        <f>data[[#This Row],[DeliveryDate]] + data[[#This Row],[DeliveryTime]]</f>
        <v>45509.62222222222</v>
      </c>
      <c r="AA3607" s="7">
        <f>data[[#This Row],[OrderDateTime]] + 1</f>
        <v>45510.015277777777</v>
      </c>
      <c r="AB3607" s="7" t="str">
        <f>IF(data[[#This Row],[DeliveryDateTime]] &lt;= data[[#This Row],[SLADue]], "On Time", "Late")</f>
        <v>On Time</v>
      </c>
    </row>
    <row r="3608" spans="1:28" x14ac:dyDescent="0.2">
      <c r="A3608" t="s">
        <v>4158</v>
      </c>
      <c r="B3608" t="s">
        <v>19</v>
      </c>
      <c r="C3608" t="s">
        <v>69</v>
      </c>
      <c r="D3608" t="s">
        <v>70</v>
      </c>
      <c r="E3608" s="5">
        <v>51.6</v>
      </c>
      <c r="F3608" t="s">
        <v>51</v>
      </c>
      <c r="G3608">
        <v>1</v>
      </c>
      <c r="H3608" s="1">
        <v>45588</v>
      </c>
      <c r="I3608" s="1" t="str">
        <f>TEXT(data[[#This Row],[OrderDate]],"mmm")</f>
        <v>Oct</v>
      </c>
      <c r="J3608" s="6">
        <v>0.72013888888888888</v>
      </c>
      <c r="K3608" s="6" t="str">
        <f>TEXT(data[[#This Row],[OrderTime]],"h")</f>
        <v>17</v>
      </c>
      <c r="L3608" s="1">
        <v>45589</v>
      </c>
      <c r="M3608" s="6">
        <v>0.76180555555555551</v>
      </c>
      <c r="N3608" t="s">
        <v>175</v>
      </c>
      <c r="O3608" t="s">
        <v>537</v>
      </c>
      <c r="P3608" t="s">
        <v>25</v>
      </c>
      <c r="Q3608" t="s">
        <v>53</v>
      </c>
      <c r="R3608" t="s">
        <v>37</v>
      </c>
      <c r="S3608" t="s">
        <v>28</v>
      </c>
      <c r="T3608" t="s">
        <v>136</v>
      </c>
      <c r="U3608" t="s">
        <v>30</v>
      </c>
      <c r="V3608" s="5">
        <f>data[[#This Row],[PriceUSD]]*data[[#This Row],[Quantity]]</f>
        <v>51.6</v>
      </c>
      <c r="W3608" s="7">
        <f>data[[#This Row],[OrderDate]] + TIME(VALUE(LEFT(data[[#This Row],[OrderTime]],2)), VALUE(RIGHT(data[[#This Row],[OrderTime]],2)), 0)</f>
        <v>45588.061805555553</v>
      </c>
      <c r="X3608" s="7">
        <f>_xlfn.MINIFS(data[OrderDateTime], data[CustomerName], data[[#This Row],[CustomerName]])</f>
        <v>45527.038888888892</v>
      </c>
      <c r="Y3608" t="str">
        <f>IF(data[[#This Row],[OrderDateTime]]=data[[#This Row],[FirstOrderDateTime]], "New", "Returning")</f>
        <v>Returning</v>
      </c>
      <c r="Z3608" s="7">
        <f>data[[#This Row],[DeliveryDate]] + data[[#This Row],[DeliveryTime]]</f>
        <v>45589.761805555558</v>
      </c>
      <c r="AA3608" s="7">
        <f>data[[#This Row],[OrderDateTime]] + 1</f>
        <v>45589.061805555553</v>
      </c>
      <c r="AB3608" s="7" t="str">
        <f>IF(data[[#This Row],[DeliveryDateTime]] &lt;= data[[#This Row],[SLADue]], "On Time", "Late")</f>
        <v>Late</v>
      </c>
    </row>
    <row r="3609" spans="1:28" x14ac:dyDescent="0.2">
      <c r="A3609" t="s">
        <v>4159</v>
      </c>
      <c r="B3609" t="s">
        <v>19</v>
      </c>
      <c r="C3609" t="s">
        <v>126</v>
      </c>
      <c r="D3609" t="s">
        <v>127</v>
      </c>
      <c r="E3609" s="5">
        <v>22.67</v>
      </c>
      <c r="F3609" t="s">
        <v>87</v>
      </c>
      <c r="G3609">
        <v>2</v>
      </c>
      <c r="H3609" s="1">
        <v>45627</v>
      </c>
      <c r="I3609" s="1" t="str">
        <f>TEXT(data[[#This Row],[OrderDate]],"mmm")</f>
        <v>Dec</v>
      </c>
      <c r="J3609" s="6">
        <v>0.72638888888888886</v>
      </c>
      <c r="K3609" s="6" t="str">
        <f>TEXT(data[[#This Row],[OrderTime]],"h")</f>
        <v>17</v>
      </c>
      <c r="L3609" s="1">
        <v>45628</v>
      </c>
      <c r="M3609" s="6">
        <v>0.6430555555555556</v>
      </c>
      <c r="N3609" t="s">
        <v>44</v>
      </c>
      <c r="O3609" t="s">
        <v>738</v>
      </c>
      <c r="P3609" t="s">
        <v>25</v>
      </c>
      <c r="Q3609" t="s">
        <v>26</v>
      </c>
      <c r="R3609" t="s">
        <v>129</v>
      </c>
      <c r="S3609" t="s">
        <v>28</v>
      </c>
      <c r="T3609" t="s">
        <v>29</v>
      </c>
      <c r="U3609" t="s">
        <v>30</v>
      </c>
      <c r="V3609" s="5">
        <f>data[[#This Row],[PriceUSD]]*data[[#This Row],[Quantity]]</f>
        <v>45.34</v>
      </c>
      <c r="W3609" s="7">
        <f>data[[#This Row],[OrderDate]] + TIME(VALUE(LEFT(data[[#This Row],[OrderTime]],2)), VALUE(RIGHT(data[[#This Row],[OrderTime]],2)), 0)</f>
        <v>45627.061805555553</v>
      </c>
      <c r="X3609" s="7">
        <f>_xlfn.MINIFS(data[OrderDateTime], data[CustomerName], data[[#This Row],[CustomerName]])</f>
        <v>45507.052083333336</v>
      </c>
      <c r="Y3609" t="str">
        <f>IF(data[[#This Row],[OrderDateTime]]=data[[#This Row],[FirstOrderDateTime]], "New", "Returning")</f>
        <v>Returning</v>
      </c>
      <c r="Z3609" s="7">
        <f>data[[#This Row],[DeliveryDate]] + data[[#This Row],[DeliveryTime]]</f>
        <v>45628.643055555556</v>
      </c>
      <c r="AA3609" s="7">
        <f>data[[#This Row],[OrderDateTime]] + 1</f>
        <v>45628.061805555553</v>
      </c>
      <c r="AB3609" s="7" t="str">
        <f>IF(data[[#This Row],[DeliveryDateTime]] &lt;= data[[#This Row],[SLADue]], "On Time", "Late")</f>
        <v>Late</v>
      </c>
    </row>
    <row r="3610" spans="1:28" x14ac:dyDescent="0.2">
      <c r="A3610" t="s">
        <v>4160</v>
      </c>
      <c r="B3610" t="s">
        <v>19</v>
      </c>
      <c r="C3610" t="s">
        <v>258</v>
      </c>
      <c r="D3610" t="s">
        <v>259</v>
      </c>
      <c r="E3610" s="5">
        <v>131.81</v>
      </c>
      <c r="F3610" t="s">
        <v>51</v>
      </c>
      <c r="G3610">
        <v>1</v>
      </c>
      <c r="H3610" s="1">
        <v>45845</v>
      </c>
      <c r="I3610" s="1" t="str">
        <f>TEXT(data[[#This Row],[OrderDate]],"mmm")</f>
        <v>Jul</v>
      </c>
      <c r="J3610" s="6">
        <v>0.48888888888888887</v>
      </c>
      <c r="K3610" s="6" t="str">
        <f>TEXT(data[[#This Row],[OrderTime]],"h")</f>
        <v>11</v>
      </c>
      <c r="L3610" s="1">
        <v>45845</v>
      </c>
      <c r="M3610" s="6">
        <v>0.69722222222222219</v>
      </c>
      <c r="N3610" t="s">
        <v>75</v>
      </c>
      <c r="O3610" t="s">
        <v>506</v>
      </c>
      <c r="P3610" t="s">
        <v>77</v>
      </c>
      <c r="Q3610" t="s">
        <v>26</v>
      </c>
      <c r="R3610" t="s">
        <v>261</v>
      </c>
      <c r="S3610" t="s">
        <v>47</v>
      </c>
      <c r="T3610" t="s">
        <v>29</v>
      </c>
      <c r="U3610" t="s">
        <v>30</v>
      </c>
      <c r="V3610" s="5">
        <f>data[[#This Row],[PriceUSD]]*data[[#This Row],[Quantity]]</f>
        <v>131.81</v>
      </c>
      <c r="W3610" s="7">
        <f>data[[#This Row],[OrderDate]] + TIME(VALUE(LEFT(data[[#This Row],[OrderTime]],2)), VALUE(RIGHT(data[[#This Row],[OrderTime]],2)), 0)</f>
        <v>45845.061805555553</v>
      </c>
      <c r="X3610" s="7">
        <f>_xlfn.MINIFS(data[OrderDateTime], data[CustomerName], data[[#This Row],[CustomerName]])</f>
        <v>45526.052083333336</v>
      </c>
      <c r="Y3610" t="str">
        <f>IF(data[[#This Row],[OrderDateTime]]=data[[#This Row],[FirstOrderDateTime]], "New", "Returning")</f>
        <v>Returning</v>
      </c>
      <c r="Z3610" s="7">
        <f>data[[#This Row],[DeliveryDate]] + data[[#This Row],[DeliveryTime]]</f>
        <v>45845.697222222225</v>
      </c>
      <c r="AA3610" s="7">
        <f>data[[#This Row],[OrderDateTime]] + 1</f>
        <v>45846.061805555553</v>
      </c>
      <c r="AB3610" s="7" t="str">
        <f>IF(data[[#This Row],[DeliveryDateTime]] &lt;= data[[#This Row],[SLADue]], "On Time", "Late")</f>
        <v>On Time</v>
      </c>
    </row>
    <row r="3611" spans="1:28" x14ac:dyDescent="0.2">
      <c r="A3611" t="s">
        <v>4161</v>
      </c>
      <c r="B3611" t="s">
        <v>19</v>
      </c>
      <c r="C3611" t="s">
        <v>32</v>
      </c>
      <c r="D3611" t="s">
        <v>33</v>
      </c>
      <c r="E3611" s="5">
        <v>46.66</v>
      </c>
      <c r="F3611" t="s">
        <v>138</v>
      </c>
      <c r="G3611">
        <v>3</v>
      </c>
      <c r="H3611" s="1">
        <v>45626</v>
      </c>
      <c r="I3611" s="1" t="str">
        <f>TEXT(data[[#This Row],[OrderDate]],"mmm")</f>
        <v>Nov</v>
      </c>
      <c r="J3611" s="6">
        <v>0.83958333333333335</v>
      </c>
      <c r="K3611" s="6" t="str">
        <f>TEXT(data[[#This Row],[OrderTime]],"h")</f>
        <v>20</v>
      </c>
      <c r="L3611" s="1">
        <v>45627</v>
      </c>
      <c r="M3611" s="6">
        <v>0.55902777777777779</v>
      </c>
      <c r="N3611" t="s">
        <v>238</v>
      </c>
      <c r="O3611" t="s">
        <v>565</v>
      </c>
      <c r="P3611" t="s">
        <v>36</v>
      </c>
      <c r="Q3611" t="s">
        <v>26</v>
      </c>
      <c r="R3611" t="s">
        <v>37</v>
      </c>
      <c r="S3611" t="s">
        <v>28</v>
      </c>
      <c r="T3611" t="s">
        <v>29</v>
      </c>
      <c r="U3611" t="s">
        <v>30</v>
      </c>
      <c r="V3611" s="5">
        <f>data[[#This Row],[PriceUSD]]*data[[#This Row],[Quantity]]</f>
        <v>139.97999999999999</v>
      </c>
      <c r="W3611" s="7">
        <f>data[[#This Row],[OrderDate]] + TIME(VALUE(LEFT(data[[#This Row],[OrderTime]],2)), VALUE(RIGHT(data[[#This Row],[OrderTime]],2)), 0)</f>
        <v>45626.022916666669</v>
      </c>
      <c r="X3611" s="7">
        <f>_xlfn.MINIFS(data[OrderDateTime], data[CustomerName], data[[#This Row],[CustomerName]])</f>
        <v>45513.052083333336</v>
      </c>
      <c r="Y3611" t="str">
        <f>IF(data[[#This Row],[OrderDateTime]]=data[[#This Row],[FirstOrderDateTime]], "New", "Returning")</f>
        <v>Returning</v>
      </c>
      <c r="Z3611" s="7">
        <f>data[[#This Row],[DeliveryDate]] + data[[#This Row],[DeliveryTime]]</f>
        <v>45627.559027777781</v>
      </c>
      <c r="AA3611" s="7">
        <f>data[[#This Row],[OrderDateTime]] + 1</f>
        <v>45627.022916666669</v>
      </c>
      <c r="AB3611" s="7" t="str">
        <f>IF(data[[#This Row],[DeliveryDateTime]] &lt;= data[[#This Row],[SLADue]], "On Time", "Late")</f>
        <v>Late</v>
      </c>
    </row>
    <row r="3612" spans="1:28" x14ac:dyDescent="0.2">
      <c r="A3612" t="s">
        <v>4162</v>
      </c>
      <c r="B3612" t="s">
        <v>19</v>
      </c>
      <c r="C3612" t="s">
        <v>117</v>
      </c>
      <c r="D3612" t="s">
        <v>118</v>
      </c>
      <c r="E3612" s="5">
        <v>72.53</v>
      </c>
      <c r="F3612" t="s">
        <v>94</v>
      </c>
      <c r="G3612">
        <v>3</v>
      </c>
      <c r="H3612" s="1">
        <v>45537</v>
      </c>
      <c r="I3612" s="1" t="str">
        <f>TEXT(data[[#This Row],[OrderDate]],"mmm")</f>
        <v>Sep</v>
      </c>
      <c r="J3612" s="6">
        <v>0.42777777777777776</v>
      </c>
      <c r="K3612" s="6" t="str">
        <f>TEXT(data[[#This Row],[OrderTime]],"h")</f>
        <v>10</v>
      </c>
      <c r="L3612" s="1">
        <v>45537</v>
      </c>
      <c r="M3612" s="6">
        <v>0.55277777777777781</v>
      </c>
      <c r="N3612" t="s">
        <v>170</v>
      </c>
      <c r="O3612" t="s">
        <v>597</v>
      </c>
      <c r="P3612" t="s">
        <v>36</v>
      </c>
      <c r="Q3612" t="s">
        <v>26</v>
      </c>
      <c r="R3612" t="s">
        <v>66</v>
      </c>
      <c r="S3612" t="s">
        <v>47</v>
      </c>
      <c r="T3612" t="s">
        <v>115</v>
      </c>
      <c r="U3612" t="s">
        <v>67</v>
      </c>
      <c r="V3612" s="5">
        <f>data[[#This Row],[PriceUSD]]*data[[#This Row],[Quantity]]</f>
        <v>217.59</v>
      </c>
      <c r="W3612" s="7">
        <f>data[[#This Row],[OrderDate]] + TIME(VALUE(LEFT(data[[#This Row],[OrderTime]],2)), VALUE(RIGHT(data[[#This Row],[OrderTime]],2)), 0)</f>
        <v>45537.054166666669</v>
      </c>
      <c r="X3612" s="7">
        <f>_xlfn.MINIFS(data[OrderDateTime], data[CustomerName], data[[#This Row],[CustomerName]])</f>
        <v>45519.052083333336</v>
      </c>
      <c r="Y3612" t="str">
        <f>IF(data[[#This Row],[OrderDateTime]]=data[[#This Row],[FirstOrderDateTime]], "New", "Returning")</f>
        <v>Returning</v>
      </c>
      <c r="Z3612" s="7">
        <f>data[[#This Row],[DeliveryDate]] + data[[#This Row],[DeliveryTime]]</f>
        <v>45537.552777777775</v>
      </c>
      <c r="AA3612" s="7">
        <f>data[[#This Row],[OrderDateTime]] + 1</f>
        <v>45538.054166666669</v>
      </c>
      <c r="AB3612" s="7" t="str">
        <f>IF(data[[#This Row],[DeliveryDateTime]] &lt;= data[[#This Row],[SLADue]], "On Time", "Late")</f>
        <v>On Time</v>
      </c>
    </row>
    <row r="3613" spans="1:28" x14ac:dyDescent="0.2">
      <c r="A3613" t="s">
        <v>4163</v>
      </c>
      <c r="B3613" t="s">
        <v>19</v>
      </c>
      <c r="C3613" t="s">
        <v>101</v>
      </c>
      <c r="D3613" t="s">
        <v>102</v>
      </c>
      <c r="E3613" s="5">
        <v>30.05</v>
      </c>
      <c r="F3613" t="s">
        <v>63</v>
      </c>
      <c r="G3613">
        <v>3</v>
      </c>
      <c r="H3613" s="1">
        <v>45606</v>
      </c>
      <c r="I3613" s="1" t="str">
        <f>TEXT(data[[#This Row],[OrderDate]],"mmm")</f>
        <v>Nov</v>
      </c>
      <c r="J3613" s="6">
        <v>0.87152777777777779</v>
      </c>
      <c r="K3613" s="6" t="str">
        <f>TEXT(data[[#This Row],[OrderTime]],"h")</f>
        <v>20</v>
      </c>
      <c r="L3613" s="1">
        <v>45607</v>
      </c>
      <c r="M3613" s="6">
        <v>0.91319444444444442</v>
      </c>
      <c r="N3613" t="s">
        <v>452</v>
      </c>
      <c r="O3613" t="s">
        <v>597</v>
      </c>
      <c r="P3613" t="s">
        <v>133</v>
      </c>
      <c r="Q3613" t="s">
        <v>53</v>
      </c>
      <c r="R3613" t="s">
        <v>83</v>
      </c>
      <c r="S3613" t="s">
        <v>28</v>
      </c>
      <c r="T3613" t="s">
        <v>29</v>
      </c>
      <c r="U3613" t="s">
        <v>39</v>
      </c>
      <c r="V3613" s="5">
        <f>data[[#This Row],[PriceUSD]]*data[[#This Row],[Quantity]]</f>
        <v>90.15</v>
      </c>
      <c r="W3613" s="7">
        <f>data[[#This Row],[OrderDate]] + TIME(VALUE(LEFT(data[[#This Row],[OrderTime]],2)), VALUE(RIGHT(data[[#This Row],[OrderTime]],2)), 0)</f>
        <v>45606.054166666669</v>
      </c>
      <c r="X3613" s="7">
        <f>_xlfn.MINIFS(data[OrderDateTime], data[CustomerName], data[[#This Row],[CustomerName]])</f>
        <v>45519.052083333336</v>
      </c>
      <c r="Y3613" t="str">
        <f>IF(data[[#This Row],[OrderDateTime]]=data[[#This Row],[FirstOrderDateTime]], "New", "Returning")</f>
        <v>Returning</v>
      </c>
      <c r="Z3613" s="7">
        <f>data[[#This Row],[DeliveryDate]] + data[[#This Row],[DeliveryTime]]</f>
        <v>45607.913194444445</v>
      </c>
      <c r="AA3613" s="7">
        <f>data[[#This Row],[OrderDateTime]] + 1</f>
        <v>45607.054166666669</v>
      </c>
      <c r="AB3613" s="7" t="str">
        <f>IF(data[[#This Row],[DeliveryDateTime]] &lt;= data[[#This Row],[SLADue]], "On Time", "Late")</f>
        <v>Late</v>
      </c>
    </row>
    <row r="3614" spans="1:28" x14ac:dyDescent="0.2">
      <c r="A3614" t="s">
        <v>4164</v>
      </c>
      <c r="B3614" t="s">
        <v>19</v>
      </c>
      <c r="C3614" t="s">
        <v>190</v>
      </c>
      <c r="D3614" t="s">
        <v>191</v>
      </c>
      <c r="E3614" s="5">
        <v>26.08</v>
      </c>
      <c r="F3614" t="s">
        <v>87</v>
      </c>
      <c r="G3614">
        <v>1</v>
      </c>
      <c r="H3614" s="1">
        <v>45640</v>
      </c>
      <c r="I3614" s="1" t="str">
        <f>TEXT(data[[#This Row],[OrderDate]],"mmm")</f>
        <v>Dec</v>
      </c>
      <c r="J3614" s="6">
        <v>0.43888888888888888</v>
      </c>
      <c r="K3614" s="6" t="str">
        <f>TEXT(data[[#This Row],[OrderTime]],"h")</f>
        <v>10</v>
      </c>
      <c r="L3614" s="1">
        <v>45640</v>
      </c>
      <c r="M3614" s="6">
        <v>0.73055555555555551</v>
      </c>
      <c r="N3614" t="s">
        <v>75</v>
      </c>
      <c r="O3614" t="s">
        <v>157</v>
      </c>
      <c r="P3614" t="s">
        <v>25</v>
      </c>
      <c r="Q3614" t="s">
        <v>26</v>
      </c>
      <c r="R3614" t="s">
        <v>192</v>
      </c>
      <c r="S3614" t="s">
        <v>47</v>
      </c>
      <c r="T3614" t="s">
        <v>29</v>
      </c>
      <c r="U3614" t="s">
        <v>30</v>
      </c>
      <c r="V3614" s="5">
        <f>data[[#This Row],[PriceUSD]]*data[[#This Row],[Quantity]]</f>
        <v>26.08</v>
      </c>
      <c r="W3614" s="7">
        <f>data[[#This Row],[OrderDate]] + TIME(VALUE(LEFT(data[[#This Row],[OrderTime]],2)), VALUE(RIGHT(data[[#This Row],[OrderTime]],2)), 0)</f>
        <v>45640.061805555553</v>
      </c>
      <c r="X3614" s="7">
        <f>_xlfn.MINIFS(data[OrderDateTime], data[CustomerName], data[[#This Row],[CustomerName]])</f>
        <v>45540.038888888892</v>
      </c>
      <c r="Y3614" t="str">
        <f>IF(data[[#This Row],[OrderDateTime]]=data[[#This Row],[FirstOrderDateTime]], "New", "Returning")</f>
        <v>Returning</v>
      </c>
      <c r="Z3614" s="7">
        <f>data[[#This Row],[DeliveryDate]] + data[[#This Row],[DeliveryTime]]</f>
        <v>45640.730555555558</v>
      </c>
      <c r="AA3614" s="7">
        <f>data[[#This Row],[OrderDateTime]] + 1</f>
        <v>45641.061805555553</v>
      </c>
      <c r="AB3614" s="7" t="str">
        <f>IF(data[[#This Row],[DeliveryDateTime]] &lt;= data[[#This Row],[SLADue]], "On Time", "Late")</f>
        <v>On Time</v>
      </c>
    </row>
    <row r="3615" spans="1:28" x14ac:dyDescent="0.2">
      <c r="A3615" t="s">
        <v>4165</v>
      </c>
      <c r="B3615" t="s">
        <v>19</v>
      </c>
      <c r="C3615" t="s">
        <v>190</v>
      </c>
      <c r="D3615" t="s">
        <v>191</v>
      </c>
      <c r="E3615" s="5">
        <v>25.86</v>
      </c>
      <c r="F3615" t="s">
        <v>71</v>
      </c>
      <c r="G3615">
        <v>5</v>
      </c>
      <c r="H3615" s="1">
        <v>45875</v>
      </c>
      <c r="I3615" s="1" t="str">
        <f>TEXT(data[[#This Row],[OrderDate]],"mmm")</f>
        <v>Aug</v>
      </c>
      <c r="J3615" s="6">
        <v>0.87083333333333335</v>
      </c>
      <c r="K3615" s="6" t="str">
        <f>TEXT(data[[#This Row],[OrderTime]],"h")</f>
        <v>20</v>
      </c>
      <c r="L3615" s="1">
        <v>45876</v>
      </c>
      <c r="M3615" s="6">
        <v>0.80972222222222223</v>
      </c>
      <c r="N3615" t="s">
        <v>139</v>
      </c>
      <c r="O3615" t="s">
        <v>669</v>
      </c>
      <c r="P3615" t="s">
        <v>36</v>
      </c>
      <c r="Q3615" t="s">
        <v>26</v>
      </c>
      <c r="R3615" t="s">
        <v>192</v>
      </c>
      <c r="S3615" t="s">
        <v>28</v>
      </c>
      <c r="T3615" t="s">
        <v>29</v>
      </c>
      <c r="U3615" t="s">
        <v>30</v>
      </c>
      <c r="V3615" s="5">
        <f>data[[#This Row],[PriceUSD]]*data[[#This Row],[Quantity]]</f>
        <v>129.30000000000001</v>
      </c>
      <c r="W3615" s="7">
        <f>data[[#This Row],[OrderDate]] + TIME(VALUE(LEFT(data[[#This Row],[OrderTime]],2)), VALUE(RIGHT(data[[#This Row],[OrderTime]],2)), 0)</f>
        <v>45875.022916666669</v>
      </c>
      <c r="X3615" s="7">
        <f>_xlfn.MINIFS(data[OrderDateTime], data[CustomerName], data[[#This Row],[CustomerName]])</f>
        <v>45507.038888888892</v>
      </c>
      <c r="Y3615" t="str">
        <f>IF(data[[#This Row],[OrderDateTime]]=data[[#This Row],[FirstOrderDateTime]], "New", "Returning")</f>
        <v>Returning</v>
      </c>
      <c r="Z3615" s="7">
        <f>data[[#This Row],[DeliveryDate]] + data[[#This Row],[DeliveryTime]]</f>
        <v>45876.80972222222</v>
      </c>
      <c r="AA3615" s="7">
        <f>data[[#This Row],[OrderDateTime]] + 1</f>
        <v>45876.022916666669</v>
      </c>
      <c r="AB3615" s="7" t="str">
        <f>IF(data[[#This Row],[DeliveryDateTime]] &lt;= data[[#This Row],[SLADue]], "On Time", "Late")</f>
        <v>Late</v>
      </c>
    </row>
    <row r="3616" spans="1:28" x14ac:dyDescent="0.2">
      <c r="A3616" t="s">
        <v>4166</v>
      </c>
      <c r="B3616" t="s">
        <v>19</v>
      </c>
      <c r="C3616" t="s">
        <v>85</v>
      </c>
      <c r="D3616" t="s">
        <v>86</v>
      </c>
      <c r="E3616" s="5">
        <v>53.77</v>
      </c>
      <c r="F3616" t="s">
        <v>87</v>
      </c>
      <c r="G3616">
        <v>2</v>
      </c>
      <c r="H3616" s="1">
        <v>45590</v>
      </c>
      <c r="I3616" s="1" t="str">
        <f>TEXT(data[[#This Row],[OrderDate]],"mmm")</f>
        <v>Oct</v>
      </c>
      <c r="J3616" s="6">
        <v>0.45694444444444443</v>
      </c>
      <c r="K3616" s="6" t="str">
        <f>TEXT(data[[#This Row],[OrderTime]],"h")</f>
        <v>10</v>
      </c>
      <c r="L3616" s="1">
        <v>45591</v>
      </c>
      <c r="M3616" s="6">
        <v>0.62361111111111112</v>
      </c>
      <c r="N3616" t="s">
        <v>88</v>
      </c>
      <c r="O3616" t="s">
        <v>942</v>
      </c>
      <c r="P3616" t="s">
        <v>25</v>
      </c>
      <c r="Q3616" t="s">
        <v>26</v>
      </c>
      <c r="R3616" t="s">
        <v>90</v>
      </c>
      <c r="S3616" t="s">
        <v>28</v>
      </c>
      <c r="T3616" t="s">
        <v>106</v>
      </c>
      <c r="U3616" t="s">
        <v>39</v>
      </c>
      <c r="V3616" s="5">
        <f>data[[#This Row],[PriceUSD]]*data[[#This Row],[Quantity]]</f>
        <v>107.54</v>
      </c>
      <c r="W3616" s="7">
        <f>data[[#This Row],[OrderDate]] + TIME(VALUE(LEFT(data[[#This Row],[OrderTime]],2)), VALUE(RIGHT(data[[#This Row],[OrderTime]],2)), 0)</f>
        <v>45590.030555555553</v>
      </c>
      <c r="X3616" s="7">
        <f>_xlfn.MINIFS(data[OrderDateTime], data[CustomerName], data[[#This Row],[CustomerName]])</f>
        <v>45508.054166666669</v>
      </c>
      <c r="Y3616" t="str">
        <f>IF(data[[#This Row],[OrderDateTime]]=data[[#This Row],[FirstOrderDateTime]], "New", "Returning")</f>
        <v>Returning</v>
      </c>
      <c r="Z3616" s="7">
        <f>data[[#This Row],[DeliveryDate]] + data[[#This Row],[DeliveryTime]]</f>
        <v>45591.623611111114</v>
      </c>
      <c r="AA3616" s="7">
        <f>data[[#This Row],[OrderDateTime]] + 1</f>
        <v>45591.030555555553</v>
      </c>
      <c r="AB3616" s="7" t="str">
        <f>IF(data[[#This Row],[DeliveryDateTime]] &lt;= data[[#This Row],[SLADue]], "On Time", "Late")</f>
        <v>Late</v>
      </c>
    </row>
    <row r="3617" spans="1:28" x14ac:dyDescent="0.2">
      <c r="A3617" t="s">
        <v>4167</v>
      </c>
      <c r="B3617" t="s">
        <v>19</v>
      </c>
      <c r="C3617" t="s">
        <v>49</v>
      </c>
      <c r="D3617" t="s">
        <v>50</v>
      </c>
      <c r="E3617" s="5">
        <v>26.93</v>
      </c>
      <c r="F3617" t="s">
        <v>138</v>
      </c>
      <c r="G3617">
        <v>1</v>
      </c>
      <c r="H3617" s="1">
        <v>45544</v>
      </c>
      <c r="I3617" s="1" t="str">
        <f>TEXT(data[[#This Row],[OrderDate]],"mmm")</f>
        <v>Sep</v>
      </c>
      <c r="J3617" s="6">
        <v>0.82013888888888886</v>
      </c>
      <c r="K3617" s="6" t="str">
        <f>TEXT(data[[#This Row],[OrderTime]],"h")</f>
        <v>19</v>
      </c>
      <c r="L3617" s="1">
        <v>45546</v>
      </c>
      <c r="M3617" s="6">
        <v>0.56874999999999998</v>
      </c>
      <c r="N3617" t="s">
        <v>178</v>
      </c>
      <c r="O3617" t="s">
        <v>988</v>
      </c>
      <c r="P3617" t="s">
        <v>180</v>
      </c>
      <c r="Q3617" t="s">
        <v>53</v>
      </c>
      <c r="R3617" t="s">
        <v>54</v>
      </c>
      <c r="S3617" t="s">
        <v>105</v>
      </c>
      <c r="T3617" t="s">
        <v>106</v>
      </c>
      <c r="U3617" t="s">
        <v>30</v>
      </c>
      <c r="V3617" s="5">
        <f>data[[#This Row],[PriceUSD]]*data[[#This Row],[Quantity]]</f>
        <v>26.93</v>
      </c>
      <c r="W3617" s="7">
        <f>data[[#This Row],[OrderDate]] + TIME(VALUE(LEFT(data[[#This Row],[OrderTime]],2)), VALUE(RIGHT(data[[#This Row],[OrderTime]],2)), 0)</f>
        <v>45544.061805555553</v>
      </c>
      <c r="X3617" s="7">
        <f>_xlfn.MINIFS(data[OrderDateTime], data[CustomerName], data[[#This Row],[CustomerName]])</f>
        <v>45544.061805555553</v>
      </c>
      <c r="Y3617" t="str">
        <f>IF(data[[#This Row],[OrderDateTime]]=data[[#This Row],[FirstOrderDateTime]], "New", "Returning")</f>
        <v>New</v>
      </c>
      <c r="Z3617" s="7">
        <f>data[[#This Row],[DeliveryDate]] + data[[#This Row],[DeliveryTime]]</f>
        <v>45546.568749999999</v>
      </c>
      <c r="AA3617" s="7">
        <f>data[[#This Row],[OrderDateTime]] + 1</f>
        <v>45545.061805555553</v>
      </c>
      <c r="AB3617" s="7" t="str">
        <f>IF(data[[#This Row],[DeliveryDateTime]] &lt;= data[[#This Row],[SLADue]], "On Time", "Late")</f>
        <v>Late</v>
      </c>
    </row>
    <row r="3618" spans="1:28" x14ac:dyDescent="0.2">
      <c r="A3618" t="s">
        <v>4168</v>
      </c>
      <c r="B3618" t="s">
        <v>19</v>
      </c>
      <c r="C3618" t="s">
        <v>20</v>
      </c>
      <c r="D3618" t="s">
        <v>21</v>
      </c>
      <c r="E3618" s="5">
        <v>18.739999999999998</v>
      </c>
      <c r="F3618" t="s">
        <v>43</v>
      </c>
      <c r="G3618">
        <v>1</v>
      </c>
      <c r="H3618" s="1">
        <v>45679</v>
      </c>
      <c r="I3618" s="1" t="str">
        <f>TEXT(data[[#This Row],[OrderDate]],"mmm")</f>
        <v>Jan</v>
      </c>
      <c r="J3618" s="6">
        <v>0.74722222222222223</v>
      </c>
      <c r="K3618" s="6" t="str">
        <f>TEXT(data[[#This Row],[OrderTime]],"h")</f>
        <v>17</v>
      </c>
      <c r="L3618" s="1">
        <v>45680</v>
      </c>
      <c r="M3618" s="6">
        <v>0.87222222222222223</v>
      </c>
      <c r="N3618" t="s">
        <v>213</v>
      </c>
      <c r="O3618" t="s">
        <v>802</v>
      </c>
      <c r="P3618" t="s">
        <v>36</v>
      </c>
      <c r="Q3618" t="s">
        <v>26</v>
      </c>
      <c r="R3618" t="s">
        <v>27</v>
      </c>
      <c r="S3618" t="s">
        <v>28</v>
      </c>
      <c r="T3618" t="s">
        <v>38</v>
      </c>
      <c r="U3618" t="s">
        <v>39</v>
      </c>
      <c r="V3618" s="5">
        <f>data[[#This Row],[PriceUSD]]*data[[#This Row],[Quantity]]</f>
        <v>18.739999999999998</v>
      </c>
      <c r="W3618" s="7">
        <f>data[[#This Row],[OrderDate]] + TIME(VALUE(LEFT(data[[#This Row],[OrderTime]],2)), VALUE(RIGHT(data[[#This Row],[OrderTime]],2)), 0)</f>
        <v>45679.015277777777</v>
      </c>
      <c r="X3618" s="7">
        <f>_xlfn.MINIFS(data[OrderDateTime], data[CustomerName], data[[#This Row],[CustomerName]])</f>
        <v>45572.054166666669</v>
      </c>
      <c r="Y3618" t="str">
        <f>IF(data[[#This Row],[OrderDateTime]]=data[[#This Row],[FirstOrderDateTime]], "New", "Returning")</f>
        <v>Returning</v>
      </c>
      <c r="Z3618" s="7">
        <f>data[[#This Row],[DeliveryDate]] + data[[#This Row],[DeliveryTime]]</f>
        <v>45680.87222222222</v>
      </c>
      <c r="AA3618" s="7">
        <f>data[[#This Row],[OrderDateTime]] + 1</f>
        <v>45680.015277777777</v>
      </c>
      <c r="AB3618" s="7" t="str">
        <f>IF(data[[#This Row],[DeliveryDateTime]] &lt;= data[[#This Row],[SLADue]], "On Time", "Late")</f>
        <v>Late</v>
      </c>
    </row>
    <row r="3619" spans="1:28" x14ac:dyDescent="0.2">
      <c r="A3619" t="s">
        <v>4169</v>
      </c>
      <c r="B3619" t="s">
        <v>19</v>
      </c>
      <c r="C3619" t="s">
        <v>32</v>
      </c>
      <c r="D3619" t="s">
        <v>33</v>
      </c>
      <c r="E3619" s="5">
        <v>45.73</v>
      </c>
      <c r="F3619" t="s">
        <v>138</v>
      </c>
      <c r="G3619">
        <v>1</v>
      </c>
      <c r="H3619" s="1">
        <v>45602</v>
      </c>
      <c r="I3619" s="1" t="str">
        <f>TEXT(data[[#This Row],[OrderDate]],"mmm")</f>
        <v>Nov</v>
      </c>
      <c r="J3619" s="6">
        <v>0.8208333333333333</v>
      </c>
      <c r="K3619" s="6" t="str">
        <f>TEXT(data[[#This Row],[OrderTime]],"h")</f>
        <v>19</v>
      </c>
      <c r="L3619" s="1">
        <v>45604</v>
      </c>
      <c r="M3619" s="6">
        <v>0.52222222222222225</v>
      </c>
      <c r="N3619" t="s">
        <v>75</v>
      </c>
      <c r="O3619" t="s">
        <v>104</v>
      </c>
      <c r="P3619" t="s">
        <v>25</v>
      </c>
      <c r="Q3619" t="s">
        <v>26</v>
      </c>
      <c r="R3619" t="s">
        <v>37</v>
      </c>
      <c r="S3619" t="s">
        <v>105</v>
      </c>
      <c r="T3619" t="s">
        <v>106</v>
      </c>
      <c r="U3619" t="s">
        <v>30</v>
      </c>
      <c r="V3619" s="5">
        <f>data[[#This Row],[PriceUSD]]*data[[#This Row],[Quantity]]</f>
        <v>45.73</v>
      </c>
      <c r="W3619" s="7">
        <f>data[[#This Row],[OrderDate]] + TIME(VALUE(LEFT(data[[#This Row],[OrderTime]],2)), VALUE(RIGHT(data[[#This Row],[OrderTime]],2)), 0)</f>
        <v>45602.022916666669</v>
      </c>
      <c r="X3619" s="7">
        <f>_xlfn.MINIFS(data[OrderDateTime], data[CustomerName], data[[#This Row],[CustomerName]])</f>
        <v>45519.015277777777</v>
      </c>
      <c r="Y3619" t="str">
        <f>IF(data[[#This Row],[OrderDateTime]]=data[[#This Row],[FirstOrderDateTime]], "New", "Returning")</f>
        <v>Returning</v>
      </c>
      <c r="Z3619" s="7">
        <f>data[[#This Row],[DeliveryDate]] + data[[#This Row],[DeliveryTime]]</f>
        <v>45604.522222222222</v>
      </c>
      <c r="AA3619" s="7">
        <f>data[[#This Row],[OrderDateTime]] + 1</f>
        <v>45603.022916666669</v>
      </c>
      <c r="AB3619" s="7" t="str">
        <f>IF(data[[#This Row],[DeliveryDateTime]] &lt;= data[[#This Row],[SLADue]], "On Time", "Late")</f>
        <v>Late</v>
      </c>
    </row>
    <row r="3620" spans="1:28" x14ac:dyDescent="0.2">
      <c r="A3620" t="s">
        <v>4170</v>
      </c>
      <c r="B3620" t="s">
        <v>19</v>
      </c>
      <c r="C3620" t="s">
        <v>190</v>
      </c>
      <c r="D3620" t="s">
        <v>191</v>
      </c>
      <c r="E3620" s="5">
        <v>29.37</v>
      </c>
      <c r="F3620" t="s">
        <v>71</v>
      </c>
      <c r="G3620">
        <v>3</v>
      </c>
      <c r="H3620" s="1">
        <v>45684</v>
      </c>
      <c r="I3620" s="1" t="str">
        <f>TEXT(data[[#This Row],[OrderDate]],"mmm")</f>
        <v>Jan</v>
      </c>
      <c r="J3620" s="6">
        <v>0.45277777777777778</v>
      </c>
      <c r="K3620" s="6" t="str">
        <f>TEXT(data[[#This Row],[OrderTime]],"h")</f>
        <v>10</v>
      </c>
      <c r="L3620" s="1">
        <v>45685</v>
      </c>
      <c r="M3620" s="6">
        <v>0.61944444444444446</v>
      </c>
      <c r="N3620" t="s">
        <v>23</v>
      </c>
      <c r="O3620" t="s">
        <v>35</v>
      </c>
      <c r="P3620" t="s">
        <v>25</v>
      </c>
      <c r="Q3620" t="s">
        <v>53</v>
      </c>
      <c r="R3620" t="s">
        <v>192</v>
      </c>
      <c r="S3620" t="s">
        <v>28</v>
      </c>
      <c r="T3620" t="s">
        <v>59</v>
      </c>
      <c r="U3620" t="s">
        <v>30</v>
      </c>
      <c r="V3620" s="5">
        <f>data[[#This Row],[PriceUSD]]*data[[#This Row],[Quantity]]</f>
        <v>88.11</v>
      </c>
      <c r="W3620" s="7">
        <f>data[[#This Row],[OrderDate]] + TIME(VALUE(LEFT(data[[#This Row],[OrderTime]],2)), VALUE(RIGHT(data[[#This Row],[OrderTime]],2)), 0)</f>
        <v>45684.054166666669</v>
      </c>
      <c r="X3620" s="7">
        <f>_xlfn.MINIFS(data[OrderDateTime], data[CustomerName], data[[#This Row],[CustomerName]])</f>
        <v>45595.015277777777</v>
      </c>
      <c r="Y3620" t="str">
        <f>IF(data[[#This Row],[OrderDateTime]]=data[[#This Row],[FirstOrderDateTime]], "New", "Returning")</f>
        <v>Returning</v>
      </c>
      <c r="Z3620" s="7">
        <f>data[[#This Row],[DeliveryDate]] + data[[#This Row],[DeliveryTime]]</f>
        <v>45685.619444444441</v>
      </c>
      <c r="AA3620" s="7">
        <f>data[[#This Row],[OrderDateTime]] + 1</f>
        <v>45685.054166666669</v>
      </c>
      <c r="AB3620" s="7" t="str">
        <f>IF(data[[#This Row],[DeliveryDateTime]] &lt;= data[[#This Row],[SLADue]], "On Time", "Late")</f>
        <v>Late</v>
      </c>
    </row>
    <row r="3621" spans="1:28" x14ac:dyDescent="0.2">
      <c r="A3621" t="s">
        <v>4171</v>
      </c>
      <c r="B3621" t="s">
        <v>19</v>
      </c>
      <c r="C3621" t="s">
        <v>41</v>
      </c>
      <c r="D3621" t="s">
        <v>42</v>
      </c>
      <c r="E3621" s="5">
        <v>36.6</v>
      </c>
      <c r="F3621" t="s">
        <v>51</v>
      </c>
      <c r="G3621">
        <v>1</v>
      </c>
      <c r="H3621" s="1">
        <v>45657</v>
      </c>
      <c r="I3621" s="1" t="str">
        <f>TEXT(data[[#This Row],[OrderDate]],"mmm")</f>
        <v>Dec</v>
      </c>
      <c r="J3621" s="6">
        <v>0.38055555555555554</v>
      </c>
      <c r="K3621" s="6" t="str">
        <f>TEXT(data[[#This Row],[OrderTime]],"h")</f>
        <v>9</v>
      </c>
      <c r="L3621" s="1">
        <v>45658</v>
      </c>
      <c r="M3621" s="6">
        <v>0.63055555555555554</v>
      </c>
      <c r="N3621" t="s">
        <v>95</v>
      </c>
      <c r="O3621" t="s">
        <v>942</v>
      </c>
      <c r="P3621" t="s">
        <v>25</v>
      </c>
      <c r="Q3621" t="s">
        <v>53</v>
      </c>
      <c r="R3621" t="s">
        <v>46</v>
      </c>
      <c r="S3621" t="s">
        <v>28</v>
      </c>
      <c r="T3621" t="s">
        <v>59</v>
      </c>
      <c r="U3621" t="s">
        <v>39</v>
      </c>
      <c r="V3621" s="5">
        <f>data[[#This Row],[PriceUSD]]*data[[#This Row],[Quantity]]</f>
        <v>36.6</v>
      </c>
      <c r="W3621" s="7">
        <f>data[[#This Row],[OrderDate]] + TIME(VALUE(LEFT(data[[#This Row],[OrderTime]],2)), VALUE(RIGHT(data[[#This Row],[OrderTime]],2)), 0)</f>
        <v>45657.038888888892</v>
      </c>
      <c r="X3621" s="7">
        <f>_xlfn.MINIFS(data[OrderDateTime], data[CustomerName], data[[#This Row],[CustomerName]])</f>
        <v>45508.054166666669</v>
      </c>
      <c r="Y3621" t="str">
        <f>IF(data[[#This Row],[OrderDateTime]]=data[[#This Row],[FirstOrderDateTime]], "New", "Returning")</f>
        <v>Returning</v>
      </c>
      <c r="Z3621" s="7">
        <f>data[[#This Row],[DeliveryDate]] + data[[#This Row],[DeliveryTime]]</f>
        <v>45658.630555555559</v>
      </c>
      <c r="AA3621" s="7">
        <f>data[[#This Row],[OrderDateTime]] + 1</f>
        <v>45658.038888888892</v>
      </c>
      <c r="AB3621" s="7" t="str">
        <f>IF(data[[#This Row],[DeliveryDateTime]] &lt;= data[[#This Row],[SLADue]], "On Time", "Late")</f>
        <v>Late</v>
      </c>
    </row>
    <row r="3622" spans="1:28" x14ac:dyDescent="0.2">
      <c r="A3622" t="s">
        <v>4172</v>
      </c>
      <c r="B3622" t="s">
        <v>19</v>
      </c>
      <c r="C3622" t="s">
        <v>117</v>
      </c>
      <c r="D3622" t="s">
        <v>118</v>
      </c>
      <c r="E3622" s="5">
        <v>71.33</v>
      </c>
      <c r="F3622" t="s">
        <v>94</v>
      </c>
      <c r="G3622">
        <v>3</v>
      </c>
      <c r="H3622" s="1">
        <v>45517</v>
      </c>
      <c r="I3622" s="1" t="str">
        <f>TEXT(data[[#This Row],[OrderDate]],"mmm")</f>
        <v>Aug</v>
      </c>
      <c r="J3622" s="6">
        <v>0.62708333333333333</v>
      </c>
      <c r="K3622" s="6" t="str">
        <f>TEXT(data[[#This Row],[OrderTime]],"h")</f>
        <v>15</v>
      </c>
      <c r="L3622" s="1">
        <v>45518</v>
      </c>
      <c r="M3622" s="6">
        <v>0.62708333333333333</v>
      </c>
      <c r="N3622" t="s">
        <v>170</v>
      </c>
      <c r="O3622" t="s">
        <v>108</v>
      </c>
      <c r="P3622" t="s">
        <v>36</v>
      </c>
      <c r="Q3622" t="s">
        <v>26</v>
      </c>
      <c r="R3622" t="s">
        <v>66</v>
      </c>
      <c r="S3622" t="s">
        <v>28</v>
      </c>
      <c r="T3622" t="s">
        <v>106</v>
      </c>
      <c r="U3622" t="s">
        <v>39</v>
      </c>
      <c r="V3622" s="5">
        <f>data[[#This Row],[PriceUSD]]*data[[#This Row],[Quantity]]</f>
        <v>213.99</v>
      </c>
      <c r="W3622" s="7">
        <f>data[[#This Row],[OrderDate]] + TIME(VALUE(LEFT(data[[#This Row],[OrderTime]],2)), VALUE(RIGHT(data[[#This Row],[OrderTime]],2)), 0)</f>
        <v>45517.022916666669</v>
      </c>
      <c r="X3622" s="7">
        <f>_xlfn.MINIFS(data[OrderDateTime], data[CustomerName], data[[#This Row],[CustomerName]])</f>
        <v>45517.022916666669</v>
      </c>
      <c r="Y3622" t="str">
        <f>IF(data[[#This Row],[OrderDateTime]]=data[[#This Row],[FirstOrderDateTime]], "New", "Returning")</f>
        <v>New</v>
      </c>
      <c r="Z3622" s="7">
        <f>data[[#This Row],[DeliveryDate]] + data[[#This Row],[DeliveryTime]]</f>
        <v>45518.627083333333</v>
      </c>
      <c r="AA3622" s="7">
        <f>data[[#This Row],[OrderDateTime]] + 1</f>
        <v>45518.022916666669</v>
      </c>
      <c r="AB3622" s="7" t="str">
        <f>IF(data[[#This Row],[DeliveryDateTime]] &lt;= data[[#This Row],[SLADue]], "On Time", "Late")</f>
        <v>Late</v>
      </c>
    </row>
    <row r="3623" spans="1:28" x14ac:dyDescent="0.2">
      <c r="A3623" t="s">
        <v>4173</v>
      </c>
      <c r="B3623" t="s">
        <v>19</v>
      </c>
      <c r="C3623" t="s">
        <v>32</v>
      </c>
      <c r="D3623" t="s">
        <v>33</v>
      </c>
      <c r="E3623" s="5">
        <v>48.64</v>
      </c>
      <c r="F3623" t="s">
        <v>43</v>
      </c>
      <c r="G3623">
        <v>1</v>
      </c>
      <c r="H3623" s="1">
        <v>45575</v>
      </c>
      <c r="I3623" s="1" t="str">
        <f>TEXT(data[[#This Row],[OrderDate]],"mmm")</f>
        <v>Oct</v>
      </c>
      <c r="J3623" s="6">
        <v>0.41805555555555557</v>
      </c>
      <c r="K3623" s="6" t="str">
        <f>TEXT(data[[#This Row],[OrderTime]],"h")</f>
        <v>10</v>
      </c>
      <c r="L3623" s="1">
        <v>45575</v>
      </c>
      <c r="M3623" s="6">
        <v>0.70972222222222225</v>
      </c>
      <c r="N3623" t="s">
        <v>502</v>
      </c>
      <c r="O3623" t="s">
        <v>957</v>
      </c>
      <c r="P3623" t="s">
        <v>202</v>
      </c>
      <c r="Q3623" t="s">
        <v>26</v>
      </c>
      <c r="R3623" t="s">
        <v>37</v>
      </c>
      <c r="S3623" t="s">
        <v>47</v>
      </c>
      <c r="T3623" t="s">
        <v>59</v>
      </c>
      <c r="U3623" t="s">
        <v>30</v>
      </c>
      <c r="V3623" s="5">
        <f>data[[#This Row],[PriceUSD]]*data[[#This Row],[Quantity]]</f>
        <v>48.64</v>
      </c>
      <c r="W3623" s="7">
        <f>data[[#This Row],[OrderDate]] + TIME(VALUE(LEFT(data[[#This Row],[OrderTime]],2)), VALUE(RIGHT(data[[#This Row],[OrderTime]],2)), 0)</f>
        <v>45575.038888888892</v>
      </c>
      <c r="X3623" s="7">
        <f>_xlfn.MINIFS(data[OrderDateTime], data[CustomerName], data[[#This Row],[CustomerName]])</f>
        <v>45509.061805555553</v>
      </c>
      <c r="Y3623" t="str">
        <f>IF(data[[#This Row],[OrderDateTime]]=data[[#This Row],[FirstOrderDateTime]], "New", "Returning")</f>
        <v>Returning</v>
      </c>
      <c r="Z3623" s="7">
        <f>data[[#This Row],[DeliveryDate]] + data[[#This Row],[DeliveryTime]]</f>
        <v>45575.709722222222</v>
      </c>
      <c r="AA3623" s="7">
        <f>data[[#This Row],[OrderDateTime]] + 1</f>
        <v>45576.038888888892</v>
      </c>
      <c r="AB3623" s="7" t="str">
        <f>IF(data[[#This Row],[DeliveryDateTime]] &lt;= data[[#This Row],[SLADue]], "On Time", "Late")</f>
        <v>On Time</v>
      </c>
    </row>
    <row r="3624" spans="1:28" x14ac:dyDescent="0.2">
      <c r="A3624" t="s">
        <v>4174</v>
      </c>
      <c r="B3624" t="s">
        <v>19</v>
      </c>
      <c r="C3624" t="s">
        <v>126</v>
      </c>
      <c r="D3624" t="s">
        <v>127</v>
      </c>
      <c r="E3624" s="5">
        <v>21.58</v>
      </c>
      <c r="F3624" t="s">
        <v>71</v>
      </c>
      <c r="G3624">
        <v>2</v>
      </c>
      <c r="H3624" s="1">
        <v>45635</v>
      </c>
      <c r="I3624" s="1" t="str">
        <f>TEXT(data[[#This Row],[OrderDate]],"mmm")</f>
        <v>Dec</v>
      </c>
      <c r="J3624" s="6">
        <v>0.41944444444444445</v>
      </c>
      <c r="K3624" s="6" t="str">
        <f>TEXT(data[[#This Row],[OrderTime]],"h")</f>
        <v>10</v>
      </c>
      <c r="L3624" s="1">
        <v>45636</v>
      </c>
      <c r="M3624" s="6">
        <v>0.46111111111111114</v>
      </c>
      <c r="N3624" t="s">
        <v>120</v>
      </c>
      <c r="O3624" t="s">
        <v>1196</v>
      </c>
      <c r="P3624" t="s">
        <v>25</v>
      </c>
      <c r="Q3624" t="s">
        <v>26</v>
      </c>
      <c r="R3624" t="s">
        <v>129</v>
      </c>
      <c r="S3624" t="s">
        <v>28</v>
      </c>
      <c r="T3624" t="s">
        <v>38</v>
      </c>
      <c r="U3624" t="s">
        <v>30</v>
      </c>
      <c r="V3624" s="5">
        <f>data[[#This Row],[PriceUSD]]*data[[#This Row],[Quantity]]</f>
        <v>43.16</v>
      </c>
      <c r="W3624" s="7">
        <f>data[[#This Row],[OrderDate]] + TIME(VALUE(LEFT(data[[#This Row],[OrderTime]],2)), VALUE(RIGHT(data[[#This Row],[OrderTime]],2)), 0)</f>
        <v>45635.030555555553</v>
      </c>
      <c r="X3624" s="7">
        <f>_xlfn.MINIFS(data[OrderDateTime], data[CustomerName], data[[#This Row],[CustomerName]])</f>
        <v>45509.015277777777</v>
      </c>
      <c r="Y3624" t="str">
        <f>IF(data[[#This Row],[OrderDateTime]]=data[[#This Row],[FirstOrderDateTime]], "New", "Returning")</f>
        <v>Returning</v>
      </c>
      <c r="Z3624" s="7">
        <f>data[[#This Row],[DeliveryDate]] + data[[#This Row],[DeliveryTime]]</f>
        <v>45636.461111111108</v>
      </c>
      <c r="AA3624" s="7">
        <f>data[[#This Row],[OrderDateTime]] + 1</f>
        <v>45636.030555555553</v>
      </c>
      <c r="AB3624" s="7" t="str">
        <f>IF(data[[#This Row],[DeliveryDateTime]] &lt;= data[[#This Row],[SLADue]], "On Time", "Late")</f>
        <v>Late</v>
      </c>
    </row>
    <row r="3625" spans="1:28" x14ac:dyDescent="0.2">
      <c r="A3625" t="s">
        <v>4175</v>
      </c>
      <c r="B3625" t="s">
        <v>19</v>
      </c>
      <c r="C3625" t="s">
        <v>126</v>
      </c>
      <c r="D3625" t="s">
        <v>127</v>
      </c>
      <c r="E3625" s="5">
        <v>23.97</v>
      </c>
      <c r="F3625" t="s">
        <v>87</v>
      </c>
      <c r="G3625">
        <v>1</v>
      </c>
      <c r="H3625" s="1">
        <v>45523</v>
      </c>
      <c r="I3625" s="1" t="str">
        <f>TEXT(data[[#This Row],[OrderDate]],"mmm")</f>
        <v>Aug</v>
      </c>
      <c r="J3625" s="6">
        <v>0.80833333333333335</v>
      </c>
      <c r="K3625" s="6" t="str">
        <f>TEXT(data[[#This Row],[OrderTime]],"h")</f>
        <v>19</v>
      </c>
      <c r="L3625" s="1">
        <v>45524</v>
      </c>
      <c r="M3625" s="6">
        <v>0.70208333333333328</v>
      </c>
      <c r="N3625" t="s">
        <v>57</v>
      </c>
      <c r="O3625" t="s">
        <v>797</v>
      </c>
      <c r="P3625" t="s">
        <v>25</v>
      </c>
      <c r="Q3625" t="s">
        <v>53</v>
      </c>
      <c r="R3625" t="s">
        <v>129</v>
      </c>
      <c r="S3625" t="s">
        <v>28</v>
      </c>
      <c r="T3625" t="s">
        <v>136</v>
      </c>
      <c r="U3625" t="s">
        <v>30</v>
      </c>
      <c r="V3625" s="5">
        <f>data[[#This Row],[PriceUSD]]*data[[#This Row],[Quantity]]</f>
        <v>23.97</v>
      </c>
      <c r="W3625" s="7">
        <f>data[[#This Row],[OrderDate]] + TIME(VALUE(LEFT(data[[#This Row],[OrderTime]],2)), VALUE(RIGHT(data[[#This Row],[OrderTime]],2)), 0)</f>
        <v>45523.022916666669</v>
      </c>
      <c r="X3625" s="7">
        <f>_xlfn.MINIFS(data[OrderDateTime], data[CustomerName], data[[#This Row],[CustomerName]])</f>
        <v>45523.022916666669</v>
      </c>
      <c r="Y3625" t="str">
        <f>IF(data[[#This Row],[OrderDateTime]]=data[[#This Row],[FirstOrderDateTime]], "New", "Returning")</f>
        <v>New</v>
      </c>
      <c r="Z3625" s="7">
        <f>data[[#This Row],[DeliveryDate]] + data[[#This Row],[DeliveryTime]]</f>
        <v>45524.70208333333</v>
      </c>
      <c r="AA3625" s="7">
        <f>data[[#This Row],[OrderDateTime]] + 1</f>
        <v>45524.022916666669</v>
      </c>
      <c r="AB3625" s="7" t="str">
        <f>IF(data[[#This Row],[DeliveryDateTime]] &lt;= data[[#This Row],[SLADue]], "On Time", "Late")</f>
        <v>Late</v>
      </c>
    </row>
    <row r="3626" spans="1:28" x14ac:dyDescent="0.2">
      <c r="A3626" t="s">
        <v>4176</v>
      </c>
      <c r="B3626" t="s">
        <v>19</v>
      </c>
      <c r="C3626" t="s">
        <v>258</v>
      </c>
      <c r="D3626" t="s">
        <v>259</v>
      </c>
      <c r="E3626" s="5">
        <v>121.79</v>
      </c>
      <c r="F3626" t="s">
        <v>182</v>
      </c>
      <c r="G3626">
        <v>1</v>
      </c>
      <c r="H3626" s="1">
        <v>45802</v>
      </c>
      <c r="I3626" s="1" t="str">
        <f>TEXT(data[[#This Row],[OrderDate]],"mmm")</f>
        <v>May</v>
      </c>
      <c r="J3626" s="6">
        <v>0.90555555555555556</v>
      </c>
      <c r="K3626" s="6" t="str">
        <f>TEXT(data[[#This Row],[OrderTime]],"h")</f>
        <v>21</v>
      </c>
      <c r="L3626" s="1">
        <v>45803</v>
      </c>
      <c r="M3626" s="6">
        <v>0.75138888888888888</v>
      </c>
      <c r="N3626" t="s">
        <v>276</v>
      </c>
      <c r="O3626" t="s">
        <v>525</v>
      </c>
      <c r="P3626" t="s">
        <v>133</v>
      </c>
      <c r="Q3626" t="s">
        <v>26</v>
      </c>
      <c r="R3626" t="s">
        <v>261</v>
      </c>
      <c r="S3626" t="s">
        <v>28</v>
      </c>
      <c r="T3626" t="s">
        <v>29</v>
      </c>
      <c r="U3626" t="s">
        <v>30</v>
      </c>
      <c r="V3626" s="5">
        <f>data[[#This Row],[PriceUSD]]*data[[#This Row],[Quantity]]</f>
        <v>121.79</v>
      </c>
      <c r="W3626" s="7">
        <f>data[[#This Row],[OrderDate]] + TIME(VALUE(LEFT(data[[#This Row],[OrderTime]],2)), VALUE(RIGHT(data[[#This Row],[OrderTime]],2)), 0)</f>
        <v>45802.038888888892</v>
      </c>
      <c r="X3626" s="7">
        <f>_xlfn.MINIFS(data[OrderDateTime], data[CustomerName], data[[#This Row],[CustomerName]])</f>
        <v>45508.038888888892</v>
      </c>
      <c r="Y3626" t="str">
        <f>IF(data[[#This Row],[OrderDateTime]]=data[[#This Row],[FirstOrderDateTime]], "New", "Returning")</f>
        <v>Returning</v>
      </c>
      <c r="Z3626" s="7">
        <f>data[[#This Row],[DeliveryDate]] + data[[#This Row],[DeliveryTime]]</f>
        <v>45803.751388888886</v>
      </c>
      <c r="AA3626" s="7">
        <f>data[[#This Row],[OrderDateTime]] + 1</f>
        <v>45803.038888888892</v>
      </c>
      <c r="AB3626" s="7" t="str">
        <f>IF(data[[#This Row],[DeliveryDateTime]] &lt;= data[[#This Row],[SLADue]], "On Time", "Late")</f>
        <v>Late</v>
      </c>
    </row>
    <row r="3627" spans="1:28" x14ac:dyDescent="0.2">
      <c r="A3627" t="s">
        <v>4177</v>
      </c>
      <c r="B3627" t="s">
        <v>19</v>
      </c>
      <c r="C3627" t="s">
        <v>126</v>
      </c>
      <c r="D3627" t="s">
        <v>127</v>
      </c>
      <c r="E3627" s="5">
        <v>20.71</v>
      </c>
      <c r="F3627" t="s">
        <v>87</v>
      </c>
      <c r="G3627">
        <v>2</v>
      </c>
      <c r="H3627" s="1">
        <v>45593</v>
      </c>
      <c r="I3627" s="1" t="str">
        <f>TEXT(data[[#This Row],[OrderDate]],"mmm")</f>
        <v>Oct</v>
      </c>
      <c r="J3627" s="6">
        <v>0.47569444444444442</v>
      </c>
      <c r="K3627" s="6" t="str">
        <f>TEXT(data[[#This Row],[OrderTime]],"h")</f>
        <v>11</v>
      </c>
      <c r="L3627" s="1">
        <v>45594</v>
      </c>
      <c r="M3627" s="6">
        <v>0.64236111111111116</v>
      </c>
      <c r="N3627" t="s">
        <v>23</v>
      </c>
      <c r="O3627" t="s">
        <v>384</v>
      </c>
      <c r="P3627" t="s">
        <v>25</v>
      </c>
      <c r="Q3627" t="s">
        <v>26</v>
      </c>
      <c r="R3627" t="s">
        <v>129</v>
      </c>
      <c r="S3627" t="s">
        <v>28</v>
      </c>
      <c r="T3627" t="s">
        <v>59</v>
      </c>
      <c r="U3627" t="s">
        <v>30</v>
      </c>
      <c r="V3627" s="5">
        <f>data[[#This Row],[PriceUSD]]*data[[#This Row],[Quantity]]</f>
        <v>41.42</v>
      </c>
      <c r="W3627" s="7">
        <f>data[[#This Row],[OrderDate]] + TIME(VALUE(LEFT(data[[#This Row],[OrderTime]],2)), VALUE(RIGHT(data[[#This Row],[OrderTime]],2)), 0)</f>
        <v>45593.030555555553</v>
      </c>
      <c r="X3627" s="7">
        <f>_xlfn.MINIFS(data[OrderDateTime], data[CustomerName], data[[#This Row],[CustomerName]])</f>
        <v>45533.038888888892</v>
      </c>
      <c r="Y3627" t="str">
        <f>IF(data[[#This Row],[OrderDateTime]]=data[[#This Row],[FirstOrderDateTime]], "New", "Returning")</f>
        <v>Returning</v>
      </c>
      <c r="Z3627" s="7">
        <f>data[[#This Row],[DeliveryDate]] + data[[#This Row],[DeliveryTime]]</f>
        <v>45594.642361111109</v>
      </c>
      <c r="AA3627" s="7">
        <f>data[[#This Row],[OrderDateTime]] + 1</f>
        <v>45594.030555555553</v>
      </c>
      <c r="AB3627" s="7" t="str">
        <f>IF(data[[#This Row],[DeliveryDateTime]] &lt;= data[[#This Row],[SLADue]], "On Time", "Late")</f>
        <v>Late</v>
      </c>
    </row>
    <row r="3628" spans="1:28" x14ac:dyDescent="0.2">
      <c r="A3628" t="s">
        <v>4178</v>
      </c>
      <c r="B3628" t="s">
        <v>19</v>
      </c>
      <c r="C3628" t="s">
        <v>101</v>
      </c>
      <c r="D3628" t="s">
        <v>102</v>
      </c>
      <c r="E3628" s="5">
        <v>33.85</v>
      </c>
      <c r="F3628" t="s">
        <v>63</v>
      </c>
      <c r="G3628">
        <v>1</v>
      </c>
      <c r="H3628" s="1">
        <v>45830</v>
      </c>
      <c r="I3628" s="1" t="str">
        <f>TEXT(data[[#This Row],[OrderDate]],"mmm")</f>
        <v>Jun</v>
      </c>
      <c r="J3628" s="6">
        <v>0.67847222222222225</v>
      </c>
      <c r="K3628" s="6" t="str">
        <f>TEXT(data[[#This Row],[OrderTime]],"h")</f>
        <v>16</v>
      </c>
      <c r="L3628" s="1">
        <v>45831</v>
      </c>
      <c r="M3628" s="6">
        <v>0.84513888888888888</v>
      </c>
      <c r="N3628" t="s">
        <v>233</v>
      </c>
      <c r="O3628" t="s">
        <v>1539</v>
      </c>
      <c r="P3628" t="s">
        <v>234</v>
      </c>
      <c r="Q3628" t="s">
        <v>53</v>
      </c>
      <c r="R3628" t="s">
        <v>83</v>
      </c>
      <c r="S3628" t="s">
        <v>28</v>
      </c>
      <c r="T3628" t="s">
        <v>38</v>
      </c>
      <c r="U3628" t="s">
        <v>30</v>
      </c>
      <c r="V3628" s="5">
        <f>data[[#This Row],[PriceUSD]]*data[[#This Row],[Quantity]]</f>
        <v>33.85</v>
      </c>
      <c r="W3628" s="7">
        <f>data[[#This Row],[OrderDate]] + TIME(VALUE(LEFT(data[[#This Row],[OrderTime]],2)), VALUE(RIGHT(data[[#This Row],[OrderTime]],2)), 0)</f>
        <v>45830.015277777777</v>
      </c>
      <c r="X3628" s="7">
        <f>_xlfn.MINIFS(data[OrderDateTime], data[CustomerName], data[[#This Row],[CustomerName]])</f>
        <v>45530.038888888892</v>
      </c>
      <c r="Y3628" t="str">
        <f>IF(data[[#This Row],[OrderDateTime]]=data[[#This Row],[FirstOrderDateTime]], "New", "Returning")</f>
        <v>Returning</v>
      </c>
      <c r="Z3628" s="7">
        <f>data[[#This Row],[DeliveryDate]] + data[[#This Row],[DeliveryTime]]</f>
        <v>45831.845138888886</v>
      </c>
      <c r="AA3628" s="7">
        <f>data[[#This Row],[OrderDateTime]] + 1</f>
        <v>45831.015277777777</v>
      </c>
      <c r="AB3628" s="7" t="str">
        <f>IF(data[[#This Row],[DeliveryDateTime]] &lt;= data[[#This Row],[SLADue]], "On Time", "Late")</f>
        <v>Late</v>
      </c>
    </row>
    <row r="3629" spans="1:28" x14ac:dyDescent="0.2">
      <c r="A3629" t="s">
        <v>4179</v>
      </c>
      <c r="B3629" t="s">
        <v>19</v>
      </c>
      <c r="C3629" t="s">
        <v>49</v>
      </c>
      <c r="D3629" t="s">
        <v>50</v>
      </c>
      <c r="E3629" s="5">
        <v>30.12</v>
      </c>
      <c r="F3629" t="s">
        <v>74</v>
      </c>
      <c r="G3629">
        <v>1</v>
      </c>
      <c r="H3629" s="1">
        <v>45817</v>
      </c>
      <c r="I3629" s="1" t="str">
        <f>TEXT(data[[#This Row],[OrderDate]],"mmm")</f>
        <v>Jun</v>
      </c>
      <c r="J3629" s="6">
        <v>0.82986111111111116</v>
      </c>
      <c r="K3629" s="6" t="str">
        <f>TEXT(data[[#This Row],[OrderTime]],"h")</f>
        <v>19</v>
      </c>
      <c r="L3629" s="1">
        <v>45819</v>
      </c>
      <c r="M3629" s="6">
        <v>0.73055555555555551</v>
      </c>
      <c r="N3629" t="s">
        <v>120</v>
      </c>
      <c r="O3629" t="s">
        <v>1790</v>
      </c>
      <c r="P3629" t="s">
        <v>25</v>
      </c>
      <c r="Q3629" t="s">
        <v>53</v>
      </c>
      <c r="R3629" t="s">
        <v>54</v>
      </c>
      <c r="S3629" t="s">
        <v>105</v>
      </c>
      <c r="T3629" t="s">
        <v>29</v>
      </c>
      <c r="U3629" t="s">
        <v>39</v>
      </c>
      <c r="V3629" s="5">
        <f>data[[#This Row],[PriceUSD]]*data[[#This Row],[Quantity]]</f>
        <v>30.12</v>
      </c>
      <c r="W3629" s="7">
        <f>data[[#This Row],[OrderDate]] + TIME(VALUE(LEFT(data[[#This Row],[OrderTime]],2)), VALUE(RIGHT(data[[#This Row],[OrderTime]],2)), 0)</f>
        <v>45817.007638888892</v>
      </c>
      <c r="X3629" s="7">
        <f>_xlfn.MINIFS(data[OrderDateTime], data[CustomerName], data[[#This Row],[CustomerName]])</f>
        <v>45555.015277777777</v>
      </c>
      <c r="Y3629" t="str">
        <f>IF(data[[#This Row],[OrderDateTime]]=data[[#This Row],[FirstOrderDateTime]], "New", "Returning")</f>
        <v>Returning</v>
      </c>
      <c r="Z3629" s="7">
        <f>data[[#This Row],[DeliveryDate]] + data[[#This Row],[DeliveryTime]]</f>
        <v>45819.730555555558</v>
      </c>
      <c r="AA3629" s="7">
        <f>data[[#This Row],[OrderDateTime]] + 1</f>
        <v>45818.007638888892</v>
      </c>
      <c r="AB3629" s="7" t="str">
        <f>IF(data[[#This Row],[DeliveryDateTime]] &lt;= data[[#This Row],[SLADue]], "On Time", "Late")</f>
        <v>Late</v>
      </c>
    </row>
    <row r="3630" spans="1:28" x14ac:dyDescent="0.2">
      <c r="A3630" t="s">
        <v>4180</v>
      </c>
      <c r="B3630" t="s">
        <v>19</v>
      </c>
      <c r="C3630" t="s">
        <v>126</v>
      </c>
      <c r="D3630" t="s">
        <v>127</v>
      </c>
      <c r="E3630" s="5">
        <v>23.35</v>
      </c>
      <c r="F3630" t="s">
        <v>56</v>
      </c>
      <c r="G3630">
        <v>1</v>
      </c>
      <c r="H3630" s="1">
        <v>45595</v>
      </c>
      <c r="I3630" s="1" t="str">
        <f>TEXT(data[[#This Row],[OrderDate]],"mmm")</f>
        <v>Oct</v>
      </c>
      <c r="J3630" s="6">
        <v>0.7631944444444444</v>
      </c>
      <c r="K3630" s="6" t="str">
        <f>TEXT(data[[#This Row],[OrderTime]],"h")</f>
        <v>18</v>
      </c>
      <c r="L3630" s="1">
        <v>45596</v>
      </c>
      <c r="M3630" s="6">
        <v>0.80486111111111114</v>
      </c>
      <c r="N3630" t="s">
        <v>163</v>
      </c>
      <c r="O3630" t="s">
        <v>496</v>
      </c>
      <c r="P3630" t="s">
        <v>77</v>
      </c>
      <c r="Q3630" t="s">
        <v>26</v>
      </c>
      <c r="R3630" t="s">
        <v>129</v>
      </c>
      <c r="S3630" t="s">
        <v>28</v>
      </c>
      <c r="T3630" t="s">
        <v>106</v>
      </c>
      <c r="U3630" t="s">
        <v>30</v>
      </c>
      <c r="V3630" s="5">
        <f>data[[#This Row],[PriceUSD]]*data[[#This Row],[Quantity]]</f>
        <v>23.35</v>
      </c>
      <c r="W3630" s="7">
        <f>data[[#This Row],[OrderDate]] + TIME(VALUE(LEFT(data[[#This Row],[OrderTime]],2)), VALUE(RIGHT(data[[#This Row],[OrderTime]],2)), 0)</f>
        <v>45595.030555555553</v>
      </c>
      <c r="X3630" s="7">
        <f>_xlfn.MINIFS(data[OrderDateTime], data[CustomerName], data[[#This Row],[CustomerName]])</f>
        <v>45595.030555555553</v>
      </c>
      <c r="Y3630" t="str">
        <f>IF(data[[#This Row],[OrderDateTime]]=data[[#This Row],[FirstOrderDateTime]], "New", "Returning")</f>
        <v>New</v>
      </c>
      <c r="Z3630" s="7">
        <f>data[[#This Row],[DeliveryDate]] + data[[#This Row],[DeliveryTime]]</f>
        <v>45596.804861111108</v>
      </c>
      <c r="AA3630" s="7">
        <f>data[[#This Row],[OrderDateTime]] + 1</f>
        <v>45596.030555555553</v>
      </c>
      <c r="AB3630" s="7" t="str">
        <f>IF(data[[#This Row],[DeliveryDateTime]] &lt;= data[[#This Row],[SLADue]], "On Time", "Late")</f>
        <v>Late</v>
      </c>
    </row>
    <row r="3631" spans="1:28" x14ac:dyDescent="0.2">
      <c r="A3631" t="s">
        <v>4181</v>
      </c>
      <c r="B3631" t="s">
        <v>19</v>
      </c>
      <c r="C3631" t="s">
        <v>61</v>
      </c>
      <c r="D3631" t="s">
        <v>62</v>
      </c>
      <c r="E3631" s="5">
        <v>154.36000000000001</v>
      </c>
      <c r="F3631" t="s">
        <v>94</v>
      </c>
      <c r="G3631">
        <v>3</v>
      </c>
      <c r="H3631" s="1">
        <v>45715</v>
      </c>
      <c r="I3631" s="1" t="str">
        <f>TEXT(data[[#This Row],[OrderDate]],"mmm")</f>
        <v>Feb</v>
      </c>
      <c r="J3631" s="6">
        <v>0.86388888888888893</v>
      </c>
      <c r="K3631" s="6" t="str">
        <f>TEXT(data[[#This Row],[OrderTime]],"h")</f>
        <v>20</v>
      </c>
      <c r="L3631" s="1">
        <v>45717</v>
      </c>
      <c r="M3631" s="6">
        <v>0.63055555555555554</v>
      </c>
      <c r="N3631" t="s">
        <v>123</v>
      </c>
      <c r="O3631" t="s">
        <v>159</v>
      </c>
      <c r="P3631" t="s">
        <v>36</v>
      </c>
      <c r="Q3631" t="s">
        <v>53</v>
      </c>
      <c r="R3631" t="s">
        <v>66</v>
      </c>
      <c r="S3631" t="s">
        <v>105</v>
      </c>
      <c r="T3631" t="s">
        <v>29</v>
      </c>
      <c r="U3631" t="s">
        <v>30</v>
      </c>
      <c r="V3631" s="5">
        <f>data[[#This Row],[PriceUSD]]*data[[#This Row],[Quantity]]</f>
        <v>463.08000000000004</v>
      </c>
      <c r="W3631" s="7">
        <f>data[[#This Row],[OrderDate]] + TIME(VALUE(LEFT(data[[#This Row],[OrderTime]],2)), VALUE(RIGHT(data[[#This Row],[OrderTime]],2)), 0)</f>
        <v>45715.061805555553</v>
      </c>
      <c r="X3631" s="7">
        <f>_xlfn.MINIFS(data[OrderDateTime], data[CustomerName], data[[#This Row],[CustomerName]])</f>
        <v>45548.015277777777</v>
      </c>
      <c r="Y3631" t="str">
        <f>IF(data[[#This Row],[OrderDateTime]]=data[[#This Row],[FirstOrderDateTime]], "New", "Returning")</f>
        <v>Returning</v>
      </c>
      <c r="Z3631" s="7">
        <f>data[[#This Row],[DeliveryDate]] + data[[#This Row],[DeliveryTime]]</f>
        <v>45717.630555555559</v>
      </c>
      <c r="AA3631" s="7">
        <f>data[[#This Row],[OrderDateTime]] + 1</f>
        <v>45716.061805555553</v>
      </c>
      <c r="AB3631" s="7" t="str">
        <f>IF(data[[#This Row],[DeliveryDateTime]] &lt;= data[[#This Row],[SLADue]], "On Time", "Late")</f>
        <v>Late</v>
      </c>
    </row>
    <row r="3632" spans="1:28" x14ac:dyDescent="0.2">
      <c r="A3632" t="s">
        <v>4182</v>
      </c>
      <c r="B3632" t="s">
        <v>19</v>
      </c>
      <c r="C3632" t="s">
        <v>92</v>
      </c>
      <c r="D3632" t="s">
        <v>93</v>
      </c>
      <c r="E3632" s="5">
        <v>91.47</v>
      </c>
      <c r="F3632" t="s">
        <v>81</v>
      </c>
      <c r="G3632">
        <v>2</v>
      </c>
      <c r="H3632" s="1">
        <v>45767</v>
      </c>
      <c r="I3632" s="1" t="str">
        <f>TEXT(data[[#This Row],[OrderDate]],"mmm")</f>
        <v>Apr</v>
      </c>
      <c r="J3632" s="6">
        <v>0.4201388888888889</v>
      </c>
      <c r="K3632" s="6" t="str">
        <f>TEXT(data[[#This Row],[OrderTime]],"h")</f>
        <v>10</v>
      </c>
      <c r="L3632" s="1">
        <v>45767</v>
      </c>
      <c r="M3632" s="6">
        <v>0.67013888888888884</v>
      </c>
      <c r="N3632" t="s">
        <v>175</v>
      </c>
      <c r="O3632" t="s">
        <v>239</v>
      </c>
      <c r="P3632" t="s">
        <v>25</v>
      </c>
      <c r="Q3632" t="s">
        <v>53</v>
      </c>
      <c r="R3632" t="s">
        <v>66</v>
      </c>
      <c r="S3632" t="s">
        <v>47</v>
      </c>
      <c r="T3632" t="s">
        <v>38</v>
      </c>
      <c r="U3632" t="s">
        <v>30</v>
      </c>
      <c r="V3632" s="5">
        <f>data[[#This Row],[PriceUSD]]*data[[#This Row],[Quantity]]</f>
        <v>182.94</v>
      </c>
      <c r="W3632" s="7">
        <f>data[[#This Row],[OrderDate]] + TIME(VALUE(LEFT(data[[#This Row],[OrderTime]],2)), VALUE(RIGHT(data[[#This Row],[OrderTime]],2)), 0)</f>
        <v>45767.061805555553</v>
      </c>
      <c r="X3632" s="7">
        <f>_xlfn.MINIFS(data[OrderDateTime], data[CustomerName], data[[#This Row],[CustomerName]])</f>
        <v>45547.030555555553</v>
      </c>
      <c r="Y3632" t="str">
        <f>IF(data[[#This Row],[OrderDateTime]]=data[[#This Row],[FirstOrderDateTime]], "New", "Returning")</f>
        <v>Returning</v>
      </c>
      <c r="Z3632" s="7">
        <f>data[[#This Row],[DeliveryDate]] + data[[#This Row],[DeliveryTime]]</f>
        <v>45767.670138888891</v>
      </c>
      <c r="AA3632" s="7">
        <f>data[[#This Row],[OrderDateTime]] + 1</f>
        <v>45768.061805555553</v>
      </c>
      <c r="AB3632" s="7" t="str">
        <f>IF(data[[#This Row],[DeliveryDateTime]] &lt;= data[[#This Row],[SLADue]], "On Time", "Late")</f>
        <v>On Time</v>
      </c>
    </row>
    <row r="3633" spans="1:28" x14ac:dyDescent="0.2">
      <c r="A3633" t="s">
        <v>4183</v>
      </c>
      <c r="B3633" t="s">
        <v>19</v>
      </c>
      <c r="C3633" t="s">
        <v>41</v>
      </c>
      <c r="D3633" t="s">
        <v>42</v>
      </c>
      <c r="E3633" s="5">
        <v>29.71</v>
      </c>
      <c r="F3633" t="s">
        <v>56</v>
      </c>
      <c r="G3633">
        <v>2</v>
      </c>
      <c r="H3633" s="1">
        <v>45628</v>
      </c>
      <c r="I3633" s="1" t="str">
        <f>TEXT(data[[#This Row],[OrderDate]],"mmm")</f>
        <v>Dec</v>
      </c>
      <c r="J3633" s="6">
        <v>0.55138888888888893</v>
      </c>
      <c r="K3633" s="6" t="str">
        <f>TEXT(data[[#This Row],[OrderTime]],"h")</f>
        <v>13</v>
      </c>
      <c r="L3633" s="1">
        <v>45629</v>
      </c>
      <c r="M3633" s="6">
        <v>0.75972222222222219</v>
      </c>
      <c r="N3633" t="s">
        <v>145</v>
      </c>
      <c r="O3633" t="s">
        <v>946</v>
      </c>
      <c r="P3633" t="s">
        <v>77</v>
      </c>
      <c r="Q3633" t="s">
        <v>53</v>
      </c>
      <c r="R3633" t="s">
        <v>46</v>
      </c>
      <c r="S3633" t="s">
        <v>28</v>
      </c>
      <c r="T3633" t="s">
        <v>38</v>
      </c>
      <c r="U3633" t="s">
        <v>30</v>
      </c>
      <c r="V3633" s="5">
        <f>data[[#This Row],[PriceUSD]]*data[[#This Row],[Quantity]]</f>
        <v>59.42</v>
      </c>
      <c r="W3633" s="7">
        <f>data[[#This Row],[OrderDate]] + TIME(VALUE(LEFT(data[[#This Row],[OrderTime]],2)), VALUE(RIGHT(data[[#This Row],[OrderTime]],2)), 0)</f>
        <v>45628.061805555553</v>
      </c>
      <c r="X3633" s="7">
        <f>_xlfn.MINIFS(data[OrderDateTime], data[CustomerName], data[[#This Row],[CustomerName]])</f>
        <v>45506.022916666669</v>
      </c>
      <c r="Y3633" t="str">
        <f>IF(data[[#This Row],[OrderDateTime]]=data[[#This Row],[FirstOrderDateTime]], "New", "Returning")</f>
        <v>Returning</v>
      </c>
      <c r="Z3633" s="7">
        <f>data[[#This Row],[DeliveryDate]] + data[[#This Row],[DeliveryTime]]</f>
        <v>45629.759722222225</v>
      </c>
      <c r="AA3633" s="7">
        <f>data[[#This Row],[OrderDateTime]] + 1</f>
        <v>45629.061805555553</v>
      </c>
      <c r="AB3633" s="7" t="str">
        <f>IF(data[[#This Row],[DeliveryDateTime]] &lt;= data[[#This Row],[SLADue]], "On Time", "Late")</f>
        <v>Late</v>
      </c>
    </row>
    <row r="3634" spans="1:28" x14ac:dyDescent="0.2">
      <c r="A3634" t="s">
        <v>4184</v>
      </c>
      <c r="B3634" t="s">
        <v>19</v>
      </c>
      <c r="C3634" t="s">
        <v>258</v>
      </c>
      <c r="D3634" t="s">
        <v>259</v>
      </c>
      <c r="E3634" s="5">
        <v>139.35</v>
      </c>
      <c r="F3634" t="s">
        <v>51</v>
      </c>
      <c r="G3634">
        <v>1</v>
      </c>
      <c r="H3634" s="1">
        <v>45615</v>
      </c>
      <c r="I3634" s="1" t="str">
        <f>TEXT(data[[#This Row],[OrderDate]],"mmm")</f>
        <v>Nov</v>
      </c>
      <c r="J3634" s="6">
        <v>0.84097222222222223</v>
      </c>
      <c r="K3634" s="6" t="str">
        <f>TEXT(data[[#This Row],[OrderTime]],"h")</f>
        <v>20</v>
      </c>
      <c r="L3634" s="1">
        <v>45617</v>
      </c>
      <c r="M3634" s="6">
        <v>0.58125000000000004</v>
      </c>
      <c r="N3634" t="s">
        <v>123</v>
      </c>
      <c r="O3634" t="s">
        <v>369</v>
      </c>
      <c r="P3634" t="s">
        <v>36</v>
      </c>
      <c r="Q3634" t="s">
        <v>53</v>
      </c>
      <c r="R3634" t="s">
        <v>261</v>
      </c>
      <c r="S3634" t="s">
        <v>105</v>
      </c>
      <c r="T3634" t="s">
        <v>106</v>
      </c>
      <c r="U3634" t="s">
        <v>30</v>
      </c>
      <c r="V3634" s="5">
        <f>data[[#This Row],[PriceUSD]]*data[[#This Row],[Quantity]]</f>
        <v>139.35</v>
      </c>
      <c r="W3634" s="7">
        <f>data[[#This Row],[OrderDate]] + TIME(VALUE(LEFT(data[[#This Row],[OrderTime]],2)), VALUE(RIGHT(data[[#This Row],[OrderTime]],2)), 0)</f>
        <v>45615.015277777777</v>
      </c>
      <c r="X3634" s="7">
        <f>_xlfn.MINIFS(data[OrderDateTime], data[CustomerName], data[[#This Row],[CustomerName]])</f>
        <v>45508.046527777777</v>
      </c>
      <c r="Y3634" t="str">
        <f>IF(data[[#This Row],[OrderDateTime]]=data[[#This Row],[FirstOrderDateTime]], "New", "Returning")</f>
        <v>Returning</v>
      </c>
      <c r="Z3634" s="7">
        <f>data[[#This Row],[DeliveryDate]] + data[[#This Row],[DeliveryTime]]</f>
        <v>45617.581250000003</v>
      </c>
      <c r="AA3634" s="7">
        <f>data[[#This Row],[OrderDateTime]] + 1</f>
        <v>45616.015277777777</v>
      </c>
      <c r="AB3634" s="7" t="str">
        <f>IF(data[[#This Row],[DeliveryDateTime]] &lt;= data[[#This Row],[SLADue]], "On Time", "Late")</f>
        <v>Late</v>
      </c>
    </row>
    <row r="3635" spans="1:28" x14ac:dyDescent="0.2">
      <c r="A3635" t="s">
        <v>4185</v>
      </c>
      <c r="B3635" t="s">
        <v>19</v>
      </c>
      <c r="C3635" t="s">
        <v>258</v>
      </c>
      <c r="D3635" t="s">
        <v>259</v>
      </c>
      <c r="E3635" s="5">
        <v>132.38999999999999</v>
      </c>
      <c r="F3635" t="s">
        <v>119</v>
      </c>
      <c r="G3635">
        <v>1</v>
      </c>
      <c r="H3635" s="1">
        <v>45523</v>
      </c>
      <c r="I3635" s="1" t="str">
        <f>TEXT(data[[#This Row],[OrderDate]],"mmm")</f>
        <v>Aug</v>
      </c>
      <c r="J3635" s="6">
        <v>0.83680555555555558</v>
      </c>
      <c r="K3635" s="6" t="str">
        <f>TEXT(data[[#This Row],[OrderTime]],"h")</f>
        <v>20</v>
      </c>
      <c r="L3635" s="1">
        <v>45525</v>
      </c>
      <c r="M3635" s="6">
        <v>0.61597222222222225</v>
      </c>
      <c r="N3635" t="s">
        <v>88</v>
      </c>
      <c r="O3635" t="s">
        <v>2554</v>
      </c>
      <c r="P3635" t="s">
        <v>25</v>
      </c>
      <c r="Q3635" t="s">
        <v>26</v>
      </c>
      <c r="R3635" t="s">
        <v>261</v>
      </c>
      <c r="S3635" t="s">
        <v>105</v>
      </c>
      <c r="T3635" t="s">
        <v>38</v>
      </c>
      <c r="U3635" t="s">
        <v>30</v>
      </c>
      <c r="V3635" s="5">
        <f>data[[#This Row],[PriceUSD]]*data[[#This Row],[Quantity]]</f>
        <v>132.38999999999999</v>
      </c>
      <c r="W3635" s="7">
        <f>data[[#This Row],[OrderDate]] + TIME(VALUE(LEFT(data[[#This Row],[OrderTime]],2)), VALUE(RIGHT(data[[#This Row],[OrderTime]],2)), 0)</f>
        <v>45523.038888888892</v>
      </c>
      <c r="X3635" s="7">
        <f>_xlfn.MINIFS(data[OrderDateTime], data[CustomerName], data[[#This Row],[CustomerName]])</f>
        <v>45523.038888888892</v>
      </c>
      <c r="Y3635" t="str">
        <f>IF(data[[#This Row],[OrderDateTime]]=data[[#This Row],[FirstOrderDateTime]], "New", "Returning")</f>
        <v>New</v>
      </c>
      <c r="Z3635" s="7">
        <f>data[[#This Row],[DeliveryDate]] + data[[#This Row],[DeliveryTime]]</f>
        <v>45525.615972222222</v>
      </c>
      <c r="AA3635" s="7">
        <f>data[[#This Row],[OrderDateTime]] + 1</f>
        <v>45524.038888888892</v>
      </c>
      <c r="AB3635" s="7" t="str">
        <f>IF(data[[#This Row],[DeliveryDateTime]] &lt;= data[[#This Row],[SLADue]], "On Time", "Late")</f>
        <v>Late</v>
      </c>
    </row>
    <row r="3636" spans="1:28" x14ac:dyDescent="0.2">
      <c r="A3636" t="s">
        <v>4186</v>
      </c>
      <c r="B3636" t="s">
        <v>19</v>
      </c>
      <c r="C3636" t="s">
        <v>32</v>
      </c>
      <c r="D3636" t="s">
        <v>33</v>
      </c>
      <c r="E3636" s="5">
        <v>47.44</v>
      </c>
      <c r="F3636" t="s">
        <v>138</v>
      </c>
      <c r="G3636">
        <v>2</v>
      </c>
      <c r="H3636" s="1">
        <v>45828</v>
      </c>
      <c r="I3636" s="1" t="str">
        <f>TEXT(data[[#This Row],[OrderDate]],"mmm")</f>
        <v>Jun</v>
      </c>
      <c r="J3636" s="6">
        <v>0.71388888888888891</v>
      </c>
      <c r="K3636" s="6" t="str">
        <f>TEXT(data[[#This Row],[OrderTime]],"h")</f>
        <v>17</v>
      </c>
      <c r="L3636" s="1">
        <v>45829</v>
      </c>
      <c r="M3636" s="6">
        <v>0.68055555555555558</v>
      </c>
      <c r="N3636" t="s">
        <v>148</v>
      </c>
      <c r="O3636" t="s">
        <v>490</v>
      </c>
      <c r="P3636" t="s">
        <v>25</v>
      </c>
      <c r="Q3636" t="s">
        <v>53</v>
      </c>
      <c r="R3636" t="s">
        <v>37</v>
      </c>
      <c r="S3636" t="s">
        <v>28</v>
      </c>
      <c r="T3636" t="s">
        <v>38</v>
      </c>
      <c r="U3636" t="s">
        <v>39</v>
      </c>
      <c r="V3636" s="5">
        <f>data[[#This Row],[PriceUSD]]*data[[#This Row],[Quantity]]</f>
        <v>94.88</v>
      </c>
      <c r="W3636" s="7">
        <f>data[[#This Row],[OrderDate]] + TIME(VALUE(LEFT(data[[#This Row],[OrderTime]],2)), VALUE(RIGHT(data[[#This Row],[OrderTime]],2)), 0)</f>
        <v>45828.061805555553</v>
      </c>
      <c r="X3636" s="7">
        <f>_xlfn.MINIFS(data[OrderDateTime], data[CustomerName], data[[#This Row],[CustomerName]])</f>
        <v>45515.061805555553</v>
      </c>
      <c r="Y3636" t="str">
        <f>IF(data[[#This Row],[OrderDateTime]]=data[[#This Row],[FirstOrderDateTime]], "New", "Returning")</f>
        <v>Returning</v>
      </c>
      <c r="Z3636" s="7">
        <f>data[[#This Row],[DeliveryDate]] + data[[#This Row],[DeliveryTime]]</f>
        <v>45829.680555555555</v>
      </c>
      <c r="AA3636" s="7">
        <f>data[[#This Row],[OrderDateTime]] + 1</f>
        <v>45829.061805555553</v>
      </c>
      <c r="AB3636" s="7" t="str">
        <f>IF(data[[#This Row],[DeliveryDateTime]] &lt;= data[[#This Row],[SLADue]], "On Time", "Late")</f>
        <v>Late</v>
      </c>
    </row>
    <row r="3637" spans="1:28" x14ac:dyDescent="0.2">
      <c r="A3637" t="s">
        <v>4187</v>
      </c>
      <c r="B3637" t="s">
        <v>19</v>
      </c>
      <c r="C3637" t="s">
        <v>69</v>
      </c>
      <c r="D3637" t="s">
        <v>70</v>
      </c>
      <c r="E3637" s="5">
        <v>50.15</v>
      </c>
      <c r="F3637" t="s">
        <v>56</v>
      </c>
      <c r="G3637">
        <v>1</v>
      </c>
      <c r="H3637" s="1">
        <v>45688</v>
      </c>
      <c r="I3637" s="1" t="str">
        <f>TEXT(data[[#This Row],[OrderDate]],"mmm")</f>
        <v>Jan</v>
      </c>
      <c r="J3637" s="6">
        <v>0.77638888888888891</v>
      </c>
      <c r="K3637" s="6" t="str">
        <f>TEXT(data[[#This Row],[OrderTime]],"h")</f>
        <v>18</v>
      </c>
      <c r="L3637" s="1">
        <v>45689</v>
      </c>
      <c r="M3637" s="6">
        <v>0.81805555555555554</v>
      </c>
      <c r="N3637" t="s">
        <v>131</v>
      </c>
      <c r="O3637" t="s">
        <v>895</v>
      </c>
      <c r="P3637" t="s">
        <v>133</v>
      </c>
      <c r="Q3637" t="s">
        <v>53</v>
      </c>
      <c r="R3637" t="s">
        <v>37</v>
      </c>
      <c r="S3637" t="s">
        <v>28</v>
      </c>
      <c r="T3637" t="s">
        <v>106</v>
      </c>
      <c r="U3637" t="s">
        <v>30</v>
      </c>
      <c r="V3637" s="5">
        <f>data[[#This Row],[PriceUSD]]*data[[#This Row],[Quantity]]</f>
        <v>50.15</v>
      </c>
      <c r="W3637" s="7">
        <f>data[[#This Row],[OrderDate]] + TIME(VALUE(LEFT(data[[#This Row],[OrderTime]],2)), VALUE(RIGHT(data[[#This Row],[OrderTime]],2)), 0)</f>
        <v>45688.061805555553</v>
      </c>
      <c r="X3637" s="7">
        <f>_xlfn.MINIFS(data[OrderDateTime], data[CustomerName], data[[#This Row],[CustomerName]])</f>
        <v>45544.054166666669</v>
      </c>
      <c r="Y3637" t="str">
        <f>IF(data[[#This Row],[OrderDateTime]]=data[[#This Row],[FirstOrderDateTime]], "New", "Returning")</f>
        <v>Returning</v>
      </c>
      <c r="Z3637" s="7">
        <f>data[[#This Row],[DeliveryDate]] + data[[#This Row],[DeliveryTime]]</f>
        <v>45689.818055555559</v>
      </c>
      <c r="AA3637" s="7">
        <f>data[[#This Row],[OrderDateTime]] + 1</f>
        <v>45689.061805555553</v>
      </c>
      <c r="AB3637" s="7" t="str">
        <f>IF(data[[#This Row],[DeliveryDateTime]] &lt;= data[[#This Row],[SLADue]], "On Time", "Late")</f>
        <v>Late</v>
      </c>
    </row>
    <row r="3638" spans="1:28" x14ac:dyDescent="0.2">
      <c r="A3638" t="s">
        <v>4188</v>
      </c>
      <c r="B3638" t="s">
        <v>19</v>
      </c>
      <c r="C3638" t="s">
        <v>258</v>
      </c>
      <c r="D3638" t="s">
        <v>259</v>
      </c>
      <c r="E3638" s="5">
        <v>123.34</v>
      </c>
      <c r="F3638" t="s">
        <v>119</v>
      </c>
      <c r="G3638">
        <v>1</v>
      </c>
      <c r="H3638" s="1">
        <v>45562</v>
      </c>
      <c r="I3638" s="1" t="str">
        <f>TEXT(data[[#This Row],[OrderDate]],"mmm")</f>
        <v>Sep</v>
      </c>
      <c r="J3638" s="6">
        <v>0.77430555555555558</v>
      </c>
      <c r="K3638" s="6" t="str">
        <f>TEXT(data[[#This Row],[OrderTime]],"h")</f>
        <v>18</v>
      </c>
      <c r="L3638" s="1">
        <v>45563</v>
      </c>
      <c r="M3638" s="6">
        <v>0.63541666666666663</v>
      </c>
      <c r="N3638" t="s">
        <v>123</v>
      </c>
      <c r="O3638" t="s">
        <v>1101</v>
      </c>
      <c r="P3638" t="s">
        <v>36</v>
      </c>
      <c r="Q3638" t="s">
        <v>53</v>
      </c>
      <c r="R3638" t="s">
        <v>261</v>
      </c>
      <c r="S3638" t="s">
        <v>28</v>
      </c>
      <c r="T3638" t="s">
        <v>136</v>
      </c>
      <c r="U3638" t="s">
        <v>30</v>
      </c>
      <c r="V3638" s="5">
        <f>data[[#This Row],[PriceUSD]]*data[[#This Row],[Quantity]]</f>
        <v>123.34</v>
      </c>
      <c r="W3638" s="7">
        <f>data[[#This Row],[OrderDate]] + TIME(VALUE(LEFT(data[[#This Row],[OrderTime]],2)), VALUE(RIGHT(data[[#This Row],[OrderTime]],2)), 0)</f>
        <v>45562.038888888892</v>
      </c>
      <c r="X3638" s="7">
        <f>_xlfn.MINIFS(data[OrderDateTime], data[CustomerName], data[[#This Row],[CustomerName]])</f>
        <v>45540.046527777777</v>
      </c>
      <c r="Y3638" t="str">
        <f>IF(data[[#This Row],[OrderDateTime]]=data[[#This Row],[FirstOrderDateTime]], "New", "Returning")</f>
        <v>Returning</v>
      </c>
      <c r="Z3638" s="7">
        <f>data[[#This Row],[DeliveryDate]] + data[[#This Row],[DeliveryTime]]</f>
        <v>45563.635416666664</v>
      </c>
      <c r="AA3638" s="7">
        <f>data[[#This Row],[OrderDateTime]] + 1</f>
        <v>45563.038888888892</v>
      </c>
      <c r="AB3638" s="7" t="str">
        <f>IF(data[[#This Row],[DeliveryDateTime]] &lt;= data[[#This Row],[SLADue]], "On Time", "Late")</f>
        <v>Late</v>
      </c>
    </row>
    <row r="3639" spans="1:28" x14ac:dyDescent="0.2">
      <c r="A3639" t="s">
        <v>4189</v>
      </c>
      <c r="B3639" t="s">
        <v>19</v>
      </c>
      <c r="C3639" t="s">
        <v>61</v>
      </c>
      <c r="D3639" t="s">
        <v>62</v>
      </c>
      <c r="E3639" s="5">
        <v>154.27000000000001</v>
      </c>
      <c r="F3639" t="s">
        <v>94</v>
      </c>
      <c r="G3639">
        <v>3</v>
      </c>
      <c r="H3639" s="1">
        <v>45778</v>
      </c>
      <c r="I3639" s="1" t="str">
        <f>TEXT(data[[#This Row],[OrderDate]],"mmm")</f>
        <v>May</v>
      </c>
      <c r="J3639" s="6">
        <v>0.5131944444444444</v>
      </c>
      <c r="K3639" s="6" t="str">
        <f>TEXT(data[[#This Row],[OrderTime]],"h")</f>
        <v>12</v>
      </c>
      <c r="L3639" s="1">
        <v>45778</v>
      </c>
      <c r="M3639" s="6">
        <v>0.72152777777777777</v>
      </c>
      <c r="N3639" t="s">
        <v>44</v>
      </c>
      <c r="O3639" t="s">
        <v>669</v>
      </c>
      <c r="P3639" t="s">
        <v>25</v>
      </c>
      <c r="Q3639" t="s">
        <v>53</v>
      </c>
      <c r="R3639" t="s">
        <v>66</v>
      </c>
      <c r="S3639" t="s">
        <v>47</v>
      </c>
      <c r="T3639" t="s">
        <v>106</v>
      </c>
      <c r="U3639" t="s">
        <v>30</v>
      </c>
      <c r="V3639" s="5">
        <f>data[[#This Row],[PriceUSD]]*data[[#This Row],[Quantity]]</f>
        <v>462.81000000000006</v>
      </c>
      <c r="W3639" s="7">
        <f>data[[#This Row],[OrderDate]] + TIME(VALUE(LEFT(data[[#This Row],[OrderTime]],2)), VALUE(RIGHT(data[[#This Row],[OrderTime]],2)), 0)</f>
        <v>45778.030555555553</v>
      </c>
      <c r="X3639" s="7">
        <f>_xlfn.MINIFS(data[OrderDateTime], data[CustomerName], data[[#This Row],[CustomerName]])</f>
        <v>45507.038888888892</v>
      </c>
      <c r="Y3639" t="str">
        <f>IF(data[[#This Row],[OrderDateTime]]=data[[#This Row],[FirstOrderDateTime]], "New", "Returning")</f>
        <v>Returning</v>
      </c>
      <c r="Z3639" s="7">
        <f>data[[#This Row],[DeliveryDate]] + data[[#This Row],[DeliveryTime]]</f>
        <v>45778.72152777778</v>
      </c>
      <c r="AA3639" s="7">
        <f>data[[#This Row],[OrderDateTime]] + 1</f>
        <v>45779.030555555553</v>
      </c>
      <c r="AB3639" s="7" t="str">
        <f>IF(data[[#This Row],[DeliveryDateTime]] &lt;= data[[#This Row],[SLADue]], "On Time", "Late")</f>
        <v>On Time</v>
      </c>
    </row>
    <row r="3640" spans="1:28" x14ac:dyDescent="0.2">
      <c r="A3640" t="s">
        <v>4190</v>
      </c>
      <c r="B3640" t="s">
        <v>19</v>
      </c>
      <c r="C3640" t="s">
        <v>110</v>
      </c>
      <c r="D3640" t="s">
        <v>111</v>
      </c>
      <c r="E3640" s="5">
        <v>12.18</v>
      </c>
      <c r="F3640" t="s">
        <v>71</v>
      </c>
      <c r="G3640">
        <v>3</v>
      </c>
      <c r="H3640" s="1">
        <v>45701</v>
      </c>
      <c r="I3640" s="1" t="str">
        <f>TEXT(data[[#This Row],[OrderDate]],"mmm")</f>
        <v>Feb</v>
      </c>
      <c r="J3640" s="6">
        <v>0.41944444444444445</v>
      </c>
      <c r="K3640" s="6" t="str">
        <f>TEXT(data[[#This Row],[OrderTime]],"h")</f>
        <v>10</v>
      </c>
      <c r="L3640" s="1">
        <v>45702</v>
      </c>
      <c r="M3640" s="6">
        <v>0.6694444444444444</v>
      </c>
      <c r="N3640" t="s">
        <v>310</v>
      </c>
      <c r="O3640" t="s">
        <v>864</v>
      </c>
      <c r="P3640" t="s">
        <v>180</v>
      </c>
      <c r="Q3640" t="s">
        <v>53</v>
      </c>
      <c r="R3640" t="s">
        <v>114</v>
      </c>
      <c r="S3640" t="s">
        <v>28</v>
      </c>
      <c r="T3640" t="s">
        <v>38</v>
      </c>
      <c r="U3640" t="s">
        <v>39</v>
      </c>
      <c r="V3640" s="5">
        <f>data[[#This Row],[PriceUSD]]*data[[#This Row],[Quantity]]</f>
        <v>36.54</v>
      </c>
      <c r="W3640" s="7">
        <f>data[[#This Row],[OrderDate]] + TIME(VALUE(LEFT(data[[#This Row],[OrderTime]],2)), VALUE(RIGHT(data[[#This Row],[OrderTime]],2)), 0)</f>
        <v>45701.030555555553</v>
      </c>
      <c r="X3640" s="7">
        <f>_xlfn.MINIFS(data[OrderDateTime], data[CustomerName], data[[#This Row],[CustomerName]])</f>
        <v>45509.015277777777</v>
      </c>
      <c r="Y3640" t="str">
        <f>IF(data[[#This Row],[OrderDateTime]]=data[[#This Row],[FirstOrderDateTime]], "New", "Returning")</f>
        <v>Returning</v>
      </c>
      <c r="Z3640" s="7">
        <f>data[[#This Row],[DeliveryDate]] + data[[#This Row],[DeliveryTime]]</f>
        <v>45702.669444444444</v>
      </c>
      <c r="AA3640" s="7">
        <f>data[[#This Row],[OrderDateTime]] + 1</f>
        <v>45702.030555555553</v>
      </c>
      <c r="AB3640" s="7" t="str">
        <f>IF(data[[#This Row],[DeliveryDateTime]] &lt;= data[[#This Row],[SLADue]], "On Time", "Late")</f>
        <v>Late</v>
      </c>
    </row>
    <row r="3641" spans="1:28" x14ac:dyDescent="0.2">
      <c r="A3641" t="s">
        <v>4191</v>
      </c>
      <c r="B3641" t="s">
        <v>19</v>
      </c>
      <c r="C3641" t="s">
        <v>49</v>
      </c>
      <c r="D3641" t="s">
        <v>50</v>
      </c>
      <c r="E3641" s="5">
        <v>31.21</v>
      </c>
      <c r="F3641" t="s">
        <v>74</v>
      </c>
      <c r="G3641">
        <v>1</v>
      </c>
      <c r="H3641" s="1">
        <v>45794</v>
      </c>
      <c r="I3641" s="1" t="str">
        <f>TEXT(data[[#This Row],[OrderDate]],"mmm")</f>
        <v>May</v>
      </c>
      <c r="J3641" s="6">
        <v>0.61458333333333337</v>
      </c>
      <c r="K3641" s="6" t="str">
        <f>TEXT(data[[#This Row],[OrderTime]],"h")</f>
        <v>14</v>
      </c>
      <c r="L3641" s="1">
        <v>45795</v>
      </c>
      <c r="M3641" s="6">
        <v>0.61458333333333337</v>
      </c>
      <c r="N3641" t="s">
        <v>163</v>
      </c>
      <c r="O3641" t="s">
        <v>296</v>
      </c>
      <c r="P3641" t="s">
        <v>77</v>
      </c>
      <c r="Q3641" t="s">
        <v>53</v>
      </c>
      <c r="R3641" t="s">
        <v>54</v>
      </c>
      <c r="S3641" t="s">
        <v>28</v>
      </c>
      <c r="T3641" t="s">
        <v>29</v>
      </c>
      <c r="U3641" t="s">
        <v>30</v>
      </c>
      <c r="V3641" s="5">
        <f>data[[#This Row],[PriceUSD]]*data[[#This Row],[Quantity]]</f>
        <v>31.21</v>
      </c>
      <c r="W3641" s="7">
        <f>data[[#This Row],[OrderDate]] + TIME(VALUE(LEFT(data[[#This Row],[OrderTime]],2)), VALUE(RIGHT(data[[#This Row],[OrderTime]],2)), 0)</f>
        <v>45794.022916666669</v>
      </c>
      <c r="X3641" s="7">
        <f>_xlfn.MINIFS(data[OrderDateTime], data[CustomerName], data[[#This Row],[CustomerName]])</f>
        <v>45511.017361111109</v>
      </c>
      <c r="Y3641" t="str">
        <f>IF(data[[#This Row],[OrderDateTime]]=data[[#This Row],[FirstOrderDateTime]], "New", "Returning")</f>
        <v>Returning</v>
      </c>
      <c r="Z3641" s="7">
        <f>data[[#This Row],[DeliveryDate]] + data[[#This Row],[DeliveryTime]]</f>
        <v>45795.614583333336</v>
      </c>
      <c r="AA3641" s="7">
        <f>data[[#This Row],[OrderDateTime]] + 1</f>
        <v>45795.022916666669</v>
      </c>
      <c r="AB3641" s="7" t="str">
        <f>IF(data[[#This Row],[DeliveryDateTime]] &lt;= data[[#This Row],[SLADue]], "On Time", "Late")</f>
        <v>Late</v>
      </c>
    </row>
    <row r="3642" spans="1:28" x14ac:dyDescent="0.2">
      <c r="A3642" t="s">
        <v>4192</v>
      </c>
      <c r="B3642" t="s">
        <v>19</v>
      </c>
      <c r="C3642" t="s">
        <v>41</v>
      </c>
      <c r="D3642" t="s">
        <v>42</v>
      </c>
      <c r="E3642" s="5">
        <v>39.049999999999997</v>
      </c>
      <c r="F3642" t="s">
        <v>74</v>
      </c>
      <c r="G3642">
        <v>1</v>
      </c>
      <c r="H3642" s="1">
        <v>45787</v>
      </c>
      <c r="I3642" s="1" t="str">
        <f>TEXT(data[[#This Row],[OrderDate]],"mmm")</f>
        <v>May</v>
      </c>
      <c r="J3642" s="6">
        <v>0.82013888888888886</v>
      </c>
      <c r="K3642" s="6" t="str">
        <f>TEXT(data[[#This Row],[OrderTime]],"h")</f>
        <v>19</v>
      </c>
      <c r="L3642" s="1">
        <v>45789</v>
      </c>
      <c r="M3642" s="6">
        <v>0.7729166666666667</v>
      </c>
      <c r="N3642" t="s">
        <v>233</v>
      </c>
      <c r="O3642" t="s">
        <v>318</v>
      </c>
      <c r="P3642" t="s">
        <v>234</v>
      </c>
      <c r="Q3642" t="s">
        <v>26</v>
      </c>
      <c r="R3642" t="s">
        <v>46</v>
      </c>
      <c r="S3642" t="s">
        <v>105</v>
      </c>
      <c r="T3642" t="s">
        <v>29</v>
      </c>
      <c r="U3642" t="s">
        <v>30</v>
      </c>
      <c r="V3642" s="5">
        <f>data[[#This Row],[PriceUSD]]*data[[#This Row],[Quantity]]</f>
        <v>39.049999999999997</v>
      </c>
      <c r="W3642" s="7">
        <f>data[[#This Row],[OrderDate]] + TIME(VALUE(LEFT(data[[#This Row],[OrderTime]],2)), VALUE(RIGHT(data[[#This Row],[OrderTime]],2)), 0)</f>
        <v>45787.061805555553</v>
      </c>
      <c r="X3642" s="7">
        <f>_xlfn.MINIFS(data[OrderDateTime], data[CustomerName], data[[#This Row],[CustomerName]])</f>
        <v>45528.054166666669</v>
      </c>
      <c r="Y3642" t="str">
        <f>IF(data[[#This Row],[OrderDateTime]]=data[[#This Row],[FirstOrderDateTime]], "New", "Returning")</f>
        <v>Returning</v>
      </c>
      <c r="Z3642" s="7">
        <f>data[[#This Row],[DeliveryDate]] + data[[#This Row],[DeliveryTime]]</f>
        <v>45789.772916666669</v>
      </c>
      <c r="AA3642" s="7">
        <f>data[[#This Row],[OrderDateTime]] + 1</f>
        <v>45788.061805555553</v>
      </c>
      <c r="AB3642" s="7" t="str">
        <f>IF(data[[#This Row],[DeliveryDateTime]] &lt;= data[[#This Row],[SLADue]], "On Time", "Late")</f>
        <v>Late</v>
      </c>
    </row>
    <row r="3643" spans="1:28" x14ac:dyDescent="0.2">
      <c r="A3643" t="s">
        <v>4193</v>
      </c>
      <c r="B3643" t="s">
        <v>19</v>
      </c>
      <c r="C3643" t="s">
        <v>190</v>
      </c>
      <c r="D3643" t="s">
        <v>191</v>
      </c>
      <c r="E3643" s="5">
        <v>26.14</v>
      </c>
      <c r="F3643" t="s">
        <v>87</v>
      </c>
      <c r="G3643">
        <v>10</v>
      </c>
      <c r="H3643" s="1">
        <v>45624</v>
      </c>
      <c r="I3643" s="1" t="str">
        <f>TEXT(data[[#This Row],[OrderDate]],"mmm")</f>
        <v>Nov</v>
      </c>
      <c r="J3643" s="6">
        <v>0.76180555555555551</v>
      </c>
      <c r="K3643" s="6" t="str">
        <f>TEXT(data[[#This Row],[OrderTime]],"h")</f>
        <v>18</v>
      </c>
      <c r="L3643" s="1">
        <v>45625</v>
      </c>
      <c r="M3643" s="6">
        <v>0.67013888888888884</v>
      </c>
      <c r="N3643" t="s">
        <v>95</v>
      </c>
      <c r="O3643" t="s">
        <v>352</v>
      </c>
      <c r="P3643" t="s">
        <v>25</v>
      </c>
      <c r="Q3643" t="s">
        <v>26</v>
      </c>
      <c r="R3643" t="s">
        <v>192</v>
      </c>
      <c r="S3643" t="s">
        <v>28</v>
      </c>
      <c r="T3643" t="s">
        <v>136</v>
      </c>
      <c r="U3643" t="s">
        <v>30</v>
      </c>
      <c r="V3643" s="5">
        <f>data[[#This Row],[PriceUSD]]*data[[#This Row],[Quantity]]</f>
        <v>261.39999999999998</v>
      </c>
      <c r="W3643" s="7">
        <f>data[[#This Row],[OrderDate]] + TIME(VALUE(LEFT(data[[#This Row],[OrderTime]],2)), VALUE(RIGHT(data[[#This Row],[OrderTime]],2)), 0)</f>
        <v>45624.038888888892</v>
      </c>
      <c r="X3643" s="7">
        <f>_xlfn.MINIFS(data[OrderDateTime], data[CustomerName], data[[#This Row],[CustomerName]])</f>
        <v>45513.038888888892</v>
      </c>
      <c r="Y3643" t="str">
        <f>IF(data[[#This Row],[OrderDateTime]]=data[[#This Row],[FirstOrderDateTime]], "New", "Returning")</f>
        <v>Returning</v>
      </c>
      <c r="Z3643" s="7">
        <f>data[[#This Row],[DeliveryDate]] + data[[#This Row],[DeliveryTime]]</f>
        <v>45625.670138888891</v>
      </c>
      <c r="AA3643" s="7">
        <f>data[[#This Row],[OrderDateTime]] + 1</f>
        <v>45625.038888888892</v>
      </c>
      <c r="AB3643" s="7" t="str">
        <f>IF(data[[#This Row],[DeliveryDateTime]] &lt;= data[[#This Row],[SLADue]], "On Time", "Late")</f>
        <v>Late</v>
      </c>
    </row>
    <row r="3644" spans="1:28" x14ac:dyDescent="0.2">
      <c r="A3644" t="s">
        <v>4194</v>
      </c>
      <c r="B3644" t="s">
        <v>19</v>
      </c>
      <c r="C3644" t="s">
        <v>69</v>
      </c>
      <c r="D3644" t="s">
        <v>70</v>
      </c>
      <c r="E3644" s="5">
        <v>50.38</v>
      </c>
      <c r="F3644" t="s">
        <v>56</v>
      </c>
      <c r="G3644">
        <v>3</v>
      </c>
      <c r="H3644" s="1">
        <v>45588</v>
      </c>
      <c r="I3644" s="1" t="str">
        <f>TEXT(data[[#This Row],[OrderDate]],"mmm")</f>
        <v>Oct</v>
      </c>
      <c r="J3644" s="6">
        <v>0.64722222222222225</v>
      </c>
      <c r="K3644" s="6" t="str">
        <f>TEXT(data[[#This Row],[OrderTime]],"h")</f>
        <v>15</v>
      </c>
      <c r="L3644" s="1">
        <v>45589</v>
      </c>
      <c r="M3644" s="6">
        <v>0.77222222222222225</v>
      </c>
      <c r="N3644" t="s">
        <v>75</v>
      </c>
      <c r="O3644" t="s">
        <v>1505</v>
      </c>
      <c r="P3644" t="s">
        <v>25</v>
      </c>
      <c r="Q3644" t="s">
        <v>26</v>
      </c>
      <c r="R3644" t="s">
        <v>37</v>
      </c>
      <c r="S3644" t="s">
        <v>28</v>
      </c>
      <c r="T3644" t="s">
        <v>38</v>
      </c>
      <c r="U3644" t="s">
        <v>39</v>
      </c>
      <c r="V3644" s="5">
        <f>data[[#This Row],[PriceUSD]]*data[[#This Row],[Quantity]]</f>
        <v>151.14000000000001</v>
      </c>
      <c r="W3644" s="7">
        <f>data[[#This Row],[OrderDate]] + TIME(VALUE(LEFT(data[[#This Row],[OrderTime]],2)), VALUE(RIGHT(data[[#This Row],[OrderTime]],2)), 0)</f>
        <v>45588.015277777777</v>
      </c>
      <c r="X3644" s="7">
        <f>_xlfn.MINIFS(data[OrderDateTime], data[CustomerName], data[[#This Row],[CustomerName]])</f>
        <v>45588.015277777777</v>
      </c>
      <c r="Y3644" t="str">
        <f>IF(data[[#This Row],[OrderDateTime]]=data[[#This Row],[FirstOrderDateTime]], "New", "Returning")</f>
        <v>New</v>
      </c>
      <c r="Z3644" s="7">
        <f>data[[#This Row],[DeliveryDate]] + data[[#This Row],[DeliveryTime]]</f>
        <v>45589.772222222222</v>
      </c>
      <c r="AA3644" s="7">
        <f>data[[#This Row],[OrderDateTime]] + 1</f>
        <v>45589.015277777777</v>
      </c>
      <c r="AB3644" s="7" t="str">
        <f>IF(data[[#This Row],[DeliveryDateTime]] &lt;= data[[#This Row],[SLADue]], "On Time", "Late")</f>
        <v>Late</v>
      </c>
    </row>
    <row r="3645" spans="1:28" x14ac:dyDescent="0.2">
      <c r="A3645" t="s">
        <v>4195</v>
      </c>
      <c r="B3645" t="s">
        <v>19</v>
      </c>
      <c r="C3645" t="s">
        <v>258</v>
      </c>
      <c r="D3645" t="s">
        <v>259</v>
      </c>
      <c r="E3645" s="5">
        <v>133.08000000000001</v>
      </c>
      <c r="F3645" t="s">
        <v>119</v>
      </c>
      <c r="G3645">
        <v>2</v>
      </c>
      <c r="H3645" s="1">
        <v>45804</v>
      </c>
      <c r="I3645" s="1" t="str">
        <f>TEXT(data[[#This Row],[OrderDate]],"mmm")</f>
        <v>May</v>
      </c>
      <c r="J3645" s="6">
        <v>0.66041666666666665</v>
      </c>
      <c r="K3645" s="6" t="str">
        <f>TEXT(data[[#This Row],[OrderTime]],"h")</f>
        <v>15</v>
      </c>
      <c r="L3645" s="1">
        <v>45805</v>
      </c>
      <c r="M3645" s="6">
        <v>0.86875000000000002</v>
      </c>
      <c r="N3645" t="s">
        <v>243</v>
      </c>
      <c r="O3645" t="s">
        <v>1096</v>
      </c>
      <c r="P3645" t="s">
        <v>245</v>
      </c>
      <c r="Q3645" t="s">
        <v>26</v>
      </c>
      <c r="R3645" t="s">
        <v>261</v>
      </c>
      <c r="S3645" t="s">
        <v>28</v>
      </c>
      <c r="T3645" t="s">
        <v>38</v>
      </c>
      <c r="U3645" t="s">
        <v>39</v>
      </c>
      <c r="V3645" s="5">
        <f>data[[#This Row],[PriceUSD]]*data[[#This Row],[Quantity]]</f>
        <v>266.16000000000003</v>
      </c>
      <c r="W3645" s="7">
        <f>data[[#This Row],[OrderDate]] + TIME(VALUE(LEFT(data[[#This Row],[OrderTime]],2)), VALUE(RIGHT(data[[#This Row],[OrderTime]],2)), 0)</f>
        <v>45804.046527777777</v>
      </c>
      <c r="X3645" s="7">
        <f>_xlfn.MINIFS(data[OrderDateTime], data[CustomerName], data[[#This Row],[CustomerName]])</f>
        <v>45515.052083333336</v>
      </c>
      <c r="Y3645" t="str">
        <f>IF(data[[#This Row],[OrderDateTime]]=data[[#This Row],[FirstOrderDateTime]], "New", "Returning")</f>
        <v>Returning</v>
      </c>
      <c r="Z3645" s="7">
        <f>data[[#This Row],[DeliveryDate]] + data[[#This Row],[DeliveryTime]]</f>
        <v>45805.868750000001</v>
      </c>
      <c r="AA3645" s="7">
        <f>data[[#This Row],[OrderDateTime]] + 1</f>
        <v>45805.046527777777</v>
      </c>
      <c r="AB3645" s="7" t="str">
        <f>IF(data[[#This Row],[DeliveryDateTime]] &lt;= data[[#This Row],[SLADue]], "On Time", "Late")</f>
        <v>Late</v>
      </c>
    </row>
    <row r="3646" spans="1:28" x14ac:dyDescent="0.2">
      <c r="A3646" t="s">
        <v>4196</v>
      </c>
      <c r="B3646" t="s">
        <v>19</v>
      </c>
      <c r="C3646" t="s">
        <v>20</v>
      </c>
      <c r="D3646" t="s">
        <v>21</v>
      </c>
      <c r="E3646" s="5">
        <v>20.36</v>
      </c>
      <c r="F3646" t="s">
        <v>22</v>
      </c>
      <c r="G3646">
        <v>1</v>
      </c>
      <c r="H3646" s="1">
        <v>45584</v>
      </c>
      <c r="I3646" s="1" t="str">
        <f>TEXT(data[[#This Row],[OrderDate]],"mmm")</f>
        <v>Oct</v>
      </c>
      <c r="J3646" s="6">
        <v>0.45694444444444443</v>
      </c>
      <c r="K3646" s="6" t="str">
        <f>TEXT(data[[#This Row],[OrderTime]],"h")</f>
        <v>10</v>
      </c>
      <c r="L3646" s="1">
        <v>45585</v>
      </c>
      <c r="M3646" s="6">
        <v>0.62361111111111112</v>
      </c>
      <c r="N3646" t="s">
        <v>175</v>
      </c>
      <c r="O3646" t="s">
        <v>379</v>
      </c>
      <c r="P3646" t="s">
        <v>25</v>
      </c>
      <c r="Q3646" t="s">
        <v>53</v>
      </c>
      <c r="R3646" t="s">
        <v>27</v>
      </c>
      <c r="S3646" t="s">
        <v>28</v>
      </c>
      <c r="T3646" t="s">
        <v>38</v>
      </c>
      <c r="U3646" t="s">
        <v>30</v>
      </c>
      <c r="V3646" s="5">
        <f>data[[#This Row],[PriceUSD]]*data[[#This Row],[Quantity]]</f>
        <v>20.36</v>
      </c>
      <c r="W3646" s="7">
        <f>data[[#This Row],[OrderDate]] + TIME(VALUE(LEFT(data[[#This Row],[OrderTime]],2)), VALUE(RIGHT(data[[#This Row],[OrderTime]],2)), 0)</f>
        <v>45584.030555555553</v>
      </c>
      <c r="X3646" s="7">
        <f>_xlfn.MINIFS(data[OrderDateTime], data[CustomerName], data[[#This Row],[CustomerName]])</f>
        <v>45520.015277777777</v>
      </c>
      <c r="Y3646" t="str">
        <f>IF(data[[#This Row],[OrderDateTime]]=data[[#This Row],[FirstOrderDateTime]], "New", "Returning")</f>
        <v>Returning</v>
      </c>
      <c r="Z3646" s="7">
        <f>data[[#This Row],[DeliveryDate]] + data[[#This Row],[DeliveryTime]]</f>
        <v>45585.623611111114</v>
      </c>
      <c r="AA3646" s="7">
        <f>data[[#This Row],[OrderDateTime]] + 1</f>
        <v>45585.030555555553</v>
      </c>
      <c r="AB3646" s="7" t="str">
        <f>IF(data[[#This Row],[DeliveryDateTime]] &lt;= data[[#This Row],[SLADue]], "On Time", "Late")</f>
        <v>Late</v>
      </c>
    </row>
    <row r="3647" spans="1:28" x14ac:dyDescent="0.2">
      <c r="A3647" t="s">
        <v>4197</v>
      </c>
      <c r="B3647" t="s">
        <v>19</v>
      </c>
      <c r="C3647" t="s">
        <v>92</v>
      </c>
      <c r="D3647" t="s">
        <v>93</v>
      </c>
      <c r="E3647" s="5">
        <v>77.36</v>
      </c>
      <c r="F3647" t="s">
        <v>94</v>
      </c>
      <c r="G3647">
        <v>22</v>
      </c>
      <c r="H3647" s="1">
        <v>45671</v>
      </c>
      <c r="I3647" s="1" t="str">
        <f>TEXT(data[[#This Row],[OrderDate]],"mmm")</f>
        <v>Jan</v>
      </c>
      <c r="J3647" s="6">
        <v>0.68611111111111112</v>
      </c>
      <c r="K3647" s="6" t="str">
        <f>TEXT(data[[#This Row],[OrderTime]],"h")</f>
        <v>16</v>
      </c>
      <c r="L3647" s="1">
        <v>45672</v>
      </c>
      <c r="M3647" s="6">
        <v>0.68611111111111112</v>
      </c>
      <c r="N3647" t="s">
        <v>183</v>
      </c>
      <c r="O3647" t="s">
        <v>1787</v>
      </c>
      <c r="P3647" t="s">
        <v>180</v>
      </c>
      <c r="Q3647" t="s">
        <v>53</v>
      </c>
      <c r="R3647" t="s">
        <v>66</v>
      </c>
      <c r="S3647" t="s">
        <v>28</v>
      </c>
      <c r="T3647" t="s">
        <v>29</v>
      </c>
      <c r="U3647" t="s">
        <v>30</v>
      </c>
      <c r="V3647" s="5">
        <f>data[[#This Row],[PriceUSD]]*data[[#This Row],[Quantity]]</f>
        <v>1701.92</v>
      </c>
      <c r="W3647" s="7">
        <f>data[[#This Row],[OrderDate]] + TIME(VALUE(LEFT(data[[#This Row],[OrderTime]],2)), VALUE(RIGHT(data[[#This Row],[OrderTime]],2)), 0)</f>
        <v>45671.007638888892</v>
      </c>
      <c r="X3647" s="7">
        <f>_xlfn.MINIFS(data[OrderDateTime], data[CustomerName], data[[#This Row],[CustomerName]])</f>
        <v>45531.030555555553</v>
      </c>
      <c r="Y3647" t="str">
        <f>IF(data[[#This Row],[OrderDateTime]]=data[[#This Row],[FirstOrderDateTime]], "New", "Returning")</f>
        <v>Returning</v>
      </c>
      <c r="Z3647" s="7">
        <f>data[[#This Row],[DeliveryDate]] + data[[#This Row],[DeliveryTime]]</f>
        <v>45672.686111111114</v>
      </c>
      <c r="AA3647" s="7">
        <f>data[[#This Row],[OrderDateTime]] + 1</f>
        <v>45672.007638888892</v>
      </c>
      <c r="AB3647" s="7" t="str">
        <f>IF(data[[#This Row],[DeliveryDateTime]] &lt;= data[[#This Row],[SLADue]], "On Time", "Late")</f>
        <v>Late</v>
      </c>
    </row>
    <row r="3648" spans="1:28" x14ac:dyDescent="0.2">
      <c r="A3648" t="s">
        <v>4198</v>
      </c>
      <c r="B3648" t="s">
        <v>19</v>
      </c>
      <c r="C3648" t="s">
        <v>290</v>
      </c>
      <c r="D3648" t="s">
        <v>291</v>
      </c>
      <c r="E3648" s="5">
        <v>66.260000000000005</v>
      </c>
      <c r="F3648" t="s">
        <v>22</v>
      </c>
      <c r="G3648">
        <v>1</v>
      </c>
      <c r="H3648" s="1">
        <v>45874</v>
      </c>
      <c r="I3648" s="1" t="str">
        <f>TEXT(data[[#This Row],[OrderDate]],"mmm")</f>
        <v>Aug</v>
      </c>
      <c r="J3648" s="6">
        <v>0.45624999999999999</v>
      </c>
      <c r="K3648" s="6" t="str">
        <f>TEXT(data[[#This Row],[OrderTime]],"h")</f>
        <v>10</v>
      </c>
      <c r="L3648" s="1">
        <v>45874</v>
      </c>
      <c r="M3648" s="6">
        <v>0.74791666666666667</v>
      </c>
      <c r="N3648" t="s">
        <v>163</v>
      </c>
      <c r="O3648" t="s">
        <v>320</v>
      </c>
      <c r="P3648" t="s">
        <v>77</v>
      </c>
      <c r="Q3648" t="s">
        <v>26</v>
      </c>
      <c r="R3648" t="s">
        <v>294</v>
      </c>
      <c r="S3648" t="s">
        <v>47</v>
      </c>
      <c r="T3648" t="s">
        <v>29</v>
      </c>
      <c r="U3648" t="s">
        <v>30</v>
      </c>
      <c r="V3648" s="5">
        <f>data[[#This Row],[PriceUSD]]*data[[#This Row],[Quantity]]</f>
        <v>66.260000000000005</v>
      </c>
      <c r="W3648" s="7">
        <f>data[[#This Row],[OrderDate]] + TIME(VALUE(LEFT(data[[#This Row],[OrderTime]],2)), VALUE(RIGHT(data[[#This Row],[OrderTime]],2)), 0)</f>
        <v>45874.017361111109</v>
      </c>
      <c r="X3648" s="7">
        <f>_xlfn.MINIFS(data[OrderDateTime], data[CustomerName], data[[#This Row],[CustomerName]])</f>
        <v>45548.038888888892</v>
      </c>
      <c r="Y3648" t="str">
        <f>IF(data[[#This Row],[OrderDateTime]]=data[[#This Row],[FirstOrderDateTime]], "New", "Returning")</f>
        <v>Returning</v>
      </c>
      <c r="Z3648" s="7">
        <f>data[[#This Row],[DeliveryDate]] + data[[#This Row],[DeliveryTime]]</f>
        <v>45874.747916666667</v>
      </c>
      <c r="AA3648" s="7">
        <f>data[[#This Row],[OrderDateTime]] + 1</f>
        <v>45875.017361111109</v>
      </c>
      <c r="AB3648" s="7" t="str">
        <f>IF(data[[#This Row],[DeliveryDateTime]] &lt;= data[[#This Row],[SLADue]], "On Time", "Late")</f>
        <v>On Time</v>
      </c>
    </row>
    <row r="3649" spans="1:28" x14ac:dyDescent="0.2">
      <c r="A3649" t="s">
        <v>4199</v>
      </c>
      <c r="B3649" t="s">
        <v>19</v>
      </c>
      <c r="C3649" t="s">
        <v>258</v>
      </c>
      <c r="D3649" t="s">
        <v>259</v>
      </c>
      <c r="E3649" s="5">
        <v>100.01</v>
      </c>
      <c r="F3649" t="s">
        <v>51</v>
      </c>
      <c r="G3649">
        <v>2</v>
      </c>
      <c r="H3649" s="1">
        <v>45833</v>
      </c>
      <c r="I3649" s="1" t="str">
        <f>TEXT(data[[#This Row],[OrderDate]],"mmm")</f>
        <v>Jun</v>
      </c>
      <c r="J3649" s="6">
        <v>0.83125000000000004</v>
      </c>
      <c r="K3649" s="6" t="str">
        <f>TEXT(data[[#This Row],[OrderTime]],"h")</f>
        <v>19</v>
      </c>
      <c r="L3649" s="1">
        <v>45835</v>
      </c>
      <c r="M3649" s="6">
        <v>0.83125000000000004</v>
      </c>
      <c r="N3649" t="s">
        <v>434</v>
      </c>
      <c r="O3649" t="s">
        <v>488</v>
      </c>
      <c r="P3649" t="s">
        <v>234</v>
      </c>
      <c r="Q3649" t="s">
        <v>53</v>
      </c>
      <c r="R3649" t="s">
        <v>261</v>
      </c>
      <c r="S3649" t="s">
        <v>105</v>
      </c>
      <c r="T3649" t="s">
        <v>29</v>
      </c>
      <c r="U3649" t="s">
        <v>39</v>
      </c>
      <c r="V3649" s="5">
        <f>data[[#This Row],[PriceUSD]]*data[[#This Row],[Quantity]]</f>
        <v>200.02</v>
      </c>
      <c r="W3649" s="7">
        <f>data[[#This Row],[OrderDate]] + TIME(VALUE(LEFT(data[[#This Row],[OrderTime]],2)), VALUE(RIGHT(data[[#This Row],[OrderTime]],2)), 0)</f>
        <v>45833.017361111109</v>
      </c>
      <c r="X3649" s="7">
        <f>_xlfn.MINIFS(data[OrderDateTime], data[CustomerName], data[[#This Row],[CustomerName]])</f>
        <v>45556.046527777777</v>
      </c>
      <c r="Y3649" t="str">
        <f>IF(data[[#This Row],[OrderDateTime]]=data[[#This Row],[FirstOrderDateTime]], "New", "Returning")</f>
        <v>Returning</v>
      </c>
      <c r="Z3649" s="7">
        <f>data[[#This Row],[DeliveryDate]] + data[[#This Row],[DeliveryTime]]</f>
        <v>45835.831250000003</v>
      </c>
      <c r="AA3649" s="7">
        <f>data[[#This Row],[OrderDateTime]] + 1</f>
        <v>45834.017361111109</v>
      </c>
      <c r="AB3649" s="7" t="str">
        <f>IF(data[[#This Row],[DeliveryDateTime]] &lt;= data[[#This Row],[SLADue]], "On Time", "Late")</f>
        <v>Late</v>
      </c>
    </row>
    <row r="3650" spans="1:28" x14ac:dyDescent="0.2">
      <c r="A3650" t="s">
        <v>4200</v>
      </c>
      <c r="B3650" t="s">
        <v>19</v>
      </c>
      <c r="C3650" t="s">
        <v>41</v>
      </c>
      <c r="D3650" t="s">
        <v>42</v>
      </c>
      <c r="E3650" s="5">
        <v>36.549999999999997</v>
      </c>
      <c r="F3650" t="s">
        <v>182</v>
      </c>
      <c r="G3650">
        <v>1</v>
      </c>
      <c r="H3650" s="1">
        <v>45733</v>
      </c>
      <c r="I3650" s="1" t="str">
        <f>TEXT(data[[#This Row],[OrderDate]],"mmm")</f>
        <v>Mar</v>
      </c>
      <c r="J3650" s="6">
        <v>0.77916666666666667</v>
      </c>
      <c r="K3650" s="6" t="str">
        <f>TEXT(data[[#This Row],[OrderTime]],"h")</f>
        <v>18</v>
      </c>
      <c r="L3650" s="1">
        <v>45735</v>
      </c>
      <c r="M3650" s="6">
        <v>0.64583333333333337</v>
      </c>
      <c r="N3650" t="s">
        <v>98</v>
      </c>
      <c r="O3650" t="s">
        <v>831</v>
      </c>
      <c r="P3650" t="s">
        <v>77</v>
      </c>
      <c r="Q3650" t="s">
        <v>53</v>
      </c>
      <c r="R3650" t="s">
        <v>46</v>
      </c>
      <c r="S3650" t="s">
        <v>105</v>
      </c>
      <c r="T3650" t="s">
        <v>29</v>
      </c>
      <c r="U3650" t="s">
        <v>67</v>
      </c>
      <c r="V3650" s="5">
        <f>data[[#This Row],[PriceUSD]]*data[[#This Row],[Quantity]]</f>
        <v>36.549999999999997</v>
      </c>
      <c r="W3650" s="7">
        <f>data[[#This Row],[OrderDate]] + TIME(VALUE(LEFT(data[[#This Row],[OrderTime]],2)), VALUE(RIGHT(data[[#This Row],[OrderTime]],2)), 0)</f>
        <v>45733.046527777777</v>
      </c>
      <c r="X3650" s="7">
        <f>_xlfn.MINIFS(data[OrderDateTime], data[CustomerName], data[[#This Row],[CustomerName]])</f>
        <v>45541.022916666669</v>
      </c>
      <c r="Y3650" t="str">
        <f>IF(data[[#This Row],[OrderDateTime]]=data[[#This Row],[FirstOrderDateTime]], "New", "Returning")</f>
        <v>Returning</v>
      </c>
      <c r="Z3650" s="7">
        <f>data[[#This Row],[DeliveryDate]] + data[[#This Row],[DeliveryTime]]</f>
        <v>45735.645833333336</v>
      </c>
      <c r="AA3650" s="7">
        <f>data[[#This Row],[OrderDateTime]] + 1</f>
        <v>45734.046527777777</v>
      </c>
      <c r="AB3650" s="7" t="str">
        <f>IF(data[[#This Row],[DeliveryDateTime]] &lt;= data[[#This Row],[SLADue]], "On Time", "Late")</f>
        <v>Late</v>
      </c>
    </row>
    <row r="3651" spans="1:28" x14ac:dyDescent="0.2">
      <c r="A3651" t="s">
        <v>4201</v>
      </c>
      <c r="B3651" t="s">
        <v>19</v>
      </c>
      <c r="C3651" t="s">
        <v>41</v>
      </c>
      <c r="D3651" t="s">
        <v>42</v>
      </c>
      <c r="E3651" s="5">
        <v>33.47</v>
      </c>
      <c r="F3651" t="s">
        <v>74</v>
      </c>
      <c r="G3651">
        <v>1</v>
      </c>
      <c r="H3651" s="1">
        <v>45655</v>
      </c>
      <c r="I3651" s="1" t="str">
        <f>TEXT(data[[#This Row],[OrderDate]],"mmm")</f>
        <v>Dec</v>
      </c>
      <c r="J3651" s="6">
        <v>0.4236111111111111</v>
      </c>
      <c r="K3651" s="6" t="str">
        <f>TEXT(data[[#This Row],[OrderTime]],"h")</f>
        <v>10</v>
      </c>
      <c r="L3651" s="1">
        <v>45655</v>
      </c>
      <c r="M3651" s="6">
        <v>0.59027777777777779</v>
      </c>
      <c r="N3651" t="s">
        <v>200</v>
      </c>
      <c r="O3651" t="s">
        <v>915</v>
      </c>
      <c r="P3651" t="s">
        <v>202</v>
      </c>
      <c r="Q3651" t="s">
        <v>26</v>
      </c>
      <c r="R3651" t="s">
        <v>46</v>
      </c>
      <c r="S3651" t="s">
        <v>47</v>
      </c>
      <c r="T3651" t="s">
        <v>29</v>
      </c>
      <c r="U3651" t="s">
        <v>30</v>
      </c>
      <c r="V3651" s="5">
        <f>data[[#This Row],[PriceUSD]]*data[[#This Row],[Quantity]]</f>
        <v>33.47</v>
      </c>
      <c r="W3651" s="7">
        <f>data[[#This Row],[OrderDate]] + TIME(VALUE(LEFT(data[[#This Row],[OrderTime]],2)), VALUE(RIGHT(data[[#This Row],[OrderTime]],2)), 0)</f>
        <v>45655.007638888892</v>
      </c>
      <c r="X3651" s="7">
        <f>_xlfn.MINIFS(data[OrderDateTime], data[CustomerName], data[[#This Row],[CustomerName]])</f>
        <v>45508.007638888892</v>
      </c>
      <c r="Y3651" t="str">
        <f>IF(data[[#This Row],[OrderDateTime]]=data[[#This Row],[FirstOrderDateTime]], "New", "Returning")</f>
        <v>Returning</v>
      </c>
      <c r="Z3651" s="7">
        <f>data[[#This Row],[DeliveryDate]] + data[[#This Row],[DeliveryTime]]</f>
        <v>45655.590277777781</v>
      </c>
      <c r="AA3651" s="7">
        <f>data[[#This Row],[OrderDateTime]] + 1</f>
        <v>45656.007638888892</v>
      </c>
      <c r="AB3651" s="7" t="str">
        <f>IF(data[[#This Row],[DeliveryDateTime]] &lt;= data[[#This Row],[SLADue]], "On Time", "Late")</f>
        <v>On Time</v>
      </c>
    </row>
    <row r="3652" spans="1:28" x14ac:dyDescent="0.2">
      <c r="A3652" t="s">
        <v>4202</v>
      </c>
      <c r="B3652" t="s">
        <v>19</v>
      </c>
      <c r="C3652" t="s">
        <v>258</v>
      </c>
      <c r="D3652" t="s">
        <v>259</v>
      </c>
      <c r="E3652" s="5">
        <v>138.47</v>
      </c>
      <c r="F3652" t="s">
        <v>119</v>
      </c>
      <c r="G3652">
        <v>2</v>
      </c>
      <c r="H3652" s="1">
        <v>45516</v>
      </c>
      <c r="I3652" s="1" t="str">
        <f>TEXT(data[[#This Row],[OrderDate]],"mmm")</f>
        <v>Aug</v>
      </c>
      <c r="J3652" s="6">
        <v>0.49444444444444446</v>
      </c>
      <c r="K3652" s="6" t="str">
        <f>TEXT(data[[#This Row],[OrderTime]],"h")</f>
        <v>11</v>
      </c>
      <c r="L3652" s="1">
        <v>45516</v>
      </c>
      <c r="M3652" s="6">
        <v>0.61944444444444446</v>
      </c>
      <c r="N3652" t="s">
        <v>120</v>
      </c>
      <c r="O3652" t="s">
        <v>875</v>
      </c>
      <c r="P3652" t="s">
        <v>25</v>
      </c>
      <c r="Q3652" t="s">
        <v>53</v>
      </c>
      <c r="R3652" t="s">
        <v>261</v>
      </c>
      <c r="S3652" t="s">
        <v>47</v>
      </c>
      <c r="T3652" t="s">
        <v>59</v>
      </c>
      <c r="U3652" t="s">
        <v>67</v>
      </c>
      <c r="V3652" s="5">
        <f>data[[#This Row],[PriceUSD]]*data[[#This Row],[Quantity]]</f>
        <v>276.94</v>
      </c>
      <c r="W3652" s="7">
        <f>data[[#This Row],[OrderDate]] + TIME(VALUE(LEFT(data[[#This Row],[OrderTime]],2)), VALUE(RIGHT(data[[#This Row],[OrderTime]],2)), 0)</f>
        <v>45516.030555555553</v>
      </c>
      <c r="X3652" s="7">
        <f>_xlfn.MINIFS(data[OrderDateTime], data[CustomerName], data[[#This Row],[CustomerName]])</f>
        <v>45516.030555555553</v>
      </c>
      <c r="Y3652" t="str">
        <f>IF(data[[#This Row],[OrderDateTime]]=data[[#This Row],[FirstOrderDateTime]], "New", "Returning")</f>
        <v>New</v>
      </c>
      <c r="Z3652" s="7">
        <f>data[[#This Row],[DeliveryDate]] + data[[#This Row],[DeliveryTime]]</f>
        <v>45516.619444444441</v>
      </c>
      <c r="AA3652" s="7">
        <f>data[[#This Row],[OrderDateTime]] + 1</f>
        <v>45517.030555555553</v>
      </c>
      <c r="AB3652" s="7" t="str">
        <f>IF(data[[#This Row],[DeliveryDateTime]] &lt;= data[[#This Row],[SLADue]], "On Time", "Late")</f>
        <v>On Time</v>
      </c>
    </row>
    <row r="3653" spans="1:28" x14ac:dyDescent="0.2">
      <c r="A3653" t="s">
        <v>4203</v>
      </c>
      <c r="B3653" t="s">
        <v>19</v>
      </c>
      <c r="C3653" t="s">
        <v>41</v>
      </c>
      <c r="D3653" t="s">
        <v>42</v>
      </c>
      <c r="E3653" s="5">
        <v>32.83</v>
      </c>
      <c r="F3653" t="s">
        <v>119</v>
      </c>
      <c r="G3653">
        <v>1</v>
      </c>
      <c r="H3653" s="1">
        <v>45845</v>
      </c>
      <c r="I3653" s="1" t="str">
        <f>TEXT(data[[#This Row],[OrderDate]],"mmm")</f>
        <v>Jul</v>
      </c>
      <c r="J3653" s="6">
        <v>0.8</v>
      </c>
      <c r="K3653" s="6" t="str">
        <f>TEXT(data[[#This Row],[OrderTime]],"h")</f>
        <v>19</v>
      </c>
      <c r="L3653" s="1">
        <v>45846</v>
      </c>
      <c r="M3653" s="6">
        <v>0.8</v>
      </c>
      <c r="N3653" t="s">
        <v>200</v>
      </c>
      <c r="O3653" t="s">
        <v>984</v>
      </c>
      <c r="P3653" t="s">
        <v>202</v>
      </c>
      <c r="Q3653" t="s">
        <v>53</v>
      </c>
      <c r="R3653" t="s">
        <v>46</v>
      </c>
      <c r="S3653" t="s">
        <v>28</v>
      </c>
      <c r="T3653" t="s">
        <v>38</v>
      </c>
      <c r="U3653" t="s">
        <v>67</v>
      </c>
      <c r="V3653" s="5">
        <f>data[[#This Row],[PriceUSD]]*data[[#This Row],[Quantity]]</f>
        <v>32.83</v>
      </c>
      <c r="W3653" s="7">
        <f>data[[#This Row],[OrderDate]] + TIME(VALUE(LEFT(data[[#This Row],[OrderTime]],2)), VALUE(RIGHT(data[[#This Row],[OrderTime]],2)), 0)</f>
        <v>45845</v>
      </c>
      <c r="X3653" s="7">
        <f>_xlfn.MINIFS(data[OrderDateTime], data[CustomerName], data[[#This Row],[CustomerName]])</f>
        <v>45522.022916666669</v>
      </c>
      <c r="Y3653" t="str">
        <f>IF(data[[#This Row],[OrderDateTime]]=data[[#This Row],[FirstOrderDateTime]], "New", "Returning")</f>
        <v>Returning</v>
      </c>
      <c r="Z3653" s="7">
        <f>data[[#This Row],[DeliveryDate]] + data[[#This Row],[DeliveryTime]]</f>
        <v>45846.8</v>
      </c>
      <c r="AA3653" s="7">
        <f>data[[#This Row],[OrderDateTime]] + 1</f>
        <v>45846</v>
      </c>
      <c r="AB3653" s="7" t="str">
        <f>IF(data[[#This Row],[DeliveryDateTime]] &lt;= data[[#This Row],[SLADue]], "On Time", "Late")</f>
        <v>Late</v>
      </c>
    </row>
    <row r="3654" spans="1:28" x14ac:dyDescent="0.2">
      <c r="A3654" t="s">
        <v>4204</v>
      </c>
      <c r="B3654" t="s">
        <v>19</v>
      </c>
      <c r="C3654" t="s">
        <v>79</v>
      </c>
      <c r="D3654" t="s">
        <v>80</v>
      </c>
      <c r="E3654" s="5">
        <v>25.08</v>
      </c>
      <c r="F3654" t="s">
        <v>81</v>
      </c>
      <c r="G3654">
        <v>2</v>
      </c>
      <c r="H3654" s="1">
        <v>45783</v>
      </c>
      <c r="I3654" s="1" t="str">
        <f>TEXT(data[[#This Row],[OrderDate]],"mmm")</f>
        <v>May</v>
      </c>
      <c r="J3654" s="6">
        <v>0.78125</v>
      </c>
      <c r="K3654" s="6" t="str">
        <f>TEXT(data[[#This Row],[OrderTime]],"h")</f>
        <v>18</v>
      </c>
      <c r="L3654" s="1">
        <v>45784</v>
      </c>
      <c r="M3654" s="6">
        <v>0.90625</v>
      </c>
      <c r="N3654" t="s">
        <v>200</v>
      </c>
      <c r="O3654" t="s">
        <v>306</v>
      </c>
      <c r="P3654" t="s">
        <v>202</v>
      </c>
      <c r="Q3654" t="s">
        <v>26</v>
      </c>
      <c r="R3654" t="s">
        <v>83</v>
      </c>
      <c r="S3654" t="s">
        <v>28</v>
      </c>
      <c r="T3654" t="s">
        <v>38</v>
      </c>
      <c r="U3654" t="s">
        <v>30</v>
      </c>
      <c r="V3654" s="5">
        <f>data[[#This Row],[PriceUSD]]*data[[#This Row],[Quantity]]</f>
        <v>50.16</v>
      </c>
      <c r="W3654" s="7">
        <f>data[[#This Row],[OrderDate]] + TIME(VALUE(LEFT(data[[#This Row],[OrderTime]],2)), VALUE(RIGHT(data[[#This Row],[OrderTime]],2)), 0)</f>
        <v>45783.017361111109</v>
      </c>
      <c r="X3654" s="7">
        <f>_xlfn.MINIFS(data[OrderDateTime], data[CustomerName], data[[#This Row],[CustomerName]])</f>
        <v>45527.061805555553</v>
      </c>
      <c r="Y3654" t="str">
        <f>IF(data[[#This Row],[OrderDateTime]]=data[[#This Row],[FirstOrderDateTime]], "New", "Returning")</f>
        <v>Returning</v>
      </c>
      <c r="Z3654" s="7">
        <f>data[[#This Row],[DeliveryDate]] + data[[#This Row],[DeliveryTime]]</f>
        <v>45784.90625</v>
      </c>
      <c r="AA3654" s="7">
        <f>data[[#This Row],[OrderDateTime]] + 1</f>
        <v>45784.017361111109</v>
      </c>
      <c r="AB3654" s="7" t="str">
        <f>IF(data[[#This Row],[DeliveryDateTime]] &lt;= data[[#This Row],[SLADue]], "On Time", "Late")</f>
        <v>Late</v>
      </c>
    </row>
    <row r="3655" spans="1:28" x14ac:dyDescent="0.2">
      <c r="A3655" t="s">
        <v>4205</v>
      </c>
      <c r="B3655" t="s">
        <v>19</v>
      </c>
      <c r="C3655" t="s">
        <v>110</v>
      </c>
      <c r="D3655" t="s">
        <v>111</v>
      </c>
      <c r="E3655" s="5">
        <v>11.55</v>
      </c>
      <c r="F3655" t="s">
        <v>71</v>
      </c>
      <c r="G3655">
        <v>1</v>
      </c>
      <c r="H3655" s="1">
        <v>45511</v>
      </c>
      <c r="I3655" s="1" t="str">
        <f>TEXT(data[[#This Row],[OrderDate]],"mmm")</f>
        <v>Aug</v>
      </c>
      <c r="J3655" s="6">
        <v>0.45555555555555555</v>
      </c>
      <c r="K3655" s="6" t="str">
        <f>TEXT(data[[#This Row],[OrderTime]],"h")</f>
        <v>10</v>
      </c>
      <c r="L3655" s="1">
        <v>45511</v>
      </c>
      <c r="M3655" s="6">
        <v>0.5805555555555556</v>
      </c>
      <c r="N3655" t="s">
        <v>200</v>
      </c>
      <c r="O3655" t="s">
        <v>494</v>
      </c>
      <c r="P3655" t="s">
        <v>202</v>
      </c>
      <c r="Q3655" t="s">
        <v>26</v>
      </c>
      <c r="R3655" t="s">
        <v>114</v>
      </c>
      <c r="S3655" t="s">
        <v>47</v>
      </c>
      <c r="T3655" t="s">
        <v>59</v>
      </c>
      <c r="U3655" t="s">
        <v>30</v>
      </c>
      <c r="V3655" s="5">
        <f>data[[#This Row],[PriceUSD]]*data[[#This Row],[Quantity]]</f>
        <v>11.55</v>
      </c>
      <c r="W3655" s="7">
        <f>data[[#This Row],[OrderDate]] + TIME(VALUE(LEFT(data[[#This Row],[OrderTime]],2)), VALUE(RIGHT(data[[#This Row],[OrderTime]],2)), 0)</f>
        <v>45511.038888888892</v>
      </c>
      <c r="X3655" s="7">
        <f>_xlfn.MINIFS(data[OrderDateTime], data[CustomerName], data[[#This Row],[CustomerName]])</f>
        <v>45511.038888888892</v>
      </c>
      <c r="Y3655" t="str">
        <f>IF(data[[#This Row],[OrderDateTime]]=data[[#This Row],[FirstOrderDateTime]], "New", "Returning")</f>
        <v>New</v>
      </c>
      <c r="Z3655" s="7">
        <f>data[[#This Row],[DeliveryDate]] + data[[#This Row],[DeliveryTime]]</f>
        <v>45511.580555555556</v>
      </c>
      <c r="AA3655" s="7">
        <f>data[[#This Row],[OrderDateTime]] + 1</f>
        <v>45512.038888888892</v>
      </c>
      <c r="AB3655" s="7" t="str">
        <f>IF(data[[#This Row],[DeliveryDateTime]] &lt;= data[[#This Row],[SLADue]], "On Time", "Late")</f>
        <v>On Time</v>
      </c>
    </row>
    <row r="3656" spans="1:28" x14ac:dyDescent="0.2">
      <c r="A3656" t="s">
        <v>4206</v>
      </c>
      <c r="B3656" t="s">
        <v>19</v>
      </c>
      <c r="C3656" t="s">
        <v>32</v>
      </c>
      <c r="D3656" t="s">
        <v>33</v>
      </c>
      <c r="E3656" s="5">
        <v>41.26</v>
      </c>
      <c r="F3656" t="s">
        <v>138</v>
      </c>
      <c r="G3656">
        <v>3</v>
      </c>
      <c r="H3656" s="1">
        <v>45739</v>
      </c>
      <c r="I3656" s="1" t="str">
        <f>TEXT(data[[#This Row],[OrderDate]],"mmm")</f>
        <v>Mar</v>
      </c>
      <c r="J3656" s="6">
        <v>0.49513888888888891</v>
      </c>
      <c r="K3656" s="6" t="str">
        <f>TEXT(data[[#This Row],[OrderTime]],"h")</f>
        <v>11</v>
      </c>
      <c r="L3656" s="1">
        <v>45739</v>
      </c>
      <c r="M3656" s="6">
        <v>0.62013888888888891</v>
      </c>
      <c r="N3656" t="s">
        <v>163</v>
      </c>
      <c r="O3656" t="s">
        <v>547</v>
      </c>
      <c r="P3656" t="s">
        <v>77</v>
      </c>
      <c r="Q3656" t="s">
        <v>26</v>
      </c>
      <c r="R3656" t="s">
        <v>37</v>
      </c>
      <c r="S3656" t="s">
        <v>47</v>
      </c>
      <c r="T3656" t="s">
        <v>38</v>
      </c>
      <c r="U3656" t="s">
        <v>30</v>
      </c>
      <c r="V3656" s="5">
        <f>data[[#This Row],[PriceUSD]]*data[[#This Row],[Quantity]]</f>
        <v>123.78</v>
      </c>
      <c r="W3656" s="7">
        <f>data[[#This Row],[OrderDate]] + TIME(VALUE(LEFT(data[[#This Row],[OrderTime]],2)), VALUE(RIGHT(data[[#This Row],[OrderTime]],2)), 0)</f>
        <v>45739.061805555553</v>
      </c>
      <c r="X3656" s="7">
        <f>_xlfn.MINIFS(data[OrderDateTime], data[CustomerName], data[[#This Row],[CustomerName]])</f>
        <v>45506.022916666669</v>
      </c>
      <c r="Y3656" t="str">
        <f>IF(data[[#This Row],[OrderDateTime]]=data[[#This Row],[FirstOrderDateTime]], "New", "Returning")</f>
        <v>Returning</v>
      </c>
      <c r="Z3656" s="7">
        <f>data[[#This Row],[DeliveryDate]] + data[[#This Row],[DeliveryTime]]</f>
        <v>45739.620138888888</v>
      </c>
      <c r="AA3656" s="7">
        <f>data[[#This Row],[OrderDateTime]] + 1</f>
        <v>45740.061805555553</v>
      </c>
      <c r="AB3656" s="7" t="str">
        <f>IF(data[[#This Row],[DeliveryDateTime]] &lt;= data[[#This Row],[SLADue]], "On Time", "Late")</f>
        <v>On Time</v>
      </c>
    </row>
    <row r="3657" spans="1:28" x14ac:dyDescent="0.2">
      <c r="A3657" t="s">
        <v>4207</v>
      </c>
      <c r="B3657" t="s">
        <v>19</v>
      </c>
      <c r="C3657" t="s">
        <v>32</v>
      </c>
      <c r="D3657" t="s">
        <v>33</v>
      </c>
      <c r="E3657" s="5">
        <v>51.94</v>
      </c>
      <c r="F3657" t="s">
        <v>138</v>
      </c>
      <c r="G3657">
        <v>1</v>
      </c>
      <c r="H3657" s="1">
        <v>45573</v>
      </c>
      <c r="I3657" s="1" t="str">
        <f>TEXT(data[[#This Row],[OrderDate]],"mmm")</f>
        <v>Oct</v>
      </c>
      <c r="J3657" s="6">
        <v>0.82847222222222228</v>
      </c>
      <c r="K3657" s="6" t="str">
        <f>TEXT(data[[#This Row],[OrderTime]],"h")</f>
        <v>19</v>
      </c>
      <c r="L3657" s="1">
        <v>45575</v>
      </c>
      <c r="M3657" s="6">
        <v>0.68125000000000002</v>
      </c>
      <c r="N3657" t="s">
        <v>145</v>
      </c>
      <c r="O3657" t="s">
        <v>1766</v>
      </c>
      <c r="P3657" t="s">
        <v>77</v>
      </c>
      <c r="Q3657" t="s">
        <v>53</v>
      </c>
      <c r="R3657" t="s">
        <v>37</v>
      </c>
      <c r="S3657" t="s">
        <v>105</v>
      </c>
      <c r="T3657" t="s">
        <v>38</v>
      </c>
      <c r="U3657" t="s">
        <v>30</v>
      </c>
      <c r="V3657" s="5">
        <f>data[[#This Row],[PriceUSD]]*data[[#This Row],[Quantity]]</f>
        <v>51.94</v>
      </c>
      <c r="W3657" s="7">
        <f>data[[#This Row],[OrderDate]] + TIME(VALUE(LEFT(data[[#This Row],[OrderTime]],2)), VALUE(RIGHT(data[[#This Row],[OrderTime]],2)), 0)</f>
        <v>45573.015277777777</v>
      </c>
      <c r="X3657" s="7">
        <f>_xlfn.MINIFS(data[OrderDateTime], data[CustomerName], data[[#This Row],[CustomerName]])</f>
        <v>45511.061805555553</v>
      </c>
      <c r="Y3657" t="str">
        <f>IF(data[[#This Row],[OrderDateTime]]=data[[#This Row],[FirstOrderDateTime]], "New", "Returning")</f>
        <v>Returning</v>
      </c>
      <c r="Z3657" s="7">
        <f>data[[#This Row],[DeliveryDate]] + data[[#This Row],[DeliveryTime]]</f>
        <v>45575.681250000001</v>
      </c>
      <c r="AA3657" s="7">
        <f>data[[#This Row],[OrderDateTime]] + 1</f>
        <v>45574.015277777777</v>
      </c>
      <c r="AB3657" s="7" t="str">
        <f>IF(data[[#This Row],[DeliveryDateTime]] &lt;= data[[#This Row],[SLADue]], "On Time", "Late")</f>
        <v>Late</v>
      </c>
    </row>
    <row r="3658" spans="1:28" x14ac:dyDescent="0.2">
      <c r="A3658" t="s">
        <v>4208</v>
      </c>
      <c r="B3658" t="s">
        <v>19</v>
      </c>
      <c r="C3658" t="s">
        <v>110</v>
      </c>
      <c r="D3658" t="s">
        <v>111</v>
      </c>
      <c r="E3658" s="5">
        <v>10.02</v>
      </c>
      <c r="F3658" t="s">
        <v>87</v>
      </c>
      <c r="G3658">
        <v>1</v>
      </c>
      <c r="H3658" s="1">
        <v>45650</v>
      </c>
      <c r="I3658" s="1" t="str">
        <f>TEXT(data[[#This Row],[OrderDate]],"mmm")</f>
        <v>Dec</v>
      </c>
      <c r="J3658" s="6">
        <v>0.40625</v>
      </c>
      <c r="K3658" s="6" t="str">
        <f>TEXT(data[[#This Row],[OrderTime]],"h")</f>
        <v>9</v>
      </c>
      <c r="L3658" s="1">
        <v>45651</v>
      </c>
      <c r="M3658" s="6">
        <v>0.44791666666666669</v>
      </c>
      <c r="N3658" t="s">
        <v>310</v>
      </c>
      <c r="O3658" t="s">
        <v>329</v>
      </c>
      <c r="P3658" t="s">
        <v>180</v>
      </c>
      <c r="Q3658" t="s">
        <v>53</v>
      </c>
      <c r="R3658" t="s">
        <v>114</v>
      </c>
      <c r="S3658" t="s">
        <v>28</v>
      </c>
      <c r="T3658" t="s">
        <v>136</v>
      </c>
      <c r="U3658" t="s">
        <v>30</v>
      </c>
      <c r="V3658" s="5">
        <f>data[[#This Row],[PriceUSD]]*data[[#This Row],[Quantity]]</f>
        <v>10.02</v>
      </c>
      <c r="W3658" s="7">
        <f>data[[#This Row],[OrderDate]] + TIME(VALUE(LEFT(data[[#This Row],[OrderTime]],2)), VALUE(RIGHT(data[[#This Row],[OrderTime]],2)), 0)</f>
        <v>45650.017361111109</v>
      </c>
      <c r="X3658" s="7">
        <f>_xlfn.MINIFS(data[OrderDateTime], data[CustomerName], data[[#This Row],[CustomerName]])</f>
        <v>45621.046527777777</v>
      </c>
      <c r="Y3658" t="str">
        <f>IF(data[[#This Row],[OrderDateTime]]=data[[#This Row],[FirstOrderDateTime]], "New", "Returning")</f>
        <v>Returning</v>
      </c>
      <c r="Z3658" s="7">
        <f>data[[#This Row],[DeliveryDate]] + data[[#This Row],[DeliveryTime]]</f>
        <v>45651.447916666664</v>
      </c>
      <c r="AA3658" s="7">
        <f>data[[#This Row],[OrderDateTime]] + 1</f>
        <v>45651.017361111109</v>
      </c>
      <c r="AB3658" s="7" t="str">
        <f>IF(data[[#This Row],[DeliveryDateTime]] &lt;= data[[#This Row],[SLADue]], "On Time", "Late")</f>
        <v>Late</v>
      </c>
    </row>
    <row r="3659" spans="1:28" x14ac:dyDescent="0.2">
      <c r="A3659" t="s">
        <v>4209</v>
      </c>
      <c r="B3659" t="s">
        <v>19</v>
      </c>
      <c r="C3659" t="s">
        <v>290</v>
      </c>
      <c r="D3659" t="s">
        <v>291</v>
      </c>
      <c r="E3659" s="5">
        <v>65.150000000000006</v>
      </c>
      <c r="F3659" t="s">
        <v>22</v>
      </c>
      <c r="G3659">
        <v>1</v>
      </c>
      <c r="H3659" s="1">
        <v>45534</v>
      </c>
      <c r="I3659" s="1" t="str">
        <f>TEXT(data[[#This Row],[OrderDate]],"mmm")</f>
        <v>Aug</v>
      </c>
      <c r="J3659" s="6">
        <v>0.65486111111111112</v>
      </c>
      <c r="K3659" s="6" t="str">
        <f>TEXT(data[[#This Row],[OrderTime]],"h")</f>
        <v>15</v>
      </c>
      <c r="L3659" s="1">
        <v>45535</v>
      </c>
      <c r="M3659" s="6">
        <v>0.65486111111111112</v>
      </c>
      <c r="N3659" t="s">
        <v>23</v>
      </c>
      <c r="O3659" t="s">
        <v>1196</v>
      </c>
      <c r="P3659" t="s">
        <v>25</v>
      </c>
      <c r="Q3659" t="s">
        <v>53</v>
      </c>
      <c r="R3659" t="s">
        <v>294</v>
      </c>
      <c r="S3659" t="s">
        <v>28</v>
      </c>
      <c r="T3659" t="s">
        <v>115</v>
      </c>
      <c r="U3659" t="s">
        <v>30</v>
      </c>
      <c r="V3659" s="5">
        <f>data[[#This Row],[PriceUSD]]*data[[#This Row],[Quantity]]</f>
        <v>65.150000000000006</v>
      </c>
      <c r="W3659" s="7">
        <f>data[[#This Row],[OrderDate]] + TIME(VALUE(LEFT(data[[#This Row],[OrderTime]],2)), VALUE(RIGHT(data[[#This Row],[OrderTime]],2)), 0)</f>
        <v>45534.007638888892</v>
      </c>
      <c r="X3659" s="7">
        <f>_xlfn.MINIFS(data[OrderDateTime], data[CustomerName], data[[#This Row],[CustomerName]])</f>
        <v>45509.015277777777</v>
      </c>
      <c r="Y3659" t="str">
        <f>IF(data[[#This Row],[OrderDateTime]]=data[[#This Row],[FirstOrderDateTime]], "New", "Returning")</f>
        <v>Returning</v>
      </c>
      <c r="Z3659" s="7">
        <f>data[[#This Row],[DeliveryDate]] + data[[#This Row],[DeliveryTime]]</f>
        <v>45535.654861111114</v>
      </c>
      <c r="AA3659" s="7">
        <f>data[[#This Row],[OrderDateTime]] + 1</f>
        <v>45535.007638888892</v>
      </c>
      <c r="AB3659" s="7" t="str">
        <f>IF(data[[#This Row],[DeliveryDateTime]] &lt;= data[[#This Row],[SLADue]], "On Time", "Late")</f>
        <v>Late</v>
      </c>
    </row>
    <row r="3660" spans="1:28" x14ac:dyDescent="0.2">
      <c r="A3660" t="s">
        <v>4210</v>
      </c>
      <c r="B3660" t="s">
        <v>19</v>
      </c>
      <c r="C3660" t="s">
        <v>20</v>
      </c>
      <c r="D3660" t="s">
        <v>21</v>
      </c>
      <c r="E3660" s="5">
        <v>15.01</v>
      </c>
      <c r="F3660" t="s">
        <v>43</v>
      </c>
      <c r="G3660">
        <v>2</v>
      </c>
      <c r="H3660" s="1">
        <v>45507</v>
      </c>
      <c r="I3660" s="1" t="str">
        <f>TEXT(data[[#This Row],[OrderDate]],"mmm")</f>
        <v>Aug</v>
      </c>
      <c r="J3660" s="6">
        <v>0.56111111111111112</v>
      </c>
      <c r="K3660" s="6" t="str">
        <f>TEXT(data[[#This Row],[OrderTime]],"h")</f>
        <v>13</v>
      </c>
      <c r="L3660" s="1">
        <v>45507</v>
      </c>
      <c r="M3660" s="6">
        <v>0.72777777777777775</v>
      </c>
      <c r="N3660" t="s">
        <v>139</v>
      </c>
      <c r="O3660" t="s">
        <v>300</v>
      </c>
      <c r="P3660" t="s">
        <v>36</v>
      </c>
      <c r="Q3660" t="s">
        <v>26</v>
      </c>
      <c r="R3660" t="s">
        <v>27</v>
      </c>
      <c r="S3660" t="s">
        <v>47</v>
      </c>
      <c r="T3660" t="s">
        <v>29</v>
      </c>
      <c r="U3660" t="s">
        <v>30</v>
      </c>
      <c r="V3660" s="5">
        <f>data[[#This Row],[PriceUSD]]*data[[#This Row],[Quantity]]</f>
        <v>30.02</v>
      </c>
      <c r="W3660" s="7">
        <f>data[[#This Row],[OrderDate]] + TIME(VALUE(LEFT(data[[#This Row],[OrderTime]],2)), VALUE(RIGHT(data[[#This Row],[OrderTime]],2)), 0)</f>
        <v>45507.007638888892</v>
      </c>
      <c r="X3660" s="7">
        <f>_xlfn.MINIFS(data[OrderDateTime], data[CustomerName], data[[#This Row],[CustomerName]])</f>
        <v>45507.007638888892</v>
      </c>
      <c r="Y3660" t="str">
        <f>IF(data[[#This Row],[OrderDateTime]]=data[[#This Row],[FirstOrderDateTime]], "New", "Returning")</f>
        <v>New</v>
      </c>
      <c r="Z3660" s="7">
        <f>data[[#This Row],[DeliveryDate]] + data[[#This Row],[DeliveryTime]]</f>
        <v>45507.727777777778</v>
      </c>
      <c r="AA3660" s="7">
        <f>data[[#This Row],[OrderDateTime]] + 1</f>
        <v>45508.007638888892</v>
      </c>
      <c r="AB3660" s="7" t="str">
        <f>IF(data[[#This Row],[DeliveryDateTime]] &lt;= data[[#This Row],[SLADue]], "On Time", "Late")</f>
        <v>On Time</v>
      </c>
    </row>
    <row r="3661" spans="1:28" x14ac:dyDescent="0.2">
      <c r="A3661" t="s">
        <v>4211</v>
      </c>
      <c r="B3661" t="s">
        <v>19</v>
      </c>
      <c r="C3661" t="s">
        <v>20</v>
      </c>
      <c r="D3661" t="s">
        <v>21</v>
      </c>
      <c r="E3661" s="5">
        <v>17.54</v>
      </c>
      <c r="F3661" t="s">
        <v>22</v>
      </c>
      <c r="G3661">
        <v>4</v>
      </c>
      <c r="H3661" s="1">
        <v>45584</v>
      </c>
      <c r="I3661" s="1" t="str">
        <f>TEXT(data[[#This Row],[OrderDate]],"mmm")</f>
        <v>Oct</v>
      </c>
      <c r="J3661" s="6">
        <v>0.39097222222222222</v>
      </c>
      <c r="K3661" s="6" t="str">
        <f>TEXT(data[[#This Row],[OrderTime]],"h")</f>
        <v>9</v>
      </c>
      <c r="L3661" s="1">
        <v>45585</v>
      </c>
      <c r="M3661" s="6">
        <v>0.51597222222222228</v>
      </c>
      <c r="N3661" t="s">
        <v>326</v>
      </c>
      <c r="O3661" t="s">
        <v>1029</v>
      </c>
      <c r="P3661" t="s">
        <v>202</v>
      </c>
      <c r="Q3661" t="s">
        <v>53</v>
      </c>
      <c r="R3661" t="s">
        <v>27</v>
      </c>
      <c r="S3661" t="s">
        <v>28</v>
      </c>
      <c r="T3661" t="s">
        <v>115</v>
      </c>
      <c r="U3661" t="s">
        <v>30</v>
      </c>
      <c r="V3661" s="5">
        <f>data[[#This Row],[PriceUSD]]*data[[#This Row],[Quantity]]</f>
        <v>70.16</v>
      </c>
      <c r="W3661" s="7">
        <f>data[[#This Row],[OrderDate]] + TIME(VALUE(LEFT(data[[#This Row],[OrderTime]],2)), VALUE(RIGHT(data[[#This Row],[OrderTime]],2)), 0)</f>
        <v>45584.015277777777</v>
      </c>
      <c r="X3661" s="7">
        <f>_xlfn.MINIFS(data[OrderDateTime], data[CustomerName], data[[#This Row],[CustomerName]])</f>
        <v>45562.022916666669</v>
      </c>
      <c r="Y3661" t="str">
        <f>IF(data[[#This Row],[OrderDateTime]]=data[[#This Row],[FirstOrderDateTime]], "New", "Returning")</f>
        <v>Returning</v>
      </c>
      <c r="Z3661" s="7">
        <f>data[[#This Row],[DeliveryDate]] + data[[#This Row],[DeliveryTime]]</f>
        <v>45585.515972222223</v>
      </c>
      <c r="AA3661" s="7">
        <f>data[[#This Row],[OrderDateTime]] + 1</f>
        <v>45585.015277777777</v>
      </c>
      <c r="AB3661" s="7" t="str">
        <f>IF(data[[#This Row],[DeliveryDateTime]] &lt;= data[[#This Row],[SLADue]], "On Time", "Late")</f>
        <v>Late</v>
      </c>
    </row>
    <row r="3662" spans="1:28" x14ac:dyDescent="0.2">
      <c r="A3662" t="s">
        <v>4212</v>
      </c>
      <c r="B3662" t="s">
        <v>19</v>
      </c>
      <c r="C3662" t="s">
        <v>69</v>
      </c>
      <c r="D3662" t="s">
        <v>70</v>
      </c>
      <c r="E3662" s="5">
        <v>62.23</v>
      </c>
      <c r="F3662" t="s">
        <v>56</v>
      </c>
      <c r="G3662">
        <v>1</v>
      </c>
      <c r="H3662" s="1">
        <v>45514</v>
      </c>
      <c r="I3662" s="1" t="str">
        <f>TEXT(data[[#This Row],[OrderDate]],"mmm")</f>
        <v>Aug</v>
      </c>
      <c r="J3662" s="6">
        <v>0.8618055555555556</v>
      </c>
      <c r="K3662" s="6" t="str">
        <f>TEXT(data[[#This Row],[OrderTime]],"h")</f>
        <v>20</v>
      </c>
      <c r="L3662" s="1">
        <v>45516</v>
      </c>
      <c r="M3662" s="6">
        <v>0.70416666666666672</v>
      </c>
      <c r="N3662" t="s">
        <v>75</v>
      </c>
      <c r="O3662" t="s">
        <v>1309</v>
      </c>
      <c r="P3662" t="s">
        <v>25</v>
      </c>
      <c r="Q3662" t="s">
        <v>53</v>
      </c>
      <c r="R3662" t="s">
        <v>37</v>
      </c>
      <c r="S3662" t="s">
        <v>105</v>
      </c>
      <c r="T3662" t="s">
        <v>38</v>
      </c>
      <c r="U3662" t="s">
        <v>30</v>
      </c>
      <c r="V3662" s="5">
        <f>data[[#This Row],[PriceUSD]]*data[[#This Row],[Quantity]]</f>
        <v>62.23</v>
      </c>
      <c r="W3662" s="7">
        <f>data[[#This Row],[OrderDate]] + TIME(VALUE(LEFT(data[[#This Row],[OrderTime]],2)), VALUE(RIGHT(data[[#This Row],[OrderTime]],2)), 0)</f>
        <v>45514.038888888892</v>
      </c>
      <c r="X3662" s="7">
        <f>_xlfn.MINIFS(data[OrderDateTime], data[CustomerName], data[[#This Row],[CustomerName]])</f>
        <v>45512.007638888892</v>
      </c>
      <c r="Y3662" t="str">
        <f>IF(data[[#This Row],[OrderDateTime]]=data[[#This Row],[FirstOrderDateTime]], "New", "Returning")</f>
        <v>Returning</v>
      </c>
      <c r="Z3662" s="7">
        <f>data[[#This Row],[DeliveryDate]] + data[[#This Row],[DeliveryTime]]</f>
        <v>45516.70416666667</v>
      </c>
      <c r="AA3662" s="7">
        <f>data[[#This Row],[OrderDateTime]] + 1</f>
        <v>45515.038888888892</v>
      </c>
      <c r="AB3662" s="7" t="str">
        <f>IF(data[[#This Row],[DeliveryDateTime]] &lt;= data[[#This Row],[SLADue]], "On Time", "Late")</f>
        <v>Late</v>
      </c>
    </row>
    <row r="3663" spans="1:28" x14ac:dyDescent="0.2">
      <c r="A3663" t="s">
        <v>4213</v>
      </c>
      <c r="B3663" t="s">
        <v>19</v>
      </c>
      <c r="C3663" t="s">
        <v>117</v>
      </c>
      <c r="D3663" t="s">
        <v>118</v>
      </c>
      <c r="E3663" s="5">
        <v>77.16</v>
      </c>
      <c r="F3663" t="s">
        <v>182</v>
      </c>
      <c r="G3663">
        <v>1</v>
      </c>
      <c r="H3663" s="1">
        <v>45875</v>
      </c>
      <c r="I3663" s="1" t="str">
        <f>TEXT(data[[#This Row],[OrderDate]],"mmm")</f>
        <v>Aug</v>
      </c>
      <c r="J3663" s="6">
        <v>0.75</v>
      </c>
      <c r="K3663" s="6" t="str">
        <f>TEXT(data[[#This Row],[OrderTime]],"h")</f>
        <v>18</v>
      </c>
      <c r="L3663" s="1">
        <v>45876</v>
      </c>
      <c r="M3663" s="6">
        <v>0.86527777777777781</v>
      </c>
      <c r="N3663" t="s">
        <v>170</v>
      </c>
      <c r="O3663" t="s">
        <v>1220</v>
      </c>
      <c r="P3663" t="s">
        <v>36</v>
      </c>
      <c r="Q3663" t="s">
        <v>26</v>
      </c>
      <c r="R3663" t="s">
        <v>66</v>
      </c>
      <c r="S3663" t="s">
        <v>28</v>
      </c>
      <c r="T3663" t="s">
        <v>29</v>
      </c>
      <c r="U3663" t="s">
        <v>39</v>
      </c>
      <c r="V3663" s="5">
        <f>data[[#This Row],[PriceUSD]]*data[[#This Row],[Quantity]]</f>
        <v>77.16</v>
      </c>
      <c r="W3663" s="7">
        <f>data[[#This Row],[OrderDate]] + TIME(VALUE(LEFT(data[[#This Row],[OrderTime]],2)), VALUE(RIGHT(data[[#This Row],[OrderTime]],2)), 0)</f>
        <v>45875.052083333336</v>
      </c>
      <c r="X3663" s="7">
        <f>_xlfn.MINIFS(data[OrderDateTime], data[CustomerName], data[[#This Row],[CustomerName]])</f>
        <v>45515.022916666669</v>
      </c>
      <c r="Y3663" t="str">
        <f>IF(data[[#This Row],[OrderDateTime]]=data[[#This Row],[FirstOrderDateTime]], "New", "Returning")</f>
        <v>Returning</v>
      </c>
      <c r="Z3663" s="7">
        <f>data[[#This Row],[DeliveryDate]] + data[[#This Row],[DeliveryTime]]</f>
        <v>45876.865277777775</v>
      </c>
      <c r="AA3663" s="7">
        <f>data[[#This Row],[OrderDateTime]] + 1</f>
        <v>45876.052083333336</v>
      </c>
      <c r="AB3663" s="7" t="str">
        <f>IF(data[[#This Row],[DeliveryDateTime]] &lt;= data[[#This Row],[SLADue]], "On Time", "Late")</f>
        <v>Late</v>
      </c>
    </row>
    <row r="3664" spans="1:28" x14ac:dyDescent="0.2">
      <c r="A3664" t="s">
        <v>4214</v>
      </c>
      <c r="B3664" t="s">
        <v>19</v>
      </c>
      <c r="C3664" t="s">
        <v>79</v>
      </c>
      <c r="D3664" t="s">
        <v>80</v>
      </c>
      <c r="E3664" s="5">
        <v>27</v>
      </c>
      <c r="F3664" t="s">
        <v>63</v>
      </c>
      <c r="G3664">
        <v>1</v>
      </c>
      <c r="H3664" s="1">
        <v>45780</v>
      </c>
      <c r="I3664" s="1" t="str">
        <f>TEXT(data[[#This Row],[OrderDate]],"mmm")</f>
        <v>May</v>
      </c>
      <c r="J3664" s="6">
        <v>0.82708333333333328</v>
      </c>
      <c r="K3664" s="6" t="str">
        <f>TEXT(data[[#This Row],[OrderTime]],"h")</f>
        <v>19</v>
      </c>
      <c r="L3664" s="1">
        <v>45782</v>
      </c>
      <c r="M3664" s="6">
        <v>0.82291666666666663</v>
      </c>
      <c r="N3664" t="s">
        <v>95</v>
      </c>
      <c r="O3664" t="s">
        <v>99</v>
      </c>
      <c r="P3664" t="s">
        <v>25</v>
      </c>
      <c r="Q3664" t="s">
        <v>53</v>
      </c>
      <c r="R3664" t="s">
        <v>83</v>
      </c>
      <c r="S3664" t="s">
        <v>105</v>
      </c>
      <c r="T3664" t="s">
        <v>29</v>
      </c>
      <c r="U3664" t="s">
        <v>39</v>
      </c>
      <c r="V3664" s="5">
        <f>data[[#This Row],[PriceUSD]]*data[[#This Row],[Quantity]]</f>
        <v>27</v>
      </c>
      <c r="W3664" s="7">
        <f>data[[#This Row],[OrderDate]] + TIME(VALUE(LEFT(data[[#This Row],[OrderTime]],2)), VALUE(RIGHT(data[[#This Row],[OrderTime]],2)), 0)</f>
        <v>45780.022916666669</v>
      </c>
      <c r="X3664" s="7">
        <f>_xlfn.MINIFS(data[OrderDateTime], data[CustomerName], data[[#This Row],[CustomerName]])</f>
        <v>45507.015277777777</v>
      </c>
      <c r="Y3664" t="str">
        <f>IF(data[[#This Row],[OrderDateTime]]=data[[#This Row],[FirstOrderDateTime]], "New", "Returning")</f>
        <v>Returning</v>
      </c>
      <c r="Z3664" s="7">
        <f>data[[#This Row],[DeliveryDate]] + data[[#This Row],[DeliveryTime]]</f>
        <v>45782.822916666664</v>
      </c>
      <c r="AA3664" s="7">
        <f>data[[#This Row],[OrderDateTime]] + 1</f>
        <v>45781.022916666669</v>
      </c>
      <c r="AB3664" s="7" t="str">
        <f>IF(data[[#This Row],[DeliveryDateTime]] &lt;= data[[#This Row],[SLADue]], "On Time", "Late")</f>
        <v>Late</v>
      </c>
    </row>
    <row r="3665" spans="1:28" x14ac:dyDescent="0.2">
      <c r="A3665" t="s">
        <v>4215</v>
      </c>
      <c r="B3665" t="s">
        <v>19</v>
      </c>
      <c r="C3665" t="s">
        <v>41</v>
      </c>
      <c r="D3665" t="s">
        <v>42</v>
      </c>
      <c r="E3665" s="5">
        <v>34.909999999999997</v>
      </c>
      <c r="F3665" t="s">
        <v>56</v>
      </c>
      <c r="G3665">
        <v>1</v>
      </c>
      <c r="H3665" s="1">
        <v>45866</v>
      </c>
      <c r="I3665" s="1" t="str">
        <f>TEXT(data[[#This Row],[OrderDate]],"mmm")</f>
        <v>Jul</v>
      </c>
      <c r="J3665" s="6">
        <v>0.40347222222222223</v>
      </c>
      <c r="K3665" s="6" t="str">
        <f>TEXT(data[[#This Row],[OrderTime]],"h")</f>
        <v>9</v>
      </c>
      <c r="L3665" s="1">
        <v>45867</v>
      </c>
      <c r="M3665" s="6">
        <v>0.40347222222222223</v>
      </c>
      <c r="N3665" t="s">
        <v>292</v>
      </c>
      <c r="O3665" t="s">
        <v>875</v>
      </c>
      <c r="P3665" t="s">
        <v>77</v>
      </c>
      <c r="Q3665" t="s">
        <v>26</v>
      </c>
      <c r="R3665" t="s">
        <v>46</v>
      </c>
      <c r="S3665" t="s">
        <v>28</v>
      </c>
      <c r="T3665" t="s">
        <v>38</v>
      </c>
      <c r="U3665" t="s">
        <v>30</v>
      </c>
      <c r="V3665" s="5">
        <f>data[[#This Row],[PriceUSD]]*data[[#This Row],[Quantity]]</f>
        <v>34.909999999999997</v>
      </c>
      <c r="W3665" s="7">
        <f>data[[#This Row],[OrderDate]] + TIME(VALUE(LEFT(data[[#This Row],[OrderTime]],2)), VALUE(RIGHT(data[[#This Row],[OrderTime]],2)), 0)</f>
        <v>45866.015277777777</v>
      </c>
      <c r="X3665" s="7">
        <f>_xlfn.MINIFS(data[OrderDateTime], data[CustomerName], data[[#This Row],[CustomerName]])</f>
        <v>45516.030555555553</v>
      </c>
      <c r="Y3665" t="str">
        <f>IF(data[[#This Row],[OrderDateTime]]=data[[#This Row],[FirstOrderDateTime]], "New", "Returning")</f>
        <v>Returning</v>
      </c>
      <c r="Z3665" s="7">
        <f>data[[#This Row],[DeliveryDate]] + data[[#This Row],[DeliveryTime]]</f>
        <v>45867.40347222222</v>
      </c>
      <c r="AA3665" s="7">
        <f>data[[#This Row],[OrderDateTime]] + 1</f>
        <v>45867.015277777777</v>
      </c>
      <c r="AB3665" s="7" t="str">
        <f>IF(data[[#This Row],[DeliveryDateTime]] &lt;= data[[#This Row],[SLADue]], "On Time", "Late")</f>
        <v>Late</v>
      </c>
    </row>
    <row r="3666" spans="1:28" x14ac:dyDescent="0.2">
      <c r="A3666" t="s">
        <v>4216</v>
      </c>
      <c r="B3666" t="s">
        <v>19</v>
      </c>
      <c r="C3666" t="s">
        <v>190</v>
      </c>
      <c r="D3666" t="s">
        <v>191</v>
      </c>
      <c r="E3666" s="5">
        <v>25.04</v>
      </c>
      <c r="F3666" t="s">
        <v>87</v>
      </c>
      <c r="G3666">
        <v>3</v>
      </c>
      <c r="H3666" s="1">
        <v>45783</v>
      </c>
      <c r="I3666" s="1" t="str">
        <f>TEXT(data[[#This Row],[OrderDate]],"mmm")</f>
        <v>May</v>
      </c>
      <c r="J3666" s="6">
        <v>0.40763888888888888</v>
      </c>
      <c r="K3666" s="6" t="str">
        <f>TEXT(data[[#This Row],[OrderTime]],"h")</f>
        <v>9</v>
      </c>
      <c r="L3666" s="1">
        <v>45783</v>
      </c>
      <c r="M3666" s="6">
        <v>0.69930555555555551</v>
      </c>
      <c r="N3666" t="s">
        <v>75</v>
      </c>
      <c r="O3666" t="s">
        <v>1166</v>
      </c>
      <c r="P3666" t="s">
        <v>25</v>
      </c>
      <c r="Q3666" t="s">
        <v>26</v>
      </c>
      <c r="R3666" t="s">
        <v>192</v>
      </c>
      <c r="S3666" t="s">
        <v>47</v>
      </c>
      <c r="T3666" t="s">
        <v>38</v>
      </c>
      <c r="U3666" t="s">
        <v>30</v>
      </c>
      <c r="V3666" s="5">
        <f>data[[#This Row],[PriceUSD]]*data[[#This Row],[Quantity]]</f>
        <v>75.12</v>
      </c>
      <c r="W3666" s="7">
        <f>data[[#This Row],[OrderDate]] + TIME(VALUE(LEFT(data[[#This Row],[OrderTime]],2)), VALUE(RIGHT(data[[#This Row],[OrderTime]],2)), 0)</f>
        <v>45783.061805555553</v>
      </c>
      <c r="X3666" s="7">
        <f>_xlfn.MINIFS(data[OrderDateTime], data[CustomerName], data[[#This Row],[CustomerName]])</f>
        <v>45572.061805555553</v>
      </c>
      <c r="Y3666" t="str">
        <f>IF(data[[#This Row],[OrderDateTime]]=data[[#This Row],[FirstOrderDateTime]], "New", "Returning")</f>
        <v>Returning</v>
      </c>
      <c r="Z3666" s="7">
        <f>data[[#This Row],[DeliveryDate]] + data[[#This Row],[DeliveryTime]]</f>
        <v>45783.699305555558</v>
      </c>
      <c r="AA3666" s="7">
        <f>data[[#This Row],[OrderDateTime]] + 1</f>
        <v>45784.061805555553</v>
      </c>
      <c r="AB3666" s="7" t="str">
        <f>IF(data[[#This Row],[DeliveryDateTime]] &lt;= data[[#This Row],[SLADue]], "On Time", "Late")</f>
        <v>On Time</v>
      </c>
    </row>
    <row r="3667" spans="1:28" x14ac:dyDescent="0.2">
      <c r="A3667" t="s">
        <v>4217</v>
      </c>
      <c r="B3667" t="s">
        <v>19</v>
      </c>
      <c r="C3667" t="s">
        <v>49</v>
      </c>
      <c r="D3667" t="s">
        <v>50</v>
      </c>
      <c r="E3667" s="5">
        <v>31.13</v>
      </c>
      <c r="F3667" t="s">
        <v>51</v>
      </c>
      <c r="G3667">
        <v>1</v>
      </c>
      <c r="H3667" s="1">
        <v>45766</v>
      </c>
      <c r="I3667" s="1" t="str">
        <f>TEXT(data[[#This Row],[OrderDate]],"mmm")</f>
        <v>Apr</v>
      </c>
      <c r="J3667" s="6">
        <v>0.59236111111111112</v>
      </c>
      <c r="K3667" s="6" t="str">
        <f>TEXT(data[[#This Row],[OrderTime]],"h")</f>
        <v>14</v>
      </c>
      <c r="L3667" s="1">
        <v>45766</v>
      </c>
      <c r="M3667" s="6">
        <v>0.71736111111111112</v>
      </c>
      <c r="N3667" t="s">
        <v>139</v>
      </c>
      <c r="O3667" t="s">
        <v>2242</v>
      </c>
      <c r="P3667" t="s">
        <v>36</v>
      </c>
      <c r="Q3667" t="s">
        <v>53</v>
      </c>
      <c r="R3667" t="s">
        <v>54</v>
      </c>
      <c r="S3667" t="s">
        <v>47</v>
      </c>
      <c r="T3667" t="s">
        <v>38</v>
      </c>
      <c r="U3667" t="s">
        <v>39</v>
      </c>
      <c r="V3667" s="5">
        <f>data[[#This Row],[PriceUSD]]*data[[#This Row],[Quantity]]</f>
        <v>31.13</v>
      </c>
      <c r="W3667" s="7">
        <f>data[[#This Row],[OrderDate]] + TIME(VALUE(LEFT(data[[#This Row],[OrderTime]],2)), VALUE(RIGHT(data[[#This Row],[OrderTime]],2)), 0)</f>
        <v>45766.007638888892</v>
      </c>
      <c r="X3667" s="7">
        <f>_xlfn.MINIFS(data[OrderDateTime], data[CustomerName], data[[#This Row],[CustomerName]])</f>
        <v>45505.038888888892</v>
      </c>
      <c r="Y3667" t="str">
        <f>IF(data[[#This Row],[OrderDateTime]]=data[[#This Row],[FirstOrderDateTime]], "New", "Returning")</f>
        <v>Returning</v>
      </c>
      <c r="Z3667" s="7">
        <f>data[[#This Row],[DeliveryDate]] + data[[#This Row],[DeliveryTime]]</f>
        <v>45766.717361111114</v>
      </c>
      <c r="AA3667" s="7">
        <f>data[[#This Row],[OrderDateTime]] + 1</f>
        <v>45767.007638888892</v>
      </c>
      <c r="AB3667" s="7" t="str">
        <f>IF(data[[#This Row],[DeliveryDateTime]] &lt;= data[[#This Row],[SLADue]], "On Time", "Late")</f>
        <v>On Time</v>
      </c>
    </row>
    <row r="3668" spans="1:28" x14ac:dyDescent="0.2">
      <c r="A3668" t="s">
        <v>4218</v>
      </c>
      <c r="B3668" t="s">
        <v>19</v>
      </c>
      <c r="C3668" t="s">
        <v>41</v>
      </c>
      <c r="D3668" t="s">
        <v>42</v>
      </c>
      <c r="E3668" s="5">
        <v>31.17</v>
      </c>
      <c r="F3668" t="s">
        <v>182</v>
      </c>
      <c r="G3668">
        <v>1</v>
      </c>
      <c r="H3668" s="1">
        <v>45510</v>
      </c>
      <c r="I3668" s="1" t="str">
        <f>TEXT(data[[#This Row],[OrderDate]],"mmm")</f>
        <v>Aug</v>
      </c>
      <c r="J3668" s="6">
        <v>0.59930555555555554</v>
      </c>
      <c r="K3668" s="6" t="str">
        <f>TEXT(data[[#This Row],[OrderTime]],"h")</f>
        <v>14</v>
      </c>
      <c r="L3668" s="1">
        <v>45511</v>
      </c>
      <c r="M3668" s="6">
        <v>0.64097222222222228</v>
      </c>
      <c r="N3668" t="s">
        <v>213</v>
      </c>
      <c r="O3668" t="s">
        <v>1441</v>
      </c>
      <c r="P3668" t="s">
        <v>36</v>
      </c>
      <c r="Q3668" t="s">
        <v>53</v>
      </c>
      <c r="R3668" t="s">
        <v>46</v>
      </c>
      <c r="S3668" t="s">
        <v>28</v>
      </c>
      <c r="T3668" t="s">
        <v>38</v>
      </c>
      <c r="U3668" t="s">
        <v>30</v>
      </c>
      <c r="V3668" s="5">
        <f>data[[#This Row],[PriceUSD]]*data[[#This Row],[Quantity]]</f>
        <v>31.17</v>
      </c>
      <c r="W3668" s="7">
        <f>data[[#This Row],[OrderDate]] + TIME(VALUE(LEFT(data[[#This Row],[OrderTime]],2)), VALUE(RIGHT(data[[#This Row],[OrderTime]],2)), 0)</f>
        <v>45510.038888888892</v>
      </c>
      <c r="X3668" s="7">
        <f>_xlfn.MINIFS(data[OrderDateTime], data[CustomerName], data[[#This Row],[CustomerName]])</f>
        <v>45510.038888888892</v>
      </c>
      <c r="Y3668" t="str">
        <f>IF(data[[#This Row],[OrderDateTime]]=data[[#This Row],[FirstOrderDateTime]], "New", "Returning")</f>
        <v>New</v>
      </c>
      <c r="Z3668" s="7">
        <f>data[[#This Row],[DeliveryDate]] + data[[#This Row],[DeliveryTime]]</f>
        <v>45511.640972222223</v>
      </c>
      <c r="AA3668" s="7">
        <f>data[[#This Row],[OrderDateTime]] + 1</f>
        <v>45511.038888888892</v>
      </c>
      <c r="AB3668" s="7" t="str">
        <f>IF(data[[#This Row],[DeliveryDateTime]] &lt;= data[[#This Row],[SLADue]], "On Time", "Late")</f>
        <v>Late</v>
      </c>
    </row>
    <row r="3669" spans="1:28" x14ac:dyDescent="0.2">
      <c r="A3669" t="s">
        <v>4219</v>
      </c>
      <c r="B3669" t="s">
        <v>19</v>
      </c>
      <c r="C3669" t="s">
        <v>49</v>
      </c>
      <c r="D3669" t="s">
        <v>50</v>
      </c>
      <c r="E3669" s="5">
        <v>31.42</v>
      </c>
      <c r="F3669" t="s">
        <v>74</v>
      </c>
      <c r="G3669">
        <v>2</v>
      </c>
      <c r="H3669" s="1">
        <v>45606</v>
      </c>
      <c r="I3669" s="1" t="str">
        <f>TEXT(data[[#This Row],[OrderDate]],"mmm")</f>
        <v>Nov</v>
      </c>
      <c r="J3669" s="6">
        <v>0.86111111111111116</v>
      </c>
      <c r="K3669" s="6" t="str">
        <f>TEXT(data[[#This Row],[OrderTime]],"h")</f>
        <v>20</v>
      </c>
      <c r="L3669" s="1">
        <v>45607</v>
      </c>
      <c r="M3669" s="6">
        <v>0.90277777777777779</v>
      </c>
      <c r="N3669" t="s">
        <v>434</v>
      </c>
      <c r="O3669" t="s">
        <v>616</v>
      </c>
      <c r="P3669" t="s">
        <v>234</v>
      </c>
      <c r="Q3669" t="s">
        <v>53</v>
      </c>
      <c r="R3669" t="s">
        <v>54</v>
      </c>
      <c r="S3669" t="s">
        <v>28</v>
      </c>
      <c r="T3669" t="s">
        <v>115</v>
      </c>
      <c r="U3669" t="s">
        <v>30</v>
      </c>
      <c r="V3669" s="5">
        <f>data[[#This Row],[PriceUSD]]*data[[#This Row],[Quantity]]</f>
        <v>62.84</v>
      </c>
      <c r="W3669" s="7">
        <f>data[[#This Row],[OrderDate]] + TIME(VALUE(LEFT(data[[#This Row],[OrderTime]],2)), VALUE(RIGHT(data[[#This Row],[OrderTime]],2)), 0)</f>
        <v>45606.007638888892</v>
      </c>
      <c r="X3669" s="7">
        <f>_xlfn.MINIFS(data[OrderDateTime], data[CustomerName], data[[#This Row],[CustomerName]])</f>
        <v>45556.022916666669</v>
      </c>
      <c r="Y3669" t="str">
        <f>IF(data[[#This Row],[OrderDateTime]]=data[[#This Row],[FirstOrderDateTime]], "New", "Returning")</f>
        <v>Returning</v>
      </c>
      <c r="Z3669" s="7">
        <f>data[[#This Row],[DeliveryDate]] + data[[#This Row],[DeliveryTime]]</f>
        <v>45607.902777777781</v>
      </c>
      <c r="AA3669" s="7">
        <f>data[[#This Row],[OrderDateTime]] + 1</f>
        <v>45607.007638888892</v>
      </c>
      <c r="AB3669" s="7" t="str">
        <f>IF(data[[#This Row],[DeliveryDateTime]] &lt;= data[[#This Row],[SLADue]], "On Time", "Late")</f>
        <v>Late</v>
      </c>
    </row>
    <row r="3670" spans="1:28" x14ac:dyDescent="0.2">
      <c r="A3670" t="s">
        <v>4220</v>
      </c>
      <c r="B3670" t="s">
        <v>19</v>
      </c>
      <c r="C3670" t="s">
        <v>49</v>
      </c>
      <c r="D3670" t="s">
        <v>50</v>
      </c>
      <c r="E3670" s="5">
        <v>23.51</v>
      </c>
      <c r="F3670" t="s">
        <v>138</v>
      </c>
      <c r="G3670">
        <v>2</v>
      </c>
      <c r="H3670" s="1">
        <v>45873</v>
      </c>
      <c r="I3670" s="1" t="str">
        <f>TEXT(data[[#This Row],[OrderDate]],"mmm")</f>
        <v>Aug</v>
      </c>
      <c r="J3670" s="6">
        <v>0.54513888888888884</v>
      </c>
      <c r="K3670" s="6" t="str">
        <f>TEXT(data[[#This Row],[OrderTime]],"h")</f>
        <v>13</v>
      </c>
      <c r="L3670" s="1">
        <v>45874</v>
      </c>
      <c r="M3670" s="6">
        <v>0.79513888888888884</v>
      </c>
      <c r="N3670" t="s">
        <v>238</v>
      </c>
      <c r="O3670" t="s">
        <v>1112</v>
      </c>
      <c r="P3670" t="s">
        <v>36</v>
      </c>
      <c r="Q3670" t="s">
        <v>26</v>
      </c>
      <c r="R3670" t="s">
        <v>54</v>
      </c>
      <c r="S3670" t="s">
        <v>28</v>
      </c>
      <c r="T3670" t="s">
        <v>38</v>
      </c>
      <c r="U3670" t="s">
        <v>30</v>
      </c>
      <c r="V3670" s="5">
        <f>data[[#This Row],[PriceUSD]]*data[[#This Row],[Quantity]]</f>
        <v>47.02</v>
      </c>
      <c r="W3670" s="7">
        <f>data[[#This Row],[OrderDate]] + TIME(VALUE(LEFT(data[[#This Row],[OrderTime]],2)), VALUE(RIGHT(data[[#This Row],[OrderTime]],2)), 0)</f>
        <v>45873.061805555553</v>
      </c>
      <c r="X3670" s="7">
        <f>_xlfn.MINIFS(data[OrderDateTime], data[CustomerName], data[[#This Row],[CustomerName]])</f>
        <v>45606.007638888892</v>
      </c>
      <c r="Y3670" t="str">
        <f>IF(data[[#This Row],[OrderDateTime]]=data[[#This Row],[FirstOrderDateTime]], "New", "Returning")</f>
        <v>Returning</v>
      </c>
      <c r="Z3670" s="7">
        <f>data[[#This Row],[DeliveryDate]] + data[[#This Row],[DeliveryTime]]</f>
        <v>45874.795138888891</v>
      </c>
      <c r="AA3670" s="7">
        <f>data[[#This Row],[OrderDateTime]] + 1</f>
        <v>45874.061805555553</v>
      </c>
      <c r="AB3670" s="7" t="str">
        <f>IF(data[[#This Row],[DeliveryDateTime]] &lt;= data[[#This Row],[SLADue]], "On Time", "Late")</f>
        <v>Late</v>
      </c>
    </row>
    <row r="3671" spans="1:28" x14ac:dyDescent="0.2">
      <c r="A3671" t="s">
        <v>4221</v>
      </c>
      <c r="B3671" t="s">
        <v>19</v>
      </c>
      <c r="C3671" t="s">
        <v>20</v>
      </c>
      <c r="D3671" t="s">
        <v>21</v>
      </c>
      <c r="E3671" s="5">
        <v>17.09</v>
      </c>
      <c r="F3671" t="s">
        <v>43</v>
      </c>
      <c r="G3671">
        <v>1</v>
      </c>
      <c r="H3671" s="1">
        <v>45560</v>
      </c>
      <c r="I3671" s="1" t="str">
        <f>TEXT(data[[#This Row],[OrderDate]],"mmm")</f>
        <v>Sep</v>
      </c>
      <c r="J3671" s="6">
        <v>0.6020833333333333</v>
      </c>
      <c r="K3671" s="6" t="str">
        <f>TEXT(data[[#This Row],[OrderTime]],"h")</f>
        <v>14</v>
      </c>
      <c r="L3671" s="1">
        <v>45560</v>
      </c>
      <c r="M3671" s="6">
        <v>0.76875000000000004</v>
      </c>
      <c r="N3671" t="s">
        <v>175</v>
      </c>
      <c r="O3671" t="s">
        <v>946</v>
      </c>
      <c r="P3671" t="s">
        <v>25</v>
      </c>
      <c r="Q3671" t="s">
        <v>26</v>
      </c>
      <c r="R3671" t="s">
        <v>27</v>
      </c>
      <c r="S3671" t="s">
        <v>47</v>
      </c>
      <c r="T3671" t="s">
        <v>38</v>
      </c>
      <c r="U3671" t="s">
        <v>30</v>
      </c>
      <c r="V3671" s="5">
        <f>data[[#This Row],[PriceUSD]]*data[[#This Row],[Quantity]]</f>
        <v>17.09</v>
      </c>
      <c r="W3671" s="7">
        <f>data[[#This Row],[OrderDate]] + TIME(VALUE(LEFT(data[[#This Row],[OrderTime]],2)), VALUE(RIGHT(data[[#This Row],[OrderTime]],2)), 0)</f>
        <v>45560.022916666669</v>
      </c>
      <c r="X3671" s="7">
        <f>_xlfn.MINIFS(data[OrderDateTime], data[CustomerName], data[[#This Row],[CustomerName]])</f>
        <v>45506.022916666669</v>
      </c>
      <c r="Y3671" t="str">
        <f>IF(data[[#This Row],[OrderDateTime]]=data[[#This Row],[FirstOrderDateTime]], "New", "Returning")</f>
        <v>Returning</v>
      </c>
      <c r="Z3671" s="7">
        <f>data[[#This Row],[DeliveryDate]] + data[[#This Row],[DeliveryTime]]</f>
        <v>45560.768750000003</v>
      </c>
      <c r="AA3671" s="7">
        <f>data[[#This Row],[OrderDateTime]] + 1</f>
        <v>45561.022916666669</v>
      </c>
      <c r="AB3671" s="7" t="str">
        <f>IF(data[[#This Row],[DeliveryDateTime]] &lt;= data[[#This Row],[SLADue]], "On Time", "Late")</f>
        <v>On Time</v>
      </c>
    </row>
    <row r="3672" spans="1:28" x14ac:dyDescent="0.2">
      <c r="A3672" t="s">
        <v>4222</v>
      </c>
      <c r="B3672" t="s">
        <v>19</v>
      </c>
      <c r="C3672" t="s">
        <v>41</v>
      </c>
      <c r="D3672" t="s">
        <v>42</v>
      </c>
      <c r="E3672" s="5">
        <v>33.630000000000003</v>
      </c>
      <c r="F3672" t="s">
        <v>182</v>
      </c>
      <c r="G3672">
        <v>1</v>
      </c>
      <c r="H3672" s="1">
        <v>45845</v>
      </c>
      <c r="I3672" s="1" t="str">
        <f>TEXT(data[[#This Row],[OrderDate]],"mmm")</f>
        <v>Jul</v>
      </c>
      <c r="J3672" s="6">
        <v>0.85416666666666663</v>
      </c>
      <c r="K3672" s="6" t="str">
        <f>TEXT(data[[#This Row],[OrderTime]],"h")</f>
        <v>20</v>
      </c>
      <c r="L3672" s="1">
        <v>45847</v>
      </c>
      <c r="M3672" s="6">
        <v>0.69374999999999998</v>
      </c>
      <c r="N3672" t="s">
        <v>44</v>
      </c>
      <c r="O3672" t="s">
        <v>825</v>
      </c>
      <c r="P3672" t="s">
        <v>25</v>
      </c>
      <c r="Q3672" t="s">
        <v>26</v>
      </c>
      <c r="R3672" t="s">
        <v>46</v>
      </c>
      <c r="S3672" t="s">
        <v>105</v>
      </c>
      <c r="T3672" t="s">
        <v>106</v>
      </c>
      <c r="U3672" t="s">
        <v>30</v>
      </c>
      <c r="V3672" s="5">
        <f>data[[#This Row],[PriceUSD]]*data[[#This Row],[Quantity]]</f>
        <v>33.630000000000003</v>
      </c>
      <c r="W3672" s="7">
        <f>data[[#This Row],[OrderDate]] + TIME(VALUE(LEFT(data[[#This Row],[OrderTime]],2)), VALUE(RIGHT(data[[#This Row],[OrderTime]],2)), 0)</f>
        <v>45845.046527777777</v>
      </c>
      <c r="X3672" s="7">
        <f>_xlfn.MINIFS(data[OrderDateTime], data[CustomerName], data[[#This Row],[CustomerName]])</f>
        <v>45527.022916666669</v>
      </c>
      <c r="Y3672" t="str">
        <f>IF(data[[#This Row],[OrderDateTime]]=data[[#This Row],[FirstOrderDateTime]], "New", "Returning")</f>
        <v>Returning</v>
      </c>
      <c r="Z3672" s="7">
        <f>data[[#This Row],[DeliveryDate]] + data[[#This Row],[DeliveryTime]]</f>
        <v>45847.693749999999</v>
      </c>
      <c r="AA3672" s="7">
        <f>data[[#This Row],[OrderDateTime]] + 1</f>
        <v>45846.046527777777</v>
      </c>
      <c r="AB3672" s="7" t="str">
        <f>IF(data[[#This Row],[DeliveryDateTime]] &lt;= data[[#This Row],[SLADue]], "On Time", "Late")</f>
        <v>Late</v>
      </c>
    </row>
    <row r="3673" spans="1:28" x14ac:dyDescent="0.2">
      <c r="A3673" t="s">
        <v>4223</v>
      </c>
      <c r="B3673" t="s">
        <v>19</v>
      </c>
      <c r="C3673" t="s">
        <v>41</v>
      </c>
      <c r="D3673" t="s">
        <v>42</v>
      </c>
      <c r="E3673" s="5">
        <v>39.72</v>
      </c>
      <c r="F3673" t="s">
        <v>43</v>
      </c>
      <c r="G3673">
        <v>1</v>
      </c>
      <c r="H3673" s="1">
        <v>45702</v>
      </c>
      <c r="I3673" s="1" t="str">
        <f>TEXT(data[[#This Row],[OrderDate]],"mmm")</f>
        <v>Feb</v>
      </c>
      <c r="J3673" s="6">
        <v>0.43194444444444446</v>
      </c>
      <c r="K3673" s="6" t="str">
        <f>TEXT(data[[#This Row],[OrderTime]],"h")</f>
        <v>10</v>
      </c>
      <c r="L3673" s="1">
        <v>45703</v>
      </c>
      <c r="M3673" s="6">
        <v>0.51527777777777772</v>
      </c>
      <c r="N3673" t="s">
        <v>75</v>
      </c>
      <c r="O3673" t="s">
        <v>313</v>
      </c>
      <c r="P3673" t="s">
        <v>77</v>
      </c>
      <c r="Q3673" t="s">
        <v>26</v>
      </c>
      <c r="R3673" t="s">
        <v>46</v>
      </c>
      <c r="S3673" t="s">
        <v>28</v>
      </c>
      <c r="T3673" t="s">
        <v>106</v>
      </c>
      <c r="U3673" t="s">
        <v>39</v>
      </c>
      <c r="V3673" s="5">
        <f>data[[#This Row],[PriceUSD]]*data[[#This Row],[Quantity]]</f>
        <v>39.72</v>
      </c>
      <c r="W3673" s="7">
        <f>data[[#This Row],[OrderDate]] + TIME(VALUE(LEFT(data[[#This Row],[OrderTime]],2)), VALUE(RIGHT(data[[#This Row],[OrderTime]],2)), 0)</f>
        <v>45702.030555555553</v>
      </c>
      <c r="X3673" s="7">
        <f>_xlfn.MINIFS(data[OrderDateTime], data[CustomerName], data[[#This Row],[CustomerName]])</f>
        <v>45511.054166666669</v>
      </c>
      <c r="Y3673" t="str">
        <f>IF(data[[#This Row],[OrderDateTime]]=data[[#This Row],[FirstOrderDateTime]], "New", "Returning")</f>
        <v>Returning</v>
      </c>
      <c r="Z3673" s="7">
        <f>data[[#This Row],[DeliveryDate]] + data[[#This Row],[DeliveryTime]]</f>
        <v>45703.515277777777</v>
      </c>
      <c r="AA3673" s="7">
        <f>data[[#This Row],[OrderDateTime]] + 1</f>
        <v>45703.030555555553</v>
      </c>
      <c r="AB3673" s="7" t="str">
        <f>IF(data[[#This Row],[DeliveryDateTime]] &lt;= data[[#This Row],[SLADue]], "On Time", "Late")</f>
        <v>Late</v>
      </c>
    </row>
    <row r="3674" spans="1:28" x14ac:dyDescent="0.2">
      <c r="A3674" t="s">
        <v>4224</v>
      </c>
      <c r="B3674" t="s">
        <v>19</v>
      </c>
      <c r="C3674" t="s">
        <v>126</v>
      </c>
      <c r="D3674" t="s">
        <v>127</v>
      </c>
      <c r="E3674" s="5">
        <v>22.04</v>
      </c>
      <c r="F3674" t="s">
        <v>138</v>
      </c>
      <c r="G3674">
        <v>2</v>
      </c>
      <c r="H3674" s="1">
        <v>45856</v>
      </c>
      <c r="I3674" s="1" t="str">
        <f>TEXT(data[[#This Row],[OrderDate]],"mmm")</f>
        <v>Jul</v>
      </c>
      <c r="J3674" s="6">
        <v>0.65069444444444446</v>
      </c>
      <c r="K3674" s="6" t="str">
        <f>TEXT(data[[#This Row],[OrderTime]],"h")</f>
        <v>15</v>
      </c>
      <c r="L3674" s="1">
        <v>45857</v>
      </c>
      <c r="M3674" s="6">
        <v>0.85902777777777772</v>
      </c>
      <c r="N3674" t="s">
        <v>23</v>
      </c>
      <c r="O3674" t="s">
        <v>784</v>
      </c>
      <c r="P3674" t="s">
        <v>25</v>
      </c>
      <c r="Q3674" t="s">
        <v>53</v>
      </c>
      <c r="R3674" t="s">
        <v>129</v>
      </c>
      <c r="S3674" t="s">
        <v>28</v>
      </c>
      <c r="T3674" t="s">
        <v>38</v>
      </c>
      <c r="U3674" t="s">
        <v>39</v>
      </c>
      <c r="V3674" s="5">
        <f>data[[#This Row],[PriceUSD]]*data[[#This Row],[Quantity]]</f>
        <v>44.08</v>
      </c>
      <c r="W3674" s="7">
        <f>data[[#This Row],[OrderDate]] + TIME(VALUE(LEFT(data[[#This Row],[OrderTime]],2)), VALUE(RIGHT(data[[#This Row],[OrderTime]],2)), 0)</f>
        <v>45856.030555555553</v>
      </c>
      <c r="X3674" s="7">
        <f>_xlfn.MINIFS(data[OrderDateTime], data[CustomerName], data[[#This Row],[CustomerName]])</f>
        <v>45570.038888888892</v>
      </c>
      <c r="Y3674" t="str">
        <f>IF(data[[#This Row],[OrderDateTime]]=data[[#This Row],[FirstOrderDateTime]], "New", "Returning")</f>
        <v>Returning</v>
      </c>
      <c r="Z3674" s="7">
        <f>data[[#This Row],[DeliveryDate]] + data[[#This Row],[DeliveryTime]]</f>
        <v>45857.859027777777</v>
      </c>
      <c r="AA3674" s="7">
        <f>data[[#This Row],[OrderDateTime]] + 1</f>
        <v>45857.030555555553</v>
      </c>
      <c r="AB3674" s="7" t="str">
        <f>IF(data[[#This Row],[DeliveryDateTime]] &lt;= data[[#This Row],[SLADue]], "On Time", "Late")</f>
        <v>Late</v>
      </c>
    </row>
    <row r="3675" spans="1:28" x14ac:dyDescent="0.2">
      <c r="A3675" t="s">
        <v>4225</v>
      </c>
      <c r="B3675" t="s">
        <v>19</v>
      </c>
      <c r="C3675" t="s">
        <v>117</v>
      </c>
      <c r="D3675" t="s">
        <v>118</v>
      </c>
      <c r="E3675" s="5">
        <v>69.09</v>
      </c>
      <c r="F3675" t="s">
        <v>94</v>
      </c>
      <c r="G3675">
        <v>3</v>
      </c>
      <c r="H3675" s="1">
        <v>45663</v>
      </c>
      <c r="I3675" s="1" t="str">
        <f>TEXT(data[[#This Row],[OrderDate]],"mmm")</f>
        <v>Jan</v>
      </c>
      <c r="J3675" s="6">
        <v>0.46111111111111114</v>
      </c>
      <c r="K3675" s="6" t="str">
        <f>TEXT(data[[#This Row],[OrderTime]],"h")</f>
        <v>11</v>
      </c>
      <c r="L3675" s="1">
        <v>45663</v>
      </c>
      <c r="M3675" s="6">
        <v>0.62777777777777777</v>
      </c>
      <c r="N3675" t="s">
        <v>148</v>
      </c>
      <c r="O3675" t="s">
        <v>214</v>
      </c>
      <c r="P3675" t="s">
        <v>25</v>
      </c>
      <c r="Q3675" t="s">
        <v>26</v>
      </c>
      <c r="R3675" t="s">
        <v>66</v>
      </c>
      <c r="S3675" t="s">
        <v>47</v>
      </c>
      <c r="T3675" t="s">
        <v>136</v>
      </c>
      <c r="U3675" t="s">
        <v>39</v>
      </c>
      <c r="V3675" s="5">
        <f>data[[#This Row],[PriceUSD]]*data[[#This Row],[Quantity]]</f>
        <v>207.27</v>
      </c>
      <c r="W3675" s="7">
        <f>data[[#This Row],[OrderDate]] + TIME(VALUE(LEFT(data[[#This Row],[OrderTime]],2)), VALUE(RIGHT(data[[#This Row],[OrderTime]],2)), 0)</f>
        <v>45663.007638888892</v>
      </c>
      <c r="X3675" s="7">
        <f>_xlfn.MINIFS(data[OrderDateTime], data[CustomerName], data[[#This Row],[CustomerName]])</f>
        <v>45506.052083333336</v>
      </c>
      <c r="Y3675" t="str">
        <f>IF(data[[#This Row],[OrderDateTime]]=data[[#This Row],[FirstOrderDateTime]], "New", "Returning")</f>
        <v>Returning</v>
      </c>
      <c r="Z3675" s="7">
        <f>data[[#This Row],[DeliveryDate]] + data[[#This Row],[DeliveryTime]]</f>
        <v>45663.62777777778</v>
      </c>
      <c r="AA3675" s="7">
        <f>data[[#This Row],[OrderDateTime]] + 1</f>
        <v>45664.007638888892</v>
      </c>
      <c r="AB3675" s="7" t="str">
        <f>IF(data[[#This Row],[DeliveryDateTime]] &lt;= data[[#This Row],[SLADue]], "On Time", "Late")</f>
        <v>On Time</v>
      </c>
    </row>
    <row r="3676" spans="1:28" x14ac:dyDescent="0.2">
      <c r="A3676" t="s">
        <v>4226</v>
      </c>
      <c r="B3676" t="s">
        <v>19</v>
      </c>
      <c r="C3676" t="s">
        <v>49</v>
      </c>
      <c r="D3676" t="s">
        <v>50</v>
      </c>
      <c r="E3676" s="5">
        <v>30.48</v>
      </c>
      <c r="F3676" t="s">
        <v>138</v>
      </c>
      <c r="G3676">
        <v>4</v>
      </c>
      <c r="H3676" s="1">
        <v>45657</v>
      </c>
      <c r="I3676" s="1" t="str">
        <f>TEXT(data[[#This Row],[OrderDate]],"mmm")</f>
        <v>Dec</v>
      </c>
      <c r="J3676" s="6">
        <v>0.40277777777777779</v>
      </c>
      <c r="K3676" s="6" t="str">
        <f>TEXT(data[[#This Row],[OrderTime]],"h")</f>
        <v>9</v>
      </c>
      <c r="L3676" s="1">
        <v>45657</v>
      </c>
      <c r="M3676" s="6">
        <v>0.52777777777777779</v>
      </c>
      <c r="N3676" t="s">
        <v>57</v>
      </c>
      <c r="O3676" t="s">
        <v>535</v>
      </c>
      <c r="P3676" t="s">
        <v>25</v>
      </c>
      <c r="Q3676" t="s">
        <v>53</v>
      </c>
      <c r="R3676" t="s">
        <v>54</v>
      </c>
      <c r="S3676" t="s">
        <v>47</v>
      </c>
      <c r="T3676" t="s">
        <v>38</v>
      </c>
      <c r="U3676" t="s">
        <v>39</v>
      </c>
      <c r="V3676" s="5">
        <f>data[[#This Row],[PriceUSD]]*data[[#This Row],[Quantity]]</f>
        <v>121.92</v>
      </c>
      <c r="W3676" s="7">
        <f>data[[#This Row],[OrderDate]] + TIME(VALUE(LEFT(data[[#This Row],[OrderTime]],2)), VALUE(RIGHT(data[[#This Row],[OrderTime]],2)), 0)</f>
        <v>45657.054166666669</v>
      </c>
      <c r="X3676" s="7">
        <f>_xlfn.MINIFS(data[OrderDateTime], data[CustomerName], data[[#This Row],[CustomerName]])</f>
        <v>45657.054166666669</v>
      </c>
      <c r="Y3676" t="str">
        <f>IF(data[[#This Row],[OrderDateTime]]=data[[#This Row],[FirstOrderDateTime]], "New", "Returning")</f>
        <v>New</v>
      </c>
      <c r="Z3676" s="7">
        <f>data[[#This Row],[DeliveryDate]] + data[[#This Row],[DeliveryTime]]</f>
        <v>45657.527777777781</v>
      </c>
      <c r="AA3676" s="7">
        <f>data[[#This Row],[OrderDateTime]] + 1</f>
        <v>45658.054166666669</v>
      </c>
      <c r="AB3676" s="7" t="str">
        <f>IF(data[[#This Row],[DeliveryDateTime]] &lt;= data[[#This Row],[SLADue]], "On Time", "Late")</f>
        <v>On Time</v>
      </c>
    </row>
    <row r="3677" spans="1:28" x14ac:dyDescent="0.2">
      <c r="A3677" t="s">
        <v>4227</v>
      </c>
      <c r="B3677" t="s">
        <v>19</v>
      </c>
      <c r="C3677" t="s">
        <v>126</v>
      </c>
      <c r="D3677" t="s">
        <v>127</v>
      </c>
      <c r="E3677" s="5">
        <v>21.86</v>
      </c>
      <c r="F3677" t="s">
        <v>56</v>
      </c>
      <c r="G3677">
        <v>1</v>
      </c>
      <c r="H3677" s="1">
        <v>45866</v>
      </c>
      <c r="I3677" s="1" t="str">
        <f>TEXT(data[[#This Row],[OrderDate]],"mmm")</f>
        <v>Jul</v>
      </c>
      <c r="J3677" s="6">
        <v>0.84166666666666667</v>
      </c>
      <c r="K3677" s="6" t="str">
        <f>TEXT(data[[#This Row],[OrderTime]],"h")</f>
        <v>20</v>
      </c>
      <c r="L3677" s="1">
        <v>45867</v>
      </c>
      <c r="M3677" s="6">
        <v>0.56944444444444442</v>
      </c>
      <c r="N3677" t="s">
        <v>64</v>
      </c>
      <c r="O3677" t="s">
        <v>519</v>
      </c>
      <c r="P3677" t="s">
        <v>25</v>
      </c>
      <c r="Q3677" t="s">
        <v>53</v>
      </c>
      <c r="R3677" t="s">
        <v>129</v>
      </c>
      <c r="S3677" t="s">
        <v>28</v>
      </c>
      <c r="T3677" t="s">
        <v>29</v>
      </c>
      <c r="U3677" t="s">
        <v>30</v>
      </c>
      <c r="V3677" s="5">
        <f>data[[#This Row],[PriceUSD]]*data[[#This Row],[Quantity]]</f>
        <v>21.86</v>
      </c>
      <c r="W3677" s="7">
        <f>data[[#This Row],[OrderDate]] + TIME(VALUE(LEFT(data[[#This Row],[OrderTime]],2)), VALUE(RIGHT(data[[#This Row],[OrderTime]],2)), 0)</f>
        <v>45866.046527777777</v>
      </c>
      <c r="X3677" s="7">
        <f>_xlfn.MINIFS(data[OrderDateTime], data[CustomerName], data[[#This Row],[CustomerName]])</f>
        <v>45511.007638888892</v>
      </c>
      <c r="Y3677" t="str">
        <f>IF(data[[#This Row],[OrderDateTime]]=data[[#This Row],[FirstOrderDateTime]], "New", "Returning")</f>
        <v>Returning</v>
      </c>
      <c r="Z3677" s="7">
        <f>data[[#This Row],[DeliveryDate]] + data[[#This Row],[DeliveryTime]]</f>
        <v>45867.569444444445</v>
      </c>
      <c r="AA3677" s="7">
        <f>data[[#This Row],[OrderDateTime]] + 1</f>
        <v>45867.046527777777</v>
      </c>
      <c r="AB3677" s="7" t="str">
        <f>IF(data[[#This Row],[DeliveryDateTime]] &lt;= data[[#This Row],[SLADue]], "On Time", "Late")</f>
        <v>Late</v>
      </c>
    </row>
    <row r="3678" spans="1:28" x14ac:dyDescent="0.2">
      <c r="A3678" t="s">
        <v>4228</v>
      </c>
      <c r="B3678" t="s">
        <v>19</v>
      </c>
      <c r="C3678" t="s">
        <v>20</v>
      </c>
      <c r="D3678" t="s">
        <v>21</v>
      </c>
      <c r="E3678" s="5">
        <v>17.170000000000002</v>
      </c>
      <c r="F3678" t="s">
        <v>22</v>
      </c>
      <c r="G3678">
        <v>1</v>
      </c>
      <c r="H3678" s="1">
        <v>45681</v>
      </c>
      <c r="I3678" s="1" t="str">
        <f>TEXT(data[[#This Row],[OrderDate]],"mmm")</f>
        <v>Jan</v>
      </c>
      <c r="J3678" s="6">
        <v>0.47638888888888886</v>
      </c>
      <c r="K3678" s="6" t="str">
        <f>TEXT(data[[#This Row],[OrderTime]],"h")</f>
        <v>11</v>
      </c>
      <c r="L3678" s="1">
        <v>45682</v>
      </c>
      <c r="M3678" s="6">
        <v>0.5180555555555556</v>
      </c>
      <c r="N3678" t="s">
        <v>276</v>
      </c>
      <c r="O3678" t="s">
        <v>603</v>
      </c>
      <c r="P3678" t="s">
        <v>133</v>
      </c>
      <c r="Q3678" t="s">
        <v>26</v>
      </c>
      <c r="R3678" t="s">
        <v>27</v>
      </c>
      <c r="S3678" t="s">
        <v>28</v>
      </c>
      <c r="T3678" t="s">
        <v>136</v>
      </c>
      <c r="U3678" t="s">
        <v>30</v>
      </c>
      <c r="V3678" s="5">
        <f>data[[#This Row],[PriceUSD]]*data[[#This Row],[Quantity]]</f>
        <v>17.170000000000002</v>
      </c>
      <c r="W3678" s="7">
        <f>data[[#This Row],[OrderDate]] + TIME(VALUE(LEFT(data[[#This Row],[OrderTime]],2)), VALUE(RIGHT(data[[#This Row],[OrderTime]],2)), 0)</f>
        <v>45681.061805555553</v>
      </c>
      <c r="X3678" s="7">
        <f>_xlfn.MINIFS(data[OrderDateTime], data[CustomerName], data[[#This Row],[CustomerName]])</f>
        <v>45511.061805555553</v>
      </c>
      <c r="Y3678" t="str">
        <f>IF(data[[#This Row],[OrderDateTime]]=data[[#This Row],[FirstOrderDateTime]], "New", "Returning")</f>
        <v>Returning</v>
      </c>
      <c r="Z3678" s="7">
        <f>data[[#This Row],[DeliveryDate]] + data[[#This Row],[DeliveryTime]]</f>
        <v>45682.518055555556</v>
      </c>
      <c r="AA3678" s="7">
        <f>data[[#This Row],[OrderDateTime]] + 1</f>
        <v>45682.061805555553</v>
      </c>
      <c r="AB3678" s="7" t="str">
        <f>IF(data[[#This Row],[DeliveryDateTime]] &lt;= data[[#This Row],[SLADue]], "On Time", "Late")</f>
        <v>Late</v>
      </c>
    </row>
    <row r="3679" spans="1:28" x14ac:dyDescent="0.2">
      <c r="A3679" t="s">
        <v>4229</v>
      </c>
      <c r="B3679" t="s">
        <v>19</v>
      </c>
      <c r="C3679" t="s">
        <v>117</v>
      </c>
      <c r="D3679" t="s">
        <v>118</v>
      </c>
      <c r="E3679" s="5">
        <v>72.11</v>
      </c>
      <c r="F3679" t="s">
        <v>119</v>
      </c>
      <c r="G3679">
        <v>1</v>
      </c>
      <c r="H3679" s="1">
        <v>45873</v>
      </c>
      <c r="I3679" s="1" t="str">
        <f>TEXT(data[[#This Row],[OrderDate]],"mmm")</f>
        <v>Aug</v>
      </c>
      <c r="J3679" s="6">
        <v>0.42152777777777778</v>
      </c>
      <c r="K3679" s="6" t="str">
        <f>TEXT(data[[#This Row],[OrderTime]],"h")</f>
        <v>10</v>
      </c>
      <c r="L3679" s="1">
        <v>45874</v>
      </c>
      <c r="M3679" s="6">
        <v>0.42152777777777778</v>
      </c>
      <c r="N3679" t="s">
        <v>120</v>
      </c>
      <c r="O3679" t="s">
        <v>1057</v>
      </c>
      <c r="P3679" t="s">
        <v>25</v>
      </c>
      <c r="Q3679" t="s">
        <v>26</v>
      </c>
      <c r="R3679" t="s">
        <v>66</v>
      </c>
      <c r="S3679" t="s">
        <v>28</v>
      </c>
      <c r="T3679" t="s">
        <v>136</v>
      </c>
      <c r="U3679" t="s">
        <v>67</v>
      </c>
      <c r="V3679" s="5">
        <f>data[[#This Row],[PriceUSD]]*data[[#This Row],[Quantity]]</f>
        <v>72.11</v>
      </c>
      <c r="W3679" s="7">
        <f>data[[#This Row],[OrderDate]] + TIME(VALUE(LEFT(data[[#This Row],[OrderTime]],2)), VALUE(RIGHT(data[[#This Row],[OrderTime]],2)), 0)</f>
        <v>45873.054166666669</v>
      </c>
      <c r="X3679" s="7">
        <f>_xlfn.MINIFS(data[OrderDateTime], data[CustomerName], data[[#This Row],[CustomerName]])</f>
        <v>45557.017361111109</v>
      </c>
      <c r="Y3679" t="str">
        <f>IF(data[[#This Row],[OrderDateTime]]=data[[#This Row],[FirstOrderDateTime]], "New", "Returning")</f>
        <v>Returning</v>
      </c>
      <c r="Z3679" s="7">
        <f>data[[#This Row],[DeliveryDate]] + data[[#This Row],[DeliveryTime]]</f>
        <v>45874.421527777777</v>
      </c>
      <c r="AA3679" s="7">
        <f>data[[#This Row],[OrderDateTime]] + 1</f>
        <v>45874.054166666669</v>
      </c>
      <c r="AB3679" s="7" t="str">
        <f>IF(data[[#This Row],[DeliveryDateTime]] &lt;= data[[#This Row],[SLADue]], "On Time", "Late")</f>
        <v>Late</v>
      </c>
    </row>
    <row r="3680" spans="1:28" x14ac:dyDescent="0.2">
      <c r="A3680" t="s">
        <v>4230</v>
      </c>
      <c r="B3680" t="s">
        <v>19</v>
      </c>
      <c r="C3680" t="s">
        <v>69</v>
      </c>
      <c r="D3680" t="s">
        <v>70</v>
      </c>
      <c r="E3680" s="5">
        <v>58.06</v>
      </c>
      <c r="F3680" t="s">
        <v>51</v>
      </c>
      <c r="G3680">
        <v>1</v>
      </c>
      <c r="H3680" s="1">
        <v>45863</v>
      </c>
      <c r="I3680" s="1" t="str">
        <f>TEXT(data[[#This Row],[OrderDate]],"mmm")</f>
        <v>Jul</v>
      </c>
      <c r="J3680" s="6">
        <v>0.84236111111111112</v>
      </c>
      <c r="K3680" s="6" t="str">
        <f>TEXT(data[[#This Row],[OrderTime]],"h")</f>
        <v>20</v>
      </c>
      <c r="L3680" s="1">
        <v>45864</v>
      </c>
      <c r="M3680" s="6">
        <v>0.8041666666666667</v>
      </c>
      <c r="N3680" t="s">
        <v>44</v>
      </c>
      <c r="O3680" t="s">
        <v>159</v>
      </c>
      <c r="P3680" t="s">
        <v>25</v>
      </c>
      <c r="Q3680" t="s">
        <v>26</v>
      </c>
      <c r="R3680" t="s">
        <v>37</v>
      </c>
      <c r="S3680" t="s">
        <v>28</v>
      </c>
      <c r="T3680" t="s">
        <v>38</v>
      </c>
      <c r="U3680" t="s">
        <v>67</v>
      </c>
      <c r="V3680" s="5">
        <f>data[[#This Row],[PriceUSD]]*data[[#This Row],[Quantity]]</f>
        <v>58.06</v>
      </c>
      <c r="W3680" s="7">
        <f>data[[#This Row],[OrderDate]] + TIME(VALUE(LEFT(data[[#This Row],[OrderTime]],2)), VALUE(RIGHT(data[[#This Row],[OrderTime]],2)), 0)</f>
        <v>45863.007638888892</v>
      </c>
      <c r="X3680" s="7">
        <f>_xlfn.MINIFS(data[OrderDateTime], data[CustomerName], data[[#This Row],[CustomerName]])</f>
        <v>45548.015277777777</v>
      </c>
      <c r="Y3680" t="str">
        <f>IF(data[[#This Row],[OrderDateTime]]=data[[#This Row],[FirstOrderDateTime]], "New", "Returning")</f>
        <v>Returning</v>
      </c>
      <c r="Z3680" s="7">
        <f>data[[#This Row],[DeliveryDate]] + data[[#This Row],[DeliveryTime]]</f>
        <v>45864.804166666669</v>
      </c>
      <c r="AA3680" s="7">
        <f>data[[#This Row],[OrderDateTime]] + 1</f>
        <v>45864.007638888892</v>
      </c>
      <c r="AB3680" s="7" t="str">
        <f>IF(data[[#This Row],[DeliveryDateTime]] &lt;= data[[#This Row],[SLADue]], "On Time", "Late")</f>
        <v>Late</v>
      </c>
    </row>
    <row r="3681" spans="1:28" x14ac:dyDescent="0.2">
      <c r="A3681" t="s">
        <v>4231</v>
      </c>
      <c r="B3681" t="s">
        <v>19</v>
      </c>
      <c r="C3681" t="s">
        <v>85</v>
      </c>
      <c r="D3681" t="s">
        <v>86</v>
      </c>
      <c r="E3681" s="5">
        <v>52.72</v>
      </c>
      <c r="F3681" t="s">
        <v>87</v>
      </c>
      <c r="G3681">
        <v>1</v>
      </c>
      <c r="H3681" s="1">
        <v>45543</v>
      </c>
      <c r="I3681" s="1" t="str">
        <f>TEXT(data[[#This Row],[OrderDate]],"mmm")</f>
        <v>Sep</v>
      </c>
      <c r="J3681" s="6">
        <v>0.5229166666666667</v>
      </c>
      <c r="K3681" s="6" t="str">
        <f>TEXT(data[[#This Row],[OrderTime]],"h")</f>
        <v>12</v>
      </c>
      <c r="L3681" s="1">
        <v>45544</v>
      </c>
      <c r="M3681" s="6">
        <v>0.7729166666666667</v>
      </c>
      <c r="N3681" t="s">
        <v>175</v>
      </c>
      <c r="O3681" t="s">
        <v>719</v>
      </c>
      <c r="P3681" t="s">
        <v>25</v>
      </c>
      <c r="Q3681" t="s">
        <v>53</v>
      </c>
      <c r="R3681" t="s">
        <v>90</v>
      </c>
      <c r="S3681" t="s">
        <v>28</v>
      </c>
      <c r="T3681" t="s">
        <v>29</v>
      </c>
      <c r="U3681" t="s">
        <v>67</v>
      </c>
      <c r="V3681" s="5">
        <f>data[[#This Row],[PriceUSD]]*data[[#This Row],[Quantity]]</f>
        <v>52.72</v>
      </c>
      <c r="W3681" s="7">
        <f>data[[#This Row],[OrderDate]] + TIME(VALUE(LEFT(data[[#This Row],[OrderTime]],2)), VALUE(RIGHT(data[[#This Row],[OrderTime]],2)), 0)</f>
        <v>45543.046527777777</v>
      </c>
      <c r="X3681" s="7">
        <f>_xlfn.MINIFS(data[OrderDateTime], data[CustomerName], data[[#This Row],[CustomerName]])</f>
        <v>45519.015277777777</v>
      </c>
      <c r="Y3681" t="str">
        <f>IF(data[[#This Row],[OrderDateTime]]=data[[#This Row],[FirstOrderDateTime]], "New", "Returning")</f>
        <v>Returning</v>
      </c>
      <c r="Z3681" s="7">
        <f>data[[#This Row],[DeliveryDate]] + data[[#This Row],[DeliveryTime]]</f>
        <v>45544.772916666669</v>
      </c>
      <c r="AA3681" s="7">
        <f>data[[#This Row],[OrderDateTime]] + 1</f>
        <v>45544.046527777777</v>
      </c>
      <c r="AB3681" s="7" t="str">
        <f>IF(data[[#This Row],[DeliveryDateTime]] &lt;= data[[#This Row],[SLADue]], "On Time", "Late")</f>
        <v>Late</v>
      </c>
    </row>
    <row r="3682" spans="1:28" x14ac:dyDescent="0.2">
      <c r="A3682" t="s">
        <v>4232</v>
      </c>
      <c r="B3682" t="s">
        <v>19</v>
      </c>
      <c r="C3682" t="s">
        <v>69</v>
      </c>
      <c r="D3682" t="s">
        <v>70</v>
      </c>
      <c r="E3682" s="5">
        <v>54.61</v>
      </c>
      <c r="F3682" t="s">
        <v>43</v>
      </c>
      <c r="G3682">
        <v>1</v>
      </c>
      <c r="H3682" s="1">
        <v>45657</v>
      </c>
      <c r="I3682" s="1" t="str">
        <f>TEXT(data[[#This Row],[OrderDate]],"mmm")</f>
        <v>Dec</v>
      </c>
      <c r="J3682" s="6">
        <v>0.49375000000000002</v>
      </c>
      <c r="K3682" s="6" t="str">
        <f>TEXT(data[[#This Row],[OrderTime]],"h")</f>
        <v>11</v>
      </c>
      <c r="L3682" s="1">
        <v>45658</v>
      </c>
      <c r="M3682" s="6">
        <v>0.74375000000000002</v>
      </c>
      <c r="N3682" t="s">
        <v>75</v>
      </c>
      <c r="O3682" t="s">
        <v>1245</v>
      </c>
      <c r="P3682" t="s">
        <v>25</v>
      </c>
      <c r="Q3682" t="s">
        <v>26</v>
      </c>
      <c r="R3682" t="s">
        <v>37</v>
      </c>
      <c r="S3682" t="s">
        <v>28</v>
      </c>
      <c r="T3682" t="s">
        <v>136</v>
      </c>
      <c r="U3682" t="s">
        <v>30</v>
      </c>
      <c r="V3682" s="5">
        <f>data[[#This Row],[PriceUSD]]*data[[#This Row],[Quantity]]</f>
        <v>54.61</v>
      </c>
      <c r="W3682" s="7">
        <f>data[[#This Row],[OrderDate]] + TIME(VALUE(LEFT(data[[#This Row],[OrderTime]],2)), VALUE(RIGHT(data[[#This Row],[OrderTime]],2)), 0)</f>
        <v>45657.052083333336</v>
      </c>
      <c r="X3682" s="7">
        <f>_xlfn.MINIFS(data[OrderDateTime], data[CustomerName], data[[#This Row],[CustomerName]])</f>
        <v>45508.017361111109</v>
      </c>
      <c r="Y3682" t="str">
        <f>IF(data[[#This Row],[OrderDateTime]]=data[[#This Row],[FirstOrderDateTime]], "New", "Returning")</f>
        <v>Returning</v>
      </c>
      <c r="Z3682" s="7">
        <f>data[[#This Row],[DeliveryDate]] + data[[#This Row],[DeliveryTime]]</f>
        <v>45658.743750000001</v>
      </c>
      <c r="AA3682" s="7">
        <f>data[[#This Row],[OrderDateTime]] + 1</f>
        <v>45658.052083333336</v>
      </c>
      <c r="AB3682" s="7" t="str">
        <f>IF(data[[#This Row],[DeliveryDateTime]] &lt;= data[[#This Row],[SLADue]], "On Time", "Late")</f>
        <v>Late</v>
      </c>
    </row>
    <row r="3683" spans="1:28" x14ac:dyDescent="0.2">
      <c r="A3683" t="s">
        <v>4233</v>
      </c>
      <c r="B3683" t="s">
        <v>19</v>
      </c>
      <c r="C3683" t="s">
        <v>117</v>
      </c>
      <c r="D3683" t="s">
        <v>118</v>
      </c>
      <c r="E3683" s="5">
        <v>88.02</v>
      </c>
      <c r="F3683" t="s">
        <v>182</v>
      </c>
      <c r="G3683">
        <v>1</v>
      </c>
      <c r="H3683" s="1">
        <v>45666</v>
      </c>
      <c r="I3683" s="1" t="str">
        <f>TEXT(data[[#This Row],[OrderDate]],"mmm")</f>
        <v>Jan</v>
      </c>
      <c r="J3683" s="6">
        <v>0.54513888888888884</v>
      </c>
      <c r="K3683" s="6" t="str">
        <f>TEXT(data[[#This Row],[OrderTime]],"h")</f>
        <v>13</v>
      </c>
      <c r="L3683" s="1">
        <v>45668</v>
      </c>
      <c r="M3683" s="6">
        <v>0.54513888888888884</v>
      </c>
      <c r="N3683" t="s">
        <v>123</v>
      </c>
      <c r="O3683" t="s">
        <v>2071</v>
      </c>
      <c r="P3683" t="s">
        <v>36</v>
      </c>
      <c r="Q3683" t="s">
        <v>26</v>
      </c>
      <c r="R3683" t="s">
        <v>66</v>
      </c>
      <c r="S3683" t="s">
        <v>105</v>
      </c>
      <c r="T3683" t="s">
        <v>38</v>
      </c>
      <c r="U3683" t="s">
        <v>39</v>
      </c>
      <c r="V3683" s="5">
        <f>data[[#This Row],[PriceUSD]]*data[[#This Row],[Quantity]]</f>
        <v>88.02</v>
      </c>
      <c r="W3683" s="7">
        <f>data[[#This Row],[OrderDate]] + TIME(VALUE(LEFT(data[[#This Row],[OrderTime]],2)), VALUE(RIGHT(data[[#This Row],[OrderTime]],2)), 0)</f>
        <v>45666.061805555553</v>
      </c>
      <c r="X3683" s="7">
        <f>_xlfn.MINIFS(data[OrderDateTime], data[CustomerName], data[[#This Row],[CustomerName]])</f>
        <v>45527.038888888892</v>
      </c>
      <c r="Y3683" t="str">
        <f>IF(data[[#This Row],[OrderDateTime]]=data[[#This Row],[FirstOrderDateTime]], "New", "Returning")</f>
        <v>Returning</v>
      </c>
      <c r="Z3683" s="7">
        <f>data[[#This Row],[DeliveryDate]] + data[[#This Row],[DeliveryTime]]</f>
        <v>45668.545138888891</v>
      </c>
      <c r="AA3683" s="7">
        <f>data[[#This Row],[OrderDateTime]] + 1</f>
        <v>45667.061805555553</v>
      </c>
      <c r="AB3683" s="7" t="str">
        <f>IF(data[[#This Row],[DeliveryDateTime]] &lt;= data[[#This Row],[SLADue]], "On Time", "Late")</f>
        <v>Late</v>
      </c>
    </row>
    <row r="3684" spans="1:28" x14ac:dyDescent="0.2">
      <c r="A3684" t="s">
        <v>4234</v>
      </c>
      <c r="B3684" t="s">
        <v>19</v>
      </c>
      <c r="C3684" t="s">
        <v>61</v>
      </c>
      <c r="D3684" t="s">
        <v>62</v>
      </c>
      <c r="E3684" s="5">
        <v>127.78</v>
      </c>
      <c r="F3684" t="s">
        <v>63</v>
      </c>
      <c r="G3684">
        <v>3</v>
      </c>
      <c r="H3684" s="1">
        <v>45552</v>
      </c>
      <c r="I3684" s="1" t="str">
        <f>TEXT(data[[#This Row],[OrderDate]],"mmm")</f>
        <v>Sep</v>
      </c>
      <c r="J3684" s="6">
        <v>0.7368055555555556</v>
      </c>
      <c r="K3684" s="6" t="str">
        <f>TEXT(data[[#This Row],[OrderTime]],"h")</f>
        <v>17</v>
      </c>
      <c r="L3684" s="1">
        <v>45553</v>
      </c>
      <c r="M3684" s="6">
        <v>0.7368055555555556</v>
      </c>
      <c r="N3684" t="s">
        <v>131</v>
      </c>
      <c r="O3684" t="s">
        <v>164</v>
      </c>
      <c r="P3684" t="s">
        <v>133</v>
      </c>
      <c r="Q3684" t="s">
        <v>53</v>
      </c>
      <c r="R3684" t="s">
        <v>66</v>
      </c>
      <c r="S3684" t="s">
        <v>28</v>
      </c>
      <c r="T3684" t="s">
        <v>38</v>
      </c>
      <c r="U3684" t="s">
        <v>30</v>
      </c>
      <c r="V3684" s="5">
        <f>data[[#This Row],[PriceUSD]]*data[[#This Row],[Quantity]]</f>
        <v>383.34000000000003</v>
      </c>
      <c r="W3684" s="7">
        <f>data[[#This Row],[OrderDate]] + TIME(VALUE(LEFT(data[[#This Row],[OrderTime]],2)), VALUE(RIGHT(data[[#This Row],[OrderTime]],2)), 0)</f>
        <v>45552.038888888892</v>
      </c>
      <c r="X3684" s="7">
        <f>_xlfn.MINIFS(data[OrderDateTime], data[CustomerName], data[[#This Row],[CustomerName]])</f>
        <v>45514.007638888892</v>
      </c>
      <c r="Y3684" t="str">
        <f>IF(data[[#This Row],[OrderDateTime]]=data[[#This Row],[FirstOrderDateTime]], "New", "Returning")</f>
        <v>Returning</v>
      </c>
      <c r="Z3684" s="7">
        <f>data[[#This Row],[DeliveryDate]] + data[[#This Row],[DeliveryTime]]</f>
        <v>45553.736805555556</v>
      </c>
      <c r="AA3684" s="7">
        <f>data[[#This Row],[OrderDateTime]] + 1</f>
        <v>45553.038888888892</v>
      </c>
      <c r="AB3684" s="7" t="str">
        <f>IF(data[[#This Row],[DeliveryDateTime]] &lt;= data[[#This Row],[SLADue]], "On Time", "Late")</f>
        <v>Late</v>
      </c>
    </row>
    <row r="3685" spans="1:28" x14ac:dyDescent="0.2">
      <c r="A3685" t="s">
        <v>4235</v>
      </c>
      <c r="B3685" t="s">
        <v>19</v>
      </c>
      <c r="C3685" t="s">
        <v>117</v>
      </c>
      <c r="D3685" t="s">
        <v>118</v>
      </c>
      <c r="E3685" s="5">
        <v>70.930000000000007</v>
      </c>
      <c r="F3685" t="s">
        <v>94</v>
      </c>
      <c r="G3685">
        <v>5</v>
      </c>
      <c r="H3685" s="1">
        <v>45592</v>
      </c>
      <c r="I3685" s="1" t="str">
        <f>TEXT(data[[#This Row],[OrderDate]],"mmm")</f>
        <v>Oct</v>
      </c>
      <c r="J3685" s="6">
        <v>0.85277777777777775</v>
      </c>
      <c r="K3685" s="6" t="str">
        <f>TEXT(data[[#This Row],[OrderTime]],"h")</f>
        <v>20</v>
      </c>
      <c r="L3685" s="1">
        <v>45594</v>
      </c>
      <c r="M3685" s="6">
        <v>0.71388888888888891</v>
      </c>
      <c r="N3685" t="s">
        <v>213</v>
      </c>
      <c r="O3685" t="s">
        <v>198</v>
      </c>
      <c r="P3685" t="s">
        <v>36</v>
      </c>
      <c r="Q3685" t="s">
        <v>26</v>
      </c>
      <c r="R3685" t="s">
        <v>66</v>
      </c>
      <c r="S3685" t="s">
        <v>105</v>
      </c>
      <c r="T3685" t="s">
        <v>29</v>
      </c>
      <c r="U3685" t="s">
        <v>67</v>
      </c>
      <c r="V3685" s="5">
        <f>data[[#This Row],[PriceUSD]]*data[[#This Row],[Quantity]]</f>
        <v>354.65000000000003</v>
      </c>
      <c r="W3685" s="7">
        <f>data[[#This Row],[OrderDate]] + TIME(VALUE(LEFT(data[[#This Row],[OrderTime]],2)), VALUE(RIGHT(data[[#This Row],[OrderTime]],2)), 0)</f>
        <v>45592.054166666669</v>
      </c>
      <c r="X3685" s="7">
        <f>_xlfn.MINIFS(data[OrderDateTime], data[CustomerName], data[[#This Row],[CustomerName]])</f>
        <v>45592.054166666669</v>
      </c>
      <c r="Y3685" t="str">
        <f>IF(data[[#This Row],[OrderDateTime]]=data[[#This Row],[FirstOrderDateTime]], "New", "Returning")</f>
        <v>New</v>
      </c>
      <c r="Z3685" s="7">
        <f>data[[#This Row],[DeliveryDate]] + data[[#This Row],[DeliveryTime]]</f>
        <v>45594.713888888888</v>
      </c>
      <c r="AA3685" s="7">
        <f>data[[#This Row],[OrderDateTime]] + 1</f>
        <v>45593.054166666669</v>
      </c>
      <c r="AB3685" s="7" t="str">
        <f>IF(data[[#This Row],[DeliveryDateTime]] &lt;= data[[#This Row],[SLADue]], "On Time", "Late")</f>
        <v>Late</v>
      </c>
    </row>
    <row r="3686" spans="1:28" x14ac:dyDescent="0.2">
      <c r="A3686" t="s">
        <v>4236</v>
      </c>
      <c r="B3686" t="s">
        <v>19</v>
      </c>
      <c r="C3686" t="s">
        <v>126</v>
      </c>
      <c r="D3686" t="s">
        <v>127</v>
      </c>
      <c r="E3686" s="5">
        <v>21.44</v>
      </c>
      <c r="F3686" t="s">
        <v>71</v>
      </c>
      <c r="G3686">
        <v>1</v>
      </c>
      <c r="H3686" s="1">
        <v>45797</v>
      </c>
      <c r="I3686" s="1" t="str">
        <f>TEXT(data[[#This Row],[OrderDate]],"mmm")</f>
        <v>May</v>
      </c>
      <c r="J3686" s="6">
        <v>0.50138888888888888</v>
      </c>
      <c r="K3686" s="6" t="str">
        <f>TEXT(data[[#This Row],[OrderTime]],"h")</f>
        <v>12</v>
      </c>
      <c r="L3686" s="1">
        <v>45797</v>
      </c>
      <c r="M3686" s="6">
        <v>0.79305555555555551</v>
      </c>
      <c r="N3686" t="s">
        <v>112</v>
      </c>
      <c r="O3686" t="s">
        <v>471</v>
      </c>
      <c r="P3686" t="s">
        <v>36</v>
      </c>
      <c r="Q3686" t="s">
        <v>53</v>
      </c>
      <c r="R3686" t="s">
        <v>129</v>
      </c>
      <c r="S3686" t="s">
        <v>47</v>
      </c>
      <c r="T3686" t="s">
        <v>29</v>
      </c>
      <c r="U3686" t="s">
        <v>30</v>
      </c>
      <c r="V3686" s="5">
        <f>data[[#This Row],[PriceUSD]]*data[[#This Row],[Quantity]]</f>
        <v>21.44</v>
      </c>
      <c r="W3686" s="7">
        <f>data[[#This Row],[OrderDate]] + TIME(VALUE(LEFT(data[[#This Row],[OrderTime]],2)), VALUE(RIGHT(data[[#This Row],[OrderTime]],2)), 0)</f>
        <v>45797.061805555553</v>
      </c>
      <c r="X3686" s="7">
        <f>_xlfn.MINIFS(data[OrderDateTime], data[CustomerName], data[[#This Row],[CustomerName]])</f>
        <v>45514.030555555553</v>
      </c>
      <c r="Y3686" t="str">
        <f>IF(data[[#This Row],[OrderDateTime]]=data[[#This Row],[FirstOrderDateTime]], "New", "Returning")</f>
        <v>Returning</v>
      </c>
      <c r="Z3686" s="7">
        <f>data[[#This Row],[DeliveryDate]] + data[[#This Row],[DeliveryTime]]</f>
        <v>45797.793055555558</v>
      </c>
      <c r="AA3686" s="7">
        <f>data[[#This Row],[OrderDateTime]] + 1</f>
        <v>45798.061805555553</v>
      </c>
      <c r="AB3686" s="7" t="str">
        <f>IF(data[[#This Row],[DeliveryDateTime]] &lt;= data[[#This Row],[SLADue]], "On Time", "Late")</f>
        <v>On Time</v>
      </c>
    </row>
    <row r="3687" spans="1:28" x14ac:dyDescent="0.2">
      <c r="A3687" t="s">
        <v>4237</v>
      </c>
      <c r="B3687" t="s">
        <v>19</v>
      </c>
      <c r="C3687" t="s">
        <v>101</v>
      </c>
      <c r="D3687" t="s">
        <v>102</v>
      </c>
      <c r="E3687" s="5">
        <v>27.56</v>
      </c>
      <c r="F3687" t="s">
        <v>81</v>
      </c>
      <c r="G3687">
        <v>1</v>
      </c>
      <c r="H3687" s="1">
        <v>45746</v>
      </c>
      <c r="I3687" s="1" t="str">
        <f>TEXT(data[[#This Row],[OrderDate]],"mmm")</f>
        <v>Mar</v>
      </c>
      <c r="J3687" s="6">
        <v>0.37916666666666665</v>
      </c>
      <c r="K3687" s="6" t="str">
        <f>TEXT(data[[#This Row],[OrderTime]],"h")</f>
        <v>9</v>
      </c>
      <c r="L3687" s="1">
        <v>45746</v>
      </c>
      <c r="M3687" s="6">
        <v>0.62916666666666665</v>
      </c>
      <c r="N3687" t="s">
        <v>34</v>
      </c>
      <c r="O3687" t="s">
        <v>96</v>
      </c>
      <c r="P3687" t="s">
        <v>36</v>
      </c>
      <c r="Q3687" t="s">
        <v>26</v>
      </c>
      <c r="R3687" t="s">
        <v>83</v>
      </c>
      <c r="S3687" t="s">
        <v>47</v>
      </c>
      <c r="T3687" t="s">
        <v>38</v>
      </c>
      <c r="U3687" t="s">
        <v>39</v>
      </c>
      <c r="V3687" s="5">
        <f>data[[#This Row],[PriceUSD]]*data[[#This Row],[Quantity]]</f>
        <v>27.56</v>
      </c>
      <c r="W3687" s="7">
        <f>data[[#This Row],[OrderDate]] + TIME(VALUE(LEFT(data[[#This Row],[OrderTime]],2)), VALUE(RIGHT(data[[#This Row],[OrderTime]],2)), 0)</f>
        <v>45746.046527777777</v>
      </c>
      <c r="X3687" s="7">
        <f>_xlfn.MINIFS(data[OrderDateTime], data[CustomerName], data[[#This Row],[CustomerName]])</f>
        <v>45555.061805555553</v>
      </c>
      <c r="Y3687" t="str">
        <f>IF(data[[#This Row],[OrderDateTime]]=data[[#This Row],[FirstOrderDateTime]], "New", "Returning")</f>
        <v>Returning</v>
      </c>
      <c r="Z3687" s="7">
        <f>data[[#This Row],[DeliveryDate]] + data[[#This Row],[DeliveryTime]]</f>
        <v>45746.629166666666</v>
      </c>
      <c r="AA3687" s="7">
        <f>data[[#This Row],[OrderDateTime]] + 1</f>
        <v>45747.046527777777</v>
      </c>
      <c r="AB3687" s="7" t="str">
        <f>IF(data[[#This Row],[DeliveryDateTime]] &lt;= data[[#This Row],[SLADue]], "On Time", "Late")</f>
        <v>On Time</v>
      </c>
    </row>
    <row r="3688" spans="1:28" x14ac:dyDescent="0.2">
      <c r="A3688" t="s">
        <v>4238</v>
      </c>
      <c r="B3688" t="s">
        <v>19</v>
      </c>
      <c r="C3688" t="s">
        <v>41</v>
      </c>
      <c r="D3688" t="s">
        <v>42</v>
      </c>
      <c r="E3688" s="5">
        <v>34.270000000000003</v>
      </c>
      <c r="F3688" t="s">
        <v>56</v>
      </c>
      <c r="G3688">
        <v>1</v>
      </c>
      <c r="H3688" s="1">
        <v>45866</v>
      </c>
      <c r="I3688" s="1" t="str">
        <f>TEXT(data[[#This Row],[OrderDate]],"mmm")</f>
        <v>Jul</v>
      </c>
      <c r="J3688" s="6">
        <v>0.45416666666666666</v>
      </c>
      <c r="K3688" s="6" t="str">
        <f>TEXT(data[[#This Row],[OrderTime]],"h")</f>
        <v>10</v>
      </c>
      <c r="L3688" s="1">
        <v>45867</v>
      </c>
      <c r="M3688" s="6">
        <v>0.57916666666666672</v>
      </c>
      <c r="N3688" t="s">
        <v>112</v>
      </c>
      <c r="O3688" t="s">
        <v>260</v>
      </c>
      <c r="P3688" t="s">
        <v>36</v>
      </c>
      <c r="Q3688" t="s">
        <v>53</v>
      </c>
      <c r="R3688" t="s">
        <v>46</v>
      </c>
      <c r="S3688" t="s">
        <v>28</v>
      </c>
      <c r="T3688" t="s">
        <v>29</v>
      </c>
      <c r="U3688" t="s">
        <v>39</v>
      </c>
      <c r="V3688" s="5">
        <f>data[[#This Row],[PriceUSD]]*data[[#This Row],[Quantity]]</f>
        <v>34.270000000000003</v>
      </c>
      <c r="W3688" s="7">
        <f>data[[#This Row],[OrderDate]] + TIME(VALUE(LEFT(data[[#This Row],[OrderTime]],2)), VALUE(RIGHT(data[[#This Row],[OrderTime]],2)), 0)</f>
        <v>45866.046527777777</v>
      </c>
      <c r="X3688" s="7">
        <f>_xlfn.MINIFS(data[OrderDateTime], data[CustomerName], data[[#This Row],[CustomerName]])</f>
        <v>45510.054166666669</v>
      </c>
      <c r="Y3688" t="str">
        <f>IF(data[[#This Row],[OrderDateTime]]=data[[#This Row],[FirstOrderDateTime]], "New", "Returning")</f>
        <v>Returning</v>
      </c>
      <c r="Z3688" s="7">
        <f>data[[#This Row],[DeliveryDate]] + data[[#This Row],[DeliveryTime]]</f>
        <v>45867.57916666667</v>
      </c>
      <c r="AA3688" s="7">
        <f>data[[#This Row],[OrderDateTime]] + 1</f>
        <v>45867.046527777777</v>
      </c>
      <c r="AB3688" s="7" t="str">
        <f>IF(data[[#This Row],[DeliveryDateTime]] &lt;= data[[#This Row],[SLADue]], "On Time", "Late")</f>
        <v>Late</v>
      </c>
    </row>
    <row r="3689" spans="1:28" x14ac:dyDescent="0.2">
      <c r="A3689" t="s">
        <v>4239</v>
      </c>
      <c r="B3689" t="s">
        <v>19</v>
      </c>
      <c r="C3689" t="s">
        <v>69</v>
      </c>
      <c r="D3689" t="s">
        <v>70</v>
      </c>
      <c r="E3689" s="5">
        <v>62.03</v>
      </c>
      <c r="F3689" t="s">
        <v>74</v>
      </c>
      <c r="G3689">
        <v>2</v>
      </c>
      <c r="H3689" s="1">
        <v>45682</v>
      </c>
      <c r="I3689" s="1" t="str">
        <f>TEXT(data[[#This Row],[OrderDate]],"mmm")</f>
        <v>Jan</v>
      </c>
      <c r="J3689" s="6">
        <v>0.78333333333333333</v>
      </c>
      <c r="K3689" s="6" t="str">
        <f>TEXT(data[[#This Row],[OrderTime]],"h")</f>
        <v>18</v>
      </c>
      <c r="L3689" s="1">
        <v>45684</v>
      </c>
      <c r="M3689" s="6">
        <v>0.51666666666666672</v>
      </c>
      <c r="N3689" t="s">
        <v>34</v>
      </c>
      <c r="O3689" t="s">
        <v>563</v>
      </c>
      <c r="P3689" t="s">
        <v>36</v>
      </c>
      <c r="Q3689" t="s">
        <v>26</v>
      </c>
      <c r="R3689" t="s">
        <v>37</v>
      </c>
      <c r="S3689" t="s">
        <v>105</v>
      </c>
      <c r="T3689" t="s">
        <v>59</v>
      </c>
      <c r="U3689" t="s">
        <v>30</v>
      </c>
      <c r="V3689" s="5">
        <f>data[[#This Row],[PriceUSD]]*data[[#This Row],[Quantity]]</f>
        <v>124.06</v>
      </c>
      <c r="W3689" s="7">
        <f>data[[#This Row],[OrderDate]] + TIME(VALUE(LEFT(data[[#This Row],[OrderTime]],2)), VALUE(RIGHT(data[[#This Row],[OrderTime]],2)), 0)</f>
        <v>45682.022916666669</v>
      </c>
      <c r="X3689" s="7">
        <f>_xlfn.MINIFS(data[OrderDateTime], data[CustomerName], data[[#This Row],[CustomerName]])</f>
        <v>45511.007638888892</v>
      </c>
      <c r="Y3689" t="str">
        <f>IF(data[[#This Row],[OrderDateTime]]=data[[#This Row],[FirstOrderDateTime]], "New", "Returning")</f>
        <v>Returning</v>
      </c>
      <c r="Z3689" s="7">
        <f>data[[#This Row],[DeliveryDate]] + data[[#This Row],[DeliveryTime]]</f>
        <v>45684.51666666667</v>
      </c>
      <c r="AA3689" s="7">
        <f>data[[#This Row],[OrderDateTime]] + 1</f>
        <v>45683.022916666669</v>
      </c>
      <c r="AB3689" s="7" t="str">
        <f>IF(data[[#This Row],[DeliveryDateTime]] &lt;= data[[#This Row],[SLADue]], "On Time", "Late")</f>
        <v>Late</v>
      </c>
    </row>
    <row r="3690" spans="1:28" x14ac:dyDescent="0.2">
      <c r="A3690" t="s">
        <v>4240</v>
      </c>
      <c r="B3690" t="s">
        <v>19</v>
      </c>
      <c r="C3690" t="s">
        <v>32</v>
      </c>
      <c r="D3690" t="s">
        <v>33</v>
      </c>
      <c r="E3690" s="5">
        <v>52.14</v>
      </c>
      <c r="F3690" t="s">
        <v>22</v>
      </c>
      <c r="G3690">
        <v>1</v>
      </c>
      <c r="H3690" s="1">
        <v>45658</v>
      </c>
      <c r="I3690" s="1" t="str">
        <f>TEXT(data[[#This Row],[OrderDate]],"mmm")</f>
        <v>Jan</v>
      </c>
      <c r="J3690" s="6">
        <v>0.62222222222222223</v>
      </c>
      <c r="K3690" s="6" t="str">
        <f>TEXT(data[[#This Row],[OrderTime]],"h")</f>
        <v>14</v>
      </c>
      <c r="L3690" s="1">
        <v>45658</v>
      </c>
      <c r="M3690" s="6">
        <v>0.91388888888888886</v>
      </c>
      <c r="N3690" t="s">
        <v>145</v>
      </c>
      <c r="O3690" t="s">
        <v>674</v>
      </c>
      <c r="P3690" t="s">
        <v>77</v>
      </c>
      <c r="Q3690" t="s">
        <v>26</v>
      </c>
      <c r="R3690" t="s">
        <v>37</v>
      </c>
      <c r="S3690" t="s">
        <v>47</v>
      </c>
      <c r="T3690" t="s">
        <v>29</v>
      </c>
      <c r="U3690" t="s">
        <v>30</v>
      </c>
      <c r="V3690" s="5">
        <f>data[[#This Row],[PriceUSD]]*data[[#This Row],[Quantity]]</f>
        <v>52.14</v>
      </c>
      <c r="W3690" s="7">
        <f>data[[#This Row],[OrderDate]] + TIME(VALUE(LEFT(data[[#This Row],[OrderTime]],2)), VALUE(RIGHT(data[[#This Row],[OrderTime]],2)), 0)</f>
        <v>45658.015277777777</v>
      </c>
      <c r="X3690" s="7">
        <f>_xlfn.MINIFS(data[OrderDateTime], data[CustomerName], data[[#This Row],[CustomerName]])</f>
        <v>45523.007638888892</v>
      </c>
      <c r="Y3690" t="str">
        <f>IF(data[[#This Row],[OrderDateTime]]=data[[#This Row],[FirstOrderDateTime]], "New", "Returning")</f>
        <v>Returning</v>
      </c>
      <c r="Z3690" s="7">
        <f>data[[#This Row],[DeliveryDate]] + data[[#This Row],[DeliveryTime]]</f>
        <v>45658.913888888892</v>
      </c>
      <c r="AA3690" s="7">
        <f>data[[#This Row],[OrderDateTime]] + 1</f>
        <v>45659.015277777777</v>
      </c>
      <c r="AB3690" s="7" t="str">
        <f>IF(data[[#This Row],[DeliveryDateTime]] &lt;= data[[#This Row],[SLADue]], "On Time", "Late")</f>
        <v>On Time</v>
      </c>
    </row>
    <row r="3691" spans="1:28" x14ac:dyDescent="0.2">
      <c r="A3691" t="s">
        <v>4241</v>
      </c>
      <c r="B3691" t="s">
        <v>19</v>
      </c>
      <c r="C3691" t="s">
        <v>69</v>
      </c>
      <c r="D3691" t="s">
        <v>70</v>
      </c>
      <c r="E3691" s="5">
        <v>58.79</v>
      </c>
      <c r="F3691" t="s">
        <v>71</v>
      </c>
      <c r="G3691">
        <v>1</v>
      </c>
      <c r="H3691" s="1">
        <v>45816</v>
      </c>
      <c r="I3691" s="1" t="str">
        <f>TEXT(data[[#This Row],[OrderDate]],"mmm")</f>
        <v>Jun</v>
      </c>
      <c r="J3691" s="6">
        <v>0.55763888888888891</v>
      </c>
      <c r="K3691" s="6" t="str">
        <f>TEXT(data[[#This Row],[OrderTime]],"h")</f>
        <v>13</v>
      </c>
      <c r="L3691" s="1">
        <v>45816</v>
      </c>
      <c r="M3691" s="6">
        <v>0.84930555555555554</v>
      </c>
      <c r="N3691" t="s">
        <v>170</v>
      </c>
      <c r="O3691" t="s">
        <v>104</v>
      </c>
      <c r="P3691" t="s">
        <v>36</v>
      </c>
      <c r="Q3691" t="s">
        <v>26</v>
      </c>
      <c r="R3691" t="s">
        <v>37</v>
      </c>
      <c r="S3691" t="s">
        <v>47</v>
      </c>
      <c r="T3691" t="s">
        <v>38</v>
      </c>
      <c r="U3691" t="s">
        <v>30</v>
      </c>
      <c r="V3691" s="5">
        <f>data[[#This Row],[PriceUSD]]*data[[#This Row],[Quantity]]</f>
        <v>58.79</v>
      </c>
      <c r="W3691" s="7">
        <f>data[[#This Row],[OrderDate]] + TIME(VALUE(LEFT(data[[#This Row],[OrderTime]],2)), VALUE(RIGHT(data[[#This Row],[OrderTime]],2)), 0)</f>
        <v>45816.061805555553</v>
      </c>
      <c r="X3691" s="7">
        <f>_xlfn.MINIFS(data[OrderDateTime], data[CustomerName], data[[#This Row],[CustomerName]])</f>
        <v>45519.015277777777</v>
      </c>
      <c r="Y3691" t="str">
        <f>IF(data[[#This Row],[OrderDateTime]]=data[[#This Row],[FirstOrderDateTime]], "New", "Returning")</f>
        <v>Returning</v>
      </c>
      <c r="Z3691" s="7">
        <f>data[[#This Row],[DeliveryDate]] + data[[#This Row],[DeliveryTime]]</f>
        <v>45816.849305555559</v>
      </c>
      <c r="AA3691" s="7">
        <f>data[[#This Row],[OrderDateTime]] + 1</f>
        <v>45817.061805555553</v>
      </c>
      <c r="AB3691" s="7" t="str">
        <f>IF(data[[#This Row],[DeliveryDateTime]] &lt;= data[[#This Row],[SLADue]], "On Time", "Late")</f>
        <v>On Time</v>
      </c>
    </row>
    <row r="3692" spans="1:28" x14ac:dyDescent="0.2">
      <c r="A3692" t="s">
        <v>4242</v>
      </c>
      <c r="B3692" t="s">
        <v>19</v>
      </c>
      <c r="C3692" t="s">
        <v>20</v>
      </c>
      <c r="D3692" t="s">
        <v>21</v>
      </c>
      <c r="E3692" s="5">
        <v>15.96</v>
      </c>
      <c r="F3692" t="s">
        <v>43</v>
      </c>
      <c r="G3692">
        <v>2</v>
      </c>
      <c r="H3692" s="1">
        <v>45716</v>
      </c>
      <c r="I3692" s="1" t="str">
        <f>TEXT(data[[#This Row],[OrderDate]],"mmm")</f>
        <v>Feb</v>
      </c>
      <c r="J3692" s="6">
        <v>0.70833333333333337</v>
      </c>
      <c r="K3692" s="6" t="str">
        <f>TEXT(data[[#This Row],[OrderTime]],"h")</f>
        <v>17</v>
      </c>
      <c r="L3692" s="1">
        <v>45717</v>
      </c>
      <c r="M3692" s="6">
        <v>0.86527777777777781</v>
      </c>
      <c r="N3692" t="s">
        <v>213</v>
      </c>
      <c r="O3692" t="s">
        <v>804</v>
      </c>
      <c r="P3692" t="s">
        <v>36</v>
      </c>
      <c r="Q3692" t="s">
        <v>26</v>
      </c>
      <c r="R3692" t="s">
        <v>27</v>
      </c>
      <c r="S3692" t="s">
        <v>28</v>
      </c>
      <c r="T3692" t="s">
        <v>29</v>
      </c>
      <c r="U3692" t="s">
        <v>30</v>
      </c>
      <c r="V3692" s="5">
        <f>data[[#This Row],[PriceUSD]]*data[[#This Row],[Quantity]]</f>
        <v>31.92</v>
      </c>
      <c r="W3692" s="7">
        <f>data[[#This Row],[OrderDate]] + TIME(VALUE(LEFT(data[[#This Row],[OrderTime]],2)), VALUE(RIGHT(data[[#This Row],[OrderTime]],2)), 0)</f>
        <v>45716.022916666669</v>
      </c>
      <c r="X3692" s="7">
        <f>_xlfn.MINIFS(data[OrderDateTime], data[CustomerName], data[[#This Row],[CustomerName]])</f>
        <v>45621.038888888892</v>
      </c>
      <c r="Y3692" t="str">
        <f>IF(data[[#This Row],[OrderDateTime]]=data[[#This Row],[FirstOrderDateTime]], "New", "Returning")</f>
        <v>Returning</v>
      </c>
      <c r="Z3692" s="7">
        <f>data[[#This Row],[DeliveryDate]] + data[[#This Row],[DeliveryTime]]</f>
        <v>45717.865277777775</v>
      </c>
      <c r="AA3692" s="7">
        <f>data[[#This Row],[OrderDateTime]] + 1</f>
        <v>45717.022916666669</v>
      </c>
      <c r="AB3692" s="7" t="str">
        <f>IF(data[[#This Row],[DeliveryDateTime]] &lt;= data[[#This Row],[SLADue]], "On Time", "Late")</f>
        <v>Late</v>
      </c>
    </row>
    <row r="3693" spans="1:28" x14ac:dyDescent="0.2">
      <c r="A3693" t="s">
        <v>4243</v>
      </c>
      <c r="B3693" t="s">
        <v>19</v>
      </c>
      <c r="C3693" t="s">
        <v>69</v>
      </c>
      <c r="D3693" t="s">
        <v>70</v>
      </c>
      <c r="E3693" s="5">
        <v>49.93</v>
      </c>
      <c r="F3693" t="s">
        <v>119</v>
      </c>
      <c r="G3693">
        <v>1</v>
      </c>
      <c r="H3693" s="1">
        <v>45670</v>
      </c>
      <c r="I3693" s="1" t="str">
        <f>TEXT(data[[#This Row],[OrderDate]],"mmm")</f>
        <v>Jan</v>
      </c>
      <c r="J3693" s="6">
        <v>0.45555555555555555</v>
      </c>
      <c r="K3693" s="6" t="str">
        <f>TEXT(data[[#This Row],[OrderTime]],"h")</f>
        <v>10</v>
      </c>
      <c r="L3693" s="1">
        <v>45670</v>
      </c>
      <c r="M3693" s="6">
        <v>0.62222222222222223</v>
      </c>
      <c r="N3693" t="s">
        <v>175</v>
      </c>
      <c r="O3693" t="s">
        <v>366</v>
      </c>
      <c r="P3693" t="s">
        <v>25</v>
      </c>
      <c r="Q3693" t="s">
        <v>26</v>
      </c>
      <c r="R3693" t="s">
        <v>37</v>
      </c>
      <c r="S3693" t="s">
        <v>47</v>
      </c>
      <c r="T3693" t="s">
        <v>106</v>
      </c>
      <c r="U3693" t="s">
        <v>30</v>
      </c>
      <c r="V3693" s="5">
        <f>data[[#This Row],[PriceUSD]]*data[[#This Row],[Quantity]]</f>
        <v>49.93</v>
      </c>
      <c r="W3693" s="7">
        <f>data[[#This Row],[OrderDate]] + TIME(VALUE(LEFT(data[[#This Row],[OrderTime]],2)), VALUE(RIGHT(data[[#This Row],[OrderTime]],2)), 0)</f>
        <v>45670.038888888892</v>
      </c>
      <c r="X3693" s="7">
        <f>_xlfn.MINIFS(data[OrderDateTime], data[CustomerName], data[[#This Row],[CustomerName]])</f>
        <v>45506.038888888892</v>
      </c>
      <c r="Y3693" t="str">
        <f>IF(data[[#This Row],[OrderDateTime]]=data[[#This Row],[FirstOrderDateTime]], "New", "Returning")</f>
        <v>Returning</v>
      </c>
      <c r="Z3693" s="7">
        <f>data[[#This Row],[DeliveryDate]] + data[[#This Row],[DeliveryTime]]</f>
        <v>45670.62222222222</v>
      </c>
      <c r="AA3693" s="7">
        <f>data[[#This Row],[OrderDateTime]] + 1</f>
        <v>45671.038888888892</v>
      </c>
      <c r="AB3693" s="7" t="str">
        <f>IF(data[[#This Row],[DeliveryDateTime]] &lt;= data[[#This Row],[SLADue]], "On Time", "Late")</f>
        <v>On Time</v>
      </c>
    </row>
    <row r="3694" spans="1:28" x14ac:dyDescent="0.2">
      <c r="A3694" t="s">
        <v>4244</v>
      </c>
      <c r="B3694" t="s">
        <v>19</v>
      </c>
      <c r="C3694" t="s">
        <v>49</v>
      </c>
      <c r="D3694" t="s">
        <v>50</v>
      </c>
      <c r="E3694" s="5">
        <v>23.19</v>
      </c>
      <c r="F3694" t="s">
        <v>138</v>
      </c>
      <c r="G3694">
        <v>3</v>
      </c>
      <c r="H3694" s="1">
        <v>45689</v>
      </c>
      <c r="I3694" s="1" t="str">
        <f>TEXT(data[[#This Row],[OrderDate]],"mmm")</f>
        <v>Feb</v>
      </c>
      <c r="J3694" s="6">
        <v>0.72430555555555554</v>
      </c>
      <c r="K3694" s="6" t="str">
        <f>TEXT(data[[#This Row],[OrderTime]],"h")</f>
        <v>17</v>
      </c>
      <c r="L3694" s="1">
        <v>45690</v>
      </c>
      <c r="M3694" s="6">
        <v>0.80763888888888891</v>
      </c>
      <c r="N3694" t="s">
        <v>64</v>
      </c>
      <c r="O3694" t="s">
        <v>306</v>
      </c>
      <c r="P3694" t="s">
        <v>25</v>
      </c>
      <c r="Q3694" t="s">
        <v>53</v>
      </c>
      <c r="R3694" t="s">
        <v>54</v>
      </c>
      <c r="S3694" t="s">
        <v>28</v>
      </c>
      <c r="T3694" t="s">
        <v>29</v>
      </c>
      <c r="U3694" t="s">
        <v>30</v>
      </c>
      <c r="V3694" s="5">
        <f>data[[#This Row],[PriceUSD]]*data[[#This Row],[Quantity]]</f>
        <v>69.570000000000007</v>
      </c>
      <c r="W3694" s="7">
        <f>data[[#This Row],[OrderDate]] + TIME(VALUE(LEFT(data[[#This Row],[OrderTime]],2)), VALUE(RIGHT(data[[#This Row],[OrderTime]],2)), 0)</f>
        <v>45689.038888888892</v>
      </c>
      <c r="X3694" s="7">
        <f>_xlfn.MINIFS(data[OrderDateTime], data[CustomerName], data[[#This Row],[CustomerName]])</f>
        <v>45527.061805555553</v>
      </c>
      <c r="Y3694" t="str">
        <f>IF(data[[#This Row],[OrderDateTime]]=data[[#This Row],[FirstOrderDateTime]], "New", "Returning")</f>
        <v>Returning</v>
      </c>
      <c r="Z3694" s="7">
        <f>data[[#This Row],[DeliveryDate]] + data[[#This Row],[DeliveryTime]]</f>
        <v>45690.807638888888</v>
      </c>
      <c r="AA3694" s="7">
        <f>data[[#This Row],[OrderDateTime]] + 1</f>
        <v>45690.038888888892</v>
      </c>
      <c r="AB3694" s="7" t="str">
        <f>IF(data[[#This Row],[DeliveryDateTime]] &lt;= data[[#This Row],[SLADue]], "On Time", "Late")</f>
        <v>Late</v>
      </c>
    </row>
    <row r="3695" spans="1:28" x14ac:dyDescent="0.2">
      <c r="A3695" t="s">
        <v>4245</v>
      </c>
      <c r="B3695" t="s">
        <v>19</v>
      </c>
      <c r="C3695" t="s">
        <v>117</v>
      </c>
      <c r="D3695" t="s">
        <v>118</v>
      </c>
      <c r="E3695" s="5">
        <v>80.739999999999995</v>
      </c>
      <c r="F3695" t="s">
        <v>94</v>
      </c>
      <c r="G3695">
        <v>3</v>
      </c>
      <c r="H3695" s="1">
        <v>45727</v>
      </c>
      <c r="I3695" s="1" t="str">
        <f>TEXT(data[[#This Row],[OrderDate]],"mmm")</f>
        <v>Mar</v>
      </c>
      <c r="J3695" s="6">
        <v>0.40486111111111112</v>
      </c>
      <c r="K3695" s="6" t="str">
        <f>TEXT(data[[#This Row],[OrderTime]],"h")</f>
        <v>9</v>
      </c>
      <c r="L3695" s="1">
        <v>45727</v>
      </c>
      <c r="M3695" s="6">
        <v>0.65486111111111112</v>
      </c>
      <c r="N3695" t="s">
        <v>75</v>
      </c>
      <c r="O3695" t="s">
        <v>556</v>
      </c>
      <c r="P3695" t="s">
        <v>25</v>
      </c>
      <c r="Q3695" t="s">
        <v>26</v>
      </c>
      <c r="R3695" t="s">
        <v>66</v>
      </c>
      <c r="S3695" t="s">
        <v>47</v>
      </c>
      <c r="T3695" t="s">
        <v>38</v>
      </c>
      <c r="U3695" t="s">
        <v>30</v>
      </c>
      <c r="V3695" s="5">
        <f>data[[#This Row],[PriceUSD]]*data[[#This Row],[Quantity]]</f>
        <v>242.21999999999997</v>
      </c>
      <c r="W3695" s="7">
        <f>data[[#This Row],[OrderDate]] + TIME(VALUE(LEFT(data[[#This Row],[OrderTime]],2)), VALUE(RIGHT(data[[#This Row],[OrderTime]],2)), 0)</f>
        <v>45727.007638888892</v>
      </c>
      <c r="X3695" s="7">
        <f>_xlfn.MINIFS(data[OrderDateTime], data[CustomerName], data[[#This Row],[CustomerName]])</f>
        <v>45528.030555555553</v>
      </c>
      <c r="Y3695" t="str">
        <f>IF(data[[#This Row],[OrderDateTime]]=data[[#This Row],[FirstOrderDateTime]], "New", "Returning")</f>
        <v>Returning</v>
      </c>
      <c r="Z3695" s="7">
        <f>data[[#This Row],[DeliveryDate]] + data[[#This Row],[DeliveryTime]]</f>
        <v>45727.654861111114</v>
      </c>
      <c r="AA3695" s="7">
        <f>data[[#This Row],[OrderDateTime]] + 1</f>
        <v>45728.007638888892</v>
      </c>
      <c r="AB3695" s="7" t="str">
        <f>IF(data[[#This Row],[DeliveryDateTime]] &lt;= data[[#This Row],[SLADue]], "On Time", "Late")</f>
        <v>On Time</v>
      </c>
    </row>
    <row r="3696" spans="1:28" x14ac:dyDescent="0.2">
      <c r="A3696" t="s">
        <v>4246</v>
      </c>
      <c r="B3696" t="s">
        <v>19</v>
      </c>
      <c r="C3696" t="s">
        <v>110</v>
      </c>
      <c r="D3696" t="s">
        <v>111</v>
      </c>
      <c r="E3696" s="5">
        <v>12.5</v>
      </c>
      <c r="F3696" t="s">
        <v>87</v>
      </c>
      <c r="G3696">
        <v>1</v>
      </c>
      <c r="H3696" s="1">
        <v>45679</v>
      </c>
      <c r="I3696" s="1" t="str">
        <f>TEXT(data[[#This Row],[OrderDate]],"mmm")</f>
        <v>Jan</v>
      </c>
      <c r="J3696" s="6">
        <v>0.5805555555555556</v>
      </c>
      <c r="K3696" s="6" t="str">
        <f>TEXT(data[[#This Row],[OrderTime]],"h")</f>
        <v>13</v>
      </c>
      <c r="L3696" s="1">
        <v>45680</v>
      </c>
      <c r="M3696" s="6">
        <v>0.5805555555555556</v>
      </c>
      <c r="N3696" t="s">
        <v>57</v>
      </c>
      <c r="O3696" t="s">
        <v>852</v>
      </c>
      <c r="P3696" t="s">
        <v>25</v>
      </c>
      <c r="Q3696" t="s">
        <v>53</v>
      </c>
      <c r="R3696" t="s">
        <v>114</v>
      </c>
      <c r="S3696" t="s">
        <v>28</v>
      </c>
      <c r="T3696" t="s">
        <v>115</v>
      </c>
      <c r="U3696" t="s">
        <v>30</v>
      </c>
      <c r="V3696" s="5">
        <f>data[[#This Row],[PriceUSD]]*data[[#This Row],[Quantity]]</f>
        <v>12.5</v>
      </c>
      <c r="W3696" s="7">
        <f>data[[#This Row],[OrderDate]] + TIME(VALUE(LEFT(data[[#This Row],[OrderTime]],2)), VALUE(RIGHT(data[[#This Row],[OrderTime]],2)), 0)</f>
        <v>45679.038888888892</v>
      </c>
      <c r="X3696" s="7">
        <f>_xlfn.MINIFS(data[OrderDateTime], data[CustomerName], data[[#This Row],[CustomerName]])</f>
        <v>45514.030555555553</v>
      </c>
      <c r="Y3696" t="str">
        <f>IF(data[[#This Row],[OrderDateTime]]=data[[#This Row],[FirstOrderDateTime]], "New", "Returning")</f>
        <v>Returning</v>
      </c>
      <c r="Z3696" s="7">
        <f>data[[#This Row],[DeliveryDate]] + data[[#This Row],[DeliveryTime]]</f>
        <v>45680.580555555556</v>
      </c>
      <c r="AA3696" s="7">
        <f>data[[#This Row],[OrderDateTime]] + 1</f>
        <v>45680.038888888892</v>
      </c>
      <c r="AB3696" s="7" t="str">
        <f>IF(data[[#This Row],[DeliveryDateTime]] &lt;= data[[#This Row],[SLADue]], "On Time", "Late")</f>
        <v>Late</v>
      </c>
    </row>
    <row r="3697" spans="1:28" x14ac:dyDescent="0.2">
      <c r="A3697" t="s">
        <v>4247</v>
      </c>
      <c r="B3697" t="s">
        <v>19</v>
      </c>
      <c r="C3697" t="s">
        <v>49</v>
      </c>
      <c r="D3697" t="s">
        <v>50</v>
      </c>
      <c r="E3697" s="5">
        <v>29.47</v>
      </c>
      <c r="F3697" t="s">
        <v>51</v>
      </c>
      <c r="G3697">
        <v>3</v>
      </c>
      <c r="H3697" s="1">
        <v>45565</v>
      </c>
      <c r="I3697" s="1" t="str">
        <f>TEXT(data[[#This Row],[OrderDate]],"mmm")</f>
        <v>Sep</v>
      </c>
      <c r="J3697" s="6">
        <v>0.44374999999999998</v>
      </c>
      <c r="K3697" s="6" t="str">
        <f>TEXT(data[[#This Row],[OrderTime]],"h")</f>
        <v>10</v>
      </c>
      <c r="L3697" s="1">
        <v>45566</v>
      </c>
      <c r="M3697" s="6">
        <v>0.61041666666666672</v>
      </c>
      <c r="N3697" t="s">
        <v>326</v>
      </c>
      <c r="O3697" t="s">
        <v>339</v>
      </c>
      <c r="P3697" t="s">
        <v>202</v>
      </c>
      <c r="Q3697" t="s">
        <v>26</v>
      </c>
      <c r="R3697" t="s">
        <v>54</v>
      </c>
      <c r="S3697" t="s">
        <v>28</v>
      </c>
      <c r="T3697" t="s">
        <v>29</v>
      </c>
      <c r="U3697" t="s">
        <v>67</v>
      </c>
      <c r="V3697" s="5">
        <f>data[[#This Row],[PriceUSD]]*data[[#This Row],[Quantity]]</f>
        <v>88.41</v>
      </c>
      <c r="W3697" s="7">
        <f>data[[#This Row],[OrderDate]] + TIME(VALUE(LEFT(data[[#This Row],[OrderTime]],2)), VALUE(RIGHT(data[[#This Row],[OrderTime]],2)), 0)</f>
        <v>45565.052083333336</v>
      </c>
      <c r="X3697" s="7">
        <f>_xlfn.MINIFS(data[OrderDateTime], data[CustomerName], data[[#This Row],[CustomerName]])</f>
        <v>45513.046527777777</v>
      </c>
      <c r="Y3697" t="str">
        <f>IF(data[[#This Row],[OrderDateTime]]=data[[#This Row],[FirstOrderDateTime]], "New", "Returning")</f>
        <v>Returning</v>
      </c>
      <c r="Z3697" s="7">
        <f>data[[#This Row],[DeliveryDate]] + data[[#This Row],[DeliveryTime]]</f>
        <v>45566.61041666667</v>
      </c>
      <c r="AA3697" s="7">
        <f>data[[#This Row],[OrderDateTime]] + 1</f>
        <v>45566.052083333336</v>
      </c>
      <c r="AB3697" s="7" t="str">
        <f>IF(data[[#This Row],[DeliveryDateTime]] &lt;= data[[#This Row],[SLADue]], "On Time", "Late")</f>
        <v>Late</v>
      </c>
    </row>
    <row r="3698" spans="1:28" x14ac:dyDescent="0.2">
      <c r="A3698" t="s">
        <v>4248</v>
      </c>
      <c r="B3698" t="s">
        <v>19</v>
      </c>
      <c r="C3698" t="s">
        <v>85</v>
      </c>
      <c r="D3698" t="s">
        <v>86</v>
      </c>
      <c r="E3698" s="5">
        <v>54.9</v>
      </c>
      <c r="F3698" t="s">
        <v>71</v>
      </c>
      <c r="G3698">
        <v>3</v>
      </c>
      <c r="H3698" s="1">
        <v>45777</v>
      </c>
      <c r="I3698" s="1" t="str">
        <f>TEXT(data[[#This Row],[OrderDate]],"mmm")</f>
        <v>Apr</v>
      </c>
      <c r="J3698" s="6">
        <v>0.56527777777777777</v>
      </c>
      <c r="K3698" s="6" t="str">
        <f>TEXT(data[[#This Row],[OrderTime]],"h")</f>
        <v>13</v>
      </c>
      <c r="L3698" s="1">
        <v>45777</v>
      </c>
      <c r="M3698" s="6">
        <v>0.69027777777777777</v>
      </c>
      <c r="N3698" t="s">
        <v>208</v>
      </c>
      <c r="O3698" t="s">
        <v>909</v>
      </c>
      <c r="P3698" t="s">
        <v>202</v>
      </c>
      <c r="Q3698" t="s">
        <v>26</v>
      </c>
      <c r="R3698" t="s">
        <v>90</v>
      </c>
      <c r="S3698" t="s">
        <v>47</v>
      </c>
      <c r="T3698" t="s">
        <v>106</v>
      </c>
      <c r="U3698" t="s">
        <v>30</v>
      </c>
      <c r="V3698" s="5">
        <f>data[[#This Row],[PriceUSD]]*data[[#This Row],[Quantity]]</f>
        <v>164.7</v>
      </c>
      <c r="W3698" s="7">
        <f>data[[#This Row],[OrderDate]] + TIME(VALUE(LEFT(data[[#This Row],[OrderTime]],2)), VALUE(RIGHT(data[[#This Row],[OrderTime]],2)), 0)</f>
        <v>45777.054166666669</v>
      </c>
      <c r="X3698" s="7">
        <f>_xlfn.MINIFS(data[OrderDateTime], data[CustomerName], data[[#This Row],[CustomerName]])</f>
        <v>45517.030555555553</v>
      </c>
      <c r="Y3698" t="str">
        <f>IF(data[[#This Row],[OrderDateTime]]=data[[#This Row],[FirstOrderDateTime]], "New", "Returning")</f>
        <v>Returning</v>
      </c>
      <c r="Z3698" s="7">
        <f>data[[#This Row],[DeliveryDate]] + data[[#This Row],[DeliveryTime]]</f>
        <v>45777.69027777778</v>
      </c>
      <c r="AA3698" s="7">
        <f>data[[#This Row],[OrderDateTime]] + 1</f>
        <v>45778.054166666669</v>
      </c>
      <c r="AB3698" s="7" t="str">
        <f>IF(data[[#This Row],[DeliveryDateTime]] &lt;= data[[#This Row],[SLADue]], "On Time", "Late")</f>
        <v>On Time</v>
      </c>
    </row>
    <row r="3699" spans="1:28" x14ac:dyDescent="0.2">
      <c r="A3699" t="s">
        <v>4249</v>
      </c>
      <c r="B3699" t="s">
        <v>19</v>
      </c>
      <c r="C3699" t="s">
        <v>41</v>
      </c>
      <c r="D3699" t="s">
        <v>42</v>
      </c>
      <c r="E3699" s="5">
        <v>33.07</v>
      </c>
      <c r="F3699" t="s">
        <v>74</v>
      </c>
      <c r="G3699">
        <v>1</v>
      </c>
      <c r="H3699" s="1">
        <v>45567</v>
      </c>
      <c r="I3699" s="1" t="str">
        <f>TEXT(data[[#This Row],[OrderDate]],"mmm")</f>
        <v>Oct</v>
      </c>
      <c r="J3699" s="6">
        <v>0.44513888888888886</v>
      </c>
      <c r="K3699" s="6" t="str">
        <f>TEXT(data[[#This Row],[OrderTime]],"h")</f>
        <v>10</v>
      </c>
      <c r="L3699" s="1">
        <v>45567</v>
      </c>
      <c r="M3699" s="6">
        <v>0.6118055555555556</v>
      </c>
      <c r="N3699" t="s">
        <v>75</v>
      </c>
      <c r="O3699" t="s">
        <v>1549</v>
      </c>
      <c r="P3699" t="s">
        <v>77</v>
      </c>
      <c r="Q3699" t="s">
        <v>26</v>
      </c>
      <c r="R3699" t="s">
        <v>46</v>
      </c>
      <c r="S3699" t="s">
        <v>47</v>
      </c>
      <c r="T3699" t="s">
        <v>38</v>
      </c>
      <c r="U3699" t="s">
        <v>30</v>
      </c>
      <c r="V3699" s="5">
        <f>data[[#This Row],[PriceUSD]]*data[[#This Row],[Quantity]]</f>
        <v>33.07</v>
      </c>
      <c r="W3699" s="7">
        <f>data[[#This Row],[OrderDate]] + TIME(VALUE(LEFT(data[[#This Row],[OrderTime]],2)), VALUE(RIGHT(data[[#This Row],[OrderTime]],2)), 0)</f>
        <v>45567.061805555553</v>
      </c>
      <c r="X3699" s="7">
        <f>_xlfn.MINIFS(data[OrderDateTime], data[CustomerName], data[[#This Row],[CustomerName]])</f>
        <v>45516.030555555553</v>
      </c>
      <c r="Y3699" t="str">
        <f>IF(data[[#This Row],[OrderDateTime]]=data[[#This Row],[FirstOrderDateTime]], "New", "Returning")</f>
        <v>Returning</v>
      </c>
      <c r="Z3699" s="7">
        <f>data[[#This Row],[DeliveryDate]] + data[[#This Row],[DeliveryTime]]</f>
        <v>45567.611805555556</v>
      </c>
      <c r="AA3699" s="7">
        <f>data[[#This Row],[OrderDateTime]] + 1</f>
        <v>45568.061805555553</v>
      </c>
      <c r="AB3699" s="7" t="str">
        <f>IF(data[[#This Row],[DeliveryDateTime]] &lt;= data[[#This Row],[SLADue]], "On Time", "Late")</f>
        <v>On Time</v>
      </c>
    </row>
    <row r="3700" spans="1:28" x14ac:dyDescent="0.2">
      <c r="A3700" t="s">
        <v>4250</v>
      </c>
      <c r="B3700" t="s">
        <v>19</v>
      </c>
      <c r="C3700" t="s">
        <v>61</v>
      </c>
      <c r="D3700" t="s">
        <v>62</v>
      </c>
      <c r="E3700" s="5">
        <v>159.19</v>
      </c>
      <c r="F3700" t="s">
        <v>94</v>
      </c>
      <c r="G3700">
        <v>3</v>
      </c>
      <c r="H3700" s="1">
        <v>45606</v>
      </c>
      <c r="I3700" s="1" t="str">
        <f>TEXT(data[[#This Row],[OrderDate]],"mmm")</f>
        <v>Nov</v>
      </c>
      <c r="J3700" s="6">
        <v>0.8618055555555556</v>
      </c>
      <c r="K3700" s="6" t="str">
        <f>TEXT(data[[#This Row],[OrderTime]],"h")</f>
        <v>20</v>
      </c>
      <c r="L3700" s="1">
        <v>45607</v>
      </c>
      <c r="M3700" s="6">
        <v>0.8618055555555556</v>
      </c>
      <c r="N3700" t="s">
        <v>139</v>
      </c>
      <c r="O3700" t="s">
        <v>2461</v>
      </c>
      <c r="P3700" t="s">
        <v>36</v>
      </c>
      <c r="Q3700" t="s">
        <v>53</v>
      </c>
      <c r="R3700" t="s">
        <v>66</v>
      </c>
      <c r="S3700" t="s">
        <v>28</v>
      </c>
      <c r="T3700" t="s">
        <v>38</v>
      </c>
      <c r="U3700" t="s">
        <v>67</v>
      </c>
      <c r="V3700" s="5">
        <f>data[[#This Row],[PriceUSD]]*data[[#This Row],[Quantity]]</f>
        <v>477.57</v>
      </c>
      <c r="W3700" s="7">
        <f>data[[#This Row],[OrderDate]] + TIME(VALUE(LEFT(data[[#This Row],[OrderTime]],2)), VALUE(RIGHT(data[[#This Row],[OrderTime]],2)), 0)</f>
        <v>45606.038888888892</v>
      </c>
      <c r="X3700" s="7">
        <f>_xlfn.MINIFS(data[OrderDateTime], data[CustomerName], data[[#This Row],[CustomerName]])</f>
        <v>45539.052083333336</v>
      </c>
      <c r="Y3700" t="str">
        <f>IF(data[[#This Row],[OrderDateTime]]=data[[#This Row],[FirstOrderDateTime]], "New", "Returning")</f>
        <v>Returning</v>
      </c>
      <c r="Z3700" s="7">
        <f>data[[#This Row],[DeliveryDate]] + data[[#This Row],[DeliveryTime]]</f>
        <v>45607.861805555556</v>
      </c>
      <c r="AA3700" s="7">
        <f>data[[#This Row],[OrderDateTime]] + 1</f>
        <v>45607.038888888892</v>
      </c>
      <c r="AB3700" s="7" t="str">
        <f>IF(data[[#This Row],[DeliveryDateTime]] &lt;= data[[#This Row],[SLADue]], "On Time", "Late")</f>
        <v>Late</v>
      </c>
    </row>
    <row r="3701" spans="1:28" x14ac:dyDescent="0.2">
      <c r="A3701" t="s">
        <v>4251</v>
      </c>
      <c r="B3701" t="s">
        <v>19</v>
      </c>
      <c r="C3701" t="s">
        <v>20</v>
      </c>
      <c r="D3701" t="s">
        <v>21</v>
      </c>
      <c r="E3701" s="5">
        <v>15.67</v>
      </c>
      <c r="F3701" t="s">
        <v>22</v>
      </c>
      <c r="G3701">
        <v>1</v>
      </c>
      <c r="H3701" s="1">
        <v>45726</v>
      </c>
      <c r="I3701" s="1" t="str">
        <f>TEXT(data[[#This Row],[OrderDate]],"mmm")</f>
        <v>Mar</v>
      </c>
      <c r="J3701" s="6">
        <v>0.80625000000000002</v>
      </c>
      <c r="K3701" s="6" t="str">
        <f>TEXT(data[[#This Row],[OrderTime]],"h")</f>
        <v>19</v>
      </c>
      <c r="L3701" s="1">
        <v>45728</v>
      </c>
      <c r="M3701" s="6">
        <v>0.72222222222222221</v>
      </c>
      <c r="N3701" t="s">
        <v>57</v>
      </c>
      <c r="O3701" t="s">
        <v>603</v>
      </c>
      <c r="P3701" t="s">
        <v>25</v>
      </c>
      <c r="Q3701" t="s">
        <v>26</v>
      </c>
      <c r="R3701" t="s">
        <v>27</v>
      </c>
      <c r="S3701" t="s">
        <v>105</v>
      </c>
      <c r="T3701" t="s">
        <v>29</v>
      </c>
      <c r="U3701" t="s">
        <v>30</v>
      </c>
      <c r="V3701" s="5">
        <f>data[[#This Row],[PriceUSD]]*data[[#This Row],[Quantity]]</f>
        <v>15.67</v>
      </c>
      <c r="W3701" s="7">
        <f>data[[#This Row],[OrderDate]] + TIME(VALUE(LEFT(data[[#This Row],[OrderTime]],2)), VALUE(RIGHT(data[[#This Row],[OrderTime]],2)), 0)</f>
        <v>45726.017361111109</v>
      </c>
      <c r="X3701" s="7">
        <f>_xlfn.MINIFS(data[OrderDateTime], data[CustomerName], data[[#This Row],[CustomerName]])</f>
        <v>45511.061805555553</v>
      </c>
      <c r="Y3701" t="str">
        <f>IF(data[[#This Row],[OrderDateTime]]=data[[#This Row],[FirstOrderDateTime]], "New", "Returning")</f>
        <v>Returning</v>
      </c>
      <c r="Z3701" s="7">
        <f>data[[#This Row],[DeliveryDate]] + data[[#This Row],[DeliveryTime]]</f>
        <v>45728.722222222219</v>
      </c>
      <c r="AA3701" s="7">
        <f>data[[#This Row],[OrderDateTime]] + 1</f>
        <v>45727.017361111109</v>
      </c>
      <c r="AB3701" s="7" t="str">
        <f>IF(data[[#This Row],[DeliveryDateTime]] &lt;= data[[#This Row],[SLADue]], "On Time", "Late")</f>
        <v>Late</v>
      </c>
    </row>
    <row r="3702" spans="1:28" x14ac:dyDescent="0.2">
      <c r="A3702" t="s">
        <v>4252</v>
      </c>
      <c r="B3702" t="s">
        <v>19</v>
      </c>
      <c r="C3702" t="s">
        <v>126</v>
      </c>
      <c r="D3702" t="s">
        <v>127</v>
      </c>
      <c r="E3702" s="5">
        <v>22.53</v>
      </c>
      <c r="F3702" t="s">
        <v>87</v>
      </c>
      <c r="G3702">
        <v>1</v>
      </c>
      <c r="H3702" s="1">
        <v>45827</v>
      </c>
      <c r="I3702" s="1" t="str">
        <f>TEXT(data[[#This Row],[OrderDate]],"mmm")</f>
        <v>Jun</v>
      </c>
      <c r="J3702" s="6">
        <v>0.7055555555555556</v>
      </c>
      <c r="K3702" s="6" t="str">
        <f>TEXT(data[[#This Row],[OrderTime]],"h")</f>
        <v>16</v>
      </c>
      <c r="L3702" s="1">
        <v>45828</v>
      </c>
      <c r="M3702" s="6">
        <v>0.78888888888888886</v>
      </c>
      <c r="N3702" t="s">
        <v>238</v>
      </c>
      <c r="O3702" t="s">
        <v>633</v>
      </c>
      <c r="P3702" t="s">
        <v>36</v>
      </c>
      <c r="Q3702" t="s">
        <v>53</v>
      </c>
      <c r="R3702" t="s">
        <v>129</v>
      </c>
      <c r="S3702" t="s">
        <v>28</v>
      </c>
      <c r="T3702" t="s">
        <v>38</v>
      </c>
      <c r="U3702" t="s">
        <v>39</v>
      </c>
      <c r="V3702" s="5">
        <f>data[[#This Row],[PriceUSD]]*data[[#This Row],[Quantity]]</f>
        <v>22.53</v>
      </c>
      <c r="W3702" s="7">
        <f>data[[#This Row],[OrderDate]] + TIME(VALUE(LEFT(data[[#This Row],[OrderTime]],2)), VALUE(RIGHT(data[[#This Row],[OrderTime]],2)), 0)</f>
        <v>45827.038888888892</v>
      </c>
      <c r="X3702" s="7">
        <f>_xlfn.MINIFS(data[OrderDateTime], data[CustomerName], data[[#This Row],[CustomerName]])</f>
        <v>45509.054166666669</v>
      </c>
      <c r="Y3702" t="str">
        <f>IF(data[[#This Row],[OrderDateTime]]=data[[#This Row],[FirstOrderDateTime]], "New", "Returning")</f>
        <v>Returning</v>
      </c>
      <c r="Z3702" s="7">
        <f>data[[#This Row],[DeliveryDate]] + data[[#This Row],[DeliveryTime]]</f>
        <v>45828.788888888892</v>
      </c>
      <c r="AA3702" s="7">
        <f>data[[#This Row],[OrderDateTime]] + 1</f>
        <v>45828.038888888892</v>
      </c>
      <c r="AB3702" s="7" t="str">
        <f>IF(data[[#This Row],[DeliveryDateTime]] &lt;= data[[#This Row],[SLADue]], "On Time", "Late")</f>
        <v>Late</v>
      </c>
    </row>
    <row r="3703" spans="1:28" x14ac:dyDescent="0.2">
      <c r="A3703" t="s">
        <v>4253</v>
      </c>
      <c r="B3703" t="s">
        <v>19</v>
      </c>
      <c r="C3703" t="s">
        <v>126</v>
      </c>
      <c r="D3703" t="s">
        <v>127</v>
      </c>
      <c r="E3703" s="5">
        <v>23.64</v>
      </c>
      <c r="F3703" t="s">
        <v>87</v>
      </c>
      <c r="G3703">
        <v>1</v>
      </c>
      <c r="H3703" s="1">
        <v>45837</v>
      </c>
      <c r="I3703" s="1" t="str">
        <f>TEXT(data[[#This Row],[OrderDate]],"mmm")</f>
        <v>Jun</v>
      </c>
      <c r="J3703" s="6">
        <v>0.37916666666666665</v>
      </c>
      <c r="K3703" s="6" t="str">
        <f>TEXT(data[[#This Row],[OrderTime]],"h")</f>
        <v>9</v>
      </c>
      <c r="L3703" s="1">
        <v>45837</v>
      </c>
      <c r="M3703" s="6">
        <v>0.50416666666666665</v>
      </c>
      <c r="N3703" t="s">
        <v>170</v>
      </c>
      <c r="O3703" t="s">
        <v>678</v>
      </c>
      <c r="P3703" t="s">
        <v>36</v>
      </c>
      <c r="Q3703" t="s">
        <v>53</v>
      </c>
      <c r="R3703" t="s">
        <v>129</v>
      </c>
      <c r="S3703" t="s">
        <v>47</v>
      </c>
      <c r="T3703" t="s">
        <v>106</v>
      </c>
      <c r="U3703" t="s">
        <v>30</v>
      </c>
      <c r="V3703" s="5">
        <f>data[[#This Row],[PriceUSD]]*data[[#This Row],[Quantity]]</f>
        <v>23.64</v>
      </c>
      <c r="W3703" s="7">
        <f>data[[#This Row],[OrderDate]] + TIME(VALUE(LEFT(data[[#This Row],[OrderTime]],2)), VALUE(RIGHT(data[[#This Row],[OrderTime]],2)), 0)</f>
        <v>45837.046527777777</v>
      </c>
      <c r="X3703" s="7">
        <f>_xlfn.MINIFS(data[OrderDateTime], data[CustomerName], data[[#This Row],[CustomerName]])</f>
        <v>45520.015277777777</v>
      </c>
      <c r="Y3703" t="str">
        <f>IF(data[[#This Row],[OrderDateTime]]=data[[#This Row],[FirstOrderDateTime]], "New", "Returning")</f>
        <v>Returning</v>
      </c>
      <c r="Z3703" s="7">
        <f>data[[#This Row],[DeliveryDate]] + data[[#This Row],[DeliveryTime]]</f>
        <v>45837.504166666666</v>
      </c>
      <c r="AA3703" s="7">
        <f>data[[#This Row],[OrderDateTime]] + 1</f>
        <v>45838.046527777777</v>
      </c>
      <c r="AB3703" s="7" t="str">
        <f>IF(data[[#This Row],[DeliveryDateTime]] &lt;= data[[#This Row],[SLADue]], "On Time", "Late")</f>
        <v>On Time</v>
      </c>
    </row>
    <row r="3704" spans="1:28" x14ac:dyDescent="0.2">
      <c r="A3704" t="s">
        <v>4254</v>
      </c>
      <c r="B3704" t="s">
        <v>19</v>
      </c>
      <c r="C3704" t="s">
        <v>117</v>
      </c>
      <c r="D3704" t="s">
        <v>118</v>
      </c>
      <c r="E3704" s="5">
        <v>79.2</v>
      </c>
      <c r="F3704" t="s">
        <v>94</v>
      </c>
      <c r="G3704">
        <v>3</v>
      </c>
      <c r="H3704" s="1">
        <v>45719</v>
      </c>
      <c r="I3704" s="1" t="str">
        <f>TEXT(data[[#This Row],[OrderDate]],"mmm")</f>
        <v>Mar</v>
      </c>
      <c r="J3704" s="6">
        <v>0.63472222222222219</v>
      </c>
      <c r="K3704" s="6" t="str">
        <f>TEXT(data[[#This Row],[OrderTime]],"h")</f>
        <v>15</v>
      </c>
      <c r="L3704" s="1">
        <v>45720</v>
      </c>
      <c r="M3704" s="6">
        <v>0.63472222222222219</v>
      </c>
      <c r="N3704" t="s">
        <v>95</v>
      </c>
      <c r="O3704" t="s">
        <v>517</v>
      </c>
      <c r="P3704" t="s">
        <v>25</v>
      </c>
      <c r="Q3704" t="s">
        <v>53</v>
      </c>
      <c r="R3704" t="s">
        <v>66</v>
      </c>
      <c r="S3704" t="s">
        <v>28</v>
      </c>
      <c r="T3704" t="s">
        <v>38</v>
      </c>
      <c r="U3704" t="s">
        <v>30</v>
      </c>
      <c r="V3704" s="5">
        <f>data[[#This Row],[PriceUSD]]*data[[#This Row],[Quantity]]</f>
        <v>237.60000000000002</v>
      </c>
      <c r="W3704" s="7">
        <f>data[[#This Row],[OrderDate]] + TIME(VALUE(LEFT(data[[#This Row],[OrderTime]],2)), VALUE(RIGHT(data[[#This Row],[OrderTime]],2)), 0)</f>
        <v>45719.015277777777</v>
      </c>
      <c r="X3704" s="7">
        <f>_xlfn.MINIFS(data[OrderDateTime], data[CustomerName], data[[#This Row],[CustomerName]])</f>
        <v>45511.054166666669</v>
      </c>
      <c r="Y3704" t="str">
        <f>IF(data[[#This Row],[OrderDateTime]]=data[[#This Row],[FirstOrderDateTime]], "New", "Returning")</f>
        <v>Returning</v>
      </c>
      <c r="Z3704" s="7">
        <f>data[[#This Row],[DeliveryDate]] + data[[#This Row],[DeliveryTime]]</f>
        <v>45720.634722222225</v>
      </c>
      <c r="AA3704" s="7">
        <f>data[[#This Row],[OrderDateTime]] + 1</f>
        <v>45720.015277777777</v>
      </c>
      <c r="AB3704" s="7" t="str">
        <f>IF(data[[#This Row],[DeliveryDateTime]] &lt;= data[[#This Row],[SLADue]], "On Time", "Late")</f>
        <v>Late</v>
      </c>
    </row>
    <row r="3705" spans="1:28" x14ac:dyDescent="0.2">
      <c r="A3705" t="s">
        <v>4255</v>
      </c>
      <c r="B3705" t="s">
        <v>19</v>
      </c>
      <c r="C3705" t="s">
        <v>41</v>
      </c>
      <c r="D3705" t="s">
        <v>42</v>
      </c>
      <c r="E3705" s="5">
        <v>42.88</v>
      </c>
      <c r="F3705" t="s">
        <v>56</v>
      </c>
      <c r="G3705">
        <v>1</v>
      </c>
      <c r="H3705" s="1">
        <v>45743</v>
      </c>
      <c r="I3705" s="1" t="str">
        <f>TEXT(data[[#This Row],[OrderDate]],"mmm")</f>
        <v>Mar</v>
      </c>
      <c r="J3705" s="6">
        <v>0.43333333333333335</v>
      </c>
      <c r="K3705" s="6" t="str">
        <f>TEXT(data[[#This Row],[OrderTime]],"h")</f>
        <v>10</v>
      </c>
      <c r="L3705" s="1">
        <v>45743</v>
      </c>
      <c r="M3705" s="6">
        <v>0.72499999999999998</v>
      </c>
      <c r="N3705" t="s">
        <v>170</v>
      </c>
      <c r="O3705" t="s">
        <v>723</v>
      </c>
      <c r="P3705" t="s">
        <v>36</v>
      </c>
      <c r="Q3705" t="s">
        <v>53</v>
      </c>
      <c r="R3705" t="s">
        <v>46</v>
      </c>
      <c r="S3705" t="s">
        <v>47</v>
      </c>
      <c r="T3705" t="s">
        <v>38</v>
      </c>
      <c r="U3705" t="s">
        <v>30</v>
      </c>
      <c r="V3705" s="5">
        <f>data[[#This Row],[PriceUSD]]*data[[#This Row],[Quantity]]</f>
        <v>42.88</v>
      </c>
      <c r="W3705" s="7">
        <f>data[[#This Row],[OrderDate]] + TIME(VALUE(LEFT(data[[#This Row],[OrderTime]],2)), VALUE(RIGHT(data[[#This Row],[OrderTime]],2)), 0)</f>
        <v>45743.022916666669</v>
      </c>
      <c r="X3705" s="7">
        <f>_xlfn.MINIFS(data[OrderDateTime], data[CustomerName], data[[#This Row],[CustomerName]])</f>
        <v>45535.052083333336</v>
      </c>
      <c r="Y3705" t="str">
        <f>IF(data[[#This Row],[OrderDateTime]]=data[[#This Row],[FirstOrderDateTime]], "New", "Returning")</f>
        <v>Returning</v>
      </c>
      <c r="Z3705" s="7">
        <f>data[[#This Row],[DeliveryDate]] + data[[#This Row],[DeliveryTime]]</f>
        <v>45743.724999999999</v>
      </c>
      <c r="AA3705" s="7">
        <f>data[[#This Row],[OrderDateTime]] + 1</f>
        <v>45744.022916666669</v>
      </c>
      <c r="AB3705" s="7" t="str">
        <f>IF(data[[#This Row],[DeliveryDateTime]] &lt;= data[[#This Row],[SLADue]], "On Time", "Late")</f>
        <v>On Time</v>
      </c>
    </row>
    <row r="3706" spans="1:28" x14ac:dyDescent="0.2">
      <c r="A3706" t="s">
        <v>4256</v>
      </c>
      <c r="B3706" t="s">
        <v>19</v>
      </c>
      <c r="C3706" t="s">
        <v>285</v>
      </c>
      <c r="D3706" t="s">
        <v>286</v>
      </c>
      <c r="E3706" s="5">
        <v>19.829999999999998</v>
      </c>
      <c r="F3706" t="s">
        <v>22</v>
      </c>
      <c r="G3706">
        <v>3</v>
      </c>
      <c r="H3706" s="1">
        <v>45766</v>
      </c>
      <c r="I3706" s="1" t="str">
        <f>TEXT(data[[#This Row],[OrderDate]],"mmm")</f>
        <v>Apr</v>
      </c>
      <c r="J3706" s="6">
        <v>0.60486111111111107</v>
      </c>
      <c r="K3706" s="6" t="str">
        <f>TEXT(data[[#This Row],[OrderTime]],"h")</f>
        <v>14</v>
      </c>
      <c r="L3706" s="1">
        <v>45768</v>
      </c>
      <c r="M3706" s="6">
        <v>0.81319444444444444</v>
      </c>
      <c r="N3706" t="s">
        <v>95</v>
      </c>
      <c r="O3706" t="s">
        <v>881</v>
      </c>
      <c r="P3706" t="s">
        <v>25</v>
      </c>
      <c r="Q3706" t="s">
        <v>26</v>
      </c>
      <c r="R3706" t="s">
        <v>114</v>
      </c>
      <c r="S3706" t="s">
        <v>105</v>
      </c>
      <c r="T3706" t="s">
        <v>115</v>
      </c>
      <c r="U3706" t="s">
        <v>30</v>
      </c>
      <c r="V3706" s="5">
        <f>data[[#This Row],[PriceUSD]]*data[[#This Row],[Quantity]]</f>
        <v>59.489999999999995</v>
      </c>
      <c r="W3706" s="7">
        <f>data[[#This Row],[OrderDate]] + TIME(VALUE(LEFT(data[[#This Row],[OrderTime]],2)), VALUE(RIGHT(data[[#This Row],[OrderTime]],2)), 0)</f>
        <v>45766.007638888892</v>
      </c>
      <c r="X3706" s="7">
        <f>_xlfn.MINIFS(data[OrderDateTime], data[CustomerName], data[[#This Row],[CustomerName]])</f>
        <v>45612.022916666669</v>
      </c>
      <c r="Y3706" t="str">
        <f>IF(data[[#This Row],[OrderDateTime]]=data[[#This Row],[FirstOrderDateTime]], "New", "Returning")</f>
        <v>Returning</v>
      </c>
      <c r="Z3706" s="7">
        <f>data[[#This Row],[DeliveryDate]] + data[[#This Row],[DeliveryTime]]</f>
        <v>45768.813194444447</v>
      </c>
      <c r="AA3706" s="7">
        <f>data[[#This Row],[OrderDateTime]] + 1</f>
        <v>45767.007638888892</v>
      </c>
      <c r="AB3706" s="7" t="str">
        <f>IF(data[[#This Row],[DeliveryDateTime]] &lt;= data[[#This Row],[SLADue]], "On Time", "Late")</f>
        <v>Late</v>
      </c>
    </row>
    <row r="3707" spans="1:28" x14ac:dyDescent="0.2">
      <c r="A3707" t="s">
        <v>4257</v>
      </c>
      <c r="B3707" t="s">
        <v>19</v>
      </c>
      <c r="C3707" t="s">
        <v>126</v>
      </c>
      <c r="D3707" t="s">
        <v>127</v>
      </c>
      <c r="E3707" s="5">
        <v>22.69</v>
      </c>
      <c r="F3707" t="s">
        <v>87</v>
      </c>
      <c r="G3707">
        <v>2</v>
      </c>
      <c r="H3707" s="1">
        <v>45517</v>
      </c>
      <c r="I3707" s="1" t="str">
        <f>TEXT(data[[#This Row],[OrderDate]],"mmm")</f>
        <v>Aug</v>
      </c>
      <c r="J3707" s="6">
        <v>0.4201388888888889</v>
      </c>
      <c r="K3707" s="6" t="str">
        <f>TEXT(data[[#This Row],[OrderTime]],"h")</f>
        <v>10</v>
      </c>
      <c r="L3707" s="1">
        <v>45518</v>
      </c>
      <c r="M3707" s="6">
        <v>0.58680555555555558</v>
      </c>
      <c r="N3707" t="s">
        <v>44</v>
      </c>
      <c r="O3707" t="s">
        <v>108</v>
      </c>
      <c r="P3707" t="s">
        <v>25</v>
      </c>
      <c r="Q3707" t="s">
        <v>53</v>
      </c>
      <c r="R3707" t="s">
        <v>129</v>
      </c>
      <c r="S3707" t="s">
        <v>28</v>
      </c>
      <c r="T3707" t="s">
        <v>136</v>
      </c>
      <c r="U3707" t="s">
        <v>67</v>
      </c>
      <c r="V3707" s="5">
        <f>data[[#This Row],[PriceUSD]]*data[[#This Row],[Quantity]]</f>
        <v>45.38</v>
      </c>
      <c r="W3707" s="7">
        <f>data[[#This Row],[OrderDate]] + TIME(VALUE(LEFT(data[[#This Row],[OrderTime]],2)), VALUE(RIGHT(data[[#This Row],[OrderTime]],2)), 0)</f>
        <v>45517.061805555553</v>
      </c>
      <c r="X3707" s="7">
        <f>_xlfn.MINIFS(data[OrderDateTime], data[CustomerName], data[[#This Row],[CustomerName]])</f>
        <v>45517.022916666669</v>
      </c>
      <c r="Y3707" t="str">
        <f>IF(data[[#This Row],[OrderDateTime]]=data[[#This Row],[FirstOrderDateTime]], "New", "Returning")</f>
        <v>Returning</v>
      </c>
      <c r="Z3707" s="7">
        <f>data[[#This Row],[DeliveryDate]] + data[[#This Row],[DeliveryTime]]</f>
        <v>45518.586805555555</v>
      </c>
      <c r="AA3707" s="7">
        <f>data[[#This Row],[OrderDateTime]] + 1</f>
        <v>45518.061805555553</v>
      </c>
      <c r="AB3707" s="7" t="str">
        <f>IF(data[[#This Row],[DeliveryDateTime]] &lt;= data[[#This Row],[SLADue]], "On Time", "Late")</f>
        <v>Late</v>
      </c>
    </row>
    <row r="3708" spans="1:28" x14ac:dyDescent="0.2">
      <c r="A3708" t="s">
        <v>4258</v>
      </c>
      <c r="B3708" t="s">
        <v>19</v>
      </c>
      <c r="C3708" t="s">
        <v>110</v>
      </c>
      <c r="D3708" t="s">
        <v>111</v>
      </c>
      <c r="E3708" s="5">
        <v>11.29</v>
      </c>
      <c r="F3708" t="s">
        <v>71</v>
      </c>
      <c r="G3708">
        <v>3</v>
      </c>
      <c r="H3708" s="1">
        <v>45821</v>
      </c>
      <c r="I3708" s="1" t="str">
        <f>TEXT(data[[#This Row],[OrderDate]],"mmm")</f>
        <v>Jun</v>
      </c>
      <c r="J3708" s="6">
        <v>0.45833333333333331</v>
      </c>
      <c r="K3708" s="6" t="str">
        <f>TEXT(data[[#This Row],[OrderTime]],"h")</f>
        <v>11</v>
      </c>
      <c r="L3708" s="1">
        <v>45821</v>
      </c>
      <c r="M3708" s="6">
        <v>0.625</v>
      </c>
      <c r="N3708" t="s">
        <v>326</v>
      </c>
      <c r="O3708" t="s">
        <v>89</v>
      </c>
      <c r="P3708" t="s">
        <v>202</v>
      </c>
      <c r="Q3708" t="s">
        <v>26</v>
      </c>
      <c r="R3708" t="s">
        <v>114</v>
      </c>
      <c r="S3708" t="s">
        <v>47</v>
      </c>
      <c r="T3708" t="s">
        <v>38</v>
      </c>
      <c r="U3708" t="s">
        <v>39</v>
      </c>
      <c r="V3708" s="5">
        <f>data[[#This Row],[PriceUSD]]*data[[#This Row],[Quantity]]</f>
        <v>33.869999999999997</v>
      </c>
      <c r="W3708" s="7">
        <f>data[[#This Row],[OrderDate]] + TIME(VALUE(LEFT(data[[#This Row],[OrderTime]],2)), VALUE(RIGHT(data[[#This Row],[OrderTime]],2)), 0)</f>
        <v>45821.022916666669</v>
      </c>
      <c r="X3708" s="7">
        <f>_xlfn.MINIFS(data[OrderDateTime], data[CustomerName], data[[#This Row],[CustomerName]])</f>
        <v>45514.038888888892</v>
      </c>
      <c r="Y3708" t="str">
        <f>IF(data[[#This Row],[OrderDateTime]]=data[[#This Row],[FirstOrderDateTime]], "New", "Returning")</f>
        <v>Returning</v>
      </c>
      <c r="Z3708" s="7">
        <f>data[[#This Row],[DeliveryDate]] + data[[#This Row],[DeliveryTime]]</f>
        <v>45821.625</v>
      </c>
      <c r="AA3708" s="7">
        <f>data[[#This Row],[OrderDateTime]] + 1</f>
        <v>45822.022916666669</v>
      </c>
      <c r="AB3708" s="7" t="str">
        <f>IF(data[[#This Row],[DeliveryDateTime]] &lt;= data[[#This Row],[SLADue]], "On Time", "Late")</f>
        <v>On Time</v>
      </c>
    </row>
    <row r="3709" spans="1:28" x14ac:dyDescent="0.2">
      <c r="A3709" t="s">
        <v>4259</v>
      </c>
      <c r="B3709" t="s">
        <v>19</v>
      </c>
      <c r="C3709" t="s">
        <v>190</v>
      </c>
      <c r="D3709" t="s">
        <v>191</v>
      </c>
      <c r="E3709" s="5">
        <v>25.36</v>
      </c>
      <c r="F3709" t="s">
        <v>87</v>
      </c>
      <c r="G3709">
        <v>1</v>
      </c>
      <c r="H3709" s="1">
        <v>45853</v>
      </c>
      <c r="I3709" s="1" t="str">
        <f>TEXT(data[[#This Row],[OrderDate]],"mmm")</f>
        <v>Jul</v>
      </c>
      <c r="J3709" s="6">
        <v>0.45624999999999999</v>
      </c>
      <c r="K3709" s="6" t="str">
        <f>TEXT(data[[#This Row],[OrderTime]],"h")</f>
        <v>10</v>
      </c>
      <c r="L3709" s="1">
        <v>45854</v>
      </c>
      <c r="M3709" s="6">
        <v>0.6645833333333333</v>
      </c>
      <c r="N3709" t="s">
        <v>57</v>
      </c>
      <c r="O3709" t="s">
        <v>992</v>
      </c>
      <c r="P3709" t="s">
        <v>25</v>
      </c>
      <c r="Q3709" t="s">
        <v>26</v>
      </c>
      <c r="R3709" t="s">
        <v>192</v>
      </c>
      <c r="S3709" t="s">
        <v>28</v>
      </c>
      <c r="T3709" t="s">
        <v>29</v>
      </c>
      <c r="U3709" t="s">
        <v>30</v>
      </c>
      <c r="V3709" s="5">
        <f>data[[#This Row],[PriceUSD]]*data[[#This Row],[Quantity]]</f>
        <v>25.36</v>
      </c>
      <c r="W3709" s="7">
        <f>data[[#This Row],[OrderDate]] + TIME(VALUE(LEFT(data[[#This Row],[OrderTime]],2)), VALUE(RIGHT(data[[#This Row],[OrderTime]],2)), 0)</f>
        <v>45853.017361111109</v>
      </c>
      <c r="X3709" s="7">
        <f>_xlfn.MINIFS(data[OrderDateTime], data[CustomerName], data[[#This Row],[CustomerName]])</f>
        <v>45557.022916666669</v>
      </c>
      <c r="Y3709" t="str">
        <f>IF(data[[#This Row],[OrderDateTime]]=data[[#This Row],[FirstOrderDateTime]], "New", "Returning")</f>
        <v>Returning</v>
      </c>
      <c r="Z3709" s="7">
        <f>data[[#This Row],[DeliveryDate]] + data[[#This Row],[DeliveryTime]]</f>
        <v>45854.664583333331</v>
      </c>
      <c r="AA3709" s="7">
        <f>data[[#This Row],[OrderDateTime]] + 1</f>
        <v>45854.017361111109</v>
      </c>
      <c r="AB3709" s="7" t="str">
        <f>IF(data[[#This Row],[DeliveryDateTime]] &lt;= data[[#This Row],[SLADue]], "On Time", "Late")</f>
        <v>Late</v>
      </c>
    </row>
    <row r="3710" spans="1:28" x14ac:dyDescent="0.2">
      <c r="A3710" t="s">
        <v>4260</v>
      </c>
      <c r="B3710" t="s">
        <v>19</v>
      </c>
      <c r="C3710" t="s">
        <v>126</v>
      </c>
      <c r="D3710" t="s">
        <v>127</v>
      </c>
      <c r="E3710" s="5">
        <v>22.81</v>
      </c>
      <c r="F3710" t="s">
        <v>87</v>
      </c>
      <c r="G3710">
        <v>1</v>
      </c>
      <c r="H3710" s="1">
        <v>45579</v>
      </c>
      <c r="I3710" s="1" t="str">
        <f>TEXT(data[[#This Row],[OrderDate]],"mmm")</f>
        <v>Oct</v>
      </c>
      <c r="J3710" s="6">
        <v>0.84097222222222223</v>
      </c>
      <c r="K3710" s="6" t="str">
        <f>TEXT(data[[#This Row],[OrderTime]],"h")</f>
        <v>20</v>
      </c>
      <c r="L3710" s="1">
        <v>45580</v>
      </c>
      <c r="M3710" s="6">
        <v>0.88263888888888886</v>
      </c>
      <c r="N3710" t="s">
        <v>75</v>
      </c>
      <c r="O3710" t="s">
        <v>423</v>
      </c>
      <c r="P3710" t="s">
        <v>25</v>
      </c>
      <c r="Q3710" t="s">
        <v>26</v>
      </c>
      <c r="R3710" t="s">
        <v>129</v>
      </c>
      <c r="S3710" t="s">
        <v>28</v>
      </c>
      <c r="T3710" t="s">
        <v>38</v>
      </c>
      <c r="U3710" t="s">
        <v>30</v>
      </c>
      <c r="V3710" s="5">
        <f>data[[#This Row],[PriceUSD]]*data[[#This Row],[Quantity]]</f>
        <v>22.81</v>
      </c>
      <c r="W3710" s="7">
        <f>data[[#This Row],[OrderDate]] + TIME(VALUE(LEFT(data[[#This Row],[OrderTime]],2)), VALUE(RIGHT(data[[#This Row],[OrderTime]],2)), 0)</f>
        <v>45579.015277777777</v>
      </c>
      <c r="X3710" s="7">
        <f>_xlfn.MINIFS(data[OrderDateTime], data[CustomerName], data[[#This Row],[CustomerName]])</f>
        <v>45519.007638888892</v>
      </c>
      <c r="Y3710" t="str">
        <f>IF(data[[#This Row],[OrderDateTime]]=data[[#This Row],[FirstOrderDateTime]], "New", "Returning")</f>
        <v>Returning</v>
      </c>
      <c r="Z3710" s="7">
        <f>data[[#This Row],[DeliveryDate]] + data[[#This Row],[DeliveryTime]]</f>
        <v>45580.882638888892</v>
      </c>
      <c r="AA3710" s="7">
        <f>data[[#This Row],[OrderDateTime]] + 1</f>
        <v>45580.015277777777</v>
      </c>
      <c r="AB3710" s="7" t="str">
        <f>IF(data[[#This Row],[DeliveryDateTime]] &lt;= data[[#This Row],[SLADue]], "On Time", "Late")</f>
        <v>Late</v>
      </c>
    </row>
    <row r="3711" spans="1:28" x14ac:dyDescent="0.2">
      <c r="A3711" t="s">
        <v>4261</v>
      </c>
      <c r="B3711" t="s">
        <v>19</v>
      </c>
      <c r="C3711" t="s">
        <v>190</v>
      </c>
      <c r="D3711" t="s">
        <v>191</v>
      </c>
      <c r="E3711" s="5">
        <v>25.39</v>
      </c>
      <c r="F3711" t="s">
        <v>71</v>
      </c>
      <c r="G3711">
        <v>1</v>
      </c>
      <c r="H3711" s="1">
        <v>45781</v>
      </c>
      <c r="I3711" s="1" t="str">
        <f>TEXT(data[[#This Row],[OrderDate]],"mmm")</f>
        <v>May</v>
      </c>
      <c r="J3711" s="6">
        <v>0.37638888888888888</v>
      </c>
      <c r="K3711" s="6" t="str">
        <f>TEXT(data[[#This Row],[OrderTime]],"h")</f>
        <v>9</v>
      </c>
      <c r="L3711" s="1">
        <v>45781</v>
      </c>
      <c r="M3711" s="6">
        <v>0.62638888888888888</v>
      </c>
      <c r="N3711" t="s">
        <v>388</v>
      </c>
      <c r="O3711" t="s">
        <v>711</v>
      </c>
      <c r="P3711" t="s">
        <v>234</v>
      </c>
      <c r="Q3711" t="s">
        <v>53</v>
      </c>
      <c r="R3711" t="s">
        <v>192</v>
      </c>
      <c r="S3711" t="s">
        <v>47</v>
      </c>
      <c r="T3711" t="s">
        <v>29</v>
      </c>
      <c r="U3711" t="s">
        <v>30</v>
      </c>
      <c r="V3711" s="5">
        <f>data[[#This Row],[PriceUSD]]*data[[#This Row],[Quantity]]</f>
        <v>25.39</v>
      </c>
      <c r="W3711" s="7">
        <f>data[[#This Row],[OrderDate]] + TIME(VALUE(LEFT(data[[#This Row],[OrderTime]],2)), VALUE(RIGHT(data[[#This Row],[OrderTime]],2)), 0)</f>
        <v>45781.061805555553</v>
      </c>
      <c r="X3711" s="7">
        <f>_xlfn.MINIFS(data[OrderDateTime], data[CustomerName], data[[#This Row],[CustomerName]])</f>
        <v>45532.046527777777</v>
      </c>
      <c r="Y3711" t="str">
        <f>IF(data[[#This Row],[OrderDateTime]]=data[[#This Row],[FirstOrderDateTime]], "New", "Returning")</f>
        <v>Returning</v>
      </c>
      <c r="Z3711" s="7">
        <f>data[[#This Row],[DeliveryDate]] + data[[#This Row],[DeliveryTime]]</f>
        <v>45781.626388888886</v>
      </c>
      <c r="AA3711" s="7">
        <f>data[[#This Row],[OrderDateTime]] + 1</f>
        <v>45782.061805555553</v>
      </c>
      <c r="AB3711" s="7" t="str">
        <f>IF(data[[#This Row],[DeliveryDateTime]] &lt;= data[[#This Row],[SLADue]], "On Time", "Late")</f>
        <v>On Time</v>
      </c>
    </row>
    <row r="3712" spans="1:28" x14ac:dyDescent="0.2">
      <c r="A3712" t="s">
        <v>4262</v>
      </c>
      <c r="B3712" t="s">
        <v>19</v>
      </c>
      <c r="C3712" t="s">
        <v>258</v>
      </c>
      <c r="D3712" t="s">
        <v>259</v>
      </c>
      <c r="E3712" s="5">
        <v>110.21</v>
      </c>
      <c r="F3712" t="s">
        <v>119</v>
      </c>
      <c r="G3712">
        <v>2</v>
      </c>
      <c r="H3712" s="1">
        <v>45550</v>
      </c>
      <c r="I3712" s="1" t="str">
        <f>TEXT(data[[#This Row],[OrderDate]],"mmm")</f>
        <v>Sep</v>
      </c>
      <c r="J3712" s="6">
        <v>0.45069444444444445</v>
      </c>
      <c r="K3712" s="6" t="str">
        <f>TEXT(data[[#This Row],[OrderTime]],"h")</f>
        <v>10</v>
      </c>
      <c r="L3712" s="1">
        <v>45551</v>
      </c>
      <c r="M3712" s="6">
        <v>0.7006944444444444</v>
      </c>
      <c r="N3712" t="s">
        <v>98</v>
      </c>
      <c r="O3712" t="s">
        <v>510</v>
      </c>
      <c r="P3712" t="s">
        <v>77</v>
      </c>
      <c r="Q3712" t="s">
        <v>53</v>
      </c>
      <c r="R3712" t="s">
        <v>261</v>
      </c>
      <c r="S3712" t="s">
        <v>28</v>
      </c>
      <c r="T3712" t="s">
        <v>136</v>
      </c>
      <c r="U3712" t="s">
        <v>30</v>
      </c>
      <c r="V3712" s="5">
        <f>data[[#This Row],[PriceUSD]]*data[[#This Row],[Quantity]]</f>
        <v>220.42</v>
      </c>
      <c r="W3712" s="7">
        <f>data[[#This Row],[OrderDate]] + TIME(VALUE(LEFT(data[[#This Row],[OrderTime]],2)), VALUE(RIGHT(data[[#This Row],[OrderTime]],2)), 0)</f>
        <v>45550.030555555553</v>
      </c>
      <c r="X3712" s="7">
        <f>_xlfn.MINIFS(data[OrderDateTime], data[CustomerName], data[[#This Row],[CustomerName]])</f>
        <v>45510.038888888892</v>
      </c>
      <c r="Y3712" t="str">
        <f>IF(data[[#This Row],[OrderDateTime]]=data[[#This Row],[FirstOrderDateTime]], "New", "Returning")</f>
        <v>Returning</v>
      </c>
      <c r="Z3712" s="7">
        <f>data[[#This Row],[DeliveryDate]] + data[[#This Row],[DeliveryTime]]</f>
        <v>45551.700694444444</v>
      </c>
      <c r="AA3712" s="7">
        <f>data[[#This Row],[OrderDateTime]] + 1</f>
        <v>45551.030555555553</v>
      </c>
      <c r="AB3712" s="7" t="str">
        <f>IF(data[[#This Row],[DeliveryDateTime]] &lt;= data[[#This Row],[SLADue]], "On Time", "Late")</f>
        <v>Late</v>
      </c>
    </row>
    <row r="3713" spans="1:28" x14ac:dyDescent="0.2">
      <c r="A3713" t="s">
        <v>4263</v>
      </c>
      <c r="B3713" t="s">
        <v>19</v>
      </c>
      <c r="C3713" t="s">
        <v>32</v>
      </c>
      <c r="D3713" t="s">
        <v>33</v>
      </c>
      <c r="E3713" s="5">
        <v>49.81</v>
      </c>
      <c r="F3713" t="s">
        <v>138</v>
      </c>
      <c r="G3713">
        <v>1</v>
      </c>
      <c r="H3713" s="1">
        <v>45743</v>
      </c>
      <c r="I3713" s="1" t="str">
        <f>TEXT(data[[#This Row],[OrderDate]],"mmm")</f>
        <v>Mar</v>
      </c>
      <c r="J3713" s="6">
        <v>0.58472222222222225</v>
      </c>
      <c r="K3713" s="6" t="str">
        <f>TEXT(data[[#This Row],[OrderTime]],"h")</f>
        <v>14</v>
      </c>
      <c r="L3713" s="1">
        <v>45743</v>
      </c>
      <c r="M3713" s="6">
        <v>0.79305555555555551</v>
      </c>
      <c r="N3713" t="s">
        <v>148</v>
      </c>
      <c r="O3713" t="s">
        <v>633</v>
      </c>
      <c r="P3713" t="s">
        <v>25</v>
      </c>
      <c r="Q3713" t="s">
        <v>53</v>
      </c>
      <c r="R3713" t="s">
        <v>37</v>
      </c>
      <c r="S3713" t="s">
        <v>47</v>
      </c>
      <c r="T3713" t="s">
        <v>29</v>
      </c>
      <c r="U3713" t="s">
        <v>67</v>
      </c>
      <c r="V3713" s="5">
        <f>data[[#This Row],[PriceUSD]]*data[[#This Row],[Quantity]]</f>
        <v>49.81</v>
      </c>
      <c r="W3713" s="7">
        <f>data[[#This Row],[OrderDate]] + TIME(VALUE(LEFT(data[[#This Row],[OrderTime]],2)), VALUE(RIGHT(data[[#This Row],[OrderTime]],2)), 0)</f>
        <v>45743.015277777777</v>
      </c>
      <c r="X3713" s="7">
        <f>_xlfn.MINIFS(data[OrderDateTime], data[CustomerName], data[[#This Row],[CustomerName]])</f>
        <v>45509.054166666669</v>
      </c>
      <c r="Y3713" t="str">
        <f>IF(data[[#This Row],[OrderDateTime]]=data[[#This Row],[FirstOrderDateTime]], "New", "Returning")</f>
        <v>Returning</v>
      </c>
      <c r="Z3713" s="7">
        <f>data[[#This Row],[DeliveryDate]] + data[[#This Row],[DeliveryTime]]</f>
        <v>45743.793055555558</v>
      </c>
      <c r="AA3713" s="7">
        <f>data[[#This Row],[OrderDateTime]] + 1</f>
        <v>45744.015277777777</v>
      </c>
      <c r="AB3713" s="7" t="str">
        <f>IF(data[[#This Row],[DeliveryDateTime]] &lt;= data[[#This Row],[SLADue]], "On Time", "Late")</f>
        <v>On Time</v>
      </c>
    </row>
    <row r="3714" spans="1:28" x14ac:dyDescent="0.2">
      <c r="A3714" t="s">
        <v>4264</v>
      </c>
      <c r="B3714" t="s">
        <v>19</v>
      </c>
      <c r="C3714" t="s">
        <v>41</v>
      </c>
      <c r="D3714" t="s">
        <v>42</v>
      </c>
      <c r="E3714" s="5">
        <v>39.090000000000003</v>
      </c>
      <c r="F3714" t="s">
        <v>119</v>
      </c>
      <c r="G3714">
        <v>1</v>
      </c>
      <c r="H3714" s="1">
        <v>45698</v>
      </c>
      <c r="I3714" s="1" t="str">
        <f>TEXT(data[[#This Row],[OrderDate]],"mmm")</f>
        <v>Feb</v>
      </c>
      <c r="J3714" s="6">
        <v>0.47152777777777777</v>
      </c>
      <c r="K3714" s="6" t="str">
        <f>TEXT(data[[#This Row],[OrderTime]],"h")</f>
        <v>11</v>
      </c>
      <c r="L3714" s="1">
        <v>45698</v>
      </c>
      <c r="M3714" s="6">
        <v>0.59652777777777777</v>
      </c>
      <c r="N3714" t="s">
        <v>88</v>
      </c>
      <c r="O3714" t="s">
        <v>1958</v>
      </c>
      <c r="P3714" t="s">
        <v>25</v>
      </c>
      <c r="Q3714" t="s">
        <v>26</v>
      </c>
      <c r="R3714" t="s">
        <v>46</v>
      </c>
      <c r="S3714" t="s">
        <v>47</v>
      </c>
      <c r="T3714" t="s">
        <v>106</v>
      </c>
      <c r="U3714" t="s">
        <v>30</v>
      </c>
      <c r="V3714" s="5">
        <f>data[[#This Row],[PriceUSD]]*data[[#This Row],[Quantity]]</f>
        <v>39.090000000000003</v>
      </c>
      <c r="W3714" s="7">
        <f>data[[#This Row],[OrderDate]] + TIME(VALUE(LEFT(data[[#This Row],[OrderTime]],2)), VALUE(RIGHT(data[[#This Row],[OrderTime]],2)), 0)</f>
        <v>45698.054166666669</v>
      </c>
      <c r="X3714" s="7">
        <f>_xlfn.MINIFS(data[OrderDateTime], data[CustomerName], data[[#This Row],[CustomerName]])</f>
        <v>45519.030555555553</v>
      </c>
      <c r="Y3714" t="str">
        <f>IF(data[[#This Row],[OrderDateTime]]=data[[#This Row],[FirstOrderDateTime]], "New", "Returning")</f>
        <v>Returning</v>
      </c>
      <c r="Z3714" s="7">
        <f>data[[#This Row],[DeliveryDate]] + data[[#This Row],[DeliveryTime]]</f>
        <v>45698.59652777778</v>
      </c>
      <c r="AA3714" s="7">
        <f>data[[#This Row],[OrderDateTime]] + 1</f>
        <v>45699.054166666669</v>
      </c>
      <c r="AB3714" s="7" t="str">
        <f>IF(data[[#This Row],[DeliveryDateTime]] &lt;= data[[#This Row],[SLADue]], "On Time", "Late")</f>
        <v>On Time</v>
      </c>
    </row>
    <row r="3715" spans="1:28" x14ac:dyDescent="0.2">
      <c r="A3715" t="s">
        <v>4265</v>
      </c>
      <c r="B3715" t="s">
        <v>19</v>
      </c>
      <c r="C3715" t="s">
        <v>20</v>
      </c>
      <c r="D3715" t="s">
        <v>21</v>
      </c>
      <c r="E3715" s="5">
        <v>18.649999999999999</v>
      </c>
      <c r="F3715" t="s">
        <v>22</v>
      </c>
      <c r="G3715">
        <v>1</v>
      </c>
      <c r="H3715" s="1">
        <v>45789</v>
      </c>
      <c r="I3715" s="1" t="str">
        <f>TEXT(data[[#This Row],[OrderDate]],"mmm")</f>
        <v>May</v>
      </c>
      <c r="J3715" s="6">
        <v>0.48194444444444445</v>
      </c>
      <c r="K3715" s="6" t="str">
        <f>TEXT(data[[#This Row],[OrderTime]],"h")</f>
        <v>11</v>
      </c>
      <c r="L3715" s="1">
        <v>45789</v>
      </c>
      <c r="M3715" s="6">
        <v>0.77361111111111114</v>
      </c>
      <c r="N3715" t="s">
        <v>120</v>
      </c>
      <c r="O3715" t="s">
        <v>201</v>
      </c>
      <c r="P3715" t="s">
        <v>25</v>
      </c>
      <c r="Q3715" t="s">
        <v>53</v>
      </c>
      <c r="R3715" t="s">
        <v>27</v>
      </c>
      <c r="S3715" t="s">
        <v>47</v>
      </c>
      <c r="T3715" t="s">
        <v>136</v>
      </c>
      <c r="U3715" t="s">
        <v>30</v>
      </c>
      <c r="V3715" s="5">
        <f>data[[#This Row],[PriceUSD]]*data[[#This Row],[Quantity]]</f>
        <v>18.649999999999999</v>
      </c>
      <c r="W3715" s="7">
        <f>data[[#This Row],[OrderDate]] + TIME(VALUE(LEFT(data[[#This Row],[OrderTime]],2)), VALUE(RIGHT(data[[#This Row],[OrderTime]],2)), 0)</f>
        <v>45789.030555555553</v>
      </c>
      <c r="X3715" s="7">
        <f>_xlfn.MINIFS(data[OrderDateTime], data[CustomerName], data[[#This Row],[CustomerName]])</f>
        <v>45540.007638888892</v>
      </c>
      <c r="Y3715" t="str">
        <f>IF(data[[#This Row],[OrderDateTime]]=data[[#This Row],[FirstOrderDateTime]], "New", "Returning")</f>
        <v>Returning</v>
      </c>
      <c r="Z3715" s="7">
        <f>data[[#This Row],[DeliveryDate]] + data[[#This Row],[DeliveryTime]]</f>
        <v>45789.773611111108</v>
      </c>
      <c r="AA3715" s="7">
        <f>data[[#This Row],[OrderDateTime]] + 1</f>
        <v>45790.030555555553</v>
      </c>
      <c r="AB3715" s="7" t="str">
        <f>IF(data[[#This Row],[DeliveryDateTime]] &lt;= data[[#This Row],[SLADue]], "On Time", "Late")</f>
        <v>On Time</v>
      </c>
    </row>
    <row r="3716" spans="1:28" x14ac:dyDescent="0.2">
      <c r="A3716" t="s">
        <v>4266</v>
      </c>
      <c r="B3716" t="s">
        <v>19</v>
      </c>
      <c r="C3716" t="s">
        <v>69</v>
      </c>
      <c r="D3716" t="s">
        <v>70</v>
      </c>
      <c r="E3716" s="5">
        <v>59.23</v>
      </c>
      <c r="F3716" t="s">
        <v>51</v>
      </c>
      <c r="G3716">
        <v>2</v>
      </c>
      <c r="H3716" s="1">
        <v>45657</v>
      </c>
      <c r="I3716" s="1" t="str">
        <f>TEXT(data[[#This Row],[OrderDate]],"mmm")</f>
        <v>Dec</v>
      </c>
      <c r="J3716" s="6">
        <v>0.86597222222222225</v>
      </c>
      <c r="K3716" s="6" t="str">
        <f>TEXT(data[[#This Row],[OrderTime]],"h")</f>
        <v>20</v>
      </c>
      <c r="L3716" s="1">
        <v>45658</v>
      </c>
      <c r="M3716" s="6">
        <v>0.74305555555555558</v>
      </c>
      <c r="N3716" t="s">
        <v>452</v>
      </c>
      <c r="O3716" t="s">
        <v>108</v>
      </c>
      <c r="P3716" t="s">
        <v>133</v>
      </c>
      <c r="Q3716" t="s">
        <v>53</v>
      </c>
      <c r="R3716" t="s">
        <v>37</v>
      </c>
      <c r="S3716" t="s">
        <v>28</v>
      </c>
      <c r="T3716" t="s">
        <v>29</v>
      </c>
      <c r="U3716" t="s">
        <v>30</v>
      </c>
      <c r="V3716" s="5">
        <f>data[[#This Row],[PriceUSD]]*data[[#This Row],[Quantity]]</f>
        <v>118.46</v>
      </c>
      <c r="W3716" s="7">
        <f>data[[#This Row],[OrderDate]] + TIME(VALUE(LEFT(data[[#This Row],[OrderTime]],2)), VALUE(RIGHT(data[[#This Row],[OrderTime]],2)), 0)</f>
        <v>45657.015277777777</v>
      </c>
      <c r="X3716" s="7">
        <f>_xlfn.MINIFS(data[OrderDateTime], data[CustomerName], data[[#This Row],[CustomerName]])</f>
        <v>45517.022916666669</v>
      </c>
      <c r="Y3716" t="str">
        <f>IF(data[[#This Row],[OrderDateTime]]=data[[#This Row],[FirstOrderDateTime]], "New", "Returning")</f>
        <v>Returning</v>
      </c>
      <c r="Z3716" s="7">
        <f>data[[#This Row],[DeliveryDate]] + data[[#This Row],[DeliveryTime]]</f>
        <v>45658.743055555555</v>
      </c>
      <c r="AA3716" s="7">
        <f>data[[#This Row],[OrderDateTime]] + 1</f>
        <v>45658.015277777777</v>
      </c>
      <c r="AB3716" s="7" t="str">
        <f>IF(data[[#This Row],[DeliveryDateTime]] &lt;= data[[#This Row],[SLADue]], "On Time", "Late")</f>
        <v>Late</v>
      </c>
    </row>
    <row r="3717" spans="1:28" x14ac:dyDescent="0.2">
      <c r="A3717" t="s">
        <v>4267</v>
      </c>
      <c r="B3717" t="s">
        <v>19</v>
      </c>
      <c r="C3717" t="s">
        <v>32</v>
      </c>
      <c r="D3717" t="s">
        <v>33</v>
      </c>
      <c r="E3717" s="5">
        <v>48.07</v>
      </c>
      <c r="F3717" t="s">
        <v>22</v>
      </c>
      <c r="G3717">
        <v>1</v>
      </c>
      <c r="H3717" s="1">
        <v>45536</v>
      </c>
      <c r="I3717" s="1" t="str">
        <f>TEXT(data[[#This Row],[OrderDate]],"mmm")</f>
        <v>Sep</v>
      </c>
      <c r="J3717" s="6">
        <v>0.50486111111111109</v>
      </c>
      <c r="K3717" s="6" t="str">
        <f>TEXT(data[[#This Row],[OrderTime]],"h")</f>
        <v>12</v>
      </c>
      <c r="L3717" s="1">
        <v>45537</v>
      </c>
      <c r="M3717" s="6">
        <v>0.75486111111111109</v>
      </c>
      <c r="N3717" t="s">
        <v>238</v>
      </c>
      <c r="O3717" t="s">
        <v>132</v>
      </c>
      <c r="P3717" t="s">
        <v>36</v>
      </c>
      <c r="Q3717" t="s">
        <v>53</v>
      </c>
      <c r="R3717" t="s">
        <v>37</v>
      </c>
      <c r="S3717" t="s">
        <v>28</v>
      </c>
      <c r="T3717" t="s">
        <v>106</v>
      </c>
      <c r="U3717" t="s">
        <v>39</v>
      </c>
      <c r="V3717" s="5">
        <f>data[[#This Row],[PriceUSD]]*data[[#This Row],[Quantity]]</f>
        <v>48.07</v>
      </c>
      <c r="W3717" s="7">
        <f>data[[#This Row],[OrderDate]] + TIME(VALUE(LEFT(data[[#This Row],[OrderTime]],2)), VALUE(RIGHT(data[[#This Row],[OrderTime]],2)), 0)</f>
        <v>45536.007638888892</v>
      </c>
      <c r="X3717" s="7">
        <f>_xlfn.MINIFS(data[OrderDateTime], data[CustomerName], data[[#This Row],[CustomerName]])</f>
        <v>45536.007638888892</v>
      </c>
      <c r="Y3717" t="str">
        <f>IF(data[[#This Row],[OrderDateTime]]=data[[#This Row],[FirstOrderDateTime]], "New", "Returning")</f>
        <v>New</v>
      </c>
      <c r="Z3717" s="7">
        <f>data[[#This Row],[DeliveryDate]] + data[[#This Row],[DeliveryTime]]</f>
        <v>45537.754861111112</v>
      </c>
      <c r="AA3717" s="7">
        <f>data[[#This Row],[OrderDateTime]] + 1</f>
        <v>45537.007638888892</v>
      </c>
      <c r="AB3717" s="7" t="str">
        <f>IF(data[[#This Row],[DeliveryDateTime]] &lt;= data[[#This Row],[SLADue]], "On Time", "Late")</f>
        <v>Late</v>
      </c>
    </row>
    <row r="3718" spans="1:28" x14ac:dyDescent="0.2">
      <c r="A3718" t="s">
        <v>4268</v>
      </c>
      <c r="B3718" t="s">
        <v>19</v>
      </c>
      <c r="C3718" t="s">
        <v>258</v>
      </c>
      <c r="D3718" t="s">
        <v>259</v>
      </c>
      <c r="E3718" s="5">
        <v>127.2</v>
      </c>
      <c r="F3718" t="s">
        <v>119</v>
      </c>
      <c r="G3718">
        <v>1</v>
      </c>
      <c r="H3718" s="1">
        <v>45707</v>
      </c>
      <c r="I3718" s="1" t="str">
        <f>TEXT(data[[#This Row],[OrderDate]],"mmm")</f>
        <v>Feb</v>
      </c>
      <c r="J3718" s="6">
        <v>0.47013888888888888</v>
      </c>
      <c r="K3718" s="6" t="str">
        <f>TEXT(data[[#This Row],[OrderTime]],"h")</f>
        <v>11</v>
      </c>
      <c r="L3718" s="1">
        <v>45707</v>
      </c>
      <c r="M3718" s="6">
        <v>0.72013888888888888</v>
      </c>
      <c r="N3718" t="s">
        <v>123</v>
      </c>
      <c r="O3718" t="s">
        <v>272</v>
      </c>
      <c r="P3718" t="s">
        <v>36</v>
      </c>
      <c r="Q3718" t="s">
        <v>53</v>
      </c>
      <c r="R3718" t="s">
        <v>261</v>
      </c>
      <c r="S3718" t="s">
        <v>47</v>
      </c>
      <c r="T3718" t="s">
        <v>38</v>
      </c>
      <c r="U3718" t="s">
        <v>30</v>
      </c>
      <c r="V3718" s="5">
        <f>data[[#This Row],[PriceUSD]]*data[[#This Row],[Quantity]]</f>
        <v>127.2</v>
      </c>
      <c r="W3718" s="7">
        <f>data[[#This Row],[OrderDate]] + TIME(VALUE(LEFT(data[[#This Row],[OrderTime]],2)), VALUE(RIGHT(data[[#This Row],[OrderTime]],2)), 0)</f>
        <v>45707.061805555553</v>
      </c>
      <c r="X3718" s="7">
        <f>_xlfn.MINIFS(data[OrderDateTime], data[CustomerName], data[[#This Row],[CustomerName]])</f>
        <v>45507.017361111109</v>
      </c>
      <c r="Y3718" t="str">
        <f>IF(data[[#This Row],[OrderDateTime]]=data[[#This Row],[FirstOrderDateTime]], "New", "Returning")</f>
        <v>Returning</v>
      </c>
      <c r="Z3718" s="7">
        <f>data[[#This Row],[DeliveryDate]] + data[[#This Row],[DeliveryTime]]</f>
        <v>45707.720138888886</v>
      </c>
      <c r="AA3718" s="7">
        <f>data[[#This Row],[OrderDateTime]] + 1</f>
        <v>45708.061805555553</v>
      </c>
      <c r="AB3718" s="7" t="str">
        <f>IF(data[[#This Row],[DeliveryDateTime]] &lt;= data[[#This Row],[SLADue]], "On Time", "Late")</f>
        <v>On Time</v>
      </c>
    </row>
    <row r="3719" spans="1:28" x14ac:dyDescent="0.2">
      <c r="A3719" t="s">
        <v>4269</v>
      </c>
      <c r="B3719" t="s">
        <v>19</v>
      </c>
      <c r="C3719" t="s">
        <v>41</v>
      </c>
      <c r="D3719" t="s">
        <v>42</v>
      </c>
      <c r="E3719" s="5">
        <v>35.78</v>
      </c>
      <c r="F3719" t="s">
        <v>74</v>
      </c>
      <c r="G3719">
        <v>1</v>
      </c>
      <c r="H3719" s="1">
        <v>45630</v>
      </c>
      <c r="I3719" s="1" t="str">
        <f>TEXT(data[[#This Row],[OrderDate]],"mmm")</f>
        <v>Dec</v>
      </c>
      <c r="J3719" s="6">
        <v>0.43958333333333333</v>
      </c>
      <c r="K3719" s="6" t="str">
        <f>TEXT(data[[#This Row],[OrderTime]],"h")</f>
        <v>10</v>
      </c>
      <c r="L3719" s="1">
        <v>45631</v>
      </c>
      <c r="M3719" s="6">
        <v>0.56458333333333333</v>
      </c>
      <c r="N3719" t="s">
        <v>34</v>
      </c>
      <c r="O3719" t="s">
        <v>89</v>
      </c>
      <c r="P3719" t="s">
        <v>36</v>
      </c>
      <c r="Q3719" t="s">
        <v>53</v>
      </c>
      <c r="R3719" t="s">
        <v>46</v>
      </c>
      <c r="S3719" t="s">
        <v>28</v>
      </c>
      <c r="T3719" t="s">
        <v>143</v>
      </c>
      <c r="U3719" t="s">
        <v>30</v>
      </c>
      <c r="V3719" s="5">
        <f>data[[#This Row],[PriceUSD]]*data[[#This Row],[Quantity]]</f>
        <v>35.78</v>
      </c>
      <c r="W3719" s="7">
        <f>data[[#This Row],[OrderDate]] + TIME(VALUE(LEFT(data[[#This Row],[OrderTime]],2)), VALUE(RIGHT(data[[#This Row],[OrderTime]],2)), 0)</f>
        <v>45630.022916666669</v>
      </c>
      <c r="X3719" s="7">
        <f>_xlfn.MINIFS(data[OrderDateTime], data[CustomerName], data[[#This Row],[CustomerName]])</f>
        <v>45514.038888888892</v>
      </c>
      <c r="Y3719" t="str">
        <f>IF(data[[#This Row],[OrderDateTime]]=data[[#This Row],[FirstOrderDateTime]], "New", "Returning")</f>
        <v>Returning</v>
      </c>
      <c r="Z3719" s="7">
        <f>data[[#This Row],[DeliveryDate]] + data[[#This Row],[DeliveryTime]]</f>
        <v>45631.564583333333</v>
      </c>
      <c r="AA3719" s="7">
        <f>data[[#This Row],[OrderDateTime]] + 1</f>
        <v>45631.022916666669</v>
      </c>
      <c r="AB3719" s="7" t="str">
        <f>IF(data[[#This Row],[DeliveryDateTime]] &lt;= data[[#This Row],[SLADue]], "On Time", "Late")</f>
        <v>Late</v>
      </c>
    </row>
    <row r="3720" spans="1:28" x14ac:dyDescent="0.2">
      <c r="A3720" t="s">
        <v>4270</v>
      </c>
      <c r="B3720" t="s">
        <v>19</v>
      </c>
      <c r="C3720" t="s">
        <v>49</v>
      </c>
      <c r="D3720" t="s">
        <v>50</v>
      </c>
      <c r="E3720" s="5">
        <v>27.72</v>
      </c>
      <c r="F3720" t="s">
        <v>138</v>
      </c>
      <c r="G3720">
        <v>2</v>
      </c>
      <c r="H3720" s="1">
        <v>45617</v>
      </c>
      <c r="I3720" s="1" t="str">
        <f>TEXT(data[[#This Row],[OrderDate]],"mmm")</f>
        <v>Nov</v>
      </c>
      <c r="J3720" s="6">
        <v>0.70347222222222228</v>
      </c>
      <c r="K3720" s="6" t="str">
        <f>TEXT(data[[#This Row],[OrderTime]],"h")</f>
        <v>16</v>
      </c>
      <c r="L3720" s="1">
        <v>45618</v>
      </c>
      <c r="M3720" s="6">
        <v>0.74513888888888891</v>
      </c>
      <c r="N3720" t="s">
        <v>98</v>
      </c>
      <c r="O3720" t="s">
        <v>236</v>
      </c>
      <c r="P3720" t="s">
        <v>77</v>
      </c>
      <c r="Q3720" t="s">
        <v>53</v>
      </c>
      <c r="R3720" t="s">
        <v>54</v>
      </c>
      <c r="S3720" t="s">
        <v>28</v>
      </c>
      <c r="T3720" t="s">
        <v>29</v>
      </c>
      <c r="U3720" t="s">
        <v>30</v>
      </c>
      <c r="V3720" s="5">
        <f>data[[#This Row],[PriceUSD]]*data[[#This Row],[Quantity]]</f>
        <v>55.44</v>
      </c>
      <c r="W3720" s="7">
        <f>data[[#This Row],[OrderDate]] + TIME(VALUE(LEFT(data[[#This Row],[OrderTime]],2)), VALUE(RIGHT(data[[#This Row],[OrderTime]],2)), 0)</f>
        <v>45617.015277777777</v>
      </c>
      <c r="X3720" s="7">
        <f>_xlfn.MINIFS(data[OrderDateTime], data[CustomerName], data[[#This Row],[CustomerName]])</f>
        <v>45524.030555555553</v>
      </c>
      <c r="Y3720" t="str">
        <f>IF(data[[#This Row],[OrderDateTime]]=data[[#This Row],[FirstOrderDateTime]], "New", "Returning")</f>
        <v>Returning</v>
      </c>
      <c r="Z3720" s="7">
        <f>data[[#This Row],[DeliveryDate]] + data[[#This Row],[DeliveryTime]]</f>
        <v>45618.745138888888</v>
      </c>
      <c r="AA3720" s="7">
        <f>data[[#This Row],[OrderDateTime]] + 1</f>
        <v>45618.015277777777</v>
      </c>
      <c r="AB3720" s="7" t="str">
        <f>IF(data[[#This Row],[DeliveryDateTime]] &lt;= data[[#This Row],[SLADue]], "On Time", "Late")</f>
        <v>Late</v>
      </c>
    </row>
    <row r="3721" spans="1:28" x14ac:dyDescent="0.2">
      <c r="A3721" t="s">
        <v>4271</v>
      </c>
      <c r="B3721" t="s">
        <v>19</v>
      </c>
      <c r="C3721" t="s">
        <v>117</v>
      </c>
      <c r="D3721" t="s">
        <v>118</v>
      </c>
      <c r="E3721" s="5">
        <v>76.91</v>
      </c>
      <c r="F3721" t="s">
        <v>182</v>
      </c>
      <c r="G3721">
        <v>2</v>
      </c>
      <c r="H3721" s="1">
        <v>45769</v>
      </c>
      <c r="I3721" s="1" t="str">
        <f>TEXT(data[[#This Row],[OrderDate]],"mmm")</f>
        <v>Apr</v>
      </c>
      <c r="J3721" s="6">
        <v>0.71250000000000002</v>
      </c>
      <c r="K3721" s="6" t="str">
        <f>TEXT(data[[#This Row],[OrderTime]],"h")</f>
        <v>17</v>
      </c>
      <c r="L3721" s="1">
        <v>45770</v>
      </c>
      <c r="M3721" s="6">
        <v>0.71250000000000002</v>
      </c>
      <c r="N3721" t="s">
        <v>139</v>
      </c>
      <c r="O3721" t="s">
        <v>715</v>
      </c>
      <c r="P3721" t="s">
        <v>36</v>
      </c>
      <c r="Q3721" t="s">
        <v>26</v>
      </c>
      <c r="R3721" t="s">
        <v>66</v>
      </c>
      <c r="S3721" t="s">
        <v>28</v>
      </c>
      <c r="T3721" t="s">
        <v>115</v>
      </c>
      <c r="U3721" t="s">
        <v>30</v>
      </c>
      <c r="V3721" s="5">
        <f>data[[#This Row],[PriceUSD]]*data[[#This Row],[Quantity]]</f>
        <v>153.82</v>
      </c>
      <c r="W3721" s="7">
        <f>data[[#This Row],[OrderDate]] + TIME(VALUE(LEFT(data[[#This Row],[OrderTime]],2)), VALUE(RIGHT(data[[#This Row],[OrderTime]],2)), 0)</f>
        <v>45769.017361111109</v>
      </c>
      <c r="X3721" s="7">
        <f>_xlfn.MINIFS(data[OrderDateTime], data[CustomerName], data[[#This Row],[CustomerName]])</f>
        <v>45554.054166666669</v>
      </c>
      <c r="Y3721" t="str">
        <f>IF(data[[#This Row],[OrderDateTime]]=data[[#This Row],[FirstOrderDateTime]], "New", "Returning")</f>
        <v>Returning</v>
      </c>
      <c r="Z3721" s="7">
        <f>data[[#This Row],[DeliveryDate]] + data[[#This Row],[DeliveryTime]]</f>
        <v>45770.712500000001</v>
      </c>
      <c r="AA3721" s="7">
        <f>data[[#This Row],[OrderDateTime]] + 1</f>
        <v>45770.017361111109</v>
      </c>
      <c r="AB3721" s="7" t="str">
        <f>IF(data[[#This Row],[DeliveryDateTime]] &lt;= data[[#This Row],[SLADue]], "On Time", "Late")</f>
        <v>Late</v>
      </c>
    </row>
    <row r="3722" spans="1:28" x14ac:dyDescent="0.2">
      <c r="A3722" t="s">
        <v>4272</v>
      </c>
      <c r="B3722" t="s">
        <v>19</v>
      </c>
      <c r="C3722" t="s">
        <v>258</v>
      </c>
      <c r="D3722" t="s">
        <v>259</v>
      </c>
      <c r="E3722" s="5">
        <v>110.48</v>
      </c>
      <c r="F3722" t="s">
        <v>119</v>
      </c>
      <c r="G3722">
        <v>1</v>
      </c>
      <c r="H3722" s="1">
        <v>45540</v>
      </c>
      <c r="I3722" s="1" t="str">
        <f>TEXT(data[[#This Row],[OrderDate]],"mmm")</f>
        <v>Sep</v>
      </c>
      <c r="J3722" s="6">
        <v>0.45902777777777776</v>
      </c>
      <c r="K3722" s="6" t="str">
        <f>TEXT(data[[#This Row],[OrderTime]],"h")</f>
        <v>11</v>
      </c>
      <c r="L3722" s="1">
        <v>45540</v>
      </c>
      <c r="M3722" s="6">
        <v>0.58402777777777781</v>
      </c>
      <c r="N3722" t="s">
        <v>44</v>
      </c>
      <c r="O3722" t="s">
        <v>128</v>
      </c>
      <c r="P3722" t="s">
        <v>25</v>
      </c>
      <c r="Q3722" t="s">
        <v>26</v>
      </c>
      <c r="R3722" t="s">
        <v>261</v>
      </c>
      <c r="S3722" t="s">
        <v>47</v>
      </c>
      <c r="T3722" t="s">
        <v>38</v>
      </c>
      <c r="U3722" t="s">
        <v>39</v>
      </c>
      <c r="V3722" s="5">
        <f>data[[#This Row],[PriceUSD]]*data[[#This Row],[Quantity]]</f>
        <v>110.48</v>
      </c>
      <c r="W3722" s="7">
        <f>data[[#This Row],[OrderDate]] + TIME(VALUE(LEFT(data[[#This Row],[OrderTime]],2)), VALUE(RIGHT(data[[#This Row],[OrderTime]],2)), 0)</f>
        <v>45540.054166666669</v>
      </c>
      <c r="X3722" s="7">
        <f>_xlfn.MINIFS(data[OrderDateTime], data[CustomerName], data[[#This Row],[CustomerName]])</f>
        <v>45540.054166666669</v>
      </c>
      <c r="Y3722" t="str">
        <f>IF(data[[#This Row],[OrderDateTime]]=data[[#This Row],[FirstOrderDateTime]], "New", "Returning")</f>
        <v>New</v>
      </c>
      <c r="Z3722" s="7">
        <f>data[[#This Row],[DeliveryDate]] + data[[#This Row],[DeliveryTime]]</f>
        <v>45540.584027777775</v>
      </c>
      <c r="AA3722" s="7">
        <f>data[[#This Row],[OrderDateTime]] + 1</f>
        <v>45541.054166666669</v>
      </c>
      <c r="AB3722" s="7" t="str">
        <f>IF(data[[#This Row],[DeliveryDateTime]] &lt;= data[[#This Row],[SLADue]], "On Time", "Late")</f>
        <v>On Time</v>
      </c>
    </row>
    <row r="3723" spans="1:28" x14ac:dyDescent="0.2">
      <c r="A3723" t="s">
        <v>4273</v>
      </c>
      <c r="B3723" t="s">
        <v>19</v>
      </c>
      <c r="C3723" t="s">
        <v>92</v>
      </c>
      <c r="D3723" t="s">
        <v>93</v>
      </c>
      <c r="E3723" s="5">
        <v>80.7</v>
      </c>
      <c r="F3723" t="s">
        <v>63</v>
      </c>
      <c r="G3723">
        <v>1</v>
      </c>
      <c r="H3723" s="1">
        <v>45561</v>
      </c>
      <c r="I3723" s="1" t="str">
        <f>TEXT(data[[#This Row],[OrderDate]],"mmm")</f>
        <v>Sep</v>
      </c>
      <c r="J3723" s="6">
        <v>0.90555555555555556</v>
      </c>
      <c r="K3723" s="6" t="str">
        <f>TEXT(data[[#This Row],[OrderTime]],"h")</f>
        <v>21</v>
      </c>
      <c r="L3723" s="1">
        <v>45562</v>
      </c>
      <c r="M3723" s="6">
        <v>0.61388888888888893</v>
      </c>
      <c r="N3723" t="s">
        <v>103</v>
      </c>
      <c r="O3723" t="s">
        <v>620</v>
      </c>
      <c r="P3723" t="s">
        <v>77</v>
      </c>
      <c r="Q3723" t="s">
        <v>53</v>
      </c>
      <c r="R3723" t="s">
        <v>66</v>
      </c>
      <c r="S3723" t="s">
        <v>28</v>
      </c>
      <c r="T3723" t="s">
        <v>136</v>
      </c>
      <c r="U3723" t="s">
        <v>39</v>
      </c>
      <c r="V3723" s="5">
        <f>data[[#This Row],[PriceUSD]]*data[[#This Row],[Quantity]]</f>
        <v>80.7</v>
      </c>
      <c r="W3723" s="7">
        <f>data[[#This Row],[OrderDate]] + TIME(VALUE(LEFT(data[[#This Row],[OrderTime]],2)), VALUE(RIGHT(data[[#This Row],[OrderTime]],2)), 0)</f>
        <v>45561.038888888892</v>
      </c>
      <c r="X3723" s="7">
        <f>_xlfn.MINIFS(data[OrderDateTime], data[CustomerName], data[[#This Row],[CustomerName]])</f>
        <v>45526.054166666669</v>
      </c>
      <c r="Y3723" t="str">
        <f>IF(data[[#This Row],[OrderDateTime]]=data[[#This Row],[FirstOrderDateTime]], "New", "Returning")</f>
        <v>Returning</v>
      </c>
      <c r="Z3723" s="7">
        <f>data[[#This Row],[DeliveryDate]] + data[[#This Row],[DeliveryTime]]</f>
        <v>45562.613888888889</v>
      </c>
      <c r="AA3723" s="7">
        <f>data[[#This Row],[OrderDateTime]] + 1</f>
        <v>45562.038888888892</v>
      </c>
      <c r="AB3723" s="7" t="str">
        <f>IF(data[[#This Row],[DeliveryDateTime]] &lt;= data[[#This Row],[SLADue]], "On Time", "Late")</f>
        <v>Late</v>
      </c>
    </row>
    <row r="3724" spans="1:28" x14ac:dyDescent="0.2">
      <c r="A3724" t="s">
        <v>4274</v>
      </c>
      <c r="B3724" t="s">
        <v>19</v>
      </c>
      <c r="C3724" t="s">
        <v>117</v>
      </c>
      <c r="D3724" t="s">
        <v>118</v>
      </c>
      <c r="E3724" s="5">
        <v>76.14</v>
      </c>
      <c r="F3724" t="s">
        <v>119</v>
      </c>
      <c r="G3724">
        <v>2</v>
      </c>
      <c r="H3724" s="1">
        <v>45623</v>
      </c>
      <c r="I3724" s="1" t="str">
        <f>TEXT(data[[#This Row],[OrderDate]],"mmm")</f>
        <v>Nov</v>
      </c>
      <c r="J3724" s="6">
        <v>0.76875000000000004</v>
      </c>
      <c r="K3724" s="6" t="str">
        <f>TEXT(data[[#This Row],[OrderTime]],"h")</f>
        <v>18</v>
      </c>
      <c r="L3724" s="1">
        <v>45625</v>
      </c>
      <c r="M3724" s="6">
        <v>0.50347222222222221</v>
      </c>
      <c r="N3724" t="s">
        <v>23</v>
      </c>
      <c r="O3724" t="s">
        <v>1245</v>
      </c>
      <c r="P3724" t="s">
        <v>25</v>
      </c>
      <c r="Q3724" t="s">
        <v>53</v>
      </c>
      <c r="R3724" t="s">
        <v>66</v>
      </c>
      <c r="S3724" t="s">
        <v>105</v>
      </c>
      <c r="T3724" t="s">
        <v>38</v>
      </c>
      <c r="U3724" t="s">
        <v>67</v>
      </c>
      <c r="V3724" s="5">
        <f>data[[#This Row],[PriceUSD]]*data[[#This Row],[Quantity]]</f>
        <v>152.28</v>
      </c>
      <c r="W3724" s="7">
        <f>data[[#This Row],[OrderDate]] + TIME(VALUE(LEFT(data[[#This Row],[OrderTime]],2)), VALUE(RIGHT(data[[#This Row],[OrderTime]],2)), 0)</f>
        <v>45623.052083333336</v>
      </c>
      <c r="X3724" s="7">
        <f>_xlfn.MINIFS(data[OrderDateTime], data[CustomerName], data[[#This Row],[CustomerName]])</f>
        <v>45508.017361111109</v>
      </c>
      <c r="Y3724" t="str">
        <f>IF(data[[#This Row],[OrderDateTime]]=data[[#This Row],[FirstOrderDateTime]], "New", "Returning")</f>
        <v>Returning</v>
      </c>
      <c r="Z3724" s="7">
        <f>data[[#This Row],[DeliveryDate]] + data[[#This Row],[DeliveryTime]]</f>
        <v>45625.503472222219</v>
      </c>
      <c r="AA3724" s="7">
        <f>data[[#This Row],[OrderDateTime]] + 1</f>
        <v>45624.052083333336</v>
      </c>
      <c r="AB3724" s="7" t="str">
        <f>IF(data[[#This Row],[DeliveryDateTime]] &lt;= data[[#This Row],[SLADue]], "On Time", "Late")</f>
        <v>Late</v>
      </c>
    </row>
    <row r="3725" spans="1:28" x14ac:dyDescent="0.2">
      <c r="A3725" t="s">
        <v>4275</v>
      </c>
      <c r="B3725" t="s">
        <v>19</v>
      </c>
      <c r="C3725" t="s">
        <v>126</v>
      </c>
      <c r="D3725" t="s">
        <v>127</v>
      </c>
      <c r="E3725" s="5">
        <v>22.52</v>
      </c>
      <c r="F3725" t="s">
        <v>56</v>
      </c>
      <c r="G3725">
        <v>1</v>
      </c>
      <c r="H3725" s="1">
        <v>45797</v>
      </c>
      <c r="I3725" s="1" t="str">
        <f>TEXT(data[[#This Row],[OrderDate]],"mmm")</f>
        <v>May</v>
      </c>
      <c r="J3725" s="6">
        <v>0.50624999999999998</v>
      </c>
      <c r="K3725" s="6" t="str">
        <f>TEXT(data[[#This Row],[OrderTime]],"h")</f>
        <v>12</v>
      </c>
      <c r="L3725" s="1">
        <v>45797</v>
      </c>
      <c r="M3725" s="6">
        <v>0.79791666666666672</v>
      </c>
      <c r="N3725" t="s">
        <v>98</v>
      </c>
      <c r="O3725" t="s">
        <v>1087</v>
      </c>
      <c r="P3725" t="s">
        <v>77</v>
      </c>
      <c r="Q3725" t="s">
        <v>53</v>
      </c>
      <c r="R3725" t="s">
        <v>129</v>
      </c>
      <c r="S3725" t="s">
        <v>47</v>
      </c>
      <c r="T3725" t="s">
        <v>29</v>
      </c>
      <c r="U3725" t="s">
        <v>39</v>
      </c>
      <c r="V3725" s="5">
        <f>data[[#This Row],[PriceUSD]]*data[[#This Row],[Quantity]]</f>
        <v>22.52</v>
      </c>
      <c r="W3725" s="7">
        <f>data[[#This Row],[OrderDate]] + TIME(VALUE(LEFT(data[[#This Row],[OrderTime]],2)), VALUE(RIGHT(data[[#This Row],[OrderTime]],2)), 0)</f>
        <v>45797.017361111109</v>
      </c>
      <c r="X3725" s="7">
        <f>_xlfn.MINIFS(data[OrderDateTime], data[CustomerName], data[[#This Row],[CustomerName]])</f>
        <v>45522.022916666669</v>
      </c>
      <c r="Y3725" t="str">
        <f>IF(data[[#This Row],[OrderDateTime]]=data[[#This Row],[FirstOrderDateTime]], "New", "Returning")</f>
        <v>Returning</v>
      </c>
      <c r="Z3725" s="7">
        <f>data[[#This Row],[DeliveryDate]] + data[[#This Row],[DeliveryTime]]</f>
        <v>45797.79791666667</v>
      </c>
      <c r="AA3725" s="7">
        <f>data[[#This Row],[OrderDateTime]] + 1</f>
        <v>45798.017361111109</v>
      </c>
      <c r="AB3725" s="7" t="str">
        <f>IF(data[[#This Row],[DeliveryDateTime]] &lt;= data[[#This Row],[SLADue]], "On Time", "Late")</f>
        <v>On Time</v>
      </c>
    </row>
    <row r="3726" spans="1:28" x14ac:dyDescent="0.2">
      <c r="A3726" t="s">
        <v>4276</v>
      </c>
      <c r="B3726" t="s">
        <v>19</v>
      </c>
      <c r="C3726" t="s">
        <v>117</v>
      </c>
      <c r="D3726" t="s">
        <v>118</v>
      </c>
      <c r="E3726" s="5">
        <v>67.86</v>
      </c>
      <c r="F3726" t="s">
        <v>182</v>
      </c>
      <c r="G3726">
        <v>1</v>
      </c>
      <c r="H3726" s="1">
        <v>45794</v>
      </c>
      <c r="I3726" s="1" t="str">
        <f>TEXT(data[[#This Row],[OrderDate]],"mmm")</f>
        <v>May</v>
      </c>
      <c r="J3726" s="6">
        <v>0.58333333333333337</v>
      </c>
      <c r="K3726" s="6" t="str">
        <f>TEXT(data[[#This Row],[OrderTime]],"h")</f>
        <v>14</v>
      </c>
      <c r="L3726" s="1">
        <v>45795</v>
      </c>
      <c r="M3726" s="6">
        <v>0.83333333333333337</v>
      </c>
      <c r="N3726" t="s">
        <v>139</v>
      </c>
      <c r="O3726" t="s">
        <v>593</v>
      </c>
      <c r="P3726" t="s">
        <v>36</v>
      </c>
      <c r="Q3726" t="s">
        <v>26</v>
      </c>
      <c r="R3726" t="s">
        <v>66</v>
      </c>
      <c r="S3726" t="s">
        <v>28</v>
      </c>
      <c r="T3726" t="s">
        <v>38</v>
      </c>
      <c r="U3726" t="s">
        <v>39</v>
      </c>
      <c r="V3726" s="5">
        <f>data[[#This Row],[PriceUSD]]*data[[#This Row],[Quantity]]</f>
        <v>67.86</v>
      </c>
      <c r="W3726" s="7">
        <f>data[[#This Row],[OrderDate]] + TIME(VALUE(LEFT(data[[#This Row],[OrderTime]],2)), VALUE(RIGHT(data[[#This Row],[OrderTime]],2)), 0)</f>
        <v>45794.022916666669</v>
      </c>
      <c r="X3726" s="7">
        <f>_xlfn.MINIFS(data[OrderDateTime], data[CustomerName], data[[#This Row],[CustomerName]])</f>
        <v>45518.007638888892</v>
      </c>
      <c r="Y3726" t="str">
        <f>IF(data[[#This Row],[OrderDateTime]]=data[[#This Row],[FirstOrderDateTime]], "New", "Returning")</f>
        <v>Returning</v>
      </c>
      <c r="Z3726" s="7">
        <f>data[[#This Row],[DeliveryDate]] + data[[#This Row],[DeliveryTime]]</f>
        <v>45795.833333333336</v>
      </c>
      <c r="AA3726" s="7">
        <f>data[[#This Row],[OrderDateTime]] + 1</f>
        <v>45795.022916666669</v>
      </c>
      <c r="AB3726" s="7" t="str">
        <f>IF(data[[#This Row],[DeliveryDateTime]] &lt;= data[[#This Row],[SLADue]], "On Time", "Late")</f>
        <v>Late</v>
      </c>
    </row>
    <row r="3727" spans="1:28" x14ac:dyDescent="0.2">
      <c r="A3727" t="s">
        <v>4277</v>
      </c>
      <c r="B3727" t="s">
        <v>19</v>
      </c>
      <c r="C3727" t="s">
        <v>190</v>
      </c>
      <c r="D3727" t="s">
        <v>191</v>
      </c>
      <c r="E3727" s="5">
        <v>27.11</v>
      </c>
      <c r="F3727" t="s">
        <v>71</v>
      </c>
      <c r="G3727">
        <v>3</v>
      </c>
      <c r="H3727" s="1">
        <v>45870</v>
      </c>
      <c r="I3727" s="1" t="str">
        <f>TEXT(data[[#This Row],[OrderDate]],"mmm")</f>
        <v>Aug</v>
      </c>
      <c r="J3727" s="6">
        <v>0.72152777777777777</v>
      </c>
      <c r="K3727" s="6" t="str">
        <f>TEXT(data[[#This Row],[OrderTime]],"h")</f>
        <v>17</v>
      </c>
      <c r="L3727" s="1">
        <v>45871</v>
      </c>
      <c r="M3727" s="6">
        <v>0.84652777777777777</v>
      </c>
      <c r="N3727" t="s">
        <v>434</v>
      </c>
      <c r="O3727" t="s">
        <v>629</v>
      </c>
      <c r="P3727" t="s">
        <v>234</v>
      </c>
      <c r="Q3727" t="s">
        <v>53</v>
      </c>
      <c r="R3727" t="s">
        <v>192</v>
      </c>
      <c r="S3727" t="s">
        <v>28</v>
      </c>
      <c r="T3727" t="s">
        <v>136</v>
      </c>
      <c r="U3727" t="s">
        <v>30</v>
      </c>
      <c r="V3727" s="5">
        <f>data[[#This Row],[PriceUSD]]*data[[#This Row],[Quantity]]</f>
        <v>81.33</v>
      </c>
      <c r="W3727" s="7">
        <f>data[[#This Row],[OrderDate]] + TIME(VALUE(LEFT(data[[#This Row],[OrderTime]],2)), VALUE(RIGHT(data[[#This Row],[OrderTime]],2)), 0)</f>
        <v>45870.054166666669</v>
      </c>
      <c r="X3727" s="7">
        <f>_xlfn.MINIFS(data[OrderDateTime], data[CustomerName], data[[#This Row],[CustomerName]])</f>
        <v>45511.046527777777</v>
      </c>
      <c r="Y3727" t="str">
        <f>IF(data[[#This Row],[OrderDateTime]]=data[[#This Row],[FirstOrderDateTime]], "New", "Returning")</f>
        <v>Returning</v>
      </c>
      <c r="Z3727" s="7">
        <f>data[[#This Row],[DeliveryDate]] + data[[#This Row],[DeliveryTime]]</f>
        <v>45871.84652777778</v>
      </c>
      <c r="AA3727" s="7">
        <f>data[[#This Row],[OrderDateTime]] + 1</f>
        <v>45871.054166666669</v>
      </c>
      <c r="AB3727" s="7" t="str">
        <f>IF(data[[#This Row],[DeliveryDateTime]] &lt;= data[[#This Row],[SLADue]], "On Time", "Late")</f>
        <v>Late</v>
      </c>
    </row>
    <row r="3728" spans="1:28" x14ac:dyDescent="0.2">
      <c r="A3728" t="s">
        <v>4278</v>
      </c>
      <c r="B3728" t="s">
        <v>19</v>
      </c>
      <c r="C3728" t="s">
        <v>32</v>
      </c>
      <c r="D3728" t="s">
        <v>33</v>
      </c>
      <c r="E3728" s="5">
        <v>51.24</v>
      </c>
      <c r="F3728" t="s">
        <v>43</v>
      </c>
      <c r="G3728">
        <v>1</v>
      </c>
      <c r="H3728" s="1">
        <v>45532</v>
      </c>
      <c r="I3728" s="1" t="str">
        <f>TEXT(data[[#This Row],[OrderDate]],"mmm")</f>
        <v>Aug</v>
      </c>
      <c r="J3728" s="6">
        <v>0.47430555555555554</v>
      </c>
      <c r="K3728" s="6" t="str">
        <f>TEXT(data[[#This Row],[OrderTime]],"h")</f>
        <v>11</v>
      </c>
      <c r="L3728" s="1">
        <v>45532</v>
      </c>
      <c r="M3728" s="6">
        <v>0.64097222222222228</v>
      </c>
      <c r="N3728" t="s">
        <v>120</v>
      </c>
      <c r="O3728" t="s">
        <v>1634</v>
      </c>
      <c r="P3728" t="s">
        <v>25</v>
      </c>
      <c r="Q3728" t="s">
        <v>26</v>
      </c>
      <c r="R3728" t="s">
        <v>37</v>
      </c>
      <c r="S3728" t="s">
        <v>47</v>
      </c>
      <c r="T3728" t="s">
        <v>29</v>
      </c>
      <c r="U3728" t="s">
        <v>30</v>
      </c>
      <c r="V3728" s="5">
        <f>data[[#This Row],[PriceUSD]]*data[[#This Row],[Quantity]]</f>
        <v>51.24</v>
      </c>
      <c r="W3728" s="7">
        <f>data[[#This Row],[OrderDate]] + TIME(VALUE(LEFT(data[[#This Row],[OrderTime]],2)), VALUE(RIGHT(data[[#This Row],[OrderTime]],2)), 0)</f>
        <v>45532.038888888892</v>
      </c>
      <c r="X3728" s="7">
        <f>_xlfn.MINIFS(data[OrderDateTime], data[CustomerName], data[[#This Row],[CustomerName]])</f>
        <v>45528.046527777777</v>
      </c>
      <c r="Y3728" t="str">
        <f>IF(data[[#This Row],[OrderDateTime]]=data[[#This Row],[FirstOrderDateTime]], "New", "Returning")</f>
        <v>Returning</v>
      </c>
      <c r="Z3728" s="7">
        <f>data[[#This Row],[DeliveryDate]] + data[[#This Row],[DeliveryTime]]</f>
        <v>45532.640972222223</v>
      </c>
      <c r="AA3728" s="7">
        <f>data[[#This Row],[OrderDateTime]] + 1</f>
        <v>45533.038888888892</v>
      </c>
      <c r="AB3728" s="7" t="str">
        <f>IF(data[[#This Row],[DeliveryDateTime]] &lt;= data[[#This Row],[SLADue]], "On Time", "Late")</f>
        <v>On Time</v>
      </c>
    </row>
    <row r="3729" spans="1:28" x14ac:dyDescent="0.2">
      <c r="A3729" t="s">
        <v>4279</v>
      </c>
      <c r="B3729" t="s">
        <v>19</v>
      </c>
      <c r="C3729" t="s">
        <v>69</v>
      </c>
      <c r="D3729" t="s">
        <v>70</v>
      </c>
      <c r="E3729" s="5">
        <v>51.9</v>
      </c>
      <c r="F3729" t="s">
        <v>43</v>
      </c>
      <c r="G3729">
        <v>1</v>
      </c>
      <c r="H3729" s="1">
        <v>45853</v>
      </c>
      <c r="I3729" s="1" t="str">
        <f>TEXT(data[[#This Row],[OrderDate]],"mmm")</f>
        <v>Jul</v>
      </c>
      <c r="J3729" s="6">
        <v>0.70208333333333328</v>
      </c>
      <c r="K3729" s="6" t="str">
        <f>TEXT(data[[#This Row],[OrderTime]],"h")</f>
        <v>16</v>
      </c>
      <c r="L3729" s="1">
        <v>45854</v>
      </c>
      <c r="M3729" s="6">
        <v>0.74375000000000002</v>
      </c>
      <c r="N3729" t="s">
        <v>148</v>
      </c>
      <c r="O3729" t="s">
        <v>151</v>
      </c>
      <c r="P3729" t="s">
        <v>25</v>
      </c>
      <c r="Q3729" t="s">
        <v>26</v>
      </c>
      <c r="R3729" t="s">
        <v>37</v>
      </c>
      <c r="S3729" t="s">
        <v>28</v>
      </c>
      <c r="T3729" t="s">
        <v>29</v>
      </c>
      <c r="U3729" t="s">
        <v>30</v>
      </c>
      <c r="V3729" s="5">
        <f>data[[#This Row],[PriceUSD]]*data[[#This Row],[Quantity]]</f>
        <v>51.9</v>
      </c>
      <c r="W3729" s="7">
        <f>data[[#This Row],[OrderDate]] + TIME(VALUE(LEFT(data[[#This Row],[OrderTime]],2)), VALUE(RIGHT(data[[#This Row],[OrderTime]],2)), 0)</f>
        <v>45853.022916666669</v>
      </c>
      <c r="X3729" s="7">
        <f>_xlfn.MINIFS(data[OrderDateTime], data[CustomerName], data[[#This Row],[CustomerName]])</f>
        <v>45571.052083333336</v>
      </c>
      <c r="Y3729" t="str">
        <f>IF(data[[#This Row],[OrderDateTime]]=data[[#This Row],[FirstOrderDateTime]], "New", "Returning")</f>
        <v>Returning</v>
      </c>
      <c r="Z3729" s="7">
        <f>data[[#This Row],[DeliveryDate]] + data[[#This Row],[DeliveryTime]]</f>
        <v>45854.743750000001</v>
      </c>
      <c r="AA3729" s="7">
        <f>data[[#This Row],[OrderDateTime]] + 1</f>
        <v>45854.022916666669</v>
      </c>
      <c r="AB3729" s="7" t="str">
        <f>IF(data[[#This Row],[DeliveryDateTime]] &lt;= data[[#This Row],[SLADue]], "On Time", "Late")</f>
        <v>Late</v>
      </c>
    </row>
    <row r="3730" spans="1:28" x14ac:dyDescent="0.2">
      <c r="A3730" t="s">
        <v>4280</v>
      </c>
      <c r="B3730" t="s">
        <v>19</v>
      </c>
      <c r="C3730" t="s">
        <v>126</v>
      </c>
      <c r="D3730" t="s">
        <v>127</v>
      </c>
      <c r="E3730" s="5">
        <v>19.29</v>
      </c>
      <c r="F3730" t="s">
        <v>138</v>
      </c>
      <c r="G3730">
        <v>1</v>
      </c>
      <c r="H3730" s="1">
        <v>45731</v>
      </c>
      <c r="I3730" s="1" t="str">
        <f>TEXT(data[[#This Row],[OrderDate]],"mmm")</f>
        <v>Mar</v>
      </c>
      <c r="J3730" s="6">
        <v>0.86250000000000004</v>
      </c>
      <c r="K3730" s="6" t="str">
        <f>TEXT(data[[#This Row],[OrderTime]],"h")</f>
        <v>20</v>
      </c>
      <c r="L3730" s="1">
        <v>45733</v>
      </c>
      <c r="M3730" s="6">
        <v>0.64166666666666672</v>
      </c>
      <c r="N3730" t="s">
        <v>34</v>
      </c>
      <c r="O3730" t="s">
        <v>1766</v>
      </c>
      <c r="P3730" t="s">
        <v>36</v>
      </c>
      <c r="Q3730" t="s">
        <v>26</v>
      </c>
      <c r="R3730" t="s">
        <v>129</v>
      </c>
      <c r="S3730" t="s">
        <v>105</v>
      </c>
      <c r="T3730" t="s">
        <v>136</v>
      </c>
      <c r="U3730" t="s">
        <v>67</v>
      </c>
      <c r="V3730" s="5">
        <f>data[[#This Row],[PriceUSD]]*data[[#This Row],[Quantity]]</f>
        <v>19.29</v>
      </c>
      <c r="W3730" s="7">
        <f>data[[#This Row],[OrderDate]] + TIME(VALUE(LEFT(data[[#This Row],[OrderTime]],2)), VALUE(RIGHT(data[[#This Row],[OrderTime]],2)), 0)</f>
        <v>45731.017361111109</v>
      </c>
      <c r="X3730" s="7">
        <f>_xlfn.MINIFS(data[OrderDateTime], data[CustomerName], data[[#This Row],[CustomerName]])</f>
        <v>45511.061805555553</v>
      </c>
      <c r="Y3730" t="str">
        <f>IF(data[[#This Row],[OrderDateTime]]=data[[#This Row],[FirstOrderDateTime]], "New", "Returning")</f>
        <v>Returning</v>
      </c>
      <c r="Z3730" s="7">
        <f>data[[#This Row],[DeliveryDate]] + data[[#This Row],[DeliveryTime]]</f>
        <v>45733.64166666667</v>
      </c>
      <c r="AA3730" s="7">
        <f>data[[#This Row],[OrderDateTime]] + 1</f>
        <v>45732.017361111109</v>
      </c>
      <c r="AB3730" s="7" t="str">
        <f>IF(data[[#This Row],[DeliveryDateTime]] &lt;= data[[#This Row],[SLADue]], "On Time", "Late")</f>
        <v>Late</v>
      </c>
    </row>
    <row r="3731" spans="1:28" x14ac:dyDescent="0.2">
      <c r="A3731" t="s">
        <v>4281</v>
      </c>
      <c r="B3731" t="s">
        <v>19</v>
      </c>
      <c r="C3731" t="s">
        <v>79</v>
      </c>
      <c r="D3731" t="s">
        <v>80</v>
      </c>
      <c r="E3731" s="5">
        <v>28.66</v>
      </c>
      <c r="F3731" t="s">
        <v>81</v>
      </c>
      <c r="G3731">
        <v>1</v>
      </c>
      <c r="H3731" s="1">
        <v>45555</v>
      </c>
      <c r="I3731" s="1" t="str">
        <f>TEXT(data[[#This Row],[OrderDate]],"mmm")</f>
        <v>Sep</v>
      </c>
      <c r="J3731" s="6">
        <v>0.43333333333333335</v>
      </c>
      <c r="K3731" s="6" t="str">
        <f>TEXT(data[[#This Row],[OrderTime]],"h")</f>
        <v>10</v>
      </c>
      <c r="L3731" s="1">
        <v>45555</v>
      </c>
      <c r="M3731" s="6">
        <v>0.55833333333333335</v>
      </c>
      <c r="N3731" t="s">
        <v>44</v>
      </c>
      <c r="O3731" t="s">
        <v>196</v>
      </c>
      <c r="P3731" t="s">
        <v>25</v>
      </c>
      <c r="Q3731" t="s">
        <v>26</v>
      </c>
      <c r="R3731" t="s">
        <v>83</v>
      </c>
      <c r="S3731" t="s">
        <v>47</v>
      </c>
      <c r="T3731" t="s">
        <v>38</v>
      </c>
      <c r="U3731" t="s">
        <v>30</v>
      </c>
      <c r="V3731" s="5">
        <f>data[[#This Row],[PriceUSD]]*data[[#This Row],[Quantity]]</f>
        <v>28.66</v>
      </c>
      <c r="W3731" s="7">
        <f>data[[#This Row],[OrderDate]] + TIME(VALUE(LEFT(data[[#This Row],[OrderTime]],2)), VALUE(RIGHT(data[[#This Row],[OrderTime]],2)), 0)</f>
        <v>45555.022916666669</v>
      </c>
      <c r="X3731" s="7">
        <f>_xlfn.MINIFS(data[OrderDateTime], data[CustomerName], data[[#This Row],[CustomerName]])</f>
        <v>45507.038888888892</v>
      </c>
      <c r="Y3731" t="str">
        <f>IF(data[[#This Row],[OrderDateTime]]=data[[#This Row],[FirstOrderDateTime]], "New", "Returning")</f>
        <v>Returning</v>
      </c>
      <c r="Z3731" s="7">
        <f>data[[#This Row],[DeliveryDate]] + data[[#This Row],[DeliveryTime]]</f>
        <v>45555.558333333334</v>
      </c>
      <c r="AA3731" s="7">
        <f>data[[#This Row],[OrderDateTime]] + 1</f>
        <v>45556.022916666669</v>
      </c>
      <c r="AB3731" s="7" t="str">
        <f>IF(data[[#This Row],[DeliveryDateTime]] &lt;= data[[#This Row],[SLADue]], "On Time", "Late")</f>
        <v>On Time</v>
      </c>
    </row>
    <row r="3732" spans="1:28" x14ac:dyDescent="0.2">
      <c r="A3732" t="s">
        <v>4282</v>
      </c>
      <c r="B3732" t="s">
        <v>19</v>
      </c>
      <c r="C3732" t="s">
        <v>41</v>
      </c>
      <c r="D3732" t="s">
        <v>42</v>
      </c>
      <c r="E3732" s="5">
        <v>33.75</v>
      </c>
      <c r="F3732" t="s">
        <v>74</v>
      </c>
      <c r="G3732">
        <v>1</v>
      </c>
      <c r="H3732" s="1">
        <v>45664</v>
      </c>
      <c r="I3732" s="1" t="str">
        <f>TEXT(data[[#This Row],[OrderDate]],"mmm")</f>
        <v>Jan</v>
      </c>
      <c r="J3732" s="6">
        <v>0.81041666666666667</v>
      </c>
      <c r="K3732" s="6" t="str">
        <f>TEXT(data[[#This Row],[OrderTime]],"h")</f>
        <v>19</v>
      </c>
      <c r="L3732" s="1">
        <v>45665</v>
      </c>
      <c r="M3732" s="6">
        <v>0.63124999999999998</v>
      </c>
      <c r="N3732" t="s">
        <v>88</v>
      </c>
      <c r="O3732" t="s">
        <v>1066</v>
      </c>
      <c r="P3732" t="s">
        <v>25</v>
      </c>
      <c r="Q3732" t="s">
        <v>26</v>
      </c>
      <c r="R3732" t="s">
        <v>46</v>
      </c>
      <c r="S3732" t="s">
        <v>28</v>
      </c>
      <c r="T3732" t="s">
        <v>38</v>
      </c>
      <c r="U3732" t="s">
        <v>30</v>
      </c>
      <c r="V3732" s="5">
        <f>data[[#This Row],[PriceUSD]]*data[[#This Row],[Quantity]]</f>
        <v>33.75</v>
      </c>
      <c r="W3732" s="7">
        <f>data[[#This Row],[OrderDate]] + TIME(VALUE(LEFT(data[[#This Row],[OrderTime]],2)), VALUE(RIGHT(data[[#This Row],[OrderTime]],2)), 0)</f>
        <v>45664.046527777777</v>
      </c>
      <c r="X3732" s="7">
        <f>_xlfn.MINIFS(data[OrderDateTime], data[CustomerName], data[[#This Row],[CustomerName]])</f>
        <v>45530.022916666669</v>
      </c>
      <c r="Y3732" t="str">
        <f>IF(data[[#This Row],[OrderDateTime]]=data[[#This Row],[FirstOrderDateTime]], "New", "Returning")</f>
        <v>Returning</v>
      </c>
      <c r="Z3732" s="7">
        <f>data[[#This Row],[DeliveryDate]] + data[[#This Row],[DeliveryTime]]</f>
        <v>45665.631249999999</v>
      </c>
      <c r="AA3732" s="7">
        <f>data[[#This Row],[OrderDateTime]] + 1</f>
        <v>45665.046527777777</v>
      </c>
      <c r="AB3732" s="7" t="str">
        <f>IF(data[[#This Row],[DeliveryDateTime]] &lt;= data[[#This Row],[SLADue]], "On Time", "Late")</f>
        <v>Late</v>
      </c>
    </row>
    <row r="3733" spans="1:28" x14ac:dyDescent="0.2">
      <c r="A3733" t="s">
        <v>4283</v>
      </c>
      <c r="B3733" t="s">
        <v>19</v>
      </c>
      <c r="C3733" t="s">
        <v>61</v>
      </c>
      <c r="D3733" t="s">
        <v>62</v>
      </c>
      <c r="E3733" s="5">
        <v>145.63999999999999</v>
      </c>
      <c r="F3733" t="s">
        <v>63</v>
      </c>
      <c r="G3733">
        <v>3</v>
      </c>
      <c r="H3733" s="1">
        <v>45624</v>
      </c>
      <c r="I3733" s="1" t="str">
        <f>TEXT(data[[#This Row],[OrderDate]],"mmm")</f>
        <v>Nov</v>
      </c>
      <c r="J3733" s="6">
        <v>0.91597222222222219</v>
      </c>
      <c r="K3733" s="6" t="str">
        <f>TEXT(data[[#This Row],[OrderTime]],"h")</f>
        <v>21</v>
      </c>
      <c r="L3733" s="1">
        <v>45625</v>
      </c>
      <c r="M3733" s="6">
        <v>0.91597222222222219</v>
      </c>
      <c r="N3733" t="s">
        <v>123</v>
      </c>
      <c r="O3733" t="s">
        <v>769</v>
      </c>
      <c r="P3733" t="s">
        <v>36</v>
      </c>
      <c r="Q3733" t="s">
        <v>26</v>
      </c>
      <c r="R3733" t="s">
        <v>66</v>
      </c>
      <c r="S3733" t="s">
        <v>28</v>
      </c>
      <c r="T3733" t="s">
        <v>29</v>
      </c>
      <c r="U3733" t="s">
        <v>67</v>
      </c>
      <c r="V3733" s="5">
        <f>data[[#This Row],[PriceUSD]]*data[[#This Row],[Quantity]]</f>
        <v>436.91999999999996</v>
      </c>
      <c r="W3733" s="7">
        <f>data[[#This Row],[OrderDate]] + TIME(VALUE(LEFT(data[[#This Row],[OrderTime]],2)), VALUE(RIGHT(data[[#This Row],[OrderTime]],2)), 0)</f>
        <v>45624.015277777777</v>
      </c>
      <c r="X3733" s="7">
        <f>_xlfn.MINIFS(data[OrderDateTime], data[CustomerName], data[[#This Row],[CustomerName]])</f>
        <v>45551.052083333336</v>
      </c>
      <c r="Y3733" t="str">
        <f>IF(data[[#This Row],[OrderDateTime]]=data[[#This Row],[FirstOrderDateTime]], "New", "Returning")</f>
        <v>Returning</v>
      </c>
      <c r="Z3733" s="7">
        <f>data[[#This Row],[DeliveryDate]] + data[[#This Row],[DeliveryTime]]</f>
        <v>45625.915972222225</v>
      </c>
      <c r="AA3733" s="7">
        <f>data[[#This Row],[OrderDateTime]] + 1</f>
        <v>45625.015277777777</v>
      </c>
      <c r="AB3733" s="7" t="str">
        <f>IF(data[[#This Row],[DeliveryDateTime]] &lt;= data[[#This Row],[SLADue]], "On Time", "Late")</f>
        <v>Late</v>
      </c>
    </row>
    <row r="3734" spans="1:28" x14ac:dyDescent="0.2">
      <c r="A3734" t="s">
        <v>4284</v>
      </c>
      <c r="B3734" t="s">
        <v>19</v>
      </c>
      <c r="C3734" t="s">
        <v>20</v>
      </c>
      <c r="D3734" t="s">
        <v>21</v>
      </c>
      <c r="E3734" s="5">
        <v>15.11</v>
      </c>
      <c r="F3734" t="s">
        <v>22</v>
      </c>
      <c r="G3734">
        <v>1</v>
      </c>
      <c r="H3734" s="1">
        <v>45785</v>
      </c>
      <c r="I3734" s="1" t="str">
        <f>TEXT(data[[#This Row],[OrderDate]],"mmm")</f>
        <v>May</v>
      </c>
      <c r="J3734" s="6">
        <v>0.73541666666666672</v>
      </c>
      <c r="K3734" s="6" t="str">
        <f>TEXT(data[[#This Row],[OrderTime]],"h")</f>
        <v>17</v>
      </c>
      <c r="L3734" s="1">
        <v>45786</v>
      </c>
      <c r="M3734" s="6">
        <v>0.73541666666666672</v>
      </c>
      <c r="N3734" t="s">
        <v>44</v>
      </c>
      <c r="O3734" t="s">
        <v>667</v>
      </c>
      <c r="P3734" t="s">
        <v>25</v>
      </c>
      <c r="Q3734" t="s">
        <v>26</v>
      </c>
      <c r="R3734" t="s">
        <v>27</v>
      </c>
      <c r="S3734" t="s">
        <v>28</v>
      </c>
      <c r="T3734" t="s">
        <v>38</v>
      </c>
      <c r="U3734" t="s">
        <v>67</v>
      </c>
      <c r="V3734" s="5">
        <f>data[[#This Row],[PriceUSD]]*data[[#This Row],[Quantity]]</f>
        <v>15.11</v>
      </c>
      <c r="W3734" s="7">
        <f>data[[#This Row],[OrderDate]] + TIME(VALUE(LEFT(data[[#This Row],[OrderTime]],2)), VALUE(RIGHT(data[[#This Row],[OrderTime]],2)), 0)</f>
        <v>45785.046527777777</v>
      </c>
      <c r="X3734" s="7">
        <f>_xlfn.MINIFS(data[OrderDateTime], data[CustomerName], data[[#This Row],[CustomerName]])</f>
        <v>45589.015277777777</v>
      </c>
      <c r="Y3734" t="str">
        <f>IF(data[[#This Row],[OrderDateTime]]=data[[#This Row],[FirstOrderDateTime]], "New", "Returning")</f>
        <v>Returning</v>
      </c>
      <c r="Z3734" s="7">
        <f>data[[#This Row],[DeliveryDate]] + data[[#This Row],[DeliveryTime]]</f>
        <v>45786.73541666667</v>
      </c>
      <c r="AA3734" s="7">
        <f>data[[#This Row],[OrderDateTime]] + 1</f>
        <v>45786.046527777777</v>
      </c>
      <c r="AB3734" s="7" t="str">
        <f>IF(data[[#This Row],[DeliveryDateTime]] &lt;= data[[#This Row],[SLADue]], "On Time", "Late")</f>
        <v>Late</v>
      </c>
    </row>
    <row r="3735" spans="1:28" x14ac:dyDescent="0.2">
      <c r="A3735" t="s">
        <v>4285</v>
      </c>
      <c r="B3735" t="s">
        <v>19</v>
      </c>
      <c r="C3735" t="s">
        <v>41</v>
      </c>
      <c r="D3735" t="s">
        <v>42</v>
      </c>
      <c r="E3735" s="5">
        <v>33.909999999999997</v>
      </c>
      <c r="F3735" t="s">
        <v>119</v>
      </c>
      <c r="G3735">
        <v>1</v>
      </c>
      <c r="H3735" s="1">
        <v>45577</v>
      </c>
      <c r="I3735" s="1" t="str">
        <f>TEXT(data[[#This Row],[OrderDate]],"mmm")</f>
        <v>Oct</v>
      </c>
      <c r="J3735" s="6">
        <v>0.47569444444444442</v>
      </c>
      <c r="K3735" s="6" t="str">
        <f>TEXT(data[[#This Row],[OrderTime]],"h")</f>
        <v>11</v>
      </c>
      <c r="L3735" s="1">
        <v>45578</v>
      </c>
      <c r="M3735" s="6">
        <v>0.47569444444444442</v>
      </c>
      <c r="N3735" t="s">
        <v>44</v>
      </c>
      <c r="O3735" t="s">
        <v>530</v>
      </c>
      <c r="P3735" t="s">
        <v>25</v>
      </c>
      <c r="Q3735" t="s">
        <v>53</v>
      </c>
      <c r="R3735" t="s">
        <v>46</v>
      </c>
      <c r="S3735" t="s">
        <v>28</v>
      </c>
      <c r="T3735" t="s">
        <v>29</v>
      </c>
      <c r="U3735" t="s">
        <v>30</v>
      </c>
      <c r="V3735" s="5">
        <f>data[[#This Row],[PriceUSD]]*data[[#This Row],[Quantity]]</f>
        <v>33.909999999999997</v>
      </c>
      <c r="W3735" s="7">
        <f>data[[#This Row],[OrderDate]] + TIME(VALUE(LEFT(data[[#This Row],[OrderTime]],2)), VALUE(RIGHT(data[[#This Row],[OrderTime]],2)), 0)</f>
        <v>45577.030555555553</v>
      </c>
      <c r="X3735" s="7">
        <f>_xlfn.MINIFS(data[OrderDateTime], data[CustomerName], data[[#This Row],[CustomerName]])</f>
        <v>45577.030555555553</v>
      </c>
      <c r="Y3735" t="str">
        <f>IF(data[[#This Row],[OrderDateTime]]=data[[#This Row],[FirstOrderDateTime]], "New", "Returning")</f>
        <v>New</v>
      </c>
      <c r="Z3735" s="7">
        <f>data[[#This Row],[DeliveryDate]] + data[[#This Row],[DeliveryTime]]</f>
        <v>45578.475694444445</v>
      </c>
      <c r="AA3735" s="7">
        <f>data[[#This Row],[OrderDateTime]] + 1</f>
        <v>45578.030555555553</v>
      </c>
      <c r="AB3735" s="7" t="str">
        <f>IF(data[[#This Row],[DeliveryDateTime]] &lt;= data[[#This Row],[SLADue]], "On Time", "Late")</f>
        <v>Late</v>
      </c>
    </row>
    <row r="3736" spans="1:28" x14ac:dyDescent="0.2">
      <c r="A3736" t="s">
        <v>4286</v>
      </c>
      <c r="B3736" t="s">
        <v>19</v>
      </c>
      <c r="C3736" t="s">
        <v>126</v>
      </c>
      <c r="D3736" t="s">
        <v>127</v>
      </c>
      <c r="E3736" s="5">
        <v>21.46</v>
      </c>
      <c r="F3736" t="s">
        <v>71</v>
      </c>
      <c r="G3736">
        <v>2</v>
      </c>
      <c r="H3736" s="1">
        <v>45669</v>
      </c>
      <c r="I3736" s="1" t="str">
        <f>TEXT(data[[#This Row],[OrderDate]],"mmm")</f>
        <v>Jan</v>
      </c>
      <c r="J3736" s="6">
        <v>0.3923611111111111</v>
      </c>
      <c r="K3736" s="6" t="str">
        <f>TEXT(data[[#This Row],[OrderTime]],"h")</f>
        <v>9</v>
      </c>
      <c r="L3736" s="1">
        <v>45669</v>
      </c>
      <c r="M3736" s="6">
        <v>0.64236111111111116</v>
      </c>
      <c r="N3736" t="s">
        <v>120</v>
      </c>
      <c r="O3736" t="s">
        <v>693</v>
      </c>
      <c r="P3736" t="s">
        <v>25</v>
      </c>
      <c r="Q3736" t="s">
        <v>53</v>
      </c>
      <c r="R3736" t="s">
        <v>129</v>
      </c>
      <c r="S3736" t="s">
        <v>47</v>
      </c>
      <c r="T3736" t="s">
        <v>38</v>
      </c>
      <c r="U3736" t="s">
        <v>39</v>
      </c>
      <c r="V3736" s="5">
        <f>data[[#This Row],[PriceUSD]]*data[[#This Row],[Quantity]]</f>
        <v>42.92</v>
      </c>
      <c r="W3736" s="7">
        <f>data[[#This Row],[OrderDate]] + TIME(VALUE(LEFT(data[[#This Row],[OrderTime]],2)), VALUE(RIGHT(data[[#This Row],[OrderTime]],2)), 0)</f>
        <v>45669.007638888892</v>
      </c>
      <c r="X3736" s="7">
        <f>_xlfn.MINIFS(data[OrderDateTime], data[CustomerName], data[[#This Row],[CustomerName]])</f>
        <v>45535.052083333336</v>
      </c>
      <c r="Y3736" t="str">
        <f>IF(data[[#This Row],[OrderDateTime]]=data[[#This Row],[FirstOrderDateTime]], "New", "Returning")</f>
        <v>Returning</v>
      </c>
      <c r="Z3736" s="7">
        <f>data[[#This Row],[DeliveryDate]] + data[[#This Row],[DeliveryTime]]</f>
        <v>45669.642361111109</v>
      </c>
      <c r="AA3736" s="7">
        <f>data[[#This Row],[OrderDateTime]] + 1</f>
        <v>45670.007638888892</v>
      </c>
      <c r="AB3736" s="7" t="str">
        <f>IF(data[[#This Row],[DeliveryDateTime]] &lt;= data[[#This Row],[SLADue]], "On Time", "Late")</f>
        <v>On Time</v>
      </c>
    </row>
    <row r="3737" spans="1:28" x14ac:dyDescent="0.2">
      <c r="A3737" t="s">
        <v>4287</v>
      </c>
      <c r="B3737" t="s">
        <v>19</v>
      </c>
      <c r="C3737" t="s">
        <v>101</v>
      </c>
      <c r="D3737" t="s">
        <v>102</v>
      </c>
      <c r="E3737" s="5">
        <v>30.89</v>
      </c>
      <c r="F3737" t="s">
        <v>81</v>
      </c>
      <c r="G3737">
        <v>1</v>
      </c>
      <c r="H3737" s="1">
        <v>45744</v>
      </c>
      <c r="I3737" s="1" t="str">
        <f>TEXT(data[[#This Row],[OrderDate]],"mmm")</f>
        <v>Mar</v>
      </c>
      <c r="J3737" s="6">
        <v>0.7416666666666667</v>
      </c>
      <c r="K3737" s="6" t="str">
        <f>TEXT(data[[#This Row],[OrderTime]],"h")</f>
        <v>17</v>
      </c>
      <c r="L3737" s="1">
        <v>45745</v>
      </c>
      <c r="M3737" s="6">
        <v>0.64652777777777781</v>
      </c>
      <c r="N3737" t="s">
        <v>44</v>
      </c>
      <c r="O3737" t="s">
        <v>635</v>
      </c>
      <c r="P3737" t="s">
        <v>25</v>
      </c>
      <c r="Q3737" t="s">
        <v>53</v>
      </c>
      <c r="R3737" t="s">
        <v>83</v>
      </c>
      <c r="S3737" t="s">
        <v>28</v>
      </c>
      <c r="T3737" t="s">
        <v>38</v>
      </c>
      <c r="U3737" t="s">
        <v>30</v>
      </c>
      <c r="V3737" s="5">
        <f>data[[#This Row],[PriceUSD]]*data[[#This Row],[Quantity]]</f>
        <v>30.89</v>
      </c>
      <c r="W3737" s="7">
        <f>data[[#This Row],[OrderDate]] + TIME(VALUE(LEFT(data[[#This Row],[OrderTime]],2)), VALUE(RIGHT(data[[#This Row],[OrderTime]],2)), 0)</f>
        <v>45744.046527777777</v>
      </c>
      <c r="X3737" s="7">
        <f>_xlfn.MINIFS(data[OrderDateTime], data[CustomerName], data[[#This Row],[CustomerName]])</f>
        <v>45558.017361111109</v>
      </c>
      <c r="Y3737" t="str">
        <f>IF(data[[#This Row],[OrderDateTime]]=data[[#This Row],[FirstOrderDateTime]], "New", "Returning")</f>
        <v>Returning</v>
      </c>
      <c r="Z3737" s="7">
        <f>data[[#This Row],[DeliveryDate]] + data[[#This Row],[DeliveryTime]]</f>
        <v>45745.646527777775</v>
      </c>
      <c r="AA3737" s="7">
        <f>data[[#This Row],[OrderDateTime]] + 1</f>
        <v>45745.046527777777</v>
      </c>
      <c r="AB3737" s="7" t="str">
        <f>IF(data[[#This Row],[DeliveryDateTime]] &lt;= data[[#This Row],[SLADue]], "On Time", "Late")</f>
        <v>Late</v>
      </c>
    </row>
    <row r="3738" spans="1:28" x14ac:dyDescent="0.2">
      <c r="A3738" t="s">
        <v>4288</v>
      </c>
      <c r="B3738" t="s">
        <v>19</v>
      </c>
      <c r="C3738" t="s">
        <v>69</v>
      </c>
      <c r="D3738" t="s">
        <v>70</v>
      </c>
      <c r="E3738" s="5">
        <v>51.93</v>
      </c>
      <c r="F3738" t="s">
        <v>56</v>
      </c>
      <c r="G3738">
        <v>1</v>
      </c>
      <c r="H3738" s="1">
        <v>45692</v>
      </c>
      <c r="I3738" s="1" t="str">
        <f>TEXT(data[[#This Row],[OrderDate]],"mmm")</f>
        <v>Feb</v>
      </c>
      <c r="J3738" s="6">
        <v>0.61805555555555558</v>
      </c>
      <c r="K3738" s="6" t="str">
        <f>TEXT(data[[#This Row],[OrderTime]],"h")</f>
        <v>14</v>
      </c>
      <c r="L3738" s="1">
        <v>45693</v>
      </c>
      <c r="M3738" s="6">
        <v>0.86805555555555558</v>
      </c>
      <c r="N3738" t="s">
        <v>326</v>
      </c>
      <c r="O3738" t="s">
        <v>519</v>
      </c>
      <c r="P3738" t="s">
        <v>202</v>
      </c>
      <c r="Q3738" t="s">
        <v>26</v>
      </c>
      <c r="R3738" t="s">
        <v>37</v>
      </c>
      <c r="S3738" t="s">
        <v>28</v>
      </c>
      <c r="T3738" t="s">
        <v>38</v>
      </c>
      <c r="U3738" t="s">
        <v>30</v>
      </c>
      <c r="V3738" s="5">
        <f>data[[#This Row],[PriceUSD]]*data[[#This Row],[Quantity]]</f>
        <v>51.93</v>
      </c>
      <c r="W3738" s="7">
        <f>data[[#This Row],[OrderDate]] + TIME(VALUE(LEFT(data[[#This Row],[OrderTime]],2)), VALUE(RIGHT(data[[#This Row],[OrderTime]],2)), 0)</f>
        <v>45692.038888888892</v>
      </c>
      <c r="X3738" s="7">
        <f>_xlfn.MINIFS(data[OrderDateTime], data[CustomerName], data[[#This Row],[CustomerName]])</f>
        <v>45511.007638888892</v>
      </c>
      <c r="Y3738" t="str">
        <f>IF(data[[#This Row],[OrderDateTime]]=data[[#This Row],[FirstOrderDateTime]], "New", "Returning")</f>
        <v>Returning</v>
      </c>
      <c r="Z3738" s="7">
        <f>data[[#This Row],[DeliveryDate]] + data[[#This Row],[DeliveryTime]]</f>
        <v>45693.868055555555</v>
      </c>
      <c r="AA3738" s="7">
        <f>data[[#This Row],[OrderDateTime]] + 1</f>
        <v>45693.038888888892</v>
      </c>
      <c r="AB3738" s="7" t="str">
        <f>IF(data[[#This Row],[DeliveryDateTime]] &lt;= data[[#This Row],[SLADue]], "On Time", "Late")</f>
        <v>Late</v>
      </c>
    </row>
    <row r="3739" spans="1:28" x14ac:dyDescent="0.2">
      <c r="A3739" t="s">
        <v>4289</v>
      </c>
      <c r="B3739" t="s">
        <v>19</v>
      </c>
      <c r="C3739" t="s">
        <v>20</v>
      </c>
      <c r="D3739" t="s">
        <v>21</v>
      </c>
      <c r="E3739" s="5">
        <v>20.420000000000002</v>
      </c>
      <c r="F3739" t="s">
        <v>43</v>
      </c>
      <c r="G3739">
        <v>1</v>
      </c>
      <c r="H3739" s="1">
        <v>45782</v>
      </c>
      <c r="I3739" s="1" t="str">
        <f>TEXT(data[[#This Row],[OrderDate]],"mmm")</f>
        <v>May</v>
      </c>
      <c r="J3739" s="6">
        <v>0.66319444444444442</v>
      </c>
      <c r="K3739" s="6" t="str">
        <f>TEXT(data[[#This Row],[OrderTime]],"h")</f>
        <v>15</v>
      </c>
      <c r="L3739" s="1">
        <v>45783</v>
      </c>
      <c r="M3739" s="6">
        <v>0.74652777777777779</v>
      </c>
      <c r="N3739" t="s">
        <v>75</v>
      </c>
      <c r="O3739" t="s">
        <v>296</v>
      </c>
      <c r="P3739" t="s">
        <v>25</v>
      </c>
      <c r="Q3739" t="s">
        <v>53</v>
      </c>
      <c r="R3739" t="s">
        <v>27</v>
      </c>
      <c r="S3739" t="s">
        <v>28</v>
      </c>
      <c r="T3739" t="s">
        <v>106</v>
      </c>
      <c r="U3739" t="s">
        <v>30</v>
      </c>
      <c r="V3739" s="5">
        <f>data[[#This Row],[PriceUSD]]*data[[#This Row],[Quantity]]</f>
        <v>20.420000000000002</v>
      </c>
      <c r="W3739" s="7">
        <f>data[[#This Row],[OrderDate]] + TIME(VALUE(LEFT(data[[#This Row],[OrderTime]],2)), VALUE(RIGHT(data[[#This Row],[OrderTime]],2)), 0)</f>
        <v>45782.030555555553</v>
      </c>
      <c r="X3739" s="7">
        <f>_xlfn.MINIFS(data[OrderDateTime], data[CustomerName], data[[#This Row],[CustomerName]])</f>
        <v>45511.017361111109</v>
      </c>
      <c r="Y3739" t="str">
        <f>IF(data[[#This Row],[OrderDateTime]]=data[[#This Row],[FirstOrderDateTime]], "New", "Returning")</f>
        <v>Returning</v>
      </c>
      <c r="Z3739" s="7">
        <f>data[[#This Row],[DeliveryDate]] + data[[#This Row],[DeliveryTime]]</f>
        <v>45783.746527777781</v>
      </c>
      <c r="AA3739" s="7">
        <f>data[[#This Row],[OrderDateTime]] + 1</f>
        <v>45783.030555555553</v>
      </c>
      <c r="AB3739" s="7" t="str">
        <f>IF(data[[#This Row],[DeliveryDateTime]] &lt;= data[[#This Row],[SLADue]], "On Time", "Late")</f>
        <v>Late</v>
      </c>
    </row>
    <row r="3740" spans="1:28" x14ac:dyDescent="0.2">
      <c r="A3740" t="s">
        <v>4290</v>
      </c>
      <c r="B3740" t="s">
        <v>19</v>
      </c>
      <c r="C3740" t="s">
        <v>391</v>
      </c>
      <c r="D3740" t="s">
        <v>392</v>
      </c>
      <c r="E3740" s="5">
        <v>15.25</v>
      </c>
      <c r="F3740" t="s">
        <v>43</v>
      </c>
      <c r="G3740">
        <v>3</v>
      </c>
      <c r="H3740" s="1">
        <v>45779</v>
      </c>
      <c r="I3740" s="1" t="str">
        <f>TEXT(data[[#This Row],[OrderDate]],"mmm")</f>
        <v>May</v>
      </c>
      <c r="J3740" s="6">
        <v>0.63263888888888886</v>
      </c>
      <c r="K3740" s="6" t="str">
        <f>TEXT(data[[#This Row],[OrderTime]],"h")</f>
        <v>15</v>
      </c>
      <c r="L3740" s="1">
        <v>45780</v>
      </c>
      <c r="M3740" s="6">
        <v>0.71597222222222223</v>
      </c>
      <c r="N3740" t="s">
        <v>23</v>
      </c>
      <c r="O3740" t="s">
        <v>715</v>
      </c>
      <c r="P3740" t="s">
        <v>25</v>
      </c>
      <c r="Q3740" t="s">
        <v>26</v>
      </c>
      <c r="R3740" t="s">
        <v>394</v>
      </c>
      <c r="S3740" t="s">
        <v>28</v>
      </c>
      <c r="T3740" t="s">
        <v>136</v>
      </c>
      <c r="U3740" t="s">
        <v>67</v>
      </c>
      <c r="V3740" s="5">
        <f>data[[#This Row],[PriceUSD]]*data[[#This Row],[Quantity]]</f>
        <v>45.75</v>
      </c>
      <c r="W3740" s="7">
        <f>data[[#This Row],[OrderDate]] + TIME(VALUE(LEFT(data[[#This Row],[OrderTime]],2)), VALUE(RIGHT(data[[#This Row],[OrderTime]],2)), 0)</f>
        <v>45779.061805555553</v>
      </c>
      <c r="X3740" s="7">
        <f>_xlfn.MINIFS(data[OrderDateTime], data[CustomerName], data[[#This Row],[CustomerName]])</f>
        <v>45554.054166666669</v>
      </c>
      <c r="Y3740" t="str">
        <f>IF(data[[#This Row],[OrderDateTime]]=data[[#This Row],[FirstOrderDateTime]], "New", "Returning")</f>
        <v>Returning</v>
      </c>
      <c r="Z3740" s="7">
        <f>data[[#This Row],[DeliveryDate]] + data[[#This Row],[DeliveryTime]]</f>
        <v>45780.71597222222</v>
      </c>
      <c r="AA3740" s="7">
        <f>data[[#This Row],[OrderDateTime]] + 1</f>
        <v>45780.061805555553</v>
      </c>
      <c r="AB3740" s="7" t="str">
        <f>IF(data[[#This Row],[DeliveryDateTime]] &lt;= data[[#This Row],[SLADue]], "On Time", "Late")</f>
        <v>Late</v>
      </c>
    </row>
    <row r="3741" spans="1:28" x14ac:dyDescent="0.2">
      <c r="A3741" t="s">
        <v>4291</v>
      </c>
      <c r="B3741" t="s">
        <v>19</v>
      </c>
      <c r="C3741" t="s">
        <v>126</v>
      </c>
      <c r="D3741" t="s">
        <v>127</v>
      </c>
      <c r="E3741" s="5">
        <v>24.31</v>
      </c>
      <c r="F3741" t="s">
        <v>71</v>
      </c>
      <c r="G3741">
        <v>1</v>
      </c>
      <c r="H3741" s="1">
        <v>45700</v>
      </c>
      <c r="I3741" s="1" t="str">
        <f>TEXT(data[[#This Row],[OrderDate]],"mmm")</f>
        <v>Feb</v>
      </c>
      <c r="J3741" s="6">
        <v>0.8979166666666667</v>
      </c>
      <c r="K3741" s="6" t="str">
        <f>TEXT(data[[#This Row],[OrderTime]],"h")</f>
        <v>21</v>
      </c>
      <c r="L3741" s="1">
        <v>45702</v>
      </c>
      <c r="M3741" s="6">
        <v>0.70694444444444449</v>
      </c>
      <c r="N3741" t="s">
        <v>200</v>
      </c>
      <c r="O3741" t="s">
        <v>406</v>
      </c>
      <c r="P3741" t="s">
        <v>202</v>
      </c>
      <c r="Q3741" t="s">
        <v>26</v>
      </c>
      <c r="R3741" t="s">
        <v>129</v>
      </c>
      <c r="S3741" t="s">
        <v>105</v>
      </c>
      <c r="T3741" t="s">
        <v>38</v>
      </c>
      <c r="U3741" t="s">
        <v>30</v>
      </c>
      <c r="V3741" s="5">
        <f>data[[#This Row],[PriceUSD]]*data[[#This Row],[Quantity]]</f>
        <v>24.31</v>
      </c>
      <c r="W3741" s="7">
        <f>data[[#This Row],[OrderDate]] + TIME(VALUE(LEFT(data[[#This Row],[OrderTime]],2)), VALUE(RIGHT(data[[#This Row],[OrderTime]],2)), 0)</f>
        <v>45700.046527777777</v>
      </c>
      <c r="X3741" s="7">
        <f>_xlfn.MINIFS(data[OrderDateTime], data[CustomerName], data[[#This Row],[CustomerName]])</f>
        <v>45507.061805555553</v>
      </c>
      <c r="Y3741" t="str">
        <f>IF(data[[#This Row],[OrderDateTime]]=data[[#This Row],[FirstOrderDateTime]], "New", "Returning")</f>
        <v>Returning</v>
      </c>
      <c r="Z3741" s="7">
        <f>data[[#This Row],[DeliveryDate]] + data[[#This Row],[DeliveryTime]]</f>
        <v>45702.706944444442</v>
      </c>
      <c r="AA3741" s="7">
        <f>data[[#This Row],[OrderDateTime]] + 1</f>
        <v>45701.046527777777</v>
      </c>
      <c r="AB3741" s="7" t="str">
        <f>IF(data[[#This Row],[DeliveryDateTime]] &lt;= data[[#This Row],[SLADue]], "On Time", "Late")</f>
        <v>Late</v>
      </c>
    </row>
    <row r="3742" spans="1:28" x14ac:dyDescent="0.2">
      <c r="A3742" t="s">
        <v>4292</v>
      </c>
      <c r="B3742" t="s">
        <v>19</v>
      </c>
      <c r="C3742" t="s">
        <v>92</v>
      </c>
      <c r="D3742" t="s">
        <v>93</v>
      </c>
      <c r="E3742" s="5">
        <v>83.47</v>
      </c>
      <c r="F3742" t="s">
        <v>81</v>
      </c>
      <c r="G3742">
        <v>1</v>
      </c>
      <c r="H3742" s="1">
        <v>45548</v>
      </c>
      <c r="I3742" s="1" t="str">
        <f>TEXT(data[[#This Row],[OrderDate]],"mmm")</f>
        <v>Sep</v>
      </c>
      <c r="J3742" s="6">
        <v>0.50555555555555554</v>
      </c>
      <c r="K3742" s="6" t="str">
        <f>TEXT(data[[#This Row],[OrderTime]],"h")</f>
        <v>12</v>
      </c>
      <c r="L3742" s="1">
        <v>45550</v>
      </c>
      <c r="M3742" s="6">
        <v>0.50555555555555554</v>
      </c>
      <c r="N3742" t="s">
        <v>213</v>
      </c>
      <c r="O3742" t="s">
        <v>362</v>
      </c>
      <c r="P3742" t="s">
        <v>36</v>
      </c>
      <c r="Q3742" t="s">
        <v>53</v>
      </c>
      <c r="R3742" t="s">
        <v>66</v>
      </c>
      <c r="S3742" t="s">
        <v>105</v>
      </c>
      <c r="T3742" t="s">
        <v>59</v>
      </c>
      <c r="U3742" t="s">
        <v>30</v>
      </c>
      <c r="V3742" s="5">
        <f>data[[#This Row],[PriceUSD]]*data[[#This Row],[Quantity]]</f>
        <v>83.47</v>
      </c>
      <c r="W3742" s="7">
        <f>data[[#This Row],[OrderDate]] + TIME(VALUE(LEFT(data[[#This Row],[OrderTime]],2)), VALUE(RIGHT(data[[#This Row],[OrderTime]],2)), 0)</f>
        <v>45548.038888888892</v>
      </c>
      <c r="X3742" s="7">
        <f>_xlfn.MINIFS(data[OrderDateTime], data[CustomerName], data[[#This Row],[CustomerName]])</f>
        <v>45532.046527777777</v>
      </c>
      <c r="Y3742" t="str">
        <f>IF(data[[#This Row],[OrderDateTime]]=data[[#This Row],[FirstOrderDateTime]], "New", "Returning")</f>
        <v>Returning</v>
      </c>
      <c r="Z3742" s="7">
        <f>data[[#This Row],[DeliveryDate]] + data[[#This Row],[DeliveryTime]]</f>
        <v>45550.505555555559</v>
      </c>
      <c r="AA3742" s="7">
        <f>data[[#This Row],[OrderDateTime]] + 1</f>
        <v>45549.038888888892</v>
      </c>
      <c r="AB3742" s="7" t="str">
        <f>IF(data[[#This Row],[DeliveryDateTime]] &lt;= data[[#This Row],[SLADue]], "On Time", "Late")</f>
        <v>Late</v>
      </c>
    </row>
    <row r="3743" spans="1:28" x14ac:dyDescent="0.2">
      <c r="A3743" t="s">
        <v>4293</v>
      </c>
      <c r="B3743" t="s">
        <v>19</v>
      </c>
      <c r="C3743" t="s">
        <v>79</v>
      </c>
      <c r="D3743" t="s">
        <v>80</v>
      </c>
      <c r="E3743" s="5">
        <v>30.99</v>
      </c>
      <c r="F3743" t="s">
        <v>81</v>
      </c>
      <c r="G3743">
        <v>1</v>
      </c>
      <c r="H3743" s="1">
        <v>45598</v>
      </c>
      <c r="I3743" s="1" t="str">
        <f>TEXT(data[[#This Row],[OrderDate]],"mmm")</f>
        <v>Nov</v>
      </c>
      <c r="J3743" s="6">
        <v>0.38055555555555554</v>
      </c>
      <c r="K3743" s="6" t="str">
        <f>TEXT(data[[#This Row],[OrderTime]],"h")</f>
        <v>9</v>
      </c>
      <c r="L3743" s="1">
        <v>45598</v>
      </c>
      <c r="M3743" s="6">
        <v>0.63055555555555554</v>
      </c>
      <c r="N3743" t="s">
        <v>148</v>
      </c>
      <c r="O3743" t="s">
        <v>515</v>
      </c>
      <c r="P3743" t="s">
        <v>25</v>
      </c>
      <c r="Q3743" t="s">
        <v>53</v>
      </c>
      <c r="R3743" t="s">
        <v>83</v>
      </c>
      <c r="S3743" t="s">
        <v>47</v>
      </c>
      <c r="T3743" t="s">
        <v>38</v>
      </c>
      <c r="U3743" t="s">
        <v>67</v>
      </c>
      <c r="V3743" s="5">
        <f>data[[#This Row],[PriceUSD]]*data[[#This Row],[Quantity]]</f>
        <v>30.99</v>
      </c>
      <c r="W3743" s="7">
        <f>data[[#This Row],[OrderDate]] + TIME(VALUE(LEFT(data[[#This Row],[OrderTime]],2)), VALUE(RIGHT(data[[#This Row],[OrderTime]],2)), 0)</f>
        <v>45598.038888888892</v>
      </c>
      <c r="X3743" s="7">
        <f>_xlfn.MINIFS(data[OrderDateTime], data[CustomerName], data[[#This Row],[CustomerName]])</f>
        <v>45598.038888888892</v>
      </c>
      <c r="Y3743" t="str">
        <f>IF(data[[#This Row],[OrderDateTime]]=data[[#This Row],[FirstOrderDateTime]], "New", "Returning")</f>
        <v>New</v>
      </c>
      <c r="Z3743" s="7">
        <f>data[[#This Row],[DeliveryDate]] + data[[#This Row],[DeliveryTime]]</f>
        <v>45598.630555555559</v>
      </c>
      <c r="AA3743" s="7">
        <f>data[[#This Row],[OrderDateTime]] + 1</f>
        <v>45599.038888888892</v>
      </c>
      <c r="AB3743" s="7" t="str">
        <f>IF(data[[#This Row],[DeliveryDateTime]] &lt;= data[[#This Row],[SLADue]], "On Time", "Late")</f>
        <v>On Time</v>
      </c>
    </row>
    <row r="3744" spans="1:28" x14ac:dyDescent="0.2">
      <c r="A3744" t="s">
        <v>4294</v>
      </c>
      <c r="B3744" t="s">
        <v>19</v>
      </c>
      <c r="C3744" t="s">
        <v>69</v>
      </c>
      <c r="D3744" t="s">
        <v>70</v>
      </c>
      <c r="E3744" s="5">
        <v>55.35</v>
      </c>
      <c r="F3744" t="s">
        <v>119</v>
      </c>
      <c r="G3744">
        <v>1</v>
      </c>
      <c r="H3744" s="1">
        <v>45647</v>
      </c>
      <c r="I3744" s="1" t="str">
        <f>TEXT(data[[#This Row],[OrderDate]],"mmm")</f>
        <v>Dec</v>
      </c>
      <c r="J3744" s="6">
        <v>0.71111111111111114</v>
      </c>
      <c r="K3744" s="6" t="str">
        <f>TEXT(data[[#This Row],[OrderTime]],"h")</f>
        <v>17</v>
      </c>
      <c r="L3744" s="1">
        <v>45648</v>
      </c>
      <c r="M3744" s="6">
        <v>0.75972222222222219</v>
      </c>
      <c r="N3744" t="s">
        <v>175</v>
      </c>
      <c r="O3744" t="s">
        <v>674</v>
      </c>
      <c r="P3744" t="s">
        <v>25</v>
      </c>
      <c r="Q3744" t="s">
        <v>26</v>
      </c>
      <c r="R3744" t="s">
        <v>37</v>
      </c>
      <c r="S3744" t="s">
        <v>28</v>
      </c>
      <c r="T3744" t="s">
        <v>59</v>
      </c>
      <c r="U3744" t="s">
        <v>30</v>
      </c>
      <c r="V3744" s="5">
        <f>data[[#This Row],[PriceUSD]]*data[[#This Row],[Quantity]]</f>
        <v>55.35</v>
      </c>
      <c r="W3744" s="7">
        <f>data[[#This Row],[OrderDate]] + TIME(VALUE(LEFT(data[[#This Row],[OrderTime]],2)), VALUE(RIGHT(data[[#This Row],[OrderTime]],2)), 0)</f>
        <v>45647.007638888892</v>
      </c>
      <c r="X3744" s="7">
        <f>_xlfn.MINIFS(data[OrderDateTime], data[CustomerName], data[[#This Row],[CustomerName]])</f>
        <v>45523.007638888892</v>
      </c>
      <c r="Y3744" t="str">
        <f>IF(data[[#This Row],[OrderDateTime]]=data[[#This Row],[FirstOrderDateTime]], "New", "Returning")</f>
        <v>Returning</v>
      </c>
      <c r="Z3744" s="7">
        <f>data[[#This Row],[DeliveryDate]] + data[[#This Row],[DeliveryTime]]</f>
        <v>45648.759722222225</v>
      </c>
      <c r="AA3744" s="7">
        <f>data[[#This Row],[OrderDateTime]] + 1</f>
        <v>45648.007638888892</v>
      </c>
      <c r="AB3744" s="7" t="str">
        <f>IF(data[[#This Row],[DeliveryDateTime]] &lt;= data[[#This Row],[SLADue]], "On Time", "Late")</f>
        <v>Late</v>
      </c>
    </row>
    <row r="3745" spans="1:28" x14ac:dyDescent="0.2">
      <c r="A3745" t="s">
        <v>4295</v>
      </c>
      <c r="B3745" t="s">
        <v>19</v>
      </c>
      <c r="C3745" t="s">
        <v>290</v>
      </c>
      <c r="D3745" t="s">
        <v>291</v>
      </c>
      <c r="E3745" s="5">
        <v>70.930000000000007</v>
      </c>
      <c r="F3745" t="s">
        <v>22</v>
      </c>
      <c r="G3745">
        <v>1</v>
      </c>
      <c r="H3745" s="1">
        <v>45520</v>
      </c>
      <c r="I3745" s="1" t="str">
        <f>TEXT(data[[#This Row],[OrderDate]],"mmm")</f>
        <v>Aug</v>
      </c>
      <c r="J3745" s="6">
        <v>0.49444444444444446</v>
      </c>
      <c r="K3745" s="6" t="str">
        <f>TEXT(data[[#This Row],[OrderTime]],"h")</f>
        <v>11</v>
      </c>
      <c r="L3745" s="1">
        <v>45521</v>
      </c>
      <c r="M3745" s="6">
        <v>0.74444444444444446</v>
      </c>
      <c r="N3745" t="s">
        <v>98</v>
      </c>
      <c r="O3745" t="s">
        <v>121</v>
      </c>
      <c r="P3745" t="s">
        <v>77</v>
      </c>
      <c r="Q3745" t="s">
        <v>26</v>
      </c>
      <c r="R3745" t="s">
        <v>294</v>
      </c>
      <c r="S3745" t="s">
        <v>28</v>
      </c>
      <c r="T3745" t="s">
        <v>38</v>
      </c>
      <c r="U3745" t="s">
        <v>30</v>
      </c>
      <c r="V3745" s="5">
        <f>data[[#This Row],[PriceUSD]]*data[[#This Row],[Quantity]]</f>
        <v>70.930000000000007</v>
      </c>
      <c r="W3745" s="7">
        <f>data[[#This Row],[OrderDate]] + TIME(VALUE(LEFT(data[[#This Row],[OrderTime]],2)), VALUE(RIGHT(data[[#This Row],[OrderTime]],2)), 0)</f>
        <v>45520.030555555553</v>
      </c>
      <c r="X3745" s="7">
        <f>_xlfn.MINIFS(data[OrderDateTime], data[CustomerName], data[[#This Row],[CustomerName]])</f>
        <v>45517.030555555553</v>
      </c>
      <c r="Y3745" t="str">
        <f>IF(data[[#This Row],[OrderDateTime]]=data[[#This Row],[FirstOrderDateTime]], "New", "Returning")</f>
        <v>Returning</v>
      </c>
      <c r="Z3745" s="7">
        <f>data[[#This Row],[DeliveryDate]] + data[[#This Row],[DeliveryTime]]</f>
        <v>45521.744444444441</v>
      </c>
      <c r="AA3745" s="7">
        <f>data[[#This Row],[OrderDateTime]] + 1</f>
        <v>45521.030555555553</v>
      </c>
      <c r="AB3745" s="7" t="str">
        <f>IF(data[[#This Row],[DeliveryDateTime]] &lt;= data[[#This Row],[SLADue]], "On Time", "Late")</f>
        <v>Late</v>
      </c>
    </row>
    <row r="3746" spans="1:28" x14ac:dyDescent="0.2">
      <c r="A3746" t="s">
        <v>4296</v>
      </c>
      <c r="B3746" t="s">
        <v>19</v>
      </c>
      <c r="C3746" t="s">
        <v>101</v>
      </c>
      <c r="D3746" t="s">
        <v>102</v>
      </c>
      <c r="E3746" s="5">
        <v>28.49</v>
      </c>
      <c r="F3746" t="s">
        <v>81</v>
      </c>
      <c r="G3746">
        <v>1</v>
      </c>
      <c r="H3746" s="1">
        <v>45730</v>
      </c>
      <c r="I3746" s="1" t="str">
        <f>TEXT(data[[#This Row],[OrderDate]],"mmm")</f>
        <v>Mar</v>
      </c>
      <c r="J3746" s="6">
        <v>0.7368055555555556</v>
      </c>
      <c r="K3746" s="6" t="str">
        <f>TEXT(data[[#This Row],[OrderTime]],"h")</f>
        <v>17</v>
      </c>
      <c r="L3746" s="1">
        <v>45731</v>
      </c>
      <c r="M3746" s="6">
        <v>0.77847222222222223</v>
      </c>
      <c r="N3746" t="s">
        <v>131</v>
      </c>
      <c r="O3746" t="s">
        <v>311</v>
      </c>
      <c r="P3746" t="s">
        <v>133</v>
      </c>
      <c r="Q3746" t="s">
        <v>26</v>
      </c>
      <c r="R3746" t="s">
        <v>83</v>
      </c>
      <c r="S3746" t="s">
        <v>28</v>
      </c>
      <c r="T3746" t="s">
        <v>38</v>
      </c>
      <c r="U3746" t="s">
        <v>30</v>
      </c>
      <c r="V3746" s="5">
        <f>data[[#This Row],[PriceUSD]]*data[[#This Row],[Quantity]]</f>
        <v>28.49</v>
      </c>
      <c r="W3746" s="7">
        <f>data[[#This Row],[OrderDate]] + TIME(VALUE(LEFT(data[[#This Row],[OrderTime]],2)), VALUE(RIGHT(data[[#This Row],[OrderTime]],2)), 0)</f>
        <v>45730.038888888892</v>
      </c>
      <c r="X3746" s="7">
        <f>_xlfn.MINIFS(data[OrderDateTime], data[CustomerName], data[[#This Row],[CustomerName]])</f>
        <v>45513.046527777777</v>
      </c>
      <c r="Y3746" t="str">
        <f>IF(data[[#This Row],[OrderDateTime]]=data[[#This Row],[FirstOrderDateTime]], "New", "Returning")</f>
        <v>Returning</v>
      </c>
      <c r="Z3746" s="7">
        <f>data[[#This Row],[DeliveryDate]] + data[[#This Row],[DeliveryTime]]</f>
        <v>45731.77847222222</v>
      </c>
      <c r="AA3746" s="7">
        <f>data[[#This Row],[OrderDateTime]] + 1</f>
        <v>45731.038888888892</v>
      </c>
      <c r="AB3746" s="7" t="str">
        <f>IF(data[[#This Row],[DeliveryDateTime]] &lt;= data[[#This Row],[SLADue]], "On Time", "Late")</f>
        <v>Late</v>
      </c>
    </row>
    <row r="3747" spans="1:28" x14ac:dyDescent="0.2">
      <c r="A3747" t="s">
        <v>4297</v>
      </c>
      <c r="B3747" t="s">
        <v>19</v>
      </c>
      <c r="C3747" t="s">
        <v>69</v>
      </c>
      <c r="D3747" t="s">
        <v>70</v>
      </c>
      <c r="E3747" s="5">
        <v>50.17</v>
      </c>
      <c r="F3747" t="s">
        <v>43</v>
      </c>
      <c r="G3747">
        <v>2</v>
      </c>
      <c r="H3747" s="1">
        <v>45657</v>
      </c>
      <c r="I3747" s="1" t="str">
        <f>TEXT(data[[#This Row],[OrderDate]],"mmm")</f>
        <v>Dec</v>
      </c>
      <c r="J3747" s="6">
        <v>0.52916666666666667</v>
      </c>
      <c r="K3747" s="6" t="str">
        <f>TEXT(data[[#This Row],[OrderTime]],"h")</f>
        <v>12</v>
      </c>
      <c r="L3747" s="1">
        <v>45658</v>
      </c>
      <c r="M3747" s="6">
        <v>0.6958333333333333</v>
      </c>
      <c r="N3747" t="s">
        <v>163</v>
      </c>
      <c r="O3747" t="s">
        <v>320</v>
      </c>
      <c r="P3747" t="s">
        <v>77</v>
      </c>
      <c r="Q3747" t="s">
        <v>53</v>
      </c>
      <c r="R3747" t="s">
        <v>37</v>
      </c>
      <c r="S3747" t="s">
        <v>28</v>
      </c>
      <c r="T3747" t="s">
        <v>59</v>
      </c>
      <c r="U3747" t="s">
        <v>39</v>
      </c>
      <c r="V3747" s="5">
        <f>data[[#This Row],[PriceUSD]]*data[[#This Row],[Quantity]]</f>
        <v>100.34</v>
      </c>
      <c r="W3747" s="7">
        <f>data[[#This Row],[OrderDate]] + TIME(VALUE(LEFT(data[[#This Row],[OrderTime]],2)), VALUE(RIGHT(data[[#This Row],[OrderTime]],2)), 0)</f>
        <v>45657.046527777777</v>
      </c>
      <c r="X3747" s="7">
        <f>_xlfn.MINIFS(data[OrderDateTime], data[CustomerName], data[[#This Row],[CustomerName]])</f>
        <v>45548.038888888892</v>
      </c>
      <c r="Y3747" t="str">
        <f>IF(data[[#This Row],[OrderDateTime]]=data[[#This Row],[FirstOrderDateTime]], "New", "Returning")</f>
        <v>Returning</v>
      </c>
      <c r="Z3747" s="7">
        <f>data[[#This Row],[DeliveryDate]] + data[[#This Row],[DeliveryTime]]</f>
        <v>45658.695833333331</v>
      </c>
      <c r="AA3747" s="7">
        <f>data[[#This Row],[OrderDateTime]] + 1</f>
        <v>45658.046527777777</v>
      </c>
      <c r="AB3747" s="7" t="str">
        <f>IF(data[[#This Row],[DeliveryDateTime]] &lt;= data[[#This Row],[SLADue]], "On Time", "Late")</f>
        <v>Late</v>
      </c>
    </row>
    <row r="3748" spans="1:28" x14ac:dyDescent="0.2">
      <c r="A3748" t="s">
        <v>4298</v>
      </c>
      <c r="B3748" t="s">
        <v>19</v>
      </c>
      <c r="C3748" t="s">
        <v>92</v>
      </c>
      <c r="D3748" t="s">
        <v>93</v>
      </c>
      <c r="E3748" s="5">
        <v>99.39</v>
      </c>
      <c r="F3748" t="s">
        <v>63</v>
      </c>
      <c r="G3748">
        <v>2</v>
      </c>
      <c r="H3748" s="1">
        <v>45836</v>
      </c>
      <c r="I3748" s="1" t="str">
        <f>TEXT(data[[#This Row],[OrderDate]],"mmm")</f>
        <v>Jun</v>
      </c>
      <c r="J3748" s="6">
        <v>0.44791666666666669</v>
      </c>
      <c r="K3748" s="6" t="str">
        <f>TEXT(data[[#This Row],[OrderTime]],"h")</f>
        <v>10</v>
      </c>
      <c r="L3748" s="1">
        <v>45837</v>
      </c>
      <c r="M3748" s="6">
        <v>0.57291666666666663</v>
      </c>
      <c r="N3748" t="s">
        <v>178</v>
      </c>
      <c r="O3748" t="s">
        <v>964</v>
      </c>
      <c r="P3748" t="s">
        <v>180</v>
      </c>
      <c r="Q3748" t="s">
        <v>26</v>
      </c>
      <c r="R3748" t="s">
        <v>66</v>
      </c>
      <c r="S3748" t="s">
        <v>28</v>
      </c>
      <c r="T3748" t="s">
        <v>38</v>
      </c>
      <c r="U3748" t="s">
        <v>67</v>
      </c>
      <c r="V3748" s="5">
        <f>data[[#This Row],[PriceUSD]]*data[[#This Row],[Quantity]]</f>
        <v>198.78</v>
      </c>
      <c r="W3748" s="7">
        <f>data[[#This Row],[OrderDate]] + TIME(VALUE(LEFT(data[[#This Row],[OrderTime]],2)), VALUE(RIGHT(data[[#This Row],[OrderTime]],2)), 0)</f>
        <v>45836.046527777777</v>
      </c>
      <c r="X3748" s="7">
        <f>_xlfn.MINIFS(data[OrderDateTime], data[CustomerName], data[[#This Row],[CustomerName]])</f>
        <v>45505.007638888892</v>
      </c>
      <c r="Y3748" t="str">
        <f>IF(data[[#This Row],[OrderDateTime]]=data[[#This Row],[FirstOrderDateTime]], "New", "Returning")</f>
        <v>Returning</v>
      </c>
      <c r="Z3748" s="7">
        <f>data[[#This Row],[DeliveryDate]] + data[[#This Row],[DeliveryTime]]</f>
        <v>45837.572916666664</v>
      </c>
      <c r="AA3748" s="7">
        <f>data[[#This Row],[OrderDateTime]] + 1</f>
        <v>45837.046527777777</v>
      </c>
      <c r="AB3748" s="7" t="str">
        <f>IF(data[[#This Row],[DeliveryDateTime]] &lt;= data[[#This Row],[SLADue]], "On Time", "Late")</f>
        <v>Late</v>
      </c>
    </row>
    <row r="3749" spans="1:28" x14ac:dyDescent="0.2">
      <c r="A3749" t="s">
        <v>4299</v>
      </c>
      <c r="B3749" t="s">
        <v>19</v>
      </c>
      <c r="C3749" t="s">
        <v>391</v>
      </c>
      <c r="D3749" t="s">
        <v>392</v>
      </c>
      <c r="E3749" s="5">
        <v>17.84</v>
      </c>
      <c r="F3749" t="s">
        <v>43</v>
      </c>
      <c r="G3749">
        <v>1</v>
      </c>
      <c r="H3749" s="1">
        <v>45656</v>
      </c>
      <c r="I3749" s="1" t="str">
        <f>TEXT(data[[#This Row],[OrderDate]],"mmm")</f>
        <v>Dec</v>
      </c>
      <c r="J3749" s="6">
        <v>0.78749999999999998</v>
      </c>
      <c r="K3749" s="6" t="str">
        <f>TEXT(data[[#This Row],[OrderTime]],"h")</f>
        <v>18</v>
      </c>
      <c r="L3749" s="1">
        <v>45657</v>
      </c>
      <c r="M3749" s="6">
        <v>0.87083333333333335</v>
      </c>
      <c r="N3749" t="s">
        <v>170</v>
      </c>
      <c r="O3749" t="s">
        <v>249</v>
      </c>
      <c r="P3749" t="s">
        <v>36</v>
      </c>
      <c r="Q3749" t="s">
        <v>53</v>
      </c>
      <c r="R3749" t="s">
        <v>394</v>
      </c>
      <c r="S3749" t="s">
        <v>28</v>
      </c>
      <c r="T3749" t="s">
        <v>29</v>
      </c>
      <c r="U3749" t="s">
        <v>39</v>
      </c>
      <c r="V3749" s="5">
        <f>data[[#This Row],[PriceUSD]]*data[[#This Row],[Quantity]]</f>
        <v>17.84</v>
      </c>
      <c r="W3749" s="7">
        <f>data[[#This Row],[OrderDate]] + TIME(VALUE(LEFT(data[[#This Row],[OrderTime]],2)), VALUE(RIGHT(data[[#This Row],[OrderTime]],2)), 0)</f>
        <v>45656.052083333336</v>
      </c>
      <c r="X3749" s="7">
        <f>_xlfn.MINIFS(data[OrderDateTime], data[CustomerName], data[[#This Row],[CustomerName]])</f>
        <v>45555.052083333336</v>
      </c>
      <c r="Y3749" t="str">
        <f>IF(data[[#This Row],[OrderDateTime]]=data[[#This Row],[FirstOrderDateTime]], "New", "Returning")</f>
        <v>Returning</v>
      </c>
      <c r="Z3749" s="7">
        <f>data[[#This Row],[DeliveryDate]] + data[[#This Row],[DeliveryTime]]</f>
        <v>45657.870833333334</v>
      </c>
      <c r="AA3749" s="7">
        <f>data[[#This Row],[OrderDateTime]] + 1</f>
        <v>45657.052083333336</v>
      </c>
      <c r="AB3749" s="7" t="str">
        <f>IF(data[[#This Row],[DeliveryDateTime]] &lt;= data[[#This Row],[SLADue]], "On Time", "Late")</f>
        <v>Late</v>
      </c>
    </row>
    <row r="3750" spans="1:28" x14ac:dyDescent="0.2">
      <c r="A3750" t="s">
        <v>4300</v>
      </c>
      <c r="B3750" t="s">
        <v>19</v>
      </c>
      <c r="C3750" t="s">
        <v>92</v>
      </c>
      <c r="D3750" t="s">
        <v>93</v>
      </c>
      <c r="E3750" s="5">
        <v>86.51</v>
      </c>
      <c r="F3750" t="s">
        <v>63</v>
      </c>
      <c r="G3750">
        <v>1</v>
      </c>
      <c r="H3750" s="1">
        <v>45609</v>
      </c>
      <c r="I3750" s="1" t="str">
        <f>TEXT(data[[#This Row],[OrderDate]],"mmm")</f>
        <v>Nov</v>
      </c>
      <c r="J3750" s="6">
        <v>0.82708333333333328</v>
      </c>
      <c r="K3750" s="6" t="str">
        <f>TEXT(data[[#This Row],[OrderTime]],"h")</f>
        <v>19</v>
      </c>
      <c r="L3750" s="1">
        <v>45611</v>
      </c>
      <c r="M3750" s="6">
        <v>0.5395833333333333</v>
      </c>
      <c r="N3750" t="s">
        <v>57</v>
      </c>
      <c r="O3750" t="s">
        <v>1895</v>
      </c>
      <c r="P3750" t="s">
        <v>25</v>
      </c>
      <c r="Q3750" t="s">
        <v>53</v>
      </c>
      <c r="R3750" t="s">
        <v>66</v>
      </c>
      <c r="S3750" t="s">
        <v>105</v>
      </c>
      <c r="T3750" t="s">
        <v>29</v>
      </c>
      <c r="U3750" t="s">
        <v>30</v>
      </c>
      <c r="V3750" s="5">
        <f>data[[#This Row],[PriceUSD]]*data[[#This Row],[Quantity]]</f>
        <v>86.51</v>
      </c>
      <c r="W3750" s="7">
        <f>data[[#This Row],[OrderDate]] + TIME(VALUE(LEFT(data[[#This Row],[OrderTime]],2)), VALUE(RIGHT(data[[#This Row],[OrderTime]],2)), 0)</f>
        <v>45609.022916666669</v>
      </c>
      <c r="X3750" s="7">
        <f>_xlfn.MINIFS(data[OrderDateTime], data[CustomerName], data[[#This Row],[CustomerName]])</f>
        <v>45510.038888888892</v>
      </c>
      <c r="Y3750" t="str">
        <f>IF(data[[#This Row],[OrderDateTime]]=data[[#This Row],[FirstOrderDateTime]], "New", "Returning")</f>
        <v>Returning</v>
      </c>
      <c r="Z3750" s="7">
        <f>data[[#This Row],[DeliveryDate]] + data[[#This Row],[DeliveryTime]]</f>
        <v>45611.539583333331</v>
      </c>
      <c r="AA3750" s="7">
        <f>data[[#This Row],[OrderDateTime]] + 1</f>
        <v>45610.022916666669</v>
      </c>
      <c r="AB3750" s="7" t="str">
        <f>IF(data[[#This Row],[DeliveryDateTime]] &lt;= data[[#This Row],[SLADue]], "On Time", "Late")</f>
        <v>Late</v>
      </c>
    </row>
    <row r="3751" spans="1:28" x14ac:dyDescent="0.2">
      <c r="A3751" t="s">
        <v>4301</v>
      </c>
      <c r="B3751" t="s">
        <v>19</v>
      </c>
      <c r="C3751" t="s">
        <v>92</v>
      </c>
      <c r="D3751" t="s">
        <v>93</v>
      </c>
      <c r="E3751" s="5">
        <v>77.98</v>
      </c>
      <c r="F3751" t="s">
        <v>94</v>
      </c>
      <c r="G3751">
        <v>6</v>
      </c>
      <c r="H3751" s="1">
        <v>45835</v>
      </c>
      <c r="I3751" s="1" t="str">
        <f>TEXT(data[[#This Row],[OrderDate]],"mmm")</f>
        <v>Jun</v>
      </c>
      <c r="J3751" s="6">
        <v>0.54236111111111107</v>
      </c>
      <c r="K3751" s="6" t="str">
        <f>TEXT(data[[#This Row],[OrderTime]],"h")</f>
        <v>13</v>
      </c>
      <c r="L3751" s="1">
        <v>45837</v>
      </c>
      <c r="M3751" s="6">
        <v>0.79236111111111107</v>
      </c>
      <c r="N3751" t="s">
        <v>388</v>
      </c>
      <c r="O3751" t="s">
        <v>263</v>
      </c>
      <c r="P3751" t="s">
        <v>245</v>
      </c>
      <c r="Q3751" t="s">
        <v>26</v>
      </c>
      <c r="R3751" t="s">
        <v>66</v>
      </c>
      <c r="S3751" t="s">
        <v>105</v>
      </c>
      <c r="T3751" t="s">
        <v>29</v>
      </c>
      <c r="U3751" t="s">
        <v>67</v>
      </c>
      <c r="V3751" s="5">
        <f>data[[#This Row],[PriceUSD]]*data[[#This Row],[Quantity]]</f>
        <v>467.88</v>
      </c>
      <c r="W3751" s="7">
        <f>data[[#This Row],[OrderDate]] + TIME(VALUE(LEFT(data[[#This Row],[OrderTime]],2)), VALUE(RIGHT(data[[#This Row],[OrderTime]],2)), 0)</f>
        <v>45835.007638888892</v>
      </c>
      <c r="X3751" s="7">
        <f>_xlfn.MINIFS(data[OrderDateTime], data[CustomerName], data[[#This Row],[CustomerName]])</f>
        <v>45547.007638888892</v>
      </c>
      <c r="Y3751" t="str">
        <f>IF(data[[#This Row],[OrderDateTime]]=data[[#This Row],[FirstOrderDateTime]], "New", "Returning")</f>
        <v>Returning</v>
      </c>
      <c r="Z3751" s="7">
        <f>data[[#This Row],[DeliveryDate]] + data[[#This Row],[DeliveryTime]]</f>
        <v>45837.792361111111</v>
      </c>
      <c r="AA3751" s="7">
        <f>data[[#This Row],[OrderDateTime]] + 1</f>
        <v>45836.007638888892</v>
      </c>
      <c r="AB3751" s="7" t="str">
        <f>IF(data[[#This Row],[DeliveryDateTime]] &lt;= data[[#This Row],[SLADue]], "On Time", "Late")</f>
        <v>Late</v>
      </c>
    </row>
    <row r="3752" spans="1:28" x14ac:dyDescent="0.2">
      <c r="A3752" t="s">
        <v>4302</v>
      </c>
      <c r="B3752" t="s">
        <v>19</v>
      </c>
      <c r="C3752" t="s">
        <v>126</v>
      </c>
      <c r="D3752" t="s">
        <v>127</v>
      </c>
      <c r="E3752" s="5">
        <v>23.05</v>
      </c>
      <c r="F3752" t="s">
        <v>138</v>
      </c>
      <c r="G3752">
        <v>1</v>
      </c>
      <c r="H3752" s="1">
        <v>45784</v>
      </c>
      <c r="I3752" s="1" t="str">
        <f>TEXT(data[[#This Row],[OrderDate]],"mmm")</f>
        <v>May</v>
      </c>
      <c r="J3752" s="6">
        <v>0.47847222222222224</v>
      </c>
      <c r="K3752" s="6" t="str">
        <f>TEXT(data[[#This Row],[OrderTime]],"h")</f>
        <v>11</v>
      </c>
      <c r="L3752" s="1">
        <v>45785</v>
      </c>
      <c r="M3752" s="6">
        <v>0.47847222222222224</v>
      </c>
      <c r="N3752" t="s">
        <v>103</v>
      </c>
      <c r="O3752" t="s">
        <v>65</v>
      </c>
      <c r="P3752" t="s">
        <v>77</v>
      </c>
      <c r="Q3752" t="s">
        <v>53</v>
      </c>
      <c r="R3752" t="s">
        <v>129</v>
      </c>
      <c r="S3752" t="s">
        <v>28</v>
      </c>
      <c r="T3752" t="s">
        <v>29</v>
      </c>
      <c r="U3752" t="s">
        <v>30</v>
      </c>
      <c r="V3752" s="5">
        <f>data[[#This Row],[PriceUSD]]*data[[#This Row],[Quantity]]</f>
        <v>23.05</v>
      </c>
      <c r="W3752" s="7">
        <f>data[[#This Row],[OrderDate]] + TIME(VALUE(LEFT(data[[#This Row],[OrderTime]],2)), VALUE(RIGHT(data[[#This Row],[OrderTime]],2)), 0)</f>
        <v>45784.015277777777</v>
      </c>
      <c r="X3752" s="7">
        <f>_xlfn.MINIFS(data[OrderDateTime], data[CustomerName], data[[#This Row],[CustomerName]])</f>
        <v>45505.030555555553</v>
      </c>
      <c r="Y3752" t="str">
        <f>IF(data[[#This Row],[OrderDateTime]]=data[[#This Row],[FirstOrderDateTime]], "New", "Returning")</f>
        <v>Returning</v>
      </c>
      <c r="Z3752" s="7">
        <f>data[[#This Row],[DeliveryDate]] + data[[#This Row],[DeliveryTime]]</f>
        <v>45785.478472222225</v>
      </c>
      <c r="AA3752" s="7">
        <f>data[[#This Row],[OrderDateTime]] + 1</f>
        <v>45785.015277777777</v>
      </c>
      <c r="AB3752" s="7" t="str">
        <f>IF(data[[#This Row],[DeliveryDateTime]] &lt;= data[[#This Row],[SLADue]], "On Time", "Late")</f>
        <v>Late</v>
      </c>
    </row>
    <row r="3753" spans="1:28" x14ac:dyDescent="0.2">
      <c r="A3753" t="s">
        <v>4303</v>
      </c>
      <c r="B3753" t="s">
        <v>19</v>
      </c>
      <c r="C3753" t="s">
        <v>41</v>
      </c>
      <c r="D3753" t="s">
        <v>42</v>
      </c>
      <c r="E3753" s="5">
        <v>33.35</v>
      </c>
      <c r="F3753" t="s">
        <v>51</v>
      </c>
      <c r="G3753">
        <v>1</v>
      </c>
      <c r="H3753" s="1">
        <v>45650</v>
      </c>
      <c r="I3753" s="1" t="str">
        <f>TEXT(data[[#This Row],[OrderDate]],"mmm")</f>
        <v>Dec</v>
      </c>
      <c r="J3753" s="6">
        <v>0.82708333333333328</v>
      </c>
      <c r="K3753" s="6" t="str">
        <f>TEXT(data[[#This Row],[OrderTime]],"h")</f>
        <v>19</v>
      </c>
      <c r="L3753" s="1">
        <v>45651</v>
      </c>
      <c r="M3753" s="6">
        <v>0.91041666666666665</v>
      </c>
      <c r="N3753" t="s">
        <v>57</v>
      </c>
      <c r="O3753" t="s">
        <v>940</v>
      </c>
      <c r="P3753" t="s">
        <v>25</v>
      </c>
      <c r="Q3753" t="s">
        <v>26</v>
      </c>
      <c r="R3753" t="s">
        <v>46</v>
      </c>
      <c r="S3753" t="s">
        <v>28</v>
      </c>
      <c r="T3753" t="s">
        <v>29</v>
      </c>
      <c r="U3753" t="s">
        <v>30</v>
      </c>
      <c r="V3753" s="5">
        <f>data[[#This Row],[PriceUSD]]*data[[#This Row],[Quantity]]</f>
        <v>33.35</v>
      </c>
      <c r="W3753" s="7">
        <f>data[[#This Row],[OrderDate]] + TIME(VALUE(LEFT(data[[#This Row],[OrderTime]],2)), VALUE(RIGHT(data[[#This Row],[OrderTime]],2)), 0)</f>
        <v>45650.022916666669</v>
      </c>
      <c r="X3753" s="7">
        <f>_xlfn.MINIFS(data[OrderDateTime], data[CustomerName], data[[#This Row],[CustomerName]])</f>
        <v>45516</v>
      </c>
      <c r="Y3753" t="str">
        <f>IF(data[[#This Row],[OrderDateTime]]=data[[#This Row],[FirstOrderDateTime]], "New", "Returning")</f>
        <v>Returning</v>
      </c>
      <c r="Z3753" s="7">
        <f>data[[#This Row],[DeliveryDate]] + data[[#This Row],[DeliveryTime]]</f>
        <v>45651.910416666666</v>
      </c>
      <c r="AA3753" s="7">
        <f>data[[#This Row],[OrderDateTime]] + 1</f>
        <v>45651.022916666669</v>
      </c>
      <c r="AB3753" s="7" t="str">
        <f>IF(data[[#This Row],[DeliveryDateTime]] &lt;= data[[#This Row],[SLADue]], "On Time", "Late")</f>
        <v>Late</v>
      </c>
    </row>
    <row r="3754" spans="1:28" x14ac:dyDescent="0.2">
      <c r="A3754" t="s">
        <v>4304</v>
      </c>
      <c r="B3754" t="s">
        <v>19</v>
      </c>
      <c r="C3754" t="s">
        <v>61</v>
      </c>
      <c r="D3754" t="s">
        <v>62</v>
      </c>
      <c r="E3754" s="5">
        <v>150.87</v>
      </c>
      <c r="F3754" t="s">
        <v>94</v>
      </c>
      <c r="G3754">
        <v>3</v>
      </c>
      <c r="H3754" s="1">
        <v>45826</v>
      </c>
      <c r="I3754" s="1" t="str">
        <f>TEXT(data[[#This Row],[OrderDate]],"mmm")</f>
        <v>Jun</v>
      </c>
      <c r="J3754" s="6">
        <v>0.46805555555555556</v>
      </c>
      <c r="K3754" s="6" t="str">
        <f>TEXT(data[[#This Row],[OrderTime]],"h")</f>
        <v>11</v>
      </c>
      <c r="L3754" s="1">
        <v>45827</v>
      </c>
      <c r="M3754" s="6">
        <v>0.55138888888888893</v>
      </c>
      <c r="N3754" t="s">
        <v>238</v>
      </c>
      <c r="O3754" t="s">
        <v>756</v>
      </c>
      <c r="P3754" t="s">
        <v>36</v>
      </c>
      <c r="Q3754" t="s">
        <v>53</v>
      </c>
      <c r="R3754" t="s">
        <v>66</v>
      </c>
      <c r="S3754" t="s">
        <v>28</v>
      </c>
      <c r="T3754" t="s">
        <v>136</v>
      </c>
      <c r="U3754" t="s">
        <v>39</v>
      </c>
      <c r="V3754" s="5">
        <f>data[[#This Row],[PriceUSD]]*data[[#This Row],[Quantity]]</f>
        <v>452.61</v>
      </c>
      <c r="W3754" s="7">
        <f>data[[#This Row],[OrderDate]] + TIME(VALUE(LEFT(data[[#This Row],[OrderTime]],2)), VALUE(RIGHT(data[[#This Row],[OrderTime]],2)), 0)</f>
        <v>45826.038888888892</v>
      </c>
      <c r="X3754" s="7">
        <f>_xlfn.MINIFS(data[OrderDateTime], data[CustomerName], data[[#This Row],[CustomerName]])</f>
        <v>45521.061805555553</v>
      </c>
      <c r="Y3754" t="str">
        <f>IF(data[[#This Row],[OrderDateTime]]=data[[#This Row],[FirstOrderDateTime]], "New", "Returning")</f>
        <v>Returning</v>
      </c>
      <c r="Z3754" s="7">
        <f>data[[#This Row],[DeliveryDate]] + data[[#This Row],[DeliveryTime]]</f>
        <v>45827.551388888889</v>
      </c>
      <c r="AA3754" s="7">
        <f>data[[#This Row],[OrderDateTime]] + 1</f>
        <v>45827.038888888892</v>
      </c>
      <c r="AB3754" s="7" t="str">
        <f>IF(data[[#This Row],[DeliveryDateTime]] &lt;= data[[#This Row],[SLADue]], "On Time", "Late")</f>
        <v>Late</v>
      </c>
    </row>
    <row r="3755" spans="1:28" x14ac:dyDescent="0.2">
      <c r="A3755" t="s">
        <v>4305</v>
      </c>
      <c r="B3755" t="s">
        <v>19</v>
      </c>
      <c r="C3755" t="s">
        <v>391</v>
      </c>
      <c r="D3755" t="s">
        <v>392</v>
      </c>
      <c r="E3755" s="5">
        <v>15.84</v>
      </c>
      <c r="F3755" t="s">
        <v>43</v>
      </c>
      <c r="G3755">
        <v>1</v>
      </c>
      <c r="H3755" s="1">
        <v>45814</v>
      </c>
      <c r="I3755" s="1" t="str">
        <f>TEXT(data[[#This Row],[OrderDate]],"mmm")</f>
        <v>Jun</v>
      </c>
      <c r="J3755" s="6">
        <v>0.56597222222222221</v>
      </c>
      <c r="K3755" s="6" t="str">
        <f>TEXT(data[[#This Row],[OrderTime]],"h")</f>
        <v>13</v>
      </c>
      <c r="L3755" s="1">
        <v>45815</v>
      </c>
      <c r="M3755" s="6">
        <v>0.69097222222222221</v>
      </c>
      <c r="N3755" t="s">
        <v>123</v>
      </c>
      <c r="O3755" t="s">
        <v>888</v>
      </c>
      <c r="P3755" t="s">
        <v>36</v>
      </c>
      <c r="Q3755" t="s">
        <v>26</v>
      </c>
      <c r="R3755" t="s">
        <v>394</v>
      </c>
      <c r="S3755" t="s">
        <v>28</v>
      </c>
      <c r="T3755" t="s">
        <v>106</v>
      </c>
      <c r="U3755" t="s">
        <v>30</v>
      </c>
      <c r="V3755" s="5">
        <f>data[[#This Row],[PriceUSD]]*data[[#This Row],[Quantity]]</f>
        <v>15.84</v>
      </c>
      <c r="W3755" s="7">
        <f>data[[#This Row],[OrderDate]] + TIME(VALUE(LEFT(data[[#This Row],[OrderTime]],2)), VALUE(RIGHT(data[[#This Row],[OrderTime]],2)), 0)</f>
        <v>45814.015277777777</v>
      </c>
      <c r="X3755" s="7">
        <f>_xlfn.MINIFS(data[OrderDateTime], data[CustomerName], data[[#This Row],[CustomerName]])</f>
        <v>45530.007638888892</v>
      </c>
      <c r="Y3755" t="str">
        <f>IF(data[[#This Row],[OrderDateTime]]=data[[#This Row],[FirstOrderDateTime]], "New", "Returning")</f>
        <v>Returning</v>
      </c>
      <c r="Z3755" s="7">
        <f>data[[#This Row],[DeliveryDate]] + data[[#This Row],[DeliveryTime]]</f>
        <v>45815.690972222219</v>
      </c>
      <c r="AA3755" s="7">
        <f>data[[#This Row],[OrderDateTime]] + 1</f>
        <v>45815.015277777777</v>
      </c>
      <c r="AB3755" s="7" t="str">
        <f>IF(data[[#This Row],[DeliveryDateTime]] &lt;= data[[#This Row],[SLADue]], "On Time", "Late")</f>
        <v>Late</v>
      </c>
    </row>
    <row r="3756" spans="1:28" x14ac:dyDescent="0.2">
      <c r="A3756" t="s">
        <v>4306</v>
      </c>
      <c r="B3756" t="s">
        <v>19</v>
      </c>
      <c r="C3756" t="s">
        <v>41</v>
      </c>
      <c r="D3756" t="s">
        <v>42</v>
      </c>
      <c r="E3756" s="5">
        <v>32.82</v>
      </c>
      <c r="F3756" t="s">
        <v>119</v>
      </c>
      <c r="G3756">
        <v>1</v>
      </c>
      <c r="H3756" s="1">
        <v>45812</v>
      </c>
      <c r="I3756" s="1" t="str">
        <f>TEXT(data[[#This Row],[OrderDate]],"mmm")</f>
        <v>Jun</v>
      </c>
      <c r="J3756" s="6">
        <v>0.70416666666666672</v>
      </c>
      <c r="K3756" s="6" t="str">
        <f>TEXT(data[[#This Row],[OrderTime]],"h")</f>
        <v>16</v>
      </c>
      <c r="L3756" s="1">
        <v>45813</v>
      </c>
      <c r="M3756" s="6">
        <v>0.70416666666666672</v>
      </c>
      <c r="N3756" t="s">
        <v>326</v>
      </c>
      <c r="O3756" t="s">
        <v>738</v>
      </c>
      <c r="P3756" t="s">
        <v>202</v>
      </c>
      <c r="Q3756" t="s">
        <v>26</v>
      </c>
      <c r="R3756" t="s">
        <v>46</v>
      </c>
      <c r="S3756" t="s">
        <v>28</v>
      </c>
      <c r="T3756" t="s">
        <v>143</v>
      </c>
      <c r="U3756" t="s">
        <v>39</v>
      </c>
      <c r="V3756" s="5">
        <f>data[[#This Row],[PriceUSD]]*data[[#This Row],[Quantity]]</f>
        <v>32.82</v>
      </c>
      <c r="W3756" s="7">
        <f>data[[#This Row],[OrderDate]] + TIME(VALUE(LEFT(data[[#This Row],[OrderTime]],2)), VALUE(RIGHT(data[[#This Row],[OrderTime]],2)), 0)</f>
        <v>45812.046527777777</v>
      </c>
      <c r="X3756" s="7">
        <f>_xlfn.MINIFS(data[OrderDateTime], data[CustomerName], data[[#This Row],[CustomerName]])</f>
        <v>45507.052083333336</v>
      </c>
      <c r="Y3756" t="str">
        <f>IF(data[[#This Row],[OrderDateTime]]=data[[#This Row],[FirstOrderDateTime]], "New", "Returning")</f>
        <v>Returning</v>
      </c>
      <c r="Z3756" s="7">
        <f>data[[#This Row],[DeliveryDate]] + data[[#This Row],[DeliveryTime]]</f>
        <v>45813.70416666667</v>
      </c>
      <c r="AA3756" s="7">
        <f>data[[#This Row],[OrderDateTime]] + 1</f>
        <v>45813.046527777777</v>
      </c>
      <c r="AB3756" s="7" t="str">
        <f>IF(data[[#This Row],[DeliveryDateTime]] &lt;= data[[#This Row],[SLADue]], "On Time", "Late")</f>
        <v>Late</v>
      </c>
    </row>
    <row r="3757" spans="1:28" x14ac:dyDescent="0.2">
      <c r="A3757" t="s">
        <v>4307</v>
      </c>
      <c r="B3757" t="s">
        <v>19</v>
      </c>
      <c r="C3757" t="s">
        <v>126</v>
      </c>
      <c r="D3757" t="s">
        <v>127</v>
      </c>
      <c r="E3757" s="5">
        <v>24.38</v>
      </c>
      <c r="F3757" t="s">
        <v>56</v>
      </c>
      <c r="G3757">
        <v>1</v>
      </c>
      <c r="H3757" s="1">
        <v>45680</v>
      </c>
      <c r="I3757" s="1" t="str">
        <f>TEXT(data[[#This Row],[OrderDate]],"mmm")</f>
        <v>Jan</v>
      </c>
      <c r="J3757" s="6">
        <v>0.52013888888888893</v>
      </c>
      <c r="K3757" s="6" t="str">
        <f>TEXT(data[[#This Row],[OrderTime]],"h")</f>
        <v>12</v>
      </c>
      <c r="L3757" s="1">
        <v>45681</v>
      </c>
      <c r="M3757" s="6">
        <v>0.52013888888888893</v>
      </c>
      <c r="N3757" t="s">
        <v>44</v>
      </c>
      <c r="O3757" t="s">
        <v>396</v>
      </c>
      <c r="P3757" t="s">
        <v>25</v>
      </c>
      <c r="Q3757" t="s">
        <v>53</v>
      </c>
      <c r="R3757" t="s">
        <v>129</v>
      </c>
      <c r="S3757" t="s">
        <v>28</v>
      </c>
      <c r="T3757" t="s">
        <v>38</v>
      </c>
      <c r="U3757" t="s">
        <v>39</v>
      </c>
      <c r="V3757" s="5">
        <f>data[[#This Row],[PriceUSD]]*data[[#This Row],[Quantity]]</f>
        <v>24.38</v>
      </c>
      <c r="W3757" s="7">
        <f>data[[#This Row],[OrderDate]] + TIME(VALUE(LEFT(data[[#This Row],[OrderTime]],2)), VALUE(RIGHT(data[[#This Row],[OrderTime]],2)), 0)</f>
        <v>45680.061805555553</v>
      </c>
      <c r="X3757" s="7">
        <f>_xlfn.MINIFS(data[OrderDateTime], data[CustomerName], data[[#This Row],[CustomerName]])</f>
        <v>45513.054166666669</v>
      </c>
      <c r="Y3757" t="str">
        <f>IF(data[[#This Row],[OrderDateTime]]=data[[#This Row],[FirstOrderDateTime]], "New", "Returning")</f>
        <v>Returning</v>
      </c>
      <c r="Z3757" s="7">
        <f>data[[#This Row],[DeliveryDate]] + data[[#This Row],[DeliveryTime]]</f>
        <v>45681.520138888889</v>
      </c>
      <c r="AA3757" s="7">
        <f>data[[#This Row],[OrderDateTime]] + 1</f>
        <v>45681.061805555553</v>
      </c>
      <c r="AB3757" s="7" t="str">
        <f>IF(data[[#This Row],[DeliveryDateTime]] &lt;= data[[#This Row],[SLADue]], "On Time", "Late")</f>
        <v>Late</v>
      </c>
    </row>
    <row r="3758" spans="1:28" x14ac:dyDescent="0.2">
      <c r="A3758" t="s">
        <v>4308</v>
      </c>
      <c r="B3758" t="s">
        <v>19</v>
      </c>
      <c r="C3758" t="s">
        <v>41</v>
      </c>
      <c r="D3758" t="s">
        <v>42</v>
      </c>
      <c r="E3758" s="5">
        <v>37.479999999999997</v>
      </c>
      <c r="F3758" t="s">
        <v>74</v>
      </c>
      <c r="G3758">
        <v>1</v>
      </c>
      <c r="H3758" s="1">
        <v>45547</v>
      </c>
      <c r="I3758" s="1" t="str">
        <f>TEXT(data[[#This Row],[OrderDate]],"mmm")</f>
        <v>Sep</v>
      </c>
      <c r="J3758" s="6">
        <v>0.85833333333333328</v>
      </c>
      <c r="K3758" s="6" t="str">
        <f>TEXT(data[[#This Row],[OrderTime]],"h")</f>
        <v>20</v>
      </c>
      <c r="L3758" s="1">
        <v>45549</v>
      </c>
      <c r="M3758" s="6">
        <v>0.76388888888888884</v>
      </c>
      <c r="N3758" t="s">
        <v>57</v>
      </c>
      <c r="O3758" t="s">
        <v>318</v>
      </c>
      <c r="P3758" t="s">
        <v>25</v>
      </c>
      <c r="Q3758" t="s">
        <v>26</v>
      </c>
      <c r="R3758" t="s">
        <v>46</v>
      </c>
      <c r="S3758" t="s">
        <v>105</v>
      </c>
      <c r="T3758" t="s">
        <v>38</v>
      </c>
      <c r="U3758" t="s">
        <v>30</v>
      </c>
      <c r="V3758" s="5">
        <f>data[[#This Row],[PriceUSD]]*data[[#This Row],[Quantity]]</f>
        <v>37.479999999999997</v>
      </c>
      <c r="W3758" s="7">
        <f>data[[#This Row],[OrderDate]] + TIME(VALUE(LEFT(data[[#This Row],[OrderTime]],2)), VALUE(RIGHT(data[[#This Row],[OrderTime]],2)), 0)</f>
        <v>45547.022916666669</v>
      </c>
      <c r="X3758" s="7">
        <f>_xlfn.MINIFS(data[OrderDateTime], data[CustomerName], data[[#This Row],[CustomerName]])</f>
        <v>45528.054166666669</v>
      </c>
      <c r="Y3758" t="str">
        <f>IF(data[[#This Row],[OrderDateTime]]=data[[#This Row],[FirstOrderDateTime]], "New", "Returning")</f>
        <v>Returning</v>
      </c>
      <c r="Z3758" s="7">
        <f>data[[#This Row],[DeliveryDate]] + data[[#This Row],[DeliveryTime]]</f>
        <v>45549.763888888891</v>
      </c>
      <c r="AA3758" s="7">
        <f>data[[#This Row],[OrderDateTime]] + 1</f>
        <v>45548.022916666669</v>
      </c>
      <c r="AB3758" s="7" t="str">
        <f>IF(data[[#This Row],[DeliveryDateTime]] &lt;= data[[#This Row],[SLADue]], "On Time", "Late")</f>
        <v>Late</v>
      </c>
    </row>
    <row r="3759" spans="1:28" x14ac:dyDescent="0.2">
      <c r="A3759" t="s">
        <v>4309</v>
      </c>
      <c r="B3759" t="s">
        <v>19</v>
      </c>
      <c r="C3759" t="s">
        <v>69</v>
      </c>
      <c r="D3759" t="s">
        <v>70</v>
      </c>
      <c r="E3759" s="5">
        <v>54.72</v>
      </c>
      <c r="F3759" t="s">
        <v>43</v>
      </c>
      <c r="G3759">
        <v>1</v>
      </c>
      <c r="H3759" s="1">
        <v>45733</v>
      </c>
      <c r="I3759" s="1" t="str">
        <f>TEXT(data[[#This Row],[OrderDate]],"mmm")</f>
        <v>Mar</v>
      </c>
      <c r="J3759" s="6">
        <v>0.43333333333333335</v>
      </c>
      <c r="K3759" s="6" t="str">
        <f>TEXT(data[[#This Row],[OrderTime]],"h")</f>
        <v>10</v>
      </c>
      <c r="L3759" s="1">
        <v>45733</v>
      </c>
      <c r="M3759" s="6">
        <v>0.68333333333333335</v>
      </c>
      <c r="N3759" t="s">
        <v>44</v>
      </c>
      <c r="O3759" t="s">
        <v>1187</v>
      </c>
      <c r="P3759" t="s">
        <v>25</v>
      </c>
      <c r="Q3759" t="s">
        <v>26</v>
      </c>
      <c r="R3759" t="s">
        <v>37</v>
      </c>
      <c r="S3759" t="s">
        <v>47</v>
      </c>
      <c r="T3759" t="s">
        <v>136</v>
      </c>
      <c r="U3759" t="s">
        <v>30</v>
      </c>
      <c r="V3759" s="5">
        <f>data[[#This Row],[PriceUSD]]*data[[#This Row],[Quantity]]</f>
        <v>54.72</v>
      </c>
      <c r="W3759" s="7">
        <f>data[[#This Row],[OrderDate]] + TIME(VALUE(LEFT(data[[#This Row],[OrderTime]],2)), VALUE(RIGHT(data[[#This Row],[OrderTime]],2)), 0)</f>
        <v>45733.022916666669</v>
      </c>
      <c r="X3759" s="7">
        <f>_xlfn.MINIFS(data[OrderDateTime], data[CustomerName], data[[#This Row],[CustomerName]])</f>
        <v>45510.030555555553</v>
      </c>
      <c r="Y3759" t="str">
        <f>IF(data[[#This Row],[OrderDateTime]]=data[[#This Row],[FirstOrderDateTime]], "New", "Returning")</f>
        <v>Returning</v>
      </c>
      <c r="Z3759" s="7">
        <f>data[[#This Row],[DeliveryDate]] + data[[#This Row],[DeliveryTime]]</f>
        <v>45733.683333333334</v>
      </c>
      <c r="AA3759" s="7">
        <f>data[[#This Row],[OrderDateTime]] + 1</f>
        <v>45734.022916666669</v>
      </c>
      <c r="AB3759" s="7" t="str">
        <f>IF(data[[#This Row],[DeliveryDateTime]] &lt;= data[[#This Row],[SLADue]], "On Time", "Late")</f>
        <v>On Time</v>
      </c>
    </row>
    <row r="3760" spans="1:28" x14ac:dyDescent="0.2">
      <c r="A3760" t="s">
        <v>4310</v>
      </c>
      <c r="B3760" t="s">
        <v>19</v>
      </c>
      <c r="C3760" t="s">
        <v>41</v>
      </c>
      <c r="D3760" t="s">
        <v>42</v>
      </c>
      <c r="E3760" s="5">
        <v>35.68</v>
      </c>
      <c r="F3760" t="s">
        <v>119</v>
      </c>
      <c r="G3760">
        <v>3</v>
      </c>
      <c r="H3760" s="1">
        <v>45863</v>
      </c>
      <c r="I3760" s="1" t="str">
        <f>TEXT(data[[#This Row],[OrderDate]],"mmm")</f>
        <v>Jul</v>
      </c>
      <c r="J3760" s="6">
        <v>0.39652777777777776</v>
      </c>
      <c r="K3760" s="6" t="str">
        <f>TEXT(data[[#This Row],[OrderTime]],"h")</f>
        <v>9</v>
      </c>
      <c r="L3760" s="1">
        <v>45863</v>
      </c>
      <c r="M3760" s="6">
        <v>0.68819444444444444</v>
      </c>
      <c r="N3760" t="s">
        <v>103</v>
      </c>
      <c r="O3760" t="s">
        <v>657</v>
      </c>
      <c r="P3760" t="s">
        <v>77</v>
      </c>
      <c r="Q3760" t="s">
        <v>26</v>
      </c>
      <c r="R3760" t="s">
        <v>46</v>
      </c>
      <c r="S3760" t="s">
        <v>47</v>
      </c>
      <c r="T3760" t="s">
        <v>29</v>
      </c>
      <c r="U3760" t="s">
        <v>39</v>
      </c>
      <c r="V3760" s="5">
        <f>data[[#This Row],[PriceUSD]]*data[[#This Row],[Quantity]]</f>
        <v>107.03999999999999</v>
      </c>
      <c r="W3760" s="7">
        <f>data[[#This Row],[OrderDate]] + TIME(VALUE(LEFT(data[[#This Row],[OrderTime]],2)), VALUE(RIGHT(data[[#This Row],[OrderTime]],2)), 0)</f>
        <v>45863.054166666669</v>
      </c>
      <c r="X3760" s="7">
        <f>_xlfn.MINIFS(data[OrderDateTime], data[CustomerName], data[[#This Row],[CustomerName]])</f>
        <v>45521.038888888892</v>
      </c>
      <c r="Y3760" t="str">
        <f>IF(data[[#This Row],[OrderDateTime]]=data[[#This Row],[FirstOrderDateTime]], "New", "Returning")</f>
        <v>Returning</v>
      </c>
      <c r="Z3760" s="7">
        <f>data[[#This Row],[DeliveryDate]] + data[[#This Row],[DeliveryTime]]</f>
        <v>45863.688194444447</v>
      </c>
      <c r="AA3760" s="7">
        <f>data[[#This Row],[OrderDateTime]] + 1</f>
        <v>45864.054166666669</v>
      </c>
      <c r="AB3760" s="7" t="str">
        <f>IF(data[[#This Row],[DeliveryDateTime]] &lt;= data[[#This Row],[SLADue]], "On Time", "Late")</f>
        <v>On Time</v>
      </c>
    </row>
    <row r="3761" spans="1:28" x14ac:dyDescent="0.2">
      <c r="A3761" t="s">
        <v>4311</v>
      </c>
      <c r="B3761" t="s">
        <v>19</v>
      </c>
      <c r="C3761" t="s">
        <v>41</v>
      </c>
      <c r="D3761" t="s">
        <v>42</v>
      </c>
      <c r="E3761" s="5">
        <v>34.18</v>
      </c>
      <c r="F3761" t="s">
        <v>182</v>
      </c>
      <c r="G3761">
        <v>3</v>
      </c>
      <c r="H3761" s="1">
        <v>45566</v>
      </c>
      <c r="I3761" s="1" t="str">
        <f>TEXT(data[[#This Row],[OrderDate]],"mmm")</f>
        <v>Oct</v>
      </c>
      <c r="J3761" s="6">
        <v>0.54652777777777772</v>
      </c>
      <c r="K3761" s="6" t="str">
        <f>TEXT(data[[#This Row],[OrderTime]],"h")</f>
        <v>13</v>
      </c>
      <c r="L3761" s="1">
        <v>45567</v>
      </c>
      <c r="M3761" s="6">
        <v>0.79652777777777772</v>
      </c>
      <c r="N3761" t="s">
        <v>123</v>
      </c>
      <c r="O3761" t="s">
        <v>1371</v>
      </c>
      <c r="P3761" t="s">
        <v>36</v>
      </c>
      <c r="Q3761" t="s">
        <v>53</v>
      </c>
      <c r="R3761" t="s">
        <v>46</v>
      </c>
      <c r="S3761" t="s">
        <v>28</v>
      </c>
      <c r="T3761" t="s">
        <v>38</v>
      </c>
      <c r="U3761" t="s">
        <v>30</v>
      </c>
      <c r="V3761" s="5">
        <f>data[[#This Row],[PriceUSD]]*data[[#This Row],[Quantity]]</f>
        <v>102.53999999999999</v>
      </c>
      <c r="W3761" s="7">
        <f>data[[#This Row],[OrderDate]] + TIME(VALUE(LEFT(data[[#This Row],[OrderTime]],2)), VALUE(RIGHT(data[[#This Row],[OrderTime]],2)), 0)</f>
        <v>45566.054166666669</v>
      </c>
      <c r="X3761" s="7">
        <f>_xlfn.MINIFS(data[OrderDateTime], data[CustomerName], data[[#This Row],[CustomerName]])</f>
        <v>45525.007638888892</v>
      </c>
      <c r="Y3761" t="str">
        <f>IF(data[[#This Row],[OrderDateTime]]=data[[#This Row],[FirstOrderDateTime]], "New", "Returning")</f>
        <v>Returning</v>
      </c>
      <c r="Z3761" s="7">
        <f>data[[#This Row],[DeliveryDate]] + data[[#This Row],[DeliveryTime]]</f>
        <v>45567.796527777777</v>
      </c>
      <c r="AA3761" s="7">
        <f>data[[#This Row],[OrderDateTime]] + 1</f>
        <v>45567.054166666669</v>
      </c>
      <c r="AB3761" s="7" t="str">
        <f>IF(data[[#This Row],[DeliveryDateTime]] &lt;= data[[#This Row],[SLADue]], "On Time", "Late")</f>
        <v>Late</v>
      </c>
    </row>
    <row r="3762" spans="1:28" x14ac:dyDescent="0.2">
      <c r="A3762" t="s">
        <v>4312</v>
      </c>
      <c r="B3762" t="s">
        <v>19</v>
      </c>
      <c r="C3762" t="s">
        <v>85</v>
      </c>
      <c r="D3762" t="s">
        <v>86</v>
      </c>
      <c r="E3762" s="5">
        <v>60.97</v>
      </c>
      <c r="F3762" t="s">
        <v>87</v>
      </c>
      <c r="G3762">
        <v>1</v>
      </c>
      <c r="H3762" s="1">
        <v>45535</v>
      </c>
      <c r="I3762" s="1" t="str">
        <f>TEXT(data[[#This Row],[OrderDate]],"mmm")</f>
        <v>Aug</v>
      </c>
      <c r="J3762" s="6">
        <v>0.85</v>
      </c>
      <c r="K3762" s="6" t="str">
        <f>TEXT(data[[#This Row],[OrderTime]],"h")</f>
        <v>20</v>
      </c>
      <c r="L3762" s="1">
        <v>45536</v>
      </c>
      <c r="M3762" s="6">
        <v>0.85</v>
      </c>
      <c r="N3762" t="s">
        <v>139</v>
      </c>
      <c r="O3762" t="s">
        <v>227</v>
      </c>
      <c r="P3762" t="s">
        <v>36</v>
      </c>
      <c r="Q3762" t="s">
        <v>53</v>
      </c>
      <c r="R3762" t="s">
        <v>90</v>
      </c>
      <c r="S3762" t="s">
        <v>28</v>
      </c>
      <c r="T3762" t="s">
        <v>29</v>
      </c>
      <c r="U3762" t="s">
        <v>67</v>
      </c>
      <c r="V3762" s="5">
        <f>data[[#This Row],[PriceUSD]]*data[[#This Row],[Quantity]]</f>
        <v>60.97</v>
      </c>
      <c r="W3762" s="7">
        <f>data[[#This Row],[OrderDate]] + TIME(VALUE(LEFT(data[[#This Row],[OrderTime]],2)), VALUE(RIGHT(data[[#This Row],[OrderTime]],2)), 0)</f>
        <v>45535.059027777781</v>
      </c>
      <c r="X3762" s="7">
        <f>_xlfn.MINIFS(data[OrderDateTime], data[CustomerName], data[[#This Row],[CustomerName]])</f>
        <v>45535.059027777781</v>
      </c>
      <c r="Y3762" t="str">
        <f>IF(data[[#This Row],[OrderDateTime]]=data[[#This Row],[FirstOrderDateTime]], "New", "Returning")</f>
        <v>New</v>
      </c>
      <c r="Z3762" s="7">
        <f>data[[#This Row],[DeliveryDate]] + data[[#This Row],[DeliveryTime]]</f>
        <v>45536.85</v>
      </c>
      <c r="AA3762" s="7">
        <f>data[[#This Row],[OrderDateTime]] + 1</f>
        <v>45536.059027777781</v>
      </c>
      <c r="AB3762" s="7" t="str">
        <f>IF(data[[#This Row],[DeliveryDateTime]] &lt;= data[[#This Row],[SLADue]], "On Time", "Late")</f>
        <v>Late</v>
      </c>
    </row>
    <row r="3763" spans="1:28" x14ac:dyDescent="0.2">
      <c r="A3763" t="s">
        <v>4313</v>
      </c>
      <c r="B3763" t="s">
        <v>19</v>
      </c>
      <c r="C3763" t="s">
        <v>32</v>
      </c>
      <c r="D3763" t="s">
        <v>33</v>
      </c>
      <c r="E3763" s="5">
        <v>48.21</v>
      </c>
      <c r="F3763" t="s">
        <v>22</v>
      </c>
      <c r="G3763">
        <v>2</v>
      </c>
      <c r="H3763" s="1">
        <v>45524</v>
      </c>
      <c r="I3763" s="1" t="str">
        <f>TEXT(data[[#This Row],[OrderDate]],"mmm")</f>
        <v>Aug</v>
      </c>
      <c r="J3763" s="6">
        <v>0.47222222222222221</v>
      </c>
      <c r="K3763" s="6" t="str">
        <f>TEXT(data[[#This Row],[OrderTime]],"h")</f>
        <v>11</v>
      </c>
      <c r="L3763" s="1">
        <v>45524</v>
      </c>
      <c r="M3763" s="6">
        <v>0.63888888888888884</v>
      </c>
      <c r="N3763" t="s">
        <v>34</v>
      </c>
      <c r="O3763" t="s">
        <v>657</v>
      </c>
      <c r="P3763" t="s">
        <v>36</v>
      </c>
      <c r="Q3763" t="s">
        <v>53</v>
      </c>
      <c r="R3763" t="s">
        <v>37</v>
      </c>
      <c r="S3763" t="s">
        <v>47</v>
      </c>
      <c r="T3763" t="s">
        <v>115</v>
      </c>
      <c r="U3763" t="s">
        <v>30</v>
      </c>
      <c r="V3763" s="5">
        <f>data[[#This Row],[PriceUSD]]*data[[#This Row],[Quantity]]</f>
        <v>96.42</v>
      </c>
      <c r="W3763" s="7">
        <f>data[[#This Row],[OrderDate]] + TIME(VALUE(LEFT(data[[#This Row],[OrderTime]],2)), VALUE(RIGHT(data[[#This Row],[OrderTime]],2)), 0)</f>
        <v>45524.015277777777</v>
      </c>
      <c r="X3763" s="7">
        <f>_xlfn.MINIFS(data[OrderDateTime], data[CustomerName], data[[#This Row],[CustomerName]])</f>
        <v>45521.038888888892</v>
      </c>
      <c r="Y3763" t="str">
        <f>IF(data[[#This Row],[OrderDateTime]]=data[[#This Row],[FirstOrderDateTime]], "New", "Returning")</f>
        <v>Returning</v>
      </c>
      <c r="Z3763" s="7">
        <f>data[[#This Row],[DeliveryDate]] + data[[#This Row],[DeliveryTime]]</f>
        <v>45524.638888888891</v>
      </c>
      <c r="AA3763" s="7">
        <f>data[[#This Row],[OrderDateTime]] + 1</f>
        <v>45525.015277777777</v>
      </c>
      <c r="AB3763" s="7" t="str">
        <f>IF(data[[#This Row],[DeliveryDateTime]] &lt;= data[[#This Row],[SLADue]], "On Time", "Late")</f>
        <v>On Time</v>
      </c>
    </row>
    <row r="3764" spans="1:28" x14ac:dyDescent="0.2">
      <c r="A3764" t="s">
        <v>4314</v>
      </c>
      <c r="B3764" t="s">
        <v>19</v>
      </c>
      <c r="C3764" t="s">
        <v>126</v>
      </c>
      <c r="D3764" t="s">
        <v>127</v>
      </c>
      <c r="E3764" s="5">
        <v>22.41</v>
      </c>
      <c r="F3764" t="s">
        <v>56</v>
      </c>
      <c r="G3764">
        <v>1</v>
      </c>
      <c r="H3764" s="1">
        <v>45769</v>
      </c>
      <c r="I3764" s="1" t="str">
        <f>TEXT(data[[#This Row],[OrderDate]],"mmm")</f>
        <v>Apr</v>
      </c>
      <c r="J3764" s="6">
        <v>0.6875</v>
      </c>
      <c r="K3764" s="6" t="str">
        <f>TEXT(data[[#This Row],[OrderTime]],"h")</f>
        <v>16</v>
      </c>
      <c r="L3764" s="1">
        <v>45770</v>
      </c>
      <c r="M3764" s="6">
        <v>0.89583333333333337</v>
      </c>
      <c r="N3764" t="s">
        <v>170</v>
      </c>
      <c r="O3764" t="s">
        <v>450</v>
      </c>
      <c r="P3764" t="s">
        <v>36</v>
      </c>
      <c r="Q3764" t="s">
        <v>53</v>
      </c>
      <c r="R3764" t="s">
        <v>129</v>
      </c>
      <c r="S3764" t="s">
        <v>28</v>
      </c>
      <c r="T3764" t="s">
        <v>115</v>
      </c>
      <c r="U3764" t="s">
        <v>30</v>
      </c>
      <c r="V3764" s="5">
        <f>data[[#This Row],[PriceUSD]]*data[[#This Row],[Quantity]]</f>
        <v>22.41</v>
      </c>
      <c r="W3764" s="7">
        <f>data[[#This Row],[OrderDate]] + TIME(VALUE(LEFT(data[[#This Row],[OrderTime]],2)), VALUE(RIGHT(data[[#This Row],[OrderTime]],2)), 0)</f>
        <v>45769.052083333336</v>
      </c>
      <c r="X3764" s="7">
        <f>_xlfn.MINIFS(data[OrderDateTime], data[CustomerName], data[[#This Row],[CustomerName]])</f>
        <v>45556.046527777777</v>
      </c>
      <c r="Y3764" t="str">
        <f>IF(data[[#This Row],[OrderDateTime]]=data[[#This Row],[FirstOrderDateTime]], "New", "Returning")</f>
        <v>Returning</v>
      </c>
      <c r="Z3764" s="7">
        <f>data[[#This Row],[DeliveryDate]] + data[[#This Row],[DeliveryTime]]</f>
        <v>45770.895833333336</v>
      </c>
      <c r="AA3764" s="7">
        <f>data[[#This Row],[OrderDateTime]] + 1</f>
        <v>45770.052083333336</v>
      </c>
      <c r="AB3764" s="7" t="str">
        <f>IF(data[[#This Row],[DeliveryDateTime]] &lt;= data[[#This Row],[SLADue]], "On Time", "Late")</f>
        <v>Late</v>
      </c>
    </row>
    <row r="3765" spans="1:28" x14ac:dyDescent="0.2">
      <c r="A3765" t="s">
        <v>4315</v>
      </c>
      <c r="B3765" t="s">
        <v>19</v>
      </c>
      <c r="C3765" t="s">
        <v>32</v>
      </c>
      <c r="D3765" t="s">
        <v>33</v>
      </c>
      <c r="E3765" s="5">
        <v>53.49</v>
      </c>
      <c r="F3765" t="s">
        <v>138</v>
      </c>
      <c r="G3765">
        <v>1</v>
      </c>
      <c r="H3765" s="1">
        <v>45652</v>
      </c>
      <c r="I3765" s="1" t="str">
        <f>TEXT(data[[#This Row],[OrderDate]],"mmm")</f>
        <v>Dec</v>
      </c>
      <c r="J3765" s="6">
        <v>0.91597222222222219</v>
      </c>
      <c r="K3765" s="6" t="str">
        <f>TEXT(data[[#This Row],[OrderTime]],"h")</f>
        <v>21</v>
      </c>
      <c r="L3765" s="1">
        <v>45654</v>
      </c>
      <c r="M3765" s="6">
        <v>0.72638888888888886</v>
      </c>
      <c r="N3765" t="s">
        <v>88</v>
      </c>
      <c r="O3765" t="s">
        <v>490</v>
      </c>
      <c r="P3765" t="s">
        <v>25</v>
      </c>
      <c r="Q3765" t="s">
        <v>26</v>
      </c>
      <c r="R3765" t="s">
        <v>37</v>
      </c>
      <c r="S3765" t="s">
        <v>105</v>
      </c>
      <c r="T3765" t="s">
        <v>29</v>
      </c>
      <c r="U3765" t="s">
        <v>30</v>
      </c>
      <c r="V3765" s="5">
        <f>data[[#This Row],[PriceUSD]]*data[[#This Row],[Quantity]]</f>
        <v>53.49</v>
      </c>
      <c r="W3765" s="7">
        <f>data[[#This Row],[OrderDate]] + TIME(VALUE(LEFT(data[[#This Row],[OrderTime]],2)), VALUE(RIGHT(data[[#This Row],[OrderTime]],2)), 0)</f>
        <v>45652.015277777777</v>
      </c>
      <c r="X3765" s="7">
        <f>_xlfn.MINIFS(data[OrderDateTime], data[CustomerName], data[[#This Row],[CustomerName]])</f>
        <v>45515.061805555553</v>
      </c>
      <c r="Y3765" t="str">
        <f>IF(data[[#This Row],[OrderDateTime]]=data[[#This Row],[FirstOrderDateTime]], "New", "Returning")</f>
        <v>Returning</v>
      </c>
      <c r="Z3765" s="7">
        <f>data[[#This Row],[DeliveryDate]] + data[[#This Row],[DeliveryTime]]</f>
        <v>45654.726388888892</v>
      </c>
      <c r="AA3765" s="7">
        <f>data[[#This Row],[OrderDateTime]] + 1</f>
        <v>45653.015277777777</v>
      </c>
      <c r="AB3765" s="7" t="str">
        <f>IF(data[[#This Row],[DeliveryDateTime]] &lt;= data[[#This Row],[SLADue]], "On Time", "Late")</f>
        <v>Late</v>
      </c>
    </row>
    <row r="3766" spans="1:28" x14ac:dyDescent="0.2">
      <c r="A3766" t="s">
        <v>4316</v>
      </c>
      <c r="B3766" t="s">
        <v>19</v>
      </c>
      <c r="C3766" t="s">
        <v>79</v>
      </c>
      <c r="D3766" t="s">
        <v>80</v>
      </c>
      <c r="E3766" s="5">
        <v>27.2</v>
      </c>
      <c r="F3766" t="s">
        <v>81</v>
      </c>
      <c r="G3766">
        <v>3</v>
      </c>
      <c r="H3766" s="1">
        <v>45553</v>
      </c>
      <c r="I3766" s="1" t="str">
        <f>TEXT(data[[#This Row],[OrderDate]],"mmm")</f>
        <v>Sep</v>
      </c>
      <c r="J3766" s="6">
        <v>0.39374999999999999</v>
      </c>
      <c r="K3766" s="6" t="str">
        <f>TEXT(data[[#This Row],[OrderTime]],"h")</f>
        <v>9</v>
      </c>
      <c r="L3766" s="1">
        <v>45553</v>
      </c>
      <c r="M3766" s="6">
        <v>0.56041666666666667</v>
      </c>
      <c r="N3766" t="s">
        <v>95</v>
      </c>
      <c r="O3766" t="s">
        <v>1436</v>
      </c>
      <c r="P3766" t="s">
        <v>25</v>
      </c>
      <c r="Q3766" t="s">
        <v>53</v>
      </c>
      <c r="R3766" t="s">
        <v>83</v>
      </c>
      <c r="S3766" t="s">
        <v>47</v>
      </c>
      <c r="T3766" t="s">
        <v>38</v>
      </c>
      <c r="U3766" t="s">
        <v>39</v>
      </c>
      <c r="V3766" s="5">
        <f>data[[#This Row],[PriceUSD]]*data[[#This Row],[Quantity]]</f>
        <v>81.599999999999994</v>
      </c>
      <c r="W3766" s="7">
        <f>data[[#This Row],[OrderDate]] + TIME(VALUE(LEFT(data[[#This Row],[OrderTime]],2)), VALUE(RIGHT(data[[#This Row],[OrderTime]],2)), 0)</f>
        <v>45553.052083333336</v>
      </c>
      <c r="X3766" s="7">
        <f>_xlfn.MINIFS(data[OrderDateTime], data[CustomerName], data[[#This Row],[CustomerName]])</f>
        <v>45553.052083333336</v>
      </c>
      <c r="Y3766" t="str">
        <f>IF(data[[#This Row],[OrderDateTime]]=data[[#This Row],[FirstOrderDateTime]], "New", "Returning")</f>
        <v>New</v>
      </c>
      <c r="Z3766" s="7">
        <f>data[[#This Row],[DeliveryDate]] + data[[#This Row],[DeliveryTime]]</f>
        <v>45553.560416666667</v>
      </c>
      <c r="AA3766" s="7">
        <f>data[[#This Row],[OrderDateTime]] + 1</f>
        <v>45554.052083333336</v>
      </c>
      <c r="AB3766" s="7" t="str">
        <f>IF(data[[#This Row],[DeliveryDateTime]] &lt;= data[[#This Row],[SLADue]], "On Time", "Late")</f>
        <v>On Time</v>
      </c>
    </row>
    <row r="3767" spans="1:28" x14ac:dyDescent="0.2">
      <c r="A3767" t="s">
        <v>4317</v>
      </c>
      <c r="B3767" t="s">
        <v>19</v>
      </c>
      <c r="C3767" t="s">
        <v>126</v>
      </c>
      <c r="D3767" t="s">
        <v>127</v>
      </c>
      <c r="E3767" s="5">
        <v>24.74</v>
      </c>
      <c r="F3767" t="s">
        <v>56</v>
      </c>
      <c r="G3767">
        <v>1</v>
      </c>
      <c r="H3767" s="1">
        <v>45750</v>
      </c>
      <c r="I3767" s="1" t="str">
        <f>TEXT(data[[#This Row],[OrderDate]],"mmm")</f>
        <v>Apr</v>
      </c>
      <c r="J3767" s="6">
        <v>0.7680555555555556</v>
      </c>
      <c r="K3767" s="6" t="str">
        <f>TEXT(data[[#This Row],[OrderTime]],"h")</f>
        <v>18</v>
      </c>
      <c r="L3767" s="1">
        <v>45751</v>
      </c>
      <c r="M3767" s="6">
        <v>0.80972222222222223</v>
      </c>
      <c r="N3767" t="s">
        <v>123</v>
      </c>
      <c r="O3767" t="s">
        <v>864</v>
      </c>
      <c r="P3767" t="s">
        <v>36</v>
      </c>
      <c r="Q3767" t="s">
        <v>53</v>
      </c>
      <c r="R3767" t="s">
        <v>129</v>
      </c>
      <c r="S3767" t="s">
        <v>28</v>
      </c>
      <c r="T3767" t="s">
        <v>38</v>
      </c>
      <c r="U3767" t="s">
        <v>67</v>
      </c>
      <c r="V3767" s="5">
        <f>data[[#This Row],[PriceUSD]]*data[[#This Row],[Quantity]]</f>
        <v>24.74</v>
      </c>
      <c r="W3767" s="7">
        <f>data[[#This Row],[OrderDate]] + TIME(VALUE(LEFT(data[[#This Row],[OrderTime]],2)), VALUE(RIGHT(data[[#This Row],[OrderTime]],2)), 0)</f>
        <v>45750.038888888892</v>
      </c>
      <c r="X3767" s="7">
        <f>_xlfn.MINIFS(data[OrderDateTime], data[CustomerName], data[[#This Row],[CustomerName]])</f>
        <v>45509.015277777777</v>
      </c>
      <c r="Y3767" t="str">
        <f>IF(data[[#This Row],[OrderDateTime]]=data[[#This Row],[FirstOrderDateTime]], "New", "Returning")</f>
        <v>Returning</v>
      </c>
      <c r="Z3767" s="7">
        <f>data[[#This Row],[DeliveryDate]] + data[[#This Row],[DeliveryTime]]</f>
        <v>45751.80972222222</v>
      </c>
      <c r="AA3767" s="7">
        <f>data[[#This Row],[OrderDateTime]] + 1</f>
        <v>45751.038888888892</v>
      </c>
      <c r="AB3767" s="7" t="str">
        <f>IF(data[[#This Row],[DeliveryDateTime]] &lt;= data[[#This Row],[SLADue]], "On Time", "Late")</f>
        <v>Late</v>
      </c>
    </row>
    <row r="3768" spans="1:28" x14ac:dyDescent="0.2">
      <c r="A3768" t="s">
        <v>4318</v>
      </c>
      <c r="B3768" t="s">
        <v>19</v>
      </c>
      <c r="C3768" t="s">
        <v>41</v>
      </c>
      <c r="D3768" t="s">
        <v>42</v>
      </c>
      <c r="E3768" s="5">
        <v>30.71</v>
      </c>
      <c r="F3768" t="s">
        <v>74</v>
      </c>
      <c r="G3768">
        <v>1</v>
      </c>
      <c r="H3768" s="1">
        <v>45830</v>
      </c>
      <c r="I3768" s="1" t="str">
        <f>TEXT(data[[#This Row],[OrderDate]],"mmm")</f>
        <v>Jun</v>
      </c>
      <c r="J3768" s="6">
        <v>0.39166666666666666</v>
      </c>
      <c r="K3768" s="6" t="str">
        <f>TEXT(data[[#This Row],[OrderTime]],"h")</f>
        <v>9</v>
      </c>
      <c r="L3768" s="1">
        <v>45830</v>
      </c>
      <c r="M3768" s="6">
        <v>0.6</v>
      </c>
      <c r="N3768" t="s">
        <v>23</v>
      </c>
      <c r="O3768" t="s">
        <v>646</v>
      </c>
      <c r="P3768" t="s">
        <v>25</v>
      </c>
      <c r="Q3768" t="s">
        <v>53</v>
      </c>
      <c r="R3768" t="s">
        <v>46</v>
      </c>
      <c r="S3768" t="s">
        <v>47</v>
      </c>
      <c r="T3768" t="s">
        <v>38</v>
      </c>
      <c r="U3768" t="s">
        <v>30</v>
      </c>
      <c r="V3768" s="5">
        <f>data[[#This Row],[PriceUSD]]*data[[#This Row],[Quantity]]</f>
        <v>30.71</v>
      </c>
      <c r="W3768" s="7">
        <f>data[[#This Row],[OrderDate]] + TIME(VALUE(LEFT(data[[#This Row],[OrderTime]],2)), VALUE(RIGHT(data[[#This Row],[OrderTime]],2)), 0)</f>
        <v>45830.046527777777</v>
      </c>
      <c r="X3768" s="7">
        <f>_xlfn.MINIFS(data[OrderDateTime], data[CustomerName], data[[#This Row],[CustomerName]])</f>
        <v>45513.015277777777</v>
      </c>
      <c r="Y3768" t="str">
        <f>IF(data[[#This Row],[OrderDateTime]]=data[[#This Row],[FirstOrderDateTime]], "New", "Returning")</f>
        <v>Returning</v>
      </c>
      <c r="Z3768" s="7">
        <f>data[[#This Row],[DeliveryDate]] + data[[#This Row],[DeliveryTime]]</f>
        <v>45830.6</v>
      </c>
      <c r="AA3768" s="7">
        <f>data[[#This Row],[OrderDateTime]] + 1</f>
        <v>45831.046527777777</v>
      </c>
      <c r="AB3768" s="7" t="str">
        <f>IF(data[[#This Row],[DeliveryDateTime]] &lt;= data[[#This Row],[SLADue]], "On Time", "Late")</f>
        <v>On Time</v>
      </c>
    </row>
    <row r="3769" spans="1:28" x14ac:dyDescent="0.2">
      <c r="A3769" t="s">
        <v>4319</v>
      </c>
      <c r="B3769" t="s">
        <v>19</v>
      </c>
      <c r="C3769" t="s">
        <v>190</v>
      </c>
      <c r="D3769" t="s">
        <v>191</v>
      </c>
      <c r="E3769" s="5">
        <v>28.26</v>
      </c>
      <c r="F3769" t="s">
        <v>71</v>
      </c>
      <c r="G3769">
        <v>1</v>
      </c>
      <c r="H3769" s="1">
        <v>45852</v>
      </c>
      <c r="I3769" s="1" t="str">
        <f>TEXT(data[[#This Row],[OrderDate]],"mmm")</f>
        <v>Jul</v>
      </c>
      <c r="J3769" s="6">
        <v>0.4826388888888889</v>
      </c>
      <c r="K3769" s="6" t="str">
        <f>TEXT(data[[#This Row],[OrderTime]],"h")</f>
        <v>11</v>
      </c>
      <c r="L3769" s="1">
        <v>45853</v>
      </c>
      <c r="M3769" s="6">
        <v>0.56597222222222221</v>
      </c>
      <c r="N3769" t="s">
        <v>175</v>
      </c>
      <c r="O3769" t="s">
        <v>877</v>
      </c>
      <c r="P3769" t="s">
        <v>25</v>
      </c>
      <c r="Q3769" t="s">
        <v>53</v>
      </c>
      <c r="R3769" t="s">
        <v>192</v>
      </c>
      <c r="S3769" t="s">
        <v>28</v>
      </c>
      <c r="T3769" t="s">
        <v>38</v>
      </c>
      <c r="U3769" t="s">
        <v>30</v>
      </c>
      <c r="V3769" s="5">
        <f>data[[#This Row],[PriceUSD]]*data[[#This Row],[Quantity]]</f>
        <v>28.26</v>
      </c>
      <c r="W3769" s="7">
        <f>data[[#This Row],[OrderDate]] + TIME(VALUE(LEFT(data[[#This Row],[OrderTime]],2)), VALUE(RIGHT(data[[#This Row],[OrderTime]],2)), 0)</f>
        <v>45852.061805555553</v>
      </c>
      <c r="X3769" s="7">
        <f>_xlfn.MINIFS(data[OrderDateTime], data[CustomerName], data[[#This Row],[CustomerName]])</f>
        <v>45531.061805555553</v>
      </c>
      <c r="Y3769" t="str">
        <f>IF(data[[#This Row],[OrderDateTime]]=data[[#This Row],[FirstOrderDateTime]], "New", "Returning")</f>
        <v>Returning</v>
      </c>
      <c r="Z3769" s="7">
        <f>data[[#This Row],[DeliveryDate]] + data[[#This Row],[DeliveryTime]]</f>
        <v>45853.565972222219</v>
      </c>
      <c r="AA3769" s="7">
        <f>data[[#This Row],[OrderDateTime]] + 1</f>
        <v>45853.061805555553</v>
      </c>
      <c r="AB3769" s="7" t="str">
        <f>IF(data[[#This Row],[DeliveryDateTime]] &lt;= data[[#This Row],[SLADue]], "On Time", "Late")</f>
        <v>Late</v>
      </c>
    </row>
    <row r="3770" spans="1:28" x14ac:dyDescent="0.2">
      <c r="A3770" t="s">
        <v>4320</v>
      </c>
      <c r="B3770" t="s">
        <v>19</v>
      </c>
      <c r="C3770" t="s">
        <v>20</v>
      </c>
      <c r="D3770" t="s">
        <v>21</v>
      </c>
      <c r="E3770" s="5">
        <v>17.46</v>
      </c>
      <c r="F3770" t="s">
        <v>43</v>
      </c>
      <c r="G3770">
        <v>1</v>
      </c>
      <c r="H3770" s="1">
        <v>45549</v>
      </c>
      <c r="I3770" s="1" t="str">
        <f>TEXT(data[[#This Row],[OrderDate]],"mmm")</f>
        <v>Sep</v>
      </c>
      <c r="J3770" s="6">
        <v>0.72847222222222219</v>
      </c>
      <c r="K3770" s="6" t="str">
        <f>TEXT(data[[#This Row],[OrderTime]],"h")</f>
        <v>17</v>
      </c>
      <c r="L3770" s="1">
        <v>45550</v>
      </c>
      <c r="M3770" s="6">
        <v>0.89513888888888893</v>
      </c>
      <c r="N3770" t="s">
        <v>44</v>
      </c>
      <c r="O3770" t="s">
        <v>1417</v>
      </c>
      <c r="P3770" t="s">
        <v>25</v>
      </c>
      <c r="Q3770" t="s">
        <v>53</v>
      </c>
      <c r="R3770" t="s">
        <v>27</v>
      </c>
      <c r="S3770" t="s">
        <v>28</v>
      </c>
      <c r="T3770" t="s">
        <v>38</v>
      </c>
      <c r="U3770" t="s">
        <v>30</v>
      </c>
      <c r="V3770" s="5">
        <f>data[[#This Row],[PriceUSD]]*data[[#This Row],[Quantity]]</f>
        <v>17.46</v>
      </c>
      <c r="W3770" s="7">
        <f>data[[#This Row],[OrderDate]] + TIME(VALUE(LEFT(data[[#This Row],[OrderTime]],2)), VALUE(RIGHT(data[[#This Row],[OrderTime]],2)), 0)</f>
        <v>45549.015277777777</v>
      </c>
      <c r="X3770" s="7">
        <f>_xlfn.MINIFS(data[OrderDateTime], data[CustomerName], data[[#This Row],[CustomerName]])</f>
        <v>45540.030555555553</v>
      </c>
      <c r="Y3770" t="str">
        <f>IF(data[[#This Row],[OrderDateTime]]=data[[#This Row],[FirstOrderDateTime]], "New", "Returning")</f>
        <v>Returning</v>
      </c>
      <c r="Z3770" s="7">
        <f>data[[#This Row],[DeliveryDate]] + data[[#This Row],[DeliveryTime]]</f>
        <v>45550.895138888889</v>
      </c>
      <c r="AA3770" s="7">
        <f>data[[#This Row],[OrderDateTime]] + 1</f>
        <v>45550.015277777777</v>
      </c>
      <c r="AB3770" s="7" t="str">
        <f>IF(data[[#This Row],[DeliveryDateTime]] &lt;= data[[#This Row],[SLADue]], "On Time", "Late")</f>
        <v>Late</v>
      </c>
    </row>
    <row r="3771" spans="1:28" x14ac:dyDescent="0.2">
      <c r="A3771" t="s">
        <v>4321</v>
      </c>
      <c r="B3771" t="s">
        <v>19</v>
      </c>
      <c r="C3771" t="s">
        <v>49</v>
      </c>
      <c r="D3771" t="s">
        <v>50</v>
      </c>
      <c r="E3771" s="5">
        <v>29.42</v>
      </c>
      <c r="F3771" t="s">
        <v>138</v>
      </c>
      <c r="G3771">
        <v>1</v>
      </c>
      <c r="H3771" s="1">
        <v>45549</v>
      </c>
      <c r="I3771" s="1" t="str">
        <f>TEXT(data[[#This Row],[OrderDate]],"mmm")</f>
        <v>Sep</v>
      </c>
      <c r="J3771" s="6">
        <v>0.87083333333333335</v>
      </c>
      <c r="K3771" s="6" t="str">
        <f>TEXT(data[[#This Row],[OrderTime]],"h")</f>
        <v>20</v>
      </c>
      <c r="L3771" s="1">
        <v>45550</v>
      </c>
      <c r="M3771" s="6">
        <v>0.87083333333333335</v>
      </c>
      <c r="N3771" t="s">
        <v>148</v>
      </c>
      <c r="O3771" t="s">
        <v>298</v>
      </c>
      <c r="P3771" t="s">
        <v>25</v>
      </c>
      <c r="Q3771" t="s">
        <v>53</v>
      </c>
      <c r="R3771" t="s">
        <v>54</v>
      </c>
      <c r="S3771" t="s">
        <v>28</v>
      </c>
      <c r="T3771" t="s">
        <v>29</v>
      </c>
      <c r="U3771" t="s">
        <v>30</v>
      </c>
      <c r="V3771" s="5">
        <f>data[[#This Row],[PriceUSD]]*data[[#This Row],[Quantity]]</f>
        <v>29.42</v>
      </c>
      <c r="W3771" s="7">
        <f>data[[#This Row],[OrderDate]] + TIME(VALUE(LEFT(data[[#This Row],[OrderTime]],2)), VALUE(RIGHT(data[[#This Row],[OrderTime]],2)), 0)</f>
        <v>45549.022916666669</v>
      </c>
      <c r="X3771" s="7">
        <f>_xlfn.MINIFS(data[OrderDateTime], data[CustomerName], data[[#This Row],[CustomerName]])</f>
        <v>45549.022916666669</v>
      </c>
      <c r="Y3771" t="str">
        <f>IF(data[[#This Row],[OrderDateTime]]=data[[#This Row],[FirstOrderDateTime]], "New", "Returning")</f>
        <v>New</v>
      </c>
      <c r="Z3771" s="7">
        <f>data[[#This Row],[DeliveryDate]] + data[[#This Row],[DeliveryTime]]</f>
        <v>45550.870833333334</v>
      </c>
      <c r="AA3771" s="7">
        <f>data[[#This Row],[OrderDateTime]] + 1</f>
        <v>45550.022916666669</v>
      </c>
      <c r="AB3771" s="7" t="str">
        <f>IF(data[[#This Row],[DeliveryDateTime]] &lt;= data[[#This Row],[SLADue]], "On Time", "Late")</f>
        <v>Late</v>
      </c>
    </row>
    <row r="3772" spans="1:28" x14ac:dyDescent="0.2">
      <c r="A3772" t="s">
        <v>4322</v>
      </c>
      <c r="B3772" t="s">
        <v>19</v>
      </c>
      <c r="C3772" t="s">
        <v>92</v>
      </c>
      <c r="D3772" t="s">
        <v>93</v>
      </c>
      <c r="E3772" s="5">
        <v>81.91</v>
      </c>
      <c r="F3772" t="s">
        <v>94</v>
      </c>
      <c r="G3772">
        <v>3</v>
      </c>
      <c r="H3772" s="1">
        <v>45690</v>
      </c>
      <c r="I3772" s="1" t="str">
        <f>TEXT(data[[#This Row],[OrderDate]],"mmm")</f>
        <v>Feb</v>
      </c>
      <c r="J3772" s="6">
        <v>0.74652777777777779</v>
      </c>
      <c r="K3772" s="6" t="str">
        <f>TEXT(data[[#This Row],[OrderTime]],"h")</f>
        <v>17</v>
      </c>
      <c r="L3772" s="1">
        <v>45691</v>
      </c>
      <c r="M3772" s="6">
        <v>0.8569444444444444</v>
      </c>
      <c r="N3772" t="s">
        <v>23</v>
      </c>
      <c r="O3772" t="s">
        <v>121</v>
      </c>
      <c r="P3772" t="s">
        <v>25</v>
      </c>
      <c r="Q3772" t="s">
        <v>26</v>
      </c>
      <c r="R3772" t="s">
        <v>66</v>
      </c>
      <c r="S3772" t="s">
        <v>28</v>
      </c>
      <c r="T3772" t="s">
        <v>29</v>
      </c>
      <c r="U3772" t="s">
        <v>30</v>
      </c>
      <c r="V3772" s="5">
        <f>data[[#This Row],[PriceUSD]]*data[[#This Row],[Quantity]]</f>
        <v>245.73</v>
      </c>
      <c r="W3772" s="7">
        <f>data[[#This Row],[OrderDate]] + TIME(VALUE(LEFT(data[[#This Row],[OrderTime]],2)), VALUE(RIGHT(data[[#This Row],[OrderTime]],2)), 0)</f>
        <v>45690.054166666669</v>
      </c>
      <c r="X3772" s="7">
        <f>_xlfn.MINIFS(data[OrderDateTime], data[CustomerName], data[[#This Row],[CustomerName]])</f>
        <v>45517.030555555553</v>
      </c>
      <c r="Y3772" t="str">
        <f>IF(data[[#This Row],[OrderDateTime]]=data[[#This Row],[FirstOrderDateTime]], "New", "Returning")</f>
        <v>Returning</v>
      </c>
      <c r="Z3772" s="7">
        <f>data[[#This Row],[DeliveryDate]] + data[[#This Row],[DeliveryTime]]</f>
        <v>45691.856944444444</v>
      </c>
      <c r="AA3772" s="7">
        <f>data[[#This Row],[OrderDateTime]] + 1</f>
        <v>45691.054166666669</v>
      </c>
      <c r="AB3772" s="7" t="str">
        <f>IF(data[[#This Row],[DeliveryDateTime]] &lt;= data[[#This Row],[SLADue]], "On Time", "Late")</f>
        <v>Late</v>
      </c>
    </row>
    <row r="3773" spans="1:28" x14ac:dyDescent="0.2">
      <c r="A3773" t="s">
        <v>4323</v>
      </c>
      <c r="B3773" t="s">
        <v>19</v>
      </c>
      <c r="C3773" t="s">
        <v>41</v>
      </c>
      <c r="D3773" t="s">
        <v>42</v>
      </c>
      <c r="E3773" s="5">
        <v>32.090000000000003</v>
      </c>
      <c r="F3773" t="s">
        <v>43</v>
      </c>
      <c r="G3773">
        <v>2</v>
      </c>
      <c r="H3773" s="1">
        <v>45658</v>
      </c>
      <c r="I3773" s="1" t="str">
        <f>TEXT(data[[#This Row],[OrderDate]],"mmm")</f>
        <v>Jan</v>
      </c>
      <c r="J3773" s="6">
        <v>0.72916666666666663</v>
      </c>
      <c r="K3773" s="6" t="str">
        <f>TEXT(data[[#This Row],[OrderTime]],"h")</f>
        <v>17</v>
      </c>
      <c r="L3773" s="1">
        <v>45659</v>
      </c>
      <c r="M3773" s="6">
        <v>0.77083333333333337</v>
      </c>
      <c r="N3773" t="s">
        <v>502</v>
      </c>
      <c r="O3773" t="s">
        <v>1436</v>
      </c>
      <c r="P3773" t="s">
        <v>202</v>
      </c>
      <c r="Q3773" t="s">
        <v>26</v>
      </c>
      <c r="R3773" t="s">
        <v>46</v>
      </c>
      <c r="S3773" t="s">
        <v>28</v>
      </c>
      <c r="T3773" t="s">
        <v>29</v>
      </c>
      <c r="U3773" t="s">
        <v>30</v>
      </c>
      <c r="V3773" s="5">
        <f>data[[#This Row],[PriceUSD]]*data[[#This Row],[Quantity]]</f>
        <v>64.180000000000007</v>
      </c>
      <c r="W3773" s="7">
        <f>data[[#This Row],[OrderDate]] + TIME(VALUE(LEFT(data[[#This Row],[OrderTime]],2)), VALUE(RIGHT(data[[#This Row],[OrderTime]],2)), 0)</f>
        <v>45658.046527777777</v>
      </c>
      <c r="X3773" s="7">
        <f>_xlfn.MINIFS(data[OrderDateTime], data[CustomerName], data[[#This Row],[CustomerName]])</f>
        <v>45553.052083333336</v>
      </c>
      <c r="Y3773" t="str">
        <f>IF(data[[#This Row],[OrderDateTime]]=data[[#This Row],[FirstOrderDateTime]], "New", "Returning")</f>
        <v>Returning</v>
      </c>
      <c r="Z3773" s="7">
        <f>data[[#This Row],[DeliveryDate]] + data[[#This Row],[DeliveryTime]]</f>
        <v>45659.770833333336</v>
      </c>
      <c r="AA3773" s="7">
        <f>data[[#This Row],[OrderDateTime]] + 1</f>
        <v>45659.046527777777</v>
      </c>
      <c r="AB3773" s="7" t="str">
        <f>IF(data[[#This Row],[DeliveryDateTime]] &lt;= data[[#This Row],[SLADue]], "On Time", "Late")</f>
        <v>Late</v>
      </c>
    </row>
    <row r="3774" spans="1:28" x14ac:dyDescent="0.2">
      <c r="A3774" t="s">
        <v>4324</v>
      </c>
      <c r="B3774" t="s">
        <v>19</v>
      </c>
      <c r="C3774" t="s">
        <v>61</v>
      </c>
      <c r="D3774" t="s">
        <v>62</v>
      </c>
      <c r="E3774" s="5">
        <v>148.35</v>
      </c>
      <c r="F3774" t="s">
        <v>63</v>
      </c>
      <c r="G3774">
        <v>3</v>
      </c>
      <c r="H3774" s="1">
        <v>45548</v>
      </c>
      <c r="I3774" s="1" t="str">
        <f>TEXT(data[[#This Row],[OrderDate]],"mmm")</f>
        <v>Sep</v>
      </c>
      <c r="J3774" s="6">
        <v>0.39930555555555558</v>
      </c>
      <c r="K3774" s="6" t="str">
        <f>TEXT(data[[#This Row],[OrderTime]],"h")</f>
        <v>9</v>
      </c>
      <c r="L3774" s="1">
        <v>45548</v>
      </c>
      <c r="M3774" s="6">
        <v>0.60763888888888884</v>
      </c>
      <c r="N3774" t="s">
        <v>44</v>
      </c>
      <c r="O3774" t="s">
        <v>320</v>
      </c>
      <c r="P3774" t="s">
        <v>25</v>
      </c>
      <c r="Q3774" t="s">
        <v>53</v>
      </c>
      <c r="R3774" t="s">
        <v>66</v>
      </c>
      <c r="S3774" t="s">
        <v>47</v>
      </c>
      <c r="T3774" t="s">
        <v>106</v>
      </c>
      <c r="U3774" t="s">
        <v>67</v>
      </c>
      <c r="V3774" s="5">
        <f>data[[#This Row],[PriceUSD]]*data[[#This Row],[Quantity]]</f>
        <v>445.04999999999995</v>
      </c>
      <c r="W3774" s="7">
        <f>data[[#This Row],[OrderDate]] + TIME(VALUE(LEFT(data[[#This Row],[OrderTime]],2)), VALUE(RIGHT(data[[#This Row],[OrderTime]],2)), 0)</f>
        <v>45548.038888888892</v>
      </c>
      <c r="X3774" s="7">
        <f>_xlfn.MINIFS(data[OrderDateTime], data[CustomerName], data[[#This Row],[CustomerName]])</f>
        <v>45548.038888888892</v>
      </c>
      <c r="Y3774" t="str">
        <f>IF(data[[#This Row],[OrderDateTime]]=data[[#This Row],[FirstOrderDateTime]], "New", "Returning")</f>
        <v>New</v>
      </c>
      <c r="Z3774" s="7">
        <f>data[[#This Row],[DeliveryDate]] + data[[#This Row],[DeliveryTime]]</f>
        <v>45548.607638888891</v>
      </c>
      <c r="AA3774" s="7">
        <f>data[[#This Row],[OrderDateTime]] + 1</f>
        <v>45549.038888888892</v>
      </c>
      <c r="AB3774" s="7" t="str">
        <f>IF(data[[#This Row],[DeliveryDateTime]] &lt;= data[[#This Row],[SLADue]], "On Time", "Late")</f>
        <v>On Time</v>
      </c>
    </row>
    <row r="3775" spans="1:28" x14ac:dyDescent="0.2">
      <c r="A3775" t="s">
        <v>4325</v>
      </c>
      <c r="B3775" t="s">
        <v>19</v>
      </c>
      <c r="C3775" t="s">
        <v>49</v>
      </c>
      <c r="D3775" t="s">
        <v>50</v>
      </c>
      <c r="E3775" s="5">
        <v>32.299999999999997</v>
      </c>
      <c r="F3775" t="s">
        <v>51</v>
      </c>
      <c r="G3775">
        <v>1</v>
      </c>
      <c r="H3775" s="1">
        <v>45705</v>
      </c>
      <c r="I3775" s="1" t="str">
        <f>TEXT(data[[#This Row],[OrderDate]],"mmm")</f>
        <v>Feb</v>
      </c>
      <c r="J3775" s="6">
        <v>0.46041666666666664</v>
      </c>
      <c r="K3775" s="6" t="str">
        <f>TEXT(data[[#This Row],[OrderTime]],"h")</f>
        <v>11</v>
      </c>
      <c r="L3775" s="1">
        <v>45706</v>
      </c>
      <c r="M3775" s="6">
        <v>0.50208333333333333</v>
      </c>
      <c r="N3775" t="s">
        <v>163</v>
      </c>
      <c r="O3775" t="s">
        <v>324</v>
      </c>
      <c r="P3775" t="s">
        <v>77</v>
      </c>
      <c r="Q3775" t="s">
        <v>53</v>
      </c>
      <c r="R3775" t="s">
        <v>54</v>
      </c>
      <c r="S3775" t="s">
        <v>28</v>
      </c>
      <c r="T3775" t="s">
        <v>38</v>
      </c>
      <c r="U3775" t="s">
        <v>39</v>
      </c>
      <c r="V3775" s="5">
        <f>data[[#This Row],[PriceUSD]]*data[[#This Row],[Quantity]]</f>
        <v>32.299999999999997</v>
      </c>
      <c r="W3775" s="7">
        <f>data[[#This Row],[OrderDate]] + TIME(VALUE(LEFT(data[[#This Row],[OrderTime]],2)), VALUE(RIGHT(data[[#This Row],[OrderTime]],2)), 0)</f>
        <v>45705.046527777777</v>
      </c>
      <c r="X3775" s="7">
        <f>_xlfn.MINIFS(data[OrderDateTime], data[CustomerName], data[[#This Row],[CustomerName]])</f>
        <v>45593.038888888892</v>
      </c>
      <c r="Y3775" t="str">
        <f>IF(data[[#This Row],[OrderDateTime]]=data[[#This Row],[FirstOrderDateTime]], "New", "Returning")</f>
        <v>Returning</v>
      </c>
      <c r="Z3775" s="7">
        <f>data[[#This Row],[DeliveryDate]] + data[[#This Row],[DeliveryTime]]</f>
        <v>45706.502083333333</v>
      </c>
      <c r="AA3775" s="7">
        <f>data[[#This Row],[OrderDateTime]] + 1</f>
        <v>45706.046527777777</v>
      </c>
      <c r="AB3775" s="7" t="str">
        <f>IF(data[[#This Row],[DeliveryDateTime]] &lt;= data[[#This Row],[SLADue]], "On Time", "Late")</f>
        <v>Late</v>
      </c>
    </row>
    <row r="3776" spans="1:28" x14ac:dyDescent="0.2">
      <c r="A3776" t="s">
        <v>4326</v>
      </c>
      <c r="B3776" t="s">
        <v>19</v>
      </c>
      <c r="C3776" t="s">
        <v>49</v>
      </c>
      <c r="D3776" t="s">
        <v>50</v>
      </c>
      <c r="E3776" s="5">
        <v>30.5</v>
      </c>
      <c r="F3776" t="s">
        <v>74</v>
      </c>
      <c r="G3776">
        <v>1</v>
      </c>
      <c r="H3776" s="1">
        <v>45660</v>
      </c>
      <c r="I3776" s="1" t="str">
        <f>TEXT(data[[#This Row],[OrderDate]],"mmm")</f>
        <v>Jan</v>
      </c>
      <c r="J3776" s="6">
        <v>0.58125000000000004</v>
      </c>
      <c r="K3776" s="6" t="str">
        <f>TEXT(data[[#This Row],[OrderTime]],"h")</f>
        <v>13</v>
      </c>
      <c r="L3776" s="1">
        <v>45660</v>
      </c>
      <c r="M3776" s="6">
        <v>0.87291666666666667</v>
      </c>
      <c r="N3776" t="s">
        <v>112</v>
      </c>
      <c r="O3776" t="s">
        <v>76</v>
      </c>
      <c r="P3776" t="s">
        <v>36</v>
      </c>
      <c r="Q3776" t="s">
        <v>26</v>
      </c>
      <c r="R3776" t="s">
        <v>54</v>
      </c>
      <c r="S3776" t="s">
        <v>47</v>
      </c>
      <c r="T3776" t="s">
        <v>29</v>
      </c>
      <c r="U3776" t="s">
        <v>39</v>
      </c>
      <c r="V3776" s="5">
        <f>data[[#This Row],[PriceUSD]]*data[[#This Row],[Quantity]]</f>
        <v>30.5</v>
      </c>
      <c r="W3776" s="7">
        <f>data[[#This Row],[OrderDate]] + TIME(VALUE(LEFT(data[[#This Row],[OrderTime]],2)), VALUE(RIGHT(data[[#This Row],[OrderTime]],2)), 0)</f>
        <v>45660.017361111109</v>
      </c>
      <c r="X3776" s="7">
        <f>_xlfn.MINIFS(data[OrderDateTime], data[CustomerName], data[[#This Row],[CustomerName]])</f>
        <v>45506.022916666669</v>
      </c>
      <c r="Y3776" t="str">
        <f>IF(data[[#This Row],[OrderDateTime]]=data[[#This Row],[FirstOrderDateTime]], "New", "Returning")</f>
        <v>Returning</v>
      </c>
      <c r="Z3776" s="7">
        <f>data[[#This Row],[DeliveryDate]] + data[[#This Row],[DeliveryTime]]</f>
        <v>45660.872916666667</v>
      </c>
      <c r="AA3776" s="7">
        <f>data[[#This Row],[OrderDateTime]] + 1</f>
        <v>45661.017361111109</v>
      </c>
      <c r="AB3776" s="7" t="str">
        <f>IF(data[[#This Row],[DeliveryDateTime]] &lt;= data[[#This Row],[SLADue]], "On Time", "Late")</f>
        <v>On Time</v>
      </c>
    </row>
    <row r="3777" spans="1:28" x14ac:dyDescent="0.2">
      <c r="A3777" t="s">
        <v>4327</v>
      </c>
      <c r="B3777" t="s">
        <v>19</v>
      </c>
      <c r="C3777" t="s">
        <v>41</v>
      </c>
      <c r="D3777" t="s">
        <v>42</v>
      </c>
      <c r="E3777" s="5">
        <v>35.86</v>
      </c>
      <c r="F3777" t="s">
        <v>74</v>
      </c>
      <c r="G3777">
        <v>1</v>
      </c>
      <c r="H3777" s="1">
        <v>45723</v>
      </c>
      <c r="I3777" s="1" t="str">
        <f>TEXT(data[[#This Row],[OrderDate]],"mmm")</f>
        <v>Mar</v>
      </c>
      <c r="J3777" s="6">
        <v>0.49375000000000002</v>
      </c>
      <c r="K3777" s="6" t="str">
        <f>TEXT(data[[#This Row],[OrderTime]],"h")</f>
        <v>11</v>
      </c>
      <c r="L3777" s="1">
        <v>45724</v>
      </c>
      <c r="M3777" s="6">
        <v>0.74375000000000002</v>
      </c>
      <c r="N3777" t="s">
        <v>170</v>
      </c>
      <c r="O3777" t="s">
        <v>973</v>
      </c>
      <c r="P3777" t="s">
        <v>36</v>
      </c>
      <c r="Q3777" t="s">
        <v>26</v>
      </c>
      <c r="R3777" t="s">
        <v>46</v>
      </c>
      <c r="S3777" t="s">
        <v>28</v>
      </c>
      <c r="T3777" t="s">
        <v>38</v>
      </c>
      <c r="U3777" t="s">
        <v>30</v>
      </c>
      <c r="V3777" s="5">
        <f>data[[#This Row],[PriceUSD]]*data[[#This Row],[Quantity]]</f>
        <v>35.86</v>
      </c>
      <c r="W3777" s="7">
        <f>data[[#This Row],[OrderDate]] + TIME(VALUE(LEFT(data[[#This Row],[OrderTime]],2)), VALUE(RIGHT(data[[#This Row],[OrderTime]],2)), 0)</f>
        <v>45723.052083333336</v>
      </c>
      <c r="X3777" s="7">
        <f>_xlfn.MINIFS(data[OrderDateTime], data[CustomerName], data[[#This Row],[CustomerName]])</f>
        <v>45527.015277777777</v>
      </c>
      <c r="Y3777" t="str">
        <f>IF(data[[#This Row],[OrderDateTime]]=data[[#This Row],[FirstOrderDateTime]], "New", "Returning")</f>
        <v>Returning</v>
      </c>
      <c r="Z3777" s="7">
        <f>data[[#This Row],[DeliveryDate]] + data[[#This Row],[DeliveryTime]]</f>
        <v>45724.743750000001</v>
      </c>
      <c r="AA3777" s="7">
        <f>data[[#This Row],[OrderDateTime]] + 1</f>
        <v>45724.052083333336</v>
      </c>
      <c r="AB3777" s="7" t="str">
        <f>IF(data[[#This Row],[DeliveryDateTime]] &lt;= data[[#This Row],[SLADue]], "On Time", "Late")</f>
        <v>Late</v>
      </c>
    </row>
    <row r="3778" spans="1:28" x14ac:dyDescent="0.2">
      <c r="A3778" t="s">
        <v>4328</v>
      </c>
      <c r="B3778" t="s">
        <v>19</v>
      </c>
      <c r="C3778" t="s">
        <v>41</v>
      </c>
      <c r="D3778" t="s">
        <v>42</v>
      </c>
      <c r="E3778" s="5">
        <v>34.49</v>
      </c>
      <c r="F3778" t="s">
        <v>43</v>
      </c>
      <c r="G3778">
        <v>1</v>
      </c>
      <c r="H3778" s="1">
        <v>45704</v>
      </c>
      <c r="I3778" s="1" t="str">
        <f>TEXT(data[[#This Row],[OrderDate]],"mmm")</f>
        <v>Feb</v>
      </c>
      <c r="J3778" s="6">
        <v>0.39791666666666664</v>
      </c>
      <c r="K3778" s="6" t="str">
        <f>TEXT(data[[#This Row],[OrderTime]],"h")</f>
        <v>9</v>
      </c>
      <c r="L3778" s="1">
        <v>45704</v>
      </c>
      <c r="M3778" s="6">
        <v>0.5229166666666667</v>
      </c>
      <c r="N3778" t="s">
        <v>88</v>
      </c>
      <c r="O3778" t="s">
        <v>263</v>
      </c>
      <c r="P3778" t="s">
        <v>25</v>
      </c>
      <c r="Q3778" t="s">
        <v>53</v>
      </c>
      <c r="R3778" t="s">
        <v>46</v>
      </c>
      <c r="S3778" t="s">
        <v>47</v>
      </c>
      <c r="T3778" t="s">
        <v>38</v>
      </c>
      <c r="U3778" t="s">
        <v>30</v>
      </c>
      <c r="V3778" s="5">
        <f>data[[#This Row],[PriceUSD]]*data[[#This Row],[Quantity]]</f>
        <v>34.49</v>
      </c>
      <c r="W3778" s="7">
        <f>data[[#This Row],[OrderDate]] + TIME(VALUE(LEFT(data[[#This Row],[OrderTime]],2)), VALUE(RIGHT(data[[#This Row],[OrderTime]],2)), 0)</f>
        <v>45704.046527777777</v>
      </c>
      <c r="X3778" s="7">
        <f>_xlfn.MINIFS(data[OrderDateTime], data[CustomerName], data[[#This Row],[CustomerName]])</f>
        <v>45547.007638888892</v>
      </c>
      <c r="Y3778" t="str">
        <f>IF(data[[#This Row],[OrderDateTime]]=data[[#This Row],[FirstOrderDateTime]], "New", "Returning")</f>
        <v>Returning</v>
      </c>
      <c r="Z3778" s="7">
        <f>data[[#This Row],[DeliveryDate]] + data[[#This Row],[DeliveryTime]]</f>
        <v>45704.522916666669</v>
      </c>
      <c r="AA3778" s="7">
        <f>data[[#This Row],[OrderDateTime]] + 1</f>
        <v>45705.046527777777</v>
      </c>
      <c r="AB3778" s="7" t="str">
        <f>IF(data[[#This Row],[DeliveryDateTime]] &lt;= data[[#This Row],[SLADue]], "On Time", "Late")</f>
        <v>On Time</v>
      </c>
    </row>
    <row r="3779" spans="1:28" x14ac:dyDescent="0.2">
      <c r="A3779" t="s">
        <v>4329</v>
      </c>
      <c r="B3779" t="s">
        <v>19</v>
      </c>
      <c r="C3779" t="s">
        <v>126</v>
      </c>
      <c r="D3779" t="s">
        <v>127</v>
      </c>
      <c r="E3779" s="5">
        <v>20.45</v>
      </c>
      <c r="F3779" t="s">
        <v>56</v>
      </c>
      <c r="G3779">
        <v>1</v>
      </c>
      <c r="H3779" s="1">
        <v>45857</v>
      </c>
      <c r="I3779" s="1" t="str">
        <f>TEXT(data[[#This Row],[OrderDate]],"mmm")</f>
        <v>Jul</v>
      </c>
      <c r="J3779" s="6">
        <v>0.49791666666666667</v>
      </c>
      <c r="K3779" s="6" t="str">
        <f>TEXT(data[[#This Row],[OrderTime]],"h")</f>
        <v>11</v>
      </c>
      <c r="L3779" s="1">
        <v>45857</v>
      </c>
      <c r="M3779" s="6">
        <v>0.70625000000000004</v>
      </c>
      <c r="N3779" t="s">
        <v>123</v>
      </c>
      <c r="O3779" t="s">
        <v>771</v>
      </c>
      <c r="P3779" t="s">
        <v>36</v>
      </c>
      <c r="Q3779" t="s">
        <v>53</v>
      </c>
      <c r="R3779" t="s">
        <v>129</v>
      </c>
      <c r="S3779" t="s">
        <v>47</v>
      </c>
      <c r="T3779" t="s">
        <v>136</v>
      </c>
      <c r="U3779" t="s">
        <v>30</v>
      </c>
      <c r="V3779" s="5">
        <f>data[[#This Row],[PriceUSD]]*data[[#This Row],[Quantity]]</f>
        <v>20.45</v>
      </c>
      <c r="W3779" s="7">
        <f>data[[#This Row],[OrderDate]] + TIME(VALUE(LEFT(data[[#This Row],[OrderTime]],2)), VALUE(RIGHT(data[[#This Row],[OrderTime]],2)), 0)</f>
        <v>45857.046527777777</v>
      </c>
      <c r="X3779" s="7">
        <f>_xlfn.MINIFS(data[OrderDateTime], data[CustomerName], data[[#This Row],[CustomerName]])</f>
        <v>45524.007638888892</v>
      </c>
      <c r="Y3779" t="str">
        <f>IF(data[[#This Row],[OrderDateTime]]=data[[#This Row],[FirstOrderDateTime]], "New", "Returning")</f>
        <v>Returning</v>
      </c>
      <c r="Z3779" s="7">
        <f>data[[#This Row],[DeliveryDate]] + data[[#This Row],[DeliveryTime]]</f>
        <v>45857.706250000003</v>
      </c>
      <c r="AA3779" s="7">
        <f>data[[#This Row],[OrderDateTime]] + 1</f>
        <v>45858.046527777777</v>
      </c>
      <c r="AB3779" s="7" t="str">
        <f>IF(data[[#This Row],[DeliveryDateTime]] &lt;= data[[#This Row],[SLADue]], "On Time", "Late")</f>
        <v>On Time</v>
      </c>
    </row>
    <row r="3780" spans="1:28" x14ac:dyDescent="0.2">
      <c r="A3780" t="s">
        <v>4330</v>
      </c>
      <c r="B3780" t="s">
        <v>19</v>
      </c>
      <c r="C3780" t="s">
        <v>126</v>
      </c>
      <c r="D3780" t="s">
        <v>127</v>
      </c>
      <c r="E3780" s="5">
        <v>25.17</v>
      </c>
      <c r="F3780" t="s">
        <v>138</v>
      </c>
      <c r="G3780">
        <v>2</v>
      </c>
      <c r="H3780" s="1">
        <v>45759</v>
      </c>
      <c r="I3780" s="1" t="str">
        <f>TEXT(data[[#This Row],[OrderDate]],"mmm")</f>
        <v>Apr</v>
      </c>
      <c r="J3780" s="6">
        <v>0.75694444444444442</v>
      </c>
      <c r="K3780" s="6" t="str">
        <f>TEXT(data[[#This Row],[OrderTime]],"h")</f>
        <v>18</v>
      </c>
      <c r="L3780" s="1">
        <v>45760</v>
      </c>
      <c r="M3780" s="6">
        <v>0.8666666666666667</v>
      </c>
      <c r="N3780" t="s">
        <v>44</v>
      </c>
      <c r="O3780" t="s">
        <v>665</v>
      </c>
      <c r="P3780" t="s">
        <v>25</v>
      </c>
      <c r="Q3780" t="s">
        <v>26</v>
      </c>
      <c r="R3780" t="s">
        <v>129</v>
      </c>
      <c r="S3780" t="s">
        <v>28</v>
      </c>
      <c r="T3780" t="s">
        <v>38</v>
      </c>
      <c r="U3780" t="s">
        <v>67</v>
      </c>
      <c r="V3780" s="5">
        <f>data[[#This Row],[PriceUSD]]*data[[#This Row],[Quantity]]</f>
        <v>50.34</v>
      </c>
      <c r="W3780" s="7">
        <f>data[[#This Row],[OrderDate]] + TIME(VALUE(LEFT(data[[#This Row],[OrderTime]],2)), VALUE(RIGHT(data[[#This Row],[OrderTime]],2)), 0)</f>
        <v>45759.030555555553</v>
      </c>
      <c r="X3780" s="7">
        <f>_xlfn.MINIFS(data[OrderDateTime], data[CustomerName], data[[#This Row],[CustomerName]])</f>
        <v>45506.015277777777</v>
      </c>
      <c r="Y3780" t="str">
        <f>IF(data[[#This Row],[OrderDateTime]]=data[[#This Row],[FirstOrderDateTime]], "New", "Returning")</f>
        <v>Returning</v>
      </c>
      <c r="Z3780" s="7">
        <f>data[[#This Row],[DeliveryDate]] + data[[#This Row],[DeliveryTime]]</f>
        <v>45760.866666666669</v>
      </c>
      <c r="AA3780" s="7">
        <f>data[[#This Row],[OrderDateTime]] + 1</f>
        <v>45760.030555555553</v>
      </c>
      <c r="AB3780" s="7" t="str">
        <f>IF(data[[#This Row],[DeliveryDateTime]] &lt;= data[[#This Row],[SLADue]], "On Time", "Late")</f>
        <v>Late</v>
      </c>
    </row>
    <row r="3781" spans="1:28" x14ac:dyDescent="0.2">
      <c r="A3781" t="s">
        <v>4331</v>
      </c>
      <c r="B3781" t="s">
        <v>19</v>
      </c>
      <c r="C3781" t="s">
        <v>92</v>
      </c>
      <c r="D3781" t="s">
        <v>93</v>
      </c>
      <c r="E3781" s="5">
        <v>80</v>
      </c>
      <c r="F3781" t="s">
        <v>63</v>
      </c>
      <c r="G3781">
        <v>2</v>
      </c>
      <c r="H3781" s="1">
        <v>45691</v>
      </c>
      <c r="I3781" s="1" t="str">
        <f>TEXT(data[[#This Row],[OrderDate]],"mmm")</f>
        <v>Feb</v>
      </c>
      <c r="J3781" s="6">
        <v>0.44722222222222224</v>
      </c>
      <c r="K3781" s="6" t="str">
        <f>TEXT(data[[#This Row],[OrderTime]],"h")</f>
        <v>10</v>
      </c>
      <c r="L3781" s="1">
        <v>45692</v>
      </c>
      <c r="M3781" s="6">
        <v>0.48888888888888887</v>
      </c>
      <c r="N3781" t="s">
        <v>23</v>
      </c>
      <c r="O3781" t="s">
        <v>944</v>
      </c>
      <c r="P3781" t="s">
        <v>25</v>
      </c>
      <c r="Q3781" t="s">
        <v>26</v>
      </c>
      <c r="R3781" t="s">
        <v>66</v>
      </c>
      <c r="S3781" t="s">
        <v>28</v>
      </c>
      <c r="T3781" t="s">
        <v>136</v>
      </c>
      <c r="U3781" t="s">
        <v>30</v>
      </c>
      <c r="V3781" s="5">
        <f>data[[#This Row],[PriceUSD]]*data[[#This Row],[Quantity]]</f>
        <v>160</v>
      </c>
      <c r="W3781" s="7">
        <f>data[[#This Row],[OrderDate]] + TIME(VALUE(LEFT(data[[#This Row],[OrderTime]],2)), VALUE(RIGHT(data[[#This Row],[OrderTime]],2)), 0)</f>
        <v>45691.015277777777</v>
      </c>
      <c r="X3781" s="7">
        <f>_xlfn.MINIFS(data[OrderDateTime], data[CustomerName], data[[#This Row],[CustomerName]])</f>
        <v>45517.015277777777</v>
      </c>
      <c r="Y3781" t="str">
        <f>IF(data[[#This Row],[OrderDateTime]]=data[[#This Row],[FirstOrderDateTime]], "New", "Returning")</f>
        <v>Returning</v>
      </c>
      <c r="Z3781" s="7">
        <f>data[[#This Row],[DeliveryDate]] + data[[#This Row],[DeliveryTime]]</f>
        <v>45692.488888888889</v>
      </c>
      <c r="AA3781" s="7">
        <f>data[[#This Row],[OrderDateTime]] + 1</f>
        <v>45692.015277777777</v>
      </c>
      <c r="AB3781" s="7" t="str">
        <f>IF(data[[#This Row],[DeliveryDateTime]] &lt;= data[[#This Row],[SLADue]], "On Time", "Late")</f>
        <v>Late</v>
      </c>
    </row>
    <row r="3782" spans="1:28" x14ac:dyDescent="0.2">
      <c r="A3782" t="s">
        <v>4332</v>
      </c>
      <c r="B3782" t="s">
        <v>19</v>
      </c>
      <c r="C3782" t="s">
        <v>85</v>
      </c>
      <c r="D3782" t="s">
        <v>86</v>
      </c>
      <c r="E3782" s="5">
        <v>62.29</v>
      </c>
      <c r="F3782" t="s">
        <v>71</v>
      </c>
      <c r="G3782">
        <v>1</v>
      </c>
      <c r="H3782" s="1">
        <v>45543</v>
      </c>
      <c r="I3782" s="1" t="str">
        <f>TEXT(data[[#This Row],[OrderDate]],"mmm")</f>
        <v>Sep</v>
      </c>
      <c r="J3782" s="6">
        <v>0.42569444444444443</v>
      </c>
      <c r="K3782" s="6" t="str">
        <f>TEXT(data[[#This Row],[OrderTime]],"h")</f>
        <v>10</v>
      </c>
      <c r="L3782" s="1">
        <v>45544</v>
      </c>
      <c r="M3782" s="6">
        <v>0.59236111111111112</v>
      </c>
      <c r="N3782" t="s">
        <v>98</v>
      </c>
      <c r="O3782" t="s">
        <v>676</v>
      </c>
      <c r="P3782" t="s">
        <v>77</v>
      </c>
      <c r="Q3782" t="s">
        <v>26</v>
      </c>
      <c r="R3782" t="s">
        <v>90</v>
      </c>
      <c r="S3782" t="s">
        <v>28</v>
      </c>
      <c r="T3782" t="s">
        <v>136</v>
      </c>
      <c r="U3782" t="s">
        <v>67</v>
      </c>
      <c r="V3782" s="5">
        <f>data[[#This Row],[PriceUSD]]*data[[#This Row],[Quantity]]</f>
        <v>62.29</v>
      </c>
      <c r="W3782" s="7">
        <f>data[[#This Row],[OrderDate]] + TIME(VALUE(LEFT(data[[#This Row],[OrderTime]],2)), VALUE(RIGHT(data[[#This Row],[OrderTime]],2)), 0)</f>
        <v>45543.030555555553</v>
      </c>
      <c r="X3782" s="7">
        <f>_xlfn.MINIFS(data[OrderDateTime], data[CustomerName], data[[#This Row],[CustomerName]])</f>
        <v>45536.052083333336</v>
      </c>
      <c r="Y3782" t="str">
        <f>IF(data[[#This Row],[OrderDateTime]]=data[[#This Row],[FirstOrderDateTime]], "New", "Returning")</f>
        <v>Returning</v>
      </c>
      <c r="Z3782" s="7">
        <f>data[[#This Row],[DeliveryDate]] + data[[#This Row],[DeliveryTime]]</f>
        <v>45544.592361111114</v>
      </c>
      <c r="AA3782" s="7">
        <f>data[[#This Row],[OrderDateTime]] + 1</f>
        <v>45544.030555555553</v>
      </c>
      <c r="AB3782" s="7" t="str">
        <f>IF(data[[#This Row],[DeliveryDateTime]] &lt;= data[[#This Row],[SLADue]], "On Time", "Late")</f>
        <v>Late</v>
      </c>
    </row>
    <row r="3783" spans="1:28" x14ac:dyDescent="0.2">
      <c r="A3783" t="s">
        <v>4333</v>
      </c>
      <c r="B3783" t="s">
        <v>19</v>
      </c>
      <c r="C3783" t="s">
        <v>69</v>
      </c>
      <c r="D3783" t="s">
        <v>70</v>
      </c>
      <c r="E3783" s="5">
        <v>53.93</v>
      </c>
      <c r="F3783" t="s">
        <v>43</v>
      </c>
      <c r="G3783">
        <v>1</v>
      </c>
      <c r="H3783" s="1">
        <v>45832</v>
      </c>
      <c r="I3783" s="1" t="str">
        <f>TEXT(data[[#This Row],[OrderDate]],"mmm")</f>
        <v>Jun</v>
      </c>
      <c r="J3783" s="6">
        <v>0.47291666666666665</v>
      </c>
      <c r="K3783" s="6" t="str">
        <f>TEXT(data[[#This Row],[OrderTime]],"h")</f>
        <v>11</v>
      </c>
      <c r="L3783" s="1">
        <v>45833</v>
      </c>
      <c r="M3783" s="6">
        <v>0.63958333333333328</v>
      </c>
      <c r="N3783" t="s">
        <v>131</v>
      </c>
      <c r="O3783" t="s">
        <v>879</v>
      </c>
      <c r="P3783" t="s">
        <v>133</v>
      </c>
      <c r="Q3783" t="s">
        <v>26</v>
      </c>
      <c r="R3783" t="s">
        <v>37</v>
      </c>
      <c r="S3783" t="s">
        <v>28</v>
      </c>
      <c r="T3783" t="s">
        <v>29</v>
      </c>
      <c r="U3783" t="s">
        <v>30</v>
      </c>
      <c r="V3783" s="5">
        <f>data[[#This Row],[PriceUSD]]*data[[#This Row],[Quantity]]</f>
        <v>53.93</v>
      </c>
      <c r="W3783" s="7">
        <f>data[[#This Row],[OrderDate]] + TIME(VALUE(LEFT(data[[#This Row],[OrderTime]],2)), VALUE(RIGHT(data[[#This Row],[OrderTime]],2)), 0)</f>
        <v>45832.046527777777</v>
      </c>
      <c r="X3783" s="7">
        <f>_xlfn.MINIFS(data[OrderDateTime], data[CustomerName], data[[#This Row],[CustomerName]])</f>
        <v>45523.007638888892</v>
      </c>
      <c r="Y3783" t="str">
        <f>IF(data[[#This Row],[OrderDateTime]]=data[[#This Row],[FirstOrderDateTime]], "New", "Returning")</f>
        <v>Returning</v>
      </c>
      <c r="Z3783" s="7">
        <f>data[[#This Row],[DeliveryDate]] + data[[#This Row],[DeliveryTime]]</f>
        <v>45833.63958333333</v>
      </c>
      <c r="AA3783" s="7">
        <f>data[[#This Row],[OrderDateTime]] + 1</f>
        <v>45833.046527777777</v>
      </c>
      <c r="AB3783" s="7" t="str">
        <f>IF(data[[#This Row],[DeliveryDateTime]] &lt;= data[[#This Row],[SLADue]], "On Time", "Late")</f>
        <v>Late</v>
      </c>
    </row>
    <row r="3784" spans="1:28" x14ac:dyDescent="0.2">
      <c r="A3784" t="s">
        <v>4334</v>
      </c>
      <c r="B3784" t="s">
        <v>19</v>
      </c>
      <c r="C3784" t="s">
        <v>101</v>
      </c>
      <c r="D3784" t="s">
        <v>102</v>
      </c>
      <c r="E3784" s="5">
        <v>28.01</v>
      </c>
      <c r="F3784" t="s">
        <v>81</v>
      </c>
      <c r="G3784">
        <v>1</v>
      </c>
      <c r="H3784" s="1">
        <v>45707</v>
      </c>
      <c r="I3784" s="1" t="str">
        <f>TEXT(data[[#This Row],[OrderDate]],"mmm")</f>
        <v>Feb</v>
      </c>
      <c r="J3784" s="6">
        <v>0.5493055555555556</v>
      </c>
      <c r="K3784" s="6" t="str">
        <f>TEXT(data[[#This Row],[OrderTime]],"h")</f>
        <v>13</v>
      </c>
      <c r="L3784" s="1">
        <v>45708</v>
      </c>
      <c r="M3784" s="6">
        <v>0.71597222222222223</v>
      </c>
      <c r="N3784" t="s">
        <v>120</v>
      </c>
      <c r="O3784" t="s">
        <v>981</v>
      </c>
      <c r="P3784" t="s">
        <v>25</v>
      </c>
      <c r="Q3784" t="s">
        <v>26</v>
      </c>
      <c r="R3784" t="s">
        <v>83</v>
      </c>
      <c r="S3784" t="s">
        <v>28</v>
      </c>
      <c r="T3784" t="s">
        <v>136</v>
      </c>
      <c r="U3784" t="s">
        <v>30</v>
      </c>
      <c r="V3784" s="5">
        <f>data[[#This Row],[PriceUSD]]*data[[#This Row],[Quantity]]</f>
        <v>28.01</v>
      </c>
      <c r="W3784" s="7">
        <f>data[[#This Row],[OrderDate]] + TIME(VALUE(LEFT(data[[#This Row],[OrderTime]],2)), VALUE(RIGHT(data[[#This Row],[OrderTime]],2)), 0)</f>
        <v>45707.038888888892</v>
      </c>
      <c r="X3784" s="7">
        <f>_xlfn.MINIFS(data[OrderDateTime], data[CustomerName], data[[#This Row],[CustomerName]])</f>
        <v>45526.052083333336</v>
      </c>
      <c r="Y3784" t="str">
        <f>IF(data[[#This Row],[OrderDateTime]]=data[[#This Row],[FirstOrderDateTime]], "New", "Returning")</f>
        <v>Returning</v>
      </c>
      <c r="Z3784" s="7">
        <f>data[[#This Row],[DeliveryDate]] + data[[#This Row],[DeliveryTime]]</f>
        <v>45708.71597222222</v>
      </c>
      <c r="AA3784" s="7">
        <f>data[[#This Row],[OrderDateTime]] + 1</f>
        <v>45708.038888888892</v>
      </c>
      <c r="AB3784" s="7" t="str">
        <f>IF(data[[#This Row],[DeliveryDateTime]] &lt;= data[[#This Row],[SLADue]], "On Time", "Late")</f>
        <v>Late</v>
      </c>
    </row>
    <row r="3785" spans="1:28" x14ac:dyDescent="0.2">
      <c r="A3785" t="s">
        <v>4335</v>
      </c>
      <c r="B3785" t="s">
        <v>19</v>
      </c>
      <c r="C3785" t="s">
        <v>79</v>
      </c>
      <c r="D3785" t="s">
        <v>80</v>
      </c>
      <c r="E3785" s="5">
        <v>33.06</v>
      </c>
      <c r="F3785" t="s">
        <v>63</v>
      </c>
      <c r="G3785">
        <v>2</v>
      </c>
      <c r="H3785" s="1">
        <v>45767</v>
      </c>
      <c r="I3785" s="1" t="str">
        <f>TEXT(data[[#This Row],[OrderDate]],"mmm")</f>
        <v>Apr</v>
      </c>
      <c r="J3785" s="6">
        <v>0.77708333333333335</v>
      </c>
      <c r="K3785" s="6" t="str">
        <f>TEXT(data[[#This Row],[OrderTime]],"h")</f>
        <v>18</v>
      </c>
      <c r="L3785" s="1">
        <v>45768</v>
      </c>
      <c r="M3785" s="6">
        <v>0.81458333333333333</v>
      </c>
      <c r="N3785" t="s">
        <v>145</v>
      </c>
      <c r="O3785" t="s">
        <v>1269</v>
      </c>
      <c r="P3785" t="s">
        <v>77</v>
      </c>
      <c r="Q3785" t="s">
        <v>53</v>
      </c>
      <c r="R3785" t="s">
        <v>83</v>
      </c>
      <c r="S3785" t="s">
        <v>28</v>
      </c>
      <c r="T3785" t="s">
        <v>38</v>
      </c>
      <c r="U3785" t="s">
        <v>67</v>
      </c>
      <c r="V3785" s="5">
        <f>data[[#This Row],[PriceUSD]]*data[[#This Row],[Quantity]]</f>
        <v>66.12</v>
      </c>
      <c r="W3785" s="7">
        <f>data[[#This Row],[OrderDate]] + TIME(VALUE(LEFT(data[[#This Row],[OrderTime]],2)), VALUE(RIGHT(data[[#This Row],[OrderTime]],2)), 0)</f>
        <v>45767.022916666669</v>
      </c>
      <c r="X3785" s="7">
        <f>_xlfn.MINIFS(data[OrderDateTime], data[CustomerName], data[[#This Row],[CustomerName]])</f>
        <v>45673.030555555553</v>
      </c>
      <c r="Y3785" t="str">
        <f>IF(data[[#This Row],[OrderDateTime]]=data[[#This Row],[FirstOrderDateTime]], "New", "Returning")</f>
        <v>Returning</v>
      </c>
      <c r="Z3785" s="7">
        <f>data[[#This Row],[DeliveryDate]] + data[[#This Row],[DeliveryTime]]</f>
        <v>45768.814583333333</v>
      </c>
      <c r="AA3785" s="7">
        <f>data[[#This Row],[OrderDateTime]] + 1</f>
        <v>45768.022916666669</v>
      </c>
      <c r="AB3785" s="7" t="str">
        <f>IF(data[[#This Row],[DeliveryDateTime]] &lt;= data[[#This Row],[SLADue]], "On Time", "Late")</f>
        <v>Late</v>
      </c>
    </row>
    <row r="3786" spans="1:28" x14ac:dyDescent="0.2">
      <c r="A3786" t="s">
        <v>4336</v>
      </c>
      <c r="B3786" t="s">
        <v>19</v>
      </c>
      <c r="C3786" t="s">
        <v>41</v>
      </c>
      <c r="D3786" t="s">
        <v>42</v>
      </c>
      <c r="E3786" s="5">
        <v>38.56</v>
      </c>
      <c r="F3786" t="s">
        <v>119</v>
      </c>
      <c r="G3786">
        <v>1</v>
      </c>
      <c r="H3786" s="1">
        <v>45630</v>
      </c>
      <c r="I3786" s="1" t="str">
        <f>TEXT(data[[#This Row],[OrderDate]],"mmm")</f>
        <v>Dec</v>
      </c>
      <c r="J3786" s="6">
        <v>0.7944444444444444</v>
      </c>
      <c r="K3786" s="6" t="str">
        <f>TEXT(data[[#This Row],[OrderTime]],"h")</f>
        <v>19</v>
      </c>
      <c r="L3786" s="1">
        <v>45632</v>
      </c>
      <c r="M3786" s="6">
        <v>0.70208333333333328</v>
      </c>
      <c r="N3786" t="s">
        <v>170</v>
      </c>
      <c r="O3786" t="s">
        <v>688</v>
      </c>
      <c r="P3786" t="s">
        <v>36</v>
      </c>
      <c r="Q3786" t="s">
        <v>26</v>
      </c>
      <c r="R3786" t="s">
        <v>46</v>
      </c>
      <c r="S3786" t="s">
        <v>105</v>
      </c>
      <c r="T3786" t="s">
        <v>38</v>
      </c>
      <c r="U3786" t="s">
        <v>30</v>
      </c>
      <c r="V3786" s="5">
        <f>data[[#This Row],[PriceUSD]]*data[[#This Row],[Quantity]]</f>
        <v>38.56</v>
      </c>
      <c r="W3786" s="7">
        <f>data[[#This Row],[OrderDate]] + TIME(VALUE(LEFT(data[[#This Row],[OrderTime]],2)), VALUE(RIGHT(data[[#This Row],[OrderTime]],2)), 0)</f>
        <v>45630.030555555553</v>
      </c>
      <c r="X3786" s="7">
        <f>_xlfn.MINIFS(data[OrderDateTime], data[CustomerName], data[[#This Row],[CustomerName]])</f>
        <v>45535.022916666669</v>
      </c>
      <c r="Y3786" t="str">
        <f>IF(data[[#This Row],[OrderDateTime]]=data[[#This Row],[FirstOrderDateTime]], "New", "Returning")</f>
        <v>Returning</v>
      </c>
      <c r="Z3786" s="7">
        <f>data[[#This Row],[DeliveryDate]] + data[[#This Row],[DeliveryTime]]</f>
        <v>45632.70208333333</v>
      </c>
      <c r="AA3786" s="7">
        <f>data[[#This Row],[OrderDateTime]] + 1</f>
        <v>45631.030555555553</v>
      </c>
      <c r="AB3786" s="7" t="str">
        <f>IF(data[[#This Row],[DeliveryDateTime]] &lt;= data[[#This Row],[SLADue]], "On Time", "Late")</f>
        <v>Late</v>
      </c>
    </row>
    <row r="3787" spans="1:28" x14ac:dyDescent="0.2">
      <c r="A3787" t="s">
        <v>4337</v>
      </c>
      <c r="B3787" t="s">
        <v>19</v>
      </c>
      <c r="C3787" t="s">
        <v>285</v>
      </c>
      <c r="D3787" t="s">
        <v>286</v>
      </c>
      <c r="E3787" s="5">
        <v>19.82</v>
      </c>
      <c r="F3787" t="s">
        <v>22</v>
      </c>
      <c r="G3787">
        <v>1</v>
      </c>
      <c r="H3787" s="1">
        <v>45606</v>
      </c>
      <c r="I3787" s="1" t="str">
        <f>TEXT(data[[#This Row],[OrderDate]],"mmm")</f>
        <v>Nov</v>
      </c>
      <c r="J3787" s="6">
        <v>0.42430555555555555</v>
      </c>
      <c r="K3787" s="6" t="str">
        <f>TEXT(data[[#This Row],[OrderTime]],"h")</f>
        <v>10</v>
      </c>
      <c r="L3787" s="1">
        <v>45606</v>
      </c>
      <c r="M3787" s="6">
        <v>0.59097222222222223</v>
      </c>
      <c r="N3787" t="s">
        <v>98</v>
      </c>
      <c r="O3787" t="s">
        <v>371</v>
      </c>
      <c r="P3787" t="s">
        <v>77</v>
      </c>
      <c r="Q3787" t="s">
        <v>53</v>
      </c>
      <c r="R3787" t="s">
        <v>114</v>
      </c>
      <c r="S3787" t="s">
        <v>47</v>
      </c>
      <c r="T3787" t="s">
        <v>106</v>
      </c>
      <c r="U3787" t="s">
        <v>30</v>
      </c>
      <c r="V3787" s="5">
        <f>data[[#This Row],[PriceUSD]]*data[[#This Row],[Quantity]]</f>
        <v>19.82</v>
      </c>
      <c r="W3787" s="7">
        <f>data[[#This Row],[OrderDate]] + TIME(VALUE(LEFT(data[[#This Row],[OrderTime]],2)), VALUE(RIGHT(data[[#This Row],[OrderTime]],2)), 0)</f>
        <v>45606.038888888892</v>
      </c>
      <c r="X3787" s="7">
        <f>_xlfn.MINIFS(data[OrderDateTime], data[CustomerName], data[[#This Row],[CustomerName]])</f>
        <v>45514.038888888892</v>
      </c>
      <c r="Y3787" t="str">
        <f>IF(data[[#This Row],[OrderDateTime]]=data[[#This Row],[FirstOrderDateTime]], "New", "Returning")</f>
        <v>Returning</v>
      </c>
      <c r="Z3787" s="7">
        <f>data[[#This Row],[DeliveryDate]] + data[[#This Row],[DeliveryTime]]</f>
        <v>45606.59097222222</v>
      </c>
      <c r="AA3787" s="7">
        <f>data[[#This Row],[OrderDateTime]] + 1</f>
        <v>45607.038888888892</v>
      </c>
      <c r="AB3787" s="7" t="str">
        <f>IF(data[[#This Row],[DeliveryDateTime]] &lt;= data[[#This Row],[SLADue]], "On Time", "Late")</f>
        <v>On Time</v>
      </c>
    </row>
    <row r="3788" spans="1:28" x14ac:dyDescent="0.2">
      <c r="A3788" t="s">
        <v>4338</v>
      </c>
      <c r="B3788" t="s">
        <v>19</v>
      </c>
      <c r="C3788" t="s">
        <v>126</v>
      </c>
      <c r="D3788" t="s">
        <v>127</v>
      </c>
      <c r="E3788" s="5">
        <v>21.32</v>
      </c>
      <c r="F3788" t="s">
        <v>138</v>
      </c>
      <c r="G3788">
        <v>1</v>
      </c>
      <c r="H3788" s="1">
        <v>45631</v>
      </c>
      <c r="I3788" s="1" t="str">
        <f>TEXT(data[[#This Row],[OrderDate]],"mmm")</f>
        <v>Dec</v>
      </c>
      <c r="J3788" s="6">
        <v>0.43125000000000002</v>
      </c>
      <c r="K3788" s="6" t="str">
        <f>TEXT(data[[#This Row],[OrderTime]],"h")</f>
        <v>10</v>
      </c>
      <c r="L3788" s="1">
        <v>45631</v>
      </c>
      <c r="M3788" s="6">
        <v>0.68125000000000002</v>
      </c>
      <c r="N3788" t="s">
        <v>292</v>
      </c>
      <c r="O3788" t="s">
        <v>957</v>
      </c>
      <c r="P3788" t="s">
        <v>77</v>
      </c>
      <c r="Q3788" t="s">
        <v>53</v>
      </c>
      <c r="R3788" t="s">
        <v>129</v>
      </c>
      <c r="S3788" t="s">
        <v>47</v>
      </c>
      <c r="T3788" t="s">
        <v>38</v>
      </c>
      <c r="U3788" t="s">
        <v>30</v>
      </c>
      <c r="V3788" s="5">
        <f>data[[#This Row],[PriceUSD]]*data[[#This Row],[Quantity]]</f>
        <v>21.32</v>
      </c>
      <c r="W3788" s="7">
        <f>data[[#This Row],[OrderDate]] + TIME(VALUE(LEFT(data[[#This Row],[OrderTime]],2)), VALUE(RIGHT(data[[#This Row],[OrderTime]],2)), 0)</f>
        <v>45631.017361111109</v>
      </c>
      <c r="X3788" s="7">
        <f>_xlfn.MINIFS(data[OrderDateTime], data[CustomerName], data[[#This Row],[CustomerName]])</f>
        <v>45509.061805555553</v>
      </c>
      <c r="Y3788" t="str">
        <f>IF(data[[#This Row],[OrderDateTime]]=data[[#This Row],[FirstOrderDateTime]], "New", "Returning")</f>
        <v>Returning</v>
      </c>
      <c r="Z3788" s="7">
        <f>data[[#This Row],[DeliveryDate]] + data[[#This Row],[DeliveryTime]]</f>
        <v>45631.681250000001</v>
      </c>
      <c r="AA3788" s="7">
        <f>data[[#This Row],[OrderDateTime]] + 1</f>
        <v>45632.017361111109</v>
      </c>
      <c r="AB3788" s="7" t="str">
        <f>IF(data[[#This Row],[DeliveryDateTime]] &lt;= data[[#This Row],[SLADue]], "On Time", "Late")</f>
        <v>On Time</v>
      </c>
    </row>
    <row r="3789" spans="1:28" x14ac:dyDescent="0.2">
      <c r="A3789" t="s">
        <v>4339</v>
      </c>
      <c r="B3789" t="s">
        <v>19</v>
      </c>
      <c r="C3789" t="s">
        <v>85</v>
      </c>
      <c r="D3789" t="s">
        <v>86</v>
      </c>
      <c r="E3789" s="5">
        <v>54.75</v>
      </c>
      <c r="F3789" t="s">
        <v>87</v>
      </c>
      <c r="G3789">
        <v>1</v>
      </c>
      <c r="H3789" s="1">
        <v>45697</v>
      </c>
      <c r="I3789" s="1" t="str">
        <f>TEXT(data[[#This Row],[OrderDate]],"mmm")</f>
        <v>Feb</v>
      </c>
      <c r="J3789" s="6">
        <v>0.84791666666666665</v>
      </c>
      <c r="K3789" s="6" t="str">
        <f>TEXT(data[[#This Row],[OrderTime]],"h")</f>
        <v>20</v>
      </c>
      <c r="L3789" s="1">
        <v>45698</v>
      </c>
      <c r="M3789" s="6">
        <v>0.63055555555555554</v>
      </c>
      <c r="N3789" t="s">
        <v>145</v>
      </c>
      <c r="O3789" t="s">
        <v>108</v>
      </c>
      <c r="P3789" t="s">
        <v>77</v>
      </c>
      <c r="Q3789" t="s">
        <v>53</v>
      </c>
      <c r="R3789" t="s">
        <v>90</v>
      </c>
      <c r="S3789" t="s">
        <v>28</v>
      </c>
      <c r="T3789" t="s">
        <v>106</v>
      </c>
      <c r="U3789" t="s">
        <v>30</v>
      </c>
      <c r="V3789" s="5">
        <f>data[[#This Row],[PriceUSD]]*data[[#This Row],[Quantity]]</f>
        <v>54.75</v>
      </c>
      <c r="W3789" s="7">
        <f>data[[#This Row],[OrderDate]] + TIME(VALUE(LEFT(data[[#This Row],[OrderTime]],2)), VALUE(RIGHT(data[[#This Row],[OrderTime]],2)), 0)</f>
        <v>45697.046527777777</v>
      </c>
      <c r="X3789" s="7">
        <f>_xlfn.MINIFS(data[OrderDateTime], data[CustomerName], data[[#This Row],[CustomerName]])</f>
        <v>45517.022916666669</v>
      </c>
      <c r="Y3789" t="str">
        <f>IF(data[[#This Row],[OrderDateTime]]=data[[#This Row],[FirstOrderDateTime]], "New", "Returning")</f>
        <v>Returning</v>
      </c>
      <c r="Z3789" s="7">
        <f>data[[#This Row],[DeliveryDate]] + data[[#This Row],[DeliveryTime]]</f>
        <v>45698.630555555559</v>
      </c>
      <c r="AA3789" s="7">
        <f>data[[#This Row],[OrderDateTime]] + 1</f>
        <v>45698.046527777777</v>
      </c>
      <c r="AB3789" s="7" t="str">
        <f>IF(data[[#This Row],[DeliveryDateTime]] &lt;= data[[#This Row],[SLADue]], "On Time", "Late")</f>
        <v>Late</v>
      </c>
    </row>
    <row r="3790" spans="1:28" x14ac:dyDescent="0.2">
      <c r="A3790" t="s">
        <v>4340</v>
      </c>
      <c r="B3790" t="s">
        <v>19</v>
      </c>
      <c r="C3790" t="s">
        <v>101</v>
      </c>
      <c r="D3790" t="s">
        <v>102</v>
      </c>
      <c r="E3790" s="5">
        <v>28.76</v>
      </c>
      <c r="F3790" t="s">
        <v>81</v>
      </c>
      <c r="G3790">
        <v>1</v>
      </c>
      <c r="H3790" s="1">
        <v>45671</v>
      </c>
      <c r="I3790" s="1" t="str">
        <f>TEXT(data[[#This Row],[OrderDate]],"mmm")</f>
        <v>Jan</v>
      </c>
      <c r="J3790" s="6">
        <v>0.48472222222222222</v>
      </c>
      <c r="K3790" s="6" t="str">
        <f>TEXT(data[[#This Row],[OrderTime]],"h")</f>
        <v>11</v>
      </c>
      <c r="L3790" s="1">
        <v>45672</v>
      </c>
      <c r="M3790" s="6">
        <v>0.52638888888888891</v>
      </c>
      <c r="N3790" t="s">
        <v>95</v>
      </c>
      <c r="O3790" t="s">
        <v>964</v>
      </c>
      <c r="P3790" t="s">
        <v>25</v>
      </c>
      <c r="Q3790" t="s">
        <v>53</v>
      </c>
      <c r="R3790" t="s">
        <v>83</v>
      </c>
      <c r="S3790" t="s">
        <v>28</v>
      </c>
      <c r="T3790" t="s">
        <v>38</v>
      </c>
      <c r="U3790" t="s">
        <v>30</v>
      </c>
      <c r="V3790" s="5">
        <f>data[[#This Row],[PriceUSD]]*data[[#This Row],[Quantity]]</f>
        <v>28.76</v>
      </c>
      <c r="W3790" s="7">
        <f>data[[#This Row],[OrderDate]] + TIME(VALUE(LEFT(data[[#This Row],[OrderTime]],2)), VALUE(RIGHT(data[[#This Row],[OrderTime]],2)), 0)</f>
        <v>45671.015277777777</v>
      </c>
      <c r="X3790" s="7">
        <f>_xlfn.MINIFS(data[OrderDateTime], data[CustomerName], data[[#This Row],[CustomerName]])</f>
        <v>45505.007638888892</v>
      </c>
      <c r="Y3790" t="str">
        <f>IF(data[[#This Row],[OrderDateTime]]=data[[#This Row],[FirstOrderDateTime]], "New", "Returning")</f>
        <v>Returning</v>
      </c>
      <c r="Z3790" s="7">
        <f>data[[#This Row],[DeliveryDate]] + data[[#This Row],[DeliveryTime]]</f>
        <v>45672.526388888888</v>
      </c>
      <c r="AA3790" s="7">
        <f>data[[#This Row],[OrderDateTime]] + 1</f>
        <v>45672.015277777777</v>
      </c>
      <c r="AB3790" s="7" t="str">
        <f>IF(data[[#This Row],[DeliveryDateTime]] &lt;= data[[#This Row],[SLADue]], "On Time", "Late")</f>
        <v>Late</v>
      </c>
    </row>
    <row r="3791" spans="1:28" x14ac:dyDescent="0.2">
      <c r="A3791" t="s">
        <v>4341</v>
      </c>
      <c r="B3791" t="s">
        <v>19</v>
      </c>
      <c r="C3791" t="s">
        <v>92</v>
      </c>
      <c r="D3791" t="s">
        <v>93</v>
      </c>
      <c r="E3791" s="5">
        <v>91.06</v>
      </c>
      <c r="F3791" t="s">
        <v>81</v>
      </c>
      <c r="G3791">
        <v>2</v>
      </c>
      <c r="H3791" s="1">
        <v>45549</v>
      </c>
      <c r="I3791" s="1" t="str">
        <f>TEXT(data[[#This Row],[OrderDate]],"mmm")</f>
        <v>Sep</v>
      </c>
      <c r="J3791" s="6">
        <v>0.75069444444444444</v>
      </c>
      <c r="K3791" s="6" t="str">
        <f>TEXT(data[[#This Row],[OrderTime]],"h")</f>
        <v>18</v>
      </c>
      <c r="L3791" s="1">
        <v>45550</v>
      </c>
      <c r="M3791" s="6">
        <v>0.76249999999999996</v>
      </c>
      <c r="N3791" t="s">
        <v>95</v>
      </c>
      <c r="O3791" t="s">
        <v>348</v>
      </c>
      <c r="P3791" t="s">
        <v>25</v>
      </c>
      <c r="Q3791" t="s">
        <v>26</v>
      </c>
      <c r="R3791" t="s">
        <v>66</v>
      </c>
      <c r="S3791" t="s">
        <v>28</v>
      </c>
      <c r="T3791" t="s">
        <v>115</v>
      </c>
      <c r="U3791" t="s">
        <v>30</v>
      </c>
      <c r="V3791" s="5">
        <f>data[[#This Row],[PriceUSD]]*data[[#This Row],[Quantity]]</f>
        <v>182.12</v>
      </c>
      <c r="W3791" s="7">
        <f>data[[#This Row],[OrderDate]] + TIME(VALUE(LEFT(data[[#This Row],[OrderTime]],2)), VALUE(RIGHT(data[[#This Row],[OrderTime]],2)), 0)</f>
        <v>45549.030555555553</v>
      </c>
      <c r="X3791" s="7">
        <f>_xlfn.MINIFS(data[OrderDateTime], data[CustomerName], data[[#This Row],[CustomerName]])</f>
        <v>45506.054166666669</v>
      </c>
      <c r="Y3791" t="str">
        <f>IF(data[[#This Row],[OrderDateTime]]=data[[#This Row],[FirstOrderDateTime]], "New", "Returning")</f>
        <v>Returning</v>
      </c>
      <c r="Z3791" s="7">
        <f>data[[#This Row],[DeliveryDate]] + data[[#This Row],[DeliveryTime]]</f>
        <v>45550.762499999997</v>
      </c>
      <c r="AA3791" s="7">
        <f>data[[#This Row],[OrderDateTime]] + 1</f>
        <v>45550.030555555553</v>
      </c>
      <c r="AB3791" s="7" t="str">
        <f>IF(data[[#This Row],[DeliveryDateTime]] &lt;= data[[#This Row],[SLADue]], "On Time", "Late")</f>
        <v>Late</v>
      </c>
    </row>
    <row r="3792" spans="1:28" x14ac:dyDescent="0.2">
      <c r="A3792" t="s">
        <v>4342</v>
      </c>
      <c r="B3792" t="s">
        <v>19</v>
      </c>
      <c r="C3792" t="s">
        <v>49</v>
      </c>
      <c r="D3792" t="s">
        <v>50</v>
      </c>
      <c r="E3792" s="5">
        <v>30.01</v>
      </c>
      <c r="F3792" t="s">
        <v>51</v>
      </c>
      <c r="G3792">
        <v>2</v>
      </c>
      <c r="H3792" s="1">
        <v>45817</v>
      </c>
      <c r="I3792" s="1" t="str">
        <f>TEXT(data[[#This Row],[OrderDate]],"mmm")</f>
        <v>Jun</v>
      </c>
      <c r="J3792" s="6">
        <v>0.875</v>
      </c>
      <c r="K3792" s="6" t="str">
        <f>TEXT(data[[#This Row],[OrderTime]],"h")</f>
        <v>21</v>
      </c>
      <c r="L3792" s="1">
        <v>45818</v>
      </c>
      <c r="M3792" s="6">
        <v>0.59513888888888888</v>
      </c>
      <c r="N3792" t="s">
        <v>75</v>
      </c>
      <c r="O3792" t="s">
        <v>225</v>
      </c>
      <c r="P3792" t="s">
        <v>77</v>
      </c>
      <c r="Q3792" t="s">
        <v>53</v>
      </c>
      <c r="R3792" t="s">
        <v>54</v>
      </c>
      <c r="S3792" t="s">
        <v>28</v>
      </c>
      <c r="T3792" t="s">
        <v>38</v>
      </c>
      <c r="U3792" t="s">
        <v>39</v>
      </c>
      <c r="V3792" s="5">
        <f>data[[#This Row],[PriceUSD]]*data[[#This Row],[Quantity]]</f>
        <v>60.02</v>
      </c>
      <c r="W3792" s="7">
        <f>data[[#This Row],[OrderDate]] + TIME(VALUE(LEFT(data[[#This Row],[OrderTime]],2)), VALUE(RIGHT(data[[#This Row],[OrderTime]],2)), 0)</f>
        <v>45817.052083333336</v>
      </c>
      <c r="X3792" s="7">
        <f>_xlfn.MINIFS(data[OrderDateTime], data[CustomerName], data[[#This Row],[CustomerName]])</f>
        <v>45521.054166666669</v>
      </c>
      <c r="Y3792" t="str">
        <f>IF(data[[#This Row],[OrderDateTime]]=data[[#This Row],[FirstOrderDateTime]], "New", "Returning")</f>
        <v>Returning</v>
      </c>
      <c r="Z3792" s="7">
        <f>data[[#This Row],[DeliveryDate]] + data[[#This Row],[DeliveryTime]]</f>
        <v>45818.595138888886</v>
      </c>
      <c r="AA3792" s="7">
        <f>data[[#This Row],[OrderDateTime]] + 1</f>
        <v>45818.052083333336</v>
      </c>
      <c r="AB3792" s="7" t="str">
        <f>IF(data[[#This Row],[DeliveryDateTime]] &lt;= data[[#This Row],[SLADue]], "On Time", "Late")</f>
        <v>Late</v>
      </c>
    </row>
    <row r="3793" spans="1:28" x14ac:dyDescent="0.2">
      <c r="A3793" t="s">
        <v>4343</v>
      </c>
      <c r="B3793" t="s">
        <v>19</v>
      </c>
      <c r="C3793" t="s">
        <v>20</v>
      </c>
      <c r="D3793" t="s">
        <v>21</v>
      </c>
      <c r="E3793" s="5">
        <v>18.89</v>
      </c>
      <c r="F3793" t="s">
        <v>43</v>
      </c>
      <c r="G3793">
        <v>1</v>
      </c>
      <c r="H3793" s="1">
        <v>45882</v>
      </c>
      <c r="I3793" s="1" t="str">
        <f>TEXT(data[[#This Row],[OrderDate]],"mmm")</f>
        <v>Aug</v>
      </c>
      <c r="J3793" s="6">
        <v>0.72083333333333333</v>
      </c>
      <c r="K3793" s="6" t="str">
        <f>TEXT(data[[#This Row],[OrderTime]],"h")</f>
        <v>17</v>
      </c>
      <c r="L3793" s="1">
        <v>45883</v>
      </c>
      <c r="M3793" s="6">
        <v>0.84583333333333333</v>
      </c>
      <c r="N3793" t="s">
        <v>434</v>
      </c>
      <c r="O3793" t="s">
        <v>329</v>
      </c>
      <c r="P3793" t="s">
        <v>234</v>
      </c>
      <c r="Q3793" t="s">
        <v>53</v>
      </c>
      <c r="R3793" t="s">
        <v>27</v>
      </c>
      <c r="S3793" t="s">
        <v>28</v>
      </c>
      <c r="T3793" t="s">
        <v>143</v>
      </c>
      <c r="U3793" t="s">
        <v>30</v>
      </c>
      <c r="V3793" s="5">
        <f>data[[#This Row],[PriceUSD]]*data[[#This Row],[Quantity]]</f>
        <v>18.89</v>
      </c>
      <c r="W3793" s="7">
        <f>data[[#This Row],[OrderDate]] + TIME(VALUE(LEFT(data[[#This Row],[OrderTime]],2)), VALUE(RIGHT(data[[#This Row],[OrderTime]],2)), 0)</f>
        <v>45882.022916666669</v>
      </c>
      <c r="X3793" s="7">
        <f>_xlfn.MINIFS(data[OrderDateTime], data[CustomerName], data[[#This Row],[CustomerName]])</f>
        <v>45621.046527777777</v>
      </c>
      <c r="Y3793" t="str">
        <f>IF(data[[#This Row],[OrderDateTime]]=data[[#This Row],[FirstOrderDateTime]], "New", "Returning")</f>
        <v>Returning</v>
      </c>
      <c r="Z3793" s="7">
        <f>data[[#This Row],[DeliveryDate]] + data[[#This Row],[DeliveryTime]]</f>
        <v>45883.845833333333</v>
      </c>
      <c r="AA3793" s="7">
        <f>data[[#This Row],[OrderDateTime]] + 1</f>
        <v>45883.022916666669</v>
      </c>
      <c r="AB3793" s="7" t="str">
        <f>IF(data[[#This Row],[DeliveryDateTime]] &lt;= data[[#This Row],[SLADue]], "On Time", "Late")</f>
        <v>Late</v>
      </c>
    </row>
    <row r="3794" spans="1:28" x14ac:dyDescent="0.2">
      <c r="A3794" t="s">
        <v>4344</v>
      </c>
      <c r="B3794" t="s">
        <v>19</v>
      </c>
      <c r="C3794" t="s">
        <v>49</v>
      </c>
      <c r="D3794" t="s">
        <v>50</v>
      </c>
      <c r="E3794" s="5">
        <v>33.93</v>
      </c>
      <c r="F3794" t="s">
        <v>74</v>
      </c>
      <c r="G3794">
        <v>1</v>
      </c>
      <c r="H3794" s="1">
        <v>45739</v>
      </c>
      <c r="I3794" s="1" t="str">
        <f>TEXT(data[[#This Row],[OrderDate]],"mmm")</f>
        <v>Mar</v>
      </c>
      <c r="J3794" s="6">
        <v>0.86527777777777781</v>
      </c>
      <c r="K3794" s="6" t="str">
        <f>TEXT(data[[#This Row],[OrderTime]],"h")</f>
        <v>20</v>
      </c>
      <c r="L3794" s="1">
        <v>45740</v>
      </c>
      <c r="M3794" s="6">
        <v>0.90694444444444444</v>
      </c>
      <c r="N3794" t="s">
        <v>434</v>
      </c>
      <c r="O3794" t="s">
        <v>65</v>
      </c>
      <c r="P3794" t="s">
        <v>234</v>
      </c>
      <c r="Q3794" t="s">
        <v>26</v>
      </c>
      <c r="R3794" t="s">
        <v>54</v>
      </c>
      <c r="S3794" t="s">
        <v>28</v>
      </c>
      <c r="T3794" t="s">
        <v>38</v>
      </c>
      <c r="U3794" t="s">
        <v>30</v>
      </c>
      <c r="V3794" s="5">
        <f>data[[#This Row],[PriceUSD]]*data[[#This Row],[Quantity]]</f>
        <v>33.93</v>
      </c>
      <c r="W3794" s="7">
        <f>data[[#This Row],[OrderDate]] + TIME(VALUE(LEFT(data[[#This Row],[OrderTime]],2)), VALUE(RIGHT(data[[#This Row],[OrderTime]],2)), 0)</f>
        <v>45739.054166666669</v>
      </c>
      <c r="X3794" s="7">
        <f>_xlfn.MINIFS(data[OrderDateTime], data[CustomerName], data[[#This Row],[CustomerName]])</f>
        <v>45505.030555555553</v>
      </c>
      <c r="Y3794" t="str">
        <f>IF(data[[#This Row],[OrderDateTime]]=data[[#This Row],[FirstOrderDateTime]], "New", "Returning")</f>
        <v>Returning</v>
      </c>
      <c r="Z3794" s="7">
        <f>data[[#This Row],[DeliveryDate]] + data[[#This Row],[DeliveryTime]]</f>
        <v>45740.906944444447</v>
      </c>
      <c r="AA3794" s="7">
        <f>data[[#This Row],[OrderDateTime]] + 1</f>
        <v>45740.054166666669</v>
      </c>
      <c r="AB3794" s="7" t="str">
        <f>IF(data[[#This Row],[DeliveryDateTime]] &lt;= data[[#This Row],[SLADue]], "On Time", "Late")</f>
        <v>Late</v>
      </c>
    </row>
    <row r="3795" spans="1:28" x14ac:dyDescent="0.2">
      <c r="A3795" t="s">
        <v>4345</v>
      </c>
      <c r="B3795" t="s">
        <v>19</v>
      </c>
      <c r="C3795" t="s">
        <v>117</v>
      </c>
      <c r="D3795" t="s">
        <v>118</v>
      </c>
      <c r="E3795" s="5">
        <v>77.290000000000006</v>
      </c>
      <c r="F3795" t="s">
        <v>119</v>
      </c>
      <c r="G3795">
        <v>1</v>
      </c>
      <c r="H3795" s="1">
        <v>45576</v>
      </c>
      <c r="I3795" s="1" t="str">
        <f>TEXT(data[[#This Row],[OrderDate]],"mmm")</f>
        <v>Oct</v>
      </c>
      <c r="J3795" s="6">
        <v>0.48333333333333334</v>
      </c>
      <c r="K3795" s="6" t="str">
        <f>TEXT(data[[#This Row],[OrderTime]],"h")</f>
        <v>11</v>
      </c>
      <c r="L3795" s="1">
        <v>45576</v>
      </c>
      <c r="M3795" s="6">
        <v>0.65</v>
      </c>
      <c r="N3795" t="s">
        <v>75</v>
      </c>
      <c r="O3795" t="s">
        <v>220</v>
      </c>
      <c r="P3795" t="s">
        <v>25</v>
      </c>
      <c r="Q3795" t="s">
        <v>53</v>
      </c>
      <c r="R3795" t="s">
        <v>66</v>
      </c>
      <c r="S3795" t="s">
        <v>47</v>
      </c>
      <c r="T3795" t="s">
        <v>136</v>
      </c>
      <c r="U3795" t="s">
        <v>30</v>
      </c>
      <c r="V3795" s="5">
        <f>data[[#This Row],[PriceUSD]]*data[[#This Row],[Quantity]]</f>
        <v>77.290000000000006</v>
      </c>
      <c r="W3795" s="7">
        <f>data[[#This Row],[OrderDate]] + TIME(VALUE(LEFT(data[[#This Row],[OrderTime]],2)), VALUE(RIGHT(data[[#This Row],[OrderTime]],2)), 0)</f>
        <v>45576.022916666669</v>
      </c>
      <c r="X3795" s="7">
        <f>_xlfn.MINIFS(data[OrderDateTime], data[CustomerName], data[[#This Row],[CustomerName]])</f>
        <v>45515.030555555553</v>
      </c>
      <c r="Y3795" t="str">
        <f>IF(data[[#This Row],[OrderDateTime]]=data[[#This Row],[FirstOrderDateTime]], "New", "Returning")</f>
        <v>Returning</v>
      </c>
      <c r="Z3795" s="7">
        <f>data[[#This Row],[DeliveryDate]] + data[[#This Row],[DeliveryTime]]</f>
        <v>45576.65</v>
      </c>
      <c r="AA3795" s="7">
        <f>data[[#This Row],[OrderDateTime]] + 1</f>
        <v>45577.022916666669</v>
      </c>
      <c r="AB3795" s="7" t="str">
        <f>IF(data[[#This Row],[DeliveryDateTime]] &lt;= data[[#This Row],[SLADue]], "On Time", "Late")</f>
        <v>On Time</v>
      </c>
    </row>
    <row r="3796" spans="1:28" x14ac:dyDescent="0.2">
      <c r="A3796" t="s">
        <v>4346</v>
      </c>
      <c r="B3796" t="s">
        <v>19</v>
      </c>
      <c r="C3796" t="s">
        <v>41</v>
      </c>
      <c r="D3796" t="s">
        <v>42</v>
      </c>
      <c r="E3796" s="5">
        <v>35.869999999999997</v>
      </c>
      <c r="F3796" t="s">
        <v>74</v>
      </c>
      <c r="G3796">
        <v>2</v>
      </c>
      <c r="H3796" s="1">
        <v>45864</v>
      </c>
      <c r="I3796" s="1" t="str">
        <f>TEXT(data[[#This Row],[OrderDate]],"mmm")</f>
        <v>Jul</v>
      </c>
      <c r="J3796" s="6">
        <v>0.64652777777777781</v>
      </c>
      <c r="K3796" s="6" t="str">
        <f>TEXT(data[[#This Row],[OrderTime]],"h")</f>
        <v>15</v>
      </c>
      <c r="L3796" s="1">
        <v>45865</v>
      </c>
      <c r="M3796" s="6">
        <v>0.77152777777777781</v>
      </c>
      <c r="N3796" t="s">
        <v>123</v>
      </c>
      <c r="O3796" t="s">
        <v>671</v>
      </c>
      <c r="P3796" t="s">
        <v>36</v>
      </c>
      <c r="Q3796" t="s">
        <v>26</v>
      </c>
      <c r="R3796" t="s">
        <v>46</v>
      </c>
      <c r="S3796" t="s">
        <v>28</v>
      </c>
      <c r="T3796" t="s">
        <v>115</v>
      </c>
      <c r="U3796" t="s">
        <v>30</v>
      </c>
      <c r="V3796" s="5">
        <f>data[[#This Row],[PriceUSD]]*data[[#This Row],[Quantity]]</f>
        <v>71.739999999999995</v>
      </c>
      <c r="W3796" s="7">
        <f>data[[#This Row],[OrderDate]] + TIME(VALUE(LEFT(data[[#This Row],[OrderTime]],2)), VALUE(RIGHT(data[[#This Row],[OrderTime]],2)), 0)</f>
        <v>45864.054166666669</v>
      </c>
      <c r="X3796" s="7">
        <f>_xlfn.MINIFS(data[OrderDateTime], data[CustomerName], data[[#This Row],[CustomerName]])</f>
        <v>45508.038888888892</v>
      </c>
      <c r="Y3796" t="str">
        <f>IF(data[[#This Row],[OrderDateTime]]=data[[#This Row],[FirstOrderDateTime]], "New", "Returning")</f>
        <v>Returning</v>
      </c>
      <c r="Z3796" s="7">
        <f>data[[#This Row],[DeliveryDate]] + data[[#This Row],[DeliveryTime]]</f>
        <v>45865.771527777775</v>
      </c>
      <c r="AA3796" s="7">
        <f>data[[#This Row],[OrderDateTime]] + 1</f>
        <v>45865.054166666669</v>
      </c>
      <c r="AB3796" s="7" t="str">
        <f>IF(data[[#This Row],[DeliveryDateTime]] &lt;= data[[#This Row],[SLADue]], "On Time", "Late")</f>
        <v>Late</v>
      </c>
    </row>
    <row r="3797" spans="1:28" x14ac:dyDescent="0.2">
      <c r="A3797" t="s">
        <v>4347</v>
      </c>
      <c r="B3797" t="s">
        <v>19</v>
      </c>
      <c r="C3797" t="s">
        <v>117</v>
      </c>
      <c r="D3797" t="s">
        <v>118</v>
      </c>
      <c r="E3797" s="5">
        <v>65.89</v>
      </c>
      <c r="F3797" t="s">
        <v>182</v>
      </c>
      <c r="G3797">
        <v>2</v>
      </c>
      <c r="H3797" s="1">
        <v>45590</v>
      </c>
      <c r="I3797" s="1" t="str">
        <f>TEXT(data[[#This Row],[OrderDate]],"mmm")</f>
        <v>Oct</v>
      </c>
      <c r="J3797" s="6">
        <v>0.82916666666666672</v>
      </c>
      <c r="K3797" s="6" t="str">
        <f>TEXT(data[[#This Row],[OrderTime]],"h")</f>
        <v>19</v>
      </c>
      <c r="L3797" s="1">
        <v>45592</v>
      </c>
      <c r="M3797" s="6">
        <v>0.91249999999999998</v>
      </c>
      <c r="N3797" t="s">
        <v>148</v>
      </c>
      <c r="O3797" t="s">
        <v>356</v>
      </c>
      <c r="P3797" t="s">
        <v>25</v>
      </c>
      <c r="Q3797" t="s">
        <v>26</v>
      </c>
      <c r="R3797" t="s">
        <v>66</v>
      </c>
      <c r="S3797" t="s">
        <v>105</v>
      </c>
      <c r="T3797" t="s">
        <v>29</v>
      </c>
      <c r="U3797" t="s">
        <v>39</v>
      </c>
      <c r="V3797" s="5">
        <f>data[[#This Row],[PriceUSD]]*data[[#This Row],[Quantity]]</f>
        <v>131.78</v>
      </c>
      <c r="W3797" s="7">
        <f>data[[#This Row],[OrderDate]] + TIME(VALUE(LEFT(data[[#This Row],[OrderTime]],2)), VALUE(RIGHT(data[[#This Row],[OrderTime]],2)), 0)</f>
        <v>45590.046527777777</v>
      </c>
      <c r="X3797" s="7">
        <f>_xlfn.MINIFS(data[OrderDateTime], data[CustomerName], data[[#This Row],[CustomerName]])</f>
        <v>45570.030555555553</v>
      </c>
      <c r="Y3797" t="str">
        <f>IF(data[[#This Row],[OrderDateTime]]=data[[#This Row],[FirstOrderDateTime]], "New", "Returning")</f>
        <v>Returning</v>
      </c>
      <c r="Z3797" s="7">
        <f>data[[#This Row],[DeliveryDate]] + data[[#This Row],[DeliveryTime]]</f>
        <v>45592.912499999999</v>
      </c>
      <c r="AA3797" s="7">
        <f>data[[#This Row],[OrderDateTime]] + 1</f>
        <v>45591.046527777777</v>
      </c>
      <c r="AB3797" s="7" t="str">
        <f>IF(data[[#This Row],[DeliveryDateTime]] &lt;= data[[#This Row],[SLADue]], "On Time", "Late")</f>
        <v>Late</v>
      </c>
    </row>
    <row r="3798" spans="1:28" x14ac:dyDescent="0.2">
      <c r="A3798" t="s">
        <v>4348</v>
      </c>
      <c r="B3798" t="s">
        <v>19</v>
      </c>
      <c r="C3798" t="s">
        <v>126</v>
      </c>
      <c r="D3798" t="s">
        <v>127</v>
      </c>
      <c r="E3798" s="5">
        <v>17.37</v>
      </c>
      <c r="F3798" t="s">
        <v>87</v>
      </c>
      <c r="G3798">
        <v>1</v>
      </c>
      <c r="H3798" s="1">
        <v>45787</v>
      </c>
      <c r="I3798" s="1" t="str">
        <f>TEXT(data[[#This Row],[OrderDate]],"mmm")</f>
        <v>May</v>
      </c>
      <c r="J3798" s="6">
        <v>0.47291666666666665</v>
      </c>
      <c r="K3798" s="6" t="str">
        <f>TEXT(data[[#This Row],[OrderTime]],"h")</f>
        <v>11</v>
      </c>
      <c r="L3798" s="1">
        <v>45788</v>
      </c>
      <c r="M3798" s="6">
        <v>0.63958333333333328</v>
      </c>
      <c r="N3798" t="s">
        <v>148</v>
      </c>
      <c r="O3798" t="s">
        <v>364</v>
      </c>
      <c r="P3798" t="s">
        <v>25</v>
      </c>
      <c r="Q3798" t="s">
        <v>26</v>
      </c>
      <c r="R3798" t="s">
        <v>129</v>
      </c>
      <c r="S3798" t="s">
        <v>28</v>
      </c>
      <c r="T3798" t="s">
        <v>38</v>
      </c>
      <c r="U3798" t="s">
        <v>30</v>
      </c>
      <c r="V3798" s="5">
        <f>data[[#This Row],[PriceUSD]]*data[[#This Row],[Quantity]]</f>
        <v>17.37</v>
      </c>
      <c r="W3798" s="7">
        <f>data[[#This Row],[OrderDate]] + TIME(VALUE(LEFT(data[[#This Row],[OrderTime]],2)), VALUE(RIGHT(data[[#This Row],[OrderTime]],2)), 0)</f>
        <v>45787.046527777777</v>
      </c>
      <c r="X3798" s="7">
        <f>_xlfn.MINIFS(data[OrderDateTime], data[CustomerName], data[[#This Row],[CustomerName]])</f>
        <v>45531.030555555553</v>
      </c>
      <c r="Y3798" t="str">
        <f>IF(data[[#This Row],[OrderDateTime]]=data[[#This Row],[FirstOrderDateTime]], "New", "Returning")</f>
        <v>Returning</v>
      </c>
      <c r="Z3798" s="7">
        <f>data[[#This Row],[DeliveryDate]] + data[[#This Row],[DeliveryTime]]</f>
        <v>45788.63958333333</v>
      </c>
      <c r="AA3798" s="7">
        <f>data[[#This Row],[OrderDateTime]] + 1</f>
        <v>45788.046527777777</v>
      </c>
      <c r="AB3798" s="7" t="str">
        <f>IF(data[[#This Row],[DeliveryDateTime]] &lt;= data[[#This Row],[SLADue]], "On Time", "Late")</f>
        <v>Late</v>
      </c>
    </row>
    <row r="3799" spans="1:28" x14ac:dyDescent="0.2">
      <c r="A3799" t="s">
        <v>4349</v>
      </c>
      <c r="B3799" t="s">
        <v>19</v>
      </c>
      <c r="C3799" t="s">
        <v>69</v>
      </c>
      <c r="D3799" t="s">
        <v>70</v>
      </c>
      <c r="E3799" s="5">
        <v>56.71</v>
      </c>
      <c r="F3799" t="s">
        <v>119</v>
      </c>
      <c r="G3799">
        <v>1</v>
      </c>
      <c r="H3799" s="1">
        <v>45578</v>
      </c>
      <c r="I3799" s="1" t="str">
        <f>TEXT(data[[#This Row],[OrderDate]],"mmm")</f>
        <v>Oct</v>
      </c>
      <c r="J3799" s="6">
        <v>0.79027777777777775</v>
      </c>
      <c r="K3799" s="6" t="str">
        <f>TEXT(data[[#This Row],[OrderTime]],"h")</f>
        <v>18</v>
      </c>
      <c r="L3799" s="1">
        <v>45579</v>
      </c>
      <c r="M3799" s="6">
        <v>0.87361111111111112</v>
      </c>
      <c r="N3799" t="s">
        <v>145</v>
      </c>
      <c r="O3799" t="s">
        <v>570</v>
      </c>
      <c r="P3799" t="s">
        <v>77</v>
      </c>
      <c r="Q3799" t="s">
        <v>26</v>
      </c>
      <c r="R3799" t="s">
        <v>37</v>
      </c>
      <c r="S3799" t="s">
        <v>28</v>
      </c>
      <c r="T3799" t="s">
        <v>38</v>
      </c>
      <c r="U3799" t="s">
        <v>39</v>
      </c>
      <c r="V3799" s="5">
        <f>data[[#This Row],[PriceUSD]]*data[[#This Row],[Quantity]]</f>
        <v>56.71</v>
      </c>
      <c r="W3799" s="7">
        <f>data[[#This Row],[OrderDate]] + TIME(VALUE(LEFT(data[[#This Row],[OrderTime]],2)), VALUE(RIGHT(data[[#This Row],[OrderTime]],2)), 0)</f>
        <v>45578.054166666669</v>
      </c>
      <c r="X3799" s="7">
        <f>_xlfn.MINIFS(data[OrderDateTime], data[CustomerName], data[[#This Row],[CustomerName]])</f>
        <v>45521.038888888892</v>
      </c>
      <c r="Y3799" t="str">
        <f>IF(data[[#This Row],[OrderDateTime]]=data[[#This Row],[FirstOrderDateTime]], "New", "Returning")</f>
        <v>Returning</v>
      </c>
      <c r="Z3799" s="7">
        <f>data[[#This Row],[DeliveryDate]] + data[[#This Row],[DeliveryTime]]</f>
        <v>45579.873611111114</v>
      </c>
      <c r="AA3799" s="7">
        <f>data[[#This Row],[OrderDateTime]] + 1</f>
        <v>45579.054166666669</v>
      </c>
      <c r="AB3799" s="7" t="str">
        <f>IF(data[[#This Row],[DeliveryDateTime]] &lt;= data[[#This Row],[SLADue]], "On Time", "Late")</f>
        <v>Late</v>
      </c>
    </row>
    <row r="3800" spans="1:28" x14ac:dyDescent="0.2">
      <c r="A3800" t="s">
        <v>4350</v>
      </c>
      <c r="B3800" t="s">
        <v>19</v>
      </c>
      <c r="C3800" t="s">
        <v>69</v>
      </c>
      <c r="D3800" t="s">
        <v>70</v>
      </c>
      <c r="E3800" s="5">
        <v>54.58</v>
      </c>
      <c r="F3800" t="s">
        <v>71</v>
      </c>
      <c r="G3800">
        <v>1</v>
      </c>
      <c r="H3800" s="1">
        <v>45534</v>
      </c>
      <c r="I3800" s="1" t="str">
        <f>TEXT(data[[#This Row],[OrderDate]],"mmm")</f>
        <v>Aug</v>
      </c>
      <c r="J3800" s="6">
        <v>0.6020833333333333</v>
      </c>
      <c r="K3800" s="6" t="str">
        <f>TEXT(data[[#This Row],[OrderTime]],"h")</f>
        <v>14</v>
      </c>
      <c r="L3800" s="1">
        <v>45536</v>
      </c>
      <c r="M3800" s="6">
        <v>0.81041666666666667</v>
      </c>
      <c r="N3800" t="s">
        <v>502</v>
      </c>
      <c r="O3800" t="s">
        <v>735</v>
      </c>
      <c r="P3800" t="s">
        <v>202</v>
      </c>
      <c r="Q3800" t="s">
        <v>26</v>
      </c>
      <c r="R3800" t="s">
        <v>37</v>
      </c>
      <c r="S3800" t="s">
        <v>105</v>
      </c>
      <c r="T3800" t="s">
        <v>29</v>
      </c>
      <c r="U3800" t="s">
        <v>39</v>
      </c>
      <c r="V3800" s="5">
        <f>data[[#This Row],[PriceUSD]]*data[[#This Row],[Quantity]]</f>
        <v>54.58</v>
      </c>
      <c r="W3800" s="7">
        <f>data[[#This Row],[OrderDate]] + TIME(VALUE(LEFT(data[[#This Row],[OrderTime]],2)), VALUE(RIGHT(data[[#This Row],[OrderTime]],2)), 0)</f>
        <v>45534.022916666669</v>
      </c>
      <c r="X3800" s="7">
        <f>_xlfn.MINIFS(data[OrderDateTime], data[CustomerName], data[[#This Row],[CustomerName]])</f>
        <v>45534.022916666669</v>
      </c>
      <c r="Y3800" t="str">
        <f>IF(data[[#This Row],[OrderDateTime]]=data[[#This Row],[FirstOrderDateTime]], "New", "Returning")</f>
        <v>New</v>
      </c>
      <c r="Z3800" s="7">
        <f>data[[#This Row],[DeliveryDate]] + data[[#This Row],[DeliveryTime]]</f>
        <v>45536.810416666667</v>
      </c>
      <c r="AA3800" s="7">
        <f>data[[#This Row],[OrderDateTime]] + 1</f>
        <v>45535.022916666669</v>
      </c>
      <c r="AB3800" s="7" t="str">
        <f>IF(data[[#This Row],[DeliveryDateTime]] &lt;= data[[#This Row],[SLADue]], "On Time", "Late")</f>
        <v>Late</v>
      </c>
    </row>
    <row r="3801" spans="1:28" x14ac:dyDescent="0.2">
      <c r="A3801" t="s">
        <v>4351</v>
      </c>
      <c r="B3801" t="s">
        <v>19</v>
      </c>
      <c r="C3801" t="s">
        <v>101</v>
      </c>
      <c r="D3801" t="s">
        <v>102</v>
      </c>
      <c r="E3801" s="5">
        <v>26.85</v>
      </c>
      <c r="F3801" t="s">
        <v>81</v>
      </c>
      <c r="G3801">
        <v>1</v>
      </c>
      <c r="H3801" s="1">
        <v>45645</v>
      </c>
      <c r="I3801" s="1" t="str">
        <f>TEXT(data[[#This Row],[OrderDate]],"mmm")</f>
        <v>Dec</v>
      </c>
      <c r="J3801" s="6">
        <v>0.75277777777777777</v>
      </c>
      <c r="K3801" s="6" t="str">
        <f>TEXT(data[[#This Row],[OrderTime]],"h")</f>
        <v>18</v>
      </c>
      <c r="L3801" s="1">
        <v>45646</v>
      </c>
      <c r="M3801" s="6">
        <v>0.75277777777777777</v>
      </c>
      <c r="N3801" t="s">
        <v>88</v>
      </c>
      <c r="O3801" t="s">
        <v>184</v>
      </c>
      <c r="P3801" t="s">
        <v>25</v>
      </c>
      <c r="Q3801" t="s">
        <v>26</v>
      </c>
      <c r="R3801" t="s">
        <v>83</v>
      </c>
      <c r="S3801" t="s">
        <v>28</v>
      </c>
      <c r="T3801" t="s">
        <v>38</v>
      </c>
      <c r="U3801" t="s">
        <v>30</v>
      </c>
      <c r="V3801" s="5">
        <f>data[[#This Row],[PriceUSD]]*data[[#This Row],[Quantity]]</f>
        <v>26.85</v>
      </c>
      <c r="W3801" s="7">
        <f>data[[#This Row],[OrderDate]] + TIME(VALUE(LEFT(data[[#This Row],[OrderTime]],2)), VALUE(RIGHT(data[[#This Row],[OrderTime]],2)), 0)</f>
        <v>45645.054166666669</v>
      </c>
      <c r="X3801" s="7">
        <f>_xlfn.MINIFS(data[OrderDateTime], data[CustomerName], data[[#This Row],[CustomerName]])</f>
        <v>45515.054166666669</v>
      </c>
      <c r="Y3801" t="str">
        <f>IF(data[[#This Row],[OrderDateTime]]=data[[#This Row],[FirstOrderDateTime]], "New", "Returning")</f>
        <v>Returning</v>
      </c>
      <c r="Z3801" s="7">
        <f>data[[#This Row],[DeliveryDate]] + data[[#This Row],[DeliveryTime]]</f>
        <v>45646.75277777778</v>
      </c>
      <c r="AA3801" s="7">
        <f>data[[#This Row],[OrderDateTime]] + 1</f>
        <v>45646.054166666669</v>
      </c>
      <c r="AB3801" s="7" t="str">
        <f>IF(data[[#This Row],[DeliveryDateTime]] &lt;= data[[#This Row],[SLADue]], "On Time", "Late")</f>
        <v>Late</v>
      </c>
    </row>
    <row r="3802" spans="1:28" x14ac:dyDescent="0.2">
      <c r="A3802" t="s">
        <v>4352</v>
      </c>
      <c r="B3802" t="s">
        <v>19</v>
      </c>
      <c r="C3802" t="s">
        <v>32</v>
      </c>
      <c r="D3802" t="s">
        <v>33</v>
      </c>
      <c r="E3802" s="5">
        <v>49.95</v>
      </c>
      <c r="F3802" t="s">
        <v>22</v>
      </c>
      <c r="G3802">
        <v>2</v>
      </c>
      <c r="H3802" s="1">
        <v>45576</v>
      </c>
      <c r="I3802" s="1" t="str">
        <f>TEXT(data[[#This Row],[OrderDate]],"mmm")</f>
        <v>Oct</v>
      </c>
      <c r="J3802" s="6">
        <v>0.48125000000000001</v>
      </c>
      <c r="K3802" s="6" t="str">
        <f>TEXT(data[[#This Row],[OrderTime]],"h")</f>
        <v>11</v>
      </c>
      <c r="L3802" s="1">
        <v>45576</v>
      </c>
      <c r="M3802" s="6">
        <v>0.73124999999999996</v>
      </c>
      <c r="N3802" t="s">
        <v>502</v>
      </c>
      <c r="O3802" t="s">
        <v>873</v>
      </c>
      <c r="P3802" t="s">
        <v>202</v>
      </c>
      <c r="Q3802" t="s">
        <v>26</v>
      </c>
      <c r="R3802" t="s">
        <v>37</v>
      </c>
      <c r="S3802" t="s">
        <v>47</v>
      </c>
      <c r="T3802" t="s">
        <v>38</v>
      </c>
      <c r="U3802" t="s">
        <v>67</v>
      </c>
      <c r="V3802" s="5">
        <f>data[[#This Row],[PriceUSD]]*data[[#This Row],[Quantity]]</f>
        <v>99.9</v>
      </c>
      <c r="W3802" s="7">
        <f>data[[#This Row],[OrderDate]] + TIME(VALUE(LEFT(data[[#This Row],[OrderTime]],2)), VALUE(RIGHT(data[[#This Row],[OrderTime]],2)), 0)</f>
        <v>45576.017361111109</v>
      </c>
      <c r="X3802" s="7">
        <f>_xlfn.MINIFS(data[OrderDateTime], data[CustomerName], data[[#This Row],[CustomerName]])</f>
        <v>45523.022916666669</v>
      </c>
      <c r="Y3802" t="str">
        <f>IF(data[[#This Row],[OrderDateTime]]=data[[#This Row],[FirstOrderDateTime]], "New", "Returning")</f>
        <v>Returning</v>
      </c>
      <c r="Z3802" s="7">
        <f>data[[#This Row],[DeliveryDate]] + data[[#This Row],[DeliveryTime]]</f>
        <v>45576.731249999997</v>
      </c>
      <c r="AA3802" s="7">
        <f>data[[#This Row],[OrderDateTime]] + 1</f>
        <v>45577.017361111109</v>
      </c>
      <c r="AB3802" s="7" t="str">
        <f>IF(data[[#This Row],[DeliveryDateTime]] &lt;= data[[#This Row],[SLADue]], "On Time", "Late")</f>
        <v>On Time</v>
      </c>
    </row>
    <row r="3803" spans="1:28" x14ac:dyDescent="0.2">
      <c r="A3803" t="s">
        <v>4353</v>
      </c>
      <c r="B3803" t="s">
        <v>19</v>
      </c>
      <c r="C3803" t="s">
        <v>79</v>
      </c>
      <c r="D3803" t="s">
        <v>80</v>
      </c>
      <c r="E3803" s="5">
        <v>30.3</v>
      </c>
      <c r="F3803" t="s">
        <v>81</v>
      </c>
      <c r="G3803">
        <v>1</v>
      </c>
      <c r="H3803" s="1">
        <v>45811</v>
      </c>
      <c r="I3803" s="1" t="str">
        <f>TEXT(data[[#This Row],[OrderDate]],"mmm")</f>
        <v>Jun</v>
      </c>
      <c r="J3803" s="6">
        <v>0.44444444444444442</v>
      </c>
      <c r="K3803" s="6" t="str">
        <f>TEXT(data[[#This Row],[OrderTime]],"h")</f>
        <v>10</v>
      </c>
      <c r="L3803" s="1">
        <v>45811</v>
      </c>
      <c r="M3803" s="6">
        <v>0.73611111111111116</v>
      </c>
      <c r="N3803" t="s">
        <v>276</v>
      </c>
      <c r="O3803" t="s">
        <v>35</v>
      </c>
      <c r="P3803" t="s">
        <v>133</v>
      </c>
      <c r="Q3803" t="s">
        <v>26</v>
      </c>
      <c r="R3803" t="s">
        <v>83</v>
      </c>
      <c r="S3803" t="s">
        <v>47</v>
      </c>
      <c r="T3803" t="s">
        <v>29</v>
      </c>
      <c r="U3803" t="s">
        <v>39</v>
      </c>
      <c r="V3803" s="5">
        <f>data[[#This Row],[PriceUSD]]*data[[#This Row],[Quantity]]</f>
        <v>30.3</v>
      </c>
      <c r="W3803" s="7">
        <f>data[[#This Row],[OrderDate]] + TIME(VALUE(LEFT(data[[#This Row],[OrderTime]],2)), VALUE(RIGHT(data[[#This Row],[OrderTime]],2)), 0)</f>
        <v>45811.030555555553</v>
      </c>
      <c r="X3803" s="7">
        <f>_xlfn.MINIFS(data[OrderDateTime], data[CustomerName], data[[#This Row],[CustomerName]])</f>
        <v>45595.015277777777</v>
      </c>
      <c r="Y3803" t="str">
        <f>IF(data[[#This Row],[OrderDateTime]]=data[[#This Row],[FirstOrderDateTime]], "New", "Returning")</f>
        <v>Returning</v>
      </c>
      <c r="Z3803" s="7">
        <f>data[[#This Row],[DeliveryDate]] + data[[#This Row],[DeliveryTime]]</f>
        <v>45811.736111111109</v>
      </c>
      <c r="AA3803" s="7">
        <f>data[[#This Row],[OrderDateTime]] + 1</f>
        <v>45812.030555555553</v>
      </c>
      <c r="AB3803" s="7" t="str">
        <f>IF(data[[#This Row],[DeliveryDateTime]] &lt;= data[[#This Row],[SLADue]], "On Time", "Late")</f>
        <v>On Time</v>
      </c>
    </row>
    <row r="3804" spans="1:28" x14ac:dyDescent="0.2">
      <c r="A3804" t="s">
        <v>4354</v>
      </c>
      <c r="B3804" t="s">
        <v>19</v>
      </c>
      <c r="C3804" t="s">
        <v>41</v>
      </c>
      <c r="D3804" t="s">
        <v>42</v>
      </c>
      <c r="E3804" s="5">
        <v>38.159999999999997</v>
      </c>
      <c r="F3804" t="s">
        <v>51</v>
      </c>
      <c r="G3804">
        <v>1</v>
      </c>
      <c r="H3804" s="1">
        <v>45641</v>
      </c>
      <c r="I3804" s="1" t="str">
        <f>TEXT(data[[#This Row],[OrderDate]],"mmm")</f>
        <v>Dec</v>
      </c>
      <c r="J3804" s="6">
        <v>0.85624999999999996</v>
      </c>
      <c r="K3804" s="6" t="str">
        <f>TEXT(data[[#This Row],[OrderTime]],"h")</f>
        <v>20</v>
      </c>
      <c r="L3804" s="1">
        <v>45643</v>
      </c>
      <c r="M3804" s="6">
        <v>0.48958333333333331</v>
      </c>
      <c r="N3804" t="s">
        <v>131</v>
      </c>
      <c r="O3804" t="s">
        <v>1057</v>
      </c>
      <c r="P3804" t="s">
        <v>133</v>
      </c>
      <c r="Q3804" t="s">
        <v>53</v>
      </c>
      <c r="R3804" t="s">
        <v>46</v>
      </c>
      <c r="S3804" t="s">
        <v>105</v>
      </c>
      <c r="T3804" t="s">
        <v>29</v>
      </c>
      <c r="U3804" t="s">
        <v>39</v>
      </c>
      <c r="V3804" s="5">
        <f>data[[#This Row],[PriceUSD]]*data[[#This Row],[Quantity]]</f>
        <v>38.159999999999997</v>
      </c>
      <c r="W3804" s="7">
        <f>data[[#This Row],[OrderDate]] + TIME(VALUE(LEFT(data[[#This Row],[OrderTime]],2)), VALUE(RIGHT(data[[#This Row],[OrderTime]],2)), 0)</f>
        <v>45641.017361111109</v>
      </c>
      <c r="X3804" s="7">
        <f>_xlfn.MINIFS(data[OrderDateTime], data[CustomerName], data[[#This Row],[CustomerName]])</f>
        <v>45557.017361111109</v>
      </c>
      <c r="Y3804" t="str">
        <f>IF(data[[#This Row],[OrderDateTime]]=data[[#This Row],[FirstOrderDateTime]], "New", "Returning")</f>
        <v>Returning</v>
      </c>
      <c r="Z3804" s="7">
        <f>data[[#This Row],[DeliveryDate]] + data[[#This Row],[DeliveryTime]]</f>
        <v>45643.489583333336</v>
      </c>
      <c r="AA3804" s="7">
        <f>data[[#This Row],[OrderDateTime]] + 1</f>
        <v>45642.017361111109</v>
      </c>
      <c r="AB3804" s="7" t="str">
        <f>IF(data[[#This Row],[DeliveryDateTime]] &lt;= data[[#This Row],[SLADue]], "On Time", "Late")</f>
        <v>Late</v>
      </c>
    </row>
    <row r="3805" spans="1:28" x14ac:dyDescent="0.2">
      <c r="A3805" t="s">
        <v>4355</v>
      </c>
      <c r="B3805" t="s">
        <v>19</v>
      </c>
      <c r="C3805" t="s">
        <v>117</v>
      </c>
      <c r="D3805" t="s">
        <v>118</v>
      </c>
      <c r="E3805" s="5">
        <v>75.52</v>
      </c>
      <c r="F3805" t="s">
        <v>182</v>
      </c>
      <c r="G3805">
        <v>2</v>
      </c>
      <c r="H3805" s="1">
        <v>45780</v>
      </c>
      <c r="I3805" s="1" t="str">
        <f>TEXT(data[[#This Row],[OrderDate]],"mmm")</f>
        <v>May</v>
      </c>
      <c r="J3805" s="6">
        <v>0.85069444444444442</v>
      </c>
      <c r="K3805" s="6" t="str">
        <f>TEXT(data[[#This Row],[OrderTime]],"h")</f>
        <v>20</v>
      </c>
      <c r="L3805" s="1">
        <v>45782</v>
      </c>
      <c r="M3805" s="6">
        <v>0.74375000000000002</v>
      </c>
      <c r="N3805" t="s">
        <v>95</v>
      </c>
      <c r="O3805" t="s">
        <v>255</v>
      </c>
      <c r="P3805" t="s">
        <v>25</v>
      </c>
      <c r="Q3805" t="s">
        <v>26</v>
      </c>
      <c r="R3805" t="s">
        <v>66</v>
      </c>
      <c r="S3805" t="s">
        <v>105</v>
      </c>
      <c r="T3805" t="s">
        <v>29</v>
      </c>
      <c r="U3805" t="s">
        <v>30</v>
      </c>
      <c r="V3805" s="5">
        <f>data[[#This Row],[PriceUSD]]*data[[#This Row],[Quantity]]</f>
        <v>151.04</v>
      </c>
      <c r="W3805" s="7">
        <f>data[[#This Row],[OrderDate]] + TIME(VALUE(LEFT(data[[#This Row],[OrderTime]],2)), VALUE(RIGHT(data[[#This Row],[OrderTime]],2)), 0)</f>
        <v>45780.030555555553</v>
      </c>
      <c r="X3805" s="7">
        <f>_xlfn.MINIFS(data[OrderDateTime], data[CustomerName], data[[#This Row],[CustomerName]])</f>
        <v>45506.030555555553</v>
      </c>
      <c r="Y3805" t="str">
        <f>IF(data[[#This Row],[OrderDateTime]]=data[[#This Row],[FirstOrderDateTime]], "New", "Returning")</f>
        <v>Returning</v>
      </c>
      <c r="Z3805" s="7">
        <f>data[[#This Row],[DeliveryDate]] + data[[#This Row],[DeliveryTime]]</f>
        <v>45782.743750000001</v>
      </c>
      <c r="AA3805" s="7">
        <f>data[[#This Row],[OrderDateTime]] + 1</f>
        <v>45781.030555555553</v>
      </c>
      <c r="AB3805" s="7" t="str">
        <f>IF(data[[#This Row],[DeliveryDateTime]] &lt;= data[[#This Row],[SLADue]], "On Time", "Late")</f>
        <v>Late</v>
      </c>
    </row>
    <row r="3806" spans="1:28" x14ac:dyDescent="0.2">
      <c r="A3806" t="s">
        <v>4356</v>
      </c>
      <c r="B3806" t="s">
        <v>19</v>
      </c>
      <c r="C3806" t="s">
        <v>85</v>
      </c>
      <c r="D3806" t="s">
        <v>86</v>
      </c>
      <c r="E3806" s="5">
        <v>51.71</v>
      </c>
      <c r="F3806" t="s">
        <v>87</v>
      </c>
      <c r="G3806">
        <v>1</v>
      </c>
      <c r="H3806" s="1">
        <v>45841</v>
      </c>
      <c r="I3806" s="1" t="str">
        <f>TEXT(data[[#This Row],[OrderDate]],"mmm")</f>
        <v>Jul</v>
      </c>
      <c r="J3806" s="6">
        <v>0.80069444444444449</v>
      </c>
      <c r="K3806" s="6" t="str">
        <f>TEXT(data[[#This Row],[OrderTime]],"h")</f>
        <v>19</v>
      </c>
      <c r="L3806" s="1">
        <v>45842</v>
      </c>
      <c r="M3806" s="6">
        <v>0.80069444444444449</v>
      </c>
      <c r="N3806" t="s">
        <v>120</v>
      </c>
      <c r="O3806" t="s">
        <v>639</v>
      </c>
      <c r="P3806" t="s">
        <v>25</v>
      </c>
      <c r="Q3806" t="s">
        <v>26</v>
      </c>
      <c r="R3806" t="s">
        <v>90</v>
      </c>
      <c r="S3806" t="s">
        <v>28</v>
      </c>
      <c r="T3806" t="s">
        <v>106</v>
      </c>
      <c r="U3806" t="s">
        <v>30</v>
      </c>
      <c r="V3806" s="5">
        <f>data[[#This Row],[PriceUSD]]*data[[#This Row],[Quantity]]</f>
        <v>51.71</v>
      </c>
      <c r="W3806" s="7">
        <f>data[[#This Row],[OrderDate]] + TIME(VALUE(LEFT(data[[#This Row],[OrderTime]],2)), VALUE(RIGHT(data[[#This Row],[OrderTime]],2)), 0)</f>
        <v>45841.030555555553</v>
      </c>
      <c r="X3806" s="7">
        <f>_xlfn.MINIFS(data[OrderDateTime], data[CustomerName], data[[#This Row],[CustomerName]])</f>
        <v>45515.061805555553</v>
      </c>
      <c r="Y3806" t="str">
        <f>IF(data[[#This Row],[OrderDateTime]]=data[[#This Row],[FirstOrderDateTime]], "New", "Returning")</f>
        <v>Returning</v>
      </c>
      <c r="Z3806" s="7">
        <f>data[[#This Row],[DeliveryDate]] + data[[#This Row],[DeliveryTime]]</f>
        <v>45842.800694444442</v>
      </c>
      <c r="AA3806" s="7">
        <f>data[[#This Row],[OrderDateTime]] + 1</f>
        <v>45842.030555555553</v>
      </c>
      <c r="AB3806" s="7" t="str">
        <f>IF(data[[#This Row],[DeliveryDateTime]] &lt;= data[[#This Row],[SLADue]], "On Time", "Late")</f>
        <v>Late</v>
      </c>
    </row>
    <row r="3807" spans="1:28" x14ac:dyDescent="0.2">
      <c r="A3807" t="s">
        <v>4357</v>
      </c>
      <c r="B3807" t="s">
        <v>19</v>
      </c>
      <c r="C3807" t="s">
        <v>258</v>
      </c>
      <c r="D3807" t="s">
        <v>259</v>
      </c>
      <c r="E3807" s="5">
        <v>129.51</v>
      </c>
      <c r="F3807" t="s">
        <v>182</v>
      </c>
      <c r="G3807">
        <v>1</v>
      </c>
      <c r="H3807" s="1">
        <v>45794</v>
      </c>
      <c r="I3807" s="1" t="str">
        <f>TEXT(data[[#This Row],[OrderDate]],"mmm")</f>
        <v>May</v>
      </c>
      <c r="J3807" s="6">
        <v>0.70972222222222225</v>
      </c>
      <c r="K3807" s="6" t="str">
        <f>TEXT(data[[#This Row],[OrderTime]],"h")</f>
        <v>17</v>
      </c>
      <c r="L3807" s="1">
        <v>45795</v>
      </c>
      <c r="M3807" s="6">
        <v>0.70972222222222225</v>
      </c>
      <c r="N3807" t="s">
        <v>34</v>
      </c>
      <c r="O3807" t="s">
        <v>446</v>
      </c>
      <c r="P3807" t="s">
        <v>36</v>
      </c>
      <c r="Q3807" t="s">
        <v>26</v>
      </c>
      <c r="R3807" t="s">
        <v>261</v>
      </c>
      <c r="S3807" t="s">
        <v>28</v>
      </c>
      <c r="T3807" t="s">
        <v>29</v>
      </c>
      <c r="U3807" t="s">
        <v>30</v>
      </c>
      <c r="V3807" s="5">
        <f>data[[#This Row],[PriceUSD]]*data[[#This Row],[Quantity]]</f>
        <v>129.51</v>
      </c>
      <c r="W3807" s="7">
        <f>data[[#This Row],[OrderDate]] + TIME(VALUE(LEFT(data[[#This Row],[OrderTime]],2)), VALUE(RIGHT(data[[#This Row],[OrderTime]],2)), 0)</f>
        <v>45794.015277777777</v>
      </c>
      <c r="X3807" s="7">
        <f>_xlfn.MINIFS(data[OrderDateTime], data[CustomerName], data[[#This Row],[CustomerName]])</f>
        <v>45509.015277777777</v>
      </c>
      <c r="Y3807" t="str">
        <f>IF(data[[#This Row],[OrderDateTime]]=data[[#This Row],[FirstOrderDateTime]], "New", "Returning")</f>
        <v>Returning</v>
      </c>
      <c r="Z3807" s="7">
        <f>data[[#This Row],[DeliveryDate]] + data[[#This Row],[DeliveryTime]]</f>
        <v>45795.709722222222</v>
      </c>
      <c r="AA3807" s="7">
        <f>data[[#This Row],[OrderDateTime]] + 1</f>
        <v>45795.015277777777</v>
      </c>
      <c r="AB3807" s="7" t="str">
        <f>IF(data[[#This Row],[DeliveryDateTime]] &lt;= data[[#This Row],[SLADue]], "On Time", "Late")</f>
        <v>Late</v>
      </c>
    </row>
    <row r="3808" spans="1:28" x14ac:dyDescent="0.2">
      <c r="A3808" t="s">
        <v>4358</v>
      </c>
      <c r="B3808" t="s">
        <v>19</v>
      </c>
      <c r="C3808" t="s">
        <v>41</v>
      </c>
      <c r="D3808" t="s">
        <v>42</v>
      </c>
      <c r="E3808" s="5">
        <v>34.39</v>
      </c>
      <c r="F3808" t="s">
        <v>51</v>
      </c>
      <c r="G3808">
        <v>1</v>
      </c>
      <c r="H3808" s="1">
        <v>45694</v>
      </c>
      <c r="I3808" s="1" t="str">
        <f>TEXT(data[[#This Row],[OrderDate]],"mmm")</f>
        <v>Feb</v>
      </c>
      <c r="J3808" s="6">
        <v>0.73055555555555551</v>
      </c>
      <c r="K3808" s="6" t="str">
        <f>TEXT(data[[#This Row],[OrderTime]],"h")</f>
        <v>17</v>
      </c>
      <c r="L3808" s="1">
        <v>45695</v>
      </c>
      <c r="M3808" s="6">
        <v>0.85555555555555551</v>
      </c>
      <c r="N3808" t="s">
        <v>75</v>
      </c>
      <c r="O3808" t="s">
        <v>427</v>
      </c>
      <c r="P3808" t="s">
        <v>77</v>
      </c>
      <c r="Q3808" t="s">
        <v>26</v>
      </c>
      <c r="R3808" t="s">
        <v>46</v>
      </c>
      <c r="S3808" t="s">
        <v>28</v>
      </c>
      <c r="T3808" t="s">
        <v>38</v>
      </c>
      <c r="U3808" t="s">
        <v>30</v>
      </c>
      <c r="V3808" s="5">
        <f>data[[#This Row],[PriceUSD]]*data[[#This Row],[Quantity]]</f>
        <v>34.39</v>
      </c>
      <c r="W3808" s="7">
        <f>data[[#This Row],[OrderDate]] + TIME(VALUE(LEFT(data[[#This Row],[OrderTime]],2)), VALUE(RIGHT(data[[#This Row],[OrderTime]],2)), 0)</f>
        <v>45694.038888888892</v>
      </c>
      <c r="X3808" s="7">
        <f>_xlfn.MINIFS(data[OrderDateTime], data[CustomerName], data[[#This Row],[CustomerName]])</f>
        <v>45622.061805555553</v>
      </c>
      <c r="Y3808" t="str">
        <f>IF(data[[#This Row],[OrderDateTime]]=data[[#This Row],[FirstOrderDateTime]], "New", "Returning")</f>
        <v>Returning</v>
      </c>
      <c r="Z3808" s="7">
        <f>data[[#This Row],[DeliveryDate]] + data[[#This Row],[DeliveryTime]]</f>
        <v>45695.855555555558</v>
      </c>
      <c r="AA3808" s="7">
        <f>data[[#This Row],[OrderDateTime]] + 1</f>
        <v>45695.038888888892</v>
      </c>
      <c r="AB3808" s="7" t="str">
        <f>IF(data[[#This Row],[DeliveryDateTime]] &lt;= data[[#This Row],[SLADue]], "On Time", "Late")</f>
        <v>Late</v>
      </c>
    </row>
    <row r="3809" spans="1:28" x14ac:dyDescent="0.2">
      <c r="A3809" t="s">
        <v>4359</v>
      </c>
      <c r="B3809" t="s">
        <v>19</v>
      </c>
      <c r="C3809" t="s">
        <v>101</v>
      </c>
      <c r="D3809" t="s">
        <v>102</v>
      </c>
      <c r="E3809" s="5">
        <v>30.64</v>
      </c>
      <c r="F3809" t="s">
        <v>81</v>
      </c>
      <c r="G3809">
        <v>2</v>
      </c>
      <c r="H3809" s="1">
        <v>45773</v>
      </c>
      <c r="I3809" s="1" t="str">
        <f>TEXT(data[[#This Row],[OrderDate]],"mmm")</f>
        <v>Apr</v>
      </c>
      <c r="J3809" s="6">
        <v>0.44583333333333336</v>
      </c>
      <c r="K3809" s="6" t="str">
        <f>TEXT(data[[#This Row],[OrderTime]],"h")</f>
        <v>10</v>
      </c>
      <c r="L3809" s="1">
        <v>45773</v>
      </c>
      <c r="M3809" s="6">
        <v>0.61250000000000004</v>
      </c>
      <c r="N3809" t="s">
        <v>98</v>
      </c>
      <c r="O3809" t="s">
        <v>651</v>
      </c>
      <c r="P3809" t="s">
        <v>77</v>
      </c>
      <c r="Q3809" t="s">
        <v>53</v>
      </c>
      <c r="R3809" t="s">
        <v>83</v>
      </c>
      <c r="S3809" t="s">
        <v>47</v>
      </c>
      <c r="T3809" t="s">
        <v>38</v>
      </c>
      <c r="U3809" t="s">
        <v>39</v>
      </c>
      <c r="V3809" s="5">
        <f>data[[#This Row],[PriceUSD]]*data[[#This Row],[Quantity]]</f>
        <v>61.28</v>
      </c>
      <c r="W3809" s="7">
        <f>data[[#This Row],[OrderDate]] + TIME(VALUE(LEFT(data[[#This Row],[OrderTime]],2)), VALUE(RIGHT(data[[#This Row],[OrderTime]],2)), 0)</f>
        <v>45773.022916666669</v>
      </c>
      <c r="X3809" s="7">
        <f>_xlfn.MINIFS(data[OrderDateTime], data[CustomerName], data[[#This Row],[CustomerName]])</f>
        <v>45522.038888888892</v>
      </c>
      <c r="Y3809" t="str">
        <f>IF(data[[#This Row],[OrderDateTime]]=data[[#This Row],[FirstOrderDateTime]], "New", "Returning")</f>
        <v>Returning</v>
      </c>
      <c r="Z3809" s="7">
        <f>data[[#This Row],[DeliveryDate]] + data[[#This Row],[DeliveryTime]]</f>
        <v>45773.612500000003</v>
      </c>
      <c r="AA3809" s="7">
        <f>data[[#This Row],[OrderDateTime]] + 1</f>
        <v>45774.022916666669</v>
      </c>
      <c r="AB3809" s="7" t="str">
        <f>IF(data[[#This Row],[DeliveryDateTime]] &lt;= data[[#This Row],[SLADue]], "On Time", "Late")</f>
        <v>On Time</v>
      </c>
    </row>
    <row r="3810" spans="1:28" x14ac:dyDescent="0.2">
      <c r="A3810" t="s">
        <v>4360</v>
      </c>
      <c r="B3810" t="s">
        <v>19</v>
      </c>
      <c r="C3810" t="s">
        <v>117</v>
      </c>
      <c r="D3810" t="s">
        <v>118</v>
      </c>
      <c r="E3810" s="5">
        <v>71.099999999999994</v>
      </c>
      <c r="F3810" t="s">
        <v>94</v>
      </c>
      <c r="G3810">
        <v>3</v>
      </c>
      <c r="H3810" s="1">
        <v>45848</v>
      </c>
      <c r="I3810" s="1" t="str">
        <f>TEXT(data[[#This Row],[OrderDate]],"mmm")</f>
        <v>Jul</v>
      </c>
      <c r="J3810" s="6">
        <v>0.77013888888888893</v>
      </c>
      <c r="K3810" s="6" t="str">
        <f>TEXT(data[[#This Row],[OrderTime]],"h")</f>
        <v>18</v>
      </c>
      <c r="L3810" s="1">
        <v>45849</v>
      </c>
      <c r="M3810" s="6">
        <v>0.85347222222222219</v>
      </c>
      <c r="N3810" t="s">
        <v>120</v>
      </c>
      <c r="O3810" t="s">
        <v>1265</v>
      </c>
      <c r="P3810" t="s">
        <v>25</v>
      </c>
      <c r="Q3810" t="s">
        <v>53</v>
      </c>
      <c r="R3810" t="s">
        <v>66</v>
      </c>
      <c r="S3810" t="s">
        <v>28</v>
      </c>
      <c r="T3810" t="s">
        <v>59</v>
      </c>
      <c r="U3810" t="s">
        <v>39</v>
      </c>
      <c r="V3810" s="5">
        <f>data[[#This Row],[PriceUSD]]*data[[#This Row],[Quantity]]</f>
        <v>213.29999999999998</v>
      </c>
      <c r="W3810" s="7">
        <f>data[[#This Row],[OrderDate]] + TIME(VALUE(LEFT(data[[#This Row],[OrderTime]],2)), VALUE(RIGHT(data[[#This Row],[OrderTime]],2)), 0)</f>
        <v>45848.061805555553</v>
      </c>
      <c r="X3810" s="7">
        <f>_xlfn.MINIFS(data[OrderDateTime], data[CustomerName], data[[#This Row],[CustomerName]])</f>
        <v>45508.054166666669</v>
      </c>
      <c r="Y3810" t="str">
        <f>IF(data[[#This Row],[OrderDateTime]]=data[[#This Row],[FirstOrderDateTime]], "New", "Returning")</f>
        <v>Returning</v>
      </c>
      <c r="Z3810" s="7">
        <f>data[[#This Row],[DeliveryDate]] + data[[#This Row],[DeliveryTime]]</f>
        <v>45849.853472222225</v>
      </c>
      <c r="AA3810" s="7">
        <f>data[[#This Row],[OrderDateTime]] + 1</f>
        <v>45849.061805555553</v>
      </c>
      <c r="AB3810" s="7" t="str">
        <f>IF(data[[#This Row],[DeliveryDateTime]] &lt;= data[[#This Row],[SLADue]], "On Time", "Late")</f>
        <v>Late</v>
      </c>
    </row>
    <row r="3811" spans="1:28" x14ac:dyDescent="0.2">
      <c r="A3811" t="s">
        <v>4361</v>
      </c>
      <c r="B3811" t="s">
        <v>19</v>
      </c>
      <c r="C3811" t="s">
        <v>290</v>
      </c>
      <c r="D3811" t="s">
        <v>291</v>
      </c>
      <c r="E3811" s="5">
        <v>65.44</v>
      </c>
      <c r="F3811" t="s">
        <v>22</v>
      </c>
      <c r="G3811">
        <v>1</v>
      </c>
      <c r="H3811" s="1">
        <v>45653</v>
      </c>
      <c r="I3811" s="1" t="str">
        <f>TEXT(data[[#This Row],[OrderDate]],"mmm")</f>
        <v>Dec</v>
      </c>
      <c r="J3811" s="6">
        <v>0.42638888888888887</v>
      </c>
      <c r="K3811" s="6" t="str">
        <f>TEXT(data[[#This Row],[OrderTime]],"h")</f>
        <v>10</v>
      </c>
      <c r="L3811" s="1">
        <v>45654</v>
      </c>
      <c r="M3811" s="6">
        <v>0.50972222222222219</v>
      </c>
      <c r="N3811" t="s">
        <v>95</v>
      </c>
      <c r="O3811" t="s">
        <v>1614</v>
      </c>
      <c r="P3811" t="s">
        <v>25</v>
      </c>
      <c r="Q3811" t="s">
        <v>26</v>
      </c>
      <c r="R3811" t="s">
        <v>294</v>
      </c>
      <c r="S3811" t="s">
        <v>28</v>
      </c>
      <c r="T3811" t="s">
        <v>29</v>
      </c>
      <c r="U3811" t="s">
        <v>39</v>
      </c>
      <c r="V3811" s="5">
        <f>data[[#This Row],[PriceUSD]]*data[[#This Row],[Quantity]]</f>
        <v>65.44</v>
      </c>
      <c r="W3811" s="7">
        <f>data[[#This Row],[OrderDate]] + TIME(VALUE(LEFT(data[[#This Row],[OrderTime]],2)), VALUE(RIGHT(data[[#This Row],[OrderTime]],2)), 0)</f>
        <v>45653.061805555553</v>
      </c>
      <c r="X3811" s="7">
        <f>_xlfn.MINIFS(data[OrderDateTime], data[CustomerName], data[[#This Row],[CustomerName]])</f>
        <v>45653.052083333336</v>
      </c>
      <c r="Y3811" t="str">
        <f>IF(data[[#This Row],[OrderDateTime]]=data[[#This Row],[FirstOrderDateTime]], "New", "Returning")</f>
        <v>Returning</v>
      </c>
      <c r="Z3811" s="7">
        <f>data[[#This Row],[DeliveryDate]] + data[[#This Row],[DeliveryTime]]</f>
        <v>45654.509722222225</v>
      </c>
      <c r="AA3811" s="7">
        <f>data[[#This Row],[OrderDateTime]] + 1</f>
        <v>45654.061805555553</v>
      </c>
      <c r="AB3811" s="7" t="str">
        <f>IF(data[[#This Row],[DeliveryDateTime]] &lt;= data[[#This Row],[SLADue]], "On Time", "Late")</f>
        <v>Late</v>
      </c>
    </row>
    <row r="3812" spans="1:28" x14ac:dyDescent="0.2">
      <c r="A3812" t="s">
        <v>4362</v>
      </c>
      <c r="B3812" t="s">
        <v>19</v>
      </c>
      <c r="C3812" t="s">
        <v>49</v>
      </c>
      <c r="D3812" t="s">
        <v>50</v>
      </c>
      <c r="E3812" s="5">
        <v>30.03</v>
      </c>
      <c r="F3812" t="s">
        <v>138</v>
      </c>
      <c r="G3812">
        <v>3</v>
      </c>
      <c r="H3812" s="1">
        <v>45661</v>
      </c>
      <c r="I3812" s="1" t="str">
        <f>TEXT(data[[#This Row],[OrderDate]],"mmm")</f>
        <v>Jan</v>
      </c>
      <c r="J3812" s="6">
        <v>0.45833333333333331</v>
      </c>
      <c r="K3812" s="6" t="str">
        <f>TEXT(data[[#This Row],[OrderTime]],"h")</f>
        <v>11</v>
      </c>
      <c r="L3812" s="1">
        <v>45661</v>
      </c>
      <c r="M3812" s="6">
        <v>0.66666666666666663</v>
      </c>
      <c r="N3812" t="s">
        <v>170</v>
      </c>
      <c r="O3812" t="s">
        <v>723</v>
      </c>
      <c r="P3812" t="s">
        <v>36</v>
      </c>
      <c r="Q3812" t="s">
        <v>26</v>
      </c>
      <c r="R3812" t="s">
        <v>54</v>
      </c>
      <c r="S3812" t="s">
        <v>47</v>
      </c>
      <c r="T3812" t="s">
        <v>29</v>
      </c>
      <c r="U3812" t="s">
        <v>67</v>
      </c>
      <c r="V3812" s="5">
        <f>data[[#This Row],[PriceUSD]]*data[[#This Row],[Quantity]]</f>
        <v>90.09</v>
      </c>
      <c r="W3812" s="7">
        <f>data[[#This Row],[OrderDate]] + TIME(VALUE(LEFT(data[[#This Row],[OrderTime]],2)), VALUE(RIGHT(data[[#This Row],[OrderTime]],2)), 0)</f>
        <v>45661.022916666669</v>
      </c>
      <c r="X3812" s="7">
        <f>_xlfn.MINIFS(data[OrderDateTime], data[CustomerName], data[[#This Row],[CustomerName]])</f>
        <v>45535.052083333336</v>
      </c>
      <c r="Y3812" t="str">
        <f>IF(data[[#This Row],[OrderDateTime]]=data[[#This Row],[FirstOrderDateTime]], "New", "Returning")</f>
        <v>Returning</v>
      </c>
      <c r="Z3812" s="7">
        <f>data[[#This Row],[DeliveryDate]] + data[[#This Row],[DeliveryTime]]</f>
        <v>45661.666666666664</v>
      </c>
      <c r="AA3812" s="7">
        <f>data[[#This Row],[OrderDateTime]] + 1</f>
        <v>45662.022916666669</v>
      </c>
      <c r="AB3812" s="7" t="str">
        <f>IF(data[[#This Row],[DeliveryDateTime]] &lt;= data[[#This Row],[SLADue]], "On Time", "Late")</f>
        <v>On Time</v>
      </c>
    </row>
    <row r="3813" spans="1:28" x14ac:dyDescent="0.2">
      <c r="A3813" t="s">
        <v>4363</v>
      </c>
      <c r="B3813" t="s">
        <v>19</v>
      </c>
      <c r="C3813" t="s">
        <v>69</v>
      </c>
      <c r="D3813" t="s">
        <v>70</v>
      </c>
      <c r="E3813" s="5">
        <v>57.11</v>
      </c>
      <c r="F3813" t="s">
        <v>71</v>
      </c>
      <c r="G3813">
        <v>1</v>
      </c>
      <c r="H3813" s="1">
        <v>45531</v>
      </c>
      <c r="I3813" s="1" t="str">
        <f>TEXT(data[[#This Row],[OrderDate]],"mmm")</f>
        <v>Aug</v>
      </c>
      <c r="J3813" s="6">
        <v>0.47083333333333333</v>
      </c>
      <c r="K3813" s="6" t="str">
        <f>TEXT(data[[#This Row],[OrderTime]],"h")</f>
        <v>11</v>
      </c>
      <c r="L3813" s="1">
        <v>45532</v>
      </c>
      <c r="M3813" s="6">
        <v>0.5541666666666667</v>
      </c>
      <c r="N3813" t="s">
        <v>75</v>
      </c>
      <c r="O3813" t="s">
        <v>771</v>
      </c>
      <c r="P3813" t="s">
        <v>77</v>
      </c>
      <c r="Q3813" t="s">
        <v>26</v>
      </c>
      <c r="R3813" t="s">
        <v>37</v>
      </c>
      <c r="S3813" t="s">
        <v>28</v>
      </c>
      <c r="T3813" t="s">
        <v>29</v>
      </c>
      <c r="U3813" t="s">
        <v>39</v>
      </c>
      <c r="V3813" s="5">
        <f>data[[#This Row],[PriceUSD]]*data[[#This Row],[Quantity]]</f>
        <v>57.11</v>
      </c>
      <c r="W3813" s="7">
        <f>data[[#This Row],[OrderDate]] + TIME(VALUE(LEFT(data[[#This Row],[OrderTime]],2)), VALUE(RIGHT(data[[#This Row],[OrderTime]],2)), 0)</f>
        <v>45531.022916666669</v>
      </c>
      <c r="X3813" s="7">
        <f>_xlfn.MINIFS(data[OrderDateTime], data[CustomerName], data[[#This Row],[CustomerName]])</f>
        <v>45524.007638888892</v>
      </c>
      <c r="Y3813" t="str">
        <f>IF(data[[#This Row],[OrderDateTime]]=data[[#This Row],[FirstOrderDateTime]], "New", "Returning")</f>
        <v>Returning</v>
      </c>
      <c r="Z3813" s="7">
        <f>data[[#This Row],[DeliveryDate]] + data[[#This Row],[DeliveryTime]]</f>
        <v>45532.554166666669</v>
      </c>
      <c r="AA3813" s="7">
        <f>data[[#This Row],[OrderDateTime]] + 1</f>
        <v>45532.022916666669</v>
      </c>
      <c r="AB3813" s="7" t="str">
        <f>IF(data[[#This Row],[DeliveryDateTime]] &lt;= data[[#This Row],[SLADue]], "On Time", "Late")</f>
        <v>Late</v>
      </c>
    </row>
    <row r="3814" spans="1:28" x14ac:dyDescent="0.2">
      <c r="A3814" t="s">
        <v>4364</v>
      </c>
      <c r="B3814" t="s">
        <v>19</v>
      </c>
      <c r="C3814" t="s">
        <v>117</v>
      </c>
      <c r="D3814" t="s">
        <v>118</v>
      </c>
      <c r="E3814" s="5">
        <v>63.98</v>
      </c>
      <c r="F3814" t="s">
        <v>94</v>
      </c>
      <c r="G3814">
        <v>3</v>
      </c>
      <c r="H3814" s="1">
        <v>45571</v>
      </c>
      <c r="I3814" s="1" t="str">
        <f>TEXT(data[[#This Row],[OrderDate]],"mmm")</f>
        <v>Oct</v>
      </c>
      <c r="J3814" s="6">
        <v>0.46458333333333335</v>
      </c>
      <c r="K3814" s="6" t="str">
        <f>TEXT(data[[#This Row],[OrderTime]],"h")</f>
        <v>11</v>
      </c>
      <c r="L3814" s="1">
        <v>45571</v>
      </c>
      <c r="M3814" s="6">
        <v>0.67291666666666672</v>
      </c>
      <c r="N3814" t="s">
        <v>64</v>
      </c>
      <c r="O3814" t="s">
        <v>812</v>
      </c>
      <c r="P3814" t="s">
        <v>25</v>
      </c>
      <c r="Q3814" t="s">
        <v>53</v>
      </c>
      <c r="R3814" t="s">
        <v>66</v>
      </c>
      <c r="S3814" t="s">
        <v>47</v>
      </c>
      <c r="T3814" t="s">
        <v>38</v>
      </c>
      <c r="U3814" t="s">
        <v>67</v>
      </c>
      <c r="V3814" s="5">
        <f>data[[#This Row],[PriceUSD]]*data[[#This Row],[Quantity]]</f>
        <v>191.94</v>
      </c>
      <c r="W3814" s="7">
        <f>data[[#This Row],[OrderDate]] + TIME(VALUE(LEFT(data[[#This Row],[OrderTime]],2)), VALUE(RIGHT(data[[#This Row],[OrderTime]],2)), 0)</f>
        <v>45571.022916666669</v>
      </c>
      <c r="X3814" s="7">
        <f>_xlfn.MINIFS(data[OrderDateTime], data[CustomerName], data[[#This Row],[CustomerName]])</f>
        <v>45540.015277777777</v>
      </c>
      <c r="Y3814" t="str">
        <f>IF(data[[#This Row],[OrderDateTime]]=data[[#This Row],[FirstOrderDateTime]], "New", "Returning")</f>
        <v>Returning</v>
      </c>
      <c r="Z3814" s="7">
        <f>data[[#This Row],[DeliveryDate]] + data[[#This Row],[DeliveryTime]]</f>
        <v>45571.67291666667</v>
      </c>
      <c r="AA3814" s="7">
        <f>data[[#This Row],[OrderDateTime]] + 1</f>
        <v>45572.022916666669</v>
      </c>
      <c r="AB3814" s="7" t="str">
        <f>IF(data[[#This Row],[DeliveryDateTime]] &lt;= data[[#This Row],[SLADue]], "On Time", "Late")</f>
        <v>On Time</v>
      </c>
    </row>
    <row r="3815" spans="1:28" x14ac:dyDescent="0.2">
      <c r="A3815" t="s">
        <v>4365</v>
      </c>
      <c r="B3815" t="s">
        <v>19</v>
      </c>
      <c r="C3815" t="s">
        <v>126</v>
      </c>
      <c r="D3815" t="s">
        <v>127</v>
      </c>
      <c r="E3815" s="5">
        <v>21.24</v>
      </c>
      <c r="F3815" t="s">
        <v>56</v>
      </c>
      <c r="G3815">
        <v>1</v>
      </c>
      <c r="H3815" s="1">
        <v>45538</v>
      </c>
      <c r="I3815" s="1" t="str">
        <f>TEXT(data[[#This Row],[OrderDate]],"mmm")</f>
        <v>Sep</v>
      </c>
      <c r="J3815" s="6">
        <v>0.73263888888888884</v>
      </c>
      <c r="K3815" s="6" t="str">
        <f>TEXT(data[[#This Row],[OrderTime]],"h")</f>
        <v>17</v>
      </c>
      <c r="L3815" s="1">
        <v>45539</v>
      </c>
      <c r="M3815" s="6">
        <v>0.81597222222222221</v>
      </c>
      <c r="N3815" t="s">
        <v>238</v>
      </c>
      <c r="O3815" t="s">
        <v>957</v>
      </c>
      <c r="P3815" t="s">
        <v>36</v>
      </c>
      <c r="Q3815" t="s">
        <v>26</v>
      </c>
      <c r="R3815" t="s">
        <v>129</v>
      </c>
      <c r="S3815" t="s">
        <v>28</v>
      </c>
      <c r="T3815" t="s">
        <v>106</v>
      </c>
      <c r="U3815" t="s">
        <v>30</v>
      </c>
      <c r="V3815" s="5">
        <f>data[[#This Row],[PriceUSD]]*data[[#This Row],[Quantity]]</f>
        <v>21.24</v>
      </c>
      <c r="W3815" s="7">
        <f>data[[#This Row],[OrderDate]] + TIME(VALUE(LEFT(data[[#This Row],[OrderTime]],2)), VALUE(RIGHT(data[[#This Row],[OrderTime]],2)), 0)</f>
        <v>45538.061805555553</v>
      </c>
      <c r="X3815" s="7">
        <f>_xlfn.MINIFS(data[OrderDateTime], data[CustomerName], data[[#This Row],[CustomerName]])</f>
        <v>45509.061805555553</v>
      </c>
      <c r="Y3815" t="str">
        <f>IF(data[[#This Row],[OrderDateTime]]=data[[#This Row],[FirstOrderDateTime]], "New", "Returning")</f>
        <v>Returning</v>
      </c>
      <c r="Z3815" s="7">
        <f>data[[#This Row],[DeliveryDate]] + data[[#This Row],[DeliveryTime]]</f>
        <v>45539.815972222219</v>
      </c>
      <c r="AA3815" s="7">
        <f>data[[#This Row],[OrderDateTime]] + 1</f>
        <v>45539.061805555553</v>
      </c>
      <c r="AB3815" s="7" t="str">
        <f>IF(data[[#This Row],[DeliveryDateTime]] &lt;= data[[#This Row],[SLADue]], "On Time", "Late")</f>
        <v>Late</v>
      </c>
    </row>
    <row r="3816" spans="1:28" x14ac:dyDescent="0.2">
      <c r="A3816" t="s">
        <v>4366</v>
      </c>
      <c r="B3816" t="s">
        <v>19</v>
      </c>
      <c r="C3816" t="s">
        <v>69</v>
      </c>
      <c r="D3816" t="s">
        <v>70</v>
      </c>
      <c r="E3816" s="5">
        <v>58.49</v>
      </c>
      <c r="F3816" t="s">
        <v>119</v>
      </c>
      <c r="G3816">
        <v>1</v>
      </c>
      <c r="H3816" s="1">
        <v>45627</v>
      </c>
      <c r="I3816" s="1" t="str">
        <f>TEXT(data[[#This Row],[OrderDate]],"mmm")</f>
        <v>Dec</v>
      </c>
      <c r="J3816" s="6">
        <v>0.61111111111111116</v>
      </c>
      <c r="K3816" s="6" t="str">
        <f>TEXT(data[[#This Row],[OrderTime]],"h")</f>
        <v>14</v>
      </c>
      <c r="L3816" s="1">
        <v>45627</v>
      </c>
      <c r="M3816" s="6">
        <v>0.90277777777777779</v>
      </c>
      <c r="N3816" t="s">
        <v>213</v>
      </c>
      <c r="O3816" t="s">
        <v>425</v>
      </c>
      <c r="P3816" t="s">
        <v>36</v>
      </c>
      <c r="Q3816" t="s">
        <v>26</v>
      </c>
      <c r="R3816" t="s">
        <v>37</v>
      </c>
      <c r="S3816" t="s">
        <v>47</v>
      </c>
      <c r="T3816" t="s">
        <v>38</v>
      </c>
      <c r="U3816" t="s">
        <v>30</v>
      </c>
      <c r="V3816" s="5">
        <f>data[[#This Row],[PriceUSD]]*data[[#This Row],[Quantity]]</f>
        <v>58.49</v>
      </c>
      <c r="W3816" s="7">
        <f>data[[#This Row],[OrderDate]] + TIME(VALUE(LEFT(data[[#This Row],[OrderTime]],2)), VALUE(RIGHT(data[[#This Row],[OrderTime]],2)), 0)</f>
        <v>45627.007638888892</v>
      </c>
      <c r="X3816" s="7">
        <f>_xlfn.MINIFS(data[OrderDateTime], data[CustomerName], data[[#This Row],[CustomerName]])</f>
        <v>45595.038888888892</v>
      </c>
      <c r="Y3816" t="str">
        <f>IF(data[[#This Row],[OrderDateTime]]=data[[#This Row],[FirstOrderDateTime]], "New", "Returning")</f>
        <v>Returning</v>
      </c>
      <c r="Z3816" s="7">
        <f>data[[#This Row],[DeliveryDate]] + data[[#This Row],[DeliveryTime]]</f>
        <v>45627.902777777781</v>
      </c>
      <c r="AA3816" s="7">
        <f>data[[#This Row],[OrderDateTime]] + 1</f>
        <v>45628.007638888892</v>
      </c>
      <c r="AB3816" s="7" t="str">
        <f>IF(data[[#This Row],[DeliveryDateTime]] &lt;= data[[#This Row],[SLADue]], "On Time", "Late")</f>
        <v>On Time</v>
      </c>
    </row>
    <row r="3817" spans="1:28" x14ac:dyDescent="0.2">
      <c r="A3817" t="s">
        <v>4367</v>
      </c>
      <c r="B3817" t="s">
        <v>19</v>
      </c>
      <c r="C3817" t="s">
        <v>126</v>
      </c>
      <c r="D3817" t="s">
        <v>127</v>
      </c>
      <c r="E3817" s="5">
        <v>21.48</v>
      </c>
      <c r="F3817" t="s">
        <v>56</v>
      </c>
      <c r="G3817">
        <v>3</v>
      </c>
      <c r="H3817" s="1">
        <v>45629</v>
      </c>
      <c r="I3817" s="1" t="str">
        <f>TEXT(data[[#This Row],[OrderDate]],"mmm")</f>
        <v>Dec</v>
      </c>
      <c r="J3817" s="6">
        <v>0.4909722222222222</v>
      </c>
      <c r="K3817" s="6" t="str">
        <f>TEXT(data[[#This Row],[OrderTime]],"h")</f>
        <v>11</v>
      </c>
      <c r="L3817" s="1">
        <v>45629</v>
      </c>
      <c r="M3817" s="6">
        <v>0.74097222222222225</v>
      </c>
      <c r="N3817" t="s">
        <v>95</v>
      </c>
      <c r="O3817" t="s">
        <v>364</v>
      </c>
      <c r="P3817" t="s">
        <v>25</v>
      </c>
      <c r="Q3817" t="s">
        <v>53</v>
      </c>
      <c r="R3817" t="s">
        <v>129</v>
      </c>
      <c r="S3817" t="s">
        <v>47</v>
      </c>
      <c r="T3817" t="s">
        <v>38</v>
      </c>
      <c r="U3817" t="s">
        <v>67</v>
      </c>
      <c r="V3817" s="5">
        <f>data[[#This Row],[PriceUSD]]*data[[#This Row],[Quantity]]</f>
        <v>64.44</v>
      </c>
      <c r="W3817" s="7">
        <f>data[[#This Row],[OrderDate]] + TIME(VALUE(LEFT(data[[#This Row],[OrderTime]],2)), VALUE(RIGHT(data[[#This Row],[OrderTime]],2)), 0)</f>
        <v>45629.015277777777</v>
      </c>
      <c r="X3817" s="7">
        <f>_xlfn.MINIFS(data[OrderDateTime], data[CustomerName], data[[#This Row],[CustomerName]])</f>
        <v>45531.030555555553</v>
      </c>
      <c r="Y3817" t="str">
        <f>IF(data[[#This Row],[OrderDateTime]]=data[[#This Row],[FirstOrderDateTime]], "New", "Returning")</f>
        <v>Returning</v>
      </c>
      <c r="Z3817" s="7">
        <f>data[[#This Row],[DeliveryDate]] + data[[#This Row],[DeliveryTime]]</f>
        <v>45629.740972222222</v>
      </c>
      <c r="AA3817" s="7">
        <f>data[[#This Row],[OrderDateTime]] + 1</f>
        <v>45630.015277777777</v>
      </c>
      <c r="AB3817" s="7" t="str">
        <f>IF(data[[#This Row],[DeliveryDateTime]] &lt;= data[[#This Row],[SLADue]], "On Time", "Late")</f>
        <v>On Time</v>
      </c>
    </row>
    <row r="3818" spans="1:28" x14ac:dyDescent="0.2">
      <c r="A3818" t="s">
        <v>4368</v>
      </c>
      <c r="B3818" t="s">
        <v>19</v>
      </c>
      <c r="C3818" t="s">
        <v>79</v>
      </c>
      <c r="D3818" t="s">
        <v>80</v>
      </c>
      <c r="E3818" s="5">
        <v>28.43</v>
      </c>
      <c r="F3818" t="s">
        <v>81</v>
      </c>
      <c r="G3818">
        <v>1</v>
      </c>
      <c r="H3818" s="1">
        <v>45704</v>
      </c>
      <c r="I3818" s="1" t="str">
        <f>TEXT(data[[#This Row],[OrderDate]],"mmm")</f>
        <v>Feb</v>
      </c>
      <c r="J3818" s="6">
        <v>0.49166666666666664</v>
      </c>
      <c r="K3818" s="6" t="str">
        <f>TEXT(data[[#This Row],[OrderTime]],"h")</f>
        <v>11</v>
      </c>
      <c r="L3818" s="1">
        <v>45705</v>
      </c>
      <c r="M3818" s="6">
        <v>0.57499999999999996</v>
      </c>
      <c r="N3818" t="s">
        <v>95</v>
      </c>
      <c r="O3818" t="s">
        <v>121</v>
      </c>
      <c r="P3818" t="s">
        <v>25</v>
      </c>
      <c r="Q3818" t="s">
        <v>53</v>
      </c>
      <c r="R3818" t="s">
        <v>83</v>
      </c>
      <c r="S3818" t="s">
        <v>28</v>
      </c>
      <c r="T3818" t="s">
        <v>29</v>
      </c>
      <c r="U3818" t="s">
        <v>30</v>
      </c>
      <c r="V3818" s="5">
        <f>data[[#This Row],[PriceUSD]]*data[[#This Row],[Quantity]]</f>
        <v>28.43</v>
      </c>
      <c r="W3818" s="7">
        <f>data[[#This Row],[OrderDate]] + TIME(VALUE(LEFT(data[[#This Row],[OrderTime]],2)), VALUE(RIGHT(data[[#This Row],[OrderTime]],2)), 0)</f>
        <v>45704.046527777777</v>
      </c>
      <c r="X3818" s="7">
        <f>_xlfn.MINIFS(data[OrderDateTime], data[CustomerName], data[[#This Row],[CustomerName]])</f>
        <v>45517.030555555553</v>
      </c>
      <c r="Y3818" t="str">
        <f>IF(data[[#This Row],[OrderDateTime]]=data[[#This Row],[FirstOrderDateTime]], "New", "Returning")</f>
        <v>Returning</v>
      </c>
      <c r="Z3818" s="7">
        <f>data[[#This Row],[DeliveryDate]] + data[[#This Row],[DeliveryTime]]</f>
        <v>45705.574999999997</v>
      </c>
      <c r="AA3818" s="7">
        <f>data[[#This Row],[OrderDateTime]] + 1</f>
        <v>45705.046527777777</v>
      </c>
      <c r="AB3818" s="7" t="str">
        <f>IF(data[[#This Row],[DeliveryDateTime]] &lt;= data[[#This Row],[SLADue]], "On Time", "Late")</f>
        <v>Late</v>
      </c>
    </row>
    <row r="3819" spans="1:28" x14ac:dyDescent="0.2">
      <c r="A3819" t="s">
        <v>4369</v>
      </c>
      <c r="B3819" t="s">
        <v>19</v>
      </c>
      <c r="C3819" t="s">
        <v>92</v>
      </c>
      <c r="D3819" t="s">
        <v>93</v>
      </c>
      <c r="E3819" s="5">
        <v>91.71</v>
      </c>
      <c r="F3819" t="s">
        <v>63</v>
      </c>
      <c r="G3819">
        <v>1</v>
      </c>
      <c r="H3819" s="1">
        <v>45808</v>
      </c>
      <c r="I3819" s="1" t="str">
        <f>TEXT(data[[#This Row],[OrderDate]],"mmm")</f>
        <v>May</v>
      </c>
      <c r="J3819" s="6">
        <v>0.61388888888888893</v>
      </c>
      <c r="K3819" s="6" t="str">
        <f>TEXT(data[[#This Row],[OrderTime]],"h")</f>
        <v>14</v>
      </c>
      <c r="L3819" s="1">
        <v>45809</v>
      </c>
      <c r="M3819" s="6">
        <v>0.86388888888888893</v>
      </c>
      <c r="N3819" t="s">
        <v>57</v>
      </c>
      <c r="O3819" t="s">
        <v>620</v>
      </c>
      <c r="P3819" t="s">
        <v>25</v>
      </c>
      <c r="Q3819" t="s">
        <v>26</v>
      </c>
      <c r="R3819" t="s">
        <v>66</v>
      </c>
      <c r="S3819" t="s">
        <v>28</v>
      </c>
      <c r="T3819" t="s">
        <v>29</v>
      </c>
      <c r="U3819" t="s">
        <v>39</v>
      </c>
      <c r="V3819" s="5">
        <f>data[[#This Row],[PriceUSD]]*data[[#This Row],[Quantity]]</f>
        <v>91.71</v>
      </c>
      <c r="W3819" s="7">
        <f>data[[#This Row],[OrderDate]] + TIME(VALUE(LEFT(data[[#This Row],[OrderTime]],2)), VALUE(RIGHT(data[[#This Row],[OrderTime]],2)), 0)</f>
        <v>45808.061805555553</v>
      </c>
      <c r="X3819" s="7">
        <f>_xlfn.MINIFS(data[OrderDateTime], data[CustomerName], data[[#This Row],[CustomerName]])</f>
        <v>45526.054166666669</v>
      </c>
      <c r="Y3819" t="str">
        <f>IF(data[[#This Row],[OrderDateTime]]=data[[#This Row],[FirstOrderDateTime]], "New", "Returning")</f>
        <v>Returning</v>
      </c>
      <c r="Z3819" s="7">
        <f>data[[#This Row],[DeliveryDate]] + data[[#This Row],[DeliveryTime]]</f>
        <v>45809.863888888889</v>
      </c>
      <c r="AA3819" s="7">
        <f>data[[#This Row],[OrderDateTime]] + 1</f>
        <v>45809.061805555553</v>
      </c>
      <c r="AB3819" s="7" t="str">
        <f>IF(data[[#This Row],[DeliveryDateTime]] &lt;= data[[#This Row],[SLADue]], "On Time", "Late")</f>
        <v>Late</v>
      </c>
    </row>
    <row r="3820" spans="1:28" x14ac:dyDescent="0.2">
      <c r="A3820" t="s">
        <v>4370</v>
      </c>
      <c r="B3820" t="s">
        <v>19</v>
      </c>
      <c r="C3820" t="s">
        <v>41</v>
      </c>
      <c r="D3820" t="s">
        <v>42</v>
      </c>
      <c r="E3820" s="5">
        <v>33.01</v>
      </c>
      <c r="F3820" t="s">
        <v>119</v>
      </c>
      <c r="G3820">
        <v>1</v>
      </c>
      <c r="H3820" s="1">
        <v>45853</v>
      </c>
      <c r="I3820" s="1" t="str">
        <f>TEXT(data[[#This Row],[OrderDate]],"mmm")</f>
        <v>Jul</v>
      </c>
      <c r="J3820" s="6">
        <v>0.77847222222222223</v>
      </c>
      <c r="K3820" s="6" t="str">
        <f>TEXT(data[[#This Row],[OrderTime]],"h")</f>
        <v>18</v>
      </c>
      <c r="L3820" s="1">
        <v>45855</v>
      </c>
      <c r="M3820" s="6">
        <v>0.64583333333333337</v>
      </c>
      <c r="N3820" t="s">
        <v>88</v>
      </c>
      <c r="O3820" t="s">
        <v>236</v>
      </c>
      <c r="P3820" t="s">
        <v>25</v>
      </c>
      <c r="Q3820" t="s">
        <v>53</v>
      </c>
      <c r="R3820" t="s">
        <v>46</v>
      </c>
      <c r="S3820" t="s">
        <v>105</v>
      </c>
      <c r="T3820" t="s">
        <v>115</v>
      </c>
      <c r="U3820" t="s">
        <v>30</v>
      </c>
      <c r="V3820" s="5">
        <f>data[[#This Row],[PriceUSD]]*data[[#This Row],[Quantity]]</f>
        <v>33.01</v>
      </c>
      <c r="W3820" s="7">
        <f>data[[#This Row],[OrderDate]] + TIME(VALUE(LEFT(data[[#This Row],[OrderTime]],2)), VALUE(RIGHT(data[[#This Row],[OrderTime]],2)), 0)</f>
        <v>45853.015277777777</v>
      </c>
      <c r="X3820" s="7">
        <f>_xlfn.MINIFS(data[OrderDateTime], data[CustomerName], data[[#This Row],[CustomerName]])</f>
        <v>45524.030555555553</v>
      </c>
      <c r="Y3820" t="str">
        <f>IF(data[[#This Row],[OrderDateTime]]=data[[#This Row],[FirstOrderDateTime]], "New", "Returning")</f>
        <v>Returning</v>
      </c>
      <c r="Z3820" s="7">
        <f>data[[#This Row],[DeliveryDate]] + data[[#This Row],[DeliveryTime]]</f>
        <v>45855.645833333336</v>
      </c>
      <c r="AA3820" s="7">
        <f>data[[#This Row],[OrderDateTime]] + 1</f>
        <v>45854.015277777777</v>
      </c>
      <c r="AB3820" s="7" t="str">
        <f>IF(data[[#This Row],[DeliveryDateTime]] &lt;= data[[#This Row],[SLADue]], "On Time", "Late")</f>
        <v>Late</v>
      </c>
    </row>
    <row r="3821" spans="1:28" x14ac:dyDescent="0.2">
      <c r="A3821" t="s">
        <v>4371</v>
      </c>
      <c r="B3821" t="s">
        <v>19</v>
      </c>
      <c r="C3821" t="s">
        <v>20</v>
      </c>
      <c r="D3821" t="s">
        <v>21</v>
      </c>
      <c r="E3821" s="5">
        <v>15.78</v>
      </c>
      <c r="F3821" t="s">
        <v>22</v>
      </c>
      <c r="G3821">
        <v>1</v>
      </c>
      <c r="H3821" s="1">
        <v>45596</v>
      </c>
      <c r="I3821" s="1" t="str">
        <f>TEXT(data[[#This Row],[OrderDate]],"mmm")</f>
        <v>Oct</v>
      </c>
      <c r="J3821" s="6">
        <v>0.8354166666666667</v>
      </c>
      <c r="K3821" s="6" t="str">
        <f>TEXT(data[[#This Row],[OrderTime]],"h")</f>
        <v>20</v>
      </c>
      <c r="L3821" s="1">
        <v>45597</v>
      </c>
      <c r="M3821" s="6">
        <v>0.71944444444444444</v>
      </c>
      <c r="N3821" t="s">
        <v>120</v>
      </c>
      <c r="O3821" t="s">
        <v>1189</v>
      </c>
      <c r="P3821" t="s">
        <v>25</v>
      </c>
      <c r="Q3821" t="s">
        <v>26</v>
      </c>
      <c r="R3821" t="s">
        <v>27</v>
      </c>
      <c r="S3821" t="s">
        <v>28</v>
      </c>
      <c r="T3821" t="s">
        <v>59</v>
      </c>
      <c r="U3821" t="s">
        <v>30</v>
      </c>
      <c r="V3821" s="5">
        <f>data[[#This Row],[PriceUSD]]*data[[#This Row],[Quantity]]</f>
        <v>15.78</v>
      </c>
      <c r="W3821" s="7">
        <f>data[[#This Row],[OrderDate]] + TIME(VALUE(LEFT(data[[#This Row],[OrderTime]],2)), VALUE(RIGHT(data[[#This Row],[OrderTime]],2)), 0)</f>
        <v>45596.046527777777</v>
      </c>
      <c r="X3821" s="7">
        <f>_xlfn.MINIFS(data[OrderDateTime], data[CustomerName], data[[#This Row],[CustomerName]])</f>
        <v>45506.038888888892</v>
      </c>
      <c r="Y3821" t="str">
        <f>IF(data[[#This Row],[OrderDateTime]]=data[[#This Row],[FirstOrderDateTime]], "New", "Returning")</f>
        <v>Returning</v>
      </c>
      <c r="Z3821" s="7">
        <f>data[[#This Row],[DeliveryDate]] + data[[#This Row],[DeliveryTime]]</f>
        <v>45597.719444444447</v>
      </c>
      <c r="AA3821" s="7">
        <f>data[[#This Row],[OrderDateTime]] + 1</f>
        <v>45597.046527777777</v>
      </c>
      <c r="AB3821" s="7" t="str">
        <f>IF(data[[#This Row],[DeliveryDateTime]] &lt;= data[[#This Row],[SLADue]], "On Time", "Late")</f>
        <v>Late</v>
      </c>
    </row>
    <row r="3822" spans="1:28" x14ac:dyDescent="0.2">
      <c r="A3822" t="s">
        <v>4372</v>
      </c>
      <c r="B3822" t="s">
        <v>19</v>
      </c>
      <c r="C3822" t="s">
        <v>49</v>
      </c>
      <c r="D3822" t="s">
        <v>50</v>
      </c>
      <c r="E3822" s="5">
        <v>29.61</v>
      </c>
      <c r="F3822" t="s">
        <v>138</v>
      </c>
      <c r="G3822">
        <v>1</v>
      </c>
      <c r="H3822" s="1">
        <v>45598</v>
      </c>
      <c r="I3822" s="1" t="str">
        <f>TEXT(data[[#This Row],[OrderDate]],"mmm")</f>
        <v>Nov</v>
      </c>
      <c r="J3822" s="6">
        <v>0.68541666666666667</v>
      </c>
      <c r="K3822" s="6" t="str">
        <f>TEXT(data[[#This Row],[OrderTime]],"h")</f>
        <v>16</v>
      </c>
      <c r="L3822" s="1">
        <v>45599</v>
      </c>
      <c r="M3822" s="6">
        <v>0.68541666666666667</v>
      </c>
      <c r="N3822" t="s">
        <v>170</v>
      </c>
      <c r="O3822" t="s">
        <v>184</v>
      </c>
      <c r="P3822" t="s">
        <v>36</v>
      </c>
      <c r="Q3822" t="s">
        <v>26</v>
      </c>
      <c r="R3822" t="s">
        <v>54</v>
      </c>
      <c r="S3822" t="s">
        <v>28</v>
      </c>
      <c r="T3822" t="s">
        <v>106</v>
      </c>
      <c r="U3822" t="s">
        <v>39</v>
      </c>
      <c r="V3822" s="5">
        <f>data[[#This Row],[PriceUSD]]*data[[#This Row],[Quantity]]</f>
        <v>29.61</v>
      </c>
      <c r="W3822" s="7">
        <f>data[[#This Row],[OrderDate]] + TIME(VALUE(LEFT(data[[#This Row],[OrderTime]],2)), VALUE(RIGHT(data[[#This Row],[OrderTime]],2)), 0)</f>
        <v>45598.046527777777</v>
      </c>
      <c r="X3822" s="7">
        <f>_xlfn.MINIFS(data[OrderDateTime], data[CustomerName], data[[#This Row],[CustomerName]])</f>
        <v>45515.054166666669</v>
      </c>
      <c r="Y3822" t="str">
        <f>IF(data[[#This Row],[OrderDateTime]]=data[[#This Row],[FirstOrderDateTime]], "New", "Returning")</f>
        <v>Returning</v>
      </c>
      <c r="Z3822" s="7">
        <f>data[[#This Row],[DeliveryDate]] + data[[#This Row],[DeliveryTime]]</f>
        <v>45599.685416666667</v>
      </c>
      <c r="AA3822" s="7">
        <f>data[[#This Row],[OrderDateTime]] + 1</f>
        <v>45599.046527777777</v>
      </c>
      <c r="AB3822" s="7" t="str">
        <f>IF(data[[#This Row],[DeliveryDateTime]] &lt;= data[[#This Row],[SLADue]], "On Time", "Late")</f>
        <v>Late</v>
      </c>
    </row>
    <row r="3823" spans="1:28" x14ac:dyDescent="0.2">
      <c r="A3823" t="s">
        <v>4373</v>
      </c>
      <c r="B3823" t="s">
        <v>19</v>
      </c>
      <c r="C3823" t="s">
        <v>190</v>
      </c>
      <c r="D3823" t="s">
        <v>191</v>
      </c>
      <c r="E3823" s="5">
        <v>24.03</v>
      </c>
      <c r="F3823" t="s">
        <v>71</v>
      </c>
      <c r="G3823">
        <v>1</v>
      </c>
      <c r="H3823" s="1">
        <v>45807</v>
      </c>
      <c r="I3823" s="1" t="str">
        <f>TEXT(data[[#This Row],[OrderDate]],"mmm")</f>
        <v>May</v>
      </c>
      <c r="J3823" s="6">
        <v>0.68333333333333335</v>
      </c>
      <c r="K3823" s="6" t="str">
        <f>TEXT(data[[#This Row],[OrderTime]],"h")</f>
        <v>16</v>
      </c>
      <c r="L3823" s="1">
        <v>45808</v>
      </c>
      <c r="M3823" s="6">
        <v>0.72499999999999998</v>
      </c>
      <c r="N3823" t="s">
        <v>95</v>
      </c>
      <c r="O3823" t="s">
        <v>1634</v>
      </c>
      <c r="P3823" t="s">
        <v>25</v>
      </c>
      <c r="Q3823" t="s">
        <v>53</v>
      </c>
      <c r="R3823" t="s">
        <v>192</v>
      </c>
      <c r="S3823" t="s">
        <v>28</v>
      </c>
      <c r="T3823" t="s">
        <v>38</v>
      </c>
      <c r="U3823" t="s">
        <v>39</v>
      </c>
      <c r="V3823" s="5">
        <f>data[[#This Row],[PriceUSD]]*data[[#This Row],[Quantity]]</f>
        <v>24.03</v>
      </c>
      <c r="W3823" s="7">
        <f>data[[#This Row],[OrderDate]] + TIME(VALUE(LEFT(data[[#This Row],[OrderTime]],2)), VALUE(RIGHT(data[[#This Row],[OrderTime]],2)), 0)</f>
        <v>45807.022916666669</v>
      </c>
      <c r="X3823" s="7">
        <f>_xlfn.MINIFS(data[OrderDateTime], data[CustomerName], data[[#This Row],[CustomerName]])</f>
        <v>45528.046527777777</v>
      </c>
      <c r="Y3823" t="str">
        <f>IF(data[[#This Row],[OrderDateTime]]=data[[#This Row],[FirstOrderDateTime]], "New", "Returning")</f>
        <v>Returning</v>
      </c>
      <c r="Z3823" s="7">
        <f>data[[#This Row],[DeliveryDate]] + data[[#This Row],[DeliveryTime]]</f>
        <v>45808.724999999999</v>
      </c>
      <c r="AA3823" s="7">
        <f>data[[#This Row],[OrderDateTime]] + 1</f>
        <v>45808.022916666669</v>
      </c>
      <c r="AB3823" s="7" t="str">
        <f>IF(data[[#This Row],[DeliveryDateTime]] &lt;= data[[#This Row],[SLADue]], "On Time", "Late")</f>
        <v>Late</v>
      </c>
    </row>
    <row r="3824" spans="1:28" x14ac:dyDescent="0.2">
      <c r="A3824" t="s">
        <v>4374</v>
      </c>
      <c r="B3824" t="s">
        <v>19</v>
      </c>
      <c r="C3824" t="s">
        <v>285</v>
      </c>
      <c r="D3824" t="s">
        <v>286</v>
      </c>
      <c r="E3824" s="5">
        <v>18.45</v>
      </c>
      <c r="F3824" t="s">
        <v>22</v>
      </c>
      <c r="G3824">
        <v>1</v>
      </c>
      <c r="H3824" s="1">
        <v>45666</v>
      </c>
      <c r="I3824" s="1" t="str">
        <f>TEXT(data[[#This Row],[OrderDate]],"mmm")</f>
        <v>Jan</v>
      </c>
      <c r="J3824" s="6">
        <v>0.50208333333333333</v>
      </c>
      <c r="K3824" s="6" t="str">
        <f>TEXT(data[[#This Row],[OrderTime]],"h")</f>
        <v>12</v>
      </c>
      <c r="L3824" s="1">
        <v>45666</v>
      </c>
      <c r="M3824" s="6">
        <v>0.7104166666666667</v>
      </c>
      <c r="N3824" t="s">
        <v>112</v>
      </c>
      <c r="O3824" t="s">
        <v>159</v>
      </c>
      <c r="P3824" t="s">
        <v>36</v>
      </c>
      <c r="Q3824" t="s">
        <v>53</v>
      </c>
      <c r="R3824" t="s">
        <v>114</v>
      </c>
      <c r="S3824" t="s">
        <v>47</v>
      </c>
      <c r="T3824" t="s">
        <v>136</v>
      </c>
      <c r="U3824" t="s">
        <v>30</v>
      </c>
      <c r="V3824" s="5">
        <f>data[[#This Row],[PriceUSD]]*data[[#This Row],[Quantity]]</f>
        <v>18.45</v>
      </c>
      <c r="W3824" s="7">
        <f>data[[#This Row],[OrderDate]] + TIME(VALUE(LEFT(data[[#This Row],[OrderTime]],2)), VALUE(RIGHT(data[[#This Row],[OrderTime]],2)), 0)</f>
        <v>45666.022916666669</v>
      </c>
      <c r="X3824" s="7">
        <f>_xlfn.MINIFS(data[OrderDateTime], data[CustomerName], data[[#This Row],[CustomerName]])</f>
        <v>45548.015277777777</v>
      </c>
      <c r="Y3824" t="str">
        <f>IF(data[[#This Row],[OrderDateTime]]=data[[#This Row],[FirstOrderDateTime]], "New", "Returning")</f>
        <v>Returning</v>
      </c>
      <c r="Z3824" s="7">
        <f>data[[#This Row],[DeliveryDate]] + data[[#This Row],[DeliveryTime]]</f>
        <v>45666.710416666669</v>
      </c>
      <c r="AA3824" s="7">
        <f>data[[#This Row],[OrderDateTime]] + 1</f>
        <v>45667.022916666669</v>
      </c>
      <c r="AB3824" s="7" t="str">
        <f>IF(data[[#This Row],[DeliveryDateTime]] &lt;= data[[#This Row],[SLADue]], "On Time", "Late")</f>
        <v>On Time</v>
      </c>
    </row>
    <row r="3825" spans="1:28" x14ac:dyDescent="0.2">
      <c r="A3825" t="s">
        <v>4375</v>
      </c>
      <c r="B3825" t="s">
        <v>19</v>
      </c>
      <c r="C3825" t="s">
        <v>126</v>
      </c>
      <c r="D3825" t="s">
        <v>127</v>
      </c>
      <c r="E3825" s="5">
        <v>21.69</v>
      </c>
      <c r="F3825" t="s">
        <v>87</v>
      </c>
      <c r="G3825">
        <v>1</v>
      </c>
      <c r="H3825" s="1">
        <v>45738</v>
      </c>
      <c r="I3825" s="1" t="str">
        <f>TEXT(data[[#This Row],[OrderDate]],"mmm")</f>
        <v>Mar</v>
      </c>
      <c r="J3825" s="6">
        <v>0.86805555555555558</v>
      </c>
      <c r="K3825" s="6" t="str">
        <f>TEXT(data[[#This Row],[OrderTime]],"h")</f>
        <v>20</v>
      </c>
      <c r="L3825" s="1">
        <v>45739</v>
      </c>
      <c r="M3825" s="6">
        <v>0.86805555555555558</v>
      </c>
      <c r="N3825" t="s">
        <v>123</v>
      </c>
      <c r="O3825" t="s">
        <v>1146</v>
      </c>
      <c r="P3825" t="s">
        <v>36</v>
      </c>
      <c r="Q3825" t="s">
        <v>53</v>
      </c>
      <c r="R3825" t="s">
        <v>129</v>
      </c>
      <c r="S3825" t="s">
        <v>28</v>
      </c>
      <c r="T3825" t="s">
        <v>29</v>
      </c>
      <c r="U3825" t="s">
        <v>67</v>
      </c>
      <c r="V3825" s="5">
        <f>data[[#This Row],[PriceUSD]]*data[[#This Row],[Quantity]]</f>
        <v>21.69</v>
      </c>
      <c r="W3825" s="7">
        <f>data[[#This Row],[OrderDate]] + TIME(VALUE(LEFT(data[[#This Row],[OrderTime]],2)), VALUE(RIGHT(data[[#This Row],[OrderTime]],2)), 0)</f>
        <v>45738.038888888892</v>
      </c>
      <c r="X3825" s="7">
        <f>_xlfn.MINIFS(data[OrderDateTime], data[CustomerName], data[[#This Row],[CustomerName]])</f>
        <v>45648.022916666669</v>
      </c>
      <c r="Y3825" t="str">
        <f>IF(data[[#This Row],[OrderDateTime]]=data[[#This Row],[FirstOrderDateTime]], "New", "Returning")</f>
        <v>Returning</v>
      </c>
      <c r="Z3825" s="7">
        <f>data[[#This Row],[DeliveryDate]] + data[[#This Row],[DeliveryTime]]</f>
        <v>45739.868055555555</v>
      </c>
      <c r="AA3825" s="7">
        <f>data[[#This Row],[OrderDateTime]] + 1</f>
        <v>45739.038888888892</v>
      </c>
      <c r="AB3825" s="7" t="str">
        <f>IF(data[[#This Row],[DeliveryDateTime]] &lt;= data[[#This Row],[SLADue]], "On Time", "Late")</f>
        <v>Late</v>
      </c>
    </row>
    <row r="3826" spans="1:28" x14ac:dyDescent="0.2">
      <c r="A3826" t="s">
        <v>4376</v>
      </c>
      <c r="B3826" t="s">
        <v>19</v>
      </c>
      <c r="C3826" t="s">
        <v>69</v>
      </c>
      <c r="D3826" t="s">
        <v>70</v>
      </c>
      <c r="E3826" s="5">
        <v>57.16</v>
      </c>
      <c r="F3826" t="s">
        <v>71</v>
      </c>
      <c r="G3826">
        <v>2</v>
      </c>
      <c r="H3826" s="1">
        <v>45880</v>
      </c>
      <c r="I3826" s="1" t="str">
        <f>TEXT(data[[#This Row],[OrderDate]],"mmm")</f>
        <v>Aug</v>
      </c>
      <c r="J3826" s="6">
        <v>0.85763888888888884</v>
      </c>
      <c r="K3826" s="6" t="str">
        <f>TEXT(data[[#This Row],[OrderTime]],"h")</f>
        <v>20</v>
      </c>
      <c r="L3826" s="1">
        <v>45882</v>
      </c>
      <c r="M3826" s="6">
        <v>0.86805555555555558</v>
      </c>
      <c r="N3826" t="s">
        <v>310</v>
      </c>
      <c r="O3826" t="s">
        <v>690</v>
      </c>
      <c r="P3826" t="s">
        <v>180</v>
      </c>
      <c r="Q3826" t="s">
        <v>53</v>
      </c>
      <c r="R3826" t="s">
        <v>37</v>
      </c>
      <c r="S3826" t="s">
        <v>105</v>
      </c>
      <c r="T3826" t="s">
        <v>29</v>
      </c>
      <c r="U3826" t="s">
        <v>30</v>
      </c>
      <c r="V3826" s="5">
        <f>data[[#This Row],[PriceUSD]]*data[[#This Row],[Quantity]]</f>
        <v>114.32</v>
      </c>
      <c r="W3826" s="7">
        <f>data[[#This Row],[OrderDate]] + TIME(VALUE(LEFT(data[[#This Row],[OrderTime]],2)), VALUE(RIGHT(data[[#This Row],[OrderTime]],2)), 0)</f>
        <v>45880.061805555553</v>
      </c>
      <c r="X3826" s="7">
        <f>_xlfn.MINIFS(data[OrderDateTime], data[CustomerName], data[[#This Row],[CustomerName]])</f>
        <v>45531.054166666669</v>
      </c>
      <c r="Y3826" t="str">
        <f>IF(data[[#This Row],[OrderDateTime]]=data[[#This Row],[FirstOrderDateTime]], "New", "Returning")</f>
        <v>Returning</v>
      </c>
      <c r="Z3826" s="7">
        <f>data[[#This Row],[DeliveryDate]] + data[[#This Row],[DeliveryTime]]</f>
        <v>45882.868055555555</v>
      </c>
      <c r="AA3826" s="7">
        <f>data[[#This Row],[OrderDateTime]] + 1</f>
        <v>45881.061805555553</v>
      </c>
      <c r="AB3826" s="7" t="str">
        <f>IF(data[[#This Row],[DeliveryDateTime]] &lt;= data[[#This Row],[SLADue]], "On Time", "Late")</f>
        <v>Late</v>
      </c>
    </row>
    <row r="3827" spans="1:28" x14ac:dyDescent="0.2">
      <c r="A3827" t="s">
        <v>4377</v>
      </c>
      <c r="B3827" t="s">
        <v>19</v>
      </c>
      <c r="C3827" t="s">
        <v>117</v>
      </c>
      <c r="D3827" t="s">
        <v>118</v>
      </c>
      <c r="E3827" s="5">
        <v>74.94</v>
      </c>
      <c r="F3827" t="s">
        <v>182</v>
      </c>
      <c r="G3827">
        <v>1</v>
      </c>
      <c r="H3827" s="1">
        <v>45864</v>
      </c>
      <c r="I3827" s="1" t="str">
        <f>TEXT(data[[#This Row],[OrderDate]],"mmm")</f>
        <v>Jul</v>
      </c>
      <c r="J3827" s="6">
        <v>0.51666666666666672</v>
      </c>
      <c r="K3827" s="6" t="str">
        <f>TEXT(data[[#This Row],[OrderTime]],"h")</f>
        <v>12</v>
      </c>
      <c r="L3827" s="1">
        <v>45865</v>
      </c>
      <c r="M3827" s="6">
        <v>0.64166666666666672</v>
      </c>
      <c r="N3827" t="s">
        <v>170</v>
      </c>
      <c r="O3827" t="s">
        <v>567</v>
      </c>
      <c r="P3827" t="s">
        <v>36</v>
      </c>
      <c r="Q3827" t="s">
        <v>53</v>
      </c>
      <c r="R3827" t="s">
        <v>66</v>
      </c>
      <c r="S3827" t="s">
        <v>28</v>
      </c>
      <c r="T3827" t="s">
        <v>38</v>
      </c>
      <c r="U3827" t="s">
        <v>30</v>
      </c>
      <c r="V3827" s="5">
        <f>data[[#This Row],[PriceUSD]]*data[[#This Row],[Quantity]]</f>
        <v>74.94</v>
      </c>
      <c r="W3827" s="7">
        <f>data[[#This Row],[OrderDate]] + TIME(VALUE(LEFT(data[[#This Row],[OrderTime]],2)), VALUE(RIGHT(data[[#This Row],[OrderTime]],2)), 0)</f>
        <v>45864.046527777777</v>
      </c>
      <c r="X3827" s="7">
        <f>_xlfn.MINIFS(data[OrderDateTime], data[CustomerName], data[[#This Row],[CustomerName]])</f>
        <v>45515.022916666669</v>
      </c>
      <c r="Y3827" t="str">
        <f>IF(data[[#This Row],[OrderDateTime]]=data[[#This Row],[FirstOrderDateTime]], "New", "Returning")</f>
        <v>Returning</v>
      </c>
      <c r="Z3827" s="7">
        <f>data[[#This Row],[DeliveryDate]] + data[[#This Row],[DeliveryTime]]</f>
        <v>45865.64166666667</v>
      </c>
      <c r="AA3827" s="7">
        <f>data[[#This Row],[OrderDateTime]] + 1</f>
        <v>45865.046527777777</v>
      </c>
      <c r="AB3827" s="7" t="str">
        <f>IF(data[[#This Row],[DeliveryDateTime]] &lt;= data[[#This Row],[SLADue]], "On Time", "Late")</f>
        <v>Late</v>
      </c>
    </row>
    <row r="3828" spans="1:28" x14ac:dyDescent="0.2">
      <c r="A3828" t="s">
        <v>4378</v>
      </c>
      <c r="B3828" t="s">
        <v>19</v>
      </c>
      <c r="C3828" t="s">
        <v>61</v>
      </c>
      <c r="D3828" t="s">
        <v>62</v>
      </c>
      <c r="E3828" s="5">
        <v>171.76</v>
      </c>
      <c r="F3828" t="s">
        <v>94</v>
      </c>
      <c r="G3828">
        <v>3</v>
      </c>
      <c r="H3828" s="1">
        <v>45559</v>
      </c>
      <c r="I3828" s="1" t="str">
        <f>TEXT(data[[#This Row],[OrderDate]],"mmm")</f>
        <v>Sep</v>
      </c>
      <c r="J3828" s="6">
        <v>0.81805555555555554</v>
      </c>
      <c r="K3828" s="6" t="str">
        <f>TEXT(data[[#This Row],[OrderTime]],"h")</f>
        <v>19</v>
      </c>
      <c r="L3828" s="1">
        <v>45560</v>
      </c>
      <c r="M3828" s="6">
        <v>0.90138888888888891</v>
      </c>
      <c r="N3828" t="s">
        <v>200</v>
      </c>
      <c r="O3828" t="s">
        <v>99</v>
      </c>
      <c r="P3828" t="s">
        <v>202</v>
      </c>
      <c r="Q3828" t="s">
        <v>26</v>
      </c>
      <c r="R3828" t="s">
        <v>66</v>
      </c>
      <c r="S3828" t="s">
        <v>28</v>
      </c>
      <c r="T3828" t="s">
        <v>106</v>
      </c>
      <c r="U3828" t="s">
        <v>39</v>
      </c>
      <c r="V3828" s="5">
        <f>data[[#This Row],[PriceUSD]]*data[[#This Row],[Quantity]]</f>
        <v>515.28</v>
      </c>
      <c r="W3828" s="7">
        <f>data[[#This Row],[OrderDate]] + TIME(VALUE(LEFT(data[[#This Row],[OrderTime]],2)), VALUE(RIGHT(data[[#This Row],[OrderTime]],2)), 0)</f>
        <v>45559.038888888892</v>
      </c>
      <c r="X3828" s="7">
        <f>_xlfn.MINIFS(data[OrderDateTime], data[CustomerName], data[[#This Row],[CustomerName]])</f>
        <v>45507.015277777777</v>
      </c>
      <c r="Y3828" t="str">
        <f>IF(data[[#This Row],[OrderDateTime]]=data[[#This Row],[FirstOrderDateTime]], "New", "Returning")</f>
        <v>Returning</v>
      </c>
      <c r="Z3828" s="7">
        <f>data[[#This Row],[DeliveryDate]] + data[[#This Row],[DeliveryTime]]</f>
        <v>45560.901388888888</v>
      </c>
      <c r="AA3828" s="7">
        <f>data[[#This Row],[OrderDateTime]] + 1</f>
        <v>45560.038888888892</v>
      </c>
      <c r="AB3828" s="7" t="str">
        <f>IF(data[[#This Row],[DeliveryDateTime]] &lt;= data[[#This Row],[SLADue]], "On Time", "Late")</f>
        <v>Late</v>
      </c>
    </row>
    <row r="3829" spans="1:28" x14ac:dyDescent="0.2">
      <c r="A3829" t="s">
        <v>4379</v>
      </c>
      <c r="B3829" t="s">
        <v>19</v>
      </c>
      <c r="C3829" t="s">
        <v>101</v>
      </c>
      <c r="D3829" t="s">
        <v>102</v>
      </c>
      <c r="E3829" s="5">
        <v>27.23</v>
      </c>
      <c r="F3829" t="s">
        <v>81</v>
      </c>
      <c r="G3829">
        <v>3</v>
      </c>
      <c r="H3829" s="1">
        <v>45608</v>
      </c>
      <c r="I3829" s="1" t="str">
        <f>TEXT(data[[#This Row],[OrderDate]],"mmm")</f>
        <v>Nov</v>
      </c>
      <c r="J3829" s="6">
        <v>0.55208333333333337</v>
      </c>
      <c r="K3829" s="6" t="str">
        <f>TEXT(data[[#This Row],[OrderTime]],"h")</f>
        <v>13</v>
      </c>
      <c r="L3829" s="1">
        <v>45609</v>
      </c>
      <c r="M3829" s="6">
        <v>0.59375</v>
      </c>
      <c r="N3829" t="s">
        <v>57</v>
      </c>
      <c r="O3829" t="s">
        <v>911</v>
      </c>
      <c r="P3829" t="s">
        <v>25</v>
      </c>
      <c r="Q3829" t="s">
        <v>53</v>
      </c>
      <c r="R3829" t="s">
        <v>83</v>
      </c>
      <c r="S3829" t="s">
        <v>28</v>
      </c>
      <c r="T3829" t="s">
        <v>38</v>
      </c>
      <c r="U3829" t="s">
        <v>30</v>
      </c>
      <c r="V3829" s="5">
        <f>data[[#This Row],[PriceUSD]]*data[[#This Row],[Quantity]]</f>
        <v>81.69</v>
      </c>
      <c r="W3829" s="7">
        <f>data[[#This Row],[OrderDate]] + TIME(VALUE(LEFT(data[[#This Row],[OrderTime]],2)), VALUE(RIGHT(data[[#This Row],[OrderTime]],2)), 0)</f>
        <v>45608.022916666669</v>
      </c>
      <c r="X3829" s="7">
        <f>_xlfn.MINIFS(data[OrderDateTime], data[CustomerName], data[[#This Row],[CustomerName]])</f>
        <v>45533.054166666669</v>
      </c>
      <c r="Y3829" t="str">
        <f>IF(data[[#This Row],[OrderDateTime]]=data[[#This Row],[FirstOrderDateTime]], "New", "Returning")</f>
        <v>Returning</v>
      </c>
      <c r="Z3829" s="7">
        <f>data[[#This Row],[DeliveryDate]] + data[[#This Row],[DeliveryTime]]</f>
        <v>45609.59375</v>
      </c>
      <c r="AA3829" s="7">
        <f>data[[#This Row],[OrderDateTime]] + 1</f>
        <v>45609.022916666669</v>
      </c>
      <c r="AB3829" s="7" t="str">
        <f>IF(data[[#This Row],[DeliveryDateTime]] &lt;= data[[#This Row],[SLADue]], "On Time", "Late")</f>
        <v>Late</v>
      </c>
    </row>
    <row r="3830" spans="1:28" x14ac:dyDescent="0.2">
      <c r="A3830" t="s">
        <v>4380</v>
      </c>
      <c r="B3830" t="s">
        <v>19</v>
      </c>
      <c r="C3830" t="s">
        <v>32</v>
      </c>
      <c r="D3830" t="s">
        <v>33</v>
      </c>
      <c r="E3830" s="5">
        <v>50.09</v>
      </c>
      <c r="F3830" t="s">
        <v>138</v>
      </c>
      <c r="G3830">
        <v>1</v>
      </c>
      <c r="H3830" s="1">
        <v>45868</v>
      </c>
      <c r="I3830" s="1" t="str">
        <f>TEXT(data[[#This Row],[OrderDate]],"mmm")</f>
        <v>Jul</v>
      </c>
      <c r="J3830" s="6">
        <v>0.51249999999999996</v>
      </c>
      <c r="K3830" s="6" t="str">
        <f>TEXT(data[[#This Row],[OrderTime]],"h")</f>
        <v>12</v>
      </c>
      <c r="L3830" s="1">
        <v>45869</v>
      </c>
      <c r="M3830" s="6">
        <v>0.51249999999999996</v>
      </c>
      <c r="N3830" t="s">
        <v>208</v>
      </c>
      <c r="O3830" t="s">
        <v>249</v>
      </c>
      <c r="P3830" t="s">
        <v>202</v>
      </c>
      <c r="Q3830" t="s">
        <v>53</v>
      </c>
      <c r="R3830" t="s">
        <v>37</v>
      </c>
      <c r="S3830" t="s">
        <v>28</v>
      </c>
      <c r="T3830" t="s">
        <v>115</v>
      </c>
      <c r="U3830" t="s">
        <v>67</v>
      </c>
      <c r="V3830" s="5">
        <f>data[[#This Row],[PriceUSD]]*data[[#This Row],[Quantity]]</f>
        <v>50.09</v>
      </c>
      <c r="W3830" s="7">
        <f>data[[#This Row],[OrderDate]] + TIME(VALUE(LEFT(data[[#This Row],[OrderTime]],2)), VALUE(RIGHT(data[[#This Row],[OrderTime]],2)), 0)</f>
        <v>45868.017361111109</v>
      </c>
      <c r="X3830" s="7">
        <f>_xlfn.MINIFS(data[OrderDateTime], data[CustomerName], data[[#This Row],[CustomerName]])</f>
        <v>45555.052083333336</v>
      </c>
      <c r="Y3830" t="str">
        <f>IF(data[[#This Row],[OrderDateTime]]=data[[#This Row],[FirstOrderDateTime]], "New", "Returning")</f>
        <v>Returning</v>
      </c>
      <c r="Z3830" s="7">
        <f>data[[#This Row],[DeliveryDate]] + data[[#This Row],[DeliveryTime]]</f>
        <v>45869.512499999997</v>
      </c>
      <c r="AA3830" s="7">
        <f>data[[#This Row],[OrderDateTime]] + 1</f>
        <v>45869.017361111109</v>
      </c>
      <c r="AB3830" s="7" t="str">
        <f>IF(data[[#This Row],[DeliveryDateTime]] &lt;= data[[#This Row],[SLADue]], "On Time", "Late")</f>
        <v>Late</v>
      </c>
    </row>
    <row r="3831" spans="1:28" x14ac:dyDescent="0.2">
      <c r="A3831" t="s">
        <v>4381</v>
      </c>
      <c r="B3831" t="s">
        <v>19</v>
      </c>
      <c r="C3831" t="s">
        <v>117</v>
      </c>
      <c r="D3831" t="s">
        <v>118</v>
      </c>
      <c r="E3831" s="5">
        <v>71.94</v>
      </c>
      <c r="F3831" t="s">
        <v>119</v>
      </c>
      <c r="G3831">
        <v>1</v>
      </c>
      <c r="H3831" s="1">
        <v>45528</v>
      </c>
      <c r="I3831" s="1" t="str">
        <f>TEXT(data[[#This Row],[OrderDate]],"mmm")</f>
        <v>Aug</v>
      </c>
      <c r="J3831" s="6">
        <v>0.81319444444444444</v>
      </c>
      <c r="K3831" s="6" t="str">
        <f>TEXT(data[[#This Row],[OrderTime]],"h")</f>
        <v>19</v>
      </c>
      <c r="L3831" s="1">
        <v>45529</v>
      </c>
      <c r="M3831" s="6">
        <v>0.81319444444444444</v>
      </c>
      <c r="N3831" t="s">
        <v>57</v>
      </c>
      <c r="O3831" t="s">
        <v>556</v>
      </c>
      <c r="P3831" t="s">
        <v>25</v>
      </c>
      <c r="Q3831" t="s">
        <v>53</v>
      </c>
      <c r="R3831" t="s">
        <v>66</v>
      </c>
      <c r="S3831" t="s">
        <v>28</v>
      </c>
      <c r="T3831" t="s">
        <v>115</v>
      </c>
      <c r="U3831" t="s">
        <v>67</v>
      </c>
      <c r="V3831" s="5">
        <f>data[[#This Row],[PriceUSD]]*data[[#This Row],[Quantity]]</f>
        <v>71.94</v>
      </c>
      <c r="W3831" s="7">
        <f>data[[#This Row],[OrderDate]] + TIME(VALUE(LEFT(data[[#This Row],[OrderTime]],2)), VALUE(RIGHT(data[[#This Row],[OrderTime]],2)), 0)</f>
        <v>45528.030555555553</v>
      </c>
      <c r="X3831" s="7">
        <f>_xlfn.MINIFS(data[OrderDateTime], data[CustomerName], data[[#This Row],[CustomerName]])</f>
        <v>45528.030555555553</v>
      </c>
      <c r="Y3831" t="str">
        <f>IF(data[[#This Row],[OrderDateTime]]=data[[#This Row],[FirstOrderDateTime]], "New", "Returning")</f>
        <v>New</v>
      </c>
      <c r="Z3831" s="7">
        <f>data[[#This Row],[DeliveryDate]] + data[[#This Row],[DeliveryTime]]</f>
        <v>45529.813194444447</v>
      </c>
      <c r="AA3831" s="7">
        <f>data[[#This Row],[OrderDateTime]] + 1</f>
        <v>45529.030555555553</v>
      </c>
      <c r="AB3831" s="7" t="str">
        <f>IF(data[[#This Row],[DeliveryDateTime]] &lt;= data[[#This Row],[SLADue]], "On Time", "Late")</f>
        <v>Late</v>
      </c>
    </row>
    <row r="3832" spans="1:28" x14ac:dyDescent="0.2">
      <c r="A3832" t="s">
        <v>4382</v>
      </c>
      <c r="B3832" t="s">
        <v>19</v>
      </c>
      <c r="C3832" t="s">
        <v>69</v>
      </c>
      <c r="D3832" t="s">
        <v>70</v>
      </c>
      <c r="E3832" s="5">
        <v>51.28</v>
      </c>
      <c r="F3832" t="s">
        <v>43</v>
      </c>
      <c r="G3832">
        <v>2</v>
      </c>
      <c r="H3832" s="1">
        <v>45540</v>
      </c>
      <c r="I3832" s="1" t="str">
        <f>TEXT(data[[#This Row],[OrderDate]],"mmm")</f>
        <v>Sep</v>
      </c>
      <c r="J3832" s="6">
        <v>0.47499999999999998</v>
      </c>
      <c r="K3832" s="6" t="str">
        <f>TEXT(data[[#This Row],[OrderTime]],"h")</f>
        <v>11</v>
      </c>
      <c r="L3832" s="1">
        <v>45540</v>
      </c>
      <c r="M3832" s="6">
        <v>0.6</v>
      </c>
      <c r="N3832" t="s">
        <v>148</v>
      </c>
      <c r="O3832" t="s">
        <v>637</v>
      </c>
      <c r="P3832" t="s">
        <v>25</v>
      </c>
      <c r="Q3832" t="s">
        <v>26</v>
      </c>
      <c r="R3832" t="s">
        <v>37</v>
      </c>
      <c r="S3832" t="s">
        <v>47</v>
      </c>
      <c r="T3832" t="s">
        <v>38</v>
      </c>
      <c r="U3832" t="s">
        <v>39</v>
      </c>
      <c r="V3832" s="5">
        <f>data[[#This Row],[PriceUSD]]*data[[#This Row],[Quantity]]</f>
        <v>102.56</v>
      </c>
      <c r="W3832" s="7">
        <f>data[[#This Row],[OrderDate]] + TIME(VALUE(LEFT(data[[#This Row],[OrderTime]],2)), VALUE(RIGHT(data[[#This Row],[OrderTime]],2)), 0)</f>
        <v>45540.052083333336</v>
      </c>
      <c r="X3832" s="7">
        <f>_xlfn.MINIFS(data[OrderDateTime], data[CustomerName], data[[#This Row],[CustomerName]])</f>
        <v>45540.052083333336</v>
      </c>
      <c r="Y3832" t="str">
        <f>IF(data[[#This Row],[OrderDateTime]]=data[[#This Row],[FirstOrderDateTime]], "New", "Returning")</f>
        <v>New</v>
      </c>
      <c r="Z3832" s="7">
        <f>data[[#This Row],[DeliveryDate]] + data[[#This Row],[DeliveryTime]]</f>
        <v>45540.6</v>
      </c>
      <c r="AA3832" s="7">
        <f>data[[#This Row],[OrderDateTime]] + 1</f>
        <v>45541.052083333336</v>
      </c>
      <c r="AB3832" s="7" t="str">
        <f>IF(data[[#This Row],[DeliveryDateTime]] &lt;= data[[#This Row],[SLADue]], "On Time", "Late")</f>
        <v>On Time</v>
      </c>
    </row>
    <row r="3833" spans="1:28" x14ac:dyDescent="0.2">
      <c r="A3833" t="s">
        <v>4383</v>
      </c>
      <c r="B3833" t="s">
        <v>19</v>
      </c>
      <c r="C3833" t="s">
        <v>41</v>
      </c>
      <c r="D3833" t="s">
        <v>42</v>
      </c>
      <c r="E3833" s="5">
        <v>33.36</v>
      </c>
      <c r="F3833" t="s">
        <v>74</v>
      </c>
      <c r="G3833">
        <v>1</v>
      </c>
      <c r="H3833" s="1">
        <v>45574</v>
      </c>
      <c r="I3833" s="1" t="str">
        <f>TEXT(data[[#This Row],[OrderDate]],"mmm")</f>
        <v>Oct</v>
      </c>
      <c r="J3833" s="6">
        <v>0.72569444444444442</v>
      </c>
      <c r="K3833" s="6" t="str">
        <f>TEXT(data[[#This Row],[OrderTime]],"h")</f>
        <v>17</v>
      </c>
      <c r="L3833" s="1">
        <v>45575</v>
      </c>
      <c r="M3833" s="6">
        <v>0.85069444444444442</v>
      </c>
      <c r="N3833" t="s">
        <v>57</v>
      </c>
      <c r="O3833" t="s">
        <v>2979</v>
      </c>
      <c r="P3833" t="s">
        <v>25</v>
      </c>
      <c r="Q3833" t="s">
        <v>53</v>
      </c>
      <c r="R3833" t="s">
        <v>46</v>
      </c>
      <c r="S3833" t="s">
        <v>28</v>
      </c>
      <c r="T3833" t="s">
        <v>38</v>
      </c>
      <c r="U3833" t="s">
        <v>30</v>
      </c>
      <c r="V3833" s="5">
        <f>data[[#This Row],[PriceUSD]]*data[[#This Row],[Quantity]]</f>
        <v>33.36</v>
      </c>
      <c r="W3833" s="7">
        <f>data[[#This Row],[OrderDate]] + TIME(VALUE(LEFT(data[[#This Row],[OrderTime]],2)), VALUE(RIGHT(data[[#This Row],[OrderTime]],2)), 0)</f>
        <v>45574.030555555553</v>
      </c>
      <c r="X3833" s="7">
        <f>_xlfn.MINIFS(data[OrderDateTime], data[CustomerName], data[[#This Row],[CustomerName]])</f>
        <v>45574.030555555553</v>
      </c>
      <c r="Y3833" t="str">
        <f>IF(data[[#This Row],[OrderDateTime]]=data[[#This Row],[FirstOrderDateTime]], "New", "Returning")</f>
        <v>New</v>
      </c>
      <c r="Z3833" s="7">
        <f>data[[#This Row],[DeliveryDate]] + data[[#This Row],[DeliveryTime]]</f>
        <v>45575.850694444445</v>
      </c>
      <c r="AA3833" s="7">
        <f>data[[#This Row],[OrderDateTime]] + 1</f>
        <v>45575.030555555553</v>
      </c>
      <c r="AB3833" s="7" t="str">
        <f>IF(data[[#This Row],[DeliveryDateTime]] &lt;= data[[#This Row],[SLADue]], "On Time", "Late")</f>
        <v>Late</v>
      </c>
    </row>
    <row r="3834" spans="1:28" x14ac:dyDescent="0.2">
      <c r="A3834" t="s">
        <v>4384</v>
      </c>
      <c r="B3834" t="s">
        <v>19</v>
      </c>
      <c r="C3834" t="s">
        <v>41</v>
      </c>
      <c r="D3834" t="s">
        <v>42</v>
      </c>
      <c r="E3834" s="5">
        <v>33.659999999999997</v>
      </c>
      <c r="F3834" t="s">
        <v>51</v>
      </c>
      <c r="G3834">
        <v>1</v>
      </c>
      <c r="H3834" s="1">
        <v>45696</v>
      </c>
      <c r="I3834" s="1" t="str">
        <f>TEXT(data[[#This Row],[OrderDate]],"mmm")</f>
        <v>Feb</v>
      </c>
      <c r="J3834" s="6">
        <v>0.46736111111111112</v>
      </c>
      <c r="K3834" s="6" t="str">
        <f>TEXT(data[[#This Row],[OrderTime]],"h")</f>
        <v>11</v>
      </c>
      <c r="L3834" s="1">
        <v>45697</v>
      </c>
      <c r="M3834" s="6">
        <v>0.59236111111111112</v>
      </c>
      <c r="N3834" t="s">
        <v>98</v>
      </c>
      <c r="O3834" t="s">
        <v>814</v>
      </c>
      <c r="P3834" t="s">
        <v>77</v>
      </c>
      <c r="Q3834" t="s">
        <v>26</v>
      </c>
      <c r="R3834" t="s">
        <v>46</v>
      </c>
      <c r="S3834" t="s">
        <v>28</v>
      </c>
      <c r="T3834" t="s">
        <v>38</v>
      </c>
      <c r="U3834" t="s">
        <v>30</v>
      </c>
      <c r="V3834" s="5">
        <f>data[[#This Row],[PriceUSD]]*data[[#This Row],[Quantity]]</f>
        <v>33.659999999999997</v>
      </c>
      <c r="W3834" s="7">
        <f>data[[#This Row],[OrderDate]] + TIME(VALUE(LEFT(data[[#This Row],[OrderTime]],2)), VALUE(RIGHT(data[[#This Row],[OrderTime]],2)), 0)</f>
        <v>45696.007638888892</v>
      </c>
      <c r="X3834" s="7">
        <f>_xlfn.MINIFS(data[OrderDateTime], data[CustomerName], data[[#This Row],[CustomerName]])</f>
        <v>45508.030555555553</v>
      </c>
      <c r="Y3834" t="str">
        <f>IF(data[[#This Row],[OrderDateTime]]=data[[#This Row],[FirstOrderDateTime]], "New", "Returning")</f>
        <v>Returning</v>
      </c>
      <c r="Z3834" s="7">
        <f>data[[#This Row],[DeliveryDate]] + data[[#This Row],[DeliveryTime]]</f>
        <v>45697.592361111114</v>
      </c>
      <c r="AA3834" s="7">
        <f>data[[#This Row],[OrderDateTime]] + 1</f>
        <v>45697.007638888892</v>
      </c>
      <c r="AB3834" s="7" t="str">
        <f>IF(data[[#This Row],[DeliveryDateTime]] &lt;= data[[#This Row],[SLADue]], "On Time", "Late")</f>
        <v>Late</v>
      </c>
    </row>
    <row r="3835" spans="1:28" x14ac:dyDescent="0.2">
      <c r="A3835" t="s">
        <v>4385</v>
      </c>
      <c r="B3835" t="s">
        <v>19</v>
      </c>
      <c r="C3835" t="s">
        <v>126</v>
      </c>
      <c r="D3835" t="s">
        <v>127</v>
      </c>
      <c r="E3835" s="5">
        <v>22.63</v>
      </c>
      <c r="F3835" t="s">
        <v>138</v>
      </c>
      <c r="G3835">
        <v>1</v>
      </c>
      <c r="H3835" s="1">
        <v>45605</v>
      </c>
      <c r="I3835" s="1" t="str">
        <f>TEXT(data[[#This Row],[OrderDate]],"mmm")</f>
        <v>Nov</v>
      </c>
      <c r="J3835" s="6">
        <v>0.38819444444444445</v>
      </c>
      <c r="K3835" s="6" t="str">
        <f>TEXT(data[[#This Row],[OrderTime]],"h")</f>
        <v>9</v>
      </c>
      <c r="L3835" s="1">
        <v>45606</v>
      </c>
      <c r="M3835" s="6">
        <v>0.6381944444444444</v>
      </c>
      <c r="N3835" t="s">
        <v>120</v>
      </c>
      <c r="O3835" t="s">
        <v>601</v>
      </c>
      <c r="P3835" t="s">
        <v>25</v>
      </c>
      <c r="Q3835" t="s">
        <v>26</v>
      </c>
      <c r="R3835" t="s">
        <v>129</v>
      </c>
      <c r="S3835" t="s">
        <v>28</v>
      </c>
      <c r="T3835" t="s">
        <v>136</v>
      </c>
      <c r="U3835" t="s">
        <v>39</v>
      </c>
      <c r="V3835" s="5">
        <f>data[[#This Row],[PriceUSD]]*data[[#This Row],[Quantity]]</f>
        <v>22.63</v>
      </c>
      <c r="W3835" s="7">
        <f>data[[#This Row],[OrderDate]] + TIME(VALUE(LEFT(data[[#This Row],[OrderTime]],2)), VALUE(RIGHT(data[[#This Row],[OrderTime]],2)), 0)</f>
        <v>45605.030555555553</v>
      </c>
      <c r="X3835" s="7">
        <f>_xlfn.MINIFS(data[OrderDateTime], data[CustomerName], data[[#This Row],[CustomerName]])</f>
        <v>45605.030555555553</v>
      </c>
      <c r="Y3835" t="str">
        <f>IF(data[[#This Row],[OrderDateTime]]=data[[#This Row],[FirstOrderDateTime]], "New", "Returning")</f>
        <v>New</v>
      </c>
      <c r="Z3835" s="7">
        <f>data[[#This Row],[DeliveryDate]] + data[[#This Row],[DeliveryTime]]</f>
        <v>45606.638194444444</v>
      </c>
      <c r="AA3835" s="7">
        <f>data[[#This Row],[OrderDateTime]] + 1</f>
        <v>45606.030555555553</v>
      </c>
      <c r="AB3835" s="7" t="str">
        <f>IF(data[[#This Row],[DeliveryDateTime]] &lt;= data[[#This Row],[SLADue]], "On Time", "Late")</f>
        <v>Late</v>
      </c>
    </row>
    <row r="3836" spans="1:28" x14ac:dyDescent="0.2">
      <c r="A3836" t="s">
        <v>4386</v>
      </c>
      <c r="B3836" t="s">
        <v>19</v>
      </c>
      <c r="C3836" t="s">
        <v>126</v>
      </c>
      <c r="D3836" t="s">
        <v>127</v>
      </c>
      <c r="E3836" s="5">
        <v>26.13</v>
      </c>
      <c r="F3836" t="s">
        <v>71</v>
      </c>
      <c r="G3836">
        <v>1</v>
      </c>
      <c r="H3836" s="1">
        <v>45679</v>
      </c>
      <c r="I3836" s="1" t="str">
        <f>TEXT(data[[#This Row],[OrderDate]],"mmm")</f>
        <v>Jan</v>
      </c>
      <c r="J3836" s="6">
        <v>0.57638888888888884</v>
      </c>
      <c r="K3836" s="6" t="str">
        <f>TEXT(data[[#This Row],[OrderTime]],"h")</f>
        <v>13</v>
      </c>
      <c r="L3836" s="1">
        <v>45679</v>
      </c>
      <c r="M3836" s="6">
        <v>0.82638888888888884</v>
      </c>
      <c r="N3836" t="s">
        <v>276</v>
      </c>
      <c r="O3836" t="s">
        <v>453</v>
      </c>
      <c r="P3836" t="s">
        <v>133</v>
      </c>
      <c r="Q3836" t="s">
        <v>26</v>
      </c>
      <c r="R3836" t="s">
        <v>129</v>
      </c>
      <c r="S3836" t="s">
        <v>47</v>
      </c>
      <c r="T3836" t="s">
        <v>29</v>
      </c>
      <c r="U3836" t="s">
        <v>30</v>
      </c>
      <c r="V3836" s="5">
        <f>data[[#This Row],[PriceUSD]]*data[[#This Row],[Quantity]]</f>
        <v>26.13</v>
      </c>
      <c r="W3836" s="7">
        <f>data[[#This Row],[OrderDate]] + TIME(VALUE(LEFT(data[[#This Row],[OrderTime]],2)), VALUE(RIGHT(data[[#This Row],[OrderTime]],2)), 0)</f>
        <v>45679.061805555553</v>
      </c>
      <c r="X3836" s="7">
        <f>_xlfn.MINIFS(data[OrderDateTime], data[CustomerName], data[[#This Row],[CustomerName]])</f>
        <v>45525.022916666669</v>
      </c>
      <c r="Y3836" t="str">
        <f>IF(data[[#This Row],[OrderDateTime]]=data[[#This Row],[FirstOrderDateTime]], "New", "Returning")</f>
        <v>Returning</v>
      </c>
      <c r="Z3836" s="7">
        <f>data[[#This Row],[DeliveryDate]] + data[[#This Row],[DeliveryTime]]</f>
        <v>45679.826388888891</v>
      </c>
      <c r="AA3836" s="7">
        <f>data[[#This Row],[OrderDateTime]] + 1</f>
        <v>45680.061805555553</v>
      </c>
      <c r="AB3836" s="7" t="str">
        <f>IF(data[[#This Row],[DeliveryDateTime]] &lt;= data[[#This Row],[SLADue]], "On Time", "Late")</f>
        <v>On Time</v>
      </c>
    </row>
    <row r="3837" spans="1:28" x14ac:dyDescent="0.2">
      <c r="A3837" t="s">
        <v>4387</v>
      </c>
      <c r="B3837" t="s">
        <v>19</v>
      </c>
      <c r="C3837" t="s">
        <v>41</v>
      </c>
      <c r="D3837" t="s">
        <v>42</v>
      </c>
      <c r="E3837" s="5">
        <v>33</v>
      </c>
      <c r="F3837" t="s">
        <v>119</v>
      </c>
      <c r="G3837">
        <v>1</v>
      </c>
      <c r="H3837" s="1">
        <v>45573</v>
      </c>
      <c r="I3837" s="1" t="str">
        <f>TEXT(data[[#This Row],[OrderDate]],"mmm")</f>
        <v>Oct</v>
      </c>
      <c r="J3837" s="6">
        <v>0.44930555555555557</v>
      </c>
      <c r="K3837" s="6" t="str">
        <f>TEXT(data[[#This Row],[OrderTime]],"h")</f>
        <v>10</v>
      </c>
      <c r="L3837" s="1">
        <v>45574</v>
      </c>
      <c r="M3837" s="6">
        <v>0.53263888888888888</v>
      </c>
      <c r="N3837" t="s">
        <v>64</v>
      </c>
      <c r="O3837" t="s">
        <v>346</v>
      </c>
      <c r="P3837" t="s">
        <v>25</v>
      </c>
      <c r="Q3837" t="s">
        <v>53</v>
      </c>
      <c r="R3837" t="s">
        <v>46</v>
      </c>
      <c r="S3837" t="s">
        <v>28</v>
      </c>
      <c r="T3837" t="s">
        <v>29</v>
      </c>
      <c r="U3837" t="s">
        <v>67</v>
      </c>
      <c r="V3837" s="5">
        <f>data[[#This Row],[PriceUSD]]*data[[#This Row],[Quantity]]</f>
        <v>33</v>
      </c>
      <c r="W3837" s="7">
        <f>data[[#This Row],[OrderDate]] + TIME(VALUE(LEFT(data[[#This Row],[OrderTime]],2)), VALUE(RIGHT(data[[#This Row],[OrderTime]],2)), 0)</f>
        <v>45573.038888888892</v>
      </c>
      <c r="X3837" s="7">
        <f>_xlfn.MINIFS(data[OrderDateTime], data[CustomerName], data[[#This Row],[CustomerName]])</f>
        <v>45547.030555555553</v>
      </c>
      <c r="Y3837" t="str">
        <f>IF(data[[#This Row],[OrderDateTime]]=data[[#This Row],[FirstOrderDateTime]], "New", "Returning")</f>
        <v>Returning</v>
      </c>
      <c r="Z3837" s="7">
        <f>data[[#This Row],[DeliveryDate]] + data[[#This Row],[DeliveryTime]]</f>
        <v>45574.532638888886</v>
      </c>
      <c r="AA3837" s="7">
        <f>data[[#This Row],[OrderDateTime]] + 1</f>
        <v>45574.038888888892</v>
      </c>
      <c r="AB3837" s="7" t="str">
        <f>IF(data[[#This Row],[DeliveryDateTime]] &lt;= data[[#This Row],[SLADue]], "On Time", "Late")</f>
        <v>Late</v>
      </c>
    </row>
    <row r="3838" spans="1:28" x14ac:dyDescent="0.2">
      <c r="A3838" t="s">
        <v>4388</v>
      </c>
      <c r="B3838" t="s">
        <v>19</v>
      </c>
      <c r="C3838" t="s">
        <v>69</v>
      </c>
      <c r="D3838" t="s">
        <v>70</v>
      </c>
      <c r="E3838" s="5">
        <v>53.17</v>
      </c>
      <c r="F3838" t="s">
        <v>51</v>
      </c>
      <c r="G3838">
        <v>1</v>
      </c>
      <c r="H3838" s="1">
        <v>45538</v>
      </c>
      <c r="I3838" s="1" t="str">
        <f>TEXT(data[[#This Row],[OrderDate]],"mmm")</f>
        <v>Sep</v>
      </c>
      <c r="J3838" s="6">
        <v>0.39583333333333331</v>
      </c>
      <c r="K3838" s="6" t="str">
        <f>TEXT(data[[#This Row],[OrderTime]],"h")</f>
        <v>9</v>
      </c>
      <c r="L3838" s="1">
        <v>45539</v>
      </c>
      <c r="M3838" s="6">
        <v>0.60416666666666663</v>
      </c>
      <c r="N3838" t="s">
        <v>238</v>
      </c>
      <c r="O3838" t="s">
        <v>519</v>
      </c>
      <c r="P3838" t="s">
        <v>36</v>
      </c>
      <c r="Q3838" t="s">
        <v>26</v>
      </c>
      <c r="R3838" t="s">
        <v>37</v>
      </c>
      <c r="S3838" t="s">
        <v>28</v>
      </c>
      <c r="T3838" t="s">
        <v>29</v>
      </c>
      <c r="U3838" t="s">
        <v>30</v>
      </c>
      <c r="V3838" s="5">
        <f>data[[#This Row],[PriceUSD]]*data[[#This Row],[Quantity]]</f>
        <v>53.17</v>
      </c>
      <c r="W3838" s="7">
        <f>data[[#This Row],[OrderDate]] + TIME(VALUE(LEFT(data[[#This Row],[OrderTime]],2)), VALUE(RIGHT(data[[#This Row],[OrderTime]],2)), 0)</f>
        <v>45538.022916666669</v>
      </c>
      <c r="X3838" s="7">
        <f>_xlfn.MINIFS(data[OrderDateTime], data[CustomerName], data[[#This Row],[CustomerName]])</f>
        <v>45511.007638888892</v>
      </c>
      <c r="Y3838" t="str">
        <f>IF(data[[#This Row],[OrderDateTime]]=data[[#This Row],[FirstOrderDateTime]], "New", "Returning")</f>
        <v>Returning</v>
      </c>
      <c r="Z3838" s="7">
        <f>data[[#This Row],[DeliveryDate]] + data[[#This Row],[DeliveryTime]]</f>
        <v>45539.604166666664</v>
      </c>
      <c r="AA3838" s="7">
        <f>data[[#This Row],[OrderDateTime]] + 1</f>
        <v>45539.022916666669</v>
      </c>
      <c r="AB3838" s="7" t="str">
        <f>IF(data[[#This Row],[DeliveryDateTime]] &lt;= data[[#This Row],[SLADue]], "On Time", "Late")</f>
        <v>Late</v>
      </c>
    </row>
    <row r="3839" spans="1:28" x14ac:dyDescent="0.2">
      <c r="A3839" t="s">
        <v>4389</v>
      </c>
      <c r="B3839" t="s">
        <v>19</v>
      </c>
      <c r="C3839" t="s">
        <v>32</v>
      </c>
      <c r="D3839" t="s">
        <v>33</v>
      </c>
      <c r="E3839" s="5">
        <v>48.75</v>
      </c>
      <c r="F3839" t="s">
        <v>22</v>
      </c>
      <c r="G3839">
        <v>1</v>
      </c>
      <c r="H3839" s="1">
        <v>45641</v>
      </c>
      <c r="I3839" s="1" t="str">
        <f>TEXT(data[[#This Row],[OrderDate]],"mmm")</f>
        <v>Dec</v>
      </c>
      <c r="J3839" s="6">
        <v>0.74305555555555558</v>
      </c>
      <c r="K3839" s="6" t="str">
        <f>TEXT(data[[#This Row],[OrderTime]],"h")</f>
        <v>17</v>
      </c>
      <c r="L3839" s="1">
        <v>45642</v>
      </c>
      <c r="M3839" s="6">
        <v>0.74305555555555558</v>
      </c>
      <c r="N3839" t="s">
        <v>148</v>
      </c>
      <c r="O3839" t="s">
        <v>633</v>
      </c>
      <c r="P3839" t="s">
        <v>25</v>
      </c>
      <c r="Q3839" t="s">
        <v>53</v>
      </c>
      <c r="R3839" t="s">
        <v>37</v>
      </c>
      <c r="S3839" t="s">
        <v>28</v>
      </c>
      <c r="T3839" t="s">
        <v>29</v>
      </c>
      <c r="U3839" t="s">
        <v>39</v>
      </c>
      <c r="V3839" s="5">
        <f>data[[#This Row],[PriceUSD]]*data[[#This Row],[Quantity]]</f>
        <v>48.75</v>
      </c>
      <c r="W3839" s="7">
        <f>data[[#This Row],[OrderDate]] + TIME(VALUE(LEFT(data[[#This Row],[OrderTime]],2)), VALUE(RIGHT(data[[#This Row],[OrderTime]],2)), 0)</f>
        <v>45641.038888888892</v>
      </c>
      <c r="X3839" s="7">
        <f>_xlfn.MINIFS(data[OrderDateTime], data[CustomerName], data[[#This Row],[CustomerName]])</f>
        <v>45509.054166666669</v>
      </c>
      <c r="Y3839" t="str">
        <f>IF(data[[#This Row],[OrderDateTime]]=data[[#This Row],[FirstOrderDateTime]], "New", "Returning")</f>
        <v>Returning</v>
      </c>
      <c r="Z3839" s="7">
        <f>data[[#This Row],[DeliveryDate]] + data[[#This Row],[DeliveryTime]]</f>
        <v>45642.743055555555</v>
      </c>
      <c r="AA3839" s="7">
        <f>data[[#This Row],[OrderDateTime]] + 1</f>
        <v>45642.038888888892</v>
      </c>
      <c r="AB3839" s="7" t="str">
        <f>IF(data[[#This Row],[DeliveryDateTime]] &lt;= data[[#This Row],[SLADue]], "On Time", "Late")</f>
        <v>Late</v>
      </c>
    </row>
    <row r="3840" spans="1:28" x14ac:dyDescent="0.2">
      <c r="A3840" t="s">
        <v>4390</v>
      </c>
      <c r="B3840" t="s">
        <v>19</v>
      </c>
      <c r="C3840" t="s">
        <v>92</v>
      </c>
      <c r="D3840" t="s">
        <v>93</v>
      </c>
      <c r="E3840" s="5">
        <v>92.08</v>
      </c>
      <c r="F3840" t="s">
        <v>81</v>
      </c>
      <c r="G3840">
        <v>1</v>
      </c>
      <c r="H3840" s="1">
        <v>45832</v>
      </c>
      <c r="I3840" s="1" t="str">
        <f>TEXT(data[[#This Row],[OrderDate]],"mmm")</f>
        <v>Jun</v>
      </c>
      <c r="J3840" s="6">
        <v>0.48402777777777778</v>
      </c>
      <c r="K3840" s="6" t="str">
        <f>TEXT(data[[#This Row],[OrderTime]],"h")</f>
        <v>11</v>
      </c>
      <c r="L3840" s="1">
        <v>45832</v>
      </c>
      <c r="M3840" s="6">
        <v>0.65069444444444446</v>
      </c>
      <c r="N3840" t="s">
        <v>120</v>
      </c>
      <c r="O3840" t="s">
        <v>662</v>
      </c>
      <c r="P3840" t="s">
        <v>25</v>
      </c>
      <c r="Q3840" t="s">
        <v>53</v>
      </c>
      <c r="R3840" t="s">
        <v>66</v>
      </c>
      <c r="S3840" t="s">
        <v>47</v>
      </c>
      <c r="T3840" t="s">
        <v>38</v>
      </c>
      <c r="U3840" t="s">
        <v>30</v>
      </c>
      <c r="V3840" s="5">
        <f>data[[#This Row],[PriceUSD]]*data[[#This Row],[Quantity]]</f>
        <v>92.08</v>
      </c>
      <c r="W3840" s="7">
        <f>data[[#This Row],[OrderDate]] + TIME(VALUE(LEFT(data[[#This Row],[OrderTime]],2)), VALUE(RIGHT(data[[#This Row],[OrderTime]],2)), 0)</f>
        <v>45832.054166666669</v>
      </c>
      <c r="X3840" s="7">
        <f>_xlfn.MINIFS(data[OrderDateTime], data[CustomerName], data[[#This Row],[CustomerName]])</f>
        <v>45646.015277777777</v>
      </c>
      <c r="Y3840" t="str">
        <f>IF(data[[#This Row],[OrderDateTime]]=data[[#This Row],[FirstOrderDateTime]], "New", "Returning")</f>
        <v>Returning</v>
      </c>
      <c r="Z3840" s="7">
        <f>data[[#This Row],[DeliveryDate]] + data[[#This Row],[DeliveryTime]]</f>
        <v>45832.650694444441</v>
      </c>
      <c r="AA3840" s="7">
        <f>data[[#This Row],[OrderDateTime]] + 1</f>
        <v>45833.054166666669</v>
      </c>
      <c r="AB3840" s="7" t="str">
        <f>IF(data[[#This Row],[DeliveryDateTime]] &lt;= data[[#This Row],[SLADue]], "On Time", "Late")</f>
        <v>On Time</v>
      </c>
    </row>
    <row r="3841" spans="1:28" x14ac:dyDescent="0.2">
      <c r="A3841" t="s">
        <v>4391</v>
      </c>
      <c r="B3841" t="s">
        <v>19</v>
      </c>
      <c r="C3841" t="s">
        <v>290</v>
      </c>
      <c r="D3841" t="s">
        <v>291</v>
      </c>
      <c r="E3841" s="5">
        <v>66.37</v>
      </c>
      <c r="F3841" t="s">
        <v>22</v>
      </c>
      <c r="G3841">
        <v>1</v>
      </c>
      <c r="H3841" s="1">
        <v>45605</v>
      </c>
      <c r="I3841" s="1" t="str">
        <f>TEXT(data[[#This Row],[OrderDate]],"mmm")</f>
        <v>Nov</v>
      </c>
      <c r="J3841" s="6">
        <v>0.66249999999999998</v>
      </c>
      <c r="K3841" s="6" t="str">
        <f>TEXT(data[[#This Row],[OrderTime]],"h")</f>
        <v>15</v>
      </c>
      <c r="L3841" s="1">
        <v>45606</v>
      </c>
      <c r="M3841" s="6">
        <v>0.91249999999999998</v>
      </c>
      <c r="N3841" t="s">
        <v>23</v>
      </c>
      <c r="O3841" t="s">
        <v>375</v>
      </c>
      <c r="P3841" t="s">
        <v>25</v>
      </c>
      <c r="Q3841" t="s">
        <v>26</v>
      </c>
      <c r="R3841" t="s">
        <v>294</v>
      </c>
      <c r="S3841" t="s">
        <v>28</v>
      </c>
      <c r="T3841" t="s">
        <v>59</v>
      </c>
      <c r="U3841" t="s">
        <v>39</v>
      </c>
      <c r="V3841" s="5">
        <f>data[[#This Row],[PriceUSD]]*data[[#This Row],[Quantity]]</f>
        <v>66.37</v>
      </c>
      <c r="W3841" s="7">
        <f>data[[#This Row],[OrderDate]] + TIME(VALUE(LEFT(data[[#This Row],[OrderTime]],2)), VALUE(RIGHT(data[[#This Row],[OrderTime]],2)), 0)</f>
        <v>45605.017361111109</v>
      </c>
      <c r="X3841" s="7">
        <f>_xlfn.MINIFS(data[OrderDateTime], data[CustomerName], data[[#This Row],[CustomerName]])</f>
        <v>45557.052083333336</v>
      </c>
      <c r="Y3841" t="str">
        <f>IF(data[[#This Row],[OrderDateTime]]=data[[#This Row],[FirstOrderDateTime]], "New", "Returning")</f>
        <v>Returning</v>
      </c>
      <c r="Z3841" s="7">
        <f>data[[#This Row],[DeliveryDate]] + data[[#This Row],[DeliveryTime]]</f>
        <v>45606.912499999999</v>
      </c>
      <c r="AA3841" s="7">
        <f>data[[#This Row],[OrderDateTime]] + 1</f>
        <v>45606.017361111109</v>
      </c>
      <c r="AB3841" s="7" t="str">
        <f>IF(data[[#This Row],[DeliveryDateTime]] &lt;= data[[#This Row],[SLADue]], "On Time", "Late")</f>
        <v>Late</v>
      </c>
    </row>
    <row r="3842" spans="1:28" x14ac:dyDescent="0.2">
      <c r="A3842" t="s">
        <v>4392</v>
      </c>
      <c r="B3842" t="s">
        <v>19</v>
      </c>
      <c r="C3842" t="s">
        <v>41</v>
      </c>
      <c r="D3842" t="s">
        <v>42</v>
      </c>
      <c r="E3842" s="5">
        <v>38.6</v>
      </c>
      <c r="F3842" t="s">
        <v>119</v>
      </c>
      <c r="G3842">
        <v>1</v>
      </c>
      <c r="H3842" s="1">
        <v>45869</v>
      </c>
      <c r="I3842" s="1" t="str">
        <f>TEXT(data[[#This Row],[OrderDate]],"mmm")</f>
        <v>Jul</v>
      </c>
      <c r="J3842" s="6">
        <v>0.58611111111111114</v>
      </c>
      <c r="K3842" s="6" t="str">
        <f>TEXT(data[[#This Row],[OrderTime]],"h")</f>
        <v>14</v>
      </c>
      <c r="L3842" s="1">
        <v>45869</v>
      </c>
      <c r="M3842" s="6">
        <v>0.71111111111111114</v>
      </c>
      <c r="N3842" t="s">
        <v>292</v>
      </c>
      <c r="O3842" t="s">
        <v>196</v>
      </c>
      <c r="P3842" t="s">
        <v>77</v>
      </c>
      <c r="Q3842" t="s">
        <v>26</v>
      </c>
      <c r="R3842" t="s">
        <v>46</v>
      </c>
      <c r="S3842" t="s">
        <v>47</v>
      </c>
      <c r="T3842" t="s">
        <v>115</v>
      </c>
      <c r="U3842" t="s">
        <v>30</v>
      </c>
      <c r="V3842" s="5">
        <f>data[[#This Row],[PriceUSD]]*data[[#This Row],[Quantity]]</f>
        <v>38.6</v>
      </c>
      <c r="W3842" s="7">
        <f>data[[#This Row],[OrderDate]] + TIME(VALUE(LEFT(data[[#This Row],[OrderTime]],2)), VALUE(RIGHT(data[[#This Row],[OrderTime]],2)), 0)</f>
        <v>45869.007638888892</v>
      </c>
      <c r="X3842" s="7">
        <f>_xlfn.MINIFS(data[OrderDateTime], data[CustomerName], data[[#This Row],[CustomerName]])</f>
        <v>45507.038888888892</v>
      </c>
      <c r="Y3842" t="str">
        <f>IF(data[[#This Row],[OrderDateTime]]=data[[#This Row],[FirstOrderDateTime]], "New", "Returning")</f>
        <v>Returning</v>
      </c>
      <c r="Z3842" s="7">
        <f>data[[#This Row],[DeliveryDate]] + data[[#This Row],[DeliveryTime]]</f>
        <v>45869.711111111108</v>
      </c>
      <c r="AA3842" s="7">
        <f>data[[#This Row],[OrderDateTime]] + 1</f>
        <v>45870.007638888892</v>
      </c>
      <c r="AB3842" s="7" t="str">
        <f>IF(data[[#This Row],[DeliveryDateTime]] &lt;= data[[#This Row],[SLADue]], "On Time", "Late")</f>
        <v>On Time</v>
      </c>
    </row>
    <row r="3843" spans="1:28" x14ac:dyDescent="0.2">
      <c r="A3843" t="s">
        <v>4393</v>
      </c>
      <c r="B3843" t="s">
        <v>19</v>
      </c>
      <c r="C3843" t="s">
        <v>61</v>
      </c>
      <c r="D3843" t="s">
        <v>62</v>
      </c>
      <c r="E3843" s="5">
        <v>121.36</v>
      </c>
      <c r="F3843" t="s">
        <v>94</v>
      </c>
      <c r="G3843">
        <v>3</v>
      </c>
      <c r="H3843" s="1">
        <v>45601</v>
      </c>
      <c r="I3843" s="1" t="str">
        <f>TEXT(data[[#This Row],[OrderDate]],"mmm")</f>
        <v>Nov</v>
      </c>
      <c r="J3843" s="6">
        <v>0.72291666666666665</v>
      </c>
      <c r="K3843" s="6" t="str">
        <f>TEXT(data[[#This Row],[OrderTime]],"h")</f>
        <v>17</v>
      </c>
      <c r="L3843" s="1">
        <v>45602</v>
      </c>
      <c r="M3843" s="6">
        <v>0.68263888888888891</v>
      </c>
      <c r="N3843" t="s">
        <v>95</v>
      </c>
      <c r="O3843" t="s">
        <v>868</v>
      </c>
      <c r="P3843" t="s">
        <v>25</v>
      </c>
      <c r="Q3843" t="s">
        <v>26</v>
      </c>
      <c r="R3843" t="s">
        <v>66</v>
      </c>
      <c r="S3843" t="s">
        <v>28</v>
      </c>
      <c r="T3843" t="s">
        <v>29</v>
      </c>
      <c r="U3843" t="s">
        <v>30</v>
      </c>
      <c r="V3843" s="5">
        <f>data[[#This Row],[PriceUSD]]*data[[#This Row],[Quantity]]</f>
        <v>364.08</v>
      </c>
      <c r="W3843" s="7">
        <f>data[[#This Row],[OrderDate]] + TIME(VALUE(LEFT(data[[#This Row],[OrderTime]],2)), VALUE(RIGHT(data[[#This Row],[OrderTime]],2)), 0)</f>
        <v>45601.046527777777</v>
      </c>
      <c r="X3843" s="7">
        <f>_xlfn.MINIFS(data[OrderDateTime], data[CustomerName], data[[#This Row],[CustomerName]])</f>
        <v>45551.061805555553</v>
      </c>
      <c r="Y3843" t="str">
        <f>IF(data[[#This Row],[OrderDateTime]]=data[[#This Row],[FirstOrderDateTime]], "New", "Returning")</f>
        <v>Returning</v>
      </c>
      <c r="Z3843" s="7">
        <f>data[[#This Row],[DeliveryDate]] + data[[#This Row],[DeliveryTime]]</f>
        <v>45602.682638888888</v>
      </c>
      <c r="AA3843" s="7">
        <f>data[[#This Row],[OrderDateTime]] + 1</f>
        <v>45602.046527777777</v>
      </c>
      <c r="AB3843" s="7" t="str">
        <f>IF(data[[#This Row],[DeliveryDateTime]] &lt;= data[[#This Row],[SLADue]], "On Time", "Late")</f>
        <v>Late</v>
      </c>
    </row>
    <row r="3844" spans="1:28" x14ac:dyDescent="0.2">
      <c r="A3844" t="s">
        <v>4394</v>
      </c>
      <c r="B3844" t="s">
        <v>19</v>
      </c>
      <c r="C3844" t="s">
        <v>117</v>
      </c>
      <c r="D3844" t="s">
        <v>118</v>
      </c>
      <c r="E3844" s="5">
        <v>72.02</v>
      </c>
      <c r="F3844" t="s">
        <v>182</v>
      </c>
      <c r="G3844">
        <v>2</v>
      </c>
      <c r="H3844" s="1">
        <v>45823</v>
      </c>
      <c r="I3844" s="1" t="str">
        <f>TEXT(data[[#This Row],[OrderDate]],"mmm")</f>
        <v>Jun</v>
      </c>
      <c r="J3844" s="6">
        <v>0.79513888888888884</v>
      </c>
      <c r="K3844" s="6" t="str">
        <f>TEXT(data[[#This Row],[OrderTime]],"h")</f>
        <v>19</v>
      </c>
      <c r="L3844" s="1">
        <v>45824</v>
      </c>
      <c r="M3844" s="6">
        <v>0.79513888888888884</v>
      </c>
      <c r="N3844" t="s">
        <v>64</v>
      </c>
      <c r="O3844" t="s">
        <v>1802</v>
      </c>
      <c r="P3844" t="s">
        <v>25</v>
      </c>
      <c r="Q3844" t="s">
        <v>26</v>
      </c>
      <c r="R3844" t="s">
        <v>66</v>
      </c>
      <c r="S3844" t="s">
        <v>28</v>
      </c>
      <c r="T3844" t="s">
        <v>38</v>
      </c>
      <c r="U3844" t="s">
        <v>30</v>
      </c>
      <c r="V3844" s="5">
        <f>data[[#This Row],[PriceUSD]]*data[[#This Row],[Quantity]]</f>
        <v>144.04</v>
      </c>
      <c r="W3844" s="7">
        <f>data[[#This Row],[OrderDate]] + TIME(VALUE(LEFT(data[[#This Row],[OrderTime]],2)), VALUE(RIGHT(data[[#This Row],[OrderTime]],2)), 0)</f>
        <v>45823.061805555553</v>
      </c>
      <c r="X3844" s="7">
        <f>_xlfn.MINIFS(data[OrderDateTime], data[CustomerName], data[[#This Row],[CustomerName]])</f>
        <v>45513.038888888892</v>
      </c>
      <c r="Y3844" t="str">
        <f>IF(data[[#This Row],[OrderDateTime]]=data[[#This Row],[FirstOrderDateTime]], "New", "Returning")</f>
        <v>Returning</v>
      </c>
      <c r="Z3844" s="7">
        <f>data[[#This Row],[DeliveryDate]] + data[[#This Row],[DeliveryTime]]</f>
        <v>45824.795138888891</v>
      </c>
      <c r="AA3844" s="7">
        <f>data[[#This Row],[OrderDateTime]] + 1</f>
        <v>45824.061805555553</v>
      </c>
      <c r="AB3844" s="7" t="str">
        <f>IF(data[[#This Row],[DeliveryDateTime]] &lt;= data[[#This Row],[SLADue]], "On Time", "Late")</f>
        <v>Late</v>
      </c>
    </row>
    <row r="3845" spans="1:28" x14ac:dyDescent="0.2">
      <c r="A3845" t="s">
        <v>4395</v>
      </c>
      <c r="B3845" t="s">
        <v>19</v>
      </c>
      <c r="C3845" t="s">
        <v>92</v>
      </c>
      <c r="D3845" t="s">
        <v>93</v>
      </c>
      <c r="E3845" s="5">
        <v>74.349999999999994</v>
      </c>
      <c r="F3845" t="s">
        <v>94</v>
      </c>
      <c r="G3845">
        <v>6</v>
      </c>
      <c r="H3845" s="1">
        <v>45644</v>
      </c>
      <c r="I3845" s="1" t="str">
        <f>TEXT(data[[#This Row],[OrderDate]],"mmm")</f>
        <v>Dec</v>
      </c>
      <c r="J3845" s="6">
        <v>0.55347222222222225</v>
      </c>
      <c r="K3845" s="6" t="str">
        <f>TEXT(data[[#This Row],[OrderTime]],"h")</f>
        <v>13</v>
      </c>
      <c r="L3845" s="1">
        <v>45645</v>
      </c>
      <c r="M3845" s="6">
        <v>0.80347222222222225</v>
      </c>
      <c r="N3845" t="s">
        <v>57</v>
      </c>
      <c r="O3845" t="s">
        <v>2139</v>
      </c>
      <c r="P3845" t="s">
        <v>25</v>
      </c>
      <c r="Q3845" t="s">
        <v>26</v>
      </c>
      <c r="R3845" t="s">
        <v>66</v>
      </c>
      <c r="S3845" t="s">
        <v>28</v>
      </c>
      <c r="T3845" t="s">
        <v>38</v>
      </c>
      <c r="U3845" t="s">
        <v>67</v>
      </c>
      <c r="V3845" s="5">
        <f>data[[#This Row],[PriceUSD]]*data[[#This Row],[Quantity]]</f>
        <v>446.09999999999997</v>
      </c>
      <c r="W3845" s="7">
        <f>data[[#This Row],[OrderDate]] + TIME(VALUE(LEFT(data[[#This Row],[OrderTime]],2)), VALUE(RIGHT(data[[#This Row],[OrderTime]],2)), 0)</f>
        <v>45644.015277777777</v>
      </c>
      <c r="X3845" s="7">
        <f>_xlfn.MINIFS(data[OrderDateTime], data[CustomerName], data[[#This Row],[CustomerName]])</f>
        <v>45575.022916666669</v>
      </c>
      <c r="Y3845" t="str">
        <f>IF(data[[#This Row],[OrderDateTime]]=data[[#This Row],[FirstOrderDateTime]], "New", "Returning")</f>
        <v>Returning</v>
      </c>
      <c r="Z3845" s="7">
        <f>data[[#This Row],[DeliveryDate]] + data[[#This Row],[DeliveryTime]]</f>
        <v>45645.803472222222</v>
      </c>
      <c r="AA3845" s="7">
        <f>data[[#This Row],[OrderDateTime]] + 1</f>
        <v>45645.015277777777</v>
      </c>
      <c r="AB3845" s="7" t="str">
        <f>IF(data[[#This Row],[DeliveryDateTime]] &lt;= data[[#This Row],[SLADue]], "On Time", "Late")</f>
        <v>Late</v>
      </c>
    </row>
    <row r="3846" spans="1:28" x14ac:dyDescent="0.2">
      <c r="A3846" t="s">
        <v>4396</v>
      </c>
      <c r="B3846" t="s">
        <v>19</v>
      </c>
      <c r="C3846" t="s">
        <v>290</v>
      </c>
      <c r="D3846" t="s">
        <v>291</v>
      </c>
      <c r="E3846" s="5">
        <v>49.36</v>
      </c>
      <c r="F3846" t="s">
        <v>22</v>
      </c>
      <c r="G3846">
        <v>3</v>
      </c>
      <c r="H3846" s="1">
        <v>45831</v>
      </c>
      <c r="I3846" s="1" t="str">
        <f>TEXT(data[[#This Row],[OrderDate]],"mmm")</f>
        <v>Jun</v>
      </c>
      <c r="J3846" s="6">
        <v>0.60069444444444442</v>
      </c>
      <c r="K3846" s="6" t="str">
        <f>TEXT(data[[#This Row],[OrderTime]],"h")</f>
        <v>14</v>
      </c>
      <c r="L3846" s="1">
        <v>45831</v>
      </c>
      <c r="M3846" s="6">
        <v>0.85069444444444442</v>
      </c>
      <c r="N3846" t="s">
        <v>178</v>
      </c>
      <c r="O3846" t="s">
        <v>327</v>
      </c>
      <c r="P3846" t="s">
        <v>180</v>
      </c>
      <c r="Q3846" t="s">
        <v>53</v>
      </c>
      <c r="R3846" t="s">
        <v>294</v>
      </c>
      <c r="S3846" t="s">
        <v>47</v>
      </c>
      <c r="T3846" t="s">
        <v>115</v>
      </c>
      <c r="U3846" t="s">
        <v>39</v>
      </c>
      <c r="V3846" s="5">
        <f>data[[#This Row],[PriceUSD]]*data[[#This Row],[Quantity]]</f>
        <v>148.07999999999998</v>
      </c>
      <c r="W3846" s="7">
        <f>data[[#This Row],[OrderDate]] + TIME(VALUE(LEFT(data[[#This Row],[OrderTime]],2)), VALUE(RIGHT(data[[#This Row],[OrderTime]],2)), 0)</f>
        <v>45831.030555555553</v>
      </c>
      <c r="X3846" s="7">
        <f>_xlfn.MINIFS(data[OrderDateTime], data[CustomerName], data[[#This Row],[CustomerName]])</f>
        <v>45507.017361111109</v>
      </c>
      <c r="Y3846" t="str">
        <f>IF(data[[#This Row],[OrderDateTime]]=data[[#This Row],[FirstOrderDateTime]], "New", "Returning")</f>
        <v>Returning</v>
      </c>
      <c r="Z3846" s="7">
        <f>data[[#This Row],[DeliveryDate]] + data[[#This Row],[DeliveryTime]]</f>
        <v>45831.850694444445</v>
      </c>
      <c r="AA3846" s="7">
        <f>data[[#This Row],[OrderDateTime]] + 1</f>
        <v>45832.030555555553</v>
      </c>
      <c r="AB3846" s="7" t="str">
        <f>IF(data[[#This Row],[DeliveryDateTime]] &lt;= data[[#This Row],[SLADue]], "On Time", "Late")</f>
        <v>On Time</v>
      </c>
    </row>
    <row r="3847" spans="1:28" x14ac:dyDescent="0.2">
      <c r="A3847" t="s">
        <v>4397</v>
      </c>
      <c r="B3847" t="s">
        <v>19</v>
      </c>
      <c r="C3847" t="s">
        <v>85</v>
      </c>
      <c r="D3847" t="s">
        <v>86</v>
      </c>
      <c r="E3847" s="5">
        <v>57.51</v>
      </c>
      <c r="F3847" t="s">
        <v>87</v>
      </c>
      <c r="G3847">
        <v>1</v>
      </c>
      <c r="H3847" s="1">
        <v>45561</v>
      </c>
      <c r="I3847" s="1" t="str">
        <f>TEXT(data[[#This Row],[OrderDate]],"mmm")</f>
        <v>Sep</v>
      </c>
      <c r="J3847" s="6">
        <v>0.76666666666666672</v>
      </c>
      <c r="K3847" s="6" t="str">
        <f>TEXT(data[[#This Row],[OrderTime]],"h")</f>
        <v>18</v>
      </c>
      <c r="L3847" s="1">
        <v>45562</v>
      </c>
      <c r="M3847" s="6">
        <v>0.76666666666666672</v>
      </c>
      <c r="N3847" t="s">
        <v>145</v>
      </c>
      <c r="O3847" t="s">
        <v>364</v>
      </c>
      <c r="P3847" t="s">
        <v>77</v>
      </c>
      <c r="Q3847" t="s">
        <v>53</v>
      </c>
      <c r="R3847" t="s">
        <v>90</v>
      </c>
      <c r="S3847" t="s">
        <v>28</v>
      </c>
      <c r="T3847" t="s">
        <v>38</v>
      </c>
      <c r="U3847" t="s">
        <v>39</v>
      </c>
      <c r="V3847" s="5">
        <f>data[[#This Row],[PriceUSD]]*data[[#This Row],[Quantity]]</f>
        <v>57.51</v>
      </c>
      <c r="W3847" s="7">
        <f>data[[#This Row],[OrderDate]] + TIME(VALUE(LEFT(data[[#This Row],[OrderTime]],2)), VALUE(RIGHT(data[[#This Row],[OrderTime]],2)), 0)</f>
        <v>45561.046527777777</v>
      </c>
      <c r="X3847" s="7">
        <f>_xlfn.MINIFS(data[OrderDateTime], data[CustomerName], data[[#This Row],[CustomerName]])</f>
        <v>45531.030555555553</v>
      </c>
      <c r="Y3847" t="str">
        <f>IF(data[[#This Row],[OrderDateTime]]=data[[#This Row],[FirstOrderDateTime]], "New", "Returning")</f>
        <v>Returning</v>
      </c>
      <c r="Z3847" s="7">
        <f>data[[#This Row],[DeliveryDate]] + data[[#This Row],[DeliveryTime]]</f>
        <v>45562.76666666667</v>
      </c>
      <c r="AA3847" s="7">
        <f>data[[#This Row],[OrderDateTime]] + 1</f>
        <v>45562.046527777777</v>
      </c>
      <c r="AB3847" s="7" t="str">
        <f>IF(data[[#This Row],[DeliveryDateTime]] &lt;= data[[#This Row],[SLADue]], "On Time", "Late")</f>
        <v>Late</v>
      </c>
    </row>
    <row r="3848" spans="1:28" x14ac:dyDescent="0.2">
      <c r="A3848" t="s">
        <v>4398</v>
      </c>
      <c r="B3848" t="s">
        <v>19</v>
      </c>
      <c r="C3848" t="s">
        <v>126</v>
      </c>
      <c r="D3848" t="s">
        <v>127</v>
      </c>
      <c r="E3848" s="5">
        <v>22.43</v>
      </c>
      <c r="F3848" t="s">
        <v>56</v>
      </c>
      <c r="G3848">
        <v>1</v>
      </c>
      <c r="H3848" s="1">
        <v>45741</v>
      </c>
      <c r="I3848" s="1" t="str">
        <f>TEXT(data[[#This Row],[OrderDate]],"mmm")</f>
        <v>Mar</v>
      </c>
      <c r="J3848" s="6">
        <v>0.90972222222222221</v>
      </c>
      <c r="K3848" s="6" t="str">
        <f>TEXT(data[[#This Row],[OrderTime]],"h")</f>
        <v>21</v>
      </c>
      <c r="L3848" s="1">
        <v>45743</v>
      </c>
      <c r="M3848" s="6">
        <v>0.67013888888888884</v>
      </c>
      <c r="N3848" t="s">
        <v>23</v>
      </c>
      <c r="O3848" t="s">
        <v>804</v>
      </c>
      <c r="P3848" t="s">
        <v>25</v>
      </c>
      <c r="Q3848" t="s">
        <v>53</v>
      </c>
      <c r="R3848" t="s">
        <v>129</v>
      </c>
      <c r="S3848" t="s">
        <v>105</v>
      </c>
      <c r="T3848" t="s">
        <v>136</v>
      </c>
      <c r="U3848" t="s">
        <v>30</v>
      </c>
      <c r="V3848" s="5">
        <f>data[[#This Row],[PriceUSD]]*data[[#This Row],[Quantity]]</f>
        <v>22.43</v>
      </c>
      <c r="W3848" s="7">
        <f>data[[#This Row],[OrderDate]] + TIME(VALUE(LEFT(data[[#This Row],[OrderTime]],2)), VALUE(RIGHT(data[[#This Row],[OrderTime]],2)), 0)</f>
        <v>45741.015277777777</v>
      </c>
      <c r="X3848" s="7">
        <f>_xlfn.MINIFS(data[OrderDateTime], data[CustomerName], data[[#This Row],[CustomerName]])</f>
        <v>45621.038888888892</v>
      </c>
      <c r="Y3848" t="str">
        <f>IF(data[[#This Row],[OrderDateTime]]=data[[#This Row],[FirstOrderDateTime]], "New", "Returning")</f>
        <v>Returning</v>
      </c>
      <c r="Z3848" s="7">
        <f>data[[#This Row],[DeliveryDate]] + data[[#This Row],[DeliveryTime]]</f>
        <v>45743.670138888891</v>
      </c>
      <c r="AA3848" s="7">
        <f>data[[#This Row],[OrderDateTime]] + 1</f>
        <v>45742.015277777777</v>
      </c>
      <c r="AB3848" s="7" t="str">
        <f>IF(data[[#This Row],[DeliveryDateTime]] &lt;= data[[#This Row],[SLADue]], "On Time", "Late")</f>
        <v>Late</v>
      </c>
    </row>
    <row r="3849" spans="1:28" x14ac:dyDescent="0.2">
      <c r="A3849" t="s">
        <v>4399</v>
      </c>
      <c r="B3849" t="s">
        <v>19</v>
      </c>
      <c r="C3849" t="s">
        <v>92</v>
      </c>
      <c r="D3849" t="s">
        <v>93</v>
      </c>
      <c r="E3849" s="5">
        <v>78.3</v>
      </c>
      <c r="F3849" t="s">
        <v>94</v>
      </c>
      <c r="G3849">
        <v>3</v>
      </c>
      <c r="H3849" s="1">
        <v>45509</v>
      </c>
      <c r="I3849" s="1" t="str">
        <f>TEXT(data[[#This Row],[OrderDate]],"mmm")</f>
        <v>Aug</v>
      </c>
      <c r="J3849" s="6">
        <v>0.47222222222222221</v>
      </c>
      <c r="K3849" s="6" t="str">
        <f>TEXT(data[[#This Row],[OrderTime]],"h")</f>
        <v>11</v>
      </c>
      <c r="L3849" s="1">
        <v>45510</v>
      </c>
      <c r="M3849" s="6">
        <v>0.72222222222222221</v>
      </c>
      <c r="N3849" t="s">
        <v>98</v>
      </c>
      <c r="O3849" t="s">
        <v>1196</v>
      </c>
      <c r="P3849" t="s">
        <v>77</v>
      </c>
      <c r="Q3849" t="s">
        <v>26</v>
      </c>
      <c r="R3849" t="s">
        <v>66</v>
      </c>
      <c r="S3849" t="s">
        <v>28</v>
      </c>
      <c r="T3849" t="s">
        <v>38</v>
      </c>
      <c r="U3849" t="s">
        <v>39</v>
      </c>
      <c r="V3849" s="5">
        <f>data[[#This Row],[PriceUSD]]*data[[#This Row],[Quantity]]</f>
        <v>234.89999999999998</v>
      </c>
      <c r="W3849" s="7">
        <f>data[[#This Row],[OrderDate]] + TIME(VALUE(LEFT(data[[#This Row],[OrderTime]],2)), VALUE(RIGHT(data[[#This Row],[OrderTime]],2)), 0)</f>
        <v>45509.015277777777</v>
      </c>
      <c r="X3849" s="7">
        <f>_xlfn.MINIFS(data[OrderDateTime], data[CustomerName], data[[#This Row],[CustomerName]])</f>
        <v>45509.015277777777</v>
      </c>
      <c r="Y3849" t="str">
        <f>IF(data[[#This Row],[OrderDateTime]]=data[[#This Row],[FirstOrderDateTime]], "New", "Returning")</f>
        <v>New</v>
      </c>
      <c r="Z3849" s="7">
        <f>data[[#This Row],[DeliveryDate]] + data[[#This Row],[DeliveryTime]]</f>
        <v>45510.722222222219</v>
      </c>
      <c r="AA3849" s="7">
        <f>data[[#This Row],[OrderDateTime]] + 1</f>
        <v>45510.015277777777</v>
      </c>
      <c r="AB3849" s="7" t="str">
        <f>IF(data[[#This Row],[DeliveryDateTime]] &lt;= data[[#This Row],[SLADue]], "On Time", "Late")</f>
        <v>Late</v>
      </c>
    </row>
    <row r="3850" spans="1:28" x14ac:dyDescent="0.2">
      <c r="A3850" t="s">
        <v>4400</v>
      </c>
      <c r="B3850" t="s">
        <v>19</v>
      </c>
      <c r="C3850" t="s">
        <v>92</v>
      </c>
      <c r="D3850" t="s">
        <v>93</v>
      </c>
      <c r="E3850" s="5">
        <v>78.41</v>
      </c>
      <c r="F3850" t="s">
        <v>81</v>
      </c>
      <c r="G3850">
        <v>1</v>
      </c>
      <c r="H3850" s="1">
        <v>45519</v>
      </c>
      <c r="I3850" s="1" t="str">
        <f>TEXT(data[[#This Row],[OrderDate]],"mmm")</f>
        <v>Aug</v>
      </c>
      <c r="J3850" s="6">
        <v>0.81874999999999998</v>
      </c>
      <c r="K3850" s="6" t="str">
        <f>TEXT(data[[#This Row],[OrderTime]],"h")</f>
        <v>19</v>
      </c>
      <c r="L3850" s="1">
        <v>45520</v>
      </c>
      <c r="M3850" s="6">
        <v>0.55138888888888893</v>
      </c>
      <c r="N3850" t="s">
        <v>145</v>
      </c>
      <c r="O3850" t="s">
        <v>82</v>
      </c>
      <c r="P3850" t="s">
        <v>77</v>
      </c>
      <c r="Q3850" t="s">
        <v>53</v>
      </c>
      <c r="R3850" t="s">
        <v>66</v>
      </c>
      <c r="S3850" t="s">
        <v>28</v>
      </c>
      <c r="T3850" t="s">
        <v>106</v>
      </c>
      <c r="U3850" t="s">
        <v>30</v>
      </c>
      <c r="V3850" s="5">
        <f>data[[#This Row],[PriceUSD]]*data[[#This Row],[Quantity]]</f>
        <v>78.41</v>
      </c>
      <c r="W3850" s="7">
        <f>data[[#This Row],[OrderDate]] + TIME(VALUE(LEFT(data[[#This Row],[OrderTime]],2)), VALUE(RIGHT(data[[#This Row],[OrderTime]],2)), 0)</f>
        <v>45519.052083333336</v>
      </c>
      <c r="X3850" s="7">
        <f>_xlfn.MINIFS(data[OrderDateTime], data[CustomerName], data[[#This Row],[CustomerName]])</f>
        <v>45519.052083333336</v>
      </c>
      <c r="Y3850" t="str">
        <f>IF(data[[#This Row],[OrderDateTime]]=data[[#This Row],[FirstOrderDateTime]], "New", "Returning")</f>
        <v>New</v>
      </c>
      <c r="Z3850" s="7">
        <f>data[[#This Row],[DeliveryDate]] + data[[#This Row],[DeliveryTime]]</f>
        <v>45520.551388888889</v>
      </c>
      <c r="AA3850" s="7">
        <f>data[[#This Row],[OrderDateTime]] + 1</f>
        <v>45520.052083333336</v>
      </c>
      <c r="AB3850" s="7" t="str">
        <f>IF(data[[#This Row],[DeliveryDateTime]] &lt;= data[[#This Row],[SLADue]], "On Time", "Late")</f>
        <v>Late</v>
      </c>
    </row>
    <row r="3851" spans="1:28" x14ac:dyDescent="0.2">
      <c r="A3851" t="s">
        <v>4401</v>
      </c>
      <c r="B3851" t="s">
        <v>19</v>
      </c>
      <c r="C3851" t="s">
        <v>101</v>
      </c>
      <c r="D3851" t="s">
        <v>102</v>
      </c>
      <c r="E3851" s="5">
        <v>28.25</v>
      </c>
      <c r="F3851" t="s">
        <v>63</v>
      </c>
      <c r="G3851">
        <v>1</v>
      </c>
      <c r="H3851" s="1">
        <v>45707</v>
      </c>
      <c r="I3851" s="1" t="str">
        <f>TEXT(data[[#This Row],[OrderDate]],"mmm")</f>
        <v>Feb</v>
      </c>
      <c r="J3851" s="6">
        <v>0.76458333333333328</v>
      </c>
      <c r="K3851" s="6" t="str">
        <f>TEXT(data[[#This Row],[OrderTime]],"h")</f>
        <v>18</v>
      </c>
      <c r="L3851" s="1">
        <v>45709</v>
      </c>
      <c r="M3851" s="6">
        <v>0.75277777777777777</v>
      </c>
      <c r="N3851" t="s">
        <v>292</v>
      </c>
      <c r="O3851" t="s">
        <v>311</v>
      </c>
      <c r="P3851" t="s">
        <v>77</v>
      </c>
      <c r="Q3851" t="s">
        <v>53</v>
      </c>
      <c r="R3851" t="s">
        <v>83</v>
      </c>
      <c r="S3851" t="s">
        <v>105</v>
      </c>
      <c r="T3851" t="s">
        <v>29</v>
      </c>
      <c r="U3851" t="s">
        <v>30</v>
      </c>
      <c r="V3851" s="5">
        <f>data[[#This Row],[PriceUSD]]*data[[#This Row],[Quantity]]</f>
        <v>28.25</v>
      </c>
      <c r="W3851" s="7">
        <f>data[[#This Row],[OrderDate]] + TIME(VALUE(LEFT(data[[#This Row],[OrderTime]],2)), VALUE(RIGHT(data[[#This Row],[OrderTime]],2)), 0)</f>
        <v>45707.022916666669</v>
      </c>
      <c r="X3851" s="7">
        <f>_xlfn.MINIFS(data[OrderDateTime], data[CustomerName], data[[#This Row],[CustomerName]])</f>
        <v>45513.046527777777</v>
      </c>
      <c r="Y3851" t="str">
        <f>IF(data[[#This Row],[OrderDateTime]]=data[[#This Row],[FirstOrderDateTime]], "New", "Returning")</f>
        <v>Returning</v>
      </c>
      <c r="Z3851" s="7">
        <f>data[[#This Row],[DeliveryDate]] + data[[#This Row],[DeliveryTime]]</f>
        <v>45709.75277777778</v>
      </c>
      <c r="AA3851" s="7">
        <f>data[[#This Row],[OrderDateTime]] + 1</f>
        <v>45708.022916666669</v>
      </c>
      <c r="AB3851" s="7" t="str">
        <f>IF(data[[#This Row],[DeliveryDateTime]] &lt;= data[[#This Row],[SLADue]], "On Time", "Late")</f>
        <v>Late</v>
      </c>
    </row>
    <row r="3852" spans="1:28" x14ac:dyDescent="0.2">
      <c r="A3852" t="s">
        <v>4402</v>
      </c>
      <c r="B3852" t="s">
        <v>19</v>
      </c>
      <c r="C3852" t="s">
        <v>79</v>
      </c>
      <c r="D3852" t="s">
        <v>80</v>
      </c>
      <c r="E3852" s="5">
        <v>27.55</v>
      </c>
      <c r="F3852" t="s">
        <v>81</v>
      </c>
      <c r="G3852">
        <v>3</v>
      </c>
      <c r="H3852" s="1">
        <v>45696</v>
      </c>
      <c r="I3852" s="1" t="str">
        <f>TEXT(data[[#This Row],[OrderDate]],"mmm")</f>
        <v>Feb</v>
      </c>
      <c r="J3852" s="6">
        <v>0.81527777777777777</v>
      </c>
      <c r="K3852" s="6" t="str">
        <f>TEXT(data[[#This Row],[OrderTime]],"h")</f>
        <v>19</v>
      </c>
      <c r="L3852" s="1">
        <v>45697</v>
      </c>
      <c r="M3852" s="6">
        <v>0.8569444444444444</v>
      </c>
      <c r="N3852" t="s">
        <v>163</v>
      </c>
      <c r="O3852" t="s">
        <v>653</v>
      </c>
      <c r="P3852" t="s">
        <v>77</v>
      </c>
      <c r="Q3852" t="s">
        <v>53</v>
      </c>
      <c r="R3852" t="s">
        <v>83</v>
      </c>
      <c r="S3852" t="s">
        <v>28</v>
      </c>
      <c r="T3852" t="s">
        <v>29</v>
      </c>
      <c r="U3852" t="s">
        <v>39</v>
      </c>
      <c r="V3852" s="5">
        <f>data[[#This Row],[PriceUSD]]*data[[#This Row],[Quantity]]</f>
        <v>82.65</v>
      </c>
      <c r="W3852" s="7">
        <f>data[[#This Row],[OrderDate]] + TIME(VALUE(LEFT(data[[#This Row],[OrderTime]],2)), VALUE(RIGHT(data[[#This Row],[OrderTime]],2)), 0)</f>
        <v>45696.054166666669</v>
      </c>
      <c r="X3852" s="7">
        <f>_xlfn.MINIFS(data[OrderDateTime], data[CustomerName], data[[#This Row],[CustomerName]])</f>
        <v>45602.030555555553</v>
      </c>
      <c r="Y3852" t="str">
        <f>IF(data[[#This Row],[OrderDateTime]]=data[[#This Row],[FirstOrderDateTime]], "New", "Returning")</f>
        <v>Returning</v>
      </c>
      <c r="Z3852" s="7">
        <f>data[[#This Row],[DeliveryDate]] + data[[#This Row],[DeliveryTime]]</f>
        <v>45697.856944444444</v>
      </c>
      <c r="AA3852" s="7">
        <f>data[[#This Row],[OrderDateTime]] + 1</f>
        <v>45697.054166666669</v>
      </c>
      <c r="AB3852" s="7" t="str">
        <f>IF(data[[#This Row],[DeliveryDateTime]] &lt;= data[[#This Row],[SLADue]], "On Time", "Late")</f>
        <v>Late</v>
      </c>
    </row>
    <row r="3853" spans="1:28" x14ac:dyDescent="0.2">
      <c r="A3853" t="s">
        <v>4403</v>
      </c>
      <c r="B3853" t="s">
        <v>19</v>
      </c>
      <c r="C3853" t="s">
        <v>391</v>
      </c>
      <c r="D3853" t="s">
        <v>392</v>
      </c>
      <c r="E3853" s="5">
        <v>18.71</v>
      </c>
      <c r="F3853" t="s">
        <v>43</v>
      </c>
      <c r="G3853">
        <v>1</v>
      </c>
      <c r="H3853" s="1">
        <v>45819</v>
      </c>
      <c r="I3853" s="1" t="str">
        <f>TEXT(data[[#This Row],[OrderDate]],"mmm")</f>
        <v>Jun</v>
      </c>
      <c r="J3853" s="6">
        <v>0.49652777777777779</v>
      </c>
      <c r="K3853" s="6" t="str">
        <f>TEXT(data[[#This Row],[OrderTime]],"h")</f>
        <v>11</v>
      </c>
      <c r="L3853" s="1">
        <v>45820</v>
      </c>
      <c r="M3853" s="6">
        <v>0.62152777777777779</v>
      </c>
      <c r="N3853" t="s">
        <v>183</v>
      </c>
      <c r="O3853" t="s">
        <v>157</v>
      </c>
      <c r="P3853" t="s">
        <v>180</v>
      </c>
      <c r="Q3853" t="s">
        <v>26</v>
      </c>
      <c r="R3853" t="s">
        <v>394</v>
      </c>
      <c r="S3853" t="s">
        <v>28</v>
      </c>
      <c r="T3853" t="s">
        <v>29</v>
      </c>
      <c r="U3853" t="s">
        <v>30</v>
      </c>
      <c r="V3853" s="5">
        <f>data[[#This Row],[PriceUSD]]*data[[#This Row],[Quantity]]</f>
        <v>18.71</v>
      </c>
      <c r="W3853" s="7">
        <f>data[[#This Row],[OrderDate]] + TIME(VALUE(LEFT(data[[#This Row],[OrderTime]],2)), VALUE(RIGHT(data[[#This Row],[OrderTime]],2)), 0)</f>
        <v>45819.054166666669</v>
      </c>
      <c r="X3853" s="7">
        <f>_xlfn.MINIFS(data[OrderDateTime], data[CustomerName], data[[#This Row],[CustomerName]])</f>
        <v>45540.038888888892</v>
      </c>
      <c r="Y3853" t="str">
        <f>IF(data[[#This Row],[OrderDateTime]]=data[[#This Row],[FirstOrderDateTime]], "New", "Returning")</f>
        <v>Returning</v>
      </c>
      <c r="Z3853" s="7">
        <f>data[[#This Row],[DeliveryDate]] + data[[#This Row],[DeliveryTime]]</f>
        <v>45820.621527777781</v>
      </c>
      <c r="AA3853" s="7">
        <f>data[[#This Row],[OrderDateTime]] + 1</f>
        <v>45820.054166666669</v>
      </c>
      <c r="AB3853" s="7" t="str">
        <f>IF(data[[#This Row],[DeliveryDateTime]] &lt;= data[[#This Row],[SLADue]], "On Time", "Late")</f>
        <v>Late</v>
      </c>
    </row>
    <row r="3854" spans="1:28" x14ac:dyDescent="0.2">
      <c r="A3854" t="s">
        <v>4404</v>
      </c>
      <c r="B3854" t="s">
        <v>19</v>
      </c>
      <c r="C3854" t="s">
        <v>41</v>
      </c>
      <c r="D3854" t="s">
        <v>42</v>
      </c>
      <c r="E3854" s="5">
        <v>27.01</v>
      </c>
      <c r="F3854" t="s">
        <v>74</v>
      </c>
      <c r="G3854">
        <v>1</v>
      </c>
      <c r="H3854" s="1">
        <v>45653</v>
      </c>
      <c r="I3854" s="1" t="str">
        <f>TEXT(data[[#This Row],[OrderDate]],"mmm")</f>
        <v>Dec</v>
      </c>
      <c r="J3854" s="6">
        <v>0.74236111111111114</v>
      </c>
      <c r="K3854" s="6" t="str">
        <f>TEXT(data[[#This Row],[OrderTime]],"h")</f>
        <v>17</v>
      </c>
      <c r="L3854" s="1">
        <v>45654</v>
      </c>
      <c r="M3854" s="6">
        <v>0.74236111111111114</v>
      </c>
      <c r="N3854" t="s">
        <v>170</v>
      </c>
      <c r="O3854" t="s">
        <v>655</v>
      </c>
      <c r="P3854" t="s">
        <v>36</v>
      </c>
      <c r="Q3854" t="s">
        <v>53</v>
      </c>
      <c r="R3854" t="s">
        <v>46</v>
      </c>
      <c r="S3854" t="s">
        <v>28</v>
      </c>
      <c r="T3854" t="s">
        <v>59</v>
      </c>
      <c r="U3854" t="s">
        <v>30</v>
      </c>
      <c r="V3854" s="5">
        <f>data[[#This Row],[PriceUSD]]*data[[#This Row],[Quantity]]</f>
        <v>27.01</v>
      </c>
      <c r="W3854" s="7">
        <f>data[[#This Row],[OrderDate]] + TIME(VALUE(LEFT(data[[#This Row],[OrderTime]],2)), VALUE(RIGHT(data[[#This Row],[OrderTime]],2)), 0)</f>
        <v>45653.007638888892</v>
      </c>
      <c r="X3854" s="7">
        <f>_xlfn.MINIFS(data[OrderDateTime], data[CustomerName], data[[#This Row],[CustomerName]])</f>
        <v>45511.030555555553</v>
      </c>
      <c r="Y3854" t="str">
        <f>IF(data[[#This Row],[OrderDateTime]]=data[[#This Row],[FirstOrderDateTime]], "New", "Returning")</f>
        <v>Returning</v>
      </c>
      <c r="Z3854" s="7">
        <f>data[[#This Row],[DeliveryDate]] + data[[#This Row],[DeliveryTime]]</f>
        <v>45654.742361111108</v>
      </c>
      <c r="AA3854" s="7">
        <f>data[[#This Row],[OrderDateTime]] + 1</f>
        <v>45654.007638888892</v>
      </c>
      <c r="AB3854" s="7" t="str">
        <f>IF(data[[#This Row],[DeliveryDateTime]] &lt;= data[[#This Row],[SLADue]], "On Time", "Late")</f>
        <v>Late</v>
      </c>
    </row>
    <row r="3855" spans="1:28" x14ac:dyDescent="0.2">
      <c r="A3855" t="s">
        <v>4405</v>
      </c>
      <c r="B3855" t="s">
        <v>19</v>
      </c>
      <c r="C3855" t="s">
        <v>117</v>
      </c>
      <c r="D3855" t="s">
        <v>118</v>
      </c>
      <c r="E3855" s="5">
        <v>69.86</v>
      </c>
      <c r="F3855" t="s">
        <v>182</v>
      </c>
      <c r="G3855">
        <v>4</v>
      </c>
      <c r="H3855" s="1">
        <v>45683</v>
      </c>
      <c r="I3855" s="1" t="str">
        <f>TEXT(data[[#This Row],[OrderDate]],"mmm")</f>
        <v>Jan</v>
      </c>
      <c r="J3855" s="6">
        <v>0.73888888888888893</v>
      </c>
      <c r="K3855" s="6" t="str">
        <f>TEXT(data[[#This Row],[OrderTime]],"h")</f>
        <v>17</v>
      </c>
      <c r="L3855" s="1">
        <v>45684</v>
      </c>
      <c r="M3855" s="6">
        <v>0.73888888888888893</v>
      </c>
      <c r="N3855" t="s">
        <v>120</v>
      </c>
      <c r="O3855" t="s">
        <v>1096</v>
      </c>
      <c r="P3855" t="s">
        <v>25</v>
      </c>
      <c r="Q3855" t="s">
        <v>53</v>
      </c>
      <c r="R3855" t="s">
        <v>66</v>
      </c>
      <c r="S3855" t="s">
        <v>28</v>
      </c>
      <c r="T3855" t="s">
        <v>29</v>
      </c>
      <c r="U3855" t="s">
        <v>39</v>
      </c>
      <c r="V3855" s="5">
        <f>data[[#This Row],[PriceUSD]]*data[[#This Row],[Quantity]]</f>
        <v>279.44</v>
      </c>
      <c r="W3855" s="7">
        <f>data[[#This Row],[OrderDate]] + TIME(VALUE(LEFT(data[[#This Row],[OrderTime]],2)), VALUE(RIGHT(data[[#This Row],[OrderTime]],2)), 0)</f>
        <v>45683.061805555553</v>
      </c>
      <c r="X3855" s="7">
        <f>_xlfn.MINIFS(data[OrderDateTime], data[CustomerName], data[[#This Row],[CustomerName]])</f>
        <v>45515.052083333336</v>
      </c>
      <c r="Y3855" t="str">
        <f>IF(data[[#This Row],[OrderDateTime]]=data[[#This Row],[FirstOrderDateTime]], "New", "Returning")</f>
        <v>Returning</v>
      </c>
      <c r="Z3855" s="7">
        <f>data[[#This Row],[DeliveryDate]] + data[[#This Row],[DeliveryTime]]</f>
        <v>45684.738888888889</v>
      </c>
      <c r="AA3855" s="7">
        <f>data[[#This Row],[OrderDateTime]] + 1</f>
        <v>45684.061805555553</v>
      </c>
      <c r="AB3855" s="7" t="str">
        <f>IF(data[[#This Row],[DeliveryDateTime]] &lt;= data[[#This Row],[SLADue]], "On Time", "Late")</f>
        <v>Late</v>
      </c>
    </row>
    <row r="3856" spans="1:28" x14ac:dyDescent="0.2">
      <c r="A3856" t="s">
        <v>4406</v>
      </c>
      <c r="B3856" t="s">
        <v>19</v>
      </c>
      <c r="C3856" t="s">
        <v>49</v>
      </c>
      <c r="D3856" t="s">
        <v>50</v>
      </c>
      <c r="E3856" s="5">
        <v>27.3</v>
      </c>
      <c r="F3856" t="s">
        <v>138</v>
      </c>
      <c r="G3856">
        <v>1</v>
      </c>
      <c r="H3856" s="1">
        <v>45807</v>
      </c>
      <c r="I3856" s="1" t="str">
        <f>TEXT(data[[#This Row],[OrderDate]],"mmm")</f>
        <v>May</v>
      </c>
      <c r="J3856" s="6">
        <v>0.73402777777777772</v>
      </c>
      <c r="K3856" s="6" t="str">
        <f>TEXT(data[[#This Row],[OrderTime]],"h")</f>
        <v>17</v>
      </c>
      <c r="L3856" s="1">
        <v>45808</v>
      </c>
      <c r="M3856" s="6">
        <v>0.72847222222222219</v>
      </c>
      <c r="N3856" t="s">
        <v>148</v>
      </c>
      <c r="O3856" t="s">
        <v>1020</v>
      </c>
      <c r="P3856" t="s">
        <v>25</v>
      </c>
      <c r="Q3856" t="s">
        <v>26</v>
      </c>
      <c r="R3856" t="s">
        <v>54</v>
      </c>
      <c r="S3856" t="s">
        <v>28</v>
      </c>
      <c r="T3856" t="s">
        <v>38</v>
      </c>
      <c r="U3856" t="s">
        <v>39</v>
      </c>
      <c r="V3856" s="5">
        <f>data[[#This Row],[PriceUSD]]*data[[#This Row],[Quantity]]</f>
        <v>27.3</v>
      </c>
      <c r="W3856" s="7">
        <f>data[[#This Row],[OrderDate]] + TIME(VALUE(LEFT(data[[#This Row],[OrderTime]],2)), VALUE(RIGHT(data[[#This Row],[OrderTime]],2)), 0)</f>
        <v>45807.054166666669</v>
      </c>
      <c r="X3856" s="7">
        <f>_xlfn.MINIFS(data[OrderDateTime], data[CustomerName], data[[#This Row],[CustomerName]])</f>
        <v>45565.061805555553</v>
      </c>
      <c r="Y3856" t="str">
        <f>IF(data[[#This Row],[OrderDateTime]]=data[[#This Row],[FirstOrderDateTime]], "New", "Returning")</f>
        <v>Returning</v>
      </c>
      <c r="Z3856" s="7">
        <f>data[[#This Row],[DeliveryDate]] + data[[#This Row],[DeliveryTime]]</f>
        <v>45808.728472222225</v>
      </c>
      <c r="AA3856" s="7">
        <f>data[[#This Row],[OrderDateTime]] + 1</f>
        <v>45808.054166666669</v>
      </c>
      <c r="AB3856" s="7" t="str">
        <f>IF(data[[#This Row],[DeliveryDateTime]] &lt;= data[[#This Row],[SLADue]], "On Time", "Late")</f>
        <v>Late</v>
      </c>
    </row>
    <row r="3857" spans="1:28" x14ac:dyDescent="0.2">
      <c r="A3857" t="s">
        <v>4407</v>
      </c>
      <c r="B3857" t="s">
        <v>19</v>
      </c>
      <c r="C3857" t="s">
        <v>41</v>
      </c>
      <c r="D3857" t="s">
        <v>42</v>
      </c>
      <c r="E3857" s="5">
        <v>34.28</v>
      </c>
      <c r="F3857" t="s">
        <v>119</v>
      </c>
      <c r="G3857">
        <v>1</v>
      </c>
      <c r="H3857" s="1">
        <v>45848</v>
      </c>
      <c r="I3857" s="1" t="str">
        <f>TEXT(data[[#This Row],[OrderDate]],"mmm")</f>
        <v>Jul</v>
      </c>
      <c r="J3857" s="6">
        <v>0.66874999999999996</v>
      </c>
      <c r="K3857" s="6" t="str">
        <f>TEXT(data[[#This Row],[OrderTime]],"h")</f>
        <v>16</v>
      </c>
      <c r="L3857" s="1">
        <v>45849</v>
      </c>
      <c r="M3857" s="6">
        <v>0.7104166666666667</v>
      </c>
      <c r="N3857" t="s">
        <v>163</v>
      </c>
      <c r="O3857" t="s">
        <v>346</v>
      </c>
      <c r="P3857" t="s">
        <v>77</v>
      </c>
      <c r="Q3857" t="s">
        <v>26</v>
      </c>
      <c r="R3857" t="s">
        <v>46</v>
      </c>
      <c r="S3857" t="s">
        <v>28</v>
      </c>
      <c r="T3857" t="s">
        <v>136</v>
      </c>
      <c r="U3857" t="s">
        <v>30</v>
      </c>
      <c r="V3857" s="5">
        <f>data[[#This Row],[PriceUSD]]*data[[#This Row],[Quantity]]</f>
        <v>34.28</v>
      </c>
      <c r="W3857" s="7">
        <f>data[[#This Row],[OrderDate]] + TIME(VALUE(LEFT(data[[#This Row],[OrderTime]],2)), VALUE(RIGHT(data[[#This Row],[OrderTime]],2)), 0)</f>
        <v>45848.052083333336</v>
      </c>
      <c r="X3857" s="7">
        <f>_xlfn.MINIFS(data[OrderDateTime], data[CustomerName], data[[#This Row],[CustomerName]])</f>
        <v>45547.030555555553</v>
      </c>
      <c r="Y3857" t="str">
        <f>IF(data[[#This Row],[OrderDateTime]]=data[[#This Row],[FirstOrderDateTime]], "New", "Returning")</f>
        <v>Returning</v>
      </c>
      <c r="Z3857" s="7">
        <f>data[[#This Row],[DeliveryDate]] + data[[#This Row],[DeliveryTime]]</f>
        <v>45849.710416666669</v>
      </c>
      <c r="AA3857" s="7">
        <f>data[[#This Row],[OrderDateTime]] + 1</f>
        <v>45849.052083333336</v>
      </c>
      <c r="AB3857" s="7" t="str">
        <f>IF(data[[#This Row],[DeliveryDateTime]] &lt;= data[[#This Row],[SLADue]], "On Time", "Late")</f>
        <v>Late</v>
      </c>
    </row>
    <row r="3858" spans="1:28" x14ac:dyDescent="0.2">
      <c r="A3858" t="s">
        <v>4408</v>
      </c>
      <c r="B3858" t="s">
        <v>19</v>
      </c>
      <c r="C3858" t="s">
        <v>41</v>
      </c>
      <c r="D3858" t="s">
        <v>42</v>
      </c>
      <c r="E3858" s="5">
        <v>33.49</v>
      </c>
      <c r="F3858" t="s">
        <v>74</v>
      </c>
      <c r="G3858">
        <v>2</v>
      </c>
      <c r="H3858" s="1">
        <v>45728</v>
      </c>
      <c r="I3858" s="1" t="str">
        <f>TEXT(data[[#This Row],[OrderDate]],"mmm")</f>
        <v>Mar</v>
      </c>
      <c r="J3858" s="6">
        <v>0.53055555555555556</v>
      </c>
      <c r="K3858" s="6" t="str">
        <f>TEXT(data[[#This Row],[OrderTime]],"h")</f>
        <v>12</v>
      </c>
      <c r="L3858" s="1">
        <v>45729</v>
      </c>
      <c r="M3858" s="6">
        <v>0.61388888888888893</v>
      </c>
      <c r="N3858" t="s">
        <v>750</v>
      </c>
      <c r="O3858" t="s">
        <v>494</v>
      </c>
      <c r="P3858" t="s">
        <v>234</v>
      </c>
      <c r="Q3858" t="s">
        <v>26</v>
      </c>
      <c r="R3858" t="s">
        <v>46</v>
      </c>
      <c r="S3858" t="s">
        <v>28</v>
      </c>
      <c r="T3858" t="s">
        <v>38</v>
      </c>
      <c r="U3858" t="s">
        <v>39</v>
      </c>
      <c r="V3858" s="5">
        <f>data[[#This Row],[PriceUSD]]*data[[#This Row],[Quantity]]</f>
        <v>66.98</v>
      </c>
      <c r="W3858" s="7">
        <f>data[[#This Row],[OrderDate]] + TIME(VALUE(LEFT(data[[#This Row],[OrderTime]],2)), VALUE(RIGHT(data[[#This Row],[OrderTime]],2)), 0)</f>
        <v>45728.038888888892</v>
      </c>
      <c r="X3858" s="7">
        <f>_xlfn.MINIFS(data[OrderDateTime], data[CustomerName], data[[#This Row],[CustomerName]])</f>
        <v>45511.038888888892</v>
      </c>
      <c r="Y3858" t="str">
        <f>IF(data[[#This Row],[OrderDateTime]]=data[[#This Row],[FirstOrderDateTime]], "New", "Returning")</f>
        <v>Returning</v>
      </c>
      <c r="Z3858" s="7">
        <f>data[[#This Row],[DeliveryDate]] + data[[#This Row],[DeliveryTime]]</f>
        <v>45729.613888888889</v>
      </c>
      <c r="AA3858" s="7">
        <f>data[[#This Row],[OrderDateTime]] + 1</f>
        <v>45729.038888888892</v>
      </c>
      <c r="AB3858" s="7" t="str">
        <f>IF(data[[#This Row],[DeliveryDateTime]] &lt;= data[[#This Row],[SLADue]], "On Time", "Late")</f>
        <v>Late</v>
      </c>
    </row>
    <row r="3859" spans="1:28" x14ac:dyDescent="0.2">
      <c r="A3859" t="s">
        <v>4409</v>
      </c>
      <c r="B3859" t="s">
        <v>19</v>
      </c>
      <c r="C3859" t="s">
        <v>20</v>
      </c>
      <c r="D3859" t="s">
        <v>21</v>
      </c>
      <c r="E3859" s="5">
        <v>19.149999999999999</v>
      </c>
      <c r="F3859" t="s">
        <v>22</v>
      </c>
      <c r="G3859">
        <v>2</v>
      </c>
      <c r="H3859" s="1">
        <v>45786</v>
      </c>
      <c r="I3859" s="1" t="str">
        <f>TEXT(data[[#This Row],[OrderDate]],"mmm")</f>
        <v>May</v>
      </c>
      <c r="J3859" s="6">
        <v>0.66249999999999998</v>
      </c>
      <c r="K3859" s="6" t="str">
        <f>TEXT(data[[#This Row],[OrderTime]],"h")</f>
        <v>15</v>
      </c>
      <c r="L3859" s="1">
        <v>45787</v>
      </c>
      <c r="M3859" s="6">
        <v>0.70416666666666672</v>
      </c>
      <c r="N3859" t="s">
        <v>103</v>
      </c>
      <c r="O3859" t="s">
        <v>506</v>
      </c>
      <c r="P3859" t="s">
        <v>77</v>
      </c>
      <c r="Q3859" t="s">
        <v>26</v>
      </c>
      <c r="R3859" t="s">
        <v>27</v>
      </c>
      <c r="S3859" t="s">
        <v>28</v>
      </c>
      <c r="T3859" t="s">
        <v>38</v>
      </c>
      <c r="U3859" t="s">
        <v>39</v>
      </c>
      <c r="V3859" s="5">
        <f>data[[#This Row],[PriceUSD]]*data[[#This Row],[Quantity]]</f>
        <v>38.299999999999997</v>
      </c>
      <c r="W3859" s="7">
        <f>data[[#This Row],[OrderDate]] + TIME(VALUE(LEFT(data[[#This Row],[OrderTime]],2)), VALUE(RIGHT(data[[#This Row],[OrderTime]],2)), 0)</f>
        <v>45786.017361111109</v>
      </c>
      <c r="X3859" s="7">
        <f>_xlfn.MINIFS(data[OrderDateTime], data[CustomerName], data[[#This Row],[CustomerName]])</f>
        <v>45526.052083333336</v>
      </c>
      <c r="Y3859" t="str">
        <f>IF(data[[#This Row],[OrderDateTime]]=data[[#This Row],[FirstOrderDateTime]], "New", "Returning")</f>
        <v>Returning</v>
      </c>
      <c r="Z3859" s="7">
        <f>data[[#This Row],[DeliveryDate]] + data[[#This Row],[DeliveryTime]]</f>
        <v>45787.70416666667</v>
      </c>
      <c r="AA3859" s="7">
        <f>data[[#This Row],[OrderDateTime]] + 1</f>
        <v>45787.017361111109</v>
      </c>
      <c r="AB3859" s="7" t="str">
        <f>IF(data[[#This Row],[DeliveryDateTime]] &lt;= data[[#This Row],[SLADue]], "On Time", "Late")</f>
        <v>Late</v>
      </c>
    </row>
    <row r="3860" spans="1:28" x14ac:dyDescent="0.2">
      <c r="A3860" t="s">
        <v>4410</v>
      </c>
      <c r="B3860" t="s">
        <v>19</v>
      </c>
      <c r="C3860" t="s">
        <v>79</v>
      </c>
      <c r="D3860" t="s">
        <v>80</v>
      </c>
      <c r="E3860" s="5">
        <v>24.69</v>
      </c>
      <c r="F3860" t="s">
        <v>81</v>
      </c>
      <c r="G3860">
        <v>1</v>
      </c>
      <c r="H3860" s="1">
        <v>45511</v>
      </c>
      <c r="I3860" s="1" t="str">
        <f>TEXT(data[[#This Row],[OrderDate]],"mmm")</f>
        <v>Aug</v>
      </c>
      <c r="J3860" s="6">
        <v>0.52500000000000002</v>
      </c>
      <c r="K3860" s="6" t="str">
        <f>TEXT(data[[#This Row],[OrderTime]],"h")</f>
        <v>12</v>
      </c>
      <c r="L3860" s="1">
        <v>45511</v>
      </c>
      <c r="M3860" s="6">
        <v>0.73333333333333328</v>
      </c>
      <c r="N3860" t="s">
        <v>57</v>
      </c>
      <c r="O3860" t="s">
        <v>563</v>
      </c>
      <c r="P3860" t="s">
        <v>25</v>
      </c>
      <c r="Q3860" t="s">
        <v>53</v>
      </c>
      <c r="R3860" t="s">
        <v>83</v>
      </c>
      <c r="S3860" t="s">
        <v>47</v>
      </c>
      <c r="T3860" t="s">
        <v>29</v>
      </c>
      <c r="U3860" t="s">
        <v>30</v>
      </c>
      <c r="V3860" s="5">
        <f>data[[#This Row],[PriceUSD]]*data[[#This Row],[Quantity]]</f>
        <v>24.69</v>
      </c>
      <c r="W3860" s="7">
        <f>data[[#This Row],[OrderDate]] + TIME(VALUE(LEFT(data[[#This Row],[OrderTime]],2)), VALUE(RIGHT(data[[#This Row],[OrderTime]],2)), 0)</f>
        <v>45511.017361111109</v>
      </c>
      <c r="X3860" s="7">
        <f>_xlfn.MINIFS(data[OrderDateTime], data[CustomerName], data[[#This Row],[CustomerName]])</f>
        <v>45511.007638888892</v>
      </c>
      <c r="Y3860" t="str">
        <f>IF(data[[#This Row],[OrderDateTime]]=data[[#This Row],[FirstOrderDateTime]], "New", "Returning")</f>
        <v>Returning</v>
      </c>
      <c r="Z3860" s="7">
        <f>data[[#This Row],[DeliveryDate]] + data[[#This Row],[DeliveryTime]]</f>
        <v>45511.73333333333</v>
      </c>
      <c r="AA3860" s="7">
        <f>data[[#This Row],[OrderDateTime]] + 1</f>
        <v>45512.017361111109</v>
      </c>
      <c r="AB3860" s="7" t="str">
        <f>IF(data[[#This Row],[DeliveryDateTime]] &lt;= data[[#This Row],[SLADue]], "On Time", "Late")</f>
        <v>On Time</v>
      </c>
    </row>
    <row r="3861" spans="1:28" x14ac:dyDescent="0.2">
      <c r="A3861" t="s">
        <v>4411</v>
      </c>
      <c r="B3861" t="s">
        <v>19</v>
      </c>
      <c r="C3861" t="s">
        <v>126</v>
      </c>
      <c r="D3861" t="s">
        <v>127</v>
      </c>
      <c r="E3861" s="5">
        <v>22.08</v>
      </c>
      <c r="F3861" t="s">
        <v>138</v>
      </c>
      <c r="G3861">
        <v>1</v>
      </c>
      <c r="H3861" s="1">
        <v>45660</v>
      </c>
      <c r="I3861" s="1" t="str">
        <f>TEXT(data[[#This Row],[OrderDate]],"mmm")</f>
        <v>Jan</v>
      </c>
      <c r="J3861" s="6">
        <v>0.63055555555555554</v>
      </c>
      <c r="K3861" s="6" t="str">
        <f>TEXT(data[[#This Row],[OrderTime]],"h")</f>
        <v>15</v>
      </c>
      <c r="L3861" s="1">
        <v>45661</v>
      </c>
      <c r="M3861" s="6">
        <v>0.79722222222222228</v>
      </c>
      <c r="N3861" t="s">
        <v>88</v>
      </c>
      <c r="O3861" t="s">
        <v>584</v>
      </c>
      <c r="P3861" t="s">
        <v>25</v>
      </c>
      <c r="Q3861" t="s">
        <v>26</v>
      </c>
      <c r="R3861" t="s">
        <v>129</v>
      </c>
      <c r="S3861" t="s">
        <v>28</v>
      </c>
      <c r="T3861" t="s">
        <v>106</v>
      </c>
      <c r="U3861" t="s">
        <v>30</v>
      </c>
      <c r="V3861" s="5">
        <f>data[[#This Row],[PriceUSD]]*data[[#This Row],[Quantity]]</f>
        <v>22.08</v>
      </c>
      <c r="W3861" s="7">
        <f>data[[#This Row],[OrderDate]] + TIME(VALUE(LEFT(data[[#This Row],[OrderTime]],2)), VALUE(RIGHT(data[[#This Row],[OrderTime]],2)), 0)</f>
        <v>45660.038888888892</v>
      </c>
      <c r="X3861" s="7">
        <f>_xlfn.MINIFS(data[OrderDateTime], data[CustomerName], data[[#This Row],[CustomerName]])</f>
        <v>45511.017361111109</v>
      </c>
      <c r="Y3861" t="str">
        <f>IF(data[[#This Row],[OrderDateTime]]=data[[#This Row],[FirstOrderDateTime]], "New", "Returning")</f>
        <v>Returning</v>
      </c>
      <c r="Z3861" s="7">
        <f>data[[#This Row],[DeliveryDate]] + data[[#This Row],[DeliveryTime]]</f>
        <v>45661.797222222223</v>
      </c>
      <c r="AA3861" s="7">
        <f>data[[#This Row],[OrderDateTime]] + 1</f>
        <v>45661.038888888892</v>
      </c>
      <c r="AB3861" s="7" t="str">
        <f>IF(data[[#This Row],[DeliveryDateTime]] &lt;= data[[#This Row],[SLADue]], "On Time", "Late")</f>
        <v>Late</v>
      </c>
    </row>
    <row r="3862" spans="1:28" x14ac:dyDescent="0.2">
      <c r="A3862" t="s">
        <v>4412</v>
      </c>
      <c r="B3862" t="s">
        <v>19</v>
      </c>
      <c r="C3862" t="s">
        <v>69</v>
      </c>
      <c r="D3862" t="s">
        <v>70</v>
      </c>
      <c r="E3862" s="5">
        <v>57.46</v>
      </c>
      <c r="F3862" t="s">
        <v>74</v>
      </c>
      <c r="G3862">
        <v>1</v>
      </c>
      <c r="H3862" s="1">
        <v>45732</v>
      </c>
      <c r="I3862" s="1" t="str">
        <f>TEXT(data[[#This Row],[OrderDate]],"mmm")</f>
        <v>Mar</v>
      </c>
      <c r="J3862" s="6">
        <v>0.89375000000000004</v>
      </c>
      <c r="K3862" s="6" t="str">
        <f>TEXT(data[[#This Row],[OrderTime]],"h")</f>
        <v>21</v>
      </c>
      <c r="L3862" s="1">
        <v>45733</v>
      </c>
      <c r="M3862" s="6">
        <v>0.89375000000000004</v>
      </c>
      <c r="N3862" t="s">
        <v>238</v>
      </c>
      <c r="O3862" t="s">
        <v>957</v>
      </c>
      <c r="P3862" t="s">
        <v>36</v>
      </c>
      <c r="Q3862" t="s">
        <v>26</v>
      </c>
      <c r="R3862" t="s">
        <v>37</v>
      </c>
      <c r="S3862" t="s">
        <v>28</v>
      </c>
      <c r="T3862" t="s">
        <v>106</v>
      </c>
      <c r="U3862" t="s">
        <v>30</v>
      </c>
      <c r="V3862" s="5">
        <f>data[[#This Row],[PriceUSD]]*data[[#This Row],[Quantity]]</f>
        <v>57.46</v>
      </c>
      <c r="W3862" s="7">
        <f>data[[#This Row],[OrderDate]] + TIME(VALUE(LEFT(data[[#This Row],[OrderTime]],2)), VALUE(RIGHT(data[[#This Row],[OrderTime]],2)), 0)</f>
        <v>45732.052083333336</v>
      </c>
      <c r="X3862" s="7">
        <f>_xlfn.MINIFS(data[OrderDateTime], data[CustomerName], data[[#This Row],[CustomerName]])</f>
        <v>45509.061805555553</v>
      </c>
      <c r="Y3862" t="str">
        <f>IF(data[[#This Row],[OrderDateTime]]=data[[#This Row],[FirstOrderDateTime]], "New", "Returning")</f>
        <v>Returning</v>
      </c>
      <c r="Z3862" s="7">
        <f>data[[#This Row],[DeliveryDate]] + data[[#This Row],[DeliveryTime]]</f>
        <v>45733.893750000003</v>
      </c>
      <c r="AA3862" s="7">
        <f>data[[#This Row],[OrderDateTime]] + 1</f>
        <v>45733.052083333336</v>
      </c>
      <c r="AB3862" s="7" t="str">
        <f>IF(data[[#This Row],[DeliveryDateTime]] &lt;= data[[#This Row],[SLADue]], "On Time", "Late")</f>
        <v>Late</v>
      </c>
    </row>
    <row r="3863" spans="1:28" x14ac:dyDescent="0.2">
      <c r="A3863" t="s">
        <v>4413</v>
      </c>
      <c r="B3863" t="s">
        <v>19</v>
      </c>
      <c r="C3863" t="s">
        <v>117</v>
      </c>
      <c r="D3863" t="s">
        <v>118</v>
      </c>
      <c r="E3863" s="5">
        <v>86.14</v>
      </c>
      <c r="F3863" t="s">
        <v>182</v>
      </c>
      <c r="G3863">
        <v>3</v>
      </c>
      <c r="H3863" s="1">
        <v>45714</v>
      </c>
      <c r="I3863" s="1" t="str">
        <f>TEXT(data[[#This Row],[OrderDate]],"mmm")</f>
        <v>Feb</v>
      </c>
      <c r="J3863" s="6">
        <v>0.63194444444444442</v>
      </c>
      <c r="K3863" s="6" t="str">
        <f>TEXT(data[[#This Row],[OrderTime]],"h")</f>
        <v>15</v>
      </c>
      <c r="L3863" s="1">
        <v>45715</v>
      </c>
      <c r="M3863" s="6">
        <v>0.79861111111111116</v>
      </c>
      <c r="N3863" t="s">
        <v>88</v>
      </c>
      <c r="O3863" t="s">
        <v>104</v>
      </c>
      <c r="P3863" t="s">
        <v>25</v>
      </c>
      <c r="Q3863" t="s">
        <v>26</v>
      </c>
      <c r="R3863" t="s">
        <v>66</v>
      </c>
      <c r="S3863" t="s">
        <v>28</v>
      </c>
      <c r="T3863" t="s">
        <v>38</v>
      </c>
      <c r="U3863" t="s">
        <v>39</v>
      </c>
      <c r="V3863" s="5">
        <f>data[[#This Row],[PriceUSD]]*data[[#This Row],[Quantity]]</f>
        <v>258.42</v>
      </c>
      <c r="W3863" s="7">
        <f>data[[#This Row],[OrderDate]] + TIME(VALUE(LEFT(data[[#This Row],[OrderTime]],2)), VALUE(RIGHT(data[[#This Row],[OrderTime]],2)), 0)</f>
        <v>45714.030555555553</v>
      </c>
      <c r="X3863" s="7">
        <f>_xlfn.MINIFS(data[OrderDateTime], data[CustomerName], data[[#This Row],[CustomerName]])</f>
        <v>45519.015277777777</v>
      </c>
      <c r="Y3863" t="str">
        <f>IF(data[[#This Row],[OrderDateTime]]=data[[#This Row],[FirstOrderDateTime]], "New", "Returning")</f>
        <v>Returning</v>
      </c>
      <c r="Z3863" s="7">
        <f>data[[#This Row],[DeliveryDate]] + data[[#This Row],[DeliveryTime]]</f>
        <v>45715.798611111109</v>
      </c>
      <c r="AA3863" s="7">
        <f>data[[#This Row],[OrderDateTime]] + 1</f>
        <v>45715.030555555553</v>
      </c>
      <c r="AB3863" s="7" t="str">
        <f>IF(data[[#This Row],[DeliveryDateTime]] &lt;= data[[#This Row],[SLADue]], "On Time", "Late")</f>
        <v>Late</v>
      </c>
    </row>
    <row r="3864" spans="1:28" x14ac:dyDescent="0.2">
      <c r="A3864" t="s">
        <v>4414</v>
      </c>
      <c r="B3864" t="s">
        <v>19</v>
      </c>
      <c r="C3864" t="s">
        <v>85</v>
      </c>
      <c r="D3864" t="s">
        <v>86</v>
      </c>
      <c r="E3864" s="5">
        <v>52.88</v>
      </c>
      <c r="F3864" t="s">
        <v>87</v>
      </c>
      <c r="G3864">
        <v>1</v>
      </c>
      <c r="H3864" s="1">
        <v>45771</v>
      </c>
      <c r="I3864" s="1" t="str">
        <f>TEXT(data[[#This Row],[OrderDate]],"mmm")</f>
        <v>Apr</v>
      </c>
      <c r="J3864" s="6">
        <v>0.38680555555555557</v>
      </c>
      <c r="K3864" s="6" t="str">
        <f>TEXT(data[[#This Row],[OrderTime]],"h")</f>
        <v>9</v>
      </c>
      <c r="L3864" s="1">
        <v>45771</v>
      </c>
      <c r="M3864" s="6">
        <v>0.55347222222222225</v>
      </c>
      <c r="N3864" t="s">
        <v>64</v>
      </c>
      <c r="O3864" t="s">
        <v>168</v>
      </c>
      <c r="P3864" t="s">
        <v>25</v>
      </c>
      <c r="Q3864" t="s">
        <v>53</v>
      </c>
      <c r="R3864" t="s">
        <v>90</v>
      </c>
      <c r="S3864" t="s">
        <v>47</v>
      </c>
      <c r="T3864" t="s">
        <v>38</v>
      </c>
      <c r="U3864" t="s">
        <v>30</v>
      </c>
      <c r="V3864" s="5">
        <f>data[[#This Row],[PriceUSD]]*data[[#This Row],[Quantity]]</f>
        <v>52.88</v>
      </c>
      <c r="W3864" s="7">
        <f>data[[#This Row],[OrderDate]] + TIME(VALUE(LEFT(data[[#This Row],[OrderTime]],2)), VALUE(RIGHT(data[[#This Row],[OrderTime]],2)), 0)</f>
        <v>45771.038888888892</v>
      </c>
      <c r="X3864" s="7">
        <f>_xlfn.MINIFS(data[OrderDateTime], data[CustomerName], data[[#This Row],[CustomerName]])</f>
        <v>45521.054166666669</v>
      </c>
      <c r="Y3864" t="str">
        <f>IF(data[[#This Row],[OrderDateTime]]=data[[#This Row],[FirstOrderDateTime]], "New", "Returning")</f>
        <v>Returning</v>
      </c>
      <c r="Z3864" s="7">
        <f>data[[#This Row],[DeliveryDate]] + data[[#This Row],[DeliveryTime]]</f>
        <v>45771.553472222222</v>
      </c>
      <c r="AA3864" s="7">
        <f>data[[#This Row],[OrderDateTime]] + 1</f>
        <v>45772.038888888892</v>
      </c>
      <c r="AB3864" s="7" t="str">
        <f>IF(data[[#This Row],[DeliveryDateTime]] &lt;= data[[#This Row],[SLADue]], "On Time", "Late")</f>
        <v>On Time</v>
      </c>
    </row>
    <row r="3865" spans="1:28" x14ac:dyDescent="0.2">
      <c r="A3865" t="s">
        <v>4415</v>
      </c>
      <c r="B3865" t="s">
        <v>19</v>
      </c>
      <c r="C3865" t="s">
        <v>101</v>
      </c>
      <c r="D3865" t="s">
        <v>102</v>
      </c>
      <c r="E3865" s="5">
        <v>30.16</v>
      </c>
      <c r="F3865" t="s">
        <v>63</v>
      </c>
      <c r="G3865">
        <v>1</v>
      </c>
      <c r="H3865" s="1">
        <v>45733</v>
      </c>
      <c r="I3865" s="1" t="str">
        <f>TEXT(data[[#This Row],[OrderDate]],"mmm")</f>
        <v>Mar</v>
      </c>
      <c r="J3865" s="6">
        <v>0.40694444444444444</v>
      </c>
      <c r="K3865" s="6" t="str">
        <f>TEXT(data[[#This Row],[OrderTime]],"h")</f>
        <v>9</v>
      </c>
      <c r="L3865" s="1">
        <v>45733</v>
      </c>
      <c r="M3865" s="6">
        <v>0.53194444444444444</v>
      </c>
      <c r="N3865" t="s">
        <v>120</v>
      </c>
      <c r="O3865" t="s">
        <v>804</v>
      </c>
      <c r="P3865" t="s">
        <v>25</v>
      </c>
      <c r="Q3865" t="s">
        <v>26</v>
      </c>
      <c r="R3865" t="s">
        <v>83</v>
      </c>
      <c r="S3865" t="s">
        <v>47</v>
      </c>
      <c r="T3865" t="s">
        <v>136</v>
      </c>
      <c r="U3865" t="s">
        <v>30</v>
      </c>
      <c r="V3865" s="5">
        <f>data[[#This Row],[PriceUSD]]*data[[#This Row],[Quantity]]</f>
        <v>30.16</v>
      </c>
      <c r="W3865" s="7">
        <f>data[[#This Row],[OrderDate]] + TIME(VALUE(LEFT(data[[#This Row],[OrderTime]],2)), VALUE(RIGHT(data[[#This Row],[OrderTime]],2)), 0)</f>
        <v>45733.030555555553</v>
      </c>
      <c r="X3865" s="7">
        <f>_xlfn.MINIFS(data[OrderDateTime], data[CustomerName], data[[#This Row],[CustomerName]])</f>
        <v>45621.038888888892</v>
      </c>
      <c r="Y3865" t="str">
        <f>IF(data[[#This Row],[OrderDateTime]]=data[[#This Row],[FirstOrderDateTime]], "New", "Returning")</f>
        <v>Returning</v>
      </c>
      <c r="Z3865" s="7">
        <f>data[[#This Row],[DeliveryDate]] + data[[#This Row],[DeliveryTime]]</f>
        <v>45733.531944444447</v>
      </c>
      <c r="AA3865" s="7">
        <f>data[[#This Row],[OrderDateTime]] + 1</f>
        <v>45734.030555555553</v>
      </c>
      <c r="AB3865" s="7" t="str">
        <f>IF(data[[#This Row],[DeliveryDateTime]] &lt;= data[[#This Row],[SLADue]], "On Time", "Late")</f>
        <v>On Time</v>
      </c>
    </row>
    <row r="3866" spans="1:28" x14ac:dyDescent="0.2">
      <c r="A3866" t="s">
        <v>4416</v>
      </c>
      <c r="B3866" t="s">
        <v>19</v>
      </c>
      <c r="C3866" t="s">
        <v>41</v>
      </c>
      <c r="D3866" t="s">
        <v>42</v>
      </c>
      <c r="E3866" s="5">
        <v>29.95</v>
      </c>
      <c r="F3866" t="s">
        <v>43</v>
      </c>
      <c r="G3866">
        <v>1</v>
      </c>
      <c r="H3866" s="1">
        <v>45860</v>
      </c>
      <c r="I3866" s="1" t="str">
        <f>TEXT(data[[#This Row],[OrderDate]],"mmm")</f>
        <v>Jul</v>
      </c>
      <c r="J3866" s="6">
        <v>0.55486111111111114</v>
      </c>
      <c r="K3866" s="6" t="str">
        <f>TEXT(data[[#This Row],[OrderTime]],"h")</f>
        <v>13</v>
      </c>
      <c r="L3866" s="1">
        <v>45862</v>
      </c>
      <c r="M3866" s="6">
        <v>0.6381944444444444</v>
      </c>
      <c r="N3866" t="s">
        <v>139</v>
      </c>
      <c r="O3866" t="s">
        <v>322</v>
      </c>
      <c r="P3866" t="s">
        <v>36</v>
      </c>
      <c r="Q3866" t="s">
        <v>53</v>
      </c>
      <c r="R3866" t="s">
        <v>46</v>
      </c>
      <c r="S3866" t="s">
        <v>105</v>
      </c>
      <c r="T3866" t="s">
        <v>106</v>
      </c>
      <c r="U3866" t="s">
        <v>39</v>
      </c>
      <c r="V3866" s="5">
        <f>data[[#This Row],[PriceUSD]]*data[[#This Row],[Quantity]]</f>
        <v>29.95</v>
      </c>
      <c r="W3866" s="7">
        <f>data[[#This Row],[OrderDate]] + TIME(VALUE(LEFT(data[[#This Row],[OrderTime]],2)), VALUE(RIGHT(data[[#This Row],[OrderTime]],2)), 0)</f>
        <v>45860.007638888892</v>
      </c>
      <c r="X3866" s="7">
        <f>_xlfn.MINIFS(data[OrderDateTime], data[CustomerName], data[[#This Row],[CustomerName]])</f>
        <v>45508.015277777777</v>
      </c>
      <c r="Y3866" t="str">
        <f>IF(data[[#This Row],[OrderDateTime]]=data[[#This Row],[FirstOrderDateTime]], "New", "Returning")</f>
        <v>Returning</v>
      </c>
      <c r="Z3866" s="7">
        <f>data[[#This Row],[DeliveryDate]] + data[[#This Row],[DeliveryTime]]</f>
        <v>45862.638194444444</v>
      </c>
      <c r="AA3866" s="7">
        <f>data[[#This Row],[OrderDateTime]] + 1</f>
        <v>45861.007638888892</v>
      </c>
      <c r="AB3866" s="7" t="str">
        <f>IF(data[[#This Row],[DeliveryDateTime]] &lt;= data[[#This Row],[SLADue]], "On Time", "Late")</f>
        <v>Late</v>
      </c>
    </row>
    <row r="3867" spans="1:28" x14ac:dyDescent="0.2">
      <c r="A3867" t="s">
        <v>4417</v>
      </c>
      <c r="B3867" t="s">
        <v>19</v>
      </c>
      <c r="C3867" t="s">
        <v>290</v>
      </c>
      <c r="D3867" t="s">
        <v>291</v>
      </c>
      <c r="E3867" s="5">
        <v>52.56</v>
      </c>
      <c r="F3867" t="s">
        <v>22</v>
      </c>
      <c r="G3867">
        <v>1</v>
      </c>
      <c r="H3867" s="1">
        <v>45819</v>
      </c>
      <c r="I3867" s="1" t="str">
        <f>TEXT(data[[#This Row],[OrderDate]],"mmm")</f>
        <v>Jun</v>
      </c>
      <c r="J3867" s="6">
        <v>0.7729166666666667</v>
      </c>
      <c r="K3867" s="6" t="str">
        <f>TEXT(data[[#This Row],[OrderTime]],"h")</f>
        <v>18</v>
      </c>
      <c r="L3867" s="1">
        <v>45820</v>
      </c>
      <c r="M3867" s="6">
        <v>0.68472222222222223</v>
      </c>
      <c r="N3867" t="s">
        <v>213</v>
      </c>
      <c r="O3867" t="s">
        <v>946</v>
      </c>
      <c r="P3867" t="s">
        <v>36</v>
      </c>
      <c r="Q3867" t="s">
        <v>26</v>
      </c>
      <c r="R3867" t="s">
        <v>294</v>
      </c>
      <c r="S3867" t="s">
        <v>28</v>
      </c>
      <c r="T3867" t="s">
        <v>136</v>
      </c>
      <c r="U3867" t="s">
        <v>30</v>
      </c>
      <c r="V3867" s="5">
        <f>data[[#This Row],[PriceUSD]]*data[[#This Row],[Quantity]]</f>
        <v>52.56</v>
      </c>
      <c r="W3867" s="7">
        <f>data[[#This Row],[OrderDate]] + TIME(VALUE(LEFT(data[[#This Row],[OrderTime]],2)), VALUE(RIGHT(data[[#This Row],[OrderTime]],2)), 0)</f>
        <v>45819.046527777777</v>
      </c>
      <c r="X3867" s="7">
        <f>_xlfn.MINIFS(data[OrderDateTime], data[CustomerName], data[[#This Row],[CustomerName]])</f>
        <v>45506.022916666669</v>
      </c>
      <c r="Y3867" t="str">
        <f>IF(data[[#This Row],[OrderDateTime]]=data[[#This Row],[FirstOrderDateTime]], "New", "Returning")</f>
        <v>Returning</v>
      </c>
      <c r="Z3867" s="7">
        <f>data[[#This Row],[DeliveryDate]] + data[[#This Row],[DeliveryTime]]</f>
        <v>45820.68472222222</v>
      </c>
      <c r="AA3867" s="7">
        <f>data[[#This Row],[OrderDateTime]] + 1</f>
        <v>45820.046527777777</v>
      </c>
      <c r="AB3867" s="7" t="str">
        <f>IF(data[[#This Row],[DeliveryDateTime]] &lt;= data[[#This Row],[SLADue]], "On Time", "Late")</f>
        <v>Late</v>
      </c>
    </row>
    <row r="3868" spans="1:28" x14ac:dyDescent="0.2">
      <c r="A3868" t="s">
        <v>4418</v>
      </c>
      <c r="B3868" t="s">
        <v>19</v>
      </c>
      <c r="C3868" t="s">
        <v>126</v>
      </c>
      <c r="D3868" t="s">
        <v>127</v>
      </c>
      <c r="E3868" s="5">
        <v>23.49</v>
      </c>
      <c r="F3868" t="s">
        <v>71</v>
      </c>
      <c r="G3868">
        <v>2</v>
      </c>
      <c r="H3868" s="1">
        <v>45604</v>
      </c>
      <c r="I3868" s="1" t="str">
        <f>TEXT(data[[#This Row],[OrderDate]],"mmm")</f>
        <v>Nov</v>
      </c>
      <c r="J3868" s="6">
        <v>0.47291666666666665</v>
      </c>
      <c r="K3868" s="6" t="str">
        <f>TEXT(data[[#This Row],[OrderTime]],"h")</f>
        <v>11</v>
      </c>
      <c r="L3868" s="1">
        <v>45605</v>
      </c>
      <c r="M3868" s="6">
        <v>0.72291666666666665</v>
      </c>
      <c r="N3868" t="s">
        <v>88</v>
      </c>
      <c r="O3868" t="s">
        <v>584</v>
      </c>
      <c r="P3868" t="s">
        <v>25</v>
      </c>
      <c r="Q3868" t="s">
        <v>26</v>
      </c>
      <c r="R3868" t="s">
        <v>129</v>
      </c>
      <c r="S3868" t="s">
        <v>28</v>
      </c>
      <c r="T3868" t="s">
        <v>136</v>
      </c>
      <c r="U3868" t="s">
        <v>30</v>
      </c>
      <c r="V3868" s="5">
        <f>data[[#This Row],[PriceUSD]]*data[[#This Row],[Quantity]]</f>
        <v>46.98</v>
      </c>
      <c r="W3868" s="7">
        <f>data[[#This Row],[OrderDate]] + TIME(VALUE(LEFT(data[[#This Row],[OrderTime]],2)), VALUE(RIGHT(data[[#This Row],[OrderTime]],2)), 0)</f>
        <v>45604.046527777777</v>
      </c>
      <c r="X3868" s="7">
        <f>_xlfn.MINIFS(data[OrderDateTime], data[CustomerName], data[[#This Row],[CustomerName]])</f>
        <v>45511.017361111109</v>
      </c>
      <c r="Y3868" t="str">
        <f>IF(data[[#This Row],[OrderDateTime]]=data[[#This Row],[FirstOrderDateTime]], "New", "Returning")</f>
        <v>Returning</v>
      </c>
      <c r="Z3868" s="7">
        <f>data[[#This Row],[DeliveryDate]] + data[[#This Row],[DeliveryTime]]</f>
        <v>45605.722916666666</v>
      </c>
      <c r="AA3868" s="7">
        <f>data[[#This Row],[OrderDateTime]] + 1</f>
        <v>45605.046527777777</v>
      </c>
      <c r="AB3868" s="7" t="str">
        <f>IF(data[[#This Row],[DeliveryDateTime]] &lt;= data[[#This Row],[SLADue]], "On Time", "Late")</f>
        <v>Late</v>
      </c>
    </row>
    <row r="3869" spans="1:28" x14ac:dyDescent="0.2">
      <c r="A3869" t="s">
        <v>4419</v>
      </c>
      <c r="B3869" t="s">
        <v>19</v>
      </c>
      <c r="C3869" t="s">
        <v>126</v>
      </c>
      <c r="D3869" t="s">
        <v>127</v>
      </c>
      <c r="E3869" s="5">
        <v>21.99</v>
      </c>
      <c r="F3869" t="s">
        <v>71</v>
      </c>
      <c r="G3869">
        <v>1</v>
      </c>
      <c r="H3869" s="1">
        <v>45854</v>
      </c>
      <c r="I3869" s="1" t="str">
        <f>TEXT(data[[#This Row],[OrderDate]],"mmm")</f>
        <v>Jul</v>
      </c>
      <c r="J3869" s="6">
        <v>0.83194444444444449</v>
      </c>
      <c r="K3869" s="6" t="str">
        <f>TEXT(data[[#This Row],[OrderTime]],"h")</f>
        <v>19</v>
      </c>
      <c r="L3869" s="1">
        <v>45855</v>
      </c>
      <c r="M3869" s="6">
        <v>0.83194444444444449</v>
      </c>
      <c r="N3869" t="s">
        <v>23</v>
      </c>
      <c r="O3869" t="s">
        <v>104</v>
      </c>
      <c r="P3869" t="s">
        <v>25</v>
      </c>
      <c r="Q3869" t="s">
        <v>26</v>
      </c>
      <c r="R3869" t="s">
        <v>129</v>
      </c>
      <c r="S3869" t="s">
        <v>28</v>
      </c>
      <c r="T3869" t="s">
        <v>106</v>
      </c>
      <c r="U3869" t="s">
        <v>39</v>
      </c>
      <c r="V3869" s="5">
        <f>data[[#This Row],[PriceUSD]]*data[[#This Row],[Quantity]]</f>
        <v>21.99</v>
      </c>
      <c r="W3869" s="7">
        <f>data[[#This Row],[OrderDate]] + TIME(VALUE(LEFT(data[[#This Row],[OrderTime]],2)), VALUE(RIGHT(data[[#This Row],[OrderTime]],2)), 0)</f>
        <v>45854.030555555553</v>
      </c>
      <c r="X3869" s="7">
        <f>_xlfn.MINIFS(data[OrderDateTime], data[CustomerName], data[[#This Row],[CustomerName]])</f>
        <v>45519.015277777777</v>
      </c>
      <c r="Y3869" t="str">
        <f>IF(data[[#This Row],[OrderDateTime]]=data[[#This Row],[FirstOrderDateTime]], "New", "Returning")</f>
        <v>Returning</v>
      </c>
      <c r="Z3869" s="7">
        <f>data[[#This Row],[DeliveryDate]] + data[[#This Row],[DeliveryTime]]</f>
        <v>45855.831944444442</v>
      </c>
      <c r="AA3869" s="7">
        <f>data[[#This Row],[OrderDateTime]] + 1</f>
        <v>45855.030555555553</v>
      </c>
      <c r="AB3869" s="7" t="str">
        <f>IF(data[[#This Row],[DeliveryDateTime]] &lt;= data[[#This Row],[SLADue]], "On Time", "Late")</f>
        <v>Late</v>
      </c>
    </row>
    <row r="3870" spans="1:28" x14ac:dyDescent="0.2">
      <c r="A3870" t="s">
        <v>4420</v>
      </c>
      <c r="B3870" t="s">
        <v>19</v>
      </c>
      <c r="C3870" t="s">
        <v>41</v>
      </c>
      <c r="D3870" t="s">
        <v>42</v>
      </c>
      <c r="E3870" s="5">
        <v>38.299999999999997</v>
      </c>
      <c r="F3870" t="s">
        <v>51</v>
      </c>
      <c r="G3870">
        <v>1</v>
      </c>
      <c r="H3870" s="1">
        <v>45549</v>
      </c>
      <c r="I3870" s="1" t="str">
        <f>TEXT(data[[#This Row],[OrderDate]],"mmm")</f>
        <v>Sep</v>
      </c>
      <c r="J3870" s="6">
        <v>0.79583333333333328</v>
      </c>
      <c r="K3870" s="6" t="str">
        <f>TEXT(data[[#This Row],[OrderTime]],"h")</f>
        <v>19</v>
      </c>
      <c r="L3870" s="1">
        <v>45550</v>
      </c>
      <c r="M3870" s="6">
        <v>0.79583333333333328</v>
      </c>
      <c r="N3870" t="s">
        <v>44</v>
      </c>
      <c r="O3870" t="s">
        <v>362</v>
      </c>
      <c r="P3870" t="s">
        <v>25</v>
      </c>
      <c r="Q3870" t="s">
        <v>26</v>
      </c>
      <c r="R3870" t="s">
        <v>46</v>
      </c>
      <c r="S3870" t="s">
        <v>28</v>
      </c>
      <c r="T3870" t="s">
        <v>38</v>
      </c>
      <c r="U3870" t="s">
        <v>30</v>
      </c>
      <c r="V3870" s="5">
        <f>data[[#This Row],[PriceUSD]]*data[[#This Row],[Quantity]]</f>
        <v>38.299999999999997</v>
      </c>
      <c r="W3870" s="7">
        <f>data[[#This Row],[OrderDate]] + TIME(VALUE(LEFT(data[[#This Row],[OrderTime]],2)), VALUE(RIGHT(data[[#This Row],[OrderTime]],2)), 0)</f>
        <v>45549.022916666669</v>
      </c>
      <c r="X3870" s="7">
        <f>_xlfn.MINIFS(data[OrderDateTime], data[CustomerName], data[[#This Row],[CustomerName]])</f>
        <v>45532.046527777777</v>
      </c>
      <c r="Y3870" t="str">
        <f>IF(data[[#This Row],[OrderDateTime]]=data[[#This Row],[FirstOrderDateTime]], "New", "Returning")</f>
        <v>Returning</v>
      </c>
      <c r="Z3870" s="7">
        <f>data[[#This Row],[DeliveryDate]] + data[[#This Row],[DeliveryTime]]</f>
        <v>45550.79583333333</v>
      </c>
      <c r="AA3870" s="7">
        <f>data[[#This Row],[OrderDateTime]] + 1</f>
        <v>45550.022916666669</v>
      </c>
      <c r="AB3870" s="7" t="str">
        <f>IF(data[[#This Row],[DeliveryDateTime]] &lt;= data[[#This Row],[SLADue]], "On Time", "Late")</f>
        <v>Late</v>
      </c>
    </row>
    <row r="3871" spans="1:28" x14ac:dyDescent="0.2">
      <c r="A3871" t="s">
        <v>4421</v>
      </c>
      <c r="B3871" t="s">
        <v>19</v>
      </c>
      <c r="C3871" t="s">
        <v>69</v>
      </c>
      <c r="D3871" t="s">
        <v>70</v>
      </c>
      <c r="E3871" s="5">
        <v>48.96</v>
      </c>
      <c r="F3871" t="s">
        <v>71</v>
      </c>
      <c r="G3871">
        <v>3</v>
      </c>
      <c r="H3871" s="1">
        <v>45610</v>
      </c>
      <c r="I3871" s="1" t="str">
        <f>TEXT(data[[#This Row],[OrderDate]],"mmm")</f>
        <v>Nov</v>
      </c>
      <c r="J3871" s="6">
        <v>0.57361111111111107</v>
      </c>
      <c r="K3871" s="6" t="str">
        <f>TEXT(data[[#This Row],[OrderTime]],"h")</f>
        <v>13</v>
      </c>
      <c r="L3871" s="1">
        <v>45610</v>
      </c>
      <c r="M3871" s="6">
        <v>0.69861111111111107</v>
      </c>
      <c r="N3871" t="s">
        <v>23</v>
      </c>
      <c r="O3871" t="s">
        <v>984</v>
      </c>
      <c r="P3871" t="s">
        <v>25</v>
      </c>
      <c r="Q3871" t="s">
        <v>26</v>
      </c>
      <c r="R3871" t="s">
        <v>37</v>
      </c>
      <c r="S3871" t="s">
        <v>47</v>
      </c>
      <c r="T3871" t="s">
        <v>29</v>
      </c>
      <c r="U3871" t="s">
        <v>67</v>
      </c>
      <c r="V3871" s="5">
        <f>data[[#This Row],[PriceUSD]]*data[[#This Row],[Quantity]]</f>
        <v>146.88</v>
      </c>
      <c r="W3871" s="7">
        <f>data[[#This Row],[OrderDate]] + TIME(VALUE(LEFT(data[[#This Row],[OrderTime]],2)), VALUE(RIGHT(data[[#This Row],[OrderTime]],2)), 0)</f>
        <v>45610.007638888892</v>
      </c>
      <c r="X3871" s="7">
        <f>_xlfn.MINIFS(data[OrderDateTime], data[CustomerName], data[[#This Row],[CustomerName]])</f>
        <v>45522.022916666669</v>
      </c>
      <c r="Y3871" t="str">
        <f>IF(data[[#This Row],[OrderDateTime]]=data[[#This Row],[FirstOrderDateTime]], "New", "Returning")</f>
        <v>Returning</v>
      </c>
      <c r="Z3871" s="7">
        <f>data[[#This Row],[DeliveryDate]] + data[[#This Row],[DeliveryTime]]</f>
        <v>45610.698611111111</v>
      </c>
      <c r="AA3871" s="7">
        <f>data[[#This Row],[OrderDateTime]] + 1</f>
        <v>45611.007638888892</v>
      </c>
      <c r="AB3871" s="7" t="str">
        <f>IF(data[[#This Row],[DeliveryDateTime]] &lt;= data[[#This Row],[SLADue]], "On Time", "Late")</f>
        <v>On Time</v>
      </c>
    </row>
    <row r="3872" spans="1:28" x14ac:dyDescent="0.2">
      <c r="A3872" t="s">
        <v>4422</v>
      </c>
      <c r="B3872" t="s">
        <v>19</v>
      </c>
      <c r="C3872" t="s">
        <v>41</v>
      </c>
      <c r="D3872" t="s">
        <v>42</v>
      </c>
      <c r="E3872" s="5">
        <v>36.46</v>
      </c>
      <c r="F3872" t="s">
        <v>43</v>
      </c>
      <c r="G3872">
        <v>2</v>
      </c>
      <c r="H3872" s="1">
        <v>45620</v>
      </c>
      <c r="I3872" s="1" t="str">
        <f>TEXT(data[[#This Row],[OrderDate]],"mmm")</f>
        <v>Nov</v>
      </c>
      <c r="J3872" s="6">
        <v>0.39027777777777778</v>
      </c>
      <c r="K3872" s="6" t="str">
        <f>TEXT(data[[#This Row],[OrderTime]],"h")</f>
        <v>9</v>
      </c>
      <c r="L3872" s="1">
        <v>45620</v>
      </c>
      <c r="M3872" s="6">
        <v>0.64027777777777772</v>
      </c>
      <c r="N3872" t="s">
        <v>75</v>
      </c>
      <c r="O3872" t="s">
        <v>593</v>
      </c>
      <c r="P3872" t="s">
        <v>77</v>
      </c>
      <c r="Q3872" t="s">
        <v>53</v>
      </c>
      <c r="R3872" t="s">
        <v>46</v>
      </c>
      <c r="S3872" t="s">
        <v>47</v>
      </c>
      <c r="T3872" t="s">
        <v>136</v>
      </c>
      <c r="U3872" t="s">
        <v>39</v>
      </c>
      <c r="V3872" s="5">
        <f>data[[#This Row],[PriceUSD]]*data[[#This Row],[Quantity]]</f>
        <v>72.92</v>
      </c>
      <c r="W3872" s="7">
        <f>data[[#This Row],[OrderDate]] + TIME(VALUE(LEFT(data[[#This Row],[OrderTime]],2)), VALUE(RIGHT(data[[#This Row],[OrderTime]],2)), 0)</f>
        <v>45620.054166666669</v>
      </c>
      <c r="X3872" s="7">
        <f>_xlfn.MINIFS(data[OrderDateTime], data[CustomerName], data[[#This Row],[CustomerName]])</f>
        <v>45518.007638888892</v>
      </c>
      <c r="Y3872" t="str">
        <f>IF(data[[#This Row],[OrderDateTime]]=data[[#This Row],[FirstOrderDateTime]], "New", "Returning")</f>
        <v>Returning</v>
      </c>
      <c r="Z3872" s="7">
        <f>data[[#This Row],[DeliveryDate]] + data[[#This Row],[DeliveryTime]]</f>
        <v>45620.640277777777</v>
      </c>
      <c r="AA3872" s="7">
        <f>data[[#This Row],[OrderDateTime]] + 1</f>
        <v>45621.054166666669</v>
      </c>
      <c r="AB3872" s="7" t="str">
        <f>IF(data[[#This Row],[DeliveryDateTime]] &lt;= data[[#This Row],[SLADue]], "On Time", "Late")</f>
        <v>On Time</v>
      </c>
    </row>
    <row r="3873" spans="1:28" x14ac:dyDescent="0.2">
      <c r="A3873" t="s">
        <v>4423</v>
      </c>
      <c r="B3873" t="s">
        <v>19</v>
      </c>
      <c r="C3873" t="s">
        <v>79</v>
      </c>
      <c r="D3873" t="s">
        <v>80</v>
      </c>
      <c r="E3873" s="5">
        <v>33.340000000000003</v>
      </c>
      <c r="F3873" t="s">
        <v>81</v>
      </c>
      <c r="G3873">
        <v>1</v>
      </c>
      <c r="H3873" s="1">
        <v>45857</v>
      </c>
      <c r="I3873" s="1" t="str">
        <f>TEXT(data[[#This Row],[OrderDate]],"mmm")</f>
        <v>Jul</v>
      </c>
      <c r="J3873" s="6">
        <v>0.78541666666666665</v>
      </c>
      <c r="K3873" s="6" t="str">
        <f>TEXT(data[[#This Row],[OrderTime]],"h")</f>
        <v>18</v>
      </c>
      <c r="L3873" s="1">
        <v>45858</v>
      </c>
      <c r="M3873" s="6">
        <v>0.78541666666666665</v>
      </c>
      <c r="N3873" t="s">
        <v>175</v>
      </c>
      <c r="O3873" t="s">
        <v>651</v>
      </c>
      <c r="P3873" t="s">
        <v>25</v>
      </c>
      <c r="Q3873" t="s">
        <v>26</v>
      </c>
      <c r="R3873" t="s">
        <v>83</v>
      </c>
      <c r="S3873" t="s">
        <v>28</v>
      </c>
      <c r="T3873" t="s">
        <v>38</v>
      </c>
      <c r="U3873" t="s">
        <v>30</v>
      </c>
      <c r="V3873" s="5">
        <f>data[[#This Row],[PriceUSD]]*data[[#This Row],[Quantity]]</f>
        <v>33.340000000000003</v>
      </c>
      <c r="W3873" s="7">
        <f>data[[#This Row],[OrderDate]] + TIME(VALUE(LEFT(data[[#This Row],[OrderTime]],2)), VALUE(RIGHT(data[[#This Row],[OrderTime]],2)), 0)</f>
        <v>45857.046527777777</v>
      </c>
      <c r="X3873" s="7">
        <f>_xlfn.MINIFS(data[OrderDateTime], data[CustomerName], data[[#This Row],[CustomerName]])</f>
        <v>45522.038888888892</v>
      </c>
      <c r="Y3873" t="str">
        <f>IF(data[[#This Row],[OrderDateTime]]=data[[#This Row],[FirstOrderDateTime]], "New", "Returning")</f>
        <v>Returning</v>
      </c>
      <c r="Z3873" s="7">
        <f>data[[#This Row],[DeliveryDate]] + data[[#This Row],[DeliveryTime]]</f>
        <v>45858.785416666666</v>
      </c>
      <c r="AA3873" s="7">
        <f>data[[#This Row],[OrderDateTime]] + 1</f>
        <v>45858.046527777777</v>
      </c>
      <c r="AB3873" s="7" t="str">
        <f>IF(data[[#This Row],[DeliveryDateTime]] &lt;= data[[#This Row],[SLADue]], "On Time", "Late")</f>
        <v>Late</v>
      </c>
    </row>
    <row r="3874" spans="1:28" x14ac:dyDescent="0.2">
      <c r="A3874" t="s">
        <v>4424</v>
      </c>
      <c r="B3874" t="s">
        <v>19</v>
      </c>
      <c r="C3874" t="s">
        <v>20</v>
      </c>
      <c r="D3874" t="s">
        <v>21</v>
      </c>
      <c r="E3874" s="5">
        <v>18.600000000000001</v>
      </c>
      <c r="F3874" t="s">
        <v>71</v>
      </c>
      <c r="G3874">
        <v>1</v>
      </c>
      <c r="H3874" s="1">
        <v>45617</v>
      </c>
      <c r="I3874" s="1" t="str">
        <f>TEXT(data[[#This Row],[OrderDate]],"mmm")</f>
        <v>Nov</v>
      </c>
      <c r="J3874" s="6">
        <v>0.77083333333333337</v>
      </c>
      <c r="K3874" s="6" t="str">
        <f>TEXT(data[[#This Row],[OrderTime]],"h")</f>
        <v>18</v>
      </c>
      <c r="L3874" s="1">
        <v>45618</v>
      </c>
      <c r="M3874" s="6">
        <v>0.8125</v>
      </c>
      <c r="N3874" t="s">
        <v>44</v>
      </c>
      <c r="O3874" t="s">
        <v>188</v>
      </c>
      <c r="P3874" t="s">
        <v>25</v>
      </c>
      <c r="Q3874" t="s">
        <v>26</v>
      </c>
      <c r="R3874" t="s">
        <v>27</v>
      </c>
      <c r="S3874" t="s">
        <v>28</v>
      </c>
      <c r="T3874" t="s">
        <v>38</v>
      </c>
      <c r="U3874" t="s">
        <v>30</v>
      </c>
      <c r="V3874" s="5">
        <f>data[[#This Row],[PriceUSD]]*data[[#This Row],[Quantity]]</f>
        <v>18.600000000000001</v>
      </c>
      <c r="W3874" s="7">
        <f>data[[#This Row],[OrderDate]] + TIME(VALUE(LEFT(data[[#This Row],[OrderTime]],2)), VALUE(RIGHT(data[[#This Row],[OrderTime]],2)), 0)</f>
        <v>45617.022916666669</v>
      </c>
      <c r="X3874" s="7">
        <f>_xlfn.MINIFS(data[OrderDateTime], data[CustomerName], data[[#This Row],[CustomerName]])</f>
        <v>45610.030555555553</v>
      </c>
      <c r="Y3874" t="str">
        <f>IF(data[[#This Row],[OrderDateTime]]=data[[#This Row],[FirstOrderDateTime]], "New", "Returning")</f>
        <v>Returning</v>
      </c>
      <c r="Z3874" s="7">
        <f>data[[#This Row],[DeliveryDate]] + data[[#This Row],[DeliveryTime]]</f>
        <v>45618.8125</v>
      </c>
      <c r="AA3874" s="7">
        <f>data[[#This Row],[OrderDateTime]] + 1</f>
        <v>45618.022916666669</v>
      </c>
      <c r="AB3874" s="7" t="str">
        <f>IF(data[[#This Row],[DeliveryDateTime]] &lt;= data[[#This Row],[SLADue]], "On Time", "Late")</f>
        <v>Late</v>
      </c>
    </row>
    <row r="3875" spans="1:28" x14ac:dyDescent="0.2">
      <c r="A3875" t="s">
        <v>4425</v>
      </c>
      <c r="B3875" t="s">
        <v>19</v>
      </c>
      <c r="C3875" t="s">
        <v>258</v>
      </c>
      <c r="D3875" t="s">
        <v>259</v>
      </c>
      <c r="E3875" s="5">
        <v>122.66</v>
      </c>
      <c r="F3875" t="s">
        <v>51</v>
      </c>
      <c r="G3875">
        <v>1</v>
      </c>
      <c r="H3875" s="1">
        <v>45685</v>
      </c>
      <c r="I3875" s="1" t="str">
        <f>TEXT(data[[#This Row],[OrderDate]],"mmm")</f>
        <v>Jan</v>
      </c>
      <c r="J3875" s="6">
        <v>0.74236111111111114</v>
      </c>
      <c r="K3875" s="6" t="str">
        <f>TEXT(data[[#This Row],[OrderTime]],"h")</f>
        <v>17</v>
      </c>
      <c r="L3875" s="1">
        <v>45686</v>
      </c>
      <c r="M3875" s="6">
        <v>0.8256944444444444</v>
      </c>
      <c r="N3875" t="s">
        <v>861</v>
      </c>
      <c r="O3875" t="s">
        <v>523</v>
      </c>
      <c r="P3875" t="s">
        <v>245</v>
      </c>
      <c r="Q3875" t="s">
        <v>26</v>
      </c>
      <c r="R3875" t="s">
        <v>261</v>
      </c>
      <c r="S3875" t="s">
        <v>28</v>
      </c>
      <c r="T3875" t="s">
        <v>29</v>
      </c>
      <c r="U3875" t="s">
        <v>30</v>
      </c>
      <c r="V3875" s="5">
        <f>data[[#This Row],[PriceUSD]]*data[[#This Row],[Quantity]]</f>
        <v>122.66</v>
      </c>
      <c r="W3875" s="7">
        <f>data[[#This Row],[OrderDate]] + TIME(VALUE(LEFT(data[[#This Row],[OrderTime]],2)), VALUE(RIGHT(data[[#This Row],[OrderTime]],2)), 0)</f>
        <v>45685.007638888892</v>
      </c>
      <c r="X3875" s="7">
        <f>_xlfn.MINIFS(data[OrderDateTime], data[CustomerName], data[[#This Row],[CustomerName]])</f>
        <v>45509.038888888892</v>
      </c>
      <c r="Y3875" t="str">
        <f>IF(data[[#This Row],[OrderDateTime]]=data[[#This Row],[FirstOrderDateTime]], "New", "Returning")</f>
        <v>Returning</v>
      </c>
      <c r="Z3875" s="7">
        <f>data[[#This Row],[DeliveryDate]] + data[[#This Row],[DeliveryTime]]</f>
        <v>45686.825694444444</v>
      </c>
      <c r="AA3875" s="7">
        <f>data[[#This Row],[OrderDateTime]] + 1</f>
        <v>45686.007638888892</v>
      </c>
      <c r="AB3875" s="7" t="str">
        <f>IF(data[[#This Row],[DeliveryDateTime]] &lt;= data[[#This Row],[SLADue]], "On Time", "Late")</f>
        <v>Late</v>
      </c>
    </row>
    <row r="3876" spans="1:28" x14ac:dyDescent="0.2">
      <c r="A3876" t="s">
        <v>4426</v>
      </c>
      <c r="B3876" t="s">
        <v>19</v>
      </c>
      <c r="C3876" t="s">
        <v>258</v>
      </c>
      <c r="D3876" t="s">
        <v>259</v>
      </c>
      <c r="E3876" s="5">
        <v>120.08</v>
      </c>
      <c r="F3876" t="s">
        <v>51</v>
      </c>
      <c r="G3876">
        <v>1</v>
      </c>
      <c r="H3876" s="1">
        <v>45724</v>
      </c>
      <c r="I3876" s="1" t="str">
        <f>TEXT(data[[#This Row],[OrderDate]],"mmm")</f>
        <v>Mar</v>
      </c>
      <c r="J3876" s="6">
        <v>0.47847222222222224</v>
      </c>
      <c r="K3876" s="6" t="str">
        <f>TEXT(data[[#This Row],[OrderTime]],"h")</f>
        <v>11</v>
      </c>
      <c r="L3876" s="1">
        <v>45724</v>
      </c>
      <c r="M3876" s="6">
        <v>0.68680555555555556</v>
      </c>
      <c r="N3876" t="s">
        <v>103</v>
      </c>
      <c r="O3876" t="s">
        <v>166</v>
      </c>
      <c r="P3876" t="s">
        <v>77</v>
      </c>
      <c r="Q3876" t="s">
        <v>26</v>
      </c>
      <c r="R3876" t="s">
        <v>261</v>
      </c>
      <c r="S3876" t="s">
        <v>47</v>
      </c>
      <c r="T3876" t="s">
        <v>29</v>
      </c>
      <c r="U3876" t="s">
        <v>39</v>
      </c>
      <c r="V3876" s="5">
        <f>data[[#This Row],[PriceUSD]]*data[[#This Row],[Quantity]]</f>
        <v>120.08</v>
      </c>
      <c r="W3876" s="7">
        <f>data[[#This Row],[OrderDate]] + TIME(VALUE(LEFT(data[[#This Row],[OrderTime]],2)), VALUE(RIGHT(data[[#This Row],[OrderTime]],2)), 0)</f>
        <v>45724.015277777777</v>
      </c>
      <c r="X3876" s="7">
        <f>_xlfn.MINIFS(data[OrderDateTime], data[CustomerName], data[[#This Row],[CustomerName]])</f>
        <v>45531.038888888892</v>
      </c>
      <c r="Y3876" t="str">
        <f>IF(data[[#This Row],[OrderDateTime]]=data[[#This Row],[FirstOrderDateTime]], "New", "Returning")</f>
        <v>Returning</v>
      </c>
      <c r="Z3876" s="7">
        <f>data[[#This Row],[DeliveryDate]] + data[[#This Row],[DeliveryTime]]</f>
        <v>45724.686805555553</v>
      </c>
      <c r="AA3876" s="7">
        <f>data[[#This Row],[OrderDateTime]] + 1</f>
        <v>45725.015277777777</v>
      </c>
      <c r="AB3876" s="7" t="str">
        <f>IF(data[[#This Row],[DeliveryDateTime]] &lt;= data[[#This Row],[SLADue]], "On Time", "Late")</f>
        <v>On Time</v>
      </c>
    </row>
    <row r="3877" spans="1:28" x14ac:dyDescent="0.2">
      <c r="A3877" t="s">
        <v>4427</v>
      </c>
      <c r="B3877" t="s">
        <v>19</v>
      </c>
      <c r="C3877" t="s">
        <v>85</v>
      </c>
      <c r="D3877" t="s">
        <v>86</v>
      </c>
      <c r="E3877" s="5">
        <v>48.09</v>
      </c>
      <c r="F3877" t="s">
        <v>87</v>
      </c>
      <c r="G3877">
        <v>1</v>
      </c>
      <c r="H3877" s="1">
        <v>45543</v>
      </c>
      <c r="I3877" s="1" t="str">
        <f>TEXT(data[[#This Row],[OrderDate]],"mmm")</f>
        <v>Sep</v>
      </c>
      <c r="J3877" s="6">
        <v>0.5805555555555556</v>
      </c>
      <c r="K3877" s="6" t="str">
        <f>TEXT(data[[#This Row],[OrderTime]],"h")</f>
        <v>13</v>
      </c>
      <c r="L3877" s="1">
        <v>45545</v>
      </c>
      <c r="M3877" s="6">
        <v>0.8305555555555556</v>
      </c>
      <c r="N3877" t="s">
        <v>175</v>
      </c>
      <c r="O3877" t="s">
        <v>99</v>
      </c>
      <c r="P3877" t="s">
        <v>25</v>
      </c>
      <c r="Q3877" t="s">
        <v>53</v>
      </c>
      <c r="R3877" t="s">
        <v>90</v>
      </c>
      <c r="S3877" t="s">
        <v>105</v>
      </c>
      <c r="T3877" t="s">
        <v>59</v>
      </c>
      <c r="U3877" t="s">
        <v>39</v>
      </c>
      <c r="V3877" s="5">
        <f>data[[#This Row],[PriceUSD]]*data[[#This Row],[Quantity]]</f>
        <v>48.09</v>
      </c>
      <c r="W3877" s="7">
        <f>data[[#This Row],[OrderDate]] + TIME(VALUE(LEFT(data[[#This Row],[OrderTime]],2)), VALUE(RIGHT(data[[#This Row],[OrderTime]],2)), 0)</f>
        <v>45543.038888888892</v>
      </c>
      <c r="X3877" s="7">
        <f>_xlfn.MINIFS(data[OrderDateTime], data[CustomerName], data[[#This Row],[CustomerName]])</f>
        <v>45507.015277777777</v>
      </c>
      <c r="Y3877" t="str">
        <f>IF(data[[#This Row],[OrderDateTime]]=data[[#This Row],[FirstOrderDateTime]], "New", "Returning")</f>
        <v>Returning</v>
      </c>
      <c r="Z3877" s="7">
        <f>data[[#This Row],[DeliveryDate]] + data[[#This Row],[DeliveryTime]]</f>
        <v>45545.830555555556</v>
      </c>
      <c r="AA3877" s="7">
        <f>data[[#This Row],[OrderDateTime]] + 1</f>
        <v>45544.038888888892</v>
      </c>
      <c r="AB3877" s="7" t="str">
        <f>IF(data[[#This Row],[DeliveryDateTime]] &lt;= data[[#This Row],[SLADue]], "On Time", "Late")</f>
        <v>Late</v>
      </c>
    </row>
    <row r="3878" spans="1:28" x14ac:dyDescent="0.2">
      <c r="A3878" t="s">
        <v>4428</v>
      </c>
      <c r="B3878" t="s">
        <v>19</v>
      </c>
      <c r="C3878" t="s">
        <v>69</v>
      </c>
      <c r="D3878" t="s">
        <v>70</v>
      </c>
      <c r="E3878" s="5">
        <v>60.96</v>
      </c>
      <c r="F3878" t="s">
        <v>74</v>
      </c>
      <c r="G3878">
        <v>1</v>
      </c>
      <c r="H3878" s="1">
        <v>45646</v>
      </c>
      <c r="I3878" s="1" t="str">
        <f>TEXT(data[[#This Row],[OrderDate]],"mmm")</f>
        <v>Dec</v>
      </c>
      <c r="J3878" s="6">
        <v>0.55972222222222223</v>
      </c>
      <c r="K3878" s="6" t="str">
        <f>TEXT(data[[#This Row],[OrderTime]],"h")</f>
        <v>13</v>
      </c>
      <c r="L3878" s="1">
        <v>45646</v>
      </c>
      <c r="M3878" s="6">
        <v>0.68472222222222223</v>
      </c>
      <c r="N3878" t="s">
        <v>139</v>
      </c>
      <c r="O3878" t="s">
        <v>662</v>
      </c>
      <c r="P3878" t="s">
        <v>36</v>
      </c>
      <c r="Q3878" t="s">
        <v>26</v>
      </c>
      <c r="R3878" t="s">
        <v>37</v>
      </c>
      <c r="S3878" t="s">
        <v>47</v>
      </c>
      <c r="T3878" t="s">
        <v>115</v>
      </c>
      <c r="U3878" t="s">
        <v>30</v>
      </c>
      <c r="V3878" s="5">
        <f>data[[#This Row],[PriceUSD]]*data[[#This Row],[Quantity]]</f>
        <v>60.96</v>
      </c>
      <c r="W3878" s="7">
        <f>data[[#This Row],[OrderDate]] + TIME(VALUE(LEFT(data[[#This Row],[OrderTime]],2)), VALUE(RIGHT(data[[#This Row],[OrderTime]],2)), 0)</f>
        <v>45646.015277777777</v>
      </c>
      <c r="X3878" s="7">
        <f>_xlfn.MINIFS(data[OrderDateTime], data[CustomerName], data[[#This Row],[CustomerName]])</f>
        <v>45646.015277777777</v>
      </c>
      <c r="Y3878" t="str">
        <f>IF(data[[#This Row],[OrderDateTime]]=data[[#This Row],[FirstOrderDateTime]], "New", "Returning")</f>
        <v>New</v>
      </c>
      <c r="Z3878" s="7">
        <f>data[[#This Row],[DeliveryDate]] + data[[#This Row],[DeliveryTime]]</f>
        <v>45646.68472222222</v>
      </c>
      <c r="AA3878" s="7">
        <f>data[[#This Row],[OrderDateTime]] + 1</f>
        <v>45647.015277777777</v>
      </c>
      <c r="AB3878" s="7" t="str">
        <f>IF(data[[#This Row],[DeliveryDateTime]] &lt;= data[[#This Row],[SLADue]], "On Time", "Late")</f>
        <v>On Time</v>
      </c>
    </row>
    <row r="3879" spans="1:28" x14ac:dyDescent="0.2">
      <c r="A3879" t="s">
        <v>4429</v>
      </c>
      <c r="B3879" t="s">
        <v>19</v>
      </c>
      <c r="C3879" t="s">
        <v>101</v>
      </c>
      <c r="D3879" t="s">
        <v>102</v>
      </c>
      <c r="E3879" s="5">
        <v>27.96</v>
      </c>
      <c r="F3879" t="s">
        <v>81</v>
      </c>
      <c r="G3879">
        <v>1</v>
      </c>
      <c r="H3879" s="1">
        <v>45752</v>
      </c>
      <c r="I3879" s="1" t="str">
        <f>TEXT(data[[#This Row],[OrderDate]],"mmm")</f>
        <v>Apr</v>
      </c>
      <c r="J3879" s="6">
        <v>0.65625</v>
      </c>
      <c r="K3879" s="6" t="str">
        <f>TEXT(data[[#This Row],[OrderTime]],"h")</f>
        <v>15</v>
      </c>
      <c r="L3879" s="1">
        <v>45753</v>
      </c>
      <c r="M3879" s="6">
        <v>0.78125</v>
      </c>
      <c r="N3879" t="s">
        <v>170</v>
      </c>
      <c r="O3879" t="s">
        <v>909</v>
      </c>
      <c r="P3879" t="s">
        <v>36</v>
      </c>
      <c r="Q3879" t="s">
        <v>26</v>
      </c>
      <c r="R3879" t="s">
        <v>83</v>
      </c>
      <c r="S3879" t="s">
        <v>28</v>
      </c>
      <c r="T3879" t="s">
        <v>29</v>
      </c>
      <c r="U3879" t="s">
        <v>30</v>
      </c>
      <c r="V3879" s="5">
        <f>data[[#This Row],[PriceUSD]]*data[[#This Row],[Quantity]]</f>
        <v>27.96</v>
      </c>
      <c r="W3879" s="7">
        <f>data[[#This Row],[OrderDate]] + TIME(VALUE(LEFT(data[[#This Row],[OrderTime]],2)), VALUE(RIGHT(data[[#This Row],[OrderTime]],2)), 0)</f>
        <v>45752.017361111109</v>
      </c>
      <c r="X3879" s="7">
        <f>_xlfn.MINIFS(data[OrderDateTime], data[CustomerName], data[[#This Row],[CustomerName]])</f>
        <v>45517.030555555553</v>
      </c>
      <c r="Y3879" t="str">
        <f>IF(data[[#This Row],[OrderDateTime]]=data[[#This Row],[FirstOrderDateTime]], "New", "Returning")</f>
        <v>Returning</v>
      </c>
      <c r="Z3879" s="7">
        <f>data[[#This Row],[DeliveryDate]] + data[[#This Row],[DeliveryTime]]</f>
        <v>45753.78125</v>
      </c>
      <c r="AA3879" s="7">
        <f>data[[#This Row],[OrderDateTime]] + 1</f>
        <v>45753.017361111109</v>
      </c>
      <c r="AB3879" s="7" t="str">
        <f>IF(data[[#This Row],[DeliveryDateTime]] &lt;= data[[#This Row],[SLADue]], "On Time", "Late")</f>
        <v>Late</v>
      </c>
    </row>
    <row r="3880" spans="1:28" x14ac:dyDescent="0.2">
      <c r="A3880" t="s">
        <v>4430</v>
      </c>
      <c r="B3880" t="s">
        <v>19</v>
      </c>
      <c r="C3880" t="s">
        <v>290</v>
      </c>
      <c r="D3880" t="s">
        <v>291</v>
      </c>
      <c r="E3880" s="5">
        <v>67.62</v>
      </c>
      <c r="F3880" t="s">
        <v>22</v>
      </c>
      <c r="G3880">
        <v>1</v>
      </c>
      <c r="H3880" s="1">
        <v>45728</v>
      </c>
      <c r="I3880" s="1" t="str">
        <f>TEXT(data[[#This Row],[OrderDate]],"mmm")</f>
        <v>Mar</v>
      </c>
      <c r="J3880" s="6">
        <v>0.75972222222222219</v>
      </c>
      <c r="K3880" s="6" t="str">
        <f>TEXT(data[[#This Row],[OrderTime]],"h")</f>
        <v>18</v>
      </c>
      <c r="L3880" s="1">
        <v>45730</v>
      </c>
      <c r="M3880" s="6">
        <v>0.66527777777777775</v>
      </c>
      <c r="N3880" t="s">
        <v>75</v>
      </c>
      <c r="O3880" t="s">
        <v>946</v>
      </c>
      <c r="P3880" t="s">
        <v>25</v>
      </c>
      <c r="Q3880" t="s">
        <v>26</v>
      </c>
      <c r="R3880" t="s">
        <v>294</v>
      </c>
      <c r="S3880" t="s">
        <v>105</v>
      </c>
      <c r="T3880" t="s">
        <v>143</v>
      </c>
      <c r="U3880" t="s">
        <v>30</v>
      </c>
      <c r="V3880" s="5">
        <f>data[[#This Row],[PriceUSD]]*data[[#This Row],[Quantity]]</f>
        <v>67.62</v>
      </c>
      <c r="W3880" s="7">
        <f>data[[#This Row],[OrderDate]] + TIME(VALUE(LEFT(data[[#This Row],[OrderTime]],2)), VALUE(RIGHT(data[[#This Row],[OrderTime]],2)), 0)</f>
        <v>45728.015277777777</v>
      </c>
      <c r="X3880" s="7">
        <f>_xlfn.MINIFS(data[OrderDateTime], data[CustomerName], data[[#This Row],[CustomerName]])</f>
        <v>45506.022916666669</v>
      </c>
      <c r="Y3880" t="str">
        <f>IF(data[[#This Row],[OrderDateTime]]=data[[#This Row],[FirstOrderDateTime]], "New", "Returning")</f>
        <v>Returning</v>
      </c>
      <c r="Z3880" s="7">
        <f>data[[#This Row],[DeliveryDate]] + data[[#This Row],[DeliveryTime]]</f>
        <v>45730.665277777778</v>
      </c>
      <c r="AA3880" s="7">
        <f>data[[#This Row],[OrderDateTime]] + 1</f>
        <v>45729.015277777777</v>
      </c>
      <c r="AB3880" s="7" t="str">
        <f>IF(data[[#This Row],[DeliveryDateTime]] &lt;= data[[#This Row],[SLADue]], "On Time", "Late")</f>
        <v>Late</v>
      </c>
    </row>
    <row r="3881" spans="1:28" x14ac:dyDescent="0.2">
      <c r="A3881" t="s">
        <v>4431</v>
      </c>
      <c r="B3881" t="s">
        <v>19</v>
      </c>
      <c r="C3881" t="s">
        <v>49</v>
      </c>
      <c r="D3881" t="s">
        <v>50</v>
      </c>
      <c r="E3881" s="5">
        <v>26.25</v>
      </c>
      <c r="F3881" t="s">
        <v>74</v>
      </c>
      <c r="G3881">
        <v>1</v>
      </c>
      <c r="H3881" s="1">
        <v>45642</v>
      </c>
      <c r="I3881" s="1" t="str">
        <f>TEXT(data[[#This Row],[OrderDate]],"mmm")</f>
        <v>Dec</v>
      </c>
      <c r="J3881" s="6">
        <v>0.38055555555555554</v>
      </c>
      <c r="K3881" s="6" t="str">
        <f>TEXT(data[[#This Row],[OrderTime]],"h")</f>
        <v>9</v>
      </c>
      <c r="L3881" s="1">
        <v>45642</v>
      </c>
      <c r="M3881" s="6">
        <v>0.58888888888888891</v>
      </c>
      <c r="N3881" t="s">
        <v>75</v>
      </c>
      <c r="O3881" t="s">
        <v>184</v>
      </c>
      <c r="P3881" t="s">
        <v>77</v>
      </c>
      <c r="Q3881" t="s">
        <v>26</v>
      </c>
      <c r="R3881" t="s">
        <v>54</v>
      </c>
      <c r="S3881" t="s">
        <v>47</v>
      </c>
      <c r="T3881" t="s">
        <v>38</v>
      </c>
      <c r="U3881" t="s">
        <v>39</v>
      </c>
      <c r="V3881" s="5">
        <f>data[[#This Row],[PriceUSD]]*data[[#This Row],[Quantity]]</f>
        <v>26.25</v>
      </c>
      <c r="W3881" s="7">
        <f>data[[#This Row],[OrderDate]] + TIME(VALUE(LEFT(data[[#This Row],[OrderTime]],2)), VALUE(RIGHT(data[[#This Row],[OrderTime]],2)), 0)</f>
        <v>45642.038888888892</v>
      </c>
      <c r="X3881" s="7">
        <f>_xlfn.MINIFS(data[OrderDateTime], data[CustomerName], data[[#This Row],[CustomerName]])</f>
        <v>45515.054166666669</v>
      </c>
      <c r="Y3881" t="str">
        <f>IF(data[[#This Row],[OrderDateTime]]=data[[#This Row],[FirstOrderDateTime]], "New", "Returning")</f>
        <v>Returning</v>
      </c>
      <c r="Z3881" s="7">
        <f>data[[#This Row],[DeliveryDate]] + data[[#This Row],[DeliveryTime]]</f>
        <v>45642.588888888888</v>
      </c>
      <c r="AA3881" s="7">
        <f>data[[#This Row],[OrderDateTime]] + 1</f>
        <v>45643.038888888892</v>
      </c>
      <c r="AB3881" s="7" t="str">
        <f>IF(data[[#This Row],[DeliveryDateTime]] &lt;= data[[#This Row],[SLADue]], "On Time", "Late")</f>
        <v>On Time</v>
      </c>
    </row>
    <row r="3882" spans="1:28" x14ac:dyDescent="0.2">
      <c r="A3882" t="s">
        <v>4432</v>
      </c>
      <c r="B3882" t="s">
        <v>19</v>
      </c>
      <c r="C3882" t="s">
        <v>92</v>
      </c>
      <c r="D3882" t="s">
        <v>93</v>
      </c>
      <c r="E3882" s="5">
        <v>80.83</v>
      </c>
      <c r="F3882" t="s">
        <v>81</v>
      </c>
      <c r="G3882">
        <v>1</v>
      </c>
      <c r="H3882" s="1">
        <v>45830</v>
      </c>
      <c r="I3882" s="1" t="str">
        <f>TEXT(data[[#This Row],[OrderDate]],"mmm")</f>
        <v>Jun</v>
      </c>
      <c r="J3882" s="6">
        <v>0.45347222222222222</v>
      </c>
      <c r="K3882" s="6" t="str">
        <f>TEXT(data[[#This Row],[OrderTime]],"h")</f>
        <v>10</v>
      </c>
      <c r="L3882" s="1">
        <v>45830</v>
      </c>
      <c r="M3882" s="6">
        <v>0.66180555555555554</v>
      </c>
      <c r="N3882" t="s">
        <v>183</v>
      </c>
      <c r="O3882" t="s">
        <v>802</v>
      </c>
      <c r="P3882" t="s">
        <v>180</v>
      </c>
      <c r="Q3882" t="s">
        <v>53</v>
      </c>
      <c r="R3882" t="s">
        <v>66</v>
      </c>
      <c r="S3882" t="s">
        <v>47</v>
      </c>
      <c r="T3882" t="s">
        <v>29</v>
      </c>
      <c r="U3882" t="s">
        <v>30</v>
      </c>
      <c r="V3882" s="5">
        <f>data[[#This Row],[PriceUSD]]*data[[#This Row],[Quantity]]</f>
        <v>80.83</v>
      </c>
      <c r="W3882" s="7">
        <f>data[[#This Row],[OrderDate]] + TIME(VALUE(LEFT(data[[#This Row],[OrderTime]],2)), VALUE(RIGHT(data[[#This Row],[OrderTime]],2)), 0)</f>
        <v>45830.015277777777</v>
      </c>
      <c r="X3882" s="7">
        <f>_xlfn.MINIFS(data[OrderDateTime], data[CustomerName], data[[#This Row],[CustomerName]])</f>
        <v>45572.054166666669</v>
      </c>
      <c r="Y3882" t="str">
        <f>IF(data[[#This Row],[OrderDateTime]]=data[[#This Row],[FirstOrderDateTime]], "New", "Returning")</f>
        <v>Returning</v>
      </c>
      <c r="Z3882" s="7">
        <f>data[[#This Row],[DeliveryDate]] + data[[#This Row],[DeliveryTime]]</f>
        <v>45830.661805555559</v>
      </c>
      <c r="AA3882" s="7">
        <f>data[[#This Row],[OrderDateTime]] + 1</f>
        <v>45831.015277777777</v>
      </c>
      <c r="AB3882" s="7" t="str">
        <f>IF(data[[#This Row],[DeliveryDateTime]] &lt;= data[[#This Row],[SLADue]], "On Time", "Late")</f>
        <v>On Time</v>
      </c>
    </row>
    <row r="3883" spans="1:28" x14ac:dyDescent="0.2">
      <c r="A3883" t="s">
        <v>4433</v>
      </c>
      <c r="B3883" t="s">
        <v>19</v>
      </c>
      <c r="C3883" t="s">
        <v>190</v>
      </c>
      <c r="D3883" t="s">
        <v>191</v>
      </c>
      <c r="E3883" s="5">
        <v>27.87</v>
      </c>
      <c r="F3883" t="s">
        <v>71</v>
      </c>
      <c r="G3883">
        <v>3</v>
      </c>
      <c r="H3883" s="1">
        <v>45745</v>
      </c>
      <c r="I3883" s="1" t="str">
        <f>TEXT(data[[#This Row],[OrderDate]],"mmm")</f>
        <v>Mar</v>
      </c>
      <c r="J3883" s="6">
        <v>0.57499999999999996</v>
      </c>
      <c r="K3883" s="6" t="str">
        <f>TEXT(data[[#This Row],[OrderTime]],"h")</f>
        <v>13</v>
      </c>
      <c r="L3883" s="1">
        <v>45745</v>
      </c>
      <c r="M3883" s="6">
        <v>0.7</v>
      </c>
      <c r="N3883" t="s">
        <v>238</v>
      </c>
      <c r="O3883" t="s">
        <v>929</v>
      </c>
      <c r="P3883" t="s">
        <v>36</v>
      </c>
      <c r="Q3883" t="s">
        <v>53</v>
      </c>
      <c r="R3883" t="s">
        <v>192</v>
      </c>
      <c r="S3883" t="s">
        <v>47</v>
      </c>
      <c r="T3883" t="s">
        <v>29</v>
      </c>
      <c r="U3883" t="s">
        <v>30</v>
      </c>
      <c r="V3883" s="5">
        <f>data[[#This Row],[PriceUSD]]*data[[#This Row],[Quantity]]</f>
        <v>83.61</v>
      </c>
      <c r="W3883" s="7">
        <f>data[[#This Row],[OrderDate]] + TIME(VALUE(LEFT(data[[#This Row],[OrderTime]],2)), VALUE(RIGHT(data[[#This Row],[OrderTime]],2)), 0)</f>
        <v>45745.052083333336</v>
      </c>
      <c r="X3883" s="7">
        <f>_xlfn.MINIFS(data[OrderDateTime], data[CustomerName], data[[#This Row],[CustomerName]])</f>
        <v>45510.022916666669</v>
      </c>
      <c r="Y3883" t="str">
        <f>IF(data[[#This Row],[OrderDateTime]]=data[[#This Row],[FirstOrderDateTime]], "New", "Returning")</f>
        <v>Returning</v>
      </c>
      <c r="Z3883" s="7">
        <f>data[[#This Row],[DeliveryDate]] + data[[#This Row],[DeliveryTime]]</f>
        <v>45745.7</v>
      </c>
      <c r="AA3883" s="7">
        <f>data[[#This Row],[OrderDateTime]] + 1</f>
        <v>45746.052083333336</v>
      </c>
      <c r="AB3883" s="7" t="str">
        <f>IF(data[[#This Row],[DeliveryDateTime]] &lt;= data[[#This Row],[SLADue]], "On Time", "Late")</f>
        <v>On Time</v>
      </c>
    </row>
    <row r="3884" spans="1:28" x14ac:dyDescent="0.2">
      <c r="A3884" t="s">
        <v>4434</v>
      </c>
      <c r="B3884" t="s">
        <v>19</v>
      </c>
      <c r="C3884" t="s">
        <v>190</v>
      </c>
      <c r="D3884" t="s">
        <v>191</v>
      </c>
      <c r="E3884" s="5">
        <v>24.31</v>
      </c>
      <c r="F3884" t="s">
        <v>87</v>
      </c>
      <c r="G3884">
        <v>1</v>
      </c>
      <c r="H3884" s="1">
        <v>45867</v>
      </c>
      <c r="I3884" s="1" t="str">
        <f>TEXT(data[[#This Row],[OrderDate]],"mmm")</f>
        <v>Jul</v>
      </c>
      <c r="J3884" s="6">
        <v>0.88888888888888884</v>
      </c>
      <c r="K3884" s="6" t="str">
        <f>TEXT(data[[#This Row],[OrderTime]],"h")</f>
        <v>21</v>
      </c>
      <c r="L3884" s="1">
        <v>45869</v>
      </c>
      <c r="M3884" s="6">
        <v>0.87222222222222223</v>
      </c>
      <c r="N3884" t="s">
        <v>44</v>
      </c>
      <c r="O3884" t="s">
        <v>649</v>
      </c>
      <c r="P3884" t="s">
        <v>25</v>
      </c>
      <c r="Q3884" t="s">
        <v>53</v>
      </c>
      <c r="R3884" t="s">
        <v>192</v>
      </c>
      <c r="S3884" t="s">
        <v>105</v>
      </c>
      <c r="T3884" t="s">
        <v>29</v>
      </c>
      <c r="U3884" t="s">
        <v>39</v>
      </c>
      <c r="V3884" s="5">
        <f>data[[#This Row],[PriceUSD]]*data[[#This Row],[Quantity]]</f>
        <v>24.31</v>
      </c>
      <c r="W3884" s="7">
        <f>data[[#This Row],[OrderDate]] + TIME(VALUE(LEFT(data[[#This Row],[OrderTime]],2)), VALUE(RIGHT(data[[#This Row],[OrderTime]],2)), 0)</f>
        <v>45867.061805555553</v>
      </c>
      <c r="X3884" s="7">
        <f>_xlfn.MINIFS(data[OrderDateTime], data[CustomerName], data[[#This Row],[CustomerName]])</f>
        <v>45524.007638888892</v>
      </c>
      <c r="Y3884" t="str">
        <f>IF(data[[#This Row],[OrderDateTime]]=data[[#This Row],[FirstOrderDateTime]], "New", "Returning")</f>
        <v>Returning</v>
      </c>
      <c r="Z3884" s="7">
        <f>data[[#This Row],[DeliveryDate]] + data[[#This Row],[DeliveryTime]]</f>
        <v>45869.87222222222</v>
      </c>
      <c r="AA3884" s="7">
        <f>data[[#This Row],[OrderDateTime]] + 1</f>
        <v>45868.061805555553</v>
      </c>
      <c r="AB3884" s="7" t="str">
        <f>IF(data[[#This Row],[DeliveryDateTime]] &lt;= data[[#This Row],[SLADue]], "On Time", "Late")</f>
        <v>Late</v>
      </c>
    </row>
    <row r="3885" spans="1:28" x14ac:dyDescent="0.2">
      <c r="A3885" t="s">
        <v>4435</v>
      </c>
      <c r="B3885" t="s">
        <v>19</v>
      </c>
      <c r="C3885" t="s">
        <v>69</v>
      </c>
      <c r="D3885" t="s">
        <v>70</v>
      </c>
      <c r="E3885" s="5">
        <v>61.39</v>
      </c>
      <c r="F3885" t="s">
        <v>51</v>
      </c>
      <c r="G3885">
        <v>2</v>
      </c>
      <c r="H3885" s="1">
        <v>45506</v>
      </c>
      <c r="I3885" s="1" t="str">
        <f>TEXT(data[[#This Row],[OrderDate]],"mmm")</f>
        <v>Aug</v>
      </c>
      <c r="J3885" s="6">
        <v>0.90972222222222221</v>
      </c>
      <c r="K3885" s="6" t="str">
        <f>TEXT(data[[#This Row],[OrderTime]],"h")</f>
        <v>21</v>
      </c>
      <c r="L3885" s="1">
        <v>45508</v>
      </c>
      <c r="M3885" s="6">
        <v>0.69166666666666665</v>
      </c>
      <c r="N3885" t="s">
        <v>75</v>
      </c>
      <c r="O3885" t="s">
        <v>665</v>
      </c>
      <c r="P3885" t="s">
        <v>25</v>
      </c>
      <c r="Q3885" t="s">
        <v>26</v>
      </c>
      <c r="R3885" t="s">
        <v>37</v>
      </c>
      <c r="S3885" t="s">
        <v>105</v>
      </c>
      <c r="T3885" t="s">
        <v>29</v>
      </c>
      <c r="U3885" t="s">
        <v>30</v>
      </c>
      <c r="V3885" s="5">
        <f>data[[#This Row],[PriceUSD]]*data[[#This Row],[Quantity]]</f>
        <v>122.78</v>
      </c>
      <c r="W3885" s="7">
        <f>data[[#This Row],[OrderDate]] + TIME(VALUE(LEFT(data[[#This Row],[OrderTime]],2)), VALUE(RIGHT(data[[#This Row],[OrderTime]],2)), 0)</f>
        <v>45506.015277777777</v>
      </c>
      <c r="X3885" s="7">
        <f>_xlfn.MINIFS(data[OrderDateTime], data[CustomerName], data[[#This Row],[CustomerName]])</f>
        <v>45506.015277777777</v>
      </c>
      <c r="Y3885" t="str">
        <f>IF(data[[#This Row],[OrderDateTime]]=data[[#This Row],[FirstOrderDateTime]], "New", "Returning")</f>
        <v>New</v>
      </c>
      <c r="Z3885" s="7">
        <f>data[[#This Row],[DeliveryDate]] + data[[#This Row],[DeliveryTime]]</f>
        <v>45508.691666666666</v>
      </c>
      <c r="AA3885" s="7">
        <f>data[[#This Row],[OrderDateTime]] + 1</f>
        <v>45507.015277777777</v>
      </c>
      <c r="AB3885" s="7" t="str">
        <f>IF(data[[#This Row],[DeliveryDateTime]] &lt;= data[[#This Row],[SLADue]], "On Time", "Late")</f>
        <v>Late</v>
      </c>
    </row>
    <row r="3886" spans="1:28" x14ac:dyDescent="0.2">
      <c r="A3886" t="s">
        <v>4436</v>
      </c>
      <c r="B3886" t="s">
        <v>19</v>
      </c>
      <c r="C3886" t="s">
        <v>20</v>
      </c>
      <c r="D3886" t="s">
        <v>21</v>
      </c>
      <c r="E3886" s="5">
        <v>17.89</v>
      </c>
      <c r="F3886" t="s">
        <v>71</v>
      </c>
      <c r="G3886">
        <v>1</v>
      </c>
      <c r="H3886" s="1">
        <v>45816</v>
      </c>
      <c r="I3886" s="1" t="str">
        <f>TEXT(data[[#This Row],[OrderDate]],"mmm")</f>
        <v>Jun</v>
      </c>
      <c r="J3886" s="6">
        <v>0.45208333333333334</v>
      </c>
      <c r="K3886" s="6" t="str">
        <f>TEXT(data[[#This Row],[OrderTime]],"h")</f>
        <v>10</v>
      </c>
      <c r="L3886" s="1">
        <v>45816</v>
      </c>
      <c r="M3886" s="6">
        <v>0.74375000000000002</v>
      </c>
      <c r="N3886" t="s">
        <v>88</v>
      </c>
      <c r="O3886" t="s">
        <v>251</v>
      </c>
      <c r="P3886" t="s">
        <v>25</v>
      </c>
      <c r="Q3886" t="s">
        <v>53</v>
      </c>
      <c r="R3886" t="s">
        <v>27</v>
      </c>
      <c r="S3886" t="s">
        <v>47</v>
      </c>
      <c r="T3886" t="s">
        <v>29</v>
      </c>
      <c r="U3886" t="s">
        <v>67</v>
      </c>
      <c r="V3886" s="5">
        <f>data[[#This Row],[PriceUSD]]*data[[#This Row],[Quantity]]</f>
        <v>17.89</v>
      </c>
      <c r="W3886" s="7">
        <f>data[[#This Row],[OrderDate]] + TIME(VALUE(LEFT(data[[#This Row],[OrderTime]],2)), VALUE(RIGHT(data[[#This Row],[OrderTime]],2)), 0)</f>
        <v>45816.022916666669</v>
      </c>
      <c r="X3886" s="7">
        <f>_xlfn.MINIFS(data[OrderDateTime], data[CustomerName], data[[#This Row],[CustomerName]])</f>
        <v>45516.030555555553</v>
      </c>
      <c r="Y3886" t="str">
        <f>IF(data[[#This Row],[OrderDateTime]]=data[[#This Row],[FirstOrderDateTime]], "New", "Returning")</f>
        <v>Returning</v>
      </c>
      <c r="Z3886" s="7">
        <f>data[[#This Row],[DeliveryDate]] + data[[#This Row],[DeliveryTime]]</f>
        <v>45816.743750000001</v>
      </c>
      <c r="AA3886" s="7">
        <f>data[[#This Row],[OrderDateTime]] + 1</f>
        <v>45817.022916666669</v>
      </c>
      <c r="AB3886" s="7" t="str">
        <f>IF(data[[#This Row],[DeliveryDateTime]] &lt;= data[[#This Row],[SLADue]], "On Time", "Late")</f>
        <v>On Time</v>
      </c>
    </row>
    <row r="3887" spans="1:28" x14ac:dyDescent="0.2">
      <c r="A3887" t="s">
        <v>4437</v>
      </c>
      <c r="B3887" t="s">
        <v>19</v>
      </c>
      <c r="C3887" t="s">
        <v>61</v>
      </c>
      <c r="D3887" t="s">
        <v>62</v>
      </c>
      <c r="E3887" s="5">
        <v>160.69999999999999</v>
      </c>
      <c r="F3887" t="s">
        <v>94</v>
      </c>
      <c r="G3887">
        <v>3</v>
      </c>
      <c r="H3887" s="1">
        <v>45609</v>
      </c>
      <c r="I3887" s="1" t="str">
        <f>TEXT(data[[#This Row],[OrderDate]],"mmm")</f>
        <v>Nov</v>
      </c>
      <c r="J3887" s="6">
        <v>0.86388888888888893</v>
      </c>
      <c r="K3887" s="6" t="str">
        <f>TEXT(data[[#This Row],[OrderTime]],"h")</f>
        <v>20</v>
      </c>
      <c r="L3887" s="1">
        <v>45611</v>
      </c>
      <c r="M3887" s="6">
        <v>0.72291666666666665</v>
      </c>
      <c r="N3887" t="s">
        <v>112</v>
      </c>
      <c r="O3887" t="s">
        <v>453</v>
      </c>
      <c r="P3887" t="s">
        <v>36</v>
      </c>
      <c r="Q3887" t="s">
        <v>26</v>
      </c>
      <c r="R3887" t="s">
        <v>66</v>
      </c>
      <c r="S3887" t="s">
        <v>105</v>
      </c>
      <c r="T3887" t="s">
        <v>115</v>
      </c>
      <c r="U3887" t="s">
        <v>30</v>
      </c>
      <c r="V3887" s="5">
        <f>data[[#This Row],[PriceUSD]]*data[[#This Row],[Quantity]]</f>
        <v>482.09999999999997</v>
      </c>
      <c r="W3887" s="7">
        <f>data[[#This Row],[OrderDate]] + TIME(VALUE(LEFT(data[[#This Row],[OrderTime]],2)), VALUE(RIGHT(data[[#This Row],[OrderTime]],2)), 0)</f>
        <v>45609.061805555553</v>
      </c>
      <c r="X3887" s="7">
        <f>_xlfn.MINIFS(data[OrderDateTime], data[CustomerName], data[[#This Row],[CustomerName]])</f>
        <v>45525.022916666669</v>
      </c>
      <c r="Y3887" t="str">
        <f>IF(data[[#This Row],[OrderDateTime]]=data[[#This Row],[FirstOrderDateTime]], "New", "Returning")</f>
        <v>Returning</v>
      </c>
      <c r="Z3887" s="7">
        <f>data[[#This Row],[DeliveryDate]] + data[[#This Row],[DeliveryTime]]</f>
        <v>45611.722916666666</v>
      </c>
      <c r="AA3887" s="7">
        <f>data[[#This Row],[OrderDateTime]] + 1</f>
        <v>45610.061805555553</v>
      </c>
      <c r="AB3887" s="7" t="str">
        <f>IF(data[[#This Row],[DeliveryDateTime]] &lt;= data[[#This Row],[SLADue]], "On Time", "Late")</f>
        <v>Late</v>
      </c>
    </row>
    <row r="3888" spans="1:28" x14ac:dyDescent="0.2">
      <c r="A3888" t="s">
        <v>4438</v>
      </c>
      <c r="B3888" t="s">
        <v>19</v>
      </c>
      <c r="C3888" t="s">
        <v>290</v>
      </c>
      <c r="D3888" t="s">
        <v>291</v>
      </c>
      <c r="E3888" s="5">
        <v>61.93</v>
      </c>
      <c r="F3888" t="s">
        <v>22</v>
      </c>
      <c r="G3888">
        <v>1</v>
      </c>
      <c r="H3888" s="1">
        <v>45663</v>
      </c>
      <c r="I3888" s="1" t="str">
        <f>TEXT(data[[#This Row],[OrderDate]],"mmm")</f>
        <v>Jan</v>
      </c>
      <c r="J3888" s="6">
        <v>0.63263888888888886</v>
      </c>
      <c r="K3888" s="6" t="str">
        <f>TEXT(data[[#This Row],[OrderTime]],"h")</f>
        <v>15</v>
      </c>
      <c r="L3888" s="1">
        <v>45664</v>
      </c>
      <c r="M3888" s="6">
        <v>0.63263888888888886</v>
      </c>
      <c r="N3888" t="s">
        <v>213</v>
      </c>
      <c r="O3888" t="s">
        <v>973</v>
      </c>
      <c r="P3888" t="s">
        <v>36</v>
      </c>
      <c r="Q3888" t="s">
        <v>26</v>
      </c>
      <c r="R3888" t="s">
        <v>294</v>
      </c>
      <c r="S3888" t="s">
        <v>28</v>
      </c>
      <c r="T3888" t="s">
        <v>38</v>
      </c>
      <c r="U3888" t="s">
        <v>30</v>
      </c>
      <c r="V3888" s="5">
        <f>data[[#This Row],[PriceUSD]]*data[[#This Row],[Quantity]]</f>
        <v>61.93</v>
      </c>
      <c r="W3888" s="7">
        <f>data[[#This Row],[OrderDate]] + TIME(VALUE(LEFT(data[[#This Row],[OrderTime]],2)), VALUE(RIGHT(data[[#This Row],[OrderTime]],2)), 0)</f>
        <v>45663.061805555553</v>
      </c>
      <c r="X3888" s="7">
        <f>_xlfn.MINIFS(data[OrderDateTime], data[CustomerName], data[[#This Row],[CustomerName]])</f>
        <v>45527.015277777777</v>
      </c>
      <c r="Y3888" t="str">
        <f>IF(data[[#This Row],[OrderDateTime]]=data[[#This Row],[FirstOrderDateTime]], "New", "Returning")</f>
        <v>Returning</v>
      </c>
      <c r="Z3888" s="7">
        <f>data[[#This Row],[DeliveryDate]] + data[[#This Row],[DeliveryTime]]</f>
        <v>45664.632638888892</v>
      </c>
      <c r="AA3888" s="7">
        <f>data[[#This Row],[OrderDateTime]] + 1</f>
        <v>45664.061805555553</v>
      </c>
      <c r="AB3888" s="7" t="str">
        <f>IF(data[[#This Row],[DeliveryDateTime]] &lt;= data[[#This Row],[SLADue]], "On Time", "Late")</f>
        <v>Late</v>
      </c>
    </row>
    <row r="3889" spans="1:28" x14ac:dyDescent="0.2">
      <c r="A3889" t="s">
        <v>4439</v>
      </c>
      <c r="B3889" t="s">
        <v>19</v>
      </c>
      <c r="C3889" t="s">
        <v>79</v>
      </c>
      <c r="D3889" t="s">
        <v>80</v>
      </c>
      <c r="E3889" s="5">
        <v>32.15</v>
      </c>
      <c r="F3889" t="s">
        <v>81</v>
      </c>
      <c r="G3889">
        <v>2</v>
      </c>
      <c r="H3889" s="1">
        <v>45732</v>
      </c>
      <c r="I3889" s="1" t="str">
        <f>TEXT(data[[#This Row],[OrderDate]],"mmm")</f>
        <v>Mar</v>
      </c>
      <c r="J3889" s="6">
        <v>0.70763888888888893</v>
      </c>
      <c r="K3889" s="6" t="str">
        <f>TEXT(data[[#This Row],[OrderTime]],"h")</f>
        <v>16</v>
      </c>
      <c r="L3889" s="1">
        <v>45733</v>
      </c>
      <c r="M3889" s="6">
        <v>0.74930555555555556</v>
      </c>
      <c r="N3889" t="s">
        <v>23</v>
      </c>
      <c r="O3889" t="s">
        <v>331</v>
      </c>
      <c r="P3889" t="s">
        <v>25</v>
      </c>
      <c r="Q3889" t="s">
        <v>26</v>
      </c>
      <c r="R3889" t="s">
        <v>83</v>
      </c>
      <c r="S3889" t="s">
        <v>28</v>
      </c>
      <c r="T3889" t="s">
        <v>38</v>
      </c>
      <c r="U3889" t="s">
        <v>39</v>
      </c>
      <c r="V3889" s="5">
        <f>data[[#This Row],[PriceUSD]]*data[[#This Row],[Quantity]]</f>
        <v>64.3</v>
      </c>
      <c r="W3889" s="7">
        <f>data[[#This Row],[OrderDate]] + TIME(VALUE(LEFT(data[[#This Row],[OrderTime]],2)), VALUE(RIGHT(data[[#This Row],[OrderTime]],2)), 0)</f>
        <v>45732.061805555553</v>
      </c>
      <c r="X3889" s="7">
        <f>_xlfn.MINIFS(data[OrderDateTime], data[CustomerName], data[[#This Row],[CustomerName]])</f>
        <v>45554.061805555553</v>
      </c>
      <c r="Y3889" t="str">
        <f>IF(data[[#This Row],[OrderDateTime]]=data[[#This Row],[FirstOrderDateTime]], "New", "Returning")</f>
        <v>Returning</v>
      </c>
      <c r="Z3889" s="7">
        <f>data[[#This Row],[DeliveryDate]] + data[[#This Row],[DeliveryTime]]</f>
        <v>45733.749305555553</v>
      </c>
      <c r="AA3889" s="7">
        <f>data[[#This Row],[OrderDateTime]] + 1</f>
        <v>45733.061805555553</v>
      </c>
      <c r="AB3889" s="7" t="str">
        <f>IF(data[[#This Row],[DeliveryDateTime]] &lt;= data[[#This Row],[SLADue]], "On Time", "Late")</f>
        <v>Late</v>
      </c>
    </row>
    <row r="3890" spans="1:28" x14ac:dyDescent="0.2">
      <c r="A3890" t="s">
        <v>4440</v>
      </c>
      <c r="B3890" t="s">
        <v>19</v>
      </c>
      <c r="C3890" t="s">
        <v>32</v>
      </c>
      <c r="D3890" t="s">
        <v>33</v>
      </c>
      <c r="E3890" s="5">
        <v>49.1</v>
      </c>
      <c r="F3890" t="s">
        <v>43</v>
      </c>
      <c r="G3890">
        <v>1</v>
      </c>
      <c r="H3890" s="1">
        <v>45652</v>
      </c>
      <c r="I3890" s="1" t="str">
        <f>TEXT(data[[#This Row],[OrderDate]],"mmm")</f>
        <v>Dec</v>
      </c>
      <c r="J3890" s="6">
        <v>0.71388888888888891</v>
      </c>
      <c r="K3890" s="6" t="str">
        <f>TEXT(data[[#This Row],[OrderTime]],"h")</f>
        <v>17</v>
      </c>
      <c r="L3890" s="1">
        <v>45653</v>
      </c>
      <c r="M3890" s="6">
        <v>0.75555555555555554</v>
      </c>
      <c r="N3890" t="s">
        <v>861</v>
      </c>
      <c r="O3890" t="s">
        <v>835</v>
      </c>
      <c r="P3890" t="s">
        <v>245</v>
      </c>
      <c r="Q3890" t="s">
        <v>26</v>
      </c>
      <c r="R3890" t="s">
        <v>37</v>
      </c>
      <c r="S3890" t="s">
        <v>28</v>
      </c>
      <c r="T3890" t="s">
        <v>29</v>
      </c>
      <c r="U3890" t="s">
        <v>30</v>
      </c>
      <c r="V3890" s="5">
        <f>data[[#This Row],[PriceUSD]]*data[[#This Row],[Quantity]]</f>
        <v>49.1</v>
      </c>
      <c r="W3890" s="7">
        <f>data[[#This Row],[OrderDate]] + TIME(VALUE(LEFT(data[[#This Row],[OrderTime]],2)), VALUE(RIGHT(data[[#This Row],[OrderTime]],2)), 0)</f>
        <v>45652.061805555553</v>
      </c>
      <c r="X3890" s="7">
        <f>_xlfn.MINIFS(data[OrderDateTime], data[CustomerName], data[[#This Row],[CustomerName]])</f>
        <v>45512.054166666669</v>
      </c>
      <c r="Y3890" t="str">
        <f>IF(data[[#This Row],[OrderDateTime]]=data[[#This Row],[FirstOrderDateTime]], "New", "Returning")</f>
        <v>Returning</v>
      </c>
      <c r="Z3890" s="7">
        <f>data[[#This Row],[DeliveryDate]] + data[[#This Row],[DeliveryTime]]</f>
        <v>45653.755555555559</v>
      </c>
      <c r="AA3890" s="7">
        <f>data[[#This Row],[OrderDateTime]] + 1</f>
        <v>45653.061805555553</v>
      </c>
      <c r="AB3890" s="7" t="str">
        <f>IF(data[[#This Row],[DeliveryDateTime]] &lt;= data[[#This Row],[SLADue]], "On Time", "Late")</f>
        <v>Late</v>
      </c>
    </row>
    <row r="3891" spans="1:28" x14ac:dyDescent="0.2">
      <c r="A3891" t="s">
        <v>4441</v>
      </c>
      <c r="B3891" t="s">
        <v>19</v>
      </c>
      <c r="C3891" t="s">
        <v>258</v>
      </c>
      <c r="D3891" t="s">
        <v>259</v>
      </c>
      <c r="E3891" s="5">
        <v>105.19</v>
      </c>
      <c r="F3891" t="s">
        <v>51</v>
      </c>
      <c r="G3891">
        <v>3</v>
      </c>
      <c r="H3891" s="1">
        <v>45873</v>
      </c>
      <c r="I3891" s="1" t="str">
        <f>TEXT(data[[#This Row],[OrderDate]],"mmm")</f>
        <v>Aug</v>
      </c>
      <c r="J3891" s="6">
        <v>0.49027777777777776</v>
      </c>
      <c r="K3891" s="6" t="str">
        <f>TEXT(data[[#This Row],[OrderTime]],"h")</f>
        <v>11</v>
      </c>
      <c r="L3891" s="1">
        <v>45873</v>
      </c>
      <c r="M3891" s="6">
        <v>0.69861111111111107</v>
      </c>
      <c r="N3891" t="s">
        <v>175</v>
      </c>
      <c r="O3891" t="s">
        <v>350</v>
      </c>
      <c r="P3891" t="s">
        <v>25</v>
      </c>
      <c r="Q3891" t="s">
        <v>53</v>
      </c>
      <c r="R3891" t="s">
        <v>261</v>
      </c>
      <c r="S3891" t="s">
        <v>47</v>
      </c>
      <c r="T3891" t="s">
        <v>38</v>
      </c>
      <c r="U3891" t="s">
        <v>30</v>
      </c>
      <c r="V3891" s="5">
        <f>data[[#This Row],[PriceUSD]]*data[[#This Row],[Quantity]]</f>
        <v>315.57</v>
      </c>
      <c r="W3891" s="7">
        <f>data[[#This Row],[OrderDate]] + TIME(VALUE(LEFT(data[[#This Row],[OrderTime]],2)), VALUE(RIGHT(data[[#This Row],[OrderTime]],2)), 0)</f>
        <v>45873.054166666669</v>
      </c>
      <c r="X3891" s="7">
        <f>_xlfn.MINIFS(data[OrderDateTime], data[CustomerName], data[[#This Row],[CustomerName]])</f>
        <v>45512.017361111109</v>
      </c>
      <c r="Y3891" t="str">
        <f>IF(data[[#This Row],[OrderDateTime]]=data[[#This Row],[FirstOrderDateTime]], "New", "Returning")</f>
        <v>Returning</v>
      </c>
      <c r="Z3891" s="7">
        <f>data[[#This Row],[DeliveryDate]] + data[[#This Row],[DeliveryTime]]</f>
        <v>45873.698611111111</v>
      </c>
      <c r="AA3891" s="7">
        <f>data[[#This Row],[OrderDateTime]] + 1</f>
        <v>45874.054166666669</v>
      </c>
      <c r="AB3891" s="7" t="str">
        <f>IF(data[[#This Row],[DeliveryDateTime]] &lt;= data[[#This Row],[SLADue]], "On Time", "Late")</f>
        <v>On Time</v>
      </c>
    </row>
    <row r="3892" spans="1:28" x14ac:dyDescent="0.2">
      <c r="A3892" t="s">
        <v>4442</v>
      </c>
      <c r="B3892" t="s">
        <v>19</v>
      </c>
      <c r="C3892" t="s">
        <v>126</v>
      </c>
      <c r="D3892" t="s">
        <v>127</v>
      </c>
      <c r="E3892" s="5">
        <v>22.29</v>
      </c>
      <c r="F3892" t="s">
        <v>56</v>
      </c>
      <c r="G3892">
        <v>2</v>
      </c>
      <c r="H3892" s="1">
        <v>45547</v>
      </c>
      <c r="I3892" s="1" t="str">
        <f>TEXT(data[[#This Row],[OrderDate]],"mmm")</f>
        <v>Sep</v>
      </c>
      <c r="J3892" s="6">
        <v>0.87083333333333335</v>
      </c>
      <c r="K3892" s="6" t="str">
        <f>TEXT(data[[#This Row],[OrderTime]],"h")</f>
        <v>20</v>
      </c>
      <c r="L3892" s="1">
        <v>45549</v>
      </c>
      <c r="M3892" s="6">
        <v>0.87083333333333335</v>
      </c>
      <c r="N3892" t="s">
        <v>148</v>
      </c>
      <c r="O3892" t="s">
        <v>1499</v>
      </c>
      <c r="P3892" t="s">
        <v>25</v>
      </c>
      <c r="Q3892" t="s">
        <v>26</v>
      </c>
      <c r="R3892" t="s">
        <v>129</v>
      </c>
      <c r="S3892" t="s">
        <v>105</v>
      </c>
      <c r="T3892" t="s">
        <v>29</v>
      </c>
      <c r="U3892" t="s">
        <v>30</v>
      </c>
      <c r="V3892" s="5">
        <f>data[[#This Row],[PriceUSD]]*data[[#This Row],[Quantity]]</f>
        <v>44.58</v>
      </c>
      <c r="W3892" s="7">
        <f>data[[#This Row],[OrderDate]] + TIME(VALUE(LEFT(data[[#This Row],[OrderTime]],2)), VALUE(RIGHT(data[[#This Row],[OrderTime]],2)), 0)</f>
        <v>45547.022916666669</v>
      </c>
      <c r="X3892" s="7">
        <f>_xlfn.MINIFS(data[OrderDateTime], data[CustomerName], data[[#This Row],[CustomerName]])</f>
        <v>45517.022916666669</v>
      </c>
      <c r="Y3892" t="str">
        <f>IF(data[[#This Row],[OrderDateTime]]=data[[#This Row],[FirstOrderDateTime]], "New", "Returning")</f>
        <v>Returning</v>
      </c>
      <c r="Z3892" s="7">
        <f>data[[#This Row],[DeliveryDate]] + data[[#This Row],[DeliveryTime]]</f>
        <v>45549.870833333334</v>
      </c>
      <c r="AA3892" s="7">
        <f>data[[#This Row],[OrderDateTime]] + 1</f>
        <v>45548.022916666669</v>
      </c>
      <c r="AB3892" s="7" t="str">
        <f>IF(data[[#This Row],[DeliveryDateTime]] &lt;= data[[#This Row],[SLADue]], "On Time", "Late")</f>
        <v>Late</v>
      </c>
    </row>
    <row r="3893" spans="1:28" x14ac:dyDescent="0.2">
      <c r="A3893" t="s">
        <v>4443</v>
      </c>
      <c r="B3893" t="s">
        <v>19</v>
      </c>
      <c r="C3893" t="s">
        <v>126</v>
      </c>
      <c r="D3893" t="s">
        <v>127</v>
      </c>
      <c r="E3893" s="5">
        <v>25.87</v>
      </c>
      <c r="F3893" t="s">
        <v>87</v>
      </c>
      <c r="G3893">
        <v>2</v>
      </c>
      <c r="H3893" s="1">
        <v>45560</v>
      </c>
      <c r="I3893" s="1" t="str">
        <f>TEXT(data[[#This Row],[OrderDate]],"mmm")</f>
        <v>Sep</v>
      </c>
      <c r="J3893" s="6">
        <v>0.47222222222222221</v>
      </c>
      <c r="K3893" s="6" t="str">
        <f>TEXT(data[[#This Row],[OrderTime]],"h")</f>
        <v>11</v>
      </c>
      <c r="L3893" s="1">
        <v>45561</v>
      </c>
      <c r="M3893" s="6">
        <v>0.72222222222222221</v>
      </c>
      <c r="N3893" t="s">
        <v>238</v>
      </c>
      <c r="O3893" t="s">
        <v>537</v>
      </c>
      <c r="P3893" t="s">
        <v>36</v>
      </c>
      <c r="Q3893" t="s">
        <v>53</v>
      </c>
      <c r="R3893" t="s">
        <v>129</v>
      </c>
      <c r="S3893" t="s">
        <v>28</v>
      </c>
      <c r="T3893" t="s">
        <v>29</v>
      </c>
      <c r="U3893" t="s">
        <v>30</v>
      </c>
      <c r="V3893" s="5">
        <f>data[[#This Row],[PriceUSD]]*data[[#This Row],[Quantity]]</f>
        <v>51.74</v>
      </c>
      <c r="W3893" s="7">
        <f>data[[#This Row],[OrderDate]] + TIME(VALUE(LEFT(data[[#This Row],[OrderTime]],2)), VALUE(RIGHT(data[[#This Row],[OrderTime]],2)), 0)</f>
        <v>45560.015277777777</v>
      </c>
      <c r="X3893" s="7">
        <f>_xlfn.MINIFS(data[OrderDateTime], data[CustomerName], data[[#This Row],[CustomerName]])</f>
        <v>45527.038888888892</v>
      </c>
      <c r="Y3893" t="str">
        <f>IF(data[[#This Row],[OrderDateTime]]=data[[#This Row],[FirstOrderDateTime]], "New", "Returning")</f>
        <v>Returning</v>
      </c>
      <c r="Z3893" s="7">
        <f>data[[#This Row],[DeliveryDate]] + data[[#This Row],[DeliveryTime]]</f>
        <v>45561.722222222219</v>
      </c>
      <c r="AA3893" s="7">
        <f>data[[#This Row],[OrderDateTime]] + 1</f>
        <v>45561.015277777777</v>
      </c>
      <c r="AB3893" s="7" t="str">
        <f>IF(data[[#This Row],[DeliveryDateTime]] &lt;= data[[#This Row],[SLADue]], "On Time", "Late")</f>
        <v>Late</v>
      </c>
    </row>
    <row r="3894" spans="1:28" x14ac:dyDescent="0.2">
      <c r="A3894" t="s">
        <v>4444</v>
      </c>
      <c r="B3894" t="s">
        <v>19</v>
      </c>
      <c r="C3894" t="s">
        <v>69</v>
      </c>
      <c r="D3894" t="s">
        <v>70</v>
      </c>
      <c r="E3894" s="5">
        <v>57.17</v>
      </c>
      <c r="F3894" t="s">
        <v>119</v>
      </c>
      <c r="G3894">
        <v>1</v>
      </c>
      <c r="H3894" s="1">
        <v>45636</v>
      </c>
      <c r="I3894" s="1" t="str">
        <f>TEXT(data[[#This Row],[OrderDate]],"mmm")</f>
        <v>Dec</v>
      </c>
      <c r="J3894" s="6">
        <v>0.41041666666666665</v>
      </c>
      <c r="K3894" s="6" t="str">
        <f>TEXT(data[[#This Row],[OrderTime]],"h")</f>
        <v>9</v>
      </c>
      <c r="L3894" s="1">
        <v>45637</v>
      </c>
      <c r="M3894" s="6">
        <v>0.61875000000000002</v>
      </c>
      <c r="N3894" t="s">
        <v>112</v>
      </c>
      <c r="O3894" t="s">
        <v>444</v>
      </c>
      <c r="P3894" t="s">
        <v>36</v>
      </c>
      <c r="Q3894" t="s">
        <v>26</v>
      </c>
      <c r="R3894" t="s">
        <v>37</v>
      </c>
      <c r="S3894" t="s">
        <v>28</v>
      </c>
      <c r="T3894" t="s">
        <v>29</v>
      </c>
      <c r="U3894" t="s">
        <v>30</v>
      </c>
      <c r="V3894" s="5">
        <f>data[[#This Row],[PriceUSD]]*data[[#This Row],[Quantity]]</f>
        <v>57.17</v>
      </c>
      <c r="W3894" s="7">
        <f>data[[#This Row],[OrderDate]] + TIME(VALUE(LEFT(data[[#This Row],[OrderTime]],2)), VALUE(RIGHT(data[[#This Row],[OrderTime]],2)), 0)</f>
        <v>45636.046527777777</v>
      </c>
      <c r="X3894" s="7">
        <f>_xlfn.MINIFS(data[OrderDateTime], data[CustomerName], data[[#This Row],[CustomerName]])</f>
        <v>45544.007638888892</v>
      </c>
      <c r="Y3894" t="str">
        <f>IF(data[[#This Row],[OrderDateTime]]=data[[#This Row],[FirstOrderDateTime]], "New", "Returning")</f>
        <v>Returning</v>
      </c>
      <c r="Z3894" s="7">
        <f>data[[#This Row],[DeliveryDate]] + data[[#This Row],[DeliveryTime]]</f>
        <v>45637.618750000001</v>
      </c>
      <c r="AA3894" s="7">
        <f>data[[#This Row],[OrderDateTime]] + 1</f>
        <v>45637.046527777777</v>
      </c>
      <c r="AB3894" s="7" t="str">
        <f>IF(data[[#This Row],[DeliveryDateTime]] &lt;= data[[#This Row],[SLADue]], "On Time", "Late")</f>
        <v>Late</v>
      </c>
    </row>
    <row r="3895" spans="1:28" x14ac:dyDescent="0.2">
      <c r="A3895" t="s">
        <v>4445</v>
      </c>
      <c r="B3895" t="s">
        <v>19</v>
      </c>
      <c r="C3895" t="s">
        <v>92</v>
      </c>
      <c r="D3895" t="s">
        <v>93</v>
      </c>
      <c r="E3895" s="5">
        <v>92.31</v>
      </c>
      <c r="F3895" t="s">
        <v>94</v>
      </c>
      <c r="G3895">
        <v>3</v>
      </c>
      <c r="H3895" s="1">
        <v>45863</v>
      </c>
      <c r="I3895" s="1" t="str">
        <f>TEXT(data[[#This Row],[OrderDate]],"mmm")</f>
        <v>Jul</v>
      </c>
      <c r="J3895" s="6">
        <v>0.40138888888888891</v>
      </c>
      <c r="K3895" s="6" t="str">
        <f>TEXT(data[[#This Row],[OrderTime]],"h")</f>
        <v>9</v>
      </c>
      <c r="L3895" s="1">
        <v>45863</v>
      </c>
      <c r="M3895" s="6">
        <v>0.69305555555555554</v>
      </c>
      <c r="N3895" t="s">
        <v>175</v>
      </c>
      <c r="O3895" t="s">
        <v>346</v>
      </c>
      <c r="P3895" t="s">
        <v>25</v>
      </c>
      <c r="Q3895" t="s">
        <v>26</v>
      </c>
      <c r="R3895" t="s">
        <v>66</v>
      </c>
      <c r="S3895" t="s">
        <v>47</v>
      </c>
      <c r="T3895" t="s">
        <v>106</v>
      </c>
      <c r="U3895" t="s">
        <v>30</v>
      </c>
      <c r="V3895" s="5">
        <f>data[[#This Row],[PriceUSD]]*data[[#This Row],[Quantity]]</f>
        <v>276.93</v>
      </c>
      <c r="W3895" s="7">
        <f>data[[#This Row],[OrderDate]] + TIME(VALUE(LEFT(data[[#This Row],[OrderTime]],2)), VALUE(RIGHT(data[[#This Row],[OrderTime]],2)), 0)</f>
        <v>45863.061805555553</v>
      </c>
      <c r="X3895" s="7">
        <f>_xlfn.MINIFS(data[OrderDateTime], data[CustomerName], data[[#This Row],[CustomerName]])</f>
        <v>45547.030555555553</v>
      </c>
      <c r="Y3895" t="str">
        <f>IF(data[[#This Row],[OrderDateTime]]=data[[#This Row],[FirstOrderDateTime]], "New", "Returning")</f>
        <v>Returning</v>
      </c>
      <c r="Z3895" s="7">
        <f>data[[#This Row],[DeliveryDate]] + data[[#This Row],[DeliveryTime]]</f>
        <v>45863.693055555559</v>
      </c>
      <c r="AA3895" s="7">
        <f>data[[#This Row],[OrderDateTime]] + 1</f>
        <v>45864.061805555553</v>
      </c>
      <c r="AB3895" s="7" t="str">
        <f>IF(data[[#This Row],[DeliveryDateTime]] &lt;= data[[#This Row],[SLADue]], "On Time", "Late")</f>
        <v>On Time</v>
      </c>
    </row>
    <row r="3896" spans="1:28" x14ac:dyDescent="0.2">
      <c r="A3896" t="s">
        <v>4446</v>
      </c>
      <c r="B3896" t="s">
        <v>19</v>
      </c>
      <c r="C3896" t="s">
        <v>20</v>
      </c>
      <c r="D3896" t="s">
        <v>21</v>
      </c>
      <c r="E3896" s="5">
        <v>18.3</v>
      </c>
      <c r="F3896" t="s">
        <v>22</v>
      </c>
      <c r="G3896">
        <v>4</v>
      </c>
      <c r="H3896" s="1">
        <v>45616</v>
      </c>
      <c r="I3896" s="1" t="str">
        <f>TEXT(data[[#This Row],[OrderDate]],"mmm")</f>
        <v>Nov</v>
      </c>
      <c r="J3896" s="6">
        <v>0.40625</v>
      </c>
      <c r="K3896" s="6" t="str">
        <f>TEXT(data[[#This Row],[OrderTime]],"h")</f>
        <v>9</v>
      </c>
      <c r="L3896" s="1">
        <v>45616</v>
      </c>
      <c r="M3896" s="6">
        <v>0.65625</v>
      </c>
      <c r="N3896" t="s">
        <v>750</v>
      </c>
      <c r="O3896" t="s">
        <v>849</v>
      </c>
      <c r="P3896" t="s">
        <v>234</v>
      </c>
      <c r="Q3896" t="s">
        <v>53</v>
      </c>
      <c r="R3896" t="s">
        <v>27</v>
      </c>
      <c r="S3896" t="s">
        <v>47</v>
      </c>
      <c r="T3896" t="s">
        <v>38</v>
      </c>
      <c r="U3896" t="s">
        <v>30</v>
      </c>
      <c r="V3896" s="5">
        <f>data[[#This Row],[PriceUSD]]*data[[#This Row],[Quantity]]</f>
        <v>73.2</v>
      </c>
      <c r="W3896" s="7">
        <f>data[[#This Row],[OrderDate]] + TIME(VALUE(LEFT(data[[#This Row],[OrderTime]],2)), VALUE(RIGHT(data[[#This Row],[OrderTime]],2)), 0)</f>
        <v>45616.017361111109</v>
      </c>
      <c r="X3896" s="7">
        <f>_xlfn.MINIFS(data[OrderDateTime], data[CustomerName], data[[#This Row],[CustomerName]])</f>
        <v>45531.061805555553</v>
      </c>
      <c r="Y3896" t="str">
        <f>IF(data[[#This Row],[OrderDateTime]]=data[[#This Row],[FirstOrderDateTime]], "New", "Returning")</f>
        <v>Returning</v>
      </c>
      <c r="Z3896" s="7">
        <f>data[[#This Row],[DeliveryDate]] + data[[#This Row],[DeliveryTime]]</f>
        <v>45616.65625</v>
      </c>
      <c r="AA3896" s="7">
        <f>data[[#This Row],[OrderDateTime]] + 1</f>
        <v>45617.017361111109</v>
      </c>
      <c r="AB3896" s="7" t="str">
        <f>IF(data[[#This Row],[DeliveryDateTime]] &lt;= data[[#This Row],[SLADue]], "On Time", "Late")</f>
        <v>On Time</v>
      </c>
    </row>
    <row r="3897" spans="1:28" x14ac:dyDescent="0.2">
      <c r="A3897" t="s">
        <v>4447</v>
      </c>
      <c r="B3897" t="s">
        <v>19</v>
      </c>
      <c r="C3897" t="s">
        <v>117</v>
      </c>
      <c r="D3897" t="s">
        <v>118</v>
      </c>
      <c r="E3897" s="5">
        <v>68.45</v>
      </c>
      <c r="F3897" t="s">
        <v>94</v>
      </c>
      <c r="G3897">
        <v>3</v>
      </c>
      <c r="H3897" s="1">
        <v>45667</v>
      </c>
      <c r="I3897" s="1" t="str">
        <f>TEXT(data[[#This Row],[OrderDate]],"mmm")</f>
        <v>Jan</v>
      </c>
      <c r="J3897" s="6">
        <v>0.52708333333333335</v>
      </c>
      <c r="K3897" s="6" t="str">
        <f>TEXT(data[[#This Row],[OrderTime]],"h")</f>
        <v>12</v>
      </c>
      <c r="L3897" s="1">
        <v>45668</v>
      </c>
      <c r="M3897" s="6">
        <v>0.61041666666666672</v>
      </c>
      <c r="N3897" t="s">
        <v>120</v>
      </c>
      <c r="O3897" t="s">
        <v>386</v>
      </c>
      <c r="P3897" t="s">
        <v>25</v>
      </c>
      <c r="Q3897" t="s">
        <v>26</v>
      </c>
      <c r="R3897" t="s">
        <v>66</v>
      </c>
      <c r="S3897" t="s">
        <v>28</v>
      </c>
      <c r="T3897" t="s">
        <v>29</v>
      </c>
      <c r="U3897" t="s">
        <v>30</v>
      </c>
      <c r="V3897" s="5">
        <f>data[[#This Row],[PriceUSD]]*data[[#This Row],[Quantity]]</f>
        <v>205.35000000000002</v>
      </c>
      <c r="W3897" s="7">
        <f>data[[#This Row],[OrderDate]] + TIME(VALUE(LEFT(data[[#This Row],[OrderTime]],2)), VALUE(RIGHT(data[[#This Row],[OrderTime]],2)), 0)</f>
        <v>45667.022916666669</v>
      </c>
      <c r="X3897" s="7">
        <f>_xlfn.MINIFS(data[OrderDateTime], data[CustomerName], data[[#This Row],[CustomerName]])</f>
        <v>45508.038888888892</v>
      </c>
      <c r="Y3897" t="str">
        <f>IF(data[[#This Row],[OrderDateTime]]=data[[#This Row],[FirstOrderDateTime]], "New", "Returning")</f>
        <v>Returning</v>
      </c>
      <c r="Z3897" s="7">
        <f>data[[#This Row],[DeliveryDate]] + data[[#This Row],[DeliveryTime]]</f>
        <v>45668.61041666667</v>
      </c>
      <c r="AA3897" s="7">
        <f>data[[#This Row],[OrderDateTime]] + 1</f>
        <v>45668.022916666669</v>
      </c>
      <c r="AB3897" s="7" t="str">
        <f>IF(data[[#This Row],[DeliveryDateTime]] &lt;= data[[#This Row],[SLADue]], "On Time", "Late")</f>
        <v>Late</v>
      </c>
    </row>
    <row r="3898" spans="1:28" x14ac:dyDescent="0.2">
      <c r="A3898" t="s">
        <v>4448</v>
      </c>
      <c r="B3898" t="s">
        <v>19</v>
      </c>
      <c r="C3898" t="s">
        <v>258</v>
      </c>
      <c r="D3898" t="s">
        <v>259</v>
      </c>
      <c r="E3898" s="5">
        <v>122.24</v>
      </c>
      <c r="F3898" t="s">
        <v>119</v>
      </c>
      <c r="G3898">
        <v>1</v>
      </c>
      <c r="H3898" s="1">
        <v>45636</v>
      </c>
      <c r="I3898" s="1" t="str">
        <f>TEXT(data[[#This Row],[OrderDate]],"mmm")</f>
        <v>Dec</v>
      </c>
      <c r="J3898" s="6">
        <v>0.62430555555555556</v>
      </c>
      <c r="K3898" s="6" t="str">
        <f>TEXT(data[[#This Row],[OrderTime]],"h")</f>
        <v>14</v>
      </c>
      <c r="L3898" s="1">
        <v>45636</v>
      </c>
      <c r="M3898" s="6">
        <v>0.74930555555555556</v>
      </c>
      <c r="N3898" t="s">
        <v>95</v>
      </c>
      <c r="O3898" t="s">
        <v>810</v>
      </c>
      <c r="P3898" t="s">
        <v>25</v>
      </c>
      <c r="Q3898" t="s">
        <v>26</v>
      </c>
      <c r="R3898" t="s">
        <v>261</v>
      </c>
      <c r="S3898" t="s">
        <v>47</v>
      </c>
      <c r="T3898" t="s">
        <v>136</v>
      </c>
      <c r="U3898" t="s">
        <v>39</v>
      </c>
      <c r="V3898" s="5">
        <f>data[[#This Row],[PriceUSD]]*data[[#This Row],[Quantity]]</f>
        <v>122.24</v>
      </c>
      <c r="W3898" s="7">
        <f>data[[#This Row],[OrderDate]] + TIME(VALUE(LEFT(data[[#This Row],[OrderTime]],2)), VALUE(RIGHT(data[[#This Row],[OrderTime]],2)), 0)</f>
        <v>45636.038888888892</v>
      </c>
      <c r="X3898" s="7">
        <f>_xlfn.MINIFS(data[OrderDateTime], data[CustomerName], data[[#This Row],[CustomerName]])</f>
        <v>45509.015277777777</v>
      </c>
      <c r="Y3898" t="str">
        <f>IF(data[[#This Row],[OrderDateTime]]=data[[#This Row],[FirstOrderDateTime]], "New", "Returning")</f>
        <v>Returning</v>
      </c>
      <c r="Z3898" s="7">
        <f>data[[#This Row],[DeliveryDate]] + data[[#This Row],[DeliveryTime]]</f>
        <v>45636.749305555553</v>
      </c>
      <c r="AA3898" s="7">
        <f>data[[#This Row],[OrderDateTime]] + 1</f>
        <v>45637.038888888892</v>
      </c>
      <c r="AB3898" s="7" t="str">
        <f>IF(data[[#This Row],[DeliveryDateTime]] &lt;= data[[#This Row],[SLADue]], "On Time", "Late")</f>
        <v>On Time</v>
      </c>
    </row>
    <row r="3899" spans="1:28" x14ac:dyDescent="0.2">
      <c r="A3899" t="s">
        <v>4449</v>
      </c>
      <c r="B3899" t="s">
        <v>19</v>
      </c>
      <c r="C3899" t="s">
        <v>61</v>
      </c>
      <c r="D3899" t="s">
        <v>62</v>
      </c>
      <c r="E3899" s="5">
        <v>146.97</v>
      </c>
      <c r="F3899" t="s">
        <v>63</v>
      </c>
      <c r="G3899">
        <v>6</v>
      </c>
      <c r="H3899" s="1">
        <v>45822</v>
      </c>
      <c r="I3899" s="1" t="str">
        <f>TEXT(data[[#This Row],[OrderDate]],"mmm")</f>
        <v>Jun</v>
      </c>
      <c r="J3899" s="6">
        <v>0.90208333333333335</v>
      </c>
      <c r="K3899" s="6" t="str">
        <f>TEXT(data[[#This Row],[OrderTime]],"h")</f>
        <v>21</v>
      </c>
      <c r="L3899" s="1">
        <v>45824</v>
      </c>
      <c r="M3899" s="6">
        <v>0.55138888888888893</v>
      </c>
      <c r="N3899" t="s">
        <v>145</v>
      </c>
      <c r="O3899" t="s">
        <v>512</v>
      </c>
      <c r="P3899" t="s">
        <v>77</v>
      </c>
      <c r="Q3899" t="s">
        <v>26</v>
      </c>
      <c r="R3899" t="s">
        <v>66</v>
      </c>
      <c r="S3899" t="s">
        <v>105</v>
      </c>
      <c r="T3899" t="s">
        <v>115</v>
      </c>
      <c r="U3899" t="s">
        <v>39</v>
      </c>
      <c r="V3899" s="5">
        <f>data[[#This Row],[PriceUSD]]*data[[#This Row],[Quantity]]</f>
        <v>881.81999999999994</v>
      </c>
      <c r="W3899" s="7">
        <f>data[[#This Row],[OrderDate]] + TIME(VALUE(LEFT(data[[#This Row],[OrderTime]],2)), VALUE(RIGHT(data[[#This Row],[OrderTime]],2)), 0)</f>
        <v>45822.022916666669</v>
      </c>
      <c r="X3899" s="7">
        <f>_xlfn.MINIFS(data[OrderDateTime], data[CustomerName], data[[#This Row],[CustomerName]])</f>
        <v>45572</v>
      </c>
      <c r="Y3899" t="str">
        <f>IF(data[[#This Row],[OrderDateTime]]=data[[#This Row],[FirstOrderDateTime]], "New", "Returning")</f>
        <v>Returning</v>
      </c>
      <c r="Z3899" s="7">
        <f>data[[#This Row],[DeliveryDate]] + data[[#This Row],[DeliveryTime]]</f>
        <v>45824.551388888889</v>
      </c>
      <c r="AA3899" s="7">
        <f>data[[#This Row],[OrderDateTime]] + 1</f>
        <v>45823.022916666669</v>
      </c>
      <c r="AB3899" s="7" t="str">
        <f>IF(data[[#This Row],[DeliveryDateTime]] &lt;= data[[#This Row],[SLADue]], "On Time", "Late")</f>
        <v>Late</v>
      </c>
    </row>
    <row r="3900" spans="1:28" x14ac:dyDescent="0.2">
      <c r="A3900" t="s">
        <v>4450</v>
      </c>
      <c r="B3900" t="s">
        <v>19</v>
      </c>
      <c r="C3900" t="s">
        <v>285</v>
      </c>
      <c r="D3900" t="s">
        <v>286</v>
      </c>
      <c r="E3900" s="5">
        <v>22.28</v>
      </c>
      <c r="F3900" t="s">
        <v>22</v>
      </c>
      <c r="G3900">
        <v>1</v>
      </c>
      <c r="H3900" s="1">
        <v>45772</v>
      </c>
      <c r="I3900" s="1" t="str">
        <f>TEXT(data[[#This Row],[OrderDate]],"mmm")</f>
        <v>Apr</v>
      </c>
      <c r="J3900" s="6">
        <v>0.72013888888888888</v>
      </c>
      <c r="K3900" s="6" t="str">
        <f>TEXT(data[[#This Row],[OrderTime]],"h")</f>
        <v>17</v>
      </c>
      <c r="L3900" s="1">
        <v>45773</v>
      </c>
      <c r="M3900" s="6">
        <v>0.53819444444444442</v>
      </c>
      <c r="N3900" t="s">
        <v>145</v>
      </c>
      <c r="O3900" t="s">
        <v>786</v>
      </c>
      <c r="P3900" t="s">
        <v>77</v>
      </c>
      <c r="Q3900" t="s">
        <v>53</v>
      </c>
      <c r="R3900" t="s">
        <v>114</v>
      </c>
      <c r="S3900" t="s">
        <v>28</v>
      </c>
      <c r="T3900" t="s">
        <v>29</v>
      </c>
      <c r="U3900" t="s">
        <v>39</v>
      </c>
      <c r="V3900" s="5">
        <f>data[[#This Row],[PriceUSD]]*data[[#This Row],[Quantity]]</f>
        <v>22.28</v>
      </c>
      <c r="W3900" s="7">
        <f>data[[#This Row],[OrderDate]] + TIME(VALUE(LEFT(data[[#This Row],[OrderTime]],2)), VALUE(RIGHT(data[[#This Row],[OrderTime]],2)), 0)</f>
        <v>45772.061805555553</v>
      </c>
      <c r="X3900" s="7">
        <f>_xlfn.MINIFS(data[OrderDateTime], data[CustomerName], data[[#This Row],[CustomerName]])</f>
        <v>45515.046527777777</v>
      </c>
      <c r="Y3900" t="str">
        <f>IF(data[[#This Row],[OrderDateTime]]=data[[#This Row],[FirstOrderDateTime]], "New", "Returning")</f>
        <v>Returning</v>
      </c>
      <c r="Z3900" s="7">
        <f>data[[#This Row],[DeliveryDate]] + data[[#This Row],[DeliveryTime]]</f>
        <v>45773.538194444445</v>
      </c>
      <c r="AA3900" s="7">
        <f>data[[#This Row],[OrderDateTime]] + 1</f>
        <v>45773.061805555553</v>
      </c>
      <c r="AB3900" s="7" t="str">
        <f>IF(data[[#This Row],[DeliveryDateTime]] &lt;= data[[#This Row],[SLADue]], "On Time", "Late")</f>
        <v>Late</v>
      </c>
    </row>
    <row r="3901" spans="1:28" x14ac:dyDescent="0.2">
      <c r="A3901" t="s">
        <v>4451</v>
      </c>
      <c r="B3901" t="s">
        <v>19</v>
      </c>
      <c r="C3901" t="s">
        <v>41</v>
      </c>
      <c r="D3901" t="s">
        <v>42</v>
      </c>
      <c r="E3901" s="5">
        <v>34.74</v>
      </c>
      <c r="F3901" t="s">
        <v>74</v>
      </c>
      <c r="G3901">
        <v>1</v>
      </c>
      <c r="H3901" s="1">
        <v>45689</v>
      </c>
      <c r="I3901" s="1" t="str">
        <f>TEXT(data[[#This Row],[OrderDate]],"mmm")</f>
        <v>Feb</v>
      </c>
      <c r="J3901" s="6">
        <v>0.69305555555555554</v>
      </c>
      <c r="K3901" s="6" t="str">
        <f>TEXT(data[[#This Row],[OrderTime]],"h")</f>
        <v>16</v>
      </c>
      <c r="L3901" s="1">
        <v>45690</v>
      </c>
      <c r="M3901" s="6">
        <v>0.81805555555555554</v>
      </c>
      <c r="N3901" t="s">
        <v>64</v>
      </c>
      <c r="O3901" t="s">
        <v>1096</v>
      </c>
      <c r="P3901" t="s">
        <v>25</v>
      </c>
      <c r="Q3901" t="s">
        <v>26</v>
      </c>
      <c r="R3901" t="s">
        <v>46</v>
      </c>
      <c r="S3901" t="s">
        <v>28</v>
      </c>
      <c r="T3901" t="s">
        <v>38</v>
      </c>
      <c r="U3901" t="s">
        <v>39</v>
      </c>
      <c r="V3901" s="5">
        <f>data[[#This Row],[PriceUSD]]*data[[#This Row],[Quantity]]</f>
        <v>34.74</v>
      </c>
      <c r="W3901" s="7">
        <f>data[[#This Row],[OrderDate]] + TIME(VALUE(LEFT(data[[#This Row],[OrderTime]],2)), VALUE(RIGHT(data[[#This Row],[OrderTime]],2)), 0)</f>
        <v>45689.038888888892</v>
      </c>
      <c r="X3901" s="7">
        <f>_xlfn.MINIFS(data[OrderDateTime], data[CustomerName], data[[#This Row],[CustomerName]])</f>
        <v>45515.052083333336</v>
      </c>
      <c r="Y3901" t="str">
        <f>IF(data[[#This Row],[OrderDateTime]]=data[[#This Row],[FirstOrderDateTime]], "New", "Returning")</f>
        <v>Returning</v>
      </c>
      <c r="Z3901" s="7">
        <f>data[[#This Row],[DeliveryDate]] + data[[#This Row],[DeliveryTime]]</f>
        <v>45690.818055555559</v>
      </c>
      <c r="AA3901" s="7">
        <f>data[[#This Row],[OrderDateTime]] + 1</f>
        <v>45690.038888888892</v>
      </c>
      <c r="AB3901" s="7" t="str">
        <f>IF(data[[#This Row],[DeliveryDateTime]] &lt;= data[[#This Row],[SLADue]], "On Time", "Late")</f>
        <v>Late</v>
      </c>
    </row>
    <row r="3902" spans="1:28" x14ac:dyDescent="0.2">
      <c r="A3902" t="s">
        <v>4452</v>
      </c>
      <c r="B3902" t="s">
        <v>19</v>
      </c>
      <c r="C3902" t="s">
        <v>49</v>
      </c>
      <c r="D3902" t="s">
        <v>50</v>
      </c>
      <c r="E3902" s="5">
        <v>27.87</v>
      </c>
      <c r="F3902" t="s">
        <v>51</v>
      </c>
      <c r="G3902">
        <v>1</v>
      </c>
      <c r="H3902" s="1">
        <v>45640</v>
      </c>
      <c r="I3902" s="1" t="str">
        <f>TEXT(data[[#This Row],[OrderDate]],"mmm")</f>
        <v>Dec</v>
      </c>
      <c r="J3902" s="6">
        <v>0.69444444444444442</v>
      </c>
      <c r="K3902" s="6" t="str">
        <f>TEXT(data[[#This Row],[OrderTime]],"h")</f>
        <v>16</v>
      </c>
      <c r="L3902" s="1">
        <v>45641</v>
      </c>
      <c r="M3902" s="6">
        <v>0.77777777777777779</v>
      </c>
      <c r="N3902" t="s">
        <v>148</v>
      </c>
      <c r="O3902" t="s">
        <v>808</v>
      </c>
      <c r="P3902" t="s">
        <v>25</v>
      </c>
      <c r="Q3902" t="s">
        <v>53</v>
      </c>
      <c r="R3902" t="s">
        <v>54</v>
      </c>
      <c r="S3902" t="s">
        <v>28</v>
      </c>
      <c r="T3902" t="s">
        <v>143</v>
      </c>
      <c r="U3902" t="s">
        <v>67</v>
      </c>
      <c r="V3902" s="5">
        <f>data[[#This Row],[PriceUSD]]*data[[#This Row],[Quantity]]</f>
        <v>27.87</v>
      </c>
      <c r="W3902" s="7">
        <f>data[[#This Row],[OrderDate]] + TIME(VALUE(LEFT(data[[#This Row],[OrderTime]],2)), VALUE(RIGHT(data[[#This Row],[OrderTime]],2)), 0)</f>
        <v>45640.030555555553</v>
      </c>
      <c r="X3902" s="7">
        <f>_xlfn.MINIFS(data[OrderDateTime], data[CustomerName], data[[#This Row],[CustomerName]])</f>
        <v>45530.022916666669</v>
      </c>
      <c r="Y3902" t="str">
        <f>IF(data[[#This Row],[OrderDateTime]]=data[[#This Row],[FirstOrderDateTime]], "New", "Returning")</f>
        <v>Returning</v>
      </c>
      <c r="Z3902" s="7">
        <f>data[[#This Row],[DeliveryDate]] + data[[#This Row],[DeliveryTime]]</f>
        <v>45641.777777777781</v>
      </c>
      <c r="AA3902" s="7">
        <f>data[[#This Row],[OrderDateTime]] + 1</f>
        <v>45641.030555555553</v>
      </c>
      <c r="AB3902" s="7" t="str">
        <f>IF(data[[#This Row],[DeliveryDateTime]] &lt;= data[[#This Row],[SLADue]], "On Time", "Late")</f>
        <v>Late</v>
      </c>
    </row>
    <row r="3903" spans="1:28" x14ac:dyDescent="0.2">
      <c r="A3903" t="s">
        <v>4453</v>
      </c>
      <c r="B3903" t="s">
        <v>19</v>
      </c>
      <c r="C3903" t="s">
        <v>20</v>
      </c>
      <c r="D3903" t="s">
        <v>21</v>
      </c>
      <c r="E3903" s="5">
        <v>19.440000000000001</v>
      </c>
      <c r="F3903" t="s">
        <v>43</v>
      </c>
      <c r="G3903">
        <v>1</v>
      </c>
      <c r="H3903" s="1">
        <v>45522</v>
      </c>
      <c r="I3903" s="1" t="str">
        <f>TEXT(data[[#This Row],[OrderDate]],"mmm")</f>
        <v>Aug</v>
      </c>
      <c r="J3903" s="6">
        <v>0.75486111111111109</v>
      </c>
      <c r="K3903" s="6" t="str">
        <f>TEXT(data[[#This Row],[OrderTime]],"h")</f>
        <v>18</v>
      </c>
      <c r="L3903" s="1">
        <v>45523</v>
      </c>
      <c r="M3903" s="6">
        <v>0.79652777777777772</v>
      </c>
      <c r="N3903" t="s">
        <v>98</v>
      </c>
      <c r="O3903" t="s">
        <v>423</v>
      </c>
      <c r="P3903" t="s">
        <v>77</v>
      </c>
      <c r="Q3903" t="s">
        <v>26</v>
      </c>
      <c r="R3903" t="s">
        <v>27</v>
      </c>
      <c r="S3903" t="s">
        <v>28</v>
      </c>
      <c r="T3903" t="s">
        <v>38</v>
      </c>
      <c r="U3903" t="s">
        <v>30</v>
      </c>
      <c r="V3903" s="5">
        <f>data[[#This Row],[PriceUSD]]*data[[#This Row],[Quantity]]</f>
        <v>19.440000000000001</v>
      </c>
      <c r="W3903" s="7">
        <f>data[[#This Row],[OrderDate]] + TIME(VALUE(LEFT(data[[#This Row],[OrderTime]],2)), VALUE(RIGHT(data[[#This Row],[OrderTime]],2)), 0)</f>
        <v>45522.007638888892</v>
      </c>
      <c r="X3903" s="7">
        <f>_xlfn.MINIFS(data[OrderDateTime], data[CustomerName], data[[#This Row],[CustomerName]])</f>
        <v>45519.007638888892</v>
      </c>
      <c r="Y3903" t="str">
        <f>IF(data[[#This Row],[OrderDateTime]]=data[[#This Row],[FirstOrderDateTime]], "New", "Returning")</f>
        <v>Returning</v>
      </c>
      <c r="Z3903" s="7">
        <f>data[[#This Row],[DeliveryDate]] + data[[#This Row],[DeliveryTime]]</f>
        <v>45523.796527777777</v>
      </c>
      <c r="AA3903" s="7">
        <f>data[[#This Row],[OrderDateTime]] + 1</f>
        <v>45523.007638888892</v>
      </c>
      <c r="AB3903" s="7" t="str">
        <f>IF(data[[#This Row],[DeliveryDateTime]] &lt;= data[[#This Row],[SLADue]], "On Time", "Late")</f>
        <v>Late</v>
      </c>
    </row>
    <row r="3904" spans="1:28" x14ac:dyDescent="0.2">
      <c r="A3904" t="s">
        <v>4454</v>
      </c>
      <c r="B3904" t="s">
        <v>19</v>
      </c>
      <c r="C3904" t="s">
        <v>92</v>
      </c>
      <c r="D3904" t="s">
        <v>93</v>
      </c>
      <c r="E3904" s="5">
        <v>87.2</v>
      </c>
      <c r="F3904" t="s">
        <v>81</v>
      </c>
      <c r="G3904">
        <v>1</v>
      </c>
      <c r="H3904" s="1">
        <v>45717</v>
      </c>
      <c r="I3904" s="1" t="str">
        <f>TEXT(data[[#This Row],[OrderDate]],"mmm")</f>
        <v>Mar</v>
      </c>
      <c r="J3904" s="6">
        <v>0.48749999999999999</v>
      </c>
      <c r="K3904" s="6" t="str">
        <f>TEXT(data[[#This Row],[OrderTime]],"h")</f>
        <v>11</v>
      </c>
      <c r="L3904" s="1">
        <v>45718</v>
      </c>
      <c r="M3904" s="6">
        <v>0.5708333333333333</v>
      </c>
      <c r="N3904" t="s">
        <v>64</v>
      </c>
      <c r="O3904" t="s">
        <v>331</v>
      </c>
      <c r="P3904" t="s">
        <v>25</v>
      </c>
      <c r="Q3904" t="s">
        <v>53</v>
      </c>
      <c r="R3904" t="s">
        <v>66</v>
      </c>
      <c r="S3904" t="s">
        <v>28</v>
      </c>
      <c r="T3904" t="s">
        <v>59</v>
      </c>
      <c r="U3904" t="s">
        <v>39</v>
      </c>
      <c r="V3904" s="5">
        <f>data[[#This Row],[PriceUSD]]*data[[#This Row],[Quantity]]</f>
        <v>87.2</v>
      </c>
      <c r="W3904" s="7">
        <f>data[[#This Row],[OrderDate]] + TIME(VALUE(LEFT(data[[#This Row],[OrderTime]],2)), VALUE(RIGHT(data[[#This Row],[OrderTime]],2)), 0)</f>
        <v>45717.052083333336</v>
      </c>
      <c r="X3904" s="7">
        <f>_xlfn.MINIFS(data[OrderDateTime], data[CustomerName], data[[#This Row],[CustomerName]])</f>
        <v>45554.061805555553</v>
      </c>
      <c r="Y3904" t="str">
        <f>IF(data[[#This Row],[OrderDateTime]]=data[[#This Row],[FirstOrderDateTime]], "New", "Returning")</f>
        <v>Returning</v>
      </c>
      <c r="Z3904" s="7">
        <f>data[[#This Row],[DeliveryDate]] + data[[#This Row],[DeliveryTime]]</f>
        <v>45718.570833333331</v>
      </c>
      <c r="AA3904" s="7">
        <f>data[[#This Row],[OrderDateTime]] + 1</f>
        <v>45718.052083333336</v>
      </c>
      <c r="AB3904" s="7" t="str">
        <f>IF(data[[#This Row],[DeliveryDateTime]] &lt;= data[[#This Row],[SLADue]], "On Time", "Late")</f>
        <v>Late</v>
      </c>
    </row>
    <row r="3905" spans="1:28" x14ac:dyDescent="0.2">
      <c r="A3905" t="s">
        <v>4455</v>
      </c>
      <c r="B3905" t="s">
        <v>19</v>
      </c>
      <c r="C3905" t="s">
        <v>41</v>
      </c>
      <c r="D3905" t="s">
        <v>42</v>
      </c>
      <c r="E3905" s="5">
        <v>37.130000000000003</v>
      </c>
      <c r="F3905" t="s">
        <v>56</v>
      </c>
      <c r="G3905">
        <v>2</v>
      </c>
      <c r="H3905" s="1">
        <v>45650</v>
      </c>
      <c r="I3905" s="1" t="str">
        <f>TEXT(data[[#This Row],[OrderDate]],"mmm")</f>
        <v>Dec</v>
      </c>
      <c r="J3905" s="6">
        <v>0.42083333333333334</v>
      </c>
      <c r="K3905" s="6" t="str">
        <f>TEXT(data[[#This Row],[OrderTime]],"h")</f>
        <v>10</v>
      </c>
      <c r="L3905" s="1">
        <v>45651</v>
      </c>
      <c r="M3905" s="6">
        <v>0.50416666666666665</v>
      </c>
      <c r="N3905" t="s">
        <v>452</v>
      </c>
      <c r="O3905" t="s">
        <v>662</v>
      </c>
      <c r="P3905" t="s">
        <v>133</v>
      </c>
      <c r="Q3905" t="s">
        <v>26</v>
      </c>
      <c r="R3905" t="s">
        <v>46</v>
      </c>
      <c r="S3905" t="s">
        <v>28</v>
      </c>
      <c r="T3905" t="s">
        <v>38</v>
      </c>
      <c r="U3905" t="s">
        <v>30</v>
      </c>
      <c r="V3905" s="5">
        <f>data[[#This Row],[PriceUSD]]*data[[#This Row],[Quantity]]</f>
        <v>74.260000000000005</v>
      </c>
      <c r="W3905" s="7">
        <f>data[[#This Row],[OrderDate]] + TIME(VALUE(LEFT(data[[#This Row],[OrderTime]],2)), VALUE(RIGHT(data[[#This Row],[OrderTime]],2)), 0)</f>
        <v>45650.022916666669</v>
      </c>
      <c r="X3905" s="7">
        <f>_xlfn.MINIFS(data[OrderDateTime], data[CustomerName], data[[#This Row],[CustomerName]])</f>
        <v>45646.015277777777</v>
      </c>
      <c r="Y3905" t="str">
        <f>IF(data[[#This Row],[OrderDateTime]]=data[[#This Row],[FirstOrderDateTime]], "New", "Returning")</f>
        <v>Returning</v>
      </c>
      <c r="Z3905" s="7">
        <f>data[[#This Row],[DeliveryDate]] + data[[#This Row],[DeliveryTime]]</f>
        <v>45651.504166666666</v>
      </c>
      <c r="AA3905" s="7">
        <f>data[[#This Row],[OrderDateTime]] + 1</f>
        <v>45651.022916666669</v>
      </c>
      <c r="AB3905" s="7" t="str">
        <f>IF(data[[#This Row],[DeliveryDateTime]] &lt;= data[[#This Row],[SLADue]], "On Time", "Late")</f>
        <v>Late</v>
      </c>
    </row>
    <row r="3906" spans="1:28" x14ac:dyDescent="0.2">
      <c r="A3906" t="s">
        <v>4456</v>
      </c>
      <c r="B3906" t="s">
        <v>19</v>
      </c>
      <c r="C3906" t="s">
        <v>85</v>
      </c>
      <c r="D3906" t="s">
        <v>86</v>
      </c>
      <c r="E3906" s="5">
        <v>53.72</v>
      </c>
      <c r="F3906" t="s">
        <v>87</v>
      </c>
      <c r="G3906">
        <v>1</v>
      </c>
      <c r="H3906" s="1">
        <v>45809</v>
      </c>
      <c r="I3906" s="1" t="str">
        <f>TEXT(data[[#This Row],[OrderDate]],"mmm")</f>
        <v>Jun</v>
      </c>
      <c r="J3906" s="6">
        <v>0.75069444444444444</v>
      </c>
      <c r="K3906" s="6" t="str">
        <f>TEXT(data[[#This Row],[OrderTime]],"h")</f>
        <v>18</v>
      </c>
      <c r="L3906" s="1">
        <v>45810</v>
      </c>
      <c r="M3906" s="6">
        <v>0.59930555555555554</v>
      </c>
      <c r="N3906" t="s">
        <v>103</v>
      </c>
      <c r="O3906" t="s">
        <v>915</v>
      </c>
      <c r="P3906" t="s">
        <v>77</v>
      </c>
      <c r="Q3906" t="s">
        <v>53</v>
      </c>
      <c r="R3906" t="s">
        <v>90</v>
      </c>
      <c r="S3906" t="s">
        <v>28</v>
      </c>
      <c r="T3906" t="s">
        <v>38</v>
      </c>
      <c r="U3906" t="s">
        <v>67</v>
      </c>
      <c r="V3906" s="5">
        <f>data[[#This Row],[PriceUSD]]*data[[#This Row],[Quantity]]</f>
        <v>53.72</v>
      </c>
      <c r="W3906" s="7">
        <f>data[[#This Row],[OrderDate]] + TIME(VALUE(LEFT(data[[#This Row],[OrderTime]],2)), VALUE(RIGHT(data[[#This Row],[OrderTime]],2)), 0)</f>
        <v>45809.030555555553</v>
      </c>
      <c r="X3906" s="7">
        <f>_xlfn.MINIFS(data[OrderDateTime], data[CustomerName], data[[#This Row],[CustomerName]])</f>
        <v>45508.007638888892</v>
      </c>
      <c r="Y3906" t="str">
        <f>IF(data[[#This Row],[OrderDateTime]]=data[[#This Row],[FirstOrderDateTime]], "New", "Returning")</f>
        <v>Returning</v>
      </c>
      <c r="Z3906" s="7">
        <f>data[[#This Row],[DeliveryDate]] + data[[#This Row],[DeliveryTime]]</f>
        <v>45810.599305555559</v>
      </c>
      <c r="AA3906" s="7">
        <f>data[[#This Row],[OrderDateTime]] + 1</f>
        <v>45810.030555555553</v>
      </c>
      <c r="AB3906" s="7" t="str">
        <f>IF(data[[#This Row],[DeliveryDateTime]] &lt;= data[[#This Row],[SLADue]], "On Time", "Late")</f>
        <v>Late</v>
      </c>
    </row>
    <row r="3907" spans="1:28" x14ac:dyDescent="0.2">
      <c r="A3907" t="s">
        <v>4457</v>
      </c>
      <c r="B3907" t="s">
        <v>19</v>
      </c>
      <c r="C3907" t="s">
        <v>79</v>
      </c>
      <c r="D3907" t="s">
        <v>80</v>
      </c>
      <c r="E3907" s="5">
        <v>28.86</v>
      </c>
      <c r="F3907" t="s">
        <v>81</v>
      </c>
      <c r="G3907">
        <v>1</v>
      </c>
      <c r="H3907" s="1">
        <v>45590</v>
      </c>
      <c r="I3907" s="1" t="str">
        <f>TEXT(data[[#This Row],[OrderDate]],"mmm")</f>
        <v>Oct</v>
      </c>
      <c r="J3907" s="6">
        <v>0.84930555555555554</v>
      </c>
      <c r="K3907" s="6" t="str">
        <f>TEXT(data[[#This Row],[OrderTime]],"h")</f>
        <v>20</v>
      </c>
      <c r="L3907" s="1">
        <v>45591</v>
      </c>
      <c r="M3907" s="6">
        <v>0.71180555555555558</v>
      </c>
      <c r="N3907" t="s">
        <v>861</v>
      </c>
      <c r="O3907" t="s">
        <v>550</v>
      </c>
      <c r="P3907" t="s">
        <v>245</v>
      </c>
      <c r="Q3907" t="s">
        <v>53</v>
      </c>
      <c r="R3907" t="s">
        <v>83</v>
      </c>
      <c r="S3907" t="s">
        <v>28</v>
      </c>
      <c r="T3907" t="s">
        <v>29</v>
      </c>
      <c r="U3907" t="s">
        <v>30</v>
      </c>
      <c r="V3907" s="5">
        <f>data[[#This Row],[PriceUSD]]*data[[#This Row],[Quantity]]</f>
        <v>28.86</v>
      </c>
      <c r="W3907" s="7">
        <f>data[[#This Row],[OrderDate]] + TIME(VALUE(LEFT(data[[#This Row],[OrderTime]],2)), VALUE(RIGHT(data[[#This Row],[OrderTime]],2)), 0)</f>
        <v>45590.038888888892</v>
      </c>
      <c r="X3907" s="7">
        <f>_xlfn.MINIFS(data[OrderDateTime], data[CustomerName], data[[#This Row],[CustomerName]])</f>
        <v>45528.054166666669</v>
      </c>
      <c r="Y3907" t="str">
        <f>IF(data[[#This Row],[OrderDateTime]]=data[[#This Row],[FirstOrderDateTime]], "New", "Returning")</f>
        <v>Returning</v>
      </c>
      <c r="Z3907" s="7">
        <f>data[[#This Row],[DeliveryDate]] + data[[#This Row],[DeliveryTime]]</f>
        <v>45591.711805555555</v>
      </c>
      <c r="AA3907" s="7">
        <f>data[[#This Row],[OrderDateTime]] + 1</f>
        <v>45591.038888888892</v>
      </c>
      <c r="AB3907" s="7" t="str">
        <f>IF(data[[#This Row],[DeliveryDateTime]] &lt;= data[[#This Row],[SLADue]], "On Time", "Late")</f>
        <v>Late</v>
      </c>
    </row>
    <row r="3908" spans="1:28" x14ac:dyDescent="0.2">
      <c r="A3908" t="s">
        <v>4458</v>
      </c>
      <c r="B3908" t="s">
        <v>19</v>
      </c>
      <c r="C3908" t="s">
        <v>79</v>
      </c>
      <c r="D3908" t="s">
        <v>80</v>
      </c>
      <c r="E3908" s="5">
        <v>30.15</v>
      </c>
      <c r="F3908" t="s">
        <v>81</v>
      </c>
      <c r="G3908">
        <v>4</v>
      </c>
      <c r="H3908" s="1">
        <v>45647</v>
      </c>
      <c r="I3908" s="1" t="str">
        <f>TEXT(data[[#This Row],[OrderDate]],"mmm")</f>
        <v>Dec</v>
      </c>
      <c r="J3908" s="6">
        <v>0.52500000000000002</v>
      </c>
      <c r="K3908" s="6" t="str">
        <f>TEXT(data[[#This Row],[OrderTime]],"h")</f>
        <v>12</v>
      </c>
      <c r="L3908" s="1">
        <v>45648</v>
      </c>
      <c r="M3908" s="6">
        <v>0.69166666666666665</v>
      </c>
      <c r="N3908" t="s">
        <v>75</v>
      </c>
      <c r="O3908" t="s">
        <v>124</v>
      </c>
      <c r="P3908" t="s">
        <v>77</v>
      </c>
      <c r="Q3908" t="s">
        <v>53</v>
      </c>
      <c r="R3908" t="s">
        <v>83</v>
      </c>
      <c r="S3908" t="s">
        <v>28</v>
      </c>
      <c r="T3908" t="s">
        <v>29</v>
      </c>
      <c r="U3908" t="s">
        <v>39</v>
      </c>
      <c r="V3908" s="5">
        <f>data[[#This Row],[PriceUSD]]*data[[#This Row],[Quantity]]</f>
        <v>120.6</v>
      </c>
      <c r="W3908" s="7">
        <f>data[[#This Row],[OrderDate]] + TIME(VALUE(LEFT(data[[#This Row],[OrderTime]],2)), VALUE(RIGHT(data[[#This Row],[OrderTime]],2)), 0)</f>
        <v>45647.017361111109</v>
      </c>
      <c r="X3908" s="7">
        <f>_xlfn.MINIFS(data[OrderDateTime], data[CustomerName], data[[#This Row],[CustomerName]])</f>
        <v>45515.046527777777</v>
      </c>
      <c r="Y3908" t="str">
        <f>IF(data[[#This Row],[OrderDateTime]]=data[[#This Row],[FirstOrderDateTime]], "New", "Returning")</f>
        <v>Returning</v>
      </c>
      <c r="Z3908" s="7">
        <f>data[[#This Row],[DeliveryDate]] + data[[#This Row],[DeliveryTime]]</f>
        <v>45648.691666666666</v>
      </c>
      <c r="AA3908" s="7">
        <f>data[[#This Row],[OrderDateTime]] + 1</f>
        <v>45648.017361111109</v>
      </c>
      <c r="AB3908" s="7" t="str">
        <f>IF(data[[#This Row],[DeliveryDateTime]] &lt;= data[[#This Row],[SLADue]], "On Time", "Late")</f>
        <v>Late</v>
      </c>
    </row>
    <row r="3909" spans="1:28" x14ac:dyDescent="0.2">
      <c r="A3909" t="s">
        <v>4459</v>
      </c>
      <c r="B3909" t="s">
        <v>19</v>
      </c>
      <c r="C3909" t="s">
        <v>79</v>
      </c>
      <c r="D3909" t="s">
        <v>80</v>
      </c>
      <c r="E3909" s="5">
        <v>31.16</v>
      </c>
      <c r="F3909" t="s">
        <v>81</v>
      </c>
      <c r="G3909">
        <v>2</v>
      </c>
      <c r="H3909" s="1">
        <v>45738</v>
      </c>
      <c r="I3909" s="1" t="str">
        <f>TEXT(data[[#This Row],[OrderDate]],"mmm")</f>
        <v>Mar</v>
      </c>
      <c r="J3909" s="6">
        <v>0.4777777777777778</v>
      </c>
      <c r="K3909" s="6" t="str">
        <f>TEXT(data[[#This Row],[OrderTime]],"h")</f>
        <v>11</v>
      </c>
      <c r="L3909" s="1">
        <v>45738</v>
      </c>
      <c r="M3909" s="6">
        <v>0.76944444444444449</v>
      </c>
      <c r="N3909" t="s">
        <v>75</v>
      </c>
      <c r="O3909" t="s">
        <v>1096</v>
      </c>
      <c r="P3909" t="s">
        <v>25</v>
      </c>
      <c r="Q3909" t="s">
        <v>26</v>
      </c>
      <c r="R3909" t="s">
        <v>83</v>
      </c>
      <c r="S3909" t="s">
        <v>47</v>
      </c>
      <c r="T3909" t="s">
        <v>38</v>
      </c>
      <c r="U3909" t="s">
        <v>30</v>
      </c>
      <c r="V3909" s="5">
        <f>data[[#This Row],[PriceUSD]]*data[[#This Row],[Quantity]]</f>
        <v>62.32</v>
      </c>
      <c r="W3909" s="7">
        <f>data[[#This Row],[OrderDate]] + TIME(VALUE(LEFT(data[[#This Row],[OrderTime]],2)), VALUE(RIGHT(data[[#This Row],[OrderTime]],2)), 0)</f>
        <v>45738.054166666669</v>
      </c>
      <c r="X3909" s="7">
        <f>_xlfn.MINIFS(data[OrderDateTime], data[CustomerName], data[[#This Row],[CustomerName]])</f>
        <v>45515.052083333336</v>
      </c>
      <c r="Y3909" t="str">
        <f>IF(data[[#This Row],[OrderDateTime]]=data[[#This Row],[FirstOrderDateTime]], "New", "Returning")</f>
        <v>Returning</v>
      </c>
      <c r="Z3909" s="7">
        <f>data[[#This Row],[DeliveryDate]] + data[[#This Row],[DeliveryTime]]</f>
        <v>45738.769444444442</v>
      </c>
      <c r="AA3909" s="7">
        <f>data[[#This Row],[OrderDateTime]] + 1</f>
        <v>45739.054166666669</v>
      </c>
      <c r="AB3909" s="7" t="str">
        <f>IF(data[[#This Row],[DeliveryDateTime]] &lt;= data[[#This Row],[SLADue]], "On Time", "Late")</f>
        <v>On Time</v>
      </c>
    </row>
    <row r="3910" spans="1:28" x14ac:dyDescent="0.2">
      <c r="A3910" t="s">
        <v>4460</v>
      </c>
      <c r="B3910" t="s">
        <v>19</v>
      </c>
      <c r="C3910" t="s">
        <v>79</v>
      </c>
      <c r="D3910" t="s">
        <v>80</v>
      </c>
      <c r="E3910" s="5">
        <v>24.37</v>
      </c>
      <c r="F3910" t="s">
        <v>63</v>
      </c>
      <c r="G3910">
        <v>1</v>
      </c>
      <c r="H3910" s="1">
        <v>45884</v>
      </c>
      <c r="I3910" s="1" t="str">
        <f>TEXT(data[[#This Row],[OrderDate]],"mmm")</f>
        <v>Aug</v>
      </c>
      <c r="J3910" s="6">
        <v>0.62291666666666667</v>
      </c>
      <c r="K3910" s="6" t="str">
        <f>TEXT(data[[#This Row],[OrderTime]],"h")</f>
        <v>14</v>
      </c>
      <c r="L3910" s="1">
        <v>45884</v>
      </c>
      <c r="M3910" s="6">
        <v>0.9145833333333333</v>
      </c>
      <c r="N3910" t="s">
        <v>208</v>
      </c>
      <c r="O3910" t="s">
        <v>251</v>
      </c>
      <c r="P3910" t="s">
        <v>202</v>
      </c>
      <c r="Q3910" t="s">
        <v>26</v>
      </c>
      <c r="R3910" t="s">
        <v>83</v>
      </c>
      <c r="S3910" t="s">
        <v>47</v>
      </c>
      <c r="T3910" t="s">
        <v>59</v>
      </c>
      <c r="U3910" t="s">
        <v>30</v>
      </c>
      <c r="V3910" s="5">
        <f>data[[#This Row],[PriceUSD]]*data[[#This Row],[Quantity]]</f>
        <v>24.37</v>
      </c>
      <c r="W3910" s="7">
        <f>data[[#This Row],[OrderDate]] + TIME(VALUE(LEFT(data[[#This Row],[OrderTime]],2)), VALUE(RIGHT(data[[#This Row],[OrderTime]],2)), 0)</f>
        <v>45884.046527777777</v>
      </c>
      <c r="X3910" s="7">
        <f>_xlfn.MINIFS(data[OrderDateTime], data[CustomerName], data[[#This Row],[CustomerName]])</f>
        <v>45516.030555555553</v>
      </c>
      <c r="Y3910" t="str">
        <f>IF(data[[#This Row],[OrderDateTime]]=data[[#This Row],[FirstOrderDateTime]], "New", "Returning")</f>
        <v>Returning</v>
      </c>
      <c r="Z3910" s="7">
        <f>data[[#This Row],[DeliveryDate]] + data[[#This Row],[DeliveryTime]]</f>
        <v>45884.914583333331</v>
      </c>
      <c r="AA3910" s="7">
        <f>data[[#This Row],[OrderDateTime]] + 1</f>
        <v>45885.046527777777</v>
      </c>
      <c r="AB3910" s="7" t="str">
        <f>IF(data[[#This Row],[DeliveryDateTime]] &lt;= data[[#This Row],[SLADue]], "On Time", "Late")</f>
        <v>On Time</v>
      </c>
    </row>
    <row r="3911" spans="1:28" x14ac:dyDescent="0.2">
      <c r="A3911" t="s">
        <v>4461</v>
      </c>
      <c r="B3911" t="s">
        <v>19</v>
      </c>
      <c r="C3911" t="s">
        <v>69</v>
      </c>
      <c r="D3911" t="s">
        <v>70</v>
      </c>
      <c r="E3911" s="5">
        <v>50.07</v>
      </c>
      <c r="F3911" t="s">
        <v>71</v>
      </c>
      <c r="G3911">
        <v>1</v>
      </c>
      <c r="H3911" s="1">
        <v>45589</v>
      </c>
      <c r="I3911" s="1" t="str">
        <f>TEXT(data[[#This Row],[OrderDate]],"mmm")</f>
        <v>Oct</v>
      </c>
      <c r="J3911" s="6">
        <v>0.46041666666666664</v>
      </c>
      <c r="K3911" s="6" t="str">
        <f>TEXT(data[[#This Row],[OrderTime]],"h")</f>
        <v>11</v>
      </c>
      <c r="L3911" s="1">
        <v>45591</v>
      </c>
      <c r="M3911" s="6">
        <v>0.7104166666666667</v>
      </c>
      <c r="N3911" t="s">
        <v>75</v>
      </c>
      <c r="O3911" t="s">
        <v>512</v>
      </c>
      <c r="P3911" t="s">
        <v>25</v>
      </c>
      <c r="Q3911" t="s">
        <v>53</v>
      </c>
      <c r="R3911" t="s">
        <v>37</v>
      </c>
      <c r="S3911" t="s">
        <v>105</v>
      </c>
      <c r="T3911" t="s">
        <v>106</v>
      </c>
      <c r="U3911" t="s">
        <v>30</v>
      </c>
      <c r="V3911" s="5">
        <f>data[[#This Row],[PriceUSD]]*data[[#This Row],[Quantity]]</f>
        <v>50.07</v>
      </c>
      <c r="W3911" s="7">
        <f>data[[#This Row],[OrderDate]] + TIME(VALUE(LEFT(data[[#This Row],[OrderTime]],2)), VALUE(RIGHT(data[[#This Row],[OrderTime]],2)), 0)</f>
        <v>45589.046527777777</v>
      </c>
      <c r="X3911" s="7">
        <f>_xlfn.MINIFS(data[OrderDateTime], data[CustomerName], data[[#This Row],[CustomerName]])</f>
        <v>45572</v>
      </c>
      <c r="Y3911" t="str">
        <f>IF(data[[#This Row],[OrderDateTime]]=data[[#This Row],[FirstOrderDateTime]], "New", "Returning")</f>
        <v>Returning</v>
      </c>
      <c r="Z3911" s="7">
        <f>data[[#This Row],[DeliveryDate]] + data[[#This Row],[DeliveryTime]]</f>
        <v>45591.710416666669</v>
      </c>
      <c r="AA3911" s="7">
        <f>data[[#This Row],[OrderDateTime]] + 1</f>
        <v>45590.046527777777</v>
      </c>
      <c r="AB3911" s="7" t="str">
        <f>IF(data[[#This Row],[DeliveryDateTime]] &lt;= data[[#This Row],[SLADue]], "On Time", "Late")</f>
        <v>Late</v>
      </c>
    </row>
    <row r="3912" spans="1:28" x14ac:dyDescent="0.2">
      <c r="A3912" t="s">
        <v>4462</v>
      </c>
      <c r="B3912" t="s">
        <v>19</v>
      </c>
      <c r="C3912" t="s">
        <v>41</v>
      </c>
      <c r="D3912" t="s">
        <v>42</v>
      </c>
      <c r="E3912" s="5">
        <v>37.6</v>
      </c>
      <c r="F3912" t="s">
        <v>74</v>
      </c>
      <c r="G3912">
        <v>1</v>
      </c>
      <c r="H3912" s="1">
        <v>45836</v>
      </c>
      <c r="I3912" s="1" t="str">
        <f>TEXT(data[[#This Row],[OrderDate]],"mmm")</f>
        <v>Jun</v>
      </c>
      <c r="J3912" s="6">
        <v>0.50277777777777777</v>
      </c>
      <c r="K3912" s="6" t="str">
        <f>TEXT(data[[#This Row],[OrderTime]],"h")</f>
        <v>12</v>
      </c>
      <c r="L3912" s="1">
        <v>45836</v>
      </c>
      <c r="M3912" s="6">
        <v>0.75277777777777777</v>
      </c>
      <c r="N3912" t="s">
        <v>88</v>
      </c>
      <c r="O3912" t="s">
        <v>311</v>
      </c>
      <c r="P3912" t="s">
        <v>25</v>
      </c>
      <c r="Q3912" t="s">
        <v>26</v>
      </c>
      <c r="R3912" t="s">
        <v>46</v>
      </c>
      <c r="S3912" t="s">
        <v>47</v>
      </c>
      <c r="T3912" t="s">
        <v>38</v>
      </c>
      <c r="U3912" t="s">
        <v>30</v>
      </c>
      <c r="V3912" s="5">
        <f>data[[#This Row],[PriceUSD]]*data[[#This Row],[Quantity]]</f>
        <v>37.6</v>
      </c>
      <c r="W3912" s="7">
        <f>data[[#This Row],[OrderDate]] + TIME(VALUE(LEFT(data[[#This Row],[OrderTime]],2)), VALUE(RIGHT(data[[#This Row],[OrderTime]],2)), 0)</f>
        <v>45836.054166666669</v>
      </c>
      <c r="X3912" s="7">
        <f>_xlfn.MINIFS(data[OrderDateTime], data[CustomerName], data[[#This Row],[CustomerName]])</f>
        <v>45513.046527777777</v>
      </c>
      <c r="Y3912" t="str">
        <f>IF(data[[#This Row],[OrderDateTime]]=data[[#This Row],[FirstOrderDateTime]], "New", "Returning")</f>
        <v>Returning</v>
      </c>
      <c r="Z3912" s="7">
        <f>data[[#This Row],[DeliveryDate]] + data[[#This Row],[DeliveryTime]]</f>
        <v>45836.75277777778</v>
      </c>
      <c r="AA3912" s="7">
        <f>data[[#This Row],[OrderDateTime]] + 1</f>
        <v>45837.054166666669</v>
      </c>
      <c r="AB3912" s="7" t="str">
        <f>IF(data[[#This Row],[DeliveryDateTime]] &lt;= data[[#This Row],[SLADue]], "On Time", "Late")</f>
        <v>On Time</v>
      </c>
    </row>
    <row r="3913" spans="1:28" x14ac:dyDescent="0.2">
      <c r="A3913" t="s">
        <v>4463</v>
      </c>
      <c r="B3913" t="s">
        <v>19</v>
      </c>
      <c r="C3913" t="s">
        <v>92</v>
      </c>
      <c r="D3913" t="s">
        <v>93</v>
      </c>
      <c r="E3913" s="5">
        <v>84.1</v>
      </c>
      <c r="F3913" t="s">
        <v>63</v>
      </c>
      <c r="G3913">
        <v>1</v>
      </c>
      <c r="H3913" s="1">
        <v>45599</v>
      </c>
      <c r="I3913" s="1" t="str">
        <f>TEXT(data[[#This Row],[OrderDate]],"mmm")</f>
        <v>Nov</v>
      </c>
      <c r="J3913" s="6">
        <v>0.8979166666666667</v>
      </c>
      <c r="K3913" s="6" t="str">
        <f>TEXT(data[[#This Row],[OrderTime]],"h")</f>
        <v>21</v>
      </c>
      <c r="L3913" s="1">
        <v>45600</v>
      </c>
      <c r="M3913" s="6">
        <v>0.8979166666666667</v>
      </c>
      <c r="N3913" t="s">
        <v>175</v>
      </c>
      <c r="O3913" t="s">
        <v>2461</v>
      </c>
      <c r="P3913" t="s">
        <v>25</v>
      </c>
      <c r="Q3913" t="s">
        <v>26</v>
      </c>
      <c r="R3913" t="s">
        <v>66</v>
      </c>
      <c r="S3913" t="s">
        <v>28</v>
      </c>
      <c r="T3913" t="s">
        <v>143</v>
      </c>
      <c r="U3913" t="s">
        <v>30</v>
      </c>
      <c r="V3913" s="5">
        <f>data[[#This Row],[PriceUSD]]*data[[#This Row],[Quantity]]</f>
        <v>84.1</v>
      </c>
      <c r="W3913" s="7">
        <f>data[[#This Row],[OrderDate]] + TIME(VALUE(LEFT(data[[#This Row],[OrderTime]],2)), VALUE(RIGHT(data[[#This Row],[OrderTime]],2)), 0)</f>
        <v>45599.046527777777</v>
      </c>
      <c r="X3913" s="7">
        <f>_xlfn.MINIFS(data[OrderDateTime], data[CustomerName], data[[#This Row],[CustomerName]])</f>
        <v>45539.052083333336</v>
      </c>
      <c r="Y3913" t="str">
        <f>IF(data[[#This Row],[OrderDateTime]]=data[[#This Row],[FirstOrderDateTime]], "New", "Returning")</f>
        <v>Returning</v>
      </c>
      <c r="Z3913" s="7">
        <f>data[[#This Row],[DeliveryDate]] + data[[#This Row],[DeliveryTime]]</f>
        <v>45600.897916666669</v>
      </c>
      <c r="AA3913" s="7">
        <f>data[[#This Row],[OrderDateTime]] + 1</f>
        <v>45600.046527777777</v>
      </c>
      <c r="AB3913" s="7" t="str">
        <f>IF(data[[#This Row],[DeliveryDateTime]] &lt;= data[[#This Row],[SLADue]], "On Time", "Late")</f>
        <v>Late</v>
      </c>
    </row>
    <row r="3914" spans="1:28" x14ac:dyDescent="0.2">
      <c r="A3914" t="s">
        <v>4464</v>
      </c>
      <c r="B3914" t="s">
        <v>19</v>
      </c>
      <c r="C3914" t="s">
        <v>79</v>
      </c>
      <c r="D3914" t="s">
        <v>80</v>
      </c>
      <c r="E3914" s="5">
        <v>29.17</v>
      </c>
      <c r="F3914" t="s">
        <v>81</v>
      </c>
      <c r="G3914">
        <v>2</v>
      </c>
      <c r="H3914" s="1">
        <v>45748</v>
      </c>
      <c r="I3914" s="1" t="str">
        <f>TEXT(data[[#This Row],[OrderDate]],"mmm")</f>
        <v>Apr</v>
      </c>
      <c r="J3914" s="6">
        <v>0.63958333333333328</v>
      </c>
      <c r="K3914" s="6" t="str">
        <f>TEXT(data[[#This Row],[OrderTime]],"h")</f>
        <v>15</v>
      </c>
      <c r="L3914" s="1">
        <v>45749</v>
      </c>
      <c r="M3914" s="6">
        <v>0.76458333333333328</v>
      </c>
      <c r="N3914" t="s">
        <v>175</v>
      </c>
      <c r="O3914" t="s">
        <v>113</v>
      </c>
      <c r="P3914" t="s">
        <v>25</v>
      </c>
      <c r="Q3914" t="s">
        <v>53</v>
      </c>
      <c r="R3914" t="s">
        <v>83</v>
      </c>
      <c r="S3914" t="s">
        <v>28</v>
      </c>
      <c r="T3914" t="s">
        <v>38</v>
      </c>
      <c r="U3914" t="s">
        <v>30</v>
      </c>
      <c r="V3914" s="5">
        <f>data[[#This Row],[PriceUSD]]*data[[#This Row],[Quantity]]</f>
        <v>58.34</v>
      </c>
      <c r="W3914" s="7">
        <f>data[[#This Row],[OrderDate]] + TIME(VALUE(LEFT(data[[#This Row],[OrderTime]],2)), VALUE(RIGHT(data[[#This Row],[OrderTime]],2)), 0)</f>
        <v>45748.022916666669</v>
      </c>
      <c r="X3914" s="7">
        <f>_xlfn.MINIFS(data[OrderDateTime], data[CustomerName], data[[#This Row],[CustomerName]])</f>
        <v>45522.054166666669</v>
      </c>
      <c r="Y3914" t="str">
        <f>IF(data[[#This Row],[OrderDateTime]]=data[[#This Row],[FirstOrderDateTime]], "New", "Returning")</f>
        <v>Returning</v>
      </c>
      <c r="Z3914" s="7">
        <f>data[[#This Row],[DeliveryDate]] + data[[#This Row],[DeliveryTime]]</f>
        <v>45749.76458333333</v>
      </c>
      <c r="AA3914" s="7">
        <f>data[[#This Row],[OrderDateTime]] + 1</f>
        <v>45749.022916666669</v>
      </c>
      <c r="AB3914" s="7" t="str">
        <f>IF(data[[#This Row],[DeliveryDateTime]] &lt;= data[[#This Row],[SLADue]], "On Time", "Late")</f>
        <v>Late</v>
      </c>
    </row>
    <row r="3915" spans="1:28" x14ac:dyDescent="0.2">
      <c r="A3915" t="s">
        <v>4465</v>
      </c>
      <c r="B3915" t="s">
        <v>19</v>
      </c>
      <c r="C3915" t="s">
        <v>20</v>
      </c>
      <c r="D3915" t="s">
        <v>21</v>
      </c>
      <c r="E3915" s="5">
        <v>16.04</v>
      </c>
      <c r="F3915" t="s">
        <v>22</v>
      </c>
      <c r="G3915">
        <v>1</v>
      </c>
      <c r="H3915" s="1">
        <v>45619</v>
      </c>
      <c r="I3915" s="1" t="str">
        <f>TEXT(data[[#This Row],[OrderDate]],"mmm")</f>
        <v>Nov</v>
      </c>
      <c r="J3915" s="6">
        <v>0.40833333333333333</v>
      </c>
      <c r="K3915" s="6" t="str">
        <f>TEXT(data[[#This Row],[OrderTime]],"h")</f>
        <v>9</v>
      </c>
      <c r="L3915" s="1">
        <v>45619</v>
      </c>
      <c r="M3915" s="6">
        <v>0.53333333333333333</v>
      </c>
      <c r="N3915" t="s">
        <v>145</v>
      </c>
      <c r="O3915" t="s">
        <v>597</v>
      </c>
      <c r="P3915" t="s">
        <v>77</v>
      </c>
      <c r="Q3915" t="s">
        <v>26</v>
      </c>
      <c r="R3915" t="s">
        <v>27</v>
      </c>
      <c r="S3915" t="s">
        <v>47</v>
      </c>
      <c r="T3915" t="s">
        <v>38</v>
      </c>
      <c r="U3915" t="s">
        <v>39</v>
      </c>
      <c r="V3915" s="5">
        <f>data[[#This Row],[PriceUSD]]*data[[#This Row],[Quantity]]</f>
        <v>16.04</v>
      </c>
      <c r="W3915" s="7">
        <f>data[[#This Row],[OrderDate]] + TIME(VALUE(LEFT(data[[#This Row],[OrderTime]],2)), VALUE(RIGHT(data[[#This Row],[OrderTime]],2)), 0)</f>
        <v>45619.022916666669</v>
      </c>
      <c r="X3915" s="7">
        <f>_xlfn.MINIFS(data[OrderDateTime], data[CustomerName], data[[#This Row],[CustomerName]])</f>
        <v>45519.052083333336</v>
      </c>
      <c r="Y3915" t="str">
        <f>IF(data[[#This Row],[OrderDateTime]]=data[[#This Row],[FirstOrderDateTime]], "New", "Returning")</f>
        <v>Returning</v>
      </c>
      <c r="Z3915" s="7">
        <f>data[[#This Row],[DeliveryDate]] + data[[#This Row],[DeliveryTime]]</f>
        <v>45619.533333333333</v>
      </c>
      <c r="AA3915" s="7">
        <f>data[[#This Row],[OrderDateTime]] + 1</f>
        <v>45620.022916666669</v>
      </c>
      <c r="AB3915" s="7" t="str">
        <f>IF(data[[#This Row],[DeliveryDateTime]] &lt;= data[[#This Row],[SLADue]], "On Time", "Late")</f>
        <v>On Time</v>
      </c>
    </row>
    <row r="3916" spans="1:28" x14ac:dyDescent="0.2">
      <c r="A3916" t="s">
        <v>4466</v>
      </c>
      <c r="B3916" t="s">
        <v>19</v>
      </c>
      <c r="C3916" t="s">
        <v>101</v>
      </c>
      <c r="D3916" t="s">
        <v>102</v>
      </c>
      <c r="E3916" s="5">
        <v>25.58</v>
      </c>
      <c r="F3916" t="s">
        <v>63</v>
      </c>
      <c r="G3916">
        <v>1</v>
      </c>
      <c r="H3916" s="1">
        <v>45513</v>
      </c>
      <c r="I3916" s="1" t="str">
        <f>TEXT(data[[#This Row],[OrderDate]],"mmm")</f>
        <v>Aug</v>
      </c>
      <c r="J3916" s="6">
        <v>0.66874999999999996</v>
      </c>
      <c r="K3916" s="6" t="str">
        <f>TEXT(data[[#This Row],[OrderTime]],"h")</f>
        <v>16</v>
      </c>
      <c r="L3916" s="1">
        <v>45514</v>
      </c>
      <c r="M3916" s="6">
        <v>0.66874999999999996</v>
      </c>
      <c r="N3916" t="s">
        <v>88</v>
      </c>
      <c r="O3916" t="s">
        <v>565</v>
      </c>
      <c r="P3916" t="s">
        <v>25</v>
      </c>
      <c r="Q3916" t="s">
        <v>53</v>
      </c>
      <c r="R3916" t="s">
        <v>83</v>
      </c>
      <c r="S3916" t="s">
        <v>28</v>
      </c>
      <c r="T3916" t="s">
        <v>38</v>
      </c>
      <c r="U3916" t="s">
        <v>30</v>
      </c>
      <c r="V3916" s="5">
        <f>data[[#This Row],[PriceUSD]]*data[[#This Row],[Quantity]]</f>
        <v>25.58</v>
      </c>
      <c r="W3916" s="7">
        <f>data[[#This Row],[OrderDate]] + TIME(VALUE(LEFT(data[[#This Row],[OrderTime]],2)), VALUE(RIGHT(data[[#This Row],[OrderTime]],2)), 0)</f>
        <v>45513.052083333336</v>
      </c>
      <c r="X3916" s="7">
        <f>_xlfn.MINIFS(data[OrderDateTime], data[CustomerName], data[[#This Row],[CustomerName]])</f>
        <v>45513.052083333336</v>
      </c>
      <c r="Y3916" t="str">
        <f>IF(data[[#This Row],[OrderDateTime]]=data[[#This Row],[FirstOrderDateTime]], "New", "Returning")</f>
        <v>New</v>
      </c>
      <c r="Z3916" s="7">
        <f>data[[#This Row],[DeliveryDate]] + data[[#This Row],[DeliveryTime]]</f>
        <v>45514.668749999997</v>
      </c>
      <c r="AA3916" s="7">
        <f>data[[#This Row],[OrderDateTime]] + 1</f>
        <v>45514.052083333336</v>
      </c>
      <c r="AB3916" s="7" t="str">
        <f>IF(data[[#This Row],[DeliveryDateTime]] &lt;= data[[#This Row],[SLADue]], "On Time", "Late")</f>
        <v>Late</v>
      </c>
    </row>
    <row r="3917" spans="1:28" x14ac:dyDescent="0.2">
      <c r="A3917" t="s">
        <v>4467</v>
      </c>
      <c r="B3917" t="s">
        <v>19</v>
      </c>
      <c r="C3917" t="s">
        <v>117</v>
      </c>
      <c r="D3917" t="s">
        <v>118</v>
      </c>
      <c r="E3917" s="5">
        <v>62.87</v>
      </c>
      <c r="F3917" t="s">
        <v>119</v>
      </c>
      <c r="G3917">
        <v>1</v>
      </c>
      <c r="H3917" s="1">
        <v>45834</v>
      </c>
      <c r="I3917" s="1" t="str">
        <f>TEXT(data[[#This Row],[OrderDate]],"mmm")</f>
        <v>Jun</v>
      </c>
      <c r="J3917" s="6">
        <v>0.47291666666666665</v>
      </c>
      <c r="K3917" s="6" t="str">
        <f>TEXT(data[[#This Row],[OrderTime]],"h")</f>
        <v>11</v>
      </c>
      <c r="L3917" s="1">
        <v>45834</v>
      </c>
      <c r="M3917" s="6">
        <v>0.63958333333333328</v>
      </c>
      <c r="N3917" t="s">
        <v>34</v>
      </c>
      <c r="O3917" t="s">
        <v>618</v>
      </c>
      <c r="P3917" t="s">
        <v>36</v>
      </c>
      <c r="Q3917" t="s">
        <v>26</v>
      </c>
      <c r="R3917" t="s">
        <v>66</v>
      </c>
      <c r="S3917" t="s">
        <v>47</v>
      </c>
      <c r="T3917" t="s">
        <v>38</v>
      </c>
      <c r="U3917" t="s">
        <v>30</v>
      </c>
      <c r="V3917" s="5">
        <f>data[[#This Row],[PriceUSD]]*data[[#This Row],[Quantity]]</f>
        <v>62.87</v>
      </c>
      <c r="W3917" s="7">
        <f>data[[#This Row],[OrderDate]] + TIME(VALUE(LEFT(data[[#This Row],[OrderTime]],2)), VALUE(RIGHT(data[[#This Row],[OrderTime]],2)), 0)</f>
        <v>45834.046527777777</v>
      </c>
      <c r="X3917" s="7">
        <f>_xlfn.MINIFS(data[OrderDateTime], data[CustomerName], data[[#This Row],[CustomerName]])</f>
        <v>45519.015277777777</v>
      </c>
      <c r="Y3917" t="str">
        <f>IF(data[[#This Row],[OrderDateTime]]=data[[#This Row],[FirstOrderDateTime]], "New", "Returning")</f>
        <v>Returning</v>
      </c>
      <c r="Z3917" s="7">
        <f>data[[#This Row],[DeliveryDate]] + data[[#This Row],[DeliveryTime]]</f>
        <v>45834.63958333333</v>
      </c>
      <c r="AA3917" s="7">
        <f>data[[#This Row],[OrderDateTime]] + 1</f>
        <v>45835.046527777777</v>
      </c>
      <c r="AB3917" s="7" t="str">
        <f>IF(data[[#This Row],[DeliveryDateTime]] &lt;= data[[#This Row],[SLADue]], "On Time", "Late")</f>
        <v>On Time</v>
      </c>
    </row>
    <row r="3918" spans="1:28" x14ac:dyDescent="0.2">
      <c r="A3918" t="s">
        <v>4468</v>
      </c>
      <c r="B3918" t="s">
        <v>19</v>
      </c>
      <c r="C3918" t="s">
        <v>92</v>
      </c>
      <c r="D3918" t="s">
        <v>93</v>
      </c>
      <c r="E3918" s="5">
        <v>88.53</v>
      </c>
      <c r="F3918" t="s">
        <v>63</v>
      </c>
      <c r="G3918">
        <v>2</v>
      </c>
      <c r="H3918" s="1">
        <v>45758</v>
      </c>
      <c r="I3918" s="1" t="str">
        <f>TEXT(data[[#This Row],[OrderDate]],"mmm")</f>
        <v>Apr</v>
      </c>
      <c r="J3918" s="6">
        <v>0.85972222222222228</v>
      </c>
      <c r="K3918" s="6" t="str">
        <f>TEXT(data[[#This Row],[OrderTime]],"h")</f>
        <v>20</v>
      </c>
      <c r="L3918" s="1">
        <v>45759</v>
      </c>
      <c r="M3918" s="6">
        <v>0.55694444444444446</v>
      </c>
      <c r="N3918" t="s">
        <v>44</v>
      </c>
      <c r="O3918" t="s">
        <v>719</v>
      </c>
      <c r="P3918" t="s">
        <v>25</v>
      </c>
      <c r="Q3918" t="s">
        <v>26</v>
      </c>
      <c r="R3918" t="s">
        <v>66</v>
      </c>
      <c r="S3918" t="s">
        <v>28</v>
      </c>
      <c r="T3918" t="s">
        <v>136</v>
      </c>
      <c r="U3918" t="s">
        <v>39</v>
      </c>
      <c r="V3918" s="5">
        <f>data[[#This Row],[PriceUSD]]*data[[#This Row],[Quantity]]</f>
        <v>177.06</v>
      </c>
      <c r="W3918" s="7">
        <f>data[[#This Row],[OrderDate]] + TIME(VALUE(LEFT(data[[#This Row],[OrderTime]],2)), VALUE(RIGHT(data[[#This Row],[OrderTime]],2)), 0)</f>
        <v>45758.015277777777</v>
      </c>
      <c r="X3918" s="7">
        <f>_xlfn.MINIFS(data[OrderDateTime], data[CustomerName], data[[#This Row],[CustomerName]])</f>
        <v>45519.015277777777</v>
      </c>
      <c r="Y3918" t="str">
        <f>IF(data[[#This Row],[OrderDateTime]]=data[[#This Row],[FirstOrderDateTime]], "New", "Returning")</f>
        <v>Returning</v>
      </c>
      <c r="Z3918" s="7">
        <f>data[[#This Row],[DeliveryDate]] + data[[#This Row],[DeliveryTime]]</f>
        <v>45759.556944444441</v>
      </c>
      <c r="AA3918" s="7">
        <f>data[[#This Row],[OrderDateTime]] + 1</f>
        <v>45759.015277777777</v>
      </c>
      <c r="AB3918" s="7" t="str">
        <f>IF(data[[#This Row],[DeliveryDateTime]] &lt;= data[[#This Row],[SLADue]], "On Time", "Late")</f>
        <v>Late</v>
      </c>
    </row>
    <row r="3919" spans="1:28" x14ac:dyDescent="0.2">
      <c r="A3919" t="s">
        <v>4469</v>
      </c>
      <c r="B3919" t="s">
        <v>19</v>
      </c>
      <c r="C3919" t="s">
        <v>126</v>
      </c>
      <c r="D3919" t="s">
        <v>127</v>
      </c>
      <c r="E3919" s="5">
        <v>20.95</v>
      </c>
      <c r="F3919" t="s">
        <v>56</v>
      </c>
      <c r="G3919">
        <v>2</v>
      </c>
      <c r="H3919" s="1">
        <v>45719</v>
      </c>
      <c r="I3919" s="1" t="str">
        <f>TEXT(data[[#This Row],[OrderDate]],"mmm")</f>
        <v>Mar</v>
      </c>
      <c r="J3919" s="6">
        <v>0.62569444444444444</v>
      </c>
      <c r="K3919" s="6" t="str">
        <f>TEXT(data[[#This Row],[OrderTime]],"h")</f>
        <v>15</v>
      </c>
      <c r="L3919" s="1">
        <v>45721</v>
      </c>
      <c r="M3919" s="6">
        <v>0.75069444444444444</v>
      </c>
      <c r="N3919" t="s">
        <v>292</v>
      </c>
      <c r="O3919" t="s">
        <v>614</v>
      </c>
      <c r="P3919" t="s">
        <v>77</v>
      </c>
      <c r="Q3919" t="s">
        <v>53</v>
      </c>
      <c r="R3919" t="s">
        <v>129</v>
      </c>
      <c r="S3919" t="s">
        <v>105</v>
      </c>
      <c r="T3919" t="s">
        <v>29</v>
      </c>
      <c r="U3919" t="s">
        <v>67</v>
      </c>
      <c r="V3919" s="5">
        <f>data[[#This Row],[PriceUSD]]*data[[#This Row],[Quantity]]</f>
        <v>41.9</v>
      </c>
      <c r="W3919" s="7">
        <f>data[[#This Row],[OrderDate]] + TIME(VALUE(LEFT(data[[#This Row],[OrderTime]],2)), VALUE(RIGHT(data[[#This Row],[OrderTime]],2)), 0)</f>
        <v>45719.030555555553</v>
      </c>
      <c r="X3919" s="7">
        <f>_xlfn.MINIFS(data[OrderDateTime], data[CustomerName], data[[#This Row],[CustomerName]])</f>
        <v>45512.007638888892</v>
      </c>
      <c r="Y3919" t="str">
        <f>IF(data[[#This Row],[OrderDateTime]]=data[[#This Row],[FirstOrderDateTime]], "New", "Returning")</f>
        <v>Returning</v>
      </c>
      <c r="Z3919" s="7">
        <f>data[[#This Row],[DeliveryDate]] + data[[#This Row],[DeliveryTime]]</f>
        <v>45721.750694444447</v>
      </c>
      <c r="AA3919" s="7">
        <f>data[[#This Row],[OrderDateTime]] + 1</f>
        <v>45720.030555555553</v>
      </c>
      <c r="AB3919" s="7" t="str">
        <f>IF(data[[#This Row],[DeliveryDateTime]] &lt;= data[[#This Row],[SLADue]], "On Time", "Late")</f>
        <v>Late</v>
      </c>
    </row>
    <row r="3920" spans="1:28" x14ac:dyDescent="0.2">
      <c r="A3920" t="s">
        <v>4470</v>
      </c>
      <c r="B3920" t="s">
        <v>19</v>
      </c>
      <c r="C3920" t="s">
        <v>290</v>
      </c>
      <c r="D3920" t="s">
        <v>291</v>
      </c>
      <c r="E3920" s="5">
        <v>59.97</v>
      </c>
      <c r="F3920" t="s">
        <v>22</v>
      </c>
      <c r="G3920">
        <v>1</v>
      </c>
      <c r="H3920" s="1">
        <v>45783</v>
      </c>
      <c r="I3920" s="1" t="str">
        <f>TEXT(data[[#This Row],[OrderDate]],"mmm")</f>
        <v>May</v>
      </c>
      <c r="J3920" s="6">
        <v>0.86458333333333337</v>
      </c>
      <c r="K3920" s="6" t="str">
        <f>TEXT(data[[#This Row],[OrderTime]],"h")</f>
        <v>20</v>
      </c>
      <c r="L3920" s="1">
        <v>45784</v>
      </c>
      <c r="M3920" s="6">
        <v>0.90625</v>
      </c>
      <c r="N3920" t="s">
        <v>23</v>
      </c>
      <c r="O3920" t="s">
        <v>1802</v>
      </c>
      <c r="P3920" t="s">
        <v>25</v>
      </c>
      <c r="Q3920" t="s">
        <v>53</v>
      </c>
      <c r="R3920" t="s">
        <v>294</v>
      </c>
      <c r="S3920" t="s">
        <v>28</v>
      </c>
      <c r="T3920" t="s">
        <v>38</v>
      </c>
      <c r="U3920" t="s">
        <v>39</v>
      </c>
      <c r="V3920" s="5">
        <f>data[[#This Row],[PriceUSD]]*data[[#This Row],[Quantity]]</f>
        <v>59.97</v>
      </c>
      <c r="W3920" s="7">
        <f>data[[#This Row],[OrderDate]] + TIME(VALUE(LEFT(data[[#This Row],[OrderTime]],2)), VALUE(RIGHT(data[[#This Row],[OrderTime]],2)), 0)</f>
        <v>45783.022916666669</v>
      </c>
      <c r="X3920" s="7">
        <f>_xlfn.MINIFS(data[OrderDateTime], data[CustomerName], data[[#This Row],[CustomerName]])</f>
        <v>45513.038888888892</v>
      </c>
      <c r="Y3920" t="str">
        <f>IF(data[[#This Row],[OrderDateTime]]=data[[#This Row],[FirstOrderDateTime]], "New", "Returning")</f>
        <v>Returning</v>
      </c>
      <c r="Z3920" s="7">
        <f>data[[#This Row],[DeliveryDate]] + data[[#This Row],[DeliveryTime]]</f>
        <v>45784.90625</v>
      </c>
      <c r="AA3920" s="7">
        <f>data[[#This Row],[OrderDateTime]] + 1</f>
        <v>45784.022916666669</v>
      </c>
      <c r="AB3920" s="7" t="str">
        <f>IF(data[[#This Row],[DeliveryDateTime]] &lt;= data[[#This Row],[SLADue]], "On Time", "Late")</f>
        <v>Late</v>
      </c>
    </row>
    <row r="3921" spans="1:28" x14ac:dyDescent="0.2">
      <c r="A3921" t="s">
        <v>4471</v>
      </c>
      <c r="B3921" t="s">
        <v>19</v>
      </c>
      <c r="C3921" t="s">
        <v>258</v>
      </c>
      <c r="D3921" t="s">
        <v>259</v>
      </c>
      <c r="E3921" s="5">
        <v>119.35</v>
      </c>
      <c r="F3921" t="s">
        <v>182</v>
      </c>
      <c r="G3921">
        <v>1</v>
      </c>
      <c r="H3921" s="1">
        <v>45611</v>
      </c>
      <c r="I3921" s="1" t="str">
        <f>TEXT(data[[#This Row],[OrderDate]],"mmm")</f>
        <v>Nov</v>
      </c>
      <c r="J3921" s="6">
        <v>0.39791666666666664</v>
      </c>
      <c r="K3921" s="6" t="str">
        <f>TEXT(data[[#This Row],[OrderTime]],"h")</f>
        <v>9</v>
      </c>
      <c r="L3921" s="1">
        <v>45612</v>
      </c>
      <c r="M3921" s="6">
        <v>0.6479166666666667</v>
      </c>
      <c r="N3921" t="s">
        <v>23</v>
      </c>
      <c r="O3921" t="s">
        <v>674</v>
      </c>
      <c r="P3921" t="s">
        <v>25</v>
      </c>
      <c r="Q3921" t="s">
        <v>26</v>
      </c>
      <c r="R3921" t="s">
        <v>261</v>
      </c>
      <c r="S3921" t="s">
        <v>28</v>
      </c>
      <c r="T3921" t="s">
        <v>106</v>
      </c>
      <c r="U3921" t="s">
        <v>30</v>
      </c>
      <c r="V3921" s="5">
        <f>data[[#This Row],[PriceUSD]]*data[[#This Row],[Quantity]]</f>
        <v>119.35</v>
      </c>
      <c r="W3921" s="7">
        <f>data[[#This Row],[OrderDate]] + TIME(VALUE(LEFT(data[[#This Row],[OrderTime]],2)), VALUE(RIGHT(data[[#This Row],[OrderTime]],2)), 0)</f>
        <v>45611.046527777777</v>
      </c>
      <c r="X3921" s="7">
        <f>_xlfn.MINIFS(data[OrderDateTime], data[CustomerName], data[[#This Row],[CustomerName]])</f>
        <v>45523.007638888892</v>
      </c>
      <c r="Y3921" t="str">
        <f>IF(data[[#This Row],[OrderDateTime]]=data[[#This Row],[FirstOrderDateTime]], "New", "Returning")</f>
        <v>Returning</v>
      </c>
      <c r="Z3921" s="7">
        <f>data[[#This Row],[DeliveryDate]] + data[[#This Row],[DeliveryTime]]</f>
        <v>45612.647916666669</v>
      </c>
      <c r="AA3921" s="7">
        <f>data[[#This Row],[OrderDateTime]] + 1</f>
        <v>45612.046527777777</v>
      </c>
      <c r="AB3921" s="7" t="str">
        <f>IF(data[[#This Row],[DeliveryDateTime]] &lt;= data[[#This Row],[SLADue]], "On Time", "Late")</f>
        <v>Late</v>
      </c>
    </row>
    <row r="3922" spans="1:28" x14ac:dyDescent="0.2">
      <c r="A3922" t="s">
        <v>4472</v>
      </c>
      <c r="B3922" t="s">
        <v>19</v>
      </c>
      <c r="C3922" t="s">
        <v>85</v>
      </c>
      <c r="D3922" t="s">
        <v>86</v>
      </c>
      <c r="E3922" s="5">
        <v>56.6</v>
      </c>
      <c r="F3922" t="s">
        <v>87</v>
      </c>
      <c r="G3922">
        <v>1</v>
      </c>
      <c r="H3922" s="1">
        <v>45601</v>
      </c>
      <c r="I3922" s="1" t="str">
        <f>TEXT(data[[#This Row],[OrderDate]],"mmm")</f>
        <v>Nov</v>
      </c>
      <c r="J3922" s="6">
        <v>0.83680555555555558</v>
      </c>
      <c r="K3922" s="6" t="str">
        <f>TEXT(data[[#This Row],[OrderTime]],"h")</f>
        <v>20</v>
      </c>
      <c r="L3922" s="1">
        <v>45603</v>
      </c>
      <c r="M3922" s="6">
        <v>0.72430555555555554</v>
      </c>
      <c r="N3922" t="s">
        <v>175</v>
      </c>
      <c r="O3922" t="s">
        <v>1743</v>
      </c>
      <c r="P3922" t="s">
        <v>25</v>
      </c>
      <c r="Q3922" t="s">
        <v>26</v>
      </c>
      <c r="R3922" t="s">
        <v>90</v>
      </c>
      <c r="S3922" t="s">
        <v>105</v>
      </c>
      <c r="T3922" t="s">
        <v>38</v>
      </c>
      <c r="U3922" t="s">
        <v>67</v>
      </c>
      <c r="V3922" s="5">
        <f>data[[#This Row],[PriceUSD]]*data[[#This Row],[Quantity]]</f>
        <v>56.6</v>
      </c>
      <c r="W3922" s="7">
        <f>data[[#This Row],[OrderDate]] + TIME(VALUE(LEFT(data[[#This Row],[OrderTime]],2)), VALUE(RIGHT(data[[#This Row],[OrderTime]],2)), 0)</f>
        <v>45601.038888888892</v>
      </c>
      <c r="X3922" s="7">
        <f>_xlfn.MINIFS(data[OrderDateTime], data[CustomerName], data[[#This Row],[CustomerName]])</f>
        <v>45524.046527777777</v>
      </c>
      <c r="Y3922" t="str">
        <f>IF(data[[#This Row],[OrderDateTime]]=data[[#This Row],[FirstOrderDateTime]], "New", "Returning")</f>
        <v>Returning</v>
      </c>
      <c r="Z3922" s="7">
        <f>data[[#This Row],[DeliveryDate]] + data[[#This Row],[DeliveryTime]]</f>
        <v>45603.724305555559</v>
      </c>
      <c r="AA3922" s="7">
        <f>data[[#This Row],[OrderDateTime]] + 1</f>
        <v>45602.038888888892</v>
      </c>
      <c r="AB3922" s="7" t="str">
        <f>IF(data[[#This Row],[DeliveryDateTime]] &lt;= data[[#This Row],[SLADue]], "On Time", "Late")</f>
        <v>Late</v>
      </c>
    </row>
    <row r="3923" spans="1:28" x14ac:dyDescent="0.2">
      <c r="A3923" t="s">
        <v>4473</v>
      </c>
      <c r="B3923" t="s">
        <v>19</v>
      </c>
      <c r="C3923" t="s">
        <v>92</v>
      </c>
      <c r="D3923" t="s">
        <v>93</v>
      </c>
      <c r="E3923" s="5">
        <v>74.72</v>
      </c>
      <c r="F3923" t="s">
        <v>94</v>
      </c>
      <c r="G3923">
        <v>11</v>
      </c>
      <c r="H3923" s="1">
        <v>45757</v>
      </c>
      <c r="I3923" s="1" t="str">
        <f>TEXT(data[[#This Row],[OrderDate]],"mmm")</f>
        <v>Apr</v>
      </c>
      <c r="J3923" s="6">
        <v>0.8930555555555556</v>
      </c>
      <c r="K3923" s="6" t="str">
        <f>TEXT(data[[#This Row],[OrderTime]],"h")</f>
        <v>21</v>
      </c>
      <c r="L3923" s="1">
        <v>45759</v>
      </c>
      <c r="M3923" s="6">
        <v>0.84513888888888888</v>
      </c>
      <c r="N3923" t="s">
        <v>120</v>
      </c>
      <c r="O3923" t="s">
        <v>690</v>
      </c>
      <c r="P3923" t="s">
        <v>25</v>
      </c>
      <c r="Q3923" t="s">
        <v>53</v>
      </c>
      <c r="R3923" t="s">
        <v>66</v>
      </c>
      <c r="S3923" t="s">
        <v>105</v>
      </c>
      <c r="T3923" t="s">
        <v>38</v>
      </c>
      <c r="U3923" t="s">
        <v>30</v>
      </c>
      <c r="V3923" s="5">
        <f>data[[#This Row],[PriceUSD]]*data[[#This Row],[Quantity]]</f>
        <v>821.92</v>
      </c>
      <c r="W3923" s="7">
        <f>data[[#This Row],[OrderDate]] + TIME(VALUE(LEFT(data[[#This Row],[OrderTime]],2)), VALUE(RIGHT(data[[#This Row],[OrderTime]],2)), 0)</f>
        <v>45757.038888888892</v>
      </c>
      <c r="X3923" s="7">
        <f>_xlfn.MINIFS(data[OrderDateTime], data[CustomerName], data[[#This Row],[CustomerName]])</f>
        <v>45531.054166666669</v>
      </c>
      <c r="Y3923" t="str">
        <f>IF(data[[#This Row],[OrderDateTime]]=data[[#This Row],[FirstOrderDateTime]], "New", "Returning")</f>
        <v>Returning</v>
      </c>
      <c r="Z3923" s="7">
        <f>data[[#This Row],[DeliveryDate]] + data[[#This Row],[DeliveryTime]]</f>
        <v>45759.845138888886</v>
      </c>
      <c r="AA3923" s="7">
        <f>data[[#This Row],[OrderDateTime]] + 1</f>
        <v>45758.038888888892</v>
      </c>
      <c r="AB3923" s="7" t="str">
        <f>IF(data[[#This Row],[DeliveryDateTime]] &lt;= data[[#This Row],[SLADue]], "On Time", "Late")</f>
        <v>Late</v>
      </c>
    </row>
    <row r="3924" spans="1:28" x14ac:dyDescent="0.2">
      <c r="A3924" t="s">
        <v>4474</v>
      </c>
      <c r="B3924" t="s">
        <v>19</v>
      </c>
      <c r="C3924" t="s">
        <v>49</v>
      </c>
      <c r="D3924" t="s">
        <v>50</v>
      </c>
      <c r="E3924" s="5">
        <v>32.78</v>
      </c>
      <c r="F3924" t="s">
        <v>51</v>
      </c>
      <c r="G3924">
        <v>1</v>
      </c>
      <c r="H3924" s="1">
        <v>45741</v>
      </c>
      <c r="I3924" s="1" t="str">
        <f>TEXT(data[[#This Row],[OrderDate]],"mmm")</f>
        <v>Mar</v>
      </c>
      <c r="J3924" s="6">
        <v>0.8305555555555556</v>
      </c>
      <c r="K3924" s="6" t="str">
        <f>TEXT(data[[#This Row],[OrderTime]],"h")</f>
        <v>19</v>
      </c>
      <c r="L3924" s="1">
        <v>45742</v>
      </c>
      <c r="M3924" s="6">
        <v>0.91388888888888886</v>
      </c>
      <c r="N3924" t="s">
        <v>123</v>
      </c>
      <c r="O3924" t="s">
        <v>1269</v>
      </c>
      <c r="P3924" t="s">
        <v>36</v>
      </c>
      <c r="Q3924" t="s">
        <v>53</v>
      </c>
      <c r="R3924" t="s">
        <v>54</v>
      </c>
      <c r="S3924" t="s">
        <v>28</v>
      </c>
      <c r="T3924" t="s">
        <v>59</v>
      </c>
      <c r="U3924" t="s">
        <v>39</v>
      </c>
      <c r="V3924" s="5">
        <f>data[[#This Row],[PriceUSD]]*data[[#This Row],[Quantity]]</f>
        <v>32.78</v>
      </c>
      <c r="W3924" s="7">
        <f>data[[#This Row],[OrderDate]] + TIME(VALUE(LEFT(data[[#This Row],[OrderTime]],2)), VALUE(RIGHT(data[[#This Row],[OrderTime]],2)), 0)</f>
        <v>45741.038888888892</v>
      </c>
      <c r="X3924" s="7">
        <f>_xlfn.MINIFS(data[OrderDateTime], data[CustomerName], data[[#This Row],[CustomerName]])</f>
        <v>45673.030555555553</v>
      </c>
      <c r="Y3924" t="str">
        <f>IF(data[[#This Row],[OrderDateTime]]=data[[#This Row],[FirstOrderDateTime]], "New", "Returning")</f>
        <v>Returning</v>
      </c>
      <c r="Z3924" s="7">
        <f>data[[#This Row],[DeliveryDate]] + data[[#This Row],[DeliveryTime]]</f>
        <v>45742.913888888892</v>
      </c>
      <c r="AA3924" s="7">
        <f>data[[#This Row],[OrderDateTime]] + 1</f>
        <v>45742.038888888892</v>
      </c>
      <c r="AB3924" s="7" t="str">
        <f>IF(data[[#This Row],[DeliveryDateTime]] &lt;= data[[#This Row],[SLADue]], "On Time", "Late")</f>
        <v>Late</v>
      </c>
    </row>
    <row r="3925" spans="1:28" x14ac:dyDescent="0.2">
      <c r="A3925" t="s">
        <v>4475</v>
      </c>
      <c r="B3925" t="s">
        <v>19</v>
      </c>
      <c r="C3925" t="s">
        <v>126</v>
      </c>
      <c r="D3925" t="s">
        <v>127</v>
      </c>
      <c r="E3925" s="5">
        <v>23.71</v>
      </c>
      <c r="F3925" t="s">
        <v>87</v>
      </c>
      <c r="G3925">
        <v>2</v>
      </c>
      <c r="H3925" s="1">
        <v>45757</v>
      </c>
      <c r="I3925" s="1" t="str">
        <f>TEXT(data[[#This Row],[OrderDate]],"mmm")</f>
        <v>Apr</v>
      </c>
      <c r="J3925" s="6">
        <v>0.77638888888888891</v>
      </c>
      <c r="K3925" s="6" t="str">
        <f>TEXT(data[[#This Row],[OrderTime]],"h")</f>
        <v>18</v>
      </c>
      <c r="L3925" s="1">
        <v>45758</v>
      </c>
      <c r="M3925" s="6">
        <v>0.90138888888888891</v>
      </c>
      <c r="N3925" t="s">
        <v>175</v>
      </c>
      <c r="O3925" t="s">
        <v>597</v>
      </c>
      <c r="P3925" t="s">
        <v>25</v>
      </c>
      <c r="Q3925" t="s">
        <v>53</v>
      </c>
      <c r="R3925" t="s">
        <v>129</v>
      </c>
      <c r="S3925" t="s">
        <v>28</v>
      </c>
      <c r="T3925" t="s">
        <v>38</v>
      </c>
      <c r="U3925" t="s">
        <v>39</v>
      </c>
      <c r="V3925" s="5">
        <f>data[[#This Row],[PriceUSD]]*data[[#This Row],[Quantity]]</f>
        <v>47.42</v>
      </c>
      <c r="W3925" s="7">
        <f>data[[#This Row],[OrderDate]] + TIME(VALUE(LEFT(data[[#This Row],[OrderTime]],2)), VALUE(RIGHT(data[[#This Row],[OrderTime]],2)), 0)</f>
        <v>45757.061805555553</v>
      </c>
      <c r="X3925" s="7">
        <f>_xlfn.MINIFS(data[OrderDateTime], data[CustomerName], data[[#This Row],[CustomerName]])</f>
        <v>45519.052083333336</v>
      </c>
      <c r="Y3925" t="str">
        <f>IF(data[[#This Row],[OrderDateTime]]=data[[#This Row],[FirstOrderDateTime]], "New", "Returning")</f>
        <v>Returning</v>
      </c>
      <c r="Z3925" s="7">
        <f>data[[#This Row],[DeliveryDate]] + data[[#This Row],[DeliveryTime]]</f>
        <v>45758.901388888888</v>
      </c>
      <c r="AA3925" s="7">
        <f>data[[#This Row],[OrderDateTime]] + 1</f>
        <v>45758.061805555553</v>
      </c>
      <c r="AB3925" s="7" t="str">
        <f>IF(data[[#This Row],[DeliveryDateTime]] &lt;= data[[#This Row],[SLADue]], "On Time", "Late")</f>
        <v>Late</v>
      </c>
    </row>
    <row r="3926" spans="1:28" x14ac:dyDescent="0.2">
      <c r="A3926" t="s">
        <v>4476</v>
      </c>
      <c r="B3926" t="s">
        <v>19</v>
      </c>
      <c r="C3926" t="s">
        <v>61</v>
      </c>
      <c r="D3926" t="s">
        <v>62</v>
      </c>
      <c r="E3926" s="5">
        <v>160.06</v>
      </c>
      <c r="F3926" t="s">
        <v>63</v>
      </c>
      <c r="G3926">
        <v>3</v>
      </c>
      <c r="H3926" s="1">
        <v>45819</v>
      </c>
      <c r="I3926" s="1" t="str">
        <f>TEXT(data[[#This Row],[OrderDate]],"mmm")</f>
        <v>Jun</v>
      </c>
      <c r="J3926" s="6">
        <v>0.75208333333333333</v>
      </c>
      <c r="K3926" s="6" t="str">
        <f>TEXT(data[[#This Row],[OrderTime]],"h")</f>
        <v>18</v>
      </c>
      <c r="L3926" s="1">
        <v>45821</v>
      </c>
      <c r="M3926" s="6">
        <v>0.70694444444444449</v>
      </c>
      <c r="N3926" t="s">
        <v>95</v>
      </c>
      <c r="O3926" t="s">
        <v>849</v>
      </c>
      <c r="P3926" t="s">
        <v>25</v>
      </c>
      <c r="Q3926" t="s">
        <v>26</v>
      </c>
      <c r="R3926" t="s">
        <v>66</v>
      </c>
      <c r="S3926" t="s">
        <v>105</v>
      </c>
      <c r="T3926" t="s">
        <v>136</v>
      </c>
      <c r="U3926" t="s">
        <v>67</v>
      </c>
      <c r="V3926" s="5">
        <f>data[[#This Row],[PriceUSD]]*data[[#This Row],[Quantity]]</f>
        <v>480.18</v>
      </c>
      <c r="W3926" s="7">
        <f>data[[#This Row],[OrderDate]] + TIME(VALUE(LEFT(data[[#This Row],[OrderTime]],2)), VALUE(RIGHT(data[[#This Row],[OrderTime]],2)), 0)</f>
        <v>45819.022916666669</v>
      </c>
      <c r="X3926" s="7">
        <f>_xlfn.MINIFS(data[OrderDateTime], data[CustomerName], data[[#This Row],[CustomerName]])</f>
        <v>45531.061805555553</v>
      </c>
      <c r="Y3926" t="str">
        <f>IF(data[[#This Row],[OrderDateTime]]=data[[#This Row],[FirstOrderDateTime]], "New", "Returning")</f>
        <v>Returning</v>
      </c>
      <c r="Z3926" s="7">
        <f>data[[#This Row],[DeliveryDate]] + data[[#This Row],[DeliveryTime]]</f>
        <v>45821.706944444442</v>
      </c>
      <c r="AA3926" s="7">
        <f>data[[#This Row],[OrderDateTime]] + 1</f>
        <v>45820.022916666669</v>
      </c>
      <c r="AB3926" s="7" t="str">
        <f>IF(data[[#This Row],[DeliveryDateTime]] &lt;= data[[#This Row],[SLADue]], "On Time", "Late")</f>
        <v>Late</v>
      </c>
    </row>
    <row r="3927" spans="1:28" x14ac:dyDescent="0.2">
      <c r="A3927" t="s">
        <v>4477</v>
      </c>
      <c r="B3927" t="s">
        <v>19</v>
      </c>
      <c r="C3927" t="s">
        <v>32</v>
      </c>
      <c r="D3927" t="s">
        <v>33</v>
      </c>
      <c r="E3927" s="5">
        <v>50.98</v>
      </c>
      <c r="F3927" t="s">
        <v>43</v>
      </c>
      <c r="G3927">
        <v>1</v>
      </c>
      <c r="H3927" s="1">
        <v>45702</v>
      </c>
      <c r="I3927" s="1" t="str">
        <f>TEXT(data[[#This Row],[OrderDate]],"mmm")</f>
        <v>Feb</v>
      </c>
      <c r="J3927" s="6">
        <v>0.43472222222222223</v>
      </c>
      <c r="K3927" s="6" t="str">
        <f>TEXT(data[[#This Row],[OrderTime]],"h")</f>
        <v>10</v>
      </c>
      <c r="L3927" s="1">
        <v>45703</v>
      </c>
      <c r="M3927" s="6">
        <v>0.6430555555555556</v>
      </c>
      <c r="N3927" t="s">
        <v>23</v>
      </c>
      <c r="O3927" t="s">
        <v>303</v>
      </c>
      <c r="P3927" t="s">
        <v>25</v>
      </c>
      <c r="Q3927" t="s">
        <v>53</v>
      </c>
      <c r="R3927" t="s">
        <v>37</v>
      </c>
      <c r="S3927" t="s">
        <v>28</v>
      </c>
      <c r="T3927" t="s">
        <v>38</v>
      </c>
      <c r="U3927" t="s">
        <v>30</v>
      </c>
      <c r="V3927" s="5">
        <f>data[[#This Row],[PriceUSD]]*data[[#This Row],[Quantity]]</f>
        <v>50.98</v>
      </c>
      <c r="W3927" s="7">
        <f>data[[#This Row],[OrderDate]] + TIME(VALUE(LEFT(data[[#This Row],[OrderTime]],2)), VALUE(RIGHT(data[[#This Row],[OrderTime]],2)), 0)</f>
        <v>45702.015277777777</v>
      </c>
      <c r="X3927" s="7">
        <f>_xlfn.MINIFS(data[OrderDateTime], data[CustomerName], data[[#This Row],[CustomerName]])</f>
        <v>45505.061805555553</v>
      </c>
      <c r="Y3927" t="str">
        <f>IF(data[[#This Row],[OrderDateTime]]=data[[#This Row],[FirstOrderDateTime]], "New", "Returning")</f>
        <v>Returning</v>
      </c>
      <c r="Z3927" s="7">
        <f>data[[#This Row],[DeliveryDate]] + data[[#This Row],[DeliveryTime]]</f>
        <v>45703.643055555556</v>
      </c>
      <c r="AA3927" s="7">
        <f>data[[#This Row],[OrderDateTime]] + 1</f>
        <v>45703.015277777777</v>
      </c>
      <c r="AB3927" s="7" t="str">
        <f>IF(data[[#This Row],[DeliveryDateTime]] &lt;= data[[#This Row],[SLADue]], "On Time", "Late")</f>
        <v>Late</v>
      </c>
    </row>
    <row r="3928" spans="1:28" x14ac:dyDescent="0.2">
      <c r="A3928" t="s">
        <v>4478</v>
      </c>
      <c r="B3928" t="s">
        <v>19</v>
      </c>
      <c r="C3928" t="s">
        <v>126</v>
      </c>
      <c r="D3928" t="s">
        <v>127</v>
      </c>
      <c r="E3928" s="5">
        <v>22.33</v>
      </c>
      <c r="F3928" t="s">
        <v>56</v>
      </c>
      <c r="G3928">
        <v>2</v>
      </c>
      <c r="H3928" s="1">
        <v>45683</v>
      </c>
      <c r="I3928" s="1" t="str">
        <f>TEXT(data[[#This Row],[OrderDate]],"mmm")</f>
        <v>Jan</v>
      </c>
      <c r="J3928" s="6">
        <v>0.40347222222222223</v>
      </c>
      <c r="K3928" s="6" t="str">
        <f>TEXT(data[[#This Row],[OrderTime]],"h")</f>
        <v>9</v>
      </c>
      <c r="L3928" s="1">
        <v>45684</v>
      </c>
      <c r="M3928" s="6">
        <v>0.44513888888888886</v>
      </c>
      <c r="N3928" t="s">
        <v>75</v>
      </c>
      <c r="O3928" t="s">
        <v>128</v>
      </c>
      <c r="P3928" t="s">
        <v>77</v>
      </c>
      <c r="Q3928" t="s">
        <v>26</v>
      </c>
      <c r="R3928" t="s">
        <v>129</v>
      </c>
      <c r="S3928" t="s">
        <v>28</v>
      </c>
      <c r="T3928" t="s">
        <v>38</v>
      </c>
      <c r="U3928" t="s">
        <v>67</v>
      </c>
      <c r="V3928" s="5">
        <f>data[[#This Row],[PriceUSD]]*data[[#This Row],[Quantity]]</f>
        <v>44.66</v>
      </c>
      <c r="W3928" s="7">
        <f>data[[#This Row],[OrderDate]] + TIME(VALUE(LEFT(data[[#This Row],[OrderTime]],2)), VALUE(RIGHT(data[[#This Row],[OrderTime]],2)), 0)</f>
        <v>45683.015277777777</v>
      </c>
      <c r="X3928" s="7">
        <f>_xlfn.MINIFS(data[OrderDateTime], data[CustomerName], data[[#This Row],[CustomerName]])</f>
        <v>45540.054166666669</v>
      </c>
      <c r="Y3928" t="str">
        <f>IF(data[[#This Row],[OrderDateTime]]=data[[#This Row],[FirstOrderDateTime]], "New", "Returning")</f>
        <v>Returning</v>
      </c>
      <c r="Z3928" s="7">
        <f>data[[#This Row],[DeliveryDate]] + data[[#This Row],[DeliveryTime]]</f>
        <v>45684.445138888892</v>
      </c>
      <c r="AA3928" s="7">
        <f>data[[#This Row],[OrderDateTime]] + 1</f>
        <v>45684.015277777777</v>
      </c>
      <c r="AB3928" s="7" t="str">
        <f>IF(data[[#This Row],[DeliveryDateTime]] &lt;= data[[#This Row],[SLADue]], "On Time", "Late")</f>
        <v>Late</v>
      </c>
    </row>
    <row r="3929" spans="1:28" x14ac:dyDescent="0.2">
      <c r="A3929" t="s">
        <v>4479</v>
      </c>
      <c r="B3929" t="s">
        <v>19</v>
      </c>
      <c r="C3929" t="s">
        <v>126</v>
      </c>
      <c r="D3929" t="s">
        <v>127</v>
      </c>
      <c r="E3929" s="5">
        <v>24.66</v>
      </c>
      <c r="F3929" t="s">
        <v>56</v>
      </c>
      <c r="G3929">
        <v>1</v>
      </c>
      <c r="H3929" s="1">
        <v>45858</v>
      </c>
      <c r="I3929" s="1" t="str">
        <f>TEXT(data[[#This Row],[OrderDate]],"mmm")</f>
        <v>Jul</v>
      </c>
      <c r="J3929" s="6">
        <v>0.73333333333333328</v>
      </c>
      <c r="K3929" s="6" t="str">
        <f>TEXT(data[[#This Row],[OrderTime]],"h")</f>
        <v>17</v>
      </c>
      <c r="L3929" s="1">
        <v>45859</v>
      </c>
      <c r="M3929" s="6">
        <v>0.81666666666666665</v>
      </c>
      <c r="N3929" t="s">
        <v>23</v>
      </c>
      <c r="O3929" t="s">
        <v>140</v>
      </c>
      <c r="P3929" t="s">
        <v>25</v>
      </c>
      <c r="Q3929" t="s">
        <v>26</v>
      </c>
      <c r="R3929" t="s">
        <v>129</v>
      </c>
      <c r="S3929" t="s">
        <v>28</v>
      </c>
      <c r="T3929" t="s">
        <v>136</v>
      </c>
      <c r="U3929" t="s">
        <v>39</v>
      </c>
      <c r="V3929" s="5">
        <f>data[[#This Row],[PriceUSD]]*data[[#This Row],[Quantity]]</f>
        <v>24.66</v>
      </c>
      <c r="W3929" s="7">
        <f>data[[#This Row],[OrderDate]] + TIME(VALUE(LEFT(data[[#This Row],[OrderTime]],2)), VALUE(RIGHT(data[[#This Row],[OrderTime]],2)), 0)</f>
        <v>45858.022916666669</v>
      </c>
      <c r="X3929" s="7">
        <f>_xlfn.MINIFS(data[OrderDateTime], data[CustomerName], data[[#This Row],[CustomerName]])</f>
        <v>45545.046527777777</v>
      </c>
      <c r="Y3929" t="str">
        <f>IF(data[[#This Row],[OrderDateTime]]=data[[#This Row],[FirstOrderDateTime]], "New", "Returning")</f>
        <v>Returning</v>
      </c>
      <c r="Z3929" s="7">
        <f>data[[#This Row],[DeliveryDate]] + data[[#This Row],[DeliveryTime]]</f>
        <v>45859.816666666666</v>
      </c>
      <c r="AA3929" s="7">
        <f>data[[#This Row],[OrderDateTime]] + 1</f>
        <v>45859.022916666669</v>
      </c>
      <c r="AB3929" s="7" t="str">
        <f>IF(data[[#This Row],[DeliveryDateTime]] &lt;= data[[#This Row],[SLADue]], "On Time", "Late")</f>
        <v>Late</v>
      </c>
    </row>
    <row r="3930" spans="1:28" x14ac:dyDescent="0.2">
      <c r="A3930" t="s">
        <v>4480</v>
      </c>
      <c r="B3930" t="s">
        <v>19</v>
      </c>
      <c r="C3930" t="s">
        <v>285</v>
      </c>
      <c r="D3930" t="s">
        <v>286</v>
      </c>
      <c r="E3930" s="5">
        <v>20.97</v>
      </c>
      <c r="F3930" t="s">
        <v>22</v>
      </c>
      <c r="G3930">
        <v>1</v>
      </c>
      <c r="H3930" s="1">
        <v>45556</v>
      </c>
      <c r="I3930" s="1" t="str">
        <f>TEXT(data[[#This Row],[OrderDate]],"mmm")</f>
        <v>Sep</v>
      </c>
      <c r="J3930" s="6">
        <v>0.38958333333333334</v>
      </c>
      <c r="K3930" s="6" t="str">
        <f>TEXT(data[[#This Row],[OrderTime]],"h")</f>
        <v>9</v>
      </c>
      <c r="L3930" s="1">
        <v>45557</v>
      </c>
      <c r="M3930" s="6">
        <v>0.63958333333333328</v>
      </c>
      <c r="N3930" t="s">
        <v>103</v>
      </c>
      <c r="O3930" t="s">
        <v>616</v>
      </c>
      <c r="P3930" t="s">
        <v>77</v>
      </c>
      <c r="Q3930" t="s">
        <v>53</v>
      </c>
      <c r="R3930" t="s">
        <v>114</v>
      </c>
      <c r="S3930" t="s">
        <v>28</v>
      </c>
      <c r="T3930" t="s">
        <v>106</v>
      </c>
      <c r="U3930" t="s">
        <v>67</v>
      </c>
      <c r="V3930" s="5">
        <f>data[[#This Row],[PriceUSD]]*data[[#This Row],[Quantity]]</f>
        <v>20.97</v>
      </c>
      <c r="W3930" s="7">
        <f>data[[#This Row],[OrderDate]] + TIME(VALUE(LEFT(data[[#This Row],[OrderTime]],2)), VALUE(RIGHT(data[[#This Row],[OrderTime]],2)), 0)</f>
        <v>45556.022916666669</v>
      </c>
      <c r="X3930" s="7">
        <f>_xlfn.MINIFS(data[OrderDateTime], data[CustomerName], data[[#This Row],[CustomerName]])</f>
        <v>45556.022916666669</v>
      </c>
      <c r="Y3930" t="str">
        <f>IF(data[[#This Row],[OrderDateTime]]=data[[#This Row],[FirstOrderDateTime]], "New", "Returning")</f>
        <v>New</v>
      </c>
      <c r="Z3930" s="7">
        <f>data[[#This Row],[DeliveryDate]] + data[[#This Row],[DeliveryTime]]</f>
        <v>45557.63958333333</v>
      </c>
      <c r="AA3930" s="7">
        <f>data[[#This Row],[OrderDateTime]] + 1</f>
        <v>45557.022916666669</v>
      </c>
      <c r="AB3930" s="7" t="str">
        <f>IF(data[[#This Row],[DeliveryDateTime]] &lt;= data[[#This Row],[SLADue]], "On Time", "Late")</f>
        <v>Late</v>
      </c>
    </row>
    <row r="3931" spans="1:28" x14ac:dyDescent="0.2">
      <c r="A3931" t="s">
        <v>4481</v>
      </c>
      <c r="B3931" t="s">
        <v>19</v>
      </c>
      <c r="C3931" t="s">
        <v>117</v>
      </c>
      <c r="D3931" t="s">
        <v>118</v>
      </c>
      <c r="E3931" s="5">
        <v>72.42</v>
      </c>
      <c r="F3931" t="s">
        <v>94</v>
      </c>
      <c r="G3931">
        <v>4</v>
      </c>
      <c r="H3931" s="1">
        <v>45754</v>
      </c>
      <c r="I3931" s="1" t="str">
        <f>TEXT(data[[#This Row],[OrderDate]],"mmm")</f>
        <v>Apr</v>
      </c>
      <c r="J3931" s="6">
        <v>0.57430555555555551</v>
      </c>
      <c r="K3931" s="6" t="str">
        <f>TEXT(data[[#This Row],[OrderTime]],"h")</f>
        <v>13</v>
      </c>
      <c r="L3931" s="1">
        <v>45754</v>
      </c>
      <c r="M3931" s="6">
        <v>0.78263888888888888</v>
      </c>
      <c r="N3931" t="s">
        <v>88</v>
      </c>
      <c r="O3931" t="s">
        <v>735</v>
      </c>
      <c r="P3931" t="s">
        <v>25</v>
      </c>
      <c r="Q3931" t="s">
        <v>53</v>
      </c>
      <c r="R3931" t="s">
        <v>66</v>
      </c>
      <c r="S3931" t="s">
        <v>47</v>
      </c>
      <c r="T3931" t="s">
        <v>106</v>
      </c>
      <c r="U3931" t="s">
        <v>30</v>
      </c>
      <c r="V3931" s="5">
        <f>data[[#This Row],[PriceUSD]]*data[[#This Row],[Quantity]]</f>
        <v>289.68</v>
      </c>
      <c r="W3931" s="7">
        <f>data[[#This Row],[OrderDate]] + TIME(VALUE(LEFT(data[[#This Row],[OrderTime]],2)), VALUE(RIGHT(data[[#This Row],[OrderTime]],2)), 0)</f>
        <v>45754.038888888892</v>
      </c>
      <c r="X3931" s="7">
        <f>_xlfn.MINIFS(data[OrderDateTime], data[CustomerName], data[[#This Row],[CustomerName]])</f>
        <v>45534.022916666669</v>
      </c>
      <c r="Y3931" t="str">
        <f>IF(data[[#This Row],[OrderDateTime]]=data[[#This Row],[FirstOrderDateTime]], "New", "Returning")</f>
        <v>Returning</v>
      </c>
      <c r="Z3931" s="7">
        <f>data[[#This Row],[DeliveryDate]] + data[[#This Row],[DeliveryTime]]</f>
        <v>45754.782638888886</v>
      </c>
      <c r="AA3931" s="7">
        <f>data[[#This Row],[OrderDateTime]] + 1</f>
        <v>45755.038888888892</v>
      </c>
      <c r="AB3931" s="7" t="str">
        <f>IF(data[[#This Row],[DeliveryDateTime]] &lt;= data[[#This Row],[SLADue]], "On Time", "Late")</f>
        <v>On Time</v>
      </c>
    </row>
    <row r="3932" spans="1:28" x14ac:dyDescent="0.2">
      <c r="A3932" t="s">
        <v>4482</v>
      </c>
      <c r="B3932" t="s">
        <v>19</v>
      </c>
      <c r="C3932" t="s">
        <v>85</v>
      </c>
      <c r="D3932" t="s">
        <v>86</v>
      </c>
      <c r="E3932" s="5">
        <v>48.47</v>
      </c>
      <c r="F3932" t="s">
        <v>87</v>
      </c>
      <c r="G3932">
        <v>2</v>
      </c>
      <c r="H3932" s="1">
        <v>45798</v>
      </c>
      <c r="I3932" s="1" t="str">
        <f>TEXT(data[[#This Row],[OrderDate]],"mmm")</f>
        <v>May</v>
      </c>
      <c r="J3932" s="6">
        <v>0.46805555555555556</v>
      </c>
      <c r="K3932" s="6" t="str">
        <f>TEXT(data[[#This Row],[OrderTime]],"h")</f>
        <v>11</v>
      </c>
      <c r="L3932" s="1">
        <v>45800</v>
      </c>
      <c r="M3932" s="6">
        <v>0.59305555555555556</v>
      </c>
      <c r="N3932" t="s">
        <v>292</v>
      </c>
      <c r="O3932" t="s">
        <v>479</v>
      </c>
      <c r="P3932" t="s">
        <v>77</v>
      </c>
      <c r="Q3932" t="s">
        <v>26</v>
      </c>
      <c r="R3932" t="s">
        <v>90</v>
      </c>
      <c r="S3932" t="s">
        <v>105</v>
      </c>
      <c r="T3932" t="s">
        <v>115</v>
      </c>
      <c r="U3932" t="s">
        <v>30</v>
      </c>
      <c r="V3932" s="5">
        <f>data[[#This Row],[PriceUSD]]*data[[#This Row],[Quantity]]</f>
        <v>96.94</v>
      </c>
      <c r="W3932" s="7">
        <f>data[[#This Row],[OrderDate]] + TIME(VALUE(LEFT(data[[#This Row],[OrderTime]],2)), VALUE(RIGHT(data[[#This Row],[OrderTime]],2)), 0)</f>
        <v>45798.038888888892</v>
      </c>
      <c r="X3932" s="7">
        <f>_xlfn.MINIFS(data[OrderDateTime], data[CustomerName], data[[#This Row],[CustomerName]])</f>
        <v>45670.015277777777</v>
      </c>
      <c r="Y3932" t="str">
        <f>IF(data[[#This Row],[OrderDateTime]]=data[[#This Row],[FirstOrderDateTime]], "New", "Returning")</f>
        <v>Returning</v>
      </c>
      <c r="Z3932" s="7">
        <f>data[[#This Row],[DeliveryDate]] + data[[#This Row],[DeliveryTime]]</f>
        <v>45800.593055555553</v>
      </c>
      <c r="AA3932" s="7">
        <f>data[[#This Row],[OrderDateTime]] + 1</f>
        <v>45799.038888888892</v>
      </c>
      <c r="AB3932" s="7" t="str">
        <f>IF(data[[#This Row],[DeliveryDateTime]] &lt;= data[[#This Row],[SLADue]], "On Time", "Late")</f>
        <v>Late</v>
      </c>
    </row>
    <row r="3933" spans="1:28" x14ac:dyDescent="0.2">
      <c r="A3933" t="s">
        <v>4483</v>
      </c>
      <c r="B3933" t="s">
        <v>19</v>
      </c>
      <c r="C3933" t="s">
        <v>117</v>
      </c>
      <c r="D3933" t="s">
        <v>118</v>
      </c>
      <c r="E3933" s="5">
        <v>73.75</v>
      </c>
      <c r="F3933" t="s">
        <v>119</v>
      </c>
      <c r="G3933">
        <v>2</v>
      </c>
      <c r="H3933" s="1">
        <v>45539</v>
      </c>
      <c r="I3933" s="1" t="str">
        <f>TEXT(data[[#This Row],[OrderDate]],"mmm")</f>
        <v>Sep</v>
      </c>
      <c r="J3933" s="6">
        <v>0.4513888888888889</v>
      </c>
      <c r="K3933" s="6" t="str">
        <f>TEXT(data[[#This Row],[OrderTime]],"h")</f>
        <v>10</v>
      </c>
      <c r="L3933" s="1">
        <v>45540</v>
      </c>
      <c r="M3933" s="6">
        <v>0.53472222222222221</v>
      </c>
      <c r="N3933" t="s">
        <v>103</v>
      </c>
      <c r="O3933" t="s">
        <v>561</v>
      </c>
      <c r="P3933" t="s">
        <v>77</v>
      </c>
      <c r="Q3933" t="s">
        <v>53</v>
      </c>
      <c r="R3933" t="s">
        <v>66</v>
      </c>
      <c r="S3933" t="s">
        <v>28</v>
      </c>
      <c r="T3933" t="s">
        <v>38</v>
      </c>
      <c r="U3933" t="s">
        <v>39</v>
      </c>
      <c r="V3933" s="5">
        <f>data[[#This Row],[PriceUSD]]*data[[#This Row],[Quantity]]</f>
        <v>147.5</v>
      </c>
      <c r="W3933" s="7">
        <f>data[[#This Row],[OrderDate]] + TIME(VALUE(LEFT(data[[#This Row],[OrderTime]],2)), VALUE(RIGHT(data[[#This Row],[OrderTime]],2)), 0)</f>
        <v>45539.061805555553</v>
      </c>
      <c r="X3933" s="7">
        <f>_xlfn.MINIFS(data[OrderDateTime], data[CustomerName], data[[#This Row],[CustomerName]])</f>
        <v>45539.061805555553</v>
      </c>
      <c r="Y3933" t="str">
        <f>IF(data[[#This Row],[OrderDateTime]]=data[[#This Row],[FirstOrderDateTime]], "New", "Returning")</f>
        <v>New</v>
      </c>
      <c r="Z3933" s="7">
        <f>data[[#This Row],[DeliveryDate]] + data[[#This Row],[DeliveryTime]]</f>
        <v>45540.534722222219</v>
      </c>
      <c r="AA3933" s="7">
        <f>data[[#This Row],[OrderDateTime]] + 1</f>
        <v>45540.061805555553</v>
      </c>
      <c r="AB3933" s="7" t="str">
        <f>IF(data[[#This Row],[DeliveryDateTime]] &lt;= data[[#This Row],[SLADue]], "On Time", "Late")</f>
        <v>Late</v>
      </c>
    </row>
    <row r="3934" spans="1:28" x14ac:dyDescent="0.2">
      <c r="A3934" t="s">
        <v>4484</v>
      </c>
      <c r="B3934" t="s">
        <v>19</v>
      </c>
      <c r="C3934" t="s">
        <v>190</v>
      </c>
      <c r="D3934" t="s">
        <v>191</v>
      </c>
      <c r="E3934" s="5">
        <v>27.41</v>
      </c>
      <c r="F3934" t="s">
        <v>87</v>
      </c>
      <c r="G3934">
        <v>10</v>
      </c>
      <c r="H3934" s="1">
        <v>45640</v>
      </c>
      <c r="I3934" s="1" t="str">
        <f>TEXT(data[[#This Row],[OrderDate]],"mmm")</f>
        <v>Dec</v>
      </c>
      <c r="J3934" s="6">
        <v>0.73611111111111116</v>
      </c>
      <c r="K3934" s="6" t="str">
        <f>TEXT(data[[#This Row],[OrderTime]],"h")</f>
        <v>17</v>
      </c>
      <c r="L3934" s="1">
        <v>45641</v>
      </c>
      <c r="M3934" s="6">
        <v>0.78819444444444442</v>
      </c>
      <c r="N3934" t="s">
        <v>120</v>
      </c>
      <c r="O3934" t="s">
        <v>393</v>
      </c>
      <c r="P3934" t="s">
        <v>25</v>
      </c>
      <c r="Q3934" t="s">
        <v>26</v>
      </c>
      <c r="R3934" t="s">
        <v>192</v>
      </c>
      <c r="S3934" t="s">
        <v>28</v>
      </c>
      <c r="T3934" t="s">
        <v>106</v>
      </c>
      <c r="U3934" t="s">
        <v>39</v>
      </c>
      <c r="V3934" s="5">
        <f>data[[#This Row],[PriceUSD]]*data[[#This Row],[Quantity]]</f>
        <v>274.10000000000002</v>
      </c>
      <c r="W3934" s="7">
        <f>data[[#This Row],[OrderDate]] + TIME(VALUE(LEFT(data[[#This Row],[OrderTime]],2)), VALUE(RIGHT(data[[#This Row],[OrderTime]],2)), 0)</f>
        <v>45640.007638888892</v>
      </c>
      <c r="X3934" s="7">
        <f>_xlfn.MINIFS(data[OrderDateTime], data[CustomerName], data[[#This Row],[CustomerName]])</f>
        <v>45530.054166666669</v>
      </c>
      <c r="Y3934" t="str">
        <f>IF(data[[#This Row],[OrderDateTime]]=data[[#This Row],[FirstOrderDateTime]], "New", "Returning")</f>
        <v>Returning</v>
      </c>
      <c r="Z3934" s="7">
        <f>data[[#This Row],[DeliveryDate]] + data[[#This Row],[DeliveryTime]]</f>
        <v>45641.788194444445</v>
      </c>
      <c r="AA3934" s="7">
        <f>data[[#This Row],[OrderDateTime]] + 1</f>
        <v>45641.007638888892</v>
      </c>
      <c r="AB3934" s="7" t="str">
        <f>IF(data[[#This Row],[DeliveryDateTime]] &lt;= data[[#This Row],[SLADue]], "On Time", "Late")</f>
        <v>Late</v>
      </c>
    </row>
    <row r="3935" spans="1:28" x14ac:dyDescent="0.2">
      <c r="A3935" t="s">
        <v>4485</v>
      </c>
      <c r="B3935" t="s">
        <v>19</v>
      </c>
      <c r="C3935" t="s">
        <v>258</v>
      </c>
      <c r="D3935" t="s">
        <v>259</v>
      </c>
      <c r="E3935" s="5">
        <v>105.34</v>
      </c>
      <c r="F3935" t="s">
        <v>51</v>
      </c>
      <c r="G3935">
        <v>1</v>
      </c>
      <c r="H3935" s="1">
        <v>45864</v>
      </c>
      <c r="I3935" s="1" t="str">
        <f>TEXT(data[[#This Row],[OrderDate]],"mmm")</f>
        <v>Jul</v>
      </c>
      <c r="J3935" s="6">
        <v>0.58680555555555558</v>
      </c>
      <c r="K3935" s="6" t="str">
        <f>TEXT(data[[#This Row],[OrderTime]],"h")</f>
        <v>14</v>
      </c>
      <c r="L3935" s="1">
        <v>45865</v>
      </c>
      <c r="M3935" s="6">
        <v>0.83680555555555558</v>
      </c>
      <c r="N3935" t="s">
        <v>120</v>
      </c>
      <c r="O3935" t="s">
        <v>1159</v>
      </c>
      <c r="P3935" t="s">
        <v>25</v>
      </c>
      <c r="Q3935" t="s">
        <v>53</v>
      </c>
      <c r="R3935" t="s">
        <v>261</v>
      </c>
      <c r="S3935" t="s">
        <v>28</v>
      </c>
      <c r="T3935" t="s">
        <v>106</v>
      </c>
      <c r="U3935" t="s">
        <v>39</v>
      </c>
      <c r="V3935" s="5">
        <f>data[[#This Row],[PriceUSD]]*data[[#This Row],[Quantity]]</f>
        <v>105.34</v>
      </c>
      <c r="W3935" s="7">
        <f>data[[#This Row],[OrderDate]] + TIME(VALUE(LEFT(data[[#This Row],[OrderTime]],2)), VALUE(RIGHT(data[[#This Row],[OrderTime]],2)), 0)</f>
        <v>45864.038888888892</v>
      </c>
      <c r="X3935" s="7">
        <f>_xlfn.MINIFS(data[OrderDateTime], data[CustomerName], data[[#This Row],[CustomerName]])</f>
        <v>45531.052083333336</v>
      </c>
      <c r="Y3935" t="str">
        <f>IF(data[[#This Row],[OrderDateTime]]=data[[#This Row],[FirstOrderDateTime]], "New", "Returning")</f>
        <v>Returning</v>
      </c>
      <c r="Z3935" s="7">
        <f>data[[#This Row],[DeliveryDate]] + data[[#This Row],[DeliveryTime]]</f>
        <v>45865.836805555555</v>
      </c>
      <c r="AA3935" s="7">
        <f>data[[#This Row],[OrderDateTime]] + 1</f>
        <v>45865.038888888892</v>
      </c>
      <c r="AB3935" s="7" t="str">
        <f>IF(data[[#This Row],[DeliveryDateTime]] &lt;= data[[#This Row],[SLADue]], "On Time", "Late")</f>
        <v>Late</v>
      </c>
    </row>
    <row r="3936" spans="1:28" x14ac:dyDescent="0.2">
      <c r="A3936" t="s">
        <v>4486</v>
      </c>
      <c r="B3936" t="s">
        <v>19</v>
      </c>
      <c r="C3936" t="s">
        <v>32</v>
      </c>
      <c r="D3936" t="s">
        <v>33</v>
      </c>
      <c r="E3936" s="5">
        <v>44.86</v>
      </c>
      <c r="F3936" t="s">
        <v>22</v>
      </c>
      <c r="G3936">
        <v>1</v>
      </c>
      <c r="H3936" s="1">
        <v>45804</v>
      </c>
      <c r="I3936" s="1" t="str">
        <f>TEXT(data[[#This Row],[OrderDate]],"mmm")</f>
        <v>May</v>
      </c>
      <c r="J3936" s="6">
        <v>0.38124999999999998</v>
      </c>
      <c r="K3936" s="6" t="str">
        <f>TEXT(data[[#This Row],[OrderTime]],"h")</f>
        <v>9</v>
      </c>
      <c r="L3936" s="1">
        <v>45805</v>
      </c>
      <c r="M3936" s="6">
        <v>0.50624999999999998</v>
      </c>
      <c r="N3936" t="s">
        <v>233</v>
      </c>
      <c r="O3936" t="s">
        <v>272</v>
      </c>
      <c r="P3936" t="s">
        <v>234</v>
      </c>
      <c r="Q3936" t="s">
        <v>53</v>
      </c>
      <c r="R3936" t="s">
        <v>37</v>
      </c>
      <c r="S3936" t="s">
        <v>28</v>
      </c>
      <c r="T3936" t="s">
        <v>29</v>
      </c>
      <c r="U3936" t="s">
        <v>67</v>
      </c>
      <c r="V3936" s="5">
        <f>data[[#This Row],[PriceUSD]]*data[[#This Row],[Quantity]]</f>
        <v>44.86</v>
      </c>
      <c r="W3936" s="7">
        <f>data[[#This Row],[OrderDate]] + TIME(VALUE(LEFT(data[[#This Row],[OrderTime]],2)), VALUE(RIGHT(data[[#This Row],[OrderTime]],2)), 0)</f>
        <v>45804.017361111109</v>
      </c>
      <c r="X3936" s="7">
        <f>_xlfn.MINIFS(data[OrderDateTime], data[CustomerName], data[[#This Row],[CustomerName]])</f>
        <v>45507.017361111109</v>
      </c>
      <c r="Y3936" t="str">
        <f>IF(data[[#This Row],[OrderDateTime]]=data[[#This Row],[FirstOrderDateTime]], "New", "Returning")</f>
        <v>Returning</v>
      </c>
      <c r="Z3936" s="7">
        <f>data[[#This Row],[DeliveryDate]] + data[[#This Row],[DeliveryTime]]</f>
        <v>45805.506249999999</v>
      </c>
      <c r="AA3936" s="7">
        <f>data[[#This Row],[OrderDateTime]] + 1</f>
        <v>45805.017361111109</v>
      </c>
      <c r="AB3936" s="7" t="str">
        <f>IF(data[[#This Row],[DeliveryDateTime]] &lt;= data[[#This Row],[SLADue]], "On Time", "Late")</f>
        <v>Late</v>
      </c>
    </row>
    <row r="3937" spans="1:28" x14ac:dyDescent="0.2">
      <c r="A3937" t="s">
        <v>4487</v>
      </c>
      <c r="B3937" t="s">
        <v>19</v>
      </c>
      <c r="C3937" t="s">
        <v>41</v>
      </c>
      <c r="D3937" t="s">
        <v>42</v>
      </c>
      <c r="E3937" s="5">
        <v>35.35</v>
      </c>
      <c r="F3937" t="s">
        <v>119</v>
      </c>
      <c r="G3937">
        <v>1</v>
      </c>
      <c r="H3937" s="1">
        <v>45864</v>
      </c>
      <c r="I3937" s="1" t="str">
        <f>TEXT(data[[#This Row],[OrderDate]],"mmm")</f>
        <v>Jul</v>
      </c>
      <c r="J3937" s="6">
        <v>0.54166666666666663</v>
      </c>
      <c r="K3937" s="6" t="str">
        <f>TEXT(data[[#This Row],[OrderTime]],"h")</f>
        <v>13</v>
      </c>
      <c r="L3937" s="1">
        <v>45864</v>
      </c>
      <c r="M3937" s="6">
        <v>0.66666666666666663</v>
      </c>
      <c r="N3937" t="s">
        <v>88</v>
      </c>
      <c r="O3937" t="s">
        <v>1137</v>
      </c>
      <c r="P3937" t="s">
        <v>25</v>
      </c>
      <c r="Q3937" t="s">
        <v>26</v>
      </c>
      <c r="R3937" t="s">
        <v>46</v>
      </c>
      <c r="S3937" t="s">
        <v>47</v>
      </c>
      <c r="T3937" t="s">
        <v>59</v>
      </c>
      <c r="U3937" t="s">
        <v>67</v>
      </c>
      <c r="V3937" s="5">
        <f>data[[#This Row],[PriceUSD]]*data[[#This Row],[Quantity]]</f>
        <v>35.35</v>
      </c>
      <c r="W3937" s="7">
        <f>data[[#This Row],[OrderDate]] + TIME(VALUE(LEFT(data[[#This Row],[OrderTime]],2)), VALUE(RIGHT(data[[#This Row],[OrderTime]],2)), 0)</f>
        <v>45864.046527777777</v>
      </c>
      <c r="X3937" s="7">
        <f>_xlfn.MINIFS(data[OrderDateTime], data[CustomerName], data[[#This Row],[CustomerName]])</f>
        <v>45517.007638888892</v>
      </c>
      <c r="Y3937" t="str">
        <f>IF(data[[#This Row],[OrderDateTime]]=data[[#This Row],[FirstOrderDateTime]], "New", "Returning")</f>
        <v>Returning</v>
      </c>
      <c r="Z3937" s="7">
        <f>data[[#This Row],[DeliveryDate]] + data[[#This Row],[DeliveryTime]]</f>
        <v>45864.666666666664</v>
      </c>
      <c r="AA3937" s="7">
        <f>data[[#This Row],[OrderDateTime]] + 1</f>
        <v>45865.046527777777</v>
      </c>
      <c r="AB3937" s="7" t="str">
        <f>IF(data[[#This Row],[DeliveryDateTime]] &lt;= data[[#This Row],[SLADue]], "On Time", "Late")</f>
        <v>On Time</v>
      </c>
    </row>
    <row r="3938" spans="1:28" x14ac:dyDescent="0.2">
      <c r="A3938" t="s">
        <v>4488</v>
      </c>
      <c r="B3938" t="s">
        <v>19</v>
      </c>
      <c r="C3938" t="s">
        <v>126</v>
      </c>
      <c r="D3938" t="s">
        <v>127</v>
      </c>
      <c r="E3938" s="5">
        <v>20.27</v>
      </c>
      <c r="F3938" t="s">
        <v>138</v>
      </c>
      <c r="G3938">
        <v>1</v>
      </c>
      <c r="H3938" s="1">
        <v>45854</v>
      </c>
      <c r="I3938" s="1" t="str">
        <f>TEXT(data[[#This Row],[OrderDate]],"mmm")</f>
        <v>Jul</v>
      </c>
      <c r="J3938" s="6">
        <v>0.7993055555555556</v>
      </c>
      <c r="K3938" s="6" t="str">
        <f>TEXT(data[[#This Row],[OrderTime]],"h")</f>
        <v>19</v>
      </c>
      <c r="L3938" s="1">
        <v>45855</v>
      </c>
      <c r="M3938" s="6">
        <v>0.88263888888888886</v>
      </c>
      <c r="N3938" t="s">
        <v>750</v>
      </c>
      <c r="O3938" t="s">
        <v>239</v>
      </c>
      <c r="P3938" t="s">
        <v>234</v>
      </c>
      <c r="Q3938" t="s">
        <v>26</v>
      </c>
      <c r="R3938" t="s">
        <v>129</v>
      </c>
      <c r="S3938" t="s">
        <v>28</v>
      </c>
      <c r="T3938" t="s">
        <v>29</v>
      </c>
      <c r="U3938" t="s">
        <v>39</v>
      </c>
      <c r="V3938" s="5">
        <f>data[[#This Row],[PriceUSD]]*data[[#This Row],[Quantity]]</f>
        <v>20.27</v>
      </c>
      <c r="W3938" s="7">
        <f>data[[#This Row],[OrderDate]] + TIME(VALUE(LEFT(data[[#This Row],[OrderTime]],2)), VALUE(RIGHT(data[[#This Row],[OrderTime]],2)), 0)</f>
        <v>45854.038888888892</v>
      </c>
      <c r="X3938" s="7">
        <f>_xlfn.MINIFS(data[OrderDateTime], data[CustomerName], data[[#This Row],[CustomerName]])</f>
        <v>45547.030555555553</v>
      </c>
      <c r="Y3938" t="str">
        <f>IF(data[[#This Row],[OrderDateTime]]=data[[#This Row],[FirstOrderDateTime]], "New", "Returning")</f>
        <v>Returning</v>
      </c>
      <c r="Z3938" s="7">
        <f>data[[#This Row],[DeliveryDate]] + data[[#This Row],[DeliveryTime]]</f>
        <v>45855.882638888892</v>
      </c>
      <c r="AA3938" s="7">
        <f>data[[#This Row],[OrderDateTime]] + 1</f>
        <v>45855.038888888892</v>
      </c>
      <c r="AB3938" s="7" t="str">
        <f>IF(data[[#This Row],[DeliveryDateTime]] &lt;= data[[#This Row],[SLADue]], "On Time", "Late")</f>
        <v>Late</v>
      </c>
    </row>
    <row r="3939" spans="1:28" x14ac:dyDescent="0.2">
      <c r="A3939" t="s">
        <v>4489</v>
      </c>
      <c r="B3939" t="s">
        <v>19</v>
      </c>
      <c r="C3939" t="s">
        <v>110</v>
      </c>
      <c r="D3939" t="s">
        <v>111</v>
      </c>
      <c r="E3939" s="5">
        <v>11.24</v>
      </c>
      <c r="F3939" t="s">
        <v>71</v>
      </c>
      <c r="G3939">
        <v>1</v>
      </c>
      <c r="H3939" s="1">
        <v>45618</v>
      </c>
      <c r="I3939" s="1" t="str">
        <f>TEXT(data[[#This Row],[OrderDate]],"mmm")</f>
        <v>Nov</v>
      </c>
      <c r="J3939" s="6">
        <v>0.49444444444444446</v>
      </c>
      <c r="K3939" s="6" t="str">
        <f>TEXT(data[[#This Row],[OrderTime]],"h")</f>
        <v>11</v>
      </c>
      <c r="L3939" s="1">
        <v>45618</v>
      </c>
      <c r="M3939" s="6">
        <v>0.78611111111111109</v>
      </c>
      <c r="N3939" t="s">
        <v>123</v>
      </c>
      <c r="O3939" t="s">
        <v>500</v>
      </c>
      <c r="P3939" t="s">
        <v>36</v>
      </c>
      <c r="Q3939" t="s">
        <v>26</v>
      </c>
      <c r="R3939" t="s">
        <v>114</v>
      </c>
      <c r="S3939" t="s">
        <v>47</v>
      </c>
      <c r="T3939" t="s">
        <v>38</v>
      </c>
      <c r="U3939" t="s">
        <v>39</v>
      </c>
      <c r="V3939" s="5">
        <f>data[[#This Row],[PriceUSD]]*data[[#This Row],[Quantity]]</f>
        <v>11.24</v>
      </c>
      <c r="W3939" s="7">
        <f>data[[#This Row],[OrderDate]] + TIME(VALUE(LEFT(data[[#This Row],[OrderTime]],2)), VALUE(RIGHT(data[[#This Row],[OrderTime]],2)), 0)</f>
        <v>45618.030555555553</v>
      </c>
      <c r="X3939" s="7">
        <f>_xlfn.MINIFS(data[OrderDateTime], data[CustomerName], data[[#This Row],[CustomerName]])</f>
        <v>45534.046527777777</v>
      </c>
      <c r="Y3939" t="str">
        <f>IF(data[[#This Row],[OrderDateTime]]=data[[#This Row],[FirstOrderDateTime]], "New", "Returning")</f>
        <v>Returning</v>
      </c>
      <c r="Z3939" s="7">
        <f>data[[#This Row],[DeliveryDate]] + data[[#This Row],[DeliveryTime]]</f>
        <v>45618.786111111112</v>
      </c>
      <c r="AA3939" s="7">
        <f>data[[#This Row],[OrderDateTime]] + 1</f>
        <v>45619.030555555553</v>
      </c>
      <c r="AB3939" s="7" t="str">
        <f>IF(data[[#This Row],[DeliveryDateTime]] &lt;= data[[#This Row],[SLADue]], "On Time", "Late")</f>
        <v>On Time</v>
      </c>
    </row>
    <row r="3940" spans="1:28" x14ac:dyDescent="0.2">
      <c r="A3940" t="s">
        <v>4490</v>
      </c>
      <c r="B3940" t="s">
        <v>19</v>
      </c>
      <c r="C3940" t="s">
        <v>190</v>
      </c>
      <c r="D3940" t="s">
        <v>191</v>
      </c>
      <c r="E3940" s="5">
        <v>24.15</v>
      </c>
      <c r="F3940" t="s">
        <v>71</v>
      </c>
      <c r="G3940">
        <v>1</v>
      </c>
      <c r="H3940" s="1">
        <v>45793</v>
      </c>
      <c r="I3940" s="1" t="str">
        <f>TEXT(data[[#This Row],[OrderDate]],"mmm")</f>
        <v>May</v>
      </c>
      <c r="J3940" s="6">
        <v>0.44861111111111113</v>
      </c>
      <c r="K3940" s="6" t="str">
        <f>TEXT(data[[#This Row],[OrderTime]],"h")</f>
        <v>10</v>
      </c>
      <c r="L3940" s="1">
        <v>45793</v>
      </c>
      <c r="M3940" s="6">
        <v>0.61527777777777781</v>
      </c>
      <c r="N3940" t="s">
        <v>23</v>
      </c>
      <c r="O3940" t="s">
        <v>2979</v>
      </c>
      <c r="P3940" t="s">
        <v>25</v>
      </c>
      <c r="Q3940" t="s">
        <v>26</v>
      </c>
      <c r="R3940" t="s">
        <v>192</v>
      </c>
      <c r="S3940" t="s">
        <v>47</v>
      </c>
      <c r="T3940" t="s">
        <v>59</v>
      </c>
      <c r="U3940" t="s">
        <v>39</v>
      </c>
      <c r="V3940" s="5">
        <f>data[[#This Row],[PriceUSD]]*data[[#This Row],[Quantity]]</f>
        <v>24.15</v>
      </c>
      <c r="W3940" s="7">
        <f>data[[#This Row],[OrderDate]] + TIME(VALUE(LEFT(data[[#This Row],[OrderTime]],2)), VALUE(RIGHT(data[[#This Row],[OrderTime]],2)), 0)</f>
        <v>45793.007638888892</v>
      </c>
      <c r="X3940" s="7">
        <f>_xlfn.MINIFS(data[OrderDateTime], data[CustomerName], data[[#This Row],[CustomerName]])</f>
        <v>45574.030555555553</v>
      </c>
      <c r="Y3940" t="str">
        <f>IF(data[[#This Row],[OrderDateTime]]=data[[#This Row],[FirstOrderDateTime]], "New", "Returning")</f>
        <v>Returning</v>
      </c>
      <c r="Z3940" s="7">
        <f>data[[#This Row],[DeliveryDate]] + data[[#This Row],[DeliveryTime]]</f>
        <v>45793.615277777775</v>
      </c>
      <c r="AA3940" s="7">
        <f>data[[#This Row],[OrderDateTime]] + 1</f>
        <v>45794.007638888892</v>
      </c>
      <c r="AB3940" s="7" t="str">
        <f>IF(data[[#This Row],[DeliveryDateTime]] &lt;= data[[#This Row],[SLADue]], "On Time", "Late")</f>
        <v>On Time</v>
      </c>
    </row>
    <row r="3941" spans="1:28" x14ac:dyDescent="0.2">
      <c r="A3941" t="s">
        <v>4491</v>
      </c>
      <c r="B3941" t="s">
        <v>19</v>
      </c>
      <c r="C3941" t="s">
        <v>190</v>
      </c>
      <c r="D3941" t="s">
        <v>191</v>
      </c>
      <c r="E3941" s="5">
        <v>22.27</v>
      </c>
      <c r="F3941" t="s">
        <v>87</v>
      </c>
      <c r="G3941">
        <v>1</v>
      </c>
      <c r="H3941" s="1">
        <v>45615</v>
      </c>
      <c r="I3941" s="1" t="str">
        <f>TEXT(data[[#This Row],[OrderDate]],"mmm")</f>
        <v>Nov</v>
      </c>
      <c r="J3941" s="6">
        <v>0.46527777777777779</v>
      </c>
      <c r="K3941" s="6" t="str">
        <f>TEXT(data[[#This Row],[OrderTime]],"h")</f>
        <v>11</v>
      </c>
      <c r="L3941" s="1">
        <v>45616</v>
      </c>
      <c r="M3941" s="6">
        <v>0.59027777777777779</v>
      </c>
      <c r="N3941" t="s">
        <v>34</v>
      </c>
      <c r="O3941" t="s">
        <v>1895</v>
      </c>
      <c r="P3941" t="s">
        <v>36</v>
      </c>
      <c r="Q3941" t="s">
        <v>53</v>
      </c>
      <c r="R3941" t="s">
        <v>192</v>
      </c>
      <c r="S3941" t="s">
        <v>28</v>
      </c>
      <c r="T3941" t="s">
        <v>29</v>
      </c>
      <c r="U3941" t="s">
        <v>30</v>
      </c>
      <c r="V3941" s="5">
        <f>data[[#This Row],[PriceUSD]]*data[[#This Row],[Quantity]]</f>
        <v>22.27</v>
      </c>
      <c r="W3941" s="7">
        <f>data[[#This Row],[OrderDate]] + TIME(VALUE(LEFT(data[[#This Row],[OrderTime]],2)), VALUE(RIGHT(data[[#This Row],[OrderTime]],2)), 0)</f>
        <v>45615.054166666669</v>
      </c>
      <c r="X3941" s="7">
        <f>_xlfn.MINIFS(data[OrderDateTime], data[CustomerName], data[[#This Row],[CustomerName]])</f>
        <v>45510.038888888892</v>
      </c>
      <c r="Y3941" t="str">
        <f>IF(data[[#This Row],[OrderDateTime]]=data[[#This Row],[FirstOrderDateTime]], "New", "Returning")</f>
        <v>Returning</v>
      </c>
      <c r="Z3941" s="7">
        <f>data[[#This Row],[DeliveryDate]] + data[[#This Row],[DeliveryTime]]</f>
        <v>45616.590277777781</v>
      </c>
      <c r="AA3941" s="7">
        <f>data[[#This Row],[OrderDateTime]] + 1</f>
        <v>45616.054166666669</v>
      </c>
      <c r="AB3941" s="7" t="str">
        <f>IF(data[[#This Row],[DeliveryDateTime]] &lt;= data[[#This Row],[SLADue]], "On Time", "Late")</f>
        <v>Late</v>
      </c>
    </row>
    <row r="3942" spans="1:28" x14ac:dyDescent="0.2">
      <c r="A3942" t="s">
        <v>4492</v>
      </c>
      <c r="B3942" t="s">
        <v>19</v>
      </c>
      <c r="C3942" t="s">
        <v>126</v>
      </c>
      <c r="D3942" t="s">
        <v>127</v>
      </c>
      <c r="E3942" s="5">
        <v>20.29</v>
      </c>
      <c r="F3942" t="s">
        <v>71</v>
      </c>
      <c r="G3942">
        <v>1</v>
      </c>
      <c r="H3942" s="1">
        <v>45591</v>
      </c>
      <c r="I3942" s="1" t="str">
        <f>TEXT(data[[#This Row],[OrderDate]],"mmm")</f>
        <v>Oct</v>
      </c>
      <c r="J3942" s="6">
        <v>0.44236111111111109</v>
      </c>
      <c r="K3942" s="6" t="str">
        <f>TEXT(data[[#This Row],[OrderTime]],"h")</f>
        <v>10</v>
      </c>
      <c r="L3942" s="1">
        <v>45592</v>
      </c>
      <c r="M3942" s="6">
        <v>0.44236111111111109</v>
      </c>
      <c r="N3942" t="s">
        <v>64</v>
      </c>
      <c r="O3942" t="s">
        <v>414</v>
      </c>
      <c r="P3942" t="s">
        <v>25</v>
      </c>
      <c r="Q3942" t="s">
        <v>26</v>
      </c>
      <c r="R3942" t="s">
        <v>129</v>
      </c>
      <c r="S3942" t="s">
        <v>28</v>
      </c>
      <c r="T3942" t="s">
        <v>106</v>
      </c>
      <c r="U3942" t="s">
        <v>30</v>
      </c>
      <c r="V3942" s="5">
        <f>data[[#This Row],[PriceUSD]]*data[[#This Row],[Quantity]]</f>
        <v>20.29</v>
      </c>
      <c r="W3942" s="7">
        <f>data[[#This Row],[OrderDate]] + TIME(VALUE(LEFT(data[[#This Row],[OrderTime]],2)), VALUE(RIGHT(data[[#This Row],[OrderTime]],2)), 0)</f>
        <v>45591.007638888892</v>
      </c>
      <c r="X3942" s="7">
        <f>_xlfn.MINIFS(data[OrderDateTime], data[CustomerName], data[[#This Row],[CustomerName]])</f>
        <v>45513.017361111109</v>
      </c>
      <c r="Y3942" t="str">
        <f>IF(data[[#This Row],[OrderDateTime]]=data[[#This Row],[FirstOrderDateTime]], "New", "Returning")</f>
        <v>Returning</v>
      </c>
      <c r="Z3942" s="7">
        <f>data[[#This Row],[DeliveryDate]] + data[[#This Row],[DeliveryTime]]</f>
        <v>45592.442361111112</v>
      </c>
      <c r="AA3942" s="7">
        <f>data[[#This Row],[OrderDateTime]] + 1</f>
        <v>45592.007638888892</v>
      </c>
      <c r="AB3942" s="7" t="str">
        <f>IF(data[[#This Row],[DeliveryDateTime]] &lt;= data[[#This Row],[SLADue]], "On Time", "Late")</f>
        <v>Late</v>
      </c>
    </row>
    <row r="3943" spans="1:28" x14ac:dyDescent="0.2">
      <c r="A3943" t="s">
        <v>4493</v>
      </c>
      <c r="B3943" t="s">
        <v>19</v>
      </c>
      <c r="C3943" t="s">
        <v>290</v>
      </c>
      <c r="D3943" t="s">
        <v>291</v>
      </c>
      <c r="E3943" s="5">
        <v>68.66</v>
      </c>
      <c r="F3943" t="s">
        <v>22</v>
      </c>
      <c r="G3943">
        <v>1</v>
      </c>
      <c r="H3943" s="1">
        <v>45774</v>
      </c>
      <c r="I3943" s="1" t="str">
        <f>TEXT(data[[#This Row],[OrderDate]],"mmm")</f>
        <v>Apr</v>
      </c>
      <c r="J3943" s="6">
        <v>0.8256944444444444</v>
      </c>
      <c r="K3943" s="6" t="str">
        <f>TEXT(data[[#This Row],[OrderTime]],"h")</f>
        <v>19</v>
      </c>
      <c r="L3943" s="1">
        <v>45775</v>
      </c>
      <c r="M3943" s="6">
        <v>0.56944444444444442</v>
      </c>
      <c r="N3943" t="s">
        <v>292</v>
      </c>
      <c r="O3943" t="s">
        <v>616</v>
      </c>
      <c r="P3943" t="s">
        <v>77</v>
      </c>
      <c r="Q3943" t="s">
        <v>26</v>
      </c>
      <c r="R3943" t="s">
        <v>294</v>
      </c>
      <c r="S3943" t="s">
        <v>28</v>
      </c>
      <c r="T3943" t="s">
        <v>136</v>
      </c>
      <c r="U3943" t="s">
        <v>30</v>
      </c>
      <c r="V3943" s="5">
        <f>data[[#This Row],[PriceUSD]]*data[[#This Row],[Quantity]]</f>
        <v>68.66</v>
      </c>
      <c r="W3943" s="7">
        <f>data[[#This Row],[OrderDate]] + TIME(VALUE(LEFT(data[[#This Row],[OrderTime]],2)), VALUE(RIGHT(data[[#This Row],[OrderTime]],2)), 0)</f>
        <v>45774.030555555553</v>
      </c>
      <c r="X3943" s="7">
        <f>_xlfn.MINIFS(data[OrderDateTime], data[CustomerName], data[[#This Row],[CustomerName]])</f>
        <v>45556.022916666669</v>
      </c>
      <c r="Y3943" t="str">
        <f>IF(data[[#This Row],[OrderDateTime]]=data[[#This Row],[FirstOrderDateTime]], "New", "Returning")</f>
        <v>Returning</v>
      </c>
      <c r="Z3943" s="7">
        <f>data[[#This Row],[DeliveryDate]] + data[[#This Row],[DeliveryTime]]</f>
        <v>45775.569444444445</v>
      </c>
      <c r="AA3943" s="7">
        <f>data[[#This Row],[OrderDateTime]] + 1</f>
        <v>45775.030555555553</v>
      </c>
      <c r="AB3943" s="7" t="str">
        <f>IF(data[[#This Row],[DeliveryDateTime]] &lt;= data[[#This Row],[SLADue]], "On Time", "Late")</f>
        <v>Late</v>
      </c>
    </row>
    <row r="3944" spans="1:28" x14ac:dyDescent="0.2">
      <c r="A3944" t="s">
        <v>4494</v>
      </c>
      <c r="B3944" t="s">
        <v>19</v>
      </c>
      <c r="C3944" t="s">
        <v>110</v>
      </c>
      <c r="D3944" t="s">
        <v>111</v>
      </c>
      <c r="E3944" s="5">
        <v>10.74</v>
      </c>
      <c r="F3944" t="s">
        <v>87</v>
      </c>
      <c r="G3944">
        <v>2</v>
      </c>
      <c r="H3944" s="1">
        <v>45874</v>
      </c>
      <c r="I3944" s="1" t="str">
        <f>TEXT(data[[#This Row],[OrderDate]],"mmm")</f>
        <v>Aug</v>
      </c>
      <c r="J3944" s="6">
        <v>0.47291666666666665</v>
      </c>
      <c r="K3944" s="6" t="str">
        <f>TEXT(data[[#This Row],[OrderTime]],"h")</f>
        <v>11</v>
      </c>
      <c r="L3944" s="1">
        <v>45875</v>
      </c>
      <c r="M3944" s="6">
        <v>0.59791666666666665</v>
      </c>
      <c r="N3944" t="s">
        <v>502</v>
      </c>
      <c r="O3944" t="s">
        <v>871</v>
      </c>
      <c r="P3944" t="s">
        <v>202</v>
      </c>
      <c r="Q3944" t="s">
        <v>26</v>
      </c>
      <c r="R3944" t="s">
        <v>114</v>
      </c>
      <c r="S3944" t="s">
        <v>28</v>
      </c>
      <c r="T3944" t="s">
        <v>38</v>
      </c>
      <c r="U3944" t="s">
        <v>67</v>
      </c>
      <c r="V3944" s="5">
        <f>data[[#This Row],[PriceUSD]]*data[[#This Row],[Quantity]]</f>
        <v>21.48</v>
      </c>
      <c r="W3944" s="7">
        <f>data[[#This Row],[OrderDate]] + TIME(VALUE(LEFT(data[[#This Row],[OrderTime]],2)), VALUE(RIGHT(data[[#This Row],[OrderTime]],2)), 0)</f>
        <v>45874.046527777777</v>
      </c>
      <c r="X3944" s="7">
        <f>_xlfn.MINIFS(data[OrderDateTime], data[CustomerName], data[[#This Row],[CustomerName]])</f>
        <v>45673.022916666669</v>
      </c>
      <c r="Y3944" t="str">
        <f>IF(data[[#This Row],[OrderDateTime]]=data[[#This Row],[FirstOrderDateTime]], "New", "Returning")</f>
        <v>Returning</v>
      </c>
      <c r="Z3944" s="7">
        <f>data[[#This Row],[DeliveryDate]] + data[[#This Row],[DeliveryTime]]</f>
        <v>45875.597916666666</v>
      </c>
      <c r="AA3944" s="7">
        <f>data[[#This Row],[OrderDateTime]] + 1</f>
        <v>45875.046527777777</v>
      </c>
      <c r="AB3944" s="7" t="str">
        <f>IF(data[[#This Row],[DeliveryDateTime]] &lt;= data[[#This Row],[SLADue]], "On Time", "Late")</f>
        <v>Late</v>
      </c>
    </row>
    <row r="3945" spans="1:28" x14ac:dyDescent="0.2">
      <c r="A3945" t="s">
        <v>4495</v>
      </c>
      <c r="B3945" t="s">
        <v>19</v>
      </c>
      <c r="C3945" t="s">
        <v>258</v>
      </c>
      <c r="D3945" t="s">
        <v>259</v>
      </c>
      <c r="E3945" s="5">
        <v>104.66</v>
      </c>
      <c r="F3945" t="s">
        <v>182</v>
      </c>
      <c r="G3945">
        <v>1</v>
      </c>
      <c r="H3945" s="1">
        <v>45775</v>
      </c>
      <c r="I3945" s="1" t="str">
        <f>TEXT(data[[#This Row],[OrderDate]],"mmm")</f>
        <v>Apr</v>
      </c>
      <c r="J3945" s="6">
        <v>0.89375000000000004</v>
      </c>
      <c r="K3945" s="6" t="str">
        <f>TEXT(data[[#This Row],[OrderTime]],"h")</f>
        <v>21</v>
      </c>
      <c r="L3945" s="1">
        <v>45777</v>
      </c>
      <c r="M3945" s="6">
        <v>0.70138888888888884</v>
      </c>
      <c r="N3945" t="s">
        <v>292</v>
      </c>
      <c r="O3945" t="s">
        <v>483</v>
      </c>
      <c r="P3945" t="s">
        <v>77</v>
      </c>
      <c r="Q3945" t="s">
        <v>53</v>
      </c>
      <c r="R3945" t="s">
        <v>261</v>
      </c>
      <c r="S3945" t="s">
        <v>105</v>
      </c>
      <c r="T3945" t="s">
        <v>29</v>
      </c>
      <c r="U3945" t="s">
        <v>30</v>
      </c>
      <c r="V3945" s="5">
        <f>data[[#This Row],[PriceUSD]]*data[[#This Row],[Quantity]]</f>
        <v>104.66</v>
      </c>
      <c r="W3945" s="7">
        <f>data[[#This Row],[OrderDate]] + TIME(VALUE(LEFT(data[[#This Row],[OrderTime]],2)), VALUE(RIGHT(data[[#This Row],[OrderTime]],2)), 0)</f>
        <v>45775.052083333336</v>
      </c>
      <c r="X3945" s="7">
        <f>_xlfn.MINIFS(data[OrderDateTime], data[CustomerName], data[[#This Row],[CustomerName]])</f>
        <v>45541.007638888892</v>
      </c>
      <c r="Y3945" t="str">
        <f>IF(data[[#This Row],[OrderDateTime]]=data[[#This Row],[FirstOrderDateTime]], "New", "Returning")</f>
        <v>Returning</v>
      </c>
      <c r="Z3945" s="7">
        <f>data[[#This Row],[DeliveryDate]] + data[[#This Row],[DeliveryTime]]</f>
        <v>45777.701388888891</v>
      </c>
      <c r="AA3945" s="7">
        <f>data[[#This Row],[OrderDateTime]] + 1</f>
        <v>45776.052083333336</v>
      </c>
      <c r="AB3945" s="7" t="str">
        <f>IF(data[[#This Row],[DeliveryDateTime]] &lt;= data[[#This Row],[SLADue]], "On Time", "Late")</f>
        <v>Late</v>
      </c>
    </row>
    <row r="3946" spans="1:28" x14ac:dyDescent="0.2">
      <c r="A3946" t="s">
        <v>4496</v>
      </c>
      <c r="B3946" t="s">
        <v>19</v>
      </c>
      <c r="C3946" t="s">
        <v>69</v>
      </c>
      <c r="D3946" t="s">
        <v>70</v>
      </c>
      <c r="E3946" s="5">
        <v>52.23</v>
      </c>
      <c r="F3946" t="s">
        <v>119</v>
      </c>
      <c r="G3946">
        <v>1</v>
      </c>
      <c r="H3946" s="1">
        <v>45698</v>
      </c>
      <c r="I3946" s="1" t="str">
        <f>TEXT(data[[#This Row],[OrderDate]],"mmm")</f>
        <v>Feb</v>
      </c>
      <c r="J3946" s="6">
        <v>0.81736111111111109</v>
      </c>
      <c r="K3946" s="6" t="str">
        <f>TEXT(data[[#This Row],[OrderTime]],"h")</f>
        <v>19</v>
      </c>
      <c r="L3946" s="1">
        <v>45700</v>
      </c>
      <c r="M3946" s="6">
        <v>0.67291666666666672</v>
      </c>
      <c r="N3946" t="s">
        <v>23</v>
      </c>
      <c r="O3946" t="s">
        <v>204</v>
      </c>
      <c r="P3946" t="s">
        <v>25</v>
      </c>
      <c r="Q3946" t="s">
        <v>26</v>
      </c>
      <c r="R3946" t="s">
        <v>37</v>
      </c>
      <c r="S3946" t="s">
        <v>105</v>
      </c>
      <c r="T3946" t="s">
        <v>106</v>
      </c>
      <c r="U3946" t="s">
        <v>30</v>
      </c>
      <c r="V3946" s="5">
        <f>data[[#This Row],[PriceUSD]]*data[[#This Row],[Quantity]]</f>
        <v>52.23</v>
      </c>
      <c r="W3946" s="7">
        <f>data[[#This Row],[OrderDate]] + TIME(VALUE(LEFT(data[[#This Row],[OrderTime]],2)), VALUE(RIGHT(data[[#This Row],[OrderTime]],2)), 0)</f>
        <v>45698.007638888892</v>
      </c>
      <c r="X3946" s="7">
        <f>_xlfn.MINIFS(data[OrderDateTime], data[CustomerName], data[[#This Row],[CustomerName]])</f>
        <v>45551.022916666669</v>
      </c>
      <c r="Y3946" t="str">
        <f>IF(data[[#This Row],[OrderDateTime]]=data[[#This Row],[FirstOrderDateTime]], "New", "Returning")</f>
        <v>Returning</v>
      </c>
      <c r="Z3946" s="7">
        <f>data[[#This Row],[DeliveryDate]] + data[[#This Row],[DeliveryTime]]</f>
        <v>45700.67291666667</v>
      </c>
      <c r="AA3946" s="7">
        <f>data[[#This Row],[OrderDateTime]] + 1</f>
        <v>45699.007638888892</v>
      </c>
      <c r="AB3946" s="7" t="str">
        <f>IF(data[[#This Row],[DeliveryDateTime]] &lt;= data[[#This Row],[SLADue]], "On Time", "Late")</f>
        <v>Late</v>
      </c>
    </row>
    <row r="3947" spans="1:28" x14ac:dyDescent="0.2">
      <c r="A3947" t="s">
        <v>4497</v>
      </c>
      <c r="B3947" t="s">
        <v>19</v>
      </c>
      <c r="C3947" t="s">
        <v>117</v>
      </c>
      <c r="D3947" t="s">
        <v>118</v>
      </c>
      <c r="E3947" s="5">
        <v>73.819999999999993</v>
      </c>
      <c r="F3947" t="s">
        <v>94</v>
      </c>
      <c r="G3947">
        <v>5</v>
      </c>
      <c r="H3947" s="1">
        <v>45598</v>
      </c>
      <c r="I3947" s="1" t="str">
        <f>TEXT(data[[#This Row],[OrderDate]],"mmm")</f>
        <v>Nov</v>
      </c>
      <c r="J3947" s="6">
        <v>0.82291666666666663</v>
      </c>
      <c r="K3947" s="6" t="str">
        <f>TEXT(data[[#This Row],[OrderTime]],"h")</f>
        <v>19</v>
      </c>
      <c r="L3947" s="1">
        <v>45600</v>
      </c>
      <c r="M3947" s="6">
        <v>0.71944444444444444</v>
      </c>
      <c r="N3947" t="s">
        <v>120</v>
      </c>
      <c r="O3947" t="s">
        <v>358</v>
      </c>
      <c r="P3947" t="s">
        <v>25</v>
      </c>
      <c r="Q3947" t="s">
        <v>26</v>
      </c>
      <c r="R3947" t="s">
        <v>66</v>
      </c>
      <c r="S3947" t="s">
        <v>105</v>
      </c>
      <c r="T3947" t="s">
        <v>38</v>
      </c>
      <c r="U3947" t="s">
        <v>30</v>
      </c>
      <c r="V3947" s="5">
        <f>data[[#This Row],[PriceUSD]]*data[[#This Row],[Quantity]]</f>
        <v>369.09999999999997</v>
      </c>
      <c r="W3947" s="7">
        <f>data[[#This Row],[OrderDate]] + TIME(VALUE(LEFT(data[[#This Row],[OrderTime]],2)), VALUE(RIGHT(data[[#This Row],[OrderTime]],2)), 0)</f>
        <v>45598.046527777777</v>
      </c>
      <c r="X3947" s="7">
        <f>_xlfn.MINIFS(data[OrderDateTime], data[CustomerName], data[[#This Row],[CustomerName]])</f>
        <v>45518.046527777777</v>
      </c>
      <c r="Y3947" t="str">
        <f>IF(data[[#This Row],[OrderDateTime]]=data[[#This Row],[FirstOrderDateTime]], "New", "Returning")</f>
        <v>Returning</v>
      </c>
      <c r="Z3947" s="7">
        <f>data[[#This Row],[DeliveryDate]] + data[[#This Row],[DeliveryTime]]</f>
        <v>45600.719444444447</v>
      </c>
      <c r="AA3947" s="7">
        <f>data[[#This Row],[OrderDateTime]] + 1</f>
        <v>45599.046527777777</v>
      </c>
      <c r="AB3947" s="7" t="str">
        <f>IF(data[[#This Row],[DeliveryDateTime]] &lt;= data[[#This Row],[SLADue]], "On Time", "Late")</f>
        <v>Late</v>
      </c>
    </row>
    <row r="3948" spans="1:28" x14ac:dyDescent="0.2">
      <c r="A3948" t="s">
        <v>4498</v>
      </c>
      <c r="B3948" t="s">
        <v>19</v>
      </c>
      <c r="C3948" t="s">
        <v>85</v>
      </c>
      <c r="D3948" t="s">
        <v>86</v>
      </c>
      <c r="E3948" s="5">
        <v>52.96</v>
      </c>
      <c r="F3948" t="s">
        <v>87</v>
      </c>
      <c r="G3948">
        <v>2</v>
      </c>
      <c r="H3948" s="1">
        <v>45732</v>
      </c>
      <c r="I3948" s="1" t="str">
        <f>TEXT(data[[#This Row],[OrderDate]],"mmm")</f>
        <v>Mar</v>
      </c>
      <c r="J3948" s="6">
        <v>0.75902777777777775</v>
      </c>
      <c r="K3948" s="6" t="str">
        <f>TEXT(data[[#This Row],[OrderTime]],"h")</f>
        <v>18</v>
      </c>
      <c r="L3948" s="1">
        <v>45733</v>
      </c>
      <c r="M3948" s="6">
        <v>0.80069444444444449</v>
      </c>
      <c r="N3948" t="s">
        <v>120</v>
      </c>
      <c r="O3948" t="s">
        <v>888</v>
      </c>
      <c r="P3948" t="s">
        <v>25</v>
      </c>
      <c r="Q3948" t="s">
        <v>53</v>
      </c>
      <c r="R3948" t="s">
        <v>90</v>
      </c>
      <c r="S3948" t="s">
        <v>28</v>
      </c>
      <c r="T3948" t="s">
        <v>106</v>
      </c>
      <c r="U3948" t="s">
        <v>30</v>
      </c>
      <c r="V3948" s="5">
        <f>data[[#This Row],[PriceUSD]]*data[[#This Row],[Quantity]]</f>
        <v>105.92</v>
      </c>
      <c r="W3948" s="7">
        <f>data[[#This Row],[OrderDate]] + TIME(VALUE(LEFT(data[[#This Row],[OrderTime]],2)), VALUE(RIGHT(data[[#This Row],[OrderTime]],2)), 0)</f>
        <v>45732.054166666669</v>
      </c>
      <c r="X3948" s="7">
        <f>_xlfn.MINIFS(data[OrderDateTime], data[CustomerName], data[[#This Row],[CustomerName]])</f>
        <v>45530.007638888892</v>
      </c>
      <c r="Y3948" t="str">
        <f>IF(data[[#This Row],[OrderDateTime]]=data[[#This Row],[FirstOrderDateTime]], "New", "Returning")</f>
        <v>Returning</v>
      </c>
      <c r="Z3948" s="7">
        <f>data[[#This Row],[DeliveryDate]] + data[[#This Row],[DeliveryTime]]</f>
        <v>45733.800694444442</v>
      </c>
      <c r="AA3948" s="7">
        <f>data[[#This Row],[OrderDateTime]] + 1</f>
        <v>45733.054166666669</v>
      </c>
      <c r="AB3948" s="7" t="str">
        <f>IF(data[[#This Row],[DeliveryDateTime]] &lt;= data[[#This Row],[SLADue]], "On Time", "Late")</f>
        <v>Late</v>
      </c>
    </row>
    <row r="3949" spans="1:28" x14ac:dyDescent="0.2">
      <c r="A3949" t="s">
        <v>4499</v>
      </c>
      <c r="B3949" t="s">
        <v>19</v>
      </c>
      <c r="C3949" t="s">
        <v>69</v>
      </c>
      <c r="D3949" t="s">
        <v>70</v>
      </c>
      <c r="E3949" s="5">
        <v>55.2</v>
      </c>
      <c r="F3949" t="s">
        <v>74</v>
      </c>
      <c r="G3949">
        <v>3</v>
      </c>
      <c r="H3949" s="1">
        <v>45795</v>
      </c>
      <c r="I3949" s="1" t="str">
        <f>TEXT(data[[#This Row],[OrderDate]],"mmm")</f>
        <v>May</v>
      </c>
      <c r="J3949" s="6">
        <v>0.73472222222222228</v>
      </c>
      <c r="K3949" s="6" t="str">
        <f>TEXT(data[[#This Row],[OrderTime]],"h")</f>
        <v>17</v>
      </c>
      <c r="L3949" s="1">
        <v>45796</v>
      </c>
      <c r="M3949" s="6">
        <v>0.73472222222222228</v>
      </c>
      <c r="N3949" t="s">
        <v>175</v>
      </c>
      <c r="O3949" t="s">
        <v>171</v>
      </c>
      <c r="P3949" t="s">
        <v>25</v>
      </c>
      <c r="Q3949" t="s">
        <v>53</v>
      </c>
      <c r="R3949" t="s">
        <v>37</v>
      </c>
      <c r="S3949" t="s">
        <v>28</v>
      </c>
      <c r="T3949" t="s">
        <v>38</v>
      </c>
      <c r="U3949" t="s">
        <v>67</v>
      </c>
      <c r="V3949" s="5">
        <f>data[[#This Row],[PriceUSD]]*data[[#This Row],[Quantity]]</f>
        <v>165.60000000000002</v>
      </c>
      <c r="W3949" s="7">
        <f>data[[#This Row],[OrderDate]] + TIME(VALUE(LEFT(data[[#This Row],[OrderTime]],2)), VALUE(RIGHT(data[[#This Row],[OrderTime]],2)), 0)</f>
        <v>45795.015277777777</v>
      </c>
      <c r="X3949" s="7">
        <f>_xlfn.MINIFS(data[OrderDateTime], data[CustomerName], data[[#This Row],[CustomerName]])</f>
        <v>45578.052083333336</v>
      </c>
      <c r="Y3949" t="str">
        <f>IF(data[[#This Row],[OrderDateTime]]=data[[#This Row],[FirstOrderDateTime]], "New", "Returning")</f>
        <v>Returning</v>
      </c>
      <c r="Z3949" s="7">
        <f>data[[#This Row],[DeliveryDate]] + data[[#This Row],[DeliveryTime]]</f>
        <v>45796.734722222223</v>
      </c>
      <c r="AA3949" s="7">
        <f>data[[#This Row],[OrderDateTime]] + 1</f>
        <v>45796.015277777777</v>
      </c>
      <c r="AB3949" s="7" t="str">
        <f>IF(data[[#This Row],[DeliveryDateTime]] &lt;= data[[#This Row],[SLADue]], "On Time", "Late")</f>
        <v>Late</v>
      </c>
    </row>
    <row r="3950" spans="1:28" x14ac:dyDescent="0.2">
      <c r="A3950" t="s">
        <v>4500</v>
      </c>
      <c r="B3950" t="s">
        <v>19</v>
      </c>
      <c r="C3950" t="s">
        <v>126</v>
      </c>
      <c r="D3950" t="s">
        <v>127</v>
      </c>
      <c r="E3950" s="5">
        <v>18.93</v>
      </c>
      <c r="F3950" t="s">
        <v>71</v>
      </c>
      <c r="G3950">
        <v>2</v>
      </c>
      <c r="H3950" s="1">
        <v>45652</v>
      </c>
      <c r="I3950" s="1" t="str">
        <f>TEXT(data[[#This Row],[OrderDate]],"mmm")</f>
        <v>Dec</v>
      </c>
      <c r="J3950" s="6">
        <v>0.45347222222222222</v>
      </c>
      <c r="K3950" s="6" t="str">
        <f>TEXT(data[[#This Row],[OrderTime]],"h")</f>
        <v>10</v>
      </c>
      <c r="L3950" s="1">
        <v>45652</v>
      </c>
      <c r="M3950" s="6">
        <v>0.74513888888888891</v>
      </c>
      <c r="N3950" t="s">
        <v>861</v>
      </c>
      <c r="O3950" t="s">
        <v>375</v>
      </c>
      <c r="P3950" t="s">
        <v>245</v>
      </c>
      <c r="Q3950" t="s">
        <v>53</v>
      </c>
      <c r="R3950" t="s">
        <v>129</v>
      </c>
      <c r="S3950" t="s">
        <v>47</v>
      </c>
      <c r="T3950" t="s">
        <v>106</v>
      </c>
      <c r="U3950" t="s">
        <v>30</v>
      </c>
      <c r="V3950" s="5">
        <f>data[[#This Row],[PriceUSD]]*data[[#This Row],[Quantity]]</f>
        <v>37.86</v>
      </c>
      <c r="W3950" s="7">
        <f>data[[#This Row],[OrderDate]] + TIME(VALUE(LEFT(data[[#This Row],[OrderTime]],2)), VALUE(RIGHT(data[[#This Row],[OrderTime]],2)), 0)</f>
        <v>45652.015277777777</v>
      </c>
      <c r="X3950" s="7">
        <f>_xlfn.MINIFS(data[OrderDateTime], data[CustomerName], data[[#This Row],[CustomerName]])</f>
        <v>45557.052083333336</v>
      </c>
      <c r="Y3950" t="str">
        <f>IF(data[[#This Row],[OrderDateTime]]=data[[#This Row],[FirstOrderDateTime]], "New", "Returning")</f>
        <v>Returning</v>
      </c>
      <c r="Z3950" s="7">
        <f>data[[#This Row],[DeliveryDate]] + data[[#This Row],[DeliveryTime]]</f>
        <v>45652.745138888888</v>
      </c>
      <c r="AA3950" s="7">
        <f>data[[#This Row],[OrderDateTime]] + 1</f>
        <v>45653.015277777777</v>
      </c>
      <c r="AB3950" s="7" t="str">
        <f>IF(data[[#This Row],[DeliveryDateTime]] &lt;= data[[#This Row],[SLADue]], "On Time", "Late")</f>
        <v>On Time</v>
      </c>
    </row>
    <row r="3951" spans="1:28" x14ac:dyDescent="0.2">
      <c r="A3951" t="s">
        <v>4501</v>
      </c>
      <c r="B3951" t="s">
        <v>19</v>
      </c>
      <c r="C3951" t="s">
        <v>41</v>
      </c>
      <c r="D3951" t="s">
        <v>42</v>
      </c>
      <c r="E3951" s="5">
        <v>36.39</v>
      </c>
      <c r="F3951" t="s">
        <v>182</v>
      </c>
      <c r="G3951">
        <v>1</v>
      </c>
      <c r="H3951" s="1">
        <v>45715</v>
      </c>
      <c r="I3951" s="1" t="str">
        <f>TEXT(data[[#This Row],[OrderDate]],"mmm")</f>
        <v>Feb</v>
      </c>
      <c r="J3951" s="6">
        <v>0.55000000000000004</v>
      </c>
      <c r="K3951" s="6" t="str">
        <f>TEXT(data[[#This Row],[OrderTime]],"h")</f>
        <v>13</v>
      </c>
      <c r="L3951" s="1">
        <v>45716</v>
      </c>
      <c r="M3951" s="6">
        <v>0.71666666666666667</v>
      </c>
      <c r="N3951" t="s">
        <v>75</v>
      </c>
      <c r="O3951" t="s">
        <v>401</v>
      </c>
      <c r="P3951" t="s">
        <v>77</v>
      </c>
      <c r="Q3951" t="s">
        <v>53</v>
      </c>
      <c r="R3951" t="s">
        <v>46</v>
      </c>
      <c r="S3951" t="s">
        <v>28</v>
      </c>
      <c r="T3951" t="s">
        <v>136</v>
      </c>
      <c r="U3951" t="s">
        <v>30</v>
      </c>
      <c r="V3951" s="5">
        <f>data[[#This Row],[PriceUSD]]*data[[#This Row],[Quantity]]</f>
        <v>36.39</v>
      </c>
      <c r="W3951" s="7">
        <f>data[[#This Row],[OrderDate]] + TIME(VALUE(LEFT(data[[#This Row],[OrderTime]],2)), VALUE(RIGHT(data[[#This Row],[OrderTime]],2)), 0)</f>
        <v>45715.038194444445</v>
      </c>
      <c r="X3951" s="7">
        <f>_xlfn.MINIFS(data[OrderDateTime], data[CustomerName], data[[#This Row],[CustomerName]])</f>
        <v>45508.038888888892</v>
      </c>
      <c r="Y3951" t="str">
        <f>IF(data[[#This Row],[OrderDateTime]]=data[[#This Row],[FirstOrderDateTime]], "New", "Returning")</f>
        <v>Returning</v>
      </c>
      <c r="Z3951" s="7">
        <f>data[[#This Row],[DeliveryDate]] + data[[#This Row],[DeliveryTime]]</f>
        <v>45716.716666666667</v>
      </c>
      <c r="AA3951" s="7">
        <f>data[[#This Row],[OrderDateTime]] + 1</f>
        <v>45716.038194444445</v>
      </c>
      <c r="AB3951" s="7" t="str">
        <f>IF(data[[#This Row],[DeliveryDateTime]] &lt;= data[[#This Row],[SLADue]], "On Time", "Late")</f>
        <v>Late</v>
      </c>
    </row>
    <row r="3952" spans="1:28" x14ac:dyDescent="0.2">
      <c r="A3952" t="s">
        <v>4502</v>
      </c>
      <c r="B3952" t="s">
        <v>19</v>
      </c>
      <c r="C3952" t="s">
        <v>49</v>
      </c>
      <c r="D3952" t="s">
        <v>50</v>
      </c>
      <c r="E3952" s="5">
        <v>30.92</v>
      </c>
      <c r="F3952" t="s">
        <v>51</v>
      </c>
      <c r="G3952">
        <v>1</v>
      </c>
      <c r="H3952" s="1">
        <v>45782</v>
      </c>
      <c r="I3952" s="1" t="str">
        <f>TEXT(data[[#This Row],[OrderDate]],"mmm")</f>
        <v>May</v>
      </c>
      <c r="J3952" s="6">
        <v>0.40347222222222223</v>
      </c>
      <c r="K3952" s="6" t="str">
        <f>TEXT(data[[#This Row],[OrderTime]],"h")</f>
        <v>9</v>
      </c>
      <c r="L3952" s="1">
        <v>45783</v>
      </c>
      <c r="M3952" s="6">
        <v>0.6118055555555556</v>
      </c>
      <c r="N3952" t="s">
        <v>64</v>
      </c>
      <c r="O3952" t="s">
        <v>206</v>
      </c>
      <c r="P3952" t="s">
        <v>25</v>
      </c>
      <c r="Q3952" t="s">
        <v>26</v>
      </c>
      <c r="R3952" t="s">
        <v>54</v>
      </c>
      <c r="S3952" t="s">
        <v>28</v>
      </c>
      <c r="T3952" t="s">
        <v>38</v>
      </c>
      <c r="U3952" t="s">
        <v>39</v>
      </c>
      <c r="V3952" s="5">
        <f>data[[#This Row],[PriceUSD]]*data[[#This Row],[Quantity]]</f>
        <v>30.92</v>
      </c>
      <c r="W3952" s="7">
        <f>data[[#This Row],[OrderDate]] + TIME(VALUE(LEFT(data[[#This Row],[OrderTime]],2)), VALUE(RIGHT(data[[#This Row],[OrderTime]],2)), 0)</f>
        <v>45782.015277777777</v>
      </c>
      <c r="X3952" s="7">
        <f>_xlfn.MINIFS(data[OrderDateTime], data[CustomerName], data[[#This Row],[CustomerName]])</f>
        <v>45527.015277777777</v>
      </c>
      <c r="Y3952" t="str">
        <f>IF(data[[#This Row],[OrderDateTime]]=data[[#This Row],[FirstOrderDateTime]], "New", "Returning")</f>
        <v>Returning</v>
      </c>
      <c r="Z3952" s="7">
        <f>data[[#This Row],[DeliveryDate]] + data[[#This Row],[DeliveryTime]]</f>
        <v>45783.611805555556</v>
      </c>
      <c r="AA3952" s="7">
        <f>data[[#This Row],[OrderDateTime]] + 1</f>
        <v>45783.015277777777</v>
      </c>
      <c r="AB3952" s="7" t="str">
        <f>IF(data[[#This Row],[DeliveryDateTime]] &lt;= data[[#This Row],[SLADue]], "On Time", "Late")</f>
        <v>Late</v>
      </c>
    </row>
    <row r="3953" spans="1:28" x14ac:dyDescent="0.2">
      <c r="A3953" t="s">
        <v>4503</v>
      </c>
      <c r="B3953" t="s">
        <v>19</v>
      </c>
      <c r="C3953" t="s">
        <v>41</v>
      </c>
      <c r="D3953" t="s">
        <v>42</v>
      </c>
      <c r="E3953" s="5">
        <v>33.85</v>
      </c>
      <c r="F3953" t="s">
        <v>56</v>
      </c>
      <c r="G3953">
        <v>1</v>
      </c>
      <c r="H3953" s="1">
        <v>45531</v>
      </c>
      <c r="I3953" s="1" t="str">
        <f>TEXT(data[[#This Row],[OrderDate]],"mmm")</f>
        <v>Aug</v>
      </c>
      <c r="J3953" s="6">
        <v>0.49305555555555558</v>
      </c>
      <c r="K3953" s="6" t="str">
        <f>TEXT(data[[#This Row],[OrderTime]],"h")</f>
        <v>11</v>
      </c>
      <c r="L3953" s="1">
        <v>45531</v>
      </c>
      <c r="M3953" s="6">
        <v>0.65972222222222221</v>
      </c>
      <c r="N3953" t="s">
        <v>34</v>
      </c>
      <c r="O3953" t="s">
        <v>633</v>
      </c>
      <c r="P3953" t="s">
        <v>36</v>
      </c>
      <c r="Q3953" t="s">
        <v>53</v>
      </c>
      <c r="R3953" t="s">
        <v>46</v>
      </c>
      <c r="S3953" t="s">
        <v>47</v>
      </c>
      <c r="T3953" t="s">
        <v>136</v>
      </c>
      <c r="U3953" t="s">
        <v>39</v>
      </c>
      <c r="V3953" s="5">
        <f>data[[#This Row],[PriceUSD]]*data[[#This Row],[Quantity]]</f>
        <v>33.85</v>
      </c>
      <c r="W3953" s="7">
        <f>data[[#This Row],[OrderDate]] + TIME(VALUE(LEFT(data[[#This Row],[OrderTime]],2)), VALUE(RIGHT(data[[#This Row],[OrderTime]],2)), 0)</f>
        <v>45531.038888888892</v>
      </c>
      <c r="X3953" s="7">
        <f>_xlfn.MINIFS(data[OrderDateTime], data[CustomerName], data[[#This Row],[CustomerName]])</f>
        <v>45509.054166666669</v>
      </c>
      <c r="Y3953" t="str">
        <f>IF(data[[#This Row],[OrderDateTime]]=data[[#This Row],[FirstOrderDateTime]], "New", "Returning")</f>
        <v>Returning</v>
      </c>
      <c r="Z3953" s="7">
        <f>data[[#This Row],[DeliveryDate]] + data[[#This Row],[DeliveryTime]]</f>
        <v>45531.659722222219</v>
      </c>
      <c r="AA3953" s="7">
        <f>data[[#This Row],[OrderDateTime]] + 1</f>
        <v>45532.038888888892</v>
      </c>
      <c r="AB3953" s="7" t="str">
        <f>IF(data[[#This Row],[DeliveryDateTime]] &lt;= data[[#This Row],[SLADue]], "On Time", "Late")</f>
        <v>On Time</v>
      </c>
    </row>
    <row r="3954" spans="1:28" x14ac:dyDescent="0.2">
      <c r="A3954" t="s">
        <v>4504</v>
      </c>
      <c r="B3954" t="s">
        <v>19</v>
      </c>
      <c r="C3954" t="s">
        <v>41</v>
      </c>
      <c r="D3954" t="s">
        <v>42</v>
      </c>
      <c r="E3954" s="5">
        <v>37.82</v>
      </c>
      <c r="F3954" t="s">
        <v>182</v>
      </c>
      <c r="G3954">
        <v>1</v>
      </c>
      <c r="H3954" s="1">
        <v>45734</v>
      </c>
      <c r="I3954" s="1" t="str">
        <f>TEXT(data[[#This Row],[OrderDate]],"mmm")</f>
        <v>Mar</v>
      </c>
      <c r="J3954" s="6">
        <v>0.57638888888888884</v>
      </c>
      <c r="K3954" s="6" t="str">
        <f>TEXT(data[[#This Row],[OrderTime]],"h")</f>
        <v>13</v>
      </c>
      <c r="L3954" s="1">
        <v>45735</v>
      </c>
      <c r="M3954" s="6">
        <v>0.65972222222222221</v>
      </c>
      <c r="N3954" t="s">
        <v>183</v>
      </c>
      <c r="O3954" t="s">
        <v>1342</v>
      </c>
      <c r="P3954" t="s">
        <v>180</v>
      </c>
      <c r="Q3954" t="s">
        <v>26</v>
      </c>
      <c r="R3954" t="s">
        <v>46</v>
      </c>
      <c r="S3954" t="s">
        <v>28</v>
      </c>
      <c r="T3954" t="s">
        <v>29</v>
      </c>
      <c r="U3954" t="s">
        <v>30</v>
      </c>
      <c r="V3954" s="5">
        <f>data[[#This Row],[PriceUSD]]*data[[#This Row],[Quantity]]</f>
        <v>37.82</v>
      </c>
      <c r="W3954" s="7">
        <f>data[[#This Row],[OrderDate]] + TIME(VALUE(LEFT(data[[#This Row],[OrderTime]],2)), VALUE(RIGHT(data[[#This Row],[OrderTime]],2)), 0)</f>
        <v>45734.061805555553</v>
      </c>
      <c r="X3954" s="7">
        <f>_xlfn.MINIFS(data[OrderDateTime], data[CustomerName], data[[#This Row],[CustomerName]])</f>
        <v>45549.054166666669</v>
      </c>
      <c r="Y3954" t="str">
        <f>IF(data[[#This Row],[OrderDateTime]]=data[[#This Row],[FirstOrderDateTime]], "New", "Returning")</f>
        <v>Returning</v>
      </c>
      <c r="Z3954" s="7">
        <f>data[[#This Row],[DeliveryDate]] + data[[#This Row],[DeliveryTime]]</f>
        <v>45735.659722222219</v>
      </c>
      <c r="AA3954" s="7">
        <f>data[[#This Row],[OrderDateTime]] + 1</f>
        <v>45735.061805555553</v>
      </c>
      <c r="AB3954" s="7" t="str">
        <f>IF(data[[#This Row],[DeliveryDateTime]] &lt;= data[[#This Row],[SLADue]], "On Time", "Late")</f>
        <v>Late</v>
      </c>
    </row>
    <row r="3955" spans="1:28" x14ac:dyDescent="0.2">
      <c r="A3955" t="s">
        <v>4505</v>
      </c>
      <c r="B3955" t="s">
        <v>19</v>
      </c>
      <c r="C3955" t="s">
        <v>41</v>
      </c>
      <c r="D3955" t="s">
        <v>42</v>
      </c>
      <c r="E3955" s="5">
        <v>31.84</v>
      </c>
      <c r="F3955" t="s">
        <v>182</v>
      </c>
      <c r="G3955">
        <v>1</v>
      </c>
      <c r="H3955" s="1">
        <v>45558</v>
      </c>
      <c r="I3955" s="1" t="str">
        <f>TEXT(data[[#This Row],[OrderDate]],"mmm")</f>
        <v>Sep</v>
      </c>
      <c r="J3955" s="6">
        <v>0.46388888888888891</v>
      </c>
      <c r="K3955" s="6" t="str">
        <f>TEXT(data[[#This Row],[OrderTime]],"h")</f>
        <v>11</v>
      </c>
      <c r="L3955" s="1">
        <v>45558</v>
      </c>
      <c r="M3955" s="6">
        <v>0.71388888888888891</v>
      </c>
      <c r="N3955" t="s">
        <v>170</v>
      </c>
      <c r="O3955" t="s">
        <v>24</v>
      </c>
      <c r="P3955" t="s">
        <v>36</v>
      </c>
      <c r="Q3955" t="s">
        <v>53</v>
      </c>
      <c r="R3955" t="s">
        <v>46</v>
      </c>
      <c r="S3955" t="s">
        <v>47</v>
      </c>
      <c r="T3955" t="s">
        <v>115</v>
      </c>
      <c r="U3955" t="s">
        <v>67</v>
      </c>
      <c r="V3955" s="5">
        <f>data[[#This Row],[PriceUSD]]*data[[#This Row],[Quantity]]</f>
        <v>31.84</v>
      </c>
      <c r="W3955" s="7">
        <f>data[[#This Row],[OrderDate]] + TIME(VALUE(LEFT(data[[#This Row],[OrderTime]],2)), VALUE(RIGHT(data[[#This Row],[OrderTime]],2)), 0)</f>
        <v>45558.061805555553</v>
      </c>
      <c r="X3955" s="7">
        <f>_xlfn.MINIFS(data[OrderDateTime], data[CustomerName], data[[#This Row],[CustomerName]])</f>
        <v>45531.017361111109</v>
      </c>
      <c r="Y3955" t="str">
        <f>IF(data[[#This Row],[OrderDateTime]]=data[[#This Row],[FirstOrderDateTime]], "New", "Returning")</f>
        <v>Returning</v>
      </c>
      <c r="Z3955" s="7">
        <f>data[[#This Row],[DeliveryDate]] + data[[#This Row],[DeliveryTime]]</f>
        <v>45558.713888888888</v>
      </c>
      <c r="AA3955" s="7">
        <f>data[[#This Row],[OrderDateTime]] + 1</f>
        <v>45559.061805555553</v>
      </c>
      <c r="AB3955" s="7" t="str">
        <f>IF(data[[#This Row],[DeliveryDateTime]] &lt;= data[[#This Row],[SLADue]], "On Time", "Late")</f>
        <v>On Time</v>
      </c>
    </row>
    <row r="3956" spans="1:28" x14ac:dyDescent="0.2">
      <c r="A3956" t="s">
        <v>4506</v>
      </c>
      <c r="B3956" t="s">
        <v>19</v>
      </c>
      <c r="C3956" t="s">
        <v>391</v>
      </c>
      <c r="D3956" t="s">
        <v>392</v>
      </c>
      <c r="E3956" s="5">
        <v>21.19</v>
      </c>
      <c r="F3956" t="s">
        <v>43</v>
      </c>
      <c r="G3956">
        <v>1</v>
      </c>
      <c r="H3956" s="1">
        <v>45704</v>
      </c>
      <c r="I3956" s="1" t="str">
        <f>TEXT(data[[#This Row],[OrderDate]],"mmm")</f>
        <v>Feb</v>
      </c>
      <c r="J3956" s="6">
        <v>0.84444444444444444</v>
      </c>
      <c r="K3956" s="6" t="str">
        <f>TEXT(data[[#This Row],[OrderTime]],"h")</f>
        <v>20</v>
      </c>
      <c r="L3956" s="1">
        <v>45705</v>
      </c>
      <c r="M3956" s="6">
        <v>0.70486111111111116</v>
      </c>
      <c r="N3956" t="s">
        <v>64</v>
      </c>
      <c r="O3956" t="s">
        <v>946</v>
      </c>
      <c r="P3956" t="s">
        <v>25</v>
      </c>
      <c r="Q3956" t="s">
        <v>26</v>
      </c>
      <c r="R3956" t="s">
        <v>394</v>
      </c>
      <c r="S3956" t="s">
        <v>28</v>
      </c>
      <c r="T3956" t="s">
        <v>143</v>
      </c>
      <c r="U3956" t="s">
        <v>67</v>
      </c>
      <c r="V3956" s="5">
        <f>data[[#This Row],[PriceUSD]]*data[[#This Row],[Quantity]]</f>
        <v>21.19</v>
      </c>
      <c r="W3956" s="7">
        <f>data[[#This Row],[OrderDate]] + TIME(VALUE(LEFT(data[[#This Row],[OrderTime]],2)), VALUE(RIGHT(data[[#This Row],[OrderTime]],2)), 0)</f>
        <v>45704.030555555553</v>
      </c>
      <c r="X3956" s="7">
        <f>_xlfn.MINIFS(data[OrderDateTime], data[CustomerName], data[[#This Row],[CustomerName]])</f>
        <v>45506.022916666669</v>
      </c>
      <c r="Y3956" t="str">
        <f>IF(data[[#This Row],[OrderDateTime]]=data[[#This Row],[FirstOrderDateTime]], "New", "Returning")</f>
        <v>Returning</v>
      </c>
      <c r="Z3956" s="7">
        <f>data[[#This Row],[DeliveryDate]] + data[[#This Row],[DeliveryTime]]</f>
        <v>45705.704861111109</v>
      </c>
      <c r="AA3956" s="7">
        <f>data[[#This Row],[OrderDateTime]] + 1</f>
        <v>45705.030555555553</v>
      </c>
      <c r="AB3956" s="7" t="str">
        <f>IF(data[[#This Row],[DeliveryDateTime]] &lt;= data[[#This Row],[SLADue]], "On Time", "Late")</f>
        <v>Late</v>
      </c>
    </row>
    <row r="3957" spans="1:28" x14ac:dyDescent="0.2">
      <c r="A3957" t="s">
        <v>4507</v>
      </c>
      <c r="B3957" t="s">
        <v>19</v>
      </c>
      <c r="C3957" t="s">
        <v>92</v>
      </c>
      <c r="D3957" t="s">
        <v>93</v>
      </c>
      <c r="E3957" s="5">
        <v>82.71</v>
      </c>
      <c r="F3957" t="s">
        <v>94</v>
      </c>
      <c r="G3957">
        <v>3</v>
      </c>
      <c r="H3957" s="1">
        <v>45606</v>
      </c>
      <c r="I3957" s="1" t="str">
        <f>TEXT(data[[#This Row],[OrderDate]],"mmm")</f>
        <v>Nov</v>
      </c>
      <c r="J3957" s="6">
        <v>0.42708333333333331</v>
      </c>
      <c r="K3957" s="6" t="str">
        <f>TEXT(data[[#This Row],[OrderTime]],"h")</f>
        <v>10</v>
      </c>
      <c r="L3957" s="1">
        <v>45608</v>
      </c>
      <c r="M3957" s="6">
        <v>0.67708333333333337</v>
      </c>
      <c r="N3957" t="s">
        <v>57</v>
      </c>
      <c r="O3957" t="s">
        <v>625</v>
      </c>
      <c r="P3957" t="s">
        <v>25</v>
      </c>
      <c r="Q3957" t="s">
        <v>53</v>
      </c>
      <c r="R3957" t="s">
        <v>66</v>
      </c>
      <c r="S3957" t="s">
        <v>105</v>
      </c>
      <c r="T3957" t="s">
        <v>38</v>
      </c>
      <c r="U3957" t="s">
        <v>30</v>
      </c>
      <c r="V3957" s="5">
        <f>data[[#This Row],[PriceUSD]]*data[[#This Row],[Quantity]]</f>
        <v>248.13</v>
      </c>
      <c r="W3957" s="7">
        <f>data[[#This Row],[OrderDate]] + TIME(VALUE(LEFT(data[[#This Row],[OrderTime]],2)), VALUE(RIGHT(data[[#This Row],[OrderTime]],2)), 0)</f>
        <v>45606.022916666669</v>
      </c>
      <c r="X3957" s="7">
        <f>_xlfn.MINIFS(data[OrderDateTime], data[CustomerName], data[[#This Row],[CustomerName]])</f>
        <v>45525.061805555553</v>
      </c>
      <c r="Y3957" t="str">
        <f>IF(data[[#This Row],[OrderDateTime]]=data[[#This Row],[FirstOrderDateTime]], "New", "Returning")</f>
        <v>Returning</v>
      </c>
      <c r="Z3957" s="7">
        <f>data[[#This Row],[DeliveryDate]] + data[[#This Row],[DeliveryTime]]</f>
        <v>45608.677083333336</v>
      </c>
      <c r="AA3957" s="7">
        <f>data[[#This Row],[OrderDateTime]] + 1</f>
        <v>45607.022916666669</v>
      </c>
      <c r="AB3957" s="7" t="str">
        <f>IF(data[[#This Row],[DeliveryDateTime]] &lt;= data[[#This Row],[SLADue]], "On Time", "Late")</f>
        <v>Late</v>
      </c>
    </row>
    <row r="3958" spans="1:28" x14ac:dyDescent="0.2">
      <c r="A3958" t="s">
        <v>4508</v>
      </c>
      <c r="B3958" t="s">
        <v>19</v>
      </c>
      <c r="C3958" t="s">
        <v>69</v>
      </c>
      <c r="D3958" t="s">
        <v>70</v>
      </c>
      <c r="E3958" s="5">
        <v>54.91</v>
      </c>
      <c r="F3958" t="s">
        <v>74</v>
      </c>
      <c r="G3958">
        <v>1</v>
      </c>
      <c r="H3958" s="1">
        <v>45544</v>
      </c>
      <c r="I3958" s="1" t="str">
        <f>TEXT(data[[#This Row],[OrderDate]],"mmm")</f>
        <v>Sep</v>
      </c>
      <c r="J3958" s="6">
        <v>0.81944444444444442</v>
      </c>
      <c r="K3958" s="6" t="str">
        <f>TEXT(data[[#This Row],[OrderTime]],"h")</f>
        <v>19</v>
      </c>
      <c r="L3958" s="1">
        <v>45545</v>
      </c>
      <c r="M3958" s="6">
        <v>0.86111111111111116</v>
      </c>
      <c r="N3958" t="s">
        <v>148</v>
      </c>
      <c r="O3958" t="s">
        <v>1101</v>
      </c>
      <c r="P3958" t="s">
        <v>25</v>
      </c>
      <c r="Q3958" t="s">
        <v>53</v>
      </c>
      <c r="R3958" t="s">
        <v>37</v>
      </c>
      <c r="S3958" t="s">
        <v>28</v>
      </c>
      <c r="T3958" t="s">
        <v>106</v>
      </c>
      <c r="U3958" t="s">
        <v>30</v>
      </c>
      <c r="V3958" s="5">
        <f>data[[#This Row],[PriceUSD]]*data[[#This Row],[Quantity]]</f>
        <v>54.91</v>
      </c>
      <c r="W3958" s="7">
        <f>data[[#This Row],[OrderDate]] + TIME(VALUE(LEFT(data[[#This Row],[OrderTime]],2)), VALUE(RIGHT(data[[#This Row],[OrderTime]],2)), 0)</f>
        <v>45544.030555555553</v>
      </c>
      <c r="X3958" s="7">
        <f>_xlfn.MINIFS(data[OrderDateTime], data[CustomerName], data[[#This Row],[CustomerName]])</f>
        <v>45540.046527777777</v>
      </c>
      <c r="Y3958" t="str">
        <f>IF(data[[#This Row],[OrderDateTime]]=data[[#This Row],[FirstOrderDateTime]], "New", "Returning")</f>
        <v>Returning</v>
      </c>
      <c r="Z3958" s="7">
        <f>data[[#This Row],[DeliveryDate]] + data[[#This Row],[DeliveryTime]]</f>
        <v>45545.861111111109</v>
      </c>
      <c r="AA3958" s="7">
        <f>data[[#This Row],[OrderDateTime]] + 1</f>
        <v>45545.030555555553</v>
      </c>
      <c r="AB3958" s="7" t="str">
        <f>IF(data[[#This Row],[DeliveryDateTime]] &lt;= data[[#This Row],[SLADue]], "On Time", "Late")</f>
        <v>Late</v>
      </c>
    </row>
    <row r="3959" spans="1:28" x14ac:dyDescent="0.2">
      <c r="A3959" t="s">
        <v>4509</v>
      </c>
      <c r="B3959" t="s">
        <v>19</v>
      </c>
      <c r="C3959" t="s">
        <v>117</v>
      </c>
      <c r="D3959" t="s">
        <v>118</v>
      </c>
      <c r="E3959" s="5">
        <v>82.32</v>
      </c>
      <c r="F3959" t="s">
        <v>94</v>
      </c>
      <c r="G3959">
        <v>3</v>
      </c>
      <c r="H3959" s="1">
        <v>45793</v>
      </c>
      <c r="I3959" s="1" t="str">
        <f>TEXT(data[[#This Row],[OrderDate]],"mmm")</f>
        <v>May</v>
      </c>
      <c r="J3959" s="6">
        <v>0.88402777777777775</v>
      </c>
      <c r="K3959" s="6" t="str">
        <f>TEXT(data[[#This Row],[OrderTime]],"h")</f>
        <v>21</v>
      </c>
      <c r="L3959" s="1">
        <v>45794</v>
      </c>
      <c r="M3959" s="6">
        <v>0.57777777777777772</v>
      </c>
      <c r="N3959" t="s">
        <v>103</v>
      </c>
      <c r="O3959" t="s">
        <v>333</v>
      </c>
      <c r="P3959" t="s">
        <v>77</v>
      </c>
      <c r="Q3959" t="s">
        <v>53</v>
      </c>
      <c r="R3959" t="s">
        <v>66</v>
      </c>
      <c r="S3959" t="s">
        <v>28</v>
      </c>
      <c r="T3959" t="s">
        <v>115</v>
      </c>
      <c r="U3959" t="s">
        <v>30</v>
      </c>
      <c r="V3959" s="5">
        <f>data[[#This Row],[PriceUSD]]*data[[#This Row],[Quantity]]</f>
        <v>246.95999999999998</v>
      </c>
      <c r="W3959" s="7">
        <f>data[[#This Row],[OrderDate]] + TIME(VALUE(LEFT(data[[#This Row],[OrderTime]],2)), VALUE(RIGHT(data[[#This Row],[OrderTime]],2)), 0)</f>
        <v>45793.054166666669</v>
      </c>
      <c r="X3959" s="7">
        <f>_xlfn.MINIFS(data[OrderDateTime], data[CustomerName], data[[#This Row],[CustomerName]])</f>
        <v>45513.007638888892</v>
      </c>
      <c r="Y3959" t="str">
        <f>IF(data[[#This Row],[OrderDateTime]]=data[[#This Row],[FirstOrderDateTime]], "New", "Returning")</f>
        <v>Returning</v>
      </c>
      <c r="Z3959" s="7">
        <f>data[[#This Row],[DeliveryDate]] + data[[#This Row],[DeliveryTime]]</f>
        <v>45794.577777777777</v>
      </c>
      <c r="AA3959" s="7">
        <f>data[[#This Row],[OrderDateTime]] + 1</f>
        <v>45794.054166666669</v>
      </c>
      <c r="AB3959" s="7" t="str">
        <f>IF(data[[#This Row],[DeliveryDateTime]] &lt;= data[[#This Row],[SLADue]], "On Time", "Late")</f>
        <v>Late</v>
      </c>
    </row>
    <row r="3960" spans="1:28" x14ac:dyDescent="0.2">
      <c r="A3960" t="s">
        <v>4510</v>
      </c>
      <c r="B3960" t="s">
        <v>19</v>
      </c>
      <c r="C3960" t="s">
        <v>92</v>
      </c>
      <c r="D3960" t="s">
        <v>93</v>
      </c>
      <c r="E3960" s="5">
        <v>81.56</v>
      </c>
      <c r="F3960" t="s">
        <v>81</v>
      </c>
      <c r="G3960">
        <v>1</v>
      </c>
      <c r="H3960" s="1">
        <v>45762</v>
      </c>
      <c r="I3960" s="1" t="str">
        <f>TEXT(data[[#This Row],[OrderDate]],"mmm")</f>
        <v>Apr</v>
      </c>
      <c r="J3960" s="6">
        <v>0.77222222222222225</v>
      </c>
      <c r="K3960" s="6" t="str">
        <f>TEXT(data[[#This Row],[OrderTime]],"h")</f>
        <v>18</v>
      </c>
      <c r="L3960" s="1">
        <v>45763</v>
      </c>
      <c r="M3960" s="6">
        <v>0.55000000000000004</v>
      </c>
      <c r="N3960" t="s">
        <v>148</v>
      </c>
      <c r="O3960" t="s">
        <v>52</v>
      </c>
      <c r="P3960" t="s">
        <v>25</v>
      </c>
      <c r="Q3960" t="s">
        <v>53</v>
      </c>
      <c r="R3960" t="s">
        <v>66</v>
      </c>
      <c r="S3960" t="s">
        <v>28</v>
      </c>
      <c r="T3960" t="s">
        <v>143</v>
      </c>
      <c r="U3960" t="s">
        <v>30</v>
      </c>
      <c r="V3960" s="5">
        <f>data[[#This Row],[PriceUSD]]*data[[#This Row],[Quantity]]</f>
        <v>81.56</v>
      </c>
      <c r="W3960" s="7">
        <f>data[[#This Row],[OrderDate]] + TIME(VALUE(LEFT(data[[#This Row],[OrderTime]],2)), VALUE(RIGHT(data[[#This Row],[OrderTime]],2)), 0)</f>
        <v>45762.015277777777</v>
      </c>
      <c r="X3960" s="7">
        <f>_xlfn.MINIFS(data[OrderDateTime], data[CustomerName], data[[#This Row],[CustomerName]])</f>
        <v>45536.007638888892</v>
      </c>
      <c r="Y3960" t="str">
        <f>IF(data[[#This Row],[OrderDateTime]]=data[[#This Row],[FirstOrderDateTime]], "New", "Returning")</f>
        <v>Returning</v>
      </c>
      <c r="Z3960" s="7">
        <f>data[[#This Row],[DeliveryDate]] + data[[#This Row],[DeliveryTime]]</f>
        <v>45763.55</v>
      </c>
      <c r="AA3960" s="7">
        <f>data[[#This Row],[OrderDateTime]] + 1</f>
        <v>45763.015277777777</v>
      </c>
      <c r="AB3960" s="7" t="str">
        <f>IF(data[[#This Row],[DeliveryDateTime]] &lt;= data[[#This Row],[SLADue]], "On Time", "Late")</f>
        <v>Late</v>
      </c>
    </row>
    <row r="3961" spans="1:28" x14ac:dyDescent="0.2">
      <c r="A3961" t="s">
        <v>4511</v>
      </c>
      <c r="B3961" t="s">
        <v>19</v>
      </c>
      <c r="C3961" t="s">
        <v>41</v>
      </c>
      <c r="D3961" t="s">
        <v>42</v>
      </c>
      <c r="E3961" s="5">
        <v>32.86</v>
      </c>
      <c r="F3961" t="s">
        <v>74</v>
      </c>
      <c r="G3961">
        <v>1</v>
      </c>
      <c r="H3961" s="1">
        <v>45866</v>
      </c>
      <c r="I3961" s="1" t="str">
        <f>TEXT(data[[#This Row],[OrderDate]],"mmm")</f>
        <v>Jul</v>
      </c>
      <c r="J3961" s="6">
        <v>0.41736111111111113</v>
      </c>
      <c r="K3961" s="6" t="str">
        <f>TEXT(data[[#This Row],[OrderTime]],"h")</f>
        <v>10</v>
      </c>
      <c r="L3961" s="1">
        <v>45867</v>
      </c>
      <c r="M3961" s="6">
        <v>0.62569444444444444</v>
      </c>
      <c r="N3961" t="s">
        <v>75</v>
      </c>
      <c r="O3961" t="s">
        <v>1802</v>
      </c>
      <c r="P3961" t="s">
        <v>25</v>
      </c>
      <c r="Q3961" t="s">
        <v>26</v>
      </c>
      <c r="R3961" t="s">
        <v>46</v>
      </c>
      <c r="S3961" t="s">
        <v>28</v>
      </c>
      <c r="T3961" t="s">
        <v>136</v>
      </c>
      <c r="U3961" t="s">
        <v>67</v>
      </c>
      <c r="V3961" s="5">
        <f>data[[#This Row],[PriceUSD]]*data[[#This Row],[Quantity]]</f>
        <v>32.86</v>
      </c>
      <c r="W3961" s="7">
        <f>data[[#This Row],[OrderDate]] + TIME(VALUE(LEFT(data[[#This Row],[OrderTime]],2)), VALUE(RIGHT(data[[#This Row],[OrderTime]],2)), 0)</f>
        <v>45866.007638888892</v>
      </c>
      <c r="X3961" s="7">
        <f>_xlfn.MINIFS(data[OrderDateTime], data[CustomerName], data[[#This Row],[CustomerName]])</f>
        <v>45513.038888888892</v>
      </c>
      <c r="Y3961" t="str">
        <f>IF(data[[#This Row],[OrderDateTime]]=data[[#This Row],[FirstOrderDateTime]], "New", "Returning")</f>
        <v>Returning</v>
      </c>
      <c r="Z3961" s="7">
        <f>data[[#This Row],[DeliveryDate]] + data[[#This Row],[DeliveryTime]]</f>
        <v>45867.625694444447</v>
      </c>
      <c r="AA3961" s="7">
        <f>data[[#This Row],[OrderDateTime]] + 1</f>
        <v>45867.007638888892</v>
      </c>
      <c r="AB3961" s="7" t="str">
        <f>IF(data[[#This Row],[DeliveryDateTime]] &lt;= data[[#This Row],[SLADue]], "On Time", "Late")</f>
        <v>Late</v>
      </c>
    </row>
    <row r="3962" spans="1:28" x14ac:dyDescent="0.2">
      <c r="A3962" t="s">
        <v>4512</v>
      </c>
      <c r="B3962" t="s">
        <v>19</v>
      </c>
      <c r="C3962" t="s">
        <v>79</v>
      </c>
      <c r="D3962" t="s">
        <v>80</v>
      </c>
      <c r="E3962" s="5">
        <v>32.97</v>
      </c>
      <c r="F3962" t="s">
        <v>81</v>
      </c>
      <c r="G3962">
        <v>3</v>
      </c>
      <c r="H3962" s="1">
        <v>45755</v>
      </c>
      <c r="I3962" s="1" t="str">
        <f>TEXT(data[[#This Row],[OrderDate]],"mmm")</f>
        <v>Apr</v>
      </c>
      <c r="J3962" s="6">
        <v>0.83194444444444449</v>
      </c>
      <c r="K3962" s="6" t="str">
        <f>TEXT(data[[#This Row],[OrderTime]],"h")</f>
        <v>19</v>
      </c>
      <c r="L3962" s="1">
        <v>45756</v>
      </c>
      <c r="M3962" s="6">
        <v>0.91527777777777775</v>
      </c>
      <c r="N3962" t="s">
        <v>276</v>
      </c>
      <c r="O3962" t="s">
        <v>723</v>
      </c>
      <c r="P3962" t="s">
        <v>133</v>
      </c>
      <c r="Q3962" t="s">
        <v>53</v>
      </c>
      <c r="R3962" t="s">
        <v>83</v>
      </c>
      <c r="S3962" t="s">
        <v>28</v>
      </c>
      <c r="T3962" t="s">
        <v>136</v>
      </c>
      <c r="U3962" t="s">
        <v>30</v>
      </c>
      <c r="V3962" s="5">
        <f>data[[#This Row],[PriceUSD]]*data[[#This Row],[Quantity]]</f>
        <v>98.91</v>
      </c>
      <c r="W3962" s="7">
        <f>data[[#This Row],[OrderDate]] + TIME(VALUE(LEFT(data[[#This Row],[OrderTime]],2)), VALUE(RIGHT(data[[#This Row],[OrderTime]],2)), 0)</f>
        <v>45755.030555555553</v>
      </c>
      <c r="X3962" s="7">
        <f>_xlfn.MINIFS(data[OrderDateTime], data[CustomerName], data[[#This Row],[CustomerName]])</f>
        <v>45535.052083333336</v>
      </c>
      <c r="Y3962" t="str">
        <f>IF(data[[#This Row],[OrderDateTime]]=data[[#This Row],[FirstOrderDateTime]], "New", "Returning")</f>
        <v>Returning</v>
      </c>
      <c r="Z3962" s="7">
        <f>data[[#This Row],[DeliveryDate]] + data[[#This Row],[DeliveryTime]]</f>
        <v>45756.915277777778</v>
      </c>
      <c r="AA3962" s="7">
        <f>data[[#This Row],[OrderDateTime]] + 1</f>
        <v>45756.030555555553</v>
      </c>
      <c r="AB3962" s="7" t="str">
        <f>IF(data[[#This Row],[DeliveryDateTime]] &lt;= data[[#This Row],[SLADue]], "On Time", "Late")</f>
        <v>Late</v>
      </c>
    </row>
    <row r="3963" spans="1:28" x14ac:dyDescent="0.2">
      <c r="A3963" t="s">
        <v>4513</v>
      </c>
      <c r="B3963" t="s">
        <v>19</v>
      </c>
      <c r="C3963" t="s">
        <v>79</v>
      </c>
      <c r="D3963" t="s">
        <v>80</v>
      </c>
      <c r="E3963" s="5">
        <v>27.62</v>
      </c>
      <c r="F3963" t="s">
        <v>81</v>
      </c>
      <c r="G3963">
        <v>1</v>
      </c>
      <c r="H3963" s="1">
        <v>45519</v>
      </c>
      <c r="I3963" s="1" t="str">
        <f>TEXT(data[[#This Row],[OrderDate]],"mmm")</f>
        <v>Aug</v>
      </c>
      <c r="J3963" s="6">
        <v>0.56597222222222221</v>
      </c>
      <c r="K3963" s="6" t="str">
        <f>TEXT(data[[#This Row],[OrderTime]],"h")</f>
        <v>13</v>
      </c>
      <c r="L3963" s="1">
        <v>45519</v>
      </c>
      <c r="M3963" s="6">
        <v>0.73263888888888884</v>
      </c>
      <c r="N3963" t="s">
        <v>95</v>
      </c>
      <c r="O3963" t="s">
        <v>2099</v>
      </c>
      <c r="P3963" t="s">
        <v>25</v>
      </c>
      <c r="Q3963" t="s">
        <v>26</v>
      </c>
      <c r="R3963" t="s">
        <v>83</v>
      </c>
      <c r="S3963" t="s">
        <v>47</v>
      </c>
      <c r="T3963" t="s">
        <v>38</v>
      </c>
      <c r="U3963" t="s">
        <v>39</v>
      </c>
      <c r="V3963" s="5">
        <f>data[[#This Row],[PriceUSD]]*data[[#This Row],[Quantity]]</f>
        <v>27.62</v>
      </c>
      <c r="W3963" s="7">
        <f>data[[#This Row],[OrderDate]] + TIME(VALUE(LEFT(data[[#This Row],[OrderTime]],2)), VALUE(RIGHT(data[[#This Row],[OrderTime]],2)), 0)</f>
        <v>45519.015277777777</v>
      </c>
      <c r="X3963" s="7">
        <f>_xlfn.MINIFS(data[OrderDateTime], data[CustomerName], data[[#This Row],[CustomerName]])</f>
        <v>45519.015277777777</v>
      </c>
      <c r="Y3963" t="str">
        <f>IF(data[[#This Row],[OrderDateTime]]=data[[#This Row],[FirstOrderDateTime]], "New", "Returning")</f>
        <v>New</v>
      </c>
      <c r="Z3963" s="7">
        <f>data[[#This Row],[DeliveryDate]] + data[[#This Row],[DeliveryTime]]</f>
        <v>45519.732638888891</v>
      </c>
      <c r="AA3963" s="7">
        <f>data[[#This Row],[OrderDateTime]] + 1</f>
        <v>45520.015277777777</v>
      </c>
      <c r="AB3963" s="7" t="str">
        <f>IF(data[[#This Row],[DeliveryDateTime]] &lt;= data[[#This Row],[SLADue]], "On Time", "Late")</f>
        <v>On Time</v>
      </c>
    </row>
    <row r="3964" spans="1:28" x14ac:dyDescent="0.2">
      <c r="A3964" t="s">
        <v>4514</v>
      </c>
      <c r="B3964" t="s">
        <v>19</v>
      </c>
      <c r="C3964" t="s">
        <v>126</v>
      </c>
      <c r="D3964" t="s">
        <v>127</v>
      </c>
      <c r="E3964" s="5">
        <v>23.58</v>
      </c>
      <c r="F3964" t="s">
        <v>56</v>
      </c>
      <c r="G3964">
        <v>1</v>
      </c>
      <c r="H3964" s="1">
        <v>45872</v>
      </c>
      <c r="I3964" s="1" t="str">
        <f>TEXT(data[[#This Row],[OrderDate]],"mmm")</f>
        <v>Aug</v>
      </c>
      <c r="J3964" s="6">
        <v>0.75763888888888886</v>
      </c>
      <c r="K3964" s="6" t="str">
        <f>TEXT(data[[#This Row],[OrderTime]],"h")</f>
        <v>18</v>
      </c>
      <c r="L3964" s="1">
        <v>45874</v>
      </c>
      <c r="M3964" s="6">
        <v>0.79027777777777775</v>
      </c>
      <c r="N3964" t="s">
        <v>64</v>
      </c>
      <c r="O3964" t="s">
        <v>241</v>
      </c>
      <c r="P3964" t="s">
        <v>25</v>
      </c>
      <c r="Q3964" t="s">
        <v>53</v>
      </c>
      <c r="R3964" t="s">
        <v>129</v>
      </c>
      <c r="S3964" t="s">
        <v>105</v>
      </c>
      <c r="T3964" t="s">
        <v>29</v>
      </c>
      <c r="U3964" t="s">
        <v>30</v>
      </c>
      <c r="V3964" s="5">
        <f>data[[#This Row],[PriceUSD]]*data[[#This Row],[Quantity]]</f>
        <v>23.58</v>
      </c>
      <c r="W3964" s="7">
        <f>data[[#This Row],[OrderDate]] + TIME(VALUE(LEFT(data[[#This Row],[OrderTime]],2)), VALUE(RIGHT(data[[#This Row],[OrderTime]],2)), 0)</f>
        <v>45872.061805555553</v>
      </c>
      <c r="X3964" s="7">
        <f>_xlfn.MINIFS(data[OrderDateTime], data[CustomerName], data[[#This Row],[CustomerName]])</f>
        <v>45515.007638888892</v>
      </c>
      <c r="Y3964" t="str">
        <f>IF(data[[#This Row],[OrderDateTime]]=data[[#This Row],[FirstOrderDateTime]], "New", "Returning")</f>
        <v>Returning</v>
      </c>
      <c r="Z3964" s="7">
        <f>data[[#This Row],[DeliveryDate]] + data[[#This Row],[DeliveryTime]]</f>
        <v>45874.790277777778</v>
      </c>
      <c r="AA3964" s="7">
        <f>data[[#This Row],[OrderDateTime]] + 1</f>
        <v>45873.061805555553</v>
      </c>
      <c r="AB3964" s="7" t="str">
        <f>IF(data[[#This Row],[DeliveryDateTime]] &lt;= data[[#This Row],[SLADue]], "On Time", "Late")</f>
        <v>Late</v>
      </c>
    </row>
    <row r="3965" spans="1:28" x14ac:dyDescent="0.2">
      <c r="A3965" t="s">
        <v>4515</v>
      </c>
      <c r="B3965" t="s">
        <v>19</v>
      </c>
      <c r="C3965" t="s">
        <v>32</v>
      </c>
      <c r="D3965" t="s">
        <v>33</v>
      </c>
      <c r="E3965" s="5">
        <v>55.66</v>
      </c>
      <c r="F3965" t="s">
        <v>138</v>
      </c>
      <c r="G3965">
        <v>1</v>
      </c>
      <c r="H3965" s="1">
        <v>45685</v>
      </c>
      <c r="I3965" s="1" t="str">
        <f>TEXT(data[[#This Row],[OrderDate]],"mmm")</f>
        <v>Jan</v>
      </c>
      <c r="J3965" s="6">
        <v>0.52500000000000002</v>
      </c>
      <c r="K3965" s="6" t="str">
        <f>TEXT(data[[#This Row],[OrderTime]],"h")</f>
        <v>12</v>
      </c>
      <c r="L3965" s="1">
        <v>45686</v>
      </c>
      <c r="M3965" s="6">
        <v>0.52500000000000002</v>
      </c>
      <c r="N3965" t="s">
        <v>103</v>
      </c>
      <c r="O3965" t="s">
        <v>439</v>
      </c>
      <c r="P3965" t="s">
        <v>77</v>
      </c>
      <c r="Q3965" t="s">
        <v>26</v>
      </c>
      <c r="R3965" t="s">
        <v>37</v>
      </c>
      <c r="S3965" t="s">
        <v>28</v>
      </c>
      <c r="T3965" t="s">
        <v>106</v>
      </c>
      <c r="U3965" t="s">
        <v>39</v>
      </c>
      <c r="V3965" s="5">
        <f>data[[#This Row],[PriceUSD]]*data[[#This Row],[Quantity]]</f>
        <v>55.66</v>
      </c>
      <c r="W3965" s="7">
        <f>data[[#This Row],[OrderDate]] + TIME(VALUE(LEFT(data[[#This Row],[OrderTime]],2)), VALUE(RIGHT(data[[#This Row],[OrderTime]],2)), 0)</f>
        <v>45685.017361111109</v>
      </c>
      <c r="X3965" s="7">
        <f>_xlfn.MINIFS(data[OrderDateTime], data[CustomerName], data[[#This Row],[CustomerName]])</f>
        <v>45531.061805555553</v>
      </c>
      <c r="Y3965" t="str">
        <f>IF(data[[#This Row],[OrderDateTime]]=data[[#This Row],[FirstOrderDateTime]], "New", "Returning")</f>
        <v>Returning</v>
      </c>
      <c r="Z3965" s="7">
        <f>data[[#This Row],[DeliveryDate]] + data[[#This Row],[DeliveryTime]]</f>
        <v>45686.525000000001</v>
      </c>
      <c r="AA3965" s="7">
        <f>data[[#This Row],[OrderDateTime]] + 1</f>
        <v>45686.017361111109</v>
      </c>
      <c r="AB3965" s="7" t="str">
        <f>IF(data[[#This Row],[DeliveryDateTime]] &lt;= data[[#This Row],[SLADue]], "On Time", "Late")</f>
        <v>Late</v>
      </c>
    </row>
    <row r="3966" spans="1:28" x14ac:dyDescent="0.2">
      <c r="A3966" t="s">
        <v>4516</v>
      </c>
      <c r="B3966" t="s">
        <v>19</v>
      </c>
      <c r="C3966" t="s">
        <v>190</v>
      </c>
      <c r="D3966" t="s">
        <v>191</v>
      </c>
      <c r="E3966" s="5">
        <v>24.2</v>
      </c>
      <c r="F3966" t="s">
        <v>87</v>
      </c>
      <c r="G3966">
        <v>2</v>
      </c>
      <c r="H3966" s="1">
        <v>45546</v>
      </c>
      <c r="I3966" s="1" t="str">
        <f>TEXT(data[[#This Row],[OrderDate]],"mmm")</f>
        <v>Sep</v>
      </c>
      <c r="J3966" s="6">
        <v>0.49236111111111114</v>
      </c>
      <c r="K3966" s="6" t="str">
        <f>TEXT(data[[#This Row],[OrderTime]],"h")</f>
        <v>11</v>
      </c>
      <c r="L3966" s="1">
        <v>45548</v>
      </c>
      <c r="M3966" s="6">
        <v>0.53402777777777777</v>
      </c>
      <c r="N3966" t="s">
        <v>170</v>
      </c>
      <c r="O3966" t="s">
        <v>631</v>
      </c>
      <c r="P3966" t="s">
        <v>36</v>
      </c>
      <c r="Q3966" t="s">
        <v>53</v>
      </c>
      <c r="R3966" t="s">
        <v>192</v>
      </c>
      <c r="S3966" t="s">
        <v>105</v>
      </c>
      <c r="T3966" t="s">
        <v>38</v>
      </c>
      <c r="U3966" t="s">
        <v>30</v>
      </c>
      <c r="V3966" s="5">
        <f>data[[#This Row],[PriceUSD]]*data[[#This Row],[Quantity]]</f>
        <v>48.4</v>
      </c>
      <c r="W3966" s="7">
        <f>data[[#This Row],[OrderDate]] + TIME(VALUE(LEFT(data[[#This Row],[OrderTime]],2)), VALUE(RIGHT(data[[#This Row],[OrderTime]],2)), 0)</f>
        <v>45546.007638888892</v>
      </c>
      <c r="X3966" s="7">
        <f>_xlfn.MINIFS(data[OrderDateTime], data[CustomerName], data[[#This Row],[CustomerName]])</f>
        <v>45506.052083333336</v>
      </c>
      <c r="Y3966" t="str">
        <f>IF(data[[#This Row],[OrderDateTime]]=data[[#This Row],[FirstOrderDateTime]], "New", "Returning")</f>
        <v>Returning</v>
      </c>
      <c r="Z3966" s="7">
        <f>data[[#This Row],[DeliveryDate]] + data[[#This Row],[DeliveryTime]]</f>
        <v>45548.53402777778</v>
      </c>
      <c r="AA3966" s="7">
        <f>data[[#This Row],[OrderDateTime]] + 1</f>
        <v>45547.007638888892</v>
      </c>
      <c r="AB3966" s="7" t="str">
        <f>IF(data[[#This Row],[DeliveryDateTime]] &lt;= data[[#This Row],[SLADue]], "On Time", "Late")</f>
        <v>Late</v>
      </c>
    </row>
    <row r="3967" spans="1:28" x14ac:dyDescent="0.2">
      <c r="A3967" t="s">
        <v>4517</v>
      </c>
      <c r="B3967" t="s">
        <v>19</v>
      </c>
      <c r="C3967" t="s">
        <v>69</v>
      </c>
      <c r="D3967" t="s">
        <v>70</v>
      </c>
      <c r="E3967" s="5">
        <v>58</v>
      </c>
      <c r="F3967" t="s">
        <v>56</v>
      </c>
      <c r="G3967">
        <v>2</v>
      </c>
      <c r="H3967" s="1">
        <v>45770</v>
      </c>
      <c r="I3967" s="1" t="str">
        <f>TEXT(data[[#This Row],[OrderDate]],"mmm")</f>
        <v>Apr</v>
      </c>
      <c r="J3967" s="6">
        <v>0.56388888888888888</v>
      </c>
      <c r="K3967" s="6" t="str">
        <f>TEXT(data[[#This Row],[OrderTime]],"h")</f>
        <v>13</v>
      </c>
      <c r="L3967" s="1">
        <v>45772</v>
      </c>
      <c r="M3967" s="6">
        <v>0.68888888888888888</v>
      </c>
      <c r="N3967" t="s">
        <v>388</v>
      </c>
      <c r="O3967" t="s">
        <v>740</v>
      </c>
      <c r="P3967" t="s">
        <v>234</v>
      </c>
      <c r="Q3967" t="s">
        <v>53</v>
      </c>
      <c r="R3967" t="s">
        <v>37</v>
      </c>
      <c r="S3967" t="s">
        <v>105</v>
      </c>
      <c r="T3967" t="s">
        <v>29</v>
      </c>
      <c r="U3967" t="s">
        <v>30</v>
      </c>
      <c r="V3967" s="5">
        <f>data[[#This Row],[PriceUSD]]*data[[#This Row],[Quantity]]</f>
        <v>116</v>
      </c>
      <c r="W3967" s="7">
        <f>data[[#This Row],[OrderDate]] + TIME(VALUE(LEFT(data[[#This Row],[OrderTime]],2)), VALUE(RIGHT(data[[#This Row],[OrderTime]],2)), 0)</f>
        <v>45770.061805555553</v>
      </c>
      <c r="X3967" s="7">
        <f>_xlfn.MINIFS(data[OrderDateTime], data[CustomerName], data[[#This Row],[CustomerName]])</f>
        <v>45509.038888888892</v>
      </c>
      <c r="Y3967" t="str">
        <f>IF(data[[#This Row],[OrderDateTime]]=data[[#This Row],[FirstOrderDateTime]], "New", "Returning")</f>
        <v>Returning</v>
      </c>
      <c r="Z3967" s="7">
        <f>data[[#This Row],[DeliveryDate]] + data[[#This Row],[DeliveryTime]]</f>
        <v>45772.688888888886</v>
      </c>
      <c r="AA3967" s="7">
        <f>data[[#This Row],[OrderDateTime]] + 1</f>
        <v>45771.061805555553</v>
      </c>
      <c r="AB3967" s="7" t="str">
        <f>IF(data[[#This Row],[DeliveryDateTime]] &lt;= data[[#This Row],[SLADue]], "On Time", "Late")</f>
        <v>Late</v>
      </c>
    </row>
    <row r="3968" spans="1:28" x14ac:dyDescent="0.2">
      <c r="A3968" t="s">
        <v>4518</v>
      </c>
      <c r="B3968" t="s">
        <v>19</v>
      </c>
      <c r="C3968" t="s">
        <v>92</v>
      </c>
      <c r="D3968" t="s">
        <v>93</v>
      </c>
      <c r="E3968" s="5">
        <v>77.150000000000006</v>
      </c>
      <c r="F3968" t="s">
        <v>81</v>
      </c>
      <c r="G3968">
        <v>1</v>
      </c>
      <c r="H3968" s="1">
        <v>45609</v>
      </c>
      <c r="I3968" s="1" t="str">
        <f>TEXT(data[[#This Row],[OrderDate]],"mmm")</f>
        <v>Nov</v>
      </c>
      <c r="J3968" s="6">
        <v>0.87708333333333333</v>
      </c>
      <c r="K3968" s="6" t="str">
        <f>TEXT(data[[#This Row],[OrderTime]],"h")</f>
        <v>21</v>
      </c>
      <c r="L3968" s="1">
        <v>45610</v>
      </c>
      <c r="M3968" s="6">
        <v>0.87708333333333333</v>
      </c>
      <c r="N3968" t="s">
        <v>292</v>
      </c>
      <c r="O3968" t="s">
        <v>453</v>
      </c>
      <c r="P3968" t="s">
        <v>77</v>
      </c>
      <c r="Q3968" t="s">
        <v>26</v>
      </c>
      <c r="R3968" t="s">
        <v>66</v>
      </c>
      <c r="S3968" t="s">
        <v>28</v>
      </c>
      <c r="T3968" t="s">
        <v>38</v>
      </c>
      <c r="U3968" t="s">
        <v>30</v>
      </c>
      <c r="V3968" s="5">
        <f>data[[#This Row],[PriceUSD]]*data[[#This Row],[Quantity]]</f>
        <v>77.150000000000006</v>
      </c>
      <c r="W3968" s="7">
        <f>data[[#This Row],[OrderDate]] + TIME(VALUE(LEFT(data[[#This Row],[OrderTime]],2)), VALUE(RIGHT(data[[#This Row],[OrderTime]],2)), 0)</f>
        <v>45609.022916666669</v>
      </c>
      <c r="X3968" s="7">
        <f>_xlfn.MINIFS(data[OrderDateTime], data[CustomerName], data[[#This Row],[CustomerName]])</f>
        <v>45525.022916666669</v>
      </c>
      <c r="Y3968" t="str">
        <f>IF(data[[#This Row],[OrderDateTime]]=data[[#This Row],[FirstOrderDateTime]], "New", "Returning")</f>
        <v>Returning</v>
      </c>
      <c r="Z3968" s="7">
        <f>data[[#This Row],[DeliveryDate]] + data[[#This Row],[DeliveryTime]]</f>
        <v>45610.877083333333</v>
      </c>
      <c r="AA3968" s="7">
        <f>data[[#This Row],[OrderDateTime]] + 1</f>
        <v>45610.022916666669</v>
      </c>
      <c r="AB3968" s="7" t="str">
        <f>IF(data[[#This Row],[DeliveryDateTime]] &lt;= data[[#This Row],[SLADue]], "On Time", "Late")</f>
        <v>Late</v>
      </c>
    </row>
    <row r="3969" spans="1:28" x14ac:dyDescent="0.2">
      <c r="A3969" t="s">
        <v>4519</v>
      </c>
      <c r="B3969" t="s">
        <v>19</v>
      </c>
      <c r="C3969" t="s">
        <v>61</v>
      </c>
      <c r="D3969" t="s">
        <v>62</v>
      </c>
      <c r="E3969" s="5">
        <v>160.01</v>
      </c>
      <c r="F3969" t="s">
        <v>63</v>
      </c>
      <c r="G3969">
        <v>5</v>
      </c>
      <c r="H3969" s="1">
        <v>45761</v>
      </c>
      <c r="I3969" s="1" t="str">
        <f>TEXT(data[[#This Row],[OrderDate]],"mmm")</f>
        <v>Apr</v>
      </c>
      <c r="J3969" s="6">
        <v>0.40277777777777779</v>
      </c>
      <c r="K3969" s="6" t="str">
        <f>TEXT(data[[#This Row],[OrderTime]],"h")</f>
        <v>9</v>
      </c>
      <c r="L3969" s="1">
        <v>45762</v>
      </c>
      <c r="M3969" s="6">
        <v>0.44444444444444442</v>
      </c>
      <c r="N3969" t="s">
        <v>57</v>
      </c>
      <c r="O3969" t="s">
        <v>929</v>
      </c>
      <c r="P3969" t="s">
        <v>25</v>
      </c>
      <c r="Q3969" t="s">
        <v>53</v>
      </c>
      <c r="R3969" t="s">
        <v>66</v>
      </c>
      <c r="S3969" t="s">
        <v>28</v>
      </c>
      <c r="T3969" t="s">
        <v>38</v>
      </c>
      <c r="U3969" t="s">
        <v>30</v>
      </c>
      <c r="V3969" s="5">
        <f>data[[#This Row],[PriceUSD]]*data[[#This Row],[Quantity]]</f>
        <v>800.05</v>
      </c>
      <c r="W3969" s="7">
        <f>data[[#This Row],[OrderDate]] + TIME(VALUE(LEFT(data[[#This Row],[OrderTime]],2)), VALUE(RIGHT(data[[#This Row],[OrderTime]],2)), 0)</f>
        <v>45761.054166666669</v>
      </c>
      <c r="X3969" s="7">
        <f>_xlfn.MINIFS(data[OrderDateTime], data[CustomerName], data[[#This Row],[CustomerName]])</f>
        <v>45510.022916666669</v>
      </c>
      <c r="Y3969" t="str">
        <f>IF(data[[#This Row],[OrderDateTime]]=data[[#This Row],[FirstOrderDateTime]], "New", "Returning")</f>
        <v>Returning</v>
      </c>
      <c r="Z3969" s="7">
        <f>data[[#This Row],[DeliveryDate]] + data[[#This Row],[DeliveryTime]]</f>
        <v>45762.444444444445</v>
      </c>
      <c r="AA3969" s="7">
        <f>data[[#This Row],[OrderDateTime]] + 1</f>
        <v>45762.054166666669</v>
      </c>
      <c r="AB3969" s="7" t="str">
        <f>IF(data[[#This Row],[DeliveryDateTime]] &lt;= data[[#This Row],[SLADue]], "On Time", "Late")</f>
        <v>Late</v>
      </c>
    </row>
    <row r="3970" spans="1:28" x14ac:dyDescent="0.2">
      <c r="A3970" t="s">
        <v>4520</v>
      </c>
      <c r="B3970" t="s">
        <v>19</v>
      </c>
      <c r="C3970" t="s">
        <v>101</v>
      </c>
      <c r="D3970" t="s">
        <v>102</v>
      </c>
      <c r="E3970" s="5">
        <v>29.06</v>
      </c>
      <c r="F3970" t="s">
        <v>81</v>
      </c>
      <c r="G3970">
        <v>1</v>
      </c>
      <c r="H3970" s="1">
        <v>45512</v>
      </c>
      <c r="I3970" s="1" t="str">
        <f>TEXT(data[[#This Row],[OrderDate]],"mmm")</f>
        <v>Aug</v>
      </c>
      <c r="J3970" s="6">
        <v>0.80347222222222225</v>
      </c>
      <c r="K3970" s="6" t="str">
        <f>TEXT(data[[#This Row],[OrderTime]],"h")</f>
        <v>19</v>
      </c>
      <c r="L3970" s="1">
        <v>45513</v>
      </c>
      <c r="M3970" s="6">
        <v>0.56527777777777777</v>
      </c>
      <c r="N3970" t="s">
        <v>123</v>
      </c>
      <c r="O3970" t="s">
        <v>173</v>
      </c>
      <c r="P3970" t="s">
        <v>36</v>
      </c>
      <c r="Q3970" t="s">
        <v>26</v>
      </c>
      <c r="R3970" t="s">
        <v>83</v>
      </c>
      <c r="S3970" t="s">
        <v>28</v>
      </c>
      <c r="T3970" t="s">
        <v>29</v>
      </c>
      <c r="U3970" t="s">
        <v>30</v>
      </c>
      <c r="V3970" s="5">
        <f>data[[#This Row],[PriceUSD]]*data[[#This Row],[Quantity]]</f>
        <v>29.06</v>
      </c>
      <c r="W3970" s="7">
        <f>data[[#This Row],[OrderDate]] + TIME(VALUE(LEFT(data[[#This Row],[OrderTime]],2)), VALUE(RIGHT(data[[#This Row],[OrderTime]],2)), 0)</f>
        <v>45512.015277777777</v>
      </c>
      <c r="X3970" s="7">
        <f>_xlfn.MINIFS(data[OrderDateTime], data[CustomerName], data[[#This Row],[CustomerName]])</f>
        <v>45512.015277777777</v>
      </c>
      <c r="Y3970" t="str">
        <f>IF(data[[#This Row],[OrderDateTime]]=data[[#This Row],[FirstOrderDateTime]], "New", "Returning")</f>
        <v>New</v>
      </c>
      <c r="Z3970" s="7">
        <f>data[[#This Row],[DeliveryDate]] + data[[#This Row],[DeliveryTime]]</f>
        <v>45513.56527777778</v>
      </c>
      <c r="AA3970" s="7">
        <f>data[[#This Row],[OrderDateTime]] + 1</f>
        <v>45513.015277777777</v>
      </c>
      <c r="AB3970" s="7" t="str">
        <f>IF(data[[#This Row],[DeliveryDateTime]] &lt;= data[[#This Row],[SLADue]], "On Time", "Late")</f>
        <v>Late</v>
      </c>
    </row>
    <row r="3971" spans="1:28" x14ac:dyDescent="0.2">
      <c r="A3971" t="s">
        <v>4521</v>
      </c>
      <c r="B3971" t="s">
        <v>19</v>
      </c>
      <c r="C3971" t="s">
        <v>126</v>
      </c>
      <c r="D3971" t="s">
        <v>127</v>
      </c>
      <c r="E3971" s="5">
        <v>20.86</v>
      </c>
      <c r="F3971" t="s">
        <v>138</v>
      </c>
      <c r="G3971">
        <v>1</v>
      </c>
      <c r="H3971" s="1">
        <v>45758</v>
      </c>
      <c r="I3971" s="1" t="str">
        <f>TEXT(data[[#This Row],[OrderDate]],"mmm")</f>
        <v>Apr</v>
      </c>
      <c r="J3971" s="6">
        <v>0.39374999999999999</v>
      </c>
      <c r="K3971" s="6" t="str">
        <f>TEXT(data[[#This Row],[OrderTime]],"h")</f>
        <v>9</v>
      </c>
      <c r="L3971" s="1">
        <v>45760</v>
      </c>
      <c r="M3971" s="6">
        <v>0.43541666666666667</v>
      </c>
      <c r="N3971" t="s">
        <v>120</v>
      </c>
      <c r="O3971" t="s">
        <v>406</v>
      </c>
      <c r="P3971" t="s">
        <v>25</v>
      </c>
      <c r="Q3971" t="s">
        <v>53</v>
      </c>
      <c r="R3971" t="s">
        <v>129</v>
      </c>
      <c r="S3971" t="s">
        <v>105</v>
      </c>
      <c r="T3971" t="s">
        <v>106</v>
      </c>
      <c r="U3971" t="s">
        <v>39</v>
      </c>
      <c r="V3971" s="5">
        <f>data[[#This Row],[PriceUSD]]*data[[#This Row],[Quantity]]</f>
        <v>20.86</v>
      </c>
      <c r="W3971" s="7">
        <f>data[[#This Row],[OrderDate]] + TIME(VALUE(LEFT(data[[#This Row],[OrderTime]],2)), VALUE(RIGHT(data[[#This Row],[OrderTime]],2)), 0)</f>
        <v>45758.052083333336</v>
      </c>
      <c r="X3971" s="7">
        <f>_xlfn.MINIFS(data[OrderDateTime], data[CustomerName], data[[#This Row],[CustomerName]])</f>
        <v>45507.061805555553</v>
      </c>
      <c r="Y3971" t="str">
        <f>IF(data[[#This Row],[OrderDateTime]]=data[[#This Row],[FirstOrderDateTime]], "New", "Returning")</f>
        <v>Returning</v>
      </c>
      <c r="Z3971" s="7">
        <f>data[[#This Row],[DeliveryDate]] + data[[#This Row],[DeliveryTime]]</f>
        <v>45760.435416666667</v>
      </c>
      <c r="AA3971" s="7">
        <f>data[[#This Row],[OrderDateTime]] + 1</f>
        <v>45759.052083333336</v>
      </c>
      <c r="AB3971" s="7" t="str">
        <f>IF(data[[#This Row],[DeliveryDateTime]] &lt;= data[[#This Row],[SLADue]], "On Time", "Late")</f>
        <v>Late</v>
      </c>
    </row>
    <row r="3972" spans="1:28" x14ac:dyDescent="0.2">
      <c r="A3972" t="s">
        <v>4522</v>
      </c>
      <c r="B3972" t="s">
        <v>19</v>
      </c>
      <c r="C3972" t="s">
        <v>101</v>
      </c>
      <c r="D3972" t="s">
        <v>102</v>
      </c>
      <c r="E3972" s="5">
        <v>24.28</v>
      </c>
      <c r="F3972" t="s">
        <v>63</v>
      </c>
      <c r="G3972">
        <v>1</v>
      </c>
      <c r="H3972" s="1">
        <v>45686</v>
      </c>
      <c r="I3972" s="1" t="str">
        <f>TEXT(data[[#This Row],[OrderDate]],"mmm")</f>
        <v>Jan</v>
      </c>
      <c r="J3972" s="6">
        <v>0.56041666666666667</v>
      </c>
      <c r="K3972" s="6" t="str">
        <f>TEXT(data[[#This Row],[OrderTime]],"h")</f>
        <v>13</v>
      </c>
      <c r="L3972" s="1">
        <v>45688</v>
      </c>
      <c r="M3972" s="6">
        <v>0.56041666666666667</v>
      </c>
      <c r="N3972" t="s">
        <v>95</v>
      </c>
      <c r="O3972" t="s">
        <v>446</v>
      </c>
      <c r="P3972" t="s">
        <v>25</v>
      </c>
      <c r="Q3972" t="s">
        <v>53</v>
      </c>
      <c r="R3972" t="s">
        <v>83</v>
      </c>
      <c r="S3972" t="s">
        <v>105</v>
      </c>
      <c r="T3972" t="s">
        <v>106</v>
      </c>
      <c r="U3972" t="s">
        <v>30</v>
      </c>
      <c r="V3972" s="5">
        <f>data[[#This Row],[PriceUSD]]*data[[#This Row],[Quantity]]</f>
        <v>24.28</v>
      </c>
      <c r="W3972" s="7">
        <f>data[[#This Row],[OrderDate]] + TIME(VALUE(LEFT(data[[#This Row],[OrderTime]],2)), VALUE(RIGHT(data[[#This Row],[OrderTime]],2)), 0)</f>
        <v>45686.046527777777</v>
      </c>
      <c r="X3972" s="7">
        <f>_xlfn.MINIFS(data[OrderDateTime], data[CustomerName], data[[#This Row],[CustomerName]])</f>
        <v>45509.015277777777</v>
      </c>
      <c r="Y3972" t="str">
        <f>IF(data[[#This Row],[OrderDateTime]]=data[[#This Row],[FirstOrderDateTime]], "New", "Returning")</f>
        <v>Returning</v>
      </c>
      <c r="Z3972" s="7">
        <f>data[[#This Row],[DeliveryDate]] + data[[#This Row],[DeliveryTime]]</f>
        <v>45688.560416666667</v>
      </c>
      <c r="AA3972" s="7">
        <f>data[[#This Row],[OrderDateTime]] + 1</f>
        <v>45687.046527777777</v>
      </c>
      <c r="AB3972" s="7" t="str">
        <f>IF(data[[#This Row],[DeliveryDateTime]] &lt;= data[[#This Row],[SLADue]], "On Time", "Late")</f>
        <v>Late</v>
      </c>
    </row>
    <row r="3973" spans="1:28" x14ac:dyDescent="0.2">
      <c r="A3973" t="s">
        <v>4523</v>
      </c>
      <c r="B3973" t="s">
        <v>19</v>
      </c>
      <c r="C3973" t="s">
        <v>126</v>
      </c>
      <c r="D3973" t="s">
        <v>127</v>
      </c>
      <c r="E3973" s="5">
        <v>22.89</v>
      </c>
      <c r="F3973" t="s">
        <v>87</v>
      </c>
      <c r="G3973">
        <v>1</v>
      </c>
      <c r="H3973" s="1">
        <v>45580</v>
      </c>
      <c r="I3973" s="1" t="str">
        <f>TEXT(data[[#This Row],[OrderDate]],"mmm")</f>
        <v>Oct</v>
      </c>
      <c r="J3973" s="6">
        <v>0.8256944444444444</v>
      </c>
      <c r="K3973" s="6" t="str">
        <f>TEXT(data[[#This Row],[OrderTime]],"h")</f>
        <v>19</v>
      </c>
      <c r="L3973" s="1">
        <v>45582</v>
      </c>
      <c r="M3973" s="6">
        <v>0.78055555555555556</v>
      </c>
      <c r="N3973" t="s">
        <v>145</v>
      </c>
      <c r="O3973" t="s">
        <v>776</v>
      </c>
      <c r="P3973" t="s">
        <v>77</v>
      </c>
      <c r="Q3973" t="s">
        <v>26</v>
      </c>
      <c r="R3973" t="s">
        <v>129</v>
      </c>
      <c r="S3973" t="s">
        <v>105</v>
      </c>
      <c r="T3973" t="s">
        <v>29</v>
      </c>
      <c r="U3973" t="s">
        <v>30</v>
      </c>
      <c r="V3973" s="5">
        <f>data[[#This Row],[PriceUSD]]*data[[#This Row],[Quantity]]</f>
        <v>22.89</v>
      </c>
      <c r="W3973" s="7">
        <f>data[[#This Row],[OrderDate]] + TIME(VALUE(LEFT(data[[#This Row],[OrderTime]],2)), VALUE(RIGHT(data[[#This Row],[OrderTime]],2)), 0)</f>
        <v>45580.030555555553</v>
      </c>
      <c r="X3973" s="7">
        <f>_xlfn.MINIFS(data[OrderDateTime], data[CustomerName], data[[#This Row],[CustomerName]])</f>
        <v>45548.038888888892</v>
      </c>
      <c r="Y3973" t="str">
        <f>IF(data[[#This Row],[OrderDateTime]]=data[[#This Row],[FirstOrderDateTime]], "New", "Returning")</f>
        <v>Returning</v>
      </c>
      <c r="Z3973" s="7">
        <f>data[[#This Row],[DeliveryDate]] + data[[#This Row],[DeliveryTime]]</f>
        <v>45582.780555555553</v>
      </c>
      <c r="AA3973" s="7">
        <f>data[[#This Row],[OrderDateTime]] + 1</f>
        <v>45581.030555555553</v>
      </c>
      <c r="AB3973" s="7" t="str">
        <f>IF(data[[#This Row],[DeliveryDateTime]] &lt;= data[[#This Row],[SLADue]], "On Time", "Late")</f>
        <v>Late</v>
      </c>
    </row>
    <row r="3974" spans="1:28" x14ac:dyDescent="0.2">
      <c r="A3974" t="s">
        <v>4524</v>
      </c>
      <c r="B3974" t="s">
        <v>19</v>
      </c>
      <c r="C3974" t="s">
        <v>92</v>
      </c>
      <c r="D3974" t="s">
        <v>93</v>
      </c>
      <c r="E3974" s="5">
        <v>70.97</v>
      </c>
      <c r="F3974" t="s">
        <v>63</v>
      </c>
      <c r="G3974">
        <v>1</v>
      </c>
      <c r="H3974" s="1">
        <v>45605</v>
      </c>
      <c r="I3974" s="1" t="str">
        <f>TEXT(data[[#This Row],[OrderDate]],"mmm")</f>
        <v>Nov</v>
      </c>
      <c r="J3974" s="6">
        <v>0.42291666666666666</v>
      </c>
      <c r="K3974" s="6" t="str">
        <f>TEXT(data[[#This Row],[OrderTime]],"h")</f>
        <v>10</v>
      </c>
      <c r="L3974" s="1">
        <v>45606</v>
      </c>
      <c r="M3974" s="6">
        <v>0.67291666666666672</v>
      </c>
      <c r="N3974" t="s">
        <v>98</v>
      </c>
      <c r="O3974" t="s">
        <v>646</v>
      </c>
      <c r="P3974" t="s">
        <v>77</v>
      </c>
      <c r="Q3974" t="s">
        <v>53</v>
      </c>
      <c r="R3974" t="s">
        <v>66</v>
      </c>
      <c r="S3974" t="s">
        <v>28</v>
      </c>
      <c r="T3974" t="s">
        <v>38</v>
      </c>
      <c r="U3974" t="s">
        <v>30</v>
      </c>
      <c r="V3974" s="5">
        <f>data[[#This Row],[PriceUSD]]*data[[#This Row],[Quantity]]</f>
        <v>70.97</v>
      </c>
      <c r="W3974" s="7">
        <f>data[[#This Row],[OrderDate]] + TIME(VALUE(LEFT(data[[#This Row],[OrderTime]],2)), VALUE(RIGHT(data[[#This Row],[OrderTime]],2)), 0)</f>
        <v>45605.046527777777</v>
      </c>
      <c r="X3974" s="7">
        <f>_xlfn.MINIFS(data[OrderDateTime], data[CustomerName], data[[#This Row],[CustomerName]])</f>
        <v>45513.015277777777</v>
      </c>
      <c r="Y3974" t="str">
        <f>IF(data[[#This Row],[OrderDateTime]]=data[[#This Row],[FirstOrderDateTime]], "New", "Returning")</f>
        <v>Returning</v>
      </c>
      <c r="Z3974" s="7">
        <f>data[[#This Row],[DeliveryDate]] + data[[#This Row],[DeliveryTime]]</f>
        <v>45606.67291666667</v>
      </c>
      <c r="AA3974" s="7">
        <f>data[[#This Row],[OrderDateTime]] + 1</f>
        <v>45606.046527777777</v>
      </c>
      <c r="AB3974" s="7" t="str">
        <f>IF(data[[#This Row],[DeliveryDateTime]] &lt;= data[[#This Row],[SLADue]], "On Time", "Late")</f>
        <v>Late</v>
      </c>
    </row>
    <row r="3975" spans="1:28" x14ac:dyDescent="0.2">
      <c r="A3975" t="s">
        <v>4525</v>
      </c>
      <c r="B3975" t="s">
        <v>19</v>
      </c>
      <c r="C3975" t="s">
        <v>92</v>
      </c>
      <c r="D3975" t="s">
        <v>93</v>
      </c>
      <c r="E3975" s="5">
        <v>82.84</v>
      </c>
      <c r="F3975" t="s">
        <v>81</v>
      </c>
      <c r="G3975">
        <v>1</v>
      </c>
      <c r="H3975" s="1">
        <v>45678</v>
      </c>
      <c r="I3975" s="1" t="str">
        <f>TEXT(data[[#This Row],[OrderDate]],"mmm")</f>
        <v>Jan</v>
      </c>
      <c r="J3975" s="6">
        <v>0.74305555555555558</v>
      </c>
      <c r="K3975" s="6" t="str">
        <f>TEXT(data[[#This Row],[OrderTime]],"h")</f>
        <v>17</v>
      </c>
      <c r="L3975" s="1">
        <v>45679</v>
      </c>
      <c r="M3975" s="6">
        <v>0.90972222222222221</v>
      </c>
      <c r="N3975" t="s">
        <v>170</v>
      </c>
      <c r="O3975" t="s">
        <v>649</v>
      </c>
      <c r="P3975" t="s">
        <v>36</v>
      </c>
      <c r="Q3975" t="s">
        <v>26</v>
      </c>
      <c r="R3975" t="s">
        <v>66</v>
      </c>
      <c r="S3975" t="s">
        <v>28</v>
      </c>
      <c r="T3975" t="s">
        <v>38</v>
      </c>
      <c r="U3975" t="s">
        <v>30</v>
      </c>
      <c r="V3975" s="5">
        <f>data[[#This Row],[PriceUSD]]*data[[#This Row],[Quantity]]</f>
        <v>82.84</v>
      </c>
      <c r="W3975" s="7">
        <f>data[[#This Row],[OrderDate]] + TIME(VALUE(LEFT(data[[#This Row],[OrderTime]],2)), VALUE(RIGHT(data[[#This Row],[OrderTime]],2)), 0)</f>
        <v>45678.038888888892</v>
      </c>
      <c r="X3975" s="7">
        <f>_xlfn.MINIFS(data[OrderDateTime], data[CustomerName], data[[#This Row],[CustomerName]])</f>
        <v>45524.007638888892</v>
      </c>
      <c r="Y3975" t="str">
        <f>IF(data[[#This Row],[OrderDateTime]]=data[[#This Row],[FirstOrderDateTime]], "New", "Returning")</f>
        <v>Returning</v>
      </c>
      <c r="Z3975" s="7">
        <f>data[[#This Row],[DeliveryDate]] + data[[#This Row],[DeliveryTime]]</f>
        <v>45679.909722222219</v>
      </c>
      <c r="AA3975" s="7">
        <f>data[[#This Row],[OrderDateTime]] + 1</f>
        <v>45679.038888888892</v>
      </c>
      <c r="AB3975" s="7" t="str">
        <f>IF(data[[#This Row],[DeliveryDateTime]] &lt;= data[[#This Row],[SLADue]], "On Time", "Late")</f>
        <v>Late</v>
      </c>
    </row>
    <row r="3976" spans="1:28" x14ac:dyDescent="0.2">
      <c r="A3976" t="s">
        <v>4526</v>
      </c>
      <c r="B3976" t="s">
        <v>19</v>
      </c>
      <c r="C3976" t="s">
        <v>79</v>
      </c>
      <c r="D3976" t="s">
        <v>80</v>
      </c>
      <c r="E3976" s="5">
        <v>32.74</v>
      </c>
      <c r="F3976" t="s">
        <v>63</v>
      </c>
      <c r="G3976">
        <v>2</v>
      </c>
      <c r="H3976" s="1">
        <v>45776</v>
      </c>
      <c r="I3976" s="1" t="str">
        <f>TEXT(data[[#This Row],[OrderDate]],"mmm")</f>
        <v>Apr</v>
      </c>
      <c r="J3976" s="6">
        <v>0.39791666666666664</v>
      </c>
      <c r="K3976" s="6" t="str">
        <f>TEXT(data[[#This Row],[OrderTime]],"h")</f>
        <v>9</v>
      </c>
      <c r="L3976" s="1">
        <v>45776</v>
      </c>
      <c r="M3976" s="6">
        <v>0.5229166666666667</v>
      </c>
      <c r="N3976" t="s">
        <v>213</v>
      </c>
      <c r="O3976" t="s">
        <v>738</v>
      </c>
      <c r="P3976" t="s">
        <v>36</v>
      </c>
      <c r="Q3976" t="s">
        <v>26</v>
      </c>
      <c r="R3976" t="s">
        <v>83</v>
      </c>
      <c r="S3976" t="s">
        <v>47</v>
      </c>
      <c r="T3976" t="s">
        <v>106</v>
      </c>
      <c r="U3976" t="s">
        <v>39</v>
      </c>
      <c r="V3976" s="5">
        <f>data[[#This Row],[PriceUSD]]*data[[#This Row],[Quantity]]</f>
        <v>65.48</v>
      </c>
      <c r="W3976" s="7">
        <f>data[[#This Row],[OrderDate]] + TIME(VALUE(LEFT(data[[#This Row],[OrderTime]],2)), VALUE(RIGHT(data[[#This Row],[OrderTime]],2)), 0)</f>
        <v>45776.046527777777</v>
      </c>
      <c r="X3976" s="7">
        <f>_xlfn.MINIFS(data[OrderDateTime], data[CustomerName], data[[#This Row],[CustomerName]])</f>
        <v>45507.052083333336</v>
      </c>
      <c r="Y3976" t="str">
        <f>IF(data[[#This Row],[OrderDateTime]]=data[[#This Row],[FirstOrderDateTime]], "New", "Returning")</f>
        <v>Returning</v>
      </c>
      <c r="Z3976" s="7">
        <f>data[[#This Row],[DeliveryDate]] + data[[#This Row],[DeliveryTime]]</f>
        <v>45776.522916666669</v>
      </c>
      <c r="AA3976" s="7">
        <f>data[[#This Row],[OrderDateTime]] + 1</f>
        <v>45777.046527777777</v>
      </c>
      <c r="AB3976" s="7" t="str">
        <f>IF(data[[#This Row],[DeliveryDateTime]] &lt;= data[[#This Row],[SLADue]], "On Time", "Late")</f>
        <v>On Time</v>
      </c>
    </row>
    <row r="3977" spans="1:28" x14ac:dyDescent="0.2">
      <c r="A3977" t="s">
        <v>4527</v>
      </c>
      <c r="B3977" t="s">
        <v>19</v>
      </c>
      <c r="C3977" t="s">
        <v>69</v>
      </c>
      <c r="D3977" t="s">
        <v>70</v>
      </c>
      <c r="E3977" s="5">
        <v>55.84</v>
      </c>
      <c r="F3977" t="s">
        <v>43</v>
      </c>
      <c r="G3977">
        <v>2</v>
      </c>
      <c r="H3977" s="1">
        <v>45547</v>
      </c>
      <c r="I3977" s="1" t="str">
        <f>TEXT(data[[#This Row],[OrderDate]],"mmm")</f>
        <v>Sep</v>
      </c>
      <c r="J3977" s="6">
        <v>0.62777777777777777</v>
      </c>
      <c r="K3977" s="6" t="str">
        <f>TEXT(data[[#This Row],[OrderTime]],"h")</f>
        <v>15</v>
      </c>
      <c r="L3977" s="1">
        <v>45548</v>
      </c>
      <c r="M3977" s="6">
        <v>0.87777777777777777</v>
      </c>
      <c r="N3977" t="s">
        <v>123</v>
      </c>
      <c r="O3977" t="s">
        <v>45</v>
      </c>
      <c r="P3977" t="s">
        <v>36</v>
      </c>
      <c r="Q3977" t="s">
        <v>53</v>
      </c>
      <c r="R3977" t="s">
        <v>37</v>
      </c>
      <c r="S3977" t="s">
        <v>28</v>
      </c>
      <c r="T3977" t="s">
        <v>29</v>
      </c>
      <c r="U3977" t="s">
        <v>39</v>
      </c>
      <c r="V3977" s="5">
        <f>data[[#This Row],[PriceUSD]]*data[[#This Row],[Quantity]]</f>
        <v>111.68</v>
      </c>
      <c r="W3977" s="7">
        <f>data[[#This Row],[OrderDate]] + TIME(VALUE(LEFT(data[[#This Row],[OrderTime]],2)), VALUE(RIGHT(data[[#This Row],[OrderTime]],2)), 0)</f>
        <v>45547.054166666669</v>
      </c>
      <c r="X3977" s="7">
        <f>_xlfn.MINIFS(data[OrderDateTime], data[CustomerName], data[[#This Row],[CustomerName]])</f>
        <v>45526.038888888892</v>
      </c>
      <c r="Y3977" t="str">
        <f>IF(data[[#This Row],[OrderDateTime]]=data[[#This Row],[FirstOrderDateTime]], "New", "Returning")</f>
        <v>Returning</v>
      </c>
      <c r="Z3977" s="7">
        <f>data[[#This Row],[DeliveryDate]] + data[[#This Row],[DeliveryTime]]</f>
        <v>45548.87777777778</v>
      </c>
      <c r="AA3977" s="7">
        <f>data[[#This Row],[OrderDateTime]] + 1</f>
        <v>45548.054166666669</v>
      </c>
      <c r="AB3977" s="7" t="str">
        <f>IF(data[[#This Row],[DeliveryDateTime]] &lt;= data[[#This Row],[SLADue]], "On Time", "Late")</f>
        <v>Late</v>
      </c>
    </row>
    <row r="3978" spans="1:28" x14ac:dyDescent="0.2">
      <c r="A3978" t="s">
        <v>4528</v>
      </c>
      <c r="B3978" t="s">
        <v>19</v>
      </c>
      <c r="C3978" t="s">
        <v>79</v>
      </c>
      <c r="D3978" t="s">
        <v>80</v>
      </c>
      <c r="E3978" s="5">
        <v>35.200000000000003</v>
      </c>
      <c r="F3978" t="s">
        <v>63</v>
      </c>
      <c r="G3978">
        <v>1</v>
      </c>
      <c r="H3978" s="1">
        <v>45722</v>
      </c>
      <c r="I3978" s="1" t="str">
        <f>TEXT(data[[#This Row],[OrderDate]],"mmm")</f>
        <v>Mar</v>
      </c>
      <c r="J3978" s="6">
        <v>0.77013888888888893</v>
      </c>
      <c r="K3978" s="6" t="str">
        <f>TEXT(data[[#This Row],[OrderTime]],"h")</f>
        <v>18</v>
      </c>
      <c r="L3978" s="1">
        <v>45723</v>
      </c>
      <c r="M3978" s="6">
        <v>0.81180555555555556</v>
      </c>
      <c r="N3978" t="s">
        <v>75</v>
      </c>
      <c r="O3978" t="s">
        <v>204</v>
      </c>
      <c r="P3978" t="s">
        <v>25</v>
      </c>
      <c r="Q3978" t="s">
        <v>53</v>
      </c>
      <c r="R3978" t="s">
        <v>83</v>
      </c>
      <c r="S3978" t="s">
        <v>28</v>
      </c>
      <c r="T3978" t="s">
        <v>136</v>
      </c>
      <c r="U3978" t="s">
        <v>30</v>
      </c>
      <c r="V3978" s="5">
        <f>data[[#This Row],[PriceUSD]]*data[[#This Row],[Quantity]]</f>
        <v>35.200000000000003</v>
      </c>
      <c r="W3978" s="7">
        <f>data[[#This Row],[OrderDate]] + TIME(VALUE(LEFT(data[[#This Row],[OrderTime]],2)), VALUE(RIGHT(data[[#This Row],[OrderTime]],2)), 0)</f>
        <v>45722.061805555553</v>
      </c>
      <c r="X3978" s="7">
        <f>_xlfn.MINIFS(data[OrderDateTime], data[CustomerName], data[[#This Row],[CustomerName]])</f>
        <v>45551.022916666669</v>
      </c>
      <c r="Y3978" t="str">
        <f>IF(data[[#This Row],[OrderDateTime]]=data[[#This Row],[FirstOrderDateTime]], "New", "Returning")</f>
        <v>Returning</v>
      </c>
      <c r="Z3978" s="7">
        <f>data[[#This Row],[DeliveryDate]] + data[[#This Row],[DeliveryTime]]</f>
        <v>45723.811805555553</v>
      </c>
      <c r="AA3978" s="7">
        <f>data[[#This Row],[OrderDateTime]] + 1</f>
        <v>45723.061805555553</v>
      </c>
      <c r="AB3978" s="7" t="str">
        <f>IF(data[[#This Row],[DeliveryDateTime]] &lt;= data[[#This Row],[SLADue]], "On Time", "Late")</f>
        <v>Late</v>
      </c>
    </row>
    <row r="3979" spans="1:28" x14ac:dyDescent="0.2">
      <c r="A3979" t="s">
        <v>4529</v>
      </c>
      <c r="B3979" t="s">
        <v>19</v>
      </c>
      <c r="C3979" t="s">
        <v>391</v>
      </c>
      <c r="D3979" t="s">
        <v>392</v>
      </c>
      <c r="E3979" s="5">
        <v>19.48</v>
      </c>
      <c r="F3979" t="s">
        <v>43</v>
      </c>
      <c r="G3979">
        <v>1</v>
      </c>
      <c r="H3979" s="1">
        <v>45614</v>
      </c>
      <c r="I3979" s="1" t="str">
        <f>TEXT(data[[#This Row],[OrderDate]],"mmm")</f>
        <v>Nov</v>
      </c>
      <c r="J3979" s="6">
        <v>0.55138888888888893</v>
      </c>
      <c r="K3979" s="6" t="str">
        <f>TEXT(data[[#This Row],[OrderTime]],"h")</f>
        <v>13</v>
      </c>
      <c r="L3979" s="1">
        <v>45615</v>
      </c>
      <c r="M3979" s="6">
        <v>0.80138888888888893</v>
      </c>
      <c r="N3979" t="s">
        <v>23</v>
      </c>
      <c r="O3979" t="s">
        <v>369</v>
      </c>
      <c r="P3979" t="s">
        <v>25</v>
      </c>
      <c r="Q3979" t="s">
        <v>53</v>
      </c>
      <c r="R3979" t="s">
        <v>394</v>
      </c>
      <c r="S3979" t="s">
        <v>28</v>
      </c>
      <c r="T3979" t="s">
        <v>38</v>
      </c>
      <c r="U3979" t="s">
        <v>39</v>
      </c>
      <c r="V3979" s="5">
        <f>data[[#This Row],[PriceUSD]]*data[[#This Row],[Quantity]]</f>
        <v>19.48</v>
      </c>
      <c r="W3979" s="7">
        <f>data[[#This Row],[OrderDate]] + TIME(VALUE(LEFT(data[[#This Row],[OrderTime]],2)), VALUE(RIGHT(data[[#This Row],[OrderTime]],2)), 0)</f>
        <v>45614.061805555553</v>
      </c>
      <c r="X3979" s="7">
        <f>_xlfn.MINIFS(data[OrderDateTime], data[CustomerName], data[[#This Row],[CustomerName]])</f>
        <v>45508.046527777777</v>
      </c>
      <c r="Y3979" t="str">
        <f>IF(data[[#This Row],[OrderDateTime]]=data[[#This Row],[FirstOrderDateTime]], "New", "Returning")</f>
        <v>Returning</v>
      </c>
      <c r="Z3979" s="7">
        <f>data[[#This Row],[DeliveryDate]] + data[[#This Row],[DeliveryTime]]</f>
        <v>45615.801388888889</v>
      </c>
      <c r="AA3979" s="7">
        <f>data[[#This Row],[OrderDateTime]] + 1</f>
        <v>45615.061805555553</v>
      </c>
      <c r="AB3979" s="7" t="str">
        <f>IF(data[[#This Row],[DeliveryDateTime]] &lt;= data[[#This Row],[SLADue]], "On Time", "Late")</f>
        <v>Late</v>
      </c>
    </row>
    <row r="3980" spans="1:28" x14ac:dyDescent="0.2">
      <c r="A3980" t="s">
        <v>4530</v>
      </c>
      <c r="B3980" t="s">
        <v>19</v>
      </c>
      <c r="C3980" t="s">
        <v>79</v>
      </c>
      <c r="D3980" t="s">
        <v>80</v>
      </c>
      <c r="E3980" s="5">
        <v>28.86</v>
      </c>
      <c r="F3980" t="s">
        <v>63</v>
      </c>
      <c r="G3980">
        <v>1</v>
      </c>
      <c r="H3980" s="1">
        <v>45823</v>
      </c>
      <c r="I3980" s="1" t="str">
        <f>TEXT(data[[#This Row],[OrderDate]],"mmm")</f>
        <v>Jun</v>
      </c>
      <c r="J3980" s="6">
        <v>0.66736111111111107</v>
      </c>
      <c r="K3980" s="6" t="str">
        <f>TEXT(data[[#This Row],[OrderTime]],"h")</f>
        <v>16</v>
      </c>
      <c r="L3980" s="1">
        <v>45824</v>
      </c>
      <c r="M3980" s="6">
        <v>0.66736111111111107</v>
      </c>
      <c r="N3980" t="s">
        <v>44</v>
      </c>
      <c r="O3980" t="s">
        <v>788</v>
      </c>
      <c r="P3980" t="s">
        <v>25</v>
      </c>
      <c r="Q3980" t="s">
        <v>26</v>
      </c>
      <c r="R3980" t="s">
        <v>83</v>
      </c>
      <c r="S3980" t="s">
        <v>28</v>
      </c>
      <c r="T3980" t="s">
        <v>136</v>
      </c>
      <c r="U3980" t="s">
        <v>30</v>
      </c>
      <c r="V3980" s="5">
        <f>data[[#This Row],[PriceUSD]]*data[[#This Row],[Quantity]]</f>
        <v>28.86</v>
      </c>
      <c r="W3980" s="7">
        <f>data[[#This Row],[OrderDate]] + TIME(VALUE(LEFT(data[[#This Row],[OrderTime]],2)), VALUE(RIGHT(data[[#This Row],[OrderTime]],2)), 0)</f>
        <v>45823.007638888892</v>
      </c>
      <c r="X3980" s="7">
        <f>_xlfn.MINIFS(data[OrderDateTime], data[CustomerName], data[[#This Row],[CustomerName]])</f>
        <v>45543.022916666669</v>
      </c>
      <c r="Y3980" t="str">
        <f>IF(data[[#This Row],[OrderDateTime]]=data[[#This Row],[FirstOrderDateTime]], "New", "Returning")</f>
        <v>Returning</v>
      </c>
      <c r="Z3980" s="7">
        <f>data[[#This Row],[DeliveryDate]] + data[[#This Row],[DeliveryTime]]</f>
        <v>45824.667361111111</v>
      </c>
      <c r="AA3980" s="7">
        <f>data[[#This Row],[OrderDateTime]] + 1</f>
        <v>45824.007638888892</v>
      </c>
      <c r="AB3980" s="7" t="str">
        <f>IF(data[[#This Row],[DeliveryDateTime]] &lt;= data[[#This Row],[SLADue]], "On Time", "Late")</f>
        <v>Late</v>
      </c>
    </row>
    <row r="3981" spans="1:28" x14ac:dyDescent="0.2">
      <c r="A3981" t="s">
        <v>4531</v>
      </c>
      <c r="B3981" t="s">
        <v>19</v>
      </c>
      <c r="C3981" t="s">
        <v>126</v>
      </c>
      <c r="D3981" t="s">
        <v>127</v>
      </c>
      <c r="E3981" s="5">
        <v>22.05</v>
      </c>
      <c r="F3981" t="s">
        <v>56</v>
      </c>
      <c r="G3981">
        <v>2</v>
      </c>
      <c r="H3981" s="1">
        <v>45590</v>
      </c>
      <c r="I3981" s="1" t="str">
        <f>TEXT(data[[#This Row],[OrderDate]],"mmm")</f>
        <v>Oct</v>
      </c>
      <c r="J3981" s="6">
        <v>0.56736111111111109</v>
      </c>
      <c r="K3981" s="6" t="str">
        <f>TEXT(data[[#This Row],[OrderTime]],"h")</f>
        <v>13</v>
      </c>
      <c r="L3981" s="1">
        <v>45591</v>
      </c>
      <c r="M3981" s="6">
        <v>0.65069444444444446</v>
      </c>
      <c r="N3981" t="s">
        <v>123</v>
      </c>
      <c r="O3981" t="s">
        <v>462</v>
      </c>
      <c r="P3981" t="s">
        <v>36</v>
      </c>
      <c r="Q3981" t="s">
        <v>26</v>
      </c>
      <c r="R3981" t="s">
        <v>129</v>
      </c>
      <c r="S3981" t="s">
        <v>28</v>
      </c>
      <c r="T3981" t="s">
        <v>38</v>
      </c>
      <c r="U3981" t="s">
        <v>30</v>
      </c>
      <c r="V3981" s="5">
        <f>data[[#This Row],[PriceUSD]]*data[[#This Row],[Quantity]]</f>
        <v>44.1</v>
      </c>
      <c r="W3981" s="7">
        <f>data[[#This Row],[OrderDate]] + TIME(VALUE(LEFT(data[[#This Row],[OrderTime]],2)), VALUE(RIGHT(data[[#This Row],[OrderTime]],2)), 0)</f>
        <v>45590.007638888892</v>
      </c>
      <c r="X3981" s="7">
        <f>_xlfn.MINIFS(data[OrderDateTime], data[CustomerName], data[[#This Row],[CustomerName]])</f>
        <v>45565.030555555553</v>
      </c>
      <c r="Y3981" t="str">
        <f>IF(data[[#This Row],[OrderDateTime]]=data[[#This Row],[FirstOrderDateTime]], "New", "Returning")</f>
        <v>Returning</v>
      </c>
      <c r="Z3981" s="7">
        <f>data[[#This Row],[DeliveryDate]] + data[[#This Row],[DeliveryTime]]</f>
        <v>45591.650694444441</v>
      </c>
      <c r="AA3981" s="7">
        <f>data[[#This Row],[OrderDateTime]] + 1</f>
        <v>45591.007638888892</v>
      </c>
      <c r="AB3981" s="7" t="str">
        <f>IF(data[[#This Row],[DeliveryDateTime]] &lt;= data[[#This Row],[SLADue]], "On Time", "Late")</f>
        <v>Late</v>
      </c>
    </row>
    <row r="3982" spans="1:28" x14ac:dyDescent="0.2">
      <c r="A3982" t="s">
        <v>4532</v>
      </c>
      <c r="B3982" t="s">
        <v>19</v>
      </c>
      <c r="C3982" t="s">
        <v>69</v>
      </c>
      <c r="D3982" t="s">
        <v>70</v>
      </c>
      <c r="E3982" s="5">
        <v>54.79</v>
      </c>
      <c r="F3982" t="s">
        <v>74</v>
      </c>
      <c r="G3982">
        <v>1</v>
      </c>
      <c r="H3982" s="1">
        <v>45648</v>
      </c>
      <c r="I3982" s="1" t="str">
        <f>TEXT(data[[#This Row],[OrderDate]],"mmm")</f>
        <v>Dec</v>
      </c>
      <c r="J3982" s="6">
        <v>0.66388888888888886</v>
      </c>
      <c r="K3982" s="6" t="str">
        <f>TEXT(data[[#This Row],[OrderTime]],"h")</f>
        <v>15</v>
      </c>
      <c r="L3982" s="1">
        <v>45650</v>
      </c>
      <c r="M3982" s="6">
        <v>0.91388888888888886</v>
      </c>
      <c r="N3982" t="s">
        <v>64</v>
      </c>
      <c r="O3982" t="s">
        <v>456</v>
      </c>
      <c r="P3982" t="s">
        <v>25</v>
      </c>
      <c r="Q3982" t="s">
        <v>53</v>
      </c>
      <c r="R3982" t="s">
        <v>37</v>
      </c>
      <c r="S3982" t="s">
        <v>105</v>
      </c>
      <c r="T3982" t="s">
        <v>38</v>
      </c>
      <c r="U3982" t="s">
        <v>30</v>
      </c>
      <c r="V3982" s="5">
        <f>data[[#This Row],[PriceUSD]]*data[[#This Row],[Quantity]]</f>
        <v>54.79</v>
      </c>
      <c r="W3982" s="7">
        <f>data[[#This Row],[OrderDate]] + TIME(VALUE(LEFT(data[[#This Row],[OrderTime]],2)), VALUE(RIGHT(data[[#This Row],[OrderTime]],2)), 0)</f>
        <v>45648.061805555553</v>
      </c>
      <c r="X3982" s="7">
        <f>_xlfn.MINIFS(data[OrderDateTime], data[CustomerName], data[[#This Row],[CustomerName]])</f>
        <v>45562.046527777777</v>
      </c>
      <c r="Y3982" t="str">
        <f>IF(data[[#This Row],[OrderDateTime]]=data[[#This Row],[FirstOrderDateTime]], "New", "Returning")</f>
        <v>Returning</v>
      </c>
      <c r="Z3982" s="7">
        <f>data[[#This Row],[DeliveryDate]] + data[[#This Row],[DeliveryTime]]</f>
        <v>45650.913888888892</v>
      </c>
      <c r="AA3982" s="7">
        <f>data[[#This Row],[OrderDateTime]] + 1</f>
        <v>45649.061805555553</v>
      </c>
      <c r="AB3982" s="7" t="str">
        <f>IF(data[[#This Row],[DeliveryDateTime]] &lt;= data[[#This Row],[SLADue]], "On Time", "Late")</f>
        <v>Late</v>
      </c>
    </row>
    <row r="3983" spans="1:28" x14ac:dyDescent="0.2">
      <c r="A3983" t="s">
        <v>4533</v>
      </c>
      <c r="B3983" t="s">
        <v>19</v>
      </c>
      <c r="C3983" t="s">
        <v>41</v>
      </c>
      <c r="D3983" t="s">
        <v>42</v>
      </c>
      <c r="E3983" s="5">
        <v>30.57</v>
      </c>
      <c r="F3983" t="s">
        <v>56</v>
      </c>
      <c r="G3983">
        <v>1</v>
      </c>
      <c r="H3983" s="1">
        <v>45506</v>
      </c>
      <c r="I3983" s="1" t="str">
        <f>TEXT(data[[#This Row],[OrderDate]],"mmm")</f>
        <v>Aug</v>
      </c>
      <c r="J3983" s="6">
        <v>0.86805555555555558</v>
      </c>
      <c r="K3983" s="6" t="str">
        <f>TEXT(data[[#This Row],[OrderTime]],"h")</f>
        <v>20</v>
      </c>
      <c r="L3983" s="1">
        <v>45507</v>
      </c>
      <c r="M3983" s="6">
        <v>0.80972222222222223</v>
      </c>
      <c r="N3983" t="s">
        <v>123</v>
      </c>
      <c r="O3983" t="s">
        <v>366</v>
      </c>
      <c r="P3983" t="s">
        <v>36</v>
      </c>
      <c r="Q3983" t="s">
        <v>53</v>
      </c>
      <c r="R3983" t="s">
        <v>46</v>
      </c>
      <c r="S3983" t="s">
        <v>28</v>
      </c>
      <c r="T3983" t="s">
        <v>143</v>
      </c>
      <c r="U3983" t="s">
        <v>39</v>
      </c>
      <c r="V3983" s="5">
        <f>data[[#This Row],[PriceUSD]]*data[[#This Row],[Quantity]]</f>
        <v>30.57</v>
      </c>
      <c r="W3983" s="7">
        <f>data[[#This Row],[OrderDate]] + TIME(VALUE(LEFT(data[[#This Row],[OrderTime]],2)), VALUE(RIGHT(data[[#This Row],[OrderTime]],2)), 0)</f>
        <v>45506.038888888892</v>
      </c>
      <c r="X3983" s="7">
        <f>_xlfn.MINIFS(data[OrderDateTime], data[CustomerName], data[[#This Row],[CustomerName]])</f>
        <v>45506.038888888892</v>
      </c>
      <c r="Y3983" t="str">
        <f>IF(data[[#This Row],[OrderDateTime]]=data[[#This Row],[FirstOrderDateTime]], "New", "Returning")</f>
        <v>New</v>
      </c>
      <c r="Z3983" s="7">
        <f>data[[#This Row],[DeliveryDate]] + data[[#This Row],[DeliveryTime]]</f>
        <v>45507.80972222222</v>
      </c>
      <c r="AA3983" s="7">
        <f>data[[#This Row],[OrderDateTime]] + 1</f>
        <v>45507.038888888892</v>
      </c>
      <c r="AB3983" s="7" t="str">
        <f>IF(data[[#This Row],[DeliveryDateTime]] &lt;= data[[#This Row],[SLADue]], "On Time", "Late")</f>
        <v>Late</v>
      </c>
    </row>
    <row r="3984" spans="1:28" x14ac:dyDescent="0.2">
      <c r="A3984" t="s">
        <v>4534</v>
      </c>
      <c r="B3984" t="s">
        <v>19</v>
      </c>
      <c r="C3984" t="s">
        <v>79</v>
      </c>
      <c r="D3984" t="s">
        <v>80</v>
      </c>
      <c r="E3984" s="5">
        <v>28.16</v>
      </c>
      <c r="F3984" t="s">
        <v>81</v>
      </c>
      <c r="G3984">
        <v>2</v>
      </c>
      <c r="H3984" s="1">
        <v>45727</v>
      </c>
      <c r="I3984" s="1" t="str">
        <f>TEXT(data[[#This Row],[OrderDate]],"mmm")</f>
        <v>Mar</v>
      </c>
      <c r="J3984" s="6">
        <v>0.40069444444444446</v>
      </c>
      <c r="K3984" s="6" t="str">
        <f>TEXT(data[[#This Row],[OrderTime]],"h")</f>
        <v>9</v>
      </c>
      <c r="L3984" s="1">
        <v>45727</v>
      </c>
      <c r="M3984" s="6">
        <v>0.52569444444444446</v>
      </c>
      <c r="N3984" t="s">
        <v>238</v>
      </c>
      <c r="O3984" t="s">
        <v>1330</v>
      </c>
      <c r="P3984" t="s">
        <v>36</v>
      </c>
      <c r="Q3984" t="s">
        <v>26</v>
      </c>
      <c r="R3984" t="s">
        <v>83</v>
      </c>
      <c r="S3984" t="s">
        <v>47</v>
      </c>
      <c r="T3984" t="s">
        <v>38</v>
      </c>
      <c r="U3984" t="s">
        <v>39</v>
      </c>
      <c r="V3984" s="5">
        <f>data[[#This Row],[PriceUSD]]*data[[#This Row],[Quantity]]</f>
        <v>56.32</v>
      </c>
      <c r="W3984" s="7">
        <f>data[[#This Row],[OrderDate]] + TIME(VALUE(LEFT(data[[#This Row],[OrderTime]],2)), VALUE(RIGHT(data[[#This Row],[OrderTime]],2)), 0)</f>
        <v>45727.030555555553</v>
      </c>
      <c r="X3984" s="7">
        <f>_xlfn.MINIFS(data[OrderDateTime], data[CustomerName], data[[#This Row],[CustomerName]])</f>
        <v>45551.007638888892</v>
      </c>
      <c r="Y3984" t="str">
        <f>IF(data[[#This Row],[OrderDateTime]]=data[[#This Row],[FirstOrderDateTime]], "New", "Returning")</f>
        <v>Returning</v>
      </c>
      <c r="Z3984" s="7">
        <f>data[[#This Row],[DeliveryDate]] + data[[#This Row],[DeliveryTime]]</f>
        <v>45727.525694444441</v>
      </c>
      <c r="AA3984" s="7">
        <f>data[[#This Row],[OrderDateTime]] + 1</f>
        <v>45728.030555555553</v>
      </c>
      <c r="AB3984" s="7" t="str">
        <f>IF(data[[#This Row],[DeliveryDateTime]] &lt;= data[[#This Row],[SLADue]], "On Time", "Late")</f>
        <v>On Time</v>
      </c>
    </row>
    <row r="3985" spans="1:28" x14ac:dyDescent="0.2">
      <c r="A3985" t="s">
        <v>4535</v>
      </c>
      <c r="B3985" t="s">
        <v>19</v>
      </c>
      <c r="C3985" t="s">
        <v>92</v>
      </c>
      <c r="D3985" t="s">
        <v>93</v>
      </c>
      <c r="E3985" s="5">
        <v>81.19</v>
      </c>
      <c r="F3985" t="s">
        <v>81</v>
      </c>
      <c r="G3985">
        <v>3</v>
      </c>
      <c r="H3985" s="1">
        <v>45694</v>
      </c>
      <c r="I3985" s="1" t="str">
        <f>TEXT(data[[#This Row],[OrderDate]],"mmm")</f>
        <v>Feb</v>
      </c>
      <c r="J3985" s="6">
        <v>0.79097222222222219</v>
      </c>
      <c r="K3985" s="6" t="str">
        <f>TEXT(data[[#This Row],[OrderTime]],"h")</f>
        <v>18</v>
      </c>
      <c r="L3985" s="1">
        <v>45695</v>
      </c>
      <c r="M3985" s="6">
        <v>0.84375</v>
      </c>
      <c r="N3985" t="s">
        <v>34</v>
      </c>
      <c r="O3985" t="s">
        <v>296</v>
      </c>
      <c r="P3985" t="s">
        <v>36</v>
      </c>
      <c r="Q3985" t="s">
        <v>53</v>
      </c>
      <c r="R3985" t="s">
        <v>66</v>
      </c>
      <c r="S3985" t="s">
        <v>28</v>
      </c>
      <c r="T3985" t="s">
        <v>38</v>
      </c>
      <c r="U3985" t="s">
        <v>39</v>
      </c>
      <c r="V3985" s="5">
        <f>data[[#This Row],[PriceUSD]]*data[[#This Row],[Quantity]]</f>
        <v>243.57</v>
      </c>
      <c r="W3985" s="7">
        <f>data[[#This Row],[OrderDate]] + TIME(VALUE(LEFT(data[[#This Row],[OrderTime]],2)), VALUE(RIGHT(data[[#This Row],[OrderTime]],2)), 0)</f>
        <v>45694.015277777777</v>
      </c>
      <c r="X3985" s="7">
        <f>_xlfn.MINIFS(data[OrderDateTime], data[CustomerName], data[[#This Row],[CustomerName]])</f>
        <v>45511.017361111109</v>
      </c>
      <c r="Y3985" t="str">
        <f>IF(data[[#This Row],[OrderDateTime]]=data[[#This Row],[FirstOrderDateTime]], "New", "Returning")</f>
        <v>Returning</v>
      </c>
      <c r="Z3985" s="7">
        <f>data[[#This Row],[DeliveryDate]] + data[[#This Row],[DeliveryTime]]</f>
        <v>45695.84375</v>
      </c>
      <c r="AA3985" s="7">
        <f>data[[#This Row],[OrderDateTime]] + 1</f>
        <v>45695.015277777777</v>
      </c>
      <c r="AB3985" s="7" t="str">
        <f>IF(data[[#This Row],[DeliveryDateTime]] &lt;= data[[#This Row],[SLADue]], "On Time", "Late")</f>
        <v>Late</v>
      </c>
    </row>
    <row r="3986" spans="1:28" x14ac:dyDescent="0.2">
      <c r="A3986" t="s">
        <v>4536</v>
      </c>
      <c r="B3986" t="s">
        <v>19</v>
      </c>
      <c r="C3986" t="s">
        <v>110</v>
      </c>
      <c r="D3986" t="s">
        <v>111</v>
      </c>
      <c r="E3986" s="5">
        <v>10.050000000000001</v>
      </c>
      <c r="F3986" t="s">
        <v>71</v>
      </c>
      <c r="G3986">
        <v>3</v>
      </c>
      <c r="H3986" s="1">
        <v>45662</v>
      </c>
      <c r="I3986" s="1" t="str">
        <f>TEXT(data[[#This Row],[OrderDate]],"mmm")</f>
        <v>Jan</v>
      </c>
      <c r="J3986" s="6">
        <v>0.84513888888888888</v>
      </c>
      <c r="K3986" s="6" t="str">
        <f>TEXT(data[[#This Row],[OrderTime]],"h")</f>
        <v>20</v>
      </c>
      <c r="L3986" s="1">
        <v>45664</v>
      </c>
      <c r="M3986" s="6">
        <v>0.57291666666666663</v>
      </c>
      <c r="N3986" t="s">
        <v>75</v>
      </c>
      <c r="O3986" t="s">
        <v>506</v>
      </c>
      <c r="P3986" t="s">
        <v>25</v>
      </c>
      <c r="Q3986" t="s">
        <v>26</v>
      </c>
      <c r="R3986" t="s">
        <v>114</v>
      </c>
      <c r="S3986" t="s">
        <v>105</v>
      </c>
      <c r="T3986" t="s">
        <v>38</v>
      </c>
      <c r="U3986" t="s">
        <v>30</v>
      </c>
      <c r="V3986" s="5">
        <f>data[[#This Row],[PriceUSD]]*data[[#This Row],[Quantity]]</f>
        <v>30.150000000000002</v>
      </c>
      <c r="W3986" s="7">
        <f>data[[#This Row],[OrderDate]] + TIME(VALUE(LEFT(data[[#This Row],[OrderTime]],2)), VALUE(RIGHT(data[[#This Row],[OrderTime]],2)), 0)</f>
        <v>45662.061805555553</v>
      </c>
      <c r="X3986" s="7">
        <f>_xlfn.MINIFS(data[OrderDateTime], data[CustomerName], data[[#This Row],[CustomerName]])</f>
        <v>45526.052083333336</v>
      </c>
      <c r="Y3986" t="str">
        <f>IF(data[[#This Row],[OrderDateTime]]=data[[#This Row],[FirstOrderDateTime]], "New", "Returning")</f>
        <v>Returning</v>
      </c>
      <c r="Z3986" s="7">
        <f>data[[#This Row],[DeliveryDate]] + data[[#This Row],[DeliveryTime]]</f>
        <v>45664.572916666664</v>
      </c>
      <c r="AA3986" s="7">
        <f>data[[#This Row],[OrderDateTime]] + 1</f>
        <v>45663.061805555553</v>
      </c>
      <c r="AB3986" s="7" t="str">
        <f>IF(data[[#This Row],[DeliveryDateTime]] &lt;= data[[#This Row],[SLADue]], "On Time", "Late")</f>
        <v>Late</v>
      </c>
    </row>
    <row r="3987" spans="1:28" x14ac:dyDescent="0.2">
      <c r="A3987" t="s">
        <v>4537</v>
      </c>
      <c r="B3987" t="s">
        <v>19</v>
      </c>
      <c r="C3987" t="s">
        <v>61</v>
      </c>
      <c r="D3987" t="s">
        <v>62</v>
      </c>
      <c r="E3987" s="5">
        <v>147.01</v>
      </c>
      <c r="F3987" t="s">
        <v>94</v>
      </c>
      <c r="G3987">
        <v>3</v>
      </c>
      <c r="H3987" s="1">
        <v>45773</v>
      </c>
      <c r="I3987" s="1" t="str">
        <f>TEXT(data[[#This Row],[OrderDate]],"mmm")</f>
        <v>Apr</v>
      </c>
      <c r="J3987" s="6">
        <v>0.86527777777777781</v>
      </c>
      <c r="K3987" s="6" t="str">
        <f>TEXT(data[[#This Row],[OrderTime]],"h")</f>
        <v>20</v>
      </c>
      <c r="L3987" s="1">
        <v>45774</v>
      </c>
      <c r="M3987" s="6">
        <v>0.77013888888888893</v>
      </c>
      <c r="N3987" t="s">
        <v>57</v>
      </c>
      <c r="O3987" t="s">
        <v>620</v>
      </c>
      <c r="P3987" t="s">
        <v>25</v>
      </c>
      <c r="Q3987" t="s">
        <v>26</v>
      </c>
      <c r="R3987" t="s">
        <v>66</v>
      </c>
      <c r="S3987" t="s">
        <v>28</v>
      </c>
      <c r="T3987" t="s">
        <v>29</v>
      </c>
      <c r="U3987" t="s">
        <v>39</v>
      </c>
      <c r="V3987" s="5">
        <f>data[[#This Row],[PriceUSD]]*data[[#This Row],[Quantity]]</f>
        <v>441.03</v>
      </c>
      <c r="W3987" s="7">
        <f>data[[#This Row],[OrderDate]] + TIME(VALUE(LEFT(data[[#This Row],[OrderTime]],2)), VALUE(RIGHT(data[[#This Row],[OrderTime]],2)), 0)</f>
        <v>45773.054166666669</v>
      </c>
      <c r="X3987" s="7">
        <f>_xlfn.MINIFS(data[OrderDateTime], data[CustomerName], data[[#This Row],[CustomerName]])</f>
        <v>45526.054166666669</v>
      </c>
      <c r="Y3987" t="str">
        <f>IF(data[[#This Row],[OrderDateTime]]=data[[#This Row],[FirstOrderDateTime]], "New", "Returning")</f>
        <v>Returning</v>
      </c>
      <c r="Z3987" s="7">
        <f>data[[#This Row],[DeliveryDate]] + data[[#This Row],[DeliveryTime]]</f>
        <v>45774.770138888889</v>
      </c>
      <c r="AA3987" s="7">
        <f>data[[#This Row],[OrderDateTime]] + 1</f>
        <v>45774.054166666669</v>
      </c>
      <c r="AB3987" s="7" t="str">
        <f>IF(data[[#This Row],[DeliveryDateTime]] &lt;= data[[#This Row],[SLADue]], "On Time", "Late")</f>
        <v>Late</v>
      </c>
    </row>
    <row r="3988" spans="1:28" x14ac:dyDescent="0.2">
      <c r="A3988" t="s">
        <v>4538</v>
      </c>
      <c r="B3988" t="s">
        <v>19</v>
      </c>
      <c r="C3988" t="s">
        <v>285</v>
      </c>
      <c r="D3988" t="s">
        <v>286</v>
      </c>
      <c r="E3988" s="5">
        <v>17.32</v>
      </c>
      <c r="F3988" t="s">
        <v>22</v>
      </c>
      <c r="G3988">
        <v>1</v>
      </c>
      <c r="H3988" s="1">
        <v>45509</v>
      </c>
      <c r="I3988" s="1" t="str">
        <f>TEXT(data[[#This Row],[OrderDate]],"mmm")</f>
        <v>Aug</v>
      </c>
      <c r="J3988" s="6">
        <v>0.7895833333333333</v>
      </c>
      <c r="K3988" s="6" t="str">
        <f>TEXT(data[[#This Row],[OrderTime]],"h")</f>
        <v>18</v>
      </c>
      <c r="L3988" s="1">
        <v>45510</v>
      </c>
      <c r="M3988" s="6">
        <v>0.7895833333333333</v>
      </c>
      <c r="N3988" t="s">
        <v>95</v>
      </c>
      <c r="O3988" t="s">
        <v>142</v>
      </c>
      <c r="P3988" t="s">
        <v>25</v>
      </c>
      <c r="Q3988" t="s">
        <v>26</v>
      </c>
      <c r="R3988" t="s">
        <v>114</v>
      </c>
      <c r="S3988" t="s">
        <v>28</v>
      </c>
      <c r="T3988" t="s">
        <v>143</v>
      </c>
      <c r="U3988" t="s">
        <v>39</v>
      </c>
      <c r="V3988" s="5">
        <f>data[[#This Row],[PriceUSD]]*data[[#This Row],[Quantity]]</f>
        <v>17.32</v>
      </c>
      <c r="W3988" s="7">
        <f>data[[#This Row],[OrderDate]] + TIME(VALUE(LEFT(data[[#This Row],[OrderTime]],2)), VALUE(RIGHT(data[[#This Row],[OrderTime]],2)), 0)</f>
        <v>45509.022916666669</v>
      </c>
      <c r="X3988" s="7">
        <f>_xlfn.MINIFS(data[OrderDateTime], data[CustomerName], data[[#This Row],[CustomerName]])</f>
        <v>45509.022916666669</v>
      </c>
      <c r="Y3988" t="str">
        <f>IF(data[[#This Row],[OrderDateTime]]=data[[#This Row],[FirstOrderDateTime]], "New", "Returning")</f>
        <v>New</v>
      </c>
      <c r="Z3988" s="7">
        <f>data[[#This Row],[DeliveryDate]] + data[[#This Row],[DeliveryTime]]</f>
        <v>45510.789583333331</v>
      </c>
      <c r="AA3988" s="7">
        <f>data[[#This Row],[OrderDateTime]] + 1</f>
        <v>45510.022916666669</v>
      </c>
      <c r="AB3988" s="7" t="str">
        <f>IF(data[[#This Row],[DeliveryDateTime]] &lt;= data[[#This Row],[SLADue]], "On Time", "Late")</f>
        <v>Late</v>
      </c>
    </row>
    <row r="3989" spans="1:28" x14ac:dyDescent="0.2">
      <c r="A3989" t="s">
        <v>4539</v>
      </c>
      <c r="B3989" t="s">
        <v>19</v>
      </c>
      <c r="C3989" t="s">
        <v>41</v>
      </c>
      <c r="D3989" t="s">
        <v>42</v>
      </c>
      <c r="E3989" s="5">
        <v>36.130000000000003</v>
      </c>
      <c r="F3989" t="s">
        <v>74</v>
      </c>
      <c r="G3989">
        <v>2</v>
      </c>
      <c r="H3989" s="1">
        <v>45841</v>
      </c>
      <c r="I3989" s="1" t="str">
        <f>TEXT(data[[#This Row],[OrderDate]],"mmm")</f>
        <v>Jul</v>
      </c>
      <c r="J3989" s="6">
        <v>0.84583333333333333</v>
      </c>
      <c r="K3989" s="6" t="str">
        <f>TEXT(data[[#This Row],[OrderTime]],"h")</f>
        <v>20</v>
      </c>
      <c r="L3989" s="1">
        <v>45842</v>
      </c>
      <c r="M3989" s="6">
        <v>0.84583333333333333</v>
      </c>
      <c r="N3989" t="s">
        <v>175</v>
      </c>
      <c r="O3989" t="s">
        <v>574</v>
      </c>
      <c r="P3989" t="s">
        <v>25</v>
      </c>
      <c r="Q3989" t="s">
        <v>53</v>
      </c>
      <c r="R3989" t="s">
        <v>46</v>
      </c>
      <c r="S3989" t="s">
        <v>28</v>
      </c>
      <c r="T3989" t="s">
        <v>29</v>
      </c>
      <c r="U3989" t="s">
        <v>30</v>
      </c>
      <c r="V3989" s="5">
        <f>data[[#This Row],[PriceUSD]]*data[[#This Row],[Quantity]]</f>
        <v>72.260000000000005</v>
      </c>
      <c r="W3989" s="7">
        <f>data[[#This Row],[OrderDate]] + TIME(VALUE(LEFT(data[[#This Row],[OrderTime]],2)), VALUE(RIGHT(data[[#This Row],[OrderTime]],2)), 0)</f>
        <v>45841.022916666669</v>
      </c>
      <c r="X3989" s="7">
        <f>_xlfn.MINIFS(data[OrderDateTime], data[CustomerName], data[[#This Row],[CustomerName]])</f>
        <v>45527.061805555553</v>
      </c>
      <c r="Y3989" t="str">
        <f>IF(data[[#This Row],[OrderDateTime]]=data[[#This Row],[FirstOrderDateTime]], "New", "Returning")</f>
        <v>Returning</v>
      </c>
      <c r="Z3989" s="7">
        <f>data[[#This Row],[DeliveryDate]] + data[[#This Row],[DeliveryTime]]</f>
        <v>45842.845833333333</v>
      </c>
      <c r="AA3989" s="7">
        <f>data[[#This Row],[OrderDateTime]] + 1</f>
        <v>45842.022916666669</v>
      </c>
      <c r="AB3989" s="7" t="str">
        <f>IF(data[[#This Row],[DeliveryDateTime]] &lt;= data[[#This Row],[SLADue]], "On Time", "Late")</f>
        <v>Late</v>
      </c>
    </row>
    <row r="3990" spans="1:28" x14ac:dyDescent="0.2">
      <c r="A3990" t="s">
        <v>4540</v>
      </c>
      <c r="B3990" t="s">
        <v>19</v>
      </c>
      <c r="C3990" t="s">
        <v>41</v>
      </c>
      <c r="D3990" t="s">
        <v>42</v>
      </c>
      <c r="E3990" s="5">
        <v>37</v>
      </c>
      <c r="F3990" t="s">
        <v>43</v>
      </c>
      <c r="G3990">
        <v>1</v>
      </c>
      <c r="H3990" s="1">
        <v>45841</v>
      </c>
      <c r="I3990" s="1" t="str">
        <f>TEXT(data[[#This Row],[OrderDate]],"mmm")</f>
        <v>Jul</v>
      </c>
      <c r="J3990" s="6">
        <v>0.4597222222222222</v>
      </c>
      <c r="K3990" s="6" t="str">
        <f>TEXT(data[[#This Row],[OrderTime]],"h")</f>
        <v>11</v>
      </c>
      <c r="L3990" s="1">
        <v>45841</v>
      </c>
      <c r="M3990" s="6">
        <v>0.66805555555555551</v>
      </c>
      <c r="N3990" t="s">
        <v>44</v>
      </c>
      <c r="O3990" t="s">
        <v>1009</v>
      </c>
      <c r="P3990" t="s">
        <v>25</v>
      </c>
      <c r="Q3990" t="s">
        <v>53</v>
      </c>
      <c r="R3990" t="s">
        <v>46</v>
      </c>
      <c r="S3990" t="s">
        <v>47</v>
      </c>
      <c r="T3990" t="s">
        <v>38</v>
      </c>
      <c r="U3990" t="s">
        <v>30</v>
      </c>
      <c r="V3990" s="5">
        <f>data[[#This Row],[PriceUSD]]*data[[#This Row],[Quantity]]</f>
        <v>37</v>
      </c>
      <c r="W3990" s="7">
        <f>data[[#This Row],[OrderDate]] + TIME(VALUE(LEFT(data[[#This Row],[OrderTime]],2)), VALUE(RIGHT(data[[#This Row],[OrderTime]],2)), 0)</f>
        <v>45841.015277777777</v>
      </c>
      <c r="X3990" s="7">
        <f>_xlfn.MINIFS(data[OrderDateTime], data[CustomerName], data[[#This Row],[CustomerName]])</f>
        <v>45520.017361111109</v>
      </c>
      <c r="Y3990" t="str">
        <f>IF(data[[#This Row],[OrderDateTime]]=data[[#This Row],[FirstOrderDateTime]], "New", "Returning")</f>
        <v>Returning</v>
      </c>
      <c r="Z3990" s="7">
        <f>data[[#This Row],[DeliveryDate]] + data[[#This Row],[DeliveryTime]]</f>
        <v>45841.668055555558</v>
      </c>
      <c r="AA3990" s="7">
        <f>data[[#This Row],[OrderDateTime]] + 1</f>
        <v>45842.015277777777</v>
      </c>
      <c r="AB3990" s="7" t="str">
        <f>IF(data[[#This Row],[DeliveryDateTime]] &lt;= data[[#This Row],[SLADue]], "On Time", "Late")</f>
        <v>On Time</v>
      </c>
    </row>
    <row r="3991" spans="1:28" x14ac:dyDescent="0.2">
      <c r="A3991" t="s">
        <v>4541</v>
      </c>
      <c r="B3991" t="s">
        <v>19</v>
      </c>
      <c r="C3991" t="s">
        <v>126</v>
      </c>
      <c r="D3991" t="s">
        <v>127</v>
      </c>
      <c r="E3991" s="5">
        <v>22.4</v>
      </c>
      <c r="F3991" t="s">
        <v>138</v>
      </c>
      <c r="G3991">
        <v>1</v>
      </c>
      <c r="H3991" s="1">
        <v>45825</v>
      </c>
      <c r="I3991" s="1" t="str">
        <f>TEXT(data[[#This Row],[OrderDate]],"mmm")</f>
        <v>Jun</v>
      </c>
      <c r="J3991" s="6">
        <v>0.82638888888888884</v>
      </c>
      <c r="K3991" s="6" t="str">
        <f>TEXT(data[[#This Row],[OrderTime]],"h")</f>
        <v>19</v>
      </c>
      <c r="L3991" s="1">
        <v>45826</v>
      </c>
      <c r="M3991" s="6">
        <v>0.82638888888888884</v>
      </c>
      <c r="N3991" t="s">
        <v>139</v>
      </c>
      <c r="O3991" t="s">
        <v>1134</v>
      </c>
      <c r="P3991" t="s">
        <v>36</v>
      </c>
      <c r="Q3991" t="s">
        <v>53</v>
      </c>
      <c r="R3991" t="s">
        <v>129</v>
      </c>
      <c r="S3991" t="s">
        <v>28</v>
      </c>
      <c r="T3991" t="s">
        <v>38</v>
      </c>
      <c r="U3991" t="s">
        <v>39</v>
      </c>
      <c r="V3991" s="5">
        <f>data[[#This Row],[PriceUSD]]*data[[#This Row],[Quantity]]</f>
        <v>22.4</v>
      </c>
      <c r="W3991" s="7">
        <f>data[[#This Row],[OrderDate]] + TIME(VALUE(LEFT(data[[#This Row],[OrderTime]],2)), VALUE(RIGHT(data[[#This Row],[OrderTime]],2)), 0)</f>
        <v>45825.061805555553</v>
      </c>
      <c r="X3991" s="7">
        <f>_xlfn.MINIFS(data[OrderDateTime], data[CustomerName], data[[#This Row],[CustomerName]])</f>
        <v>45505.059027777781</v>
      </c>
      <c r="Y3991" t="str">
        <f>IF(data[[#This Row],[OrderDateTime]]=data[[#This Row],[FirstOrderDateTime]], "New", "Returning")</f>
        <v>Returning</v>
      </c>
      <c r="Z3991" s="7">
        <f>data[[#This Row],[DeliveryDate]] + data[[#This Row],[DeliveryTime]]</f>
        <v>45826.826388888891</v>
      </c>
      <c r="AA3991" s="7">
        <f>data[[#This Row],[OrderDateTime]] + 1</f>
        <v>45826.061805555553</v>
      </c>
      <c r="AB3991" s="7" t="str">
        <f>IF(data[[#This Row],[DeliveryDateTime]] &lt;= data[[#This Row],[SLADue]], "On Time", "Late")</f>
        <v>Late</v>
      </c>
    </row>
    <row r="3992" spans="1:28" x14ac:dyDescent="0.2">
      <c r="A3992" t="s">
        <v>4542</v>
      </c>
      <c r="B3992" t="s">
        <v>19</v>
      </c>
      <c r="C3992" t="s">
        <v>69</v>
      </c>
      <c r="D3992" t="s">
        <v>70</v>
      </c>
      <c r="E3992" s="5">
        <v>53.57</v>
      </c>
      <c r="F3992" t="s">
        <v>43</v>
      </c>
      <c r="G3992">
        <v>1</v>
      </c>
      <c r="H3992" s="1">
        <v>45773</v>
      </c>
      <c r="I3992" s="1" t="str">
        <f>TEXT(data[[#This Row],[OrderDate]],"mmm")</f>
        <v>Apr</v>
      </c>
      <c r="J3992" s="6">
        <v>0.40972222222222221</v>
      </c>
      <c r="K3992" s="6" t="str">
        <f>TEXT(data[[#This Row],[OrderTime]],"h")</f>
        <v>9</v>
      </c>
      <c r="L3992" s="1">
        <v>45773</v>
      </c>
      <c r="M3992" s="6">
        <v>0.53472222222222221</v>
      </c>
      <c r="N3992" t="s">
        <v>139</v>
      </c>
      <c r="O3992" t="s">
        <v>512</v>
      </c>
      <c r="P3992" t="s">
        <v>36</v>
      </c>
      <c r="Q3992" t="s">
        <v>53</v>
      </c>
      <c r="R3992" t="s">
        <v>37</v>
      </c>
      <c r="S3992" t="s">
        <v>47</v>
      </c>
      <c r="T3992" t="s">
        <v>29</v>
      </c>
      <c r="U3992" t="s">
        <v>39</v>
      </c>
      <c r="V3992" s="5">
        <f>data[[#This Row],[PriceUSD]]*data[[#This Row],[Quantity]]</f>
        <v>53.57</v>
      </c>
      <c r="W3992" s="7">
        <f>data[[#This Row],[OrderDate]] + TIME(VALUE(LEFT(data[[#This Row],[OrderTime]],2)), VALUE(RIGHT(data[[#This Row],[OrderTime]],2)), 0)</f>
        <v>45773.015277777777</v>
      </c>
      <c r="X3992" s="7">
        <f>_xlfn.MINIFS(data[OrderDateTime], data[CustomerName], data[[#This Row],[CustomerName]])</f>
        <v>45572</v>
      </c>
      <c r="Y3992" t="str">
        <f>IF(data[[#This Row],[OrderDateTime]]=data[[#This Row],[FirstOrderDateTime]], "New", "Returning")</f>
        <v>Returning</v>
      </c>
      <c r="Z3992" s="7">
        <f>data[[#This Row],[DeliveryDate]] + data[[#This Row],[DeliveryTime]]</f>
        <v>45773.534722222219</v>
      </c>
      <c r="AA3992" s="7">
        <f>data[[#This Row],[OrderDateTime]] + 1</f>
        <v>45774.015277777777</v>
      </c>
      <c r="AB3992" s="7" t="str">
        <f>IF(data[[#This Row],[DeliveryDateTime]] &lt;= data[[#This Row],[SLADue]], "On Time", "Late")</f>
        <v>On Time</v>
      </c>
    </row>
    <row r="3993" spans="1:28" x14ac:dyDescent="0.2">
      <c r="A3993" t="s">
        <v>4543</v>
      </c>
      <c r="B3993" t="s">
        <v>19</v>
      </c>
      <c r="C3993" t="s">
        <v>69</v>
      </c>
      <c r="D3993" t="s">
        <v>70</v>
      </c>
      <c r="E3993" s="5">
        <v>57.6</v>
      </c>
      <c r="F3993" t="s">
        <v>56</v>
      </c>
      <c r="G3993">
        <v>1</v>
      </c>
      <c r="H3993" s="1">
        <v>45632</v>
      </c>
      <c r="I3993" s="1" t="str">
        <f>TEXT(data[[#This Row],[OrderDate]],"mmm")</f>
        <v>Dec</v>
      </c>
      <c r="J3993" s="6">
        <v>0.51944444444444449</v>
      </c>
      <c r="K3993" s="6" t="str">
        <f>TEXT(data[[#This Row],[OrderTime]],"h")</f>
        <v>12</v>
      </c>
      <c r="L3993" s="1">
        <v>45633</v>
      </c>
      <c r="M3993" s="6">
        <v>0.68611111111111112</v>
      </c>
      <c r="N3993" t="s">
        <v>120</v>
      </c>
      <c r="O3993" t="s">
        <v>318</v>
      </c>
      <c r="P3993" t="s">
        <v>25</v>
      </c>
      <c r="Q3993" t="s">
        <v>53</v>
      </c>
      <c r="R3993" t="s">
        <v>37</v>
      </c>
      <c r="S3993" t="s">
        <v>28</v>
      </c>
      <c r="T3993" t="s">
        <v>106</v>
      </c>
      <c r="U3993" t="s">
        <v>30</v>
      </c>
      <c r="V3993" s="5">
        <f>data[[#This Row],[PriceUSD]]*data[[#This Row],[Quantity]]</f>
        <v>57.6</v>
      </c>
      <c r="W3993" s="7">
        <f>data[[#This Row],[OrderDate]] + TIME(VALUE(LEFT(data[[#This Row],[OrderTime]],2)), VALUE(RIGHT(data[[#This Row],[OrderTime]],2)), 0)</f>
        <v>45632.030555555553</v>
      </c>
      <c r="X3993" s="7">
        <f>_xlfn.MINIFS(data[OrderDateTime], data[CustomerName], data[[#This Row],[CustomerName]])</f>
        <v>45528.054166666669</v>
      </c>
      <c r="Y3993" t="str">
        <f>IF(data[[#This Row],[OrderDateTime]]=data[[#This Row],[FirstOrderDateTime]], "New", "Returning")</f>
        <v>Returning</v>
      </c>
      <c r="Z3993" s="7">
        <f>data[[#This Row],[DeliveryDate]] + data[[#This Row],[DeliveryTime]]</f>
        <v>45633.686111111114</v>
      </c>
      <c r="AA3993" s="7">
        <f>data[[#This Row],[OrderDateTime]] + 1</f>
        <v>45633.030555555553</v>
      </c>
      <c r="AB3993" s="7" t="str">
        <f>IF(data[[#This Row],[DeliveryDateTime]] &lt;= data[[#This Row],[SLADue]], "On Time", "Late")</f>
        <v>Late</v>
      </c>
    </row>
    <row r="3994" spans="1:28" x14ac:dyDescent="0.2">
      <c r="A3994" t="s">
        <v>4544</v>
      </c>
      <c r="B3994" t="s">
        <v>19</v>
      </c>
      <c r="C3994" t="s">
        <v>49</v>
      </c>
      <c r="D3994" t="s">
        <v>50</v>
      </c>
      <c r="E3994" s="5">
        <v>31.63</v>
      </c>
      <c r="F3994" t="s">
        <v>51</v>
      </c>
      <c r="G3994">
        <v>1</v>
      </c>
      <c r="H3994" s="1">
        <v>45520</v>
      </c>
      <c r="I3994" s="1" t="str">
        <f>TEXT(data[[#This Row],[OrderDate]],"mmm")</f>
        <v>Aug</v>
      </c>
      <c r="J3994" s="6">
        <v>0.70347222222222228</v>
      </c>
      <c r="K3994" s="6" t="str">
        <f>TEXT(data[[#This Row],[OrderTime]],"h")</f>
        <v>16</v>
      </c>
      <c r="L3994" s="1">
        <v>45521</v>
      </c>
      <c r="M3994" s="6">
        <v>0.70347222222222228</v>
      </c>
      <c r="N3994" t="s">
        <v>88</v>
      </c>
      <c r="O3994" t="s">
        <v>678</v>
      </c>
      <c r="P3994" t="s">
        <v>25</v>
      </c>
      <c r="Q3994" t="s">
        <v>26</v>
      </c>
      <c r="R3994" t="s">
        <v>54</v>
      </c>
      <c r="S3994" t="s">
        <v>28</v>
      </c>
      <c r="T3994" t="s">
        <v>38</v>
      </c>
      <c r="U3994" t="s">
        <v>39</v>
      </c>
      <c r="V3994" s="5">
        <f>data[[#This Row],[PriceUSD]]*data[[#This Row],[Quantity]]</f>
        <v>31.63</v>
      </c>
      <c r="W3994" s="7">
        <f>data[[#This Row],[OrderDate]] + TIME(VALUE(LEFT(data[[#This Row],[OrderTime]],2)), VALUE(RIGHT(data[[#This Row],[OrderTime]],2)), 0)</f>
        <v>45520.015277777777</v>
      </c>
      <c r="X3994" s="7">
        <f>_xlfn.MINIFS(data[OrderDateTime], data[CustomerName], data[[#This Row],[CustomerName]])</f>
        <v>45520.015277777777</v>
      </c>
      <c r="Y3994" t="str">
        <f>IF(data[[#This Row],[OrderDateTime]]=data[[#This Row],[FirstOrderDateTime]], "New", "Returning")</f>
        <v>New</v>
      </c>
      <c r="Z3994" s="7">
        <f>data[[#This Row],[DeliveryDate]] + data[[#This Row],[DeliveryTime]]</f>
        <v>45521.703472222223</v>
      </c>
      <c r="AA3994" s="7">
        <f>data[[#This Row],[OrderDateTime]] + 1</f>
        <v>45521.015277777777</v>
      </c>
      <c r="AB3994" s="7" t="str">
        <f>IF(data[[#This Row],[DeliveryDateTime]] &lt;= data[[#This Row],[SLADue]], "On Time", "Late")</f>
        <v>Late</v>
      </c>
    </row>
    <row r="3995" spans="1:28" x14ac:dyDescent="0.2">
      <c r="A3995" t="s">
        <v>4545</v>
      </c>
      <c r="B3995" t="s">
        <v>19</v>
      </c>
      <c r="C3995" t="s">
        <v>258</v>
      </c>
      <c r="D3995" t="s">
        <v>259</v>
      </c>
      <c r="E3995" s="5">
        <v>122.95</v>
      </c>
      <c r="F3995" t="s">
        <v>51</v>
      </c>
      <c r="G3995">
        <v>2</v>
      </c>
      <c r="H3995" s="1">
        <v>45881</v>
      </c>
      <c r="I3995" s="1" t="str">
        <f>TEXT(data[[#This Row],[OrderDate]],"mmm")</f>
        <v>Aug</v>
      </c>
      <c r="J3995" s="6">
        <v>0.85555555555555551</v>
      </c>
      <c r="K3995" s="6" t="str">
        <f>TEXT(data[[#This Row],[OrderTime]],"h")</f>
        <v>20</v>
      </c>
      <c r="L3995" s="1">
        <v>45883</v>
      </c>
      <c r="M3995" s="6">
        <v>0.57430555555555551</v>
      </c>
      <c r="N3995" t="s">
        <v>148</v>
      </c>
      <c r="O3995" t="s">
        <v>412</v>
      </c>
      <c r="P3995" t="s">
        <v>25</v>
      </c>
      <c r="Q3995" t="s">
        <v>26</v>
      </c>
      <c r="R3995" t="s">
        <v>261</v>
      </c>
      <c r="S3995" t="s">
        <v>105</v>
      </c>
      <c r="T3995" t="s">
        <v>38</v>
      </c>
      <c r="U3995" t="s">
        <v>67</v>
      </c>
      <c r="V3995" s="5">
        <f>data[[#This Row],[PriceUSD]]*data[[#This Row],[Quantity]]</f>
        <v>245.9</v>
      </c>
      <c r="W3995" s="7">
        <f>data[[#This Row],[OrderDate]] + TIME(VALUE(LEFT(data[[#This Row],[OrderTime]],2)), VALUE(RIGHT(data[[#This Row],[OrderTime]],2)), 0)</f>
        <v>45881.038888888892</v>
      </c>
      <c r="X3995" s="7">
        <f>_xlfn.MINIFS(data[OrderDateTime], data[CustomerName], data[[#This Row],[CustomerName]])</f>
        <v>45509.061805555553</v>
      </c>
      <c r="Y3995" t="str">
        <f>IF(data[[#This Row],[OrderDateTime]]=data[[#This Row],[FirstOrderDateTime]], "New", "Returning")</f>
        <v>Returning</v>
      </c>
      <c r="Z3995" s="7">
        <f>data[[#This Row],[DeliveryDate]] + data[[#This Row],[DeliveryTime]]</f>
        <v>45883.574305555558</v>
      </c>
      <c r="AA3995" s="7">
        <f>data[[#This Row],[OrderDateTime]] + 1</f>
        <v>45882.038888888892</v>
      </c>
      <c r="AB3995" s="7" t="str">
        <f>IF(data[[#This Row],[DeliveryDateTime]] &lt;= data[[#This Row],[SLADue]], "On Time", "Late")</f>
        <v>Late</v>
      </c>
    </row>
    <row r="3996" spans="1:28" x14ac:dyDescent="0.2">
      <c r="A3996" t="s">
        <v>4546</v>
      </c>
      <c r="B3996" t="s">
        <v>19</v>
      </c>
      <c r="C3996" t="s">
        <v>69</v>
      </c>
      <c r="D3996" t="s">
        <v>70</v>
      </c>
      <c r="E3996" s="5">
        <v>51.37</v>
      </c>
      <c r="F3996" t="s">
        <v>43</v>
      </c>
      <c r="G3996">
        <v>3</v>
      </c>
      <c r="H3996" s="1">
        <v>45566</v>
      </c>
      <c r="I3996" s="1" t="str">
        <f>TEXT(data[[#This Row],[OrderDate]],"mmm")</f>
        <v>Oct</v>
      </c>
      <c r="J3996" s="6">
        <v>0.78333333333333333</v>
      </c>
      <c r="K3996" s="6" t="str">
        <f>TEXT(data[[#This Row],[OrderTime]],"h")</f>
        <v>18</v>
      </c>
      <c r="L3996" s="1">
        <v>45567</v>
      </c>
      <c r="M3996" s="6">
        <v>0.84722222222222221</v>
      </c>
      <c r="N3996" t="s">
        <v>123</v>
      </c>
      <c r="O3996" t="s">
        <v>1189</v>
      </c>
      <c r="P3996" t="s">
        <v>36</v>
      </c>
      <c r="Q3996" t="s">
        <v>53</v>
      </c>
      <c r="R3996" t="s">
        <v>37</v>
      </c>
      <c r="S3996" t="s">
        <v>28</v>
      </c>
      <c r="T3996" t="s">
        <v>29</v>
      </c>
      <c r="U3996" t="s">
        <v>30</v>
      </c>
      <c r="V3996" s="5">
        <f>data[[#This Row],[PriceUSD]]*data[[#This Row],[Quantity]]</f>
        <v>154.10999999999999</v>
      </c>
      <c r="W3996" s="7">
        <f>data[[#This Row],[OrderDate]] + TIME(VALUE(LEFT(data[[#This Row],[OrderTime]],2)), VALUE(RIGHT(data[[#This Row],[OrderTime]],2)), 0)</f>
        <v>45566.022916666669</v>
      </c>
      <c r="X3996" s="7">
        <f>_xlfn.MINIFS(data[OrderDateTime], data[CustomerName], data[[#This Row],[CustomerName]])</f>
        <v>45506.038888888892</v>
      </c>
      <c r="Y3996" t="str">
        <f>IF(data[[#This Row],[OrderDateTime]]=data[[#This Row],[FirstOrderDateTime]], "New", "Returning")</f>
        <v>Returning</v>
      </c>
      <c r="Z3996" s="7">
        <f>data[[#This Row],[DeliveryDate]] + data[[#This Row],[DeliveryTime]]</f>
        <v>45567.847222222219</v>
      </c>
      <c r="AA3996" s="7">
        <f>data[[#This Row],[OrderDateTime]] + 1</f>
        <v>45567.022916666669</v>
      </c>
      <c r="AB3996" s="7" t="str">
        <f>IF(data[[#This Row],[DeliveryDateTime]] &lt;= data[[#This Row],[SLADue]], "On Time", "Late")</f>
        <v>Late</v>
      </c>
    </row>
    <row r="3997" spans="1:28" x14ac:dyDescent="0.2">
      <c r="A3997" t="s">
        <v>4547</v>
      </c>
      <c r="B3997" t="s">
        <v>19</v>
      </c>
      <c r="C3997" t="s">
        <v>85</v>
      </c>
      <c r="D3997" t="s">
        <v>86</v>
      </c>
      <c r="E3997" s="5">
        <v>56.22</v>
      </c>
      <c r="F3997" t="s">
        <v>87</v>
      </c>
      <c r="G3997">
        <v>2</v>
      </c>
      <c r="H3997" s="1">
        <v>45572</v>
      </c>
      <c r="I3997" s="1" t="str">
        <f>TEXT(data[[#This Row],[OrderDate]],"mmm")</f>
        <v>Oct</v>
      </c>
      <c r="J3997" s="6">
        <v>0.48958333333333331</v>
      </c>
      <c r="K3997" s="6" t="str">
        <f>TEXT(data[[#This Row],[OrderTime]],"h")</f>
        <v>11</v>
      </c>
      <c r="L3997" s="1">
        <v>45573</v>
      </c>
      <c r="M3997" s="6">
        <v>0.65625</v>
      </c>
      <c r="N3997" t="s">
        <v>23</v>
      </c>
      <c r="O3997" t="s">
        <v>500</v>
      </c>
      <c r="P3997" t="s">
        <v>25</v>
      </c>
      <c r="Q3997" t="s">
        <v>53</v>
      </c>
      <c r="R3997" t="s">
        <v>90</v>
      </c>
      <c r="S3997" t="s">
        <v>28</v>
      </c>
      <c r="T3997" t="s">
        <v>38</v>
      </c>
      <c r="U3997" t="s">
        <v>39</v>
      </c>
      <c r="V3997" s="5">
        <f>data[[#This Row],[PriceUSD]]*data[[#This Row],[Quantity]]</f>
        <v>112.44</v>
      </c>
      <c r="W3997" s="7">
        <f>data[[#This Row],[OrderDate]] + TIME(VALUE(LEFT(data[[#This Row],[OrderTime]],2)), VALUE(RIGHT(data[[#This Row],[OrderTime]],2)), 0)</f>
        <v>45572.022916666669</v>
      </c>
      <c r="X3997" s="7">
        <f>_xlfn.MINIFS(data[OrderDateTime], data[CustomerName], data[[#This Row],[CustomerName]])</f>
        <v>45534.046527777777</v>
      </c>
      <c r="Y3997" t="str">
        <f>IF(data[[#This Row],[OrderDateTime]]=data[[#This Row],[FirstOrderDateTime]], "New", "Returning")</f>
        <v>Returning</v>
      </c>
      <c r="Z3997" s="7">
        <f>data[[#This Row],[DeliveryDate]] + data[[#This Row],[DeliveryTime]]</f>
        <v>45573.65625</v>
      </c>
      <c r="AA3997" s="7">
        <f>data[[#This Row],[OrderDateTime]] + 1</f>
        <v>45573.022916666669</v>
      </c>
      <c r="AB3997" s="7" t="str">
        <f>IF(data[[#This Row],[DeliveryDateTime]] &lt;= data[[#This Row],[SLADue]], "On Time", "Late")</f>
        <v>Late</v>
      </c>
    </row>
    <row r="3998" spans="1:28" x14ac:dyDescent="0.2">
      <c r="A3998" t="s">
        <v>4548</v>
      </c>
      <c r="B3998" t="s">
        <v>19</v>
      </c>
      <c r="C3998" t="s">
        <v>41</v>
      </c>
      <c r="D3998" t="s">
        <v>42</v>
      </c>
      <c r="E3998" s="5">
        <v>41.42</v>
      </c>
      <c r="F3998" t="s">
        <v>43</v>
      </c>
      <c r="G3998">
        <v>1</v>
      </c>
      <c r="H3998" s="1">
        <v>45700</v>
      </c>
      <c r="I3998" s="1" t="str">
        <f>TEXT(data[[#This Row],[OrderDate]],"mmm")</f>
        <v>Feb</v>
      </c>
      <c r="J3998" s="6">
        <v>0.73750000000000004</v>
      </c>
      <c r="K3998" s="6" t="str">
        <f>TEXT(data[[#This Row],[OrderTime]],"h")</f>
        <v>17</v>
      </c>
      <c r="L3998" s="1">
        <v>45702</v>
      </c>
      <c r="M3998" s="6">
        <v>0.57291666666666663</v>
      </c>
      <c r="N3998" t="s">
        <v>95</v>
      </c>
      <c r="O3998" t="s">
        <v>676</v>
      </c>
      <c r="P3998" t="s">
        <v>25</v>
      </c>
      <c r="Q3998" t="s">
        <v>53</v>
      </c>
      <c r="R3998" t="s">
        <v>46</v>
      </c>
      <c r="S3998" t="s">
        <v>105</v>
      </c>
      <c r="T3998" t="s">
        <v>29</v>
      </c>
      <c r="U3998" t="s">
        <v>39</v>
      </c>
      <c r="V3998" s="5">
        <f>data[[#This Row],[PriceUSD]]*data[[#This Row],[Quantity]]</f>
        <v>41.42</v>
      </c>
      <c r="W3998" s="7">
        <f>data[[#This Row],[OrderDate]] + TIME(VALUE(LEFT(data[[#This Row],[OrderTime]],2)), VALUE(RIGHT(data[[#This Row],[OrderTime]],2)), 0)</f>
        <v>45700.052083333336</v>
      </c>
      <c r="X3998" s="7">
        <f>_xlfn.MINIFS(data[OrderDateTime], data[CustomerName], data[[#This Row],[CustomerName]])</f>
        <v>45536.052083333336</v>
      </c>
      <c r="Y3998" t="str">
        <f>IF(data[[#This Row],[OrderDateTime]]=data[[#This Row],[FirstOrderDateTime]], "New", "Returning")</f>
        <v>Returning</v>
      </c>
      <c r="Z3998" s="7">
        <f>data[[#This Row],[DeliveryDate]] + data[[#This Row],[DeliveryTime]]</f>
        <v>45702.572916666664</v>
      </c>
      <c r="AA3998" s="7">
        <f>data[[#This Row],[OrderDateTime]] + 1</f>
        <v>45701.052083333336</v>
      </c>
      <c r="AB3998" s="7" t="str">
        <f>IF(data[[#This Row],[DeliveryDateTime]] &lt;= data[[#This Row],[SLADue]], "On Time", "Late")</f>
        <v>Late</v>
      </c>
    </row>
    <row r="3999" spans="1:28" x14ac:dyDescent="0.2">
      <c r="A3999" t="s">
        <v>4549</v>
      </c>
      <c r="B3999" t="s">
        <v>19</v>
      </c>
      <c r="C3999" t="s">
        <v>92</v>
      </c>
      <c r="D3999" t="s">
        <v>93</v>
      </c>
      <c r="E3999" s="5">
        <v>80.94</v>
      </c>
      <c r="F3999" t="s">
        <v>63</v>
      </c>
      <c r="G3999">
        <v>1</v>
      </c>
      <c r="H3999" s="1">
        <v>45714</v>
      </c>
      <c r="I3999" s="1" t="str">
        <f>TEXT(data[[#This Row],[OrderDate]],"mmm")</f>
        <v>Feb</v>
      </c>
      <c r="J3999" s="6">
        <v>0.85486111111111107</v>
      </c>
      <c r="K3999" s="6" t="str">
        <f>TEXT(data[[#This Row],[OrderTime]],"h")</f>
        <v>20</v>
      </c>
      <c r="L3999" s="1">
        <v>45716</v>
      </c>
      <c r="M3999" s="6">
        <v>0.50416666666666665</v>
      </c>
      <c r="N3999" t="s">
        <v>238</v>
      </c>
      <c r="O3999" t="s">
        <v>868</v>
      </c>
      <c r="P3999" t="s">
        <v>36</v>
      </c>
      <c r="Q3999" t="s">
        <v>53</v>
      </c>
      <c r="R3999" t="s">
        <v>66</v>
      </c>
      <c r="S3999" t="s">
        <v>105</v>
      </c>
      <c r="T3999" t="s">
        <v>106</v>
      </c>
      <c r="U3999" t="s">
        <v>67</v>
      </c>
      <c r="V3999" s="5">
        <f>data[[#This Row],[PriceUSD]]*data[[#This Row],[Quantity]]</f>
        <v>80.94</v>
      </c>
      <c r="W3999" s="7">
        <f>data[[#This Row],[OrderDate]] + TIME(VALUE(LEFT(data[[#This Row],[OrderTime]],2)), VALUE(RIGHT(data[[#This Row],[OrderTime]],2)), 0)</f>
        <v>45714.007638888892</v>
      </c>
      <c r="X3999" s="7">
        <f>_xlfn.MINIFS(data[OrderDateTime], data[CustomerName], data[[#This Row],[CustomerName]])</f>
        <v>45551.061805555553</v>
      </c>
      <c r="Y3999" t="str">
        <f>IF(data[[#This Row],[OrderDateTime]]=data[[#This Row],[FirstOrderDateTime]], "New", "Returning")</f>
        <v>Returning</v>
      </c>
      <c r="Z3999" s="7">
        <f>data[[#This Row],[DeliveryDate]] + data[[#This Row],[DeliveryTime]]</f>
        <v>45716.504166666666</v>
      </c>
      <c r="AA3999" s="7">
        <f>data[[#This Row],[OrderDateTime]] + 1</f>
        <v>45715.007638888892</v>
      </c>
      <c r="AB3999" s="7" t="str">
        <f>IF(data[[#This Row],[DeliveryDateTime]] &lt;= data[[#This Row],[SLADue]], "On Time", "Late")</f>
        <v>Late</v>
      </c>
    </row>
    <row r="4000" spans="1:28" x14ac:dyDescent="0.2">
      <c r="A4000" t="s">
        <v>4550</v>
      </c>
      <c r="B4000" t="s">
        <v>19</v>
      </c>
      <c r="C4000" t="s">
        <v>258</v>
      </c>
      <c r="D4000" t="s">
        <v>259</v>
      </c>
      <c r="E4000" s="5">
        <v>140.13999999999999</v>
      </c>
      <c r="F4000" t="s">
        <v>182</v>
      </c>
      <c r="G4000">
        <v>1</v>
      </c>
      <c r="H4000" s="1">
        <v>45535</v>
      </c>
      <c r="I4000" s="1" t="str">
        <f>TEXT(data[[#This Row],[OrderDate]],"mmm")</f>
        <v>Aug</v>
      </c>
      <c r="J4000" s="6">
        <v>0.71319444444444446</v>
      </c>
      <c r="K4000" s="6" t="str">
        <f>TEXT(data[[#This Row],[OrderTime]],"h")</f>
        <v>17</v>
      </c>
      <c r="L4000" s="1">
        <v>45536</v>
      </c>
      <c r="M4000" s="6">
        <v>0.85624999999999996</v>
      </c>
      <c r="N4000" t="s">
        <v>178</v>
      </c>
      <c r="O4000" t="s">
        <v>527</v>
      </c>
      <c r="P4000" t="s">
        <v>180</v>
      </c>
      <c r="Q4000" t="s">
        <v>26</v>
      </c>
      <c r="R4000" t="s">
        <v>261</v>
      </c>
      <c r="S4000" t="s">
        <v>28</v>
      </c>
      <c r="T4000" t="s">
        <v>38</v>
      </c>
      <c r="U4000" t="s">
        <v>39</v>
      </c>
      <c r="V4000" s="5">
        <f>data[[#This Row],[PriceUSD]]*data[[#This Row],[Quantity]]</f>
        <v>140.13999999999999</v>
      </c>
      <c r="W4000" s="7">
        <f>data[[#This Row],[OrderDate]] + TIME(VALUE(LEFT(data[[#This Row],[OrderTime]],2)), VALUE(RIGHT(data[[#This Row],[OrderTime]],2)), 0)</f>
        <v>45535.030555555553</v>
      </c>
      <c r="X4000" s="7">
        <f>_xlfn.MINIFS(data[OrderDateTime], data[CustomerName], data[[#This Row],[CustomerName]])</f>
        <v>45525.046527777777</v>
      </c>
      <c r="Y4000" t="str">
        <f>IF(data[[#This Row],[OrderDateTime]]=data[[#This Row],[FirstOrderDateTime]], "New", "Returning")</f>
        <v>Returning</v>
      </c>
      <c r="Z4000" s="7">
        <f>data[[#This Row],[DeliveryDate]] + data[[#This Row],[DeliveryTime]]</f>
        <v>45536.856249999997</v>
      </c>
      <c r="AA4000" s="7">
        <f>data[[#This Row],[OrderDateTime]] + 1</f>
        <v>45536.030555555553</v>
      </c>
      <c r="AB4000" s="7" t="str">
        <f>IF(data[[#This Row],[DeliveryDateTime]] &lt;= data[[#This Row],[SLADue]], "On Time", "Late")</f>
        <v>Late</v>
      </c>
    </row>
    <row r="4001" spans="1:28" x14ac:dyDescent="0.2">
      <c r="A4001" t="s">
        <v>4551</v>
      </c>
      <c r="B4001" t="s">
        <v>19</v>
      </c>
      <c r="C4001" t="s">
        <v>258</v>
      </c>
      <c r="D4001" t="s">
        <v>259</v>
      </c>
      <c r="E4001" s="5">
        <v>114.95</v>
      </c>
      <c r="F4001" t="s">
        <v>119</v>
      </c>
      <c r="G4001">
        <v>3</v>
      </c>
      <c r="H4001" s="1">
        <v>45749</v>
      </c>
      <c r="I4001" s="1" t="str">
        <f>TEXT(data[[#This Row],[OrderDate]],"mmm")</f>
        <v>Apr</v>
      </c>
      <c r="J4001" s="6">
        <v>0.4826388888888889</v>
      </c>
      <c r="K4001" s="6" t="str">
        <f>TEXT(data[[#This Row],[OrderTime]],"h")</f>
        <v>11</v>
      </c>
      <c r="L4001" s="1">
        <v>45749</v>
      </c>
      <c r="M4001" s="6">
        <v>0.77430555555555558</v>
      </c>
      <c r="N4001" t="s">
        <v>103</v>
      </c>
      <c r="O4001" t="s">
        <v>128</v>
      </c>
      <c r="P4001" t="s">
        <v>77</v>
      </c>
      <c r="Q4001" t="s">
        <v>53</v>
      </c>
      <c r="R4001" t="s">
        <v>261</v>
      </c>
      <c r="S4001" t="s">
        <v>47</v>
      </c>
      <c r="T4001" t="s">
        <v>106</v>
      </c>
      <c r="U4001" t="s">
        <v>30</v>
      </c>
      <c r="V4001" s="5">
        <f>data[[#This Row],[PriceUSD]]*data[[#This Row],[Quantity]]</f>
        <v>344.85</v>
      </c>
      <c r="W4001" s="7">
        <f>data[[#This Row],[OrderDate]] + TIME(VALUE(LEFT(data[[#This Row],[OrderTime]],2)), VALUE(RIGHT(data[[#This Row],[OrderTime]],2)), 0)</f>
        <v>45749.061805555553</v>
      </c>
      <c r="X4001" s="7">
        <f>_xlfn.MINIFS(data[OrderDateTime], data[CustomerName], data[[#This Row],[CustomerName]])</f>
        <v>45540.054166666669</v>
      </c>
      <c r="Y4001" t="str">
        <f>IF(data[[#This Row],[OrderDateTime]]=data[[#This Row],[FirstOrderDateTime]], "New", "Returning")</f>
        <v>Returning</v>
      </c>
      <c r="Z4001" s="7">
        <f>data[[#This Row],[DeliveryDate]] + data[[#This Row],[DeliveryTime]]</f>
        <v>45749.774305555555</v>
      </c>
      <c r="AA4001" s="7">
        <f>data[[#This Row],[OrderDateTime]] + 1</f>
        <v>45750.061805555553</v>
      </c>
      <c r="AB4001" s="7" t="str">
        <f>IF(data[[#This Row],[DeliveryDateTime]] &lt;= data[[#This Row],[SLADue]], "On Time", "Late")</f>
        <v>On Time</v>
      </c>
    </row>
    <row r="4002" spans="1:28" x14ac:dyDescent="0.2">
      <c r="A4002" t="s">
        <v>4552</v>
      </c>
      <c r="B4002" t="s">
        <v>19</v>
      </c>
      <c r="C4002" t="s">
        <v>32</v>
      </c>
      <c r="D4002" t="s">
        <v>33</v>
      </c>
      <c r="E4002" s="5">
        <v>49.13</v>
      </c>
      <c r="F4002" t="s">
        <v>22</v>
      </c>
      <c r="G4002">
        <v>2</v>
      </c>
      <c r="H4002" s="1">
        <v>45794</v>
      </c>
      <c r="I4002" s="1" t="str">
        <f>TEXT(data[[#This Row],[OrderDate]],"mmm")</f>
        <v>May</v>
      </c>
      <c r="J4002" s="6">
        <v>0.88888888888888884</v>
      </c>
      <c r="K4002" s="6" t="str">
        <f>TEXT(data[[#This Row],[OrderTime]],"h")</f>
        <v>21</v>
      </c>
      <c r="L4002" s="1">
        <v>45795</v>
      </c>
      <c r="M4002" s="6">
        <v>0.88888888888888884</v>
      </c>
      <c r="N4002" t="s">
        <v>213</v>
      </c>
      <c r="O4002" t="s">
        <v>331</v>
      </c>
      <c r="P4002" t="s">
        <v>36</v>
      </c>
      <c r="Q4002" t="s">
        <v>26</v>
      </c>
      <c r="R4002" t="s">
        <v>37</v>
      </c>
      <c r="S4002" t="s">
        <v>28</v>
      </c>
      <c r="T4002" t="s">
        <v>136</v>
      </c>
      <c r="U4002" t="s">
        <v>67</v>
      </c>
      <c r="V4002" s="5">
        <f>data[[#This Row],[PriceUSD]]*data[[#This Row],[Quantity]]</f>
        <v>98.26</v>
      </c>
      <c r="W4002" s="7">
        <f>data[[#This Row],[OrderDate]] + TIME(VALUE(LEFT(data[[#This Row],[OrderTime]],2)), VALUE(RIGHT(data[[#This Row],[OrderTime]],2)), 0)</f>
        <v>45794.061805555553</v>
      </c>
      <c r="X4002" s="7">
        <f>_xlfn.MINIFS(data[OrderDateTime], data[CustomerName], data[[#This Row],[CustomerName]])</f>
        <v>45554.061805555553</v>
      </c>
      <c r="Y4002" t="str">
        <f>IF(data[[#This Row],[OrderDateTime]]=data[[#This Row],[FirstOrderDateTime]], "New", "Returning")</f>
        <v>Returning</v>
      </c>
      <c r="Z4002" s="7">
        <f>data[[#This Row],[DeliveryDate]] + data[[#This Row],[DeliveryTime]]</f>
        <v>45795.888888888891</v>
      </c>
      <c r="AA4002" s="7">
        <f>data[[#This Row],[OrderDateTime]] + 1</f>
        <v>45795.061805555553</v>
      </c>
      <c r="AB4002" s="7" t="str">
        <f>IF(data[[#This Row],[DeliveryDateTime]] &lt;= data[[#This Row],[SLADue]], "On Time", "Late")</f>
        <v>Late</v>
      </c>
    </row>
    <row r="4003" spans="1:28" x14ac:dyDescent="0.2">
      <c r="A4003" t="s">
        <v>4553</v>
      </c>
      <c r="B4003" t="s">
        <v>19</v>
      </c>
      <c r="C4003" t="s">
        <v>85</v>
      </c>
      <c r="D4003" t="s">
        <v>86</v>
      </c>
      <c r="E4003" s="5">
        <v>52.04</v>
      </c>
      <c r="F4003" t="s">
        <v>71</v>
      </c>
      <c r="G4003">
        <v>2</v>
      </c>
      <c r="H4003" s="1">
        <v>45626</v>
      </c>
      <c r="I4003" s="1" t="str">
        <f>TEXT(data[[#This Row],[OrderDate]],"mmm")</f>
        <v>Nov</v>
      </c>
      <c r="J4003" s="6">
        <v>0.82291666666666663</v>
      </c>
      <c r="K4003" s="6" t="str">
        <f>TEXT(data[[#This Row],[OrderTime]],"h")</f>
        <v>19</v>
      </c>
      <c r="L4003" s="1">
        <v>45627</v>
      </c>
      <c r="M4003" s="6">
        <v>0.90625</v>
      </c>
      <c r="N4003" t="s">
        <v>75</v>
      </c>
      <c r="O4003" t="s">
        <v>270</v>
      </c>
      <c r="P4003" t="s">
        <v>25</v>
      </c>
      <c r="Q4003" t="s">
        <v>53</v>
      </c>
      <c r="R4003" t="s">
        <v>90</v>
      </c>
      <c r="S4003" t="s">
        <v>28</v>
      </c>
      <c r="T4003" t="s">
        <v>29</v>
      </c>
      <c r="U4003" t="s">
        <v>39</v>
      </c>
      <c r="V4003" s="5">
        <f>data[[#This Row],[PriceUSD]]*data[[#This Row],[Quantity]]</f>
        <v>104.08</v>
      </c>
      <c r="W4003" s="7">
        <f>data[[#This Row],[OrderDate]] + TIME(VALUE(LEFT(data[[#This Row],[OrderTime]],2)), VALUE(RIGHT(data[[#This Row],[OrderTime]],2)), 0)</f>
        <v>45626.046527777777</v>
      </c>
      <c r="X4003" s="7">
        <f>_xlfn.MINIFS(data[OrderDateTime], data[CustomerName], data[[#This Row],[CustomerName]])</f>
        <v>45518.054166666669</v>
      </c>
      <c r="Y4003" t="str">
        <f>IF(data[[#This Row],[OrderDateTime]]=data[[#This Row],[FirstOrderDateTime]], "New", "Returning")</f>
        <v>Returning</v>
      </c>
      <c r="Z4003" s="7">
        <f>data[[#This Row],[DeliveryDate]] + data[[#This Row],[DeliveryTime]]</f>
        <v>45627.90625</v>
      </c>
      <c r="AA4003" s="7">
        <f>data[[#This Row],[OrderDateTime]] + 1</f>
        <v>45627.046527777777</v>
      </c>
      <c r="AB4003" s="7" t="str">
        <f>IF(data[[#This Row],[DeliveryDateTime]] &lt;= data[[#This Row],[SLADue]], "On Time", "Late")</f>
        <v>Late</v>
      </c>
    </row>
    <row r="4004" spans="1:28" x14ac:dyDescent="0.2">
      <c r="A4004" t="s">
        <v>4554</v>
      </c>
      <c r="B4004" t="s">
        <v>19</v>
      </c>
      <c r="C4004" t="s">
        <v>61</v>
      </c>
      <c r="D4004" t="s">
        <v>62</v>
      </c>
      <c r="E4004" s="5">
        <v>129.09</v>
      </c>
      <c r="F4004" t="s">
        <v>63</v>
      </c>
      <c r="G4004">
        <v>3</v>
      </c>
      <c r="H4004" s="1">
        <v>45683</v>
      </c>
      <c r="I4004" s="1" t="str">
        <f>TEXT(data[[#This Row],[OrderDate]],"mmm")</f>
        <v>Jan</v>
      </c>
      <c r="J4004" s="6">
        <v>0.70902777777777781</v>
      </c>
      <c r="K4004" s="6" t="str">
        <f>TEXT(data[[#This Row],[OrderTime]],"h")</f>
        <v>17</v>
      </c>
      <c r="L4004" s="1">
        <v>45684</v>
      </c>
      <c r="M4004" s="6">
        <v>0.87569444444444444</v>
      </c>
      <c r="N4004" t="s">
        <v>326</v>
      </c>
      <c r="O4004" t="s">
        <v>825</v>
      </c>
      <c r="P4004" t="s">
        <v>202</v>
      </c>
      <c r="Q4004" t="s">
        <v>53</v>
      </c>
      <c r="R4004" t="s">
        <v>66</v>
      </c>
      <c r="S4004" t="s">
        <v>28</v>
      </c>
      <c r="T4004" t="s">
        <v>38</v>
      </c>
      <c r="U4004" t="s">
        <v>39</v>
      </c>
      <c r="V4004" s="5">
        <f>data[[#This Row],[PriceUSD]]*data[[#This Row],[Quantity]]</f>
        <v>387.27</v>
      </c>
      <c r="W4004" s="7">
        <f>data[[#This Row],[OrderDate]] + TIME(VALUE(LEFT(data[[#This Row],[OrderTime]],2)), VALUE(RIGHT(data[[#This Row],[OrderTime]],2)), 0)</f>
        <v>45683.054166666669</v>
      </c>
      <c r="X4004" s="7">
        <f>_xlfn.MINIFS(data[OrderDateTime], data[CustomerName], data[[#This Row],[CustomerName]])</f>
        <v>45527.022916666669</v>
      </c>
      <c r="Y4004" t="str">
        <f>IF(data[[#This Row],[OrderDateTime]]=data[[#This Row],[FirstOrderDateTime]], "New", "Returning")</f>
        <v>Returning</v>
      </c>
      <c r="Z4004" s="7">
        <f>data[[#This Row],[DeliveryDate]] + data[[#This Row],[DeliveryTime]]</f>
        <v>45684.875694444447</v>
      </c>
      <c r="AA4004" s="7">
        <f>data[[#This Row],[OrderDateTime]] + 1</f>
        <v>45684.054166666669</v>
      </c>
      <c r="AB4004" s="7" t="str">
        <f>IF(data[[#This Row],[DeliveryDateTime]] &lt;= data[[#This Row],[SLADue]], "On Time", "Late")</f>
        <v>Late</v>
      </c>
    </row>
    <row r="4005" spans="1:28" x14ac:dyDescent="0.2">
      <c r="A4005" t="s">
        <v>4555</v>
      </c>
      <c r="B4005" t="s">
        <v>19</v>
      </c>
      <c r="C4005" t="s">
        <v>69</v>
      </c>
      <c r="D4005" t="s">
        <v>70</v>
      </c>
      <c r="E4005" s="5">
        <v>52.6</v>
      </c>
      <c r="F4005" t="s">
        <v>51</v>
      </c>
      <c r="G4005">
        <v>1</v>
      </c>
      <c r="H4005" s="1">
        <v>45617</v>
      </c>
      <c r="I4005" s="1" t="str">
        <f>TEXT(data[[#This Row],[OrderDate]],"mmm")</f>
        <v>Nov</v>
      </c>
      <c r="J4005" s="6">
        <v>0.375</v>
      </c>
      <c r="K4005" s="6" t="str">
        <f>TEXT(data[[#This Row],[OrderTime]],"h")</f>
        <v>9</v>
      </c>
      <c r="L4005" s="1">
        <v>45617</v>
      </c>
      <c r="M4005" s="6">
        <v>0.58333333333333337</v>
      </c>
      <c r="N4005" t="s">
        <v>44</v>
      </c>
      <c r="O4005" t="s">
        <v>485</v>
      </c>
      <c r="P4005" t="s">
        <v>25</v>
      </c>
      <c r="Q4005" t="s">
        <v>53</v>
      </c>
      <c r="R4005" t="s">
        <v>37</v>
      </c>
      <c r="S4005" t="s">
        <v>47</v>
      </c>
      <c r="T4005" t="s">
        <v>38</v>
      </c>
      <c r="U4005" t="s">
        <v>30</v>
      </c>
      <c r="V4005" s="5">
        <f>data[[#This Row],[PriceUSD]]*data[[#This Row],[Quantity]]</f>
        <v>52.6</v>
      </c>
      <c r="W4005" s="7">
        <f>data[[#This Row],[OrderDate]] + TIME(VALUE(LEFT(data[[#This Row],[OrderTime]],2)), VALUE(RIGHT(data[[#This Row],[OrderTime]],2)), 0)</f>
        <v>45617.052083333336</v>
      </c>
      <c r="X4005" s="7">
        <f>_xlfn.MINIFS(data[OrderDateTime], data[CustomerName], data[[#This Row],[CustomerName]])</f>
        <v>45507.030555555553</v>
      </c>
      <c r="Y4005" t="str">
        <f>IF(data[[#This Row],[OrderDateTime]]=data[[#This Row],[FirstOrderDateTime]], "New", "Returning")</f>
        <v>Returning</v>
      </c>
      <c r="Z4005" s="7">
        <f>data[[#This Row],[DeliveryDate]] + data[[#This Row],[DeliveryTime]]</f>
        <v>45617.583333333336</v>
      </c>
      <c r="AA4005" s="7">
        <f>data[[#This Row],[OrderDateTime]] + 1</f>
        <v>45618.052083333336</v>
      </c>
      <c r="AB4005" s="7" t="str">
        <f>IF(data[[#This Row],[DeliveryDateTime]] &lt;= data[[#This Row],[SLADue]], "On Time", "Late")</f>
        <v>On Time</v>
      </c>
    </row>
    <row r="4006" spans="1:28" x14ac:dyDescent="0.2">
      <c r="A4006" t="s">
        <v>4556</v>
      </c>
      <c r="B4006" t="s">
        <v>19</v>
      </c>
      <c r="C4006" t="s">
        <v>69</v>
      </c>
      <c r="D4006" t="s">
        <v>70</v>
      </c>
      <c r="E4006" s="5">
        <v>50.19</v>
      </c>
      <c r="F4006" t="s">
        <v>56</v>
      </c>
      <c r="G4006">
        <v>1</v>
      </c>
      <c r="H4006" s="1">
        <v>45715</v>
      </c>
      <c r="I4006" s="1" t="str">
        <f>TEXT(data[[#This Row],[OrderDate]],"mmm")</f>
        <v>Feb</v>
      </c>
      <c r="J4006" s="6">
        <v>0.42152777777777778</v>
      </c>
      <c r="K4006" s="6" t="str">
        <f>TEXT(data[[#This Row],[OrderTime]],"h")</f>
        <v>10</v>
      </c>
      <c r="L4006" s="1">
        <v>45716</v>
      </c>
      <c r="M4006" s="6">
        <v>0.58819444444444446</v>
      </c>
      <c r="N4006" t="s">
        <v>95</v>
      </c>
      <c r="O4006" t="s">
        <v>483</v>
      </c>
      <c r="P4006" t="s">
        <v>25</v>
      </c>
      <c r="Q4006" t="s">
        <v>53</v>
      </c>
      <c r="R4006" t="s">
        <v>37</v>
      </c>
      <c r="S4006" t="s">
        <v>28</v>
      </c>
      <c r="T4006" t="s">
        <v>143</v>
      </c>
      <c r="U4006" t="s">
        <v>30</v>
      </c>
      <c r="V4006" s="5">
        <f>data[[#This Row],[PriceUSD]]*data[[#This Row],[Quantity]]</f>
        <v>50.19</v>
      </c>
      <c r="W4006" s="7">
        <f>data[[#This Row],[OrderDate]] + TIME(VALUE(LEFT(data[[#This Row],[OrderTime]],2)), VALUE(RIGHT(data[[#This Row],[OrderTime]],2)), 0)</f>
        <v>45715.054166666669</v>
      </c>
      <c r="X4006" s="7">
        <f>_xlfn.MINIFS(data[OrderDateTime], data[CustomerName], data[[#This Row],[CustomerName]])</f>
        <v>45541.007638888892</v>
      </c>
      <c r="Y4006" t="str">
        <f>IF(data[[#This Row],[OrderDateTime]]=data[[#This Row],[FirstOrderDateTime]], "New", "Returning")</f>
        <v>Returning</v>
      </c>
      <c r="Z4006" s="7">
        <f>data[[#This Row],[DeliveryDate]] + data[[#This Row],[DeliveryTime]]</f>
        <v>45716.588194444441</v>
      </c>
      <c r="AA4006" s="7">
        <f>data[[#This Row],[OrderDateTime]] + 1</f>
        <v>45716.054166666669</v>
      </c>
      <c r="AB4006" s="7" t="str">
        <f>IF(data[[#This Row],[DeliveryDateTime]] &lt;= data[[#This Row],[SLADue]], "On Time", "Late")</f>
        <v>Late</v>
      </c>
    </row>
    <row r="4007" spans="1:28" x14ac:dyDescent="0.2">
      <c r="A4007" t="s">
        <v>4557</v>
      </c>
      <c r="B4007" t="s">
        <v>19</v>
      </c>
      <c r="C4007" t="s">
        <v>92</v>
      </c>
      <c r="D4007" t="s">
        <v>93</v>
      </c>
      <c r="E4007" s="5">
        <v>91.76</v>
      </c>
      <c r="F4007" t="s">
        <v>94</v>
      </c>
      <c r="G4007">
        <v>3</v>
      </c>
      <c r="H4007" s="1">
        <v>45793</v>
      </c>
      <c r="I4007" s="1" t="str">
        <f>TEXT(data[[#This Row],[OrderDate]],"mmm")</f>
        <v>May</v>
      </c>
      <c r="J4007" s="6">
        <v>0.56874999999999998</v>
      </c>
      <c r="K4007" s="6" t="str">
        <f>TEXT(data[[#This Row],[OrderTime]],"h")</f>
        <v>13</v>
      </c>
      <c r="L4007" s="1">
        <v>45793</v>
      </c>
      <c r="M4007" s="6">
        <v>0.81874999999999998</v>
      </c>
      <c r="N4007" t="s">
        <v>88</v>
      </c>
      <c r="O4007" t="s">
        <v>268</v>
      </c>
      <c r="P4007" t="s">
        <v>25</v>
      </c>
      <c r="Q4007" t="s">
        <v>53</v>
      </c>
      <c r="R4007" t="s">
        <v>66</v>
      </c>
      <c r="S4007" t="s">
        <v>47</v>
      </c>
      <c r="T4007" t="s">
        <v>38</v>
      </c>
      <c r="U4007" t="s">
        <v>67</v>
      </c>
      <c r="V4007" s="5">
        <f>data[[#This Row],[PriceUSD]]*data[[#This Row],[Quantity]]</f>
        <v>275.28000000000003</v>
      </c>
      <c r="W4007" s="7">
        <f>data[[#This Row],[OrderDate]] + TIME(VALUE(LEFT(data[[#This Row],[OrderTime]],2)), VALUE(RIGHT(data[[#This Row],[OrderTime]],2)), 0)</f>
        <v>45793.052083333336</v>
      </c>
      <c r="X4007" s="7">
        <f>_xlfn.MINIFS(data[OrderDateTime], data[CustomerName], data[[#This Row],[CustomerName]])</f>
        <v>45529.015277777777</v>
      </c>
      <c r="Y4007" t="str">
        <f>IF(data[[#This Row],[OrderDateTime]]=data[[#This Row],[FirstOrderDateTime]], "New", "Returning")</f>
        <v>Returning</v>
      </c>
      <c r="Z4007" s="7">
        <f>data[[#This Row],[DeliveryDate]] + data[[#This Row],[DeliveryTime]]</f>
        <v>45793.818749999999</v>
      </c>
      <c r="AA4007" s="7">
        <f>data[[#This Row],[OrderDateTime]] + 1</f>
        <v>45794.052083333336</v>
      </c>
      <c r="AB4007" s="7" t="str">
        <f>IF(data[[#This Row],[DeliveryDateTime]] &lt;= data[[#This Row],[SLADue]], "On Time", "Late")</f>
        <v>On Time</v>
      </c>
    </row>
    <row r="4008" spans="1:28" x14ac:dyDescent="0.2">
      <c r="A4008" t="s">
        <v>4558</v>
      </c>
      <c r="B4008" t="s">
        <v>19</v>
      </c>
      <c r="C4008" t="s">
        <v>126</v>
      </c>
      <c r="D4008" t="s">
        <v>127</v>
      </c>
      <c r="E4008" s="5">
        <v>23.14</v>
      </c>
      <c r="F4008" t="s">
        <v>87</v>
      </c>
      <c r="G4008">
        <v>1</v>
      </c>
      <c r="H4008" s="1">
        <v>45644</v>
      </c>
      <c r="I4008" s="1" t="str">
        <f>TEXT(data[[#This Row],[OrderDate]],"mmm")</f>
        <v>Dec</v>
      </c>
      <c r="J4008" s="6">
        <v>0.44027777777777777</v>
      </c>
      <c r="K4008" s="6" t="str">
        <f>TEXT(data[[#This Row],[OrderTime]],"h")</f>
        <v>10</v>
      </c>
      <c r="L4008" s="1">
        <v>45644</v>
      </c>
      <c r="M4008" s="6">
        <v>0.7319444444444444</v>
      </c>
      <c r="N4008" t="s">
        <v>64</v>
      </c>
      <c r="O4008" t="s">
        <v>825</v>
      </c>
      <c r="P4008" t="s">
        <v>25</v>
      </c>
      <c r="Q4008" t="s">
        <v>53</v>
      </c>
      <c r="R4008" t="s">
        <v>129</v>
      </c>
      <c r="S4008" t="s">
        <v>47</v>
      </c>
      <c r="T4008" t="s">
        <v>115</v>
      </c>
      <c r="U4008" t="s">
        <v>30</v>
      </c>
      <c r="V4008" s="5">
        <f>data[[#This Row],[PriceUSD]]*data[[#This Row],[Quantity]]</f>
        <v>23.14</v>
      </c>
      <c r="W4008" s="7">
        <f>data[[#This Row],[OrderDate]] + TIME(VALUE(LEFT(data[[#This Row],[OrderTime]],2)), VALUE(RIGHT(data[[#This Row],[OrderTime]],2)), 0)</f>
        <v>45644.054166666669</v>
      </c>
      <c r="X4008" s="7">
        <f>_xlfn.MINIFS(data[OrderDateTime], data[CustomerName], data[[#This Row],[CustomerName]])</f>
        <v>45527.022916666669</v>
      </c>
      <c r="Y4008" t="str">
        <f>IF(data[[#This Row],[OrderDateTime]]=data[[#This Row],[FirstOrderDateTime]], "New", "Returning")</f>
        <v>Returning</v>
      </c>
      <c r="Z4008" s="7">
        <f>data[[#This Row],[DeliveryDate]] + data[[#This Row],[DeliveryTime]]</f>
        <v>45644.731944444444</v>
      </c>
      <c r="AA4008" s="7">
        <f>data[[#This Row],[OrderDateTime]] + 1</f>
        <v>45645.054166666669</v>
      </c>
      <c r="AB4008" s="7" t="str">
        <f>IF(data[[#This Row],[DeliveryDateTime]] &lt;= data[[#This Row],[SLADue]], "On Time", "Late")</f>
        <v>On Time</v>
      </c>
    </row>
    <row r="4009" spans="1:28" x14ac:dyDescent="0.2">
      <c r="A4009" t="s">
        <v>4559</v>
      </c>
      <c r="B4009" t="s">
        <v>19</v>
      </c>
      <c r="C4009" t="s">
        <v>285</v>
      </c>
      <c r="D4009" t="s">
        <v>286</v>
      </c>
      <c r="E4009" s="5">
        <v>16.21</v>
      </c>
      <c r="F4009" t="s">
        <v>22</v>
      </c>
      <c r="G4009">
        <v>1</v>
      </c>
      <c r="H4009" s="1">
        <v>45772</v>
      </c>
      <c r="I4009" s="1" t="str">
        <f>TEXT(data[[#This Row],[OrderDate]],"mmm")</f>
        <v>Apr</v>
      </c>
      <c r="J4009" s="6">
        <v>0.48680555555555555</v>
      </c>
      <c r="K4009" s="6" t="str">
        <f>TEXT(data[[#This Row],[OrderTime]],"h")</f>
        <v>11</v>
      </c>
      <c r="L4009" s="1">
        <v>45772</v>
      </c>
      <c r="M4009" s="6">
        <v>0.69513888888888886</v>
      </c>
      <c r="N4009" t="s">
        <v>175</v>
      </c>
      <c r="O4009" t="s">
        <v>888</v>
      </c>
      <c r="P4009" t="s">
        <v>25</v>
      </c>
      <c r="Q4009" t="s">
        <v>26</v>
      </c>
      <c r="R4009" t="s">
        <v>114</v>
      </c>
      <c r="S4009" t="s">
        <v>47</v>
      </c>
      <c r="T4009" t="s">
        <v>29</v>
      </c>
      <c r="U4009" t="s">
        <v>30</v>
      </c>
      <c r="V4009" s="5">
        <f>data[[#This Row],[PriceUSD]]*data[[#This Row],[Quantity]]</f>
        <v>16.21</v>
      </c>
      <c r="W4009" s="7">
        <f>data[[#This Row],[OrderDate]] + TIME(VALUE(LEFT(data[[#This Row],[OrderTime]],2)), VALUE(RIGHT(data[[#This Row],[OrderTime]],2)), 0)</f>
        <v>45772.038888888892</v>
      </c>
      <c r="X4009" s="7">
        <f>_xlfn.MINIFS(data[OrderDateTime], data[CustomerName], data[[#This Row],[CustomerName]])</f>
        <v>45530.007638888892</v>
      </c>
      <c r="Y4009" t="str">
        <f>IF(data[[#This Row],[OrderDateTime]]=data[[#This Row],[FirstOrderDateTime]], "New", "Returning")</f>
        <v>Returning</v>
      </c>
      <c r="Z4009" s="7">
        <f>data[[#This Row],[DeliveryDate]] + data[[#This Row],[DeliveryTime]]</f>
        <v>45772.695138888892</v>
      </c>
      <c r="AA4009" s="7">
        <f>data[[#This Row],[OrderDateTime]] + 1</f>
        <v>45773.038888888892</v>
      </c>
      <c r="AB4009" s="7" t="str">
        <f>IF(data[[#This Row],[DeliveryDateTime]] &lt;= data[[#This Row],[SLADue]], "On Time", "Late")</f>
        <v>On Time</v>
      </c>
    </row>
    <row r="4010" spans="1:28" x14ac:dyDescent="0.2">
      <c r="A4010" t="s">
        <v>4560</v>
      </c>
      <c r="B4010" t="s">
        <v>19</v>
      </c>
      <c r="C4010" t="s">
        <v>126</v>
      </c>
      <c r="D4010" t="s">
        <v>127</v>
      </c>
      <c r="E4010" s="5">
        <v>25.59</v>
      </c>
      <c r="F4010" t="s">
        <v>87</v>
      </c>
      <c r="G4010">
        <v>2</v>
      </c>
      <c r="H4010" s="1">
        <v>45732</v>
      </c>
      <c r="I4010" s="1" t="str">
        <f>TEXT(data[[#This Row],[OrderDate]],"mmm")</f>
        <v>Mar</v>
      </c>
      <c r="J4010" s="6">
        <v>0.82430555555555551</v>
      </c>
      <c r="K4010" s="6" t="str">
        <f>TEXT(data[[#This Row],[OrderTime]],"h")</f>
        <v>19</v>
      </c>
      <c r="L4010" s="1">
        <v>45735</v>
      </c>
      <c r="M4010" s="6">
        <v>0.66319444444444442</v>
      </c>
      <c r="N4010" t="s">
        <v>75</v>
      </c>
      <c r="O4010" t="s">
        <v>1130</v>
      </c>
      <c r="P4010" t="s">
        <v>77</v>
      </c>
      <c r="Q4010" t="s">
        <v>53</v>
      </c>
      <c r="R4010" t="s">
        <v>129</v>
      </c>
      <c r="S4010" t="s">
        <v>105</v>
      </c>
      <c r="T4010" t="s">
        <v>38</v>
      </c>
      <c r="U4010" t="s">
        <v>30</v>
      </c>
      <c r="V4010" s="5">
        <f>data[[#This Row],[PriceUSD]]*data[[#This Row],[Quantity]]</f>
        <v>51.18</v>
      </c>
      <c r="W4010" s="7">
        <f>data[[#This Row],[OrderDate]] + TIME(VALUE(LEFT(data[[#This Row],[OrderTime]],2)), VALUE(RIGHT(data[[#This Row],[OrderTime]],2)), 0)</f>
        <v>45732.038888888892</v>
      </c>
      <c r="X4010" s="7">
        <f>_xlfn.MINIFS(data[OrderDateTime], data[CustomerName], data[[#This Row],[CustomerName]])</f>
        <v>45516.054166666669</v>
      </c>
      <c r="Y4010" t="str">
        <f>IF(data[[#This Row],[OrderDateTime]]=data[[#This Row],[FirstOrderDateTime]], "New", "Returning")</f>
        <v>Returning</v>
      </c>
      <c r="Z4010" s="7">
        <f>data[[#This Row],[DeliveryDate]] + data[[#This Row],[DeliveryTime]]</f>
        <v>45735.663194444445</v>
      </c>
      <c r="AA4010" s="7">
        <f>data[[#This Row],[OrderDateTime]] + 1</f>
        <v>45733.038888888892</v>
      </c>
      <c r="AB4010" s="7" t="str">
        <f>IF(data[[#This Row],[DeliveryDateTime]] &lt;= data[[#This Row],[SLADue]], "On Time", "Late")</f>
        <v>Late</v>
      </c>
    </row>
    <row r="4011" spans="1:28" x14ac:dyDescent="0.2">
      <c r="A4011" t="s">
        <v>4561</v>
      </c>
      <c r="B4011" t="s">
        <v>19</v>
      </c>
      <c r="C4011" t="s">
        <v>258</v>
      </c>
      <c r="D4011" t="s">
        <v>259</v>
      </c>
      <c r="E4011" s="5">
        <v>122.83</v>
      </c>
      <c r="F4011" t="s">
        <v>51</v>
      </c>
      <c r="G4011">
        <v>2</v>
      </c>
      <c r="H4011" s="1">
        <v>45629</v>
      </c>
      <c r="I4011" s="1" t="str">
        <f>TEXT(data[[#This Row],[OrderDate]],"mmm")</f>
        <v>Dec</v>
      </c>
      <c r="J4011" s="6">
        <v>0.52638888888888891</v>
      </c>
      <c r="K4011" s="6" t="str">
        <f>TEXT(data[[#This Row],[OrderTime]],"h")</f>
        <v>12</v>
      </c>
      <c r="L4011" s="1">
        <v>45630</v>
      </c>
      <c r="M4011" s="6">
        <v>0.69305555555555554</v>
      </c>
      <c r="N4011" t="s">
        <v>23</v>
      </c>
      <c r="O4011" t="s">
        <v>695</v>
      </c>
      <c r="P4011" t="s">
        <v>25</v>
      </c>
      <c r="Q4011" t="s">
        <v>53</v>
      </c>
      <c r="R4011" t="s">
        <v>261</v>
      </c>
      <c r="S4011" t="s">
        <v>28</v>
      </c>
      <c r="T4011" t="s">
        <v>59</v>
      </c>
      <c r="U4011" t="s">
        <v>30</v>
      </c>
      <c r="V4011" s="5">
        <f>data[[#This Row],[PriceUSD]]*data[[#This Row],[Quantity]]</f>
        <v>245.66</v>
      </c>
      <c r="W4011" s="7">
        <f>data[[#This Row],[OrderDate]] + TIME(VALUE(LEFT(data[[#This Row],[OrderTime]],2)), VALUE(RIGHT(data[[#This Row],[OrderTime]],2)), 0)</f>
        <v>45629.061805555553</v>
      </c>
      <c r="X4011" s="7">
        <f>_xlfn.MINIFS(data[OrderDateTime], data[CustomerName], data[[#This Row],[CustomerName]])</f>
        <v>45629.061805555553</v>
      </c>
      <c r="Y4011" t="str">
        <f>IF(data[[#This Row],[OrderDateTime]]=data[[#This Row],[FirstOrderDateTime]], "New", "Returning")</f>
        <v>New</v>
      </c>
      <c r="Z4011" s="7">
        <f>data[[#This Row],[DeliveryDate]] + data[[#This Row],[DeliveryTime]]</f>
        <v>45630.693055555559</v>
      </c>
      <c r="AA4011" s="7">
        <f>data[[#This Row],[OrderDateTime]] + 1</f>
        <v>45630.061805555553</v>
      </c>
      <c r="AB4011" s="7" t="str">
        <f>IF(data[[#This Row],[DeliveryDateTime]] &lt;= data[[#This Row],[SLADue]], "On Time", "Late")</f>
        <v>Late</v>
      </c>
    </row>
    <row r="4012" spans="1:28" x14ac:dyDescent="0.2">
      <c r="A4012" t="s">
        <v>4562</v>
      </c>
      <c r="B4012" t="s">
        <v>19</v>
      </c>
      <c r="C4012" t="s">
        <v>391</v>
      </c>
      <c r="D4012" t="s">
        <v>392</v>
      </c>
      <c r="E4012" s="5">
        <v>18.23</v>
      </c>
      <c r="F4012" t="s">
        <v>43</v>
      </c>
      <c r="G4012">
        <v>2</v>
      </c>
      <c r="H4012" s="1">
        <v>45704</v>
      </c>
      <c r="I4012" s="1" t="str">
        <f>TEXT(data[[#This Row],[OrderDate]],"mmm")</f>
        <v>Feb</v>
      </c>
      <c r="J4012" s="6">
        <v>0.44374999999999998</v>
      </c>
      <c r="K4012" s="6" t="str">
        <f>TEXT(data[[#This Row],[OrderTime]],"h")</f>
        <v>10</v>
      </c>
      <c r="L4012" s="1">
        <v>45706</v>
      </c>
      <c r="M4012" s="6">
        <v>0.61041666666666672</v>
      </c>
      <c r="N4012" t="s">
        <v>213</v>
      </c>
      <c r="O4012" t="s">
        <v>348</v>
      </c>
      <c r="P4012" t="s">
        <v>36</v>
      </c>
      <c r="Q4012" t="s">
        <v>53</v>
      </c>
      <c r="R4012" t="s">
        <v>394</v>
      </c>
      <c r="S4012" t="s">
        <v>105</v>
      </c>
      <c r="T4012" t="s">
        <v>29</v>
      </c>
      <c r="U4012" t="s">
        <v>30</v>
      </c>
      <c r="V4012" s="5">
        <f>data[[#This Row],[PriceUSD]]*data[[#This Row],[Quantity]]</f>
        <v>36.46</v>
      </c>
      <c r="W4012" s="7">
        <f>data[[#This Row],[OrderDate]] + TIME(VALUE(LEFT(data[[#This Row],[OrderTime]],2)), VALUE(RIGHT(data[[#This Row],[OrderTime]],2)), 0)</f>
        <v>45704.052083333336</v>
      </c>
      <c r="X4012" s="7">
        <f>_xlfn.MINIFS(data[OrderDateTime], data[CustomerName], data[[#This Row],[CustomerName]])</f>
        <v>45506.054166666669</v>
      </c>
      <c r="Y4012" t="str">
        <f>IF(data[[#This Row],[OrderDateTime]]=data[[#This Row],[FirstOrderDateTime]], "New", "Returning")</f>
        <v>Returning</v>
      </c>
      <c r="Z4012" s="7">
        <f>data[[#This Row],[DeliveryDate]] + data[[#This Row],[DeliveryTime]]</f>
        <v>45706.61041666667</v>
      </c>
      <c r="AA4012" s="7">
        <f>data[[#This Row],[OrderDateTime]] + 1</f>
        <v>45705.052083333336</v>
      </c>
      <c r="AB4012" s="7" t="str">
        <f>IF(data[[#This Row],[DeliveryDateTime]] &lt;= data[[#This Row],[SLADue]], "On Time", "Late")</f>
        <v>Late</v>
      </c>
    </row>
    <row r="4013" spans="1:28" x14ac:dyDescent="0.2">
      <c r="A4013" t="s">
        <v>4563</v>
      </c>
      <c r="B4013" t="s">
        <v>19</v>
      </c>
      <c r="C4013" t="s">
        <v>41</v>
      </c>
      <c r="D4013" t="s">
        <v>42</v>
      </c>
      <c r="E4013" s="5">
        <v>35.44</v>
      </c>
      <c r="F4013" t="s">
        <v>182</v>
      </c>
      <c r="G4013">
        <v>1</v>
      </c>
      <c r="H4013" s="1">
        <v>45756</v>
      </c>
      <c r="I4013" s="1" t="str">
        <f>TEXT(data[[#This Row],[OrderDate]],"mmm")</f>
        <v>Apr</v>
      </c>
      <c r="J4013" s="6">
        <v>0.52500000000000002</v>
      </c>
      <c r="K4013" s="6" t="str">
        <f>TEXT(data[[#This Row],[OrderTime]],"h")</f>
        <v>12</v>
      </c>
      <c r="L4013" s="1">
        <v>45756</v>
      </c>
      <c r="M4013" s="6">
        <v>0.73333333333333328</v>
      </c>
      <c r="N4013" t="s">
        <v>861</v>
      </c>
      <c r="O4013" t="s">
        <v>399</v>
      </c>
      <c r="P4013" t="s">
        <v>245</v>
      </c>
      <c r="Q4013" t="s">
        <v>53</v>
      </c>
      <c r="R4013" t="s">
        <v>46</v>
      </c>
      <c r="S4013" t="s">
        <v>47</v>
      </c>
      <c r="T4013" t="s">
        <v>38</v>
      </c>
      <c r="U4013" t="s">
        <v>67</v>
      </c>
      <c r="V4013" s="5">
        <f>data[[#This Row],[PriceUSD]]*data[[#This Row],[Quantity]]</f>
        <v>35.44</v>
      </c>
      <c r="W4013" s="7">
        <f>data[[#This Row],[OrderDate]] + TIME(VALUE(LEFT(data[[#This Row],[OrderTime]],2)), VALUE(RIGHT(data[[#This Row],[OrderTime]],2)), 0)</f>
        <v>45756.017361111109</v>
      </c>
      <c r="X4013" s="7">
        <f>_xlfn.MINIFS(data[OrderDateTime], data[CustomerName], data[[#This Row],[CustomerName]])</f>
        <v>45532.017361111109</v>
      </c>
      <c r="Y4013" t="str">
        <f>IF(data[[#This Row],[OrderDateTime]]=data[[#This Row],[FirstOrderDateTime]], "New", "Returning")</f>
        <v>Returning</v>
      </c>
      <c r="Z4013" s="7">
        <f>data[[#This Row],[DeliveryDate]] + data[[#This Row],[DeliveryTime]]</f>
        <v>45756.73333333333</v>
      </c>
      <c r="AA4013" s="7">
        <f>data[[#This Row],[OrderDateTime]] + 1</f>
        <v>45757.017361111109</v>
      </c>
      <c r="AB4013" s="7" t="str">
        <f>IF(data[[#This Row],[DeliveryDateTime]] &lt;= data[[#This Row],[SLADue]], "On Time", "Late")</f>
        <v>On Time</v>
      </c>
    </row>
    <row r="4014" spans="1:28" x14ac:dyDescent="0.2">
      <c r="A4014" t="s">
        <v>4564</v>
      </c>
      <c r="B4014" t="s">
        <v>19</v>
      </c>
      <c r="C4014" t="s">
        <v>117</v>
      </c>
      <c r="D4014" t="s">
        <v>118</v>
      </c>
      <c r="E4014" s="5">
        <v>71</v>
      </c>
      <c r="F4014" t="s">
        <v>94</v>
      </c>
      <c r="G4014">
        <v>3</v>
      </c>
      <c r="H4014" s="1">
        <v>45636</v>
      </c>
      <c r="I4014" s="1" t="str">
        <f>TEXT(data[[#This Row],[OrderDate]],"mmm")</f>
        <v>Dec</v>
      </c>
      <c r="J4014" s="6">
        <v>0.77500000000000002</v>
      </c>
      <c r="K4014" s="6" t="str">
        <f>TEXT(data[[#This Row],[OrderTime]],"h")</f>
        <v>18</v>
      </c>
      <c r="L4014" s="1">
        <v>45637</v>
      </c>
      <c r="M4014" s="6">
        <v>0.68333333333333335</v>
      </c>
      <c r="N4014" t="s">
        <v>23</v>
      </c>
      <c r="O4014" t="s">
        <v>453</v>
      </c>
      <c r="P4014" t="s">
        <v>25</v>
      </c>
      <c r="Q4014" t="s">
        <v>26</v>
      </c>
      <c r="R4014" t="s">
        <v>66</v>
      </c>
      <c r="S4014" t="s">
        <v>28</v>
      </c>
      <c r="T4014" t="s">
        <v>59</v>
      </c>
      <c r="U4014" t="s">
        <v>30</v>
      </c>
      <c r="V4014" s="5">
        <f>data[[#This Row],[PriceUSD]]*data[[#This Row],[Quantity]]</f>
        <v>213</v>
      </c>
      <c r="W4014" s="7">
        <f>data[[#This Row],[OrderDate]] + TIME(VALUE(LEFT(data[[#This Row],[OrderTime]],2)), VALUE(RIGHT(data[[#This Row],[OrderTime]],2)), 0)</f>
        <v>45636.052083333336</v>
      </c>
      <c r="X4014" s="7">
        <f>_xlfn.MINIFS(data[OrderDateTime], data[CustomerName], data[[#This Row],[CustomerName]])</f>
        <v>45525.022916666669</v>
      </c>
      <c r="Y4014" t="str">
        <f>IF(data[[#This Row],[OrderDateTime]]=data[[#This Row],[FirstOrderDateTime]], "New", "Returning")</f>
        <v>Returning</v>
      </c>
      <c r="Z4014" s="7">
        <f>data[[#This Row],[DeliveryDate]] + data[[#This Row],[DeliveryTime]]</f>
        <v>45637.683333333334</v>
      </c>
      <c r="AA4014" s="7">
        <f>data[[#This Row],[OrderDateTime]] + 1</f>
        <v>45637.052083333336</v>
      </c>
      <c r="AB4014" s="7" t="str">
        <f>IF(data[[#This Row],[DeliveryDateTime]] &lt;= data[[#This Row],[SLADue]], "On Time", "Late")</f>
        <v>Late</v>
      </c>
    </row>
    <row r="4015" spans="1:28" x14ac:dyDescent="0.2">
      <c r="A4015" t="s">
        <v>4565</v>
      </c>
      <c r="B4015" t="s">
        <v>19</v>
      </c>
      <c r="C4015" t="s">
        <v>41</v>
      </c>
      <c r="D4015" t="s">
        <v>42</v>
      </c>
      <c r="E4015" s="5">
        <v>35.549999999999997</v>
      </c>
      <c r="F4015" t="s">
        <v>119</v>
      </c>
      <c r="G4015">
        <v>1</v>
      </c>
      <c r="H4015" s="1">
        <v>45854</v>
      </c>
      <c r="I4015" s="1" t="str">
        <f>TEXT(data[[#This Row],[OrderDate]],"mmm")</f>
        <v>Jul</v>
      </c>
      <c r="J4015" s="6">
        <v>0.80833333333333335</v>
      </c>
      <c r="K4015" s="6" t="str">
        <f>TEXT(data[[#This Row],[OrderTime]],"h")</f>
        <v>19</v>
      </c>
      <c r="L4015" s="1">
        <v>45856</v>
      </c>
      <c r="M4015" s="6">
        <v>0.66111111111111109</v>
      </c>
      <c r="N4015" t="s">
        <v>208</v>
      </c>
      <c r="O4015" t="s">
        <v>1611</v>
      </c>
      <c r="P4015" t="s">
        <v>202</v>
      </c>
      <c r="Q4015" t="s">
        <v>53</v>
      </c>
      <c r="R4015" t="s">
        <v>46</v>
      </c>
      <c r="S4015" t="s">
        <v>105</v>
      </c>
      <c r="T4015" t="s">
        <v>38</v>
      </c>
      <c r="U4015" t="s">
        <v>30</v>
      </c>
      <c r="V4015" s="5">
        <f>data[[#This Row],[PriceUSD]]*data[[#This Row],[Quantity]]</f>
        <v>35.549999999999997</v>
      </c>
      <c r="W4015" s="7">
        <f>data[[#This Row],[OrderDate]] + TIME(VALUE(LEFT(data[[#This Row],[OrderTime]],2)), VALUE(RIGHT(data[[#This Row],[OrderTime]],2)), 0)</f>
        <v>45854.022916666669</v>
      </c>
      <c r="X4015" s="7">
        <f>_xlfn.MINIFS(data[OrderDateTime], data[CustomerName], data[[#This Row],[CustomerName]])</f>
        <v>45518.022916666669</v>
      </c>
      <c r="Y4015" t="str">
        <f>IF(data[[#This Row],[OrderDateTime]]=data[[#This Row],[FirstOrderDateTime]], "New", "Returning")</f>
        <v>Returning</v>
      </c>
      <c r="Z4015" s="7">
        <f>data[[#This Row],[DeliveryDate]] + data[[#This Row],[DeliveryTime]]</f>
        <v>45856.661111111112</v>
      </c>
      <c r="AA4015" s="7">
        <f>data[[#This Row],[OrderDateTime]] + 1</f>
        <v>45855.022916666669</v>
      </c>
      <c r="AB4015" s="7" t="str">
        <f>IF(data[[#This Row],[DeliveryDateTime]] &lt;= data[[#This Row],[SLADue]], "On Time", "Late")</f>
        <v>Late</v>
      </c>
    </row>
    <row r="4016" spans="1:28" x14ac:dyDescent="0.2">
      <c r="A4016" t="s">
        <v>4566</v>
      </c>
      <c r="B4016" t="s">
        <v>19</v>
      </c>
      <c r="C4016" t="s">
        <v>92</v>
      </c>
      <c r="D4016" t="s">
        <v>93</v>
      </c>
      <c r="E4016" s="5">
        <v>82.25</v>
      </c>
      <c r="F4016" t="s">
        <v>94</v>
      </c>
      <c r="G4016">
        <v>3</v>
      </c>
      <c r="H4016" s="1">
        <v>45824</v>
      </c>
      <c r="I4016" s="1" t="str">
        <f>TEXT(data[[#This Row],[OrderDate]],"mmm")</f>
        <v>Jun</v>
      </c>
      <c r="J4016" s="6">
        <v>0.47847222222222224</v>
      </c>
      <c r="K4016" s="6" t="str">
        <f>TEXT(data[[#This Row],[OrderTime]],"h")</f>
        <v>11</v>
      </c>
      <c r="L4016" s="1">
        <v>45824</v>
      </c>
      <c r="M4016" s="6">
        <v>0.60347222222222219</v>
      </c>
      <c r="N4016" t="s">
        <v>57</v>
      </c>
      <c r="O4016" t="s">
        <v>506</v>
      </c>
      <c r="P4016" t="s">
        <v>25</v>
      </c>
      <c r="Q4016" t="s">
        <v>53</v>
      </c>
      <c r="R4016" t="s">
        <v>66</v>
      </c>
      <c r="S4016" t="s">
        <v>47</v>
      </c>
      <c r="T4016" t="s">
        <v>29</v>
      </c>
      <c r="U4016" t="s">
        <v>67</v>
      </c>
      <c r="V4016" s="5">
        <f>data[[#This Row],[PriceUSD]]*data[[#This Row],[Quantity]]</f>
        <v>246.75</v>
      </c>
      <c r="W4016" s="7">
        <f>data[[#This Row],[OrderDate]] + TIME(VALUE(LEFT(data[[#This Row],[OrderTime]],2)), VALUE(RIGHT(data[[#This Row],[OrderTime]],2)), 0)</f>
        <v>45824.015277777777</v>
      </c>
      <c r="X4016" s="7">
        <f>_xlfn.MINIFS(data[OrderDateTime], data[CustomerName], data[[#This Row],[CustomerName]])</f>
        <v>45526.052083333336</v>
      </c>
      <c r="Y4016" t="str">
        <f>IF(data[[#This Row],[OrderDateTime]]=data[[#This Row],[FirstOrderDateTime]], "New", "Returning")</f>
        <v>Returning</v>
      </c>
      <c r="Z4016" s="7">
        <f>data[[#This Row],[DeliveryDate]] + data[[#This Row],[DeliveryTime]]</f>
        <v>45824.603472222225</v>
      </c>
      <c r="AA4016" s="7">
        <f>data[[#This Row],[OrderDateTime]] + 1</f>
        <v>45825.015277777777</v>
      </c>
      <c r="AB4016" s="7" t="str">
        <f>IF(data[[#This Row],[DeliveryDateTime]] &lt;= data[[#This Row],[SLADue]], "On Time", "Late")</f>
        <v>On Time</v>
      </c>
    </row>
    <row r="4017" spans="1:28" x14ac:dyDescent="0.2">
      <c r="A4017" t="s">
        <v>4567</v>
      </c>
      <c r="B4017" t="s">
        <v>19</v>
      </c>
      <c r="C4017" t="s">
        <v>92</v>
      </c>
      <c r="D4017" t="s">
        <v>93</v>
      </c>
      <c r="E4017" s="5">
        <v>75.260000000000005</v>
      </c>
      <c r="F4017" t="s">
        <v>94</v>
      </c>
      <c r="G4017">
        <v>3</v>
      </c>
      <c r="H4017" s="1">
        <v>45561</v>
      </c>
      <c r="I4017" s="1" t="str">
        <f>TEXT(data[[#This Row],[OrderDate]],"mmm")</f>
        <v>Sep</v>
      </c>
      <c r="J4017" s="6">
        <v>0.71666666666666667</v>
      </c>
      <c r="K4017" s="6" t="str">
        <f>TEXT(data[[#This Row],[OrderTime]],"h")</f>
        <v>17</v>
      </c>
      <c r="L4017" s="1">
        <v>45562</v>
      </c>
      <c r="M4017" s="6">
        <v>0.84166666666666667</v>
      </c>
      <c r="N4017" t="s">
        <v>64</v>
      </c>
      <c r="O4017" t="s">
        <v>1184</v>
      </c>
      <c r="P4017" t="s">
        <v>25</v>
      </c>
      <c r="Q4017" t="s">
        <v>53</v>
      </c>
      <c r="R4017" t="s">
        <v>66</v>
      </c>
      <c r="S4017" t="s">
        <v>28</v>
      </c>
      <c r="T4017" t="s">
        <v>38</v>
      </c>
      <c r="U4017" t="s">
        <v>39</v>
      </c>
      <c r="V4017" s="5">
        <f>data[[#This Row],[PriceUSD]]*data[[#This Row],[Quantity]]</f>
        <v>225.78000000000003</v>
      </c>
      <c r="W4017" s="7">
        <f>data[[#This Row],[OrderDate]] + TIME(VALUE(LEFT(data[[#This Row],[OrderTime]],2)), VALUE(RIGHT(data[[#This Row],[OrderTime]],2)), 0)</f>
        <v>45561.046527777777</v>
      </c>
      <c r="X4017" s="7">
        <f>_xlfn.MINIFS(data[OrderDateTime], data[CustomerName], data[[#This Row],[CustomerName]])</f>
        <v>45514.030555555553</v>
      </c>
      <c r="Y4017" t="str">
        <f>IF(data[[#This Row],[OrderDateTime]]=data[[#This Row],[FirstOrderDateTime]], "New", "Returning")</f>
        <v>Returning</v>
      </c>
      <c r="Z4017" s="7">
        <f>data[[#This Row],[DeliveryDate]] + data[[#This Row],[DeliveryTime]]</f>
        <v>45562.841666666667</v>
      </c>
      <c r="AA4017" s="7">
        <f>data[[#This Row],[OrderDateTime]] + 1</f>
        <v>45562.046527777777</v>
      </c>
      <c r="AB4017" s="7" t="str">
        <f>IF(data[[#This Row],[DeliveryDateTime]] &lt;= data[[#This Row],[SLADue]], "On Time", "Late")</f>
        <v>Late</v>
      </c>
    </row>
    <row r="4018" spans="1:28" x14ac:dyDescent="0.2">
      <c r="A4018" t="s">
        <v>4568</v>
      </c>
      <c r="B4018" t="s">
        <v>19</v>
      </c>
      <c r="C4018" t="s">
        <v>61</v>
      </c>
      <c r="D4018" t="s">
        <v>62</v>
      </c>
      <c r="E4018" s="5">
        <v>157.02000000000001</v>
      </c>
      <c r="F4018" t="s">
        <v>63</v>
      </c>
      <c r="G4018">
        <v>3</v>
      </c>
      <c r="H4018" s="1">
        <v>45669</v>
      </c>
      <c r="I4018" s="1" t="str">
        <f>TEXT(data[[#This Row],[OrderDate]],"mmm")</f>
        <v>Jan</v>
      </c>
      <c r="J4018" s="6">
        <v>0.84930555555555554</v>
      </c>
      <c r="K4018" s="6" t="str">
        <f>TEXT(data[[#This Row],[OrderTime]],"h")</f>
        <v>20</v>
      </c>
      <c r="L4018" s="1">
        <v>45670</v>
      </c>
      <c r="M4018" s="6">
        <v>0.84930555555555554</v>
      </c>
      <c r="N4018" t="s">
        <v>145</v>
      </c>
      <c r="O4018" t="s">
        <v>444</v>
      </c>
      <c r="P4018" t="s">
        <v>77</v>
      </c>
      <c r="Q4018" t="s">
        <v>26</v>
      </c>
      <c r="R4018" t="s">
        <v>66</v>
      </c>
      <c r="S4018" t="s">
        <v>28</v>
      </c>
      <c r="T4018" t="s">
        <v>29</v>
      </c>
      <c r="U4018" t="s">
        <v>30</v>
      </c>
      <c r="V4018" s="5">
        <f>data[[#This Row],[PriceUSD]]*data[[#This Row],[Quantity]]</f>
        <v>471.06000000000006</v>
      </c>
      <c r="W4018" s="7">
        <f>data[[#This Row],[OrderDate]] + TIME(VALUE(LEFT(data[[#This Row],[OrderTime]],2)), VALUE(RIGHT(data[[#This Row],[OrderTime]],2)), 0)</f>
        <v>45669.038888888892</v>
      </c>
      <c r="X4018" s="7">
        <f>_xlfn.MINIFS(data[OrderDateTime], data[CustomerName], data[[#This Row],[CustomerName]])</f>
        <v>45544.007638888892</v>
      </c>
      <c r="Y4018" t="str">
        <f>IF(data[[#This Row],[OrderDateTime]]=data[[#This Row],[FirstOrderDateTime]], "New", "Returning")</f>
        <v>Returning</v>
      </c>
      <c r="Z4018" s="7">
        <f>data[[#This Row],[DeliveryDate]] + data[[#This Row],[DeliveryTime]]</f>
        <v>45670.849305555559</v>
      </c>
      <c r="AA4018" s="7">
        <f>data[[#This Row],[OrderDateTime]] + 1</f>
        <v>45670.038888888892</v>
      </c>
      <c r="AB4018" s="7" t="str">
        <f>IF(data[[#This Row],[DeliveryDateTime]] &lt;= data[[#This Row],[SLADue]], "On Time", "Late")</f>
        <v>Late</v>
      </c>
    </row>
    <row r="4019" spans="1:28" x14ac:dyDescent="0.2">
      <c r="A4019" t="s">
        <v>4569</v>
      </c>
      <c r="B4019" t="s">
        <v>19</v>
      </c>
      <c r="C4019" t="s">
        <v>49</v>
      </c>
      <c r="D4019" t="s">
        <v>50</v>
      </c>
      <c r="E4019" s="5">
        <v>31.24</v>
      </c>
      <c r="F4019" t="s">
        <v>138</v>
      </c>
      <c r="G4019">
        <v>1</v>
      </c>
      <c r="H4019" s="1">
        <v>45550</v>
      </c>
      <c r="I4019" s="1" t="str">
        <f>TEXT(data[[#This Row],[OrderDate]],"mmm")</f>
        <v>Sep</v>
      </c>
      <c r="J4019" s="6">
        <v>0.39374999999999999</v>
      </c>
      <c r="K4019" s="6" t="str">
        <f>TEXT(data[[#This Row],[OrderTime]],"h")</f>
        <v>9</v>
      </c>
      <c r="L4019" s="1">
        <v>45551</v>
      </c>
      <c r="M4019" s="6">
        <v>0.43541666666666667</v>
      </c>
      <c r="N4019" t="s">
        <v>213</v>
      </c>
      <c r="O4019" t="s">
        <v>550</v>
      </c>
      <c r="P4019" t="s">
        <v>36</v>
      </c>
      <c r="Q4019" t="s">
        <v>26</v>
      </c>
      <c r="R4019" t="s">
        <v>54</v>
      </c>
      <c r="S4019" t="s">
        <v>28</v>
      </c>
      <c r="T4019" t="s">
        <v>38</v>
      </c>
      <c r="U4019" t="s">
        <v>30</v>
      </c>
      <c r="V4019" s="5">
        <f>data[[#This Row],[PriceUSD]]*data[[#This Row],[Quantity]]</f>
        <v>31.24</v>
      </c>
      <c r="W4019" s="7">
        <f>data[[#This Row],[OrderDate]] + TIME(VALUE(LEFT(data[[#This Row],[OrderTime]],2)), VALUE(RIGHT(data[[#This Row],[OrderTime]],2)), 0)</f>
        <v>45550.052083333336</v>
      </c>
      <c r="X4019" s="7">
        <f>_xlfn.MINIFS(data[OrderDateTime], data[CustomerName], data[[#This Row],[CustomerName]])</f>
        <v>45528.054166666669</v>
      </c>
      <c r="Y4019" t="str">
        <f>IF(data[[#This Row],[OrderDateTime]]=data[[#This Row],[FirstOrderDateTime]], "New", "Returning")</f>
        <v>Returning</v>
      </c>
      <c r="Z4019" s="7">
        <f>data[[#This Row],[DeliveryDate]] + data[[#This Row],[DeliveryTime]]</f>
        <v>45551.435416666667</v>
      </c>
      <c r="AA4019" s="7">
        <f>data[[#This Row],[OrderDateTime]] + 1</f>
        <v>45551.052083333336</v>
      </c>
      <c r="AB4019" s="7" t="str">
        <f>IF(data[[#This Row],[DeliveryDateTime]] &lt;= data[[#This Row],[SLADue]], "On Time", "Late")</f>
        <v>Late</v>
      </c>
    </row>
    <row r="4020" spans="1:28" x14ac:dyDescent="0.2">
      <c r="A4020" t="s">
        <v>4570</v>
      </c>
      <c r="B4020" t="s">
        <v>19</v>
      </c>
      <c r="C4020" t="s">
        <v>285</v>
      </c>
      <c r="D4020" t="s">
        <v>286</v>
      </c>
      <c r="E4020" s="5">
        <v>21.31</v>
      </c>
      <c r="F4020" t="s">
        <v>22</v>
      </c>
      <c r="G4020">
        <v>1</v>
      </c>
      <c r="H4020" s="1">
        <v>45861</v>
      </c>
      <c r="I4020" s="1" t="str">
        <f>TEXT(data[[#This Row],[OrderDate]],"mmm")</f>
        <v>Jul</v>
      </c>
      <c r="J4020" s="6">
        <v>0.4152777777777778</v>
      </c>
      <c r="K4020" s="6" t="str">
        <f>TEXT(data[[#This Row],[OrderTime]],"h")</f>
        <v>9</v>
      </c>
      <c r="L4020" s="1">
        <v>45861</v>
      </c>
      <c r="M4020" s="6">
        <v>0.62361111111111112</v>
      </c>
      <c r="N4020" t="s">
        <v>175</v>
      </c>
      <c r="O4020" t="s">
        <v>556</v>
      </c>
      <c r="P4020" t="s">
        <v>25</v>
      </c>
      <c r="Q4020" t="s">
        <v>53</v>
      </c>
      <c r="R4020" t="s">
        <v>114</v>
      </c>
      <c r="S4020" t="s">
        <v>47</v>
      </c>
      <c r="T4020" t="s">
        <v>38</v>
      </c>
      <c r="U4020" t="s">
        <v>30</v>
      </c>
      <c r="V4020" s="5">
        <f>data[[#This Row],[PriceUSD]]*data[[#This Row],[Quantity]]</f>
        <v>21.31</v>
      </c>
      <c r="W4020" s="7">
        <f>data[[#This Row],[OrderDate]] + TIME(VALUE(LEFT(data[[#This Row],[OrderTime]],2)), VALUE(RIGHT(data[[#This Row],[OrderTime]],2)), 0)</f>
        <v>45861.054166666669</v>
      </c>
      <c r="X4020" s="7">
        <f>_xlfn.MINIFS(data[OrderDateTime], data[CustomerName], data[[#This Row],[CustomerName]])</f>
        <v>45528.030555555553</v>
      </c>
      <c r="Y4020" t="str">
        <f>IF(data[[#This Row],[OrderDateTime]]=data[[#This Row],[FirstOrderDateTime]], "New", "Returning")</f>
        <v>Returning</v>
      </c>
      <c r="Z4020" s="7">
        <f>data[[#This Row],[DeliveryDate]] + data[[#This Row],[DeliveryTime]]</f>
        <v>45861.623611111114</v>
      </c>
      <c r="AA4020" s="7">
        <f>data[[#This Row],[OrderDateTime]] + 1</f>
        <v>45862.054166666669</v>
      </c>
      <c r="AB4020" s="7" t="str">
        <f>IF(data[[#This Row],[DeliveryDateTime]] &lt;= data[[#This Row],[SLADue]], "On Time", "Late")</f>
        <v>On Time</v>
      </c>
    </row>
    <row r="4021" spans="1:28" x14ac:dyDescent="0.2">
      <c r="A4021" t="s">
        <v>4571</v>
      </c>
      <c r="B4021" t="s">
        <v>19</v>
      </c>
      <c r="C4021" t="s">
        <v>126</v>
      </c>
      <c r="D4021" t="s">
        <v>127</v>
      </c>
      <c r="E4021" s="5">
        <v>22.57</v>
      </c>
      <c r="F4021" t="s">
        <v>71</v>
      </c>
      <c r="G4021">
        <v>1</v>
      </c>
      <c r="H4021" s="1">
        <v>45792</v>
      </c>
      <c r="I4021" s="1" t="str">
        <f>TEXT(data[[#This Row],[OrderDate]],"mmm")</f>
        <v>May</v>
      </c>
      <c r="J4021" s="6">
        <v>0.87986111111111109</v>
      </c>
      <c r="K4021" s="6" t="str">
        <f>TEXT(data[[#This Row],[OrderTime]],"h")</f>
        <v>21</v>
      </c>
      <c r="L4021" s="1">
        <v>45794</v>
      </c>
      <c r="M4021" s="6">
        <v>0.47430555555555554</v>
      </c>
      <c r="N4021" t="s">
        <v>178</v>
      </c>
      <c r="O4021" t="s">
        <v>1309</v>
      </c>
      <c r="P4021" t="s">
        <v>180</v>
      </c>
      <c r="Q4021" t="s">
        <v>26</v>
      </c>
      <c r="R4021" t="s">
        <v>129</v>
      </c>
      <c r="S4021" t="s">
        <v>105</v>
      </c>
      <c r="T4021" t="s">
        <v>115</v>
      </c>
      <c r="U4021" t="s">
        <v>39</v>
      </c>
      <c r="V4021" s="5">
        <f>data[[#This Row],[PriceUSD]]*data[[#This Row],[Quantity]]</f>
        <v>22.57</v>
      </c>
      <c r="W4021" s="7">
        <f>data[[#This Row],[OrderDate]] + TIME(VALUE(LEFT(data[[#This Row],[OrderTime]],2)), VALUE(RIGHT(data[[#This Row],[OrderTime]],2)), 0)</f>
        <v>45792.007638888892</v>
      </c>
      <c r="X4021" s="7">
        <f>_xlfn.MINIFS(data[OrderDateTime], data[CustomerName], data[[#This Row],[CustomerName]])</f>
        <v>45512.007638888892</v>
      </c>
      <c r="Y4021" t="str">
        <f>IF(data[[#This Row],[OrderDateTime]]=data[[#This Row],[FirstOrderDateTime]], "New", "Returning")</f>
        <v>Returning</v>
      </c>
      <c r="Z4021" s="7">
        <f>data[[#This Row],[DeliveryDate]] + data[[#This Row],[DeliveryTime]]</f>
        <v>45794.474305555559</v>
      </c>
      <c r="AA4021" s="7">
        <f>data[[#This Row],[OrderDateTime]] + 1</f>
        <v>45793.007638888892</v>
      </c>
      <c r="AB4021" s="7" t="str">
        <f>IF(data[[#This Row],[DeliveryDateTime]] &lt;= data[[#This Row],[SLADue]], "On Time", "Late")</f>
        <v>Late</v>
      </c>
    </row>
    <row r="4022" spans="1:28" x14ac:dyDescent="0.2">
      <c r="A4022" t="s">
        <v>4572</v>
      </c>
      <c r="B4022" t="s">
        <v>19</v>
      </c>
      <c r="C4022" t="s">
        <v>41</v>
      </c>
      <c r="D4022" t="s">
        <v>42</v>
      </c>
      <c r="E4022" s="5">
        <v>33.51</v>
      </c>
      <c r="F4022" t="s">
        <v>56</v>
      </c>
      <c r="G4022">
        <v>1</v>
      </c>
      <c r="H4022" s="1">
        <v>45808</v>
      </c>
      <c r="I4022" s="1" t="str">
        <f>TEXT(data[[#This Row],[OrderDate]],"mmm")</f>
        <v>May</v>
      </c>
      <c r="J4022" s="6">
        <v>0.8520833333333333</v>
      </c>
      <c r="K4022" s="6" t="str">
        <f>TEXT(data[[#This Row],[OrderTime]],"h")</f>
        <v>20</v>
      </c>
      <c r="L4022" s="1">
        <v>45810</v>
      </c>
      <c r="M4022" s="6">
        <v>0.4861111111111111</v>
      </c>
      <c r="N4022" t="s">
        <v>170</v>
      </c>
      <c r="O4022" t="s">
        <v>210</v>
      </c>
      <c r="P4022" t="s">
        <v>36</v>
      </c>
      <c r="Q4022" t="s">
        <v>26</v>
      </c>
      <c r="R4022" t="s">
        <v>46</v>
      </c>
      <c r="S4022" t="s">
        <v>105</v>
      </c>
      <c r="T4022" t="s">
        <v>136</v>
      </c>
      <c r="U4022" t="s">
        <v>30</v>
      </c>
      <c r="V4022" s="5">
        <f>data[[#This Row],[PriceUSD]]*data[[#This Row],[Quantity]]</f>
        <v>33.51</v>
      </c>
      <c r="W4022" s="7">
        <f>data[[#This Row],[OrderDate]] + TIME(VALUE(LEFT(data[[#This Row],[OrderTime]],2)), VALUE(RIGHT(data[[#This Row],[OrderTime]],2)), 0)</f>
        <v>45808.022916666669</v>
      </c>
      <c r="X4022" s="7">
        <f>_xlfn.MINIFS(data[OrderDateTime], data[CustomerName], data[[#This Row],[CustomerName]])</f>
        <v>45520.046527777777</v>
      </c>
      <c r="Y4022" t="str">
        <f>IF(data[[#This Row],[OrderDateTime]]=data[[#This Row],[FirstOrderDateTime]], "New", "Returning")</f>
        <v>Returning</v>
      </c>
      <c r="Z4022" s="7">
        <f>data[[#This Row],[DeliveryDate]] + data[[#This Row],[DeliveryTime]]</f>
        <v>45810.486111111109</v>
      </c>
      <c r="AA4022" s="7">
        <f>data[[#This Row],[OrderDateTime]] + 1</f>
        <v>45809.022916666669</v>
      </c>
      <c r="AB4022" s="7" t="str">
        <f>IF(data[[#This Row],[DeliveryDateTime]] &lt;= data[[#This Row],[SLADue]], "On Time", "Late")</f>
        <v>Late</v>
      </c>
    </row>
    <row r="4023" spans="1:28" x14ac:dyDescent="0.2">
      <c r="A4023" t="s">
        <v>4573</v>
      </c>
      <c r="B4023" t="s">
        <v>19</v>
      </c>
      <c r="C4023" t="s">
        <v>41</v>
      </c>
      <c r="D4023" t="s">
        <v>42</v>
      </c>
      <c r="E4023" s="5">
        <v>37.35</v>
      </c>
      <c r="F4023" t="s">
        <v>182</v>
      </c>
      <c r="G4023">
        <v>2</v>
      </c>
      <c r="H4023" s="1">
        <v>45507</v>
      </c>
      <c r="I4023" s="1" t="str">
        <f>TEXT(data[[#This Row],[OrderDate]],"mmm")</f>
        <v>Aug</v>
      </c>
      <c r="J4023" s="6">
        <v>0.90416666666666667</v>
      </c>
      <c r="K4023" s="6" t="str">
        <f>TEXT(data[[#This Row],[OrderTime]],"h")</f>
        <v>21</v>
      </c>
      <c r="L4023" s="1">
        <v>45509</v>
      </c>
      <c r="M4023" s="6">
        <v>0.46736111111111112</v>
      </c>
      <c r="N4023" t="s">
        <v>388</v>
      </c>
      <c r="O4023" t="s">
        <v>631</v>
      </c>
      <c r="P4023" t="s">
        <v>234</v>
      </c>
      <c r="Q4023" t="s">
        <v>53</v>
      </c>
      <c r="R4023" t="s">
        <v>46</v>
      </c>
      <c r="S4023" t="s">
        <v>105</v>
      </c>
      <c r="T4023" t="s">
        <v>38</v>
      </c>
      <c r="U4023" t="s">
        <v>39</v>
      </c>
      <c r="V4023" s="5">
        <f>data[[#This Row],[PriceUSD]]*data[[#This Row],[Quantity]]</f>
        <v>74.7</v>
      </c>
      <c r="W4023" s="7">
        <f>data[[#This Row],[OrderDate]] + TIME(VALUE(LEFT(data[[#This Row],[OrderTime]],2)), VALUE(RIGHT(data[[#This Row],[OrderTime]],2)), 0)</f>
        <v>45507.046527777777</v>
      </c>
      <c r="X4023" s="7">
        <f>_xlfn.MINIFS(data[OrderDateTime], data[CustomerName], data[[#This Row],[CustomerName]])</f>
        <v>45506.052083333336</v>
      </c>
      <c r="Y4023" t="str">
        <f>IF(data[[#This Row],[OrderDateTime]]=data[[#This Row],[FirstOrderDateTime]], "New", "Returning")</f>
        <v>Returning</v>
      </c>
      <c r="Z4023" s="7">
        <f>data[[#This Row],[DeliveryDate]] + data[[#This Row],[DeliveryTime]]</f>
        <v>45509.467361111114</v>
      </c>
      <c r="AA4023" s="7">
        <f>data[[#This Row],[OrderDateTime]] + 1</f>
        <v>45508.046527777777</v>
      </c>
      <c r="AB4023" s="7" t="str">
        <f>IF(data[[#This Row],[DeliveryDateTime]] &lt;= data[[#This Row],[SLADue]], "On Time", "Late")</f>
        <v>Late</v>
      </c>
    </row>
    <row r="4024" spans="1:28" x14ac:dyDescent="0.2">
      <c r="A4024" t="s">
        <v>4574</v>
      </c>
      <c r="B4024" t="s">
        <v>19</v>
      </c>
      <c r="C4024" t="s">
        <v>258</v>
      </c>
      <c r="D4024" t="s">
        <v>259</v>
      </c>
      <c r="E4024" s="5">
        <v>106.97</v>
      </c>
      <c r="F4024" t="s">
        <v>51</v>
      </c>
      <c r="G4024">
        <v>3</v>
      </c>
      <c r="H4024" s="1">
        <v>45662</v>
      </c>
      <c r="I4024" s="1" t="str">
        <f>TEXT(data[[#This Row],[OrderDate]],"mmm")</f>
        <v>Jan</v>
      </c>
      <c r="J4024" s="6">
        <v>0.39652777777777776</v>
      </c>
      <c r="K4024" s="6" t="str">
        <f>TEXT(data[[#This Row],[OrderTime]],"h")</f>
        <v>9</v>
      </c>
      <c r="L4024" s="1">
        <v>45663</v>
      </c>
      <c r="M4024" s="6">
        <v>0.47986111111111113</v>
      </c>
      <c r="N4024" t="s">
        <v>148</v>
      </c>
      <c r="O4024" t="s">
        <v>393</v>
      </c>
      <c r="P4024" t="s">
        <v>25</v>
      </c>
      <c r="Q4024" t="s">
        <v>26</v>
      </c>
      <c r="R4024" t="s">
        <v>261</v>
      </c>
      <c r="S4024" t="s">
        <v>28</v>
      </c>
      <c r="T4024" t="s">
        <v>59</v>
      </c>
      <c r="U4024" t="s">
        <v>39</v>
      </c>
      <c r="V4024" s="5">
        <f>data[[#This Row],[PriceUSD]]*data[[#This Row],[Quantity]]</f>
        <v>320.90999999999997</v>
      </c>
      <c r="W4024" s="7">
        <f>data[[#This Row],[OrderDate]] + TIME(VALUE(LEFT(data[[#This Row],[OrderTime]],2)), VALUE(RIGHT(data[[#This Row],[OrderTime]],2)), 0)</f>
        <v>45662.054166666669</v>
      </c>
      <c r="X4024" s="7">
        <f>_xlfn.MINIFS(data[OrderDateTime], data[CustomerName], data[[#This Row],[CustomerName]])</f>
        <v>45530.054166666669</v>
      </c>
      <c r="Y4024" t="str">
        <f>IF(data[[#This Row],[OrderDateTime]]=data[[#This Row],[FirstOrderDateTime]], "New", "Returning")</f>
        <v>Returning</v>
      </c>
      <c r="Z4024" s="7">
        <f>data[[#This Row],[DeliveryDate]] + data[[#This Row],[DeliveryTime]]</f>
        <v>45663.479861111111</v>
      </c>
      <c r="AA4024" s="7">
        <f>data[[#This Row],[OrderDateTime]] + 1</f>
        <v>45663.054166666669</v>
      </c>
      <c r="AB4024" s="7" t="str">
        <f>IF(data[[#This Row],[DeliveryDateTime]] &lt;= data[[#This Row],[SLADue]], "On Time", "Late")</f>
        <v>Late</v>
      </c>
    </row>
    <row r="4025" spans="1:28" x14ac:dyDescent="0.2">
      <c r="A4025" t="s">
        <v>4575</v>
      </c>
      <c r="B4025" t="s">
        <v>19</v>
      </c>
      <c r="C4025" t="s">
        <v>41</v>
      </c>
      <c r="D4025" t="s">
        <v>42</v>
      </c>
      <c r="E4025" s="5">
        <v>32.479999999999997</v>
      </c>
      <c r="F4025" t="s">
        <v>119</v>
      </c>
      <c r="G4025">
        <v>1</v>
      </c>
      <c r="H4025" s="1">
        <v>45522</v>
      </c>
      <c r="I4025" s="1" t="str">
        <f>TEXT(data[[#This Row],[OrderDate]],"mmm")</f>
        <v>Aug</v>
      </c>
      <c r="J4025" s="6">
        <v>0.87291666666666667</v>
      </c>
      <c r="K4025" s="6" t="str">
        <f>TEXT(data[[#This Row],[OrderTime]],"h")</f>
        <v>20</v>
      </c>
      <c r="L4025" s="1">
        <v>45523</v>
      </c>
      <c r="M4025" s="6">
        <v>0.80972222222222223</v>
      </c>
      <c r="N4025" t="s">
        <v>292</v>
      </c>
      <c r="O4025" t="s">
        <v>709</v>
      </c>
      <c r="P4025" t="s">
        <v>77</v>
      </c>
      <c r="Q4025" t="s">
        <v>26</v>
      </c>
      <c r="R4025" t="s">
        <v>46</v>
      </c>
      <c r="S4025" t="s">
        <v>28</v>
      </c>
      <c r="T4025" t="s">
        <v>136</v>
      </c>
      <c r="U4025" t="s">
        <v>67</v>
      </c>
      <c r="V4025" s="5">
        <f>data[[#This Row],[PriceUSD]]*data[[#This Row],[Quantity]]</f>
        <v>32.479999999999997</v>
      </c>
      <c r="W4025" s="7">
        <f>data[[#This Row],[OrderDate]] + TIME(VALUE(LEFT(data[[#This Row],[OrderTime]],2)), VALUE(RIGHT(data[[#This Row],[OrderTime]],2)), 0)</f>
        <v>45522.046527777777</v>
      </c>
      <c r="X4025" s="7">
        <f>_xlfn.MINIFS(data[OrderDateTime], data[CustomerName], data[[#This Row],[CustomerName]])</f>
        <v>45522.046527777777</v>
      </c>
      <c r="Y4025" t="str">
        <f>IF(data[[#This Row],[OrderDateTime]]=data[[#This Row],[FirstOrderDateTime]], "New", "Returning")</f>
        <v>New</v>
      </c>
      <c r="Z4025" s="7">
        <f>data[[#This Row],[DeliveryDate]] + data[[#This Row],[DeliveryTime]]</f>
        <v>45523.80972222222</v>
      </c>
      <c r="AA4025" s="7">
        <f>data[[#This Row],[OrderDateTime]] + 1</f>
        <v>45523.046527777777</v>
      </c>
      <c r="AB4025" s="7" t="str">
        <f>IF(data[[#This Row],[DeliveryDateTime]] &lt;= data[[#This Row],[SLADue]], "On Time", "Late")</f>
        <v>Late</v>
      </c>
    </row>
    <row r="4026" spans="1:28" x14ac:dyDescent="0.2">
      <c r="A4026" t="s">
        <v>4576</v>
      </c>
      <c r="B4026" t="s">
        <v>19</v>
      </c>
      <c r="C4026" t="s">
        <v>126</v>
      </c>
      <c r="D4026" t="s">
        <v>127</v>
      </c>
      <c r="E4026" s="5">
        <v>20.3</v>
      </c>
      <c r="F4026" t="s">
        <v>87</v>
      </c>
      <c r="G4026">
        <v>2</v>
      </c>
      <c r="H4026" s="1">
        <v>45687</v>
      </c>
      <c r="I4026" s="1" t="str">
        <f>TEXT(data[[#This Row],[OrderDate]],"mmm")</f>
        <v>Jan</v>
      </c>
      <c r="J4026" s="6">
        <v>0.68472222222222223</v>
      </c>
      <c r="K4026" s="6" t="str">
        <f>TEXT(data[[#This Row],[OrderTime]],"h")</f>
        <v>16</v>
      </c>
      <c r="L4026" s="1">
        <v>45688</v>
      </c>
      <c r="M4026" s="6">
        <v>0.63611111111111107</v>
      </c>
      <c r="N4026" t="s">
        <v>23</v>
      </c>
      <c r="O4026" t="s">
        <v>973</v>
      </c>
      <c r="P4026" t="s">
        <v>25</v>
      </c>
      <c r="Q4026" t="s">
        <v>53</v>
      </c>
      <c r="R4026" t="s">
        <v>129</v>
      </c>
      <c r="S4026" t="s">
        <v>28</v>
      </c>
      <c r="T4026" t="s">
        <v>38</v>
      </c>
      <c r="U4026" t="s">
        <v>39</v>
      </c>
      <c r="V4026" s="5">
        <f>data[[#This Row],[PriceUSD]]*data[[#This Row],[Quantity]]</f>
        <v>40.6</v>
      </c>
      <c r="W4026" s="7">
        <f>data[[#This Row],[OrderDate]] + TIME(VALUE(LEFT(data[[#This Row],[OrderTime]],2)), VALUE(RIGHT(data[[#This Row],[OrderTime]],2)), 0)</f>
        <v>45687.015277777777</v>
      </c>
      <c r="X4026" s="7">
        <f>_xlfn.MINIFS(data[OrderDateTime], data[CustomerName], data[[#This Row],[CustomerName]])</f>
        <v>45527.015277777777</v>
      </c>
      <c r="Y4026" t="str">
        <f>IF(data[[#This Row],[OrderDateTime]]=data[[#This Row],[FirstOrderDateTime]], "New", "Returning")</f>
        <v>Returning</v>
      </c>
      <c r="Z4026" s="7">
        <f>data[[#This Row],[DeliveryDate]] + data[[#This Row],[DeliveryTime]]</f>
        <v>45688.636111111111</v>
      </c>
      <c r="AA4026" s="7">
        <f>data[[#This Row],[OrderDateTime]] + 1</f>
        <v>45688.015277777777</v>
      </c>
      <c r="AB4026" s="7" t="str">
        <f>IF(data[[#This Row],[DeliveryDateTime]] &lt;= data[[#This Row],[SLADue]], "On Time", "Late")</f>
        <v>Late</v>
      </c>
    </row>
    <row r="4027" spans="1:28" x14ac:dyDescent="0.2">
      <c r="A4027" t="s">
        <v>4577</v>
      </c>
      <c r="B4027" t="s">
        <v>19</v>
      </c>
      <c r="C4027" t="s">
        <v>92</v>
      </c>
      <c r="D4027" t="s">
        <v>93</v>
      </c>
      <c r="E4027" s="5">
        <v>96.96</v>
      </c>
      <c r="F4027" t="s">
        <v>81</v>
      </c>
      <c r="G4027">
        <v>1</v>
      </c>
      <c r="H4027" s="1">
        <v>45736</v>
      </c>
      <c r="I4027" s="1" t="str">
        <f>TEXT(data[[#This Row],[OrderDate]],"mmm")</f>
        <v>Mar</v>
      </c>
      <c r="J4027" s="6">
        <v>0.85347222222222219</v>
      </c>
      <c r="K4027" s="6" t="str">
        <f>TEXT(data[[#This Row],[OrderTime]],"h")</f>
        <v>20</v>
      </c>
      <c r="L4027" s="1">
        <v>45737</v>
      </c>
      <c r="M4027" s="6">
        <v>0.86111111111111116</v>
      </c>
      <c r="N4027" t="s">
        <v>103</v>
      </c>
      <c r="O4027" t="s">
        <v>642</v>
      </c>
      <c r="P4027" t="s">
        <v>77</v>
      </c>
      <c r="Q4027" t="s">
        <v>26</v>
      </c>
      <c r="R4027" t="s">
        <v>66</v>
      </c>
      <c r="S4027" t="s">
        <v>28</v>
      </c>
      <c r="T4027" t="s">
        <v>38</v>
      </c>
      <c r="U4027" t="s">
        <v>30</v>
      </c>
      <c r="V4027" s="5">
        <f>data[[#This Row],[PriceUSD]]*data[[#This Row],[Quantity]]</f>
        <v>96.96</v>
      </c>
      <c r="W4027" s="7">
        <f>data[[#This Row],[OrderDate]] + TIME(VALUE(LEFT(data[[#This Row],[OrderTime]],2)), VALUE(RIGHT(data[[#This Row],[OrderTime]],2)), 0)</f>
        <v>45736.015277777777</v>
      </c>
      <c r="X4027" s="7">
        <f>_xlfn.MINIFS(data[OrderDateTime], data[CustomerName], data[[#This Row],[CustomerName]])</f>
        <v>45507.038888888892</v>
      </c>
      <c r="Y4027" t="str">
        <f>IF(data[[#This Row],[OrderDateTime]]=data[[#This Row],[FirstOrderDateTime]], "New", "Returning")</f>
        <v>Returning</v>
      </c>
      <c r="Z4027" s="7">
        <f>data[[#This Row],[DeliveryDate]] + data[[#This Row],[DeliveryTime]]</f>
        <v>45737.861111111109</v>
      </c>
      <c r="AA4027" s="7">
        <f>data[[#This Row],[OrderDateTime]] + 1</f>
        <v>45737.015277777777</v>
      </c>
      <c r="AB4027" s="7" t="str">
        <f>IF(data[[#This Row],[DeliveryDateTime]] &lt;= data[[#This Row],[SLADue]], "On Time", "Late")</f>
        <v>Late</v>
      </c>
    </row>
    <row r="4028" spans="1:28" x14ac:dyDescent="0.2">
      <c r="A4028" t="s">
        <v>4578</v>
      </c>
      <c r="B4028" t="s">
        <v>19</v>
      </c>
      <c r="C4028" t="s">
        <v>69</v>
      </c>
      <c r="D4028" t="s">
        <v>70</v>
      </c>
      <c r="E4028" s="5">
        <v>59.15</v>
      </c>
      <c r="F4028" t="s">
        <v>71</v>
      </c>
      <c r="G4028">
        <v>3</v>
      </c>
      <c r="H4028" s="1">
        <v>45584</v>
      </c>
      <c r="I4028" s="1" t="str">
        <f>TEXT(data[[#This Row],[OrderDate]],"mmm")</f>
        <v>Oct</v>
      </c>
      <c r="J4028" s="6">
        <v>0.6166666666666667</v>
      </c>
      <c r="K4028" s="6" t="str">
        <f>TEXT(data[[#This Row],[OrderTime]],"h")</f>
        <v>14</v>
      </c>
      <c r="L4028" s="1">
        <v>45584</v>
      </c>
      <c r="M4028" s="6">
        <v>0.8666666666666667</v>
      </c>
      <c r="N4028" t="s">
        <v>148</v>
      </c>
      <c r="O4028" t="s">
        <v>625</v>
      </c>
      <c r="P4028" t="s">
        <v>25</v>
      </c>
      <c r="Q4028" t="s">
        <v>53</v>
      </c>
      <c r="R4028" t="s">
        <v>37</v>
      </c>
      <c r="S4028" t="s">
        <v>47</v>
      </c>
      <c r="T4028" t="s">
        <v>136</v>
      </c>
      <c r="U4028" t="s">
        <v>30</v>
      </c>
      <c r="V4028" s="5">
        <f>data[[#This Row],[PriceUSD]]*data[[#This Row],[Quantity]]</f>
        <v>177.45</v>
      </c>
      <c r="W4028" s="7">
        <f>data[[#This Row],[OrderDate]] + TIME(VALUE(LEFT(data[[#This Row],[OrderTime]],2)), VALUE(RIGHT(data[[#This Row],[OrderTime]],2)), 0)</f>
        <v>45584.046527777777</v>
      </c>
      <c r="X4028" s="7">
        <f>_xlfn.MINIFS(data[OrderDateTime], data[CustomerName], data[[#This Row],[CustomerName]])</f>
        <v>45525.061805555553</v>
      </c>
      <c r="Y4028" t="str">
        <f>IF(data[[#This Row],[OrderDateTime]]=data[[#This Row],[FirstOrderDateTime]], "New", "Returning")</f>
        <v>Returning</v>
      </c>
      <c r="Z4028" s="7">
        <f>data[[#This Row],[DeliveryDate]] + data[[#This Row],[DeliveryTime]]</f>
        <v>45584.866666666669</v>
      </c>
      <c r="AA4028" s="7">
        <f>data[[#This Row],[OrderDateTime]] + 1</f>
        <v>45585.046527777777</v>
      </c>
      <c r="AB4028" s="7" t="str">
        <f>IF(data[[#This Row],[DeliveryDateTime]] &lt;= data[[#This Row],[SLADue]], "On Time", "Late")</f>
        <v>On Time</v>
      </c>
    </row>
    <row r="4029" spans="1:28" x14ac:dyDescent="0.2">
      <c r="A4029" t="s">
        <v>4579</v>
      </c>
      <c r="B4029" t="s">
        <v>19</v>
      </c>
      <c r="C4029" t="s">
        <v>92</v>
      </c>
      <c r="D4029" t="s">
        <v>93</v>
      </c>
      <c r="E4029" s="5">
        <v>88.31</v>
      </c>
      <c r="F4029" t="s">
        <v>81</v>
      </c>
      <c r="G4029">
        <v>1</v>
      </c>
      <c r="H4029" s="1">
        <v>45808</v>
      </c>
      <c r="I4029" s="1" t="str">
        <f>TEXT(data[[#This Row],[OrderDate]],"mmm")</f>
        <v>May</v>
      </c>
      <c r="J4029" s="6">
        <v>0.48472222222222222</v>
      </c>
      <c r="K4029" s="6" t="str">
        <f>TEXT(data[[#This Row],[OrderTime]],"h")</f>
        <v>11</v>
      </c>
      <c r="L4029" s="1">
        <v>45808</v>
      </c>
      <c r="M4029" s="6">
        <v>0.65138888888888891</v>
      </c>
      <c r="N4029" t="s">
        <v>139</v>
      </c>
      <c r="O4029" t="s">
        <v>888</v>
      </c>
      <c r="P4029" t="s">
        <v>36</v>
      </c>
      <c r="Q4029" t="s">
        <v>53</v>
      </c>
      <c r="R4029" t="s">
        <v>66</v>
      </c>
      <c r="S4029" t="s">
        <v>47</v>
      </c>
      <c r="T4029" t="s">
        <v>38</v>
      </c>
      <c r="U4029" t="s">
        <v>30</v>
      </c>
      <c r="V4029" s="5">
        <f>data[[#This Row],[PriceUSD]]*data[[#This Row],[Quantity]]</f>
        <v>88.31</v>
      </c>
      <c r="W4029" s="7">
        <f>data[[#This Row],[OrderDate]] + TIME(VALUE(LEFT(data[[#This Row],[OrderTime]],2)), VALUE(RIGHT(data[[#This Row],[OrderTime]],2)), 0)</f>
        <v>45808.015277777777</v>
      </c>
      <c r="X4029" s="7">
        <f>_xlfn.MINIFS(data[OrderDateTime], data[CustomerName], data[[#This Row],[CustomerName]])</f>
        <v>45530.007638888892</v>
      </c>
      <c r="Y4029" t="str">
        <f>IF(data[[#This Row],[OrderDateTime]]=data[[#This Row],[FirstOrderDateTime]], "New", "Returning")</f>
        <v>Returning</v>
      </c>
      <c r="Z4029" s="7">
        <f>data[[#This Row],[DeliveryDate]] + data[[#This Row],[DeliveryTime]]</f>
        <v>45808.651388888888</v>
      </c>
      <c r="AA4029" s="7">
        <f>data[[#This Row],[OrderDateTime]] + 1</f>
        <v>45809.015277777777</v>
      </c>
      <c r="AB4029" s="7" t="str">
        <f>IF(data[[#This Row],[DeliveryDateTime]] &lt;= data[[#This Row],[SLADue]], "On Time", "Late")</f>
        <v>On Time</v>
      </c>
    </row>
    <row r="4030" spans="1:28" x14ac:dyDescent="0.2">
      <c r="A4030" t="s">
        <v>4580</v>
      </c>
      <c r="B4030" t="s">
        <v>19</v>
      </c>
      <c r="C4030" t="s">
        <v>41</v>
      </c>
      <c r="D4030" t="s">
        <v>42</v>
      </c>
      <c r="E4030" s="5">
        <v>38</v>
      </c>
      <c r="F4030" t="s">
        <v>43</v>
      </c>
      <c r="G4030">
        <v>3</v>
      </c>
      <c r="H4030" s="1">
        <v>45580</v>
      </c>
      <c r="I4030" s="1" t="str">
        <f>TEXT(data[[#This Row],[OrderDate]],"mmm")</f>
        <v>Oct</v>
      </c>
      <c r="J4030" s="6">
        <v>0.44027777777777777</v>
      </c>
      <c r="K4030" s="6" t="str">
        <f>TEXT(data[[#This Row],[OrderTime]],"h")</f>
        <v>10</v>
      </c>
      <c r="L4030" s="1">
        <v>45580</v>
      </c>
      <c r="M4030" s="6">
        <v>0.56527777777777777</v>
      </c>
      <c r="N4030" t="s">
        <v>57</v>
      </c>
      <c r="O4030" t="s">
        <v>318</v>
      </c>
      <c r="P4030" t="s">
        <v>25</v>
      </c>
      <c r="Q4030" t="s">
        <v>26</v>
      </c>
      <c r="R4030" t="s">
        <v>46</v>
      </c>
      <c r="S4030" t="s">
        <v>47</v>
      </c>
      <c r="T4030" t="s">
        <v>29</v>
      </c>
      <c r="U4030" t="s">
        <v>30</v>
      </c>
      <c r="V4030" s="5">
        <f>data[[#This Row],[PriceUSD]]*data[[#This Row],[Quantity]]</f>
        <v>114</v>
      </c>
      <c r="W4030" s="7">
        <f>data[[#This Row],[OrderDate]] + TIME(VALUE(LEFT(data[[#This Row],[OrderTime]],2)), VALUE(RIGHT(data[[#This Row],[OrderTime]],2)), 0)</f>
        <v>45580.054166666669</v>
      </c>
      <c r="X4030" s="7">
        <f>_xlfn.MINIFS(data[OrderDateTime], data[CustomerName], data[[#This Row],[CustomerName]])</f>
        <v>45528.054166666669</v>
      </c>
      <c r="Y4030" t="str">
        <f>IF(data[[#This Row],[OrderDateTime]]=data[[#This Row],[FirstOrderDateTime]], "New", "Returning")</f>
        <v>Returning</v>
      </c>
      <c r="Z4030" s="7">
        <f>data[[#This Row],[DeliveryDate]] + data[[#This Row],[DeliveryTime]]</f>
        <v>45580.56527777778</v>
      </c>
      <c r="AA4030" s="7">
        <f>data[[#This Row],[OrderDateTime]] + 1</f>
        <v>45581.054166666669</v>
      </c>
      <c r="AB4030" s="7" t="str">
        <f>IF(data[[#This Row],[DeliveryDateTime]] &lt;= data[[#This Row],[SLADue]], "On Time", "Late")</f>
        <v>On Time</v>
      </c>
    </row>
    <row r="4031" spans="1:28" x14ac:dyDescent="0.2">
      <c r="A4031" t="s">
        <v>4581</v>
      </c>
      <c r="B4031" t="s">
        <v>19</v>
      </c>
      <c r="C4031" t="s">
        <v>69</v>
      </c>
      <c r="D4031" t="s">
        <v>70</v>
      </c>
      <c r="E4031" s="5">
        <v>51.13</v>
      </c>
      <c r="F4031" t="s">
        <v>51</v>
      </c>
      <c r="G4031">
        <v>1</v>
      </c>
      <c r="H4031" s="1">
        <v>45752</v>
      </c>
      <c r="I4031" s="1" t="str">
        <f>TEXT(data[[#This Row],[OrderDate]],"mmm")</f>
        <v>Apr</v>
      </c>
      <c r="J4031" s="6">
        <v>0.73819444444444449</v>
      </c>
      <c r="K4031" s="6" t="str">
        <f>TEXT(data[[#This Row],[OrderTime]],"h")</f>
        <v>17</v>
      </c>
      <c r="L4031" s="1">
        <v>45753</v>
      </c>
      <c r="M4031" s="6">
        <v>0.82152777777777775</v>
      </c>
      <c r="N4031" t="s">
        <v>57</v>
      </c>
      <c r="O4031" t="s">
        <v>479</v>
      </c>
      <c r="P4031" t="s">
        <v>25</v>
      </c>
      <c r="Q4031" t="s">
        <v>26</v>
      </c>
      <c r="R4031" t="s">
        <v>37</v>
      </c>
      <c r="S4031" t="s">
        <v>28</v>
      </c>
      <c r="T4031" t="s">
        <v>29</v>
      </c>
      <c r="U4031" t="s">
        <v>30</v>
      </c>
      <c r="V4031" s="5">
        <f>data[[#This Row],[PriceUSD]]*data[[#This Row],[Quantity]]</f>
        <v>51.13</v>
      </c>
      <c r="W4031" s="7">
        <f>data[[#This Row],[OrderDate]] + TIME(VALUE(LEFT(data[[#This Row],[OrderTime]],2)), VALUE(RIGHT(data[[#This Row],[OrderTime]],2)), 0)</f>
        <v>45752.030555555553</v>
      </c>
      <c r="X4031" s="7">
        <f>_xlfn.MINIFS(data[OrderDateTime], data[CustomerName], data[[#This Row],[CustomerName]])</f>
        <v>45670.015277777777</v>
      </c>
      <c r="Y4031" t="str">
        <f>IF(data[[#This Row],[OrderDateTime]]=data[[#This Row],[FirstOrderDateTime]], "New", "Returning")</f>
        <v>Returning</v>
      </c>
      <c r="Z4031" s="7">
        <f>data[[#This Row],[DeliveryDate]] + data[[#This Row],[DeliveryTime]]</f>
        <v>45753.821527777778</v>
      </c>
      <c r="AA4031" s="7">
        <f>data[[#This Row],[OrderDateTime]] + 1</f>
        <v>45753.030555555553</v>
      </c>
      <c r="AB4031" s="7" t="str">
        <f>IF(data[[#This Row],[DeliveryDateTime]] &lt;= data[[#This Row],[SLADue]], "On Time", "Late")</f>
        <v>Late</v>
      </c>
    </row>
    <row r="4032" spans="1:28" x14ac:dyDescent="0.2">
      <c r="A4032" t="s">
        <v>4582</v>
      </c>
      <c r="B4032" t="s">
        <v>19</v>
      </c>
      <c r="C4032" t="s">
        <v>20</v>
      </c>
      <c r="D4032" t="s">
        <v>21</v>
      </c>
      <c r="E4032" s="5">
        <v>18.5</v>
      </c>
      <c r="F4032" t="s">
        <v>43</v>
      </c>
      <c r="G4032">
        <v>2</v>
      </c>
      <c r="H4032" s="1">
        <v>45723</v>
      </c>
      <c r="I4032" s="1" t="str">
        <f>TEXT(data[[#This Row],[OrderDate]],"mmm")</f>
        <v>Mar</v>
      </c>
      <c r="J4032" s="6">
        <v>0.84722222222222221</v>
      </c>
      <c r="K4032" s="6" t="str">
        <f>TEXT(data[[#This Row],[OrderTime]],"h")</f>
        <v>20</v>
      </c>
      <c r="L4032" s="1">
        <v>45725</v>
      </c>
      <c r="M4032" s="6">
        <v>0.65972222222222221</v>
      </c>
      <c r="N4032" t="s">
        <v>233</v>
      </c>
      <c r="O4032" t="s">
        <v>184</v>
      </c>
      <c r="P4032" t="s">
        <v>234</v>
      </c>
      <c r="Q4032" t="s">
        <v>26</v>
      </c>
      <c r="R4032" t="s">
        <v>27</v>
      </c>
      <c r="S4032" t="s">
        <v>105</v>
      </c>
      <c r="T4032" t="s">
        <v>29</v>
      </c>
      <c r="U4032" t="s">
        <v>39</v>
      </c>
      <c r="V4032" s="5">
        <f>data[[#This Row],[PriceUSD]]*data[[#This Row],[Quantity]]</f>
        <v>37</v>
      </c>
      <c r="W4032" s="7">
        <f>data[[#This Row],[OrderDate]] + TIME(VALUE(LEFT(data[[#This Row],[OrderTime]],2)), VALUE(RIGHT(data[[#This Row],[OrderTime]],2)), 0)</f>
        <v>45723.015277777777</v>
      </c>
      <c r="X4032" s="7">
        <f>_xlfn.MINIFS(data[OrderDateTime], data[CustomerName], data[[#This Row],[CustomerName]])</f>
        <v>45515.054166666669</v>
      </c>
      <c r="Y4032" t="str">
        <f>IF(data[[#This Row],[OrderDateTime]]=data[[#This Row],[FirstOrderDateTime]], "New", "Returning")</f>
        <v>Returning</v>
      </c>
      <c r="Z4032" s="7">
        <f>data[[#This Row],[DeliveryDate]] + data[[#This Row],[DeliveryTime]]</f>
        <v>45725.659722222219</v>
      </c>
      <c r="AA4032" s="7">
        <f>data[[#This Row],[OrderDateTime]] + 1</f>
        <v>45724.015277777777</v>
      </c>
      <c r="AB4032" s="7" t="str">
        <f>IF(data[[#This Row],[DeliveryDateTime]] &lt;= data[[#This Row],[SLADue]], "On Time", "Late")</f>
        <v>Late</v>
      </c>
    </row>
    <row r="4033" spans="1:28" x14ac:dyDescent="0.2">
      <c r="A4033" t="s">
        <v>4583</v>
      </c>
      <c r="B4033" t="s">
        <v>19</v>
      </c>
      <c r="C4033" t="s">
        <v>258</v>
      </c>
      <c r="D4033" t="s">
        <v>259</v>
      </c>
      <c r="E4033" s="5">
        <v>118.8</v>
      </c>
      <c r="F4033" t="s">
        <v>51</v>
      </c>
      <c r="G4033">
        <v>1</v>
      </c>
      <c r="H4033" s="1">
        <v>45714</v>
      </c>
      <c r="I4033" s="1" t="str">
        <f>TEXT(data[[#This Row],[OrderDate]],"mmm")</f>
        <v>Feb</v>
      </c>
      <c r="J4033" s="6">
        <v>0.7</v>
      </c>
      <c r="K4033" s="6" t="str">
        <f>TEXT(data[[#This Row],[OrderTime]],"h")</f>
        <v>16</v>
      </c>
      <c r="L4033" s="1">
        <v>45715</v>
      </c>
      <c r="M4033" s="6">
        <v>0.69652777777777775</v>
      </c>
      <c r="N4033" t="s">
        <v>95</v>
      </c>
      <c r="O4033" t="s">
        <v>693</v>
      </c>
      <c r="P4033" t="s">
        <v>25</v>
      </c>
      <c r="Q4033" t="s">
        <v>53</v>
      </c>
      <c r="R4033" t="s">
        <v>261</v>
      </c>
      <c r="S4033" t="s">
        <v>28</v>
      </c>
      <c r="T4033" t="s">
        <v>29</v>
      </c>
      <c r="U4033" t="s">
        <v>39</v>
      </c>
      <c r="V4033" s="5">
        <f>data[[#This Row],[PriceUSD]]*data[[#This Row],[Quantity]]</f>
        <v>118.8</v>
      </c>
      <c r="W4033" s="7">
        <f>data[[#This Row],[OrderDate]] + TIME(VALUE(LEFT(data[[#This Row],[OrderTime]],2)), VALUE(RIGHT(data[[#This Row],[OrderTime]],2)), 0)</f>
        <v>45714</v>
      </c>
      <c r="X4033" s="7">
        <f>_xlfn.MINIFS(data[OrderDateTime], data[CustomerName], data[[#This Row],[CustomerName]])</f>
        <v>45535.052083333336</v>
      </c>
      <c r="Y4033" t="str">
        <f>IF(data[[#This Row],[OrderDateTime]]=data[[#This Row],[FirstOrderDateTime]], "New", "Returning")</f>
        <v>Returning</v>
      </c>
      <c r="Z4033" s="7">
        <f>data[[#This Row],[DeliveryDate]] + data[[#This Row],[DeliveryTime]]</f>
        <v>45715.696527777778</v>
      </c>
      <c r="AA4033" s="7">
        <f>data[[#This Row],[OrderDateTime]] + 1</f>
        <v>45715</v>
      </c>
      <c r="AB4033" s="7" t="str">
        <f>IF(data[[#This Row],[DeliveryDateTime]] &lt;= data[[#This Row],[SLADue]], "On Time", "Late")</f>
        <v>Late</v>
      </c>
    </row>
    <row r="4034" spans="1:28" x14ac:dyDescent="0.2">
      <c r="A4034" t="s">
        <v>4584</v>
      </c>
      <c r="B4034" t="s">
        <v>19</v>
      </c>
      <c r="C4034" t="s">
        <v>126</v>
      </c>
      <c r="D4034" t="s">
        <v>127</v>
      </c>
      <c r="E4034" s="5">
        <v>23.49</v>
      </c>
      <c r="F4034" t="s">
        <v>138</v>
      </c>
      <c r="G4034">
        <v>2</v>
      </c>
      <c r="H4034" s="1">
        <v>45758</v>
      </c>
      <c r="I4034" s="1" t="str">
        <f>TEXT(data[[#This Row],[OrderDate]],"mmm")</f>
        <v>Apr</v>
      </c>
      <c r="J4034" s="6">
        <v>0.46319444444444446</v>
      </c>
      <c r="K4034" s="6" t="str">
        <f>TEXT(data[[#This Row],[OrderTime]],"h")</f>
        <v>11</v>
      </c>
      <c r="L4034" s="1">
        <v>45758</v>
      </c>
      <c r="M4034" s="6">
        <v>0.67152777777777772</v>
      </c>
      <c r="N4034" t="s">
        <v>44</v>
      </c>
      <c r="O4034" t="s">
        <v>519</v>
      </c>
      <c r="P4034" t="s">
        <v>25</v>
      </c>
      <c r="Q4034" t="s">
        <v>53</v>
      </c>
      <c r="R4034" t="s">
        <v>129</v>
      </c>
      <c r="S4034" t="s">
        <v>47</v>
      </c>
      <c r="T4034" t="s">
        <v>29</v>
      </c>
      <c r="U4034" t="s">
        <v>39</v>
      </c>
      <c r="V4034" s="5">
        <f>data[[#This Row],[PriceUSD]]*data[[#This Row],[Quantity]]</f>
        <v>46.98</v>
      </c>
      <c r="W4034" s="7">
        <f>data[[#This Row],[OrderDate]] + TIME(VALUE(LEFT(data[[#This Row],[OrderTime]],2)), VALUE(RIGHT(data[[#This Row],[OrderTime]],2)), 0)</f>
        <v>45758.030555555553</v>
      </c>
      <c r="X4034" s="7">
        <f>_xlfn.MINIFS(data[OrderDateTime], data[CustomerName], data[[#This Row],[CustomerName]])</f>
        <v>45511.007638888892</v>
      </c>
      <c r="Y4034" t="str">
        <f>IF(data[[#This Row],[OrderDateTime]]=data[[#This Row],[FirstOrderDateTime]], "New", "Returning")</f>
        <v>Returning</v>
      </c>
      <c r="Z4034" s="7">
        <f>data[[#This Row],[DeliveryDate]] + data[[#This Row],[DeliveryTime]]</f>
        <v>45758.671527777777</v>
      </c>
      <c r="AA4034" s="7">
        <f>data[[#This Row],[OrderDateTime]] + 1</f>
        <v>45759.030555555553</v>
      </c>
      <c r="AB4034" s="7" t="str">
        <f>IF(data[[#This Row],[DeliveryDateTime]] &lt;= data[[#This Row],[SLADue]], "On Time", "Late")</f>
        <v>On Time</v>
      </c>
    </row>
    <row r="4035" spans="1:28" x14ac:dyDescent="0.2">
      <c r="A4035" t="s">
        <v>4585</v>
      </c>
      <c r="B4035" t="s">
        <v>19</v>
      </c>
      <c r="C4035" t="s">
        <v>69</v>
      </c>
      <c r="D4035" t="s">
        <v>70</v>
      </c>
      <c r="E4035" s="5">
        <v>54.49</v>
      </c>
      <c r="F4035" t="s">
        <v>71</v>
      </c>
      <c r="G4035">
        <v>1</v>
      </c>
      <c r="H4035" s="1">
        <v>45670</v>
      </c>
      <c r="I4035" s="1" t="str">
        <f>TEXT(data[[#This Row],[OrderDate]],"mmm")</f>
        <v>Jan</v>
      </c>
      <c r="J4035" s="6">
        <v>0.42569444444444443</v>
      </c>
      <c r="K4035" s="6" t="str">
        <f>TEXT(data[[#This Row],[OrderTime]],"h")</f>
        <v>10</v>
      </c>
      <c r="L4035" s="1">
        <v>45671</v>
      </c>
      <c r="M4035" s="6">
        <v>0.59236111111111112</v>
      </c>
      <c r="N4035" t="s">
        <v>23</v>
      </c>
      <c r="O4035" t="s">
        <v>1091</v>
      </c>
      <c r="P4035" t="s">
        <v>25</v>
      </c>
      <c r="Q4035" t="s">
        <v>26</v>
      </c>
      <c r="R4035" t="s">
        <v>37</v>
      </c>
      <c r="S4035" t="s">
        <v>28</v>
      </c>
      <c r="T4035" t="s">
        <v>136</v>
      </c>
      <c r="U4035" t="s">
        <v>30</v>
      </c>
      <c r="V4035" s="5">
        <f>data[[#This Row],[PriceUSD]]*data[[#This Row],[Quantity]]</f>
        <v>54.49</v>
      </c>
      <c r="W4035" s="7">
        <f>data[[#This Row],[OrderDate]] + TIME(VALUE(LEFT(data[[#This Row],[OrderTime]],2)), VALUE(RIGHT(data[[#This Row],[OrderTime]],2)), 0)</f>
        <v>45670.030555555553</v>
      </c>
      <c r="X4035" s="7">
        <f>_xlfn.MINIFS(data[OrderDateTime], data[CustomerName], data[[#This Row],[CustomerName]])</f>
        <v>45511.015277777777</v>
      </c>
      <c r="Y4035" t="str">
        <f>IF(data[[#This Row],[OrderDateTime]]=data[[#This Row],[FirstOrderDateTime]], "New", "Returning")</f>
        <v>Returning</v>
      </c>
      <c r="Z4035" s="7">
        <f>data[[#This Row],[DeliveryDate]] + data[[#This Row],[DeliveryTime]]</f>
        <v>45671.592361111114</v>
      </c>
      <c r="AA4035" s="7">
        <f>data[[#This Row],[OrderDateTime]] + 1</f>
        <v>45671.030555555553</v>
      </c>
      <c r="AB4035" s="7" t="str">
        <f>IF(data[[#This Row],[DeliveryDateTime]] &lt;= data[[#This Row],[SLADue]], "On Time", "Late")</f>
        <v>Late</v>
      </c>
    </row>
    <row r="4036" spans="1:28" x14ac:dyDescent="0.2">
      <c r="A4036" t="s">
        <v>4586</v>
      </c>
      <c r="B4036" t="s">
        <v>19</v>
      </c>
      <c r="C4036" t="s">
        <v>79</v>
      </c>
      <c r="D4036" t="s">
        <v>80</v>
      </c>
      <c r="E4036" s="5">
        <v>28.11</v>
      </c>
      <c r="F4036" t="s">
        <v>63</v>
      </c>
      <c r="G4036">
        <v>2</v>
      </c>
      <c r="H4036" s="1">
        <v>45844</v>
      </c>
      <c r="I4036" s="1" t="str">
        <f>TEXT(data[[#This Row],[OrderDate]],"mmm")</f>
        <v>Jul</v>
      </c>
      <c r="J4036" s="6">
        <v>0.64027777777777772</v>
      </c>
      <c r="K4036" s="6" t="str">
        <f>TEXT(data[[#This Row],[OrderTime]],"h")</f>
        <v>15</v>
      </c>
      <c r="L4036" s="1">
        <v>45845</v>
      </c>
      <c r="M4036" s="6">
        <v>0.84861111111111109</v>
      </c>
      <c r="N4036" t="s">
        <v>57</v>
      </c>
      <c r="O4036" t="s">
        <v>268</v>
      </c>
      <c r="P4036" t="s">
        <v>25</v>
      </c>
      <c r="Q4036" t="s">
        <v>53</v>
      </c>
      <c r="R4036" t="s">
        <v>83</v>
      </c>
      <c r="S4036" t="s">
        <v>28</v>
      </c>
      <c r="T4036" t="s">
        <v>59</v>
      </c>
      <c r="U4036" t="s">
        <v>30</v>
      </c>
      <c r="V4036" s="5">
        <f>data[[#This Row],[PriceUSD]]*data[[#This Row],[Quantity]]</f>
        <v>56.22</v>
      </c>
      <c r="W4036" s="7">
        <f>data[[#This Row],[OrderDate]] + TIME(VALUE(LEFT(data[[#This Row],[OrderTime]],2)), VALUE(RIGHT(data[[#This Row],[OrderTime]],2)), 0)</f>
        <v>45844.054166666669</v>
      </c>
      <c r="X4036" s="7">
        <f>_xlfn.MINIFS(data[OrderDateTime], data[CustomerName], data[[#This Row],[CustomerName]])</f>
        <v>45529.015277777777</v>
      </c>
      <c r="Y4036" t="str">
        <f>IF(data[[#This Row],[OrderDateTime]]=data[[#This Row],[FirstOrderDateTime]], "New", "Returning")</f>
        <v>Returning</v>
      </c>
      <c r="Z4036" s="7">
        <f>data[[#This Row],[DeliveryDate]] + data[[#This Row],[DeliveryTime]]</f>
        <v>45845.848611111112</v>
      </c>
      <c r="AA4036" s="7">
        <f>data[[#This Row],[OrderDateTime]] + 1</f>
        <v>45845.054166666669</v>
      </c>
      <c r="AB4036" s="7" t="str">
        <f>IF(data[[#This Row],[DeliveryDateTime]] &lt;= data[[#This Row],[SLADue]], "On Time", "Late")</f>
        <v>Late</v>
      </c>
    </row>
    <row r="4037" spans="1:28" x14ac:dyDescent="0.2">
      <c r="A4037" t="s">
        <v>4587</v>
      </c>
      <c r="B4037" t="s">
        <v>19</v>
      </c>
      <c r="C4037" t="s">
        <v>79</v>
      </c>
      <c r="D4037" t="s">
        <v>80</v>
      </c>
      <c r="E4037" s="5">
        <v>30.25</v>
      </c>
      <c r="F4037" t="s">
        <v>63</v>
      </c>
      <c r="G4037">
        <v>1</v>
      </c>
      <c r="H4037" s="1">
        <v>45584</v>
      </c>
      <c r="I4037" s="1" t="str">
        <f>TEXT(data[[#This Row],[OrderDate]],"mmm")</f>
        <v>Oct</v>
      </c>
      <c r="J4037" s="6">
        <v>0.45416666666666666</v>
      </c>
      <c r="K4037" s="6" t="str">
        <f>TEXT(data[[#This Row],[OrderTime]],"h")</f>
        <v>10</v>
      </c>
      <c r="L4037" s="1">
        <v>45584</v>
      </c>
      <c r="M4037" s="6">
        <v>0.62083333333333335</v>
      </c>
      <c r="N4037" t="s">
        <v>57</v>
      </c>
      <c r="O4037" t="s">
        <v>934</v>
      </c>
      <c r="P4037" t="s">
        <v>25</v>
      </c>
      <c r="Q4037" t="s">
        <v>26</v>
      </c>
      <c r="R4037" t="s">
        <v>83</v>
      </c>
      <c r="S4037" t="s">
        <v>47</v>
      </c>
      <c r="T4037" t="s">
        <v>136</v>
      </c>
      <c r="U4037" t="s">
        <v>30</v>
      </c>
      <c r="V4037" s="5">
        <f>data[[#This Row],[PriceUSD]]*data[[#This Row],[Quantity]]</f>
        <v>30.25</v>
      </c>
      <c r="W4037" s="7">
        <f>data[[#This Row],[OrderDate]] + TIME(VALUE(LEFT(data[[#This Row],[OrderTime]],2)), VALUE(RIGHT(data[[#This Row],[OrderTime]],2)), 0)</f>
        <v>45584.046527777777</v>
      </c>
      <c r="X4037" s="7">
        <f>_xlfn.MINIFS(data[OrderDateTime], data[CustomerName], data[[#This Row],[CustomerName]])</f>
        <v>45515.030555555553</v>
      </c>
      <c r="Y4037" t="str">
        <f>IF(data[[#This Row],[OrderDateTime]]=data[[#This Row],[FirstOrderDateTime]], "New", "Returning")</f>
        <v>Returning</v>
      </c>
      <c r="Z4037" s="7">
        <f>data[[#This Row],[DeliveryDate]] + data[[#This Row],[DeliveryTime]]</f>
        <v>45584.620833333334</v>
      </c>
      <c r="AA4037" s="7">
        <f>data[[#This Row],[OrderDateTime]] + 1</f>
        <v>45585.046527777777</v>
      </c>
      <c r="AB4037" s="7" t="str">
        <f>IF(data[[#This Row],[DeliveryDateTime]] &lt;= data[[#This Row],[SLADue]], "On Time", "Late")</f>
        <v>On Time</v>
      </c>
    </row>
    <row r="4038" spans="1:28" x14ac:dyDescent="0.2">
      <c r="A4038" t="s">
        <v>4588</v>
      </c>
      <c r="B4038" t="s">
        <v>19</v>
      </c>
      <c r="C4038" t="s">
        <v>69</v>
      </c>
      <c r="D4038" t="s">
        <v>70</v>
      </c>
      <c r="E4038" s="5">
        <v>58.86</v>
      </c>
      <c r="F4038" t="s">
        <v>51</v>
      </c>
      <c r="G4038">
        <v>1</v>
      </c>
      <c r="H4038" s="1">
        <v>45630</v>
      </c>
      <c r="I4038" s="1" t="str">
        <f>TEXT(data[[#This Row],[OrderDate]],"mmm")</f>
        <v>Dec</v>
      </c>
      <c r="J4038" s="6">
        <v>0.56874999999999998</v>
      </c>
      <c r="K4038" s="6" t="str">
        <f>TEXT(data[[#This Row],[OrderTime]],"h")</f>
        <v>13</v>
      </c>
      <c r="L4038" s="1">
        <v>45630</v>
      </c>
      <c r="M4038" s="6">
        <v>0.73541666666666672</v>
      </c>
      <c r="N4038" t="s">
        <v>175</v>
      </c>
      <c r="O4038" t="s">
        <v>849</v>
      </c>
      <c r="P4038" t="s">
        <v>25</v>
      </c>
      <c r="Q4038" t="s">
        <v>26</v>
      </c>
      <c r="R4038" t="s">
        <v>37</v>
      </c>
      <c r="S4038" t="s">
        <v>47</v>
      </c>
      <c r="T4038" t="s">
        <v>38</v>
      </c>
      <c r="U4038" t="s">
        <v>30</v>
      </c>
      <c r="V4038" s="5">
        <f>data[[#This Row],[PriceUSD]]*data[[#This Row],[Quantity]]</f>
        <v>58.86</v>
      </c>
      <c r="W4038" s="7">
        <f>data[[#This Row],[OrderDate]] + TIME(VALUE(LEFT(data[[#This Row],[OrderTime]],2)), VALUE(RIGHT(data[[#This Row],[OrderTime]],2)), 0)</f>
        <v>45630.052083333336</v>
      </c>
      <c r="X4038" s="7">
        <f>_xlfn.MINIFS(data[OrderDateTime], data[CustomerName], data[[#This Row],[CustomerName]])</f>
        <v>45531.061805555553</v>
      </c>
      <c r="Y4038" t="str">
        <f>IF(data[[#This Row],[OrderDateTime]]=data[[#This Row],[FirstOrderDateTime]], "New", "Returning")</f>
        <v>Returning</v>
      </c>
      <c r="Z4038" s="7">
        <f>data[[#This Row],[DeliveryDate]] + data[[#This Row],[DeliveryTime]]</f>
        <v>45630.73541666667</v>
      </c>
      <c r="AA4038" s="7">
        <f>data[[#This Row],[OrderDateTime]] + 1</f>
        <v>45631.052083333336</v>
      </c>
      <c r="AB4038" s="7" t="str">
        <f>IF(data[[#This Row],[DeliveryDateTime]] &lt;= data[[#This Row],[SLADue]], "On Time", "Late")</f>
        <v>On Time</v>
      </c>
    </row>
    <row r="4039" spans="1:28" x14ac:dyDescent="0.2">
      <c r="A4039" t="s">
        <v>4589</v>
      </c>
      <c r="B4039" t="s">
        <v>19</v>
      </c>
      <c r="C4039" t="s">
        <v>20</v>
      </c>
      <c r="D4039" t="s">
        <v>21</v>
      </c>
      <c r="E4039" s="5">
        <v>17.04</v>
      </c>
      <c r="F4039" t="s">
        <v>22</v>
      </c>
      <c r="G4039">
        <v>1</v>
      </c>
      <c r="H4039" s="1">
        <v>45661</v>
      </c>
      <c r="I4039" s="1" t="str">
        <f>TEXT(data[[#This Row],[OrderDate]],"mmm")</f>
        <v>Jan</v>
      </c>
      <c r="J4039" s="6">
        <v>0.48888888888888887</v>
      </c>
      <c r="K4039" s="6" t="str">
        <f>TEXT(data[[#This Row],[OrderTime]],"h")</f>
        <v>11</v>
      </c>
      <c r="L4039" s="1">
        <v>45662</v>
      </c>
      <c r="M4039" s="6">
        <v>0.69722222222222219</v>
      </c>
      <c r="N4039" t="s">
        <v>434</v>
      </c>
      <c r="O4039" t="s">
        <v>1223</v>
      </c>
      <c r="P4039" t="s">
        <v>234</v>
      </c>
      <c r="Q4039" t="s">
        <v>53</v>
      </c>
      <c r="R4039" t="s">
        <v>27</v>
      </c>
      <c r="S4039" t="s">
        <v>28</v>
      </c>
      <c r="T4039" t="s">
        <v>29</v>
      </c>
      <c r="U4039" t="s">
        <v>30</v>
      </c>
      <c r="V4039" s="5">
        <f>data[[#This Row],[PriceUSD]]*data[[#This Row],[Quantity]]</f>
        <v>17.04</v>
      </c>
      <c r="W4039" s="7">
        <f>data[[#This Row],[OrderDate]] + TIME(VALUE(LEFT(data[[#This Row],[OrderTime]],2)), VALUE(RIGHT(data[[#This Row],[OrderTime]],2)), 0)</f>
        <v>45661.061805555553</v>
      </c>
      <c r="X4039" s="7">
        <f>_xlfn.MINIFS(data[OrderDateTime], data[CustomerName], data[[#This Row],[CustomerName]])</f>
        <v>45563.030555555553</v>
      </c>
      <c r="Y4039" t="str">
        <f>IF(data[[#This Row],[OrderDateTime]]=data[[#This Row],[FirstOrderDateTime]], "New", "Returning")</f>
        <v>Returning</v>
      </c>
      <c r="Z4039" s="7">
        <f>data[[#This Row],[DeliveryDate]] + data[[#This Row],[DeliveryTime]]</f>
        <v>45662.697222222225</v>
      </c>
      <c r="AA4039" s="7">
        <f>data[[#This Row],[OrderDateTime]] + 1</f>
        <v>45662.061805555553</v>
      </c>
      <c r="AB4039" s="7" t="str">
        <f>IF(data[[#This Row],[DeliveryDateTime]] &lt;= data[[#This Row],[SLADue]], "On Time", "Late")</f>
        <v>Late</v>
      </c>
    </row>
    <row r="4040" spans="1:28" x14ac:dyDescent="0.2">
      <c r="A4040" t="s">
        <v>4590</v>
      </c>
      <c r="B4040" t="s">
        <v>19</v>
      </c>
      <c r="C4040" t="s">
        <v>117</v>
      </c>
      <c r="D4040" t="s">
        <v>118</v>
      </c>
      <c r="E4040" s="5">
        <v>74.63</v>
      </c>
      <c r="F4040" t="s">
        <v>182</v>
      </c>
      <c r="G4040">
        <v>1</v>
      </c>
      <c r="H4040" s="1">
        <v>45593</v>
      </c>
      <c r="I4040" s="1" t="str">
        <f>TEXT(data[[#This Row],[OrderDate]],"mmm")</f>
        <v>Oct</v>
      </c>
      <c r="J4040" s="6">
        <v>0.72222222222222221</v>
      </c>
      <c r="K4040" s="6" t="str">
        <f>TEXT(data[[#This Row],[OrderTime]],"h")</f>
        <v>17</v>
      </c>
      <c r="L4040" s="1">
        <v>45594</v>
      </c>
      <c r="M4040" s="6">
        <v>0.83194444444444449</v>
      </c>
      <c r="N4040" t="s">
        <v>75</v>
      </c>
      <c r="O4040" t="s">
        <v>268</v>
      </c>
      <c r="P4040" t="s">
        <v>77</v>
      </c>
      <c r="Q4040" t="s">
        <v>53</v>
      </c>
      <c r="R4040" t="s">
        <v>66</v>
      </c>
      <c r="S4040" t="s">
        <v>28</v>
      </c>
      <c r="T4040" t="s">
        <v>106</v>
      </c>
      <c r="U4040" t="s">
        <v>30</v>
      </c>
      <c r="V4040" s="5">
        <f>data[[#This Row],[PriceUSD]]*data[[#This Row],[Quantity]]</f>
        <v>74.63</v>
      </c>
      <c r="W4040" s="7">
        <f>data[[#This Row],[OrderDate]] + TIME(VALUE(LEFT(data[[#This Row],[OrderTime]],2)), VALUE(RIGHT(data[[#This Row],[OrderTime]],2)), 0)</f>
        <v>45593.015277777777</v>
      </c>
      <c r="X4040" s="7">
        <f>_xlfn.MINIFS(data[OrderDateTime], data[CustomerName], data[[#This Row],[CustomerName]])</f>
        <v>45529.015277777777</v>
      </c>
      <c r="Y4040" t="str">
        <f>IF(data[[#This Row],[OrderDateTime]]=data[[#This Row],[FirstOrderDateTime]], "New", "Returning")</f>
        <v>Returning</v>
      </c>
      <c r="Z4040" s="7">
        <f>data[[#This Row],[DeliveryDate]] + data[[#This Row],[DeliveryTime]]</f>
        <v>45594.831944444442</v>
      </c>
      <c r="AA4040" s="7">
        <f>data[[#This Row],[OrderDateTime]] + 1</f>
        <v>45594.015277777777</v>
      </c>
      <c r="AB4040" s="7" t="str">
        <f>IF(data[[#This Row],[DeliveryDateTime]] &lt;= data[[#This Row],[SLADue]], "On Time", "Late")</f>
        <v>Late</v>
      </c>
    </row>
    <row r="4041" spans="1:28" x14ac:dyDescent="0.2">
      <c r="A4041" t="s">
        <v>4591</v>
      </c>
      <c r="B4041" t="s">
        <v>19</v>
      </c>
      <c r="C4041" t="s">
        <v>69</v>
      </c>
      <c r="D4041" t="s">
        <v>70</v>
      </c>
      <c r="E4041" s="5">
        <v>50.34</v>
      </c>
      <c r="F4041" t="s">
        <v>56</v>
      </c>
      <c r="G4041">
        <v>1</v>
      </c>
      <c r="H4041" s="1">
        <v>45600</v>
      </c>
      <c r="I4041" s="1" t="str">
        <f>TEXT(data[[#This Row],[OrderDate]],"mmm")</f>
        <v>Nov</v>
      </c>
      <c r="J4041" s="6">
        <v>0.5180555555555556</v>
      </c>
      <c r="K4041" s="6" t="str">
        <f>TEXT(data[[#This Row],[OrderTime]],"h")</f>
        <v>12</v>
      </c>
      <c r="L4041" s="1">
        <v>45601</v>
      </c>
      <c r="M4041" s="6">
        <v>0.55972222222222223</v>
      </c>
      <c r="N4041" t="s">
        <v>23</v>
      </c>
      <c r="O4041" t="s">
        <v>444</v>
      </c>
      <c r="P4041" t="s">
        <v>25</v>
      </c>
      <c r="Q4041" t="s">
        <v>26</v>
      </c>
      <c r="R4041" t="s">
        <v>37</v>
      </c>
      <c r="S4041" t="s">
        <v>28</v>
      </c>
      <c r="T4041" t="s">
        <v>29</v>
      </c>
      <c r="U4041" t="s">
        <v>30</v>
      </c>
      <c r="V4041" s="5">
        <f>data[[#This Row],[PriceUSD]]*data[[#This Row],[Quantity]]</f>
        <v>50.34</v>
      </c>
      <c r="W4041" s="7">
        <f>data[[#This Row],[OrderDate]] + TIME(VALUE(LEFT(data[[#This Row],[OrderTime]],2)), VALUE(RIGHT(data[[#This Row],[OrderTime]],2)), 0)</f>
        <v>45600.038888888892</v>
      </c>
      <c r="X4041" s="7">
        <f>_xlfn.MINIFS(data[OrderDateTime], data[CustomerName], data[[#This Row],[CustomerName]])</f>
        <v>45544.007638888892</v>
      </c>
      <c r="Y4041" t="str">
        <f>IF(data[[#This Row],[OrderDateTime]]=data[[#This Row],[FirstOrderDateTime]], "New", "Returning")</f>
        <v>Returning</v>
      </c>
      <c r="Z4041" s="7">
        <f>data[[#This Row],[DeliveryDate]] + data[[#This Row],[DeliveryTime]]</f>
        <v>45601.55972222222</v>
      </c>
      <c r="AA4041" s="7">
        <f>data[[#This Row],[OrderDateTime]] + 1</f>
        <v>45601.038888888892</v>
      </c>
      <c r="AB4041" s="7" t="str">
        <f>IF(data[[#This Row],[DeliveryDateTime]] &lt;= data[[#This Row],[SLADue]], "On Time", "Late")</f>
        <v>Late</v>
      </c>
    </row>
    <row r="4042" spans="1:28" x14ac:dyDescent="0.2">
      <c r="A4042" t="s">
        <v>4592</v>
      </c>
      <c r="B4042" t="s">
        <v>19</v>
      </c>
      <c r="C4042" t="s">
        <v>49</v>
      </c>
      <c r="D4042" t="s">
        <v>50</v>
      </c>
      <c r="E4042" s="5">
        <v>24</v>
      </c>
      <c r="F4042" t="s">
        <v>138</v>
      </c>
      <c r="G4042">
        <v>1</v>
      </c>
      <c r="H4042" s="1">
        <v>45594</v>
      </c>
      <c r="I4042" s="1" t="str">
        <f>TEXT(data[[#This Row],[OrderDate]],"mmm")</f>
        <v>Oct</v>
      </c>
      <c r="J4042" s="6">
        <v>0.87638888888888888</v>
      </c>
      <c r="K4042" s="6" t="str">
        <f>TEXT(data[[#This Row],[OrderTime]],"h")</f>
        <v>21</v>
      </c>
      <c r="L4042" s="1">
        <v>45595</v>
      </c>
      <c r="M4042" s="6">
        <v>0.87638888888888888</v>
      </c>
      <c r="N4042" t="s">
        <v>139</v>
      </c>
      <c r="O4042" t="s">
        <v>762</v>
      </c>
      <c r="P4042" t="s">
        <v>36</v>
      </c>
      <c r="Q4042" t="s">
        <v>26</v>
      </c>
      <c r="R4042" t="s">
        <v>54</v>
      </c>
      <c r="S4042" t="s">
        <v>28</v>
      </c>
      <c r="T4042" t="s">
        <v>29</v>
      </c>
      <c r="U4042" t="s">
        <v>39</v>
      </c>
      <c r="V4042" s="5">
        <f>data[[#This Row],[PriceUSD]]*data[[#This Row],[Quantity]]</f>
        <v>24</v>
      </c>
      <c r="W4042" s="7">
        <f>data[[#This Row],[OrderDate]] + TIME(VALUE(LEFT(data[[#This Row],[OrderTime]],2)), VALUE(RIGHT(data[[#This Row],[OrderTime]],2)), 0)</f>
        <v>45594.061805555553</v>
      </c>
      <c r="X4042" s="7">
        <f>_xlfn.MINIFS(data[OrderDateTime], data[CustomerName], data[[#This Row],[CustomerName]])</f>
        <v>45505.046527777777</v>
      </c>
      <c r="Y4042" t="str">
        <f>IF(data[[#This Row],[OrderDateTime]]=data[[#This Row],[FirstOrderDateTime]], "New", "Returning")</f>
        <v>Returning</v>
      </c>
      <c r="Z4042" s="7">
        <f>data[[#This Row],[DeliveryDate]] + data[[#This Row],[DeliveryTime]]</f>
        <v>45595.876388888886</v>
      </c>
      <c r="AA4042" s="7">
        <f>data[[#This Row],[OrderDateTime]] + 1</f>
        <v>45595.061805555553</v>
      </c>
      <c r="AB4042" s="7" t="str">
        <f>IF(data[[#This Row],[DeliveryDateTime]] &lt;= data[[#This Row],[SLADue]], "On Time", "Late")</f>
        <v>Late</v>
      </c>
    </row>
    <row r="4043" spans="1:28" x14ac:dyDescent="0.2">
      <c r="A4043" t="s">
        <v>4593</v>
      </c>
      <c r="B4043" t="s">
        <v>19</v>
      </c>
      <c r="C4043" t="s">
        <v>190</v>
      </c>
      <c r="D4043" t="s">
        <v>191</v>
      </c>
      <c r="E4043" s="5">
        <v>25.4</v>
      </c>
      <c r="F4043" t="s">
        <v>87</v>
      </c>
      <c r="G4043">
        <v>1</v>
      </c>
      <c r="H4043" s="1">
        <v>45789</v>
      </c>
      <c r="I4043" s="1" t="str">
        <f>TEXT(data[[#This Row],[OrderDate]],"mmm")</f>
        <v>May</v>
      </c>
      <c r="J4043" s="6">
        <v>0.58333333333333337</v>
      </c>
      <c r="K4043" s="6" t="str">
        <f>TEXT(data[[#This Row],[OrderTime]],"h")</f>
        <v>14</v>
      </c>
      <c r="L4043" s="1">
        <v>45790</v>
      </c>
      <c r="M4043" s="6">
        <v>0.79166666666666663</v>
      </c>
      <c r="N4043" t="s">
        <v>388</v>
      </c>
      <c r="O4043" t="s">
        <v>616</v>
      </c>
      <c r="P4043" t="s">
        <v>234</v>
      </c>
      <c r="Q4043" t="s">
        <v>53</v>
      </c>
      <c r="R4043" t="s">
        <v>192</v>
      </c>
      <c r="S4043" t="s">
        <v>28</v>
      </c>
      <c r="T4043" t="s">
        <v>29</v>
      </c>
      <c r="U4043" t="s">
        <v>30</v>
      </c>
      <c r="V4043" s="5">
        <f>data[[#This Row],[PriceUSD]]*data[[#This Row],[Quantity]]</f>
        <v>25.4</v>
      </c>
      <c r="W4043" s="7">
        <f>data[[#This Row],[OrderDate]] + TIME(VALUE(LEFT(data[[#This Row],[OrderTime]],2)), VALUE(RIGHT(data[[#This Row],[OrderTime]],2)), 0)</f>
        <v>45789.022916666669</v>
      </c>
      <c r="X4043" s="7">
        <f>_xlfn.MINIFS(data[OrderDateTime], data[CustomerName], data[[#This Row],[CustomerName]])</f>
        <v>45556.022916666669</v>
      </c>
      <c r="Y4043" t="str">
        <f>IF(data[[#This Row],[OrderDateTime]]=data[[#This Row],[FirstOrderDateTime]], "New", "Returning")</f>
        <v>Returning</v>
      </c>
      <c r="Z4043" s="7">
        <f>data[[#This Row],[DeliveryDate]] + data[[#This Row],[DeliveryTime]]</f>
        <v>45790.791666666664</v>
      </c>
      <c r="AA4043" s="7">
        <f>data[[#This Row],[OrderDateTime]] + 1</f>
        <v>45790.022916666669</v>
      </c>
      <c r="AB4043" s="7" t="str">
        <f>IF(data[[#This Row],[DeliveryDateTime]] &lt;= data[[#This Row],[SLADue]], "On Time", "Late")</f>
        <v>Late</v>
      </c>
    </row>
    <row r="4044" spans="1:28" x14ac:dyDescent="0.2">
      <c r="A4044" t="s">
        <v>4594</v>
      </c>
      <c r="B4044" t="s">
        <v>19</v>
      </c>
      <c r="C4044" t="s">
        <v>110</v>
      </c>
      <c r="D4044" t="s">
        <v>111</v>
      </c>
      <c r="E4044" s="5">
        <v>12.58</v>
      </c>
      <c r="F4044" t="s">
        <v>87</v>
      </c>
      <c r="G4044">
        <v>1</v>
      </c>
      <c r="H4044" s="1">
        <v>45530</v>
      </c>
      <c r="I4044" s="1" t="str">
        <f>TEXT(data[[#This Row],[OrderDate]],"mmm")</f>
        <v>Aug</v>
      </c>
      <c r="J4044" s="6">
        <v>0.86805555555555558</v>
      </c>
      <c r="K4044" s="6" t="str">
        <f>TEXT(data[[#This Row],[OrderTime]],"h")</f>
        <v>20</v>
      </c>
      <c r="L4044" s="1">
        <v>45531</v>
      </c>
      <c r="M4044" s="6">
        <v>0.90972222222222221</v>
      </c>
      <c r="N4044" t="s">
        <v>170</v>
      </c>
      <c r="O4044" t="s">
        <v>1539</v>
      </c>
      <c r="P4044" t="s">
        <v>36</v>
      </c>
      <c r="Q4044" t="s">
        <v>26</v>
      </c>
      <c r="R4044" t="s">
        <v>114</v>
      </c>
      <c r="S4044" t="s">
        <v>28</v>
      </c>
      <c r="T4044" t="s">
        <v>115</v>
      </c>
      <c r="U4044" t="s">
        <v>30</v>
      </c>
      <c r="V4044" s="5">
        <f>data[[#This Row],[PriceUSD]]*data[[#This Row],[Quantity]]</f>
        <v>12.58</v>
      </c>
      <c r="W4044" s="7">
        <f>data[[#This Row],[OrderDate]] + TIME(VALUE(LEFT(data[[#This Row],[OrderTime]],2)), VALUE(RIGHT(data[[#This Row],[OrderTime]],2)), 0)</f>
        <v>45530.038888888892</v>
      </c>
      <c r="X4044" s="7">
        <f>_xlfn.MINIFS(data[OrderDateTime], data[CustomerName], data[[#This Row],[CustomerName]])</f>
        <v>45530.038888888892</v>
      </c>
      <c r="Y4044" t="str">
        <f>IF(data[[#This Row],[OrderDateTime]]=data[[#This Row],[FirstOrderDateTime]], "New", "Returning")</f>
        <v>New</v>
      </c>
      <c r="Z4044" s="7">
        <f>data[[#This Row],[DeliveryDate]] + data[[#This Row],[DeliveryTime]]</f>
        <v>45531.909722222219</v>
      </c>
      <c r="AA4044" s="7">
        <f>data[[#This Row],[OrderDateTime]] + 1</f>
        <v>45531.038888888892</v>
      </c>
      <c r="AB4044" s="7" t="str">
        <f>IF(data[[#This Row],[DeliveryDateTime]] &lt;= data[[#This Row],[SLADue]], "On Time", "Late")</f>
        <v>Late</v>
      </c>
    </row>
    <row r="4045" spans="1:28" x14ac:dyDescent="0.2">
      <c r="A4045" t="s">
        <v>4595</v>
      </c>
      <c r="B4045" t="s">
        <v>19</v>
      </c>
      <c r="C4045" t="s">
        <v>258</v>
      </c>
      <c r="D4045" t="s">
        <v>259</v>
      </c>
      <c r="E4045" s="5">
        <v>122.52</v>
      </c>
      <c r="F4045" t="s">
        <v>51</v>
      </c>
      <c r="G4045">
        <v>1</v>
      </c>
      <c r="H4045" s="1">
        <v>45867</v>
      </c>
      <c r="I4045" s="1" t="str">
        <f>TEXT(data[[#This Row],[OrderDate]],"mmm")</f>
        <v>Jul</v>
      </c>
      <c r="J4045" s="6">
        <v>0.7729166666666667</v>
      </c>
      <c r="K4045" s="6" t="str">
        <f>TEXT(data[[#This Row],[OrderTime]],"h")</f>
        <v>18</v>
      </c>
      <c r="L4045" s="1">
        <v>45868</v>
      </c>
      <c r="M4045" s="6">
        <v>0.81458333333333333</v>
      </c>
      <c r="N4045" t="s">
        <v>120</v>
      </c>
      <c r="O4045" t="s">
        <v>881</v>
      </c>
      <c r="P4045" t="s">
        <v>25</v>
      </c>
      <c r="Q4045" t="s">
        <v>26</v>
      </c>
      <c r="R4045" t="s">
        <v>261</v>
      </c>
      <c r="S4045" t="s">
        <v>28</v>
      </c>
      <c r="T4045" t="s">
        <v>29</v>
      </c>
      <c r="U4045" t="s">
        <v>67</v>
      </c>
      <c r="V4045" s="5">
        <f>data[[#This Row],[PriceUSD]]*data[[#This Row],[Quantity]]</f>
        <v>122.52</v>
      </c>
      <c r="W4045" s="7">
        <f>data[[#This Row],[OrderDate]] + TIME(VALUE(LEFT(data[[#This Row],[OrderTime]],2)), VALUE(RIGHT(data[[#This Row],[OrderTime]],2)), 0)</f>
        <v>45867.046527777777</v>
      </c>
      <c r="X4045" s="7">
        <f>_xlfn.MINIFS(data[OrderDateTime], data[CustomerName], data[[#This Row],[CustomerName]])</f>
        <v>45612.022916666669</v>
      </c>
      <c r="Y4045" t="str">
        <f>IF(data[[#This Row],[OrderDateTime]]=data[[#This Row],[FirstOrderDateTime]], "New", "Returning")</f>
        <v>Returning</v>
      </c>
      <c r="Z4045" s="7">
        <f>data[[#This Row],[DeliveryDate]] + data[[#This Row],[DeliveryTime]]</f>
        <v>45868.814583333333</v>
      </c>
      <c r="AA4045" s="7">
        <f>data[[#This Row],[OrderDateTime]] + 1</f>
        <v>45868.046527777777</v>
      </c>
      <c r="AB4045" s="7" t="str">
        <f>IF(data[[#This Row],[DeliveryDateTime]] &lt;= data[[#This Row],[SLADue]], "On Time", "Late")</f>
        <v>Late</v>
      </c>
    </row>
    <row r="4046" spans="1:28" x14ac:dyDescent="0.2">
      <c r="A4046" t="s">
        <v>4596</v>
      </c>
      <c r="B4046" t="s">
        <v>19</v>
      </c>
      <c r="C4046" t="s">
        <v>20</v>
      </c>
      <c r="D4046" t="s">
        <v>21</v>
      </c>
      <c r="E4046" s="5">
        <v>15.19</v>
      </c>
      <c r="F4046" t="s">
        <v>71</v>
      </c>
      <c r="G4046">
        <v>2</v>
      </c>
      <c r="H4046" s="1">
        <v>45595</v>
      </c>
      <c r="I4046" s="1" t="str">
        <f>TEXT(data[[#This Row],[OrderDate]],"mmm")</f>
        <v>Oct</v>
      </c>
      <c r="J4046" s="6">
        <v>0.59791666666666665</v>
      </c>
      <c r="K4046" s="6" t="str">
        <f>TEXT(data[[#This Row],[OrderTime]],"h")</f>
        <v>14</v>
      </c>
      <c r="L4046" s="1">
        <v>45595</v>
      </c>
      <c r="M4046" s="6">
        <v>0.80625000000000002</v>
      </c>
      <c r="N4046" t="s">
        <v>200</v>
      </c>
      <c r="O4046" t="s">
        <v>688</v>
      </c>
      <c r="P4046" t="s">
        <v>202</v>
      </c>
      <c r="Q4046" t="s">
        <v>26</v>
      </c>
      <c r="R4046" t="s">
        <v>27</v>
      </c>
      <c r="S4046" t="s">
        <v>47</v>
      </c>
      <c r="T4046" t="s">
        <v>38</v>
      </c>
      <c r="U4046" t="s">
        <v>39</v>
      </c>
      <c r="V4046" s="5">
        <f>data[[#This Row],[PriceUSD]]*data[[#This Row],[Quantity]]</f>
        <v>30.38</v>
      </c>
      <c r="W4046" s="7">
        <f>data[[#This Row],[OrderDate]] + TIME(VALUE(LEFT(data[[#This Row],[OrderTime]],2)), VALUE(RIGHT(data[[#This Row],[OrderTime]],2)), 0)</f>
        <v>45595.046527777777</v>
      </c>
      <c r="X4046" s="7">
        <f>_xlfn.MINIFS(data[OrderDateTime], data[CustomerName], data[[#This Row],[CustomerName]])</f>
        <v>45535.022916666669</v>
      </c>
      <c r="Y4046" t="str">
        <f>IF(data[[#This Row],[OrderDateTime]]=data[[#This Row],[FirstOrderDateTime]], "New", "Returning")</f>
        <v>Returning</v>
      </c>
      <c r="Z4046" s="7">
        <f>data[[#This Row],[DeliveryDate]] + data[[#This Row],[DeliveryTime]]</f>
        <v>45595.806250000001</v>
      </c>
      <c r="AA4046" s="7">
        <f>data[[#This Row],[OrderDateTime]] + 1</f>
        <v>45596.046527777777</v>
      </c>
      <c r="AB4046" s="7" t="str">
        <f>IF(data[[#This Row],[DeliveryDateTime]] &lt;= data[[#This Row],[SLADue]], "On Time", "Late")</f>
        <v>On Time</v>
      </c>
    </row>
    <row r="4047" spans="1:28" x14ac:dyDescent="0.2">
      <c r="A4047" t="s">
        <v>4597</v>
      </c>
      <c r="B4047" t="s">
        <v>19</v>
      </c>
      <c r="C4047" t="s">
        <v>85</v>
      </c>
      <c r="D4047" t="s">
        <v>86</v>
      </c>
      <c r="E4047" s="5">
        <v>53.46</v>
      </c>
      <c r="F4047" t="s">
        <v>87</v>
      </c>
      <c r="G4047">
        <v>2</v>
      </c>
      <c r="H4047" s="1">
        <v>45714</v>
      </c>
      <c r="I4047" s="1" t="str">
        <f>TEXT(data[[#This Row],[OrderDate]],"mmm")</f>
        <v>Feb</v>
      </c>
      <c r="J4047" s="6">
        <v>0.90277777777777779</v>
      </c>
      <c r="K4047" s="6" t="str">
        <f>TEXT(data[[#This Row],[OrderTime]],"h")</f>
        <v>21</v>
      </c>
      <c r="L4047" s="1">
        <v>45716</v>
      </c>
      <c r="M4047" s="6">
        <v>0.47361111111111109</v>
      </c>
      <c r="N4047" t="s">
        <v>95</v>
      </c>
      <c r="O4047" t="s">
        <v>369</v>
      </c>
      <c r="P4047" t="s">
        <v>25</v>
      </c>
      <c r="Q4047" t="s">
        <v>53</v>
      </c>
      <c r="R4047" t="s">
        <v>90</v>
      </c>
      <c r="S4047" t="s">
        <v>105</v>
      </c>
      <c r="T4047" t="s">
        <v>38</v>
      </c>
      <c r="U4047" t="s">
        <v>30</v>
      </c>
      <c r="V4047" s="5">
        <f>data[[#This Row],[PriceUSD]]*data[[#This Row],[Quantity]]</f>
        <v>106.92</v>
      </c>
      <c r="W4047" s="7">
        <f>data[[#This Row],[OrderDate]] + TIME(VALUE(LEFT(data[[#This Row],[OrderTime]],2)), VALUE(RIGHT(data[[#This Row],[OrderTime]],2)), 0)</f>
        <v>45714.054166666669</v>
      </c>
      <c r="X4047" s="7">
        <f>_xlfn.MINIFS(data[OrderDateTime], data[CustomerName], data[[#This Row],[CustomerName]])</f>
        <v>45508.046527777777</v>
      </c>
      <c r="Y4047" t="str">
        <f>IF(data[[#This Row],[OrderDateTime]]=data[[#This Row],[FirstOrderDateTime]], "New", "Returning")</f>
        <v>Returning</v>
      </c>
      <c r="Z4047" s="7">
        <f>data[[#This Row],[DeliveryDate]] + data[[#This Row],[DeliveryTime]]</f>
        <v>45716.473611111112</v>
      </c>
      <c r="AA4047" s="7">
        <f>data[[#This Row],[OrderDateTime]] + 1</f>
        <v>45715.054166666669</v>
      </c>
      <c r="AB4047" s="7" t="str">
        <f>IF(data[[#This Row],[DeliveryDateTime]] &lt;= data[[#This Row],[SLADue]], "On Time", "Late")</f>
        <v>Late</v>
      </c>
    </row>
    <row r="4048" spans="1:28" x14ac:dyDescent="0.2">
      <c r="A4048" t="s">
        <v>4598</v>
      </c>
      <c r="B4048" t="s">
        <v>19</v>
      </c>
      <c r="C4048" t="s">
        <v>41</v>
      </c>
      <c r="D4048" t="s">
        <v>42</v>
      </c>
      <c r="E4048" s="5">
        <v>28.79</v>
      </c>
      <c r="F4048" t="s">
        <v>51</v>
      </c>
      <c r="G4048">
        <v>2</v>
      </c>
      <c r="H4048" s="1">
        <v>45703</v>
      </c>
      <c r="I4048" s="1" t="str">
        <f>TEXT(data[[#This Row],[OrderDate]],"mmm")</f>
        <v>Feb</v>
      </c>
      <c r="J4048" s="6">
        <v>0.45555555555555555</v>
      </c>
      <c r="K4048" s="6" t="str">
        <f>TEXT(data[[#This Row],[OrderTime]],"h")</f>
        <v>10</v>
      </c>
      <c r="L4048" s="1">
        <v>45704</v>
      </c>
      <c r="M4048" s="6">
        <v>0.53888888888888886</v>
      </c>
      <c r="N4048" t="s">
        <v>163</v>
      </c>
      <c r="O4048" t="s">
        <v>496</v>
      </c>
      <c r="P4048" t="s">
        <v>77</v>
      </c>
      <c r="Q4048" t="s">
        <v>53</v>
      </c>
      <c r="R4048" t="s">
        <v>46</v>
      </c>
      <c r="S4048" t="s">
        <v>28</v>
      </c>
      <c r="T4048" t="s">
        <v>106</v>
      </c>
      <c r="U4048" t="s">
        <v>30</v>
      </c>
      <c r="V4048" s="5">
        <f>data[[#This Row],[PriceUSD]]*data[[#This Row],[Quantity]]</f>
        <v>57.58</v>
      </c>
      <c r="W4048" s="7">
        <f>data[[#This Row],[OrderDate]] + TIME(VALUE(LEFT(data[[#This Row],[OrderTime]],2)), VALUE(RIGHT(data[[#This Row],[OrderTime]],2)), 0)</f>
        <v>45703.038888888892</v>
      </c>
      <c r="X4048" s="7">
        <f>_xlfn.MINIFS(data[OrderDateTime], data[CustomerName], data[[#This Row],[CustomerName]])</f>
        <v>45595.030555555553</v>
      </c>
      <c r="Y4048" t="str">
        <f>IF(data[[#This Row],[OrderDateTime]]=data[[#This Row],[FirstOrderDateTime]], "New", "Returning")</f>
        <v>Returning</v>
      </c>
      <c r="Z4048" s="7">
        <f>data[[#This Row],[DeliveryDate]] + data[[#This Row],[DeliveryTime]]</f>
        <v>45704.538888888892</v>
      </c>
      <c r="AA4048" s="7">
        <f>data[[#This Row],[OrderDateTime]] + 1</f>
        <v>45704.038888888892</v>
      </c>
      <c r="AB4048" s="7" t="str">
        <f>IF(data[[#This Row],[DeliveryDateTime]] &lt;= data[[#This Row],[SLADue]], "On Time", "Late")</f>
        <v>Late</v>
      </c>
    </row>
    <row r="4049" spans="1:28" x14ac:dyDescent="0.2">
      <c r="A4049" t="s">
        <v>4599</v>
      </c>
      <c r="B4049" t="s">
        <v>19</v>
      </c>
      <c r="C4049" t="s">
        <v>117</v>
      </c>
      <c r="D4049" t="s">
        <v>118</v>
      </c>
      <c r="E4049" s="5">
        <v>68.48</v>
      </c>
      <c r="F4049" t="s">
        <v>94</v>
      </c>
      <c r="G4049">
        <v>7</v>
      </c>
      <c r="H4049" s="1">
        <v>45645</v>
      </c>
      <c r="I4049" s="1" t="str">
        <f>TEXT(data[[#This Row],[OrderDate]],"mmm")</f>
        <v>Dec</v>
      </c>
      <c r="J4049" s="6">
        <v>0.76944444444444449</v>
      </c>
      <c r="K4049" s="6" t="str">
        <f>TEXT(data[[#This Row],[OrderTime]],"h")</f>
        <v>18</v>
      </c>
      <c r="L4049" s="1">
        <v>45646</v>
      </c>
      <c r="M4049" s="6">
        <v>0.81111111111111112</v>
      </c>
      <c r="N4049" t="s">
        <v>98</v>
      </c>
      <c r="O4049" t="s">
        <v>1187</v>
      </c>
      <c r="P4049" t="s">
        <v>77</v>
      </c>
      <c r="Q4049" t="s">
        <v>53</v>
      </c>
      <c r="R4049" t="s">
        <v>66</v>
      </c>
      <c r="S4049" t="s">
        <v>28</v>
      </c>
      <c r="T4049" t="s">
        <v>29</v>
      </c>
      <c r="U4049" t="s">
        <v>67</v>
      </c>
      <c r="V4049" s="5">
        <f>data[[#This Row],[PriceUSD]]*data[[#This Row],[Quantity]]</f>
        <v>479.36</v>
      </c>
      <c r="W4049" s="7">
        <f>data[[#This Row],[OrderDate]] + TIME(VALUE(LEFT(data[[#This Row],[OrderTime]],2)), VALUE(RIGHT(data[[#This Row],[OrderTime]],2)), 0)</f>
        <v>45645.030555555553</v>
      </c>
      <c r="X4049" s="7">
        <f>_xlfn.MINIFS(data[OrderDateTime], data[CustomerName], data[[#This Row],[CustomerName]])</f>
        <v>45510.030555555553</v>
      </c>
      <c r="Y4049" t="str">
        <f>IF(data[[#This Row],[OrderDateTime]]=data[[#This Row],[FirstOrderDateTime]], "New", "Returning")</f>
        <v>Returning</v>
      </c>
      <c r="Z4049" s="7">
        <f>data[[#This Row],[DeliveryDate]] + data[[#This Row],[DeliveryTime]]</f>
        <v>45646.811111111114</v>
      </c>
      <c r="AA4049" s="7">
        <f>data[[#This Row],[OrderDateTime]] + 1</f>
        <v>45646.030555555553</v>
      </c>
      <c r="AB4049" s="7" t="str">
        <f>IF(data[[#This Row],[DeliveryDateTime]] &lt;= data[[#This Row],[SLADue]], "On Time", "Late")</f>
        <v>Late</v>
      </c>
    </row>
    <row r="4050" spans="1:28" x14ac:dyDescent="0.2">
      <c r="A4050" t="s">
        <v>4600</v>
      </c>
      <c r="B4050" t="s">
        <v>19</v>
      </c>
      <c r="C4050" t="s">
        <v>92</v>
      </c>
      <c r="D4050" t="s">
        <v>93</v>
      </c>
      <c r="E4050" s="5">
        <v>93.54</v>
      </c>
      <c r="F4050" t="s">
        <v>81</v>
      </c>
      <c r="G4050">
        <v>2</v>
      </c>
      <c r="H4050" s="1">
        <v>45618</v>
      </c>
      <c r="I4050" s="1" t="str">
        <f>TEXT(data[[#This Row],[OrderDate]],"mmm")</f>
        <v>Nov</v>
      </c>
      <c r="J4050" s="6">
        <v>0.78749999999999998</v>
      </c>
      <c r="K4050" s="6" t="str">
        <f>TEXT(data[[#This Row],[OrderTime]],"h")</f>
        <v>18</v>
      </c>
      <c r="L4050" s="1">
        <v>45619</v>
      </c>
      <c r="M4050" s="6">
        <v>0.65972222222222221</v>
      </c>
      <c r="N4050" t="s">
        <v>170</v>
      </c>
      <c r="O4050" t="s">
        <v>693</v>
      </c>
      <c r="P4050" t="s">
        <v>36</v>
      </c>
      <c r="Q4050" t="s">
        <v>26</v>
      </c>
      <c r="R4050" t="s">
        <v>66</v>
      </c>
      <c r="S4050" t="s">
        <v>28</v>
      </c>
      <c r="T4050" t="s">
        <v>59</v>
      </c>
      <c r="U4050" t="s">
        <v>30</v>
      </c>
      <c r="V4050" s="5">
        <f>data[[#This Row],[PriceUSD]]*data[[#This Row],[Quantity]]</f>
        <v>187.08</v>
      </c>
      <c r="W4050" s="7">
        <f>data[[#This Row],[OrderDate]] + TIME(VALUE(LEFT(data[[#This Row],[OrderTime]],2)), VALUE(RIGHT(data[[#This Row],[OrderTime]],2)), 0)</f>
        <v>45618.052083333336</v>
      </c>
      <c r="X4050" s="7">
        <f>_xlfn.MINIFS(data[OrderDateTime], data[CustomerName], data[[#This Row],[CustomerName]])</f>
        <v>45535.052083333336</v>
      </c>
      <c r="Y4050" t="str">
        <f>IF(data[[#This Row],[OrderDateTime]]=data[[#This Row],[FirstOrderDateTime]], "New", "Returning")</f>
        <v>Returning</v>
      </c>
      <c r="Z4050" s="7">
        <f>data[[#This Row],[DeliveryDate]] + data[[#This Row],[DeliveryTime]]</f>
        <v>45619.659722222219</v>
      </c>
      <c r="AA4050" s="7">
        <f>data[[#This Row],[OrderDateTime]] + 1</f>
        <v>45619.052083333336</v>
      </c>
      <c r="AB4050" s="7" t="str">
        <f>IF(data[[#This Row],[DeliveryDateTime]] &lt;= data[[#This Row],[SLADue]], "On Time", "Late")</f>
        <v>Late</v>
      </c>
    </row>
    <row r="4051" spans="1:28" x14ac:dyDescent="0.2">
      <c r="A4051" t="s">
        <v>4601</v>
      </c>
      <c r="B4051" t="s">
        <v>19</v>
      </c>
      <c r="C4051" t="s">
        <v>41</v>
      </c>
      <c r="D4051" t="s">
        <v>42</v>
      </c>
      <c r="E4051" s="5">
        <v>37.65</v>
      </c>
      <c r="F4051" t="s">
        <v>51</v>
      </c>
      <c r="G4051">
        <v>1</v>
      </c>
      <c r="H4051" s="1">
        <v>45677</v>
      </c>
      <c r="I4051" s="1" t="str">
        <f>TEXT(data[[#This Row],[OrderDate]],"mmm")</f>
        <v>Jan</v>
      </c>
      <c r="J4051" s="6">
        <v>0.81944444444444442</v>
      </c>
      <c r="K4051" s="6" t="str">
        <f>TEXT(data[[#This Row],[OrderTime]],"h")</f>
        <v>19</v>
      </c>
      <c r="L4051" s="1">
        <v>45679</v>
      </c>
      <c r="M4051" s="6">
        <v>0.77847222222222223</v>
      </c>
      <c r="N4051" t="s">
        <v>139</v>
      </c>
      <c r="O4051" t="s">
        <v>1050</v>
      </c>
      <c r="P4051" t="s">
        <v>36</v>
      </c>
      <c r="Q4051" t="s">
        <v>53</v>
      </c>
      <c r="R4051" t="s">
        <v>46</v>
      </c>
      <c r="S4051" t="s">
        <v>105</v>
      </c>
      <c r="T4051" t="s">
        <v>136</v>
      </c>
      <c r="U4051" t="s">
        <v>30</v>
      </c>
      <c r="V4051" s="5">
        <f>data[[#This Row],[PriceUSD]]*data[[#This Row],[Quantity]]</f>
        <v>37.65</v>
      </c>
      <c r="W4051" s="7">
        <f>data[[#This Row],[OrderDate]] + TIME(VALUE(LEFT(data[[#This Row],[OrderTime]],2)), VALUE(RIGHT(data[[#This Row],[OrderTime]],2)), 0)</f>
        <v>45677.030555555553</v>
      </c>
      <c r="X4051" s="7">
        <f>_xlfn.MINIFS(data[OrderDateTime], data[CustomerName], data[[#This Row],[CustomerName]])</f>
        <v>45507.046527777777</v>
      </c>
      <c r="Y4051" t="str">
        <f>IF(data[[#This Row],[OrderDateTime]]=data[[#This Row],[FirstOrderDateTime]], "New", "Returning")</f>
        <v>Returning</v>
      </c>
      <c r="Z4051" s="7">
        <f>data[[#This Row],[DeliveryDate]] + data[[#This Row],[DeliveryTime]]</f>
        <v>45679.77847222222</v>
      </c>
      <c r="AA4051" s="7">
        <f>data[[#This Row],[OrderDateTime]] + 1</f>
        <v>45678.030555555553</v>
      </c>
      <c r="AB4051" s="7" t="str">
        <f>IF(data[[#This Row],[DeliveryDateTime]] &lt;= data[[#This Row],[SLADue]], "On Time", "Late")</f>
        <v>Late</v>
      </c>
    </row>
    <row r="4052" spans="1:28" x14ac:dyDescent="0.2">
      <c r="A4052" t="s">
        <v>4602</v>
      </c>
      <c r="B4052" t="s">
        <v>19</v>
      </c>
      <c r="C4052" t="s">
        <v>258</v>
      </c>
      <c r="D4052" t="s">
        <v>259</v>
      </c>
      <c r="E4052" s="5">
        <v>111.35</v>
      </c>
      <c r="F4052" t="s">
        <v>119</v>
      </c>
      <c r="G4052">
        <v>1</v>
      </c>
      <c r="H4052" s="1">
        <v>45640</v>
      </c>
      <c r="I4052" s="1" t="str">
        <f>TEXT(data[[#This Row],[OrderDate]],"mmm")</f>
        <v>Dec</v>
      </c>
      <c r="J4052" s="6">
        <v>0.81736111111111109</v>
      </c>
      <c r="K4052" s="6" t="str">
        <f>TEXT(data[[#This Row],[OrderTime]],"h")</f>
        <v>19</v>
      </c>
      <c r="L4052" s="1">
        <v>45641</v>
      </c>
      <c r="M4052" s="6">
        <v>0.52430555555555558</v>
      </c>
      <c r="N4052" t="s">
        <v>310</v>
      </c>
      <c r="O4052" t="s">
        <v>146</v>
      </c>
      <c r="P4052" t="s">
        <v>180</v>
      </c>
      <c r="Q4052" t="s">
        <v>53</v>
      </c>
      <c r="R4052" t="s">
        <v>261</v>
      </c>
      <c r="S4052" t="s">
        <v>28</v>
      </c>
      <c r="T4052" t="s">
        <v>29</v>
      </c>
      <c r="U4052" t="s">
        <v>30</v>
      </c>
      <c r="V4052" s="5">
        <f>data[[#This Row],[PriceUSD]]*data[[#This Row],[Quantity]]</f>
        <v>111.35</v>
      </c>
      <c r="W4052" s="7">
        <f>data[[#This Row],[OrderDate]] + TIME(VALUE(LEFT(data[[#This Row],[OrderTime]],2)), VALUE(RIGHT(data[[#This Row],[OrderTime]],2)), 0)</f>
        <v>45640.007638888892</v>
      </c>
      <c r="X4052" s="7">
        <f>_xlfn.MINIFS(data[OrderDateTime], data[CustomerName], data[[#This Row],[CustomerName]])</f>
        <v>45514.052083333336</v>
      </c>
      <c r="Y4052" t="str">
        <f>IF(data[[#This Row],[OrderDateTime]]=data[[#This Row],[FirstOrderDateTime]], "New", "Returning")</f>
        <v>Returning</v>
      </c>
      <c r="Z4052" s="7">
        <f>data[[#This Row],[DeliveryDate]] + data[[#This Row],[DeliveryTime]]</f>
        <v>45641.524305555555</v>
      </c>
      <c r="AA4052" s="7">
        <f>data[[#This Row],[OrderDateTime]] + 1</f>
        <v>45641.007638888892</v>
      </c>
      <c r="AB4052" s="7" t="str">
        <f>IF(data[[#This Row],[DeliveryDateTime]] &lt;= data[[#This Row],[SLADue]], "On Time", "Late")</f>
        <v>Late</v>
      </c>
    </row>
    <row r="4053" spans="1:28" x14ac:dyDescent="0.2">
      <c r="A4053" t="s">
        <v>4603</v>
      </c>
      <c r="B4053" t="s">
        <v>19</v>
      </c>
      <c r="C4053" t="s">
        <v>49</v>
      </c>
      <c r="D4053" t="s">
        <v>50</v>
      </c>
      <c r="E4053" s="5">
        <v>27.28</v>
      </c>
      <c r="F4053" t="s">
        <v>74</v>
      </c>
      <c r="G4053">
        <v>1</v>
      </c>
      <c r="H4053" s="1">
        <v>45781</v>
      </c>
      <c r="I4053" s="1" t="str">
        <f>TEXT(data[[#This Row],[OrderDate]],"mmm")</f>
        <v>May</v>
      </c>
      <c r="J4053" s="6">
        <v>0.39791666666666664</v>
      </c>
      <c r="K4053" s="6" t="str">
        <f>TEXT(data[[#This Row],[OrderTime]],"h")</f>
        <v>9</v>
      </c>
      <c r="L4053" s="1">
        <v>45782</v>
      </c>
      <c r="M4053" s="6">
        <v>0.6479166666666667</v>
      </c>
      <c r="N4053" t="s">
        <v>145</v>
      </c>
      <c r="O4053" t="s">
        <v>1184</v>
      </c>
      <c r="P4053" t="s">
        <v>77</v>
      </c>
      <c r="Q4053" t="s">
        <v>26</v>
      </c>
      <c r="R4053" t="s">
        <v>54</v>
      </c>
      <c r="S4053" t="s">
        <v>28</v>
      </c>
      <c r="T4053" t="s">
        <v>106</v>
      </c>
      <c r="U4053" t="s">
        <v>30</v>
      </c>
      <c r="V4053" s="5">
        <f>data[[#This Row],[PriceUSD]]*data[[#This Row],[Quantity]]</f>
        <v>27.28</v>
      </c>
      <c r="W4053" s="7">
        <f>data[[#This Row],[OrderDate]] + TIME(VALUE(LEFT(data[[#This Row],[OrderTime]],2)), VALUE(RIGHT(data[[#This Row],[OrderTime]],2)), 0)</f>
        <v>45781.046527777777</v>
      </c>
      <c r="X4053" s="7">
        <f>_xlfn.MINIFS(data[OrderDateTime], data[CustomerName], data[[#This Row],[CustomerName]])</f>
        <v>45514.030555555553</v>
      </c>
      <c r="Y4053" t="str">
        <f>IF(data[[#This Row],[OrderDateTime]]=data[[#This Row],[FirstOrderDateTime]], "New", "Returning")</f>
        <v>Returning</v>
      </c>
      <c r="Z4053" s="7">
        <f>data[[#This Row],[DeliveryDate]] + data[[#This Row],[DeliveryTime]]</f>
        <v>45782.647916666669</v>
      </c>
      <c r="AA4053" s="7">
        <f>data[[#This Row],[OrderDateTime]] + 1</f>
        <v>45782.046527777777</v>
      </c>
      <c r="AB4053" s="7" t="str">
        <f>IF(data[[#This Row],[DeliveryDateTime]] &lt;= data[[#This Row],[SLADue]], "On Time", "Late")</f>
        <v>Late</v>
      </c>
    </row>
    <row r="4054" spans="1:28" x14ac:dyDescent="0.2">
      <c r="A4054" t="s">
        <v>4604</v>
      </c>
      <c r="B4054" t="s">
        <v>19</v>
      </c>
      <c r="C4054" t="s">
        <v>49</v>
      </c>
      <c r="D4054" t="s">
        <v>50</v>
      </c>
      <c r="E4054" s="5">
        <v>30.84</v>
      </c>
      <c r="F4054" t="s">
        <v>138</v>
      </c>
      <c r="G4054">
        <v>1</v>
      </c>
      <c r="H4054" s="1">
        <v>45545</v>
      </c>
      <c r="I4054" s="1" t="str">
        <f>TEXT(data[[#This Row],[OrderDate]],"mmm")</f>
        <v>Sep</v>
      </c>
      <c r="J4054" s="6">
        <v>0.74791666666666667</v>
      </c>
      <c r="K4054" s="6" t="str">
        <f>TEXT(data[[#This Row],[OrderTime]],"h")</f>
        <v>17</v>
      </c>
      <c r="L4054" s="1">
        <v>45546</v>
      </c>
      <c r="M4054" s="6">
        <v>0.74791666666666667</v>
      </c>
      <c r="N4054" t="s">
        <v>292</v>
      </c>
      <c r="O4054" t="s">
        <v>140</v>
      </c>
      <c r="P4054" t="s">
        <v>77</v>
      </c>
      <c r="Q4054" t="s">
        <v>53</v>
      </c>
      <c r="R4054" t="s">
        <v>54</v>
      </c>
      <c r="S4054" t="s">
        <v>28</v>
      </c>
      <c r="T4054" t="s">
        <v>59</v>
      </c>
      <c r="U4054" t="s">
        <v>30</v>
      </c>
      <c r="V4054" s="5">
        <f>data[[#This Row],[PriceUSD]]*data[[#This Row],[Quantity]]</f>
        <v>30.84</v>
      </c>
      <c r="W4054" s="7">
        <f>data[[#This Row],[OrderDate]] + TIME(VALUE(LEFT(data[[#This Row],[OrderTime]],2)), VALUE(RIGHT(data[[#This Row],[OrderTime]],2)), 0)</f>
        <v>45545.046527777777</v>
      </c>
      <c r="X4054" s="7">
        <f>_xlfn.MINIFS(data[OrderDateTime], data[CustomerName], data[[#This Row],[CustomerName]])</f>
        <v>45545.046527777777</v>
      </c>
      <c r="Y4054" t="str">
        <f>IF(data[[#This Row],[OrderDateTime]]=data[[#This Row],[FirstOrderDateTime]], "New", "Returning")</f>
        <v>New</v>
      </c>
      <c r="Z4054" s="7">
        <f>data[[#This Row],[DeliveryDate]] + data[[#This Row],[DeliveryTime]]</f>
        <v>45546.747916666667</v>
      </c>
      <c r="AA4054" s="7">
        <f>data[[#This Row],[OrderDateTime]] + 1</f>
        <v>45546.046527777777</v>
      </c>
      <c r="AB4054" s="7" t="str">
        <f>IF(data[[#This Row],[DeliveryDateTime]] &lt;= data[[#This Row],[SLADue]], "On Time", "Late")</f>
        <v>Late</v>
      </c>
    </row>
    <row r="4055" spans="1:28" x14ac:dyDescent="0.2">
      <c r="A4055" t="s">
        <v>4605</v>
      </c>
      <c r="B4055" t="s">
        <v>19</v>
      </c>
      <c r="C4055" t="s">
        <v>41</v>
      </c>
      <c r="D4055" t="s">
        <v>42</v>
      </c>
      <c r="E4055" s="5">
        <v>32.64</v>
      </c>
      <c r="F4055" t="s">
        <v>182</v>
      </c>
      <c r="G4055">
        <v>1</v>
      </c>
      <c r="H4055" s="1">
        <v>45867</v>
      </c>
      <c r="I4055" s="1" t="str">
        <f>TEXT(data[[#This Row],[OrderDate]],"mmm")</f>
        <v>Jul</v>
      </c>
      <c r="J4055" s="6">
        <v>0.84097222222222223</v>
      </c>
      <c r="K4055" s="6" t="str">
        <f>TEXT(data[[#This Row],[OrderTime]],"h")</f>
        <v>20</v>
      </c>
      <c r="L4055" s="1">
        <v>45868</v>
      </c>
      <c r="M4055" s="6">
        <v>0.74583333333333335</v>
      </c>
      <c r="N4055" t="s">
        <v>233</v>
      </c>
      <c r="O4055" t="s">
        <v>265</v>
      </c>
      <c r="P4055" t="s">
        <v>234</v>
      </c>
      <c r="Q4055" t="s">
        <v>26</v>
      </c>
      <c r="R4055" t="s">
        <v>46</v>
      </c>
      <c r="S4055" t="s">
        <v>28</v>
      </c>
      <c r="T4055" t="s">
        <v>59</v>
      </c>
      <c r="U4055" t="s">
        <v>30</v>
      </c>
      <c r="V4055" s="5">
        <f>data[[#This Row],[PriceUSD]]*data[[#This Row],[Quantity]]</f>
        <v>32.64</v>
      </c>
      <c r="W4055" s="7">
        <f>data[[#This Row],[OrderDate]] + TIME(VALUE(LEFT(data[[#This Row],[OrderTime]],2)), VALUE(RIGHT(data[[#This Row],[OrderTime]],2)), 0)</f>
        <v>45867.015277777777</v>
      </c>
      <c r="X4055" s="7">
        <f>_xlfn.MINIFS(data[OrderDateTime], data[CustomerName], data[[#This Row],[CustomerName]])</f>
        <v>45522.046527777777</v>
      </c>
      <c r="Y4055" t="str">
        <f>IF(data[[#This Row],[OrderDateTime]]=data[[#This Row],[FirstOrderDateTime]], "New", "Returning")</f>
        <v>Returning</v>
      </c>
      <c r="Z4055" s="7">
        <f>data[[#This Row],[DeliveryDate]] + data[[#This Row],[DeliveryTime]]</f>
        <v>45868.745833333334</v>
      </c>
      <c r="AA4055" s="7">
        <f>data[[#This Row],[OrderDateTime]] + 1</f>
        <v>45868.015277777777</v>
      </c>
      <c r="AB4055" s="7" t="str">
        <f>IF(data[[#This Row],[DeliveryDateTime]] &lt;= data[[#This Row],[SLADue]], "On Time", "Late")</f>
        <v>Late</v>
      </c>
    </row>
    <row r="4056" spans="1:28" x14ac:dyDescent="0.2">
      <c r="A4056" t="s">
        <v>4606</v>
      </c>
      <c r="B4056" t="s">
        <v>19</v>
      </c>
      <c r="C4056" t="s">
        <v>69</v>
      </c>
      <c r="D4056" t="s">
        <v>70</v>
      </c>
      <c r="E4056" s="5">
        <v>55.45</v>
      </c>
      <c r="F4056" t="s">
        <v>119</v>
      </c>
      <c r="G4056">
        <v>1</v>
      </c>
      <c r="H4056" s="1">
        <v>45807</v>
      </c>
      <c r="I4056" s="1" t="str">
        <f>TEXT(data[[#This Row],[OrderDate]],"mmm")</f>
        <v>May</v>
      </c>
      <c r="J4056" s="6">
        <v>0.49861111111111112</v>
      </c>
      <c r="K4056" s="6" t="str">
        <f>TEXT(data[[#This Row],[OrderTime]],"h")</f>
        <v>11</v>
      </c>
      <c r="L4056" s="1">
        <v>45807</v>
      </c>
      <c r="M4056" s="6">
        <v>0.62361111111111112</v>
      </c>
      <c r="N4056" t="s">
        <v>64</v>
      </c>
      <c r="O4056" t="s">
        <v>318</v>
      </c>
      <c r="P4056" t="s">
        <v>25</v>
      </c>
      <c r="Q4056" t="s">
        <v>53</v>
      </c>
      <c r="R4056" t="s">
        <v>37</v>
      </c>
      <c r="S4056" t="s">
        <v>47</v>
      </c>
      <c r="T4056" t="s">
        <v>38</v>
      </c>
      <c r="U4056" t="s">
        <v>39</v>
      </c>
      <c r="V4056" s="5">
        <f>data[[#This Row],[PriceUSD]]*data[[#This Row],[Quantity]]</f>
        <v>55.45</v>
      </c>
      <c r="W4056" s="7">
        <f>data[[#This Row],[OrderDate]] + TIME(VALUE(LEFT(data[[#This Row],[OrderTime]],2)), VALUE(RIGHT(data[[#This Row],[OrderTime]],2)), 0)</f>
        <v>45807.007638888892</v>
      </c>
      <c r="X4056" s="7">
        <f>_xlfn.MINIFS(data[OrderDateTime], data[CustomerName], data[[#This Row],[CustomerName]])</f>
        <v>45528.054166666669</v>
      </c>
      <c r="Y4056" t="str">
        <f>IF(data[[#This Row],[OrderDateTime]]=data[[#This Row],[FirstOrderDateTime]], "New", "Returning")</f>
        <v>Returning</v>
      </c>
      <c r="Z4056" s="7">
        <f>data[[#This Row],[DeliveryDate]] + data[[#This Row],[DeliveryTime]]</f>
        <v>45807.623611111114</v>
      </c>
      <c r="AA4056" s="7">
        <f>data[[#This Row],[OrderDateTime]] + 1</f>
        <v>45808.007638888892</v>
      </c>
      <c r="AB4056" s="7" t="str">
        <f>IF(data[[#This Row],[DeliveryDateTime]] &lt;= data[[#This Row],[SLADue]], "On Time", "Late")</f>
        <v>On Time</v>
      </c>
    </row>
    <row r="4057" spans="1:28" x14ac:dyDescent="0.2">
      <c r="A4057" t="s">
        <v>4607</v>
      </c>
      <c r="B4057" t="s">
        <v>19</v>
      </c>
      <c r="C4057" t="s">
        <v>92</v>
      </c>
      <c r="D4057" t="s">
        <v>93</v>
      </c>
      <c r="E4057" s="5">
        <v>81.72</v>
      </c>
      <c r="F4057" t="s">
        <v>81</v>
      </c>
      <c r="G4057">
        <v>1</v>
      </c>
      <c r="H4057" s="1">
        <v>45531</v>
      </c>
      <c r="I4057" s="1" t="str">
        <f>TEXT(data[[#This Row],[OrderDate]],"mmm")</f>
        <v>Aug</v>
      </c>
      <c r="J4057" s="6">
        <v>0.68472222222222223</v>
      </c>
      <c r="K4057" s="6" t="str">
        <f>TEXT(data[[#This Row],[OrderTime]],"h")</f>
        <v>16</v>
      </c>
      <c r="L4057" s="1">
        <v>45532</v>
      </c>
      <c r="M4057" s="6">
        <v>0.85138888888888886</v>
      </c>
      <c r="N4057" t="s">
        <v>44</v>
      </c>
      <c r="O4057" t="s">
        <v>371</v>
      </c>
      <c r="P4057" t="s">
        <v>25</v>
      </c>
      <c r="Q4057" t="s">
        <v>26</v>
      </c>
      <c r="R4057" t="s">
        <v>66</v>
      </c>
      <c r="S4057" t="s">
        <v>28</v>
      </c>
      <c r="T4057" t="s">
        <v>29</v>
      </c>
      <c r="U4057" t="s">
        <v>67</v>
      </c>
      <c r="V4057" s="5">
        <f>data[[#This Row],[PriceUSD]]*data[[#This Row],[Quantity]]</f>
        <v>81.72</v>
      </c>
      <c r="W4057" s="7">
        <f>data[[#This Row],[OrderDate]] + TIME(VALUE(LEFT(data[[#This Row],[OrderTime]],2)), VALUE(RIGHT(data[[#This Row],[OrderTime]],2)), 0)</f>
        <v>45531.015277777777</v>
      </c>
      <c r="X4057" s="7">
        <f>_xlfn.MINIFS(data[OrderDateTime], data[CustomerName], data[[#This Row],[CustomerName]])</f>
        <v>45514.038888888892</v>
      </c>
      <c r="Y4057" t="str">
        <f>IF(data[[#This Row],[OrderDateTime]]=data[[#This Row],[FirstOrderDateTime]], "New", "Returning")</f>
        <v>Returning</v>
      </c>
      <c r="Z4057" s="7">
        <f>data[[#This Row],[DeliveryDate]] + data[[#This Row],[DeliveryTime]]</f>
        <v>45532.851388888892</v>
      </c>
      <c r="AA4057" s="7">
        <f>data[[#This Row],[OrderDateTime]] + 1</f>
        <v>45532.015277777777</v>
      </c>
      <c r="AB4057" s="7" t="str">
        <f>IF(data[[#This Row],[DeliveryDateTime]] &lt;= data[[#This Row],[SLADue]], "On Time", "Late")</f>
        <v>Late</v>
      </c>
    </row>
    <row r="4058" spans="1:28" x14ac:dyDescent="0.2">
      <c r="A4058" t="s">
        <v>4608</v>
      </c>
      <c r="B4058" t="s">
        <v>19</v>
      </c>
      <c r="C4058" t="s">
        <v>101</v>
      </c>
      <c r="D4058" t="s">
        <v>102</v>
      </c>
      <c r="E4058" s="5">
        <v>24.01</v>
      </c>
      <c r="F4058" t="s">
        <v>81</v>
      </c>
      <c r="G4058">
        <v>1</v>
      </c>
      <c r="H4058" s="1">
        <v>45582</v>
      </c>
      <c r="I4058" s="1" t="str">
        <f>TEXT(data[[#This Row],[OrderDate]],"mmm")</f>
        <v>Oct</v>
      </c>
      <c r="J4058" s="6">
        <v>0.44305555555555554</v>
      </c>
      <c r="K4058" s="6" t="str">
        <f>TEXT(data[[#This Row],[OrderTime]],"h")</f>
        <v>10</v>
      </c>
      <c r="L4058" s="1">
        <v>45582</v>
      </c>
      <c r="M4058" s="6">
        <v>0.60972222222222228</v>
      </c>
      <c r="N4058" t="s">
        <v>148</v>
      </c>
      <c r="O4058" t="s">
        <v>1787</v>
      </c>
      <c r="P4058" t="s">
        <v>25</v>
      </c>
      <c r="Q4058" t="s">
        <v>53</v>
      </c>
      <c r="R4058" t="s">
        <v>83</v>
      </c>
      <c r="S4058" t="s">
        <v>47</v>
      </c>
      <c r="T4058" t="s">
        <v>136</v>
      </c>
      <c r="U4058" t="s">
        <v>39</v>
      </c>
      <c r="V4058" s="5">
        <f>data[[#This Row],[PriceUSD]]*data[[#This Row],[Quantity]]</f>
        <v>24.01</v>
      </c>
      <c r="W4058" s="7">
        <f>data[[#This Row],[OrderDate]] + TIME(VALUE(LEFT(data[[#This Row],[OrderTime]],2)), VALUE(RIGHT(data[[#This Row],[OrderTime]],2)), 0)</f>
        <v>45582.038888888892</v>
      </c>
      <c r="X4058" s="7">
        <f>_xlfn.MINIFS(data[OrderDateTime], data[CustomerName], data[[#This Row],[CustomerName]])</f>
        <v>45531.030555555553</v>
      </c>
      <c r="Y4058" t="str">
        <f>IF(data[[#This Row],[OrderDateTime]]=data[[#This Row],[FirstOrderDateTime]], "New", "Returning")</f>
        <v>Returning</v>
      </c>
      <c r="Z4058" s="7">
        <f>data[[#This Row],[DeliveryDate]] + data[[#This Row],[DeliveryTime]]</f>
        <v>45582.609722222223</v>
      </c>
      <c r="AA4058" s="7">
        <f>data[[#This Row],[OrderDateTime]] + 1</f>
        <v>45583.038888888892</v>
      </c>
      <c r="AB4058" s="7" t="str">
        <f>IF(data[[#This Row],[DeliveryDateTime]] &lt;= data[[#This Row],[SLADue]], "On Time", "Late")</f>
        <v>On Time</v>
      </c>
    </row>
    <row r="4059" spans="1:28" x14ac:dyDescent="0.2">
      <c r="A4059" t="s">
        <v>4609</v>
      </c>
      <c r="B4059" t="s">
        <v>19</v>
      </c>
      <c r="C4059" t="s">
        <v>126</v>
      </c>
      <c r="D4059" t="s">
        <v>127</v>
      </c>
      <c r="E4059" s="5">
        <v>18.07</v>
      </c>
      <c r="F4059" t="s">
        <v>138</v>
      </c>
      <c r="G4059">
        <v>1</v>
      </c>
      <c r="H4059" s="1">
        <v>45545</v>
      </c>
      <c r="I4059" s="1" t="str">
        <f>TEXT(data[[#This Row],[OrderDate]],"mmm")</f>
        <v>Sep</v>
      </c>
      <c r="J4059" s="6">
        <v>0.55694444444444446</v>
      </c>
      <c r="K4059" s="6" t="str">
        <f>TEXT(data[[#This Row],[OrderTime]],"h")</f>
        <v>13</v>
      </c>
      <c r="L4059" s="1">
        <v>45545</v>
      </c>
      <c r="M4059" s="6">
        <v>0.68194444444444446</v>
      </c>
      <c r="N4059" t="s">
        <v>123</v>
      </c>
      <c r="O4059" t="s">
        <v>1134</v>
      </c>
      <c r="P4059" t="s">
        <v>36</v>
      </c>
      <c r="Q4059" t="s">
        <v>26</v>
      </c>
      <c r="R4059" t="s">
        <v>129</v>
      </c>
      <c r="S4059" t="s">
        <v>47</v>
      </c>
      <c r="T4059" t="s">
        <v>136</v>
      </c>
      <c r="U4059" t="s">
        <v>30</v>
      </c>
      <c r="V4059" s="5">
        <f>data[[#This Row],[PriceUSD]]*data[[#This Row],[Quantity]]</f>
        <v>18.07</v>
      </c>
      <c r="W4059" s="7">
        <f>data[[#This Row],[OrderDate]] + TIME(VALUE(LEFT(data[[#This Row],[OrderTime]],2)), VALUE(RIGHT(data[[#This Row],[OrderTime]],2)), 0)</f>
        <v>45545.030555555553</v>
      </c>
      <c r="X4059" s="7">
        <f>_xlfn.MINIFS(data[OrderDateTime], data[CustomerName], data[[#This Row],[CustomerName]])</f>
        <v>45505.059027777781</v>
      </c>
      <c r="Y4059" t="str">
        <f>IF(data[[#This Row],[OrderDateTime]]=data[[#This Row],[FirstOrderDateTime]], "New", "Returning")</f>
        <v>Returning</v>
      </c>
      <c r="Z4059" s="7">
        <f>data[[#This Row],[DeliveryDate]] + data[[#This Row],[DeliveryTime]]</f>
        <v>45545.681944444441</v>
      </c>
      <c r="AA4059" s="7">
        <f>data[[#This Row],[OrderDateTime]] + 1</f>
        <v>45546.030555555553</v>
      </c>
      <c r="AB4059" s="7" t="str">
        <f>IF(data[[#This Row],[DeliveryDateTime]] &lt;= data[[#This Row],[SLADue]], "On Time", "Late")</f>
        <v>On Time</v>
      </c>
    </row>
    <row r="4060" spans="1:28" x14ac:dyDescent="0.2">
      <c r="A4060" t="s">
        <v>4610</v>
      </c>
      <c r="B4060" t="s">
        <v>19</v>
      </c>
      <c r="C4060" t="s">
        <v>117</v>
      </c>
      <c r="D4060" t="s">
        <v>118</v>
      </c>
      <c r="E4060" s="5">
        <v>76.36</v>
      </c>
      <c r="F4060" t="s">
        <v>182</v>
      </c>
      <c r="G4060">
        <v>2</v>
      </c>
      <c r="H4060" s="1">
        <v>45550</v>
      </c>
      <c r="I4060" s="1" t="str">
        <f>TEXT(data[[#This Row],[OrderDate]],"mmm")</f>
        <v>Sep</v>
      </c>
      <c r="J4060" s="6">
        <v>0.73541666666666672</v>
      </c>
      <c r="K4060" s="6" t="str">
        <f>TEXT(data[[#This Row],[OrderTime]],"h")</f>
        <v>17</v>
      </c>
      <c r="L4060" s="1">
        <v>45551</v>
      </c>
      <c r="M4060" s="6">
        <v>0.81388888888888888</v>
      </c>
      <c r="N4060" t="s">
        <v>44</v>
      </c>
      <c r="O4060" t="s">
        <v>808</v>
      </c>
      <c r="P4060" t="s">
        <v>25</v>
      </c>
      <c r="Q4060" t="s">
        <v>26</v>
      </c>
      <c r="R4060" t="s">
        <v>66</v>
      </c>
      <c r="S4060" t="s">
        <v>28</v>
      </c>
      <c r="T4060" t="s">
        <v>29</v>
      </c>
      <c r="U4060" t="s">
        <v>30</v>
      </c>
      <c r="V4060" s="5">
        <f>data[[#This Row],[PriceUSD]]*data[[#This Row],[Quantity]]</f>
        <v>152.72</v>
      </c>
      <c r="W4060" s="7">
        <f>data[[#This Row],[OrderDate]] + TIME(VALUE(LEFT(data[[#This Row],[OrderTime]],2)), VALUE(RIGHT(data[[#This Row],[OrderTime]],2)), 0)</f>
        <v>45550.046527777777</v>
      </c>
      <c r="X4060" s="7">
        <f>_xlfn.MINIFS(data[OrderDateTime], data[CustomerName], data[[#This Row],[CustomerName]])</f>
        <v>45530.022916666669</v>
      </c>
      <c r="Y4060" t="str">
        <f>IF(data[[#This Row],[OrderDateTime]]=data[[#This Row],[FirstOrderDateTime]], "New", "Returning")</f>
        <v>Returning</v>
      </c>
      <c r="Z4060" s="7">
        <f>data[[#This Row],[DeliveryDate]] + data[[#This Row],[DeliveryTime]]</f>
        <v>45551.813888888886</v>
      </c>
      <c r="AA4060" s="7">
        <f>data[[#This Row],[OrderDateTime]] + 1</f>
        <v>45551.046527777777</v>
      </c>
      <c r="AB4060" s="7" t="str">
        <f>IF(data[[#This Row],[DeliveryDateTime]] &lt;= data[[#This Row],[SLADue]], "On Time", "Late")</f>
        <v>Late</v>
      </c>
    </row>
    <row r="4061" spans="1:28" x14ac:dyDescent="0.2">
      <c r="A4061" t="s">
        <v>4611</v>
      </c>
      <c r="B4061" t="s">
        <v>19</v>
      </c>
      <c r="C4061" t="s">
        <v>285</v>
      </c>
      <c r="D4061" t="s">
        <v>286</v>
      </c>
      <c r="E4061" s="5">
        <v>19.100000000000001</v>
      </c>
      <c r="F4061" t="s">
        <v>22</v>
      </c>
      <c r="G4061">
        <v>1</v>
      </c>
      <c r="H4061" s="1">
        <v>45722</v>
      </c>
      <c r="I4061" s="1" t="str">
        <f>TEXT(data[[#This Row],[OrderDate]],"mmm")</f>
        <v>Mar</v>
      </c>
      <c r="J4061" s="6">
        <v>0.44791666666666669</v>
      </c>
      <c r="K4061" s="6" t="str">
        <f>TEXT(data[[#This Row],[OrderTime]],"h")</f>
        <v>10</v>
      </c>
      <c r="L4061" s="1">
        <v>45723</v>
      </c>
      <c r="M4061" s="6">
        <v>0.44791666666666669</v>
      </c>
      <c r="N4061" t="s">
        <v>64</v>
      </c>
      <c r="O4061" t="s">
        <v>1037</v>
      </c>
      <c r="P4061" t="s">
        <v>25</v>
      </c>
      <c r="Q4061" t="s">
        <v>53</v>
      </c>
      <c r="R4061" t="s">
        <v>114</v>
      </c>
      <c r="S4061" t="s">
        <v>28</v>
      </c>
      <c r="T4061" t="s">
        <v>59</v>
      </c>
      <c r="U4061" t="s">
        <v>30</v>
      </c>
      <c r="V4061" s="5">
        <f>data[[#This Row],[PriceUSD]]*data[[#This Row],[Quantity]]</f>
        <v>19.100000000000001</v>
      </c>
      <c r="W4061" s="7">
        <f>data[[#This Row],[OrderDate]] + TIME(VALUE(LEFT(data[[#This Row],[OrderTime]],2)), VALUE(RIGHT(data[[#This Row],[OrderTime]],2)), 0)</f>
        <v>45722.046527777777</v>
      </c>
      <c r="X4061" s="7">
        <f>_xlfn.MINIFS(data[OrderDateTime], data[CustomerName], data[[#This Row],[CustomerName]])</f>
        <v>45547.022916666669</v>
      </c>
      <c r="Y4061" t="str">
        <f>IF(data[[#This Row],[OrderDateTime]]=data[[#This Row],[FirstOrderDateTime]], "New", "Returning")</f>
        <v>Returning</v>
      </c>
      <c r="Z4061" s="7">
        <f>data[[#This Row],[DeliveryDate]] + data[[#This Row],[DeliveryTime]]</f>
        <v>45723.447916666664</v>
      </c>
      <c r="AA4061" s="7">
        <f>data[[#This Row],[OrderDateTime]] + 1</f>
        <v>45723.046527777777</v>
      </c>
      <c r="AB4061" s="7" t="str">
        <f>IF(data[[#This Row],[DeliveryDateTime]] &lt;= data[[#This Row],[SLADue]], "On Time", "Late")</f>
        <v>Late</v>
      </c>
    </row>
    <row r="4062" spans="1:28" x14ac:dyDescent="0.2">
      <c r="A4062" t="s">
        <v>4612</v>
      </c>
      <c r="B4062" t="s">
        <v>19</v>
      </c>
      <c r="C4062" t="s">
        <v>49</v>
      </c>
      <c r="D4062" t="s">
        <v>50</v>
      </c>
      <c r="E4062" s="5">
        <v>28.67</v>
      </c>
      <c r="F4062" t="s">
        <v>138</v>
      </c>
      <c r="G4062">
        <v>3</v>
      </c>
      <c r="H4062" s="1">
        <v>45725</v>
      </c>
      <c r="I4062" s="1" t="str">
        <f>TEXT(data[[#This Row],[OrderDate]],"mmm")</f>
        <v>Mar</v>
      </c>
      <c r="J4062" s="6">
        <v>0.56944444444444442</v>
      </c>
      <c r="K4062" s="6" t="str">
        <f>TEXT(data[[#This Row],[OrderTime]],"h")</f>
        <v>13</v>
      </c>
      <c r="L4062" s="1">
        <v>45727</v>
      </c>
      <c r="M4062" s="6">
        <v>0.81944444444444442</v>
      </c>
      <c r="N4062" t="s">
        <v>139</v>
      </c>
      <c r="O4062" t="s">
        <v>1248</v>
      </c>
      <c r="P4062" t="s">
        <v>36</v>
      </c>
      <c r="Q4062" t="s">
        <v>53</v>
      </c>
      <c r="R4062" t="s">
        <v>54</v>
      </c>
      <c r="S4062" t="s">
        <v>105</v>
      </c>
      <c r="T4062" t="s">
        <v>29</v>
      </c>
      <c r="U4062" t="s">
        <v>30</v>
      </c>
      <c r="V4062" s="5">
        <f>data[[#This Row],[PriceUSD]]*data[[#This Row],[Quantity]]</f>
        <v>86.01</v>
      </c>
      <c r="W4062" s="7">
        <f>data[[#This Row],[OrderDate]] + TIME(VALUE(LEFT(data[[#This Row],[OrderTime]],2)), VALUE(RIGHT(data[[#This Row],[OrderTime]],2)), 0)</f>
        <v>45725.030555555553</v>
      </c>
      <c r="X4062" s="7">
        <f>_xlfn.MINIFS(data[OrderDateTime], data[CustomerName], data[[#This Row],[CustomerName]])</f>
        <v>45523.052083333336</v>
      </c>
      <c r="Y4062" t="str">
        <f>IF(data[[#This Row],[OrderDateTime]]=data[[#This Row],[FirstOrderDateTime]], "New", "Returning")</f>
        <v>Returning</v>
      </c>
      <c r="Z4062" s="7">
        <f>data[[#This Row],[DeliveryDate]] + data[[#This Row],[DeliveryTime]]</f>
        <v>45727.819444444445</v>
      </c>
      <c r="AA4062" s="7">
        <f>data[[#This Row],[OrderDateTime]] + 1</f>
        <v>45726.030555555553</v>
      </c>
      <c r="AB4062" s="7" t="str">
        <f>IF(data[[#This Row],[DeliveryDateTime]] &lt;= data[[#This Row],[SLADue]], "On Time", "Late")</f>
        <v>Late</v>
      </c>
    </row>
    <row r="4063" spans="1:28" x14ac:dyDescent="0.2">
      <c r="A4063" t="s">
        <v>4613</v>
      </c>
      <c r="B4063" t="s">
        <v>19</v>
      </c>
      <c r="C4063" t="s">
        <v>61</v>
      </c>
      <c r="D4063" t="s">
        <v>62</v>
      </c>
      <c r="E4063" s="5">
        <v>172.29</v>
      </c>
      <c r="F4063" t="s">
        <v>63</v>
      </c>
      <c r="G4063">
        <v>5</v>
      </c>
      <c r="H4063" s="1">
        <v>45744</v>
      </c>
      <c r="I4063" s="1" t="str">
        <f>TEXT(data[[#This Row],[OrderDate]],"mmm")</f>
        <v>Mar</v>
      </c>
      <c r="J4063" s="6">
        <v>0.39652777777777776</v>
      </c>
      <c r="K4063" s="6" t="str">
        <f>TEXT(data[[#This Row],[OrderTime]],"h")</f>
        <v>9</v>
      </c>
      <c r="L4063" s="1">
        <v>45744</v>
      </c>
      <c r="M4063" s="6">
        <v>0.68819444444444444</v>
      </c>
      <c r="N4063" t="s">
        <v>213</v>
      </c>
      <c r="O4063" t="s">
        <v>296</v>
      </c>
      <c r="P4063" t="s">
        <v>36</v>
      </c>
      <c r="Q4063" t="s">
        <v>26</v>
      </c>
      <c r="R4063" t="s">
        <v>66</v>
      </c>
      <c r="S4063" t="s">
        <v>47</v>
      </c>
      <c r="T4063" t="s">
        <v>29</v>
      </c>
      <c r="U4063" t="s">
        <v>39</v>
      </c>
      <c r="V4063" s="5">
        <f>data[[#This Row],[PriceUSD]]*data[[#This Row],[Quantity]]</f>
        <v>861.44999999999993</v>
      </c>
      <c r="W4063" s="7">
        <f>data[[#This Row],[OrderDate]] + TIME(VALUE(LEFT(data[[#This Row],[OrderTime]],2)), VALUE(RIGHT(data[[#This Row],[OrderTime]],2)), 0)</f>
        <v>45744.054166666669</v>
      </c>
      <c r="X4063" s="7">
        <f>_xlfn.MINIFS(data[OrderDateTime], data[CustomerName], data[[#This Row],[CustomerName]])</f>
        <v>45511.017361111109</v>
      </c>
      <c r="Y4063" t="str">
        <f>IF(data[[#This Row],[OrderDateTime]]=data[[#This Row],[FirstOrderDateTime]], "New", "Returning")</f>
        <v>Returning</v>
      </c>
      <c r="Z4063" s="7">
        <f>data[[#This Row],[DeliveryDate]] + data[[#This Row],[DeliveryTime]]</f>
        <v>45744.688194444447</v>
      </c>
      <c r="AA4063" s="7">
        <f>data[[#This Row],[OrderDateTime]] + 1</f>
        <v>45745.054166666669</v>
      </c>
      <c r="AB4063" s="7" t="str">
        <f>IF(data[[#This Row],[DeliveryDateTime]] &lt;= data[[#This Row],[SLADue]], "On Time", "Late")</f>
        <v>On Time</v>
      </c>
    </row>
    <row r="4064" spans="1:28" x14ac:dyDescent="0.2">
      <c r="A4064" t="s">
        <v>4614</v>
      </c>
      <c r="B4064" t="s">
        <v>19</v>
      </c>
      <c r="C4064" t="s">
        <v>69</v>
      </c>
      <c r="D4064" t="s">
        <v>70</v>
      </c>
      <c r="E4064" s="5">
        <v>53.8</v>
      </c>
      <c r="F4064" t="s">
        <v>56</v>
      </c>
      <c r="G4064">
        <v>1</v>
      </c>
      <c r="H4064" s="1">
        <v>45798</v>
      </c>
      <c r="I4064" s="1" t="str">
        <f>TEXT(data[[#This Row],[OrderDate]],"mmm")</f>
        <v>May</v>
      </c>
      <c r="J4064" s="6">
        <v>0.67222222222222228</v>
      </c>
      <c r="K4064" s="6" t="str">
        <f>TEXT(data[[#This Row],[OrderTime]],"h")</f>
        <v>16</v>
      </c>
      <c r="L4064" s="1">
        <v>45799</v>
      </c>
      <c r="M4064" s="6">
        <v>0.71388888888888891</v>
      </c>
      <c r="N4064" t="s">
        <v>276</v>
      </c>
      <c r="O4064" t="s">
        <v>416</v>
      </c>
      <c r="P4064" t="s">
        <v>133</v>
      </c>
      <c r="Q4064" t="s">
        <v>53</v>
      </c>
      <c r="R4064" t="s">
        <v>37</v>
      </c>
      <c r="S4064" t="s">
        <v>28</v>
      </c>
      <c r="T4064" t="s">
        <v>136</v>
      </c>
      <c r="U4064" t="s">
        <v>30</v>
      </c>
      <c r="V4064" s="5">
        <f>data[[#This Row],[PriceUSD]]*data[[#This Row],[Quantity]]</f>
        <v>53.8</v>
      </c>
      <c r="W4064" s="7">
        <f>data[[#This Row],[OrderDate]] + TIME(VALUE(LEFT(data[[#This Row],[OrderTime]],2)), VALUE(RIGHT(data[[#This Row],[OrderTime]],2)), 0)</f>
        <v>45798.015277777777</v>
      </c>
      <c r="X4064" s="7">
        <f>_xlfn.MINIFS(data[OrderDateTime], data[CustomerName], data[[#This Row],[CustomerName]])</f>
        <v>45519.007638888892</v>
      </c>
      <c r="Y4064" t="str">
        <f>IF(data[[#This Row],[OrderDateTime]]=data[[#This Row],[FirstOrderDateTime]], "New", "Returning")</f>
        <v>Returning</v>
      </c>
      <c r="Z4064" s="7">
        <f>data[[#This Row],[DeliveryDate]] + data[[#This Row],[DeliveryTime]]</f>
        <v>45799.713888888888</v>
      </c>
      <c r="AA4064" s="7">
        <f>data[[#This Row],[OrderDateTime]] + 1</f>
        <v>45799.015277777777</v>
      </c>
      <c r="AB4064" s="7" t="str">
        <f>IF(data[[#This Row],[DeliveryDateTime]] &lt;= data[[#This Row],[SLADue]], "On Time", "Late")</f>
        <v>Late</v>
      </c>
    </row>
    <row r="4065" spans="1:28" x14ac:dyDescent="0.2">
      <c r="A4065" t="s">
        <v>4615</v>
      </c>
      <c r="B4065" t="s">
        <v>19</v>
      </c>
      <c r="C4065" t="s">
        <v>92</v>
      </c>
      <c r="D4065" t="s">
        <v>93</v>
      </c>
      <c r="E4065" s="5">
        <v>86.82</v>
      </c>
      <c r="F4065" t="s">
        <v>63</v>
      </c>
      <c r="G4065">
        <v>1</v>
      </c>
      <c r="H4065" s="1">
        <v>45738</v>
      </c>
      <c r="I4065" s="1" t="str">
        <f>TEXT(data[[#This Row],[OrderDate]],"mmm")</f>
        <v>Mar</v>
      </c>
      <c r="J4065" s="6">
        <v>0.67986111111111114</v>
      </c>
      <c r="K4065" s="6" t="str">
        <f>TEXT(data[[#This Row],[OrderTime]],"h")</f>
        <v>16</v>
      </c>
      <c r="L4065" s="1">
        <v>45739</v>
      </c>
      <c r="M4065" s="6">
        <v>0.7631944444444444</v>
      </c>
      <c r="N4065" t="s">
        <v>103</v>
      </c>
      <c r="O4065" t="s">
        <v>2554</v>
      </c>
      <c r="P4065" t="s">
        <v>77</v>
      </c>
      <c r="Q4065" t="s">
        <v>53</v>
      </c>
      <c r="R4065" t="s">
        <v>66</v>
      </c>
      <c r="S4065" t="s">
        <v>28</v>
      </c>
      <c r="T4065" t="s">
        <v>29</v>
      </c>
      <c r="U4065" t="s">
        <v>30</v>
      </c>
      <c r="V4065" s="5">
        <f>data[[#This Row],[PriceUSD]]*data[[#This Row],[Quantity]]</f>
        <v>86.82</v>
      </c>
      <c r="W4065" s="7">
        <f>data[[#This Row],[OrderDate]] + TIME(VALUE(LEFT(data[[#This Row],[OrderTime]],2)), VALUE(RIGHT(data[[#This Row],[OrderTime]],2)), 0)</f>
        <v>45738.007638888892</v>
      </c>
      <c r="X4065" s="7">
        <f>_xlfn.MINIFS(data[OrderDateTime], data[CustomerName], data[[#This Row],[CustomerName]])</f>
        <v>45523.038888888892</v>
      </c>
      <c r="Y4065" t="str">
        <f>IF(data[[#This Row],[OrderDateTime]]=data[[#This Row],[FirstOrderDateTime]], "New", "Returning")</f>
        <v>Returning</v>
      </c>
      <c r="Z4065" s="7">
        <f>data[[#This Row],[DeliveryDate]] + data[[#This Row],[DeliveryTime]]</f>
        <v>45739.763194444444</v>
      </c>
      <c r="AA4065" s="7">
        <f>data[[#This Row],[OrderDateTime]] + 1</f>
        <v>45739.007638888892</v>
      </c>
      <c r="AB4065" s="7" t="str">
        <f>IF(data[[#This Row],[DeliveryDateTime]] &lt;= data[[#This Row],[SLADue]], "On Time", "Late")</f>
        <v>Late</v>
      </c>
    </row>
    <row r="4066" spans="1:28" x14ac:dyDescent="0.2">
      <c r="A4066" t="s">
        <v>4616</v>
      </c>
      <c r="B4066" t="s">
        <v>19</v>
      </c>
      <c r="C4066" t="s">
        <v>101</v>
      </c>
      <c r="D4066" t="s">
        <v>102</v>
      </c>
      <c r="E4066" s="5">
        <v>29.12</v>
      </c>
      <c r="F4066" t="s">
        <v>81</v>
      </c>
      <c r="G4066">
        <v>3</v>
      </c>
      <c r="H4066" s="1">
        <v>45627</v>
      </c>
      <c r="I4066" s="1" t="str">
        <f>TEXT(data[[#This Row],[OrderDate]],"mmm")</f>
        <v>Dec</v>
      </c>
      <c r="J4066" s="6">
        <v>0.5708333333333333</v>
      </c>
      <c r="K4066" s="6" t="str">
        <f>TEXT(data[[#This Row],[OrderTime]],"h")</f>
        <v>13</v>
      </c>
      <c r="L4066" s="1">
        <v>45628</v>
      </c>
      <c r="M4066" s="6">
        <v>0.73750000000000004</v>
      </c>
      <c r="N4066" t="s">
        <v>292</v>
      </c>
      <c r="O4066" t="s">
        <v>1534</v>
      </c>
      <c r="P4066" t="s">
        <v>77</v>
      </c>
      <c r="Q4066" t="s">
        <v>53</v>
      </c>
      <c r="R4066" t="s">
        <v>83</v>
      </c>
      <c r="S4066" t="s">
        <v>28</v>
      </c>
      <c r="T4066" t="s">
        <v>38</v>
      </c>
      <c r="U4066" t="s">
        <v>39</v>
      </c>
      <c r="V4066" s="5">
        <f>data[[#This Row],[PriceUSD]]*data[[#This Row],[Quantity]]</f>
        <v>87.36</v>
      </c>
      <c r="W4066" s="7">
        <f>data[[#This Row],[OrderDate]] + TIME(VALUE(LEFT(data[[#This Row],[OrderTime]],2)), VALUE(RIGHT(data[[#This Row],[OrderTime]],2)), 0)</f>
        <v>45627.022916666669</v>
      </c>
      <c r="X4066" s="7">
        <f>_xlfn.MINIFS(data[OrderDateTime], data[CustomerName], data[[#This Row],[CustomerName]])</f>
        <v>45507.007638888892</v>
      </c>
      <c r="Y4066" t="str">
        <f>IF(data[[#This Row],[OrderDateTime]]=data[[#This Row],[FirstOrderDateTime]], "New", "Returning")</f>
        <v>Returning</v>
      </c>
      <c r="Z4066" s="7">
        <f>data[[#This Row],[DeliveryDate]] + data[[#This Row],[DeliveryTime]]</f>
        <v>45628.737500000003</v>
      </c>
      <c r="AA4066" s="7">
        <f>data[[#This Row],[OrderDateTime]] + 1</f>
        <v>45628.022916666669</v>
      </c>
      <c r="AB4066" s="7" t="str">
        <f>IF(data[[#This Row],[DeliveryDateTime]] &lt;= data[[#This Row],[SLADue]], "On Time", "Late")</f>
        <v>Late</v>
      </c>
    </row>
    <row r="4067" spans="1:28" x14ac:dyDescent="0.2">
      <c r="A4067" t="s">
        <v>4617</v>
      </c>
      <c r="B4067" t="s">
        <v>19</v>
      </c>
      <c r="C4067" t="s">
        <v>69</v>
      </c>
      <c r="D4067" t="s">
        <v>70</v>
      </c>
      <c r="E4067" s="5">
        <v>49.03</v>
      </c>
      <c r="F4067" t="s">
        <v>51</v>
      </c>
      <c r="G4067">
        <v>3</v>
      </c>
      <c r="H4067" s="1">
        <v>45703</v>
      </c>
      <c r="I4067" s="1" t="str">
        <f>TEXT(data[[#This Row],[OrderDate]],"mmm")</f>
        <v>Feb</v>
      </c>
      <c r="J4067" s="6">
        <v>0.54305555555555551</v>
      </c>
      <c r="K4067" s="6" t="str">
        <f>TEXT(data[[#This Row],[OrderTime]],"h")</f>
        <v>13</v>
      </c>
      <c r="L4067" s="1">
        <v>45704</v>
      </c>
      <c r="M4067" s="6">
        <v>0.58472222222222225</v>
      </c>
      <c r="N4067" t="s">
        <v>95</v>
      </c>
      <c r="O4067" t="s">
        <v>946</v>
      </c>
      <c r="P4067" t="s">
        <v>25</v>
      </c>
      <c r="Q4067" t="s">
        <v>26</v>
      </c>
      <c r="R4067" t="s">
        <v>37</v>
      </c>
      <c r="S4067" t="s">
        <v>28</v>
      </c>
      <c r="T4067" t="s">
        <v>38</v>
      </c>
      <c r="U4067" t="s">
        <v>30</v>
      </c>
      <c r="V4067" s="5">
        <f>data[[#This Row],[PriceUSD]]*data[[#This Row],[Quantity]]</f>
        <v>147.09</v>
      </c>
      <c r="W4067" s="7">
        <f>data[[#This Row],[OrderDate]] + TIME(VALUE(LEFT(data[[#This Row],[OrderTime]],2)), VALUE(RIGHT(data[[#This Row],[OrderTime]],2)), 0)</f>
        <v>45703.038888888892</v>
      </c>
      <c r="X4067" s="7">
        <f>_xlfn.MINIFS(data[OrderDateTime], data[CustomerName], data[[#This Row],[CustomerName]])</f>
        <v>45506.022916666669</v>
      </c>
      <c r="Y4067" t="str">
        <f>IF(data[[#This Row],[OrderDateTime]]=data[[#This Row],[FirstOrderDateTime]], "New", "Returning")</f>
        <v>Returning</v>
      </c>
      <c r="Z4067" s="7">
        <f>data[[#This Row],[DeliveryDate]] + data[[#This Row],[DeliveryTime]]</f>
        <v>45704.584722222222</v>
      </c>
      <c r="AA4067" s="7">
        <f>data[[#This Row],[OrderDateTime]] + 1</f>
        <v>45704.038888888892</v>
      </c>
      <c r="AB4067" s="7" t="str">
        <f>IF(data[[#This Row],[DeliveryDateTime]] &lt;= data[[#This Row],[SLADue]], "On Time", "Late")</f>
        <v>Late</v>
      </c>
    </row>
    <row r="4068" spans="1:28" x14ac:dyDescent="0.2">
      <c r="A4068" t="s">
        <v>4618</v>
      </c>
      <c r="B4068" t="s">
        <v>19</v>
      </c>
      <c r="C4068" t="s">
        <v>69</v>
      </c>
      <c r="D4068" t="s">
        <v>70</v>
      </c>
      <c r="E4068" s="5">
        <v>55.98</v>
      </c>
      <c r="F4068" t="s">
        <v>43</v>
      </c>
      <c r="G4068">
        <v>1</v>
      </c>
      <c r="H4068" s="1">
        <v>45684</v>
      </c>
      <c r="I4068" s="1" t="str">
        <f>TEXT(data[[#This Row],[OrderDate]],"mmm")</f>
        <v>Jan</v>
      </c>
      <c r="J4068" s="6">
        <v>0.50624999999999998</v>
      </c>
      <c r="K4068" s="6" t="str">
        <f>TEXT(data[[#This Row],[OrderTime]],"h")</f>
        <v>12</v>
      </c>
      <c r="L4068" s="1">
        <v>45685</v>
      </c>
      <c r="M4068" s="6">
        <v>0.58958333333333335</v>
      </c>
      <c r="N4068" t="s">
        <v>98</v>
      </c>
      <c r="O4068" t="s">
        <v>1101</v>
      </c>
      <c r="P4068" t="s">
        <v>77</v>
      </c>
      <c r="Q4068" t="s">
        <v>26</v>
      </c>
      <c r="R4068" t="s">
        <v>37</v>
      </c>
      <c r="S4068" t="s">
        <v>28</v>
      </c>
      <c r="T4068" t="s">
        <v>38</v>
      </c>
      <c r="U4068" t="s">
        <v>67</v>
      </c>
      <c r="V4068" s="5">
        <f>data[[#This Row],[PriceUSD]]*data[[#This Row],[Quantity]]</f>
        <v>55.98</v>
      </c>
      <c r="W4068" s="7">
        <f>data[[#This Row],[OrderDate]] + TIME(VALUE(LEFT(data[[#This Row],[OrderTime]],2)), VALUE(RIGHT(data[[#This Row],[OrderTime]],2)), 0)</f>
        <v>45684.017361111109</v>
      </c>
      <c r="X4068" s="7">
        <f>_xlfn.MINIFS(data[OrderDateTime], data[CustomerName], data[[#This Row],[CustomerName]])</f>
        <v>45540.046527777777</v>
      </c>
      <c r="Y4068" t="str">
        <f>IF(data[[#This Row],[OrderDateTime]]=data[[#This Row],[FirstOrderDateTime]], "New", "Returning")</f>
        <v>Returning</v>
      </c>
      <c r="Z4068" s="7">
        <f>data[[#This Row],[DeliveryDate]] + data[[#This Row],[DeliveryTime]]</f>
        <v>45685.589583333334</v>
      </c>
      <c r="AA4068" s="7">
        <f>data[[#This Row],[OrderDateTime]] + 1</f>
        <v>45685.017361111109</v>
      </c>
      <c r="AB4068" s="7" t="str">
        <f>IF(data[[#This Row],[DeliveryDateTime]] &lt;= data[[#This Row],[SLADue]], "On Time", "Late")</f>
        <v>Late</v>
      </c>
    </row>
    <row r="4069" spans="1:28" x14ac:dyDescent="0.2">
      <c r="A4069" t="s">
        <v>4619</v>
      </c>
      <c r="B4069" t="s">
        <v>19</v>
      </c>
      <c r="C4069" t="s">
        <v>190</v>
      </c>
      <c r="D4069" t="s">
        <v>191</v>
      </c>
      <c r="E4069" s="5">
        <v>26.1</v>
      </c>
      <c r="F4069" t="s">
        <v>71</v>
      </c>
      <c r="G4069">
        <v>3</v>
      </c>
      <c r="H4069" s="1">
        <v>45676</v>
      </c>
      <c r="I4069" s="1" t="str">
        <f>TEXT(data[[#This Row],[OrderDate]],"mmm")</f>
        <v>Jan</v>
      </c>
      <c r="J4069" s="6">
        <v>0.45277777777777778</v>
      </c>
      <c r="K4069" s="6" t="str">
        <f>TEXT(data[[#This Row],[OrderTime]],"h")</f>
        <v>10</v>
      </c>
      <c r="L4069" s="1">
        <v>45677</v>
      </c>
      <c r="M4069" s="6">
        <v>0.49444444444444446</v>
      </c>
      <c r="N4069" t="s">
        <v>388</v>
      </c>
      <c r="O4069" t="s">
        <v>128</v>
      </c>
      <c r="P4069" t="s">
        <v>245</v>
      </c>
      <c r="Q4069" t="s">
        <v>53</v>
      </c>
      <c r="R4069" t="s">
        <v>192</v>
      </c>
      <c r="S4069" t="s">
        <v>28</v>
      </c>
      <c r="T4069" t="s">
        <v>29</v>
      </c>
      <c r="U4069" t="s">
        <v>30</v>
      </c>
      <c r="V4069" s="5">
        <f>data[[#This Row],[PriceUSD]]*data[[#This Row],[Quantity]]</f>
        <v>78.300000000000011</v>
      </c>
      <c r="W4069" s="7">
        <f>data[[#This Row],[OrderDate]] + TIME(VALUE(LEFT(data[[#This Row],[OrderTime]],2)), VALUE(RIGHT(data[[#This Row],[OrderTime]],2)), 0)</f>
        <v>45676.054166666669</v>
      </c>
      <c r="X4069" s="7">
        <f>_xlfn.MINIFS(data[OrderDateTime], data[CustomerName], data[[#This Row],[CustomerName]])</f>
        <v>45540.054166666669</v>
      </c>
      <c r="Y4069" t="str">
        <f>IF(data[[#This Row],[OrderDateTime]]=data[[#This Row],[FirstOrderDateTime]], "New", "Returning")</f>
        <v>Returning</v>
      </c>
      <c r="Z4069" s="7">
        <f>data[[#This Row],[DeliveryDate]] + data[[#This Row],[DeliveryTime]]</f>
        <v>45677.494444444441</v>
      </c>
      <c r="AA4069" s="7">
        <f>data[[#This Row],[OrderDateTime]] + 1</f>
        <v>45677.054166666669</v>
      </c>
      <c r="AB4069" s="7" t="str">
        <f>IF(data[[#This Row],[DeliveryDateTime]] &lt;= data[[#This Row],[SLADue]], "On Time", "Late")</f>
        <v>Late</v>
      </c>
    </row>
    <row r="4070" spans="1:28" x14ac:dyDescent="0.2">
      <c r="A4070" t="s">
        <v>4620</v>
      </c>
      <c r="B4070" t="s">
        <v>19</v>
      </c>
      <c r="C4070" t="s">
        <v>79</v>
      </c>
      <c r="D4070" t="s">
        <v>80</v>
      </c>
      <c r="E4070" s="5">
        <v>30.58</v>
      </c>
      <c r="F4070" t="s">
        <v>81</v>
      </c>
      <c r="G4070">
        <v>1</v>
      </c>
      <c r="H4070" s="1">
        <v>45585</v>
      </c>
      <c r="I4070" s="1" t="str">
        <f>TEXT(data[[#This Row],[OrderDate]],"mmm")</f>
        <v>Oct</v>
      </c>
      <c r="J4070" s="6">
        <v>0.54583333333333328</v>
      </c>
      <c r="K4070" s="6" t="str">
        <f>TEXT(data[[#This Row],[OrderTime]],"h")</f>
        <v>13</v>
      </c>
      <c r="L4070" s="1">
        <v>45587</v>
      </c>
      <c r="M4070" s="6">
        <v>0.71250000000000002</v>
      </c>
      <c r="N4070" t="s">
        <v>200</v>
      </c>
      <c r="O4070" t="s">
        <v>89</v>
      </c>
      <c r="P4070" t="s">
        <v>202</v>
      </c>
      <c r="Q4070" t="s">
        <v>26</v>
      </c>
      <c r="R4070" t="s">
        <v>83</v>
      </c>
      <c r="S4070" t="s">
        <v>105</v>
      </c>
      <c r="T4070" t="s">
        <v>29</v>
      </c>
      <c r="U4070" t="s">
        <v>39</v>
      </c>
      <c r="V4070" s="5">
        <f>data[[#This Row],[PriceUSD]]*data[[#This Row],[Quantity]]</f>
        <v>30.58</v>
      </c>
      <c r="W4070" s="7">
        <f>data[[#This Row],[OrderDate]] + TIME(VALUE(LEFT(data[[#This Row],[OrderTime]],2)), VALUE(RIGHT(data[[#This Row],[OrderTime]],2)), 0)</f>
        <v>45585.022916666669</v>
      </c>
      <c r="X4070" s="7">
        <f>_xlfn.MINIFS(data[OrderDateTime], data[CustomerName], data[[#This Row],[CustomerName]])</f>
        <v>45514.038888888892</v>
      </c>
      <c r="Y4070" t="str">
        <f>IF(data[[#This Row],[OrderDateTime]]=data[[#This Row],[FirstOrderDateTime]], "New", "Returning")</f>
        <v>Returning</v>
      </c>
      <c r="Z4070" s="7">
        <f>data[[#This Row],[DeliveryDate]] + data[[#This Row],[DeliveryTime]]</f>
        <v>45587.712500000001</v>
      </c>
      <c r="AA4070" s="7">
        <f>data[[#This Row],[OrderDateTime]] + 1</f>
        <v>45586.022916666669</v>
      </c>
      <c r="AB4070" s="7" t="str">
        <f>IF(data[[#This Row],[DeliveryDateTime]] &lt;= data[[#This Row],[SLADue]], "On Time", "Late")</f>
        <v>Late</v>
      </c>
    </row>
    <row r="4071" spans="1:28" x14ac:dyDescent="0.2">
      <c r="A4071" t="s">
        <v>4621</v>
      </c>
      <c r="B4071" t="s">
        <v>19</v>
      </c>
      <c r="C4071" t="s">
        <v>69</v>
      </c>
      <c r="D4071" t="s">
        <v>70</v>
      </c>
      <c r="E4071" s="5">
        <v>46.48</v>
      </c>
      <c r="F4071" t="s">
        <v>51</v>
      </c>
      <c r="G4071">
        <v>1</v>
      </c>
      <c r="H4071" s="1">
        <v>45861</v>
      </c>
      <c r="I4071" s="1" t="str">
        <f>TEXT(data[[#This Row],[OrderDate]],"mmm")</f>
        <v>Jul</v>
      </c>
      <c r="J4071" s="6">
        <v>0.82499999999999996</v>
      </c>
      <c r="K4071" s="6" t="str">
        <f>TEXT(data[[#This Row],[OrderTime]],"h")</f>
        <v>19</v>
      </c>
      <c r="L4071" s="1">
        <v>45862</v>
      </c>
      <c r="M4071" s="6">
        <v>0.64513888888888893</v>
      </c>
      <c r="N4071" t="s">
        <v>213</v>
      </c>
      <c r="O4071" t="s">
        <v>820</v>
      </c>
      <c r="P4071" t="s">
        <v>36</v>
      </c>
      <c r="Q4071" t="s">
        <v>53</v>
      </c>
      <c r="R4071" t="s">
        <v>37</v>
      </c>
      <c r="S4071" t="s">
        <v>28</v>
      </c>
      <c r="T4071" t="s">
        <v>29</v>
      </c>
      <c r="U4071" t="s">
        <v>30</v>
      </c>
      <c r="V4071" s="5">
        <f>data[[#This Row],[PriceUSD]]*data[[#This Row],[Quantity]]</f>
        <v>46.48</v>
      </c>
      <c r="W4071" s="7">
        <f>data[[#This Row],[OrderDate]] + TIME(VALUE(LEFT(data[[#This Row],[OrderTime]],2)), VALUE(RIGHT(data[[#This Row],[OrderTime]],2)), 0)</f>
        <v>45861.017361111109</v>
      </c>
      <c r="X4071" s="7">
        <f>_xlfn.MINIFS(data[OrderDateTime], data[CustomerName], data[[#This Row],[CustomerName]])</f>
        <v>45570.030555555553</v>
      </c>
      <c r="Y4071" t="str">
        <f>IF(data[[#This Row],[OrderDateTime]]=data[[#This Row],[FirstOrderDateTime]], "New", "Returning")</f>
        <v>Returning</v>
      </c>
      <c r="Z4071" s="7">
        <f>data[[#This Row],[DeliveryDate]] + data[[#This Row],[DeliveryTime]]</f>
        <v>45862.645138888889</v>
      </c>
      <c r="AA4071" s="7">
        <f>data[[#This Row],[OrderDateTime]] + 1</f>
        <v>45862.017361111109</v>
      </c>
      <c r="AB4071" s="7" t="str">
        <f>IF(data[[#This Row],[DeliveryDateTime]] &lt;= data[[#This Row],[SLADue]], "On Time", "Late")</f>
        <v>Late</v>
      </c>
    </row>
    <row r="4072" spans="1:28" x14ac:dyDescent="0.2">
      <c r="A4072" t="s">
        <v>4622</v>
      </c>
      <c r="B4072" t="s">
        <v>19</v>
      </c>
      <c r="C4072" t="s">
        <v>69</v>
      </c>
      <c r="D4072" t="s">
        <v>70</v>
      </c>
      <c r="E4072" s="5">
        <v>51.65</v>
      </c>
      <c r="F4072" t="s">
        <v>119</v>
      </c>
      <c r="G4072">
        <v>2</v>
      </c>
      <c r="H4072" s="1">
        <v>45661</v>
      </c>
      <c r="I4072" s="1" t="str">
        <f>TEXT(data[[#This Row],[OrderDate]],"mmm")</f>
        <v>Jan</v>
      </c>
      <c r="J4072" s="6">
        <v>0.87222222222222223</v>
      </c>
      <c r="K4072" s="6" t="str">
        <f>TEXT(data[[#This Row],[OrderTime]],"h")</f>
        <v>20</v>
      </c>
      <c r="L4072" s="1">
        <v>45662</v>
      </c>
      <c r="M4072" s="6">
        <v>0.82291666666666663</v>
      </c>
      <c r="N4072" t="s">
        <v>120</v>
      </c>
      <c r="O4072" t="s">
        <v>356</v>
      </c>
      <c r="P4072" t="s">
        <v>25</v>
      </c>
      <c r="Q4072" t="s">
        <v>26</v>
      </c>
      <c r="R4072" t="s">
        <v>37</v>
      </c>
      <c r="S4072" t="s">
        <v>28</v>
      </c>
      <c r="T4072" t="s">
        <v>38</v>
      </c>
      <c r="U4072" t="s">
        <v>30</v>
      </c>
      <c r="V4072" s="5">
        <f>data[[#This Row],[PriceUSD]]*data[[#This Row],[Quantity]]</f>
        <v>103.3</v>
      </c>
      <c r="W4072" s="7">
        <f>data[[#This Row],[OrderDate]] + TIME(VALUE(LEFT(data[[#This Row],[OrderTime]],2)), VALUE(RIGHT(data[[#This Row],[OrderTime]],2)), 0)</f>
        <v>45661.015277777777</v>
      </c>
      <c r="X4072" s="7">
        <f>_xlfn.MINIFS(data[OrderDateTime], data[CustomerName], data[[#This Row],[CustomerName]])</f>
        <v>45570.030555555553</v>
      </c>
      <c r="Y4072" t="str">
        <f>IF(data[[#This Row],[OrderDateTime]]=data[[#This Row],[FirstOrderDateTime]], "New", "Returning")</f>
        <v>Returning</v>
      </c>
      <c r="Z4072" s="7">
        <f>data[[#This Row],[DeliveryDate]] + data[[#This Row],[DeliveryTime]]</f>
        <v>45662.822916666664</v>
      </c>
      <c r="AA4072" s="7">
        <f>data[[#This Row],[OrderDateTime]] + 1</f>
        <v>45662.015277777777</v>
      </c>
      <c r="AB4072" s="7" t="str">
        <f>IF(data[[#This Row],[DeliveryDateTime]] &lt;= data[[#This Row],[SLADue]], "On Time", "Late")</f>
        <v>Late</v>
      </c>
    </row>
    <row r="4073" spans="1:28" x14ac:dyDescent="0.2">
      <c r="A4073" t="s">
        <v>4623</v>
      </c>
      <c r="B4073" t="s">
        <v>19</v>
      </c>
      <c r="C4073" t="s">
        <v>69</v>
      </c>
      <c r="D4073" t="s">
        <v>70</v>
      </c>
      <c r="E4073" s="5">
        <v>51.14</v>
      </c>
      <c r="F4073" t="s">
        <v>43</v>
      </c>
      <c r="G4073">
        <v>1</v>
      </c>
      <c r="H4073" s="1">
        <v>45637</v>
      </c>
      <c r="I4073" s="1" t="str">
        <f>TEXT(data[[#This Row],[OrderDate]],"mmm")</f>
        <v>Dec</v>
      </c>
      <c r="J4073" s="6">
        <v>0.79305555555555551</v>
      </c>
      <c r="K4073" s="6" t="str">
        <f>TEXT(data[[#This Row],[OrderTime]],"h")</f>
        <v>19</v>
      </c>
      <c r="L4073" s="1">
        <v>45638</v>
      </c>
      <c r="M4073" s="6">
        <v>0.87638888888888888</v>
      </c>
      <c r="N4073" t="s">
        <v>434</v>
      </c>
      <c r="O4073" t="s">
        <v>412</v>
      </c>
      <c r="P4073" t="s">
        <v>234</v>
      </c>
      <c r="Q4073" t="s">
        <v>26</v>
      </c>
      <c r="R4073" t="s">
        <v>37</v>
      </c>
      <c r="S4073" t="s">
        <v>28</v>
      </c>
      <c r="T4073" t="s">
        <v>59</v>
      </c>
      <c r="U4073" t="s">
        <v>39</v>
      </c>
      <c r="V4073" s="5">
        <f>data[[#This Row],[PriceUSD]]*data[[#This Row],[Quantity]]</f>
        <v>51.14</v>
      </c>
      <c r="W4073" s="7">
        <f>data[[#This Row],[OrderDate]] + TIME(VALUE(LEFT(data[[#This Row],[OrderTime]],2)), VALUE(RIGHT(data[[#This Row],[OrderTime]],2)), 0)</f>
        <v>45637.038888888892</v>
      </c>
      <c r="X4073" s="7">
        <f>_xlfn.MINIFS(data[OrderDateTime], data[CustomerName], data[[#This Row],[CustomerName]])</f>
        <v>45509.061805555553</v>
      </c>
      <c r="Y4073" t="str">
        <f>IF(data[[#This Row],[OrderDateTime]]=data[[#This Row],[FirstOrderDateTime]], "New", "Returning")</f>
        <v>Returning</v>
      </c>
      <c r="Z4073" s="7">
        <f>data[[#This Row],[DeliveryDate]] + data[[#This Row],[DeliveryTime]]</f>
        <v>45638.876388888886</v>
      </c>
      <c r="AA4073" s="7">
        <f>data[[#This Row],[OrderDateTime]] + 1</f>
        <v>45638.038888888892</v>
      </c>
      <c r="AB4073" s="7" t="str">
        <f>IF(data[[#This Row],[DeliveryDateTime]] &lt;= data[[#This Row],[SLADue]], "On Time", "Late")</f>
        <v>Late</v>
      </c>
    </row>
    <row r="4074" spans="1:28" x14ac:dyDescent="0.2">
      <c r="A4074" t="s">
        <v>4624</v>
      </c>
      <c r="B4074" t="s">
        <v>19</v>
      </c>
      <c r="C4074" t="s">
        <v>258</v>
      </c>
      <c r="D4074" t="s">
        <v>259</v>
      </c>
      <c r="E4074" s="5">
        <v>120.96</v>
      </c>
      <c r="F4074" t="s">
        <v>182</v>
      </c>
      <c r="G4074">
        <v>1</v>
      </c>
      <c r="H4074" s="1">
        <v>45572</v>
      </c>
      <c r="I4074" s="1" t="str">
        <f>TEXT(data[[#This Row],[OrderDate]],"mmm")</f>
        <v>Oct</v>
      </c>
      <c r="J4074" s="6">
        <v>0.4513888888888889</v>
      </c>
      <c r="K4074" s="6" t="str">
        <f>TEXT(data[[#This Row],[OrderTime]],"h")</f>
        <v>10</v>
      </c>
      <c r="L4074" s="1">
        <v>45572</v>
      </c>
      <c r="M4074" s="6">
        <v>0.65972222222222221</v>
      </c>
      <c r="N4074" t="s">
        <v>44</v>
      </c>
      <c r="O4074" t="s">
        <v>1166</v>
      </c>
      <c r="P4074" t="s">
        <v>25</v>
      </c>
      <c r="Q4074" t="s">
        <v>53</v>
      </c>
      <c r="R4074" t="s">
        <v>261</v>
      </c>
      <c r="S4074" t="s">
        <v>47</v>
      </c>
      <c r="T4074" t="s">
        <v>136</v>
      </c>
      <c r="U4074" t="s">
        <v>67</v>
      </c>
      <c r="V4074" s="5">
        <f>data[[#This Row],[PriceUSD]]*data[[#This Row],[Quantity]]</f>
        <v>120.96</v>
      </c>
      <c r="W4074" s="7">
        <f>data[[#This Row],[OrderDate]] + TIME(VALUE(LEFT(data[[#This Row],[OrderTime]],2)), VALUE(RIGHT(data[[#This Row],[OrderTime]],2)), 0)</f>
        <v>45572.061805555553</v>
      </c>
      <c r="X4074" s="7">
        <f>_xlfn.MINIFS(data[OrderDateTime], data[CustomerName], data[[#This Row],[CustomerName]])</f>
        <v>45572.061805555553</v>
      </c>
      <c r="Y4074" t="str">
        <f>IF(data[[#This Row],[OrderDateTime]]=data[[#This Row],[FirstOrderDateTime]], "New", "Returning")</f>
        <v>New</v>
      </c>
      <c r="Z4074" s="7">
        <f>data[[#This Row],[DeliveryDate]] + data[[#This Row],[DeliveryTime]]</f>
        <v>45572.659722222219</v>
      </c>
      <c r="AA4074" s="7">
        <f>data[[#This Row],[OrderDateTime]] + 1</f>
        <v>45573.061805555553</v>
      </c>
      <c r="AB4074" s="7" t="str">
        <f>IF(data[[#This Row],[DeliveryDateTime]] &lt;= data[[#This Row],[SLADue]], "On Time", "Late")</f>
        <v>On Time</v>
      </c>
    </row>
    <row r="4075" spans="1:28" x14ac:dyDescent="0.2">
      <c r="A4075" t="s">
        <v>4625</v>
      </c>
      <c r="B4075" t="s">
        <v>19</v>
      </c>
      <c r="C4075" t="s">
        <v>117</v>
      </c>
      <c r="D4075" t="s">
        <v>118</v>
      </c>
      <c r="E4075" s="5">
        <v>77.88</v>
      </c>
      <c r="F4075" t="s">
        <v>182</v>
      </c>
      <c r="G4075">
        <v>1</v>
      </c>
      <c r="H4075" s="1">
        <v>45856</v>
      </c>
      <c r="I4075" s="1" t="str">
        <f>TEXT(data[[#This Row],[OrderDate]],"mmm")</f>
        <v>Jul</v>
      </c>
      <c r="J4075" s="6">
        <v>0.79027777777777775</v>
      </c>
      <c r="K4075" s="6" t="str">
        <f>TEXT(data[[#This Row],[OrderTime]],"h")</f>
        <v>18</v>
      </c>
      <c r="L4075" s="1">
        <v>45857</v>
      </c>
      <c r="M4075" s="6">
        <v>0.83194444444444449</v>
      </c>
      <c r="N4075" t="s">
        <v>44</v>
      </c>
      <c r="O4075" t="s">
        <v>1087</v>
      </c>
      <c r="P4075" t="s">
        <v>25</v>
      </c>
      <c r="Q4075" t="s">
        <v>26</v>
      </c>
      <c r="R4075" t="s">
        <v>66</v>
      </c>
      <c r="S4075" t="s">
        <v>28</v>
      </c>
      <c r="T4075" t="s">
        <v>59</v>
      </c>
      <c r="U4075" t="s">
        <v>30</v>
      </c>
      <c r="V4075" s="5">
        <f>data[[#This Row],[PriceUSD]]*data[[#This Row],[Quantity]]</f>
        <v>77.88</v>
      </c>
      <c r="W4075" s="7">
        <f>data[[#This Row],[OrderDate]] + TIME(VALUE(LEFT(data[[#This Row],[OrderTime]],2)), VALUE(RIGHT(data[[#This Row],[OrderTime]],2)), 0)</f>
        <v>45856.054166666669</v>
      </c>
      <c r="X4075" s="7">
        <f>_xlfn.MINIFS(data[OrderDateTime], data[CustomerName], data[[#This Row],[CustomerName]])</f>
        <v>45522.022916666669</v>
      </c>
      <c r="Y4075" t="str">
        <f>IF(data[[#This Row],[OrderDateTime]]=data[[#This Row],[FirstOrderDateTime]], "New", "Returning")</f>
        <v>Returning</v>
      </c>
      <c r="Z4075" s="7">
        <f>data[[#This Row],[DeliveryDate]] + data[[#This Row],[DeliveryTime]]</f>
        <v>45857.831944444442</v>
      </c>
      <c r="AA4075" s="7">
        <f>data[[#This Row],[OrderDateTime]] + 1</f>
        <v>45857.054166666669</v>
      </c>
      <c r="AB4075" s="7" t="str">
        <f>IF(data[[#This Row],[DeliveryDateTime]] &lt;= data[[#This Row],[SLADue]], "On Time", "Late")</f>
        <v>Late</v>
      </c>
    </row>
    <row r="4076" spans="1:28" x14ac:dyDescent="0.2">
      <c r="A4076" t="s">
        <v>4626</v>
      </c>
      <c r="B4076" t="s">
        <v>19</v>
      </c>
      <c r="C4076" t="s">
        <v>126</v>
      </c>
      <c r="D4076" t="s">
        <v>127</v>
      </c>
      <c r="E4076" s="5">
        <v>24.63</v>
      </c>
      <c r="F4076" t="s">
        <v>87</v>
      </c>
      <c r="G4076">
        <v>4</v>
      </c>
      <c r="H4076" s="1">
        <v>45703</v>
      </c>
      <c r="I4076" s="1" t="str">
        <f>TEXT(data[[#This Row],[OrderDate]],"mmm")</f>
        <v>Feb</v>
      </c>
      <c r="J4076" s="6">
        <v>0.81041666666666667</v>
      </c>
      <c r="K4076" s="6" t="str">
        <f>TEXT(data[[#This Row],[OrderTime]],"h")</f>
        <v>19</v>
      </c>
      <c r="L4076" s="1">
        <v>45704</v>
      </c>
      <c r="M4076" s="6">
        <v>0.8520833333333333</v>
      </c>
      <c r="N4076" t="s">
        <v>163</v>
      </c>
      <c r="O4076" t="s">
        <v>2242</v>
      </c>
      <c r="P4076" t="s">
        <v>77</v>
      </c>
      <c r="Q4076" t="s">
        <v>26</v>
      </c>
      <c r="R4076" t="s">
        <v>129</v>
      </c>
      <c r="S4076" t="s">
        <v>28</v>
      </c>
      <c r="T4076" t="s">
        <v>29</v>
      </c>
      <c r="U4076" t="s">
        <v>30</v>
      </c>
      <c r="V4076" s="5">
        <f>data[[#This Row],[PriceUSD]]*data[[#This Row],[Quantity]]</f>
        <v>98.52</v>
      </c>
      <c r="W4076" s="7">
        <f>data[[#This Row],[OrderDate]] + TIME(VALUE(LEFT(data[[#This Row],[OrderTime]],2)), VALUE(RIGHT(data[[#This Row],[OrderTime]],2)), 0)</f>
        <v>45703.046527777777</v>
      </c>
      <c r="X4076" s="7">
        <f>_xlfn.MINIFS(data[OrderDateTime], data[CustomerName], data[[#This Row],[CustomerName]])</f>
        <v>45505.038888888892</v>
      </c>
      <c r="Y4076" t="str">
        <f>IF(data[[#This Row],[OrderDateTime]]=data[[#This Row],[FirstOrderDateTime]], "New", "Returning")</f>
        <v>Returning</v>
      </c>
      <c r="Z4076" s="7">
        <f>data[[#This Row],[DeliveryDate]] + data[[#This Row],[DeliveryTime]]</f>
        <v>45704.852083333331</v>
      </c>
      <c r="AA4076" s="7">
        <f>data[[#This Row],[OrderDateTime]] + 1</f>
        <v>45704.046527777777</v>
      </c>
      <c r="AB4076" s="7" t="str">
        <f>IF(data[[#This Row],[DeliveryDateTime]] &lt;= data[[#This Row],[SLADue]], "On Time", "Late")</f>
        <v>Late</v>
      </c>
    </row>
    <row r="4077" spans="1:28" x14ac:dyDescent="0.2">
      <c r="A4077" t="s">
        <v>4627</v>
      </c>
      <c r="B4077" t="s">
        <v>19</v>
      </c>
      <c r="C4077" t="s">
        <v>110</v>
      </c>
      <c r="D4077" t="s">
        <v>111</v>
      </c>
      <c r="E4077" s="5">
        <v>11.52</v>
      </c>
      <c r="F4077" t="s">
        <v>71</v>
      </c>
      <c r="G4077">
        <v>3</v>
      </c>
      <c r="H4077" s="1">
        <v>45633</v>
      </c>
      <c r="I4077" s="1" t="str">
        <f>TEXT(data[[#This Row],[OrderDate]],"mmm")</f>
        <v>Dec</v>
      </c>
      <c r="J4077" s="6">
        <v>0.40069444444444446</v>
      </c>
      <c r="K4077" s="6" t="str">
        <f>TEXT(data[[#This Row],[OrderTime]],"h")</f>
        <v>9</v>
      </c>
      <c r="L4077" s="1">
        <v>45633</v>
      </c>
      <c r="M4077" s="6">
        <v>0.65069444444444446</v>
      </c>
      <c r="N4077" t="s">
        <v>175</v>
      </c>
      <c r="O4077" t="s">
        <v>72</v>
      </c>
      <c r="P4077" t="s">
        <v>25</v>
      </c>
      <c r="Q4077" t="s">
        <v>53</v>
      </c>
      <c r="R4077" t="s">
        <v>114</v>
      </c>
      <c r="S4077" t="s">
        <v>47</v>
      </c>
      <c r="T4077" t="s">
        <v>59</v>
      </c>
      <c r="U4077" t="s">
        <v>30</v>
      </c>
      <c r="V4077" s="5">
        <f>data[[#This Row],[PriceUSD]]*data[[#This Row],[Quantity]]</f>
        <v>34.56</v>
      </c>
      <c r="W4077" s="7">
        <f>data[[#This Row],[OrderDate]] + TIME(VALUE(LEFT(data[[#This Row],[OrderTime]],2)), VALUE(RIGHT(data[[#This Row],[OrderTime]],2)), 0)</f>
        <v>45633.030555555553</v>
      </c>
      <c r="X4077" s="7">
        <f>_xlfn.MINIFS(data[OrderDateTime], data[CustomerName], data[[#This Row],[CustomerName]])</f>
        <v>45521.046527777777</v>
      </c>
      <c r="Y4077" t="str">
        <f>IF(data[[#This Row],[OrderDateTime]]=data[[#This Row],[FirstOrderDateTime]], "New", "Returning")</f>
        <v>Returning</v>
      </c>
      <c r="Z4077" s="7">
        <f>data[[#This Row],[DeliveryDate]] + data[[#This Row],[DeliveryTime]]</f>
        <v>45633.650694444441</v>
      </c>
      <c r="AA4077" s="7">
        <f>data[[#This Row],[OrderDateTime]] + 1</f>
        <v>45634.030555555553</v>
      </c>
      <c r="AB4077" s="7" t="str">
        <f>IF(data[[#This Row],[DeliveryDateTime]] &lt;= data[[#This Row],[SLADue]], "On Time", "Late")</f>
        <v>On Time</v>
      </c>
    </row>
    <row r="4078" spans="1:28" x14ac:dyDescent="0.2">
      <c r="A4078" t="s">
        <v>4628</v>
      </c>
      <c r="B4078" t="s">
        <v>19</v>
      </c>
      <c r="C4078" t="s">
        <v>69</v>
      </c>
      <c r="D4078" t="s">
        <v>70</v>
      </c>
      <c r="E4078" s="5">
        <v>52.81</v>
      </c>
      <c r="F4078" t="s">
        <v>56</v>
      </c>
      <c r="G4078">
        <v>1</v>
      </c>
      <c r="H4078" s="1">
        <v>45560</v>
      </c>
      <c r="I4078" s="1" t="str">
        <f>TEXT(data[[#This Row],[OrderDate]],"mmm")</f>
        <v>Sep</v>
      </c>
      <c r="J4078" s="6">
        <v>0.48819444444444443</v>
      </c>
      <c r="K4078" s="6" t="str">
        <f>TEXT(data[[#This Row],[OrderTime]],"h")</f>
        <v>11</v>
      </c>
      <c r="L4078" s="1">
        <v>45561</v>
      </c>
      <c r="M4078" s="6">
        <v>0.52986111111111112</v>
      </c>
      <c r="N4078" t="s">
        <v>213</v>
      </c>
      <c r="O4078" t="s">
        <v>639</v>
      </c>
      <c r="P4078" t="s">
        <v>36</v>
      </c>
      <c r="Q4078" t="s">
        <v>53</v>
      </c>
      <c r="R4078" t="s">
        <v>37</v>
      </c>
      <c r="S4078" t="s">
        <v>28</v>
      </c>
      <c r="T4078" t="s">
        <v>29</v>
      </c>
      <c r="U4078" t="s">
        <v>30</v>
      </c>
      <c r="V4078" s="5">
        <f>data[[#This Row],[PriceUSD]]*data[[#This Row],[Quantity]]</f>
        <v>52.81</v>
      </c>
      <c r="W4078" s="7">
        <f>data[[#This Row],[OrderDate]] + TIME(VALUE(LEFT(data[[#This Row],[OrderTime]],2)), VALUE(RIGHT(data[[#This Row],[OrderTime]],2)), 0)</f>
        <v>45560.030555555553</v>
      </c>
      <c r="X4078" s="7">
        <f>_xlfn.MINIFS(data[OrderDateTime], data[CustomerName], data[[#This Row],[CustomerName]])</f>
        <v>45515.061805555553</v>
      </c>
      <c r="Y4078" t="str">
        <f>IF(data[[#This Row],[OrderDateTime]]=data[[#This Row],[FirstOrderDateTime]], "New", "Returning")</f>
        <v>Returning</v>
      </c>
      <c r="Z4078" s="7">
        <f>data[[#This Row],[DeliveryDate]] + data[[#This Row],[DeliveryTime]]</f>
        <v>45561.529861111114</v>
      </c>
      <c r="AA4078" s="7">
        <f>data[[#This Row],[OrderDateTime]] + 1</f>
        <v>45561.030555555553</v>
      </c>
      <c r="AB4078" s="7" t="str">
        <f>IF(data[[#This Row],[DeliveryDateTime]] &lt;= data[[#This Row],[SLADue]], "On Time", "Late")</f>
        <v>Late</v>
      </c>
    </row>
    <row r="4079" spans="1:28" x14ac:dyDescent="0.2">
      <c r="A4079" t="s">
        <v>4629</v>
      </c>
      <c r="B4079" t="s">
        <v>19</v>
      </c>
      <c r="C4079" t="s">
        <v>126</v>
      </c>
      <c r="D4079" t="s">
        <v>127</v>
      </c>
      <c r="E4079" s="5">
        <v>24.02</v>
      </c>
      <c r="F4079" t="s">
        <v>56</v>
      </c>
      <c r="G4079">
        <v>1</v>
      </c>
      <c r="H4079" s="1">
        <v>45801</v>
      </c>
      <c r="I4079" s="1" t="str">
        <f>TEXT(data[[#This Row],[OrderDate]],"mmm")</f>
        <v>May</v>
      </c>
      <c r="J4079" s="6">
        <v>0.42430555555555555</v>
      </c>
      <c r="K4079" s="6" t="str">
        <f>TEXT(data[[#This Row],[OrderTime]],"h")</f>
        <v>10</v>
      </c>
      <c r="L4079" s="1">
        <v>45802</v>
      </c>
      <c r="M4079" s="6">
        <v>0.5493055555555556</v>
      </c>
      <c r="N4079" t="s">
        <v>23</v>
      </c>
      <c r="O4079" t="s">
        <v>740</v>
      </c>
      <c r="P4079" t="s">
        <v>25</v>
      </c>
      <c r="Q4079" t="s">
        <v>26</v>
      </c>
      <c r="R4079" t="s">
        <v>129</v>
      </c>
      <c r="S4079" t="s">
        <v>28</v>
      </c>
      <c r="T4079" t="s">
        <v>115</v>
      </c>
      <c r="U4079" t="s">
        <v>39</v>
      </c>
      <c r="V4079" s="5">
        <f>data[[#This Row],[PriceUSD]]*data[[#This Row],[Quantity]]</f>
        <v>24.02</v>
      </c>
      <c r="W4079" s="7">
        <f>data[[#This Row],[OrderDate]] + TIME(VALUE(LEFT(data[[#This Row],[OrderTime]],2)), VALUE(RIGHT(data[[#This Row],[OrderTime]],2)), 0)</f>
        <v>45801.038888888892</v>
      </c>
      <c r="X4079" s="7">
        <f>_xlfn.MINIFS(data[OrderDateTime], data[CustomerName], data[[#This Row],[CustomerName]])</f>
        <v>45509.038888888892</v>
      </c>
      <c r="Y4079" t="str">
        <f>IF(data[[#This Row],[OrderDateTime]]=data[[#This Row],[FirstOrderDateTime]], "New", "Returning")</f>
        <v>Returning</v>
      </c>
      <c r="Z4079" s="7">
        <f>data[[#This Row],[DeliveryDate]] + data[[#This Row],[DeliveryTime]]</f>
        <v>45802.549305555556</v>
      </c>
      <c r="AA4079" s="7">
        <f>data[[#This Row],[OrderDateTime]] + 1</f>
        <v>45802.038888888892</v>
      </c>
      <c r="AB4079" s="7" t="str">
        <f>IF(data[[#This Row],[DeliveryDateTime]] &lt;= data[[#This Row],[SLADue]], "On Time", "Late")</f>
        <v>Late</v>
      </c>
    </row>
    <row r="4080" spans="1:28" x14ac:dyDescent="0.2">
      <c r="A4080" t="s">
        <v>4630</v>
      </c>
      <c r="B4080" t="s">
        <v>19</v>
      </c>
      <c r="C4080" t="s">
        <v>69</v>
      </c>
      <c r="D4080" t="s">
        <v>70</v>
      </c>
      <c r="E4080" s="5">
        <v>56.3</v>
      </c>
      <c r="F4080" t="s">
        <v>119</v>
      </c>
      <c r="G4080">
        <v>2</v>
      </c>
      <c r="H4080" s="1">
        <v>45694</v>
      </c>
      <c r="I4080" s="1" t="str">
        <f>TEXT(data[[#This Row],[OrderDate]],"mmm")</f>
        <v>Feb</v>
      </c>
      <c r="J4080" s="6">
        <v>0.46666666666666667</v>
      </c>
      <c r="K4080" s="6" t="str">
        <f>TEXT(data[[#This Row],[OrderTime]],"h")</f>
        <v>11</v>
      </c>
      <c r="L4080" s="1">
        <v>45696</v>
      </c>
      <c r="M4080" s="6">
        <v>0.46666666666666667</v>
      </c>
      <c r="N4080" t="s">
        <v>233</v>
      </c>
      <c r="O4080" t="s">
        <v>184</v>
      </c>
      <c r="P4080" t="s">
        <v>234</v>
      </c>
      <c r="Q4080" t="s">
        <v>53</v>
      </c>
      <c r="R4080" t="s">
        <v>37</v>
      </c>
      <c r="S4080" t="s">
        <v>105</v>
      </c>
      <c r="T4080" t="s">
        <v>38</v>
      </c>
      <c r="U4080" t="s">
        <v>39</v>
      </c>
      <c r="V4080" s="5">
        <f>data[[#This Row],[PriceUSD]]*data[[#This Row],[Quantity]]</f>
        <v>112.6</v>
      </c>
      <c r="W4080" s="7">
        <f>data[[#This Row],[OrderDate]] + TIME(VALUE(LEFT(data[[#This Row],[OrderTime]],2)), VALUE(RIGHT(data[[#This Row],[OrderTime]],2)), 0)</f>
        <v>45694.046527777777</v>
      </c>
      <c r="X4080" s="7">
        <f>_xlfn.MINIFS(data[OrderDateTime], data[CustomerName], data[[#This Row],[CustomerName]])</f>
        <v>45515.054166666669</v>
      </c>
      <c r="Y4080" t="str">
        <f>IF(data[[#This Row],[OrderDateTime]]=data[[#This Row],[FirstOrderDateTime]], "New", "Returning")</f>
        <v>Returning</v>
      </c>
      <c r="Z4080" s="7">
        <f>data[[#This Row],[DeliveryDate]] + data[[#This Row],[DeliveryTime]]</f>
        <v>45696.466666666667</v>
      </c>
      <c r="AA4080" s="7">
        <f>data[[#This Row],[OrderDateTime]] + 1</f>
        <v>45695.046527777777</v>
      </c>
      <c r="AB4080" s="7" t="str">
        <f>IF(data[[#This Row],[DeliveryDateTime]] &lt;= data[[#This Row],[SLADue]], "On Time", "Late")</f>
        <v>Late</v>
      </c>
    </row>
    <row r="4081" spans="1:28" x14ac:dyDescent="0.2">
      <c r="A4081" t="s">
        <v>4631</v>
      </c>
      <c r="B4081" t="s">
        <v>19</v>
      </c>
      <c r="C4081" t="s">
        <v>41</v>
      </c>
      <c r="D4081" t="s">
        <v>42</v>
      </c>
      <c r="E4081" s="5">
        <v>38.549999999999997</v>
      </c>
      <c r="F4081" t="s">
        <v>51</v>
      </c>
      <c r="G4081">
        <v>2</v>
      </c>
      <c r="H4081" s="1">
        <v>45510</v>
      </c>
      <c r="I4081" s="1" t="str">
        <f>TEXT(data[[#This Row],[OrderDate]],"mmm")</f>
        <v>Aug</v>
      </c>
      <c r="J4081" s="6">
        <v>0.74652777777777779</v>
      </c>
      <c r="K4081" s="6" t="str">
        <f>TEXT(data[[#This Row],[OrderTime]],"h")</f>
        <v>17</v>
      </c>
      <c r="L4081" s="1">
        <v>45511</v>
      </c>
      <c r="M4081" s="6">
        <v>0.82986111111111116</v>
      </c>
      <c r="N4081" t="s">
        <v>213</v>
      </c>
      <c r="O4081" t="s">
        <v>260</v>
      </c>
      <c r="P4081" t="s">
        <v>36</v>
      </c>
      <c r="Q4081" t="s">
        <v>26</v>
      </c>
      <c r="R4081" t="s">
        <v>46</v>
      </c>
      <c r="S4081" t="s">
        <v>28</v>
      </c>
      <c r="T4081" t="s">
        <v>136</v>
      </c>
      <c r="U4081" t="s">
        <v>30</v>
      </c>
      <c r="V4081" s="5">
        <f>data[[#This Row],[PriceUSD]]*data[[#This Row],[Quantity]]</f>
        <v>77.099999999999994</v>
      </c>
      <c r="W4081" s="7">
        <f>data[[#This Row],[OrderDate]] + TIME(VALUE(LEFT(data[[#This Row],[OrderTime]],2)), VALUE(RIGHT(data[[#This Row],[OrderTime]],2)), 0)</f>
        <v>45510.054166666669</v>
      </c>
      <c r="X4081" s="7">
        <f>_xlfn.MINIFS(data[OrderDateTime], data[CustomerName], data[[#This Row],[CustomerName]])</f>
        <v>45510.054166666669</v>
      </c>
      <c r="Y4081" t="str">
        <f>IF(data[[#This Row],[OrderDateTime]]=data[[#This Row],[FirstOrderDateTime]], "New", "Returning")</f>
        <v>New</v>
      </c>
      <c r="Z4081" s="7">
        <f>data[[#This Row],[DeliveryDate]] + data[[#This Row],[DeliveryTime]]</f>
        <v>45511.829861111109</v>
      </c>
      <c r="AA4081" s="7">
        <f>data[[#This Row],[OrderDateTime]] + 1</f>
        <v>45511.054166666669</v>
      </c>
      <c r="AB4081" s="7" t="str">
        <f>IF(data[[#This Row],[DeliveryDateTime]] &lt;= data[[#This Row],[SLADue]], "On Time", "Late")</f>
        <v>Late</v>
      </c>
    </row>
    <row r="4082" spans="1:28" x14ac:dyDescent="0.2">
      <c r="A4082" t="s">
        <v>4632</v>
      </c>
      <c r="B4082" t="s">
        <v>19</v>
      </c>
      <c r="C4082" t="s">
        <v>110</v>
      </c>
      <c r="D4082" t="s">
        <v>111</v>
      </c>
      <c r="E4082" s="5">
        <v>12.28</v>
      </c>
      <c r="F4082" t="s">
        <v>87</v>
      </c>
      <c r="G4082">
        <v>3</v>
      </c>
      <c r="H4082" s="1">
        <v>45623</v>
      </c>
      <c r="I4082" s="1" t="str">
        <f>TEXT(data[[#This Row],[OrderDate]],"mmm")</f>
        <v>Nov</v>
      </c>
      <c r="J4082" s="6">
        <v>0.52638888888888891</v>
      </c>
      <c r="K4082" s="6" t="str">
        <f>TEXT(data[[#This Row],[OrderTime]],"h")</f>
        <v>12</v>
      </c>
      <c r="L4082" s="1">
        <v>45623</v>
      </c>
      <c r="M4082" s="6">
        <v>0.69305555555555554</v>
      </c>
      <c r="N4082" t="s">
        <v>502</v>
      </c>
      <c r="O4082" t="s">
        <v>494</v>
      </c>
      <c r="P4082" t="s">
        <v>202</v>
      </c>
      <c r="Q4082" t="s">
        <v>26</v>
      </c>
      <c r="R4082" t="s">
        <v>114</v>
      </c>
      <c r="S4082" t="s">
        <v>47</v>
      </c>
      <c r="T4082" t="s">
        <v>38</v>
      </c>
      <c r="U4082" t="s">
        <v>30</v>
      </c>
      <c r="V4082" s="5">
        <f>data[[#This Row],[PriceUSD]]*data[[#This Row],[Quantity]]</f>
        <v>36.839999999999996</v>
      </c>
      <c r="W4082" s="7">
        <f>data[[#This Row],[OrderDate]] + TIME(VALUE(LEFT(data[[#This Row],[OrderTime]],2)), VALUE(RIGHT(data[[#This Row],[OrderTime]],2)), 0)</f>
        <v>45623.061805555553</v>
      </c>
      <c r="X4082" s="7">
        <f>_xlfn.MINIFS(data[OrderDateTime], data[CustomerName], data[[#This Row],[CustomerName]])</f>
        <v>45511.038888888892</v>
      </c>
      <c r="Y4082" t="str">
        <f>IF(data[[#This Row],[OrderDateTime]]=data[[#This Row],[FirstOrderDateTime]], "New", "Returning")</f>
        <v>Returning</v>
      </c>
      <c r="Z4082" s="7">
        <f>data[[#This Row],[DeliveryDate]] + data[[#This Row],[DeliveryTime]]</f>
        <v>45623.693055555559</v>
      </c>
      <c r="AA4082" s="7">
        <f>data[[#This Row],[OrderDateTime]] + 1</f>
        <v>45624.061805555553</v>
      </c>
      <c r="AB4082" s="7" t="str">
        <f>IF(data[[#This Row],[DeliveryDateTime]] &lt;= data[[#This Row],[SLADue]], "On Time", "Late")</f>
        <v>On Time</v>
      </c>
    </row>
    <row r="4083" spans="1:28" x14ac:dyDescent="0.2">
      <c r="A4083" t="s">
        <v>4633</v>
      </c>
      <c r="B4083" t="s">
        <v>19</v>
      </c>
      <c r="C4083" t="s">
        <v>258</v>
      </c>
      <c r="D4083" t="s">
        <v>259</v>
      </c>
      <c r="E4083" s="5">
        <v>108.89</v>
      </c>
      <c r="F4083" t="s">
        <v>119</v>
      </c>
      <c r="G4083">
        <v>1</v>
      </c>
      <c r="H4083" s="1">
        <v>45874</v>
      </c>
      <c r="I4083" s="1" t="str">
        <f>TEXT(data[[#This Row],[OrderDate]],"mmm")</f>
        <v>Aug</v>
      </c>
      <c r="J4083" s="6">
        <v>0.54652777777777772</v>
      </c>
      <c r="K4083" s="6" t="str">
        <f>TEXT(data[[#This Row],[OrderTime]],"h")</f>
        <v>13</v>
      </c>
      <c r="L4083" s="1">
        <v>45874</v>
      </c>
      <c r="M4083" s="6">
        <v>0.71319444444444446</v>
      </c>
      <c r="N4083" t="s">
        <v>75</v>
      </c>
      <c r="O4083" t="s">
        <v>176</v>
      </c>
      <c r="P4083" t="s">
        <v>25</v>
      </c>
      <c r="Q4083" t="s">
        <v>53</v>
      </c>
      <c r="R4083" t="s">
        <v>261</v>
      </c>
      <c r="S4083" t="s">
        <v>47</v>
      </c>
      <c r="T4083" t="s">
        <v>136</v>
      </c>
      <c r="U4083" t="s">
        <v>67</v>
      </c>
      <c r="V4083" s="5">
        <f>data[[#This Row],[PriceUSD]]*data[[#This Row],[Quantity]]</f>
        <v>108.89</v>
      </c>
      <c r="W4083" s="7">
        <f>data[[#This Row],[OrderDate]] + TIME(VALUE(LEFT(data[[#This Row],[OrderTime]],2)), VALUE(RIGHT(data[[#This Row],[OrderTime]],2)), 0)</f>
        <v>45874.054166666669</v>
      </c>
      <c r="X4083" s="7">
        <f>_xlfn.MINIFS(data[OrderDateTime], data[CustomerName], data[[#This Row],[CustomerName]])</f>
        <v>45509.007638888892</v>
      </c>
      <c r="Y4083" t="str">
        <f>IF(data[[#This Row],[OrderDateTime]]=data[[#This Row],[FirstOrderDateTime]], "New", "Returning")</f>
        <v>Returning</v>
      </c>
      <c r="Z4083" s="7">
        <f>data[[#This Row],[DeliveryDate]] + data[[#This Row],[DeliveryTime]]</f>
        <v>45874.713194444441</v>
      </c>
      <c r="AA4083" s="7">
        <f>data[[#This Row],[OrderDateTime]] + 1</f>
        <v>45875.054166666669</v>
      </c>
      <c r="AB4083" s="7" t="str">
        <f>IF(data[[#This Row],[DeliveryDateTime]] &lt;= data[[#This Row],[SLADue]], "On Time", "Late")</f>
        <v>On Time</v>
      </c>
    </row>
    <row r="4084" spans="1:28" x14ac:dyDescent="0.2">
      <c r="A4084" t="s">
        <v>4634</v>
      </c>
      <c r="B4084" t="s">
        <v>19</v>
      </c>
      <c r="C4084" t="s">
        <v>190</v>
      </c>
      <c r="D4084" t="s">
        <v>191</v>
      </c>
      <c r="E4084" s="5">
        <v>22.33</v>
      </c>
      <c r="F4084" t="s">
        <v>87</v>
      </c>
      <c r="G4084">
        <v>3</v>
      </c>
      <c r="H4084" s="1">
        <v>45784</v>
      </c>
      <c r="I4084" s="1" t="str">
        <f>TEXT(data[[#This Row],[OrderDate]],"mmm")</f>
        <v>May</v>
      </c>
      <c r="J4084" s="6">
        <v>0.80763888888888891</v>
      </c>
      <c r="K4084" s="6" t="str">
        <f>TEXT(data[[#This Row],[OrderTime]],"h")</f>
        <v>19</v>
      </c>
      <c r="L4084" s="1">
        <v>45785</v>
      </c>
      <c r="M4084" s="6">
        <v>0.52222222222222225</v>
      </c>
      <c r="N4084" t="s">
        <v>98</v>
      </c>
      <c r="O4084" t="s">
        <v>311</v>
      </c>
      <c r="P4084" t="s">
        <v>77</v>
      </c>
      <c r="Q4084" t="s">
        <v>53</v>
      </c>
      <c r="R4084" t="s">
        <v>192</v>
      </c>
      <c r="S4084" t="s">
        <v>28</v>
      </c>
      <c r="T4084" t="s">
        <v>106</v>
      </c>
      <c r="U4084" t="s">
        <v>30</v>
      </c>
      <c r="V4084" s="5">
        <f>data[[#This Row],[PriceUSD]]*data[[#This Row],[Quantity]]</f>
        <v>66.989999999999995</v>
      </c>
      <c r="W4084" s="7">
        <f>data[[#This Row],[OrderDate]] + TIME(VALUE(LEFT(data[[#This Row],[OrderTime]],2)), VALUE(RIGHT(data[[#This Row],[OrderTime]],2)), 0)</f>
        <v>45784.061805555553</v>
      </c>
      <c r="X4084" s="7">
        <f>_xlfn.MINIFS(data[OrderDateTime], data[CustomerName], data[[#This Row],[CustomerName]])</f>
        <v>45513.046527777777</v>
      </c>
      <c r="Y4084" t="str">
        <f>IF(data[[#This Row],[OrderDateTime]]=data[[#This Row],[FirstOrderDateTime]], "New", "Returning")</f>
        <v>Returning</v>
      </c>
      <c r="Z4084" s="7">
        <f>data[[#This Row],[DeliveryDate]] + data[[#This Row],[DeliveryTime]]</f>
        <v>45785.522222222222</v>
      </c>
      <c r="AA4084" s="7">
        <f>data[[#This Row],[OrderDateTime]] + 1</f>
        <v>45785.061805555553</v>
      </c>
      <c r="AB4084" s="7" t="str">
        <f>IF(data[[#This Row],[DeliveryDateTime]] &lt;= data[[#This Row],[SLADue]], "On Time", "Late")</f>
        <v>Late</v>
      </c>
    </row>
    <row r="4085" spans="1:28" x14ac:dyDescent="0.2">
      <c r="A4085" t="s">
        <v>4635</v>
      </c>
      <c r="B4085" t="s">
        <v>19</v>
      </c>
      <c r="C4085" t="s">
        <v>110</v>
      </c>
      <c r="D4085" t="s">
        <v>111</v>
      </c>
      <c r="E4085" s="5">
        <v>10.51</v>
      </c>
      <c r="F4085" t="s">
        <v>87</v>
      </c>
      <c r="G4085">
        <v>1</v>
      </c>
      <c r="H4085" s="1">
        <v>45585</v>
      </c>
      <c r="I4085" s="1" t="str">
        <f>TEXT(data[[#This Row],[OrderDate]],"mmm")</f>
        <v>Oct</v>
      </c>
      <c r="J4085" s="6">
        <v>0.89652777777777781</v>
      </c>
      <c r="K4085" s="6" t="str">
        <f>TEXT(data[[#This Row],[OrderTime]],"h")</f>
        <v>21</v>
      </c>
      <c r="L4085" s="1">
        <v>45587</v>
      </c>
      <c r="M4085" s="6">
        <v>0.62291666666666667</v>
      </c>
      <c r="N4085" t="s">
        <v>163</v>
      </c>
      <c r="O4085" t="s">
        <v>1539</v>
      </c>
      <c r="P4085" t="s">
        <v>77</v>
      </c>
      <c r="Q4085" t="s">
        <v>26</v>
      </c>
      <c r="R4085" t="s">
        <v>114</v>
      </c>
      <c r="S4085" t="s">
        <v>105</v>
      </c>
      <c r="T4085" t="s">
        <v>38</v>
      </c>
      <c r="U4085" t="s">
        <v>67</v>
      </c>
      <c r="V4085" s="5">
        <f>data[[#This Row],[PriceUSD]]*data[[#This Row],[Quantity]]</f>
        <v>10.51</v>
      </c>
      <c r="W4085" s="7">
        <f>data[[#This Row],[OrderDate]] + TIME(VALUE(LEFT(data[[#This Row],[OrderTime]],2)), VALUE(RIGHT(data[[#This Row],[OrderTime]],2)), 0)</f>
        <v>45585.054166666669</v>
      </c>
      <c r="X4085" s="7">
        <f>_xlfn.MINIFS(data[OrderDateTime], data[CustomerName], data[[#This Row],[CustomerName]])</f>
        <v>45530.038888888892</v>
      </c>
      <c r="Y4085" t="str">
        <f>IF(data[[#This Row],[OrderDateTime]]=data[[#This Row],[FirstOrderDateTime]], "New", "Returning")</f>
        <v>Returning</v>
      </c>
      <c r="Z4085" s="7">
        <f>data[[#This Row],[DeliveryDate]] + data[[#This Row],[DeliveryTime]]</f>
        <v>45587.622916666667</v>
      </c>
      <c r="AA4085" s="7">
        <f>data[[#This Row],[OrderDateTime]] + 1</f>
        <v>45586.054166666669</v>
      </c>
      <c r="AB4085" s="7" t="str">
        <f>IF(data[[#This Row],[DeliveryDateTime]] &lt;= data[[#This Row],[SLADue]], "On Time", "Late")</f>
        <v>Late</v>
      </c>
    </row>
    <row r="4086" spans="1:28" x14ac:dyDescent="0.2">
      <c r="A4086" t="s">
        <v>4636</v>
      </c>
      <c r="B4086" t="s">
        <v>19</v>
      </c>
      <c r="C4086" t="s">
        <v>69</v>
      </c>
      <c r="D4086" t="s">
        <v>70</v>
      </c>
      <c r="E4086" s="5">
        <v>57.91</v>
      </c>
      <c r="F4086" t="s">
        <v>51</v>
      </c>
      <c r="G4086">
        <v>1</v>
      </c>
      <c r="H4086" s="1">
        <v>45750</v>
      </c>
      <c r="I4086" s="1" t="str">
        <f>TEXT(data[[#This Row],[OrderDate]],"mmm")</f>
        <v>Apr</v>
      </c>
      <c r="J4086" s="6">
        <v>0.67708333333333337</v>
      </c>
      <c r="K4086" s="6" t="str">
        <f>TEXT(data[[#This Row],[OrderTime]],"h")</f>
        <v>16</v>
      </c>
      <c r="L4086" s="1">
        <v>45751</v>
      </c>
      <c r="M4086" s="6">
        <v>0.84375</v>
      </c>
      <c r="N4086" t="s">
        <v>95</v>
      </c>
      <c r="O4086" t="s">
        <v>1142</v>
      </c>
      <c r="P4086" t="s">
        <v>25</v>
      </c>
      <c r="Q4086" t="s">
        <v>53</v>
      </c>
      <c r="R4086" t="s">
        <v>37</v>
      </c>
      <c r="S4086" t="s">
        <v>28</v>
      </c>
      <c r="T4086" t="s">
        <v>38</v>
      </c>
      <c r="U4086" t="s">
        <v>30</v>
      </c>
      <c r="V4086" s="5">
        <f>data[[#This Row],[PriceUSD]]*data[[#This Row],[Quantity]]</f>
        <v>57.91</v>
      </c>
      <c r="W4086" s="7">
        <f>data[[#This Row],[OrderDate]] + TIME(VALUE(LEFT(data[[#This Row],[OrderTime]],2)), VALUE(RIGHT(data[[#This Row],[OrderTime]],2)), 0)</f>
        <v>45750.022916666669</v>
      </c>
      <c r="X4086" s="7">
        <f>_xlfn.MINIFS(data[OrderDateTime], data[CustomerName], data[[#This Row],[CustomerName]])</f>
        <v>45513.054166666669</v>
      </c>
      <c r="Y4086" t="str">
        <f>IF(data[[#This Row],[OrderDateTime]]=data[[#This Row],[FirstOrderDateTime]], "New", "Returning")</f>
        <v>Returning</v>
      </c>
      <c r="Z4086" s="7">
        <f>data[[#This Row],[DeliveryDate]] + data[[#This Row],[DeliveryTime]]</f>
        <v>45751.84375</v>
      </c>
      <c r="AA4086" s="7">
        <f>data[[#This Row],[OrderDateTime]] + 1</f>
        <v>45751.022916666669</v>
      </c>
      <c r="AB4086" s="7" t="str">
        <f>IF(data[[#This Row],[DeliveryDateTime]] &lt;= data[[#This Row],[SLADue]], "On Time", "Late")</f>
        <v>Late</v>
      </c>
    </row>
    <row r="4087" spans="1:28" x14ac:dyDescent="0.2">
      <c r="A4087" t="s">
        <v>4637</v>
      </c>
      <c r="B4087" t="s">
        <v>19</v>
      </c>
      <c r="C4087" t="s">
        <v>190</v>
      </c>
      <c r="D4087" t="s">
        <v>191</v>
      </c>
      <c r="E4087" s="5">
        <v>27.38</v>
      </c>
      <c r="F4087" t="s">
        <v>87</v>
      </c>
      <c r="G4087">
        <v>1</v>
      </c>
      <c r="H4087" s="1">
        <v>45510</v>
      </c>
      <c r="I4087" s="1" t="str">
        <f>TEXT(data[[#This Row],[OrderDate]],"mmm")</f>
        <v>Aug</v>
      </c>
      <c r="J4087" s="6">
        <v>0.50208333333333333</v>
      </c>
      <c r="K4087" s="6" t="str">
        <f>TEXT(data[[#This Row],[OrderTime]],"h")</f>
        <v>12</v>
      </c>
      <c r="L4087" s="1">
        <v>45510</v>
      </c>
      <c r="M4087" s="6">
        <v>0.75208333333333333</v>
      </c>
      <c r="N4087" t="s">
        <v>64</v>
      </c>
      <c r="O4087" t="s">
        <v>929</v>
      </c>
      <c r="P4087" t="s">
        <v>25</v>
      </c>
      <c r="Q4087" t="s">
        <v>26</v>
      </c>
      <c r="R4087" t="s">
        <v>192</v>
      </c>
      <c r="S4087" t="s">
        <v>47</v>
      </c>
      <c r="T4087" t="s">
        <v>136</v>
      </c>
      <c r="U4087" t="s">
        <v>30</v>
      </c>
      <c r="V4087" s="5">
        <f>data[[#This Row],[PriceUSD]]*data[[#This Row],[Quantity]]</f>
        <v>27.38</v>
      </c>
      <c r="W4087" s="7">
        <f>data[[#This Row],[OrderDate]] + TIME(VALUE(LEFT(data[[#This Row],[OrderTime]],2)), VALUE(RIGHT(data[[#This Row],[OrderTime]],2)), 0)</f>
        <v>45510.022916666669</v>
      </c>
      <c r="X4087" s="7">
        <f>_xlfn.MINIFS(data[OrderDateTime], data[CustomerName], data[[#This Row],[CustomerName]])</f>
        <v>45510.022916666669</v>
      </c>
      <c r="Y4087" t="str">
        <f>IF(data[[#This Row],[OrderDateTime]]=data[[#This Row],[FirstOrderDateTime]], "New", "Returning")</f>
        <v>New</v>
      </c>
      <c r="Z4087" s="7">
        <f>data[[#This Row],[DeliveryDate]] + data[[#This Row],[DeliveryTime]]</f>
        <v>45510.752083333333</v>
      </c>
      <c r="AA4087" s="7">
        <f>data[[#This Row],[OrderDateTime]] + 1</f>
        <v>45511.022916666669</v>
      </c>
      <c r="AB4087" s="7" t="str">
        <f>IF(data[[#This Row],[DeliveryDateTime]] &lt;= data[[#This Row],[SLADue]], "On Time", "Late")</f>
        <v>On Time</v>
      </c>
    </row>
    <row r="4088" spans="1:28" x14ac:dyDescent="0.2">
      <c r="A4088" t="s">
        <v>4638</v>
      </c>
      <c r="B4088" t="s">
        <v>19</v>
      </c>
      <c r="C4088" t="s">
        <v>49</v>
      </c>
      <c r="D4088" t="s">
        <v>50</v>
      </c>
      <c r="E4088" s="5">
        <v>34.44</v>
      </c>
      <c r="F4088" t="s">
        <v>138</v>
      </c>
      <c r="G4088">
        <v>4</v>
      </c>
      <c r="H4088" s="1">
        <v>45818</v>
      </c>
      <c r="I4088" s="1" t="str">
        <f>TEXT(data[[#This Row],[OrderDate]],"mmm")</f>
        <v>Jun</v>
      </c>
      <c r="J4088" s="6">
        <v>0.45763888888888887</v>
      </c>
      <c r="K4088" s="6" t="str">
        <f>TEXT(data[[#This Row],[OrderTime]],"h")</f>
        <v>10</v>
      </c>
      <c r="L4088" s="1">
        <v>45818</v>
      </c>
      <c r="M4088" s="6">
        <v>0.70763888888888893</v>
      </c>
      <c r="N4088" t="s">
        <v>64</v>
      </c>
      <c r="O4088" t="s">
        <v>263</v>
      </c>
      <c r="P4088" t="s">
        <v>25</v>
      </c>
      <c r="Q4088" t="s">
        <v>53</v>
      </c>
      <c r="R4088" t="s">
        <v>54</v>
      </c>
      <c r="S4088" t="s">
        <v>47</v>
      </c>
      <c r="T4088" t="s">
        <v>29</v>
      </c>
      <c r="U4088" t="s">
        <v>30</v>
      </c>
      <c r="V4088" s="5">
        <f>data[[#This Row],[PriceUSD]]*data[[#This Row],[Quantity]]</f>
        <v>137.76</v>
      </c>
      <c r="W4088" s="7">
        <f>data[[#This Row],[OrderDate]] + TIME(VALUE(LEFT(data[[#This Row],[OrderTime]],2)), VALUE(RIGHT(data[[#This Row],[OrderTime]],2)), 0)</f>
        <v>45818.061805555553</v>
      </c>
      <c r="X4088" s="7">
        <f>_xlfn.MINIFS(data[OrderDateTime], data[CustomerName], data[[#This Row],[CustomerName]])</f>
        <v>45547.007638888892</v>
      </c>
      <c r="Y4088" t="str">
        <f>IF(data[[#This Row],[OrderDateTime]]=data[[#This Row],[FirstOrderDateTime]], "New", "Returning")</f>
        <v>Returning</v>
      </c>
      <c r="Z4088" s="7">
        <f>data[[#This Row],[DeliveryDate]] + data[[#This Row],[DeliveryTime]]</f>
        <v>45818.707638888889</v>
      </c>
      <c r="AA4088" s="7">
        <f>data[[#This Row],[OrderDateTime]] + 1</f>
        <v>45819.061805555553</v>
      </c>
      <c r="AB4088" s="7" t="str">
        <f>IF(data[[#This Row],[DeliveryDateTime]] &lt;= data[[#This Row],[SLADue]], "On Time", "Late")</f>
        <v>On Time</v>
      </c>
    </row>
    <row r="4089" spans="1:28" x14ac:dyDescent="0.2">
      <c r="A4089" t="s">
        <v>4639</v>
      </c>
      <c r="B4089" t="s">
        <v>19</v>
      </c>
      <c r="C4089" t="s">
        <v>285</v>
      </c>
      <c r="D4089" t="s">
        <v>286</v>
      </c>
      <c r="E4089" s="5">
        <v>21.35</v>
      </c>
      <c r="F4089" t="s">
        <v>22</v>
      </c>
      <c r="G4089">
        <v>2</v>
      </c>
      <c r="H4089" s="1">
        <v>45809</v>
      </c>
      <c r="I4089" s="1" t="str">
        <f>TEXT(data[[#This Row],[OrderDate]],"mmm")</f>
        <v>Jun</v>
      </c>
      <c r="J4089" s="6">
        <v>0.71319444444444446</v>
      </c>
      <c r="K4089" s="6" t="str">
        <f>TEXT(data[[#This Row],[OrderTime]],"h")</f>
        <v>17</v>
      </c>
      <c r="L4089" s="1">
        <v>45810</v>
      </c>
      <c r="M4089" s="6">
        <v>0.75486111111111109</v>
      </c>
      <c r="N4089" t="s">
        <v>23</v>
      </c>
      <c r="O4089" t="s">
        <v>519</v>
      </c>
      <c r="P4089" t="s">
        <v>25</v>
      </c>
      <c r="Q4089" t="s">
        <v>26</v>
      </c>
      <c r="R4089" t="s">
        <v>114</v>
      </c>
      <c r="S4089" t="s">
        <v>28</v>
      </c>
      <c r="T4089" t="s">
        <v>38</v>
      </c>
      <c r="U4089" t="s">
        <v>39</v>
      </c>
      <c r="V4089" s="5">
        <f>data[[#This Row],[PriceUSD]]*data[[#This Row],[Quantity]]</f>
        <v>42.7</v>
      </c>
      <c r="W4089" s="7">
        <f>data[[#This Row],[OrderDate]] + TIME(VALUE(LEFT(data[[#This Row],[OrderTime]],2)), VALUE(RIGHT(data[[#This Row],[OrderTime]],2)), 0)</f>
        <v>45809.030555555553</v>
      </c>
      <c r="X4089" s="7">
        <f>_xlfn.MINIFS(data[OrderDateTime], data[CustomerName], data[[#This Row],[CustomerName]])</f>
        <v>45511.007638888892</v>
      </c>
      <c r="Y4089" t="str">
        <f>IF(data[[#This Row],[OrderDateTime]]=data[[#This Row],[FirstOrderDateTime]], "New", "Returning")</f>
        <v>Returning</v>
      </c>
      <c r="Z4089" s="7">
        <f>data[[#This Row],[DeliveryDate]] + data[[#This Row],[DeliveryTime]]</f>
        <v>45810.754861111112</v>
      </c>
      <c r="AA4089" s="7">
        <f>data[[#This Row],[OrderDateTime]] + 1</f>
        <v>45810.030555555553</v>
      </c>
      <c r="AB4089" s="7" t="str">
        <f>IF(data[[#This Row],[DeliveryDateTime]] &lt;= data[[#This Row],[SLADue]], "On Time", "Late")</f>
        <v>Late</v>
      </c>
    </row>
    <row r="4090" spans="1:28" x14ac:dyDescent="0.2">
      <c r="A4090" t="s">
        <v>4640</v>
      </c>
      <c r="B4090" t="s">
        <v>19</v>
      </c>
      <c r="C4090" t="s">
        <v>126</v>
      </c>
      <c r="D4090" t="s">
        <v>127</v>
      </c>
      <c r="E4090" s="5">
        <v>24.05</v>
      </c>
      <c r="F4090" t="s">
        <v>71</v>
      </c>
      <c r="G4090">
        <v>2</v>
      </c>
      <c r="H4090" s="1">
        <v>45829</v>
      </c>
      <c r="I4090" s="1" t="str">
        <f>TEXT(data[[#This Row],[OrderDate]],"mmm")</f>
        <v>Jun</v>
      </c>
      <c r="J4090" s="6">
        <v>0.54166666666666663</v>
      </c>
      <c r="K4090" s="6" t="str">
        <f>TEXT(data[[#This Row],[OrderTime]],"h")</f>
        <v>13</v>
      </c>
      <c r="L4090" s="1">
        <v>45831</v>
      </c>
      <c r="M4090" s="6">
        <v>0.70833333333333337</v>
      </c>
      <c r="N4090" t="s">
        <v>23</v>
      </c>
      <c r="O4090" t="s">
        <v>396</v>
      </c>
      <c r="P4090" t="s">
        <v>25</v>
      </c>
      <c r="Q4090" t="s">
        <v>26</v>
      </c>
      <c r="R4090" t="s">
        <v>129</v>
      </c>
      <c r="S4090" t="s">
        <v>105</v>
      </c>
      <c r="T4090" t="s">
        <v>38</v>
      </c>
      <c r="U4090" t="s">
        <v>39</v>
      </c>
      <c r="V4090" s="5">
        <f>data[[#This Row],[PriceUSD]]*data[[#This Row],[Quantity]]</f>
        <v>48.1</v>
      </c>
      <c r="W4090" s="7">
        <f>data[[#This Row],[OrderDate]] + TIME(VALUE(LEFT(data[[#This Row],[OrderTime]],2)), VALUE(RIGHT(data[[#This Row],[OrderTime]],2)), 0)</f>
        <v>45829.046527777777</v>
      </c>
      <c r="X4090" s="7">
        <f>_xlfn.MINIFS(data[OrderDateTime], data[CustomerName], data[[#This Row],[CustomerName]])</f>
        <v>45513.054166666669</v>
      </c>
      <c r="Y4090" t="str">
        <f>IF(data[[#This Row],[OrderDateTime]]=data[[#This Row],[FirstOrderDateTime]], "New", "Returning")</f>
        <v>Returning</v>
      </c>
      <c r="Z4090" s="7">
        <f>data[[#This Row],[DeliveryDate]] + data[[#This Row],[DeliveryTime]]</f>
        <v>45831.708333333336</v>
      </c>
      <c r="AA4090" s="7">
        <f>data[[#This Row],[OrderDateTime]] + 1</f>
        <v>45830.046527777777</v>
      </c>
      <c r="AB4090" s="7" t="str">
        <f>IF(data[[#This Row],[DeliveryDateTime]] &lt;= data[[#This Row],[SLADue]], "On Time", "Late")</f>
        <v>Late</v>
      </c>
    </row>
    <row r="4091" spans="1:28" x14ac:dyDescent="0.2">
      <c r="A4091" t="s">
        <v>4641</v>
      </c>
      <c r="B4091" t="s">
        <v>19</v>
      </c>
      <c r="C4091" t="s">
        <v>258</v>
      </c>
      <c r="D4091" t="s">
        <v>259</v>
      </c>
      <c r="E4091" s="5">
        <v>114.43</v>
      </c>
      <c r="F4091" t="s">
        <v>119</v>
      </c>
      <c r="G4091">
        <v>2</v>
      </c>
      <c r="H4091" s="1">
        <v>45715</v>
      </c>
      <c r="I4091" s="1" t="str">
        <f>TEXT(data[[#This Row],[OrderDate]],"mmm")</f>
        <v>Feb</v>
      </c>
      <c r="J4091" s="6">
        <v>0.66111111111111109</v>
      </c>
      <c r="K4091" s="6" t="str">
        <f>TEXT(data[[#This Row],[OrderTime]],"h")</f>
        <v>15</v>
      </c>
      <c r="L4091" s="1">
        <v>45716</v>
      </c>
      <c r="M4091" s="6">
        <v>0.74444444444444446</v>
      </c>
      <c r="N4091" t="s">
        <v>88</v>
      </c>
      <c r="O4091" t="s">
        <v>669</v>
      </c>
      <c r="P4091" t="s">
        <v>25</v>
      </c>
      <c r="Q4091" t="s">
        <v>26</v>
      </c>
      <c r="R4091" t="s">
        <v>261</v>
      </c>
      <c r="S4091" t="s">
        <v>28</v>
      </c>
      <c r="T4091" t="s">
        <v>59</v>
      </c>
      <c r="U4091" t="s">
        <v>30</v>
      </c>
      <c r="V4091" s="5">
        <f>data[[#This Row],[PriceUSD]]*data[[#This Row],[Quantity]]</f>
        <v>228.86</v>
      </c>
      <c r="W4091" s="7">
        <f>data[[#This Row],[OrderDate]] + TIME(VALUE(LEFT(data[[#This Row],[OrderTime]],2)), VALUE(RIGHT(data[[#This Row],[OrderTime]],2)), 0)</f>
        <v>45715.007638888892</v>
      </c>
      <c r="X4091" s="7">
        <f>_xlfn.MINIFS(data[OrderDateTime], data[CustomerName], data[[#This Row],[CustomerName]])</f>
        <v>45507.038888888892</v>
      </c>
      <c r="Y4091" t="str">
        <f>IF(data[[#This Row],[OrderDateTime]]=data[[#This Row],[FirstOrderDateTime]], "New", "Returning")</f>
        <v>Returning</v>
      </c>
      <c r="Z4091" s="7">
        <f>data[[#This Row],[DeliveryDate]] + data[[#This Row],[DeliveryTime]]</f>
        <v>45716.744444444441</v>
      </c>
      <c r="AA4091" s="7">
        <f>data[[#This Row],[OrderDateTime]] + 1</f>
        <v>45716.007638888892</v>
      </c>
      <c r="AB4091" s="7" t="str">
        <f>IF(data[[#This Row],[DeliveryDateTime]] &lt;= data[[#This Row],[SLADue]], "On Time", "Late")</f>
        <v>Late</v>
      </c>
    </row>
    <row r="4092" spans="1:28" x14ac:dyDescent="0.2">
      <c r="A4092" t="s">
        <v>4642</v>
      </c>
      <c r="B4092" t="s">
        <v>19</v>
      </c>
      <c r="C4092" t="s">
        <v>110</v>
      </c>
      <c r="D4092" t="s">
        <v>111</v>
      </c>
      <c r="E4092" s="5">
        <v>10.89</v>
      </c>
      <c r="F4092" t="s">
        <v>71</v>
      </c>
      <c r="G4092">
        <v>1</v>
      </c>
      <c r="H4092" s="1">
        <v>45794</v>
      </c>
      <c r="I4092" s="1" t="str">
        <f>TEXT(data[[#This Row],[OrderDate]],"mmm")</f>
        <v>May</v>
      </c>
      <c r="J4092" s="6">
        <v>0.82847222222222228</v>
      </c>
      <c r="K4092" s="6" t="str">
        <f>TEXT(data[[#This Row],[OrderTime]],"h")</f>
        <v>19</v>
      </c>
      <c r="L4092" s="1">
        <v>45796</v>
      </c>
      <c r="M4092" s="6">
        <v>0.91180555555555554</v>
      </c>
      <c r="N4092" t="s">
        <v>502</v>
      </c>
      <c r="O4092" t="s">
        <v>950</v>
      </c>
      <c r="P4092" t="s">
        <v>202</v>
      </c>
      <c r="Q4092" t="s">
        <v>26</v>
      </c>
      <c r="R4092" t="s">
        <v>114</v>
      </c>
      <c r="S4092" t="s">
        <v>105</v>
      </c>
      <c r="T4092" t="s">
        <v>143</v>
      </c>
      <c r="U4092" t="s">
        <v>30</v>
      </c>
      <c r="V4092" s="5">
        <f>data[[#This Row],[PriceUSD]]*data[[#This Row],[Quantity]]</f>
        <v>10.89</v>
      </c>
      <c r="W4092" s="7">
        <f>data[[#This Row],[OrderDate]] + TIME(VALUE(LEFT(data[[#This Row],[OrderTime]],2)), VALUE(RIGHT(data[[#This Row],[OrderTime]],2)), 0)</f>
        <v>45794.015277777777</v>
      </c>
      <c r="X4092" s="7">
        <f>_xlfn.MINIFS(data[OrderDateTime], data[CustomerName], data[[#This Row],[CustomerName]])</f>
        <v>45549.054166666669</v>
      </c>
      <c r="Y4092" t="str">
        <f>IF(data[[#This Row],[OrderDateTime]]=data[[#This Row],[FirstOrderDateTime]], "New", "Returning")</f>
        <v>Returning</v>
      </c>
      <c r="Z4092" s="7">
        <f>data[[#This Row],[DeliveryDate]] + data[[#This Row],[DeliveryTime]]</f>
        <v>45796.911805555559</v>
      </c>
      <c r="AA4092" s="7">
        <f>data[[#This Row],[OrderDateTime]] + 1</f>
        <v>45795.015277777777</v>
      </c>
      <c r="AB4092" s="7" t="str">
        <f>IF(data[[#This Row],[DeliveryDateTime]] &lt;= data[[#This Row],[SLADue]], "On Time", "Late")</f>
        <v>Late</v>
      </c>
    </row>
    <row r="4093" spans="1:28" x14ac:dyDescent="0.2">
      <c r="A4093" t="s">
        <v>4643</v>
      </c>
      <c r="B4093" t="s">
        <v>19</v>
      </c>
      <c r="C4093" t="s">
        <v>85</v>
      </c>
      <c r="D4093" t="s">
        <v>86</v>
      </c>
      <c r="E4093" s="5">
        <v>58.74</v>
      </c>
      <c r="F4093" t="s">
        <v>87</v>
      </c>
      <c r="G4093">
        <v>1</v>
      </c>
      <c r="H4093" s="1">
        <v>45808</v>
      </c>
      <c r="I4093" s="1" t="str">
        <f>TEXT(data[[#This Row],[OrderDate]],"mmm")</f>
        <v>May</v>
      </c>
      <c r="J4093" s="6">
        <v>0.40277777777777779</v>
      </c>
      <c r="K4093" s="6" t="str">
        <f>TEXT(data[[#This Row],[OrderTime]],"h")</f>
        <v>9</v>
      </c>
      <c r="L4093" s="1">
        <v>45808</v>
      </c>
      <c r="M4093" s="6">
        <v>0.56944444444444442</v>
      </c>
      <c r="N4093" t="s">
        <v>98</v>
      </c>
      <c r="O4093" t="s">
        <v>552</v>
      </c>
      <c r="P4093" t="s">
        <v>77</v>
      </c>
      <c r="Q4093" t="s">
        <v>26</v>
      </c>
      <c r="R4093" t="s">
        <v>90</v>
      </c>
      <c r="S4093" t="s">
        <v>47</v>
      </c>
      <c r="T4093" t="s">
        <v>136</v>
      </c>
      <c r="U4093" t="s">
        <v>67</v>
      </c>
      <c r="V4093" s="5">
        <f>data[[#This Row],[PriceUSD]]*data[[#This Row],[Quantity]]</f>
        <v>58.74</v>
      </c>
      <c r="W4093" s="7">
        <f>data[[#This Row],[OrderDate]] + TIME(VALUE(LEFT(data[[#This Row],[OrderTime]],2)), VALUE(RIGHT(data[[#This Row],[OrderTime]],2)), 0)</f>
        <v>45808.054166666669</v>
      </c>
      <c r="X4093" s="7">
        <f>_xlfn.MINIFS(data[OrderDateTime], data[CustomerName], data[[#This Row],[CustomerName]])</f>
        <v>45615.017361111109</v>
      </c>
      <c r="Y4093" t="str">
        <f>IF(data[[#This Row],[OrderDateTime]]=data[[#This Row],[FirstOrderDateTime]], "New", "Returning")</f>
        <v>Returning</v>
      </c>
      <c r="Z4093" s="7">
        <f>data[[#This Row],[DeliveryDate]] + data[[#This Row],[DeliveryTime]]</f>
        <v>45808.569444444445</v>
      </c>
      <c r="AA4093" s="7">
        <f>data[[#This Row],[OrderDateTime]] + 1</f>
        <v>45809.054166666669</v>
      </c>
      <c r="AB4093" s="7" t="str">
        <f>IF(data[[#This Row],[DeliveryDateTime]] &lt;= data[[#This Row],[SLADue]], "On Time", "Late")</f>
        <v>On Time</v>
      </c>
    </row>
    <row r="4094" spans="1:28" x14ac:dyDescent="0.2">
      <c r="A4094" t="s">
        <v>4644</v>
      </c>
      <c r="B4094" t="s">
        <v>19</v>
      </c>
      <c r="C4094" t="s">
        <v>61</v>
      </c>
      <c r="D4094" t="s">
        <v>62</v>
      </c>
      <c r="E4094" s="5">
        <v>151.29</v>
      </c>
      <c r="F4094" t="s">
        <v>94</v>
      </c>
      <c r="G4094">
        <v>4</v>
      </c>
      <c r="H4094" s="1">
        <v>45791</v>
      </c>
      <c r="I4094" s="1" t="str">
        <f>TEXT(data[[#This Row],[OrderDate]],"mmm")</f>
        <v>May</v>
      </c>
      <c r="J4094" s="6">
        <v>0.49722222222222223</v>
      </c>
      <c r="K4094" s="6" t="str">
        <f>TEXT(data[[#This Row],[OrderTime]],"h")</f>
        <v>11</v>
      </c>
      <c r="L4094" s="1">
        <v>45792</v>
      </c>
      <c r="M4094" s="6">
        <v>0.53888888888888886</v>
      </c>
      <c r="N4094" t="s">
        <v>57</v>
      </c>
      <c r="O4094" t="s">
        <v>352</v>
      </c>
      <c r="P4094" t="s">
        <v>25</v>
      </c>
      <c r="Q4094" t="s">
        <v>26</v>
      </c>
      <c r="R4094" t="s">
        <v>66</v>
      </c>
      <c r="S4094" t="s">
        <v>28</v>
      </c>
      <c r="T4094" t="s">
        <v>136</v>
      </c>
      <c r="U4094" t="s">
        <v>30</v>
      </c>
      <c r="V4094" s="5">
        <f>data[[#This Row],[PriceUSD]]*data[[#This Row],[Quantity]]</f>
        <v>605.16</v>
      </c>
      <c r="W4094" s="7">
        <f>data[[#This Row],[OrderDate]] + TIME(VALUE(LEFT(data[[#This Row],[OrderTime]],2)), VALUE(RIGHT(data[[#This Row],[OrderTime]],2)), 0)</f>
        <v>45791.015277777777</v>
      </c>
      <c r="X4094" s="7">
        <f>_xlfn.MINIFS(data[OrderDateTime], data[CustomerName], data[[#This Row],[CustomerName]])</f>
        <v>45513.038888888892</v>
      </c>
      <c r="Y4094" t="str">
        <f>IF(data[[#This Row],[OrderDateTime]]=data[[#This Row],[FirstOrderDateTime]], "New", "Returning")</f>
        <v>Returning</v>
      </c>
      <c r="Z4094" s="7">
        <f>data[[#This Row],[DeliveryDate]] + data[[#This Row],[DeliveryTime]]</f>
        <v>45792.538888888892</v>
      </c>
      <c r="AA4094" s="7">
        <f>data[[#This Row],[OrderDateTime]] + 1</f>
        <v>45792.015277777777</v>
      </c>
      <c r="AB4094" s="7" t="str">
        <f>IF(data[[#This Row],[DeliveryDateTime]] &lt;= data[[#This Row],[SLADue]], "On Time", "Late")</f>
        <v>Late</v>
      </c>
    </row>
    <row r="4095" spans="1:28" x14ac:dyDescent="0.2">
      <c r="A4095" t="s">
        <v>4645</v>
      </c>
      <c r="B4095" t="s">
        <v>19</v>
      </c>
      <c r="C4095" t="s">
        <v>41</v>
      </c>
      <c r="D4095" t="s">
        <v>42</v>
      </c>
      <c r="E4095" s="5">
        <v>36.08</v>
      </c>
      <c r="F4095" t="s">
        <v>119</v>
      </c>
      <c r="G4095">
        <v>1</v>
      </c>
      <c r="H4095" s="1">
        <v>45731</v>
      </c>
      <c r="I4095" s="1" t="str">
        <f>TEXT(data[[#This Row],[OrderDate]],"mmm")</f>
        <v>Mar</v>
      </c>
      <c r="J4095" s="6">
        <v>0.90347222222222223</v>
      </c>
      <c r="K4095" s="6" t="str">
        <f>TEXT(data[[#This Row],[OrderTime]],"h")</f>
        <v>21</v>
      </c>
      <c r="L4095" s="1">
        <v>45733</v>
      </c>
      <c r="M4095" s="6">
        <v>0.79583333333333328</v>
      </c>
      <c r="N4095" t="s">
        <v>213</v>
      </c>
      <c r="O4095" t="s">
        <v>218</v>
      </c>
      <c r="P4095" t="s">
        <v>36</v>
      </c>
      <c r="Q4095" t="s">
        <v>53</v>
      </c>
      <c r="R4095" t="s">
        <v>46</v>
      </c>
      <c r="S4095" t="s">
        <v>105</v>
      </c>
      <c r="T4095" t="s">
        <v>38</v>
      </c>
      <c r="U4095" t="s">
        <v>30</v>
      </c>
      <c r="V4095" s="5">
        <f>data[[#This Row],[PriceUSD]]*data[[#This Row],[Quantity]]</f>
        <v>36.08</v>
      </c>
      <c r="W4095" s="7">
        <f>data[[#This Row],[OrderDate]] + TIME(VALUE(LEFT(data[[#This Row],[OrderTime]],2)), VALUE(RIGHT(data[[#This Row],[OrderTime]],2)), 0)</f>
        <v>45731.015277777777</v>
      </c>
      <c r="X4095" s="7">
        <f>_xlfn.MINIFS(data[OrderDateTime], data[CustomerName], data[[#This Row],[CustomerName]])</f>
        <v>45516.030555555553</v>
      </c>
      <c r="Y4095" t="str">
        <f>IF(data[[#This Row],[OrderDateTime]]=data[[#This Row],[FirstOrderDateTime]], "New", "Returning")</f>
        <v>Returning</v>
      </c>
      <c r="Z4095" s="7">
        <f>data[[#This Row],[DeliveryDate]] + data[[#This Row],[DeliveryTime]]</f>
        <v>45733.79583333333</v>
      </c>
      <c r="AA4095" s="7">
        <f>data[[#This Row],[OrderDateTime]] + 1</f>
        <v>45732.015277777777</v>
      </c>
      <c r="AB4095" s="7" t="str">
        <f>IF(data[[#This Row],[DeliveryDateTime]] &lt;= data[[#This Row],[SLADue]], "On Time", "Late")</f>
        <v>Late</v>
      </c>
    </row>
    <row r="4096" spans="1:28" x14ac:dyDescent="0.2">
      <c r="A4096" t="s">
        <v>4646</v>
      </c>
      <c r="B4096" t="s">
        <v>19</v>
      </c>
      <c r="C4096" t="s">
        <v>69</v>
      </c>
      <c r="D4096" t="s">
        <v>70</v>
      </c>
      <c r="E4096" s="5">
        <v>56.42</v>
      </c>
      <c r="F4096" t="s">
        <v>56</v>
      </c>
      <c r="G4096">
        <v>1</v>
      </c>
      <c r="H4096" s="1">
        <v>45531</v>
      </c>
      <c r="I4096" s="1" t="str">
        <f>TEXT(data[[#This Row],[OrderDate]],"mmm")</f>
        <v>Aug</v>
      </c>
      <c r="J4096" s="6">
        <v>0.69027777777777777</v>
      </c>
      <c r="K4096" s="6" t="str">
        <f>TEXT(data[[#This Row],[OrderTime]],"h")</f>
        <v>16</v>
      </c>
      <c r="L4096" s="1">
        <v>45532</v>
      </c>
      <c r="M4096" s="6">
        <v>0.56944444444444442</v>
      </c>
      <c r="N4096" t="s">
        <v>750</v>
      </c>
      <c r="O4096" t="s">
        <v>984</v>
      </c>
      <c r="P4096" t="s">
        <v>234</v>
      </c>
      <c r="Q4096" t="s">
        <v>53</v>
      </c>
      <c r="R4096" t="s">
        <v>37</v>
      </c>
      <c r="S4096" t="s">
        <v>28</v>
      </c>
      <c r="T4096" t="s">
        <v>136</v>
      </c>
      <c r="U4096" t="s">
        <v>39</v>
      </c>
      <c r="V4096" s="5">
        <f>data[[#This Row],[PriceUSD]]*data[[#This Row],[Quantity]]</f>
        <v>56.42</v>
      </c>
      <c r="W4096" s="7">
        <f>data[[#This Row],[OrderDate]] + TIME(VALUE(LEFT(data[[#This Row],[OrderTime]],2)), VALUE(RIGHT(data[[#This Row],[OrderTime]],2)), 0)</f>
        <v>45531.054166666669</v>
      </c>
      <c r="X4096" s="7">
        <f>_xlfn.MINIFS(data[OrderDateTime], data[CustomerName], data[[#This Row],[CustomerName]])</f>
        <v>45522.022916666669</v>
      </c>
      <c r="Y4096" t="str">
        <f>IF(data[[#This Row],[OrderDateTime]]=data[[#This Row],[FirstOrderDateTime]], "New", "Returning")</f>
        <v>Returning</v>
      </c>
      <c r="Z4096" s="7">
        <f>data[[#This Row],[DeliveryDate]] + data[[#This Row],[DeliveryTime]]</f>
        <v>45532.569444444445</v>
      </c>
      <c r="AA4096" s="7">
        <f>data[[#This Row],[OrderDateTime]] + 1</f>
        <v>45532.054166666669</v>
      </c>
      <c r="AB4096" s="7" t="str">
        <f>IF(data[[#This Row],[DeliveryDateTime]] &lt;= data[[#This Row],[SLADue]], "On Time", "Late")</f>
        <v>Late</v>
      </c>
    </row>
    <row r="4097" spans="1:28" x14ac:dyDescent="0.2">
      <c r="A4097" t="s">
        <v>4647</v>
      </c>
      <c r="B4097" t="s">
        <v>19</v>
      </c>
      <c r="C4097" t="s">
        <v>258</v>
      </c>
      <c r="D4097" t="s">
        <v>259</v>
      </c>
      <c r="E4097" s="5">
        <v>132.32</v>
      </c>
      <c r="F4097" t="s">
        <v>182</v>
      </c>
      <c r="G4097">
        <v>1</v>
      </c>
      <c r="H4097" s="1">
        <v>45666</v>
      </c>
      <c r="I4097" s="1" t="str">
        <f>TEXT(data[[#This Row],[OrderDate]],"mmm")</f>
        <v>Jan</v>
      </c>
      <c r="J4097" s="6">
        <v>0.50555555555555554</v>
      </c>
      <c r="K4097" s="6" t="str">
        <f>TEXT(data[[#This Row],[OrderTime]],"h")</f>
        <v>12</v>
      </c>
      <c r="L4097" s="1">
        <v>45667</v>
      </c>
      <c r="M4097" s="6">
        <v>0.58888888888888891</v>
      </c>
      <c r="N4097" t="s">
        <v>120</v>
      </c>
      <c r="O4097" t="s">
        <v>401</v>
      </c>
      <c r="P4097" t="s">
        <v>25</v>
      </c>
      <c r="Q4097" t="s">
        <v>26</v>
      </c>
      <c r="R4097" t="s">
        <v>261</v>
      </c>
      <c r="S4097" t="s">
        <v>28</v>
      </c>
      <c r="T4097" t="s">
        <v>59</v>
      </c>
      <c r="U4097" t="s">
        <v>30</v>
      </c>
      <c r="V4097" s="5">
        <f>data[[#This Row],[PriceUSD]]*data[[#This Row],[Quantity]]</f>
        <v>132.32</v>
      </c>
      <c r="W4097" s="7">
        <f>data[[#This Row],[OrderDate]] + TIME(VALUE(LEFT(data[[#This Row],[OrderTime]],2)), VALUE(RIGHT(data[[#This Row],[OrderTime]],2)), 0)</f>
        <v>45666.038888888892</v>
      </c>
      <c r="X4097" s="7">
        <f>_xlfn.MINIFS(data[OrderDateTime], data[CustomerName], data[[#This Row],[CustomerName]])</f>
        <v>45508.038888888892</v>
      </c>
      <c r="Y4097" t="str">
        <f>IF(data[[#This Row],[OrderDateTime]]=data[[#This Row],[FirstOrderDateTime]], "New", "Returning")</f>
        <v>Returning</v>
      </c>
      <c r="Z4097" s="7">
        <f>data[[#This Row],[DeliveryDate]] + data[[#This Row],[DeliveryTime]]</f>
        <v>45667.588888888888</v>
      </c>
      <c r="AA4097" s="7">
        <f>data[[#This Row],[OrderDateTime]] + 1</f>
        <v>45667.038888888892</v>
      </c>
      <c r="AB4097" s="7" t="str">
        <f>IF(data[[#This Row],[DeliveryDateTime]] &lt;= data[[#This Row],[SLADue]], "On Time", "Late")</f>
        <v>Late</v>
      </c>
    </row>
    <row r="4098" spans="1:28" x14ac:dyDescent="0.2">
      <c r="A4098" t="s">
        <v>4648</v>
      </c>
      <c r="B4098" t="s">
        <v>19</v>
      </c>
      <c r="C4098" t="s">
        <v>69</v>
      </c>
      <c r="D4098" t="s">
        <v>70</v>
      </c>
      <c r="E4098" s="5">
        <v>60.7</v>
      </c>
      <c r="F4098" t="s">
        <v>51</v>
      </c>
      <c r="G4098">
        <v>3</v>
      </c>
      <c r="H4098" s="1">
        <v>45741</v>
      </c>
      <c r="I4098" s="1" t="str">
        <f>TEXT(data[[#This Row],[OrderDate]],"mmm")</f>
        <v>Mar</v>
      </c>
      <c r="J4098" s="6">
        <v>0.68680555555555556</v>
      </c>
      <c r="K4098" s="6" t="str">
        <f>TEXT(data[[#This Row],[OrderTime]],"h")</f>
        <v>16</v>
      </c>
      <c r="L4098" s="1">
        <v>45742</v>
      </c>
      <c r="M4098" s="6">
        <v>0.68680555555555556</v>
      </c>
      <c r="N4098" t="s">
        <v>170</v>
      </c>
      <c r="O4098" t="s">
        <v>408</v>
      </c>
      <c r="P4098" t="s">
        <v>36</v>
      </c>
      <c r="Q4098" t="s">
        <v>53</v>
      </c>
      <c r="R4098" t="s">
        <v>37</v>
      </c>
      <c r="S4098" t="s">
        <v>28</v>
      </c>
      <c r="T4098" t="s">
        <v>38</v>
      </c>
      <c r="U4098" t="s">
        <v>30</v>
      </c>
      <c r="V4098" s="5">
        <f>data[[#This Row],[PriceUSD]]*data[[#This Row],[Quantity]]</f>
        <v>182.10000000000002</v>
      </c>
      <c r="W4098" s="7">
        <f>data[[#This Row],[OrderDate]] + TIME(VALUE(LEFT(data[[#This Row],[OrderTime]],2)), VALUE(RIGHT(data[[#This Row],[OrderTime]],2)), 0)</f>
        <v>45741.038888888892</v>
      </c>
      <c r="X4098" s="7">
        <f>_xlfn.MINIFS(data[OrderDateTime], data[CustomerName], data[[#This Row],[CustomerName]])</f>
        <v>45510.061805555553</v>
      </c>
      <c r="Y4098" t="str">
        <f>IF(data[[#This Row],[OrderDateTime]]=data[[#This Row],[FirstOrderDateTime]], "New", "Returning")</f>
        <v>Returning</v>
      </c>
      <c r="Z4098" s="7">
        <f>data[[#This Row],[DeliveryDate]] + data[[#This Row],[DeliveryTime]]</f>
        <v>45742.686805555553</v>
      </c>
      <c r="AA4098" s="7">
        <f>data[[#This Row],[OrderDateTime]] + 1</f>
        <v>45742.038888888892</v>
      </c>
      <c r="AB4098" s="7" t="str">
        <f>IF(data[[#This Row],[DeliveryDateTime]] &lt;= data[[#This Row],[SLADue]], "On Time", "Late")</f>
        <v>Late</v>
      </c>
    </row>
    <row r="4099" spans="1:28" x14ac:dyDescent="0.2">
      <c r="A4099" t="s">
        <v>4649</v>
      </c>
      <c r="B4099" t="s">
        <v>19</v>
      </c>
      <c r="C4099" t="s">
        <v>69</v>
      </c>
      <c r="D4099" t="s">
        <v>70</v>
      </c>
      <c r="E4099" s="5">
        <v>57.39</v>
      </c>
      <c r="F4099" t="s">
        <v>71</v>
      </c>
      <c r="G4099">
        <v>4</v>
      </c>
      <c r="H4099" s="1">
        <v>45568</v>
      </c>
      <c r="I4099" s="1" t="str">
        <f>TEXT(data[[#This Row],[OrderDate]],"mmm")</f>
        <v>Oct</v>
      </c>
      <c r="J4099" s="6">
        <v>0.76458333333333328</v>
      </c>
      <c r="K4099" s="6" t="str">
        <f>TEXT(data[[#This Row],[OrderTime]],"h")</f>
        <v>18</v>
      </c>
      <c r="L4099" s="1">
        <v>45570</v>
      </c>
      <c r="M4099" s="6">
        <v>0.76458333333333328</v>
      </c>
      <c r="N4099" t="s">
        <v>64</v>
      </c>
      <c r="O4099" t="s">
        <v>386</v>
      </c>
      <c r="P4099" t="s">
        <v>25</v>
      </c>
      <c r="Q4099" t="s">
        <v>26</v>
      </c>
      <c r="R4099" t="s">
        <v>37</v>
      </c>
      <c r="S4099" t="s">
        <v>105</v>
      </c>
      <c r="T4099" t="s">
        <v>38</v>
      </c>
      <c r="U4099" t="s">
        <v>30</v>
      </c>
      <c r="V4099" s="5">
        <f>data[[#This Row],[PriceUSD]]*data[[#This Row],[Quantity]]</f>
        <v>229.56</v>
      </c>
      <c r="W4099" s="7">
        <f>data[[#This Row],[OrderDate]] + TIME(VALUE(LEFT(data[[#This Row],[OrderTime]],2)), VALUE(RIGHT(data[[#This Row],[OrderTime]],2)), 0)</f>
        <v>45568.022916666669</v>
      </c>
      <c r="X4099" s="7">
        <f>_xlfn.MINIFS(data[OrderDateTime], data[CustomerName], data[[#This Row],[CustomerName]])</f>
        <v>45508.038888888892</v>
      </c>
      <c r="Y4099" t="str">
        <f>IF(data[[#This Row],[OrderDateTime]]=data[[#This Row],[FirstOrderDateTime]], "New", "Returning")</f>
        <v>Returning</v>
      </c>
      <c r="Z4099" s="7">
        <f>data[[#This Row],[DeliveryDate]] + data[[#This Row],[DeliveryTime]]</f>
        <v>45570.76458333333</v>
      </c>
      <c r="AA4099" s="7">
        <f>data[[#This Row],[OrderDateTime]] + 1</f>
        <v>45569.022916666669</v>
      </c>
      <c r="AB4099" s="7" t="str">
        <f>IF(data[[#This Row],[DeliveryDateTime]] &lt;= data[[#This Row],[SLADue]], "On Time", "Late")</f>
        <v>Late</v>
      </c>
    </row>
    <row r="4100" spans="1:28" x14ac:dyDescent="0.2">
      <c r="A4100" t="s">
        <v>4650</v>
      </c>
      <c r="B4100" t="s">
        <v>19</v>
      </c>
      <c r="C4100" t="s">
        <v>49</v>
      </c>
      <c r="D4100" t="s">
        <v>50</v>
      </c>
      <c r="E4100" s="5">
        <v>32.03</v>
      </c>
      <c r="F4100" t="s">
        <v>138</v>
      </c>
      <c r="G4100">
        <v>1</v>
      </c>
      <c r="H4100" s="1">
        <v>45721</v>
      </c>
      <c r="I4100" s="1" t="str">
        <f>TEXT(data[[#This Row],[OrderDate]],"mmm")</f>
        <v>Mar</v>
      </c>
      <c r="J4100" s="6">
        <v>0.40208333333333335</v>
      </c>
      <c r="K4100" s="6" t="str">
        <f>TEXT(data[[#This Row],[OrderTime]],"h")</f>
        <v>9</v>
      </c>
      <c r="L4100" s="1">
        <v>45722</v>
      </c>
      <c r="M4100" s="6">
        <v>0.40208333333333335</v>
      </c>
      <c r="N4100" t="s">
        <v>112</v>
      </c>
      <c r="O4100" t="s">
        <v>609</v>
      </c>
      <c r="P4100" t="s">
        <v>36</v>
      </c>
      <c r="Q4100" t="s">
        <v>26</v>
      </c>
      <c r="R4100" t="s">
        <v>54</v>
      </c>
      <c r="S4100" t="s">
        <v>28</v>
      </c>
      <c r="T4100" t="s">
        <v>38</v>
      </c>
      <c r="U4100" t="s">
        <v>39</v>
      </c>
      <c r="V4100" s="5">
        <f>data[[#This Row],[PriceUSD]]*data[[#This Row],[Quantity]]</f>
        <v>32.03</v>
      </c>
      <c r="W4100" s="7">
        <f>data[[#This Row],[OrderDate]] + TIME(VALUE(LEFT(data[[#This Row],[OrderTime]],2)), VALUE(RIGHT(data[[#This Row],[OrderTime]],2)), 0)</f>
        <v>45721.022916666669</v>
      </c>
      <c r="X4100" s="7">
        <f>_xlfn.MINIFS(data[OrderDateTime], data[CustomerName], data[[#This Row],[CustomerName]])</f>
        <v>45507.015277777777</v>
      </c>
      <c r="Y4100" t="str">
        <f>IF(data[[#This Row],[OrderDateTime]]=data[[#This Row],[FirstOrderDateTime]], "New", "Returning")</f>
        <v>Returning</v>
      </c>
      <c r="Z4100" s="7">
        <f>data[[#This Row],[DeliveryDate]] + data[[#This Row],[DeliveryTime]]</f>
        <v>45722.402083333334</v>
      </c>
      <c r="AA4100" s="7">
        <f>data[[#This Row],[OrderDateTime]] + 1</f>
        <v>45722.022916666669</v>
      </c>
      <c r="AB4100" s="7" t="str">
        <f>IF(data[[#This Row],[DeliveryDateTime]] &lt;= data[[#This Row],[SLADue]], "On Time", "Late")</f>
        <v>Late</v>
      </c>
    </row>
    <row r="4101" spans="1:28" x14ac:dyDescent="0.2">
      <c r="A4101" t="s">
        <v>4651</v>
      </c>
      <c r="B4101" t="s">
        <v>19</v>
      </c>
      <c r="C4101" t="s">
        <v>391</v>
      </c>
      <c r="D4101" t="s">
        <v>392</v>
      </c>
      <c r="E4101" s="5">
        <v>20.239999999999998</v>
      </c>
      <c r="F4101" t="s">
        <v>43</v>
      </c>
      <c r="G4101">
        <v>1</v>
      </c>
      <c r="H4101" s="1">
        <v>45700</v>
      </c>
      <c r="I4101" s="1" t="str">
        <f>TEXT(data[[#This Row],[OrderDate]],"mmm")</f>
        <v>Feb</v>
      </c>
      <c r="J4101" s="6">
        <v>0.79652777777777772</v>
      </c>
      <c r="K4101" s="6" t="str">
        <f>TEXT(data[[#This Row],[OrderTime]],"h")</f>
        <v>19</v>
      </c>
      <c r="L4101" s="1">
        <v>45701</v>
      </c>
      <c r="M4101" s="6">
        <v>0.87986111111111109</v>
      </c>
      <c r="N4101" t="s">
        <v>98</v>
      </c>
      <c r="O4101" t="s">
        <v>153</v>
      </c>
      <c r="P4101" t="s">
        <v>77</v>
      </c>
      <c r="Q4101" t="s">
        <v>53</v>
      </c>
      <c r="R4101" t="s">
        <v>394</v>
      </c>
      <c r="S4101" t="s">
        <v>28</v>
      </c>
      <c r="T4101" t="s">
        <v>38</v>
      </c>
      <c r="U4101" t="s">
        <v>39</v>
      </c>
      <c r="V4101" s="5">
        <f>data[[#This Row],[PriceUSD]]*data[[#This Row],[Quantity]]</f>
        <v>20.239999999999998</v>
      </c>
      <c r="W4101" s="7">
        <f>data[[#This Row],[OrderDate]] + TIME(VALUE(LEFT(data[[#This Row],[OrderTime]],2)), VALUE(RIGHT(data[[#This Row],[OrderTime]],2)), 0)</f>
        <v>45700.054166666669</v>
      </c>
      <c r="X4101" s="7">
        <f>_xlfn.MINIFS(data[OrderDateTime], data[CustomerName], data[[#This Row],[CustomerName]])</f>
        <v>45572.017361111109</v>
      </c>
      <c r="Y4101" t="str">
        <f>IF(data[[#This Row],[OrderDateTime]]=data[[#This Row],[FirstOrderDateTime]], "New", "Returning")</f>
        <v>Returning</v>
      </c>
      <c r="Z4101" s="7">
        <f>data[[#This Row],[DeliveryDate]] + data[[#This Row],[DeliveryTime]]</f>
        <v>45701.879861111112</v>
      </c>
      <c r="AA4101" s="7">
        <f>data[[#This Row],[OrderDateTime]] + 1</f>
        <v>45701.054166666669</v>
      </c>
      <c r="AB4101" s="7" t="str">
        <f>IF(data[[#This Row],[DeliveryDateTime]] &lt;= data[[#This Row],[SLADue]], "On Time", "Late")</f>
        <v>Late</v>
      </c>
    </row>
    <row r="4102" spans="1:28" x14ac:dyDescent="0.2">
      <c r="A4102" t="s">
        <v>4652</v>
      </c>
      <c r="B4102" t="s">
        <v>19</v>
      </c>
      <c r="C4102" t="s">
        <v>41</v>
      </c>
      <c r="D4102" t="s">
        <v>42</v>
      </c>
      <c r="E4102" s="5">
        <v>33.71</v>
      </c>
      <c r="F4102" t="s">
        <v>182</v>
      </c>
      <c r="G4102">
        <v>1</v>
      </c>
      <c r="H4102" s="1">
        <v>45822</v>
      </c>
      <c r="I4102" s="1" t="str">
        <f>TEXT(data[[#This Row],[OrderDate]],"mmm")</f>
        <v>Jun</v>
      </c>
      <c r="J4102" s="6">
        <v>0.47291666666666665</v>
      </c>
      <c r="K4102" s="6" t="str">
        <f>TEXT(data[[#This Row],[OrderTime]],"h")</f>
        <v>11</v>
      </c>
      <c r="L4102" s="1">
        <v>45823</v>
      </c>
      <c r="M4102" s="6">
        <v>0.55625000000000002</v>
      </c>
      <c r="N4102" t="s">
        <v>75</v>
      </c>
      <c r="O4102" t="s">
        <v>719</v>
      </c>
      <c r="P4102" t="s">
        <v>77</v>
      </c>
      <c r="Q4102" t="s">
        <v>26</v>
      </c>
      <c r="R4102" t="s">
        <v>46</v>
      </c>
      <c r="S4102" t="s">
        <v>28</v>
      </c>
      <c r="T4102" t="s">
        <v>38</v>
      </c>
      <c r="U4102" t="s">
        <v>39</v>
      </c>
      <c r="V4102" s="5">
        <f>data[[#This Row],[PriceUSD]]*data[[#This Row],[Quantity]]</f>
        <v>33.71</v>
      </c>
      <c r="W4102" s="7">
        <f>data[[#This Row],[OrderDate]] + TIME(VALUE(LEFT(data[[#This Row],[OrderTime]],2)), VALUE(RIGHT(data[[#This Row],[OrderTime]],2)), 0)</f>
        <v>45822.046527777777</v>
      </c>
      <c r="X4102" s="7">
        <f>_xlfn.MINIFS(data[OrderDateTime], data[CustomerName], data[[#This Row],[CustomerName]])</f>
        <v>45519.015277777777</v>
      </c>
      <c r="Y4102" t="str">
        <f>IF(data[[#This Row],[OrderDateTime]]=data[[#This Row],[FirstOrderDateTime]], "New", "Returning")</f>
        <v>Returning</v>
      </c>
      <c r="Z4102" s="7">
        <f>data[[#This Row],[DeliveryDate]] + data[[#This Row],[DeliveryTime]]</f>
        <v>45823.556250000001</v>
      </c>
      <c r="AA4102" s="7">
        <f>data[[#This Row],[OrderDateTime]] + 1</f>
        <v>45823.046527777777</v>
      </c>
      <c r="AB4102" s="7" t="str">
        <f>IF(data[[#This Row],[DeliveryDateTime]] &lt;= data[[#This Row],[SLADue]], "On Time", "Late")</f>
        <v>Late</v>
      </c>
    </row>
    <row r="4103" spans="1:28" x14ac:dyDescent="0.2">
      <c r="A4103" t="s">
        <v>4653</v>
      </c>
      <c r="B4103" t="s">
        <v>19</v>
      </c>
      <c r="C4103" t="s">
        <v>117</v>
      </c>
      <c r="D4103" t="s">
        <v>118</v>
      </c>
      <c r="E4103" s="5">
        <v>79.540000000000006</v>
      </c>
      <c r="F4103" t="s">
        <v>182</v>
      </c>
      <c r="G4103">
        <v>1</v>
      </c>
      <c r="H4103" s="1">
        <v>45821</v>
      </c>
      <c r="I4103" s="1" t="str">
        <f>TEXT(data[[#This Row],[OrderDate]],"mmm")</f>
        <v>Jun</v>
      </c>
      <c r="J4103" s="6">
        <v>0.62777777777777777</v>
      </c>
      <c r="K4103" s="6" t="str">
        <f>TEXT(data[[#This Row],[OrderTime]],"h")</f>
        <v>15</v>
      </c>
      <c r="L4103" s="1">
        <v>45822</v>
      </c>
      <c r="M4103" s="6">
        <v>0.83611111111111114</v>
      </c>
      <c r="N4103" t="s">
        <v>44</v>
      </c>
      <c r="O4103" t="s">
        <v>384</v>
      </c>
      <c r="P4103" t="s">
        <v>25</v>
      </c>
      <c r="Q4103" t="s">
        <v>53</v>
      </c>
      <c r="R4103" t="s">
        <v>66</v>
      </c>
      <c r="S4103" t="s">
        <v>28</v>
      </c>
      <c r="T4103" t="s">
        <v>38</v>
      </c>
      <c r="U4103" t="s">
        <v>30</v>
      </c>
      <c r="V4103" s="5">
        <f>data[[#This Row],[PriceUSD]]*data[[#This Row],[Quantity]]</f>
        <v>79.540000000000006</v>
      </c>
      <c r="W4103" s="7">
        <f>data[[#This Row],[OrderDate]] + TIME(VALUE(LEFT(data[[#This Row],[OrderTime]],2)), VALUE(RIGHT(data[[#This Row],[OrderTime]],2)), 0)</f>
        <v>45821.054166666669</v>
      </c>
      <c r="X4103" s="7">
        <f>_xlfn.MINIFS(data[OrderDateTime], data[CustomerName], data[[#This Row],[CustomerName]])</f>
        <v>45533.038888888892</v>
      </c>
      <c r="Y4103" t="str">
        <f>IF(data[[#This Row],[OrderDateTime]]=data[[#This Row],[FirstOrderDateTime]], "New", "Returning")</f>
        <v>Returning</v>
      </c>
      <c r="Z4103" s="7">
        <f>data[[#This Row],[DeliveryDate]] + data[[#This Row],[DeliveryTime]]</f>
        <v>45822.836111111108</v>
      </c>
      <c r="AA4103" s="7">
        <f>data[[#This Row],[OrderDateTime]] + 1</f>
        <v>45822.054166666669</v>
      </c>
      <c r="AB4103" s="7" t="str">
        <f>IF(data[[#This Row],[DeliveryDateTime]] &lt;= data[[#This Row],[SLADue]], "On Time", "Late")</f>
        <v>Late</v>
      </c>
    </row>
    <row r="4104" spans="1:28" x14ac:dyDescent="0.2">
      <c r="A4104" t="s">
        <v>4654</v>
      </c>
      <c r="B4104" t="s">
        <v>19</v>
      </c>
      <c r="C4104" t="s">
        <v>92</v>
      </c>
      <c r="D4104" t="s">
        <v>93</v>
      </c>
      <c r="E4104" s="5">
        <v>75.52</v>
      </c>
      <c r="F4104" t="s">
        <v>63</v>
      </c>
      <c r="G4104">
        <v>1</v>
      </c>
      <c r="H4104" s="1">
        <v>45544</v>
      </c>
      <c r="I4104" s="1" t="str">
        <f>TEXT(data[[#This Row],[OrderDate]],"mmm")</f>
        <v>Sep</v>
      </c>
      <c r="J4104" s="6">
        <v>0.59861111111111109</v>
      </c>
      <c r="K4104" s="6" t="str">
        <f>TEXT(data[[#This Row],[OrderTime]],"h")</f>
        <v>14</v>
      </c>
      <c r="L4104" s="1">
        <v>45544</v>
      </c>
      <c r="M4104" s="6">
        <v>0.84861111111111109</v>
      </c>
      <c r="N4104" t="s">
        <v>139</v>
      </c>
      <c r="O4104" t="s">
        <v>322</v>
      </c>
      <c r="P4104" t="s">
        <v>36</v>
      </c>
      <c r="Q4104" t="s">
        <v>26</v>
      </c>
      <c r="R4104" t="s">
        <v>66</v>
      </c>
      <c r="S4104" t="s">
        <v>47</v>
      </c>
      <c r="T4104" t="s">
        <v>59</v>
      </c>
      <c r="U4104" t="s">
        <v>39</v>
      </c>
      <c r="V4104" s="5">
        <f>data[[#This Row],[PriceUSD]]*data[[#This Row],[Quantity]]</f>
        <v>75.52</v>
      </c>
      <c r="W4104" s="7">
        <f>data[[#This Row],[OrderDate]] + TIME(VALUE(LEFT(data[[#This Row],[OrderTime]],2)), VALUE(RIGHT(data[[#This Row],[OrderTime]],2)), 0)</f>
        <v>45544.007638888892</v>
      </c>
      <c r="X4104" s="7">
        <f>_xlfn.MINIFS(data[OrderDateTime], data[CustomerName], data[[#This Row],[CustomerName]])</f>
        <v>45508.015277777777</v>
      </c>
      <c r="Y4104" t="str">
        <f>IF(data[[#This Row],[OrderDateTime]]=data[[#This Row],[FirstOrderDateTime]], "New", "Returning")</f>
        <v>Returning</v>
      </c>
      <c r="Z4104" s="7">
        <f>data[[#This Row],[DeliveryDate]] + data[[#This Row],[DeliveryTime]]</f>
        <v>45544.848611111112</v>
      </c>
      <c r="AA4104" s="7">
        <f>data[[#This Row],[OrderDateTime]] + 1</f>
        <v>45545.007638888892</v>
      </c>
      <c r="AB4104" s="7" t="str">
        <f>IF(data[[#This Row],[DeliveryDateTime]] &lt;= data[[#This Row],[SLADue]], "On Time", "Late")</f>
        <v>On Time</v>
      </c>
    </row>
    <row r="4105" spans="1:28" x14ac:dyDescent="0.2">
      <c r="A4105" t="s">
        <v>4655</v>
      </c>
      <c r="B4105" t="s">
        <v>19</v>
      </c>
      <c r="C4105" t="s">
        <v>69</v>
      </c>
      <c r="D4105" t="s">
        <v>70</v>
      </c>
      <c r="E4105" s="5">
        <v>59.64</v>
      </c>
      <c r="F4105" t="s">
        <v>119</v>
      </c>
      <c r="G4105">
        <v>1</v>
      </c>
      <c r="H4105" s="1">
        <v>45545</v>
      </c>
      <c r="I4105" s="1" t="str">
        <f>TEXT(data[[#This Row],[OrderDate]],"mmm")</f>
        <v>Sep</v>
      </c>
      <c r="J4105" s="6">
        <v>0.88749999999999996</v>
      </c>
      <c r="K4105" s="6" t="str">
        <f>TEXT(data[[#This Row],[OrderTime]],"h")</f>
        <v>21</v>
      </c>
      <c r="L4105" s="1">
        <v>45547</v>
      </c>
      <c r="M4105" s="6">
        <v>0.67638888888888893</v>
      </c>
      <c r="N4105" t="s">
        <v>88</v>
      </c>
      <c r="O4105" t="s">
        <v>296</v>
      </c>
      <c r="P4105" t="s">
        <v>25</v>
      </c>
      <c r="Q4105" t="s">
        <v>26</v>
      </c>
      <c r="R4105" t="s">
        <v>37</v>
      </c>
      <c r="S4105" t="s">
        <v>105</v>
      </c>
      <c r="T4105" t="s">
        <v>136</v>
      </c>
      <c r="U4105" t="s">
        <v>30</v>
      </c>
      <c r="V4105" s="5">
        <f>data[[#This Row],[PriceUSD]]*data[[#This Row],[Quantity]]</f>
        <v>59.64</v>
      </c>
      <c r="W4105" s="7">
        <f>data[[#This Row],[OrderDate]] + TIME(VALUE(LEFT(data[[#This Row],[OrderTime]],2)), VALUE(RIGHT(data[[#This Row],[OrderTime]],2)), 0)</f>
        <v>45545.052083333336</v>
      </c>
      <c r="X4105" s="7">
        <f>_xlfn.MINIFS(data[OrderDateTime], data[CustomerName], data[[#This Row],[CustomerName]])</f>
        <v>45511.017361111109</v>
      </c>
      <c r="Y4105" t="str">
        <f>IF(data[[#This Row],[OrderDateTime]]=data[[#This Row],[FirstOrderDateTime]], "New", "Returning")</f>
        <v>Returning</v>
      </c>
      <c r="Z4105" s="7">
        <f>data[[#This Row],[DeliveryDate]] + data[[#This Row],[DeliveryTime]]</f>
        <v>45547.676388888889</v>
      </c>
      <c r="AA4105" s="7">
        <f>data[[#This Row],[OrderDateTime]] + 1</f>
        <v>45546.052083333336</v>
      </c>
      <c r="AB4105" s="7" t="str">
        <f>IF(data[[#This Row],[DeliveryDateTime]] &lt;= data[[#This Row],[SLADue]], "On Time", "Late")</f>
        <v>Late</v>
      </c>
    </row>
    <row r="4106" spans="1:28" x14ac:dyDescent="0.2">
      <c r="A4106" t="s">
        <v>4656</v>
      </c>
      <c r="B4106" t="s">
        <v>19</v>
      </c>
      <c r="C4106" t="s">
        <v>117</v>
      </c>
      <c r="D4106" t="s">
        <v>118</v>
      </c>
      <c r="E4106" s="5">
        <v>67.83</v>
      </c>
      <c r="F4106" t="s">
        <v>182</v>
      </c>
      <c r="G4106">
        <v>1</v>
      </c>
      <c r="H4106" s="1">
        <v>45513</v>
      </c>
      <c r="I4106" s="1" t="str">
        <f>TEXT(data[[#This Row],[OrderDate]],"mmm")</f>
        <v>Aug</v>
      </c>
      <c r="J4106" s="6">
        <v>0.39513888888888887</v>
      </c>
      <c r="K4106" s="6" t="str">
        <f>TEXT(data[[#This Row],[OrderTime]],"h")</f>
        <v>9</v>
      </c>
      <c r="L4106" s="1">
        <v>45515</v>
      </c>
      <c r="M4106" s="6">
        <v>0.56180555555555556</v>
      </c>
      <c r="N4106" t="s">
        <v>326</v>
      </c>
      <c r="O4106" t="s">
        <v>280</v>
      </c>
      <c r="P4106" t="s">
        <v>202</v>
      </c>
      <c r="Q4106" t="s">
        <v>26</v>
      </c>
      <c r="R4106" t="s">
        <v>66</v>
      </c>
      <c r="S4106" t="s">
        <v>105</v>
      </c>
      <c r="T4106" t="s">
        <v>29</v>
      </c>
      <c r="U4106" t="s">
        <v>30</v>
      </c>
      <c r="V4106" s="5">
        <f>data[[#This Row],[PriceUSD]]*data[[#This Row],[Quantity]]</f>
        <v>67.83</v>
      </c>
      <c r="W4106" s="7">
        <f>data[[#This Row],[OrderDate]] + TIME(VALUE(LEFT(data[[#This Row],[OrderTime]],2)), VALUE(RIGHT(data[[#This Row],[OrderTime]],2)), 0)</f>
        <v>45513.061805555553</v>
      </c>
      <c r="X4106" s="7">
        <f>_xlfn.MINIFS(data[OrderDateTime], data[CustomerName], data[[#This Row],[CustomerName]])</f>
        <v>45513.061805555553</v>
      </c>
      <c r="Y4106" t="str">
        <f>IF(data[[#This Row],[OrderDateTime]]=data[[#This Row],[FirstOrderDateTime]], "New", "Returning")</f>
        <v>New</v>
      </c>
      <c r="Z4106" s="7">
        <f>data[[#This Row],[DeliveryDate]] + data[[#This Row],[DeliveryTime]]</f>
        <v>45515.561805555553</v>
      </c>
      <c r="AA4106" s="7">
        <f>data[[#This Row],[OrderDateTime]] + 1</f>
        <v>45514.061805555553</v>
      </c>
      <c r="AB4106" s="7" t="str">
        <f>IF(data[[#This Row],[DeliveryDateTime]] &lt;= data[[#This Row],[SLADue]], "On Time", "Late")</f>
        <v>Late</v>
      </c>
    </row>
    <row r="4107" spans="1:28" x14ac:dyDescent="0.2">
      <c r="A4107" t="s">
        <v>4657</v>
      </c>
      <c r="B4107" t="s">
        <v>19</v>
      </c>
      <c r="C4107" t="s">
        <v>49</v>
      </c>
      <c r="D4107" t="s">
        <v>50</v>
      </c>
      <c r="E4107" s="5">
        <v>30.69</v>
      </c>
      <c r="F4107" t="s">
        <v>51</v>
      </c>
      <c r="G4107">
        <v>2</v>
      </c>
      <c r="H4107" s="1">
        <v>45795</v>
      </c>
      <c r="I4107" s="1" t="str">
        <f>TEXT(data[[#This Row],[OrderDate]],"mmm")</f>
        <v>May</v>
      </c>
      <c r="J4107" s="6">
        <v>0.56458333333333333</v>
      </c>
      <c r="K4107" s="6" t="str">
        <f>TEXT(data[[#This Row],[OrderTime]],"h")</f>
        <v>13</v>
      </c>
      <c r="L4107" s="1">
        <v>45795</v>
      </c>
      <c r="M4107" s="6">
        <v>0.81458333333333333</v>
      </c>
      <c r="N4107" t="s">
        <v>750</v>
      </c>
      <c r="O4107" t="s">
        <v>515</v>
      </c>
      <c r="P4107" t="s">
        <v>234</v>
      </c>
      <c r="Q4107" t="s">
        <v>26</v>
      </c>
      <c r="R4107" t="s">
        <v>54</v>
      </c>
      <c r="S4107" t="s">
        <v>47</v>
      </c>
      <c r="T4107" t="s">
        <v>38</v>
      </c>
      <c r="U4107" t="s">
        <v>67</v>
      </c>
      <c r="V4107" s="5">
        <f>data[[#This Row],[PriceUSD]]*data[[#This Row],[Quantity]]</f>
        <v>61.38</v>
      </c>
      <c r="W4107" s="7">
        <f>data[[#This Row],[OrderDate]] + TIME(VALUE(LEFT(data[[#This Row],[OrderTime]],2)), VALUE(RIGHT(data[[#This Row],[OrderTime]],2)), 0)</f>
        <v>45795.022916666669</v>
      </c>
      <c r="X4107" s="7">
        <f>_xlfn.MINIFS(data[OrderDateTime], data[CustomerName], data[[#This Row],[CustomerName]])</f>
        <v>45598.038888888892</v>
      </c>
      <c r="Y4107" t="str">
        <f>IF(data[[#This Row],[OrderDateTime]]=data[[#This Row],[FirstOrderDateTime]], "New", "Returning")</f>
        <v>Returning</v>
      </c>
      <c r="Z4107" s="7">
        <f>data[[#This Row],[DeliveryDate]] + data[[#This Row],[DeliveryTime]]</f>
        <v>45795.814583333333</v>
      </c>
      <c r="AA4107" s="7">
        <f>data[[#This Row],[OrderDateTime]] + 1</f>
        <v>45796.022916666669</v>
      </c>
      <c r="AB4107" s="7" t="str">
        <f>IF(data[[#This Row],[DeliveryDateTime]] &lt;= data[[#This Row],[SLADue]], "On Time", "Late")</f>
        <v>On Time</v>
      </c>
    </row>
    <row r="4108" spans="1:28" x14ac:dyDescent="0.2">
      <c r="A4108" t="s">
        <v>4658</v>
      </c>
      <c r="B4108" t="s">
        <v>19</v>
      </c>
      <c r="C4108" t="s">
        <v>92</v>
      </c>
      <c r="D4108" t="s">
        <v>93</v>
      </c>
      <c r="E4108" s="5">
        <v>79.25</v>
      </c>
      <c r="F4108" t="s">
        <v>81</v>
      </c>
      <c r="G4108">
        <v>2</v>
      </c>
      <c r="H4108" s="1">
        <v>45542</v>
      </c>
      <c r="I4108" s="1" t="str">
        <f>TEXT(data[[#This Row],[OrderDate]],"mmm")</f>
        <v>Sep</v>
      </c>
      <c r="J4108" s="6">
        <v>0.65555555555555556</v>
      </c>
      <c r="K4108" s="6" t="str">
        <f>TEXT(data[[#This Row],[OrderTime]],"h")</f>
        <v>15</v>
      </c>
      <c r="L4108" s="1">
        <v>45544</v>
      </c>
      <c r="M4108" s="6">
        <v>0.86388888888888893</v>
      </c>
      <c r="N4108" t="s">
        <v>163</v>
      </c>
      <c r="O4108" t="s">
        <v>964</v>
      </c>
      <c r="P4108" t="s">
        <v>77</v>
      </c>
      <c r="Q4108" t="s">
        <v>53</v>
      </c>
      <c r="R4108" t="s">
        <v>66</v>
      </c>
      <c r="S4108" t="s">
        <v>105</v>
      </c>
      <c r="T4108" t="s">
        <v>59</v>
      </c>
      <c r="U4108" t="s">
        <v>30</v>
      </c>
      <c r="V4108" s="5">
        <f>data[[#This Row],[PriceUSD]]*data[[#This Row],[Quantity]]</f>
        <v>158.5</v>
      </c>
      <c r="W4108" s="7">
        <f>data[[#This Row],[OrderDate]] + TIME(VALUE(LEFT(data[[#This Row],[OrderTime]],2)), VALUE(RIGHT(data[[#This Row],[OrderTime]],2)), 0)</f>
        <v>45542.038888888892</v>
      </c>
      <c r="X4108" s="7">
        <f>_xlfn.MINIFS(data[OrderDateTime], data[CustomerName], data[[#This Row],[CustomerName]])</f>
        <v>45505.007638888892</v>
      </c>
      <c r="Y4108" t="str">
        <f>IF(data[[#This Row],[OrderDateTime]]=data[[#This Row],[FirstOrderDateTime]], "New", "Returning")</f>
        <v>Returning</v>
      </c>
      <c r="Z4108" s="7">
        <f>data[[#This Row],[DeliveryDate]] + data[[#This Row],[DeliveryTime]]</f>
        <v>45544.863888888889</v>
      </c>
      <c r="AA4108" s="7">
        <f>data[[#This Row],[OrderDateTime]] + 1</f>
        <v>45543.038888888892</v>
      </c>
      <c r="AB4108" s="7" t="str">
        <f>IF(data[[#This Row],[DeliveryDateTime]] &lt;= data[[#This Row],[SLADue]], "On Time", "Late")</f>
        <v>Late</v>
      </c>
    </row>
    <row r="4109" spans="1:28" x14ac:dyDescent="0.2">
      <c r="A4109" t="s">
        <v>4659</v>
      </c>
      <c r="B4109" t="s">
        <v>19</v>
      </c>
      <c r="C4109" t="s">
        <v>61</v>
      </c>
      <c r="D4109" t="s">
        <v>62</v>
      </c>
      <c r="E4109" s="5">
        <v>157.07</v>
      </c>
      <c r="F4109" t="s">
        <v>63</v>
      </c>
      <c r="G4109">
        <v>4</v>
      </c>
      <c r="H4109" s="1">
        <v>45833</v>
      </c>
      <c r="I4109" s="1" t="str">
        <f>TEXT(data[[#This Row],[OrderDate]],"mmm")</f>
        <v>Jun</v>
      </c>
      <c r="J4109" s="6">
        <v>0.79861111111111116</v>
      </c>
      <c r="K4109" s="6" t="str">
        <f>TEXT(data[[#This Row],[OrderTime]],"h")</f>
        <v>19</v>
      </c>
      <c r="L4109" s="1">
        <v>45834</v>
      </c>
      <c r="M4109" s="6">
        <v>0.88194444444444442</v>
      </c>
      <c r="N4109" t="s">
        <v>452</v>
      </c>
      <c r="O4109" t="s">
        <v>669</v>
      </c>
      <c r="P4109" t="s">
        <v>133</v>
      </c>
      <c r="Q4109" t="s">
        <v>53</v>
      </c>
      <c r="R4109" t="s">
        <v>66</v>
      </c>
      <c r="S4109" t="s">
        <v>28</v>
      </c>
      <c r="T4109" t="s">
        <v>29</v>
      </c>
      <c r="U4109" t="s">
        <v>30</v>
      </c>
      <c r="V4109" s="5">
        <f>data[[#This Row],[PriceUSD]]*data[[#This Row],[Quantity]]</f>
        <v>628.28</v>
      </c>
      <c r="W4109" s="7">
        <f>data[[#This Row],[OrderDate]] + TIME(VALUE(LEFT(data[[#This Row],[OrderTime]],2)), VALUE(RIGHT(data[[#This Row],[OrderTime]],2)), 0)</f>
        <v>45833.007638888892</v>
      </c>
      <c r="X4109" s="7">
        <f>_xlfn.MINIFS(data[OrderDateTime], data[CustomerName], data[[#This Row],[CustomerName]])</f>
        <v>45507.038888888892</v>
      </c>
      <c r="Y4109" t="str">
        <f>IF(data[[#This Row],[OrderDateTime]]=data[[#This Row],[FirstOrderDateTime]], "New", "Returning")</f>
        <v>Returning</v>
      </c>
      <c r="Z4109" s="7">
        <f>data[[#This Row],[DeliveryDate]] + data[[#This Row],[DeliveryTime]]</f>
        <v>45834.881944444445</v>
      </c>
      <c r="AA4109" s="7">
        <f>data[[#This Row],[OrderDateTime]] + 1</f>
        <v>45834.007638888892</v>
      </c>
      <c r="AB4109" s="7" t="str">
        <f>IF(data[[#This Row],[DeliveryDateTime]] &lt;= data[[#This Row],[SLADue]], "On Time", "Late")</f>
        <v>Late</v>
      </c>
    </row>
    <row r="4110" spans="1:28" x14ac:dyDescent="0.2">
      <c r="A4110" t="s">
        <v>4660</v>
      </c>
      <c r="B4110" t="s">
        <v>19</v>
      </c>
      <c r="C4110" t="s">
        <v>20</v>
      </c>
      <c r="D4110" t="s">
        <v>21</v>
      </c>
      <c r="E4110" s="5">
        <v>15.7</v>
      </c>
      <c r="F4110" t="s">
        <v>43</v>
      </c>
      <c r="G4110">
        <v>2</v>
      </c>
      <c r="H4110" s="1">
        <v>45585</v>
      </c>
      <c r="I4110" s="1" t="str">
        <f>TEXT(data[[#This Row],[OrderDate]],"mmm")</f>
        <v>Oct</v>
      </c>
      <c r="J4110" s="6">
        <v>0.42708333333333331</v>
      </c>
      <c r="K4110" s="6" t="str">
        <f>TEXT(data[[#This Row],[OrderTime]],"h")</f>
        <v>10</v>
      </c>
      <c r="L4110" s="1">
        <v>45585</v>
      </c>
      <c r="M4110" s="6">
        <v>0.71875</v>
      </c>
      <c r="N4110" t="s">
        <v>139</v>
      </c>
      <c r="O4110" t="s">
        <v>942</v>
      </c>
      <c r="P4110" t="s">
        <v>36</v>
      </c>
      <c r="Q4110" t="s">
        <v>26</v>
      </c>
      <c r="R4110" t="s">
        <v>27</v>
      </c>
      <c r="S4110" t="s">
        <v>47</v>
      </c>
      <c r="T4110" t="s">
        <v>59</v>
      </c>
      <c r="U4110" t="s">
        <v>30</v>
      </c>
      <c r="V4110" s="5">
        <f>data[[#This Row],[PriceUSD]]*data[[#This Row],[Quantity]]</f>
        <v>31.4</v>
      </c>
      <c r="W4110" s="7">
        <f>data[[#This Row],[OrderDate]] + TIME(VALUE(LEFT(data[[#This Row],[OrderTime]],2)), VALUE(RIGHT(data[[#This Row],[OrderTime]],2)), 0)</f>
        <v>45585.022916666669</v>
      </c>
      <c r="X4110" s="7">
        <f>_xlfn.MINIFS(data[OrderDateTime], data[CustomerName], data[[#This Row],[CustomerName]])</f>
        <v>45508.054166666669</v>
      </c>
      <c r="Y4110" t="str">
        <f>IF(data[[#This Row],[OrderDateTime]]=data[[#This Row],[FirstOrderDateTime]], "New", "Returning")</f>
        <v>Returning</v>
      </c>
      <c r="Z4110" s="7">
        <f>data[[#This Row],[DeliveryDate]] + data[[#This Row],[DeliveryTime]]</f>
        <v>45585.71875</v>
      </c>
      <c r="AA4110" s="7">
        <f>data[[#This Row],[OrderDateTime]] + 1</f>
        <v>45586.022916666669</v>
      </c>
      <c r="AB4110" s="7" t="str">
        <f>IF(data[[#This Row],[DeliveryDateTime]] &lt;= data[[#This Row],[SLADue]], "On Time", "Late")</f>
        <v>On Time</v>
      </c>
    </row>
    <row r="4111" spans="1:28" x14ac:dyDescent="0.2">
      <c r="A4111" t="s">
        <v>4661</v>
      </c>
      <c r="B4111" t="s">
        <v>19</v>
      </c>
      <c r="C4111" t="s">
        <v>258</v>
      </c>
      <c r="D4111" t="s">
        <v>259</v>
      </c>
      <c r="E4111" s="5">
        <v>124.04</v>
      </c>
      <c r="F4111" t="s">
        <v>182</v>
      </c>
      <c r="G4111">
        <v>1</v>
      </c>
      <c r="H4111" s="1">
        <v>45527</v>
      </c>
      <c r="I4111" s="1" t="str">
        <f>TEXT(data[[#This Row],[OrderDate]],"mmm")</f>
        <v>Aug</v>
      </c>
      <c r="J4111" s="6">
        <v>0.85277777777777775</v>
      </c>
      <c r="K4111" s="6" t="str">
        <f>TEXT(data[[#This Row],[OrderTime]],"h")</f>
        <v>20</v>
      </c>
      <c r="L4111" s="1">
        <v>45529</v>
      </c>
      <c r="M4111" s="6">
        <v>0.48472222222222222</v>
      </c>
      <c r="N4111" t="s">
        <v>163</v>
      </c>
      <c r="O4111" t="s">
        <v>214</v>
      </c>
      <c r="P4111" t="s">
        <v>77</v>
      </c>
      <c r="Q4111" t="s">
        <v>26</v>
      </c>
      <c r="R4111" t="s">
        <v>261</v>
      </c>
      <c r="S4111" t="s">
        <v>105</v>
      </c>
      <c r="T4111" t="s">
        <v>143</v>
      </c>
      <c r="U4111" t="s">
        <v>30</v>
      </c>
      <c r="V4111" s="5">
        <f>data[[#This Row],[PriceUSD]]*data[[#This Row],[Quantity]]</f>
        <v>124.04</v>
      </c>
      <c r="W4111" s="7">
        <f>data[[#This Row],[OrderDate]] + TIME(VALUE(LEFT(data[[#This Row],[OrderTime]],2)), VALUE(RIGHT(data[[#This Row],[OrderTime]],2)), 0)</f>
        <v>45527.054166666669</v>
      </c>
      <c r="X4111" s="7">
        <f>_xlfn.MINIFS(data[OrderDateTime], data[CustomerName], data[[#This Row],[CustomerName]])</f>
        <v>45506.052083333336</v>
      </c>
      <c r="Y4111" t="str">
        <f>IF(data[[#This Row],[OrderDateTime]]=data[[#This Row],[FirstOrderDateTime]], "New", "Returning")</f>
        <v>Returning</v>
      </c>
      <c r="Z4111" s="7">
        <f>data[[#This Row],[DeliveryDate]] + data[[#This Row],[DeliveryTime]]</f>
        <v>45529.484722222223</v>
      </c>
      <c r="AA4111" s="7">
        <f>data[[#This Row],[OrderDateTime]] + 1</f>
        <v>45528.054166666669</v>
      </c>
      <c r="AB4111" s="7" t="str">
        <f>IF(data[[#This Row],[DeliveryDateTime]] &lt;= data[[#This Row],[SLADue]], "On Time", "Late")</f>
        <v>Late</v>
      </c>
    </row>
    <row r="4112" spans="1:28" x14ac:dyDescent="0.2">
      <c r="A4112" t="s">
        <v>4662</v>
      </c>
      <c r="B4112" t="s">
        <v>19</v>
      </c>
      <c r="C4112" t="s">
        <v>69</v>
      </c>
      <c r="D4112" t="s">
        <v>70</v>
      </c>
      <c r="E4112" s="5">
        <v>52.46</v>
      </c>
      <c r="F4112" t="s">
        <v>71</v>
      </c>
      <c r="G4112">
        <v>2</v>
      </c>
      <c r="H4112" s="1">
        <v>45779</v>
      </c>
      <c r="I4112" s="1" t="str">
        <f>TEXT(data[[#This Row],[OrderDate]],"mmm")</f>
        <v>May</v>
      </c>
      <c r="J4112" s="6">
        <v>0.51736111111111116</v>
      </c>
      <c r="K4112" s="6" t="str">
        <f>TEXT(data[[#This Row],[OrderTime]],"h")</f>
        <v>12</v>
      </c>
      <c r="L4112" s="1">
        <v>45780</v>
      </c>
      <c r="M4112" s="6">
        <v>0.55902777777777779</v>
      </c>
      <c r="N4112" t="s">
        <v>75</v>
      </c>
      <c r="O4112" t="s">
        <v>399</v>
      </c>
      <c r="P4112" t="s">
        <v>25</v>
      </c>
      <c r="Q4112" t="s">
        <v>53</v>
      </c>
      <c r="R4112" t="s">
        <v>37</v>
      </c>
      <c r="S4112" t="s">
        <v>28</v>
      </c>
      <c r="T4112" t="s">
        <v>136</v>
      </c>
      <c r="U4112" t="s">
        <v>30</v>
      </c>
      <c r="V4112" s="5">
        <f>data[[#This Row],[PriceUSD]]*data[[#This Row],[Quantity]]</f>
        <v>104.92</v>
      </c>
      <c r="W4112" s="7">
        <f>data[[#This Row],[OrderDate]] + TIME(VALUE(LEFT(data[[#This Row],[OrderTime]],2)), VALUE(RIGHT(data[[#This Row],[OrderTime]],2)), 0)</f>
        <v>45779.007638888892</v>
      </c>
      <c r="X4112" s="7">
        <f>_xlfn.MINIFS(data[OrderDateTime], data[CustomerName], data[[#This Row],[CustomerName]])</f>
        <v>45532.017361111109</v>
      </c>
      <c r="Y4112" t="str">
        <f>IF(data[[#This Row],[OrderDateTime]]=data[[#This Row],[FirstOrderDateTime]], "New", "Returning")</f>
        <v>Returning</v>
      </c>
      <c r="Z4112" s="7">
        <f>data[[#This Row],[DeliveryDate]] + data[[#This Row],[DeliveryTime]]</f>
        <v>45780.559027777781</v>
      </c>
      <c r="AA4112" s="7">
        <f>data[[#This Row],[OrderDateTime]] + 1</f>
        <v>45780.007638888892</v>
      </c>
      <c r="AB4112" s="7" t="str">
        <f>IF(data[[#This Row],[DeliveryDateTime]] &lt;= data[[#This Row],[SLADue]], "On Time", "Late")</f>
        <v>Late</v>
      </c>
    </row>
    <row r="4113" spans="1:28" x14ac:dyDescent="0.2">
      <c r="A4113" t="s">
        <v>4663</v>
      </c>
      <c r="B4113" t="s">
        <v>19</v>
      </c>
      <c r="C4113" t="s">
        <v>110</v>
      </c>
      <c r="D4113" t="s">
        <v>111</v>
      </c>
      <c r="E4113" s="5">
        <v>12.85</v>
      </c>
      <c r="F4113" t="s">
        <v>71</v>
      </c>
      <c r="G4113">
        <v>4</v>
      </c>
      <c r="H4113" s="1">
        <v>45684</v>
      </c>
      <c r="I4113" s="1" t="str">
        <f>TEXT(data[[#This Row],[OrderDate]],"mmm")</f>
        <v>Jan</v>
      </c>
      <c r="J4113" s="6">
        <v>0.71944444444444444</v>
      </c>
      <c r="K4113" s="6" t="str">
        <f>TEXT(data[[#This Row],[OrderTime]],"h")</f>
        <v>17</v>
      </c>
      <c r="L4113" s="1">
        <v>45685</v>
      </c>
      <c r="M4113" s="6">
        <v>0.76111111111111107</v>
      </c>
      <c r="N4113" t="s">
        <v>23</v>
      </c>
      <c r="O4113" t="s">
        <v>669</v>
      </c>
      <c r="P4113" t="s">
        <v>25</v>
      </c>
      <c r="Q4113" t="s">
        <v>26</v>
      </c>
      <c r="R4113" t="s">
        <v>114</v>
      </c>
      <c r="S4113" t="s">
        <v>28</v>
      </c>
      <c r="T4113" t="s">
        <v>143</v>
      </c>
      <c r="U4113" t="s">
        <v>30</v>
      </c>
      <c r="V4113" s="5">
        <f>data[[#This Row],[PriceUSD]]*data[[#This Row],[Quantity]]</f>
        <v>51.4</v>
      </c>
      <c r="W4113" s="7">
        <f>data[[#This Row],[OrderDate]] + TIME(VALUE(LEFT(data[[#This Row],[OrderTime]],2)), VALUE(RIGHT(data[[#This Row],[OrderTime]],2)), 0)</f>
        <v>45684.030555555553</v>
      </c>
      <c r="X4113" s="7">
        <f>_xlfn.MINIFS(data[OrderDateTime], data[CustomerName], data[[#This Row],[CustomerName]])</f>
        <v>45507.038888888892</v>
      </c>
      <c r="Y4113" t="str">
        <f>IF(data[[#This Row],[OrderDateTime]]=data[[#This Row],[FirstOrderDateTime]], "New", "Returning")</f>
        <v>Returning</v>
      </c>
      <c r="Z4113" s="7">
        <f>data[[#This Row],[DeliveryDate]] + data[[#This Row],[DeliveryTime]]</f>
        <v>45685.761111111111</v>
      </c>
      <c r="AA4113" s="7">
        <f>data[[#This Row],[OrderDateTime]] + 1</f>
        <v>45685.030555555553</v>
      </c>
      <c r="AB4113" s="7" t="str">
        <f>IF(data[[#This Row],[DeliveryDateTime]] &lt;= data[[#This Row],[SLADue]], "On Time", "Late")</f>
        <v>Late</v>
      </c>
    </row>
    <row r="4114" spans="1:28" x14ac:dyDescent="0.2">
      <c r="A4114" t="s">
        <v>4664</v>
      </c>
      <c r="B4114" t="s">
        <v>19</v>
      </c>
      <c r="C4114" t="s">
        <v>32</v>
      </c>
      <c r="D4114" t="s">
        <v>33</v>
      </c>
      <c r="E4114" s="5">
        <v>52.93</v>
      </c>
      <c r="F4114" t="s">
        <v>43</v>
      </c>
      <c r="G4114">
        <v>2</v>
      </c>
      <c r="H4114" s="1">
        <v>45698</v>
      </c>
      <c r="I4114" s="1" t="str">
        <f>TEXT(data[[#This Row],[OrderDate]],"mmm")</f>
        <v>Feb</v>
      </c>
      <c r="J4114" s="6">
        <v>0.64444444444444449</v>
      </c>
      <c r="K4114" s="6" t="str">
        <f>TEXT(data[[#This Row],[OrderTime]],"h")</f>
        <v>15</v>
      </c>
      <c r="L4114" s="1">
        <v>45699</v>
      </c>
      <c r="M4114" s="6">
        <v>0.68611111111111112</v>
      </c>
      <c r="N4114" t="s">
        <v>139</v>
      </c>
      <c r="O4114" t="s">
        <v>389</v>
      </c>
      <c r="P4114" t="s">
        <v>36</v>
      </c>
      <c r="Q4114" t="s">
        <v>53</v>
      </c>
      <c r="R4114" t="s">
        <v>37</v>
      </c>
      <c r="S4114" t="s">
        <v>28</v>
      </c>
      <c r="T4114" t="s">
        <v>38</v>
      </c>
      <c r="U4114" t="s">
        <v>30</v>
      </c>
      <c r="V4114" s="5">
        <f>data[[#This Row],[PriceUSD]]*data[[#This Row],[Quantity]]</f>
        <v>105.86</v>
      </c>
      <c r="W4114" s="7">
        <f>data[[#This Row],[OrderDate]] + TIME(VALUE(LEFT(data[[#This Row],[OrderTime]],2)), VALUE(RIGHT(data[[#This Row],[OrderTime]],2)), 0)</f>
        <v>45698.030555555553</v>
      </c>
      <c r="X4114" s="7">
        <f>_xlfn.MINIFS(data[OrderDateTime], data[CustomerName], data[[#This Row],[CustomerName]])</f>
        <v>45557.007638888892</v>
      </c>
      <c r="Y4114" t="str">
        <f>IF(data[[#This Row],[OrderDateTime]]=data[[#This Row],[FirstOrderDateTime]], "New", "Returning")</f>
        <v>Returning</v>
      </c>
      <c r="Z4114" s="7">
        <f>data[[#This Row],[DeliveryDate]] + data[[#This Row],[DeliveryTime]]</f>
        <v>45699.686111111114</v>
      </c>
      <c r="AA4114" s="7">
        <f>data[[#This Row],[OrderDateTime]] + 1</f>
        <v>45699.030555555553</v>
      </c>
      <c r="AB4114" s="7" t="str">
        <f>IF(data[[#This Row],[DeliveryDateTime]] &lt;= data[[#This Row],[SLADue]], "On Time", "Late")</f>
        <v>Late</v>
      </c>
    </row>
    <row r="4115" spans="1:28" x14ac:dyDescent="0.2">
      <c r="A4115" t="s">
        <v>4665</v>
      </c>
      <c r="B4115" t="s">
        <v>19</v>
      </c>
      <c r="C4115" t="s">
        <v>85</v>
      </c>
      <c r="D4115" t="s">
        <v>86</v>
      </c>
      <c r="E4115" s="5">
        <v>56.74</v>
      </c>
      <c r="F4115" t="s">
        <v>87</v>
      </c>
      <c r="G4115">
        <v>1</v>
      </c>
      <c r="H4115" s="1">
        <v>45833</v>
      </c>
      <c r="I4115" s="1" t="str">
        <f>TEXT(data[[#This Row],[OrderDate]],"mmm")</f>
        <v>Jun</v>
      </c>
      <c r="J4115" s="6">
        <v>0.6020833333333333</v>
      </c>
      <c r="K4115" s="6" t="str">
        <f>TEXT(data[[#This Row],[OrderTime]],"h")</f>
        <v>14</v>
      </c>
      <c r="L4115" s="1">
        <v>45833</v>
      </c>
      <c r="M4115" s="6">
        <v>0.76875000000000004</v>
      </c>
      <c r="N4115" t="s">
        <v>57</v>
      </c>
      <c r="O4115" t="s">
        <v>535</v>
      </c>
      <c r="P4115" t="s">
        <v>25</v>
      </c>
      <c r="Q4115" t="s">
        <v>53</v>
      </c>
      <c r="R4115" t="s">
        <v>90</v>
      </c>
      <c r="S4115" t="s">
        <v>47</v>
      </c>
      <c r="T4115" t="s">
        <v>136</v>
      </c>
      <c r="U4115" t="s">
        <v>30</v>
      </c>
      <c r="V4115" s="5">
        <f>data[[#This Row],[PriceUSD]]*data[[#This Row],[Quantity]]</f>
        <v>56.74</v>
      </c>
      <c r="W4115" s="7">
        <f>data[[#This Row],[OrderDate]] + TIME(VALUE(LEFT(data[[#This Row],[OrderTime]],2)), VALUE(RIGHT(data[[#This Row],[OrderTime]],2)), 0)</f>
        <v>45833.022916666669</v>
      </c>
      <c r="X4115" s="7">
        <f>_xlfn.MINIFS(data[OrderDateTime], data[CustomerName], data[[#This Row],[CustomerName]])</f>
        <v>45657.054166666669</v>
      </c>
      <c r="Y4115" t="str">
        <f>IF(data[[#This Row],[OrderDateTime]]=data[[#This Row],[FirstOrderDateTime]], "New", "Returning")</f>
        <v>Returning</v>
      </c>
      <c r="Z4115" s="7">
        <f>data[[#This Row],[DeliveryDate]] + data[[#This Row],[DeliveryTime]]</f>
        <v>45833.768750000003</v>
      </c>
      <c r="AA4115" s="7">
        <f>data[[#This Row],[OrderDateTime]] + 1</f>
        <v>45834.022916666669</v>
      </c>
      <c r="AB4115" s="7" t="str">
        <f>IF(data[[#This Row],[DeliveryDateTime]] &lt;= data[[#This Row],[SLADue]], "On Time", "Late")</f>
        <v>On Time</v>
      </c>
    </row>
    <row r="4116" spans="1:28" x14ac:dyDescent="0.2">
      <c r="A4116" t="s">
        <v>4666</v>
      </c>
      <c r="B4116" t="s">
        <v>19</v>
      </c>
      <c r="C4116" t="s">
        <v>126</v>
      </c>
      <c r="D4116" t="s">
        <v>127</v>
      </c>
      <c r="E4116" s="5">
        <v>20.309999999999999</v>
      </c>
      <c r="F4116" t="s">
        <v>71</v>
      </c>
      <c r="G4116">
        <v>1</v>
      </c>
      <c r="H4116" s="1">
        <v>45639</v>
      </c>
      <c r="I4116" s="1" t="str">
        <f>TEXT(data[[#This Row],[OrderDate]],"mmm")</f>
        <v>Dec</v>
      </c>
      <c r="J4116" s="6">
        <v>0.84861111111111109</v>
      </c>
      <c r="K4116" s="6" t="str">
        <f>TEXT(data[[#This Row],[OrderTime]],"h")</f>
        <v>20</v>
      </c>
      <c r="L4116" s="1">
        <v>45640</v>
      </c>
      <c r="M4116" s="6">
        <v>0.85555555555555551</v>
      </c>
      <c r="N4116" t="s">
        <v>120</v>
      </c>
      <c r="O4116" t="s">
        <v>379</v>
      </c>
      <c r="P4116" t="s">
        <v>25</v>
      </c>
      <c r="Q4116" t="s">
        <v>26</v>
      </c>
      <c r="R4116" t="s">
        <v>129</v>
      </c>
      <c r="S4116" t="s">
        <v>28</v>
      </c>
      <c r="T4116" t="s">
        <v>38</v>
      </c>
      <c r="U4116" t="s">
        <v>30</v>
      </c>
      <c r="V4116" s="5">
        <f>data[[#This Row],[PriceUSD]]*data[[#This Row],[Quantity]]</f>
        <v>20.309999999999999</v>
      </c>
      <c r="W4116" s="7">
        <f>data[[#This Row],[OrderDate]] + TIME(VALUE(LEFT(data[[#This Row],[OrderTime]],2)), VALUE(RIGHT(data[[#This Row],[OrderTime]],2)), 0)</f>
        <v>45639.007638888892</v>
      </c>
      <c r="X4116" s="7">
        <f>_xlfn.MINIFS(data[OrderDateTime], data[CustomerName], data[[#This Row],[CustomerName]])</f>
        <v>45520.015277777777</v>
      </c>
      <c r="Y4116" t="str">
        <f>IF(data[[#This Row],[OrderDateTime]]=data[[#This Row],[FirstOrderDateTime]], "New", "Returning")</f>
        <v>Returning</v>
      </c>
      <c r="Z4116" s="7">
        <f>data[[#This Row],[DeliveryDate]] + data[[#This Row],[DeliveryTime]]</f>
        <v>45640.855555555558</v>
      </c>
      <c r="AA4116" s="7">
        <f>data[[#This Row],[OrderDateTime]] + 1</f>
        <v>45640.007638888892</v>
      </c>
      <c r="AB4116" s="7" t="str">
        <f>IF(data[[#This Row],[DeliveryDateTime]] &lt;= data[[#This Row],[SLADue]], "On Time", "Late")</f>
        <v>Late</v>
      </c>
    </row>
    <row r="4117" spans="1:28" x14ac:dyDescent="0.2">
      <c r="A4117" t="s">
        <v>4667</v>
      </c>
      <c r="B4117" t="s">
        <v>19</v>
      </c>
      <c r="C4117" t="s">
        <v>49</v>
      </c>
      <c r="D4117" t="s">
        <v>50</v>
      </c>
      <c r="E4117" s="5">
        <v>28.59</v>
      </c>
      <c r="F4117" t="s">
        <v>74</v>
      </c>
      <c r="G4117">
        <v>1</v>
      </c>
      <c r="H4117" s="1">
        <v>45561</v>
      </c>
      <c r="I4117" s="1" t="str">
        <f>TEXT(data[[#This Row],[OrderDate]],"mmm")</f>
        <v>Sep</v>
      </c>
      <c r="J4117" s="6">
        <v>0.78472222222222221</v>
      </c>
      <c r="K4117" s="6" t="str">
        <f>TEXT(data[[#This Row],[OrderTime]],"h")</f>
        <v>18</v>
      </c>
      <c r="L4117" s="1">
        <v>45563</v>
      </c>
      <c r="M4117" s="6">
        <v>0.77986111111111112</v>
      </c>
      <c r="N4117" t="s">
        <v>145</v>
      </c>
      <c r="O4117" t="s">
        <v>1787</v>
      </c>
      <c r="P4117" t="s">
        <v>77</v>
      </c>
      <c r="Q4117" t="s">
        <v>53</v>
      </c>
      <c r="R4117" t="s">
        <v>54</v>
      </c>
      <c r="S4117" t="s">
        <v>105</v>
      </c>
      <c r="T4117" t="s">
        <v>38</v>
      </c>
      <c r="U4117" t="s">
        <v>39</v>
      </c>
      <c r="V4117" s="5">
        <f>data[[#This Row],[PriceUSD]]*data[[#This Row],[Quantity]]</f>
        <v>28.59</v>
      </c>
      <c r="W4117" s="7">
        <f>data[[#This Row],[OrderDate]] + TIME(VALUE(LEFT(data[[#This Row],[OrderTime]],2)), VALUE(RIGHT(data[[#This Row],[OrderTime]],2)), 0)</f>
        <v>45561.015277777777</v>
      </c>
      <c r="X4117" s="7">
        <f>_xlfn.MINIFS(data[OrderDateTime], data[CustomerName], data[[#This Row],[CustomerName]])</f>
        <v>45531.030555555553</v>
      </c>
      <c r="Y4117" t="str">
        <f>IF(data[[#This Row],[OrderDateTime]]=data[[#This Row],[FirstOrderDateTime]], "New", "Returning")</f>
        <v>Returning</v>
      </c>
      <c r="Z4117" s="7">
        <f>data[[#This Row],[DeliveryDate]] + data[[#This Row],[DeliveryTime]]</f>
        <v>45563.779861111114</v>
      </c>
      <c r="AA4117" s="7">
        <f>data[[#This Row],[OrderDateTime]] + 1</f>
        <v>45562.015277777777</v>
      </c>
      <c r="AB4117" s="7" t="str">
        <f>IF(data[[#This Row],[DeliveryDateTime]] &lt;= data[[#This Row],[SLADue]], "On Time", "Late")</f>
        <v>Late</v>
      </c>
    </row>
    <row r="4118" spans="1:28" x14ac:dyDescent="0.2">
      <c r="A4118" t="s">
        <v>4668</v>
      </c>
      <c r="B4118" t="s">
        <v>19</v>
      </c>
      <c r="C4118" t="s">
        <v>258</v>
      </c>
      <c r="D4118" t="s">
        <v>259</v>
      </c>
      <c r="E4118" s="5">
        <v>115.6</v>
      </c>
      <c r="F4118" t="s">
        <v>182</v>
      </c>
      <c r="G4118">
        <v>1</v>
      </c>
      <c r="H4118" s="1">
        <v>45673</v>
      </c>
      <c r="I4118" s="1" t="str">
        <f>TEXT(data[[#This Row],[OrderDate]],"mmm")</f>
        <v>Jan</v>
      </c>
      <c r="J4118" s="6">
        <v>0.86805555555555558</v>
      </c>
      <c r="K4118" s="6" t="str">
        <f>TEXT(data[[#This Row],[OrderTime]],"h")</f>
        <v>20</v>
      </c>
      <c r="L4118" s="1">
        <v>45675</v>
      </c>
      <c r="M4118" s="6">
        <v>0.76041666666666663</v>
      </c>
      <c r="N4118" t="s">
        <v>120</v>
      </c>
      <c r="O4118" t="s">
        <v>216</v>
      </c>
      <c r="P4118" t="s">
        <v>25</v>
      </c>
      <c r="Q4118" t="s">
        <v>53</v>
      </c>
      <c r="R4118" t="s">
        <v>261</v>
      </c>
      <c r="S4118" t="s">
        <v>105</v>
      </c>
      <c r="T4118" t="s">
        <v>106</v>
      </c>
      <c r="U4118" t="s">
        <v>39</v>
      </c>
      <c r="V4118" s="5">
        <f>data[[#This Row],[PriceUSD]]*data[[#This Row],[Quantity]]</f>
        <v>115.6</v>
      </c>
      <c r="W4118" s="7">
        <f>data[[#This Row],[OrderDate]] + TIME(VALUE(LEFT(data[[#This Row],[OrderTime]],2)), VALUE(RIGHT(data[[#This Row],[OrderTime]],2)), 0)</f>
        <v>45673.038888888892</v>
      </c>
      <c r="X4118" s="7">
        <f>_xlfn.MINIFS(data[OrderDateTime], data[CustomerName], data[[#This Row],[CustomerName]])</f>
        <v>45532.030555555553</v>
      </c>
      <c r="Y4118" t="str">
        <f>IF(data[[#This Row],[OrderDateTime]]=data[[#This Row],[FirstOrderDateTime]], "New", "Returning")</f>
        <v>Returning</v>
      </c>
      <c r="Z4118" s="7">
        <f>data[[#This Row],[DeliveryDate]] + data[[#This Row],[DeliveryTime]]</f>
        <v>45675.760416666664</v>
      </c>
      <c r="AA4118" s="7">
        <f>data[[#This Row],[OrderDateTime]] + 1</f>
        <v>45674.038888888892</v>
      </c>
      <c r="AB4118" s="7" t="str">
        <f>IF(data[[#This Row],[DeliveryDateTime]] &lt;= data[[#This Row],[SLADue]], "On Time", "Late")</f>
        <v>Late</v>
      </c>
    </row>
    <row r="4119" spans="1:28" x14ac:dyDescent="0.2">
      <c r="A4119" t="s">
        <v>4669</v>
      </c>
      <c r="B4119" t="s">
        <v>19</v>
      </c>
      <c r="C4119" t="s">
        <v>69</v>
      </c>
      <c r="D4119" t="s">
        <v>70</v>
      </c>
      <c r="E4119" s="5">
        <v>58.77</v>
      </c>
      <c r="F4119" t="s">
        <v>74</v>
      </c>
      <c r="G4119">
        <v>2</v>
      </c>
      <c r="H4119" s="1">
        <v>45734</v>
      </c>
      <c r="I4119" s="1" t="str">
        <f>TEXT(data[[#This Row],[OrderDate]],"mmm")</f>
        <v>Mar</v>
      </c>
      <c r="J4119" s="6">
        <v>0.74583333333333335</v>
      </c>
      <c r="K4119" s="6" t="str">
        <f>TEXT(data[[#This Row],[OrderTime]],"h")</f>
        <v>17</v>
      </c>
      <c r="L4119" s="1">
        <v>45735</v>
      </c>
      <c r="M4119" s="6">
        <v>0.74583333333333335</v>
      </c>
      <c r="N4119" t="s">
        <v>57</v>
      </c>
      <c r="O4119" t="s">
        <v>667</v>
      </c>
      <c r="P4119" t="s">
        <v>25</v>
      </c>
      <c r="Q4119" t="s">
        <v>53</v>
      </c>
      <c r="R4119" t="s">
        <v>37</v>
      </c>
      <c r="S4119" t="s">
        <v>28</v>
      </c>
      <c r="T4119" t="s">
        <v>29</v>
      </c>
      <c r="U4119" t="s">
        <v>30</v>
      </c>
      <c r="V4119" s="5">
        <f>data[[#This Row],[PriceUSD]]*data[[#This Row],[Quantity]]</f>
        <v>117.54</v>
      </c>
      <c r="W4119" s="7">
        <f>data[[#This Row],[OrderDate]] + TIME(VALUE(LEFT(data[[#This Row],[OrderTime]],2)), VALUE(RIGHT(data[[#This Row],[OrderTime]],2)), 0)</f>
        <v>45734.022916666669</v>
      </c>
      <c r="X4119" s="7">
        <f>_xlfn.MINIFS(data[OrderDateTime], data[CustomerName], data[[#This Row],[CustomerName]])</f>
        <v>45589.015277777777</v>
      </c>
      <c r="Y4119" t="str">
        <f>IF(data[[#This Row],[OrderDateTime]]=data[[#This Row],[FirstOrderDateTime]], "New", "Returning")</f>
        <v>Returning</v>
      </c>
      <c r="Z4119" s="7">
        <f>data[[#This Row],[DeliveryDate]] + data[[#This Row],[DeliveryTime]]</f>
        <v>45735.745833333334</v>
      </c>
      <c r="AA4119" s="7">
        <f>data[[#This Row],[OrderDateTime]] + 1</f>
        <v>45735.022916666669</v>
      </c>
      <c r="AB4119" s="7" t="str">
        <f>IF(data[[#This Row],[DeliveryDateTime]] &lt;= data[[#This Row],[SLADue]], "On Time", "Late")</f>
        <v>Late</v>
      </c>
    </row>
    <row r="4120" spans="1:28" x14ac:dyDescent="0.2">
      <c r="A4120" t="s">
        <v>4670</v>
      </c>
      <c r="B4120" t="s">
        <v>19</v>
      </c>
      <c r="C4120" t="s">
        <v>20</v>
      </c>
      <c r="D4120" t="s">
        <v>21</v>
      </c>
      <c r="E4120" s="5">
        <v>20.420000000000002</v>
      </c>
      <c r="F4120" t="s">
        <v>71</v>
      </c>
      <c r="G4120">
        <v>1</v>
      </c>
      <c r="H4120" s="1">
        <v>45593</v>
      </c>
      <c r="I4120" s="1" t="str">
        <f>TEXT(data[[#This Row],[OrderDate]],"mmm")</f>
        <v>Oct</v>
      </c>
      <c r="J4120" s="6">
        <v>0.47847222222222224</v>
      </c>
      <c r="K4120" s="6" t="str">
        <f>TEXT(data[[#This Row],[OrderTime]],"h")</f>
        <v>11</v>
      </c>
      <c r="L4120" s="1">
        <v>45593</v>
      </c>
      <c r="M4120" s="6">
        <v>0.60347222222222219</v>
      </c>
      <c r="N4120" t="s">
        <v>148</v>
      </c>
      <c r="O4120" t="s">
        <v>616</v>
      </c>
      <c r="P4120" t="s">
        <v>25</v>
      </c>
      <c r="Q4120" t="s">
        <v>26</v>
      </c>
      <c r="R4120" t="s">
        <v>27</v>
      </c>
      <c r="S4120" t="s">
        <v>47</v>
      </c>
      <c r="T4120" t="s">
        <v>136</v>
      </c>
      <c r="U4120" t="s">
        <v>67</v>
      </c>
      <c r="V4120" s="5">
        <f>data[[#This Row],[PriceUSD]]*data[[#This Row],[Quantity]]</f>
        <v>20.420000000000002</v>
      </c>
      <c r="W4120" s="7">
        <f>data[[#This Row],[OrderDate]] + TIME(VALUE(LEFT(data[[#This Row],[OrderTime]],2)), VALUE(RIGHT(data[[#This Row],[OrderTime]],2)), 0)</f>
        <v>45593.015277777777</v>
      </c>
      <c r="X4120" s="7">
        <f>_xlfn.MINIFS(data[OrderDateTime], data[CustomerName], data[[#This Row],[CustomerName]])</f>
        <v>45556.022916666669</v>
      </c>
      <c r="Y4120" t="str">
        <f>IF(data[[#This Row],[OrderDateTime]]=data[[#This Row],[FirstOrderDateTime]], "New", "Returning")</f>
        <v>Returning</v>
      </c>
      <c r="Z4120" s="7">
        <f>data[[#This Row],[DeliveryDate]] + data[[#This Row],[DeliveryTime]]</f>
        <v>45593.603472222225</v>
      </c>
      <c r="AA4120" s="7">
        <f>data[[#This Row],[OrderDateTime]] + 1</f>
        <v>45594.015277777777</v>
      </c>
      <c r="AB4120" s="7" t="str">
        <f>IF(data[[#This Row],[DeliveryDateTime]] &lt;= data[[#This Row],[SLADue]], "On Time", "Late")</f>
        <v>On Time</v>
      </c>
    </row>
    <row r="4121" spans="1:28" x14ac:dyDescent="0.2">
      <c r="A4121" t="s">
        <v>4671</v>
      </c>
      <c r="B4121" t="s">
        <v>19</v>
      </c>
      <c r="C4121" t="s">
        <v>258</v>
      </c>
      <c r="D4121" t="s">
        <v>259</v>
      </c>
      <c r="E4121" s="5">
        <v>112.27</v>
      </c>
      <c r="F4121" t="s">
        <v>182</v>
      </c>
      <c r="G4121">
        <v>1</v>
      </c>
      <c r="H4121" s="1">
        <v>45823</v>
      </c>
      <c r="I4121" s="1" t="str">
        <f>TEXT(data[[#This Row],[OrderDate]],"mmm")</f>
        <v>Jun</v>
      </c>
      <c r="J4121" s="6">
        <v>0.43680555555555556</v>
      </c>
      <c r="K4121" s="6" t="str">
        <f>TEXT(data[[#This Row],[OrderTime]],"h")</f>
        <v>10</v>
      </c>
      <c r="L4121" s="1">
        <v>45824</v>
      </c>
      <c r="M4121" s="6">
        <v>0.52013888888888893</v>
      </c>
      <c r="N4121" t="s">
        <v>88</v>
      </c>
      <c r="O4121" t="s">
        <v>439</v>
      </c>
      <c r="P4121" t="s">
        <v>25</v>
      </c>
      <c r="Q4121" t="s">
        <v>26</v>
      </c>
      <c r="R4121" t="s">
        <v>261</v>
      </c>
      <c r="S4121" t="s">
        <v>28</v>
      </c>
      <c r="T4121" t="s">
        <v>38</v>
      </c>
      <c r="U4121" t="s">
        <v>30</v>
      </c>
      <c r="V4121" s="5">
        <f>data[[#This Row],[PriceUSD]]*data[[#This Row],[Quantity]]</f>
        <v>112.27</v>
      </c>
      <c r="W4121" s="7">
        <f>data[[#This Row],[OrderDate]] + TIME(VALUE(LEFT(data[[#This Row],[OrderTime]],2)), VALUE(RIGHT(data[[#This Row],[OrderTime]],2)), 0)</f>
        <v>45823.038888888892</v>
      </c>
      <c r="X4121" s="7">
        <f>_xlfn.MINIFS(data[OrderDateTime], data[CustomerName], data[[#This Row],[CustomerName]])</f>
        <v>45531.061805555553</v>
      </c>
      <c r="Y4121" t="str">
        <f>IF(data[[#This Row],[OrderDateTime]]=data[[#This Row],[FirstOrderDateTime]], "New", "Returning")</f>
        <v>Returning</v>
      </c>
      <c r="Z4121" s="7">
        <f>data[[#This Row],[DeliveryDate]] + data[[#This Row],[DeliveryTime]]</f>
        <v>45824.520138888889</v>
      </c>
      <c r="AA4121" s="7">
        <f>data[[#This Row],[OrderDateTime]] + 1</f>
        <v>45824.038888888892</v>
      </c>
      <c r="AB4121" s="7" t="str">
        <f>IF(data[[#This Row],[DeliveryDateTime]] &lt;= data[[#This Row],[SLADue]], "On Time", "Late")</f>
        <v>Late</v>
      </c>
    </row>
    <row r="4122" spans="1:28" x14ac:dyDescent="0.2">
      <c r="A4122" t="s">
        <v>4672</v>
      </c>
      <c r="B4122" t="s">
        <v>19</v>
      </c>
      <c r="C4122" t="s">
        <v>41</v>
      </c>
      <c r="D4122" t="s">
        <v>42</v>
      </c>
      <c r="E4122" s="5">
        <v>38.020000000000003</v>
      </c>
      <c r="F4122" t="s">
        <v>119</v>
      </c>
      <c r="G4122">
        <v>3</v>
      </c>
      <c r="H4122" s="1">
        <v>45765</v>
      </c>
      <c r="I4122" s="1" t="str">
        <f>TEXT(data[[#This Row],[OrderDate]],"mmm")</f>
        <v>Apr</v>
      </c>
      <c r="J4122" s="6">
        <v>0.56527777777777777</v>
      </c>
      <c r="K4122" s="6" t="str">
        <f>TEXT(data[[#This Row],[OrderTime]],"h")</f>
        <v>13</v>
      </c>
      <c r="L4122" s="1">
        <v>45766</v>
      </c>
      <c r="M4122" s="6">
        <v>0.64861111111111114</v>
      </c>
      <c r="N4122" t="s">
        <v>120</v>
      </c>
      <c r="O4122" t="s">
        <v>719</v>
      </c>
      <c r="P4122" t="s">
        <v>25</v>
      </c>
      <c r="Q4122" t="s">
        <v>26</v>
      </c>
      <c r="R4122" t="s">
        <v>46</v>
      </c>
      <c r="S4122" t="s">
        <v>28</v>
      </c>
      <c r="T4122" t="s">
        <v>59</v>
      </c>
      <c r="U4122" t="s">
        <v>30</v>
      </c>
      <c r="V4122" s="5">
        <f>data[[#This Row],[PriceUSD]]*data[[#This Row],[Quantity]]</f>
        <v>114.06</v>
      </c>
      <c r="W4122" s="7">
        <f>data[[#This Row],[OrderDate]] + TIME(VALUE(LEFT(data[[#This Row],[OrderTime]],2)), VALUE(RIGHT(data[[#This Row],[OrderTime]],2)), 0)</f>
        <v>45765.054166666669</v>
      </c>
      <c r="X4122" s="7">
        <f>_xlfn.MINIFS(data[OrderDateTime], data[CustomerName], data[[#This Row],[CustomerName]])</f>
        <v>45519.015277777777</v>
      </c>
      <c r="Y4122" t="str">
        <f>IF(data[[#This Row],[OrderDateTime]]=data[[#This Row],[FirstOrderDateTime]], "New", "Returning")</f>
        <v>Returning</v>
      </c>
      <c r="Z4122" s="7">
        <f>data[[#This Row],[DeliveryDate]] + data[[#This Row],[DeliveryTime]]</f>
        <v>45766.648611111108</v>
      </c>
      <c r="AA4122" s="7">
        <f>data[[#This Row],[OrderDateTime]] + 1</f>
        <v>45766.054166666669</v>
      </c>
      <c r="AB4122" s="7" t="str">
        <f>IF(data[[#This Row],[DeliveryDateTime]] &lt;= data[[#This Row],[SLADue]], "On Time", "Late")</f>
        <v>Late</v>
      </c>
    </row>
    <row r="4123" spans="1:28" x14ac:dyDescent="0.2">
      <c r="A4123" t="s">
        <v>4673</v>
      </c>
      <c r="B4123" t="s">
        <v>19</v>
      </c>
      <c r="C4123" t="s">
        <v>32</v>
      </c>
      <c r="D4123" t="s">
        <v>33</v>
      </c>
      <c r="E4123" s="5">
        <v>40.49</v>
      </c>
      <c r="F4123" t="s">
        <v>138</v>
      </c>
      <c r="G4123">
        <v>1</v>
      </c>
      <c r="H4123" s="1">
        <v>45772</v>
      </c>
      <c r="I4123" s="1" t="str">
        <f>TEXT(data[[#This Row],[OrderDate]],"mmm")</f>
        <v>Apr</v>
      </c>
      <c r="J4123" s="6">
        <v>0.84722222222222221</v>
      </c>
      <c r="K4123" s="6" t="str">
        <f>TEXT(data[[#This Row],[OrderTime]],"h")</f>
        <v>20</v>
      </c>
      <c r="L4123" s="1">
        <v>45773</v>
      </c>
      <c r="M4123" s="6">
        <v>0.74513888888888891</v>
      </c>
      <c r="N4123" t="s">
        <v>88</v>
      </c>
      <c r="O4123" t="s">
        <v>1037</v>
      </c>
      <c r="P4123" t="s">
        <v>25</v>
      </c>
      <c r="Q4123" t="s">
        <v>26</v>
      </c>
      <c r="R4123" t="s">
        <v>37</v>
      </c>
      <c r="S4123" t="s">
        <v>28</v>
      </c>
      <c r="T4123" t="s">
        <v>38</v>
      </c>
      <c r="U4123" t="s">
        <v>30</v>
      </c>
      <c r="V4123" s="5">
        <f>data[[#This Row],[PriceUSD]]*data[[#This Row],[Quantity]]</f>
        <v>40.49</v>
      </c>
      <c r="W4123" s="7">
        <f>data[[#This Row],[OrderDate]] + TIME(VALUE(LEFT(data[[#This Row],[OrderTime]],2)), VALUE(RIGHT(data[[#This Row],[OrderTime]],2)), 0)</f>
        <v>45772.015277777777</v>
      </c>
      <c r="X4123" s="7">
        <f>_xlfn.MINIFS(data[OrderDateTime], data[CustomerName], data[[#This Row],[CustomerName]])</f>
        <v>45547.022916666669</v>
      </c>
      <c r="Y4123" t="str">
        <f>IF(data[[#This Row],[OrderDateTime]]=data[[#This Row],[FirstOrderDateTime]], "New", "Returning")</f>
        <v>Returning</v>
      </c>
      <c r="Z4123" s="7">
        <f>data[[#This Row],[DeliveryDate]] + data[[#This Row],[DeliveryTime]]</f>
        <v>45773.745138888888</v>
      </c>
      <c r="AA4123" s="7">
        <f>data[[#This Row],[OrderDateTime]] + 1</f>
        <v>45773.015277777777</v>
      </c>
      <c r="AB4123" s="7" t="str">
        <f>IF(data[[#This Row],[DeliveryDateTime]] &lt;= data[[#This Row],[SLADue]], "On Time", "Late")</f>
        <v>Late</v>
      </c>
    </row>
    <row r="4124" spans="1:28" x14ac:dyDescent="0.2">
      <c r="A4124" t="s">
        <v>4674</v>
      </c>
      <c r="B4124" t="s">
        <v>19</v>
      </c>
      <c r="C4124" t="s">
        <v>20</v>
      </c>
      <c r="D4124" t="s">
        <v>21</v>
      </c>
      <c r="E4124" s="5">
        <v>16.28</v>
      </c>
      <c r="F4124" t="s">
        <v>22</v>
      </c>
      <c r="G4124">
        <v>2</v>
      </c>
      <c r="H4124" s="1">
        <v>45792</v>
      </c>
      <c r="I4124" s="1" t="str">
        <f>TEXT(data[[#This Row],[OrderDate]],"mmm")</f>
        <v>May</v>
      </c>
      <c r="J4124" s="6">
        <v>0.6069444444444444</v>
      </c>
      <c r="K4124" s="6" t="str">
        <f>TEXT(data[[#This Row],[OrderTime]],"h")</f>
        <v>14</v>
      </c>
      <c r="L4124" s="1">
        <v>45793</v>
      </c>
      <c r="M4124" s="6">
        <v>0.77361111111111114</v>
      </c>
      <c r="N4124" t="s">
        <v>120</v>
      </c>
      <c r="O4124" t="s">
        <v>1441</v>
      </c>
      <c r="P4124" t="s">
        <v>25</v>
      </c>
      <c r="Q4124" t="s">
        <v>26</v>
      </c>
      <c r="R4124" t="s">
        <v>27</v>
      </c>
      <c r="S4124" t="s">
        <v>28</v>
      </c>
      <c r="T4124" t="s">
        <v>38</v>
      </c>
      <c r="U4124" t="s">
        <v>30</v>
      </c>
      <c r="V4124" s="5">
        <f>data[[#This Row],[PriceUSD]]*data[[#This Row],[Quantity]]</f>
        <v>32.56</v>
      </c>
      <c r="W4124" s="7">
        <f>data[[#This Row],[OrderDate]] + TIME(VALUE(LEFT(data[[#This Row],[OrderTime]],2)), VALUE(RIGHT(data[[#This Row],[OrderTime]],2)), 0)</f>
        <v>45792.030555555553</v>
      </c>
      <c r="X4124" s="7">
        <f>_xlfn.MINIFS(data[OrderDateTime], data[CustomerName], data[[#This Row],[CustomerName]])</f>
        <v>45510.038888888892</v>
      </c>
      <c r="Y4124" t="str">
        <f>IF(data[[#This Row],[OrderDateTime]]=data[[#This Row],[FirstOrderDateTime]], "New", "Returning")</f>
        <v>Returning</v>
      </c>
      <c r="Z4124" s="7">
        <f>data[[#This Row],[DeliveryDate]] + data[[#This Row],[DeliveryTime]]</f>
        <v>45793.773611111108</v>
      </c>
      <c r="AA4124" s="7">
        <f>data[[#This Row],[OrderDateTime]] + 1</f>
        <v>45793.030555555553</v>
      </c>
      <c r="AB4124" s="7" t="str">
        <f>IF(data[[#This Row],[DeliveryDateTime]] &lt;= data[[#This Row],[SLADue]], "On Time", "Late")</f>
        <v>Late</v>
      </c>
    </row>
    <row r="4125" spans="1:28" x14ac:dyDescent="0.2">
      <c r="A4125" t="s">
        <v>4675</v>
      </c>
      <c r="B4125" t="s">
        <v>19</v>
      </c>
      <c r="C4125" t="s">
        <v>41</v>
      </c>
      <c r="D4125" t="s">
        <v>42</v>
      </c>
      <c r="E4125" s="5">
        <v>32.32</v>
      </c>
      <c r="F4125" t="s">
        <v>119</v>
      </c>
      <c r="G4125">
        <v>3</v>
      </c>
      <c r="H4125" s="1">
        <v>45658</v>
      </c>
      <c r="I4125" s="1" t="str">
        <f>TEXT(data[[#This Row],[OrderDate]],"mmm")</f>
        <v>Jan</v>
      </c>
      <c r="J4125" s="6">
        <v>0.81736111111111109</v>
      </c>
      <c r="K4125" s="6" t="str">
        <f>TEXT(data[[#This Row],[OrderTime]],"h")</f>
        <v>19</v>
      </c>
      <c r="L4125" s="1">
        <v>45659</v>
      </c>
      <c r="M4125" s="6">
        <v>0.75347222222222221</v>
      </c>
      <c r="N4125" t="s">
        <v>112</v>
      </c>
      <c r="O4125" t="s">
        <v>565</v>
      </c>
      <c r="P4125" t="s">
        <v>36</v>
      </c>
      <c r="Q4125" t="s">
        <v>53</v>
      </c>
      <c r="R4125" t="s">
        <v>46</v>
      </c>
      <c r="S4125" t="s">
        <v>28</v>
      </c>
      <c r="T4125" t="s">
        <v>29</v>
      </c>
      <c r="U4125" t="s">
        <v>39</v>
      </c>
      <c r="V4125" s="5">
        <f>data[[#This Row],[PriceUSD]]*data[[#This Row],[Quantity]]</f>
        <v>96.960000000000008</v>
      </c>
      <c r="W4125" s="7">
        <f>data[[#This Row],[OrderDate]] + TIME(VALUE(LEFT(data[[#This Row],[OrderTime]],2)), VALUE(RIGHT(data[[#This Row],[OrderTime]],2)), 0)</f>
        <v>45658.007638888892</v>
      </c>
      <c r="X4125" s="7">
        <f>_xlfn.MINIFS(data[OrderDateTime], data[CustomerName], data[[#This Row],[CustomerName]])</f>
        <v>45513.052083333336</v>
      </c>
      <c r="Y4125" t="str">
        <f>IF(data[[#This Row],[OrderDateTime]]=data[[#This Row],[FirstOrderDateTime]], "New", "Returning")</f>
        <v>Returning</v>
      </c>
      <c r="Z4125" s="7">
        <f>data[[#This Row],[DeliveryDate]] + data[[#This Row],[DeliveryTime]]</f>
        <v>45659.753472222219</v>
      </c>
      <c r="AA4125" s="7">
        <f>data[[#This Row],[OrderDateTime]] + 1</f>
        <v>45659.007638888892</v>
      </c>
      <c r="AB4125" s="7" t="str">
        <f>IF(data[[#This Row],[DeliveryDateTime]] &lt;= data[[#This Row],[SLADue]], "On Time", "Late")</f>
        <v>Late</v>
      </c>
    </row>
    <row r="4126" spans="1:28" x14ac:dyDescent="0.2">
      <c r="A4126" t="s">
        <v>4676</v>
      </c>
      <c r="B4126" t="s">
        <v>19</v>
      </c>
      <c r="C4126" t="s">
        <v>41</v>
      </c>
      <c r="D4126" t="s">
        <v>42</v>
      </c>
      <c r="E4126" s="5">
        <v>31.21</v>
      </c>
      <c r="F4126" t="s">
        <v>51</v>
      </c>
      <c r="G4126">
        <v>2</v>
      </c>
      <c r="H4126" s="1">
        <v>45653</v>
      </c>
      <c r="I4126" s="1" t="str">
        <f>TEXT(data[[#This Row],[OrderDate]],"mmm")</f>
        <v>Dec</v>
      </c>
      <c r="J4126" s="6">
        <v>0.38472222222222224</v>
      </c>
      <c r="K4126" s="6" t="str">
        <f>TEXT(data[[#This Row],[OrderTime]],"h")</f>
        <v>9</v>
      </c>
      <c r="L4126" s="1">
        <v>45654</v>
      </c>
      <c r="M4126" s="6">
        <v>0.46805555555555556</v>
      </c>
      <c r="N4126" t="s">
        <v>57</v>
      </c>
      <c r="O4126" t="s">
        <v>249</v>
      </c>
      <c r="P4126" t="s">
        <v>25</v>
      </c>
      <c r="Q4126" t="s">
        <v>26</v>
      </c>
      <c r="R4126" t="s">
        <v>46</v>
      </c>
      <c r="S4126" t="s">
        <v>28</v>
      </c>
      <c r="T4126" t="s">
        <v>38</v>
      </c>
      <c r="U4126" t="s">
        <v>30</v>
      </c>
      <c r="V4126" s="5">
        <f>data[[#This Row],[PriceUSD]]*data[[#This Row],[Quantity]]</f>
        <v>62.42</v>
      </c>
      <c r="W4126" s="7">
        <f>data[[#This Row],[OrderDate]] + TIME(VALUE(LEFT(data[[#This Row],[OrderTime]],2)), VALUE(RIGHT(data[[#This Row],[OrderTime]],2)), 0)</f>
        <v>45653.015277777777</v>
      </c>
      <c r="X4126" s="7">
        <f>_xlfn.MINIFS(data[OrderDateTime], data[CustomerName], data[[#This Row],[CustomerName]])</f>
        <v>45555.052083333336</v>
      </c>
      <c r="Y4126" t="str">
        <f>IF(data[[#This Row],[OrderDateTime]]=data[[#This Row],[FirstOrderDateTime]], "New", "Returning")</f>
        <v>Returning</v>
      </c>
      <c r="Z4126" s="7">
        <f>data[[#This Row],[DeliveryDate]] + data[[#This Row],[DeliveryTime]]</f>
        <v>45654.468055555553</v>
      </c>
      <c r="AA4126" s="7">
        <f>data[[#This Row],[OrderDateTime]] + 1</f>
        <v>45654.015277777777</v>
      </c>
      <c r="AB4126" s="7" t="str">
        <f>IF(data[[#This Row],[DeliveryDateTime]] &lt;= data[[#This Row],[SLADue]], "On Time", "Late")</f>
        <v>Late</v>
      </c>
    </row>
    <row r="4127" spans="1:28" x14ac:dyDescent="0.2">
      <c r="A4127" t="s">
        <v>4677</v>
      </c>
      <c r="B4127" t="s">
        <v>19</v>
      </c>
      <c r="C4127" t="s">
        <v>110</v>
      </c>
      <c r="D4127" t="s">
        <v>111</v>
      </c>
      <c r="E4127" s="5">
        <v>10.48</v>
      </c>
      <c r="F4127" t="s">
        <v>87</v>
      </c>
      <c r="G4127">
        <v>1</v>
      </c>
      <c r="H4127" s="1">
        <v>45774</v>
      </c>
      <c r="I4127" s="1" t="str">
        <f>TEXT(data[[#This Row],[OrderDate]],"mmm")</f>
        <v>Apr</v>
      </c>
      <c r="J4127" s="6">
        <v>0.39791666666666664</v>
      </c>
      <c r="K4127" s="6" t="str">
        <f>TEXT(data[[#This Row],[OrderTime]],"h")</f>
        <v>9</v>
      </c>
      <c r="L4127" s="1">
        <v>45774</v>
      </c>
      <c r="M4127" s="6">
        <v>0.68958333333333333</v>
      </c>
      <c r="N4127" t="s">
        <v>326</v>
      </c>
      <c r="O4127" t="s">
        <v>412</v>
      </c>
      <c r="P4127" t="s">
        <v>202</v>
      </c>
      <c r="Q4127" t="s">
        <v>26</v>
      </c>
      <c r="R4127" t="s">
        <v>114</v>
      </c>
      <c r="S4127" t="s">
        <v>47</v>
      </c>
      <c r="T4127" t="s">
        <v>29</v>
      </c>
      <c r="U4127" t="s">
        <v>39</v>
      </c>
      <c r="V4127" s="5">
        <f>data[[#This Row],[PriceUSD]]*data[[#This Row],[Quantity]]</f>
        <v>10.48</v>
      </c>
      <c r="W4127" s="7">
        <f>data[[#This Row],[OrderDate]] + TIME(VALUE(LEFT(data[[#This Row],[OrderTime]],2)), VALUE(RIGHT(data[[#This Row],[OrderTime]],2)), 0)</f>
        <v>45774.046527777777</v>
      </c>
      <c r="X4127" s="7">
        <f>_xlfn.MINIFS(data[OrderDateTime], data[CustomerName], data[[#This Row],[CustomerName]])</f>
        <v>45509.061805555553</v>
      </c>
      <c r="Y4127" t="str">
        <f>IF(data[[#This Row],[OrderDateTime]]=data[[#This Row],[FirstOrderDateTime]], "New", "Returning")</f>
        <v>Returning</v>
      </c>
      <c r="Z4127" s="7">
        <f>data[[#This Row],[DeliveryDate]] + data[[#This Row],[DeliveryTime]]</f>
        <v>45774.689583333333</v>
      </c>
      <c r="AA4127" s="7">
        <f>data[[#This Row],[OrderDateTime]] + 1</f>
        <v>45775.046527777777</v>
      </c>
      <c r="AB4127" s="7" t="str">
        <f>IF(data[[#This Row],[DeliveryDateTime]] &lt;= data[[#This Row],[SLADue]], "On Time", "Late")</f>
        <v>On Time</v>
      </c>
    </row>
    <row r="4128" spans="1:28" x14ac:dyDescent="0.2">
      <c r="A4128" t="s">
        <v>4678</v>
      </c>
      <c r="B4128" t="s">
        <v>19</v>
      </c>
      <c r="C4128" t="s">
        <v>32</v>
      </c>
      <c r="D4128" t="s">
        <v>33</v>
      </c>
      <c r="E4128" s="5">
        <v>50.62</v>
      </c>
      <c r="F4128" t="s">
        <v>22</v>
      </c>
      <c r="G4128">
        <v>1</v>
      </c>
      <c r="H4128" s="1">
        <v>45680</v>
      </c>
      <c r="I4128" s="1" t="str">
        <f>TEXT(data[[#This Row],[OrderDate]],"mmm")</f>
        <v>Jan</v>
      </c>
      <c r="J4128" s="6">
        <v>0.38819444444444445</v>
      </c>
      <c r="K4128" s="6" t="str">
        <f>TEXT(data[[#This Row],[OrderTime]],"h")</f>
        <v>9</v>
      </c>
      <c r="L4128" s="1">
        <v>45681</v>
      </c>
      <c r="M4128" s="6">
        <v>0.47152777777777777</v>
      </c>
      <c r="N4128" t="s">
        <v>243</v>
      </c>
      <c r="O4128" t="s">
        <v>953</v>
      </c>
      <c r="P4128" t="s">
        <v>245</v>
      </c>
      <c r="Q4128" t="s">
        <v>53</v>
      </c>
      <c r="R4128" t="s">
        <v>37</v>
      </c>
      <c r="S4128" t="s">
        <v>28</v>
      </c>
      <c r="T4128" t="s">
        <v>38</v>
      </c>
      <c r="U4128" t="s">
        <v>30</v>
      </c>
      <c r="V4128" s="5">
        <f>data[[#This Row],[PriceUSD]]*data[[#This Row],[Quantity]]</f>
        <v>50.62</v>
      </c>
      <c r="W4128" s="7">
        <f>data[[#This Row],[OrderDate]] + TIME(VALUE(LEFT(data[[#This Row],[OrderTime]],2)), VALUE(RIGHT(data[[#This Row],[OrderTime]],2)), 0)</f>
        <v>45680.030555555553</v>
      </c>
      <c r="X4128" s="7">
        <f>_xlfn.MINIFS(data[OrderDateTime], data[CustomerName], data[[#This Row],[CustomerName]])</f>
        <v>45538.054166666669</v>
      </c>
      <c r="Y4128" t="str">
        <f>IF(data[[#This Row],[OrderDateTime]]=data[[#This Row],[FirstOrderDateTime]], "New", "Returning")</f>
        <v>Returning</v>
      </c>
      <c r="Z4128" s="7">
        <f>data[[#This Row],[DeliveryDate]] + data[[#This Row],[DeliveryTime]]</f>
        <v>45681.47152777778</v>
      </c>
      <c r="AA4128" s="7">
        <f>data[[#This Row],[OrderDateTime]] + 1</f>
        <v>45681.030555555553</v>
      </c>
      <c r="AB4128" s="7" t="str">
        <f>IF(data[[#This Row],[DeliveryDateTime]] &lt;= data[[#This Row],[SLADue]], "On Time", "Late")</f>
        <v>Late</v>
      </c>
    </row>
    <row r="4129" spans="1:28" x14ac:dyDescent="0.2">
      <c r="A4129" t="s">
        <v>4679</v>
      </c>
      <c r="B4129" t="s">
        <v>19</v>
      </c>
      <c r="C4129" t="s">
        <v>92</v>
      </c>
      <c r="D4129" t="s">
        <v>93</v>
      </c>
      <c r="E4129" s="5">
        <v>87.58</v>
      </c>
      <c r="F4129" t="s">
        <v>94</v>
      </c>
      <c r="G4129">
        <v>3</v>
      </c>
      <c r="H4129" s="1">
        <v>45689</v>
      </c>
      <c r="I4129" s="1" t="str">
        <f>TEXT(data[[#This Row],[OrderDate]],"mmm")</f>
        <v>Feb</v>
      </c>
      <c r="J4129" s="6">
        <v>0.8305555555555556</v>
      </c>
      <c r="K4129" s="6" t="str">
        <f>TEXT(data[[#This Row],[OrderTime]],"h")</f>
        <v>19</v>
      </c>
      <c r="L4129" s="1">
        <v>45690</v>
      </c>
      <c r="M4129" s="6">
        <v>0.87222222222222223</v>
      </c>
      <c r="N4129" t="s">
        <v>148</v>
      </c>
      <c r="O4129" t="s">
        <v>244</v>
      </c>
      <c r="P4129" t="s">
        <v>25</v>
      </c>
      <c r="Q4129" t="s">
        <v>53</v>
      </c>
      <c r="R4129" t="s">
        <v>66</v>
      </c>
      <c r="S4129" t="s">
        <v>28</v>
      </c>
      <c r="T4129" t="s">
        <v>136</v>
      </c>
      <c r="U4129" t="s">
        <v>67</v>
      </c>
      <c r="V4129" s="5">
        <f>data[[#This Row],[PriceUSD]]*data[[#This Row],[Quantity]]</f>
        <v>262.74</v>
      </c>
      <c r="W4129" s="7">
        <f>data[[#This Row],[OrderDate]] + TIME(VALUE(LEFT(data[[#This Row],[OrderTime]],2)), VALUE(RIGHT(data[[#This Row],[OrderTime]],2)), 0)</f>
        <v>45689.038888888892</v>
      </c>
      <c r="X4129" s="7">
        <f>_xlfn.MINIFS(data[OrderDateTime], data[CustomerName], data[[#This Row],[CustomerName]])</f>
        <v>45558.017361111109</v>
      </c>
      <c r="Y4129" t="str">
        <f>IF(data[[#This Row],[OrderDateTime]]=data[[#This Row],[FirstOrderDateTime]], "New", "Returning")</f>
        <v>Returning</v>
      </c>
      <c r="Z4129" s="7">
        <f>data[[#This Row],[DeliveryDate]] + data[[#This Row],[DeliveryTime]]</f>
        <v>45690.87222222222</v>
      </c>
      <c r="AA4129" s="7">
        <f>data[[#This Row],[OrderDateTime]] + 1</f>
        <v>45690.038888888892</v>
      </c>
      <c r="AB4129" s="7" t="str">
        <f>IF(data[[#This Row],[DeliveryDateTime]] &lt;= data[[#This Row],[SLADue]], "On Time", "Late")</f>
        <v>Late</v>
      </c>
    </row>
    <row r="4130" spans="1:28" x14ac:dyDescent="0.2">
      <c r="A4130" t="s">
        <v>4680</v>
      </c>
      <c r="B4130" t="s">
        <v>19</v>
      </c>
      <c r="C4130" t="s">
        <v>69</v>
      </c>
      <c r="D4130" t="s">
        <v>70</v>
      </c>
      <c r="E4130" s="5">
        <v>58.04</v>
      </c>
      <c r="F4130" t="s">
        <v>43</v>
      </c>
      <c r="G4130">
        <v>1</v>
      </c>
      <c r="H4130" s="1">
        <v>45849</v>
      </c>
      <c r="I4130" s="1" t="str">
        <f>TEXT(data[[#This Row],[OrderDate]],"mmm")</f>
        <v>Jul</v>
      </c>
      <c r="J4130" s="6">
        <v>0.4513888888888889</v>
      </c>
      <c r="K4130" s="6" t="str">
        <f>TEXT(data[[#This Row],[OrderTime]],"h")</f>
        <v>10</v>
      </c>
      <c r="L4130" s="1">
        <v>45849</v>
      </c>
      <c r="M4130" s="6">
        <v>0.57638888888888884</v>
      </c>
      <c r="N4130" t="s">
        <v>213</v>
      </c>
      <c r="O4130" t="s">
        <v>784</v>
      </c>
      <c r="P4130" t="s">
        <v>36</v>
      </c>
      <c r="Q4130" t="s">
        <v>53</v>
      </c>
      <c r="R4130" t="s">
        <v>37</v>
      </c>
      <c r="S4130" t="s">
        <v>47</v>
      </c>
      <c r="T4130" t="s">
        <v>38</v>
      </c>
      <c r="U4130" t="s">
        <v>39</v>
      </c>
      <c r="V4130" s="5">
        <f>data[[#This Row],[PriceUSD]]*data[[#This Row],[Quantity]]</f>
        <v>58.04</v>
      </c>
      <c r="W4130" s="7">
        <f>data[[#This Row],[OrderDate]] + TIME(VALUE(LEFT(data[[#This Row],[OrderTime]],2)), VALUE(RIGHT(data[[#This Row],[OrderTime]],2)), 0)</f>
        <v>45849.061805555553</v>
      </c>
      <c r="X4130" s="7">
        <f>_xlfn.MINIFS(data[OrderDateTime], data[CustomerName], data[[#This Row],[CustomerName]])</f>
        <v>45570.038888888892</v>
      </c>
      <c r="Y4130" t="str">
        <f>IF(data[[#This Row],[OrderDateTime]]=data[[#This Row],[FirstOrderDateTime]], "New", "Returning")</f>
        <v>Returning</v>
      </c>
      <c r="Z4130" s="7">
        <f>data[[#This Row],[DeliveryDate]] + data[[#This Row],[DeliveryTime]]</f>
        <v>45849.576388888891</v>
      </c>
      <c r="AA4130" s="7">
        <f>data[[#This Row],[OrderDateTime]] + 1</f>
        <v>45850.061805555553</v>
      </c>
      <c r="AB4130" s="7" t="str">
        <f>IF(data[[#This Row],[DeliveryDateTime]] &lt;= data[[#This Row],[SLADue]], "On Time", "Late")</f>
        <v>On Time</v>
      </c>
    </row>
    <row r="4131" spans="1:28" x14ac:dyDescent="0.2">
      <c r="A4131" t="s">
        <v>4681</v>
      </c>
      <c r="B4131" t="s">
        <v>19</v>
      </c>
      <c r="C4131" t="s">
        <v>92</v>
      </c>
      <c r="D4131" t="s">
        <v>93</v>
      </c>
      <c r="E4131" s="5">
        <v>86.81</v>
      </c>
      <c r="F4131" t="s">
        <v>81</v>
      </c>
      <c r="G4131">
        <v>1</v>
      </c>
      <c r="H4131" s="1">
        <v>45593</v>
      </c>
      <c r="I4131" s="1" t="str">
        <f>TEXT(data[[#This Row],[OrderDate]],"mmm")</f>
        <v>Oct</v>
      </c>
      <c r="J4131" s="6">
        <v>0.39305555555555555</v>
      </c>
      <c r="K4131" s="6" t="str">
        <f>TEXT(data[[#This Row],[OrderTime]],"h")</f>
        <v>9</v>
      </c>
      <c r="L4131" s="1">
        <v>45593</v>
      </c>
      <c r="M4131" s="6">
        <v>0.68472222222222223</v>
      </c>
      <c r="N4131" t="s">
        <v>75</v>
      </c>
      <c r="O4131" t="s">
        <v>324</v>
      </c>
      <c r="P4131" t="s">
        <v>25</v>
      </c>
      <c r="Q4131" t="s">
        <v>26</v>
      </c>
      <c r="R4131" t="s">
        <v>66</v>
      </c>
      <c r="S4131" t="s">
        <v>47</v>
      </c>
      <c r="T4131" t="s">
        <v>38</v>
      </c>
      <c r="U4131" t="s">
        <v>30</v>
      </c>
      <c r="V4131" s="5">
        <f>data[[#This Row],[PriceUSD]]*data[[#This Row],[Quantity]]</f>
        <v>86.81</v>
      </c>
      <c r="W4131" s="7">
        <f>data[[#This Row],[OrderDate]] + TIME(VALUE(LEFT(data[[#This Row],[OrderTime]],2)), VALUE(RIGHT(data[[#This Row],[OrderTime]],2)), 0)</f>
        <v>45593.038888888892</v>
      </c>
      <c r="X4131" s="7">
        <f>_xlfn.MINIFS(data[OrderDateTime], data[CustomerName], data[[#This Row],[CustomerName]])</f>
        <v>45593.038888888892</v>
      </c>
      <c r="Y4131" t="str">
        <f>IF(data[[#This Row],[OrderDateTime]]=data[[#This Row],[FirstOrderDateTime]], "New", "Returning")</f>
        <v>New</v>
      </c>
      <c r="Z4131" s="7">
        <f>data[[#This Row],[DeliveryDate]] + data[[#This Row],[DeliveryTime]]</f>
        <v>45593.68472222222</v>
      </c>
      <c r="AA4131" s="7">
        <f>data[[#This Row],[OrderDateTime]] + 1</f>
        <v>45594.038888888892</v>
      </c>
      <c r="AB4131" s="7" t="str">
        <f>IF(data[[#This Row],[DeliveryDateTime]] &lt;= data[[#This Row],[SLADue]], "On Time", "Late")</f>
        <v>On Time</v>
      </c>
    </row>
    <row r="4132" spans="1:28" x14ac:dyDescent="0.2">
      <c r="A4132" t="s">
        <v>4682</v>
      </c>
      <c r="B4132" t="s">
        <v>19</v>
      </c>
      <c r="C4132" t="s">
        <v>49</v>
      </c>
      <c r="D4132" t="s">
        <v>50</v>
      </c>
      <c r="E4132" s="5">
        <v>31.58</v>
      </c>
      <c r="F4132" t="s">
        <v>138</v>
      </c>
      <c r="G4132">
        <v>1</v>
      </c>
      <c r="H4132" s="1">
        <v>45680</v>
      </c>
      <c r="I4132" s="1" t="str">
        <f>TEXT(data[[#This Row],[OrderDate]],"mmm")</f>
        <v>Jan</v>
      </c>
      <c r="J4132" s="6">
        <v>0.45763888888888887</v>
      </c>
      <c r="K4132" s="6" t="str">
        <f>TEXT(data[[#This Row],[OrderTime]],"h")</f>
        <v>10</v>
      </c>
      <c r="L4132" s="1">
        <v>45681</v>
      </c>
      <c r="M4132" s="6">
        <v>0.58263888888888893</v>
      </c>
      <c r="N4132" t="s">
        <v>178</v>
      </c>
      <c r="O4132" t="s">
        <v>953</v>
      </c>
      <c r="P4132" t="s">
        <v>180</v>
      </c>
      <c r="Q4132" t="s">
        <v>26</v>
      </c>
      <c r="R4132" t="s">
        <v>54</v>
      </c>
      <c r="S4132" t="s">
        <v>28</v>
      </c>
      <c r="T4132" t="s">
        <v>38</v>
      </c>
      <c r="U4132" t="s">
        <v>39</v>
      </c>
      <c r="V4132" s="5">
        <f>data[[#This Row],[PriceUSD]]*data[[#This Row],[Quantity]]</f>
        <v>31.58</v>
      </c>
      <c r="W4132" s="7">
        <f>data[[#This Row],[OrderDate]] + TIME(VALUE(LEFT(data[[#This Row],[OrderTime]],2)), VALUE(RIGHT(data[[#This Row],[OrderTime]],2)), 0)</f>
        <v>45680.061805555553</v>
      </c>
      <c r="X4132" s="7">
        <f>_xlfn.MINIFS(data[OrderDateTime], data[CustomerName], data[[#This Row],[CustomerName]])</f>
        <v>45538.054166666669</v>
      </c>
      <c r="Y4132" t="str">
        <f>IF(data[[#This Row],[OrderDateTime]]=data[[#This Row],[FirstOrderDateTime]], "New", "Returning")</f>
        <v>Returning</v>
      </c>
      <c r="Z4132" s="7">
        <f>data[[#This Row],[DeliveryDate]] + data[[#This Row],[DeliveryTime]]</f>
        <v>45681.582638888889</v>
      </c>
      <c r="AA4132" s="7">
        <f>data[[#This Row],[OrderDateTime]] + 1</f>
        <v>45681.061805555553</v>
      </c>
      <c r="AB4132" s="7" t="str">
        <f>IF(data[[#This Row],[DeliveryDateTime]] &lt;= data[[#This Row],[SLADue]], "On Time", "Late")</f>
        <v>Late</v>
      </c>
    </row>
    <row r="4133" spans="1:28" x14ac:dyDescent="0.2">
      <c r="A4133" t="s">
        <v>4683</v>
      </c>
      <c r="B4133" t="s">
        <v>19</v>
      </c>
      <c r="C4133" t="s">
        <v>101</v>
      </c>
      <c r="D4133" t="s">
        <v>102</v>
      </c>
      <c r="E4133" s="5">
        <v>27.84</v>
      </c>
      <c r="F4133" t="s">
        <v>81</v>
      </c>
      <c r="G4133">
        <v>1</v>
      </c>
      <c r="H4133" s="1">
        <v>45854</v>
      </c>
      <c r="I4133" s="1" t="str">
        <f>TEXT(data[[#This Row],[OrderDate]],"mmm")</f>
        <v>Jul</v>
      </c>
      <c r="J4133" s="6">
        <v>0.60416666666666663</v>
      </c>
      <c r="K4133" s="6" t="str">
        <f>TEXT(data[[#This Row],[OrderTime]],"h")</f>
        <v>14</v>
      </c>
      <c r="L4133" s="1">
        <v>45855</v>
      </c>
      <c r="M4133" s="6">
        <v>0.6875</v>
      </c>
      <c r="N4133" t="s">
        <v>75</v>
      </c>
      <c r="O4133" t="s">
        <v>1371</v>
      </c>
      <c r="P4133" t="s">
        <v>25</v>
      </c>
      <c r="Q4133" t="s">
        <v>26</v>
      </c>
      <c r="R4133" t="s">
        <v>83</v>
      </c>
      <c r="S4133" t="s">
        <v>28</v>
      </c>
      <c r="T4133" t="s">
        <v>115</v>
      </c>
      <c r="U4133" t="s">
        <v>30</v>
      </c>
      <c r="V4133" s="5">
        <f>data[[#This Row],[PriceUSD]]*data[[#This Row],[Quantity]]</f>
        <v>27.84</v>
      </c>
      <c r="W4133" s="7">
        <f>data[[#This Row],[OrderDate]] + TIME(VALUE(LEFT(data[[#This Row],[OrderTime]],2)), VALUE(RIGHT(data[[#This Row],[OrderTime]],2)), 0)</f>
        <v>45854.046527777777</v>
      </c>
      <c r="X4133" s="7">
        <f>_xlfn.MINIFS(data[OrderDateTime], data[CustomerName], data[[#This Row],[CustomerName]])</f>
        <v>45525.007638888892</v>
      </c>
      <c r="Y4133" t="str">
        <f>IF(data[[#This Row],[OrderDateTime]]=data[[#This Row],[FirstOrderDateTime]], "New", "Returning")</f>
        <v>Returning</v>
      </c>
      <c r="Z4133" s="7">
        <f>data[[#This Row],[DeliveryDate]] + data[[#This Row],[DeliveryTime]]</f>
        <v>45855.6875</v>
      </c>
      <c r="AA4133" s="7">
        <f>data[[#This Row],[OrderDateTime]] + 1</f>
        <v>45855.046527777777</v>
      </c>
      <c r="AB4133" s="7" t="str">
        <f>IF(data[[#This Row],[DeliveryDateTime]] &lt;= data[[#This Row],[SLADue]], "On Time", "Late")</f>
        <v>Late</v>
      </c>
    </row>
    <row r="4134" spans="1:28" x14ac:dyDescent="0.2">
      <c r="A4134" t="s">
        <v>4684</v>
      </c>
      <c r="B4134" t="s">
        <v>19</v>
      </c>
      <c r="C4134" t="s">
        <v>285</v>
      </c>
      <c r="D4134" t="s">
        <v>286</v>
      </c>
      <c r="E4134" s="5">
        <v>18.100000000000001</v>
      </c>
      <c r="F4134" t="s">
        <v>22</v>
      </c>
      <c r="G4134">
        <v>3</v>
      </c>
      <c r="H4134" s="1">
        <v>45696</v>
      </c>
      <c r="I4134" s="1" t="str">
        <f>TEXT(data[[#This Row],[OrderDate]],"mmm")</f>
        <v>Feb</v>
      </c>
      <c r="J4134" s="6">
        <v>0.375</v>
      </c>
      <c r="K4134" s="6" t="str">
        <f>TEXT(data[[#This Row],[OrderTime]],"h")</f>
        <v>9</v>
      </c>
      <c r="L4134" s="1">
        <v>45697</v>
      </c>
      <c r="M4134" s="6">
        <v>0.5</v>
      </c>
      <c r="N4134" t="s">
        <v>861</v>
      </c>
      <c r="O4134" t="s">
        <v>381</v>
      </c>
      <c r="P4134" t="s">
        <v>245</v>
      </c>
      <c r="Q4134" t="s">
        <v>26</v>
      </c>
      <c r="R4134" t="s">
        <v>114</v>
      </c>
      <c r="S4134" t="s">
        <v>28</v>
      </c>
      <c r="T4134" t="s">
        <v>143</v>
      </c>
      <c r="U4134" t="s">
        <v>30</v>
      </c>
      <c r="V4134" s="5">
        <f>data[[#This Row],[PriceUSD]]*data[[#This Row],[Quantity]]</f>
        <v>54.300000000000004</v>
      </c>
      <c r="W4134" s="7">
        <f>data[[#This Row],[OrderDate]] + TIME(VALUE(LEFT(data[[#This Row],[OrderTime]],2)), VALUE(RIGHT(data[[#This Row],[OrderTime]],2)), 0)</f>
        <v>45696.052083333336</v>
      </c>
      <c r="X4134" s="7">
        <f>_xlfn.MINIFS(data[OrderDateTime], data[CustomerName], data[[#This Row],[CustomerName]])</f>
        <v>45547.038888888892</v>
      </c>
      <c r="Y4134" t="str">
        <f>IF(data[[#This Row],[OrderDateTime]]=data[[#This Row],[FirstOrderDateTime]], "New", "Returning")</f>
        <v>Returning</v>
      </c>
      <c r="Z4134" s="7">
        <f>data[[#This Row],[DeliveryDate]] + data[[#This Row],[DeliveryTime]]</f>
        <v>45697.5</v>
      </c>
      <c r="AA4134" s="7">
        <f>data[[#This Row],[OrderDateTime]] + 1</f>
        <v>45697.052083333336</v>
      </c>
      <c r="AB4134" s="7" t="str">
        <f>IF(data[[#This Row],[DeliveryDateTime]] &lt;= data[[#This Row],[SLADue]], "On Time", "Late")</f>
        <v>Late</v>
      </c>
    </row>
    <row r="4135" spans="1:28" x14ac:dyDescent="0.2">
      <c r="A4135" t="s">
        <v>4685</v>
      </c>
      <c r="B4135" t="s">
        <v>19</v>
      </c>
      <c r="C4135" t="s">
        <v>69</v>
      </c>
      <c r="D4135" t="s">
        <v>70</v>
      </c>
      <c r="E4135" s="5">
        <v>59.65</v>
      </c>
      <c r="F4135" t="s">
        <v>43</v>
      </c>
      <c r="G4135">
        <v>1</v>
      </c>
      <c r="H4135" s="1">
        <v>45521</v>
      </c>
      <c r="I4135" s="1" t="str">
        <f>TEXT(data[[#This Row],[OrderDate]],"mmm")</f>
        <v>Aug</v>
      </c>
      <c r="J4135" s="6">
        <v>0.6</v>
      </c>
      <c r="K4135" s="6" t="str">
        <f>TEXT(data[[#This Row],[OrderTime]],"h")</f>
        <v>14</v>
      </c>
      <c r="L4135" s="1">
        <v>45522</v>
      </c>
      <c r="M4135" s="6">
        <v>0.80833333333333335</v>
      </c>
      <c r="N4135" t="s">
        <v>148</v>
      </c>
      <c r="O4135" t="s">
        <v>280</v>
      </c>
      <c r="P4135" t="s">
        <v>25</v>
      </c>
      <c r="Q4135" t="s">
        <v>26</v>
      </c>
      <c r="R4135" t="s">
        <v>37</v>
      </c>
      <c r="S4135" t="s">
        <v>28</v>
      </c>
      <c r="T4135" t="s">
        <v>106</v>
      </c>
      <c r="U4135" t="s">
        <v>30</v>
      </c>
      <c r="V4135" s="5">
        <f>data[[#This Row],[PriceUSD]]*data[[#This Row],[Quantity]]</f>
        <v>59.65</v>
      </c>
      <c r="W4135" s="7">
        <f>data[[#This Row],[OrderDate]] + TIME(VALUE(LEFT(data[[#This Row],[OrderTime]],2)), VALUE(RIGHT(data[[#This Row],[OrderTime]],2)), 0)</f>
        <v>45521</v>
      </c>
      <c r="X4135" s="7">
        <f>_xlfn.MINIFS(data[OrderDateTime], data[CustomerName], data[[#This Row],[CustomerName]])</f>
        <v>45513.061805555553</v>
      </c>
      <c r="Y4135" t="str">
        <f>IF(data[[#This Row],[OrderDateTime]]=data[[#This Row],[FirstOrderDateTime]], "New", "Returning")</f>
        <v>Returning</v>
      </c>
      <c r="Z4135" s="7">
        <f>data[[#This Row],[DeliveryDate]] + data[[#This Row],[DeliveryTime]]</f>
        <v>45522.808333333334</v>
      </c>
      <c r="AA4135" s="7">
        <f>data[[#This Row],[OrderDateTime]] + 1</f>
        <v>45522</v>
      </c>
      <c r="AB4135" s="7" t="str">
        <f>IF(data[[#This Row],[DeliveryDateTime]] &lt;= data[[#This Row],[SLADue]], "On Time", "Late")</f>
        <v>Late</v>
      </c>
    </row>
    <row r="4136" spans="1:28" x14ac:dyDescent="0.2">
      <c r="A4136" t="s">
        <v>4686</v>
      </c>
      <c r="B4136" t="s">
        <v>19</v>
      </c>
      <c r="C4136" t="s">
        <v>101</v>
      </c>
      <c r="D4136" t="s">
        <v>102</v>
      </c>
      <c r="E4136" s="5">
        <v>26.68</v>
      </c>
      <c r="F4136" t="s">
        <v>81</v>
      </c>
      <c r="G4136">
        <v>1</v>
      </c>
      <c r="H4136" s="1">
        <v>45591</v>
      </c>
      <c r="I4136" s="1" t="str">
        <f>TEXT(data[[#This Row],[OrderDate]],"mmm")</f>
        <v>Oct</v>
      </c>
      <c r="J4136" s="6">
        <v>0.64930555555555558</v>
      </c>
      <c r="K4136" s="6" t="str">
        <f>TEXT(data[[#This Row],[OrderTime]],"h")</f>
        <v>15</v>
      </c>
      <c r="L4136" s="1">
        <v>45592</v>
      </c>
      <c r="M4136" s="6">
        <v>0.81597222222222221</v>
      </c>
      <c r="N4136" t="s">
        <v>139</v>
      </c>
      <c r="O4136" t="s">
        <v>1074</v>
      </c>
      <c r="P4136" t="s">
        <v>36</v>
      </c>
      <c r="Q4136" t="s">
        <v>26</v>
      </c>
      <c r="R4136" t="s">
        <v>83</v>
      </c>
      <c r="S4136" t="s">
        <v>28</v>
      </c>
      <c r="T4136" t="s">
        <v>29</v>
      </c>
      <c r="U4136" t="s">
        <v>30</v>
      </c>
      <c r="V4136" s="5">
        <f>data[[#This Row],[PriceUSD]]*data[[#This Row],[Quantity]]</f>
        <v>26.68</v>
      </c>
      <c r="W4136" s="7">
        <f>data[[#This Row],[OrderDate]] + TIME(VALUE(LEFT(data[[#This Row],[OrderTime]],2)), VALUE(RIGHT(data[[#This Row],[OrderTime]],2)), 0)</f>
        <v>45591.038888888892</v>
      </c>
      <c r="X4136" s="7">
        <f>_xlfn.MINIFS(data[OrderDateTime], data[CustomerName], data[[#This Row],[CustomerName]])</f>
        <v>45591.038888888892</v>
      </c>
      <c r="Y4136" t="str">
        <f>IF(data[[#This Row],[OrderDateTime]]=data[[#This Row],[FirstOrderDateTime]], "New", "Returning")</f>
        <v>New</v>
      </c>
      <c r="Z4136" s="7">
        <f>data[[#This Row],[DeliveryDate]] + data[[#This Row],[DeliveryTime]]</f>
        <v>45592.815972222219</v>
      </c>
      <c r="AA4136" s="7">
        <f>data[[#This Row],[OrderDateTime]] + 1</f>
        <v>45592.038888888892</v>
      </c>
      <c r="AB4136" s="7" t="str">
        <f>IF(data[[#This Row],[DeliveryDateTime]] &lt;= data[[#This Row],[SLADue]], "On Time", "Late")</f>
        <v>Late</v>
      </c>
    </row>
    <row r="4137" spans="1:28" x14ac:dyDescent="0.2">
      <c r="A4137" t="s">
        <v>4687</v>
      </c>
      <c r="B4137" t="s">
        <v>19</v>
      </c>
      <c r="C4137" t="s">
        <v>20</v>
      </c>
      <c r="D4137" t="s">
        <v>21</v>
      </c>
      <c r="E4137" s="5">
        <v>16.649999999999999</v>
      </c>
      <c r="F4137" t="s">
        <v>71</v>
      </c>
      <c r="G4137">
        <v>1</v>
      </c>
      <c r="H4137" s="1">
        <v>45860</v>
      </c>
      <c r="I4137" s="1" t="str">
        <f>TEXT(data[[#This Row],[OrderDate]],"mmm")</f>
        <v>Jul</v>
      </c>
      <c r="J4137" s="6">
        <v>0.83819444444444446</v>
      </c>
      <c r="K4137" s="6" t="str">
        <f>TEXT(data[[#This Row],[OrderTime]],"h")</f>
        <v>20</v>
      </c>
      <c r="L4137" s="1">
        <v>45861</v>
      </c>
      <c r="M4137" s="6">
        <v>0.76944444444444449</v>
      </c>
      <c r="N4137" t="s">
        <v>34</v>
      </c>
      <c r="O4137" t="s">
        <v>151</v>
      </c>
      <c r="P4137" t="s">
        <v>36</v>
      </c>
      <c r="Q4137" t="s">
        <v>53</v>
      </c>
      <c r="R4137" t="s">
        <v>27</v>
      </c>
      <c r="S4137" t="s">
        <v>28</v>
      </c>
      <c r="T4137" t="s">
        <v>29</v>
      </c>
      <c r="U4137" t="s">
        <v>30</v>
      </c>
      <c r="V4137" s="5">
        <f>data[[#This Row],[PriceUSD]]*data[[#This Row],[Quantity]]</f>
        <v>16.649999999999999</v>
      </c>
      <c r="W4137" s="7">
        <f>data[[#This Row],[OrderDate]] + TIME(VALUE(LEFT(data[[#This Row],[OrderTime]],2)), VALUE(RIGHT(data[[#This Row],[OrderTime]],2)), 0)</f>
        <v>45860.030555555553</v>
      </c>
      <c r="X4137" s="7">
        <f>_xlfn.MINIFS(data[OrderDateTime], data[CustomerName], data[[#This Row],[CustomerName]])</f>
        <v>45571.052083333336</v>
      </c>
      <c r="Y4137" t="str">
        <f>IF(data[[#This Row],[OrderDateTime]]=data[[#This Row],[FirstOrderDateTime]], "New", "Returning")</f>
        <v>Returning</v>
      </c>
      <c r="Z4137" s="7">
        <f>data[[#This Row],[DeliveryDate]] + data[[#This Row],[DeliveryTime]]</f>
        <v>45861.769444444442</v>
      </c>
      <c r="AA4137" s="7">
        <f>data[[#This Row],[OrderDateTime]] + 1</f>
        <v>45861.030555555553</v>
      </c>
      <c r="AB4137" s="7" t="str">
        <f>IF(data[[#This Row],[DeliveryDateTime]] &lt;= data[[#This Row],[SLADue]], "On Time", "Late")</f>
        <v>Late</v>
      </c>
    </row>
    <row r="4138" spans="1:28" x14ac:dyDescent="0.2">
      <c r="A4138" t="s">
        <v>4688</v>
      </c>
      <c r="B4138" t="s">
        <v>19</v>
      </c>
      <c r="C4138" t="s">
        <v>117</v>
      </c>
      <c r="D4138" t="s">
        <v>118</v>
      </c>
      <c r="E4138" s="5">
        <v>69.52</v>
      </c>
      <c r="F4138" t="s">
        <v>94</v>
      </c>
      <c r="G4138">
        <v>3</v>
      </c>
      <c r="H4138" s="1">
        <v>45598</v>
      </c>
      <c r="I4138" s="1" t="str">
        <f>TEXT(data[[#This Row],[OrderDate]],"mmm")</f>
        <v>Nov</v>
      </c>
      <c r="J4138" s="6">
        <v>0.58402777777777781</v>
      </c>
      <c r="K4138" s="6" t="str">
        <f>TEXT(data[[#This Row],[OrderTime]],"h")</f>
        <v>14</v>
      </c>
      <c r="L4138" s="1">
        <v>45598</v>
      </c>
      <c r="M4138" s="6">
        <v>0.79236111111111107</v>
      </c>
      <c r="N4138" t="s">
        <v>120</v>
      </c>
      <c r="O4138" t="s">
        <v>946</v>
      </c>
      <c r="P4138" t="s">
        <v>25</v>
      </c>
      <c r="Q4138" t="s">
        <v>26</v>
      </c>
      <c r="R4138" t="s">
        <v>66</v>
      </c>
      <c r="S4138" t="s">
        <v>47</v>
      </c>
      <c r="T4138" t="s">
        <v>29</v>
      </c>
      <c r="U4138" t="s">
        <v>30</v>
      </c>
      <c r="V4138" s="5">
        <f>data[[#This Row],[PriceUSD]]*data[[#This Row],[Quantity]]</f>
        <v>208.56</v>
      </c>
      <c r="W4138" s="7">
        <f>data[[#This Row],[OrderDate]] + TIME(VALUE(LEFT(data[[#This Row],[OrderTime]],2)), VALUE(RIGHT(data[[#This Row],[OrderTime]],2)), 0)</f>
        <v>45598.054166666669</v>
      </c>
      <c r="X4138" s="7">
        <f>_xlfn.MINIFS(data[OrderDateTime], data[CustomerName], data[[#This Row],[CustomerName]])</f>
        <v>45506.022916666669</v>
      </c>
      <c r="Y4138" t="str">
        <f>IF(data[[#This Row],[OrderDateTime]]=data[[#This Row],[FirstOrderDateTime]], "New", "Returning")</f>
        <v>Returning</v>
      </c>
      <c r="Z4138" s="7">
        <f>data[[#This Row],[DeliveryDate]] + data[[#This Row],[DeliveryTime]]</f>
        <v>45598.792361111111</v>
      </c>
      <c r="AA4138" s="7">
        <f>data[[#This Row],[OrderDateTime]] + 1</f>
        <v>45599.054166666669</v>
      </c>
      <c r="AB4138" s="7" t="str">
        <f>IF(data[[#This Row],[DeliveryDateTime]] &lt;= data[[#This Row],[SLADue]], "On Time", "Late")</f>
        <v>On Time</v>
      </c>
    </row>
    <row r="4139" spans="1:28" x14ac:dyDescent="0.2">
      <c r="A4139" t="s">
        <v>4689</v>
      </c>
      <c r="B4139" t="s">
        <v>19</v>
      </c>
      <c r="C4139" t="s">
        <v>49</v>
      </c>
      <c r="D4139" t="s">
        <v>50</v>
      </c>
      <c r="E4139" s="5">
        <v>29</v>
      </c>
      <c r="F4139" t="s">
        <v>138</v>
      </c>
      <c r="G4139">
        <v>3</v>
      </c>
      <c r="H4139" s="1">
        <v>45638</v>
      </c>
      <c r="I4139" s="1" t="str">
        <f>TEXT(data[[#This Row],[OrderDate]],"mmm")</f>
        <v>Dec</v>
      </c>
      <c r="J4139" s="6">
        <v>0.47083333333333333</v>
      </c>
      <c r="K4139" s="6" t="str">
        <f>TEXT(data[[#This Row],[OrderTime]],"h")</f>
        <v>11</v>
      </c>
      <c r="L4139" s="1">
        <v>45638</v>
      </c>
      <c r="M4139" s="6">
        <v>0.6791666666666667</v>
      </c>
      <c r="N4139" t="s">
        <v>131</v>
      </c>
      <c r="O4139" t="s">
        <v>657</v>
      </c>
      <c r="P4139" t="s">
        <v>133</v>
      </c>
      <c r="Q4139" t="s">
        <v>26</v>
      </c>
      <c r="R4139" t="s">
        <v>54</v>
      </c>
      <c r="S4139" t="s">
        <v>47</v>
      </c>
      <c r="T4139" t="s">
        <v>29</v>
      </c>
      <c r="U4139" t="s">
        <v>30</v>
      </c>
      <c r="V4139" s="5">
        <f>data[[#This Row],[PriceUSD]]*data[[#This Row],[Quantity]]</f>
        <v>87</v>
      </c>
      <c r="W4139" s="7">
        <f>data[[#This Row],[OrderDate]] + TIME(VALUE(LEFT(data[[#This Row],[OrderTime]],2)), VALUE(RIGHT(data[[#This Row],[OrderTime]],2)), 0)</f>
        <v>45638.022916666669</v>
      </c>
      <c r="X4139" s="7">
        <f>_xlfn.MINIFS(data[OrderDateTime], data[CustomerName], data[[#This Row],[CustomerName]])</f>
        <v>45521.038888888892</v>
      </c>
      <c r="Y4139" t="str">
        <f>IF(data[[#This Row],[OrderDateTime]]=data[[#This Row],[FirstOrderDateTime]], "New", "Returning")</f>
        <v>Returning</v>
      </c>
      <c r="Z4139" s="7">
        <f>data[[#This Row],[DeliveryDate]] + data[[#This Row],[DeliveryTime]]</f>
        <v>45638.679166666669</v>
      </c>
      <c r="AA4139" s="7">
        <f>data[[#This Row],[OrderDateTime]] + 1</f>
        <v>45639.022916666669</v>
      </c>
      <c r="AB4139" s="7" t="str">
        <f>IF(data[[#This Row],[DeliveryDateTime]] &lt;= data[[#This Row],[SLADue]], "On Time", "Late")</f>
        <v>On Time</v>
      </c>
    </row>
    <row r="4140" spans="1:28" x14ac:dyDescent="0.2">
      <c r="A4140" t="s">
        <v>4690</v>
      </c>
      <c r="B4140" t="s">
        <v>19</v>
      </c>
      <c r="C4140" t="s">
        <v>79</v>
      </c>
      <c r="D4140" t="s">
        <v>80</v>
      </c>
      <c r="E4140" s="5">
        <v>31.29</v>
      </c>
      <c r="F4140" t="s">
        <v>81</v>
      </c>
      <c r="G4140">
        <v>2</v>
      </c>
      <c r="H4140" s="1">
        <v>45735</v>
      </c>
      <c r="I4140" s="1" t="str">
        <f>TEXT(data[[#This Row],[OrderDate]],"mmm")</f>
        <v>Mar</v>
      </c>
      <c r="J4140" s="6">
        <v>0.72222222222222221</v>
      </c>
      <c r="K4140" s="6" t="str">
        <f>TEXT(data[[#This Row],[OrderTime]],"h")</f>
        <v>17</v>
      </c>
      <c r="L4140" s="1">
        <v>45736</v>
      </c>
      <c r="M4140" s="6">
        <v>0.72222222222222221</v>
      </c>
      <c r="N4140" t="s">
        <v>64</v>
      </c>
      <c r="O4140" t="s">
        <v>358</v>
      </c>
      <c r="P4140" t="s">
        <v>25</v>
      </c>
      <c r="Q4140" t="s">
        <v>53</v>
      </c>
      <c r="R4140" t="s">
        <v>83</v>
      </c>
      <c r="S4140" t="s">
        <v>28</v>
      </c>
      <c r="T4140" t="s">
        <v>29</v>
      </c>
      <c r="U4140" t="s">
        <v>39</v>
      </c>
      <c r="V4140" s="5">
        <f>data[[#This Row],[PriceUSD]]*data[[#This Row],[Quantity]]</f>
        <v>62.58</v>
      </c>
      <c r="W4140" s="7">
        <f>data[[#This Row],[OrderDate]] + TIME(VALUE(LEFT(data[[#This Row],[OrderTime]],2)), VALUE(RIGHT(data[[#This Row],[OrderTime]],2)), 0)</f>
        <v>45735.015277777777</v>
      </c>
      <c r="X4140" s="7">
        <f>_xlfn.MINIFS(data[OrderDateTime], data[CustomerName], data[[#This Row],[CustomerName]])</f>
        <v>45518.046527777777</v>
      </c>
      <c r="Y4140" t="str">
        <f>IF(data[[#This Row],[OrderDateTime]]=data[[#This Row],[FirstOrderDateTime]], "New", "Returning")</f>
        <v>Returning</v>
      </c>
      <c r="Z4140" s="7">
        <f>data[[#This Row],[DeliveryDate]] + data[[#This Row],[DeliveryTime]]</f>
        <v>45736.722222222219</v>
      </c>
      <c r="AA4140" s="7">
        <f>data[[#This Row],[OrderDateTime]] + 1</f>
        <v>45736.015277777777</v>
      </c>
      <c r="AB4140" s="7" t="str">
        <f>IF(data[[#This Row],[DeliveryDateTime]] &lt;= data[[#This Row],[SLADue]], "On Time", "Late")</f>
        <v>Late</v>
      </c>
    </row>
    <row r="4141" spans="1:28" x14ac:dyDescent="0.2">
      <c r="A4141" t="s">
        <v>4691</v>
      </c>
      <c r="B4141" t="s">
        <v>19</v>
      </c>
      <c r="C4141" t="s">
        <v>69</v>
      </c>
      <c r="D4141" t="s">
        <v>70</v>
      </c>
      <c r="E4141" s="5">
        <v>56.53</v>
      </c>
      <c r="F4141" t="s">
        <v>43</v>
      </c>
      <c r="G4141">
        <v>1</v>
      </c>
      <c r="H4141" s="1">
        <v>45557</v>
      </c>
      <c r="I4141" s="1" t="str">
        <f>TEXT(data[[#This Row],[OrderDate]],"mmm")</f>
        <v>Sep</v>
      </c>
      <c r="J4141" s="6">
        <v>0.71875</v>
      </c>
      <c r="K4141" s="6" t="str">
        <f>TEXT(data[[#This Row],[OrderTime]],"h")</f>
        <v>17</v>
      </c>
      <c r="L4141" s="1">
        <v>45558</v>
      </c>
      <c r="M4141" s="6">
        <v>0.88541666666666663</v>
      </c>
      <c r="N4141" t="s">
        <v>112</v>
      </c>
      <c r="O4141" t="s">
        <v>375</v>
      </c>
      <c r="P4141" t="s">
        <v>36</v>
      </c>
      <c r="Q4141" t="s">
        <v>53</v>
      </c>
      <c r="R4141" t="s">
        <v>37</v>
      </c>
      <c r="S4141" t="s">
        <v>28</v>
      </c>
      <c r="T4141" t="s">
        <v>38</v>
      </c>
      <c r="U4141" t="s">
        <v>39</v>
      </c>
      <c r="V4141" s="5">
        <f>data[[#This Row],[PriceUSD]]*data[[#This Row],[Quantity]]</f>
        <v>56.53</v>
      </c>
      <c r="W4141" s="7">
        <f>data[[#This Row],[OrderDate]] + TIME(VALUE(LEFT(data[[#This Row],[OrderTime]],2)), VALUE(RIGHT(data[[#This Row],[OrderTime]],2)), 0)</f>
        <v>45557.052083333336</v>
      </c>
      <c r="X4141" s="7">
        <f>_xlfn.MINIFS(data[OrderDateTime], data[CustomerName], data[[#This Row],[CustomerName]])</f>
        <v>45557.052083333336</v>
      </c>
      <c r="Y4141" t="str">
        <f>IF(data[[#This Row],[OrderDateTime]]=data[[#This Row],[FirstOrderDateTime]], "New", "Returning")</f>
        <v>New</v>
      </c>
      <c r="Z4141" s="7">
        <f>data[[#This Row],[DeliveryDate]] + data[[#This Row],[DeliveryTime]]</f>
        <v>45558.885416666664</v>
      </c>
      <c r="AA4141" s="7">
        <f>data[[#This Row],[OrderDateTime]] + 1</f>
        <v>45558.052083333336</v>
      </c>
      <c r="AB4141" s="7" t="str">
        <f>IF(data[[#This Row],[DeliveryDateTime]] &lt;= data[[#This Row],[SLADue]], "On Time", "Late")</f>
        <v>Late</v>
      </c>
    </row>
    <row r="4142" spans="1:28" x14ac:dyDescent="0.2">
      <c r="A4142" t="s">
        <v>4692</v>
      </c>
      <c r="B4142" t="s">
        <v>19</v>
      </c>
      <c r="C4142" t="s">
        <v>126</v>
      </c>
      <c r="D4142" t="s">
        <v>127</v>
      </c>
      <c r="E4142" s="5">
        <v>20.420000000000002</v>
      </c>
      <c r="F4142" t="s">
        <v>87</v>
      </c>
      <c r="G4142">
        <v>3</v>
      </c>
      <c r="H4142" s="1">
        <v>45522</v>
      </c>
      <c r="I4142" s="1" t="str">
        <f>TEXT(data[[#This Row],[OrderDate]],"mmm")</f>
        <v>Aug</v>
      </c>
      <c r="J4142" s="6">
        <v>0.43819444444444444</v>
      </c>
      <c r="K4142" s="6" t="str">
        <f>TEXT(data[[#This Row],[OrderTime]],"h")</f>
        <v>10</v>
      </c>
      <c r="L4142" s="1">
        <v>45523</v>
      </c>
      <c r="M4142" s="6">
        <v>0.47986111111111113</v>
      </c>
      <c r="N4142" t="s">
        <v>175</v>
      </c>
      <c r="O4142" t="s">
        <v>414</v>
      </c>
      <c r="P4142" t="s">
        <v>25</v>
      </c>
      <c r="Q4142" t="s">
        <v>53</v>
      </c>
      <c r="R4142" t="s">
        <v>129</v>
      </c>
      <c r="S4142" t="s">
        <v>28</v>
      </c>
      <c r="T4142" t="s">
        <v>106</v>
      </c>
      <c r="U4142" t="s">
        <v>30</v>
      </c>
      <c r="V4142" s="5">
        <f>data[[#This Row],[PriceUSD]]*data[[#This Row],[Quantity]]</f>
        <v>61.260000000000005</v>
      </c>
      <c r="W4142" s="7">
        <f>data[[#This Row],[OrderDate]] + TIME(VALUE(LEFT(data[[#This Row],[OrderTime]],2)), VALUE(RIGHT(data[[#This Row],[OrderTime]],2)), 0)</f>
        <v>45522.030555555553</v>
      </c>
      <c r="X4142" s="7">
        <f>_xlfn.MINIFS(data[OrderDateTime], data[CustomerName], data[[#This Row],[CustomerName]])</f>
        <v>45513.017361111109</v>
      </c>
      <c r="Y4142" t="str">
        <f>IF(data[[#This Row],[OrderDateTime]]=data[[#This Row],[FirstOrderDateTime]], "New", "Returning")</f>
        <v>Returning</v>
      </c>
      <c r="Z4142" s="7">
        <f>data[[#This Row],[DeliveryDate]] + data[[#This Row],[DeliveryTime]]</f>
        <v>45523.479861111111</v>
      </c>
      <c r="AA4142" s="7">
        <f>data[[#This Row],[OrderDateTime]] + 1</f>
        <v>45523.030555555553</v>
      </c>
      <c r="AB4142" s="7" t="str">
        <f>IF(data[[#This Row],[DeliveryDateTime]] &lt;= data[[#This Row],[SLADue]], "On Time", "Late")</f>
        <v>Late</v>
      </c>
    </row>
    <row r="4143" spans="1:28" x14ac:dyDescent="0.2">
      <c r="A4143" t="s">
        <v>4693</v>
      </c>
      <c r="B4143" t="s">
        <v>19</v>
      </c>
      <c r="C4143" t="s">
        <v>49</v>
      </c>
      <c r="D4143" t="s">
        <v>50</v>
      </c>
      <c r="E4143" s="5">
        <v>28.83</v>
      </c>
      <c r="F4143" t="s">
        <v>138</v>
      </c>
      <c r="G4143">
        <v>1</v>
      </c>
      <c r="H4143" s="1">
        <v>45651</v>
      </c>
      <c r="I4143" s="1" t="str">
        <f>TEXT(data[[#This Row],[OrderDate]],"mmm")</f>
        <v>Dec</v>
      </c>
      <c r="J4143" s="6">
        <v>0.54722222222222228</v>
      </c>
      <c r="K4143" s="6" t="str">
        <f>TEXT(data[[#This Row],[OrderTime]],"h")</f>
        <v>13</v>
      </c>
      <c r="L4143" s="1">
        <v>45651</v>
      </c>
      <c r="M4143" s="6">
        <v>0.71388888888888891</v>
      </c>
      <c r="N4143" t="s">
        <v>388</v>
      </c>
      <c r="O4143" t="s">
        <v>593</v>
      </c>
      <c r="P4143" t="s">
        <v>234</v>
      </c>
      <c r="Q4143" t="s">
        <v>26</v>
      </c>
      <c r="R4143" t="s">
        <v>54</v>
      </c>
      <c r="S4143" t="s">
        <v>47</v>
      </c>
      <c r="T4143" t="s">
        <v>38</v>
      </c>
      <c r="U4143" t="s">
        <v>30</v>
      </c>
      <c r="V4143" s="5">
        <f>data[[#This Row],[PriceUSD]]*data[[#This Row],[Quantity]]</f>
        <v>28.83</v>
      </c>
      <c r="W4143" s="7">
        <f>data[[#This Row],[OrderDate]] + TIME(VALUE(LEFT(data[[#This Row],[OrderTime]],2)), VALUE(RIGHT(data[[#This Row],[OrderTime]],2)), 0)</f>
        <v>45651.015277777777</v>
      </c>
      <c r="X4143" s="7">
        <f>_xlfn.MINIFS(data[OrderDateTime], data[CustomerName], data[[#This Row],[CustomerName]])</f>
        <v>45518.007638888892</v>
      </c>
      <c r="Y4143" t="str">
        <f>IF(data[[#This Row],[OrderDateTime]]=data[[#This Row],[FirstOrderDateTime]], "New", "Returning")</f>
        <v>Returning</v>
      </c>
      <c r="Z4143" s="7">
        <f>data[[#This Row],[DeliveryDate]] + data[[#This Row],[DeliveryTime]]</f>
        <v>45651.713888888888</v>
      </c>
      <c r="AA4143" s="7">
        <f>data[[#This Row],[OrderDateTime]] + 1</f>
        <v>45652.015277777777</v>
      </c>
      <c r="AB4143" s="7" t="str">
        <f>IF(data[[#This Row],[DeliveryDateTime]] &lt;= data[[#This Row],[SLADue]], "On Time", "Late")</f>
        <v>On Time</v>
      </c>
    </row>
    <row r="4144" spans="1:28" x14ac:dyDescent="0.2">
      <c r="A4144" t="s">
        <v>4694</v>
      </c>
      <c r="B4144" t="s">
        <v>19</v>
      </c>
      <c r="C4144" t="s">
        <v>69</v>
      </c>
      <c r="D4144" t="s">
        <v>70</v>
      </c>
      <c r="E4144" s="5">
        <v>59.73</v>
      </c>
      <c r="F4144" t="s">
        <v>56</v>
      </c>
      <c r="G4144">
        <v>1</v>
      </c>
      <c r="H4144" s="1">
        <v>45623</v>
      </c>
      <c r="I4144" s="1" t="str">
        <f>TEXT(data[[#This Row],[OrderDate]],"mmm")</f>
        <v>Nov</v>
      </c>
      <c r="J4144" s="6">
        <v>0.75694444444444442</v>
      </c>
      <c r="K4144" s="6" t="str">
        <f>TEXT(data[[#This Row],[OrderTime]],"h")</f>
        <v>18</v>
      </c>
      <c r="L4144" s="1">
        <v>45624</v>
      </c>
      <c r="M4144" s="6">
        <v>0.79861111111111116</v>
      </c>
      <c r="N4144" t="s">
        <v>292</v>
      </c>
      <c r="O4144" t="s">
        <v>937</v>
      </c>
      <c r="P4144" t="s">
        <v>77</v>
      </c>
      <c r="Q4144" t="s">
        <v>26</v>
      </c>
      <c r="R4144" t="s">
        <v>37</v>
      </c>
      <c r="S4144" t="s">
        <v>28</v>
      </c>
      <c r="T4144" t="s">
        <v>106</v>
      </c>
      <c r="U4144" t="s">
        <v>67</v>
      </c>
      <c r="V4144" s="5">
        <f>data[[#This Row],[PriceUSD]]*data[[#This Row],[Quantity]]</f>
        <v>59.73</v>
      </c>
      <c r="W4144" s="7">
        <f>data[[#This Row],[OrderDate]] + TIME(VALUE(LEFT(data[[#This Row],[OrderTime]],2)), VALUE(RIGHT(data[[#This Row],[OrderTime]],2)), 0)</f>
        <v>45623.030555555553</v>
      </c>
      <c r="X4144" s="7">
        <f>_xlfn.MINIFS(data[OrderDateTime], data[CustomerName], data[[#This Row],[CustomerName]])</f>
        <v>45533.046527777777</v>
      </c>
      <c r="Y4144" t="str">
        <f>IF(data[[#This Row],[OrderDateTime]]=data[[#This Row],[FirstOrderDateTime]], "New", "Returning")</f>
        <v>Returning</v>
      </c>
      <c r="Z4144" s="7">
        <f>data[[#This Row],[DeliveryDate]] + data[[#This Row],[DeliveryTime]]</f>
        <v>45624.798611111109</v>
      </c>
      <c r="AA4144" s="7">
        <f>data[[#This Row],[OrderDateTime]] + 1</f>
        <v>45624.030555555553</v>
      </c>
      <c r="AB4144" s="7" t="str">
        <f>IF(data[[#This Row],[DeliveryDateTime]] &lt;= data[[#This Row],[SLADue]], "On Time", "Late")</f>
        <v>Late</v>
      </c>
    </row>
    <row r="4145" spans="1:28" x14ac:dyDescent="0.2">
      <c r="A4145" t="s">
        <v>4695</v>
      </c>
      <c r="B4145" t="s">
        <v>19</v>
      </c>
      <c r="C4145" t="s">
        <v>190</v>
      </c>
      <c r="D4145" t="s">
        <v>191</v>
      </c>
      <c r="E4145" s="5">
        <v>25.99</v>
      </c>
      <c r="F4145" t="s">
        <v>87</v>
      </c>
      <c r="G4145">
        <v>10</v>
      </c>
      <c r="H4145" s="1">
        <v>45867</v>
      </c>
      <c r="I4145" s="1" t="str">
        <f>TEXT(data[[#This Row],[OrderDate]],"mmm")</f>
        <v>Jul</v>
      </c>
      <c r="J4145" s="6">
        <v>0.50902777777777775</v>
      </c>
      <c r="K4145" s="6" t="str">
        <f>TEXT(data[[#This Row],[OrderTime]],"h")</f>
        <v>12</v>
      </c>
      <c r="L4145" s="1">
        <v>45867</v>
      </c>
      <c r="M4145" s="6">
        <v>0.80069444444444449</v>
      </c>
      <c r="N4145" t="s">
        <v>139</v>
      </c>
      <c r="O4145" t="s">
        <v>375</v>
      </c>
      <c r="P4145" t="s">
        <v>36</v>
      </c>
      <c r="Q4145" t="s">
        <v>53</v>
      </c>
      <c r="R4145" t="s">
        <v>192</v>
      </c>
      <c r="S4145" t="s">
        <v>47</v>
      </c>
      <c r="T4145" t="s">
        <v>106</v>
      </c>
      <c r="U4145" t="s">
        <v>30</v>
      </c>
      <c r="V4145" s="5">
        <f>data[[#This Row],[PriceUSD]]*data[[#This Row],[Quantity]]</f>
        <v>259.89999999999998</v>
      </c>
      <c r="W4145" s="7">
        <f>data[[#This Row],[OrderDate]] + TIME(VALUE(LEFT(data[[#This Row],[OrderTime]],2)), VALUE(RIGHT(data[[#This Row],[OrderTime]],2)), 0)</f>
        <v>45867.054166666669</v>
      </c>
      <c r="X4145" s="7">
        <f>_xlfn.MINIFS(data[OrderDateTime], data[CustomerName], data[[#This Row],[CustomerName]])</f>
        <v>45557.052083333336</v>
      </c>
      <c r="Y4145" t="str">
        <f>IF(data[[#This Row],[OrderDateTime]]=data[[#This Row],[FirstOrderDateTime]], "New", "Returning")</f>
        <v>Returning</v>
      </c>
      <c r="Z4145" s="7">
        <f>data[[#This Row],[DeliveryDate]] + data[[#This Row],[DeliveryTime]]</f>
        <v>45867.800694444442</v>
      </c>
      <c r="AA4145" s="7">
        <f>data[[#This Row],[OrderDateTime]] + 1</f>
        <v>45868.054166666669</v>
      </c>
      <c r="AB4145" s="7" t="str">
        <f>IF(data[[#This Row],[DeliveryDateTime]] &lt;= data[[#This Row],[SLADue]], "On Time", "Late")</f>
        <v>On Time</v>
      </c>
    </row>
    <row r="4146" spans="1:28" x14ac:dyDescent="0.2">
      <c r="A4146" t="s">
        <v>4696</v>
      </c>
      <c r="B4146" t="s">
        <v>19</v>
      </c>
      <c r="C4146" t="s">
        <v>41</v>
      </c>
      <c r="D4146" t="s">
        <v>42</v>
      </c>
      <c r="E4146" s="5">
        <v>40.81</v>
      </c>
      <c r="F4146" t="s">
        <v>74</v>
      </c>
      <c r="G4146">
        <v>4</v>
      </c>
      <c r="H4146" s="1">
        <v>45869</v>
      </c>
      <c r="I4146" s="1" t="str">
        <f>TEXT(data[[#This Row],[OrderDate]],"mmm")</f>
        <v>Jul</v>
      </c>
      <c r="J4146" s="6">
        <v>0.49027777777777776</v>
      </c>
      <c r="K4146" s="6" t="str">
        <f>TEXT(data[[#This Row],[OrderTime]],"h")</f>
        <v>11</v>
      </c>
      <c r="L4146" s="1">
        <v>45869</v>
      </c>
      <c r="M4146" s="6">
        <v>0.74027777777777781</v>
      </c>
      <c r="N4146" t="s">
        <v>23</v>
      </c>
      <c r="O4146" t="s">
        <v>1787</v>
      </c>
      <c r="P4146" t="s">
        <v>25</v>
      </c>
      <c r="Q4146" t="s">
        <v>26</v>
      </c>
      <c r="R4146" t="s">
        <v>46</v>
      </c>
      <c r="S4146" t="s">
        <v>47</v>
      </c>
      <c r="T4146" t="s">
        <v>29</v>
      </c>
      <c r="U4146" t="s">
        <v>30</v>
      </c>
      <c r="V4146" s="5">
        <f>data[[#This Row],[PriceUSD]]*data[[#This Row],[Quantity]]</f>
        <v>163.24</v>
      </c>
      <c r="W4146" s="7">
        <f>data[[#This Row],[OrderDate]] + TIME(VALUE(LEFT(data[[#This Row],[OrderTime]],2)), VALUE(RIGHT(data[[#This Row],[OrderTime]],2)), 0)</f>
        <v>45869.054166666669</v>
      </c>
      <c r="X4146" s="7">
        <f>_xlfn.MINIFS(data[OrderDateTime], data[CustomerName], data[[#This Row],[CustomerName]])</f>
        <v>45531.030555555553</v>
      </c>
      <c r="Y4146" t="str">
        <f>IF(data[[#This Row],[OrderDateTime]]=data[[#This Row],[FirstOrderDateTime]], "New", "Returning")</f>
        <v>Returning</v>
      </c>
      <c r="Z4146" s="7">
        <f>data[[#This Row],[DeliveryDate]] + data[[#This Row],[DeliveryTime]]</f>
        <v>45869.740277777775</v>
      </c>
      <c r="AA4146" s="7">
        <f>data[[#This Row],[OrderDateTime]] + 1</f>
        <v>45870.054166666669</v>
      </c>
      <c r="AB4146" s="7" t="str">
        <f>IF(data[[#This Row],[DeliveryDateTime]] &lt;= data[[#This Row],[SLADue]], "On Time", "Late")</f>
        <v>On Time</v>
      </c>
    </row>
    <row r="4147" spans="1:28" x14ac:dyDescent="0.2">
      <c r="A4147" t="s">
        <v>4697</v>
      </c>
      <c r="B4147" t="s">
        <v>19</v>
      </c>
      <c r="C4147" t="s">
        <v>41</v>
      </c>
      <c r="D4147" t="s">
        <v>42</v>
      </c>
      <c r="E4147" s="5">
        <v>38.299999999999997</v>
      </c>
      <c r="F4147" t="s">
        <v>119</v>
      </c>
      <c r="G4147">
        <v>2</v>
      </c>
      <c r="H4147" s="1">
        <v>45563</v>
      </c>
      <c r="I4147" s="1" t="str">
        <f>TEXT(data[[#This Row],[OrderDate]],"mmm")</f>
        <v>Sep</v>
      </c>
      <c r="J4147" s="6">
        <v>0.48541666666666666</v>
      </c>
      <c r="K4147" s="6" t="str">
        <f>TEXT(data[[#This Row],[OrderTime]],"h")</f>
        <v>11</v>
      </c>
      <c r="L4147" s="1">
        <v>45564</v>
      </c>
      <c r="M4147" s="6">
        <v>0.73541666666666672</v>
      </c>
      <c r="N4147" t="s">
        <v>163</v>
      </c>
      <c r="O4147" t="s">
        <v>444</v>
      </c>
      <c r="P4147" t="s">
        <v>77</v>
      </c>
      <c r="Q4147" t="s">
        <v>26</v>
      </c>
      <c r="R4147" t="s">
        <v>46</v>
      </c>
      <c r="S4147" t="s">
        <v>28</v>
      </c>
      <c r="T4147" t="s">
        <v>29</v>
      </c>
      <c r="U4147" t="s">
        <v>39</v>
      </c>
      <c r="V4147" s="5">
        <f>data[[#This Row],[PriceUSD]]*data[[#This Row],[Quantity]]</f>
        <v>76.599999999999994</v>
      </c>
      <c r="W4147" s="7">
        <f>data[[#This Row],[OrderDate]] + TIME(VALUE(LEFT(data[[#This Row],[OrderTime]],2)), VALUE(RIGHT(data[[#This Row],[OrderTime]],2)), 0)</f>
        <v>45563.046527777777</v>
      </c>
      <c r="X4147" s="7">
        <f>_xlfn.MINIFS(data[OrderDateTime], data[CustomerName], data[[#This Row],[CustomerName]])</f>
        <v>45544.007638888892</v>
      </c>
      <c r="Y4147" t="str">
        <f>IF(data[[#This Row],[OrderDateTime]]=data[[#This Row],[FirstOrderDateTime]], "New", "Returning")</f>
        <v>Returning</v>
      </c>
      <c r="Z4147" s="7">
        <f>data[[#This Row],[DeliveryDate]] + data[[#This Row],[DeliveryTime]]</f>
        <v>45564.73541666667</v>
      </c>
      <c r="AA4147" s="7">
        <f>data[[#This Row],[OrderDateTime]] + 1</f>
        <v>45564.046527777777</v>
      </c>
      <c r="AB4147" s="7" t="str">
        <f>IF(data[[#This Row],[DeliveryDateTime]] &lt;= data[[#This Row],[SLADue]], "On Time", "Late")</f>
        <v>Late</v>
      </c>
    </row>
    <row r="4148" spans="1:28" x14ac:dyDescent="0.2">
      <c r="A4148" t="s">
        <v>4698</v>
      </c>
      <c r="B4148" t="s">
        <v>19</v>
      </c>
      <c r="C4148" t="s">
        <v>190</v>
      </c>
      <c r="D4148" t="s">
        <v>191</v>
      </c>
      <c r="E4148" s="5">
        <v>27.29</v>
      </c>
      <c r="F4148" t="s">
        <v>87</v>
      </c>
      <c r="G4148">
        <v>1</v>
      </c>
      <c r="H4148" s="1">
        <v>45612</v>
      </c>
      <c r="I4148" s="1" t="str">
        <f>TEXT(data[[#This Row],[OrderDate]],"mmm")</f>
        <v>Nov</v>
      </c>
      <c r="J4148" s="6">
        <v>0.88958333333333328</v>
      </c>
      <c r="K4148" s="6" t="str">
        <f>TEXT(data[[#This Row],[OrderTime]],"h")</f>
        <v>21</v>
      </c>
      <c r="L4148" s="1">
        <v>45614</v>
      </c>
      <c r="M4148" s="6">
        <v>0.79027777777777775</v>
      </c>
      <c r="N4148" t="s">
        <v>95</v>
      </c>
      <c r="O4148" t="s">
        <v>379</v>
      </c>
      <c r="P4148" t="s">
        <v>25</v>
      </c>
      <c r="Q4148" t="s">
        <v>26</v>
      </c>
      <c r="R4148" t="s">
        <v>192</v>
      </c>
      <c r="S4148" t="s">
        <v>105</v>
      </c>
      <c r="T4148" t="s">
        <v>136</v>
      </c>
      <c r="U4148" t="s">
        <v>30</v>
      </c>
      <c r="V4148" s="5">
        <f>data[[#This Row],[PriceUSD]]*data[[#This Row],[Quantity]]</f>
        <v>27.29</v>
      </c>
      <c r="W4148" s="7">
        <f>data[[#This Row],[OrderDate]] + TIME(VALUE(LEFT(data[[#This Row],[OrderTime]],2)), VALUE(RIGHT(data[[#This Row],[OrderTime]],2)), 0)</f>
        <v>45612.022916666669</v>
      </c>
      <c r="X4148" s="7">
        <f>_xlfn.MINIFS(data[OrderDateTime], data[CustomerName], data[[#This Row],[CustomerName]])</f>
        <v>45520.015277777777</v>
      </c>
      <c r="Y4148" t="str">
        <f>IF(data[[#This Row],[OrderDateTime]]=data[[#This Row],[FirstOrderDateTime]], "New", "Returning")</f>
        <v>Returning</v>
      </c>
      <c r="Z4148" s="7">
        <f>data[[#This Row],[DeliveryDate]] + data[[#This Row],[DeliveryTime]]</f>
        <v>45614.790277777778</v>
      </c>
      <c r="AA4148" s="7">
        <f>data[[#This Row],[OrderDateTime]] + 1</f>
        <v>45613.022916666669</v>
      </c>
      <c r="AB4148" s="7" t="str">
        <f>IF(data[[#This Row],[DeliveryDateTime]] &lt;= data[[#This Row],[SLADue]], "On Time", "Late")</f>
        <v>Late</v>
      </c>
    </row>
    <row r="4149" spans="1:28" x14ac:dyDescent="0.2">
      <c r="A4149" t="s">
        <v>4699</v>
      </c>
      <c r="B4149" t="s">
        <v>19</v>
      </c>
      <c r="C4149" t="s">
        <v>190</v>
      </c>
      <c r="D4149" t="s">
        <v>191</v>
      </c>
      <c r="E4149" s="5">
        <v>22.22</v>
      </c>
      <c r="F4149" t="s">
        <v>87</v>
      </c>
      <c r="G4149">
        <v>1</v>
      </c>
      <c r="H4149" s="1">
        <v>45816</v>
      </c>
      <c r="I4149" s="1" t="str">
        <f>TEXT(data[[#This Row],[OrderDate]],"mmm")</f>
        <v>Jun</v>
      </c>
      <c r="J4149" s="6">
        <v>0.42569444444444443</v>
      </c>
      <c r="K4149" s="6" t="str">
        <f>TEXT(data[[#This Row],[OrderTime]],"h")</f>
        <v>10</v>
      </c>
      <c r="L4149" s="1">
        <v>45817</v>
      </c>
      <c r="M4149" s="6">
        <v>0.67569444444444449</v>
      </c>
      <c r="N4149" t="s">
        <v>88</v>
      </c>
      <c r="O4149" t="s">
        <v>157</v>
      </c>
      <c r="P4149" t="s">
        <v>25</v>
      </c>
      <c r="Q4149" t="s">
        <v>26</v>
      </c>
      <c r="R4149" t="s">
        <v>192</v>
      </c>
      <c r="S4149" t="s">
        <v>28</v>
      </c>
      <c r="T4149" t="s">
        <v>29</v>
      </c>
      <c r="U4149" t="s">
        <v>67</v>
      </c>
      <c r="V4149" s="5">
        <f>data[[#This Row],[PriceUSD]]*data[[#This Row],[Quantity]]</f>
        <v>22.22</v>
      </c>
      <c r="W4149" s="7">
        <f>data[[#This Row],[OrderDate]] + TIME(VALUE(LEFT(data[[#This Row],[OrderTime]],2)), VALUE(RIGHT(data[[#This Row],[OrderTime]],2)), 0)</f>
        <v>45816.030555555553</v>
      </c>
      <c r="X4149" s="7">
        <f>_xlfn.MINIFS(data[OrderDateTime], data[CustomerName], data[[#This Row],[CustomerName]])</f>
        <v>45540.038888888892</v>
      </c>
      <c r="Y4149" t="str">
        <f>IF(data[[#This Row],[OrderDateTime]]=data[[#This Row],[FirstOrderDateTime]], "New", "Returning")</f>
        <v>Returning</v>
      </c>
      <c r="Z4149" s="7">
        <f>data[[#This Row],[DeliveryDate]] + data[[#This Row],[DeliveryTime]]</f>
        <v>45817.675694444442</v>
      </c>
      <c r="AA4149" s="7">
        <f>data[[#This Row],[OrderDateTime]] + 1</f>
        <v>45817.030555555553</v>
      </c>
      <c r="AB4149" s="7" t="str">
        <f>IF(data[[#This Row],[DeliveryDateTime]] &lt;= data[[#This Row],[SLADue]], "On Time", "Late")</f>
        <v>Late</v>
      </c>
    </row>
    <row r="4150" spans="1:28" x14ac:dyDescent="0.2">
      <c r="A4150" t="s">
        <v>4700</v>
      </c>
      <c r="B4150" t="s">
        <v>19</v>
      </c>
      <c r="C4150" t="s">
        <v>41</v>
      </c>
      <c r="D4150" t="s">
        <v>42</v>
      </c>
      <c r="E4150" s="5">
        <v>37.14</v>
      </c>
      <c r="F4150" t="s">
        <v>182</v>
      </c>
      <c r="G4150">
        <v>1</v>
      </c>
      <c r="H4150" s="1">
        <v>45535</v>
      </c>
      <c r="I4150" s="1" t="str">
        <f>TEXT(data[[#This Row],[OrderDate]],"mmm")</f>
        <v>Aug</v>
      </c>
      <c r="J4150" s="6">
        <v>0.45694444444444443</v>
      </c>
      <c r="K4150" s="6" t="str">
        <f>TEXT(data[[#This Row],[OrderTime]],"h")</f>
        <v>10</v>
      </c>
      <c r="L4150" s="1">
        <v>45535</v>
      </c>
      <c r="M4150" s="6">
        <v>0.70694444444444449</v>
      </c>
      <c r="N4150" t="s">
        <v>64</v>
      </c>
      <c r="O4150" t="s">
        <v>748</v>
      </c>
      <c r="P4150" t="s">
        <v>25</v>
      </c>
      <c r="Q4150" t="s">
        <v>53</v>
      </c>
      <c r="R4150" t="s">
        <v>46</v>
      </c>
      <c r="S4150" t="s">
        <v>47</v>
      </c>
      <c r="T4150" t="s">
        <v>38</v>
      </c>
      <c r="U4150" t="s">
        <v>30</v>
      </c>
      <c r="V4150" s="5">
        <f>data[[#This Row],[PriceUSD]]*data[[#This Row],[Quantity]]</f>
        <v>37.14</v>
      </c>
      <c r="W4150" s="7">
        <f>data[[#This Row],[OrderDate]] + TIME(VALUE(LEFT(data[[#This Row],[OrderTime]],2)), VALUE(RIGHT(data[[#This Row],[OrderTime]],2)), 0)</f>
        <v>45535.030555555553</v>
      </c>
      <c r="X4150" s="7">
        <f>_xlfn.MINIFS(data[OrderDateTime], data[CustomerName], data[[#This Row],[CustomerName]])</f>
        <v>45507.015277777777</v>
      </c>
      <c r="Y4150" t="str">
        <f>IF(data[[#This Row],[OrderDateTime]]=data[[#This Row],[FirstOrderDateTime]], "New", "Returning")</f>
        <v>Returning</v>
      </c>
      <c r="Z4150" s="7">
        <f>data[[#This Row],[DeliveryDate]] + data[[#This Row],[DeliveryTime]]</f>
        <v>45535.706944444442</v>
      </c>
      <c r="AA4150" s="7">
        <f>data[[#This Row],[OrderDateTime]] + 1</f>
        <v>45536.030555555553</v>
      </c>
      <c r="AB4150" s="7" t="str">
        <f>IF(data[[#This Row],[DeliveryDateTime]] &lt;= data[[#This Row],[SLADue]], "On Time", "Late")</f>
        <v>On Time</v>
      </c>
    </row>
    <row r="4151" spans="1:28" x14ac:dyDescent="0.2">
      <c r="A4151" t="s">
        <v>4701</v>
      </c>
      <c r="B4151" t="s">
        <v>19</v>
      </c>
      <c r="C4151" t="s">
        <v>92</v>
      </c>
      <c r="D4151" t="s">
        <v>93</v>
      </c>
      <c r="E4151" s="5">
        <v>88.87</v>
      </c>
      <c r="F4151" t="s">
        <v>63</v>
      </c>
      <c r="G4151">
        <v>1</v>
      </c>
      <c r="H4151" s="1">
        <v>45824</v>
      </c>
      <c r="I4151" s="1" t="str">
        <f>TEXT(data[[#This Row],[OrderDate]],"mmm")</f>
        <v>Jun</v>
      </c>
      <c r="J4151" s="6">
        <v>0.83680555555555558</v>
      </c>
      <c r="K4151" s="6" t="str">
        <f>TEXT(data[[#This Row],[OrderTime]],"h")</f>
        <v>20</v>
      </c>
      <c r="L4151" s="1">
        <v>45825</v>
      </c>
      <c r="M4151" s="6">
        <v>0.87847222222222221</v>
      </c>
      <c r="N4151" t="s">
        <v>112</v>
      </c>
      <c r="O4151" t="s">
        <v>1159</v>
      </c>
      <c r="P4151" t="s">
        <v>36</v>
      </c>
      <c r="Q4151" t="s">
        <v>26</v>
      </c>
      <c r="R4151" t="s">
        <v>66</v>
      </c>
      <c r="S4151" t="s">
        <v>28</v>
      </c>
      <c r="T4151" t="s">
        <v>38</v>
      </c>
      <c r="U4151" t="s">
        <v>39</v>
      </c>
      <c r="V4151" s="5">
        <f>data[[#This Row],[PriceUSD]]*data[[#This Row],[Quantity]]</f>
        <v>88.87</v>
      </c>
      <c r="W4151" s="7">
        <f>data[[#This Row],[OrderDate]] + TIME(VALUE(LEFT(data[[#This Row],[OrderTime]],2)), VALUE(RIGHT(data[[#This Row],[OrderTime]],2)), 0)</f>
        <v>45824.038888888892</v>
      </c>
      <c r="X4151" s="7">
        <f>_xlfn.MINIFS(data[OrderDateTime], data[CustomerName], data[[#This Row],[CustomerName]])</f>
        <v>45531.052083333336</v>
      </c>
      <c r="Y4151" t="str">
        <f>IF(data[[#This Row],[OrderDateTime]]=data[[#This Row],[FirstOrderDateTime]], "New", "Returning")</f>
        <v>Returning</v>
      </c>
      <c r="Z4151" s="7">
        <f>data[[#This Row],[DeliveryDate]] + data[[#This Row],[DeliveryTime]]</f>
        <v>45825.878472222219</v>
      </c>
      <c r="AA4151" s="7">
        <f>data[[#This Row],[OrderDateTime]] + 1</f>
        <v>45825.038888888892</v>
      </c>
      <c r="AB4151" s="7" t="str">
        <f>IF(data[[#This Row],[DeliveryDateTime]] &lt;= data[[#This Row],[SLADue]], "On Time", "Late")</f>
        <v>Late</v>
      </c>
    </row>
    <row r="4152" spans="1:28" x14ac:dyDescent="0.2">
      <c r="A4152" t="s">
        <v>4702</v>
      </c>
      <c r="B4152" t="s">
        <v>19</v>
      </c>
      <c r="C4152" t="s">
        <v>110</v>
      </c>
      <c r="D4152" t="s">
        <v>111</v>
      </c>
      <c r="E4152" s="5">
        <v>11.47</v>
      </c>
      <c r="F4152" t="s">
        <v>71</v>
      </c>
      <c r="G4152">
        <v>1</v>
      </c>
      <c r="H4152" s="1">
        <v>45623</v>
      </c>
      <c r="I4152" s="1" t="str">
        <f>TEXT(data[[#This Row],[OrderDate]],"mmm")</f>
        <v>Nov</v>
      </c>
      <c r="J4152" s="6">
        <v>0.45069444444444445</v>
      </c>
      <c r="K4152" s="6" t="str">
        <f>TEXT(data[[#This Row],[OrderTime]],"h")</f>
        <v>10</v>
      </c>
      <c r="L4152" s="1">
        <v>45624</v>
      </c>
      <c r="M4152" s="6">
        <v>0.5756944444444444</v>
      </c>
      <c r="N4152" t="s">
        <v>95</v>
      </c>
      <c r="O4152" t="s">
        <v>873</v>
      </c>
      <c r="P4152" t="s">
        <v>25</v>
      </c>
      <c r="Q4152" t="s">
        <v>26</v>
      </c>
      <c r="R4152" t="s">
        <v>114</v>
      </c>
      <c r="S4152" t="s">
        <v>28</v>
      </c>
      <c r="T4152" t="s">
        <v>38</v>
      </c>
      <c r="U4152" t="s">
        <v>67</v>
      </c>
      <c r="V4152" s="5">
        <f>data[[#This Row],[PriceUSD]]*data[[#This Row],[Quantity]]</f>
        <v>11.47</v>
      </c>
      <c r="W4152" s="7">
        <f>data[[#This Row],[OrderDate]] + TIME(VALUE(LEFT(data[[#This Row],[OrderTime]],2)), VALUE(RIGHT(data[[#This Row],[OrderTime]],2)), 0)</f>
        <v>45623.030555555553</v>
      </c>
      <c r="X4152" s="7">
        <f>_xlfn.MINIFS(data[OrderDateTime], data[CustomerName], data[[#This Row],[CustomerName]])</f>
        <v>45523.022916666669</v>
      </c>
      <c r="Y4152" t="str">
        <f>IF(data[[#This Row],[OrderDateTime]]=data[[#This Row],[FirstOrderDateTime]], "New", "Returning")</f>
        <v>Returning</v>
      </c>
      <c r="Z4152" s="7">
        <f>data[[#This Row],[DeliveryDate]] + data[[#This Row],[DeliveryTime]]</f>
        <v>45624.575694444444</v>
      </c>
      <c r="AA4152" s="7">
        <f>data[[#This Row],[OrderDateTime]] + 1</f>
        <v>45624.030555555553</v>
      </c>
      <c r="AB4152" s="7" t="str">
        <f>IF(data[[#This Row],[DeliveryDateTime]] &lt;= data[[#This Row],[SLADue]], "On Time", "Late")</f>
        <v>Late</v>
      </c>
    </row>
    <row r="4153" spans="1:28" x14ac:dyDescent="0.2">
      <c r="A4153" t="s">
        <v>4703</v>
      </c>
      <c r="B4153" t="s">
        <v>19</v>
      </c>
      <c r="C4153" t="s">
        <v>258</v>
      </c>
      <c r="D4153" t="s">
        <v>259</v>
      </c>
      <c r="E4153" s="5">
        <v>121.61</v>
      </c>
      <c r="F4153" t="s">
        <v>182</v>
      </c>
      <c r="G4153">
        <v>3</v>
      </c>
      <c r="H4153" s="1">
        <v>45594</v>
      </c>
      <c r="I4153" s="1" t="str">
        <f>TEXT(data[[#This Row],[OrderDate]],"mmm")</f>
        <v>Oct</v>
      </c>
      <c r="J4153" s="6">
        <v>0.89861111111111114</v>
      </c>
      <c r="K4153" s="6" t="str">
        <f>TEXT(data[[#This Row],[OrderTime]],"h")</f>
        <v>21</v>
      </c>
      <c r="L4153" s="1">
        <v>45597</v>
      </c>
      <c r="M4153" s="6">
        <v>0.73611111111111116</v>
      </c>
      <c r="N4153" t="s">
        <v>34</v>
      </c>
      <c r="O4153" t="s">
        <v>377</v>
      </c>
      <c r="P4153" t="s">
        <v>36</v>
      </c>
      <c r="Q4153" t="s">
        <v>26</v>
      </c>
      <c r="R4153" t="s">
        <v>261</v>
      </c>
      <c r="S4153" t="s">
        <v>105</v>
      </c>
      <c r="T4153" t="s">
        <v>136</v>
      </c>
      <c r="U4153" t="s">
        <v>30</v>
      </c>
      <c r="V4153" s="5">
        <f>data[[#This Row],[PriceUSD]]*data[[#This Row],[Quantity]]</f>
        <v>364.83</v>
      </c>
      <c r="W4153" s="7">
        <f>data[[#This Row],[OrderDate]] + TIME(VALUE(LEFT(data[[#This Row],[OrderTime]],2)), VALUE(RIGHT(data[[#This Row],[OrderTime]],2)), 0)</f>
        <v>45594.007638888892</v>
      </c>
      <c r="X4153" s="7">
        <f>_xlfn.MINIFS(data[OrderDateTime], data[CustomerName], data[[#This Row],[CustomerName]])</f>
        <v>45561.038888888892</v>
      </c>
      <c r="Y4153" t="str">
        <f>IF(data[[#This Row],[OrderDateTime]]=data[[#This Row],[FirstOrderDateTime]], "New", "Returning")</f>
        <v>Returning</v>
      </c>
      <c r="Z4153" s="7">
        <f>data[[#This Row],[DeliveryDate]] + data[[#This Row],[DeliveryTime]]</f>
        <v>45597.736111111109</v>
      </c>
      <c r="AA4153" s="7">
        <f>data[[#This Row],[OrderDateTime]] + 1</f>
        <v>45595.007638888892</v>
      </c>
      <c r="AB4153" s="7" t="str">
        <f>IF(data[[#This Row],[DeliveryDateTime]] &lt;= data[[#This Row],[SLADue]], "On Time", "Late")</f>
        <v>Late</v>
      </c>
    </row>
    <row r="4154" spans="1:28" x14ac:dyDescent="0.2">
      <c r="A4154" t="s">
        <v>4704</v>
      </c>
      <c r="B4154" t="s">
        <v>19</v>
      </c>
      <c r="C4154" t="s">
        <v>32</v>
      </c>
      <c r="D4154" t="s">
        <v>33</v>
      </c>
      <c r="E4154" s="5">
        <v>52.71</v>
      </c>
      <c r="F4154" t="s">
        <v>22</v>
      </c>
      <c r="G4154">
        <v>3</v>
      </c>
      <c r="H4154" s="1">
        <v>45747</v>
      </c>
      <c r="I4154" s="1" t="str">
        <f>TEXT(data[[#This Row],[OrderDate]],"mmm")</f>
        <v>Mar</v>
      </c>
      <c r="J4154" s="6">
        <v>0.86875000000000002</v>
      </c>
      <c r="K4154" s="6" t="str">
        <f>TEXT(data[[#This Row],[OrderTime]],"h")</f>
        <v>20</v>
      </c>
      <c r="L4154" s="1">
        <v>45749</v>
      </c>
      <c r="M4154" s="6">
        <v>0.76388888888888884</v>
      </c>
      <c r="N4154" t="s">
        <v>163</v>
      </c>
      <c r="O4154" t="s">
        <v>676</v>
      </c>
      <c r="P4154" t="s">
        <v>77</v>
      </c>
      <c r="Q4154" t="s">
        <v>26</v>
      </c>
      <c r="R4154" t="s">
        <v>37</v>
      </c>
      <c r="S4154" t="s">
        <v>105</v>
      </c>
      <c r="T4154" t="s">
        <v>29</v>
      </c>
      <c r="U4154" t="s">
        <v>30</v>
      </c>
      <c r="V4154" s="5">
        <f>data[[#This Row],[PriceUSD]]*data[[#This Row],[Quantity]]</f>
        <v>158.13</v>
      </c>
      <c r="W4154" s="7">
        <f>data[[#This Row],[OrderDate]] + TIME(VALUE(LEFT(data[[#This Row],[OrderTime]],2)), VALUE(RIGHT(data[[#This Row],[OrderTime]],2)), 0)</f>
        <v>45747.052083333336</v>
      </c>
      <c r="X4154" s="7">
        <f>_xlfn.MINIFS(data[OrderDateTime], data[CustomerName], data[[#This Row],[CustomerName]])</f>
        <v>45536.052083333336</v>
      </c>
      <c r="Y4154" t="str">
        <f>IF(data[[#This Row],[OrderDateTime]]=data[[#This Row],[FirstOrderDateTime]], "New", "Returning")</f>
        <v>Returning</v>
      </c>
      <c r="Z4154" s="7">
        <f>data[[#This Row],[DeliveryDate]] + data[[#This Row],[DeliveryTime]]</f>
        <v>45749.763888888891</v>
      </c>
      <c r="AA4154" s="7">
        <f>data[[#This Row],[OrderDateTime]] + 1</f>
        <v>45748.052083333336</v>
      </c>
      <c r="AB4154" s="7" t="str">
        <f>IF(data[[#This Row],[DeliveryDateTime]] &lt;= data[[#This Row],[SLADue]], "On Time", "Late")</f>
        <v>Late</v>
      </c>
    </row>
    <row r="4155" spans="1:28" x14ac:dyDescent="0.2">
      <c r="A4155" t="s">
        <v>4705</v>
      </c>
      <c r="B4155" t="s">
        <v>19</v>
      </c>
      <c r="C4155" t="s">
        <v>258</v>
      </c>
      <c r="D4155" t="s">
        <v>259</v>
      </c>
      <c r="E4155" s="5">
        <v>124.81</v>
      </c>
      <c r="F4155" t="s">
        <v>182</v>
      </c>
      <c r="G4155">
        <v>2</v>
      </c>
      <c r="H4155" s="1">
        <v>45808</v>
      </c>
      <c r="I4155" s="1" t="str">
        <f>TEXT(data[[#This Row],[OrderDate]],"mmm")</f>
        <v>May</v>
      </c>
      <c r="J4155" s="6">
        <v>0.87847222222222221</v>
      </c>
      <c r="K4155" s="6" t="str">
        <f>TEXT(data[[#This Row],[OrderTime]],"h")</f>
        <v>21</v>
      </c>
      <c r="L4155" s="1">
        <v>45810</v>
      </c>
      <c r="M4155" s="6">
        <v>0.60624999999999996</v>
      </c>
      <c r="N4155" t="s">
        <v>238</v>
      </c>
      <c r="O4155" t="s">
        <v>218</v>
      </c>
      <c r="P4155" t="s">
        <v>36</v>
      </c>
      <c r="Q4155" t="s">
        <v>53</v>
      </c>
      <c r="R4155" t="s">
        <v>261</v>
      </c>
      <c r="S4155" t="s">
        <v>105</v>
      </c>
      <c r="T4155" t="s">
        <v>29</v>
      </c>
      <c r="U4155" t="s">
        <v>30</v>
      </c>
      <c r="V4155" s="5">
        <f>data[[#This Row],[PriceUSD]]*data[[#This Row],[Quantity]]</f>
        <v>249.62</v>
      </c>
      <c r="W4155" s="7">
        <f>data[[#This Row],[OrderDate]] + TIME(VALUE(LEFT(data[[#This Row],[OrderTime]],2)), VALUE(RIGHT(data[[#This Row],[OrderTime]],2)), 0)</f>
        <v>45808.015277777777</v>
      </c>
      <c r="X4155" s="7">
        <f>_xlfn.MINIFS(data[OrderDateTime], data[CustomerName], data[[#This Row],[CustomerName]])</f>
        <v>45516.030555555553</v>
      </c>
      <c r="Y4155" t="str">
        <f>IF(data[[#This Row],[OrderDateTime]]=data[[#This Row],[FirstOrderDateTime]], "New", "Returning")</f>
        <v>Returning</v>
      </c>
      <c r="Z4155" s="7">
        <f>data[[#This Row],[DeliveryDate]] + data[[#This Row],[DeliveryTime]]</f>
        <v>45810.606249999997</v>
      </c>
      <c r="AA4155" s="7">
        <f>data[[#This Row],[OrderDateTime]] + 1</f>
        <v>45809.015277777777</v>
      </c>
      <c r="AB4155" s="7" t="str">
        <f>IF(data[[#This Row],[DeliveryDateTime]] &lt;= data[[#This Row],[SLADue]], "On Time", "Late")</f>
        <v>Late</v>
      </c>
    </row>
    <row r="4156" spans="1:28" x14ac:dyDescent="0.2">
      <c r="A4156" t="s">
        <v>4706</v>
      </c>
      <c r="B4156" t="s">
        <v>19</v>
      </c>
      <c r="C4156" t="s">
        <v>20</v>
      </c>
      <c r="D4156" t="s">
        <v>21</v>
      </c>
      <c r="E4156" s="5">
        <v>16.73</v>
      </c>
      <c r="F4156" t="s">
        <v>43</v>
      </c>
      <c r="G4156">
        <v>1</v>
      </c>
      <c r="H4156" s="1">
        <v>45784</v>
      </c>
      <c r="I4156" s="1" t="str">
        <f>TEXT(data[[#This Row],[OrderDate]],"mmm")</f>
        <v>May</v>
      </c>
      <c r="J4156" s="6">
        <v>0.51249999999999996</v>
      </c>
      <c r="K4156" s="6" t="str">
        <f>TEXT(data[[#This Row],[OrderTime]],"h")</f>
        <v>12</v>
      </c>
      <c r="L4156" s="1">
        <v>45785</v>
      </c>
      <c r="M4156" s="6">
        <v>0.76249999999999996</v>
      </c>
      <c r="N4156" t="s">
        <v>64</v>
      </c>
      <c r="O4156" t="s">
        <v>2064</v>
      </c>
      <c r="P4156" t="s">
        <v>25</v>
      </c>
      <c r="Q4156" t="s">
        <v>53</v>
      </c>
      <c r="R4156" t="s">
        <v>27</v>
      </c>
      <c r="S4156" t="s">
        <v>28</v>
      </c>
      <c r="T4156" t="s">
        <v>136</v>
      </c>
      <c r="U4156" t="s">
        <v>30</v>
      </c>
      <c r="V4156" s="5">
        <f>data[[#This Row],[PriceUSD]]*data[[#This Row],[Quantity]]</f>
        <v>16.73</v>
      </c>
      <c r="W4156" s="7">
        <f>data[[#This Row],[OrderDate]] + TIME(VALUE(LEFT(data[[#This Row],[OrderTime]],2)), VALUE(RIGHT(data[[#This Row],[OrderTime]],2)), 0)</f>
        <v>45784.017361111109</v>
      </c>
      <c r="X4156" s="7">
        <f>_xlfn.MINIFS(data[OrderDateTime], data[CustomerName], data[[#This Row],[CustomerName]])</f>
        <v>45784.017361111109</v>
      </c>
      <c r="Y4156" t="str">
        <f>IF(data[[#This Row],[OrderDateTime]]=data[[#This Row],[FirstOrderDateTime]], "New", "Returning")</f>
        <v>New</v>
      </c>
      <c r="Z4156" s="7">
        <f>data[[#This Row],[DeliveryDate]] + data[[#This Row],[DeliveryTime]]</f>
        <v>45785.762499999997</v>
      </c>
      <c r="AA4156" s="7">
        <f>data[[#This Row],[OrderDateTime]] + 1</f>
        <v>45785.017361111109</v>
      </c>
      <c r="AB4156" s="7" t="str">
        <f>IF(data[[#This Row],[DeliveryDateTime]] &lt;= data[[#This Row],[SLADue]], "On Time", "Late")</f>
        <v>Late</v>
      </c>
    </row>
    <row r="4157" spans="1:28" x14ac:dyDescent="0.2">
      <c r="A4157" t="s">
        <v>4707</v>
      </c>
      <c r="B4157" t="s">
        <v>19</v>
      </c>
      <c r="C4157" t="s">
        <v>41</v>
      </c>
      <c r="D4157" t="s">
        <v>42</v>
      </c>
      <c r="E4157" s="5">
        <v>37.08</v>
      </c>
      <c r="F4157" t="s">
        <v>74</v>
      </c>
      <c r="G4157">
        <v>1</v>
      </c>
      <c r="H4157" s="1">
        <v>45597</v>
      </c>
      <c r="I4157" s="1" t="str">
        <f>TEXT(data[[#This Row],[OrderDate]],"mmm")</f>
        <v>Nov</v>
      </c>
      <c r="J4157" s="6">
        <v>0.68402777777777779</v>
      </c>
      <c r="K4157" s="6" t="str">
        <f>TEXT(data[[#This Row],[OrderTime]],"h")</f>
        <v>16</v>
      </c>
      <c r="L4157" s="1">
        <v>45598</v>
      </c>
      <c r="M4157" s="6">
        <v>0.80902777777777779</v>
      </c>
      <c r="N4157" t="s">
        <v>23</v>
      </c>
      <c r="O4157" t="s">
        <v>808</v>
      </c>
      <c r="P4157" t="s">
        <v>25</v>
      </c>
      <c r="Q4157" t="s">
        <v>26</v>
      </c>
      <c r="R4157" t="s">
        <v>46</v>
      </c>
      <c r="S4157" t="s">
        <v>28</v>
      </c>
      <c r="T4157" t="s">
        <v>143</v>
      </c>
      <c r="U4157" t="s">
        <v>30</v>
      </c>
      <c r="V4157" s="5">
        <f>data[[#This Row],[PriceUSD]]*data[[#This Row],[Quantity]]</f>
        <v>37.08</v>
      </c>
      <c r="W4157" s="7">
        <f>data[[#This Row],[OrderDate]] + TIME(VALUE(LEFT(data[[#This Row],[OrderTime]],2)), VALUE(RIGHT(data[[#This Row],[OrderTime]],2)), 0)</f>
        <v>45597.054166666669</v>
      </c>
      <c r="X4157" s="7">
        <f>_xlfn.MINIFS(data[OrderDateTime], data[CustomerName], data[[#This Row],[CustomerName]])</f>
        <v>45530.022916666669</v>
      </c>
      <c r="Y4157" t="str">
        <f>IF(data[[#This Row],[OrderDateTime]]=data[[#This Row],[FirstOrderDateTime]], "New", "Returning")</f>
        <v>Returning</v>
      </c>
      <c r="Z4157" s="7">
        <f>data[[#This Row],[DeliveryDate]] + data[[#This Row],[DeliveryTime]]</f>
        <v>45598.809027777781</v>
      </c>
      <c r="AA4157" s="7">
        <f>data[[#This Row],[OrderDateTime]] + 1</f>
        <v>45598.054166666669</v>
      </c>
      <c r="AB4157" s="7" t="str">
        <f>IF(data[[#This Row],[DeliveryDateTime]] &lt;= data[[#This Row],[SLADue]], "On Time", "Late")</f>
        <v>Late</v>
      </c>
    </row>
    <row r="4158" spans="1:28" x14ac:dyDescent="0.2">
      <c r="A4158" t="s">
        <v>4708</v>
      </c>
      <c r="B4158" t="s">
        <v>19</v>
      </c>
      <c r="C4158" t="s">
        <v>49</v>
      </c>
      <c r="D4158" t="s">
        <v>50</v>
      </c>
      <c r="E4158" s="5">
        <v>28.47</v>
      </c>
      <c r="F4158" t="s">
        <v>74</v>
      </c>
      <c r="G4158">
        <v>3</v>
      </c>
      <c r="H4158" s="1">
        <v>45827</v>
      </c>
      <c r="I4158" s="1" t="str">
        <f>TEXT(data[[#This Row],[OrderDate]],"mmm")</f>
        <v>Jun</v>
      </c>
      <c r="J4158" s="6">
        <v>0.73750000000000004</v>
      </c>
      <c r="K4158" s="6" t="str">
        <f>TEXT(data[[#This Row],[OrderTime]],"h")</f>
        <v>17</v>
      </c>
      <c r="L4158" s="1">
        <v>45829</v>
      </c>
      <c r="M4158" s="6">
        <v>0.74930555555555556</v>
      </c>
      <c r="N4158" t="s">
        <v>163</v>
      </c>
      <c r="O4158" t="s">
        <v>140</v>
      </c>
      <c r="P4158" t="s">
        <v>77</v>
      </c>
      <c r="Q4158" t="s">
        <v>53</v>
      </c>
      <c r="R4158" t="s">
        <v>54</v>
      </c>
      <c r="S4158" t="s">
        <v>105</v>
      </c>
      <c r="T4158" t="s">
        <v>38</v>
      </c>
      <c r="U4158" t="s">
        <v>30</v>
      </c>
      <c r="V4158" s="5">
        <f>data[[#This Row],[PriceUSD]]*data[[#This Row],[Quantity]]</f>
        <v>85.41</v>
      </c>
      <c r="W4158" s="7">
        <f>data[[#This Row],[OrderDate]] + TIME(VALUE(LEFT(data[[#This Row],[OrderTime]],2)), VALUE(RIGHT(data[[#This Row],[OrderTime]],2)), 0)</f>
        <v>45827.052083333336</v>
      </c>
      <c r="X4158" s="7">
        <f>_xlfn.MINIFS(data[OrderDateTime], data[CustomerName], data[[#This Row],[CustomerName]])</f>
        <v>45545.046527777777</v>
      </c>
      <c r="Y4158" t="str">
        <f>IF(data[[#This Row],[OrderDateTime]]=data[[#This Row],[FirstOrderDateTime]], "New", "Returning")</f>
        <v>Returning</v>
      </c>
      <c r="Z4158" s="7">
        <f>data[[#This Row],[DeliveryDate]] + data[[#This Row],[DeliveryTime]]</f>
        <v>45829.749305555553</v>
      </c>
      <c r="AA4158" s="7">
        <f>data[[#This Row],[OrderDateTime]] + 1</f>
        <v>45828.052083333336</v>
      </c>
      <c r="AB4158" s="7" t="str">
        <f>IF(data[[#This Row],[DeliveryDateTime]] &lt;= data[[#This Row],[SLADue]], "On Time", "Late")</f>
        <v>Late</v>
      </c>
    </row>
    <row r="4159" spans="1:28" x14ac:dyDescent="0.2">
      <c r="A4159" t="s">
        <v>4709</v>
      </c>
      <c r="B4159" t="s">
        <v>19</v>
      </c>
      <c r="C4159" t="s">
        <v>41</v>
      </c>
      <c r="D4159" t="s">
        <v>42</v>
      </c>
      <c r="E4159" s="5">
        <v>35.61</v>
      </c>
      <c r="F4159" t="s">
        <v>119</v>
      </c>
      <c r="G4159">
        <v>1</v>
      </c>
      <c r="H4159" s="1">
        <v>45614</v>
      </c>
      <c r="I4159" s="1" t="str">
        <f>TEXT(data[[#This Row],[OrderDate]],"mmm")</f>
        <v>Nov</v>
      </c>
      <c r="J4159" s="6">
        <v>0.55000000000000004</v>
      </c>
      <c r="K4159" s="6" t="str">
        <f>TEXT(data[[#This Row],[OrderTime]],"h")</f>
        <v>13</v>
      </c>
      <c r="L4159" s="1">
        <v>45614</v>
      </c>
      <c r="M4159" s="6">
        <v>0.84166666666666667</v>
      </c>
      <c r="N4159" t="s">
        <v>120</v>
      </c>
      <c r="O4159" t="s">
        <v>776</v>
      </c>
      <c r="P4159" t="s">
        <v>25</v>
      </c>
      <c r="Q4159" t="s">
        <v>26</v>
      </c>
      <c r="R4159" t="s">
        <v>46</v>
      </c>
      <c r="S4159" t="s">
        <v>47</v>
      </c>
      <c r="T4159" t="s">
        <v>143</v>
      </c>
      <c r="U4159" t="s">
        <v>39</v>
      </c>
      <c r="V4159" s="5">
        <f>data[[#This Row],[PriceUSD]]*data[[#This Row],[Quantity]]</f>
        <v>35.61</v>
      </c>
      <c r="W4159" s="7">
        <f>data[[#This Row],[OrderDate]] + TIME(VALUE(LEFT(data[[#This Row],[OrderTime]],2)), VALUE(RIGHT(data[[#This Row],[OrderTime]],2)), 0)</f>
        <v>45614.038194444445</v>
      </c>
      <c r="X4159" s="7">
        <f>_xlfn.MINIFS(data[OrderDateTime], data[CustomerName], data[[#This Row],[CustomerName]])</f>
        <v>45548.038888888892</v>
      </c>
      <c r="Y4159" t="str">
        <f>IF(data[[#This Row],[OrderDateTime]]=data[[#This Row],[FirstOrderDateTime]], "New", "Returning")</f>
        <v>Returning</v>
      </c>
      <c r="Z4159" s="7">
        <f>data[[#This Row],[DeliveryDate]] + data[[#This Row],[DeliveryTime]]</f>
        <v>45614.841666666667</v>
      </c>
      <c r="AA4159" s="7">
        <f>data[[#This Row],[OrderDateTime]] + 1</f>
        <v>45615.038194444445</v>
      </c>
      <c r="AB4159" s="7" t="str">
        <f>IF(data[[#This Row],[DeliveryDateTime]] &lt;= data[[#This Row],[SLADue]], "On Time", "Late")</f>
        <v>On Time</v>
      </c>
    </row>
    <row r="4160" spans="1:28" x14ac:dyDescent="0.2">
      <c r="A4160" t="s">
        <v>4710</v>
      </c>
      <c r="B4160" t="s">
        <v>19</v>
      </c>
      <c r="C4160" t="s">
        <v>391</v>
      </c>
      <c r="D4160" t="s">
        <v>392</v>
      </c>
      <c r="E4160" s="5">
        <v>17.559999999999999</v>
      </c>
      <c r="F4160" t="s">
        <v>43</v>
      </c>
      <c r="G4160">
        <v>1</v>
      </c>
      <c r="H4160" s="1">
        <v>45600</v>
      </c>
      <c r="I4160" s="1" t="str">
        <f>TEXT(data[[#This Row],[OrderDate]],"mmm")</f>
        <v>Nov</v>
      </c>
      <c r="J4160" s="6">
        <v>0.45555555555555555</v>
      </c>
      <c r="K4160" s="6" t="str">
        <f>TEXT(data[[#This Row],[OrderTime]],"h")</f>
        <v>10</v>
      </c>
      <c r="L4160" s="1">
        <v>45601</v>
      </c>
      <c r="M4160" s="6">
        <v>0.49722222222222223</v>
      </c>
      <c r="N4160" t="s">
        <v>175</v>
      </c>
      <c r="O4160" t="s">
        <v>1248</v>
      </c>
      <c r="P4160" t="s">
        <v>25</v>
      </c>
      <c r="Q4160" t="s">
        <v>53</v>
      </c>
      <c r="R4160" t="s">
        <v>394</v>
      </c>
      <c r="S4160" t="s">
        <v>28</v>
      </c>
      <c r="T4160" t="s">
        <v>106</v>
      </c>
      <c r="U4160" t="s">
        <v>30</v>
      </c>
      <c r="V4160" s="5">
        <f>data[[#This Row],[PriceUSD]]*data[[#This Row],[Quantity]]</f>
        <v>17.559999999999999</v>
      </c>
      <c r="W4160" s="7">
        <f>data[[#This Row],[OrderDate]] + TIME(VALUE(LEFT(data[[#This Row],[OrderTime]],2)), VALUE(RIGHT(data[[#This Row],[OrderTime]],2)), 0)</f>
        <v>45600.038888888892</v>
      </c>
      <c r="X4160" s="7">
        <f>_xlfn.MINIFS(data[OrderDateTime], data[CustomerName], data[[#This Row],[CustomerName]])</f>
        <v>45523.052083333336</v>
      </c>
      <c r="Y4160" t="str">
        <f>IF(data[[#This Row],[OrderDateTime]]=data[[#This Row],[FirstOrderDateTime]], "New", "Returning")</f>
        <v>Returning</v>
      </c>
      <c r="Z4160" s="7">
        <f>data[[#This Row],[DeliveryDate]] + data[[#This Row],[DeliveryTime]]</f>
        <v>45601.49722222222</v>
      </c>
      <c r="AA4160" s="7">
        <f>data[[#This Row],[OrderDateTime]] + 1</f>
        <v>45601.038888888892</v>
      </c>
      <c r="AB4160" s="7" t="str">
        <f>IF(data[[#This Row],[DeliveryDateTime]] &lt;= data[[#This Row],[SLADue]], "On Time", "Late")</f>
        <v>Late</v>
      </c>
    </row>
    <row r="4161" spans="1:28" x14ac:dyDescent="0.2">
      <c r="A4161" t="s">
        <v>4711</v>
      </c>
      <c r="B4161" t="s">
        <v>19</v>
      </c>
      <c r="C4161" t="s">
        <v>110</v>
      </c>
      <c r="D4161" t="s">
        <v>111</v>
      </c>
      <c r="E4161" s="5">
        <v>11.79</v>
      </c>
      <c r="F4161" t="s">
        <v>87</v>
      </c>
      <c r="G4161">
        <v>1</v>
      </c>
      <c r="H4161" s="1">
        <v>45846</v>
      </c>
      <c r="I4161" s="1" t="str">
        <f>TEXT(data[[#This Row],[OrderDate]],"mmm")</f>
        <v>Jul</v>
      </c>
      <c r="J4161" s="6">
        <v>0.79791666666666672</v>
      </c>
      <c r="K4161" s="6" t="str">
        <f>TEXT(data[[#This Row],[OrderTime]],"h")</f>
        <v>19</v>
      </c>
      <c r="L4161" s="1">
        <v>45847</v>
      </c>
      <c r="M4161" s="6">
        <v>0.79791666666666672</v>
      </c>
      <c r="N4161" t="s">
        <v>120</v>
      </c>
      <c r="O4161" t="s">
        <v>593</v>
      </c>
      <c r="P4161" t="s">
        <v>25</v>
      </c>
      <c r="Q4161" t="s">
        <v>53</v>
      </c>
      <c r="R4161" t="s">
        <v>114</v>
      </c>
      <c r="S4161" t="s">
        <v>28</v>
      </c>
      <c r="T4161" t="s">
        <v>59</v>
      </c>
      <c r="U4161" t="s">
        <v>39</v>
      </c>
      <c r="V4161" s="5">
        <f>data[[#This Row],[PriceUSD]]*data[[#This Row],[Quantity]]</f>
        <v>11.79</v>
      </c>
      <c r="W4161" s="7">
        <f>data[[#This Row],[OrderDate]] + TIME(VALUE(LEFT(data[[#This Row],[OrderTime]],2)), VALUE(RIGHT(data[[#This Row],[OrderTime]],2)), 0)</f>
        <v>45846.046527777777</v>
      </c>
      <c r="X4161" s="7">
        <f>_xlfn.MINIFS(data[OrderDateTime], data[CustomerName], data[[#This Row],[CustomerName]])</f>
        <v>45518.007638888892</v>
      </c>
      <c r="Y4161" t="str">
        <f>IF(data[[#This Row],[OrderDateTime]]=data[[#This Row],[FirstOrderDateTime]], "New", "Returning")</f>
        <v>Returning</v>
      </c>
      <c r="Z4161" s="7">
        <f>data[[#This Row],[DeliveryDate]] + data[[#This Row],[DeliveryTime]]</f>
        <v>45847.79791666667</v>
      </c>
      <c r="AA4161" s="7">
        <f>data[[#This Row],[OrderDateTime]] + 1</f>
        <v>45847.046527777777</v>
      </c>
      <c r="AB4161" s="7" t="str">
        <f>IF(data[[#This Row],[DeliveryDateTime]] &lt;= data[[#This Row],[SLADue]], "On Time", "Late")</f>
        <v>Late</v>
      </c>
    </row>
    <row r="4162" spans="1:28" x14ac:dyDescent="0.2">
      <c r="A4162" t="s">
        <v>4712</v>
      </c>
      <c r="B4162" t="s">
        <v>19</v>
      </c>
      <c r="C4162" t="s">
        <v>258</v>
      </c>
      <c r="D4162" t="s">
        <v>259</v>
      </c>
      <c r="E4162" s="5">
        <v>127.36</v>
      </c>
      <c r="F4162" t="s">
        <v>119</v>
      </c>
      <c r="G4162">
        <v>1</v>
      </c>
      <c r="H4162" s="1">
        <v>45873</v>
      </c>
      <c r="I4162" s="1" t="str">
        <f>TEXT(data[[#This Row],[OrderDate]],"mmm")</f>
        <v>Aug</v>
      </c>
      <c r="J4162" s="6">
        <v>0.39861111111111114</v>
      </c>
      <c r="K4162" s="6" t="str">
        <f>TEXT(data[[#This Row],[OrderTime]],"h")</f>
        <v>9</v>
      </c>
      <c r="L4162" s="1">
        <v>45874</v>
      </c>
      <c r="M4162" s="6">
        <v>0.64861111111111114</v>
      </c>
      <c r="N4162" t="s">
        <v>208</v>
      </c>
      <c r="O4162" t="s">
        <v>287</v>
      </c>
      <c r="P4162" t="s">
        <v>202</v>
      </c>
      <c r="Q4162" t="s">
        <v>53</v>
      </c>
      <c r="R4162" t="s">
        <v>261</v>
      </c>
      <c r="S4162" t="s">
        <v>28</v>
      </c>
      <c r="T4162" t="s">
        <v>38</v>
      </c>
      <c r="U4162" t="s">
        <v>30</v>
      </c>
      <c r="V4162" s="5">
        <f>data[[#This Row],[PriceUSD]]*data[[#This Row],[Quantity]]</f>
        <v>127.36</v>
      </c>
      <c r="W4162" s="7">
        <f>data[[#This Row],[OrderDate]] + TIME(VALUE(LEFT(data[[#This Row],[OrderTime]],2)), VALUE(RIGHT(data[[#This Row],[OrderTime]],2)), 0)</f>
        <v>45873.007638888892</v>
      </c>
      <c r="X4162" s="7">
        <f>_xlfn.MINIFS(data[OrderDateTime], data[CustomerName], data[[#This Row],[CustomerName]])</f>
        <v>45542.061805555553</v>
      </c>
      <c r="Y4162" t="str">
        <f>IF(data[[#This Row],[OrderDateTime]]=data[[#This Row],[FirstOrderDateTime]], "New", "Returning")</f>
        <v>Returning</v>
      </c>
      <c r="Z4162" s="7">
        <f>data[[#This Row],[DeliveryDate]] + data[[#This Row],[DeliveryTime]]</f>
        <v>45874.648611111108</v>
      </c>
      <c r="AA4162" s="7">
        <f>data[[#This Row],[OrderDateTime]] + 1</f>
        <v>45874.007638888892</v>
      </c>
      <c r="AB4162" s="7" t="str">
        <f>IF(data[[#This Row],[DeliveryDateTime]] &lt;= data[[#This Row],[SLADue]], "On Time", "Late")</f>
        <v>Late</v>
      </c>
    </row>
    <row r="4163" spans="1:28" x14ac:dyDescent="0.2">
      <c r="A4163" t="s">
        <v>4713</v>
      </c>
      <c r="B4163" t="s">
        <v>19</v>
      </c>
      <c r="C4163" t="s">
        <v>41</v>
      </c>
      <c r="D4163" t="s">
        <v>42</v>
      </c>
      <c r="E4163" s="5">
        <v>32.090000000000003</v>
      </c>
      <c r="F4163" t="s">
        <v>56</v>
      </c>
      <c r="G4163">
        <v>1</v>
      </c>
      <c r="H4163" s="1">
        <v>45515</v>
      </c>
      <c r="I4163" s="1" t="str">
        <f>TEXT(data[[#This Row],[OrderDate]],"mmm")</f>
        <v>Aug</v>
      </c>
      <c r="J4163" s="6">
        <v>0.48819444444444443</v>
      </c>
      <c r="K4163" s="6" t="str">
        <f>TEXT(data[[#This Row],[OrderTime]],"h")</f>
        <v>11</v>
      </c>
      <c r="L4163" s="1">
        <v>45516</v>
      </c>
      <c r="M4163" s="6">
        <v>0.73819444444444449</v>
      </c>
      <c r="N4163" t="s">
        <v>88</v>
      </c>
      <c r="O4163" t="s">
        <v>1202</v>
      </c>
      <c r="P4163" t="s">
        <v>25</v>
      </c>
      <c r="Q4163" t="s">
        <v>26</v>
      </c>
      <c r="R4163" t="s">
        <v>46</v>
      </c>
      <c r="S4163" t="s">
        <v>28</v>
      </c>
      <c r="T4163" t="s">
        <v>38</v>
      </c>
      <c r="U4163" t="s">
        <v>39</v>
      </c>
      <c r="V4163" s="5">
        <f>data[[#This Row],[PriceUSD]]*data[[#This Row],[Quantity]]</f>
        <v>32.090000000000003</v>
      </c>
      <c r="W4163" s="7">
        <f>data[[#This Row],[OrderDate]] + TIME(VALUE(LEFT(data[[#This Row],[OrderTime]],2)), VALUE(RIGHT(data[[#This Row],[OrderTime]],2)), 0)</f>
        <v>45515.030555555553</v>
      </c>
      <c r="X4163" s="7">
        <f>_xlfn.MINIFS(data[OrderDateTime], data[CustomerName], data[[#This Row],[CustomerName]])</f>
        <v>45514.007638888892</v>
      </c>
      <c r="Y4163" t="str">
        <f>IF(data[[#This Row],[OrderDateTime]]=data[[#This Row],[FirstOrderDateTime]], "New", "Returning")</f>
        <v>Returning</v>
      </c>
      <c r="Z4163" s="7">
        <f>data[[#This Row],[DeliveryDate]] + data[[#This Row],[DeliveryTime]]</f>
        <v>45516.738194444442</v>
      </c>
      <c r="AA4163" s="7">
        <f>data[[#This Row],[OrderDateTime]] + 1</f>
        <v>45516.030555555553</v>
      </c>
      <c r="AB4163" s="7" t="str">
        <f>IF(data[[#This Row],[DeliveryDateTime]] &lt;= data[[#This Row],[SLADue]], "On Time", "Late")</f>
        <v>Late</v>
      </c>
    </row>
    <row r="4164" spans="1:28" x14ac:dyDescent="0.2">
      <c r="A4164" t="s">
        <v>4714</v>
      </c>
      <c r="B4164" t="s">
        <v>19</v>
      </c>
      <c r="C4164" t="s">
        <v>126</v>
      </c>
      <c r="D4164" t="s">
        <v>127</v>
      </c>
      <c r="E4164" s="5">
        <v>25.42</v>
      </c>
      <c r="F4164" t="s">
        <v>138</v>
      </c>
      <c r="G4164">
        <v>2</v>
      </c>
      <c r="H4164" s="1">
        <v>45625</v>
      </c>
      <c r="I4164" s="1" t="str">
        <f>TEXT(data[[#This Row],[OrderDate]],"mmm")</f>
        <v>Nov</v>
      </c>
      <c r="J4164" s="6">
        <v>0.46111111111111114</v>
      </c>
      <c r="K4164" s="6" t="str">
        <f>TEXT(data[[#This Row],[OrderTime]],"h")</f>
        <v>11</v>
      </c>
      <c r="L4164" s="1">
        <v>45625</v>
      </c>
      <c r="M4164" s="6">
        <v>0.6694444444444444</v>
      </c>
      <c r="N4164" t="s">
        <v>112</v>
      </c>
      <c r="O4164" t="s">
        <v>1112</v>
      </c>
      <c r="P4164" t="s">
        <v>36</v>
      </c>
      <c r="Q4164" t="s">
        <v>26</v>
      </c>
      <c r="R4164" t="s">
        <v>129</v>
      </c>
      <c r="S4164" t="s">
        <v>47</v>
      </c>
      <c r="T4164" t="s">
        <v>59</v>
      </c>
      <c r="U4164" t="s">
        <v>39</v>
      </c>
      <c r="V4164" s="5">
        <f>data[[#This Row],[PriceUSD]]*data[[#This Row],[Quantity]]</f>
        <v>50.84</v>
      </c>
      <c r="W4164" s="7">
        <f>data[[#This Row],[OrderDate]] + TIME(VALUE(LEFT(data[[#This Row],[OrderTime]],2)), VALUE(RIGHT(data[[#This Row],[OrderTime]],2)), 0)</f>
        <v>45625.007638888892</v>
      </c>
      <c r="X4164" s="7">
        <f>_xlfn.MINIFS(data[OrderDateTime], data[CustomerName], data[[#This Row],[CustomerName]])</f>
        <v>45606.007638888892</v>
      </c>
      <c r="Y4164" t="str">
        <f>IF(data[[#This Row],[OrderDateTime]]=data[[#This Row],[FirstOrderDateTime]], "New", "Returning")</f>
        <v>Returning</v>
      </c>
      <c r="Z4164" s="7">
        <f>data[[#This Row],[DeliveryDate]] + data[[#This Row],[DeliveryTime]]</f>
        <v>45625.669444444444</v>
      </c>
      <c r="AA4164" s="7">
        <f>data[[#This Row],[OrderDateTime]] + 1</f>
        <v>45626.007638888892</v>
      </c>
      <c r="AB4164" s="7" t="str">
        <f>IF(data[[#This Row],[DeliveryDateTime]] &lt;= data[[#This Row],[SLADue]], "On Time", "Late")</f>
        <v>On Time</v>
      </c>
    </row>
    <row r="4165" spans="1:28" x14ac:dyDescent="0.2">
      <c r="A4165" t="s">
        <v>4715</v>
      </c>
      <c r="B4165" t="s">
        <v>19</v>
      </c>
      <c r="C4165" t="s">
        <v>126</v>
      </c>
      <c r="D4165" t="s">
        <v>127</v>
      </c>
      <c r="E4165" s="5">
        <v>18.79</v>
      </c>
      <c r="F4165" t="s">
        <v>71</v>
      </c>
      <c r="G4165">
        <v>3</v>
      </c>
      <c r="H4165" s="1">
        <v>45574</v>
      </c>
      <c r="I4165" s="1" t="str">
        <f>TEXT(data[[#This Row],[OrderDate]],"mmm")</f>
        <v>Oct</v>
      </c>
      <c r="J4165" s="6">
        <v>0.72361111111111109</v>
      </c>
      <c r="K4165" s="6" t="str">
        <f>TEXT(data[[#This Row],[OrderTime]],"h")</f>
        <v>17</v>
      </c>
      <c r="L4165" s="1">
        <v>45575</v>
      </c>
      <c r="M4165" s="6">
        <v>0.76527777777777772</v>
      </c>
      <c r="N4165" t="s">
        <v>103</v>
      </c>
      <c r="O4165" t="s">
        <v>401</v>
      </c>
      <c r="P4165" t="s">
        <v>77</v>
      </c>
      <c r="Q4165" t="s">
        <v>53</v>
      </c>
      <c r="R4165" t="s">
        <v>129</v>
      </c>
      <c r="S4165" t="s">
        <v>28</v>
      </c>
      <c r="T4165" t="s">
        <v>38</v>
      </c>
      <c r="U4165" t="s">
        <v>30</v>
      </c>
      <c r="V4165" s="5">
        <f>data[[#This Row],[PriceUSD]]*data[[#This Row],[Quantity]]</f>
        <v>56.37</v>
      </c>
      <c r="W4165" s="7">
        <f>data[[#This Row],[OrderDate]] + TIME(VALUE(LEFT(data[[#This Row],[OrderTime]],2)), VALUE(RIGHT(data[[#This Row],[OrderTime]],2)), 0)</f>
        <v>45574.007638888892</v>
      </c>
      <c r="X4165" s="7">
        <f>_xlfn.MINIFS(data[OrderDateTime], data[CustomerName], data[[#This Row],[CustomerName]])</f>
        <v>45508.038888888892</v>
      </c>
      <c r="Y4165" t="str">
        <f>IF(data[[#This Row],[OrderDateTime]]=data[[#This Row],[FirstOrderDateTime]], "New", "Returning")</f>
        <v>Returning</v>
      </c>
      <c r="Z4165" s="7">
        <f>data[[#This Row],[DeliveryDate]] + data[[#This Row],[DeliveryTime]]</f>
        <v>45575.765277777777</v>
      </c>
      <c r="AA4165" s="7">
        <f>data[[#This Row],[OrderDateTime]] + 1</f>
        <v>45575.007638888892</v>
      </c>
      <c r="AB4165" s="7" t="str">
        <f>IF(data[[#This Row],[DeliveryDateTime]] &lt;= data[[#This Row],[SLADue]], "On Time", "Late")</f>
        <v>Late</v>
      </c>
    </row>
    <row r="4166" spans="1:28" x14ac:dyDescent="0.2">
      <c r="A4166" t="s">
        <v>4716</v>
      </c>
      <c r="B4166" t="s">
        <v>19</v>
      </c>
      <c r="C4166" t="s">
        <v>41</v>
      </c>
      <c r="D4166" t="s">
        <v>42</v>
      </c>
      <c r="E4166" s="5">
        <v>33.33</v>
      </c>
      <c r="F4166" t="s">
        <v>119</v>
      </c>
      <c r="G4166">
        <v>4</v>
      </c>
      <c r="H4166" s="1">
        <v>45848</v>
      </c>
      <c r="I4166" s="1" t="str">
        <f>TEXT(data[[#This Row],[OrderDate]],"mmm")</f>
        <v>Jul</v>
      </c>
      <c r="J4166" s="6">
        <v>0.85555555555555551</v>
      </c>
      <c r="K4166" s="6" t="str">
        <f>TEXT(data[[#This Row],[OrderTime]],"h")</f>
        <v>20</v>
      </c>
      <c r="L4166" s="1">
        <v>45849</v>
      </c>
      <c r="M4166" s="6">
        <v>0.53541666666666665</v>
      </c>
      <c r="N4166" t="s">
        <v>310</v>
      </c>
      <c r="O4166" t="s">
        <v>786</v>
      </c>
      <c r="P4166" t="s">
        <v>180</v>
      </c>
      <c r="Q4166" t="s">
        <v>26</v>
      </c>
      <c r="R4166" t="s">
        <v>46</v>
      </c>
      <c r="S4166" t="s">
        <v>28</v>
      </c>
      <c r="T4166" t="s">
        <v>136</v>
      </c>
      <c r="U4166" t="s">
        <v>39</v>
      </c>
      <c r="V4166" s="5">
        <f>data[[#This Row],[PriceUSD]]*data[[#This Row],[Quantity]]</f>
        <v>133.32</v>
      </c>
      <c r="W4166" s="7">
        <f>data[[#This Row],[OrderDate]] + TIME(VALUE(LEFT(data[[#This Row],[OrderTime]],2)), VALUE(RIGHT(data[[#This Row],[OrderTime]],2)), 0)</f>
        <v>45848.038888888892</v>
      </c>
      <c r="X4166" s="7">
        <f>_xlfn.MINIFS(data[OrderDateTime], data[CustomerName], data[[#This Row],[CustomerName]])</f>
        <v>45515.046527777777</v>
      </c>
      <c r="Y4166" t="str">
        <f>IF(data[[#This Row],[OrderDateTime]]=data[[#This Row],[FirstOrderDateTime]], "New", "Returning")</f>
        <v>Returning</v>
      </c>
      <c r="Z4166" s="7">
        <f>data[[#This Row],[DeliveryDate]] + data[[#This Row],[DeliveryTime]]</f>
        <v>45849.535416666666</v>
      </c>
      <c r="AA4166" s="7">
        <f>data[[#This Row],[OrderDateTime]] + 1</f>
        <v>45849.038888888892</v>
      </c>
      <c r="AB4166" s="7" t="str">
        <f>IF(data[[#This Row],[DeliveryDateTime]] &lt;= data[[#This Row],[SLADue]], "On Time", "Late")</f>
        <v>Late</v>
      </c>
    </row>
    <row r="4167" spans="1:28" x14ac:dyDescent="0.2">
      <c r="A4167" t="s">
        <v>4717</v>
      </c>
      <c r="B4167" t="s">
        <v>19</v>
      </c>
      <c r="C4167" t="s">
        <v>258</v>
      </c>
      <c r="D4167" t="s">
        <v>259</v>
      </c>
      <c r="E4167" s="5">
        <v>123.55</v>
      </c>
      <c r="F4167" t="s">
        <v>182</v>
      </c>
      <c r="G4167">
        <v>1</v>
      </c>
      <c r="H4167" s="1">
        <v>45654</v>
      </c>
      <c r="I4167" s="1" t="str">
        <f>TEXT(data[[#This Row],[OrderDate]],"mmm")</f>
        <v>Dec</v>
      </c>
      <c r="J4167" s="6">
        <v>0.41736111111111113</v>
      </c>
      <c r="K4167" s="6" t="str">
        <f>TEXT(data[[#This Row],[OrderTime]],"h")</f>
        <v>10</v>
      </c>
      <c r="L4167" s="1">
        <v>45655</v>
      </c>
      <c r="M4167" s="6">
        <v>0.54236111111111107</v>
      </c>
      <c r="N4167" t="s">
        <v>112</v>
      </c>
      <c r="O4167" t="s">
        <v>444</v>
      </c>
      <c r="P4167" t="s">
        <v>36</v>
      </c>
      <c r="Q4167" t="s">
        <v>26</v>
      </c>
      <c r="R4167" t="s">
        <v>261</v>
      </c>
      <c r="S4167" t="s">
        <v>28</v>
      </c>
      <c r="T4167" t="s">
        <v>38</v>
      </c>
      <c r="U4167" t="s">
        <v>39</v>
      </c>
      <c r="V4167" s="5">
        <f>data[[#This Row],[PriceUSD]]*data[[#This Row],[Quantity]]</f>
        <v>123.55</v>
      </c>
      <c r="W4167" s="7">
        <f>data[[#This Row],[OrderDate]] + TIME(VALUE(LEFT(data[[#This Row],[OrderTime]],2)), VALUE(RIGHT(data[[#This Row],[OrderTime]],2)), 0)</f>
        <v>45654.007638888892</v>
      </c>
      <c r="X4167" s="7">
        <f>_xlfn.MINIFS(data[OrderDateTime], data[CustomerName], data[[#This Row],[CustomerName]])</f>
        <v>45544.007638888892</v>
      </c>
      <c r="Y4167" t="str">
        <f>IF(data[[#This Row],[OrderDateTime]]=data[[#This Row],[FirstOrderDateTime]], "New", "Returning")</f>
        <v>Returning</v>
      </c>
      <c r="Z4167" s="7">
        <f>data[[#This Row],[DeliveryDate]] + data[[#This Row],[DeliveryTime]]</f>
        <v>45655.542361111111</v>
      </c>
      <c r="AA4167" s="7">
        <f>data[[#This Row],[OrderDateTime]] + 1</f>
        <v>45655.007638888892</v>
      </c>
      <c r="AB4167" s="7" t="str">
        <f>IF(data[[#This Row],[DeliveryDateTime]] &lt;= data[[#This Row],[SLADue]], "On Time", "Late")</f>
        <v>Late</v>
      </c>
    </row>
    <row r="4168" spans="1:28" x14ac:dyDescent="0.2">
      <c r="A4168" t="s">
        <v>4718</v>
      </c>
      <c r="B4168" t="s">
        <v>19</v>
      </c>
      <c r="C4168" t="s">
        <v>92</v>
      </c>
      <c r="D4168" t="s">
        <v>93</v>
      </c>
      <c r="E4168" s="5">
        <v>88.97</v>
      </c>
      <c r="F4168" t="s">
        <v>81</v>
      </c>
      <c r="G4168">
        <v>2</v>
      </c>
      <c r="H4168" s="1">
        <v>45545</v>
      </c>
      <c r="I4168" s="1" t="str">
        <f>TEXT(data[[#This Row],[OrderDate]],"mmm")</f>
        <v>Sep</v>
      </c>
      <c r="J4168" s="6">
        <v>0.82638888888888884</v>
      </c>
      <c r="K4168" s="6" t="str">
        <f>TEXT(data[[#This Row],[OrderTime]],"h")</f>
        <v>19</v>
      </c>
      <c r="L4168" s="1">
        <v>45546</v>
      </c>
      <c r="M4168" s="6">
        <v>0.90972222222222221</v>
      </c>
      <c r="N4168" t="s">
        <v>139</v>
      </c>
      <c r="O4168" t="s">
        <v>166</v>
      </c>
      <c r="P4168" t="s">
        <v>36</v>
      </c>
      <c r="Q4168" t="s">
        <v>53</v>
      </c>
      <c r="R4168" t="s">
        <v>66</v>
      </c>
      <c r="S4168" t="s">
        <v>28</v>
      </c>
      <c r="T4168" t="s">
        <v>38</v>
      </c>
      <c r="U4168" t="s">
        <v>67</v>
      </c>
      <c r="V4168" s="5">
        <f>data[[#This Row],[PriceUSD]]*data[[#This Row],[Quantity]]</f>
        <v>177.94</v>
      </c>
      <c r="W4168" s="7">
        <f>data[[#This Row],[OrderDate]] + TIME(VALUE(LEFT(data[[#This Row],[OrderTime]],2)), VALUE(RIGHT(data[[#This Row],[OrderTime]],2)), 0)</f>
        <v>45545.061805555553</v>
      </c>
      <c r="X4168" s="7">
        <f>_xlfn.MINIFS(data[OrderDateTime], data[CustomerName], data[[#This Row],[CustomerName]])</f>
        <v>45531.038888888892</v>
      </c>
      <c r="Y4168" t="str">
        <f>IF(data[[#This Row],[OrderDateTime]]=data[[#This Row],[FirstOrderDateTime]], "New", "Returning")</f>
        <v>Returning</v>
      </c>
      <c r="Z4168" s="7">
        <f>data[[#This Row],[DeliveryDate]] + data[[#This Row],[DeliveryTime]]</f>
        <v>45546.909722222219</v>
      </c>
      <c r="AA4168" s="7">
        <f>data[[#This Row],[OrderDateTime]] + 1</f>
        <v>45546.061805555553</v>
      </c>
      <c r="AB4168" s="7" t="str">
        <f>IF(data[[#This Row],[DeliveryDateTime]] &lt;= data[[#This Row],[SLADue]], "On Time", "Late")</f>
        <v>Late</v>
      </c>
    </row>
    <row r="4169" spans="1:28" x14ac:dyDescent="0.2">
      <c r="A4169" t="s">
        <v>4719</v>
      </c>
      <c r="B4169" t="s">
        <v>19</v>
      </c>
      <c r="C4169" t="s">
        <v>49</v>
      </c>
      <c r="D4169" t="s">
        <v>50</v>
      </c>
      <c r="E4169" s="5">
        <v>29.76</v>
      </c>
      <c r="F4169" t="s">
        <v>74</v>
      </c>
      <c r="G4169">
        <v>1</v>
      </c>
      <c r="H4169" s="1">
        <v>45768</v>
      </c>
      <c r="I4169" s="1" t="str">
        <f>TEXT(data[[#This Row],[OrderDate]],"mmm")</f>
        <v>Apr</v>
      </c>
      <c r="J4169" s="6">
        <v>0.87152777777777779</v>
      </c>
      <c r="K4169" s="6" t="str">
        <f>TEXT(data[[#This Row],[OrderTime]],"h")</f>
        <v>20</v>
      </c>
      <c r="L4169" s="1">
        <v>45770</v>
      </c>
      <c r="M4169" s="6">
        <v>0.5708333333333333</v>
      </c>
      <c r="N4169" t="s">
        <v>112</v>
      </c>
      <c r="O4169" t="s">
        <v>166</v>
      </c>
      <c r="P4169" t="s">
        <v>36</v>
      </c>
      <c r="Q4169" t="s">
        <v>26</v>
      </c>
      <c r="R4169" t="s">
        <v>54</v>
      </c>
      <c r="S4169" t="s">
        <v>105</v>
      </c>
      <c r="T4169" t="s">
        <v>38</v>
      </c>
      <c r="U4169" t="s">
        <v>30</v>
      </c>
      <c r="V4169" s="5">
        <f>data[[#This Row],[PriceUSD]]*data[[#This Row],[Quantity]]</f>
        <v>29.76</v>
      </c>
      <c r="W4169" s="7">
        <f>data[[#This Row],[OrderDate]] + TIME(VALUE(LEFT(data[[#This Row],[OrderTime]],2)), VALUE(RIGHT(data[[#This Row],[OrderTime]],2)), 0)</f>
        <v>45768.054166666669</v>
      </c>
      <c r="X4169" s="7">
        <f>_xlfn.MINIFS(data[OrderDateTime], data[CustomerName], data[[#This Row],[CustomerName]])</f>
        <v>45531.038888888892</v>
      </c>
      <c r="Y4169" t="str">
        <f>IF(data[[#This Row],[OrderDateTime]]=data[[#This Row],[FirstOrderDateTime]], "New", "Returning")</f>
        <v>Returning</v>
      </c>
      <c r="Z4169" s="7">
        <f>data[[#This Row],[DeliveryDate]] + data[[#This Row],[DeliveryTime]]</f>
        <v>45770.570833333331</v>
      </c>
      <c r="AA4169" s="7">
        <f>data[[#This Row],[OrderDateTime]] + 1</f>
        <v>45769.054166666669</v>
      </c>
      <c r="AB4169" s="7" t="str">
        <f>IF(data[[#This Row],[DeliveryDateTime]] &lt;= data[[#This Row],[SLADue]], "On Time", "Late")</f>
        <v>Late</v>
      </c>
    </row>
    <row r="4170" spans="1:28" x14ac:dyDescent="0.2">
      <c r="A4170" t="s">
        <v>4720</v>
      </c>
      <c r="B4170" t="s">
        <v>19</v>
      </c>
      <c r="C4170" t="s">
        <v>69</v>
      </c>
      <c r="D4170" t="s">
        <v>70</v>
      </c>
      <c r="E4170" s="5">
        <v>54.75</v>
      </c>
      <c r="F4170" t="s">
        <v>119</v>
      </c>
      <c r="G4170">
        <v>1</v>
      </c>
      <c r="H4170" s="1">
        <v>45752</v>
      </c>
      <c r="I4170" s="1" t="str">
        <f>TEXT(data[[#This Row],[OrderDate]],"mmm")</f>
        <v>Apr</v>
      </c>
      <c r="J4170" s="6">
        <v>0.49375000000000002</v>
      </c>
      <c r="K4170" s="6" t="str">
        <f>TEXT(data[[#This Row],[OrderTime]],"h")</f>
        <v>11</v>
      </c>
      <c r="L4170" s="1">
        <v>45753</v>
      </c>
      <c r="M4170" s="6">
        <v>0.61875000000000002</v>
      </c>
      <c r="N4170" t="s">
        <v>44</v>
      </c>
      <c r="O4170" t="s">
        <v>423</v>
      </c>
      <c r="P4170" t="s">
        <v>25</v>
      </c>
      <c r="Q4170" t="s">
        <v>53</v>
      </c>
      <c r="R4170" t="s">
        <v>37</v>
      </c>
      <c r="S4170" t="s">
        <v>28</v>
      </c>
      <c r="T4170" t="s">
        <v>38</v>
      </c>
      <c r="U4170" t="s">
        <v>67</v>
      </c>
      <c r="V4170" s="5">
        <f>data[[#This Row],[PriceUSD]]*data[[#This Row],[Quantity]]</f>
        <v>54.75</v>
      </c>
      <c r="W4170" s="7">
        <f>data[[#This Row],[OrderDate]] + TIME(VALUE(LEFT(data[[#This Row],[OrderTime]],2)), VALUE(RIGHT(data[[#This Row],[OrderTime]],2)), 0)</f>
        <v>45752.052083333336</v>
      </c>
      <c r="X4170" s="7">
        <f>_xlfn.MINIFS(data[OrderDateTime], data[CustomerName], data[[#This Row],[CustomerName]])</f>
        <v>45519.007638888892</v>
      </c>
      <c r="Y4170" t="str">
        <f>IF(data[[#This Row],[OrderDateTime]]=data[[#This Row],[FirstOrderDateTime]], "New", "Returning")</f>
        <v>Returning</v>
      </c>
      <c r="Z4170" s="7">
        <f>data[[#This Row],[DeliveryDate]] + data[[#This Row],[DeliveryTime]]</f>
        <v>45753.618750000001</v>
      </c>
      <c r="AA4170" s="7">
        <f>data[[#This Row],[OrderDateTime]] + 1</f>
        <v>45753.052083333336</v>
      </c>
      <c r="AB4170" s="7" t="str">
        <f>IF(data[[#This Row],[DeliveryDateTime]] &lt;= data[[#This Row],[SLADue]], "On Time", "Late")</f>
        <v>Late</v>
      </c>
    </row>
    <row r="4171" spans="1:28" x14ac:dyDescent="0.2">
      <c r="A4171" t="s">
        <v>4721</v>
      </c>
      <c r="B4171" t="s">
        <v>19</v>
      </c>
      <c r="C4171" t="s">
        <v>69</v>
      </c>
      <c r="D4171" t="s">
        <v>70</v>
      </c>
      <c r="E4171" s="5">
        <v>56.81</v>
      </c>
      <c r="F4171" t="s">
        <v>119</v>
      </c>
      <c r="G4171">
        <v>2</v>
      </c>
      <c r="H4171" s="1">
        <v>45694</v>
      </c>
      <c r="I4171" s="1" t="str">
        <f>TEXT(data[[#This Row],[OrderDate]],"mmm")</f>
        <v>Feb</v>
      </c>
      <c r="J4171" s="6">
        <v>0.42986111111111114</v>
      </c>
      <c r="K4171" s="6" t="str">
        <f>TEXT(data[[#This Row],[OrderTime]],"h")</f>
        <v>10</v>
      </c>
      <c r="L4171" s="1">
        <v>45694</v>
      </c>
      <c r="M4171" s="6">
        <v>0.72152777777777777</v>
      </c>
      <c r="N4171" t="s">
        <v>112</v>
      </c>
      <c r="O4171" t="s">
        <v>450</v>
      </c>
      <c r="P4171" t="s">
        <v>36</v>
      </c>
      <c r="Q4171" t="s">
        <v>53</v>
      </c>
      <c r="R4171" t="s">
        <v>37</v>
      </c>
      <c r="S4171" t="s">
        <v>47</v>
      </c>
      <c r="T4171" t="s">
        <v>29</v>
      </c>
      <c r="U4171" t="s">
        <v>30</v>
      </c>
      <c r="V4171" s="5">
        <f>data[[#This Row],[PriceUSD]]*data[[#This Row],[Quantity]]</f>
        <v>113.62</v>
      </c>
      <c r="W4171" s="7">
        <f>data[[#This Row],[OrderDate]] + TIME(VALUE(LEFT(data[[#This Row],[OrderTime]],2)), VALUE(RIGHT(data[[#This Row],[OrderTime]],2)), 0)</f>
        <v>45694.007638888892</v>
      </c>
      <c r="X4171" s="7">
        <f>_xlfn.MINIFS(data[OrderDateTime], data[CustomerName], data[[#This Row],[CustomerName]])</f>
        <v>45556.046527777777</v>
      </c>
      <c r="Y4171" t="str">
        <f>IF(data[[#This Row],[OrderDateTime]]=data[[#This Row],[FirstOrderDateTime]], "New", "Returning")</f>
        <v>Returning</v>
      </c>
      <c r="Z4171" s="7">
        <f>data[[#This Row],[DeliveryDate]] + data[[#This Row],[DeliveryTime]]</f>
        <v>45694.72152777778</v>
      </c>
      <c r="AA4171" s="7">
        <f>data[[#This Row],[OrderDateTime]] + 1</f>
        <v>45695.007638888892</v>
      </c>
      <c r="AB4171" s="7" t="str">
        <f>IF(data[[#This Row],[DeliveryDateTime]] &lt;= data[[#This Row],[SLADue]], "On Time", "Late")</f>
        <v>On Time</v>
      </c>
    </row>
    <row r="4172" spans="1:28" x14ac:dyDescent="0.2">
      <c r="A4172" t="s">
        <v>4722</v>
      </c>
      <c r="B4172" t="s">
        <v>19</v>
      </c>
      <c r="C4172" t="s">
        <v>85</v>
      </c>
      <c r="D4172" t="s">
        <v>86</v>
      </c>
      <c r="E4172" s="5">
        <v>53.98</v>
      </c>
      <c r="F4172" t="s">
        <v>71</v>
      </c>
      <c r="G4172">
        <v>1</v>
      </c>
      <c r="H4172" s="1">
        <v>45656</v>
      </c>
      <c r="I4172" s="1" t="str">
        <f>TEXT(data[[#This Row],[OrderDate]],"mmm")</f>
        <v>Dec</v>
      </c>
      <c r="J4172" s="6">
        <v>0.56458333333333333</v>
      </c>
      <c r="K4172" s="6" t="str">
        <f>TEXT(data[[#This Row],[OrderTime]],"h")</f>
        <v>13</v>
      </c>
      <c r="L4172" s="1">
        <v>45657</v>
      </c>
      <c r="M4172" s="6">
        <v>0.68958333333333333</v>
      </c>
      <c r="N4172" t="s">
        <v>145</v>
      </c>
      <c r="O4172" t="s">
        <v>808</v>
      </c>
      <c r="P4172" t="s">
        <v>77</v>
      </c>
      <c r="Q4172" t="s">
        <v>26</v>
      </c>
      <c r="R4172" t="s">
        <v>90</v>
      </c>
      <c r="S4172" t="s">
        <v>28</v>
      </c>
      <c r="T4172" t="s">
        <v>59</v>
      </c>
      <c r="U4172" t="s">
        <v>39</v>
      </c>
      <c r="V4172" s="5">
        <f>data[[#This Row],[PriceUSD]]*data[[#This Row],[Quantity]]</f>
        <v>53.98</v>
      </c>
      <c r="W4172" s="7">
        <f>data[[#This Row],[OrderDate]] + TIME(VALUE(LEFT(data[[#This Row],[OrderTime]],2)), VALUE(RIGHT(data[[#This Row],[OrderTime]],2)), 0)</f>
        <v>45656.022916666669</v>
      </c>
      <c r="X4172" s="7">
        <f>_xlfn.MINIFS(data[OrderDateTime], data[CustomerName], data[[#This Row],[CustomerName]])</f>
        <v>45530.022916666669</v>
      </c>
      <c r="Y4172" t="str">
        <f>IF(data[[#This Row],[OrderDateTime]]=data[[#This Row],[FirstOrderDateTime]], "New", "Returning")</f>
        <v>Returning</v>
      </c>
      <c r="Z4172" s="7">
        <f>data[[#This Row],[DeliveryDate]] + data[[#This Row],[DeliveryTime]]</f>
        <v>45657.689583333333</v>
      </c>
      <c r="AA4172" s="7">
        <f>data[[#This Row],[OrderDateTime]] + 1</f>
        <v>45657.022916666669</v>
      </c>
      <c r="AB4172" s="7" t="str">
        <f>IF(data[[#This Row],[DeliveryDateTime]] &lt;= data[[#This Row],[SLADue]], "On Time", "Late")</f>
        <v>Late</v>
      </c>
    </row>
    <row r="4173" spans="1:28" x14ac:dyDescent="0.2">
      <c r="A4173" t="s">
        <v>4723</v>
      </c>
      <c r="B4173" t="s">
        <v>19</v>
      </c>
      <c r="C4173" t="s">
        <v>41</v>
      </c>
      <c r="D4173" t="s">
        <v>42</v>
      </c>
      <c r="E4173" s="5">
        <v>38.9</v>
      </c>
      <c r="F4173" t="s">
        <v>119</v>
      </c>
      <c r="G4173">
        <v>2</v>
      </c>
      <c r="H4173" s="1">
        <v>45782</v>
      </c>
      <c r="I4173" s="1" t="str">
        <f>TEXT(data[[#This Row],[OrderDate]],"mmm")</f>
        <v>May</v>
      </c>
      <c r="J4173" s="6">
        <v>0.71319444444444446</v>
      </c>
      <c r="K4173" s="6" t="str">
        <f>TEXT(data[[#This Row],[OrderTime]],"h")</f>
        <v>17</v>
      </c>
      <c r="L4173" s="1">
        <v>45783</v>
      </c>
      <c r="M4173" s="6">
        <v>0.84722222222222221</v>
      </c>
      <c r="N4173" t="s">
        <v>310</v>
      </c>
      <c r="O4173" t="s">
        <v>265</v>
      </c>
      <c r="P4173" t="s">
        <v>180</v>
      </c>
      <c r="Q4173" t="s">
        <v>26</v>
      </c>
      <c r="R4173" t="s">
        <v>46</v>
      </c>
      <c r="S4173" t="s">
        <v>28</v>
      </c>
      <c r="T4173" t="s">
        <v>29</v>
      </c>
      <c r="U4173" t="s">
        <v>30</v>
      </c>
      <c r="V4173" s="5">
        <f>data[[#This Row],[PriceUSD]]*data[[#This Row],[Quantity]]</f>
        <v>77.8</v>
      </c>
      <c r="W4173" s="7">
        <f>data[[#This Row],[OrderDate]] + TIME(VALUE(LEFT(data[[#This Row],[OrderTime]],2)), VALUE(RIGHT(data[[#This Row],[OrderTime]],2)), 0)</f>
        <v>45782.030555555553</v>
      </c>
      <c r="X4173" s="7">
        <f>_xlfn.MINIFS(data[OrderDateTime], data[CustomerName], data[[#This Row],[CustomerName]])</f>
        <v>45522.046527777777</v>
      </c>
      <c r="Y4173" t="str">
        <f>IF(data[[#This Row],[OrderDateTime]]=data[[#This Row],[FirstOrderDateTime]], "New", "Returning")</f>
        <v>Returning</v>
      </c>
      <c r="Z4173" s="7">
        <f>data[[#This Row],[DeliveryDate]] + data[[#This Row],[DeliveryTime]]</f>
        <v>45783.847222222219</v>
      </c>
      <c r="AA4173" s="7">
        <f>data[[#This Row],[OrderDateTime]] + 1</f>
        <v>45783.030555555553</v>
      </c>
      <c r="AB4173" s="7" t="str">
        <f>IF(data[[#This Row],[DeliveryDateTime]] &lt;= data[[#This Row],[SLADue]], "On Time", "Late")</f>
        <v>Late</v>
      </c>
    </row>
    <row r="4174" spans="1:28" x14ac:dyDescent="0.2">
      <c r="A4174" t="s">
        <v>4724</v>
      </c>
      <c r="B4174" t="s">
        <v>19</v>
      </c>
      <c r="C4174" t="s">
        <v>69</v>
      </c>
      <c r="D4174" t="s">
        <v>70</v>
      </c>
      <c r="E4174" s="5">
        <v>58.69</v>
      </c>
      <c r="F4174" t="s">
        <v>74</v>
      </c>
      <c r="G4174">
        <v>1</v>
      </c>
      <c r="H4174" s="1">
        <v>45673</v>
      </c>
      <c r="I4174" s="1" t="str">
        <f>TEXT(data[[#This Row],[OrderDate]],"mmm")</f>
        <v>Jan</v>
      </c>
      <c r="J4174" s="6">
        <v>0.52986111111111112</v>
      </c>
      <c r="K4174" s="6" t="str">
        <f>TEXT(data[[#This Row],[OrderTime]],"h")</f>
        <v>12</v>
      </c>
      <c r="L4174" s="1">
        <v>45674</v>
      </c>
      <c r="M4174" s="6">
        <v>0.73819444444444449</v>
      </c>
      <c r="N4174" t="s">
        <v>64</v>
      </c>
      <c r="O4174" t="s">
        <v>660</v>
      </c>
      <c r="P4174" t="s">
        <v>25</v>
      </c>
      <c r="Q4174" t="s">
        <v>26</v>
      </c>
      <c r="R4174" t="s">
        <v>37</v>
      </c>
      <c r="S4174" t="s">
        <v>28</v>
      </c>
      <c r="T4174" t="s">
        <v>106</v>
      </c>
      <c r="U4174" t="s">
        <v>39</v>
      </c>
      <c r="V4174" s="5">
        <f>data[[#This Row],[PriceUSD]]*data[[#This Row],[Quantity]]</f>
        <v>58.69</v>
      </c>
      <c r="W4174" s="7">
        <f>data[[#This Row],[OrderDate]] + TIME(VALUE(LEFT(data[[#This Row],[OrderTime]],2)), VALUE(RIGHT(data[[#This Row],[OrderTime]],2)), 0)</f>
        <v>45673.007638888892</v>
      </c>
      <c r="X4174" s="7">
        <f>_xlfn.MINIFS(data[OrderDateTime], data[CustomerName], data[[#This Row],[CustomerName]])</f>
        <v>45590.007638888892</v>
      </c>
      <c r="Y4174" t="str">
        <f>IF(data[[#This Row],[OrderDateTime]]=data[[#This Row],[FirstOrderDateTime]], "New", "Returning")</f>
        <v>Returning</v>
      </c>
      <c r="Z4174" s="7">
        <f>data[[#This Row],[DeliveryDate]] + data[[#This Row],[DeliveryTime]]</f>
        <v>45674.738194444442</v>
      </c>
      <c r="AA4174" s="7">
        <f>data[[#This Row],[OrderDateTime]] + 1</f>
        <v>45674.007638888892</v>
      </c>
      <c r="AB4174" s="7" t="str">
        <f>IF(data[[#This Row],[DeliveryDateTime]] &lt;= data[[#This Row],[SLADue]], "On Time", "Late")</f>
        <v>Late</v>
      </c>
    </row>
    <row r="4175" spans="1:28" x14ac:dyDescent="0.2">
      <c r="A4175" t="s">
        <v>4725</v>
      </c>
      <c r="B4175" t="s">
        <v>19</v>
      </c>
      <c r="C4175" t="s">
        <v>110</v>
      </c>
      <c r="D4175" t="s">
        <v>111</v>
      </c>
      <c r="E4175" s="5">
        <v>12.84</v>
      </c>
      <c r="F4175" t="s">
        <v>87</v>
      </c>
      <c r="G4175">
        <v>1</v>
      </c>
      <c r="H4175" s="1">
        <v>45687</v>
      </c>
      <c r="I4175" s="1" t="str">
        <f>TEXT(data[[#This Row],[OrderDate]],"mmm")</f>
        <v>Jan</v>
      </c>
      <c r="J4175" s="6">
        <v>0.51249999999999996</v>
      </c>
      <c r="K4175" s="6" t="str">
        <f>TEXT(data[[#This Row],[OrderTime]],"h")</f>
        <v>12</v>
      </c>
      <c r="L4175" s="1">
        <v>45687</v>
      </c>
      <c r="M4175" s="6">
        <v>0.76249999999999996</v>
      </c>
      <c r="N4175" t="s">
        <v>112</v>
      </c>
      <c r="O4175" t="s">
        <v>425</v>
      </c>
      <c r="P4175" t="s">
        <v>36</v>
      </c>
      <c r="Q4175" t="s">
        <v>53</v>
      </c>
      <c r="R4175" t="s">
        <v>114</v>
      </c>
      <c r="S4175" t="s">
        <v>47</v>
      </c>
      <c r="T4175" t="s">
        <v>136</v>
      </c>
      <c r="U4175" t="s">
        <v>30</v>
      </c>
      <c r="V4175" s="5">
        <f>data[[#This Row],[PriceUSD]]*data[[#This Row],[Quantity]]</f>
        <v>12.84</v>
      </c>
      <c r="W4175" s="7">
        <f>data[[#This Row],[OrderDate]] + TIME(VALUE(LEFT(data[[#This Row],[OrderTime]],2)), VALUE(RIGHT(data[[#This Row],[OrderTime]],2)), 0)</f>
        <v>45687.017361111109</v>
      </c>
      <c r="X4175" s="7">
        <f>_xlfn.MINIFS(data[OrderDateTime], data[CustomerName], data[[#This Row],[CustomerName]])</f>
        <v>45595.038888888892</v>
      </c>
      <c r="Y4175" t="str">
        <f>IF(data[[#This Row],[OrderDateTime]]=data[[#This Row],[FirstOrderDateTime]], "New", "Returning")</f>
        <v>Returning</v>
      </c>
      <c r="Z4175" s="7">
        <f>data[[#This Row],[DeliveryDate]] + data[[#This Row],[DeliveryTime]]</f>
        <v>45687.762499999997</v>
      </c>
      <c r="AA4175" s="7">
        <f>data[[#This Row],[OrderDateTime]] + 1</f>
        <v>45688.017361111109</v>
      </c>
      <c r="AB4175" s="7" t="str">
        <f>IF(data[[#This Row],[DeliveryDateTime]] &lt;= data[[#This Row],[SLADue]], "On Time", "Late")</f>
        <v>On Time</v>
      </c>
    </row>
    <row r="4176" spans="1:28" x14ac:dyDescent="0.2">
      <c r="A4176" t="s">
        <v>4726</v>
      </c>
      <c r="B4176" t="s">
        <v>19</v>
      </c>
      <c r="C4176" t="s">
        <v>85</v>
      </c>
      <c r="D4176" t="s">
        <v>86</v>
      </c>
      <c r="E4176" s="5">
        <v>50.75</v>
      </c>
      <c r="F4176" t="s">
        <v>87</v>
      </c>
      <c r="G4176">
        <v>1</v>
      </c>
      <c r="H4176" s="1">
        <v>45596</v>
      </c>
      <c r="I4176" s="1" t="str">
        <f>TEXT(data[[#This Row],[OrderDate]],"mmm")</f>
        <v>Oct</v>
      </c>
      <c r="J4176" s="6">
        <v>0.57152777777777775</v>
      </c>
      <c r="K4176" s="6" t="str">
        <f>TEXT(data[[#This Row],[OrderTime]],"h")</f>
        <v>13</v>
      </c>
      <c r="L4176" s="1">
        <v>45596</v>
      </c>
      <c r="M4176" s="6">
        <v>0.77986111111111112</v>
      </c>
      <c r="N4176" t="s">
        <v>178</v>
      </c>
      <c r="O4176" t="s">
        <v>384</v>
      </c>
      <c r="P4176" t="s">
        <v>180</v>
      </c>
      <c r="Q4176" t="s">
        <v>53</v>
      </c>
      <c r="R4176" t="s">
        <v>90</v>
      </c>
      <c r="S4176" t="s">
        <v>47</v>
      </c>
      <c r="T4176" t="s">
        <v>136</v>
      </c>
      <c r="U4176" t="s">
        <v>30</v>
      </c>
      <c r="V4176" s="5">
        <f>data[[#This Row],[PriceUSD]]*data[[#This Row],[Quantity]]</f>
        <v>50.75</v>
      </c>
      <c r="W4176" s="7">
        <f>data[[#This Row],[OrderDate]] + TIME(VALUE(LEFT(data[[#This Row],[OrderTime]],2)), VALUE(RIGHT(data[[#This Row],[OrderTime]],2)), 0)</f>
        <v>45596.054166666669</v>
      </c>
      <c r="X4176" s="7">
        <f>_xlfn.MINIFS(data[OrderDateTime], data[CustomerName], data[[#This Row],[CustomerName]])</f>
        <v>45533.038888888892</v>
      </c>
      <c r="Y4176" t="str">
        <f>IF(data[[#This Row],[OrderDateTime]]=data[[#This Row],[FirstOrderDateTime]], "New", "Returning")</f>
        <v>Returning</v>
      </c>
      <c r="Z4176" s="7">
        <f>data[[#This Row],[DeliveryDate]] + data[[#This Row],[DeliveryTime]]</f>
        <v>45596.779861111114</v>
      </c>
      <c r="AA4176" s="7">
        <f>data[[#This Row],[OrderDateTime]] + 1</f>
        <v>45597.054166666669</v>
      </c>
      <c r="AB4176" s="7" t="str">
        <f>IF(data[[#This Row],[DeliveryDateTime]] &lt;= data[[#This Row],[SLADue]], "On Time", "Late")</f>
        <v>On Time</v>
      </c>
    </row>
    <row r="4177" spans="1:28" x14ac:dyDescent="0.2">
      <c r="A4177" t="s">
        <v>4727</v>
      </c>
      <c r="B4177" t="s">
        <v>19</v>
      </c>
      <c r="C4177" t="s">
        <v>79</v>
      </c>
      <c r="D4177" t="s">
        <v>80</v>
      </c>
      <c r="E4177" s="5">
        <v>30.26</v>
      </c>
      <c r="F4177" t="s">
        <v>81</v>
      </c>
      <c r="G4177">
        <v>1</v>
      </c>
      <c r="H4177" s="1">
        <v>45814</v>
      </c>
      <c r="I4177" s="1" t="str">
        <f>TEXT(data[[#This Row],[OrderDate]],"mmm")</f>
        <v>Jun</v>
      </c>
      <c r="J4177" s="6">
        <v>0.60833333333333328</v>
      </c>
      <c r="K4177" s="6" t="str">
        <f>TEXT(data[[#This Row],[OrderTime]],"h")</f>
        <v>14</v>
      </c>
      <c r="L4177" s="1">
        <v>45815</v>
      </c>
      <c r="M4177" s="6">
        <v>0.65</v>
      </c>
      <c r="N4177" t="s">
        <v>98</v>
      </c>
      <c r="O4177" t="s">
        <v>381</v>
      </c>
      <c r="P4177" t="s">
        <v>77</v>
      </c>
      <c r="Q4177" t="s">
        <v>26</v>
      </c>
      <c r="R4177" t="s">
        <v>83</v>
      </c>
      <c r="S4177" t="s">
        <v>28</v>
      </c>
      <c r="T4177" t="s">
        <v>136</v>
      </c>
      <c r="U4177" t="s">
        <v>39</v>
      </c>
      <c r="V4177" s="5">
        <f>data[[#This Row],[PriceUSD]]*data[[#This Row],[Quantity]]</f>
        <v>30.26</v>
      </c>
      <c r="W4177" s="7">
        <f>data[[#This Row],[OrderDate]] + TIME(VALUE(LEFT(data[[#This Row],[OrderTime]],2)), VALUE(RIGHT(data[[#This Row],[OrderTime]],2)), 0)</f>
        <v>45814.022916666669</v>
      </c>
      <c r="X4177" s="7">
        <f>_xlfn.MINIFS(data[OrderDateTime], data[CustomerName], data[[#This Row],[CustomerName]])</f>
        <v>45547.038888888892</v>
      </c>
      <c r="Y4177" t="str">
        <f>IF(data[[#This Row],[OrderDateTime]]=data[[#This Row],[FirstOrderDateTime]], "New", "Returning")</f>
        <v>Returning</v>
      </c>
      <c r="Z4177" s="7">
        <f>data[[#This Row],[DeliveryDate]] + data[[#This Row],[DeliveryTime]]</f>
        <v>45815.65</v>
      </c>
      <c r="AA4177" s="7">
        <f>data[[#This Row],[OrderDateTime]] + 1</f>
        <v>45815.022916666669</v>
      </c>
      <c r="AB4177" s="7" t="str">
        <f>IF(data[[#This Row],[DeliveryDateTime]] &lt;= data[[#This Row],[SLADue]], "On Time", "Late")</f>
        <v>Late</v>
      </c>
    </row>
    <row r="4178" spans="1:28" x14ac:dyDescent="0.2">
      <c r="A4178" t="s">
        <v>4728</v>
      </c>
      <c r="B4178" t="s">
        <v>19</v>
      </c>
      <c r="C4178" t="s">
        <v>49</v>
      </c>
      <c r="D4178" t="s">
        <v>50</v>
      </c>
      <c r="E4178" s="5">
        <v>29.28</v>
      </c>
      <c r="F4178" t="s">
        <v>51</v>
      </c>
      <c r="G4178">
        <v>2</v>
      </c>
      <c r="H4178" s="1">
        <v>45752</v>
      </c>
      <c r="I4178" s="1" t="str">
        <f>TEXT(data[[#This Row],[OrderDate]],"mmm")</f>
        <v>Apr</v>
      </c>
      <c r="J4178" s="6">
        <v>0.45694444444444443</v>
      </c>
      <c r="K4178" s="6" t="str">
        <f>TEXT(data[[#This Row],[OrderTime]],"h")</f>
        <v>10</v>
      </c>
      <c r="L4178" s="1">
        <v>45752</v>
      </c>
      <c r="M4178" s="6">
        <v>0.58194444444444449</v>
      </c>
      <c r="N4178" t="s">
        <v>502</v>
      </c>
      <c r="O4178" t="s">
        <v>756</v>
      </c>
      <c r="P4178" t="s">
        <v>202</v>
      </c>
      <c r="Q4178" t="s">
        <v>26</v>
      </c>
      <c r="R4178" t="s">
        <v>54</v>
      </c>
      <c r="S4178" t="s">
        <v>47</v>
      </c>
      <c r="T4178" t="s">
        <v>136</v>
      </c>
      <c r="U4178" t="s">
        <v>39</v>
      </c>
      <c r="V4178" s="5">
        <f>data[[#This Row],[PriceUSD]]*data[[#This Row],[Quantity]]</f>
        <v>58.56</v>
      </c>
      <c r="W4178" s="7">
        <f>data[[#This Row],[OrderDate]] + TIME(VALUE(LEFT(data[[#This Row],[OrderTime]],2)), VALUE(RIGHT(data[[#This Row],[OrderTime]],2)), 0)</f>
        <v>45752.030555555553</v>
      </c>
      <c r="X4178" s="7">
        <f>_xlfn.MINIFS(data[OrderDateTime], data[CustomerName], data[[#This Row],[CustomerName]])</f>
        <v>45521.061805555553</v>
      </c>
      <c r="Y4178" t="str">
        <f>IF(data[[#This Row],[OrderDateTime]]=data[[#This Row],[FirstOrderDateTime]], "New", "Returning")</f>
        <v>Returning</v>
      </c>
      <c r="Z4178" s="7">
        <f>data[[#This Row],[DeliveryDate]] + data[[#This Row],[DeliveryTime]]</f>
        <v>45752.581944444442</v>
      </c>
      <c r="AA4178" s="7">
        <f>data[[#This Row],[OrderDateTime]] + 1</f>
        <v>45753.030555555553</v>
      </c>
      <c r="AB4178" s="7" t="str">
        <f>IF(data[[#This Row],[DeliveryDateTime]] &lt;= data[[#This Row],[SLADue]], "On Time", "Late")</f>
        <v>On Time</v>
      </c>
    </row>
    <row r="4179" spans="1:28" x14ac:dyDescent="0.2">
      <c r="A4179" t="s">
        <v>4729</v>
      </c>
      <c r="B4179" t="s">
        <v>19</v>
      </c>
      <c r="C4179" t="s">
        <v>85</v>
      </c>
      <c r="D4179" t="s">
        <v>86</v>
      </c>
      <c r="E4179" s="5">
        <v>50.58</v>
      </c>
      <c r="F4179" t="s">
        <v>71</v>
      </c>
      <c r="G4179">
        <v>1</v>
      </c>
      <c r="H4179" s="1">
        <v>45693</v>
      </c>
      <c r="I4179" s="1" t="str">
        <f>TEXT(data[[#This Row],[OrderDate]],"mmm")</f>
        <v>Feb</v>
      </c>
      <c r="J4179" s="6">
        <v>0.42152777777777778</v>
      </c>
      <c r="K4179" s="6" t="str">
        <f>TEXT(data[[#This Row],[OrderTime]],"h")</f>
        <v>10</v>
      </c>
      <c r="L4179" s="1">
        <v>45693</v>
      </c>
      <c r="M4179" s="6">
        <v>0.71319444444444446</v>
      </c>
      <c r="N4179" t="s">
        <v>175</v>
      </c>
      <c r="O4179" t="s">
        <v>1895</v>
      </c>
      <c r="P4179" t="s">
        <v>25</v>
      </c>
      <c r="Q4179" t="s">
        <v>53</v>
      </c>
      <c r="R4179" t="s">
        <v>90</v>
      </c>
      <c r="S4179" t="s">
        <v>47</v>
      </c>
      <c r="T4179" t="s">
        <v>29</v>
      </c>
      <c r="U4179" t="s">
        <v>39</v>
      </c>
      <c r="V4179" s="5">
        <f>data[[#This Row],[PriceUSD]]*data[[#This Row],[Quantity]]</f>
        <v>50.58</v>
      </c>
      <c r="W4179" s="7">
        <f>data[[#This Row],[OrderDate]] + TIME(VALUE(LEFT(data[[#This Row],[OrderTime]],2)), VALUE(RIGHT(data[[#This Row],[OrderTime]],2)), 0)</f>
        <v>45693.054166666669</v>
      </c>
      <c r="X4179" s="7">
        <f>_xlfn.MINIFS(data[OrderDateTime], data[CustomerName], data[[#This Row],[CustomerName]])</f>
        <v>45510.038888888892</v>
      </c>
      <c r="Y4179" t="str">
        <f>IF(data[[#This Row],[OrderDateTime]]=data[[#This Row],[FirstOrderDateTime]], "New", "Returning")</f>
        <v>Returning</v>
      </c>
      <c r="Z4179" s="7">
        <f>data[[#This Row],[DeliveryDate]] + data[[#This Row],[DeliveryTime]]</f>
        <v>45693.713194444441</v>
      </c>
      <c r="AA4179" s="7">
        <f>data[[#This Row],[OrderDateTime]] + 1</f>
        <v>45694.054166666669</v>
      </c>
      <c r="AB4179" s="7" t="str">
        <f>IF(data[[#This Row],[DeliveryDateTime]] &lt;= data[[#This Row],[SLADue]], "On Time", "Late")</f>
        <v>On Time</v>
      </c>
    </row>
    <row r="4180" spans="1:28" x14ac:dyDescent="0.2">
      <c r="A4180" t="s">
        <v>4730</v>
      </c>
      <c r="B4180" t="s">
        <v>19</v>
      </c>
      <c r="C4180" t="s">
        <v>126</v>
      </c>
      <c r="D4180" t="s">
        <v>127</v>
      </c>
      <c r="E4180" s="5">
        <v>22.63</v>
      </c>
      <c r="F4180" t="s">
        <v>138</v>
      </c>
      <c r="G4180">
        <v>1</v>
      </c>
      <c r="H4180" s="1">
        <v>45814</v>
      </c>
      <c r="I4180" s="1" t="str">
        <f>TEXT(data[[#This Row],[OrderDate]],"mmm")</f>
        <v>Jun</v>
      </c>
      <c r="J4180" s="6">
        <v>0.70972222222222225</v>
      </c>
      <c r="K4180" s="6" t="str">
        <f>TEXT(data[[#This Row],[OrderTime]],"h")</f>
        <v>17</v>
      </c>
      <c r="L4180" s="1">
        <v>45815</v>
      </c>
      <c r="M4180" s="6">
        <v>0.70972222222222225</v>
      </c>
      <c r="N4180" t="s">
        <v>23</v>
      </c>
      <c r="O4180" t="s">
        <v>339</v>
      </c>
      <c r="P4180" t="s">
        <v>25</v>
      </c>
      <c r="Q4180" t="s">
        <v>53</v>
      </c>
      <c r="R4180" t="s">
        <v>129</v>
      </c>
      <c r="S4180" t="s">
        <v>28</v>
      </c>
      <c r="T4180" t="s">
        <v>29</v>
      </c>
      <c r="U4180" t="s">
        <v>30</v>
      </c>
      <c r="V4180" s="5">
        <f>data[[#This Row],[PriceUSD]]*data[[#This Row],[Quantity]]</f>
        <v>22.63</v>
      </c>
      <c r="W4180" s="7">
        <f>data[[#This Row],[OrderDate]] + TIME(VALUE(LEFT(data[[#This Row],[OrderTime]],2)), VALUE(RIGHT(data[[#This Row],[OrderTime]],2)), 0)</f>
        <v>45814.015277777777</v>
      </c>
      <c r="X4180" s="7">
        <f>_xlfn.MINIFS(data[OrderDateTime], data[CustomerName], data[[#This Row],[CustomerName]])</f>
        <v>45513.046527777777</v>
      </c>
      <c r="Y4180" t="str">
        <f>IF(data[[#This Row],[OrderDateTime]]=data[[#This Row],[FirstOrderDateTime]], "New", "Returning")</f>
        <v>Returning</v>
      </c>
      <c r="Z4180" s="7">
        <f>data[[#This Row],[DeliveryDate]] + data[[#This Row],[DeliveryTime]]</f>
        <v>45815.709722222222</v>
      </c>
      <c r="AA4180" s="7">
        <f>data[[#This Row],[OrderDateTime]] + 1</f>
        <v>45815.015277777777</v>
      </c>
      <c r="AB4180" s="7" t="str">
        <f>IF(data[[#This Row],[DeliveryDateTime]] &lt;= data[[#This Row],[SLADue]], "On Time", "Late")</f>
        <v>Late</v>
      </c>
    </row>
    <row r="4181" spans="1:28" x14ac:dyDescent="0.2">
      <c r="A4181" t="s">
        <v>4731</v>
      </c>
      <c r="B4181" t="s">
        <v>19</v>
      </c>
      <c r="C4181" t="s">
        <v>190</v>
      </c>
      <c r="D4181" t="s">
        <v>191</v>
      </c>
      <c r="E4181" s="5">
        <v>23.92</v>
      </c>
      <c r="F4181" t="s">
        <v>87</v>
      </c>
      <c r="G4181">
        <v>10</v>
      </c>
      <c r="H4181" s="1">
        <v>45810</v>
      </c>
      <c r="I4181" s="1" t="str">
        <f>TEXT(data[[#This Row],[OrderDate]],"mmm")</f>
        <v>Jun</v>
      </c>
      <c r="J4181" s="6">
        <v>0.74305555555555558</v>
      </c>
      <c r="K4181" s="6" t="str">
        <f>TEXT(data[[#This Row],[OrderTime]],"h")</f>
        <v>17</v>
      </c>
      <c r="L4181" s="1">
        <v>45811</v>
      </c>
      <c r="M4181" s="6">
        <v>0.85486111111111107</v>
      </c>
      <c r="N4181" t="s">
        <v>175</v>
      </c>
      <c r="O4181" t="s">
        <v>1499</v>
      </c>
      <c r="P4181" t="s">
        <v>25</v>
      </c>
      <c r="Q4181" t="s">
        <v>53</v>
      </c>
      <c r="R4181" t="s">
        <v>192</v>
      </c>
      <c r="S4181" t="s">
        <v>28</v>
      </c>
      <c r="T4181" t="s">
        <v>29</v>
      </c>
      <c r="U4181" t="s">
        <v>67</v>
      </c>
      <c r="V4181" s="5">
        <f>data[[#This Row],[PriceUSD]]*data[[#This Row],[Quantity]]</f>
        <v>239.20000000000002</v>
      </c>
      <c r="W4181" s="7">
        <f>data[[#This Row],[OrderDate]] + TIME(VALUE(LEFT(data[[#This Row],[OrderTime]],2)), VALUE(RIGHT(data[[#This Row],[OrderTime]],2)), 0)</f>
        <v>45810.038888888892</v>
      </c>
      <c r="X4181" s="7">
        <f>_xlfn.MINIFS(data[OrderDateTime], data[CustomerName], data[[#This Row],[CustomerName]])</f>
        <v>45517.022916666669</v>
      </c>
      <c r="Y4181" t="str">
        <f>IF(data[[#This Row],[OrderDateTime]]=data[[#This Row],[FirstOrderDateTime]], "New", "Returning")</f>
        <v>Returning</v>
      </c>
      <c r="Z4181" s="7">
        <f>data[[#This Row],[DeliveryDate]] + data[[#This Row],[DeliveryTime]]</f>
        <v>45811.854861111111</v>
      </c>
      <c r="AA4181" s="7">
        <f>data[[#This Row],[OrderDateTime]] + 1</f>
        <v>45811.038888888892</v>
      </c>
      <c r="AB4181" s="7" t="str">
        <f>IF(data[[#This Row],[DeliveryDateTime]] &lt;= data[[#This Row],[SLADue]], "On Time", "Late")</f>
        <v>Late</v>
      </c>
    </row>
    <row r="4182" spans="1:28" x14ac:dyDescent="0.2">
      <c r="A4182" t="s">
        <v>4732</v>
      </c>
      <c r="B4182" t="s">
        <v>19</v>
      </c>
      <c r="C4182" t="s">
        <v>117</v>
      </c>
      <c r="D4182" t="s">
        <v>118</v>
      </c>
      <c r="E4182" s="5">
        <v>78.930000000000007</v>
      </c>
      <c r="F4182" t="s">
        <v>119</v>
      </c>
      <c r="G4182">
        <v>1</v>
      </c>
      <c r="H4182" s="1">
        <v>45527</v>
      </c>
      <c r="I4182" s="1" t="str">
        <f>TEXT(data[[#This Row],[OrderDate]],"mmm")</f>
        <v>Aug</v>
      </c>
      <c r="J4182" s="6">
        <v>0.52638888888888891</v>
      </c>
      <c r="K4182" s="6" t="str">
        <f>TEXT(data[[#This Row],[OrderTime]],"h")</f>
        <v>12</v>
      </c>
      <c r="L4182" s="1">
        <v>45527</v>
      </c>
      <c r="M4182" s="6">
        <v>0.65138888888888891</v>
      </c>
      <c r="N4182" t="s">
        <v>213</v>
      </c>
      <c r="O4182" t="s">
        <v>306</v>
      </c>
      <c r="P4182" t="s">
        <v>36</v>
      </c>
      <c r="Q4182" t="s">
        <v>53</v>
      </c>
      <c r="R4182" t="s">
        <v>66</v>
      </c>
      <c r="S4182" t="s">
        <v>47</v>
      </c>
      <c r="T4182" t="s">
        <v>106</v>
      </c>
      <c r="U4182" t="s">
        <v>30</v>
      </c>
      <c r="V4182" s="5">
        <f>data[[#This Row],[PriceUSD]]*data[[#This Row],[Quantity]]</f>
        <v>78.930000000000007</v>
      </c>
      <c r="W4182" s="7">
        <f>data[[#This Row],[OrderDate]] + TIME(VALUE(LEFT(data[[#This Row],[OrderTime]],2)), VALUE(RIGHT(data[[#This Row],[OrderTime]],2)), 0)</f>
        <v>45527.061805555553</v>
      </c>
      <c r="X4182" s="7">
        <f>_xlfn.MINIFS(data[OrderDateTime], data[CustomerName], data[[#This Row],[CustomerName]])</f>
        <v>45527.061805555553</v>
      </c>
      <c r="Y4182" t="str">
        <f>IF(data[[#This Row],[OrderDateTime]]=data[[#This Row],[FirstOrderDateTime]], "New", "Returning")</f>
        <v>New</v>
      </c>
      <c r="Z4182" s="7">
        <f>data[[#This Row],[DeliveryDate]] + data[[#This Row],[DeliveryTime]]</f>
        <v>45527.651388888888</v>
      </c>
      <c r="AA4182" s="7">
        <f>data[[#This Row],[OrderDateTime]] + 1</f>
        <v>45528.061805555553</v>
      </c>
      <c r="AB4182" s="7" t="str">
        <f>IF(data[[#This Row],[DeliveryDateTime]] &lt;= data[[#This Row],[SLADue]], "On Time", "Late")</f>
        <v>On Time</v>
      </c>
    </row>
    <row r="4183" spans="1:28" x14ac:dyDescent="0.2">
      <c r="A4183" t="s">
        <v>4733</v>
      </c>
      <c r="B4183" t="s">
        <v>19</v>
      </c>
      <c r="C4183" t="s">
        <v>41</v>
      </c>
      <c r="D4183" t="s">
        <v>42</v>
      </c>
      <c r="E4183" s="5">
        <v>32</v>
      </c>
      <c r="F4183" t="s">
        <v>119</v>
      </c>
      <c r="G4183">
        <v>1</v>
      </c>
      <c r="H4183" s="1">
        <v>45879</v>
      </c>
      <c r="I4183" s="1" t="str">
        <f>TEXT(data[[#This Row],[OrderDate]],"mmm")</f>
        <v>Aug</v>
      </c>
      <c r="J4183" s="6">
        <v>0.5</v>
      </c>
      <c r="K4183" s="6" t="str">
        <f>TEXT(data[[#This Row],[OrderTime]],"h")</f>
        <v>12</v>
      </c>
      <c r="L4183" s="1">
        <v>45879</v>
      </c>
      <c r="M4183" s="6">
        <v>0.66666666666666663</v>
      </c>
      <c r="N4183" t="s">
        <v>120</v>
      </c>
      <c r="O4183" t="s">
        <v>2237</v>
      </c>
      <c r="P4183" t="s">
        <v>25</v>
      </c>
      <c r="Q4183" t="s">
        <v>26</v>
      </c>
      <c r="R4183" t="s">
        <v>46</v>
      </c>
      <c r="S4183" t="s">
        <v>47</v>
      </c>
      <c r="T4183" t="s">
        <v>29</v>
      </c>
      <c r="U4183" t="s">
        <v>39</v>
      </c>
      <c r="V4183" s="5">
        <f>data[[#This Row],[PriceUSD]]*data[[#This Row],[Quantity]]</f>
        <v>32</v>
      </c>
      <c r="W4183" s="7">
        <f>data[[#This Row],[OrderDate]] + TIME(VALUE(LEFT(data[[#This Row],[OrderTime]],2)), VALUE(RIGHT(data[[#This Row],[OrderTime]],2)), 0)</f>
        <v>45879</v>
      </c>
      <c r="X4183" s="7">
        <f>_xlfn.MINIFS(data[OrderDateTime], data[CustomerName], data[[#This Row],[CustomerName]])</f>
        <v>45577.052083333336</v>
      </c>
      <c r="Y4183" t="str">
        <f>IF(data[[#This Row],[OrderDateTime]]=data[[#This Row],[FirstOrderDateTime]], "New", "Returning")</f>
        <v>Returning</v>
      </c>
      <c r="Z4183" s="7">
        <f>data[[#This Row],[DeliveryDate]] + data[[#This Row],[DeliveryTime]]</f>
        <v>45879.666666666664</v>
      </c>
      <c r="AA4183" s="7">
        <f>data[[#This Row],[OrderDateTime]] + 1</f>
        <v>45880</v>
      </c>
      <c r="AB4183" s="7" t="str">
        <f>IF(data[[#This Row],[DeliveryDateTime]] &lt;= data[[#This Row],[SLADue]], "On Time", "Late")</f>
        <v>On Time</v>
      </c>
    </row>
    <row r="4184" spans="1:28" x14ac:dyDescent="0.2">
      <c r="A4184" t="s">
        <v>4734</v>
      </c>
      <c r="B4184" t="s">
        <v>19</v>
      </c>
      <c r="C4184" t="s">
        <v>61</v>
      </c>
      <c r="D4184" t="s">
        <v>62</v>
      </c>
      <c r="E4184" s="5">
        <v>139.24</v>
      </c>
      <c r="F4184" t="s">
        <v>94</v>
      </c>
      <c r="G4184">
        <v>9</v>
      </c>
      <c r="H4184" s="1">
        <v>45677</v>
      </c>
      <c r="I4184" s="1" t="str">
        <f>TEXT(data[[#This Row],[OrderDate]],"mmm")</f>
        <v>Jan</v>
      </c>
      <c r="J4184" s="6">
        <v>0.56111111111111112</v>
      </c>
      <c r="K4184" s="6" t="str">
        <f>TEXT(data[[#This Row],[OrderTime]],"h")</f>
        <v>13</v>
      </c>
      <c r="L4184" s="1">
        <v>45677</v>
      </c>
      <c r="M4184" s="6">
        <v>0.76944444444444449</v>
      </c>
      <c r="N4184" t="s">
        <v>44</v>
      </c>
      <c r="O4184" t="s">
        <v>879</v>
      </c>
      <c r="P4184" t="s">
        <v>25</v>
      </c>
      <c r="Q4184" t="s">
        <v>53</v>
      </c>
      <c r="R4184" t="s">
        <v>66</v>
      </c>
      <c r="S4184" t="s">
        <v>47</v>
      </c>
      <c r="T4184" t="s">
        <v>38</v>
      </c>
      <c r="U4184" t="s">
        <v>67</v>
      </c>
      <c r="V4184" s="5">
        <f>data[[#This Row],[PriceUSD]]*data[[#This Row],[Quantity]]</f>
        <v>1253.1600000000001</v>
      </c>
      <c r="W4184" s="7">
        <f>data[[#This Row],[OrderDate]] + TIME(VALUE(LEFT(data[[#This Row],[OrderTime]],2)), VALUE(RIGHT(data[[#This Row],[OrderTime]],2)), 0)</f>
        <v>45677.007638888892</v>
      </c>
      <c r="X4184" s="7">
        <f>_xlfn.MINIFS(data[OrderDateTime], data[CustomerName], data[[#This Row],[CustomerName]])</f>
        <v>45523.007638888892</v>
      </c>
      <c r="Y4184" t="str">
        <f>IF(data[[#This Row],[OrderDateTime]]=data[[#This Row],[FirstOrderDateTime]], "New", "Returning")</f>
        <v>Returning</v>
      </c>
      <c r="Z4184" s="7">
        <f>data[[#This Row],[DeliveryDate]] + data[[#This Row],[DeliveryTime]]</f>
        <v>45677.769444444442</v>
      </c>
      <c r="AA4184" s="7">
        <f>data[[#This Row],[OrderDateTime]] + 1</f>
        <v>45678.007638888892</v>
      </c>
      <c r="AB4184" s="7" t="str">
        <f>IF(data[[#This Row],[DeliveryDateTime]] &lt;= data[[#This Row],[SLADue]], "On Time", "Late")</f>
        <v>On Time</v>
      </c>
    </row>
    <row r="4185" spans="1:28" x14ac:dyDescent="0.2">
      <c r="A4185" t="s">
        <v>4735</v>
      </c>
      <c r="B4185" t="s">
        <v>19</v>
      </c>
      <c r="C4185" t="s">
        <v>126</v>
      </c>
      <c r="D4185" t="s">
        <v>127</v>
      </c>
      <c r="E4185" s="5">
        <v>22.39</v>
      </c>
      <c r="F4185" t="s">
        <v>138</v>
      </c>
      <c r="G4185">
        <v>1</v>
      </c>
      <c r="H4185" s="1">
        <v>45611</v>
      </c>
      <c r="I4185" s="1" t="str">
        <f>TEXT(data[[#This Row],[OrderDate]],"mmm")</f>
        <v>Nov</v>
      </c>
      <c r="J4185" s="6">
        <v>0.44791666666666669</v>
      </c>
      <c r="K4185" s="6" t="str">
        <f>TEXT(data[[#This Row],[OrderTime]],"h")</f>
        <v>10</v>
      </c>
      <c r="L4185" s="1">
        <v>45611</v>
      </c>
      <c r="M4185" s="6">
        <v>0.73958333333333337</v>
      </c>
      <c r="N4185" t="s">
        <v>139</v>
      </c>
      <c r="O4185" t="s">
        <v>140</v>
      </c>
      <c r="P4185" t="s">
        <v>36</v>
      </c>
      <c r="Q4185" t="s">
        <v>53</v>
      </c>
      <c r="R4185" t="s">
        <v>129</v>
      </c>
      <c r="S4185" t="s">
        <v>47</v>
      </c>
      <c r="T4185" t="s">
        <v>38</v>
      </c>
      <c r="U4185" t="s">
        <v>30</v>
      </c>
      <c r="V4185" s="5">
        <f>data[[#This Row],[PriceUSD]]*data[[#This Row],[Quantity]]</f>
        <v>22.39</v>
      </c>
      <c r="W4185" s="7">
        <f>data[[#This Row],[OrderDate]] + TIME(VALUE(LEFT(data[[#This Row],[OrderTime]],2)), VALUE(RIGHT(data[[#This Row],[OrderTime]],2)), 0)</f>
        <v>45611.046527777777</v>
      </c>
      <c r="X4185" s="7">
        <f>_xlfn.MINIFS(data[OrderDateTime], data[CustomerName], data[[#This Row],[CustomerName]])</f>
        <v>45545.046527777777</v>
      </c>
      <c r="Y4185" t="str">
        <f>IF(data[[#This Row],[OrderDateTime]]=data[[#This Row],[FirstOrderDateTime]], "New", "Returning")</f>
        <v>Returning</v>
      </c>
      <c r="Z4185" s="7">
        <f>data[[#This Row],[DeliveryDate]] + data[[#This Row],[DeliveryTime]]</f>
        <v>45611.739583333336</v>
      </c>
      <c r="AA4185" s="7">
        <f>data[[#This Row],[OrderDateTime]] + 1</f>
        <v>45612.046527777777</v>
      </c>
      <c r="AB4185" s="7" t="str">
        <f>IF(data[[#This Row],[DeliveryDateTime]] &lt;= data[[#This Row],[SLADue]], "On Time", "Late")</f>
        <v>On Time</v>
      </c>
    </row>
    <row r="4186" spans="1:28" x14ac:dyDescent="0.2">
      <c r="A4186" t="s">
        <v>4736</v>
      </c>
      <c r="B4186" t="s">
        <v>19</v>
      </c>
      <c r="C4186" t="s">
        <v>85</v>
      </c>
      <c r="D4186" t="s">
        <v>86</v>
      </c>
      <c r="E4186" s="5">
        <v>58.48</v>
      </c>
      <c r="F4186" t="s">
        <v>87</v>
      </c>
      <c r="G4186">
        <v>1</v>
      </c>
      <c r="H4186" s="1">
        <v>45862</v>
      </c>
      <c r="I4186" s="1" t="str">
        <f>TEXT(data[[#This Row],[OrderDate]],"mmm")</f>
        <v>Jul</v>
      </c>
      <c r="J4186" s="6">
        <v>0.49722222222222223</v>
      </c>
      <c r="K4186" s="6" t="str">
        <f>TEXT(data[[#This Row],[OrderTime]],"h")</f>
        <v>11</v>
      </c>
      <c r="L4186" s="1">
        <v>45863</v>
      </c>
      <c r="M4186" s="6">
        <v>0.74722222222222223</v>
      </c>
      <c r="N4186" t="s">
        <v>170</v>
      </c>
      <c r="O4186" t="s">
        <v>469</v>
      </c>
      <c r="P4186" t="s">
        <v>36</v>
      </c>
      <c r="Q4186" t="s">
        <v>26</v>
      </c>
      <c r="R4186" t="s">
        <v>90</v>
      </c>
      <c r="S4186" t="s">
        <v>28</v>
      </c>
      <c r="T4186" t="s">
        <v>38</v>
      </c>
      <c r="U4186" t="s">
        <v>30</v>
      </c>
      <c r="V4186" s="5">
        <f>data[[#This Row],[PriceUSD]]*data[[#This Row],[Quantity]]</f>
        <v>58.48</v>
      </c>
      <c r="W4186" s="7">
        <f>data[[#This Row],[OrderDate]] + TIME(VALUE(LEFT(data[[#This Row],[OrderTime]],2)), VALUE(RIGHT(data[[#This Row],[OrderTime]],2)), 0)</f>
        <v>45862.015277777777</v>
      </c>
      <c r="X4186" s="7">
        <f>_xlfn.MINIFS(data[OrderDateTime], data[CustomerName], data[[#This Row],[CustomerName]])</f>
        <v>45522.030555555553</v>
      </c>
      <c r="Y4186" t="str">
        <f>IF(data[[#This Row],[OrderDateTime]]=data[[#This Row],[FirstOrderDateTime]], "New", "Returning")</f>
        <v>Returning</v>
      </c>
      <c r="Z4186" s="7">
        <f>data[[#This Row],[DeliveryDate]] + data[[#This Row],[DeliveryTime]]</f>
        <v>45863.74722222222</v>
      </c>
      <c r="AA4186" s="7">
        <f>data[[#This Row],[OrderDateTime]] + 1</f>
        <v>45863.015277777777</v>
      </c>
      <c r="AB4186" s="7" t="str">
        <f>IF(data[[#This Row],[DeliveryDateTime]] &lt;= data[[#This Row],[SLADue]], "On Time", "Late")</f>
        <v>Late</v>
      </c>
    </row>
    <row r="4187" spans="1:28" x14ac:dyDescent="0.2">
      <c r="A4187" t="s">
        <v>4737</v>
      </c>
      <c r="B4187" t="s">
        <v>19</v>
      </c>
      <c r="C4187" t="s">
        <v>117</v>
      </c>
      <c r="D4187" t="s">
        <v>118</v>
      </c>
      <c r="E4187" s="5">
        <v>80.11</v>
      </c>
      <c r="F4187" t="s">
        <v>94</v>
      </c>
      <c r="G4187">
        <v>3</v>
      </c>
      <c r="H4187" s="1">
        <v>45510</v>
      </c>
      <c r="I4187" s="1" t="str">
        <f>TEXT(data[[#This Row],[OrderDate]],"mmm")</f>
        <v>Aug</v>
      </c>
      <c r="J4187" s="6">
        <v>0.62847222222222221</v>
      </c>
      <c r="K4187" s="6" t="str">
        <f>TEXT(data[[#This Row],[OrderTime]],"h")</f>
        <v>15</v>
      </c>
      <c r="L4187" s="1">
        <v>45511</v>
      </c>
      <c r="M4187" s="6">
        <v>0.67013888888888884</v>
      </c>
      <c r="N4187" t="s">
        <v>208</v>
      </c>
      <c r="O4187" t="s">
        <v>441</v>
      </c>
      <c r="P4187" t="s">
        <v>202</v>
      </c>
      <c r="Q4187" t="s">
        <v>26</v>
      </c>
      <c r="R4187" t="s">
        <v>66</v>
      </c>
      <c r="S4187" t="s">
        <v>28</v>
      </c>
      <c r="T4187" t="s">
        <v>38</v>
      </c>
      <c r="U4187" t="s">
        <v>39</v>
      </c>
      <c r="V4187" s="5">
        <f>data[[#This Row],[PriceUSD]]*data[[#This Row],[Quantity]]</f>
        <v>240.32999999999998</v>
      </c>
      <c r="W4187" s="7">
        <f>data[[#This Row],[OrderDate]] + TIME(VALUE(LEFT(data[[#This Row],[OrderTime]],2)), VALUE(RIGHT(data[[#This Row],[OrderTime]],2)), 0)</f>
        <v>45510.015277777777</v>
      </c>
      <c r="X4187" s="7">
        <f>_xlfn.MINIFS(data[OrderDateTime], data[CustomerName], data[[#This Row],[CustomerName]])</f>
        <v>45510.015277777777</v>
      </c>
      <c r="Y4187" t="str">
        <f>IF(data[[#This Row],[OrderDateTime]]=data[[#This Row],[FirstOrderDateTime]], "New", "Returning")</f>
        <v>New</v>
      </c>
      <c r="Z4187" s="7">
        <f>data[[#This Row],[DeliveryDate]] + data[[#This Row],[DeliveryTime]]</f>
        <v>45511.670138888891</v>
      </c>
      <c r="AA4187" s="7">
        <f>data[[#This Row],[OrderDateTime]] + 1</f>
        <v>45511.015277777777</v>
      </c>
      <c r="AB4187" s="7" t="str">
        <f>IF(data[[#This Row],[DeliveryDateTime]] &lt;= data[[#This Row],[SLADue]], "On Time", "Late")</f>
        <v>Late</v>
      </c>
    </row>
    <row r="4188" spans="1:28" x14ac:dyDescent="0.2">
      <c r="A4188" t="s">
        <v>4738</v>
      </c>
      <c r="B4188" t="s">
        <v>19</v>
      </c>
      <c r="C4188" t="s">
        <v>69</v>
      </c>
      <c r="D4188" t="s">
        <v>70</v>
      </c>
      <c r="E4188" s="5">
        <v>49.59</v>
      </c>
      <c r="F4188" t="s">
        <v>56</v>
      </c>
      <c r="G4188">
        <v>2</v>
      </c>
      <c r="H4188" s="1">
        <v>45572</v>
      </c>
      <c r="I4188" s="1" t="str">
        <f>TEXT(data[[#This Row],[OrderDate]],"mmm")</f>
        <v>Oct</v>
      </c>
      <c r="J4188" s="6">
        <v>0.59513888888888888</v>
      </c>
      <c r="K4188" s="6" t="str">
        <f>TEXT(data[[#This Row],[OrderTime]],"h")</f>
        <v>14</v>
      </c>
      <c r="L4188" s="1">
        <v>45572</v>
      </c>
      <c r="M4188" s="6">
        <v>0.80347222222222225</v>
      </c>
      <c r="N4188" t="s">
        <v>44</v>
      </c>
      <c r="O4188" t="s">
        <v>184</v>
      </c>
      <c r="P4188" t="s">
        <v>25</v>
      </c>
      <c r="Q4188" t="s">
        <v>53</v>
      </c>
      <c r="R4188" t="s">
        <v>37</v>
      </c>
      <c r="S4188" t="s">
        <v>47</v>
      </c>
      <c r="T4188" t="s">
        <v>29</v>
      </c>
      <c r="U4188" t="s">
        <v>30</v>
      </c>
      <c r="V4188" s="5">
        <f>data[[#This Row],[PriceUSD]]*data[[#This Row],[Quantity]]</f>
        <v>99.18</v>
      </c>
      <c r="W4188" s="7">
        <f>data[[#This Row],[OrderDate]] + TIME(VALUE(LEFT(data[[#This Row],[OrderTime]],2)), VALUE(RIGHT(data[[#This Row],[OrderTime]],2)), 0)</f>
        <v>45572.061805555553</v>
      </c>
      <c r="X4188" s="7">
        <f>_xlfn.MINIFS(data[OrderDateTime], data[CustomerName], data[[#This Row],[CustomerName]])</f>
        <v>45515.054166666669</v>
      </c>
      <c r="Y4188" t="str">
        <f>IF(data[[#This Row],[OrderDateTime]]=data[[#This Row],[FirstOrderDateTime]], "New", "Returning")</f>
        <v>Returning</v>
      </c>
      <c r="Z4188" s="7">
        <f>data[[#This Row],[DeliveryDate]] + data[[#This Row],[DeliveryTime]]</f>
        <v>45572.803472222222</v>
      </c>
      <c r="AA4188" s="7">
        <f>data[[#This Row],[OrderDateTime]] + 1</f>
        <v>45573.061805555553</v>
      </c>
      <c r="AB4188" s="7" t="str">
        <f>IF(data[[#This Row],[DeliveryDateTime]] &lt;= data[[#This Row],[SLADue]], "On Time", "Late")</f>
        <v>On Time</v>
      </c>
    </row>
    <row r="4189" spans="1:28" x14ac:dyDescent="0.2">
      <c r="A4189" t="s">
        <v>4739</v>
      </c>
      <c r="B4189" t="s">
        <v>19</v>
      </c>
      <c r="C4189" t="s">
        <v>92</v>
      </c>
      <c r="D4189" t="s">
        <v>93</v>
      </c>
      <c r="E4189" s="5">
        <v>94.87</v>
      </c>
      <c r="F4189" t="s">
        <v>81</v>
      </c>
      <c r="G4189">
        <v>1</v>
      </c>
      <c r="H4189" s="1">
        <v>45632</v>
      </c>
      <c r="I4189" s="1" t="str">
        <f>TEXT(data[[#This Row],[OrderDate]],"mmm")</f>
        <v>Dec</v>
      </c>
      <c r="J4189" s="6">
        <v>0.86111111111111116</v>
      </c>
      <c r="K4189" s="6" t="str">
        <f>TEXT(data[[#This Row],[OrderTime]],"h")</f>
        <v>20</v>
      </c>
      <c r="L4189" s="1">
        <v>45633</v>
      </c>
      <c r="M4189" s="6">
        <v>0.80486111111111114</v>
      </c>
      <c r="N4189" t="s">
        <v>75</v>
      </c>
      <c r="O4189" t="s">
        <v>458</v>
      </c>
      <c r="P4189" t="s">
        <v>25</v>
      </c>
      <c r="Q4189" t="s">
        <v>26</v>
      </c>
      <c r="R4189" t="s">
        <v>66</v>
      </c>
      <c r="S4189" t="s">
        <v>28</v>
      </c>
      <c r="T4189" t="s">
        <v>38</v>
      </c>
      <c r="U4189" t="s">
        <v>39</v>
      </c>
      <c r="V4189" s="5">
        <f>data[[#This Row],[PriceUSD]]*data[[#This Row],[Quantity]]</f>
        <v>94.87</v>
      </c>
      <c r="W4189" s="7">
        <f>data[[#This Row],[OrderDate]] + TIME(VALUE(LEFT(data[[#This Row],[OrderTime]],2)), VALUE(RIGHT(data[[#This Row],[OrderTime]],2)), 0)</f>
        <v>45632.007638888892</v>
      </c>
      <c r="X4189" s="7">
        <f>_xlfn.MINIFS(data[OrderDateTime], data[CustomerName], data[[#This Row],[CustomerName]])</f>
        <v>45575.054166666669</v>
      </c>
      <c r="Y4189" t="str">
        <f>IF(data[[#This Row],[OrderDateTime]]=data[[#This Row],[FirstOrderDateTime]], "New", "Returning")</f>
        <v>Returning</v>
      </c>
      <c r="Z4189" s="7">
        <f>data[[#This Row],[DeliveryDate]] + data[[#This Row],[DeliveryTime]]</f>
        <v>45633.804861111108</v>
      </c>
      <c r="AA4189" s="7">
        <f>data[[#This Row],[OrderDateTime]] + 1</f>
        <v>45633.007638888892</v>
      </c>
      <c r="AB4189" s="7" t="str">
        <f>IF(data[[#This Row],[DeliveryDateTime]] &lt;= data[[#This Row],[SLADue]], "On Time", "Late")</f>
        <v>Late</v>
      </c>
    </row>
    <row r="4190" spans="1:28" x14ac:dyDescent="0.2">
      <c r="A4190" t="s">
        <v>4740</v>
      </c>
      <c r="B4190" t="s">
        <v>19</v>
      </c>
      <c r="C4190" t="s">
        <v>69</v>
      </c>
      <c r="D4190" t="s">
        <v>70</v>
      </c>
      <c r="E4190" s="5">
        <v>55.06</v>
      </c>
      <c r="F4190" t="s">
        <v>71</v>
      </c>
      <c r="G4190">
        <v>2</v>
      </c>
      <c r="H4190" s="1">
        <v>45849</v>
      </c>
      <c r="I4190" s="1" t="str">
        <f>TEXT(data[[#This Row],[OrderDate]],"mmm")</f>
        <v>Jul</v>
      </c>
      <c r="J4190" s="6">
        <v>0.69722222222222219</v>
      </c>
      <c r="K4190" s="6" t="str">
        <f>TEXT(data[[#This Row],[OrderTime]],"h")</f>
        <v>16</v>
      </c>
      <c r="L4190" s="1">
        <v>45851</v>
      </c>
      <c r="M4190" s="6">
        <v>0.82222222222222219</v>
      </c>
      <c r="N4190" t="s">
        <v>238</v>
      </c>
      <c r="O4190" t="s">
        <v>255</v>
      </c>
      <c r="P4190" t="s">
        <v>36</v>
      </c>
      <c r="Q4190" t="s">
        <v>53</v>
      </c>
      <c r="R4190" t="s">
        <v>37</v>
      </c>
      <c r="S4190" t="s">
        <v>105</v>
      </c>
      <c r="T4190" t="s">
        <v>38</v>
      </c>
      <c r="U4190" t="s">
        <v>30</v>
      </c>
      <c r="V4190" s="5">
        <f>data[[#This Row],[PriceUSD]]*data[[#This Row],[Quantity]]</f>
        <v>110.12</v>
      </c>
      <c r="W4190" s="7">
        <f>data[[#This Row],[OrderDate]] + TIME(VALUE(LEFT(data[[#This Row],[OrderTime]],2)), VALUE(RIGHT(data[[#This Row],[OrderTime]],2)), 0)</f>
        <v>45849.015277777777</v>
      </c>
      <c r="X4190" s="7">
        <f>_xlfn.MINIFS(data[OrderDateTime], data[CustomerName], data[[#This Row],[CustomerName]])</f>
        <v>45506.030555555553</v>
      </c>
      <c r="Y4190" t="str">
        <f>IF(data[[#This Row],[OrderDateTime]]=data[[#This Row],[FirstOrderDateTime]], "New", "Returning")</f>
        <v>Returning</v>
      </c>
      <c r="Z4190" s="7">
        <f>data[[#This Row],[DeliveryDate]] + data[[#This Row],[DeliveryTime]]</f>
        <v>45851.822222222225</v>
      </c>
      <c r="AA4190" s="7">
        <f>data[[#This Row],[OrderDateTime]] + 1</f>
        <v>45850.015277777777</v>
      </c>
      <c r="AB4190" s="7" t="str">
        <f>IF(data[[#This Row],[DeliveryDateTime]] &lt;= data[[#This Row],[SLADue]], "On Time", "Late")</f>
        <v>Late</v>
      </c>
    </row>
    <row r="4191" spans="1:28" x14ac:dyDescent="0.2">
      <c r="A4191" t="s">
        <v>4741</v>
      </c>
      <c r="B4191" t="s">
        <v>19</v>
      </c>
      <c r="C4191" t="s">
        <v>61</v>
      </c>
      <c r="D4191" t="s">
        <v>62</v>
      </c>
      <c r="E4191" s="5">
        <v>146.41</v>
      </c>
      <c r="F4191" t="s">
        <v>94</v>
      </c>
      <c r="G4191">
        <v>3</v>
      </c>
      <c r="H4191" s="1">
        <v>45859</v>
      </c>
      <c r="I4191" s="1" t="str">
        <f>TEXT(data[[#This Row],[OrderDate]],"mmm")</f>
        <v>Jul</v>
      </c>
      <c r="J4191" s="6">
        <v>0.6645833333333333</v>
      </c>
      <c r="K4191" s="6" t="str">
        <f>TEXT(data[[#This Row],[OrderTime]],"h")</f>
        <v>15</v>
      </c>
      <c r="L4191" s="1">
        <v>45861</v>
      </c>
      <c r="M4191" s="6">
        <v>0.9145833333333333</v>
      </c>
      <c r="N4191" t="s">
        <v>120</v>
      </c>
      <c r="O4191" t="s">
        <v>1499</v>
      </c>
      <c r="P4191" t="s">
        <v>25</v>
      </c>
      <c r="Q4191" t="s">
        <v>26</v>
      </c>
      <c r="R4191" t="s">
        <v>66</v>
      </c>
      <c r="S4191" t="s">
        <v>105</v>
      </c>
      <c r="T4191" t="s">
        <v>38</v>
      </c>
      <c r="U4191" t="s">
        <v>30</v>
      </c>
      <c r="V4191" s="5">
        <f>data[[#This Row],[PriceUSD]]*data[[#This Row],[Quantity]]</f>
        <v>439.23</v>
      </c>
      <c r="W4191" s="7">
        <f>data[[#This Row],[OrderDate]] + TIME(VALUE(LEFT(data[[#This Row],[OrderTime]],2)), VALUE(RIGHT(data[[#This Row],[OrderTime]],2)), 0)</f>
        <v>45859.022916666669</v>
      </c>
      <c r="X4191" s="7">
        <f>_xlfn.MINIFS(data[OrderDateTime], data[CustomerName], data[[#This Row],[CustomerName]])</f>
        <v>45517.022916666669</v>
      </c>
      <c r="Y4191" t="str">
        <f>IF(data[[#This Row],[OrderDateTime]]=data[[#This Row],[FirstOrderDateTime]], "New", "Returning")</f>
        <v>Returning</v>
      </c>
      <c r="Z4191" s="7">
        <f>data[[#This Row],[DeliveryDate]] + data[[#This Row],[DeliveryTime]]</f>
        <v>45861.914583333331</v>
      </c>
      <c r="AA4191" s="7">
        <f>data[[#This Row],[OrderDateTime]] + 1</f>
        <v>45860.022916666669</v>
      </c>
      <c r="AB4191" s="7" t="str">
        <f>IF(data[[#This Row],[DeliveryDateTime]] &lt;= data[[#This Row],[SLADue]], "On Time", "Late")</f>
        <v>Late</v>
      </c>
    </row>
    <row r="4192" spans="1:28" x14ac:dyDescent="0.2">
      <c r="A4192" t="s">
        <v>4742</v>
      </c>
      <c r="B4192" t="s">
        <v>19</v>
      </c>
      <c r="C4192" t="s">
        <v>20</v>
      </c>
      <c r="D4192" t="s">
        <v>21</v>
      </c>
      <c r="E4192" s="5">
        <v>19.16</v>
      </c>
      <c r="F4192" t="s">
        <v>43</v>
      </c>
      <c r="G4192">
        <v>1</v>
      </c>
      <c r="H4192" s="1">
        <v>45680</v>
      </c>
      <c r="I4192" s="1" t="str">
        <f>TEXT(data[[#This Row],[OrderDate]],"mmm")</f>
        <v>Jan</v>
      </c>
      <c r="J4192" s="6">
        <v>0.70694444444444449</v>
      </c>
      <c r="K4192" s="6" t="str">
        <f>TEXT(data[[#This Row],[OrderTime]],"h")</f>
        <v>16</v>
      </c>
      <c r="L4192" s="1">
        <v>45681</v>
      </c>
      <c r="M4192" s="6">
        <v>0.79027777777777775</v>
      </c>
      <c r="N4192" t="s">
        <v>88</v>
      </c>
      <c r="O4192" t="s">
        <v>911</v>
      </c>
      <c r="P4192" t="s">
        <v>25</v>
      </c>
      <c r="Q4192" t="s">
        <v>26</v>
      </c>
      <c r="R4192" t="s">
        <v>27</v>
      </c>
      <c r="S4192" t="s">
        <v>28</v>
      </c>
      <c r="T4192" t="s">
        <v>29</v>
      </c>
      <c r="U4192" t="s">
        <v>30</v>
      </c>
      <c r="V4192" s="5">
        <f>data[[#This Row],[PriceUSD]]*data[[#This Row],[Quantity]]</f>
        <v>19.16</v>
      </c>
      <c r="W4192" s="7">
        <f>data[[#This Row],[OrderDate]] + TIME(VALUE(LEFT(data[[#This Row],[OrderTime]],2)), VALUE(RIGHT(data[[#This Row],[OrderTime]],2)), 0)</f>
        <v>45680.030555555553</v>
      </c>
      <c r="X4192" s="7">
        <f>_xlfn.MINIFS(data[OrderDateTime], data[CustomerName], data[[#This Row],[CustomerName]])</f>
        <v>45533.054166666669</v>
      </c>
      <c r="Y4192" t="str">
        <f>IF(data[[#This Row],[OrderDateTime]]=data[[#This Row],[FirstOrderDateTime]], "New", "Returning")</f>
        <v>Returning</v>
      </c>
      <c r="Z4192" s="7">
        <f>data[[#This Row],[DeliveryDate]] + data[[#This Row],[DeliveryTime]]</f>
        <v>45681.790277777778</v>
      </c>
      <c r="AA4192" s="7">
        <f>data[[#This Row],[OrderDateTime]] + 1</f>
        <v>45681.030555555553</v>
      </c>
      <c r="AB4192" s="7" t="str">
        <f>IF(data[[#This Row],[DeliveryDateTime]] &lt;= data[[#This Row],[SLADue]], "On Time", "Late")</f>
        <v>Late</v>
      </c>
    </row>
    <row r="4193" spans="1:28" x14ac:dyDescent="0.2">
      <c r="A4193" t="s">
        <v>4743</v>
      </c>
      <c r="B4193" t="s">
        <v>19</v>
      </c>
      <c r="C4193" t="s">
        <v>101</v>
      </c>
      <c r="D4193" t="s">
        <v>102</v>
      </c>
      <c r="E4193" s="5">
        <v>26.69</v>
      </c>
      <c r="F4193" t="s">
        <v>63</v>
      </c>
      <c r="G4193">
        <v>1</v>
      </c>
      <c r="H4193" s="1">
        <v>45674</v>
      </c>
      <c r="I4193" s="1" t="str">
        <f>TEXT(data[[#This Row],[OrderDate]],"mmm")</f>
        <v>Jan</v>
      </c>
      <c r="J4193" s="6">
        <v>0.51458333333333328</v>
      </c>
      <c r="K4193" s="6" t="str">
        <f>TEXT(data[[#This Row],[OrderTime]],"h")</f>
        <v>12</v>
      </c>
      <c r="L4193" s="1">
        <v>45675</v>
      </c>
      <c r="M4193" s="6">
        <v>0.76458333333333328</v>
      </c>
      <c r="N4193" t="s">
        <v>57</v>
      </c>
      <c r="O4193" t="s">
        <v>873</v>
      </c>
      <c r="P4193" t="s">
        <v>25</v>
      </c>
      <c r="Q4193" t="s">
        <v>26</v>
      </c>
      <c r="R4193" t="s">
        <v>83</v>
      </c>
      <c r="S4193" t="s">
        <v>28</v>
      </c>
      <c r="T4193" t="s">
        <v>38</v>
      </c>
      <c r="U4193" t="s">
        <v>39</v>
      </c>
      <c r="V4193" s="5">
        <f>data[[#This Row],[PriceUSD]]*data[[#This Row],[Quantity]]</f>
        <v>26.69</v>
      </c>
      <c r="W4193" s="7">
        <f>data[[#This Row],[OrderDate]] + TIME(VALUE(LEFT(data[[#This Row],[OrderTime]],2)), VALUE(RIGHT(data[[#This Row],[OrderTime]],2)), 0)</f>
        <v>45674.022916666669</v>
      </c>
      <c r="X4193" s="7">
        <f>_xlfn.MINIFS(data[OrderDateTime], data[CustomerName], data[[#This Row],[CustomerName]])</f>
        <v>45523.022916666669</v>
      </c>
      <c r="Y4193" t="str">
        <f>IF(data[[#This Row],[OrderDateTime]]=data[[#This Row],[FirstOrderDateTime]], "New", "Returning")</f>
        <v>Returning</v>
      </c>
      <c r="Z4193" s="7">
        <f>data[[#This Row],[DeliveryDate]] + data[[#This Row],[DeliveryTime]]</f>
        <v>45675.76458333333</v>
      </c>
      <c r="AA4193" s="7">
        <f>data[[#This Row],[OrderDateTime]] + 1</f>
        <v>45675.022916666669</v>
      </c>
      <c r="AB4193" s="7" t="str">
        <f>IF(data[[#This Row],[DeliveryDateTime]] &lt;= data[[#This Row],[SLADue]], "On Time", "Late")</f>
        <v>Late</v>
      </c>
    </row>
    <row r="4194" spans="1:28" x14ac:dyDescent="0.2">
      <c r="A4194" t="s">
        <v>4744</v>
      </c>
      <c r="B4194" t="s">
        <v>19</v>
      </c>
      <c r="C4194" t="s">
        <v>49</v>
      </c>
      <c r="D4194" t="s">
        <v>50</v>
      </c>
      <c r="E4194" s="5">
        <v>28.2</v>
      </c>
      <c r="F4194" t="s">
        <v>51</v>
      </c>
      <c r="G4194">
        <v>1</v>
      </c>
      <c r="H4194" s="1">
        <v>45841</v>
      </c>
      <c r="I4194" s="1" t="str">
        <f>TEXT(data[[#This Row],[OrderDate]],"mmm")</f>
        <v>Jul</v>
      </c>
      <c r="J4194" s="6">
        <v>0.49861111111111112</v>
      </c>
      <c r="K4194" s="6" t="str">
        <f>TEXT(data[[#This Row],[OrderTime]],"h")</f>
        <v>11</v>
      </c>
      <c r="L4194" s="1">
        <v>45841</v>
      </c>
      <c r="M4194" s="6">
        <v>0.62361111111111112</v>
      </c>
      <c r="N4194" t="s">
        <v>213</v>
      </c>
      <c r="O4194" t="s">
        <v>607</v>
      </c>
      <c r="P4194" t="s">
        <v>36</v>
      </c>
      <c r="Q4194" t="s">
        <v>53</v>
      </c>
      <c r="R4194" t="s">
        <v>54</v>
      </c>
      <c r="S4194" t="s">
        <v>47</v>
      </c>
      <c r="T4194" t="s">
        <v>29</v>
      </c>
      <c r="U4194" t="s">
        <v>39</v>
      </c>
      <c r="V4194" s="5">
        <f>data[[#This Row],[PriceUSD]]*data[[#This Row],[Quantity]]</f>
        <v>28.2</v>
      </c>
      <c r="W4194" s="7">
        <f>data[[#This Row],[OrderDate]] + TIME(VALUE(LEFT(data[[#This Row],[OrderTime]],2)), VALUE(RIGHT(data[[#This Row],[OrderTime]],2)), 0)</f>
        <v>45841.007638888892</v>
      </c>
      <c r="X4194" s="7">
        <f>_xlfn.MINIFS(data[OrderDateTime], data[CustomerName], data[[#This Row],[CustomerName]])</f>
        <v>45536.007638888892</v>
      </c>
      <c r="Y4194" t="str">
        <f>IF(data[[#This Row],[OrderDateTime]]=data[[#This Row],[FirstOrderDateTime]], "New", "Returning")</f>
        <v>Returning</v>
      </c>
      <c r="Z4194" s="7">
        <f>data[[#This Row],[DeliveryDate]] + data[[#This Row],[DeliveryTime]]</f>
        <v>45841.623611111114</v>
      </c>
      <c r="AA4194" s="7">
        <f>data[[#This Row],[OrderDateTime]] + 1</f>
        <v>45842.007638888892</v>
      </c>
      <c r="AB4194" s="7" t="str">
        <f>IF(data[[#This Row],[DeliveryDateTime]] &lt;= data[[#This Row],[SLADue]], "On Time", "Late")</f>
        <v>On Time</v>
      </c>
    </row>
    <row r="4195" spans="1:28" x14ac:dyDescent="0.2">
      <c r="A4195" t="s">
        <v>4745</v>
      </c>
      <c r="B4195" t="s">
        <v>19</v>
      </c>
      <c r="C4195" t="s">
        <v>41</v>
      </c>
      <c r="D4195" t="s">
        <v>42</v>
      </c>
      <c r="E4195" s="5">
        <v>34.380000000000003</v>
      </c>
      <c r="F4195" t="s">
        <v>74</v>
      </c>
      <c r="G4195">
        <v>2</v>
      </c>
      <c r="H4195" s="1">
        <v>45608</v>
      </c>
      <c r="I4195" s="1" t="str">
        <f>TEXT(data[[#This Row],[OrderDate]],"mmm")</f>
        <v>Nov</v>
      </c>
      <c r="J4195" s="6">
        <v>0.75972222222222219</v>
      </c>
      <c r="K4195" s="6" t="str">
        <f>TEXT(data[[#This Row],[OrderTime]],"h")</f>
        <v>18</v>
      </c>
      <c r="L4195" s="1">
        <v>45609</v>
      </c>
      <c r="M4195" s="6">
        <v>0.62430555555555556</v>
      </c>
      <c r="N4195" t="s">
        <v>139</v>
      </c>
      <c r="O4195" t="s">
        <v>858</v>
      </c>
      <c r="P4195" t="s">
        <v>36</v>
      </c>
      <c r="Q4195" t="s">
        <v>26</v>
      </c>
      <c r="R4195" t="s">
        <v>46</v>
      </c>
      <c r="S4195" t="s">
        <v>28</v>
      </c>
      <c r="T4195" t="s">
        <v>38</v>
      </c>
      <c r="U4195" t="s">
        <v>30</v>
      </c>
      <c r="V4195" s="5">
        <f>data[[#This Row],[PriceUSD]]*data[[#This Row],[Quantity]]</f>
        <v>68.760000000000005</v>
      </c>
      <c r="W4195" s="7">
        <f>data[[#This Row],[OrderDate]] + TIME(VALUE(LEFT(data[[#This Row],[OrderTime]],2)), VALUE(RIGHT(data[[#This Row],[OrderTime]],2)), 0)</f>
        <v>45608.015277777777</v>
      </c>
      <c r="X4195" s="7">
        <f>_xlfn.MINIFS(data[OrderDateTime], data[CustomerName], data[[#This Row],[CustomerName]])</f>
        <v>45523.022916666669</v>
      </c>
      <c r="Y4195" t="str">
        <f>IF(data[[#This Row],[OrderDateTime]]=data[[#This Row],[FirstOrderDateTime]], "New", "Returning")</f>
        <v>Returning</v>
      </c>
      <c r="Z4195" s="7">
        <f>data[[#This Row],[DeliveryDate]] + data[[#This Row],[DeliveryTime]]</f>
        <v>45609.624305555553</v>
      </c>
      <c r="AA4195" s="7">
        <f>data[[#This Row],[OrderDateTime]] + 1</f>
        <v>45609.015277777777</v>
      </c>
      <c r="AB4195" s="7" t="str">
        <f>IF(data[[#This Row],[DeliveryDateTime]] &lt;= data[[#This Row],[SLADue]], "On Time", "Late")</f>
        <v>Late</v>
      </c>
    </row>
    <row r="4196" spans="1:28" x14ac:dyDescent="0.2">
      <c r="A4196" t="s">
        <v>4746</v>
      </c>
      <c r="B4196" t="s">
        <v>19</v>
      </c>
      <c r="C4196" t="s">
        <v>190</v>
      </c>
      <c r="D4196" t="s">
        <v>191</v>
      </c>
      <c r="E4196" s="5">
        <v>22.65</v>
      </c>
      <c r="F4196" t="s">
        <v>71</v>
      </c>
      <c r="G4196">
        <v>3</v>
      </c>
      <c r="H4196" s="1">
        <v>45547</v>
      </c>
      <c r="I4196" s="1" t="str">
        <f>TEXT(data[[#This Row],[OrderDate]],"mmm")</f>
        <v>Sep</v>
      </c>
      <c r="J4196" s="6">
        <v>0.86041666666666672</v>
      </c>
      <c r="K4196" s="6" t="str">
        <f>TEXT(data[[#This Row],[OrderTime]],"h")</f>
        <v>20</v>
      </c>
      <c r="L4196" s="1">
        <v>45548</v>
      </c>
      <c r="M4196" s="6">
        <v>0.86041666666666672</v>
      </c>
      <c r="N4196" t="s">
        <v>123</v>
      </c>
      <c r="O4196" t="s">
        <v>362</v>
      </c>
      <c r="P4196" t="s">
        <v>36</v>
      </c>
      <c r="Q4196" t="s">
        <v>26</v>
      </c>
      <c r="R4196" t="s">
        <v>192</v>
      </c>
      <c r="S4196" t="s">
        <v>28</v>
      </c>
      <c r="T4196" t="s">
        <v>59</v>
      </c>
      <c r="U4196" t="s">
        <v>39</v>
      </c>
      <c r="V4196" s="5">
        <f>data[[#This Row],[PriceUSD]]*data[[#This Row],[Quantity]]</f>
        <v>67.949999999999989</v>
      </c>
      <c r="W4196" s="7">
        <f>data[[#This Row],[OrderDate]] + TIME(VALUE(LEFT(data[[#This Row],[OrderTime]],2)), VALUE(RIGHT(data[[#This Row],[OrderTime]],2)), 0)</f>
        <v>45547.046527777777</v>
      </c>
      <c r="X4196" s="7">
        <f>_xlfn.MINIFS(data[OrderDateTime], data[CustomerName], data[[#This Row],[CustomerName]])</f>
        <v>45532.046527777777</v>
      </c>
      <c r="Y4196" t="str">
        <f>IF(data[[#This Row],[OrderDateTime]]=data[[#This Row],[FirstOrderDateTime]], "New", "Returning")</f>
        <v>Returning</v>
      </c>
      <c r="Z4196" s="7">
        <f>data[[#This Row],[DeliveryDate]] + data[[#This Row],[DeliveryTime]]</f>
        <v>45548.86041666667</v>
      </c>
      <c r="AA4196" s="7">
        <f>data[[#This Row],[OrderDateTime]] + 1</f>
        <v>45548.046527777777</v>
      </c>
      <c r="AB4196" s="7" t="str">
        <f>IF(data[[#This Row],[DeliveryDateTime]] &lt;= data[[#This Row],[SLADue]], "On Time", "Late")</f>
        <v>Late</v>
      </c>
    </row>
    <row r="4197" spans="1:28" x14ac:dyDescent="0.2">
      <c r="A4197" t="s">
        <v>4747</v>
      </c>
      <c r="B4197" t="s">
        <v>19</v>
      </c>
      <c r="C4197" t="s">
        <v>190</v>
      </c>
      <c r="D4197" t="s">
        <v>191</v>
      </c>
      <c r="E4197" s="5">
        <v>28.64</v>
      </c>
      <c r="F4197" t="s">
        <v>87</v>
      </c>
      <c r="G4197">
        <v>3</v>
      </c>
      <c r="H4197" s="1">
        <v>45540</v>
      </c>
      <c r="I4197" s="1" t="str">
        <f>TEXT(data[[#This Row],[OrderDate]],"mmm")</f>
        <v>Sep</v>
      </c>
      <c r="J4197" s="6">
        <v>0.78055555555555556</v>
      </c>
      <c r="K4197" s="6" t="str">
        <f>TEXT(data[[#This Row],[OrderTime]],"h")</f>
        <v>18</v>
      </c>
      <c r="L4197" s="1">
        <v>45541</v>
      </c>
      <c r="M4197" s="6">
        <v>0.84027777777777779</v>
      </c>
      <c r="N4197" t="s">
        <v>88</v>
      </c>
      <c r="O4197" t="s">
        <v>1137</v>
      </c>
      <c r="P4197" t="s">
        <v>25</v>
      </c>
      <c r="Q4197" t="s">
        <v>53</v>
      </c>
      <c r="R4197" t="s">
        <v>192</v>
      </c>
      <c r="S4197" t="s">
        <v>28</v>
      </c>
      <c r="T4197" t="s">
        <v>106</v>
      </c>
      <c r="U4197" t="s">
        <v>30</v>
      </c>
      <c r="V4197" s="5">
        <f>data[[#This Row],[PriceUSD]]*data[[#This Row],[Quantity]]</f>
        <v>85.92</v>
      </c>
      <c r="W4197" s="7">
        <f>data[[#This Row],[OrderDate]] + TIME(VALUE(LEFT(data[[#This Row],[OrderTime]],2)), VALUE(RIGHT(data[[#This Row],[OrderTime]],2)), 0)</f>
        <v>45540.038888888892</v>
      </c>
      <c r="X4197" s="7">
        <f>_xlfn.MINIFS(data[OrderDateTime], data[CustomerName], data[[#This Row],[CustomerName]])</f>
        <v>45517.007638888892</v>
      </c>
      <c r="Y4197" t="str">
        <f>IF(data[[#This Row],[OrderDateTime]]=data[[#This Row],[FirstOrderDateTime]], "New", "Returning")</f>
        <v>Returning</v>
      </c>
      <c r="Z4197" s="7">
        <f>data[[#This Row],[DeliveryDate]] + data[[#This Row],[DeliveryTime]]</f>
        <v>45541.840277777781</v>
      </c>
      <c r="AA4197" s="7">
        <f>data[[#This Row],[OrderDateTime]] + 1</f>
        <v>45541.038888888892</v>
      </c>
      <c r="AB4197" s="7" t="str">
        <f>IF(data[[#This Row],[DeliveryDateTime]] &lt;= data[[#This Row],[SLADue]], "On Time", "Late")</f>
        <v>Late</v>
      </c>
    </row>
    <row r="4198" spans="1:28" x14ac:dyDescent="0.2">
      <c r="A4198" t="s">
        <v>4748</v>
      </c>
      <c r="B4198" t="s">
        <v>19</v>
      </c>
      <c r="C4198" t="s">
        <v>258</v>
      </c>
      <c r="D4198" t="s">
        <v>259</v>
      </c>
      <c r="E4198" s="5">
        <v>114.56</v>
      </c>
      <c r="F4198" t="s">
        <v>182</v>
      </c>
      <c r="G4198">
        <v>1</v>
      </c>
      <c r="H4198" s="1">
        <v>45638</v>
      </c>
      <c r="I4198" s="1" t="str">
        <f>TEXT(data[[#This Row],[OrderDate]],"mmm")</f>
        <v>Dec</v>
      </c>
      <c r="J4198" s="6">
        <v>0.46527777777777779</v>
      </c>
      <c r="K4198" s="6" t="str">
        <f>TEXT(data[[#This Row],[OrderTime]],"h")</f>
        <v>11</v>
      </c>
      <c r="L4198" s="1">
        <v>45638</v>
      </c>
      <c r="M4198" s="6">
        <v>0.63194444444444442</v>
      </c>
      <c r="N4198" t="s">
        <v>23</v>
      </c>
      <c r="O4198" t="s">
        <v>263</v>
      </c>
      <c r="P4198" t="s">
        <v>25</v>
      </c>
      <c r="Q4198" t="s">
        <v>53</v>
      </c>
      <c r="R4198" t="s">
        <v>261</v>
      </c>
      <c r="S4198" t="s">
        <v>47</v>
      </c>
      <c r="T4198" t="s">
        <v>29</v>
      </c>
      <c r="U4198" t="s">
        <v>30</v>
      </c>
      <c r="V4198" s="5">
        <f>data[[#This Row],[PriceUSD]]*data[[#This Row],[Quantity]]</f>
        <v>114.56</v>
      </c>
      <c r="W4198" s="7">
        <f>data[[#This Row],[OrderDate]] + TIME(VALUE(LEFT(data[[#This Row],[OrderTime]],2)), VALUE(RIGHT(data[[#This Row],[OrderTime]],2)), 0)</f>
        <v>45638.054166666669</v>
      </c>
      <c r="X4198" s="7">
        <f>_xlfn.MINIFS(data[OrderDateTime], data[CustomerName], data[[#This Row],[CustomerName]])</f>
        <v>45547.007638888892</v>
      </c>
      <c r="Y4198" t="str">
        <f>IF(data[[#This Row],[OrderDateTime]]=data[[#This Row],[FirstOrderDateTime]], "New", "Returning")</f>
        <v>Returning</v>
      </c>
      <c r="Z4198" s="7">
        <f>data[[#This Row],[DeliveryDate]] + data[[#This Row],[DeliveryTime]]</f>
        <v>45638.631944444445</v>
      </c>
      <c r="AA4198" s="7">
        <f>data[[#This Row],[OrderDateTime]] + 1</f>
        <v>45639.054166666669</v>
      </c>
      <c r="AB4198" s="7" t="str">
        <f>IF(data[[#This Row],[DeliveryDateTime]] &lt;= data[[#This Row],[SLADue]], "On Time", "Late")</f>
        <v>On Time</v>
      </c>
    </row>
    <row r="4199" spans="1:28" x14ac:dyDescent="0.2">
      <c r="A4199" t="s">
        <v>4749</v>
      </c>
      <c r="B4199" t="s">
        <v>19</v>
      </c>
      <c r="C4199" t="s">
        <v>126</v>
      </c>
      <c r="D4199" t="s">
        <v>127</v>
      </c>
      <c r="E4199" s="5">
        <v>23.46</v>
      </c>
      <c r="F4199" t="s">
        <v>87</v>
      </c>
      <c r="G4199">
        <v>2</v>
      </c>
      <c r="H4199" s="1">
        <v>45788</v>
      </c>
      <c r="I4199" s="1" t="str">
        <f>TEXT(data[[#This Row],[OrderDate]],"mmm")</f>
        <v>May</v>
      </c>
      <c r="J4199" s="6">
        <v>0.83333333333333337</v>
      </c>
      <c r="K4199" s="6" t="str">
        <f>TEXT(data[[#This Row],[OrderTime]],"h")</f>
        <v>20</v>
      </c>
      <c r="L4199" s="1">
        <v>45790</v>
      </c>
      <c r="M4199" s="6">
        <v>0.47222222222222221</v>
      </c>
      <c r="N4199" t="s">
        <v>64</v>
      </c>
      <c r="O4199" t="s">
        <v>306</v>
      </c>
      <c r="P4199" t="s">
        <v>25</v>
      </c>
      <c r="Q4199" t="s">
        <v>53</v>
      </c>
      <c r="R4199" t="s">
        <v>129</v>
      </c>
      <c r="S4199" t="s">
        <v>105</v>
      </c>
      <c r="T4199" t="s">
        <v>38</v>
      </c>
      <c r="U4199" t="s">
        <v>30</v>
      </c>
      <c r="V4199" s="5">
        <f>data[[#This Row],[PriceUSD]]*data[[#This Row],[Quantity]]</f>
        <v>46.92</v>
      </c>
      <c r="W4199" s="7">
        <f>data[[#This Row],[OrderDate]] + TIME(VALUE(LEFT(data[[#This Row],[OrderTime]],2)), VALUE(RIGHT(data[[#This Row],[OrderTime]],2)), 0)</f>
        <v>45788.022916666669</v>
      </c>
      <c r="X4199" s="7">
        <f>_xlfn.MINIFS(data[OrderDateTime], data[CustomerName], data[[#This Row],[CustomerName]])</f>
        <v>45527.061805555553</v>
      </c>
      <c r="Y4199" t="str">
        <f>IF(data[[#This Row],[OrderDateTime]]=data[[#This Row],[FirstOrderDateTime]], "New", "Returning")</f>
        <v>Returning</v>
      </c>
      <c r="Z4199" s="7">
        <f>data[[#This Row],[DeliveryDate]] + data[[#This Row],[DeliveryTime]]</f>
        <v>45790.472222222219</v>
      </c>
      <c r="AA4199" s="7">
        <f>data[[#This Row],[OrderDateTime]] + 1</f>
        <v>45789.022916666669</v>
      </c>
      <c r="AB4199" s="7" t="str">
        <f>IF(data[[#This Row],[DeliveryDateTime]] &lt;= data[[#This Row],[SLADue]], "On Time", "Late")</f>
        <v>Late</v>
      </c>
    </row>
    <row r="4200" spans="1:28" x14ac:dyDescent="0.2">
      <c r="A4200" t="s">
        <v>4750</v>
      </c>
      <c r="B4200" t="s">
        <v>19</v>
      </c>
      <c r="C4200" t="s">
        <v>117</v>
      </c>
      <c r="D4200" t="s">
        <v>118</v>
      </c>
      <c r="E4200" s="5">
        <v>76.260000000000005</v>
      </c>
      <c r="F4200" t="s">
        <v>182</v>
      </c>
      <c r="G4200">
        <v>1</v>
      </c>
      <c r="H4200" s="1">
        <v>45640</v>
      </c>
      <c r="I4200" s="1" t="str">
        <f>TEXT(data[[#This Row],[OrderDate]],"mmm")</f>
        <v>Dec</v>
      </c>
      <c r="J4200" s="6">
        <v>0.7944444444444444</v>
      </c>
      <c r="K4200" s="6" t="str">
        <f>TEXT(data[[#This Row],[OrderTime]],"h")</f>
        <v>19</v>
      </c>
      <c r="L4200" s="1">
        <v>45641</v>
      </c>
      <c r="M4200" s="6">
        <v>0.87361111111111112</v>
      </c>
      <c r="N4200" t="s">
        <v>238</v>
      </c>
      <c r="O4200" t="s">
        <v>771</v>
      </c>
      <c r="P4200" t="s">
        <v>36</v>
      </c>
      <c r="Q4200" t="s">
        <v>26</v>
      </c>
      <c r="R4200" t="s">
        <v>66</v>
      </c>
      <c r="S4200" t="s">
        <v>28</v>
      </c>
      <c r="T4200" t="s">
        <v>59</v>
      </c>
      <c r="U4200" t="s">
        <v>30</v>
      </c>
      <c r="V4200" s="5">
        <f>data[[#This Row],[PriceUSD]]*data[[#This Row],[Quantity]]</f>
        <v>76.260000000000005</v>
      </c>
      <c r="W4200" s="7">
        <f>data[[#This Row],[OrderDate]] + TIME(VALUE(LEFT(data[[#This Row],[OrderTime]],2)), VALUE(RIGHT(data[[#This Row],[OrderTime]],2)), 0)</f>
        <v>45640.030555555553</v>
      </c>
      <c r="X4200" s="7">
        <f>_xlfn.MINIFS(data[OrderDateTime], data[CustomerName], data[[#This Row],[CustomerName]])</f>
        <v>45524.007638888892</v>
      </c>
      <c r="Y4200" t="str">
        <f>IF(data[[#This Row],[OrderDateTime]]=data[[#This Row],[FirstOrderDateTime]], "New", "Returning")</f>
        <v>Returning</v>
      </c>
      <c r="Z4200" s="7">
        <f>data[[#This Row],[DeliveryDate]] + data[[#This Row],[DeliveryTime]]</f>
        <v>45641.873611111114</v>
      </c>
      <c r="AA4200" s="7">
        <f>data[[#This Row],[OrderDateTime]] + 1</f>
        <v>45641.030555555553</v>
      </c>
      <c r="AB4200" s="7" t="str">
        <f>IF(data[[#This Row],[DeliveryDateTime]] &lt;= data[[#This Row],[SLADue]], "On Time", "Late")</f>
        <v>Late</v>
      </c>
    </row>
    <row r="4201" spans="1:28" x14ac:dyDescent="0.2">
      <c r="A4201" t="s">
        <v>4751</v>
      </c>
      <c r="B4201" t="s">
        <v>19</v>
      </c>
      <c r="C4201" t="s">
        <v>110</v>
      </c>
      <c r="D4201" t="s">
        <v>111</v>
      </c>
      <c r="E4201" s="5">
        <v>11.05</v>
      </c>
      <c r="F4201" t="s">
        <v>87</v>
      </c>
      <c r="G4201">
        <v>1</v>
      </c>
      <c r="H4201" s="1">
        <v>45710</v>
      </c>
      <c r="I4201" s="1" t="str">
        <f>TEXT(data[[#This Row],[OrderDate]],"mmm")</f>
        <v>Feb</v>
      </c>
      <c r="J4201" s="6">
        <v>0.57847222222222228</v>
      </c>
      <c r="K4201" s="6" t="str">
        <f>TEXT(data[[#This Row],[OrderTime]],"h")</f>
        <v>13</v>
      </c>
      <c r="L4201" s="1">
        <v>45710</v>
      </c>
      <c r="M4201" s="6">
        <v>0.70347222222222228</v>
      </c>
      <c r="N4201" t="s">
        <v>120</v>
      </c>
      <c r="O4201" t="s">
        <v>469</v>
      </c>
      <c r="P4201" t="s">
        <v>25</v>
      </c>
      <c r="Q4201" t="s">
        <v>53</v>
      </c>
      <c r="R4201" t="s">
        <v>114</v>
      </c>
      <c r="S4201" t="s">
        <v>47</v>
      </c>
      <c r="T4201" t="s">
        <v>29</v>
      </c>
      <c r="U4201" t="s">
        <v>39</v>
      </c>
      <c r="V4201" s="5">
        <f>data[[#This Row],[PriceUSD]]*data[[#This Row],[Quantity]]</f>
        <v>11.05</v>
      </c>
      <c r="W4201" s="7">
        <f>data[[#This Row],[OrderDate]] + TIME(VALUE(LEFT(data[[#This Row],[OrderTime]],2)), VALUE(RIGHT(data[[#This Row],[OrderTime]],2)), 0)</f>
        <v>45710.015277777777</v>
      </c>
      <c r="X4201" s="7">
        <f>_xlfn.MINIFS(data[OrderDateTime], data[CustomerName], data[[#This Row],[CustomerName]])</f>
        <v>45522.030555555553</v>
      </c>
      <c r="Y4201" t="str">
        <f>IF(data[[#This Row],[OrderDateTime]]=data[[#This Row],[FirstOrderDateTime]], "New", "Returning")</f>
        <v>Returning</v>
      </c>
      <c r="Z4201" s="7">
        <f>data[[#This Row],[DeliveryDate]] + data[[#This Row],[DeliveryTime]]</f>
        <v>45710.703472222223</v>
      </c>
      <c r="AA4201" s="7">
        <f>data[[#This Row],[OrderDateTime]] + 1</f>
        <v>45711.015277777777</v>
      </c>
      <c r="AB4201" s="7" t="str">
        <f>IF(data[[#This Row],[DeliveryDateTime]] &lt;= data[[#This Row],[SLADue]], "On Time", "Late")</f>
        <v>On Time</v>
      </c>
    </row>
    <row r="4202" spans="1:28" x14ac:dyDescent="0.2">
      <c r="A4202" t="s">
        <v>4752</v>
      </c>
      <c r="B4202" t="s">
        <v>19</v>
      </c>
      <c r="C4202" t="s">
        <v>49</v>
      </c>
      <c r="D4202" t="s">
        <v>50</v>
      </c>
      <c r="E4202" s="5">
        <v>29.99</v>
      </c>
      <c r="F4202" t="s">
        <v>51</v>
      </c>
      <c r="G4202">
        <v>1</v>
      </c>
      <c r="H4202" s="1">
        <v>45581</v>
      </c>
      <c r="I4202" s="1" t="str">
        <f>TEXT(data[[#This Row],[OrderDate]],"mmm")</f>
        <v>Oct</v>
      </c>
      <c r="J4202" s="6">
        <v>0.48333333333333334</v>
      </c>
      <c r="K4202" s="6" t="str">
        <f>TEXT(data[[#This Row],[OrderTime]],"h")</f>
        <v>11</v>
      </c>
      <c r="L4202" s="1">
        <v>45582</v>
      </c>
      <c r="M4202" s="6">
        <v>0.48333333333333334</v>
      </c>
      <c r="N4202" t="s">
        <v>23</v>
      </c>
      <c r="O4202" t="s">
        <v>927</v>
      </c>
      <c r="P4202" t="s">
        <v>25</v>
      </c>
      <c r="Q4202" t="s">
        <v>26</v>
      </c>
      <c r="R4202" t="s">
        <v>54</v>
      </c>
      <c r="S4202" t="s">
        <v>28</v>
      </c>
      <c r="T4202" t="s">
        <v>38</v>
      </c>
      <c r="U4202" t="s">
        <v>30</v>
      </c>
      <c r="V4202" s="5">
        <f>data[[#This Row],[PriceUSD]]*data[[#This Row],[Quantity]]</f>
        <v>29.99</v>
      </c>
      <c r="W4202" s="7">
        <f>data[[#This Row],[OrderDate]] + TIME(VALUE(LEFT(data[[#This Row],[OrderTime]],2)), VALUE(RIGHT(data[[#This Row],[OrderTime]],2)), 0)</f>
        <v>45581.022916666669</v>
      </c>
      <c r="X4202" s="7">
        <f>_xlfn.MINIFS(data[OrderDateTime], data[CustomerName], data[[#This Row],[CustomerName]])</f>
        <v>45534.054166666669</v>
      </c>
      <c r="Y4202" t="str">
        <f>IF(data[[#This Row],[OrderDateTime]]=data[[#This Row],[FirstOrderDateTime]], "New", "Returning")</f>
        <v>Returning</v>
      </c>
      <c r="Z4202" s="7">
        <f>data[[#This Row],[DeliveryDate]] + data[[#This Row],[DeliveryTime]]</f>
        <v>45582.48333333333</v>
      </c>
      <c r="AA4202" s="7">
        <f>data[[#This Row],[OrderDateTime]] + 1</f>
        <v>45582.022916666669</v>
      </c>
      <c r="AB4202" s="7" t="str">
        <f>IF(data[[#This Row],[DeliveryDateTime]] &lt;= data[[#This Row],[SLADue]], "On Time", "Late")</f>
        <v>Late</v>
      </c>
    </row>
    <row r="4203" spans="1:28" x14ac:dyDescent="0.2">
      <c r="A4203" t="s">
        <v>4753</v>
      </c>
      <c r="B4203" t="s">
        <v>19</v>
      </c>
      <c r="C4203" t="s">
        <v>92</v>
      </c>
      <c r="D4203" t="s">
        <v>93</v>
      </c>
      <c r="E4203" s="5">
        <v>94.85</v>
      </c>
      <c r="F4203" t="s">
        <v>63</v>
      </c>
      <c r="G4203">
        <v>1</v>
      </c>
      <c r="H4203" s="1">
        <v>45821</v>
      </c>
      <c r="I4203" s="1" t="str">
        <f>TEXT(data[[#This Row],[OrderDate]],"mmm")</f>
        <v>Jun</v>
      </c>
      <c r="J4203" s="6">
        <v>0.66388888888888886</v>
      </c>
      <c r="K4203" s="6" t="str">
        <f>TEXT(data[[#This Row],[OrderTime]],"h")</f>
        <v>15</v>
      </c>
      <c r="L4203" s="1">
        <v>45822</v>
      </c>
      <c r="M4203" s="6">
        <v>0.91388888888888886</v>
      </c>
      <c r="N4203" t="s">
        <v>112</v>
      </c>
      <c r="O4203" t="s">
        <v>377</v>
      </c>
      <c r="P4203" t="s">
        <v>36</v>
      </c>
      <c r="Q4203" t="s">
        <v>53</v>
      </c>
      <c r="R4203" t="s">
        <v>66</v>
      </c>
      <c r="S4203" t="s">
        <v>28</v>
      </c>
      <c r="T4203" t="s">
        <v>29</v>
      </c>
      <c r="U4203" t="s">
        <v>30</v>
      </c>
      <c r="V4203" s="5">
        <f>data[[#This Row],[PriceUSD]]*data[[#This Row],[Quantity]]</f>
        <v>94.85</v>
      </c>
      <c r="W4203" s="7">
        <f>data[[#This Row],[OrderDate]] + TIME(VALUE(LEFT(data[[#This Row],[OrderTime]],2)), VALUE(RIGHT(data[[#This Row],[OrderTime]],2)), 0)</f>
        <v>45821.061805555553</v>
      </c>
      <c r="X4203" s="7">
        <f>_xlfn.MINIFS(data[OrderDateTime], data[CustomerName], data[[#This Row],[CustomerName]])</f>
        <v>45561.038888888892</v>
      </c>
      <c r="Y4203" t="str">
        <f>IF(data[[#This Row],[OrderDateTime]]=data[[#This Row],[FirstOrderDateTime]], "New", "Returning")</f>
        <v>Returning</v>
      </c>
      <c r="Z4203" s="7">
        <f>data[[#This Row],[DeliveryDate]] + data[[#This Row],[DeliveryTime]]</f>
        <v>45822.913888888892</v>
      </c>
      <c r="AA4203" s="7">
        <f>data[[#This Row],[OrderDateTime]] + 1</f>
        <v>45822.061805555553</v>
      </c>
      <c r="AB4203" s="7" t="str">
        <f>IF(data[[#This Row],[DeliveryDateTime]] &lt;= data[[#This Row],[SLADue]], "On Time", "Late")</f>
        <v>Late</v>
      </c>
    </row>
    <row r="4204" spans="1:28" x14ac:dyDescent="0.2">
      <c r="A4204" t="s">
        <v>4754</v>
      </c>
      <c r="B4204" t="s">
        <v>19</v>
      </c>
      <c r="C4204" t="s">
        <v>285</v>
      </c>
      <c r="D4204" t="s">
        <v>286</v>
      </c>
      <c r="E4204" s="5">
        <v>19.7</v>
      </c>
      <c r="F4204" t="s">
        <v>22</v>
      </c>
      <c r="G4204">
        <v>1</v>
      </c>
      <c r="H4204" s="1">
        <v>45635</v>
      </c>
      <c r="I4204" s="1" t="str">
        <f>TEXT(data[[#This Row],[OrderDate]],"mmm")</f>
        <v>Dec</v>
      </c>
      <c r="J4204" s="6">
        <v>0.5805555555555556</v>
      </c>
      <c r="K4204" s="6" t="str">
        <f>TEXT(data[[#This Row],[OrderTime]],"h")</f>
        <v>13</v>
      </c>
      <c r="L4204" s="1">
        <v>45635</v>
      </c>
      <c r="M4204" s="6">
        <v>0.8305555555555556</v>
      </c>
      <c r="N4204" t="s">
        <v>243</v>
      </c>
      <c r="O4204" t="s">
        <v>769</v>
      </c>
      <c r="P4204" t="s">
        <v>245</v>
      </c>
      <c r="Q4204" t="s">
        <v>26</v>
      </c>
      <c r="R4204" t="s">
        <v>114</v>
      </c>
      <c r="S4204" t="s">
        <v>47</v>
      </c>
      <c r="T4204" t="s">
        <v>38</v>
      </c>
      <c r="U4204" t="s">
        <v>39</v>
      </c>
      <c r="V4204" s="5">
        <f>data[[#This Row],[PriceUSD]]*data[[#This Row],[Quantity]]</f>
        <v>19.7</v>
      </c>
      <c r="W4204" s="7">
        <f>data[[#This Row],[OrderDate]] + TIME(VALUE(LEFT(data[[#This Row],[OrderTime]],2)), VALUE(RIGHT(data[[#This Row],[OrderTime]],2)), 0)</f>
        <v>45635.038888888892</v>
      </c>
      <c r="X4204" s="7">
        <f>_xlfn.MINIFS(data[OrderDateTime], data[CustomerName], data[[#This Row],[CustomerName]])</f>
        <v>45551.052083333336</v>
      </c>
      <c r="Y4204" t="str">
        <f>IF(data[[#This Row],[OrderDateTime]]=data[[#This Row],[FirstOrderDateTime]], "New", "Returning")</f>
        <v>Returning</v>
      </c>
      <c r="Z4204" s="7">
        <f>data[[#This Row],[DeliveryDate]] + data[[#This Row],[DeliveryTime]]</f>
        <v>45635.830555555556</v>
      </c>
      <c r="AA4204" s="7">
        <f>data[[#This Row],[OrderDateTime]] + 1</f>
        <v>45636.038888888892</v>
      </c>
      <c r="AB4204" s="7" t="str">
        <f>IF(data[[#This Row],[DeliveryDateTime]] &lt;= data[[#This Row],[SLADue]], "On Time", "Late")</f>
        <v>On Time</v>
      </c>
    </row>
    <row r="4205" spans="1:28" x14ac:dyDescent="0.2">
      <c r="A4205" t="s">
        <v>4755</v>
      </c>
      <c r="B4205" t="s">
        <v>19</v>
      </c>
      <c r="C4205" t="s">
        <v>41</v>
      </c>
      <c r="D4205" t="s">
        <v>42</v>
      </c>
      <c r="E4205" s="5">
        <v>38.340000000000003</v>
      </c>
      <c r="F4205" t="s">
        <v>74</v>
      </c>
      <c r="G4205">
        <v>1</v>
      </c>
      <c r="H4205" s="1">
        <v>45725</v>
      </c>
      <c r="I4205" s="1" t="str">
        <f>TEXT(data[[#This Row],[OrderDate]],"mmm")</f>
        <v>Mar</v>
      </c>
      <c r="J4205" s="6">
        <v>0.84444444444444444</v>
      </c>
      <c r="K4205" s="6" t="str">
        <f>TEXT(data[[#This Row],[OrderTime]],"h")</f>
        <v>20</v>
      </c>
      <c r="L4205" s="1">
        <v>45726</v>
      </c>
      <c r="M4205" s="6">
        <v>0.84444444444444444</v>
      </c>
      <c r="N4205" t="s">
        <v>44</v>
      </c>
      <c r="O4205" t="s">
        <v>1189</v>
      </c>
      <c r="P4205" t="s">
        <v>25</v>
      </c>
      <c r="Q4205" t="s">
        <v>53</v>
      </c>
      <c r="R4205" t="s">
        <v>46</v>
      </c>
      <c r="S4205" t="s">
        <v>28</v>
      </c>
      <c r="T4205" t="s">
        <v>59</v>
      </c>
      <c r="U4205" t="s">
        <v>39</v>
      </c>
      <c r="V4205" s="5">
        <f>data[[#This Row],[PriceUSD]]*data[[#This Row],[Quantity]]</f>
        <v>38.340000000000003</v>
      </c>
      <c r="W4205" s="7">
        <f>data[[#This Row],[OrderDate]] + TIME(VALUE(LEFT(data[[#This Row],[OrderTime]],2)), VALUE(RIGHT(data[[#This Row],[OrderTime]],2)), 0)</f>
        <v>45725.030555555553</v>
      </c>
      <c r="X4205" s="7">
        <f>_xlfn.MINIFS(data[OrderDateTime], data[CustomerName], data[[#This Row],[CustomerName]])</f>
        <v>45506.038888888892</v>
      </c>
      <c r="Y4205" t="str">
        <f>IF(data[[#This Row],[OrderDateTime]]=data[[#This Row],[FirstOrderDateTime]], "New", "Returning")</f>
        <v>Returning</v>
      </c>
      <c r="Z4205" s="7">
        <f>data[[#This Row],[DeliveryDate]] + data[[#This Row],[DeliveryTime]]</f>
        <v>45726.844444444447</v>
      </c>
      <c r="AA4205" s="7">
        <f>data[[#This Row],[OrderDateTime]] + 1</f>
        <v>45726.030555555553</v>
      </c>
      <c r="AB4205" s="7" t="str">
        <f>IF(data[[#This Row],[DeliveryDateTime]] &lt;= data[[#This Row],[SLADue]], "On Time", "Late")</f>
        <v>Late</v>
      </c>
    </row>
    <row r="4206" spans="1:28" x14ac:dyDescent="0.2">
      <c r="A4206" t="s">
        <v>4756</v>
      </c>
      <c r="B4206" t="s">
        <v>19</v>
      </c>
      <c r="C4206" t="s">
        <v>258</v>
      </c>
      <c r="D4206" t="s">
        <v>259</v>
      </c>
      <c r="E4206" s="5">
        <v>129.81</v>
      </c>
      <c r="F4206" t="s">
        <v>119</v>
      </c>
      <c r="G4206">
        <v>1</v>
      </c>
      <c r="H4206" s="1">
        <v>45550</v>
      </c>
      <c r="I4206" s="1" t="str">
        <f>TEXT(data[[#This Row],[OrderDate]],"mmm")</f>
        <v>Sep</v>
      </c>
      <c r="J4206" s="6">
        <v>0.60833333333333328</v>
      </c>
      <c r="K4206" s="6" t="str">
        <f>TEXT(data[[#This Row],[OrderTime]],"h")</f>
        <v>14</v>
      </c>
      <c r="L4206" s="1">
        <v>45552</v>
      </c>
      <c r="M4206" s="6">
        <v>0.77500000000000002</v>
      </c>
      <c r="N4206" t="s">
        <v>120</v>
      </c>
      <c r="O4206" t="s">
        <v>1139</v>
      </c>
      <c r="P4206" t="s">
        <v>25</v>
      </c>
      <c r="Q4206" t="s">
        <v>53</v>
      </c>
      <c r="R4206" t="s">
        <v>261</v>
      </c>
      <c r="S4206" t="s">
        <v>105</v>
      </c>
      <c r="T4206" t="s">
        <v>29</v>
      </c>
      <c r="U4206" t="s">
        <v>30</v>
      </c>
      <c r="V4206" s="5">
        <f>data[[#This Row],[PriceUSD]]*data[[#This Row],[Quantity]]</f>
        <v>129.81</v>
      </c>
      <c r="W4206" s="7">
        <f>data[[#This Row],[OrderDate]] + TIME(VALUE(LEFT(data[[#This Row],[OrderTime]],2)), VALUE(RIGHT(data[[#This Row],[OrderTime]],2)), 0)</f>
        <v>45550.022916666669</v>
      </c>
      <c r="X4206" s="7">
        <f>_xlfn.MINIFS(data[OrderDateTime], data[CustomerName], data[[#This Row],[CustomerName]])</f>
        <v>45550.022916666669</v>
      </c>
      <c r="Y4206" t="str">
        <f>IF(data[[#This Row],[OrderDateTime]]=data[[#This Row],[FirstOrderDateTime]], "New", "Returning")</f>
        <v>New</v>
      </c>
      <c r="Z4206" s="7">
        <f>data[[#This Row],[DeliveryDate]] + data[[#This Row],[DeliveryTime]]</f>
        <v>45552.775000000001</v>
      </c>
      <c r="AA4206" s="7">
        <f>data[[#This Row],[OrderDateTime]] + 1</f>
        <v>45551.022916666669</v>
      </c>
      <c r="AB4206" s="7" t="str">
        <f>IF(data[[#This Row],[DeliveryDateTime]] &lt;= data[[#This Row],[SLADue]], "On Time", "Late")</f>
        <v>Late</v>
      </c>
    </row>
    <row r="4207" spans="1:28" x14ac:dyDescent="0.2">
      <c r="A4207" t="s">
        <v>4757</v>
      </c>
      <c r="B4207" t="s">
        <v>19</v>
      </c>
      <c r="C4207" t="s">
        <v>92</v>
      </c>
      <c r="D4207" t="s">
        <v>93</v>
      </c>
      <c r="E4207" s="5">
        <v>95.81</v>
      </c>
      <c r="F4207" t="s">
        <v>63</v>
      </c>
      <c r="G4207">
        <v>2</v>
      </c>
      <c r="H4207" s="1">
        <v>45749</v>
      </c>
      <c r="I4207" s="1" t="str">
        <f>TEXT(data[[#This Row],[OrderDate]],"mmm")</f>
        <v>Apr</v>
      </c>
      <c r="J4207" s="6">
        <v>0.45277777777777778</v>
      </c>
      <c r="K4207" s="6" t="str">
        <f>TEXT(data[[#This Row],[OrderTime]],"h")</f>
        <v>10</v>
      </c>
      <c r="L4207" s="1">
        <v>45750</v>
      </c>
      <c r="M4207" s="6">
        <v>0.45277777777777778</v>
      </c>
      <c r="N4207" t="s">
        <v>57</v>
      </c>
      <c r="O4207" t="s">
        <v>545</v>
      </c>
      <c r="P4207" t="s">
        <v>25</v>
      </c>
      <c r="Q4207" t="s">
        <v>53</v>
      </c>
      <c r="R4207" t="s">
        <v>66</v>
      </c>
      <c r="S4207" t="s">
        <v>28</v>
      </c>
      <c r="T4207" t="s">
        <v>136</v>
      </c>
      <c r="U4207" t="s">
        <v>30</v>
      </c>
      <c r="V4207" s="5">
        <f>data[[#This Row],[PriceUSD]]*data[[#This Row],[Quantity]]</f>
        <v>191.62</v>
      </c>
      <c r="W4207" s="7">
        <f>data[[#This Row],[OrderDate]] + TIME(VALUE(LEFT(data[[#This Row],[OrderTime]],2)), VALUE(RIGHT(data[[#This Row],[OrderTime]],2)), 0)</f>
        <v>45749.054166666669</v>
      </c>
      <c r="X4207" s="7">
        <f>_xlfn.MINIFS(data[OrderDateTime], data[CustomerName], data[[#This Row],[CustomerName]])</f>
        <v>45509.015277777777</v>
      </c>
      <c r="Y4207" t="str">
        <f>IF(data[[#This Row],[OrderDateTime]]=data[[#This Row],[FirstOrderDateTime]], "New", "Returning")</f>
        <v>Returning</v>
      </c>
      <c r="Z4207" s="7">
        <f>data[[#This Row],[DeliveryDate]] + data[[#This Row],[DeliveryTime]]</f>
        <v>45750.452777777777</v>
      </c>
      <c r="AA4207" s="7">
        <f>data[[#This Row],[OrderDateTime]] + 1</f>
        <v>45750.054166666669</v>
      </c>
      <c r="AB4207" s="7" t="str">
        <f>IF(data[[#This Row],[DeliveryDateTime]] &lt;= data[[#This Row],[SLADue]], "On Time", "Late")</f>
        <v>Late</v>
      </c>
    </row>
    <row r="4208" spans="1:28" x14ac:dyDescent="0.2">
      <c r="A4208" t="s">
        <v>4758</v>
      </c>
      <c r="B4208" t="s">
        <v>19</v>
      </c>
      <c r="C4208" t="s">
        <v>101</v>
      </c>
      <c r="D4208" t="s">
        <v>102</v>
      </c>
      <c r="E4208" s="5">
        <v>28.32</v>
      </c>
      <c r="F4208" t="s">
        <v>63</v>
      </c>
      <c r="G4208">
        <v>1</v>
      </c>
      <c r="H4208" s="1">
        <v>45719</v>
      </c>
      <c r="I4208" s="1" t="str">
        <f>TEXT(data[[#This Row],[OrderDate]],"mmm")</f>
        <v>Mar</v>
      </c>
      <c r="J4208" s="6">
        <v>0.8520833333333333</v>
      </c>
      <c r="K4208" s="6" t="str">
        <f>TEXT(data[[#This Row],[OrderTime]],"h")</f>
        <v>20</v>
      </c>
      <c r="L4208" s="1">
        <v>45720</v>
      </c>
      <c r="M4208" s="6">
        <v>0.8520833333333333</v>
      </c>
      <c r="N4208" t="s">
        <v>34</v>
      </c>
      <c r="O4208" t="s">
        <v>579</v>
      </c>
      <c r="P4208" t="s">
        <v>36</v>
      </c>
      <c r="Q4208" t="s">
        <v>26</v>
      </c>
      <c r="R4208" t="s">
        <v>83</v>
      </c>
      <c r="S4208" t="s">
        <v>28</v>
      </c>
      <c r="T4208" t="s">
        <v>38</v>
      </c>
      <c r="U4208" t="s">
        <v>30</v>
      </c>
      <c r="V4208" s="5">
        <f>data[[#This Row],[PriceUSD]]*data[[#This Row],[Quantity]]</f>
        <v>28.32</v>
      </c>
      <c r="W4208" s="7">
        <f>data[[#This Row],[OrderDate]] + TIME(VALUE(LEFT(data[[#This Row],[OrderTime]],2)), VALUE(RIGHT(data[[#This Row],[OrderTime]],2)), 0)</f>
        <v>45719.022916666669</v>
      </c>
      <c r="X4208" s="7">
        <f>_xlfn.MINIFS(data[OrderDateTime], data[CustomerName], data[[#This Row],[CustomerName]])</f>
        <v>45619.022916666669</v>
      </c>
      <c r="Y4208" t="str">
        <f>IF(data[[#This Row],[OrderDateTime]]=data[[#This Row],[FirstOrderDateTime]], "New", "Returning")</f>
        <v>Returning</v>
      </c>
      <c r="Z4208" s="7">
        <f>data[[#This Row],[DeliveryDate]] + data[[#This Row],[DeliveryTime]]</f>
        <v>45720.852083333331</v>
      </c>
      <c r="AA4208" s="7">
        <f>data[[#This Row],[OrderDateTime]] + 1</f>
        <v>45720.022916666669</v>
      </c>
      <c r="AB4208" s="7" t="str">
        <f>IF(data[[#This Row],[DeliveryDateTime]] &lt;= data[[#This Row],[SLADue]], "On Time", "Late")</f>
        <v>Late</v>
      </c>
    </row>
    <row r="4209" spans="1:28" x14ac:dyDescent="0.2">
      <c r="A4209" t="s">
        <v>4759</v>
      </c>
      <c r="B4209" t="s">
        <v>19</v>
      </c>
      <c r="C4209" t="s">
        <v>32</v>
      </c>
      <c r="D4209" t="s">
        <v>33</v>
      </c>
      <c r="E4209" s="5">
        <v>44.77</v>
      </c>
      <c r="F4209" t="s">
        <v>43</v>
      </c>
      <c r="G4209">
        <v>1</v>
      </c>
      <c r="H4209" s="1">
        <v>45759</v>
      </c>
      <c r="I4209" s="1" t="str">
        <f>TEXT(data[[#This Row],[OrderDate]],"mmm")</f>
        <v>Apr</v>
      </c>
      <c r="J4209" s="6">
        <v>0.43472222222222223</v>
      </c>
      <c r="K4209" s="6" t="str">
        <f>TEXT(data[[#This Row],[OrderTime]],"h")</f>
        <v>10</v>
      </c>
      <c r="L4209" s="1">
        <v>45760</v>
      </c>
      <c r="M4209" s="6">
        <v>0.6430555555555556</v>
      </c>
      <c r="N4209" t="s">
        <v>213</v>
      </c>
      <c r="O4209" t="s">
        <v>214</v>
      </c>
      <c r="P4209" t="s">
        <v>36</v>
      </c>
      <c r="Q4209" t="s">
        <v>53</v>
      </c>
      <c r="R4209" t="s">
        <v>37</v>
      </c>
      <c r="S4209" t="s">
        <v>28</v>
      </c>
      <c r="T4209" t="s">
        <v>136</v>
      </c>
      <c r="U4209" t="s">
        <v>30</v>
      </c>
      <c r="V4209" s="5">
        <f>data[[#This Row],[PriceUSD]]*data[[#This Row],[Quantity]]</f>
        <v>44.77</v>
      </c>
      <c r="W4209" s="7">
        <f>data[[#This Row],[OrderDate]] + TIME(VALUE(LEFT(data[[#This Row],[OrderTime]],2)), VALUE(RIGHT(data[[#This Row],[OrderTime]],2)), 0)</f>
        <v>45759.015277777777</v>
      </c>
      <c r="X4209" s="7">
        <f>_xlfn.MINIFS(data[OrderDateTime], data[CustomerName], data[[#This Row],[CustomerName]])</f>
        <v>45506.052083333336</v>
      </c>
      <c r="Y4209" t="str">
        <f>IF(data[[#This Row],[OrderDateTime]]=data[[#This Row],[FirstOrderDateTime]], "New", "Returning")</f>
        <v>Returning</v>
      </c>
      <c r="Z4209" s="7">
        <f>data[[#This Row],[DeliveryDate]] + data[[#This Row],[DeliveryTime]]</f>
        <v>45760.643055555556</v>
      </c>
      <c r="AA4209" s="7">
        <f>data[[#This Row],[OrderDateTime]] + 1</f>
        <v>45760.015277777777</v>
      </c>
      <c r="AB4209" s="7" t="str">
        <f>IF(data[[#This Row],[DeliveryDateTime]] &lt;= data[[#This Row],[SLADue]], "On Time", "Late")</f>
        <v>Late</v>
      </c>
    </row>
    <row r="4210" spans="1:28" x14ac:dyDescent="0.2">
      <c r="A4210" t="s">
        <v>4760</v>
      </c>
      <c r="B4210" t="s">
        <v>19</v>
      </c>
      <c r="C4210" t="s">
        <v>61</v>
      </c>
      <c r="D4210" t="s">
        <v>62</v>
      </c>
      <c r="E4210" s="5">
        <v>152.35</v>
      </c>
      <c r="F4210" t="s">
        <v>94</v>
      </c>
      <c r="G4210">
        <v>3</v>
      </c>
      <c r="H4210" s="1">
        <v>45871</v>
      </c>
      <c r="I4210" s="1" t="str">
        <f>TEXT(data[[#This Row],[OrderDate]],"mmm")</f>
        <v>Aug</v>
      </c>
      <c r="J4210" s="6">
        <v>0.40208333333333335</v>
      </c>
      <c r="K4210" s="6" t="str">
        <f>TEXT(data[[#This Row],[OrderTime]],"h")</f>
        <v>9</v>
      </c>
      <c r="L4210" s="1">
        <v>45871</v>
      </c>
      <c r="M4210" s="6">
        <v>0.52708333333333335</v>
      </c>
      <c r="N4210" t="s">
        <v>23</v>
      </c>
      <c r="O4210" t="s">
        <v>132</v>
      </c>
      <c r="P4210" t="s">
        <v>25</v>
      </c>
      <c r="Q4210" t="s">
        <v>53</v>
      </c>
      <c r="R4210" t="s">
        <v>66</v>
      </c>
      <c r="S4210" t="s">
        <v>47</v>
      </c>
      <c r="T4210" t="s">
        <v>29</v>
      </c>
      <c r="U4210" t="s">
        <v>30</v>
      </c>
      <c r="V4210" s="5">
        <f>data[[#This Row],[PriceUSD]]*data[[#This Row],[Quantity]]</f>
        <v>457.04999999999995</v>
      </c>
      <c r="W4210" s="7">
        <f>data[[#This Row],[OrderDate]] + TIME(VALUE(LEFT(data[[#This Row],[OrderTime]],2)), VALUE(RIGHT(data[[#This Row],[OrderTime]],2)), 0)</f>
        <v>45871.022916666669</v>
      </c>
      <c r="X4210" s="7">
        <f>_xlfn.MINIFS(data[OrderDateTime], data[CustomerName], data[[#This Row],[CustomerName]])</f>
        <v>45536.007638888892</v>
      </c>
      <c r="Y4210" t="str">
        <f>IF(data[[#This Row],[OrderDateTime]]=data[[#This Row],[FirstOrderDateTime]], "New", "Returning")</f>
        <v>Returning</v>
      </c>
      <c r="Z4210" s="7">
        <f>data[[#This Row],[DeliveryDate]] + data[[#This Row],[DeliveryTime]]</f>
        <v>45871.527083333334</v>
      </c>
      <c r="AA4210" s="7">
        <f>data[[#This Row],[OrderDateTime]] + 1</f>
        <v>45872.022916666669</v>
      </c>
      <c r="AB4210" s="7" t="str">
        <f>IF(data[[#This Row],[DeliveryDateTime]] &lt;= data[[#This Row],[SLADue]], "On Time", "Late")</f>
        <v>On Time</v>
      </c>
    </row>
    <row r="4211" spans="1:28" x14ac:dyDescent="0.2">
      <c r="A4211" t="s">
        <v>4761</v>
      </c>
      <c r="B4211" t="s">
        <v>19</v>
      </c>
      <c r="C4211" t="s">
        <v>49</v>
      </c>
      <c r="D4211" t="s">
        <v>50</v>
      </c>
      <c r="E4211" s="5">
        <v>31.31</v>
      </c>
      <c r="F4211" t="s">
        <v>74</v>
      </c>
      <c r="G4211">
        <v>2</v>
      </c>
      <c r="H4211" s="1">
        <v>45787</v>
      </c>
      <c r="I4211" s="1" t="str">
        <f>TEXT(data[[#This Row],[OrderDate]],"mmm")</f>
        <v>May</v>
      </c>
      <c r="J4211" s="6">
        <v>0.81458333333333333</v>
      </c>
      <c r="K4211" s="6" t="str">
        <f>TEXT(data[[#This Row],[OrderTime]],"h")</f>
        <v>19</v>
      </c>
      <c r="L4211" s="1">
        <v>45788</v>
      </c>
      <c r="M4211" s="6">
        <v>0.85624999999999996</v>
      </c>
      <c r="N4211" t="s">
        <v>23</v>
      </c>
      <c r="O4211" t="s">
        <v>287</v>
      </c>
      <c r="P4211" t="s">
        <v>25</v>
      </c>
      <c r="Q4211" t="s">
        <v>26</v>
      </c>
      <c r="R4211" t="s">
        <v>54</v>
      </c>
      <c r="S4211" t="s">
        <v>28</v>
      </c>
      <c r="T4211" t="s">
        <v>106</v>
      </c>
      <c r="U4211" t="s">
        <v>30</v>
      </c>
      <c r="V4211" s="5">
        <f>data[[#This Row],[PriceUSD]]*data[[#This Row],[Quantity]]</f>
        <v>62.62</v>
      </c>
      <c r="W4211" s="7">
        <f>data[[#This Row],[OrderDate]] + TIME(VALUE(LEFT(data[[#This Row],[OrderTime]],2)), VALUE(RIGHT(data[[#This Row],[OrderTime]],2)), 0)</f>
        <v>45787.022916666669</v>
      </c>
      <c r="X4211" s="7">
        <f>_xlfn.MINIFS(data[OrderDateTime], data[CustomerName], data[[#This Row],[CustomerName]])</f>
        <v>45542.061805555553</v>
      </c>
      <c r="Y4211" t="str">
        <f>IF(data[[#This Row],[OrderDateTime]]=data[[#This Row],[FirstOrderDateTime]], "New", "Returning")</f>
        <v>Returning</v>
      </c>
      <c r="Z4211" s="7">
        <f>data[[#This Row],[DeliveryDate]] + data[[#This Row],[DeliveryTime]]</f>
        <v>45788.856249999997</v>
      </c>
      <c r="AA4211" s="7">
        <f>data[[#This Row],[OrderDateTime]] + 1</f>
        <v>45788.022916666669</v>
      </c>
      <c r="AB4211" s="7" t="str">
        <f>IF(data[[#This Row],[DeliveryDateTime]] &lt;= data[[#This Row],[SLADue]], "On Time", "Late")</f>
        <v>Late</v>
      </c>
    </row>
    <row r="4212" spans="1:28" x14ac:dyDescent="0.2">
      <c r="A4212" t="s">
        <v>4762</v>
      </c>
      <c r="B4212" t="s">
        <v>19</v>
      </c>
      <c r="C4212" t="s">
        <v>49</v>
      </c>
      <c r="D4212" t="s">
        <v>50</v>
      </c>
      <c r="E4212" s="5">
        <v>24.79</v>
      </c>
      <c r="F4212" t="s">
        <v>74</v>
      </c>
      <c r="G4212">
        <v>1</v>
      </c>
      <c r="H4212" s="1">
        <v>45734</v>
      </c>
      <c r="I4212" s="1" t="str">
        <f>TEXT(data[[#This Row],[OrderDate]],"mmm")</f>
        <v>Mar</v>
      </c>
      <c r="J4212" s="6">
        <v>0.41875000000000001</v>
      </c>
      <c r="K4212" s="6" t="str">
        <f>TEXT(data[[#This Row],[OrderTime]],"h")</f>
        <v>10</v>
      </c>
      <c r="L4212" s="1">
        <v>45734</v>
      </c>
      <c r="M4212" s="6">
        <v>0.7104166666666667</v>
      </c>
      <c r="N4212" t="s">
        <v>292</v>
      </c>
      <c r="O4212" t="s">
        <v>662</v>
      </c>
      <c r="P4212" t="s">
        <v>77</v>
      </c>
      <c r="Q4212" t="s">
        <v>53</v>
      </c>
      <c r="R4212" t="s">
        <v>54</v>
      </c>
      <c r="S4212" t="s">
        <v>47</v>
      </c>
      <c r="T4212" t="s">
        <v>38</v>
      </c>
      <c r="U4212" t="s">
        <v>30</v>
      </c>
      <c r="V4212" s="5">
        <f>data[[#This Row],[PriceUSD]]*data[[#This Row],[Quantity]]</f>
        <v>24.79</v>
      </c>
      <c r="W4212" s="7">
        <f>data[[#This Row],[OrderDate]] + TIME(VALUE(LEFT(data[[#This Row],[OrderTime]],2)), VALUE(RIGHT(data[[#This Row],[OrderTime]],2)), 0)</f>
        <v>45734.052083333336</v>
      </c>
      <c r="X4212" s="7">
        <f>_xlfn.MINIFS(data[OrderDateTime], data[CustomerName], data[[#This Row],[CustomerName]])</f>
        <v>45646.015277777777</v>
      </c>
      <c r="Y4212" t="str">
        <f>IF(data[[#This Row],[OrderDateTime]]=data[[#This Row],[FirstOrderDateTime]], "New", "Returning")</f>
        <v>Returning</v>
      </c>
      <c r="Z4212" s="7">
        <f>data[[#This Row],[DeliveryDate]] + data[[#This Row],[DeliveryTime]]</f>
        <v>45734.710416666669</v>
      </c>
      <c r="AA4212" s="7">
        <f>data[[#This Row],[OrderDateTime]] + 1</f>
        <v>45735.052083333336</v>
      </c>
      <c r="AB4212" s="7" t="str">
        <f>IF(data[[#This Row],[DeliveryDateTime]] &lt;= data[[#This Row],[SLADue]], "On Time", "Late")</f>
        <v>On Time</v>
      </c>
    </row>
    <row r="4213" spans="1:28" x14ac:dyDescent="0.2">
      <c r="A4213" t="s">
        <v>4763</v>
      </c>
      <c r="B4213" t="s">
        <v>19</v>
      </c>
      <c r="C4213" t="s">
        <v>79</v>
      </c>
      <c r="D4213" t="s">
        <v>80</v>
      </c>
      <c r="E4213" s="5">
        <v>28.98</v>
      </c>
      <c r="F4213" t="s">
        <v>81</v>
      </c>
      <c r="G4213">
        <v>1</v>
      </c>
      <c r="H4213" s="1">
        <v>45787</v>
      </c>
      <c r="I4213" s="1" t="str">
        <f>TEXT(data[[#This Row],[OrderDate]],"mmm")</f>
        <v>May</v>
      </c>
      <c r="J4213" s="6">
        <v>0.47569444444444442</v>
      </c>
      <c r="K4213" s="6" t="str">
        <f>TEXT(data[[#This Row],[OrderTime]],"h")</f>
        <v>11</v>
      </c>
      <c r="L4213" s="1">
        <v>45787</v>
      </c>
      <c r="M4213" s="6">
        <v>0.60069444444444442</v>
      </c>
      <c r="N4213" t="s">
        <v>213</v>
      </c>
      <c r="O4213" t="s">
        <v>603</v>
      </c>
      <c r="P4213" t="s">
        <v>36</v>
      </c>
      <c r="Q4213" t="s">
        <v>26</v>
      </c>
      <c r="R4213" t="s">
        <v>83</v>
      </c>
      <c r="S4213" t="s">
        <v>47</v>
      </c>
      <c r="T4213" t="s">
        <v>136</v>
      </c>
      <c r="U4213" t="s">
        <v>39</v>
      </c>
      <c r="V4213" s="5">
        <f>data[[#This Row],[PriceUSD]]*data[[#This Row],[Quantity]]</f>
        <v>28.98</v>
      </c>
      <c r="W4213" s="7">
        <f>data[[#This Row],[OrderDate]] + TIME(VALUE(LEFT(data[[#This Row],[OrderTime]],2)), VALUE(RIGHT(data[[#This Row],[OrderTime]],2)), 0)</f>
        <v>45787.030555555553</v>
      </c>
      <c r="X4213" s="7">
        <f>_xlfn.MINIFS(data[OrderDateTime], data[CustomerName], data[[#This Row],[CustomerName]])</f>
        <v>45511.061805555553</v>
      </c>
      <c r="Y4213" t="str">
        <f>IF(data[[#This Row],[OrderDateTime]]=data[[#This Row],[FirstOrderDateTime]], "New", "Returning")</f>
        <v>Returning</v>
      </c>
      <c r="Z4213" s="7">
        <f>data[[#This Row],[DeliveryDate]] + data[[#This Row],[DeliveryTime]]</f>
        <v>45787.600694444445</v>
      </c>
      <c r="AA4213" s="7">
        <f>data[[#This Row],[OrderDateTime]] + 1</f>
        <v>45788.030555555553</v>
      </c>
      <c r="AB4213" s="7" t="str">
        <f>IF(data[[#This Row],[DeliveryDateTime]] &lt;= data[[#This Row],[SLADue]], "On Time", "Late")</f>
        <v>On Time</v>
      </c>
    </row>
    <row r="4214" spans="1:28" x14ac:dyDescent="0.2">
      <c r="A4214" t="s">
        <v>4764</v>
      </c>
      <c r="B4214" t="s">
        <v>19</v>
      </c>
      <c r="C4214" t="s">
        <v>61</v>
      </c>
      <c r="D4214" t="s">
        <v>62</v>
      </c>
      <c r="E4214" s="5">
        <v>146.66999999999999</v>
      </c>
      <c r="F4214" t="s">
        <v>94</v>
      </c>
      <c r="G4214">
        <v>3</v>
      </c>
      <c r="H4214" s="1">
        <v>45831</v>
      </c>
      <c r="I4214" s="1" t="str">
        <f>TEXT(data[[#This Row],[OrderDate]],"mmm")</f>
        <v>Jun</v>
      </c>
      <c r="J4214" s="6">
        <v>0.54097222222222219</v>
      </c>
      <c r="K4214" s="6" t="str">
        <f>TEXT(data[[#This Row],[OrderTime]],"h")</f>
        <v>12</v>
      </c>
      <c r="L4214" s="1">
        <v>45831</v>
      </c>
      <c r="M4214" s="6">
        <v>0.66597222222222219</v>
      </c>
      <c r="N4214" t="s">
        <v>170</v>
      </c>
      <c r="O4214" t="s">
        <v>360</v>
      </c>
      <c r="P4214" t="s">
        <v>36</v>
      </c>
      <c r="Q4214" t="s">
        <v>53</v>
      </c>
      <c r="R4214" t="s">
        <v>66</v>
      </c>
      <c r="S4214" t="s">
        <v>47</v>
      </c>
      <c r="T4214" t="s">
        <v>29</v>
      </c>
      <c r="U4214" t="s">
        <v>30</v>
      </c>
      <c r="V4214" s="5">
        <f>data[[#This Row],[PriceUSD]]*data[[#This Row],[Quantity]]</f>
        <v>440.01</v>
      </c>
      <c r="W4214" s="7">
        <f>data[[#This Row],[OrderDate]] + TIME(VALUE(LEFT(data[[#This Row],[OrderTime]],2)), VALUE(RIGHT(data[[#This Row],[OrderTime]],2)), 0)</f>
        <v>45831.015277777777</v>
      </c>
      <c r="X4214" s="7">
        <f>_xlfn.MINIFS(data[OrderDateTime], data[CustomerName], data[[#This Row],[CustomerName]])</f>
        <v>45588.030555555553</v>
      </c>
      <c r="Y4214" t="str">
        <f>IF(data[[#This Row],[OrderDateTime]]=data[[#This Row],[FirstOrderDateTime]], "New", "Returning")</f>
        <v>Returning</v>
      </c>
      <c r="Z4214" s="7">
        <f>data[[#This Row],[DeliveryDate]] + data[[#This Row],[DeliveryTime]]</f>
        <v>45831.665972222225</v>
      </c>
      <c r="AA4214" s="7">
        <f>data[[#This Row],[OrderDateTime]] + 1</f>
        <v>45832.015277777777</v>
      </c>
      <c r="AB4214" s="7" t="str">
        <f>IF(data[[#This Row],[DeliveryDateTime]] &lt;= data[[#This Row],[SLADue]], "On Time", "Late")</f>
        <v>On Time</v>
      </c>
    </row>
    <row r="4215" spans="1:28" x14ac:dyDescent="0.2">
      <c r="A4215" t="s">
        <v>4765</v>
      </c>
      <c r="B4215" t="s">
        <v>19</v>
      </c>
      <c r="C4215" t="s">
        <v>110</v>
      </c>
      <c r="D4215" t="s">
        <v>111</v>
      </c>
      <c r="E4215" s="5">
        <v>13.24</v>
      </c>
      <c r="F4215" t="s">
        <v>71</v>
      </c>
      <c r="G4215">
        <v>1</v>
      </c>
      <c r="H4215" s="1">
        <v>45671</v>
      </c>
      <c r="I4215" s="1" t="str">
        <f>TEXT(data[[#This Row],[OrderDate]],"mmm")</f>
        <v>Jan</v>
      </c>
      <c r="J4215" s="6">
        <v>0.60138888888888886</v>
      </c>
      <c r="K4215" s="6" t="str">
        <f>TEXT(data[[#This Row],[OrderTime]],"h")</f>
        <v>14</v>
      </c>
      <c r="L4215" s="1">
        <v>45672</v>
      </c>
      <c r="M4215" s="6">
        <v>0.85138888888888886</v>
      </c>
      <c r="N4215" t="s">
        <v>75</v>
      </c>
      <c r="O4215" t="s">
        <v>251</v>
      </c>
      <c r="P4215" t="s">
        <v>77</v>
      </c>
      <c r="Q4215" t="s">
        <v>26</v>
      </c>
      <c r="R4215" t="s">
        <v>114</v>
      </c>
      <c r="S4215" t="s">
        <v>28</v>
      </c>
      <c r="T4215" t="s">
        <v>59</v>
      </c>
      <c r="U4215" t="s">
        <v>67</v>
      </c>
      <c r="V4215" s="5">
        <f>data[[#This Row],[PriceUSD]]*data[[#This Row],[Quantity]]</f>
        <v>13.24</v>
      </c>
      <c r="W4215" s="7">
        <f>data[[#This Row],[OrderDate]] + TIME(VALUE(LEFT(data[[#This Row],[OrderTime]],2)), VALUE(RIGHT(data[[#This Row],[OrderTime]],2)), 0)</f>
        <v>45671.061805555553</v>
      </c>
      <c r="X4215" s="7">
        <f>_xlfn.MINIFS(data[OrderDateTime], data[CustomerName], data[[#This Row],[CustomerName]])</f>
        <v>45516.030555555553</v>
      </c>
      <c r="Y4215" t="str">
        <f>IF(data[[#This Row],[OrderDateTime]]=data[[#This Row],[FirstOrderDateTime]], "New", "Returning")</f>
        <v>Returning</v>
      </c>
      <c r="Z4215" s="7">
        <f>data[[#This Row],[DeliveryDate]] + data[[#This Row],[DeliveryTime]]</f>
        <v>45672.851388888892</v>
      </c>
      <c r="AA4215" s="7">
        <f>data[[#This Row],[OrderDateTime]] + 1</f>
        <v>45672.061805555553</v>
      </c>
      <c r="AB4215" s="7" t="str">
        <f>IF(data[[#This Row],[DeliveryDateTime]] &lt;= data[[#This Row],[SLADue]], "On Time", "Late")</f>
        <v>Late</v>
      </c>
    </row>
    <row r="4216" spans="1:28" x14ac:dyDescent="0.2">
      <c r="A4216" t="s">
        <v>4766</v>
      </c>
      <c r="B4216" t="s">
        <v>19</v>
      </c>
      <c r="C4216" t="s">
        <v>49</v>
      </c>
      <c r="D4216" t="s">
        <v>50</v>
      </c>
      <c r="E4216" s="5">
        <v>31.01</v>
      </c>
      <c r="F4216" t="s">
        <v>138</v>
      </c>
      <c r="G4216">
        <v>1</v>
      </c>
      <c r="H4216" s="1">
        <v>45664</v>
      </c>
      <c r="I4216" s="1" t="str">
        <f>TEXT(data[[#This Row],[OrderDate]],"mmm")</f>
        <v>Jan</v>
      </c>
      <c r="J4216" s="6">
        <v>0.85763888888888884</v>
      </c>
      <c r="K4216" s="6" t="str">
        <f>TEXT(data[[#This Row],[OrderTime]],"h")</f>
        <v>20</v>
      </c>
      <c r="L4216" s="1">
        <v>45665</v>
      </c>
      <c r="M4216" s="6">
        <v>0.55347222222222225</v>
      </c>
      <c r="N4216" t="s">
        <v>64</v>
      </c>
      <c r="O4216" t="s">
        <v>1902</v>
      </c>
      <c r="P4216" t="s">
        <v>25</v>
      </c>
      <c r="Q4216" t="s">
        <v>26</v>
      </c>
      <c r="R4216" t="s">
        <v>54</v>
      </c>
      <c r="S4216" t="s">
        <v>28</v>
      </c>
      <c r="T4216" t="s">
        <v>29</v>
      </c>
      <c r="U4216" t="s">
        <v>39</v>
      </c>
      <c r="V4216" s="5">
        <f>data[[#This Row],[PriceUSD]]*data[[#This Row],[Quantity]]</f>
        <v>31.01</v>
      </c>
      <c r="W4216" s="7">
        <f>data[[#This Row],[OrderDate]] + TIME(VALUE(LEFT(data[[#This Row],[OrderTime]],2)), VALUE(RIGHT(data[[#This Row],[OrderTime]],2)), 0)</f>
        <v>45664.061805555553</v>
      </c>
      <c r="X4216" s="7">
        <f>_xlfn.MINIFS(data[OrderDateTime], data[CustomerName], data[[#This Row],[CustomerName]])</f>
        <v>45532.046527777777</v>
      </c>
      <c r="Y4216" t="str">
        <f>IF(data[[#This Row],[OrderDateTime]]=data[[#This Row],[FirstOrderDateTime]], "New", "Returning")</f>
        <v>Returning</v>
      </c>
      <c r="Z4216" s="7">
        <f>data[[#This Row],[DeliveryDate]] + data[[#This Row],[DeliveryTime]]</f>
        <v>45665.553472222222</v>
      </c>
      <c r="AA4216" s="7">
        <f>data[[#This Row],[OrderDateTime]] + 1</f>
        <v>45665.061805555553</v>
      </c>
      <c r="AB4216" s="7" t="str">
        <f>IF(data[[#This Row],[DeliveryDateTime]] &lt;= data[[#This Row],[SLADue]], "On Time", "Late")</f>
        <v>Late</v>
      </c>
    </row>
    <row r="4217" spans="1:28" x14ac:dyDescent="0.2">
      <c r="A4217" t="s">
        <v>4767</v>
      </c>
      <c r="B4217" t="s">
        <v>19</v>
      </c>
      <c r="C4217" t="s">
        <v>41</v>
      </c>
      <c r="D4217" t="s">
        <v>42</v>
      </c>
      <c r="E4217" s="5">
        <v>38.67</v>
      </c>
      <c r="F4217" t="s">
        <v>43</v>
      </c>
      <c r="G4217">
        <v>1</v>
      </c>
      <c r="H4217" s="1">
        <v>45639</v>
      </c>
      <c r="I4217" s="1" t="str">
        <f>TEXT(data[[#This Row],[OrderDate]],"mmm")</f>
        <v>Dec</v>
      </c>
      <c r="J4217" s="6">
        <v>0.40138888888888891</v>
      </c>
      <c r="K4217" s="6" t="str">
        <f>TEXT(data[[#This Row],[OrderTime]],"h")</f>
        <v>9</v>
      </c>
      <c r="L4217" s="1">
        <v>45639</v>
      </c>
      <c r="M4217" s="6">
        <v>0.60972222222222228</v>
      </c>
      <c r="N4217" t="s">
        <v>88</v>
      </c>
      <c r="O4217" t="s">
        <v>379</v>
      </c>
      <c r="P4217" t="s">
        <v>25</v>
      </c>
      <c r="Q4217" t="s">
        <v>53</v>
      </c>
      <c r="R4217" t="s">
        <v>46</v>
      </c>
      <c r="S4217" t="s">
        <v>47</v>
      </c>
      <c r="T4217" t="s">
        <v>38</v>
      </c>
      <c r="U4217" t="s">
        <v>30</v>
      </c>
      <c r="V4217" s="5">
        <f>data[[#This Row],[PriceUSD]]*data[[#This Row],[Quantity]]</f>
        <v>38.67</v>
      </c>
      <c r="W4217" s="7">
        <f>data[[#This Row],[OrderDate]] + TIME(VALUE(LEFT(data[[#This Row],[OrderTime]],2)), VALUE(RIGHT(data[[#This Row],[OrderTime]],2)), 0)</f>
        <v>45639.061805555553</v>
      </c>
      <c r="X4217" s="7">
        <f>_xlfn.MINIFS(data[OrderDateTime], data[CustomerName], data[[#This Row],[CustomerName]])</f>
        <v>45520.015277777777</v>
      </c>
      <c r="Y4217" t="str">
        <f>IF(data[[#This Row],[OrderDateTime]]=data[[#This Row],[FirstOrderDateTime]], "New", "Returning")</f>
        <v>Returning</v>
      </c>
      <c r="Z4217" s="7">
        <f>data[[#This Row],[DeliveryDate]] + data[[#This Row],[DeliveryTime]]</f>
        <v>45639.609722222223</v>
      </c>
      <c r="AA4217" s="7">
        <f>data[[#This Row],[OrderDateTime]] + 1</f>
        <v>45640.061805555553</v>
      </c>
      <c r="AB4217" s="7" t="str">
        <f>IF(data[[#This Row],[DeliveryDateTime]] &lt;= data[[#This Row],[SLADue]], "On Time", "Late")</f>
        <v>On Time</v>
      </c>
    </row>
    <row r="4218" spans="1:28" x14ac:dyDescent="0.2">
      <c r="A4218" t="s">
        <v>4768</v>
      </c>
      <c r="B4218" t="s">
        <v>19</v>
      </c>
      <c r="C4218" t="s">
        <v>285</v>
      </c>
      <c r="D4218" t="s">
        <v>286</v>
      </c>
      <c r="E4218" s="5">
        <v>19.649999999999999</v>
      </c>
      <c r="F4218" t="s">
        <v>22</v>
      </c>
      <c r="G4218">
        <v>1</v>
      </c>
      <c r="H4218" s="1">
        <v>45572</v>
      </c>
      <c r="I4218" s="1" t="str">
        <f>TEXT(data[[#This Row],[OrderDate]],"mmm")</f>
        <v>Oct</v>
      </c>
      <c r="J4218" s="6">
        <v>0.54861111111111116</v>
      </c>
      <c r="K4218" s="6" t="str">
        <f>TEXT(data[[#This Row],[OrderTime]],"h")</f>
        <v>13</v>
      </c>
      <c r="L4218" s="1">
        <v>45573</v>
      </c>
      <c r="M4218" s="6">
        <v>0.63194444444444442</v>
      </c>
      <c r="N4218" t="s">
        <v>502</v>
      </c>
      <c r="O4218" t="s">
        <v>1415</v>
      </c>
      <c r="P4218" t="s">
        <v>202</v>
      </c>
      <c r="Q4218" t="s">
        <v>53</v>
      </c>
      <c r="R4218" t="s">
        <v>114</v>
      </c>
      <c r="S4218" t="s">
        <v>28</v>
      </c>
      <c r="T4218" t="s">
        <v>106</v>
      </c>
      <c r="U4218" t="s">
        <v>67</v>
      </c>
      <c r="V4218" s="5">
        <f>data[[#This Row],[PriceUSD]]*data[[#This Row],[Quantity]]</f>
        <v>19.649999999999999</v>
      </c>
      <c r="W4218" s="7">
        <f>data[[#This Row],[OrderDate]] + TIME(VALUE(LEFT(data[[#This Row],[OrderTime]],2)), VALUE(RIGHT(data[[#This Row],[OrderTime]],2)), 0)</f>
        <v>45572.007638888892</v>
      </c>
      <c r="X4218" s="7">
        <f>_xlfn.MINIFS(data[OrderDateTime], data[CustomerName], data[[#This Row],[CustomerName]])</f>
        <v>45538.038888888892</v>
      </c>
      <c r="Y4218" t="str">
        <f>IF(data[[#This Row],[OrderDateTime]]=data[[#This Row],[FirstOrderDateTime]], "New", "Returning")</f>
        <v>Returning</v>
      </c>
      <c r="Z4218" s="7">
        <f>data[[#This Row],[DeliveryDate]] + data[[#This Row],[DeliveryTime]]</f>
        <v>45573.631944444445</v>
      </c>
      <c r="AA4218" s="7">
        <f>data[[#This Row],[OrderDateTime]] + 1</f>
        <v>45573.007638888892</v>
      </c>
      <c r="AB4218" s="7" t="str">
        <f>IF(data[[#This Row],[DeliveryDateTime]] &lt;= data[[#This Row],[SLADue]], "On Time", "Late")</f>
        <v>Late</v>
      </c>
    </row>
    <row r="4219" spans="1:28" x14ac:dyDescent="0.2">
      <c r="A4219" t="s">
        <v>4769</v>
      </c>
      <c r="B4219" t="s">
        <v>19</v>
      </c>
      <c r="C4219" t="s">
        <v>41</v>
      </c>
      <c r="D4219" t="s">
        <v>42</v>
      </c>
      <c r="E4219" s="5">
        <v>37.619999999999997</v>
      </c>
      <c r="F4219" t="s">
        <v>74</v>
      </c>
      <c r="G4219">
        <v>4</v>
      </c>
      <c r="H4219" s="1">
        <v>45785</v>
      </c>
      <c r="I4219" s="1" t="str">
        <f>TEXT(data[[#This Row],[OrderDate]],"mmm")</f>
        <v>May</v>
      </c>
      <c r="J4219" s="6">
        <v>0.38194444444444442</v>
      </c>
      <c r="K4219" s="6" t="str">
        <f>TEXT(data[[#This Row],[OrderTime]],"h")</f>
        <v>9</v>
      </c>
      <c r="L4219" s="1">
        <v>45785</v>
      </c>
      <c r="M4219" s="6">
        <v>0.59027777777777779</v>
      </c>
      <c r="N4219" t="s">
        <v>112</v>
      </c>
      <c r="O4219" t="s">
        <v>541</v>
      </c>
      <c r="P4219" t="s">
        <v>36</v>
      </c>
      <c r="Q4219" t="s">
        <v>53</v>
      </c>
      <c r="R4219" t="s">
        <v>46</v>
      </c>
      <c r="S4219" t="s">
        <v>47</v>
      </c>
      <c r="T4219" t="s">
        <v>38</v>
      </c>
      <c r="U4219" t="s">
        <v>39</v>
      </c>
      <c r="V4219" s="5">
        <f>data[[#This Row],[PriceUSD]]*data[[#This Row],[Quantity]]</f>
        <v>150.47999999999999</v>
      </c>
      <c r="W4219" s="7">
        <f>data[[#This Row],[OrderDate]] + TIME(VALUE(LEFT(data[[#This Row],[OrderTime]],2)), VALUE(RIGHT(data[[#This Row],[OrderTime]],2)), 0)</f>
        <v>45785.030555555553</v>
      </c>
      <c r="X4219" s="7">
        <f>_xlfn.MINIFS(data[OrderDateTime], data[CustomerName], data[[#This Row],[CustomerName]])</f>
        <v>45520.017361111109</v>
      </c>
      <c r="Y4219" t="str">
        <f>IF(data[[#This Row],[OrderDateTime]]=data[[#This Row],[FirstOrderDateTime]], "New", "Returning")</f>
        <v>Returning</v>
      </c>
      <c r="Z4219" s="7">
        <f>data[[#This Row],[DeliveryDate]] + data[[#This Row],[DeliveryTime]]</f>
        <v>45785.590277777781</v>
      </c>
      <c r="AA4219" s="7">
        <f>data[[#This Row],[OrderDateTime]] + 1</f>
        <v>45786.030555555553</v>
      </c>
      <c r="AB4219" s="7" t="str">
        <f>IF(data[[#This Row],[DeliveryDateTime]] &lt;= data[[#This Row],[SLADue]], "On Time", "Late")</f>
        <v>On Time</v>
      </c>
    </row>
    <row r="4220" spans="1:28" x14ac:dyDescent="0.2">
      <c r="A4220" t="s">
        <v>4770</v>
      </c>
      <c r="B4220" t="s">
        <v>19</v>
      </c>
      <c r="C4220" t="s">
        <v>20</v>
      </c>
      <c r="D4220" t="s">
        <v>21</v>
      </c>
      <c r="E4220" s="5">
        <v>20.350000000000001</v>
      </c>
      <c r="F4220" t="s">
        <v>71</v>
      </c>
      <c r="G4220">
        <v>2</v>
      </c>
      <c r="H4220" s="1">
        <v>45766</v>
      </c>
      <c r="I4220" s="1" t="str">
        <f>TEXT(data[[#This Row],[OrderDate]],"mmm")</f>
        <v>Apr</v>
      </c>
      <c r="J4220" s="6">
        <v>0.7104166666666667</v>
      </c>
      <c r="K4220" s="6" t="str">
        <f>TEXT(data[[#This Row],[OrderTime]],"h")</f>
        <v>17</v>
      </c>
      <c r="L4220" s="1">
        <v>45767</v>
      </c>
      <c r="M4220" s="6">
        <v>0.8354166666666667</v>
      </c>
      <c r="N4220" t="s">
        <v>23</v>
      </c>
      <c r="O4220" t="s">
        <v>1958</v>
      </c>
      <c r="P4220" t="s">
        <v>25</v>
      </c>
      <c r="Q4220" t="s">
        <v>26</v>
      </c>
      <c r="R4220" t="s">
        <v>27</v>
      </c>
      <c r="S4220" t="s">
        <v>28</v>
      </c>
      <c r="T4220" t="s">
        <v>29</v>
      </c>
      <c r="U4220" t="s">
        <v>30</v>
      </c>
      <c r="V4220" s="5">
        <f>data[[#This Row],[PriceUSD]]*data[[#This Row],[Quantity]]</f>
        <v>40.700000000000003</v>
      </c>
      <c r="W4220" s="7">
        <f>data[[#This Row],[OrderDate]] + TIME(VALUE(LEFT(data[[#This Row],[OrderTime]],2)), VALUE(RIGHT(data[[#This Row],[OrderTime]],2)), 0)</f>
        <v>45766.046527777777</v>
      </c>
      <c r="X4220" s="7">
        <f>_xlfn.MINIFS(data[OrderDateTime], data[CustomerName], data[[#This Row],[CustomerName]])</f>
        <v>45519.030555555553</v>
      </c>
      <c r="Y4220" t="str">
        <f>IF(data[[#This Row],[OrderDateTime]]=data[[#This Row],[FirstOrderDateTime]], "New", "Returning")</f>
        <v>Returning</v>
      </c>
      <c r="Z4220" s="7">
        <f>data[[#This Row],[DeliveryDate]] + data[[#This Row],[DeliveryTime]]</f>
        <v>45767.835416666669</v>
      </c>
      <c r="AA4220" s="7">
        <f>data[[#This Row],[OrderDateTime]] + 1</f>
        <v>45767.046527777777</v>
      </c>
      <c r="AB4220" s="7" t="str">
        <f>IF(data[[#This Row],[DeliveryDateTime]] &lt;= data[[#This Row],[SLADue]], "On Time", "Late")</f>
        <v>Late</v>
      </c>
    </row>
    <row r="4221" spans="1:28" x14ac:dyDescent="0.2">
      <c r="A4221" t="s">
        <v>4771</v>
      </c>
      <c r="B4221" t="s">
        <v>19</v>
      </c>
      <c r="C4221" t="s">
        <v>41</v>
      </c>
      <c r="D4221" t="s">
        <v>42</v>
      </c>
      <c r="E4221" s="5">
        <v>38.67</v>
      </c>
      <c r="F4221" t="s">
        <v>51</v>
      </c>
      <c r="G4221">
        <v>1</v>
      </c>
      <c r="H4221" s="1">
        <v>45725</v>
      </c>
      <c r="I4221" s="1" t="str">
        <f>TEXT(data[[#This Row],[OrderDate]],"mmm")</f>
        <v>Mar</v>
      </c>
      <c r="J4221" s="6">
        <v>0.50416666666666665</v>
      </c>
      <c r="K4221" s="6" t="str">
        <f>TEXT(data[[#This Row],[OrderTime]],"h")</f>
        <v>12</v>
      </c>
      <c r="L4221" s="1">
        <v>45726</v>
      </c>
      <c r="M4221" s="6">
        <v>0.58750000000000002</v>
      </c>
      <c r="N4221" t="s">
        <v>326</v>
      </c>
      <c r="O4221" t="s">
        <v>735</v>
      </c>
      <c r="P4221" t="s">
        <v>202</v>
      </c>
      <c r="Q4221" t="s">
        <v>53</v>
      </c>
      <c r="R4221" t="s">
        <v>46</v>
      </c>
      <c r="S4221" t="s">
        <v>28</v>
      </c>
      <c r="T4221" t="s">
        <v>38</v>
      </c>
      <c r="U4221" t="s">
        <v>30</v>
      </c>
      <c r="V4221" s="5">
        <f>data[[#This Row],[PriceUSD]]*data[[#This Row],[Quantity]]</f>
        <v>38.67</v>
      </c>
      <c r="W4221" s="7">
        <f>data[[#This Row],[OrderDate]] + TIME(VALUE(LEFT(data[[#This Row],[OrderTime]],2)), VALUE(RIGHT(data[[#This Row],[OrderTime]],2)), 0)</f>
        <v>45725.046527777777</v>
      </c>
      <c r="X4221" s="7">
        <f>_xlfn.MINIFS(data[OrderDateTime], data[CustomerName], data[[#This Row],[CustomerName]])</f>
        <v>45534.022916666669</v>
      </c>
      <c r="Y4221" t="str">
        <f>IF(data[[#This Row],[OrderDateTime]]=data[[#This Row],[FirstOrderDateTime]], "New", "Returning")</f>
        <v>Returning</v>
      </c>
      <c r="Z4221" s="7">
        <f>data[[#This Row],[DeliveryDate]] + data[[#This Row],[DeliveryTime]]</f>
        <v>45726.587500000001</v>
      </c>
      <c r="AA4221" s="7">
        <f>data[[#This Row],[OrderDateTime]] + 1</f>
        <v>45726.046527777777</v>
      </c>
      <c r="AB4221" s="7" t="str">
        <f>IF(data[[#This Row],[DeliveryDateTime]] &lt;= data[[#This Row],[SLADue]], "On Time", "Late")</f>
        <v>Late</v>
      </c>
    </row>
    <row r="4222" spans="1:28" x14ac:dyDescent="0.2">
      <c r="A4222" t="s">
        <v>4772</v>
      </c>
      <c r="B4222" t="s">
        <v>19</v>
      </c>
      <c r="C4222" t="s">
        <v>61</v>
      </c>
      <c r="D4222" t="s">
        <v>62</v>
      </c>
      <c r="E4222" s="5">
        <v>146.96</v>
      </c>
      <c r="F4222" t="s">
        <v>63</v>
      </c>
      <c r="G4222">
        <v>3</v>
      </c>
      <c r="H4222" s="1">
        <v>45682</v>
      </c>
      <c r="I4222" s="1" t="str">
        <f>TEXT(data[[#This Row],[OrderDate]],"mmm")</f>
        <v>Jan</v>
      </c>
      <c r="J4222" s="6">
        <v>0.74236111111111114</v>
      </c>
      <c r="K4222" s="6" t="str">
        <f>TEXT(data[[#This Row],[OrderTime]],"h")</f>
        <v>17</v>
      </c>
      <c r="L4222" s="1">
        <v>45683</v>
      </c>
      <c r="M4222" s="6">
        <v>0.86736111111111114</v>
      </c>
      <c r="N4222" t="s">
        <v>88</v>
      </c>
      <c r="O4222" t="s">
        <v>1415</v>
      </c>
      <c r="P4222" t="s">
        <v>25</v>
      </c>
      <c r="Q4222" t="s">
        <v>53</v>
      </c>
      <c r="R4222" t="s">
        <v>66</v>
      </c>
      <c r="S4222" t="s">
        <v>28</v>
      </c>
      <c r="T4222" t="s">
        <v>29</v>
      </c>
      <c r="U4222" t="s">
        <v>30</v>
      </c>
      <c r="V4222" s="5">
        <f>data[[#This Row],[PriceUSD]]*data[[#This Row],[Quantity]]</f>
        <v>440.88</v>
      </c>
      <c r="W4222" s="7">
        <f>data[[#This Row],[OrderDate]] + TIME(VALUE(LEFT(data[[#This Row],[OrderTime]],2)), VALUE(RIGHT(data[[#This Row],[OrderTime]],2)), 0)</f>
        <v>45682.007638888892</v>
      </c>
      <c r="X4222" s="7">
        <f>_xlfn.MINIFS(data[OrderDateTime], data[CustomerName], data[[#This Row],[CustomerName]])</f>
        <v>45538.038888888892</v>
      </c>
      <c r="Y4222" t="str">
        <f>IF(data[[#This Row],[OrderDateTime]]=data[[#This Row],[FirstOrderDateTime]], "New", "Returning")</f>
        <v>Returning</v>
      </c>
      <c r="Z4222" s="7">
        <f>data[[#This Row],[DeliveryDate]] + data[[#This Row],[DeliveryTime]]</f>
        <v>45683.867361111108</v>
      </c>
      <c r="AA4222" s="7">
        <f>data[[#This Row],[OrderDateTime]] + 1</f>
        <v>45683.007638888892</v>
      </c>
      <c r="AB4222" s="7" t="str">
        <f>IF(data[[#This Row],[DeliveryDateTime]] &lt;= data[[#This Row],[SLADue]], "On Time", "Late")</f>
        <v>Late</v>
      </c>
    </row>
    <row r="4223" spans="1:28" x14ac:dyDescent="0.2">
      <c r="A4223" t="s">
        <v>4773</v>
      </c>
      <c r="B4223" t="s">
        <v>19</v>
      </c>
      <c r="C4223" t="s">
        <v>69</v>
      </c>
      <c r="D4223" t="s">
        <v>70</v>
      </c>
      <c r="E4223" s="5">
        <v>53.48</v>
      </c>
      <c r="F4223" t="s">
        <v>43</v>
      </c>
      <c r="G4223">
        <v>1</v>
      </c>
      <c r="H4223" s="1">
        <v>45802</v>
      </c>
      <c r="I4223" s="1" t="str">
        <f>TEXT(data[[#This Row],[OrderDate]],"mmm")</f>
        <v>May</v>
      </c>
      <c r="J4223" s="6">
        <v>0.77152777777777781</v>
      </c>
      <c r="K4223" s="6" t="str">
        <f>TEXT(data[[#This Row],[OrderTime]],"h")</f>
        <v>18</v>
      </c>
      <c r="L4223" s="1">
        <v>45803</v>
      </c>
      <c r="M4223" s="6">
        <v>0.81319444444444444</v>
      </c>
      <c r="N4223" t="s">
        <v>75</v>
      </c>
      <c r="O4223" t="s">
        <v>469</v>
      </c>
      <c r="P4223" t="s">
        <v>25</v>
      </c>
      <c r="Q4223" t="s">
        <v>53</v>
      </c>
      <c r="R4223" t="s">
        <v>37</v>
      </c>
      <c r="S4223" t="s">
        <v>28</v>
      </c>
      <c r="T4223" t="s">
        <v>106</v>
      </c>
      <c r="U4223" t="s">
        <v>67</v>
      </c>
      <c r="V4223" s="5">
        <f>data[[#This Row],[PriceUSD]]*data[[#This Row],[Quantity]]</f>
        <v>53.48</v>
      </c>
      <c r="W4223" s="7">
        <f>data[[#This Row],[OrderDate]] + TIME(VALUE(LEFT(data[[#This Row],[OrderTime]],2)), VALUE(RIGHT(data[[#This Row],[OrderTime]],2)), 0)</f>
        <v>45802.054166666669</v>
      </c>
      <c r="X4223" s="7">
        <f>_xlfn.MINIFS(data[OrderDateTime], data[CustomerName], data[[#This Row],[CustomerName]])</f>
        <v>45522.030555555553</v>
      </c>
      <c r="Y4223" t="str">
        <f>IF(data[[#This Row],[OrderDateTime]]=data[[#This Row],[FirstOrderDateTime]], "New", "Returning")</f>
        <v>Returning</v>
      </c>
      <c r="Z4223" s="7">
        <f>data[[#This Row],[DeliveryDate]] + data[[#This Row],[DeliveryTime]]</f>
        <v>45803.813194444447</v>
      </c>
      <c r="AA4223" s="7">
        <f>data[[#This Row],[OrderDateTime]] + 1</f>
        <v>45803.054166666669</v>
      </c>
      <c r="AB4223" s="7" t="str">
        <f>IF(data[[#This Row],[DeliveryDateTime]] &lt;= data[[#This Row],[SLADue]], "On Time", "Late")</f>
        <v>Late</v>
      </c>
    </row>
    <row r="4224" spans="1:28" x14ac:dyDescent="0.2">
      <c r="A4224" t="s">
        <v>4774</v>
      </c>
      <c r="B4224" t="s">
        <v>19</v>
      </c>
      <c r="C4224" t="s">
        <v>79</v>
      </c>
      <c r="D4224" t="s">
        <v>80</v>
      </c>
      <c r="E4224" s="5">
        <v>30.14</v>
      </c>
      <c r="F4224" t="s">
        <v>81</v>
      </c>
      <c r="G4224">
        <v>2</v>
      </c>
      <c r="H4224" s="1">
        <v>45658</v>
      </c>
      <c r="I4224" s="1" t="str">
        <f>TEXT(data[[#This Row],[OrderDate]],"mmm")</f>
        <v>Jan</v>
      </c>
      <c r="J4224" s="6">
        <v>0.48194444444444445</v>
      </c>
      <c r="K4224" s="6" t="str">
        <f>TEXT(data[[#This Row],[OrderTime]],"h")</f>
        <v>11</v>
      </c>
      <c r="L4224" s="1">
        <v>45659</v>
      </c>
      <c r="M4224" s="6">
        <v>0.64861111111111114</v>
      </c>
      <c r="N4224" t="s">
        <v>88</v>
      </c>
      <c r="O4224" t="s">
        <v>808</v>
      </c>
      <c r="P4224" t="s">
        <v>25</v>
      </c>
      <c r="Q4224" t="s">
        <v>26</v>
      </c>
      <c r="R4224" t="s">
        <v>83</v>
      </c>
      <c r="S4224" t="s">
        <v>28</v>
      </c>
      <c r="T4224" t="s">
        <v>38</v>
      </c>
      <c r="U4224" t="s">
        <v>30</v>
      </c>
      <c r="V4224" s="5">
        <f>data[[#This Row],[PriceUSD]]*data[[#This Row],[Quantity]]</f>
        <v>60.28</v>
      </c>
      <c r="W4224" s="7">
        <f>data[[#This Row],[OrderDate]] + TIME(VALUE(LEFT(data[[#This Row],[OrderTime]],2)), VALUE(RIGHT(data[[#This Row],[OrderTime]],2)), 0)</f>
        <v>45658.030555555553</v>
      </c>
      <c r="X4224" s="7">
        <f>_xlfn.MINIFS(data[OrderDateTime], data[CustomerName], data[[#This Row],[CustomerName]])</f>
        <v>45530.022916666669</v>
      </c>
      <c r="Y4224" t="str">
        <f>IF(data[[#This Row],[OrderDateTime]]=data[[#This Row],[FirstOrderDateTime]], "New", "Returning")</f>
        <v>Returning</v>
      </c>
      <c r="Z4224" s="7">
        <f>data[[#This Row],[DeliveryDate]] + data[[#This Row],[DeliveryTime]]</f>
        <v>45659.648611111108</v>
      </c>
      <c r="AA4224" s="7">
        <f>data[[#This Row],[OrderDateTime]] + 1</f>
        <v>45659.030555555553</v>
      </c>
      <c r="AB4224" s="7" t="str">
        <f>IF(data[[#This Row],[DeliveryDateTime]] &lt;= data[[#This Row],[SLADue]], "On Time", "Late")</f>
        <v>Late</v>
      </c>
    </row>
    <row r="4225" spans="1:28" x14ac:dyDescent="0.2">
      <c r="A4225" t="s">
        <v>4775</v>
      </c>
      <c r="B4225" t="s">
        <v>19</v>
      </c>
      <c r="C4225" t="s">
        <v>101</v>
      </c>
      <c r="D4225" t="s">
        <v>102</v>
      </c>
      <c r="E4225" s="5">
        <v>31.01</v>
      </c>
      <c r="F4225" t="s">
        <v>63</v>
      </c>
      <c r="G4225">
        <v>1</v>
      </c>
      <c r="H4225" s="1">
        <v>45743</v>
      </c>
      <c r="I4225" s="1" t="str">
        <f>TEXT(data[[#This Row],[OrderDate]],"mmm")</f>
        <v>Mar</v>
      </c>
      <c r="J4225" s="6">
        <v>0.39930555555555558</v>
      </c>
      <c r="K4225" s="6" t="str">
        <f>TEXT(data[[#This Row],[OrderTime]],"h")</f>
        <v>9</v>
      </c>
      <c r="L4225" s="1">
        <v>45743</v>
      </c>
      <c r="M4225" s="6">
        <v>0.56597222222222221</v>
      </c>
      <c r="N4225" t="s">
        <v>95</v>
      </c>
      <c r="O4225" t="s">
        <v>888</v>
      </c>
      <c r="P4225" t="s">
        <v>25</v>
      </c>
      <c r="Q4225" t="s">
        <v>26</v>
      </c>
      <c r="R4225" t="s">
        <v>83</v>
      </c>
      <c r="S4225" t="s">
        <v>47</v>
      </c>
      <c r="T4225" t="s">
        <v>29</v>
      </c>
      <c r="U4225" t="s">
        <v>30</v>
      </c>
      <c r="V4225" s="5">
        <f>data[[#This Row],[PriceUSD]]*data[[#This Row],[Quantity]]</f>
        <v>31.01</v>
      </c>
      <c r="W4225" s="7">
        <f>data[[#This Row],[OrderDate]] + TIME(VALUE(LEFT(data[[#This Row],[OrderTime]],2)), VALUE(RIGHT(data[[#This Row],[OrderTime]],2)), 0)</f>
        <v>45743.038888888892</v>
      </c>
      <c r="X4225" s="7">
        <f>_xlfn.MINIFS(data[OrderDateTime], data[CustomerName], data[[#This Row],[CustomerName]])</f>
        <v>45530.007638888892</v>
      </c>
      <c r="Y4225" t="str">
        <f>IF(data[[#This Row],[OrderDateTime]]=data[[#This Row],[FirstOrderDateTime]], "New", "Returning")</f>
        <v>Returning</v>
      </c>
      <c r="Z4225" s="7">
        <f>data[[#This Row],[DeliveryDate]] + data[[#This Row],[DeliveryTime]]</f>
        <v>45743.565972222219</v>
      </c>
      <c r="AA4225" s="7">
        <f>data[[#This Row],[OrderDateTime]] + 1</f>
        <v>45744.038888888892</v>
      </c>
      <c r="AB4225" s="7" t="str">
        <f>IF(data[[#This Row],[DeliveryDateTime]] &lt;= data[[#This Row],[SLADue]], "On Time", "Late")</f>
        <v>On Time</v>
      </c>
    </row>
    <row r="4226" spans="1:28" x14ac:dyDescent="0.2">
      <c r="A4226" t="s">
        <v>4776</v>
      </c>
      <c r="B4226" t="s">
        <v>19</v>
      </c>
      <c r="C4226" t="s">
        <v>92</v>
      </c>
      <c r="D4226" t="s">
        <v>93</v>
      </c>
      <c r="E4226" s="5">
        <v>85.46</v>
      </c>
      <c r="F4226" t="s">
        <v>94</v>
      </c>
      <c r="G4226">
        <v>3</v>
      </c>
      <c r="H4226" s="1">
        <v>45846</v>
      </c>
      <c r="I4226" s="1" t="str">
        <f>TEXT(data[[#This Row],[OrderDate]],"mmm")</f>
        <v>Jul</v>
      </c>
      <c r="J4226" s="6">
        <v>0.44583333333333336</v>
      </c>
      <c r="K4226" s="6" t="str">
        <f>TEXT(data[[#This Row],[OrderTime]],"h")</f>
        <v>10</v>
      </c>
      <c r="L4226" s="1">
        <v>45846</v>
      </c>
      <c r="M4226" s="6">
        <v>0.73750000000000004</v>
      </c>
      <c r="N4226" t="s">
        <v>292</v>
      </c>
      <c r="O4226" t="s">
        <v>1790</v>
      </c>
      <c r="P4226" t="s">
        <v>77</v>
      </c>
      <c r="Q4226" t="s">
        <v>53</v>
      </c>
      <c r="R4226" t="s">
        <v>66</v>
      </c>
      <c r="S4226" t="s">
        <v>47</v>
      </c>
      <c r="T4226" t="s">
        <v>38</v>
      </c>
      <c r="U4226" t="s">
        <v>30</v>
      </c>
      <c r="V4226" s="5">
        <f>data[[#This Row],[PriceUSD]]*data[[#This Row],[Quantity]]</f>
        <v>256.38</v>
      </c>
      <c r="W4226" s="7">
        <f>data[[#This Row],[OrderDate]] + TIME(VALUE(LEFT(data[[#This Row],[OrderTime]],2)), VALUE(RIGHT(data[[#This Row],[OrderTime]],2)), 0)</f>
        <v>45846.022916666669</v>
      </c>
      <c r="X4226" s="7">
        <f>_xlfn.MINIFS(data[OrderDateTime], data[CustomerName], data[[#This Row],[CustomerName]])</f>
        <v>45555.015277777777</v>
      </c>
      <c r="Y4226" t="str">
        <f>IF(data[[#This Row],[OrderDateTime]]=data[[#This Row],[FirstOrderDateTime]], "New", "Returning")</f>
        <v>Returning</v>
      </c>
      <c r="Z4226" s="7">
        <f>data[[#This Row],[DeliveryDate]] + data[[#This Row],[DeliveryTime]]</f>
        <v>45846.737500000003</v>
      </c>
      <c r="AA4226" s="7">
        <f>data[[#This Row],[OrderDateTime]] + 1</f>
        <v>45847.022916666669</v>
      </c>
      <c r="AB4226" s="7" t="str">
        <f>IF(data[[#This Row],[DeliveryDateTime]] &lt;= data[[#This Row],[SLADue]], "On Time", "Late")</f>
        <v>On Time</v>
      </c>
    </row>
    <row r="4227" spans="1:28" x14ac:dyDescent="0.2">
      <c r="A4227" t="s">
        <v>4777</v>
      </c>
      <c r="B4227" t="s">
        <v>19</v>
      </c>
      <c r="C4227" t="s">
        <v>258</v>
      </c>
      <c r="D4227" t="s">
        <v>259</v>
      </c>
      <c r="E4227" s="5">
        <v>100.61</v>
      </c>
      <c r="F4227" t="s">
        <v>182</v>
      </c>
      <c r="G4227">
        <v>2</v>
      </c>
      <c r="H4227" s="1">
        <v>45821</v>
      </c>
      <c r="I4227" s="1" t="str">
        <f>TEXT(data[[#This Row],[OrderDate]],"mmm")</f>
        <v>Jun</v>
      </c>
      <c r="J4227" s="6">
        <v>0.79097222222222219</v>
      </c>
      <c r="K4227" s="6" t="str">
        <f>TEXT(data[[#This Row],[OrderTime]],"h")</f>
        <v>18</v>
      </c>
      <c r="L4227" s="1">
        <v>45822</v>
      </c>
      <c r="M4227" s="6">
        <v>0.79583333333333328</v>
      </c>
      <c r="N4227" t="s">
        <v>98</v>
      </c>
      <c r="O4227" t="s">
        <v>490</v>
      </c>
      <c r="P4227" t="s">
        <v>77</v>
      </c>
      <c r="Q4227" t="s">
        <v>53</v>
      </c>
      <c r="R4227" t="s">
        <v>261</v>
      </c>
      <c r="S4227" t="s">
        <v>28</v>
      </c>
      <c r="T4227" t="s">
        <v>29</v>
      </c>
      <c r="U4227" t="s">
        <v>30</v>
      </c>
      <c r="V4227" s="5">
        <f>data[[#This Row],[PriceUSD]]*data[[#This Row],[Quantity]]</f>
        <v>201.22</v>
      </c>
      <c r="W4227" s="7">
        <f>data[[#This Row],[OrderDate]] + TIME(VALUE(LEFT(data[[#This Row],[OrderTime]],2)), VALUE(RIGHT(data[[#This Row],[OrderTime]],2)), 0)</f>
        <v>45821.015277777777</v>
      </c>
      <c r="X4227" s="7">
        <f>_xlfn.MINIFS(data[OrderDateTime], data[CustomerName], data[[#This Row],[CustomerName]])</f>
        <v>45515.061805555553</v>
      </c>
      <c r="Y4227" t="str">
        <f>IF(data[[#This Row],[OrderDateTime]]=data[[#This Row],[FirstOrderDateTime]], "New", "Returning")</f>
        <v>Returning</v>
      </c>
      <c r="Z4227" s="7">
        <f>data[[#This Row],[DeliveryDate]] + data[[#This Row],[DeliveryTime]]</f>
        <v>45822.79583333333</v>
      </c>
      <c r="AA4227" s="7">
        <f>data[[#This Row],[OrderDateTime]] + 1</f>
        <v>45822.015277777777</v>
      </c>
      <c r="AB4227" s="7" t="str">
        <f>IF(data[[#This Row],[DeliveryDateTime]] &lt;= data[[#This Row],[SLADue]], "On Time", "Late")</f>
        <v>Late</v>
      </c>
    </row>
    <row r="4228" spans="1:28" x14ac:dyDescent="0.2">
      <c r="A4228" t="s">
        <v>4778</v>
      </c>
      <c r="B4228" t="s">
        <v>19</v>
      </c>
      <c r="C4228" t="s">
        <v>92</v>
      </c>
      <c r="D4228" t="s">
        <v>93</v>
      </c>
      <c r="E4228" s="5">
        <v>99.55</v>
      </c>
      <c r="F4228" t="s">
        <v>63</v>
      </c>
      <c r="G4228">
        <v>1</v>
      </c>
      <c r="H4228" s="1">
        <v>45776</v>
      </c>
      <c r="I4228" s="1" t="str">
        <f>TEXT(data[[#This Row],[OrderDate]],"mmm")</f>
        <v>Apr</v>
      </c>
      <c r="J4228" s="6">
        <v>0.89652777777777781</v>
      </c>
      <c r="K4228" s="6" t="str">
        <f>TEXT(data[[#This Row],[OrderTime]],"h")</f>
        <v>21</v>
      </c>
      <c r="L4228" s="1">
        <v>45778</v>
      </c>
      <c r="M4228" s="6">
        <v>0.47847222222222224</v>
      </c>
      <c r="N4228" t="s">
        <v>64</v>
      </c>
      <c r="O4228" t="s">
        <v>797</v>
      </c>
      <c r="P4228" t="s">
        <v>25</v>
      </c>
      <c r="Q4228" t="s">
        <v>53</v>
      </c>
      <c r="R4228" t="s">
        <v>66</v>
      </c>
      <c r="S4228" t="s">
        <v>105</v>
      </c>
      <c r="T4228" t="s">
        <v>136</v>
      </c>
      <c r="U4228" t="s">
        <v>30</v>
      </c>
      <c r="V4228" s="5">
        <f>data[[#This Row],[PriceUSD]]*data[[#This Row],[Quantity]]</f>
        <v>99.55</v>
      </c>
      <c r="W4228" s="7">
        <f>data[[#This Row],[OrderDate]] + TIME(VALUE(LEFT(data[[#This Row],[OrderTime]],2)), VALUE(RIGHT(data[[#This Row],[OrderTime]],2)), 0)</f>
        <v>45776.054166666669</v>
      </c>
      <c r="X4228" s="7">
        <f>_xlfn.MINIFS(data[OrderDateTime], data[CustomerName], data[[#This Row],[CustomerName]])</f>
        <v>45523.022916666669</v>
      </c>
      <c r="Y4228" t="str">
        <f>IF(data[[#This Row],[OrderDateTime]]=data[[#This Row],[FirstOrderDateTime]], "New", "Returning")</f>
        <v>Returning</v>
      </c>
      <c r="Z4228" s="7">
        <f>data[[#This Row],[DeliveryDate]] + data[[#This Row],[DeliveryTime]]</f>
        <v>45778.478472222225</v>
      </c>
      <c r="AA4228" s="7">
        <f>data[[#This Row],[OrderDateTime]] + 1</f>
        <v>45777.054166666669</v>
      </c>
      <c r="AB4228" s="7" t="str">
        <f>IF(data[[#This Row],[DeliveryDateTime]] &lt;= data[[#This Row],[SLADue]], "On Time", "Late")</f>
        <v>Late</v>
      </c>
    </row>
    <row r="4229" spans="1:28" x14ac:dyDescent="0.2">
      <c r="A4229" t="s">
        <v>4779</v>
      </c>
      <c r="B4229" t="s">
        <v>19</v>
      </c>
      <c r="C4229" t="s">
        <v>69</v>
      </c>
      <c r="D4229" t="s">
        <v>70</v>
      </c>
      <c r="E4229" s="5">
        <v>52.75</v>
      </c>
      <c r="F4229" t="s">
        <v>43</v>
      </c>
      <c r="G4229">
        <v>4</v>
      </c>
      <c r="H4229" s="1">
        <v>45623</v>
      </c>
      <c r="I4229" s="1" t="str">
        <f>TEXT(data[[#This Row],[OrderDate]],"mmm")</f>
        <v>Nov</v>
      </c>
      <c r="J4229" s="6">
        <v>0.4548611111111111</v>
      </c>
      <c r="K4229" s="6" t="str">
        <f>TEXT(data[[#This Row],[OrderTime]],"h")</f>
        <v>10</v>
      </c>
      <c r="L4229" s="1">
        <v>45623</v>
      </c>
      <c r="M4229" s="6">
        <v>0.74652777777777779</v>
      </c>
      <c r="N4229" t="s">
        <v>103</v>
      </c>
      <c r="O4229" t="s">
        <v>369</v>
      </c>
      <c r="P4229" t="s">
        <v>77</v>
      </c>
      <c r="Q4229" t="s">
        <v>53</v>
      </c>
      <c r="R4229" t="s">
        <v>37</v>
      </c>
      <c r="S4229" t="s">
        <v>47</v>
      </c>
      <c r="T4229" t="s">
        <v>59</v>
      </c>
      <c r="U4229" t="s">
        <v>39</v>
      </c>
      <c r="V4229" s="5">
        <f>data[[#This Row],[PriceUSD]]*data[[#This Row],[Quantity]]</f>
        <v>211</v>
      </c>
      <c r="W4229" s="7">
        <f>data[[#This Row],[OrderDate]] + TIME(VALUE(LEFT(data[[#This Row],[OrderTime]],2)), VALUE(RIGHT(data[[#This Row],[OrderTime]],2)), 0)</f>
        <v>45623.007638888892</v>
      </c>
      <c r="X4229" s="7">
        <f>_xlfn.MINIFS(data[OrderDateTime], data[CustomerName], data[[#This Row],[CustomerName]])</f>
        <v>45508.046527777777</v>
      </c>
      <c r="Y4229" t="str">
        <f>IF(data[[#This Row],[OrderDateTime]]=data[[#This Row],[FirstOrderDateTime]], "New", "Returning")</f>
        <v>Returning</v>
      </c>
      <c r="Z4229" s="7">
        <f>data[[#This Row],[DeliveryDate]] + data[[#This Row],[DeliveryTime]]</f>
        <v>45623.746527777781</v>
      </c>
      <c r="AA4229" s="7">
        <f>data[[#This Row],[OrderDateTime]] + 1</f>
        <v>45624.007638888892</v>
      </c>
      <c r="AB4229" s="7" t="str">
        <f>IF(data[[#This Row],[DeliveryDateTime]] &lt;= data[[#This Row],[SLADue]], "On Time", "Late")</f>
        <v>On Time</v>
      </c>
    </row>
    <row r="4230" spans="1:28" x14ac:dyDescent="0.2">
      <c r="A4230" t="s">
        <v>4780</v>
      </c>
      <c r="B4230" t="s">
        <v>19</v>
      </c>
      <c r="C4230" t="s">
        <v>61</v>
      </c>
      <c r="D4230" t="s">
        <v>62</v>
      </c>
      <c r="E4230" s="5">
        <v>153.6</v>
      </c>
      <c r="F4230" t="s">
        <v>63</v>
      </c>
      <c r="G4230">
        <v>3</v>
      </c>
      <c r="H4230" s="1">
        <v>45811</v>
      </c>
      <c r="I4230" s="1" t="str">
        <f>TEXT(data[[#This Row],[OrderDate]],"mmm")</f>
        <v>Jun</v>
      </c>
      <c r="J4230" s="6">
        <v>0.37569444444444444</v>
      </c>
      <c r="K4230" s="6" t="str">
        <f>TEXT(data[[#This Row],[OrderTime]],"h")</f>
        <v>9</v>
      </c>
      <c r="L4230" s="1">
        <v>45811</v>
      </c>
      <c r="M4230" s="6">
        <v>0.50069444444444444</v>
      </c>
      <c r="N4230" t="s">
        <v>75</v>
      </c>
      <c r="O4230" t="s">
        <v>65</v>
      </c>
      <c r="P4230" t="s">
        <v>25</v>
      </c>
      <c r="Q4230" t="s">
        <v>26</v>
      </c>
      <c r="R4230" t="s">
        <v>66</v>
      </c>
      <c r="S4230" t="s">
        <v>47</v>
      </c>
      <c r="T4230" t="s">
        <v>38</v>
      </c>
      <c r="U4230" t="s">
        <v>30</v>
      </c>
      <c r="V4230" s="5">
        <f>data[[#This Row],[PriceUSD]]*data[[#This Row],[Quantity]]</f>
        <v>460.79999999999995</v>
      </c>
      <c r="W4230" s="7">
        <f>data[[#This Row],[OrderDate]] + TIME(VALUE(LEFT(data[[#This Row],[OrderTime]],2)), VALUE(RIGHT(data[[#This Row],[OrderTime]],2)), 0)</f>
        <v>45811.030555555553</v>
      </c>
      <c r="X4230" s="7">
        <f>_xlfn.MINIFS(data[OrderDateTime], data[CustomerName], data[[#This Row],[CustomerName]])</f>
        <v>45505.030555555553</v>
      </c>
      <c r="Y4230" t="str">
        <f>IF(data[[#This Row],[OrderDateTime]]=data[[#This Row],[FirstOrderDateTime]], "New", "Returning")</f>
        <v>Returning</v>
      </c>
      <c r="Z4230" s="7">
        <f>data[[#This Row],[DeliveryDate]] + data[[#This Row],[DeliveryTime]]</f>
        <v>45811.500694444447</v>
      </c>
      <c r="AA4230" s="7">
        <f>data[[#This Row],[OrderDateTime]] + 1</f>
        <v>45812.030555555553</v>
      </c>
      <c r="AB4230" s="7" t="str">
        <f>IF(data[[#This Row],[DeliveryDateTime]] &lt;= data[[#This Row],[SLADue]], "On Time", "Late")</f>
        <v>On Time</v>
      </c>
    </row>
    <row r="4231" spans="1:28" x14ac:dyDescent="0.2">
      <c r="A4231" t="s">
        <v>4781</v>
      </c>
      <c r="B4231" t="s">
        <v>19</v>
      </c>
      <c r="C4231" t="s">
        <v>110</v>
      </c>
      <c r="D4231" t="s">
        <v>111</v>
      </c>
      <c r="E4231" s="5">
        <v>13.1</v>
      </c>
      <c r="F4231" t="s">
        <v>87</v>
      </c>
      <c r="G4231">
        <v>1</v>
      </c>
      <c r="H4231" s="1">
        <v>45652</v>
      </c>
      <c r="I4231" s="1" t="str">
        <f>TEXT(data[[#This Row],[OrderDate]],"mmm")</f>
        <v>Dec</v>
      </c>
      <c r="J4231" s="6">
        <v>0.6166666666666667</v>
      </c>
      <c r="K4231" s="6" t="str">
        <f>TEXT(data[[#This Row],[OrderTime]],"h")</f>
        <v>14</v>
      </c>
      <c r="L4231" s="1">
        <v>45653</v>
      </c>
      <c r="M4231" s="6">
        <v>0.78333333333333333</v>
      </c>
      <c r="N4231" t="s">
        <v>103</v>
      </c>
      <c r="O4231" t="s">
        <v>329</v>
      </c>
      <c r="P4231" t="s">
        <v>77</v>
      </c>
      <c r="Q4231" t="s">
        <v>53</v>
      </c>
      <c r="R4231" t="s">
        <v>114</v>
      </c>
      <c r="S4231" t="s">
        <v>28</v>
      </c>
      <c r="T4231" t="s">
        <v>59</v>
      </c>
      <c r="U4231" t="s">
        <v>67</v>
      </c>
      <c r="V4231" s="5">
        <f>data[[#This Row],[PriceUSD]]*data[[#This Row],[Quantity]]</f>
        <v>13.1</v>
      </c>
      <c r="W4231" s="7">
        <f>data[[#This Row],[OrderDate]] + TIME(VALUE(LEFT(data[[#This Row],[OrderTime]],2)), VALUE(RIGHT(data[[#This Row],[OrderTime]],2)), 0)</f>
        <v>45652.046527777777</v>
      </c>
      <c r="X4231" s="7">
        <f>_xlfn.MINIFS(data[OrderDateTime], data[CustomerName], data[[#This Row],[CustomerName]])</f>
        <v>45621.046527777777</v>
      </c>
      <c r="Y4231" t="str">
        <f>IF(data[[#This Row],[OrderDateTime]]=data[[#This Row],[FirstOrderDateTime]], "New", "Returning")</f>
        <v>Returning</v>
      </c>
      <c r="Z4231" s="7">
        <f>data[[#This Row],[DeliveryDate]] + data[[#This Row],[DeliveryTime]]</f>
        <v>45653.783333333333</v>
      </c>
      <c r="AA4231" s="7">
        <f>data[[#This Row],[OrderDateTime]] + 1</f>
        <v>45653.046527777777</v>
      </c>
      <c r="AB4231" s="7" t="str">
        <f>IF(data[[#This Row],[DeliveryDateTime]] &lt;= data[[#This Row],[SLADue]], "On Time", "Late")</f>
        <v>Late</v>
      </c>
    </row>
    <row r="4232" spans="1:28" x14ac:dyDescent="0.2">
      <c r="A4232" t="s">
        <v>4782</v>
      </c>
      <c r="B4232" t="s">
        <v>19</v>
      </c>
      <c r="C4232" t="s">
        <v>61</v>
      </c>
      <c r="D4232" t="s">
        <v>62</v>
      </c>
      <c r="E4232" s="5">
        <v>149.80000000000001</v>
      </c>
      <c r="F4232" t="s">
        <v>94</v>
      </c>
      <c r="G4232">
        <v>3</v>
      </c>
      <c r="H4232" s="1">
        <v>45558</v>
      </c>
      <c r="I4232" s="1" t="str">
        <f>TEXT(data[[#This Row],[OrderDate]],"mmm")</f>
        <v>Sep</v>
      </c>
      <c r="J4232" s="6">
        <v>0.5708333333333333</v>
      </c>
      <c r="K4232" s="6" t="str">
        <f>TEXT(data[[#This Row],[OrderTime]],"h")</f>
        <v>13</v>
      </c>
      <c r="L4232" s="1">
        <v>45559</v>
      </c>
      <c r="M4232" s="6">
        <v>0.6958333333333333</v>
      </c>
      <c r="N4232" t="s">
        <v>57</v>
      </c>
      <c r="O4232" t="s">
        <v>1265</v>
      </c>
      <c r="P4232" t="s">
        <v>25</v>
      </c>
      <c r="Q4232" t="s">
        <v>53</v>
      </c>
      <c r="R4232" t="s">
        <v>66</v>
      </c>
      <c r="S4232" t="s">
        <v>28</v>
      </c>
      <c r="T4232" t="s">
        <v>136</v>
      </c>
      <c r="U4232" t="s">
        <v>30</v>
      </c>
      <c r="V4232" s="5">
        <f>data[[#This Row],[PriceUSD]]*data[[#This Row],[Quantity]]</f>
        <v>449.40000000000003</v>
      </c>
      <c r="W4232" s="7">
        <f>data[[#This Row],[OrderDate]] + TIME(VALUE(LEFT(data[[#This Row],[OrderTime]],2)), VALUE(RIGHT(data[[#This Row],[OrderTime]],2)), 0)</f>
        <v>45558.022916666669</v>
      </c>
      <c r="X4232" s="7">
        <f>_xlfn.MINIFS(data[OrderDateTime], data[CustomerName], data[[#This Row],[CustomerName]])</f>
        <v>45508.054166666669</v>
      </c>
      <c r="Y4232" t="str">
        <f>IF(data[[#This Row],[OrderDateTime]]=data[[#This Row],[FirstOrderDateTime]], "New", "Returning")</f>
        <v>Returning</v>
      </c>
      <c r="Z4232" s="7">
        <f>data[[#This Row],[DeliveryDate]] + data[[#This Row],[DeliveryTime]]</f>
        <v>45559.695833333331</v>
      </c>
      <c r="AA4232" s="7">
        <f>data[[#This Row],[OrderDateTime]] + 1</f>
        <v>45559.022916666669</v>
      </c>
      <c r="AB4232" s="7" t="str">
        <f>IF(data[[#This Row],[DeliveryDateTime]] &lt;= data[[#This Row],[SLADue]], "On Time", "Late")</f>
        <v>Late</v>
      </c>
    </row>
    <row r="4233" spans="1:28" x14ac:dyDescent="0.2">
      <c r="A4233" t="s">
        <v>4783</v>
      </c>
      <c r="B4233" t="s">
        <v>19</v>
      </c>
      <c r="C4233" t="s">
        <v>117</v>
      </c>
      <c r="D4233" t="s">
        <v>118</v>
      </c>
      <c r="E4233" s="5">
        <v>74.37</v>
      </c>
      <c r="F4233" t="s">
        <v>119</v>
      </c>
      <c r="G4233">
        <v>1</v>
      </c>
      <c r="H4233" s="1">
        <v>45547</v>
      </c>
      <c r="I4233" s="1" t="str">
        <f>TEXT(data[[#This Row],[OrderDate]],"mmm")</f>
        <v>Sep</v>
      </c>
      <c r="J4233" s="6">
        <v>0.8125</v>
      </c>
      <c r="K4233" s="6" t="str">
        <f>TEXT(data[[#This Row],[OrderTime]],"h")</f>
        <v>19</v>
      </c>
      <c r="L4233" s="1">
        <v>45549</v>
      </c>
      <c r="M4233" s="6">
        <v>0.63124999999999998</v>
      </c>
      <c r="N4233" t="s">
        <v>861</v>
      </c>
      <c r="O4233" t="s">
        <v>556</v>
      </c>
      <c r="P4233" t="s">
        <v>245</v>
      </c>
      <c r="Q4233" t="s">
        <v>26</v>
      </c>
      <c r="R4233" t="s">
        <v>66</v>
      </c>
      <c r="S4233" t="s">
        <v>105</v>
      </c>
      <c r="T4233" t="s">
        <v>38</v>
      </c>
      <c r="U4233" t="s">
        <v>30</v>
      </c>
      <c r="V4233" s="5">
        <f>data[[#This Row],[PriceUSD]]*data[[#This Row],[Quantity]]</f>
        <v>74.37</v>
      </c>
      <c r="W4233" s="7">
        <f>data[[#This Row],[OrderDate]] + TIME(VALUE(LEFT(data[[#This Row],[OrderTime]],2)), VALUE(RIGHT(data[[#This Row],[OrderTime]],2)), 0)</f>
        <v>45547.017361111109</v>
      </c>
      <c r="X4233" s="7">
        <f>_xlfn.MINIFS(data[OrderDateTime], data[CustomerName], data[[#This Row],[CustomerName]])</f>
        <v>45528.030555555553</v>
      </c>
      <c r="Y4233" t="str">
        <f>IF(data[[#This Row],[OrderDateTime]]=data[[#This Row],[FirstOrderDateTime]], "New", "Returning")</f>
        <v>Returning</v>
      </c>
      <c r="Z4233" s="7">
        <f>data[[#This Row],[DeliveryDate]] + data[[#This Row],[DeliveryTime]]</f>
        <v>45549.631249999999</v>
      </c>
      <c r="AA4233" s="7">
        <f>data[[#This Row],[OrderDateTime]] + 1</f>
        <v>45548.017361111109</v>
      </c>
      <c r="AB4233" s="7" t="str">
        <f>IF(data[[#This Row],[DeliveryDateTime]] &lt;= data[[#This Row],[SLADue]], "On Time", "Late")</f>
        <v>Late</v>
      </c>
    </row>
    <row r="4234" spans="1:28" x14ac:dyDescent="0.2">
      <c r="A4234" t="s">
        <v>4784</v>
      </c>
      <c r="B4234" t="s">
        <v>19</v>
      </c>
      <c r="C4234" t="s">
        <v>69</v>
      </c>
      <c r="D4234" t="s">
        <v>70</v>
      </c>
      <c r="E4234" s="5">
        <v>53</v>
      </c>
      <c r="F4234" t="s">
        <v>51</v>
      </c>
      <c r="G4234">
        <v>2</v>
      </c>
      <c r="H4234" s="1">
        <v>45715</v>
      </c>
      <c r="I4234" s="1" t="str">
        <f>TEXT(data[[#This Row],[OrderDate]],"mmm")</f>
        <v>Feb</v>
      </c>
      <c r="J4234" s="6">
        <v>0.52847222222222223</v>
      </c>
      <c r="K4234" s="6" t="str">
        <f>TEXT(data[[#This Row],[OrderTime]],"h")</f>
        <v>12</v>
      </c>
      <c r="L4234" s="1">
        <v>45715</v>
      </c>
      <c r="M4234" s="6">
        <v>0.77847222222222223</v>
      </c>
      <c r="N4234" t="s">
        <v>64</v>
      </c>
      <c r="O4234" t="s">
        <v>1189</v>
      </c>
      <c r="P4234" t="s">
        <v>25</v>
      </c>
      <c r="Q4234" t="s">
        <v>26</v>
      </c>
      <c r="R4234" t="s">
        <v>37</v>
      </c>
      <c r="S4234" t="s">
        <v>47</v>
      </c>
      <c r="T4234" t="s">
        <v>106</v>
      </c>
      <c r="U4234" t="s">
        <v>67</v>
      </c>
      <c r="V4234" s="5">
        <f>data[[#This Row],[PriceUSD]]*data[[#This Row],[Quantity]]</f>
        <v>106</v>
      </c>
      <c r="W4234" s="7">
        <f>data[[#This Row],[OrderDate]] + TIME(VALUE(LEFT(data[[#This Row],[OrderTime]],2)), VALUE(RIGHT(data[[#This Row],[OrderTime]],2)), 0)</f>
        <v>45715.015277777777</v>
      </c>
      <c r="X4234" s="7">
        <f>_xlfn.MINIFS(data[OrderDateTime], data[CustomerName], data[[#This Row],[CustomerName]])</f>
        <v>45506.038888888892</v>
      </c>
      <c r="Y4234" t="str">
        <f>IF(data[[#This Row],[OrderDateTime]]=data[[#This Row],[FirstOrderDateTime]], "New", "Returning")</f>
        <v>Returning</v>
      </c>
      <c r="Z4234" s="7">
        <f>data[[#This Row],[DeliveryDate]] + data[[#This Row],[DeliveryTime]]</f>
        <v>45715.77847222222</v>
      </c>
      <c r="AA4234" s="7">
        <f>data[[#This Row],[OrderDateTime]] + 1</f>
        <v>45716.015277777777</v>
      </c>
      <c r="AB4234" s="7" t="str">
        <f>IF(data[[#This Row],[DeliveryDateTime]] &lt;= data[[#This Row],[SLADue]], "On Time", "Late")</f>
        <v>On Time</v>
      </c>
    </row>
    <row r="4235" spans="1:28" x14ac:dyDescent="0.2">
      <c r="A4235" t="s">
        <v>4785</v>
      </c>
      <c r="B4235" t="s">
        <v>19</v>
      </c>
      <c r="C4235" t="s">
        <v>41</v>
      </c>
      <c r="D4235" t="s">
        <v>42</v>
      </c>
      <c r="E4235" s="5">
        <v>39.83</v>
      </c>
      <c r="F4235" t="s">
        <v>74</v>
      </c>
      <c r="G4235">
        <v>1</v>
      </c>
      <c r="H4235" s="1">
        <v>45700</v>
      </c>
      <c r="I4235" s="1" t="str">
        <f>TEXT(data[[#This Row],[OrderDate]],"mmm")</f>
        <v>Feb</v>
      </c>
      <c r="J4235" s="6">
        <v>0.54583333333333328</v>
      </c>
      <c r="K4235" s="6" t="str">
        <f>TEXT(data[[#This Row],[OrderTime]],"h")</f>
        <v>13</v>
      </c>
      <c r="L4235" s="1">
        <v>45700</v>
      </c>
      <c r="M4235" s="6">
        <v>0.79583333333333328</v>
      </c>
      <c r="N4235" t="s">
        <v>75</v>
      </c>
      <c r="O4235" t="s">
        <v>293</v>
      </c>
      <c r="P4235" t="s">
        <v>25</v>
      </c>
      <c r="Q4235" t="s">
        <v>53</v>
      </c>
      <c r="R4235" t="s">
        <v>46</v>
      </c>
      <c r="S4235" t="s">
        <v>47</v>
      </c>
      <c r="T4235" t="s">
        <v>38</v>
      </c>
      <c r="U4235" t="s">
        <v>39</v>
      </c>
      <c r="V4235" s="5">
        <f>data[[#This Row],[PriceUSD]]*data[[#This Row],[Quantity]]</f>
        <v>39.83</v>
      </c>
      <c r="W4235" s="7">
        <f>data[[#This Row],[OrderDate]] + TIME(VALUE(LEFT(data[[#This Row],[OrderTime]],2)), VALUE(RIGHT(data[[#This Row],[OrderTime]],2)), 0)</f>
        <v>45700.022916666669</v>
      </c>
      <c r="X4235" s="7">
        <f>_xlfn.MINIFS(data[OrderDateTime], data[CustomerName], data[[#This Row],[CustomerName]])</f>
        <v>45615.054166666669</v>
      </c>
      <c r="Y4235" t="str">
        <f>IF(data[[#This Row],[OrderDateTime]]=data[[#This Row],[FirstOrderDateTime]], "New", "Returning")</f>
        <v>Returning</v>
      </c>
      <c r="Z4235" s="7">
        <f>data[[#This Row],[DeliveryDate]] + data[[#This Row],[DeliveryTime]]</f>
        <v>45700.79583333333</v>
      </c>
      <c r="AA4235" s="7">
        <f>data[[#This Row],[OrderDateTime]] + 1</f>
        <v>45701.022916666669</v>
      </c>
      <c r="AB4235" s="7" t="str">
        <f>IF(data[[#This Row],[DeliveryDateTime]] &lt;= data[[#This Row],[SLADue]], "On Time", "Late")</f>
        <v>On Time</v>
      </c>
    </row>
    <row r="4236" spans="1:28" x14ac:dyDescent="0.2">
      <c r="A4236" t="s">
        <v>4786</v>
      </c>
      <c r="B4236" t="s">
        <v>19</v>
      </c>
      <c r="C4236" t="s">
        <v>126</v>
      </c>
      <c r="D4236" t="s">
        <v>127</v>
      </c>
      <c r="E4236" s="5">
        <v>20.440000000000001</v>
      </c>
      <c r="F4236" t="s">
        <v>138</v>
      </c>
      <c r="G4236">
        <v>3</v>
      </c>
      <c r="H4236" s="1">
        <v>45724</v>
      </c>
      <c r="I4236" s="1" t="str">
        <f>TEXT(data[[#This Row],[OrderDate]],"mmm")</f>
        <v>Mar</v>
      </c>
      <c r="J4236" s="6">
        <v>0.71111111111111114</v>
      </c>
      <c r="K4236" s="6" t="str">
        <f>TEXT(data[[#This Row],[OrderTime]],"h")</f>
        <v>17</v>
      </c>
      <c r="L4236" s="1">
        <v>45725</v>
      </c>
      <c r="M4236" s="6">
        <v>0.83611111111111114</v>
      </c>
      <c r="N4236" t="s">
        <v>112</v>
      </c>
      <c r="O4236" t="s">
        <v>274</v>
      </c>
      <c r="P4236" t="s">
        <v>36</v>
      </c>
      <c r="Q4236" t="s">
        <v>26</v>
      </c>
      <c r="R4236" t="s">
        <v>129</v>
      </c>
      <c r="S4236" t="s">
        <v>28</v>
      </c>
      <c r="T4236" t="s">
        <v>59</v>
      </c>
      <c r="U4236" t="s">
        <v>30</v>
      </c>
      <c r="V4236" s="5">
        <f>data[[#This Row],[PriceUSD]]*data[[#This Row],[Quantity]]</f>
        <v>61.320000000000007</v>
      </c>
      <c r="W4236" s="7">
        <f>data[[#This Row],[OrderDate]] + TIME(VALUE(LEFT(data[[#This Row],[OrderTime]],2)), VALUE(RIGHT(data[[#This Row],[OrderTime]],2)), 0)</f>
        <v>45724.007638888892</v>
      </c>
      <c r="X4236" s="7">
        <f>_xlfn.MINIFS(data[OrderDateTime], data[CustomerName], data[[#This Row],[CustomerName]])</f>
        <v>45532.022916666669</v>
      </c>
      <c r="Y4236" t="str">
        <f>IF(data[[#This Row],[OrderDateTime]]=data[[#This Row],[FirstOrderDateTime]], "New", "Returning")</f>
        <v>Returning</v>
      </c>
      <c r="Z4236" s="7">
        <f>data[[#This Row],[DeliveryDate]] + data[[#This Row],[DeliveryTime]]</f>
        <v>45725.836111111108</v>
      </c>
      <c r="AA4236" s="7">
        <f>data[[#This Row],[OrderDateTime]] + 1</f>
        <v>45725.007638888892</v>
      </c>
      <c r="AB4236" s="7" t="str">
        <f>IF(data[[#This Row],[DeliveryDateTime]] &lt;= data[[#This Row],[SLADue]], "On Time", "Late")</f>
        <v>Late</v>
      </c>
    </row>
    <row r="4237" spans="1:28" x14ac:dyDescent="0.2">
      <c r="A4237" t="s">
        <v>4787</v>
      </c>
      <c r="B4237" t="s">
        <v>19</v>
      </c>
      <c r="C4237" t="s">
        <v>79</v>
      </c>
      <c r="D4237" t="s">
        <v>80</v>
      </c>
      <c r="E4237" s="5">
        <v>32.33</v>
      </c>
      <c r="F4237" t="s">
        <v>81</v>
      </c>
      <c r="G4237">
        <v>1</v>
      </c>
      <c r="H4237" s="1">
        <v>45818</v>
      </c>
      <c r="I4237" s="1" t="str">
        <f>TEXT(data[[#This Row],[OrderDate]],"mmm")</f>
        <v>Jun</v>
      </c>
      <c r="J4237" s="6">
        <v>0.5</v>
      </c>
      <c r="K4237" s="6" t="str">
        <f>TEXT(data[[#This Row],[OrderTime]],"h")</f>
        <v>12</v>
      </c>
      <c r="L4237" s="1">
        <v>45818</v>
      </c>
      <c r="M4237" s="6">
        <v>0.70833333333333337</v>
      </c>
      <c r="N4237" t="s">
        <v>163</v>
      </c>
      <c r="O4237" t="s">
        <v>441</v>
      </c>
      <c r="P4237" t="s">
        <v>77</v>
      </c>
      <c r="Q4237" t="s">
        <v>53</v>
      </c>
      <c r="R4237" t="s">
        <v>83</v>
      </c>
      <c r="S4237" t="s">
        <v>47</v>
      </c>
      <c r="T4237" t="s">
        <v>29</v>
      </c>
      <c r="U4237" t="s">
        <v>39</v>
      </c>
      <c r="V4237" s="5">
        <f>data[[#This Row],[PriceUSD]]*data[[#This Row],[Quantity]]</f>
        <v>32.33</v>
      </c>
      <c r="W4237" s="7">
        <f>data[[#This Row],[OrderDate]] + TIME(VALUE(LEFT(data[[#This Row],[OrderTime]],2)), VALUE(RIGHT(data[[#This Row],[OrderTime]],2)), 0)</f>
        <v>45818</v>
      </c>
      <c r="X4237" s="7">
        <f>_xlfn.MINIFS(data[OrderDateTime], data[CustomerName], data[[#This Row],[CustomerName]])</f>
        <v>45510.015277777777</v>
      </c>
      <c r="Y4237" t="str">
        <f>IF(data[[#This Row],[OrderDateTime]]=data[[#This Row],[FirstOrderDateTime]], "New", "Returning")</f>
        <v>Returning</v>
      </c>
      <c r="Z4237" s="7">
        <f>data[[#This Row],[DeliveryDate]] + data[[#This Row],[DeliveryTime]]</f>
        <v>45818.708333333336</v>
      </c>
      <c r="AA4237" s="7">
        <f>data[[#This Row],[OrderDateTime]] + 1</f>
        <v>45819</v>
      </c>
      <c r="AB4237" s="7" t="str">
        <f>IF(data[[#This Row],[DeliveryDateTime]] &lt;= data[[#This Row],[SLADue]], "On Time", "Late")</f>
        <v>On Time</v>
      </c>
    </row>
    <row r="4238" spans="1:28" x14ac:dyDescent="0.2">
      <c r="A4238" t="s">
        <v>4788</v>
      </c>
      <c r="B4238" t="s">
        <v>19</v>
      </c>
      <c r="C4238" t="s">
        <v>117</v>
      </c>
      <c r="D4238" t="s">
        <v>118</v>
      </c>
      <c r="E4238" s="5">
        <v>77.14</v>
      </c>
      <c r="F4238" t="s">
        <v>119</v>
      </c>
      <c r="G4238">
        <v>1</v>
      </c>
      <c r="H4238" s="1">
        <v>45686</v>
      </c>
      <c r="I4238" s="1" t="str">
        <f>TEXT(data[[#This Row],[OrderDate]],"mmm")</f>
        <v>Jan</v>
      </c>
      <c r="J4238" s="6">
        <v>0.45208333333333334</v>
      </c>
      <c r="K4238" s="6" t="str">
        <f>TEXT(data[[#This Row],[OrderTime]],"h")</f>
        <v>10</v>
      </c>
      <c r="L4238" s="1">
        <v>45686</v>
      </c>
      <c r="M4238" s="6">
        <v>0.70208333333333328</v>
      </c>
      <c r="N4238" t="s">
        <v>276</v>
      </c>
      <c r="O4238" t="s">
        <v>601</v>
      </c>
      <c r="P4238" t="s">
        <v>133</v>
      </c>
      <c r="Q4238" t="s">
        <v>53</v>
      </c>
      <c r="R4238" t="s">
        <v>66</v>
      </c>
      <c r="S4238" t="s">
        <v>47</v>
      </c>
      <c r="T4238" t="s">
        <v>29</v>
      </c>
      <c r="U4238" t="s">
        <v>30</v>
      </c>
      <c r="V4238" s="5">
        <f>data[[#This Row],[PriceUSD]]*data[[#This Row],[Quantity]]</f>
        <v>77.14</v>
      </c>
      <c r="W4238" s="7">
        <f>data[[#This Row],[OrderDate]] + TIME(VALUE(LEFT(data[[#This Row],[OrderTime]],2)), VALUE(RIGHT(data[[#This Row],[OrderTime]],2)), 0)</f>
        <v>45686.022916666669</v>
      </c>
      <c r="X4238" s="7">
        <f>_xlfn.MINIFS(data[OrderDateTime], data[CustomerName], data[[#This Row],[CustomerName]])</f>
        <v>45605.030555555553</v>
      </c>
      <c r="Y4238" t="str">
        <f>IF(data[[#This Row],[OrderDateTime]]=data[[#This Row],[FirstOrderDateTime]], "New", "Returning")</f>
        <v>Returning</v>
      </c>
      <c r="Z4238" s="7">
        <f>data[[#This Row],[DeliveryDate]] + data[[#This Row],[DeliveryTime]]</f>
        <v>45686.70208333333</v>
      </c>
      <c r="AA4238" s="7">
        <f>data[[#This Row],[OrderDateTime]] + 1</f>
        <v>45687.022916666669</v>
      </c>
      <c r="AB4238" s="7" t="str">
        <f>IF(data[[#This Row],[DeliveryDateTime]] &lt;= data[[#This Row],[SLADue]], "On Time", "Late")</f>
        <v>On Time</v>
      </c>
    </row>
    <row r="4239" spans="1:28" x14ac:dyDescent="0.2">
      <c r="A4239" t="s">
        <v>4789</v>
      </c>
      <c r="B4239" t="s">
        <v>19</v>
      </c>
      <c r="C4239" t="s">
        <v>85</v>
      </c>
      <c r="D4239" t="s">
        <v>86</v>
      </c>
      <c r="E4239" s="5">
        <v>60.55</v>
      </c>
      <c r="F4239" t="s">
        <v>87</v>
      </c>
      <c r="G4239">
        <v>2</v>
      </c>
      <c r="H4239" s="1">
        <v>45767</v>
      </c>
      <c r="I4239" s="1" t="str">
        <f>TEXT(data[[#This Row],[OrderDate]],"mmm")</f>
        <v>Apr</v>
      </c>
      <c r="J4239" s="6">
        <v>0.67847222222222225</v>
      </c>
      <c r="K4239" s="6" t="str">
        <f>TEXT(data[[#This Row],[OrderTime]],"h")</f>
        <v>16</v>
      </c>
      <c r="L4239" s="1">
        <v>45768</v>
      </c>
      <c r="M4239" s="6">
        <v>0.88680555555555551</v>
      </c>
      <c r="N4239" t="s">
        <v>452</v>
      </c>
      <c r="O4239" t="s">
        <v>909</v>
      </c>
      <c r="P4239" t="s">
        <v>133</v>
      </c>
      <c r="Q4239" t="s">
        <v>26</v>
      </c>
      <c r="R4239" t="s">
        <v>90</v>
      </c>
      <c r="S4239" t="s">
        <v>28</v>
      </c>
      <c r="T4239" t="s">
        <v>29</v>
      </c>
      <c r="U4239" t="s">
        <v>39</v>
      </c>
      <c r="V4239" s="5">
        <f>data[[#This Row],[PriceUSD]]*data[[#This Row],[Quantity]]</f>
        <v>121.1</v>
      </c>
      <c r="W4239" s="7">
        <f>data[[#This Row],[OrderDate]] + TIME(VALUE(LEFT(data[[#This Row],[OrderTime]],2)), VALUE(RIGHT(data[[#This Row],[OrderTime]],2)), 0)</f>
        <v>45767.015277777777</v>
      </c>
      <c r="X4239" s="7">
        <f>_xlfn.MINIFS(data[OrderDateTime], data[CustomerName], data[[#This Row],[CustomerName]])</f>
        <v>45517.030555555553</v>
      </c>
      <c r="Y4239" t="str">
        <f>IF(data[[#This Row],[OrderDateTime]]=data[[#This Row],[FirstOrderDateTime]], "New", "Returning")</f>
        <v>Returning</v>
      </c>
      <c r="Z4239" s="7">
        <f>data[[#This Row],[DeliveryDate]] + data[[#This Row],[DeliveryTime]]</f>
        <v>45768.886805555558</v>
      </c>
      <c r="AA4239" s="7">
        <f>data[[#This Row],[OrderDateTime]] + 1</f>
        <v>45768.015277777777</v>
      </c>
      <c r="AB4239" s="7" t="str">
        <f>IF(data[[#This Row],[DeliveryDateTime]] &lt;= data[[#This Row],[SLADue]], "On Time", "Late")</f>
        <v>Late</v>
      </c>
    </row>
    <row r="4240" spans="1:28" x14ac:dyDescent="0.2">
      <c r="A4240" t="s">
        <v>4790</v>
      </c>
      <c r="B4240" t="s">
        <v>19</v>
      </c>
      <c r="C4240" t="s">
        <v>190</v>
      </c>
      <c r="D4240" t="s">
        <v>191</v>
      </c>
      <c r="E4240" s="5">
        <v>23.67</v>
      </c>
      <c r="F4240" t="s">
        <v>71</v>
      </c>
      <c r="G4240">
        <v>2</v>
      </c>
      <c r="H4240" s="1">
        <v>45776</v>
      </c>
      <c r="I4240" s="1" t="str">
        <f>TEXT(data[[#This Row],[OrderDate]],"mmm")</f>
        <v>Apr</v>
      </c>
      <c r="J4240" s="6">
        <v>0.47708333333333336</v>
      </c>
      <c r="K4240" s="6" t="str">
        <f>TEXT(data[[#This Row],[OrderTime]],"h")</f>
        <v>11</v>
      </c>
      <c r="L4240" s="1">
        <v>45777</v>
      </c>
      <c r="M4240" s="6">
        <v>0.6020833333333333</v>
      </c>
      <c r="N4240" t="s">
        <v>23</v>
      </c>
      <c r="O4240" t="s">
        <v>825</v>
      </c>
      <c r="P4240" t="s">
        <v>25</v>
      </c>
      <c r="Q4240" t="s">
        <v>53</v>
      </c>
      <c r="R4240" t="s">
        <v>192</v>
      </c>
      <c r="S4240" t="s">
        <v>28</v>
      </c>
      <c r="T4240" t="s">
        <v>59</v>
      </c>
      <c r="U4240" t="s">
        <v>30</v>
      </c>
      <c r="V4240" s="5">
        <f>data[[#This Row],[PriceUSD]]*data[[#This Row],[Quantity]]</f>
        <v>47.34</v>
      </c>
      <c r="W4240" s="7">
        <f>data[[#This Row],[OrderDate]] + TIME(VALUE(LEFT(data[[#This Row],[OrderTime]],2)), VALUE(RIGHT(data[[#This Row],[OrderTime]],2)), 0)</f>
        <v>45776.022916666669</v>
      </c>
      <c r="X4240" s="7">
        <f>_xlfn.MINIFS(data[OrderDateTime], data[CustomerName], data[[#This Row],[CustomerName]])</f>
        <v>45527.022916666669</v>
      </c>
      <c r="Y4240" t="str">
        <f>IF(data[[#This Row],[OrderDateTime]]=data[[#This Row],[FirstOrderDateTime]], "New", "Returning")</f>
        <v>Returning</v>
      </c>
      <c r="Z4240" s="7">
        <f>data[[#This Row],[DeliveryDate]] + data[[#This Row],[DeliveryTime]]</f>
        <v>45777.602083333331</v>
      </c>
      <c r="AA4240" s="7">
        <f>data[[#This Row],[OrderDateTime]] + 1</f>
        <v>45777.022916666669</v>
      </c>
      <c r="AB4240" s="7" t="str">
        <f>IF(data[[#This Row],[DeliveryDateTime]] &lt;= data[[#This Row],[SLADue]], "On Time", "Late")</f>
        <v>Late</v>
      </c>
    </row>
    <row r="4241" spans="1:28" x14ac:dyDescent="0.2">
      <c r="A4241" t="s">
        <v>4791</v>
      </c>
      <c r="B4241" t="s">
        <v>19</v>
      </c>
      <c r="C4241" t="s">
        <v>41</v>
      </c>
      <c r="D4241" t="s">
        <v>42</v>
      </c>
      <c r="E4241" s="5">
        <v>32.950000000000003</v>
      </c>
      <c r="F4241" t="s">
        <v>182</v>
      </c>
      <c r="G4241">
        <v>2</v>
      </c>
      <c r="H4241" s="1">
        <v>45623</v>
      </c>
      <c r="I4241" s="1" t="str">
        <f>TEXT(data[[#This Row],[OrderDate]],"mmm")</f>
        <v>Nov</v>
      </c>
      <c r="J4241" s="6">
        <v>0.46666666666666667</v>
      </c>
      <c r="K4241" s="6" t="str">
        <f>TEXT(data[[#This Row],[OrderTime]],"h")</f>
        <v>11</v>
      </c>
      <c r="L4241" s="1">
        <v>45623</v>
      </c>
      <c r="M4241" s="6">
        <v>0.67500000000000004</v>
      </c>
      <c r="N4241" t="s">
        <v>208</v>
      </c>
      <c r="O4241" t="s">
        <v>412</v>
      </c>
      <c r="P4241" t="s">
        <v>202</v>
      </c>
      <c r="Q4241" t="s">
        <v>53</v>
      </c>
      <c r="R4241" t="s">
        <v>46</v>
      </c>
      <c r="S4241" t="s">
        <v>47</v>
      </c>
      <c r="T4241" t="s">
        <v>106</v>
      </c>
      <c r="U4241" t="s">
        <v>67</v>
      </c>
      <c r="V4241" s="5">
        <f>data[[#This Row],[PriceUSD]]*data[[#This Row],[Quantity]]</f>
        <v>65.900000000000006</v>
      </c>
      <c r="W4241" s="7">
        <f>data[[#This Row],[OrderDate]] + TIME(VALUE(LEFT(data[[#This Row],[OrderTime]],2)), VALUE(RIGHT(data[[#This Row],[OrderTime]],2)), 0)</f>
        <v>45623.046527777777</v>
      </c>
      <c r="X4241" s="7">
        <f>_xlfn.MINIFS(data[OrderDateTime], data[CustomerName], data[[#This Row],[CustomerName]])</f>
        <v>45509.061805555553</v>
      </c>
      <c r="Y4241" t="str">
        <f>IF(data[[#This Row],[OrderDateTime]]=data[[#This Row],[FirstOrderDateTime]], "New", "Returning")</f>
        <v>Returning</v>
      </c>
      <c r="Z4241" s="7">
        <f>data[[#This Row],[DeliveryDate]] + data[[#This Row],[DeliveryTime]]</f>
        <v>45623.675000000003</v>
      </c>
      <c r="AA4241" s="7">
        <f>data[[#This Row],[OrderDateTime]] + 1</f>
        <v>45624.046527777777</v>
      </c>
      <c r="AB4241" s="7" t="str">
        <f>IF(data[[#This Row],[DeliveryDateTime]] &lt;= data[[#This Row],[SLADue]], "On Time", "Late")</f>
        <v>On Time</v>
      </c>
    </row>
    <row r="4242" spans="1:28" x14ac:dyDescent="0.2">
      <c r="A4242" t="s">
        <v>4792</v>
      </c>
      <c r="B4242" t="s">
        <v>19</v>
      </c>
      <c r="C4242" t="s">
        <v>85</v>
      </c>
      <c r="D4242" t="s">
        <v>86</v>
      </c>
      <c r="E4242" s="5">
        <v>59.82</v>
      </c>
      <c r="F4242" t="s">
        <v>71</v>
      </c>
      <c r="G4242">
        <v>1</v>
      </c>
      <c r="H4242" s="1">
        <v>45828</v>
      </c>
      <c r="I4242" s="1" t="str">
        <f>TEXT(data[[#This Row],[OrderDate]],"mmm")</f>
        <v>Jun</v>
      </c>
      <c r="J4242" s="6">
        <v>0.77986111111111112</v>
      </c>
      <c r="K4242" s="6" t="str">
        <f>TEXT(data[[#This Row],[OrderTime]],"h")</f>
        <v>18</v>
      </c>
      <c r="L4242" s="1">
        <v>45830</v>
      </c>
      <c r="M4242" s="6">
        <v>0.56041666666666667</v>
      </c>
      <c r="N4242" t="s">
        <v>34</v>
      </c>
      <c r="O4242" t="s">
        <v>408</v>
      </c>
      <c r="P4242" t="s">
        <v>36</v>
      </c>
      <c r="Q4242" t="s">
        <v>26</v>
      </c>
      <c r="R4242" t="s">
        <v>90</v>
      </c>
      <c r="S4242" t="s">
        <v>105</v>
      </c>
      <c r="T4242" t="s">
        <v>106</v>
      </c>
      <c r="U4242" t="s">
        <v>39</v>
      </c>
      <c r="V4242" s="5">
        <f>data[[#This Row],[PriceUSD]]*data[[#This Row],[Quantity]]</f>
        <v>59.82</v>
      </c>
      <c r="W4242" s="7">
        <f>data[[#This Row],[OrderDate]] + TIME(VALUE(LEFT(data[[#This Row],[OrderTime]],2)), VALUE(RIGHT(data[[#This Row],[OrderTime]],2)), 0)</f>
        <v>45828.007638888892</v>
      </c>
      <c r="X4242" s="7">
        <f>_xlfn.MINIFS(data[OrderDateTime], data[CustomerName], data[[#This Row],[CustomerName]])</f>
        <v>45510.061805555553</v>
      </c>
      <c r="Y4242" t="str">
        <f>IF(data[[#This Row],[OrderDateTime]]=data[[#This Row],[FirstOrderDateTime]], "New", "Returning")</f>
        <v>Returning</v>
      </c>
      <c r="Z4242" s="7">
        <f>data[[#This Row],[DeliveryDate]] + data[[#This Row],[DeliveryTime]]</f>
        <v>45830.560416666667</v>
      </c>
      <c r="AA4242" s="7">
        <f>data[[#This Row],[OrderDateTime]] + 1</f>
        <v>45829.007638888892</v>
      </c>
      <c r="AB4242" s="7" t="str">
        <f>IF(data[[#This Row],[DeliveryDateTime]] &lt;= data[[#This Row],[SLADue]], "On Time", "Late")</f>
        <v>Late</v>
      </c>
    </row>
    <row r="4243" spans="1:28" x14ac:dyDescent="0.2">
      <c r="A4243" t="s">
        <v>4793</v>
      </c>
      <c r="B4243" t="s">
        <v>19</v>
      </c>
      <c r="C4243" t="s">
        <v>61</v>
      </c>
      <c r="D4243" t="s">
        <v>62</v>
      </c>
      <c r="E4243" s="5">
        <v>131.46</v>
      </c>
      <c r="F4243" t="s">
        <v>94</v>
      </c>
      <c r="G4243">
        <v>4</v>
      </c>
      <c r="H4243" s="1">
        <v>45586</v>
      </c>
      <c r="I4243" s="1" t="str">
        <f>TEXT(data[[#This Row],[OrderDate]],"mmm")</f>
        <v>Oct</v>
      </c>
      <c r="J4243" s="6">
        <v>0.46597222222222223</v>
      </c>
      <c r="K4243" s="6" t="str">
        <f>TEXT(data[[#This Row],[OrderTime]],"h")</f>
        <v>11</v>
      </c>
      <c r="L4243" s="1">
        <v>45587</v>
      </c>
      <c r="M4243" s="6">
        <v>0.6743055555555556</v>
      </c>
      <c r="N4243" t="s">
        <v>388</v>
      </c>
      <c r="O4243" t="s">
        <v>1204</v>
      </c>
      <c r="P4243" t="s">
        <v>245</v>
      </c>
      <c r="Q4243" t="s">
        <v>26</v>
      </c>
      <c r="R4243" t="s">
        <v>66</v>
      </c>
      <c r="S4243" t="s">
        <v>28</v>
      </c>
      <c r="T4243" t="s">
        <v>106</v>
      </c>
      <c r="U4243" t="s">
        <v>30</v>
      </c>
      <c r="V4243" s="5">
        <f>data[[#This Row],[PriceUSD]]*data[[#This Row],[Quantity]]</f>
        <v>525.84</v>
      </c>
      <c r="W4243" s="7">
        <f>data[[#This Row],[OrderDate]] + TIME(VALUE(LEFT(data[[#This Row],[OrderTime]],2)), VALUE(RIGHT(data[[#This Row],[OrderTime]],2)), 0)</f>
        <v>45586.015277777777</v>
      </c>
      <c r="X4243" s="7">
        <f>_xlfn.MINIFS(data[OrderDateTime], data[CustomerName], data[[#This Row],[CustomerName]])</f>
        <v>45579.061805555553</v>
      </c>
      <c r="Y4243" t="str">
        <f>IF(data[[#This Row],[OrderDateTime]]=data[[#This Row],[FirstOrderDateTime]], "New", "Returning")</f>
        <v>Returning</v>
      </c>
      <c r="Z4243" s="7">
        <f>data[[#This Row],[DeliveryDate]] + data[[#This Row],[DeliveryTime]]</f>
        <v>45587.674305555556</v>
      </c>
      <c r="AA4243" s="7">
        <f>data[[#This Row],[OrderDateTime]] + 1</f>
        <v>45587.015277777777</v>
      </c>
      <c r="AB4243" s="7" t="str">
        <f>IF(data[[#This Row],[DeliveryDateTime]] &lt;= data[[#This Row],[SLADue]], "On Time", "Late")</f>
        <v>Late</v>
      </c>
    </row>
    <row r="4244" spans="1:28" x14ac:dyDescent="0.2">
      <c r="A4244" t="s">
        <v>4794</v>
      </c>
      <c r="B4244" t="s">
        <v>19</v>
      </c>
      <c r="C4244" t="s">
        <v>117</v>
      </c>
      <c r="D4244" t="s">
        <v>118</v>
      </c>
      <c r="E4244" s="5">
        <v>77.319999999999993</v>
      </c>
      <c r="F4244" t="s">
        <v>94</v>
      </c>
      <c r="G4244">
        <v>3</v>
      </c>
      <c r="H4244" s="1">
        <v>45680</v>
      </c>
      <c r="I4244" s="1" t="str">
        <f>TEXT(data[[#This Row],[OrderDate]],"mmm")</f>
        <v>Jan</v>
      </c>
      <c r="J4244" s="6">
        <v>0.81805555555555554</v>
      </c>
      <c r="K4244" s="6" t="str">
        <f>TEXT(data[[#This Row],[OrderTime]],"h")</f>
        <v>19</v>
      </c>
      <c r="L4244" s="1">
        <v>45682</v>
      </c>
      <c r="M4244" s="6">
        <v>0.49375000000000002</v>
      </c>
      <c r="N4244" t="s">
        <v>163</v>
      </c>
      <c r="O4244" t="s">
        <v>771</v>
      </c>
      <c r="P4244" t="s">
        <v>77</v>
      </c>
      <c r="Q4244" t="s">
        <v>53</v>
      </c>
      <c r="R4244" t="s">
        <v>66</v>
      </c>
      <c r="S4244" t="s">
        <v>105</v>
      </c>
      <c r="T4244" t="s">
        <v>38</v>
      </c>
      <c r="U4244" t="s">
        <v>39</v>
      </c>
      <c r="V4244" s="5">
        <f>data[[#This Row],[PriceUSD]]*data[[#This Row],[Quantity]]</f>
        <v>231.95999999999998</v>
      </c>
      <c r="W4244" s="7">
        <f>data[[#This Row],[OrderDate]] + TIME(VALUE(LEFT(data[[#This Row],[OrderTime]],2)), VALUE(RIGHT(data[[#This Row],[OrderTime]],2)), 0)</f>
        <v>45680.038888888892</v>
      </c>
      <c r="X4244" s="7">
        <f>_xlfn.MINIFS(data[OrderDateTime], data[CustomerName], data[[#This Row],[CustomerName]])</f>
        <v>45524.007638888892</v>
      </c>
      <c r="Y4244" t="str">
        <f>IF(data[[#This Row],[OrderDateTime]]=data[[#This Row],[FirstOrderDateTime]], "New", "Returning")</f>
        <v>Returning</v>
      </c>
      <c r="Z4244" s="7">
        <f>data[[#This Row],[DeliveryDate]] + data[[#This Row],[DeliveryTime]]</f>
        <v>45682.493750000001</v>
      </c>
      <c r="AA4244" s="7">
        <f>data[[#This Row],[OrderDateTime]] + 1</f>
        <v>45681.038888888892</v>
      </c>
      <c r="AB4244" s="7" t="str">
        <f>IF(data[[#This Row],[DeliveryDateTime]] &lt;= data[[#This Row],[SLADue]], "On Time", "Late")</f>
        <v>Late</v>
      </c>
    </row>
    <row r="4245" spans="1:28" x14ac:dyDescent="0.2">
      <c r="A4245" t="s">
        <v>4795</v>
      </c>
      <c r="B4245" t="s">
        <v>19</v>
      </c>
      <c r="C4245" t="s">
        <v>126</v>
      </c>
      <c r="D4245" t="s">
        <v>127</v>
      </c>
      <c r="E4245" s="5">
        <v>23.47</v>
      </c>
      <c r="F4245" t="s">
        <v>71</v>
      </c>
      <c r="G4245">
        <v>1</v>
      </c>
      <c r="H4245" s="1">
        <v>45651</v>
      </c>
      <c r="I4245" s="1" t="str">
        <f>TEXT(data[[#This Row],[OrderDate]],"mmm")</f>
        <v>Dec</v>
      </c>
      <c r="J4245" s="6">
        <v>0.4909722222222222</v>
      </c>
      <c r="K4245" s="6" t="str">
        <f>TEXT(data[[#This Row],[OrderTime]],"h")</f>
        <v>11</v>
      </c>
      <c r="L4245" s="1">
        <v>45651</v>
      </c>
      <c r="M4245" s="6">
        <v>0.78263888888888888</v>
      </c>
      <c r="N4245" t="s">
        <v>183</v>
      </c>
      <c r="O4245" t="s">
        <v>812</v>
      </c>
      <c r="P4245" t="s">
        <v>180</v>
      </c>
      <c r="Q4245" t="s">
        <v>26</v>
      </c>
      <c r="R4245" t="s">
        <v>129</v>
      </c>
      <c r="S4245" t="s">
        <v>47</v>
      </c>
      <c r="T4245" t="s">
        <v>38</v>
      </c>
      <c r="U4245" t="s">
        <v>30</v>
      </c>
      <c r="V4245" s="5">
        <f>data[[#This Row],[PriceUSD]]*data[[#This Row],[Quantity]]</f>
        <v>23.47</v>
      </c>
      <c r="W4245" s="7">
        <f>data[[#This Row],[OrderDate]] + TIME(VALUE(LEFT(data[[#This Row],[OrderTime]],2)), VALUE(RIGHT(data[[#This Row],[OrderTime]],2)), 0)</f>
        <v>45651.015277777777</v>
      </c>
      <c r="X4245" s="7">
        <f>_xlfn.MINIFS(data[OrderDateTime], data[CustomerName], data[[#This Row],[CustomerName]])</f>
        <v>45540.015277777777</v>
      </c>
      <c r="Y4245" t="str">
        <f>IF(data[[#This Row],[OrderDateTime]]=data[[#This Row],[FirstOrderDateTime]], "New", "Returning")</f>
        <v>Returning</v>
      </c>
      <c r="Z4245" s="7">
        <f>data[[#This Row],[DeliveryDate]] + data[[#This Row],[DeliveryTime]]</f>
        <v>45651.782638888886</v>
      </c>
      <c r="AA4245" s="7">
        <f>data[[#This Row],[OrderDateTime]] + 1</f>
        <v>45652.015277777777</v>
      </c>
      <c r="AB4245" s="7" t="str">
        <f>IF(data[[#This Row],[DeliveryDateTime]] &lt;= data[[#This Row],[SLADue]], "On Time", "Late")</f>
        <v>On Time</v>
      </c>
    </row>
    <row r="4246" spans="1:28" x14ac:dyDescent="0.2">
      <c r="A4246" t="s">
        <v>4796</v>
      </c>
      <c r="B4246" t="s">
        <v>19</v>
      </c>
      <c r="C4246" t="s">
        <v>69</v>
      </c>
      <c r="D4246" t="s">
        <v>70</v>
      </c>
      <c r="E4246" s="5">
        <v>52.01</v>
      </c>
      <c r="F4246" t="s">
        <v>56</v>
      </c>
      <c r="G4246">
        <v>2</v>
      </c>
      <c r="H4246" s="1">
        <v>45798</v>
      </c>
      <c r="I4246" s="1" t="str">
        <f>TEXT(data[[#This Row],[OrderDate]],"mmm")</f>
        <v>May</v>
      </c>
      <c r="J4246" s="6">
        <v>0.82847222222222228</v>
      </c>
      <c r="K4246" s="6" t="str">
        <f>TEXT(data[[#This Row],[OrderTime]],"h")</f>
        <v>19</v>
      </c>
      <c r="L4246" s="1">
        <v>45801</v>
      </c>
      <c r="M4246" s="6">
        <v>0.62152777777777779</v>
      </c>
      <c r="N4246" t="s">
        <v>213</v>
      </c>
      <c r="O4246" t="s">
        <v>1074</v>
      </c>
      <c r="P4246" t="s">
        <v>36</v>
      </c>
      <c r="Q4246" t="s">
        <v>53</v>
      </c>
      <c r="R4246" t="s">
        <v>37</v>
      </c>
      <c r="S4246" t="s">
        <v>105</v>
      </c>
      <c r="T4246" t="s">
        <v>29</v>
      </c>
      <c r="U4246" t="s">
        <v>30</v>
      </c>
      <c r="V4246" s="5">
        <f>data[[#This Row],[PriceUSD]]*data[[#This Row],[Quantity]]</f>
        <v>104.02</v>
      </c>
      <c r="W4246" s="7">
        <f>data[[#This Row],[OrderDate]] + TIME(VALUE(LEFT(data[[#This Row],[OrderTime]],2)), VALUE(RIGHT(data[[#This Row],[OrderTime]],2)), 0)</f>
        <v>45798.015277777777</v>
      </c>
      <c r="X4246" s="7">
        <f>_xlfn.MINIFS(data[OrderDateTime], data[CustomerName], data[[#This Row],[CustomerName]])</f>
        <v>45591.038888888892</v>
      </c>
      <c r="Y4246" t="str">
        <f>IF(data[[#This Row],[OrderDateTime]]=data[[#This Row],[FirstOrderDateTime]], "New", "Returning")</f>
        <v>Returning</v>
      </c>
      <c r="Z4246" s="7">
        <f>data[[#This Row],[DeliveryDate]] + data[[#This Row],[DeliveryTime]]</f>
        <v>45801.621527777781</v>
      </c>
      <c r="AA4246" s="7">
        <f>data[[#This Row],[OrderDateTime]] + 1</f>
        <v>45799.015277777777</v>
      </c>
      <c r="AB4246" s="7" t="str">
        <f>IF(data[[#This Row],[DeliveryDateTime]] &lt;= data[[#This Row],[SLADue]], "On Time", "Late")</f>
        <v>Late</v>
      </c>
    </row>
    <row r="4247" spans="1:28" x14ac:dyDescent="0.2">
      <c r="A4247" t="s">
        <v>4797</v>
      </c>
      <c r="B4247" t="s">
        <v>19</v>
      </c>
      <c r="C4247" t="s">
        <v>190</v>
      </c>
      <c r="D4247" t="s">
        <v>191</v>
      </c>
      <c r="E4247" s="5">
        <v>19.170000000000002</v>
      </c>
      <c r="F4247" t="s">
        <v>71</v>
      </c>
      <c r="G4247">
        <v>3</v>
      </c>
      <c r="H4247" s="1">
        <v>45834</v>
      </c>
      <c r="I4247" s="1" t="str">
        <f>TEXT(data[[#This Row],[OrderDate]],"mmm")</f>
        <v>Jun</v>
      </c>
      <c r="J4247" s="6">
        <v>0.49791666666666667</v>
      </c>
      <c r="K4247" s="6" t="str">
        <f>TEXT(data[[#This Row],[OrderTime]],"h")</f>
        <v>11</v>
      </c>
      <c r="L4247" s="1">
        <v>45835</v>
      </c>
      <c r="M4247" s="6">
        <v>0.49791666666666667</v>
      </c>
      <c r="N4247" t="s">
        <v>145</v>
      </c>
      <c r="O4247" t="s">
        <v>2237</v>
      </c>
      <c r="P4247" t="s">
        <v>77</v>
      </c>
      <c r="Q4247" t="s">
        <v>26</v>
      </c>
      <c r="R4247" t="s">
        <v>192</v>
      </c>
      <c r="S4247" t="s">
        <v>28</v>
      </c>
      <c r="T4247" t="s">
        <v>38</v>
      </c>
      <c r="U4247" t="s">
        <v>30</v>
      </c>
      <c r="V4247" s="5">
        <f>data[[#This Row],[PriceUSD]]*data[[#This Row],[Quantity]]</f>
        <v>57.510000000000005</v>
      </c>
      <c r="W4247" s="7">
        <f>data[[#This Row],[OrderDate]] + TIME(VALUE(LEFT(data[[#This Row],[OrderTime]],2)), VALUE(RIGHT(data[[#This Row],[OrderTime]],2)), 0)</f>
        <v>45834.046527777777</v>
      </c>
      <c r="X4247" s="7">
        <f>_xlfn.MINIFS(data[OrderDateTime], data[CustomerName], data[[#This Row],[CustomerName]])</f>
        <v>45577.052083333336</v>
      </c>
      <c r="Y4247" t="str">
        <f>IF(data[[#This Row],[OrderDateTime]]=data[[#This Row],[FirstOrderDateTime]], "New", "Returning")</f>
        <v>Returning</v>
      </c>
      <c r="Z4247" s="7">
        <f>data[[#This Row],[DeliveryDate]] + data[[#This Row],[DeliveryTime]]</f>
        <v>45835.497916666667</v>
      </c>
      <c r="AA4247" s="7">
        <f>data[[#This Row],[OrderDateTime]] + 1</f>
        <v>45835.046527777777</v>
      </c>
      <c r="AB4247" s="7" t="str">
        <f>IF(data[[#This Row],[DeliveryDateTime]] &lt;= data[[#This Row],[SLADue]], "On Time", "Late")</f>
        <v>Late</v>
      </c>
    </row>
    <row r="4248" spans="1:28" x14ac:dyDescent="0.2">
      <c r="A4248" t="s">
        <v>4798</v>
      </c>
      <c r="B4248" t="s">
        <v>19</v>
      </c>
      <c r="C4248" t="s">
        <v>49</v>
      </c>
      <c r="D4248" t="s">
        <v>50</v>
      </c>
      <c r="E4248" s="5">
        <v>31.26</v>
      </c>
      <c r="F4248" t="s">
        <v>74</v>
      </c>
      <c r="G4248">
        <v>1</v>
      </c>
      <c r="H4248" s="1">
        <v>45671</v>
      </c>
      <c r="I4248" s="1" t="str">
        <f>TEXT(data[[#This Row],[OrderDate]],"mmm")</f>
        <v>Jan</v>
      </c>
      <c r="J4248" s="6">
        <v>0.72291666666666665</v>
      </c>
      <c r="K4248" s="6" t="str">
        <f>TEXT(data[[#This Row],[OrderTime]],"h")</f>
        <v>17</v>
      </c>
      <c r="L4248" s="1">
        <v>45672</v>
      </c>
      <c r="M4248" s="6">
        <v>0.84791666666666665</v>
      </c>
      <c r="N4248" t="s">
        <v>238</v>
      </c>
      <c r="O4248" t="s">
        <v>992</v>
      </c>
      <c r="P4248" t="s">
        <v>36</v>
      </c>
      <c r="Q4248" t="s">
        <v>53</v>
      </c>
      <c r="R4248" t="s">
        <v>54</v>
      </c>
      <c r="S4248" t="s">
        <v>28</v>
      </c>
      <c r="T4248" t="s">
        <v>136</v>
      </c>
      <c r="U4248" t="s">
        <v>67</v>
      </c>
      <c r="V4248" s="5">
        <f>data[[#This Row],[PriceUSD]]*data[[#This Row],[Quantity]]</f>
        <v>31.26</v>
      </c>
      <c r="W4248" s="7">
        <f>data[[#This Row],[OrderDate]] + TIME(VALUE(LEFT(data[[#This Row],[OrderTime]],2)), VALUE(RIGHT(data[[#This Row],[OrderTime]],2)), 0)</f>
        <v>45671.046527777777</v>
      </c>
      <c r="X4248" s="7">
        <f>_xlfn.MINIFS(data[OrderDateTime], data[CustomerName], data[[#This Row],[CustomerName]])</f>
        <v>45557.022916666669</v>
      </c>
      <c r="Y4248" t="str">
        <f>IF(data[[#This Row],[OrderDateTime]]=data[[#This Row],[FirstOrderDateTime]], "New", "Returning")</f>
        <v>Returning</v>
      </c>
      <c r="Z4248" s="7">
        <f>data[[#This Row],[DeliveryDate]] + data[[#This Row],[DeliveryTime]]</f>
        <v>45672.847916666666</v>
      </c>
      <c r="AA4248" s="7">
        <f>data[[#This Row],[OrderDateTime]] + 1</f>
        <v>45672.046527777777</v>
      </c>
      <c r="AB4248" s="7" t="str">
        <f>IF(data[[#This Row],[DeliveryDateTime]] &lt;= data[[#This Row],[SLADue]], "On Time", "Late")</f>
        <v>Late</v>
      </c>
    </row>
    <row r="4249" spans="1:28" x14ac:dyDescent="0.2">
      <c r="A4249" t="s">
        <v>4799</v>
      </c>
      <c r="B4249" t="s">
        <v>19</v>
      </c>
      <c r="C4249" t="s">
        <v>69</v>
      </c>
      <c r="D4249" t="s">
        <v>70</v>
      </c>
      <c r="E4249" s="5">
        <v>49.63</v>
      </c>
      <c r="F4249" t="s">
        <v>56</v>
      </c>
      <c r="G4249">
        <v>1</v>
      </c>
      <c r="H4249" s="1">
        <v>45530</v>
      </c>
      <c r="I4249" s="1" t="str">
        <f>TEXT(data[[#This Row],[OrderDate]],"mmm")</f>
        <v>Aug</v>
      </c>
      <c r="J4249" s="6">
        <v>0.81458333333333333</v>
      </c>
      <c r="K4249" s="6" t="str">
        <f>TEXT(data[[#This Row],[OrderTime]],"h")</f>
        <v>19</v>
      </c>
      <c r="L4249" s="1">
        <v>45532</v>
      </c>
      <c r="M4249" s="6">
        <v>0.81458333333333333</v>
      </c>
      <c r="N4249" t="s">
        <v>123</v>
      </c>
      <c r="O4249" t="s">
        <v>808</v>
      </c>
      <c r="P4249" t="s">
        <v>36</v>
      </c>
      <c r="Q4249" t="s">
        <v>53</v>
      </c>
      <c r="R4249" t="s">
        <v>37</v>
      </c>
      <c r="S4249" t="s">
        <v>105</v>
      </c>
      <c r="T4249" t="s">
        <v>38</v>
      </c>
      <c r="U4249" t="s">
        <v>39</v>
      </c>
      <c r="V4249" s="5">
        <f>data[[#This Row],[PriceUSD]]*data[[#This Row],[Quantity]]</f>
        <v>49.63</v>
      </c>
      <c r="W4249" s="7">
        <f>data[[#This Row],[OrderDate]] + TIME(VALUE(LEFT(data[[#This Row],[OrderTime]],2)), VALUE(RIGHT(data[[#This Row],[OrderTime]],2)), 0)</f>
        <v>45530.022916666669</v>
      </c>
      <c r="X4249" s="7">
        <f>_xlfn.MINIFS(data[OrderDateTime], data[CustomerName], data[[#This Row],[CustomerName]])</f>
        <v>45530.022916666669</v>
      </c>
      <c r="Y4249" t="str">
        <f>IF(data[[#This Row],[OrderDateTime]]=data[[#This Row],[FirstOrderDateTime]], "New", "Returning")</f>
        <v>New</v>
      </c>
      <c r="Z4249" s="7">
        <f>data[[#This Row],[DeliveryDate]] + data[[#This Row],[DeliveryTime]]</f>
        <v>45532.814583333333</v>
      </c>
      <c r="AA4249" s="7">
        <f>data[[#This Row],[OrderDateTime]] + 1</f>
        <v>45531.022916666669</v>
      </c>
      <c r="AB4249" s="7" t="str">
        <f>IF(data[[#This Row],[DeliveryDateTime]] &lt;= data[[#This Row],[SLADue]], "On Time", "Late")</f>
        <v>Late</v>
      </c>
    </row>
    <row r="4250" spans="1:28" x14ac:dyDescent="0.2">
      <c r="A4250" t="s">
        <v>4800</v>
      </c>
      <c r="B4250" t="s">
        <v>19</v>
      </c>
      <c r="C4250" t="s">
        <v>79</v>
      </c>
      <c r="D4250" t="s">
        <v>80</v>
      </c>
      <c r="E4250" s="5">
        <v>24.32</v>
      </c>
      <c r="F4250" t="s">
        <v>81</v>
      </c>
      <c r="G4250">
        <v>1</v>
      </c>
      <c r="H4250" s="1">
        <v>45714</v>
      </c>
      <c r="I4250" s="1" t="str">
        <f>TEXT(data[[#This Row],[OrderDate]],"mmm")</f>
        <v>Feb</v>
      </c>
      <c r="J4250" s="6">
        <v>0.55763888888888891</v>
      </c>
      <c r="K4250" s="6" t="str">
        <f>TEXT(data[[#This Row],[OrderTime]],"h")</f>
        <v>13</v>
      </c>
      <c r="L4250" s="1">
        <v>45714</v>
      </c>
      <c r="M4250" s="6">
        <v>0.80763888888888891</v>
      </c>
      <c r="N4250" t="s">
        <v>64</v>
      </c>
      <c r="O4250" t="s">
        <v>263</v>
      </c>
      <c r="P4250" t="s">
        <v>25</v>
      </c>
      <c r="Q4250" t="s">
        <v>53</v>
      </c>
      <c r="R4250" t="s">
        <v>83</v>
      </c>
      <c r="S4250" t="s">
        <v>47</v>
      </c>
      <c r="T4250" t="s">
        <v>29</v>
      </c>
      <c r="U4250" t="s">
        <v>30</v>
      </c>
      <c r="V4250" s="5">
        <f>data[[#This Row],[PriceUSD]]*data[[#This Row],[Quantity]]</f>
        <v>24.32</v>
      </c>
      <c r="W4250" s="7">
        <f>data[[#This Row],[OrderDate]] + TIME(VALUE(LEFT(data[[#This Row],[OrderTime]],2)), VALUE(RIGHT(data[[#This Row],[OrderTime]],2)), 0)</f>
        <v>45714.061805555553</v>
      </c>
      <c r="X4250" s="7">
        <f>_xlfn.MINIFS(data[OrderDateTime], data[CustomerName], data[[#This Row],[CustomerName]])</f>
        <v>45547.007638888892</v>
      </c>
      <c r="Y4250" t="str">
        <f>IF(data[[#This Row],[OrderDateTime]]=data[[#This Row],[FirstOrderDateTime]], "New", "Returning")</f>
        <v>Returning</v>
      </c>
      <c r="Z4250" s="7">
        <f>data[[#This Row],[DeliveryDate]] + data[[#This Row],[DeliveryTime]]</f>
        <v>45714.807638888888</v>
      </c>
      <c r="AA4250" s="7">
        <f>data[[#This Row],[OrderDateTime]] + 1</f>
        <v>45715.061805555553</v>
      </c>
      <c r="AB4250" s="7" t="str">
        <f>IF(data[[#This Row],[DeliveryDateTime]] &lt;= data[[#This Row],[SLADue]], "On Time", "Late")</f>
        <v>On Time</v>
      </c>
    </row>
    <row r="4251" spans="1:28" x14ac:dyDescent="0.2">
      <c r="A4251" t="s">
        <v>4801</v>
      </c>
      <c r="B4251" t="s">
        <v>19</v>
      </c>
      <c r="C4251" t="s">
        <v>49</v>
      </c>
      <c r="D4251" t="s">
        <v>50</v>
      </c>
      <c r="E4251" s="5">
        <v>23.2</v>
      </c>
      <c r="F4251" t="s">
        <v>138</v>
      </c>
      <c r="G4251">
        <v>2</v>
      </c>
      <c r="H4251" s="1">
        <v>45761</v>
      </c>
      <c r="I4251" s="1" t="str">
        <f>TEXT(data[[#This Row],[OrderDate]],"mmm")</f>
        <v>Apr</v>
      </c>
      <c r="J4251" s="6">
        <v>0.49791666666666667</v>
      </c>
      <c r="K4251" s="6" t="str">
        <f>TEXT(data[[#This Row],[OrderTime]],"h")</f>
        <v>11</v>
      </c>
      <c r="L4251" s="1">
        <v>45761</v>
      </c>
      <c r="M4251" s="6">
        <v>0.7895833333333333</v>
      </c>
      <c r="N4251" t="s">
        <v>120</v>
      </c>
      <c r="O4251" t="s">
        <v>788</v>
      </c>
      <c r="P4251" t="s">
        <v>25</v>
      </c>
      <c r="Q4251" t="s">
        <v>53</v>
      </c>
      <c r="R4251" t="s">
        <v>54</v>
      </c>
      <c r="S4251" t="s">
        <v>47</v>
      </c>
      <c r="T4251" t="s">
        <v>38</v>
      </c>
      <c r="U4251" t="s">
        <v>30</v>
      </c>
      <c r="V4251" s="5">
        <f>data[[#This Row],[PriceUSD]]*data[[#This Row],[Quantity]]</f>
        <v>46.4</v>
      </c>
      <c r="W4251" s="7">
        <f>data[[#This Row],[OrderDate]] + TIME(VALUE(LEFT(data[[#This Row],[OrderTime]],2)), VALUE(RIGHT(data[[#This Row],[OrderTime]],2)), 0)</f>
        <v>45761.046527777777</v>
      </c>
      <c r="X4251" s="7">
        <f>_xlfn.MINIFS(data[OrderDateTime], data[CustomerName], data[[#This Row],[CustomerName]])</f>
        <v>45543.022916666669</v>
      </c>
      <c r="Y4251" t="str">
        <f>IF(data[[#This Row],[OrderDateTime]]=data[[#This Row],[FirstOrderDateTime]], "New", "Returning")</f>
        <v>Returning</v>
      </c>
      <c r="Z4251" s="7">
        <f>data[[#This Row],[DeliveryDate]] + data[[#This Row],[DeliveryTime]]</f>
        <v>45761.789583333331</v>
      </c>
      <c r="AA4251" s="7">
        <f>data[[#This Row],[OrderDateTime]] + 1</f>
        <v>45762.046527777777</v>
      </c>
      <c r="AB4251" s="7" t="str">
        <f>IF(data[[#This Row],[DeliveryDateTime]] &lt;= data[[#This Row],[SLADue]], "On Time", "Late")</f>
        <v>On Time</v>
      </c>
    </row>
    <row r="4252" spans="1:28" x14ac:dyDescent="0.2">
      <c r="A4252" t="s">
        <v>4802</v>
      </c>
      <c r="B4252" t="s">
        <v>19</v>
      </c>
      <c r="C4252" t="s">
        <v>69</v>
      </c>
      <c r="D4252" t="s">
        <v>70</v>
      </c>
      <c r="E4252" s="5">
        <v>58.58</v>
      </c>
      <c r="F4252" t="s">
        <v>51</v>
      </c>
      <c r="G4252">
        <v>2</v>
      </c>
      <c r="H4252" s="1">
        <v>45517</v>
      </c>
      <c r="I4252" s="1" t="str">
        <f>TEXT(data[[#This Row],[OrderDate]],"mmm")</f>
        <v>Aug</v>
      </c>
      <c r="J4252" s="6">
        <v>0.66597222222222219</v>
      </c>
      <c r="K4252" s="6" t="str">
        <f>TEXT(data[[#This Row],[OrderTime]],"h")</f>
        <v>15</v>
      </c>
      <c r="L4252" s="1">
        <v>45518</v>
      </c>
      <c r="M4252" s="6">
        <v>0.74930555555555556</v>
      </c>
      <c r="N4252" t="s">
        <v>292</v>
      </c>
      <c r="O4252" t="s">
        <v>280</v>
      </c>
      <c r="P4252" t="s">
        <v>77</v>
      </c>
      <c r="Q4252" t="s">
        <v>53</v>
      </c>
      <c r="R4252" t="s">
        <v>37</v>
      </c>
      <c r="S4252" t="s">
        <v>28</v>
      </c>
      <c r="T4252" t="s">
        <v>38</v>
      </c>
      <c r="U4252" t="s">
        <v>30</v>
      </c>
      <c r="V4252" s="5">
        <f>data[[#This Row],[PriceUSD]]*data[[#This Row],[Quantity]]</f>
        <v>117.16</v>
      </c>
      <c r="W4252" s="7">
        <f>data[[#This Row],[OrderDate]] + TIME(VALUE(LEFT(data[[#This Row],[OrderTime]],2)), VALUE(RIGHT(data[[#This Row],[OrderTime]],2)), 0)</f>
        <v>45517.015277777777</v>
      </c>
      <c r="X4252" s="7">
        <f>_xlfn.MINIFS(data[OrderDateTime], data[CustomerName], data[[#This Row],[CustomerName]])</f>
        <v>45513.061805555553</v>
      </c>
      <c r="Y4252" t="str">
        <f>IF(data[[#This Row],[OrderDateTime]]=data[[#This Row],[FirstOrderDateTime]], "New", "Returning")</f>
        <v>Returning</v>
      </c>
      <c r="Z4252" s="7">
        <f>data[[#This Row],[DeliveryDate]] + data[[#This Row],[DeliveryTime]]</f>
        <v>45518.749305555553</v>
      </c>
      <c r="AA4252" s="7">
        <f>data[[#This Row],[OrderDateTime]] + 1</f>
        <v>45518.015277777777</v>
      </c>
      <c r="AB4252" s="7" t="str">
        <f>IF(data[[#This Row],[DeliveryDateTime]] &lt;= data[[#This Row],[SLADue]], "On Time", "Late")</f>
        <v>Late</v>
      </c>
    </row>
    <row r="4253" spans="1:28" x14ac:dyDescent="0.2">
      <c r="A4253" t="s">
        <v>4803</v>
      </c>
      <c r="B4253" t="s">
        <v>19</v>
      </c>
      <c r="C4253" t="s">
        <v>61</v>
      </c>
      <c r="D4253" t="s">
        <v>62</v>
      </c>
      <c r="E4253" s="5">
        <v>147.29</v>
      </c>
      <c r="F4253" t="s">
        <v>63</v>
      </c>
      <c r="G4253">
        <v>3</v>
      </c>
      <c r="H4253" s="1">
        <v>45617</v>
      </c>
      <c r="I4253" s="1" t="str">
        <f>TEXT(data[[#This Row],[OrderDate]],"mmm")</f>
        <v>Nov</v>
      </c>
      <c r="J4253" s="6">
        <v>0.4548611111111111</v>
      </c>
      <c r="K4253" s="6" t="str">
        <f>TEXT(data[[#This Row],[OrderTime]],"h")</f>
        <v>10</v>
      </c>
      <c r="L4253" s="1">
        <v>45617</v>
      </c>
      <c r="M4253" s="6">
        <v>0.66319444444444442</v>
      </c>
      <c r="N4253" t="s">
        <v>292</v>
      </c>
      <c r="O4253" t="s">
        <v>121</v>
      </c>
      <c r="P4253" t="s">
        <v>77</v>
      </c>
      <c r="Q4253" t="s">
        <v>26</v>
      </c>
      <c r="R4253" t="s">
        <v>66</v>
      </c>
      <c r="S4253" t="s">
        <v>47</v>
      </c>
      <c r="T4253" t="s">
        <v>38</v>
      </c>
      <c r="U4253" t="s">
        <v>30</v>
      </c>
      <c r="V4253" s="5">
        <f>data[[#This Row],[PriceUSD]]*data[[#This Row],[Quantity]]</f>
        <v>441.87</v>
      </c>
      <c r="W4253" s="7">
        <f>data[[#This Row],[OrderDate]] + TIME(VALUE(LEFT(data[[#This Row],[OrderTime]],2)), VALUE(RIGHT(data[[#This Row],[OrderTime]],2)), 0)</f>
        <v>45617.007638888892</v>
      </c>
      <c r="X4253" s="7">
        <f>_xlfn.MINIFS(data[OrderDateTime], data[CustomerName], data[[#This Row],[CustomerName]])</f>
        <v>45517.030555555553</v>
      </c>
      <c r="Y4253" t="str">
        <f>IF(data[[#This Row],[OrderDateTime]]=data[[#This Row],[FirstOrderDateTime]], "New", "Returning")</f>
        <v>Returning</v>
      </c>
      <c r="Z4253" s="7">
        <f>data[[#This Row],[DeliveryDate]] + data[[#This Row],[DeliveryTime]]</f>
        <v>45617.663194444445</v>
      </c>
      <c r="AA4253" s="7">
        <f>data[[#This Row],[OrderDateTime]] + 1</f>
        <v>45618.007638888892</v>
      </c>
      <c r="AB4253" s="7" t="str">
        <f>IF(data[[#This Row],[DeliveryDateTime]] &lt;= data[[#This Row],[SLADue]], "On Time", "Late")</f>
        <v>On Time</v>
      </c>
    </row>
    <row r="4254" spans="1:28" x14ac:dyDescent="0.2">
      <c r="A4254" t="s">
        <v>4804</v>
      </c>
      <c r="B4254" t="s">
        <v>19</v>
      </c>
      <c r="C4254" t="s">
        <v>32</v>
      </c>
      <c r="D4254" t="s">
        <v>33</v>
      </c>
      <c r="E4254" s="5">
        <v>54.44</v>
      </c>
      <c r="F4254" t="s">
        <v>43</v>
      </c>
      <c r="G4254">
        <v>2</v>
      </c>
      <c r="H4254" s="1">
        <v>45814</v>
      </c>
      <c r="I4254" s="1" t="str">
        <f>TEXT(data[[#This Row],[OrderDate]],"mmm")</f>
        <v>Jun</v>
      </c>
      <c r="J4254" s="6">
        <v>0.46111111111111114</v>
      </c>
      <c r="K4254" s="6" t="str">
        <f>TEXT(data[[#This Row],[OrderTime]],"h")</f>
        <v>11</v>
      </c>
      <c r="L4254" s="1">
        <v>45814</v>
      </c>
      <c r="M4254" s="6">
        <v>0.71111111111111114</v>
      </c>
      <c r="N4254" t="s">
        <v>139</v>
      </c>
      <c r="O4254" t="s">
        <v>788</v>
      </c>
      <c r="P4254" t="s">
        <v>36</v>
      </c>
      <c r="Q4254" t="s">
        <v>53</v>
      </c>
      <c r="R4254" t="s">
        <v>37</v>
      </c>
      <c r="S4254" t="s">
        <v>47</v>
      </c>
      <c r="T4254" t="s">
        <v>38</v>
      </c>
      <c r="U4254" t="s">
        <v>30</v>
      </c>
      <c r="V4254" s="5">
        <f>data[[#This Row],[PriceUSD]]*data[[#This Row],[Quantity]]</f>
        <v>108.88</v>
      </c>
      <c r="W4254" s="7">
        <f>data[[#This Row],[OrderDate]] + TIME(VALUE(LEFT(data[[#This Row],[OrderTime]],2)), VALUE(RIGHT(data[[#This Row],[OrderTime]],2)), 0)</f>
        <v>45814.007638888892</v>
      </c>
      <c r="X4254" s="7">
        <f>_xlfn.MINIFS(data[OrderDateTime], data[CustomerName], data[[#This Row],[CustomerName]])</f>
        <v>45543.022916666669</v>
      </c>
      <c r="Y4254" t="str">
        <f>IF(data[[#This Row],[OrderDateTime]]=data[[#This Row],[FirstOrderDateTime]], "New", "Returning")</f>
        <v>Returning</v>
      </c>
      <c r="Z4254" s="7">
        <f>data[[#This Row],[DeliveryDate]] + data[[#This Row],[DeliveryTime]]</f>
        <v>45814.711111111108</v>
      </c>
      <c r="AA4254" s="7">
        <f>data[[#This Row],[OrderDateTime]] + 1</f>
        <v>45815.007638888892</v>
      </c>
      <c r="AB4254" s="7" t="str">
        <f>IF(data[[#This Row],[DeliveryDateTime]] &lt;= data[[#This Row],[SLADue]], "On Time", "Late")</f>
        <v>On Time</v>
      </c>
    </row>
    <row r="4255" spans="1:28" x14ac:dyDescent="0.2">
      <c r="A4255" t="s">
        <v>4805</v>
      </c>
      <c r="B4255" t="s">
        <v>19</v>
      </c>
      <c r="C4255" t="s">
        <v>41</v>
      </c>
      <c r="D4255" t="s">
        <v>42</v>
      </c>
      <c r="E4255" s="5">
        <v>36.78</v>
      </c>
      <c r="F4255" t="s">
        <v>74</v>
      </c>
      <c r="G4255">
        <v>1</v>
      </c>
      <c r="H4255" s="1">
        <v>45865</v>
      </c>
      <c r="I4255" s="1" t="str">
        <f>TEXT(data[[#This Row],[OrderDate]],"mmm")</f>
        <v>Jul</v>
      </c>
      <c r="J4255" s="6">
        <v>0.73750000000000004</v>
      </c>
      <c r="K4255" s="6" t="str">
        <f>TEXT(data[[#This Row],[OrderTime]],"h")</f>
        <v>17</v>
      </c>
      <c r="L4255" s="1">
        <v>45866</v>
      </c>
      <c r="M4255" s="6">
        <v>0.8208333333333333</v>
      </c>
      <c r="N4255" t="s">
        <v>120</v>
      </c>
      <c r="O4255" t="s">
        <v>909</v>
      </c>
      <c r="P4255" t="s">
        <v>25</v>
      </c>
      <c r="Q4255" t="s">
        <v>26</v>
      </c>
      <c r="R4255" t="s">
        <v>46</v>
      </c>
      <c r="S4255" t="s">
        <v>28</v>
      </c>
      <c r="T4255" t="s">
        <v>29</v>
      </c>
      <c r="U4255" t="s">
        <v>67</v>
      </c>
      <c r="V4255" s="5">
        <f>data[[#This Row],[PriceUSD]]*data[[#This Row],[Quantity]]</f>
        <v>36.78</v>
      </c>
      <c r="W4255" s="7">
        <f>data[[#This Row],[OrderDate]] + TIME(VALUE(LEFT(data[[#This Row],[OrderTime]],2)), VALUE(RIGHT(data[[#This Row],[OrderTime]],2)), 0)</f>
        <v>45865.052083333336</v>
      </c>
      <c r="X4255" s="7">
        <f>_xlfn.MINIFS(data[OrderDateTime], data[CustomerName], data[[#This Row],[CustomerName]])</f>
        <v>45517.030555555553</v>
      </c>
      <c r="Y4255" t="str">
        <f>IF(data[[#This Row],[OrderDateTime]]=data[[#This Row],[FirstOrderDateTime]], "New", "Returning")</f>
        <v>Returning</v>
      </c>
      <c r="Z4255" s="7">
        <f>data[[#This Row],[DeliveryDate]] + data[[#This Row],[DeliveryTime]]</f>
        <v>45866.820833333331</v>
      </c>
      <c r="AA4255" s="7">
        <f>data[[#This Row],[OrderDateTime]] + 1</f>
        <v>45866.052083333336</v>
      </c>
      <c r="AB4255" s="7" t="str">
        <f>IF(data[[#This Row],[DeliveryDateTime]] &lt;= data[[#This Row],[SLADue]], "On Time", "Late")</f>
        <v>Late</v>
      </c>
    </row>
    <row r="4256" spans="1:28" x14ac:dyDescent="0.2">
      <c r="A4256" t="s">
        <v>4806</v>
      </c>
      <c r="B4256" t="s">
        <v>19</v>
      </c>
      <c r="C4256" t="s">
        <v>41</v>
      </c>
      <c r="D4256" t="s">
        <v>42</v>
      </c>
      <c r="E4256" s="5">
        <v>39.53</v>
      </c>
      <c r="F4256" t="s">
        <v>56</v>
      </c>
      <c r="G4256">
        <v>1</v>
      </c>
      <c r="H4256" s="1">
        <v>45513</v>
      </c>
      <c r="I4256" s="1" t="str">
        <f>TEXT(data[[#This Row],[OrderDate]],"mmm")</f>
        <v>Aug</v>
      </c>
      <c r="J4256" s="6">
        <v>0.82986111111111116</v>
      </c>
      <c r="K4256" s="6" t="str">
        <f>TEXT(data[[#This Row],[OrderTime]],"h")</f>
        <v>19</v>
      </c>
      <c r="L4256" s="1">
        <v>45514</v>
      </c>
      <c r="M4256" s="6">
        <v>0.87152777777777779</v>
      </c>
      <c r="N4256" t="s">
        <v>238</v>
      </c>
      <c r="O4256" t="s">
        <v>333</v>
      </c>
      <c r="P4256" t="s">
        <v>36</v>
      </c>
      <c r="Q4256" t="s">
        <v>53</v>
      </c>
      <c r="R4256" t="s">
        <v>46</v>
      </c>
      <c r="S4256" t="s">
        <v>28</v>
      </c>
      <c r="T4256" t="s">
        <v>136</v>
      </c>
      <c r="U4256" t="s">
        <v>39</v>
      </c>
      <c r="V4256" s="5">
        <f>data[[#This Row],[PriceUSD]]*data[[#This Row],[Quantity]]</f>
        <v>39.53</v>
      </c>
      <c r="W4256" s="7">
        <f>data[[#This Row],[OrderDate]] + TIME(VALUE(LEFT(data[[#This Row],[OrderTime]],2)), VALUE(RIGHT(data[[#This Row],[OrderTime]],2)), 0)</f>
        <v>45513.007638888892</v>
      </c>
      <c r="X4256" s="7">
        <f>_xlfn.MINIFS(data[OrderDateTime], data[CustomerName], data[[#This Row],[CustomerName]])</f>
        <v>45513.007638888892</v>
      </c>
      <c r="Y4256" t="str">
        <f>IF(data[[#This Row],[OrderDateTime]]=data[[#This Row],[FirstOrderDateTime]], "New", "Returning")</f>
        <v>New</v>
      </c>
      <c r="Z4256" s="7">
        <f>data[[#This Row],[DeliveryDate]] + data[[#This Row],[DeliveryTime]]</f>
        <v>45514.871527777781</v>
      </c>
      <c r="AA4256" s="7">
        <f>data[[#This Row],[OrderDateTime]] + 1</f>
        <v>45514.007638888892</v>
      </c>
      <c r="AB4256" s="7" t="str">
        <f>IF(data[[#This Row],[DeliveryDateTime]] &lt;= data[[#This Row],[SLADue]], "On Time", "Late")</f>
        <v>Late</v>
      </c>
    </row>
    <row r="4257" spans="1:28" x14ac:dyDescent="0.2">
      <c r="A4257" t="s">
        <v>4807</v>
      </c>
      <c r="B4257" t="s">
        <v>19</v>
      </c>
      <c r="C4257" t="s">
        <v>49</v>
      </c>
      <c r="D4257" t="s">
        <v>50</v>
      </c>
      <c r="E4257" s="5">
        <v>26.66</v>
      </c>
      <c r="F4257" t="s">
        <v>74</v>
      </c>
      <c r="G4257">
        <v>1</v>
      </c>
      <c r="H4257" s="1">
        <v>45654</v>
      </c>
      <c r="I4257" s="1" t="str">
        <f>TEXT(data[[#This Row],[OrderDate]],"mmm")</f>
        <v>Dec</v>
      </c>
      <c r="J4257" s="6">
        <v>0.46250000000000002</v>
      </c>
      <c r="K4257" s="6" t="str">
        <f>TEXT(data[[#This Row],[OrderTime]],"h")</f>
        <v>11</v>
      </c>
      <c r="L4257" s="1">
        <v>45654</v>
      </c>
      <c r="M4257" s="6">
        <v>0.62916666666666665</v>
      </c>
      <c r="N4257" t="s">
        <v>175</v>
      </c>
      <c r="O4257" t="s">
        <v>194</v>
      </c>
      <c r="P4257" t="s">
        <v>25</v>
      </c>
      <c r="Q4257" t="s">
        <v>26</v>
      </c>
      <c r="R4257" t="s">
        <v>54</v>
      </c>
      <c r="S4257" t="s">
        <v>47</v>
      </c>
      <c r="T4257" t="s">
        <v>29</v>
      </c>
      <c r="U4257" t="s">
        <v>30</v>
      </c>
      <c r="V4257" s="5">
        <f>data[[#This Row],[PriceUSD]]*data[[#This Row],[Quantity]]</f>
        <v>26.66</v>
      </c>
      <c r="W4257" s="7">
        <f>data[[#This Row],[OrderDate]] + TIME(VALUE(LEFT(data[[#This Row],[OrderTime]],2)), VALUE(RIGHT(data[[#This Row],[OrderTime]],2)), 0)</f>
        <v>45654.017361111109</v>
      </c>
      <c r="X4257" s="7">
        <f>_xlfn.MINIFS(data[OrderDateTime], data[CustomerName], data[[#This Row],[CustomerName]])</f>
        <v>45537.022916666669</v>
      </c>
      <c r="Y4257" t="str">
        <f>IF(data[[#This Row],[OrderDateTime]]=data[[#This Row],[FirstOrderDateTime]], "New", "Returning")</f>
        <v>Returning</v>
      </c>
      <c r="Z4257" s="7">
        <f>data[[#This Row],[DeliveryDate]] + data[[#This Row],[DeliveryTime]]</f>
        <v>45654.629166666666</v>
      </c>
      <c r="AA4257" s="7">
        <f>data[[#This Row],[OrderDateTime]] + 1</f>
        <v>45655.017361111109</v>
      </c>
      <c r="AB4257" s="7" t="str">
        <f>IF(data[[#This Row],[DeliveryDateTime]] &lt;= data[[#This Row],[SLADue]], "On Time", "Late")</f>
        <v>On Time</v>
      </c>
    </row>
    <row r="4258" spans="1:28" x14ac:dyDescent="0.2">
      <c r="A4258" t="s">
        <v>4808</v>
      </c>
      <c r="B4258" t="s">
        <v>19</v>
      </c>
      <c r="C4258" t="s">
        <v>126</v>
      </c>
      <c r="D4258" t="s">
        <v>127</v>
      </c>
      <c r="E4258" s="5">
        <v>21.94</v>
      </c>
      <c r="F4258" t="s">
        <v>138</v>
      </c>
      <c r="G4258">
        <v>2</v>
      </c>
      <c r="H4258" s="1">
        <v>45628</v>
      </c>
      <c r="I4258" s="1" t="str">
        <f>TEXT(data[[#This Row],[OrderDate]],"mmm")</f>
        <v>Dec</v>
      </c>
      <c r="J4258" s="6">
        <v>0.54027777777777775</v>
      </c>
      <c r="K4258" s="6" t="str">
        <f>TEXT(data[[#This Row],[OrderTime]],"h")</f>
        <v>12</v>
      </c>
      <c r="L4258" s="1">
        <v>45630</v>
      </c>
      <c r="M4258" s="6">
        <v>0.62361111111111112</v>
      </c>
      <c r="N4258" t="s">
        <v>292</v>
      </c>
      <c r="O4258" t="s">
        <v>2134</v>
      </c>
      <c r="P4258" t="s">
        <v>77</v>
      </c>
      <c r="Q4258" t="s">
        <v>53</v>
      </c>
      <c r="R4258" t="s">
        <v>129</v>
      </c>
      <c r="S4258" t="s">
        <v>105</v>
      </c>
      <c r="T4258" t="s">
        <v>136</v>
      </c>
      <c r="U4258" t="s">
        <v>30</v>
      </c>
      <c r="V4258" s="5">
        <f>data[[#This Row],[PriceUSD]]*data[[#This Row],[Quantity]]</f>
        <v>43.88</v>
      </c>
      <c r="W4258" s="7">
        <f>data[[#This Row],[OrderDate]] + TIME(VALUE(LEFT(data[[#This Row],[OrderTime]],2)), VALUE(RIGHT(data[[#This Row],[OrderTime]],2)), 0)</f>
        <v>45628.054166666669</v>
      </c>
      <c r="X4258" s="7">
        <f>_xlfn.MINIFS(data[OrderDateTime], data[CustomerName], data[[#This Row],[CustomerName]])</f>
        <v>45622.061805555553</v>
      </c>
      <c r="Y4258" t="str">
        <f>IF(data[[#This Row],[OrderDateTime]]=data[[#This Row],[FirstOrderDateTime]], "New", "Returning")</f>
        <v>Returning</v>
      </c>
      <c r="Z4258" s="7">
        <f>data[[#This Row],[DeliveryDate]] + data[[#This Row],[DeliveryTime]]</f>
        <v>45630.623611111114</v>
      </c>
      <c r="AA4258" s="7">
        <f>data[[#This Row],[OrderDateTime]] + 1</f>
        <v>45629.054166666669</v>
      </c>
      <c r="AB4258" s="7" t="str">
        <f>IF(data[[#This Row],[DeliveryDateTime]] &lt;= data[[#This Row],[SLADue]], "On Time", "Late")</f>
        <v>Late</v>
      </c>
    </row>
    <row r="4259" spans="1:28" x14ac:dyDescent="0.2">
      <c r="A4259" t="s">
        <v>4809</v>
      </c>
      <c r="B4259" t="s">
        <v>19</v>
      </c>
      <c r="C4259" t="s">
        <v>101</v>
      </c>
      <c r="D4259" t="s">
        <v>102</v>
      </c>
      <c r="E4259" s="5">
        <v>24.38</v>
      </c>
      <c r="F4259" t="s">
        <v>81</v>
      </c>
      <c r="G4259">
        <v>3</v>
      </c>
      <c r="H4259" s="1">
        <v>45527</v>
      </c>
      <c r="I4259" s="1" t="str">
        <f>TEXT(data[[#This Row],[OrderDate]],"mmm")</f>
        <v>Aug</v>
      </c>
      <c r="J4259" s="6">
        <v>0.50555555555555554</v>
      </c>
      <c r="K4259" s="6" t="str">
        <f>TEXT(data[[#This Row],[OrderTime]],"h")</f>
        <v>12</v>
      </c>
      <c r="L4259" s="1">
        <v>45528</v>
      </c>
      <c r="M4259" s="6">
        <v>0.71388888888888891</v>
      </c>
      <c r="N4259" t="s">
        <v>148</v>
      </c>
      <c r="O4259" t="s">
        <v>2071</v>
      </c>
      <c r="P4259" t="s">
        <v>25</v>
      </c>
      <c r="Q4259" t="s">
        <v>26</v>
      </c>
      <c r="R4259" t="s">
        <v>83</v>
      </c>
      <c r="S4259" t="s">
        <v>28</v>
      </c>
      <c r="T4259" t="s">
        <v>136</v>
      </c>
      <c r="U4259" t="s">
        <v>67</v>
      </c>
      <c r="V4259" s="5">
        <f>data[[#This Row],[PriceUSD]]*data[[#This Row],[Quantity]]</f>
        <v>73.14</v>
      </c>
      <c r="W4259" s="7">
        <f>data[[#This Row],[OrderDate]] + TIME(VALUE(LEFT(data[[#This Row],[OrderTime]],2)), VALUE(RIGHT(data[[#This Row],[OrderTime]],2)), 0)</f>
        <v>45527.038888888892</v>
      </c>
      <c r="X4259" s="7">
        <f>_xlfn.MINIFS(data[OrderDateTime], data[CustomerName], data[[#This Row],[CustomerName]])</f>
        <v>45527.038888888892</v>
      </c>
      <c r="Y4259" t="str">
        <f>IF(data[[#This Row],[OrderDateTime]]=data[[#This Row],[FirstOrderDateTime]], "New", "Returning")</f>
        <v>New</v>
      </c>
      <c r="Z4259" s="7">
        <f>data[[#This Row],[DeliveryDate]] + data[[#This Row],[DeliveryTime]]</f>
        <v>45528.713888888888</v>
      </c>
      <c r="AA4259" s="7">
        <f>data[[#This Row],[OrderDateTime]] + 1</f>
        <v>45528.038888888892</v>
      </c>
      <c r="AB4259" s="7" t="str">
        <f>IF(data[[#This Row],[DeliveryDateTime]] &lt;= data[[#This Row],[SLADue]], "On Time", "Late")</f>
        <v>Late</v>
      </c>
    </row>
    <row r="4260" spans="1:28" x14ac:dyDescent="0.2">
      <c r="A4260" t="s">
        <v>4810</v>
      </c>
      <c r="B4260" t="s">
        <v>19</v>
      </c>
      <c r="C4260" t="s">
        <v>49</v>
      </c>
      <c r="D4260" t="s">
        <v>50</v>
      </c>
      <c r="E4260" s="5">
        <v>29.45</v>
      </c>
      <c r="F4260" t="s">
        <v>138</v>
      </c>
      <c r="G4260">
        <v>1</v>
      </c>
      <c r="H4260" s="1">
        <v>45574</v>
      </c>
      <c r="I4260" s="1" t="str">
        <f>TEXT(data[[#This Row],[OrderDate]],"mmm")</f>
        <v>Oct</v>
      </c>
      <c r="J4260" s="6">
        <v>0.67708333333333337</v>
      </c>
      <c r="K4260" s="6" t="str">
        <f>TEXT(data[[#This Row],[OrderTime]],"h")</f>
        <v>16</v>
      </c>
      <c r="L4260" s="1">
        <v>45575</v>
      </c>
      <c r="M4260" s="6">
        <v>0.67708333333333337</v>
      </c>
      <c r="N4260" t="s">
        <v>292</v>
      </c>
      <c r="O4260" t="s">
        <v>371</v>
      </c>
      <c r="P4260" t="s">
        <v>77</v>
      </c>
      <c r="Q4260" t="s">
        <v>53</v>
      </c>
      <c r="R4260" t="s">
        <v>54</v>
      </c>
      <c r="S4260" t="s">
        <v>28</v>
      </c>
      <c r="T4260" t="s">
        <v>38</v>
      </c>
      <c r="U4260" t="s">
        <v>30</v>
      </c>
      <c r="V4260" s="5">
        <f>data[[#This Row],[PriceUSD]]*data[[#This Row],[Quantity]]</f>
        <v>29.45</v>
      </c>
      <c r="W4260" s="7">
        <f>data[[#This Row],[OrderDate]] + TIME(VALUE(LEFT(data[[#This Row],[OrderTime]],2)), VALUE(RIGHT(data[[#This Row],[OrderTime]],2)), 0)</f>
        <v>45574.022916666669</v>
      </c>
      <c r="X4260" s="7">
        <f>_xlfn.MINIFS(data[OrderDateTime], data[CustomerName], data[[#This Row],[CustomerName]])</f>
        <v>45514.038888888892</v>
      </c>
      <c r="Y4260" t="str">
        <f>IF(data[[#This Row],[OrderDateTime]]=data[[#This Row],[FirstOrderDateTime]], "New", "Returning")</f>
        <v>Returning</v>
      </c>
      <c r="Z4260" s="7">
        <f>data[[#This Row],[DeliveryDate]] + data[[#This Row],[DeliveryTime]]</f>
        <v>45575.677083333336</v>
      </c>
      <c r="AA4260" s="7">
        <f>data[[#This Row],[OrderDateTime]] + 1</f>
        <v>45575.022916666669</v>
      </c>
      <c r="AB4260" s="7" t="str">
        <f>IF(data[[#This Row],[DeliveryDateTime]] &lt;= data[[#This Row],[SLADue]], "On Time", "Late")</f>
        <v>Late</v>
      </c>
    </row>
    <row r="4261" spans="1:28" x14ac:dyDescent="0.2">
      <c r="A4261" t="s">
        <v>4811</v>
      </c>
      <c r="B4261" t="s">
        <v>19</v>
      </c>
      <c r="C4261" t="s">
        <v>69</v>
      </c>
      <c r="D4261" t="s">
        <v>70</v>
      </c>
      <c r="E4261" s="5">
        <v>53.91</v>
      </c>
      <c r="F4261" t="s">
        <v>56</v>
      </c>
      <c r="G4261">
        <v>3</v>
      </c>
      <c r="H4261" s="1">
        <v>45749</v>
      </c>
      <c r="I4261" s="1" t="str">
        <f>TEXT(data[[#This Row],[OrderDate]],"mmm")</f>
        <v>Apr</v>
      </c>
      <c r="J4261" s="6">
        <v>0.69166666666666665</v>
      </c>
      <c r="K4261" s="6" t="str">
        <f>TEXT(data[[#This Row],[OrderTime]],"h")</f>
        <v>16</v>
      </c>
      <c r="L4261" s="1">
        <v>45750</v>
      </c>
      <c r="M4261" s="6">
        <v>0.85833333333333328</v>
      </c>
      <c r="N4261" t="s">
        <v>98</v>
      </c>
      <c r="O4261" t="s">
        <v>657</v>
      </c>
      <c r="P4261" t="s">
        <v>77</v>
      </c>
      <c r="Q4261" t="s">
        <v>53</v>
      </c>
      <c r="R4261" t="s">
        <v>37</v>
      </c>
      <c r="S4261" t="s">
        <v>28</v>
      </c>
      <c r="T4261" t="s">
        <v>29</v>
      </c>
      <c r="U4261" t="s">
        <v>39</v>
      </c>
      <c r="V4261" s="5">
        <f>data[[#This Row],[PriceUSD]]*data[[#This Row],[Quantity]]</f>
        <v>161.72999999999999</v>
      </c>
      <c r="W4261" s="7">
        <f>data[[#This Row],[OrderDate]] + TIME(VALUE(LEFT(data[[#This Row],[OrderTime]],2)), VALUE(RIGHT(data[[#This Row],[OrderTime]],2)), 0)</f>
        <v>45749.046527777777</v>
      </c>
      <c r="X4261" s="7">
        <f>_xlfn.MINIFS(data[OrderDateTime], data[CustomerName], data[[#This Row],[CustomerName]])</f>
        <v>45521.038888888892</v>
      </c>
      <c r="Y4261" t="str">
        <f>IF(data[[#This Row],[OrderDateTime]]=data[[#This Row],[FirstOrderDateTime]], "New", "Returning")</f>
        <v>Returning</v>
      </c>
      <c r="Z4261" s="7">
        <f>data[[#This Row],[DeliveryDate]] + data[[#This Row],[DeliveryTime]]</f>
        <v>45750.85833333333</v>
      </c>
      <c r="AA4261" s="7">
        <f>data[[#This Row],[OrderDateTime]] + 1</f>
        <v>45750.046527777777</v>
      </c>
      <c r="AB4261" s="7" t="str">
        <f>IF(data[[#This Row],[DeliveryDateTime]] &lt;= data[[#This Row],[SLADue]], "On Time", "Late")</f>
        <v>Late</v>
      </c>
    </row>
    <row r="4262" spans="1:28" x14ac:dyDescent="0.2">
      <c r="A4262" t="s">
        <v>4812</v>
      </c>
      <c r="B4262" t="s">
        <v>19</v>
      </c>
      <c r="C4262" t="s">
        <v>285</v>
      </c>
      <c r="D4262" t="s">
        <v>286</v>
      </c>
      <c r="E4262" s="5">
        <v>21</v>
      </c>
      <c r="F4262" t="s">
        <v>22</v>
      </c>
      <c r="G4262">
        <v>1</v>
      </c>
      <c r="H4262" s="1">
        <v>45632</v>
      </c>
      <c r="I4262" s="1" t="str">
        <f>TEXT(data[[#This Row],[OrderDate]],"mmm")</f>
        <v>Dec</v>
      </c>
      <c r="J4262" s="6">
        <v>0.54513888888888884</v>
      </c>
      <c r="K4262" s="6" t="str">
        <f>TEXT(data[[#This Row],[OrderTime]],"h")</f>
        <v>13</v>
      </c>
      <c r="L4262" s="1">
        <v>45632</v>
      </c>
      <c r="M4262" s="6">
        <v>0.79513888888888884</v>
      </c>
      <c r="N4262" t="s">
        <v>148</v>
      </c>
      <c r="O4262" t="s">
        <v>483</v>
      </c>
      <c r="P4262" t="s">
        <v>25</v>
      </c>
      <c r="Q4262" t="s">
        <v>53</v>
      </c>
      <c r="R4262" t="s">
        <v>114</v>
      </c>
      <c r="S4262" t="s">
        <v>47</v>
      </c>
      <c r="T4262" t="s">
        <v>29</v>
      </c>
      <c r="U4262" t="s">
        <v>39</v>
      </c>
      <c r="V4262" s="5">
        <f>data[[#This Row],[PriceUSD]]*data[[#This Row],[Quantity]]</f>
        <v>21</v>
      </c>
      <c r="W4262" s="7">
        <f>data[[#This Row],[OrderDate]] + TIME(VALUE(LEFT(data[[#This Row],[OrderTime]],2)), VALUE(RIGHT(data[[#This Row],[OrderTime]],2)), 0)</f>
        <v>45632.061805555553</v>
      </c>
      <c r="X4262" s="7">
        <f>_xlfn.MINIFS(data[OrderDateTime], data[CustomerName], data[[#This Row],[CustomerName]])</f>
        <v>45541.007638888892</v>
      </c>
      <c r="Y4262" t="str">
        <f>IF(data[[#This Row],[OrderDateTime]]=data[[#This Row],[FirstOrderDateTime]], "New", "Returning")</f>
        <v>Returning</v>
      </c>
      <c r="Z4262" s="7">
        <f>data[[#This Row],[DeliveryDate]] + data[[#This Row],[DeliveryTime]]</f>
        <v>45632.795138888891</v>
      </c>
      <c r="AA4262" s="7">
        <f>data[[#This Row],[OrderDateTime]] + 1</f>
        <v>45633.061805555553</v>
      </c>
      <c r="AB4262" s="7" t="str">
        <f>IF(data[[#This Row],[DeliveryDateTime]] &lt;= data[[#This Row],[SLADue]], "On Time", "Late")</f>
        <v>On Time</v>
      </c>
    </row>
    <row r="4263" spans="1:28" x14ac:dyDescent="0.2">
      <c r="A4263" t="s">
        <v>4813</v>
      </c>
      <c r="B4263" t="s">
        <v>19</v>
      </c>
      <c r="C4263" t="s">
        <v>117</v>
      </c>
      <c r="D4263" t="s">
        <v>118</v>
      </c>
      <c r="E4263" s="5">
        <v>75.27</v>
      </c>
      <c r="F4263" t="s">
        <v>182</v>
      </c>
      <c r="G4263">
        <v>2</v>
      </c>
      <c r="H4263" s="1">
        <v>45745</v>
      </c>
      <c r="I4263" s="1" t="str">
        <f>TEXT(data[[#This Row],[OrderDate]],"mmm")</f>
        <v>Mar</v>
      </c>
      <c r="J4263" s="6">
        <v>0.82986111111111116</v>
      </c>
      <c r="K4263" s="6" t="str">
        <f>TEXT(data[[#This Row],[OrderTime]],"h")</f>
        <v>19</v>
      </c>
      <c r="L4263" s="1">
        <v>45747</v>
      </c>
      <c r="M4263" s="6">
        <v>0.83263888888888893</v>
      </c>
      <c r="N4263" t="s">
        <v>57</v>
      </c>
      <c r="O4263" t="s">
        <v>384</v>
      </c>
      <c r="P4263" t="s">
        <v>25</v>
      </c>
      <c r="Q4263" t="s">
        <v>26</v>
      </c>
      <c r="R4263" t="s">
        <v>66</v>
      </c>
      <c r="S4263" t="s">
        <v>105</v>
      </c>
      <c r="T4263" t="s">
        <v>59</v>
      </c>
      <c r="U4263" t="s">
        <v>39</v>
      </c>
      <c r="V4263" s="5">
        <f>data[[#This Row],[PriceUSD]]*data[[#This Row],[Quantity]]</f>
        <v>150.54</v>
      </c>
      <c r="W4263" s="7">
        <f>data[[#This Row],[OrderDate]] + TIME(VALUE(LEFT(data[[#This Row],[OrderTime]],2)), VALUE(RIGHT(data[[#This Row],[OrderTime]],2)), 0)</f>
        <v>45745.007638888892</v>
      </c>
      <c r="X4263" s="7">
        <f>_xlfn.MINIFS(data[OrderDateTime], data[CustomerName], data[[#This Row],[CustomerName]])</f>
        <v>45533.038888888892</v>
      </c>
      <c r="Y4263" t="str">
        <f>IF(data[[#This Row],[OrderDateTime]]=data[[#This Row],[FirstOrderDateTime]], "New", "Returning")</f>
        <v>Returning</v>
      </c>
      <c r="Z4263" s="7">
        <f>data[[#This Row],[DeliveryDate]] + data[[#This Row],[DeliveryTime]]</f>
        <v>45747.832638888889</v>
      </c>
      <c r="AA4263" s="7">
        <f>data[[#This Row],[OrderDateTime]] + 1</f>
        <v>45746.007638888892</v>
      </c>
      <c r="AB4263" s="7" t="str">
        <f>IF(data[[#This Row],[DeliveryDateTime]] &lt;= data[[#This Row],[SLADue]], "On Time", "Late")</f>
        <v>Late</v>
      </c>
    </row>
    <row r="4264" spans="1:28" x14ac:dyDescent="0.2">
      <c r="A4264" t="s">
        <v>4814</v>
      </c>
      <c r="B4264" t="s">
        <v>19</v>
      </c>
      <c r="C4264" t="s">
        <v>79</v>
      </c>
      <c r="D4264" t="s">
        <v>80</v>
      </c>
      <c r="E4264" s="5">
        <v>30.45</v>
      </c>
      <c r="F4264" t="s">
        <v>63</v>
      </c>
      <c r="G4264">
        <v>1</v>
      </c>
      <c r="H4264" s="1">
        <v>45656</v>
      </c>
      <c r="I4264" s="1" t="str">
        <f>TEXT(data[[#This Row],[OrderDate]],"mmm")</f>
        <v>Dec</v>
      </c>
      <c r="J4264" s="6">
        <v>0.82847222222222228</v>
      </c>
      <c r="K4264" s="6" t="str">
        <f>TEXT(data[[#This Row],[OrderTime]],"h")</f>
        <v>19</v>
      </c>
      <c r="L4264" s="1">
        <v>45657</v>
      </c>
      <c r="M4264" s="6">
        <v>0.82847222222222228</v>
      </c>
      <c r="N4264" t="s">
        <v>75</v>
      </c>
      <c r="O4264" t="s">
        <v>1622</v>
      </c>
      <c r="P4264" t="s">
        <v>77</v>
      </c>
      <c r="Q4264" t="s">
        <v>26</v>
      </c>
      <c r="R4264" t="s">
        <v>83</v>
      </c>
      <c r="S4264" t="s">
        <v>28</v>
      </c>
      <c r="T4264" t="s">
        <v>136</v>
      </c>
      <c r="U4264" t="s">
        <v>30</v>
      </c>
      <c r="V4264" s="5">
        <f>data[[#This Row],[PriceUSD]]*data[[#This Row],[Quantity]]</f>
        <v>30.45</v>
      </c>
      <c r="W4264" s="7">
        <f>data[[#This Row],[OrderDate]] + TIME(VALUE(LEFT(data[[#This Row],[OrderTime]],2)), VALUE(RIGHT(data[[#This Row],[OrderTime]],2)), 0)</f>
        <v>45656.015277777777</v>
      </c>
      <c r="X4264" s="7">
        <f>_xlfn.MINIFS(data[OrderDateTime], data[CustomerName], data[[#This Row],[CustomerName]])</f>
        <v>45656.015277777777</v>
      </c>
      <c r="Y4264" t="str">
        <f>IF(data[[#This Row],[OrderDateTime]]=data[[#This Row],[FirstOrderDateTime]], "New", "Returning")</f>
        <v>New</v>
      </c>
      <c r="Z4264" s="7">
        <f>data[[#This Row],[DeliveryDate]] + data[[#This Row],[DeliveryTime]]</f>
        <v>45657.828472222223</v>
      </c>
      <c r="AA4264" s="7">
        <f>data[[#This Row],[OrderDateTime]] + 1</f>
        <v>45657.015277777777</v>
      </c>
      <c r="AB4264" s="7" t="str">
        <f>IF(data[[#This Row],[DeliveryDateTime]] &lt;= data[[#This Row],[SLADue]], "On Time", "Late")</f>
        <v>Late</v>
      </c>
    </row>
    <row r="4265" spans="1:28" x14ac:dyDescent="0.2">
      <c r="A4265" t="s">
        <v>4815</v>
      </c>
      <c r="B4265" t="s">
        <v>19</v>
      </c>
      <c r="C4265" t="s">
        <v>110</v>
      </c>
      <c r="D4265" t="s">
        <v>111</v>
      </c>
      <c r="E4265" s="5">
        <v>12.68</v>
      </c>
      <c r="F4265" t="s">
        <v>87</v>
      </c>
      <c r="G4265">
        <v>1</v>
      </c>
      <c r="H4265" s="1">
        <v>45505</v>
      </c>
      <c r="I4265" s="1" t="str">
        <f>TEXT(data[[#This Row],[OrderDate]],"mmm")</f>
        <v>Aug</v>
      </c>
      <c r="J4265" s="6">
        <v>0.79861111111111116</v>
      </c>
      <c r="K4265" s="6" t="str">
        <f>TEXT(data[[#This Row],[OrderTime]],"h")</f>
        <v>19</v>
      </c>
      <c r="L4265" s="1">
        <v>45507</v>
      </c>
      <c r="M4265" s="6">
        <v>0.73263888888888884</v>
      </c>
      <c r="N4265" t="s">
        <v>233</v>
      </c>
      <c r="O4265" t="s">
        <v>503</v>
      </c>
      <c r="P4265" t="s">
        <v>234</v>
      </c>
      <c r="Q4265" t="s">
        <v>26</v>
      </c>
      <c r="R4265" t="s">
        <v>114</v>
      </c>
      <c r="S4265" t="s">
        <v>105</v>
      </c>
      <c r="T4265" t="s">
        <v>38</v>
      </c>
      <c r="U4265" t="s">
        <v>30</v>
      </c>
      <c r="V4265" s="5">
        <f>data[[#This Row],[PriceUSD]]*data[[#This Row],[Quantity]]</f>
        <v>12.68</v>
      </c>
      <c r="W4265" s="7">
        <f>data[[#This Row],[OrderDate]] + TIME(VALUE(LEFT(data[[#This Row],[OrderTime]],2)), VALUE(RIGHT(data[[#This Row],[OrderTime]],2)), 0)</f>
        <v>45505.007638888892</v>
      </c>
      <c r="X4265" s="7">
        <f>_xlfn.MINIFS(data[OrderDateTime], data[CustomerName], data[[#This Row],[CustomerName]])</f>
        <v>45505.007638888892</v>
      </c>
      <c r="Y4265" t="str">
        <f>IF(data[[#This Row],[OrderDateTime]]=data[[#This Row],[FirstOrderDateTime]], "New", "Returning")</f>
        <v>New</v>
      </c>
      <c r="Z4265" s="7">
        <f>data[[#This Row],[DeliveryDate]] + data[[#This Row],[DeliveryTime]]</f>
        <v>45507.732638888891</v>
      </c>
      <c r="AA4265" s="7">
        <f>data[[#This Row],[OrderDateTime]] + 1</f>
        <v>45506.007638888892</v>
      </c>
      <c r="AB4265" s="7" t="str">
        <f>IF(data[[#This Row],[DeliveryDateTime]] &lt;= data[[#This Row],[SLADue]], "On Time", "Late")</f>
        <v>Late</v>
      </c>
    </row>
    <row r="4266" spans="1:28" x14ac:dyDescent="0.2">
      <c r="A4266" t="s">
        <v>4816</v>
      </c>
      <c r="B4266" t="s">
        <v>19</v>
      </c>
      <c r="C4266" t="s">
        <v>69</v>
      </c>
      <c r="D4266" t="s">
        <v>70</v>
      </c>
      <c r="E4266" s="5">
        <v>64.48</v>
      </c>
      <c r="F4266" t="s">
        <v>56</v>
      </c>
      <c r="G4266">
        <v>1</v>
      </c>
      <c r="H4266" s="1">
        <v>45526</v>
      </c>
      <c r="I4266" s="1" t="str">
        <f>TEXT(data[[#This Row],[OrderDate]],"mmm")</f>
        <v>Aug</v>
      </c>
      <c r="J4266" s="6">
        <v>0.86041666666666672</v>
      </c>
      <c r="K4266" s="6" t="str">
        <f>TEXT(data[[#This Row],[OrderTime]],"h")</f>
        <v>20</v>
      </c>
      <c r="L4266" s="1">
        <v>45528</v>
      </c>
      <c r="M4266" s="6">
        <v>0.59097222222222223</v>
      </c>
      <c r="N4266" t="s">
        <v>64</v>
      </c>
      <c r="O4266" t="s">
        <v>327</v>
      </c>
      <c r="P4266" t="s">
        <v>25</v>
      </c>
      <c r="Q4266" t="s">
        <v>26</v>
      </c>
      <c r="R4266" t="s">
        <v>37</v>
      </c>
      <c r="S4266" t="s">
        <v>105</v>
      </c>
      <c r="T4266" t="s">
        <v>59</v>
      </c>
      <c r="U4266" t="s">
        <v>30</v>
      </c>
      <c r="V4266" s="5">
        <f>data[[#This Row],[PriceUSD]]*data[[#This Row],[Quantity]]</f>
        <v>64.48</v>
      </c>
      <c r="W4266" s="7">
        <f>data[[#This Row],[OrderDate]] + TIME(VALUE(LEFT(data[[#This Row],[OrderTime]],2)), VALUE(RIGHT(data[[#This Row],[OrderTime]],2)), 0)</f>
        <v>45526.046527777777</v>
      </c>
      <c r="X4266" s="7">
        <f>_xlfn.MINIFS(data[OrderDateTime], data[CustomerName], data[[#This Row],[CustomerName]])</f>
        <v>45507.017361111109</v>
      </c>
      <c r="Y4266" t="str">
        <f>IF(data[[#This Row],[OrderDateTime]]=data[[#This Row],[FirstOrderDateTime]], "New", "Returning")</f>
        <v>Returning</v>
      </c>
      <c r="Z4266" s="7">
        <f>data[[#This Row],[DeliveryDate]] + data[[#This Row],[DeliveryTime]]</f>
        <v>45528.59097222222</v>
      </c>
      <c r="AA4266" s="7">
        <f>data[[#This Row],[OrderDateTime]] + 1</f>
        <v>45527.046527777777</v>
      </c>
      <c r="AB4266" s="7" t="str">
        <f>IF(data[[#This Row],[DeliveryDateTime]] &lt;= data[[#This Row],[SLADue]], "On Time", "Late")</f>
        <v>Late</v>
      </c>
    </row>
    <row r="4267" spans="1:28" x14ac:dyDescent="0.2">
      <c r="A4267" t="s">
        <v>4817</v>
      </c>
      <c r="B4267" t="s">
        <v>19</v>
      </c>
      <c r="C4267" t="s">
        <v>117</v>
      </c>
      <c r="D4267" t="s">
        <v>118</v>
      </c>
      <c r="E4267" s="5">
        <v>73.11</v>
      </c>
      <c r="F4267" t="s">
        <v>182</v>
      </c>
      <c r="G4267">
        <v>2</v>
      </c>
      <c r="H4267" s="1">
        <v>45869</v>
      </c>
      <c r="I4267" s="1" t="str">
        <f>TEXT(data[[#This Row],[OrderDate]],"mmm")</f>
        <v>Jul</v>
      </c>
      <c r="J4267" s="6">
        <v>0.38333333333333336</v>
      </c>
      <c r="K4267" s="6" t="str">
        <f>TEXT(data[[#This Row],[OrderTime]],"h")</f>
        <v>9</v>
      </c>
      <c r="L4267" s="1">
        <v>45869</v>
      </c>
      <c r="M4267" s="6">
        <v>0.59166666666666667</v>
      </c>
      <c r="N4267" t="s">
        <v>23</v>
      </c>
      <c r="O4267" t="s">
        <v>1050</v>
      </c>
      <c r="P4267" t="s">
        <v>25</v>
      </c>
      <c r="Q4267" t="s">
        <v>53</v>
      </c>
      <c r="R4267" t="s">
        <v>66</v>
      </c>
      <c r="S4267" t="s">
        <v>47</v>
      </c>
      <c r="T4267" t="s">
        <v>38</v>
      </c>
      <c r="U4267" t="s">
        <v>30</v>
      </c>
      <c r="V4267" s="5">
        <f>data[[#This Row],[PriceUSD]]*data[[#This Row],[Quantity]]</f>
        <v>146.22</v>
      </c>
      <c r="W4267" s="7">
        <f>data[[#This Row],[OrderDate]] + TIME(VALUE(LEFT(data[[#This Row],[OrderTime]],2)), VALUE(RIGHT(data[[#This Row],[OrderTime]],2)), 0)</f>
        <v>45869.022916666669</v>
      </c>
      <c r="X4267" s="7">
        <f>_xlfn.MINIFS(data[OrderDateTime], data[CustomerName], data[[#This Row],[CustomerName]])</f>
        <v>45507.046527777777</v>
      </c>
      <c r="Y4267" t="str">
        <f>IF(data[[#This Row],[OrderDateTime]]=data[[#This Row],[FirstOrderDateTime]], "New", "Returning")</f>
        <v>Returning</v>
      </c>
      <c r="Z4267" s="7">
        <f>data[[#This Row],[DeliveryDate]] + data[[#This Row],[DeliveryTime]]</f>
        <v>45869.591666666667</v>
      </c>
      <c r="AA4267" s="7">
        <f>data[[#This Row],[OrderDateTime]] + 1</f>
        <v>45870.022916666669</v>
      </c>
      <c r="AB4267" s="7" t="str">
        <f>IF(data[[#This Row],[DeliveryDateTime]] &lt;= data[[#This Row],[SLADue]], "On Time", "Late")</f>
        <v>On Time</v>
      </c>
    </row>
    <row r="4268" spans="1:28" x14ac:dyDescent="0.2">
      <c r="A4268" t="s">
        <v>4818</v>
      </c>
      <c r="B4268" t="s">
        <v>19</v>
      </c>
      <c r="C4268" t="s">
        <v>391</v>
      </c>
      <c r="D4268" t="s">
        <v>392</v>
      </c>
      <c r="E4268" s="5">
        <v>16.64</v>
      </c>
      <c r="F4268" t="s">
        <v>43</v>
      </c>
      <c r="G4268">
        <v>1</v>
      </c>
      <c r="H4268" s="1">
        <v>45867</v>
      </c>
      <c r="I4268" s="1" t="str">
        <f>TEXT(data[[#This Row],[OrderDate]],"mmm")</f>
        <v>Jul</v>
      </c>
      <c r="J4268" s="6">
        <v>0.72152777777777777</v>
      </c>
      <c r="K4268" s="6" t="str">
        <f>TEXT(data[[#This Row],[OrderTime]],"h")</f>
        <v>17</v>
      </c>
      <c r="L4268" s="1">
        <v>45868</v>
      </c>
      <c r="M4268" s="6">
        <v>0.80486111111111114</v>
      </c>
      <c r="N4268" t="s">
        <v>88</v>
      </c>
      <c r="O4268" t="s">
        <v>1717</v>
      </c>
      <c r="P4268" t="s">
        <v>25</v>
      </c>
      <c r="Q4268" t="s">
        <v>53</v>
      </c>
      <c r="R4268" t="s">
        <v>394</v>
      </c>
      <c r="S4268" t="s">
        <v>28</v>
      </c>
      <c r="T4268" t="s">
        <v>59</v>
      </c>
      <c r="U4268" t="s">
        <v>39</v>
      </c>
      <c r="V4268" s="5">
        <f>data[[#This Row],[PriceUSD]]*data[[#This Row],[Quantity]]</f>
        <v>16.64</v>
      </c>
      <c r="W4268" s="7">
        <f>data[[#This Row],[OrderDate]] + TIME(VALUE(LEFT(data[[#This Row],[OrderTime]],2)), VALUE(RIGHT(data[[#This Row],[OrderTime]],2)), 0)</f>
        <v>45867.054166666669</v>
      </c>
      <c r="X4268" s="7">
        <f>_xlfn.MINIFS(data[OrderDateTime], data[CustomerName], data[[#This Row],[CustomerName]])</f>
        <v>45507.022916666669</v>
      </c>
      <c r="Y4268" t="str">
        <f>IF(data[[#This Row],[OrderDateTime]]=data[[#This Row],[FirstOrderDateTime]], "New", "Returning")</f>
        <v>Returning</v>
      </c>
      <c r="Z4268" s="7">
        <f>data[[#This Row],[DeliveryDate]] + data[[#This Row],[DeliveryTime]]</f>
        <v>45868.804861111108</v>
      </c>
      <c r="AA4268" s="7">
        <f>data[[#This Row],[OrderDateTime]] + 1</f>
        <v>45868.054166666669</v>
      </c>
      <c r="AB4268" s="7" t="str">
        <f>IF(data[[#This Row],[DeliveryDateTime]] &lt;= data[[#This Row],[SLADue]], "On Time", "Late")</f>
        <v>Late</v>
      </c>
    </row>
    <row r="4269" spans="1:28" x14ac:dyDescent="0.2">
      <c r="A4269" t="s">
        <v>4819</v>
      </c>
      <c r="B4269" t="s">
        <v>19</v>
      </c>
      <c r="C4269" t="s">
        <v>258</v>
      </c>
      <c r="D4269" t="s">
        <v>259</v>
      </c>
      <c r="E4269" s="5">
        <v>122.36</v>
      </c>
      <c r="F4269" t="s">
        <v>119</v>
      </c>
      <c r="G4269">
        <v>1</v>
      </c>
      <c r="H4269" s="1">
        <v>45576</v>
      </c>
      <c r="I4269" s="1" t="str">
        <f>TEXT(data[[#This Row],[OrderDate]],"mmm")</f>
        <v>Oct</v>
      </c>
      <c r="J4269" s="6">
        <v>0.61527777777777781</v>
      </c>
      <c r="K4269" s="6" t="str">
        <f>TEXT(data[[#This Row],[OrderTime]],"h")</f>
        <v>14</v>
      </c>
      <c r="L4269" s="1">
        <v>45577</v>
      </c>
      <c r="M4269" s="6">
        <v>0.69861111111111107</v>
      </c>
      <c r="N4269" t="s">
        <v>23</v>
      </c>
      <c r="O4269" t="s">
        <v>227</v>
      </c>
      <c r="P4269" t="s">
        <v>25</v>
      </c>
      <c r="Q4269" t="s">
        <v>53</v>
      </c>
      <c r="R4269" t="s">
        <v>261</v>
      </c>
      <c r="S4269" t="s">
        <v>28</v>
      </c>
      <c r="T4269" t="s">
        <v>29</v>
      </c>
      <c r="U4269" t="s">
        <v>39</v>
      </c>
      <c r="V4269" s="5">
        <f>data[[#This Row],[PriceUSD]]*data[[#This Row],[Quantity]]</f>
        <v>122.36</v>
      </c>
      <c r="W4269" s="7">
        <f>data[[#This Row],[OrderDate]] + TIME(VALUE(LEFT(data[[#This Row],[OrderTime]],2)), VALUE(RIGHT(data[[#This Row],[OrderTime]],2)), 0)</f>
        <v>45576.054166666669</v>
      </c>
      <c r="X4269" s="7">
        <f>_xlfn.MINIFS(data[OrderDateTime], data[CustomerName], data[[#This Row],[CustomerName]])</f>
        <v>45535.059027777781</v>
      </c>
      <c r="Y4269" t="str">
        <f>IF(data[[#This Row],[OrderDateTime]]=data[[#This Row],[FirstOrderDateTime]], "New", "Returning")</f>
        <v>Returning</v>
      </c>
      <c r="Z4269" s="7">
        <f>data[[#This Row],[DeliveryDate]] + data[[#This Row],[DeliveryTime]]</f>
        <v>45577.698611111111</v>
      </c>
      <c r="AA4269" s="7">
        <f>data[[#This Row],[OrderDateTime]] + 1</f>
        <v>45577.054166666669</v>
      </c>
      <c r="AB4269" s="7" t="str">
        <f>IF(data[[#This Row],[DeliveryDateTime]] &lt;= data[[#This Row],[SLADue]], "On Time", "Late")</f>
        <v>Late</v>
      </c>
    </row>
    <row r="4270" spans="1:28" x14ac:dyDescent="0.2">
      <c r="A4270" t="s">
        <v>4820</v>
      </c>
      <c r="B4270" t="s">
        <v>19</v>
      </c>
      <c r="C4270" t="s">
        <v>41</v>
      </c>
      <c r="D4270" t="s">
        <v>42</v>
      </c>
      <c r="E4270" s="5">
        <v>32.75</v>
      </c>
      <c r="F4270" t="s">
        <v>182</v>
      </c>
      <c r="G4270">
        <v>1</v>
      </c>
      <c r="H4270" s="1">
        <v>45587</v>
      </c>
      <c r="I4270" s="1" t="str">
        <f>TEXT(data[[#This Row],[OrderDate]],"mmm")</f>
        <v>Oct</v>
      </c>
      <c r="J4270" s="6">
        <v>0.78680555555555554</v>
      </c>
      <c r="K4270" s="6" t="str">
        <f>TEXT(data[[#This Row],[OrderTime]],"h")</f>
        <v>18</v>
      </c>
      <c r="L4270" s="1">
        <v>45588</v>
      </c>
      <c r="M4270" s="6">
        <v>0.87013888888888891</v>
      </c>
      <c r="N4270" t="s">
        <v>44</v>
      </c>
      <c r="O4270" t="s">
        <v>244</v>
      </c>
      <c r="P4270" t="s">
        <v>25</v>
      </c>
      <c r="Q4270" t="s">
        <v>26</v>
      </c>
      <c r="R4270" t="s">
        <v>46</v>
      </c>
      <c r="S4270" t="s">
        <v>28</v>
      </c>
      <c r="T4270" t="s">
        <v>38</v>
      </c>
      <c r="U4270" t="s">
        <v>30</v>
      </c>
      <c r="V4270" s="5">
        <f>data[[#This Row],[PriceUSD]]*data[[#This Row],[Quantity]]</f>
        <v>32.75</v>
      </c>
      <c r="W4270" s="7">
        <f>data[[#This Row],[OrderDate]] + TIME(VALUE(LEFT(data[[#This Row],[OrderTime]],2)), VALUE(RIGHT(data[[#This Row],[OrderTime]],2)), 0)</f>
        <v>45587.038888888892</v>
      </c>
      <c r="X4270" s="7">
        <f>_xlfn.MINIFS(data[OrderDateTime], data[CustomerName], data[[#This Row],[CustomerName]])</f>
        <v>45558.017361111109</v>
      </c>
      <c r="Y4270" t="str">
        <f>IF(data[[#This Row],[OrderDateTime]]=data[[#This Row],[FirstOrderDateTime]], "New", "Returning")</f>
        <v>Returning</v>
      </c>
      <c r="Z4270" s="7">
        <f>data[[#This Row],[DeliveryDate]] + data[[#This Row],[DeliveryTime]]</f>
        <v>45588.870138888888</v>
      </c>
      <c r="AA4270" s="7">
        <f>data[[#This Row],[OrderDateTime]] + 1</f>
        <v>45588.038888888892</v>
      </c>
      <c r="AB4270" s="7" t="str">
        <f>IF(data[[#This Row],[DeliveryDateTime]] &lt;= data[[#This Row],[SLADue]], "On Time", "Late")</f>
        <v>Late</v>
      </c>
    </row>
    <row r="4271" spans="1:28" x14ac:dyDescent="0.2">
      <c r="A4271" t="s">
        <v>4821</v>
      </c>
      <c r="B4271" t="s">
        <v>19</v>
      </c>
      <c r="C4271" t="s">
        <v>85</v>
      </c>
      <c r="D4271" t="s">
        <v>86</v>
      </c>
      <c r="E4271" s="5">
        <v>61.52</v>
      </c>
      <c r="F4271" t="s">
        <v>87</v>
      </c>
      <c r="G4271">
        <v>2</v>
      </c>
      <c r="H4271" s="1">
        <v>45832</v>
      </c>
      <c r="I4271" s="1" t="str">
        <f>TEXT(data[[#This Row],[OrderDate]],"mmm")</f>
        <v>Jun</v>
      </c>
      <c r="J4271" s="6">
        <v>0.44374999999999998</v>
      </c>
      <c r="K4271" s="6" t="str">
        <f>TEXT(data[[#This Row],[OrderTime]],"h")</f>
        <v>10</v>
      </c>
      <c r="L4271" s="1">
        <v>45833</v>
      </c>
      <c r="M4271" s="6">
        <v>0.52708333333333335</v>
      </c>
      <c r="N4271" t="s">
        <v>123</v>
      </c>
      <c r="O4271" t="s">
        <v>164</v>
      </c>
      <c r="P4271" t="s">
        <v>36</v>
      </c>
      <c r="Q4271" t="s">
        <v>26</v>
      </c>
      <c r="R4271" t="s">
        <v>90</v>
      </c>
      <c r="S4271" t="s">
        <v>28</v>
      </c>
      <c r="T4271" t="s">
        <v>29</v>
      </c>
      <c r="U4271" t="s">
        <v>30</v>
      </c>
      <c r="V4271" s="5">
        <f>data[[#This Row],[PriceUSD]]*data[[#This Row],[Quantity]]</f>
        <v>123.04</v>
      </c>
      <c r="W4271" s="7">
        <f>data[[#This Row],[OrderDate]] + TIME(VALUE(LEFT(data[[#This Row],[OrderTime]],2)), VALUE(RIGHT(data[[#This Row],[OrderTime]],2)), 0)</f>
        <v>45832.052083333336</v>
      </c>
      <c r="X4271" s="7">
        <f>_xlfn.MINIFS(data[OrderDateTime], data[CustomerName], data[[#This Row],[CustomerName]])</f>
        <v>45514.007638888892</v>
      </c>
      <c r="Y4271" t="str">
        <f>IF(data[[#This Row],[OrderDateTime]]=data[[#This Row],[FirstOrderDateTime]], "New", "Returning")</f>
        <v>Returning</v>
      </c>
      <c r="Z4271" s="7">
        <f>data[[#This Row],[DeliveryDate]] + data[[#This Row],[DeliveryTime]]</f>
        <v>45833.527083333334</v>
      </c>
      <c r="AA4271" s="7">
        <f>data[[#This Row],[OrderDateTime]] + 1</f>
        <v>45833.052083333336</v>
      </c>
      <c r="AB4271" s="7" t="str">
        <f>IF(data[[#This Row],[DeliveryDateTime]] &lt;= data[[#This Row],[SLADue]], "On Time", "Late")</f>
        <v>Late</v>
      </c>
    </row>
    <row r="4272" spans="1:28" x14ac:dyDescent="0.2">
      <c r="A4272" t="s">
        <v>4822</v>
      </c>
      <c r="B4272" t="s">
        <v>19</v>
      </c>
      <c r="C4272" t="s">
        <v>117</v>
      </c>
      <c r="D4272" t="s">
        <v>118</v>
      </c>
      <c r="E4272" s="5">
        <v>71.61</v>
      </c>
      <c r="F4272" t="s">
        <v>94</v>
      </c>
      <c r="G4272">
        <v>3</v>
      </c>
      <c r="H4272" s="1">
        <v>45870</v>
      </c>
      <c r="I4272" s="1" t="str">
        <f>TEXT(data[[#This Row],[OrderDate]],"mmm")</f>
        <v>Aug</v>
      </c>
      <c r="J4272" s="6">
        <v>0.58819444444444446</v>
      </c>
      <c r="K4272" s="6" t="str">
        <f>TEXT(data[[#This Row],[OrderTime]],"h")</f>
        <v>14</v>
      </c>
      <c r="L4272" s="1">
        <v>45870</v>
      </c>
      <c r="M4272" s="6">
        <v>0.87986111111111109</v>
      </c>
      <c r="N4272" t="s">
        <v>183</v>
      </c>
      <c r="O4272" t="s">
        <v>1166</v>
      </c>
      <c r="P4272" t="s">
        <v>180</v>
      </c>
      <c r="Q4272" t="s">
        <v>53</v>
      </c>
      <c r="R4272" t="s">
        <v>66</v>
      </c>
      <c r="S4272" t="s">
        <v>47</v>
      </c>
      <c r="T4272" t="s">
        <v>59</v>
      </c>
      <c r="U4272" t="s">
        <v>30</v>
      </c>
      <c r="V4272" s="5">
        <f>data[[#This Row],[PriceUSD]]*data[[#This Row],[Quantity]]</f>
        <v>214.82999999999998</v>
      </c>
      <c r="W4272" s="7">
        <f>data[[#This Row],[OrderDate]] + TIME(VALUE(LEFT(data[[#This Row],[OrderTime]],2)), VALUE(RIGHT(data[[#This Row],[OrderTime]],2)), 0)</f>
        <v>45870.030555555553</v>
      </c>
      <c r="X4272" s="7">
        <f>_xlfn.MINIFS(data[OrderDateTime], data[CustomerName], data[[#This Row],[CustomerName]])</f>
        <v>45572.061805555553</v>
      </c>
      <c r="Y4272" t="str">
        <f>IF(data[[#This Row],[OrderDateTime]]=data[[#This Row],[FirstOrderDateTime]], "New", "Returning")</f>
        <v>Returning</v>
      </c>
      <c r="Z4272" s="7">
        <f>data[[#This Row],[DeliveryDate]] + data[[#This Row],[DeliveryTime]]</f>
        <v>45870.879861111112</v>
      </c>
      <c r="AA4272" s="7">
        <f>data[[#This Row],[OrderDateTime]] + 1</f>
        <v>45871.030555555553</v>
      </c>
      <c r="AB4272" s="7" t="str">
        <f>IF(data[[#This Row],[DeliveryDateTime]] &lt;= data[[#This Row],[SLADue]], "On Time", "Late")</f>
        <v>On Time</v>
      </c>
    </row>
    <row r="4273" spans="1:28" x14ac:dyDescent="0.2">
      <c r="A4273" t="s">
        <v>4823</v>
      </c>
      <c r="B4273" t="s">
        <v>19</v>
      </c>
      <c r="C4273" t="s">
        <v>92</v>
      </c>
      <c r="D4273" t="s">
        <v>93</v>
      </c>
      <c r="E4273" s="5">
        <v>85.88</v>
      </c>
      <c r="F4273" t="s">
        <v>81</v>
      </c>
      <c r="G4273">
        <v>1</v>
      </c>
      <c r="H4273" s="1">
        <v>45729</v>
      </c>
      <c r="I4273" s="1" t="str">
        <f>TEXT(data[[#This Row],[OrderDate]],"mmm")</f>
        <v>Mar</v>
      </c>
      <c r="J4273" s="6">
        <v>0.62638888888888888</v>
      </c>
      <c r="K4273" s="6" t="str">
        <f>TEXT(data[[#This Row],[OrderTime]],"h")</f>
        <v>15</v>
      </c>
      <c r="L4273" s="1">
        <v>45730</v>
      </c>
      <c r="M4273" s="6">
        <v>0.62638888888888888</v>
      </c>
      <c r="N4273" t="s">
        <v>170</v>
      </c>
      <c r="O4273" t="s">
        <v>786</v>
      </c>
      <c r="P4273" t="s">
        <v>36</v>
      </c>
      <c r="Q4273" t="s">
        <v>53</v>
      </c>
      <c r="R4273" t="s">
        <v>66</v>
      </c>
      <c r="S4273" t="s">
        <v>28</v>
      </c>
      <c r="T4273" t="s">
        <v>136</v>
      </c>
      <c r="U4273" t="s">
        <v>30</v>
      </c>
      <c r="V4273" s="5">
        <f>data[[#This Row],[PriceUSD]]*data[[#This Row],[Quantity]]</f>
        <v>85.88</v>
      </c>
      <c r="W4273" s="7">
        <f>data[[#This Row],[OrderDate]] + TIME(VALUE(LEFT(data[[#This Row],[OrderTime]],2)), VALUE(RIGHT(data[[#This Row],[OrderTime]],2)), 0)</f>
        <v>45729.061805555553</v>
      </c>
      <c r="X4273" s="7">
        <f>_xlfn.MINIFS(data[OrderDateTime], data[CustomerName], data[[#This Row],[CustomerName]])</f>
        <v>45515.046527777777</v>
      </c>
      <c r="Y4273" t="str">
        <f>IF(data[[#This Row],[OrderDateTime]]=data[[#This Row],[FirstOrderDateTime]], "New", "Returning")</f>
        <v>Returning</v>
      </c>
      <c r="Z4273" s="7">
        <f>data[[#This Row],[DeliveryDate]] + data[[#This Row],[DeliveryTime]]</f>
        <v>45730.626388888886</v>
      </c>
      <c r="AA4273" s="7">
        <f>data[[#This Row],[OrderDateTime]] + 1</f>
        <v>45730.061805555553</v>
      </c>
      <c r="AB4273" s="7" t="str">
        <f>IF(data[[#This Row],[DeliveryDateTime]] &lt;= data[[#This Row],[SLADue]], "On Time", "Late")</f>
        <v>Late</v>
      </c>
    </row>
    <row r="4274" spans="1:28" x14ac:dyDescent="0.2">
      <c r="A4274" t="s">
        <v>4824</v>
      </c>
      <c r="B4274" t="s">
        <v>19</v>
      </c>
      <c r="C4274" t="s">
        <v>32</v>
      </c>
      <c r="D4274" t="s">
        <v>33</v>
      </c>
      <c r="E4274" s="5">
        <v>51.82</v>
      </c>
      <c r="F4274" t="s">
        <v>22</v>
      </c>
      <c r="G4274">
        <v>1</v>
      </c>
      <c r="H4274" s="1">
        <v>45736</v>
      </c>
      <c r="I4274" s="1" t="str">
        <f>TEXT(data[[#This Row],[OrderDate]],"mmm")</f>
        <v>Mar</v>
      </c>
      <c r="J4274" s="6">
        <v>0.46458333333333335</v>
      </c>
      <c r="K4274" s="6" t="str">
        <f>TEXT(data[[#This Row],[OrderTime]],"h")</f>
        <v>11</v>
      </c>
      <c r="L4274" s="1">
        <v>45736</v>
      </c>
      <c r="M4274" s="6">
        <v>0.63124999999999998</v>
      </c>
      <c r="N4274" t="s">
        <v>326</v>
      </c>
      <c r="O4274" t="s">
        <v>236</v>
      </c>
      <c r="P4274" t="s">
        <v>202</v>
      </c>
      <c r="Q4274" t="s">
        <v>26</v>
      </c>
      <c r="R4274" t="s">
        <v>37</v>
      </c>
      <c r="S4274" t="s">
        <v>47</v>
      </c>
      <c r="T4274" t="s">
        <v>143</v>
      </c>
      <c r="U4274" t="s">
        <v>30</v>
      </c>
      <c r="V4274" s="5">
        <f>data[[#This Row],[PriceUSD]]*data[[#This Row],[Quantity]]</f>
        <v>51.82</v>
      </c>
      <c r="W4274" s="7">
        <f>data[[#This Row],[OrderDate]] + TIME(VALUE(LEFT(data[[#This Row],[OrderTime]],2)), VALUE(RIGHT(data[[#This Row],[OrderTime]],2)), 0)</f>
        <v>45736.022916666669</v>
      </c>
      <c r="X4274" s="7">
        <f>_xlfn.MINIFS(data[OrderDateTime], data[CustomerName], data[[#This Row],[CustomerName]])</f>
        <v>45524.030555555553</v>
      </c>
      <c r="Y4274" t="str">
        <f>IF(data[[#This Row],[OrderDateTime]]=data[[#This Row],[FirstOrderDateTime]], "New", "Returning")</f>
        <v>Returning</v>
      </c>
      <c r="Z4274" s="7">
        <f>data[[#This Row],[DeliveryDate]] + data[[#This Row],[DeliveryTime]]</f>
        <v>45736.631249999999</v>
      </c>
      <c r="AA4274" s="7">
        <f>data[[#This Row],[OrderDateTime]] + 1</f>
        <v>45737.022916666669</v>
      </c>
      <c r="AB4274" s="7" t="str">
        <f>IF(data[[#This Row],[DeliveryDateTime]] &lt;= data[[#This Row],[SLADue]], "On Time", "Late")</f>
        <v>On Time</v>
      </c>
    </row>
    <row r="4275" spans="1:28" x14ac:dyDescent="0.2">
      <c r="A4275" t="s">
        <v>4825</v>
      </c>
      <c r="B4275" t="s">
        <v>19</v>
      </c>
      <c r="C4275" t="s">
        <v>32</v>
      </c>
      <c r="D4275" t="s">
        <v>33</v>
      </c>
      <c r="E4275" s="5">
        <v>48.38</v>
      </c>
      <c r="F4275" t="s">
        <v>22</v>
      </c>
      <c r="G4275">
        <v>4</v>
      </c>
      <c r="H4275" s="1">
        <v>45665</v>
      </c>
      <c r="I4275" s="1" t="str">
        <f>TEXT(data[[#This Row],[OrderDate]],"mmm")</f>
        <v>Jan</v>
      </c>
      <c r="J4275" s="6">
        <v>0.40902777777777777</v>
      </c>
      <c r="K4275" s="6" t="str">
        <f>TEXT(data[[#This Row],[OrderTime]],"h")</f>
        <v>9</v>
      </c>
      <c r="L4275" s="1">
        <v>45665</v>
      </c>
      <c r="M4275" s="6">
        <v>0.7006944444444444</v>
      </c>
      <c r="N4275" t="s">
        <v>148</v>
      </c>
      <c r="O4275" t="s">
        <v>541</v>
      </c>
      <c r="P4275" t="s">
        <v>25</v>
      </c>
      <c r="Q4275" t="s">
        <v>53</v>
      </c>
      <c r="R4275" t="s">
        <v>37</v>
      </c>
      <c r="S4275" t="s">
        <v>47</v>
      </c>
      <c r="T4275" t="s">
        <v>38</v>
      </c>
      <c r="U4275" t="s">
        <v>30</v>
      </c>
      <c r="V4275" s="5">
        <f>data[[#This Row],[PriceUSD]]*data[[#This Row],[Quantity]]</f>
        <v>193.52</v>
      </c>
      <c r="W4275" s="7">
        <f>data[[#This Row],[OrderDate]] + TIME(VALUE(LEFT(data[[#This Row],[OrderTime]],2)), VALUE(RIGHT(data[[#This Row],[OrderTime]],2)), 0)</f>
        <v>45665.054166666669</v>
      </c>
      <c r="X4275" s="7">
        <f>_xlfn.MINIFS(data[OrderDateTime], data[CustomerName], data[[#This Row],[CustomerName]])</f>
        <v>45520.017361111109</v>
      </c>
      <c r="Y4275" t="str">
        <f>IF(data[[#This Row],[OrderDateTime]]=data[[#This Row],[FirstOrderDateTime]], "New", "Returning")</f>
        <v>Returning</v>
      </c>
      <c r="Z4275" s="7">
        <f>data[[#This Row],[DeliveryDate]] + data[[#This Row],[DeliveryTime]]</f>
        <v>45665.700694444444</v>
      </c>
      <c r="AA4275" s="7">
        <f>data[[#This Row],[OrderDateTime]] + 1</f>
        <v>45666.054166666669</v>
      </c>
      <c r="AB4275" s="7" t="str">
        <f>IF(data[[#This Row],[DeliveryDateTime]] &lt;= data[[#This Row],[SLADue]], "On Time", "Late")</f>
        <v>On Time</v>
      </c>
    </row>
    <row r="4276" spans="1:28" x14ac:dyDescent="0.2">
      <c r="A4276" t="s">
        <v>4826</v>
      </c>
      <c r="B4276" t="s">
        <v>19</v>
      </c>
      <c r="C4276" t="s">
        <v>101</v>
      </c>
      <c r="D4276" t="s">
        <v>102</v>
      </c>
      <c r="E4276" s="5">
        <v>26.56</v>
      </c>
      <c r="F4276" t="s">
        <v>81</v>
      </c>
      <c r="G4276">
        <v>1</v>
      </c>
      <c r="H4276" s="1">
        <v>45612</v>
      </c>
      <c r="I4276" s="1" t="str">
        <f>TEXT(data[[#This Row],[OrderDate]],"mmm")</f>
        <v>Nov</v>
      </c>
      <c r="J4276" s="6">
        <v>0.42222222222222222</v>
      </c>
      <c r="K4276" s="6" t="str">
        <f>TEXT(data[[#This Row],[OrderTime]],"h")</f>
        <v>10</v>
      </c>
      <c r="L4276" s="1">
        <v>45612</v>
      </c>
      <c r="M4276" s="6">
        <v>0.63055555555555554</v>
      </c>
      <c r="N4276" t="s">
        <v>95</v>
      </c>
      <c r="O4276" t="s">
        <v>769</v>
      </c>
      <c r="P4276" t="s">
        <v>25</v>
      </c>
      <c r="Q4276" t="s">
        <v>26</v>
      </c>
      <c r="R4276" t="s">
        <v>83</v>
      </c>
      <c r="S4276" t="s">
        <v>47</v>
      </c>
      <c r="T4276" t="s">
        <v>106</v>
      </c>
      <c r="U4276" t="s">
        <v>67</v>
      </c>
      <c r="V4276" s="5">
        <f>data[[#This Row],[PriceUSD]]*data[[#This Row],[Quantity]]</f>
        <v>26.56</v>
      </c>
      <c r="W4276" s="7">
        <f>data[[#This Row],[OrderDate]] + TIME(VALUE(LEFT(data[[#This Row],[OrderTime]],2)), VALUE(RIGHT(data[[#This Row],[OrderTime]],2)), 0)</f>
        <v>45612.015277777777</v>
      </c>
      <c r="X4276" s="7">
        <f>_xlfn.MINIFS(data[OrderDateTime], data[CustomerName], data[[#This Row],[CustomerName]])</f>
        <v>45551.052083333336</v>
      </c>
      <c r="Y4276" t="str">
        <f>IF(data[[#This Row],[OrderDateTime]]=data[[#This Row],[FirstOrderDateTime]], "New", "Returning")</f>
        <v>Returning</v>
      </c>
      <c r="Z4276" s="7">
        <f>data[[#This Row],[DeliveryDate]] + data[[#This Row],[DeliveryTime]]</f>
        <v>45612.630555555559</v>
      </c>
      <c r="AA4276" s="7">
        <f>data[[#This Row],[OrderDateTime]] + 1</f>
        <v>45613.015277777777</v>
      </c>
      <c r="AB4276" s="7" t="str">
        <f>IF(data[[#This Row],[DeliveryDateTime]] &lt;= data[[#This Row],[SLADue]], "On Time", "Late")</f>
        <v>On Time</v>
      </c>
    </row>
    <row r="4277" spans="1:28" x14ac:dyDescent="0.2">
      <c r="A4277" t="s">
        <v>4827</v>
      </c>
      <c r="B4277" t="s">
        <v>19</v>
      </c>
      <c r="C4277" t="s">
        <v>69</v>
      </c>
      <c r="D4277" t="s">
        <v>70</v>
      </c>
      <c r="E4277" s="5">
        <v>62.33</v>
      </c>
      <c r="F4277" t="s">
        <v>51</v>
      </c>
      <c r="G4277">
        <v>1</v>
      </c>
      <c r="H4277" s="1">
        <v>45509</v>
      </c>
      <c r="I4277" s="1" t="str">
        <f>TEXT(data[[#This Row],[OrderDate]],"mmm")</f>
        <v>Aug</v>
      </c>
      <c r="J4277" s="6">
        <v>0.55347222222222225</v>
      </c>
      <c r="K4277" s="6" t="str">
        <f>TEXT(data[[#This Row],[OrderTime]],"h")</f>
        <v>13</v>
      </c>
      <c r="L4277" s="1">
        <v>45510</v>
      </c>
      <c r="M4277" s="6">
        <v>0.76180555555555551</v>
      </c>
      <c r="N4277" t="s">
        <v>175</v>
      </c>
      <c r="O4277" t="s">
        <v>631</v>
      </c>
      <c r="P4277" t="s">
        <v>25</v>
      </c>
      <c r="Q4277" t="s">
        <v>53</v>
      </c>
      <c r="R4277" t="s">
        <v>37</v>
      </c>
      <c r="S4277" t="s">
        <v>28</v>
      </c>
      <c r="T4277" t="s">
        <v>59</v>
      </c>
      <c r="U4277" t="s">
        <v>30</v>
      </c>
      <c r="V4277" s="5">
        <f>data[[#This Row],[PriceUSD]]*data[[#This Row],[Quantity]]</f>
        <v>62.33</v>
      </c>
      <c r="W4277" s="7">
        <f>data[[#This Row],[OrderDate]] + TIME(VALUE(LEFT(data[[#This Row],[OrderTime]],2)), VALUE(RIGHT(data[[#This Row],[OrderTime]],2)), 0)</f>
        <v>45509.015277777777</v>
      </c>
      <c r="X4277" s="7">
        <f>_xlfn.MINIFS(data[OrderDateTime], data[CustomerName], data[[#This Row],[CustomerName]])</f>
        <v>45506.052083333336</v>
      </c>
      <c r="Y4277" t="str">
        <f>IF(data[[#This Row],[OrderDateTime]]=data[[#This Row],[FirstOrderDateTime]], "New", "Returning")</f>
        <v>Returning</v>
      </c>
      <c r="Z4277" s="7">
        <f>data[[#This Row],[DeliveryDate]] + data[[#This Row],[DeliveryTime]]</f>
        <v>45510.761805555558</v>
      </c>
      <c r="AA4277" s="7">
        <f>data[[#This Row],[OrderDateTime]] + 1</f>
        <v>45510.015277777777</v>
      </c>
      <c r="AB4277" s="7" t="str">
        <f>IF(data[[#This Row],[DeliveryDateTime]] &lt;= data[[#This Row],[SLADue]], "On Time", "Late")</f>
        <v>Late</v>
      </c>
    </row>
    <row r="4278" spans="1:28" x14ac:dyDescent="0.2">
      <c r="A4278" t="s">
        <v>4828</v>
      </c>
      <c r="B4278" t="s">
        <v>19</v>
      </c>
      <c r="C4278" t="s">
        <v>92</v>
      </c>
      <c r="D4278" t="s">
        <v>93</v>
      </c>
      <c r="E4278" s="5">
        <v>85.24</v>
      </c>
      <c r="F4278" t="s">
        <v>94</v>
      </c>
      <c r="G4278">
        <v>3</v>
      </c>
      <c r="H4278" s="1">
        <v>45707</v>
      </c>
      <c r="I4278" s="1" t="str">
        <f>TEXT(data[[#This Row],[OrderDate]],"mmm")</f>
        <v>Feb</v>
      </c>
      <c r="J4278" s="6">
        <v>0.4236111111111111</v>
      </c>
      <c r="K4278" s="6" t="str">
        <f>TEXT(data[[#This Row],[OrderTime]],"h")</f>
        <v>10</v>
      </c>
      <c r="L4278" s="1">
        <v>45707</v>
      </c>
      <c r="M4278" s="6">
        <v>0.63194444444444442</v>
      </c>
      <c r="N4278" t="s">
        <v>44</v>
      </c>
      <c r="O4278" t="s">
        <v>1265</v>
      </c>
      <c r="P4278" t="s">
        <v>25</v>
      </c>
      <c r="Q4278" t="s">
        <v>53</v>
      </c>
      <c r="R4278" t="s">
        <v>66</v>
      </c>
      <c r="S4278" t="s">
        <v>47</v>
      </c>
      <c r="T4278" t="s">
        <v>59</v>
      </c>
      <c r="U4278" t="s">
        <v>39</v>
      </c>
      <c r="V4278" s="5">
        <f>data[[#This Row],[PriceUSD]]*data[[#This Row],[Quantity]]</f>
        <v>255.71999999999997</v>
      </c>
      <c r="W4278" s="7">
        <f>data[[#This Row],[OrderDate]] + TIME(VALUE(LEFT(data[[#This Row],[OrderTime]],2)), VALUE(RIGHT(data[[#This Row],[OrderTime]],2)), 0)</f>
        <v>45707.007638888892</v>
      </c>
      <c r="X4278" s="7">
        <f>_xlfn.MINIFS(data[OrderDateTime], data[CustomerName], data[[#This Row],[CustomerName]])</f>
        <v>45508.054166666669</v>
      </c>
      <c r="Y4278" t="str">
        <f>IF(data[[#This Row],[OrderDateTime]]=data[[#This Row],[FirstOrderDateTime]], "New", "Returning")</f>
        <v>Returning</v>
      </c>
      <c r="Z4278" s="7">
        <f>data[[#This Row],[DeliveryDate]] + data[[#This Row],[DeliveryTime]]</f>
        <v>45707.631944444445</v>
      </c>
      <c r="AA4278" s="7">
        <f>data[[#This Row],[OrderDateTime]] + 1</f>
        <v>45708.007638888892</v>
      </c>
      <c r="AB4278" s="7" t="str">
        <f>IF(data[[#This Row],[DeliveryDateTime]] &lt;= data[[#This Row],[SLADue]], "On Time", "Late")</f>
        <v>On Time</v>
      </c>
    </row>
    <row r="4279" spans="1:28" x14ac:dyDescent="0.2">
      <c r="A4279" t="s">
        <v>4829</v>
      </c>
      <c r="B4279" t="s">
        <v>19</v>
      </c>
      <c r="C4279" t="s">
        <v>85</v>
      </c>
      <c r="D4279" t="s">
        <v>86</v>
      </c>
      <c r="E4279" s="5">
        <v>57.87</v>
      </c>
      <c r="F4279" t="s">
        <v>71</v>
      </c>
      <c r="G4279">
        <v>2</v>
      </c>
      <c r="H4279" s="1">
        <v>45715</v>
      </c>
      <c r="I4279" s="1" t="str">
        <f>TEXT(data[[#This Row],[OrderDate]],"mmm")</f>
        <v>Feb</v>
      </c>
      <c r="J4279" s="6">
        <v>0.75138888888888888</v>
      </c>
      <c r="K4279" s="6" t="str">
        <f>TEXT(data[[#This Row],[OrderTime]],"h")</f>
        <v>18</v>
      </c>
      <c r="L4279" s="1">
        <v>45716</v>
      </c>
      <c r="M4279" s="6">
        <v>0.69513888888888886</v>
      </c>
      <c r="N4279" t="s">
        <v>57</v>
      </c>
      <c r="O4279" t="s">
        <v>877</v>
      </c>
      <c r="P4279" t="s">
        <v>25</v>
      </c>
      <c r="Q4279" t="s">
        <v>26</v>
      </c>
      <c r="R4279" t="s">
        <v>90</v>
      </c>
      <c r="S4279" t="s">
        <v>28</v>
      </c>
      <c r="T4279" t="s">
        <v>38</v>
      </c>
      <c r="U4279" t="s">
        <v>30</v>
      </c>
      <c r="V4279" s="5">
        <f>data[[#This Row],[PriceUSD]]*data[[#This Row],[Quantity]]</f>
        <v>115.74</v>
      </c>
      <c r="W4279" s="7">
        <f>data[[#This Row],[OrderDate]] + TIME(VALUE(LEFT(data[[#This Row],[OrderTime]],2)), VALUE(RIGHT(data[[#This Row],[OrderTime]],2)), 0)</f>
        <v>45715.061805555553</v>
      </c>
      <c r="X4279" s="7">
        <f>_xlfn.MINIFS(data[OrderDateTime], data[CustomerName], data[[#This Row],[CustomerName]])</f>
        <v>45531.061805555553</v>
      </c>
      <c r="Y4279" t="str">
        <f>IF(data[[#This Row],[OrderDateTime]]=data[[#This Row],[FirstOrderDateTime]], "New", "Returning")</f>
        <v>Returning</v>
      </c>
      <c r="Z4279" s="7">
        <f>data[[#This Row],[DeliveryDate]] + data[[#This Row],[DeliveryTime]]</f>
        <v>45716.695138888892</v>
      </c>
      <c r="AA4279" s="7">
        <f>data[[#This Row],[OrderDateTime]] + 1</f>
        <v>45716.061805555553</v>
      </c>
      <c r="AB4279" s="7" t="str">
        <f>IF(data[[#This Row],[DeliveryDateTime]] &lt;= data[[#This Row],[SLADue]], "On Time", "Late")</f>
        <v>Late</v>
      </c>
    </row>
    <row r="4280" spans="1:28" x14ac:dyDescent="0.2">
      <c r="A4280" t="s">
        <v>4830</v>
      </c>
      <c r="B4280" t="s">
        <v>19</v>
      </c>
      <c r="C4280" t="s">
        <v>41</v>
      </c>
      <c r="D4280" t="s">
        <v>42</v>
      </c>
      <c r="E4280" s="5">
        <v>30.43</v>
      </c>
      <c r="F4280" t="s">
        <v>56</v>
      </c>
      <c r="G4280">
        <v>1</v>
      </c>
      <c r="H4280" s="1">
        <v>45603</v>
      </c>
      <c r="I4280" s="1" t="str">
        <f>TEXT(data[[#This Row],[OrderDate]],"mmm")</f>
        <v>Nov</v>
      </c>
      <c r="J4280" s="6">
        <v>0.71875</v>
      </c>
      <c r="K4280" s="6" t="str">
        <f>TEXT(data[[#This Row],[OrderTime]],"h")</f>
        <v>17</v>
      </c>
      <c r="L4280" s="1">
        <v>45604</v>
      </c>
      <c r="M4280" s="6">
        <v>0.84375</v>
      </c>
      <c r="N4280" t="s">
        <v>64</v>
      </c>
      <c r="O4280" t="s">
        <v>1674</v>
      </c>
      <c r="P4280" t="s">
        <v>25</v>
      </c>
      <c r="Q4280" t="s">
        <v>26</v>
      </c>
      <c r="R4280" t="s">
        <v>46</v>
      </c>
      <c r="S4280" t="s">
        <v>28</v>
      </c>
      <c r="T4280" t="s">
        <v>38</v>
      </c>
      <c r="U4280" t="s">
        <v>30</v>
      </c>
      <c r="V4280" s="5">
        <f>data[[#This Row],[PriceUSD]]*data[[#This Row],[Quantity]]</f>
        <v>30.43</v>
      </c>
      <c r="W4280" s="7">
        <f>data[[#This Row],[OrderDate]] + TIME(VALUE(LEFT(data[[#This Row],[OrderTime]],2)), VALUE(RIGHT(data[[#This Row],[OrderTime]],2)), 0)</f>
        <v>45603.052083333336</v>
      </c>
      <c r="X4280" s="7">
        <f>_xlfn.MINIFS(data[OrderDateTime], data[CustomerName], data[[#This Row],[CustomerName]])</f>
        <v>45542.038888888892</v>
      </c>
      <c r="Y4280" t="str">
        <f>IF(data[[#This Row],[OrderDateTime]]=data[[#This Row],[FirstOrderDateTime]], "New", "Returning")</f>
        <v>Returning</v>
      </c>
      <c r="Z4280" s="7">
        <f>data[[#This Row],[DeliveryDate]] + data[[#This Row],[DeliveryTime]]</f>
        <v>45604.84375</v>
      </c>
      <c r="AA4280" s="7">
        <f>data[[#This Row],[OrderDateTime]] + 1</f>
        <v>45604.052083333336</v>
      </c>
      <c r="AB4280" s="7" t="str">
        <f>IF(data[[#This Row],[DeliveryDateTime]] &lt;= data[[#This Row],[SLADue]], "On Time", "Late")</f>
        <v>Late</v>
      </c>
    </row>
    <row r="4281" spans="1:28" x14ac:dyDescent="0.2">
      <c r="A4281" t="s">
        <v>4831</v>
      </c>
      <c r="B4281" t="s">
        <v>19</v>
      </c>
      <c r="C4281" t="s">
        <v>69</v>
      </c>
      <c r="D4281" t="s">
        <v>70</v>
      </c>
      <c r="E4281" s="5">
        <v>57.11</v>
      </c>
      <c r="F4281" t="s">
        <v>74</v>
      </c>
      <c r="G4281">
        <v>1</v>
      </c>
      <c r="H4281" s="1">
        <v>45771</v>
      </c>
      <c r="I4281" s="1" t="str">
        <f>TEXT(data[[#This Row],[OrderDate]],"mmm")</f>
        <v>Apr</v>
      </c>
      <c r="J4281" s="6">
        <v>0.68194444444444446</v>
      </c>
      <c r="K4281" s="6" t="str">
        <f>TEXT(data[[#This Row],[OrderTime]],"h")</f>
        <v>16</v>
      </c>
      <c r="L4281" s="1">
        <v>45772</v>
      </c>
      <c r="M4281" s="6">
        <v>0.80694444444444446</v>
      </c>
      <c r="N4281" t="s">
        <v>112</v>
      </c>
      <c r="O4281" t="s">
        <v>1479</v>
      </c>
      <c r="P4281" t="s">
        <v>36</v>
      </c>
      <c r="Q4281" t="s">
        <v>26</v>
      </c>
      <c r="R4281" t="s">
        <v>37</v>
      </c>
      <c r="S4281" t="s">
        <v>28</v>
      </c>
      <c r="T4281" t="s">
        <v>59</v>
      </c>
      <c r="U4281" t="s">
        <v>30</v>
      </c>
      <c r="V4281" s="5">
        <f>data[[#This Row],[PriceUSD]]*data[[#This Row],[Quantity]]</f>
        <v>57.11</v>
      </c>
      <c r="W4281" s="7">
        <f>data[[#This Row],[OrderDate]] + TIME(VALUE(LEFT(data[[#This Row],[OrderTime]],2)), VALUE(RIGHT(data[[#This Row],[OrderTime]],2)), 0)</f>
        <v>45771.030555555553</v>
      </c>
      <c r="X4281" s="7">
        <f>_xlfn.MINIFS(data[OrderDateTime], data[CustomerName], data[[#This Row],[CustomerName]])</f>
        <v>45575.017361111109</v>
      </c>
      <c r="Y4281" t="str">
        <f>IF(data[[#This Row],[OrderDateTime]]=data[[#This Row],[FirstOrderDateTime]], "New", "Returning")</f>
        <v>Returning</v>
      </c>
      <c r="Z4281" s="7">
        <f>data[[#This Row],[DeliveryDate]] + data[[#This Row],[DeliveryTime]]</f>
        <v>45772.806944444441</v>
      </c>
      <c r="AA4281" s="7">
        <f>data[[#This Row],[OrderDateTime]] + 1</f>
        <v>45772.030555555553</v>
      </c>
      <c r="AB4281" s="7" t="str">
        <f>IF(data[[#This Row],[DeliveryDateTime]] &lt;= data[[#This Row],[SLADue]], "On Time", "Late")</f>
        <v>Late</v>
      </c>
    </row>
    <row r="4282" spans="1:28" x14ac:dyDescent="0.2">
      <c r="A4282" t="s">
        <v>4832</v>
      </c>
      <c r="B4282" t="s">
        <v>19</v>
      </c>
      <c r="C4282" t="s">
        <v>101</v>
      </c>
      <c r="D4282" t="s">
        <v>102</v>
      </c>
      <c r="E4282" s="5">
        <v>25.64</v>
      </c>
      <c r="F4282" t="s">
        <v>81</v>
      </c>
      <c r="G4282">
        <v>1</v>
      </c>
      <c r="H4282" s="1">
        <v>45629</v>
      </c>
      <c r="I4282" s="1" t="str">
        <f>TEXT(data[[#This Row],[OrderDate]],"mmm")</f>
        <v>Dec</v>
      </c>
      <c r="J4282" s="6">
        <v>0.39583333333333331</v>
      </c>
      <c r="K4282" s="6" t="str">
        <f>TEXT(data[[#This Row],[OrderTime]],"h")</f>
        <v>9</v>
      </c>
      <c r="L4282" s="1">
        <v>45630</v>
      </c>
      <c r="M4282" s="6">
        <v>0.39583333333333331</v>
      </c>
      <c r="N4282" t="s">
        <v>103</v>
      </c>
      <c r="O4282" t="s">
        <v>1037</v>
      </c>
      <c r="P4282" t="s">
        <v>77</v>
      </c>
      <c r="Q4282" t="s">
        <v>26</v>
      </c>
      <c r="R4282" t="s">
        <v>83</v>
      </c>
      <c r="S4282" t="s">
        <v>28</v>
      </c>
      <c r="T4282" t="s">
        <v>29</v>
      </c>
      <c r="U4282" t="s">
        <v>30</v>
      </c>
      <c r="V4282" s="5">
        <f>data[[#This Row],[PriceUSD]]*data[[#This Row],[Quantity]]</f>
        <v>25.64</v>
      </c>
      <c r="W4282" s="7">
        <f>data[[#This Row],[OrderDate]] + TIME(VALUE(LEFT(data[[#This Row],[OrderTime]],2)), VALUE(RIGHT(data[[#This Row],[OrderTime]],2)), 0)</f>
        <v>45629.022916666669</v>
      </c>
      <c r="X4282" s="7">
        <f>_xlfn.MINIFS(data[OrderDateTime], data[CustomerName], data[[#This Row],[CustomerName]])</f>
        <v>45547.022916666669</v>
      </c>
      <c r="Y4282" t="str">
        <f>IF(data[[#This Row],[OrderDateTime]]=data[[#This Row],[FirstOrderDateTime]], "New", "Returning")</f>
        <v>Returning</v>
      </c>
      <c r="Z4282" s="7">
        <f>data[[#This Row],[DeliveryDate]] + data[[#This Row],[DeliveryTime]]</f>
        <v>45630.395833333336</v>
      </c>
      <c r="AA4282" s="7">
        <f>data[[#This Row],[OrderDateTime]] + 1</f>
        <v>45630.022916666669</v>
      </c>
      <c r="AB4282" s="7" t="str">
        <f>IF(data[[#This Row],[DeliveryDateTime]] &lt;= data[[#This Row],[SLADue]], "On Time", "Late")</f>
        <v>Late</v>
      </c>
    </row>
    <row r="4283" spans="1:28" x14ac:dyDescent="0.2">
      <c r="A4283" t="s">
        <v>4833</v>
      </c>
      <c r="B4283" t="s">
        <v>19</v>
      </c>
      <c r="C4283" t="s">
        <v>190</v>
      </c>
      <c r="D4283" t="s">
        <v>191</v>
      </c>
      <c r="E4283" s="5">
        <v>26.65</v>
      </c>
      <c r="F4283" t="s">
        <v>71</v>
      </c>
      <c r="G4283">
        <v>3</v>
      </c>
      <c r="H4283" s="1">
        <v>45766</v>
      </c>
      <c r="I4283" s="1" t="str">
        <f>TEXT(data[[#This Row],[OrderDate]],"mmm")</f>
        <v>Apr</v>
      </c>
      <c r="J4283" s="6">
        <v>0.51666666666666672</v>
      </c>
      <c r="K4283" s="6" t="str">
        <f>TEXT(data[[#This Row],[OrderTime]],"h")</f>
        <v>12</v>
      </c>
      <c r="L4283" s="1">
        <v>45766</v>
      </c>
      <c r="M4283" s="6">
        <v>0.80833333333333335</v>
      </c>
      <c r="N4283" t="s">
        <v>57</v>
      </c>
      <c r="O4283" t="s">
        <v>683</v>
      </c>
      <c r="P4283" t="s">
        <v>25</v>
      </c>
      <c r="Q4283" t="s">
        <v>53</v>
      </c>
      <c r="R4283" t="s">
        <v>192</v>
      </c>
      <c r="S4283" t="s">
        <v>47</v>
      </c>
      <c r="T4283" t="s">
        <v>29</v>
      </c>
      <c r="U4283" t="s">
        <v>39</v>
      </c>
      <c r="V4283" s="5">
        <f>data[[#This Row],[PriceUSD]]*data[[#This Row],[Quantity]]</f>
        <v>79.949999999999989</v>
      </c>
      <c r="W4283" s="7">
        <f>data[[#This Row],[OrderDate]] + TIME(VALUE(LEFT(data[[#This Row],[OrderTime]],2)), VALUE(RIGHT(data[[#This Row],[OrderTime]],2)), 0)</f>
        <v>45766.046527777777</v>
      </c>
      <c r="X4283" s="7">
        <f>_xlfn.MINIFS(data[OrderDateTime], data[CustomerName], data[[#This Row],[CustomerName]])</f>
        <v>45550.038888888892</v>
      </c>
      <c r="Y4283" t="str">
        <f>IF(data[[#This Row],[OrderDateTime]]=data[[#This Row],[FirstOrderDateTime]], "New", "Returning")</f>
        <v>Returning</v>
      </c>
      <c r="Z4283" s="7">
        <f>data[[#This Row],[DeliveryDate]] + data[[#This Row],[DeliveryTime]]</f>
        <v>45766.808333333334</v>
      </c>
      <c r="AA4283" s="7">
        <f>data[[#This Row],[OrderDateTime]] + 1</f>
        <v>45767.046527777777</v>
      </c>
      <c r="AB4283" s="7" t="str">
        <f>IF(data[[#This Row],[DeliveryDateTime]] &lt;= data[[#This Row],[SLADue]], "On Time", "Late")</f>
        <v>On Time</v>
      </c>
    </row>
    <row r="4284" spans="1:28" x14ac:dyDescent="0.2">
      <c r="A4284" t="s">
        <v>4834</v>
      </c>
      <c r="B4284" t="s">
        <v>19</v>
      </c>
      <c r="C4284" t="s">
        <v>126</v>
      </c>
      <c r="D4284" t="s">
        <v>127</v>
      </c>
      <c r="E4284" s="5">
        <v>20.309999999999999</v>
      </c>
      <c r="F4284" t="s">
        <v>138</v>
      </c>
      <c r="G4284">
        <v>2</v>
      </c>
      <c r="H4284" s="1">
        <v>45603</v>
      </c>
      <c r="I4284" s="1" t="str">
        <f>TEXT(data[[#This Row],[OrderDate]],"mmm")</f>
        <v>Nov</v>
      </c>
      <c r="J4284" s="6">
        <v>0.48541666666666666</v>
      </c>
      <c r="K4284" s="6" t="str">
        <f>TEXT(data[[#This Row],[OrderTime]],"h")</f>
        <v>11</v>
      </c>
      <c r="L4284" s="1">
        <v>45604</v>
      </c>
      <c r="M4284" s="6">
        <v>0.48541666666666666</v>
      </c>
      <c r="N4284" t="s">
        <v>75</v>
      </c>
      <c r="O4284" t="s">
        <v>253</v>
      </c>
      <c r="P4284" t="s">
        <v>25</v>
      </c>
      <c r="Q4284" t="s">
        <v>53</v>
      </c>
      <c r="R4284" t="s">
        <v>129</v>
      </c>
      <c r="S4284" t="s">
        <v>28</v>
      </c>
      <c r="T4284" t="s">
        <v>136</v>
      </c>
      <c r="U4284" t="s">
        <v>39</v>
      </c>
      <c r="V4284" s="5">
        <f>data[[#This Row],[PriceUSD]]*data[[#This Row],[Quantity]]</f>
        <v>40.619999999999997</v>
      </c>
      <c r="W4284" s="7">
        <f>data[[#This Row],[OrderDate]] + TIME(VALUE(LEFT(data[[#This Row],[OrderTime]],2)), VALUE(RIGHT(data[[#This Row],[OrderTime]],2)), 0)</f>
        <v>45603.046527777777</v>
      </c>
      <c r="X4284" s="7">
        <f>_xlfn.MINIFS(data[OrderDateTime], data[CustomerName], data[[#This Row],[CustomerName]])</f>
        <v>45543.038888888892</v>
      </c>
      <c r="Y4284" t="str">
        <f>IF(data[[#This Row],[OrderDateTime]]=data[[#This Row],[FirstOrderDateTime]], "New", "Returning")</f>
        <v>Returning</v>
      </c>
      <c r="Z4284" s="7">
        <f>data[[#This Row],[DeliveryDate]] + data[[#This Row],[DeliveryTime]]</f>
        <v>45604.48541666667</v>
      </c>
      <c r="AA4284" s="7">
        <f>data[[#This Row],[OrderDateTime]] + 1</f>
        <v>45604.046527777777</v>
      </c>
      <c r="AB4284" s="7" t="str">
        <f>IF(data[[#This Row],[DeliveryDateTime]] &lt;= data[[#This Row],[SLADue]], "On Time", "Late")</f>
        <v>Late</v>
      </c>
    </row>
    <row r="4285" spans="1:28" x14ac:dyDescent="0.2">
      <c r="A4285" t="s">
        <v>4835</v>
      </c>
      <c r="B4285" t="s">
        <v>19</v>
      </c>
      <c r="C4285" t="s">
        <v>258</v>
      </c>
      <c r="D4285" t="s">
        <v>259</v>
      </c>
      <c r="E4285" s="5">
        <v>126.65</v>
      </c>
      <c r="F4285" t="s">
        <v>51</v>
      </c>
      <c r="G4285">
        <v>1</v>
      </c>
      <c r="H4285" s="1">
        <v>45561</v>
      </c>
      <c r="I4285" s="1" t="str">
        <f>TEXT(data[[#This Row],[OrderDate]],"mmm")</f>
        <v>Sep</v>
      </c>
      <c r="J4285" s="6">
        <v>0.79027777777777775</v>
      </c>
      <c r="K4285" s="6" t="str">
        <f>TEXT(data[[#This Row],[OrderTime]],"h")</f>
        <v>18</v>
      </c>
      <c r="L4285" s="1">
        <v>45563</v>
      </c>
      <c r="M4285" s="6">
        <v>0.7680555555555556</v>
      </c>
      <c r="N4285" t="s">
        <v>44</v>
      </c>
      <c r="O4285" t="s">
        <v>920</v>
      </c>
      <c r="P4285" t="s">
        <v>25</v>
      </c>
      <c r="Q4285" t="s">
        <v>26</v>
      </c>
      <c r="R4285" t="s">
        <v>261</v>
      </c>
      <c r="S4285" t="s">
        <v>105</v>
      </c>
      <c r="T4285" t="s">
        <v>106</v>
      </c>
      <c r="U4285" t="s">
        <v>39</v>
      </c>
      <c r="V4285" s="5">
        <f>data[[#This Row],[PriceUSD]]*data[[#This Row],[Quantity]]</f>
        <v>126.65</v>
      </c>
      <c r="W4285" s="7">
        <f>data[[#This Row],[OrderDate]] + TIME(VALUE(LEFT(data[[#This Row],[OrderTime]],2)), VALUE(RIGHT(data[[#This Row],[OrderTime]],2)), 0)</f>
        <v>45561.054166666669</v>
      </c>
      <c r="X4285" s="7">
        <f>_xlfn.MINIFS(data[OrderDateTime], data[CustomerName], data[[#This Row],[CustomerName]])</f>
        <v>45533.054166666669</v>
      </c>
      <c r="Y4285" t="str">
        <f>IF(data[[#This Row],[OrderDateTime]]=data[[#This Row],[FirstOrderDateTime]], "New", "Returning")</f>
        <v>Returning</v>
      </c>
      <c r="Z4285" s="7">
        <f>data[[#This Row],[DeliveryDate]] + data[[#This Row],[DeliveryTime]]</f>
        <v>45563.768055555556</v>
      </c>
      <c r="AA4285" s="7">
        <f>data[[#This Row],[OrderDateTime]] + 1</f>
        <v>45562.054166666669</v>
      </c>
      <c r="AB4285" s="7" t="str">
        <f>IF(data[[#This Row],[DeliveryDateTime]] &lt;= data[[#This Row],[SLADue]], "On Time", "Late")</f>
        <v>Late</v>
      </c>
    </row>
    <row r="4286" spans="1:28" x14ac:dyDescent="0.2">
      <c r="A4286" t="s">
        <v>4836</v>
      </c>
      <c r="B4286" t="s">
        <v>19</v>
      </c>
      <c r="C4286" t="s">
        <v>126</v>
      </c>
      <c r="D4286" t="s">
        <v>127</v>
      </c>
      <c r="E4286" s="5">
        <v>23.95</v>
      </c>
      <c r="F4286" t="s">
        <v>138</v>
      </c>
      <c r="G4286">
        <v>1</v>
      </c>
      <c r="H4286" s="1">
        <v>45562</v>
      </c>
      <c r="I4286" s="1" t="str">
        <f>TEXT(data[[#This Row],[OrderDate]],"mmm")</f>
        <v>Sep</v>
      </c>
      <c r="J4286" s="6">
        <v>0.8208333333333333</v>
      </c>
      <c r="K4286" s="6" t="str">
        <f>TEXT(data[[#This Row],[OrderTime]],"h")</f>
        <v>19</v>
      </c>
      <c r="L4286" s="1">
        <v>45565</v>
      </c>
      <c r="M4286" s="6">
        <v>0.57013888888888886</v>
      </c>
      <c r="N4286" t="s">
        <v>103</v>
      </c>
      <c r="O4286" t="s">
        <v>381</v>
      </c>
      <c r="P4286" t="s">
        <v>77</v>
      </c>
      <c r="Q4286" t="s">
        <v>26</v>
      </c>
      <c r="R4286" t="s">
        <v>129</v>
      </c>
      <c r="S4286" t="s">
        <v>105</v>
      </c>
      <c r="T4286" t="s">
        <v>59</v>
      </c>
      <c r="U4286" t="s">
        <v>67</v>
      </c>
      <c r="V4286" s="5">
        <f>data[[#This Row],[PriceUSD]]*data[[#This Row],[Quantity]]</f>
        <v>23.95</v>
      </c>
      <c r="W4286" s="7">
        <f>data[[#This Row],[OrderDate]] + TIME(VALUE(LEFT(data[[#This Row],[OrderTime]],2)), VALUE(RIGHT(data[[#This Row],[OrderTime]],2)), 0)</f>
        <v>45562.022916666669</v>
      </c>
      <c r="X4286" s="7">
        <f>_xlfn.MINIFS(data[OrderDateTime], data[CustomerName], data[[#This Row],[CustomerName]])</f>
        <v>45547.038888888892</v>
      </c>
      <c r="Y4286" t="str">
        <f>IF(data[[#This Row],[OrderDateTime]]=data[[#This Row],[FirstOrderDateTime]], "New", "Returning")</f>
        <v>Returning</v>
      </c>
      <c r="Z4286" s="7">
        <f>data[[#This Row],[DeliveryDate]] + data[[#This Row],[DeliveryTime]]</f>
        <v>45565.570138888892</v>
      </c>
      <c r="AA4286" s="7">
        <f>data[[#This Row],[OrderDateTime]] + 1</f>
        <v>45563.022916666669</v>
      </c>
      <c r="AB4286" s="7" t="str">
        <f>IF(data[[#This Row],[DeliveryDateTime]] &lt;= data[[#This Row],[SLADue]], "On Time", "Late")</f>
        <v>Late</v>
      </c>
    </row>
    <row r="4287" spans="1:28" x14ac:dyDescent="0.2">
      <c r="A4287" t="s">
        <v>4837</v>
      </c>
      <c r="B4287" t="s">
        <v>19</v>
      </c>
      <c r="C4287" t="s">
        <v>79</v>
      </c>
      <c r="D4287" t="s">
        <v>80</v>
      </c>
      <c r="E4287" s="5">
        <v>32.549999999999997</v>
      </c>
      <c r="F4287" t="s">
        <v>81</v>
      </c>
      <c r="G4287">
        <v>1</v>
      </c>
      <c r="H4287" s="1">
        <v>45717</v>
      </c>
      <c r="I4287" s="1" t="str">
        <f>TEXT(data[[#This Row],[OrderDate]],"mmm")</f>
        <v>Mar</v>
      </c>
      <c r="J4287" s="6">
        <v>0.65347222222222223</v>
      </c>
      <c r="K4287" s="6" t="str">
        <f>TEXT(data[[#This Row],[OrderTime]],"h")</f>
        <v>15</v>
      </c>
      <c r="L4287" s="1">
        <v>45718</v>
      </c>
      <c r="M4287" s="6">
        <v>0.7368055555555556</v>
      </c>
      <c r="N4287" t="s">
        <v>388</v>
      </c>
      <c r="O4287" t="s">
        <v>657</v>
      </c>
      <c r="P4287" t="s">
        <v>234</v>
      </c>
      <c r="Q4287" t="s">
        <v>53</v>
      </c>
      <c r="R4287" t="s">
        <v>83</v>
      </c>
      <c r="S4287" t="s">
        <v>28</v>
      </c>
      <c r="T4287" t="s">
        <v>29</v>
      </c>
      <c r="U4287" t="s">
        <v>30</v>
      </c>
      <c r="V4287" s="5">
        <f>data[[#This Row],[PriceUSD]]*data[[#This Row],[Quantity]]</f>
        <v>32.549999999999997</v>
      </c>
      <c r="W4287" s="7">
        <f>data[[#This Row],[OrderDate]] + TIME(VALUE(LEFT(data[[#This Row],[OrderTime]],2)), VALUE(RIGHT(data[[#This Row],[OrderTime]],2)), 0)</f>
        <v>45717.015277777777</v>
      </c>
      <c r="X4287" s="7">
        <f>_xlfn.MINIFS(data[OrderDateTime], data[CustomerName], data[[#This Row],[CustomerName]])</f>
        <v>45521.038888888892</v>
      </c>
      <c r="Y4287" t="str">
        <f>IF(data[[#This Row],[OrderDateTime]]=data[[#This Row],[FirstOrderDateTime]], "New", "Returning")</f>
        <v>Returning</v>
      </c>
      <c r="Z4287" s="7">
        <f>data[[#This Row],[DeliveryDate]] + data[[#This Row],[DeliveryTime]]</f>
        <v>45718.736805555556</v>
      </c>
      <c r="AA4287" s="7">
        <f>data[[#This Row],[OrderDateTime]] + 1</f>
        <v>45718.015277777777</v>
      </c>
      <c r="AB4287" s="7" t="str">
        <f>IF(data[[#This Row],[DeliveryDateTime]] &lt;= data[[#This Row],[SLADue]], "On Time", "Late")</f>
        <v>Late</v>
      </c>
    </row>
    <row r="4288" spans="1:28" x14ac:dyDescent="0.2">
      <c r="A4288" t="s">
        <v>4838</v>
      </c>
      <c r="B4288" t="s">
        <v>19</v>
      </c>
      <c r="C4288" t="s">
        <v>20</v>
      </c>
      <c r="D4288" t="s">
        <v>21</v>
      </c>
      <c r="E4288" s="5">
        <v>18.36</v>
      </c>
      <c r="F4288" t="s">
        <v>22</v>
      </c>
      <c r="G4288">
        <v>1</v>
      </c>
      <c r="H4288" s="1">
        <v>45706</v>
      </c>
      <c r="I4288" s="1" t="str">
        <f>TEXT(data[[#This Row],[OrderDate]],"mmm")</f>
        <v>Feb</v>
      </c>
      <c r="J4288" s="6">
        <v>0.87777777777777777</v>
      </c>
      <c r="K4288" s="6" t="str">
        <f>TEXT(data[[#This Row],[OrderTime]],"h")</f>
        <v>21</v>
      </c>
      <c r="L4288" s="1">
        <v>45707</v>
      </c>
      <c r="M4288" s="6">
        <v>0.66597222222222219</v>
      </c>
      <c r="N4288" t="s">
        <v>213</v>
      </c>
      <c r="O4288" t="s">
        <v>651</v>
      </c>
      <c r="P4288" t="s">
        <v>36</v>
      </c>
      <c r="Q4288" t="s">
        <v>53</v>
      </c>
      <c r="R4288" t="s">
        <v>27</v>
      </c>
      <c r="S4288" t="s">
        <v>28</v>
      </c>
      <c r="T4288" t="s">
        <v>38</v>
      </c>
      <c r="U4288" t="s">
        <v>39</v>
      </c>
      <c r="V4288" s="5">
        <f>data[[#This Row],[PriceUSD]]*data[[#This Row],[Quantity]]</f>
        <v>18.36</v>
      </c>
      <c r="W4288" s="7">
        <f>data[[#This Row],[OrderDate]] + TIME(VALUE(LEFT(data[[#This Row],[OrderTime]],2)), VALUE(RIGHT(data[[#This Row],[OrderTime]],2)), 0)</f>
        <v>45706.054166666669</v>
      </c>
      <c r="X4288" s="7">
        <f>_xlfn.MINIFS(data[OrderDateTime], data[CustomerName], data[[#This Row],[CustomerName]])</f>
        <v>45522.038888888892</v>
      </c>
      <c r="Y4288" t="str">
        <f>IF(data[[#This Row],[OrderDateTime]]=data[[#This Row],[FirstOrderDateTime]], "New", "Returning")</f>
        <v>Returning</v>
      </c>
      <c r="Z4288" s="7">
        <f>data[[#This Row],[DeliveryDate]] + data[[#This Row],[DeliveryTime]]</f>
        <v>45707.665972222225</v>
      </c>
      <c r="AA4288" s="7">
        <f>data[[#This Row],[OrderDateTime]] + 1</f>
        <v>45707.054166666669</v>
      </c>
      <c r="AB4288" s="7" t="str">
        <f>IF(data[[#This Row],[DeliveryDateTime]] &lt;= data[[#This Row],[SLADue]], "On Time", "Late")</f>
        <v>Late</v>
      </c>
    </row>
    <row r="4289" spans="1:28" x14ac:dyDescent="0.2">
      <c r="A4289" t="s">
        <v>4839</v>
      </c>
      <c r="B4289" t="s">
        <v>19</v>
      </c>
      <c r="C4289" t="s">
        <v>117</v>
      </c>
      <c r="D4289" t="s">
        <v>118</v>
      </c>
      <c r="E4289" s="5">
        <v>73.61</v>
      </c>
      <c r="F4289" t="s">
        <v>182</v>
      </c>
      <c r="G4289">
        <v>1</v>
      </c>
      <c r="H4289" s="1">
        <v>45672</v>
      </c>
      <c r="I4289" s="1" t="str">
        <f>TEXT(data[[#This Row],[OrderDate]],"mmm")</f>
        <v>Jan</v>
      </c>
      <c r="J4289" s="6">
        <v>0.86388888888888893</v>
      </c>
      <c r="K4289" s="6" t="str">
        <f>TEXT(data[[#This Row],[OrderTime]],"h")</f>
        <v>20</v>
      </c>
      <c r="L4289" s="1">
        <v>45673</v>
      </c>
      <c r="M4289" s="6">
        <v>0.85763888888888884</v>
      </c>
      <c r="N4289" t="s">
        <v>750</v>
      </c>
      <c r="O4289" t="s">
        <v>329</v>
      </c>
      <c r="P4289" t="s">
        <v>234</v>
      </c>
      <c r="Q4289" t="s">
        <v>26</v>
      </c>
      <c r="R4289" t="s">
        <v>66</v>
      </c>
      <c r="S4289" t="s">
        <v>28</v>
      </c>
      <c r="T4289" t="s">
        <v>29</v>
      </c>
      <c r="U4289" t="s">
        <v>30</v>
      </c>
      <c r="V4289" s="5">
        <f>data[[#This Row],[PriceUSD]]*data[[#This Row],[Quantity]]</f>
        <v>73.61</v>
      </c>
      <c r="W4289" s="7">
        <f>data[[#This Row],[OrderDate]] + TIME(VALUE(LEFT(data[[#This Row],[OrderTime]],2)), VALUE(RIGHT(data[[#This Row],[OrderTime]],2)), 0)</f>
        <v>45672.061805555553</v>
      </c>
      <c r="X4289" s="7">
        <f>_xlfn.MINIFS(data[OrderDateTime], data[CustomerName], data[[#This Row],[CustomerName]])</f>
        <v>45621.046527777777</v>
      </c>
      <c r="Y4289" t="str">
        <f>IF(data[[#This Row],[OrderDateTime]]=data[[#This Row],[FirstOrderDateTime]], "New", "Returning")</f>
        <v>Returning</v>
      </c>
      <c r="Z4289" s="7">
        <f>data[[#This Row],[DeliveryDate]] + data[[#This Row],[DeliveryTime]]</f>
        <v>45673.857638888891</v>
      </c>
      <c r="AA4289" s="7">
        <f>data[[#This Row],[OrderDateTime]] + 1</f>
        <v>45673.061805555553</v>
      </c>
      <c r="AB4289" s="7" t="str">
        <f>IF(data[[#This Row],[DeliveryDateTime]] &lt;= data[[#This Row],[SLADue]], "On Time", "Late")</f>
        <v>Late</v>
      </c>
    </row>
    <row r="4290" spans="1:28" x14ac:dyDescent="0.2">
      <c r="A4290" t="s">
        <v>4840</v>
      </c>
      <c r="B4290" t="s">
        <v>19</v>
      </c>
      <c r="C4290" t="s">
        <v>126</v>
      </c>
      <c r="D4290" t="s">
        <v>127</v>
      </c>
      <c r="E4290" s="5">
        <v>20.99</v>
      </c>
      <c r="F4290" t="s">
        <v>71</v>
      </c>
      <c r="G4290">
        <v>1</v>
      </c>
      <c r="H4290" s="1">
        <v>45762</v>
      </c>
      <c r="I4290" s="1" t="str">
        <f>TEXT(data[[#This Row],[OrderDate]],"mmm")</f>
        <v>Apr</v>
      </c>
      <c r="J4290" s="6">
        <v>0.73819444444444449</v>
      </c>
      <c r="K4290" s="6" t="str">
        <f>TEXT(data[[#This Row],[OrderTime]],"h")</f>
        <v>17</v>
      </c>
      <c r="L4290" s="1">
        <v>45763</v>
      </c>
      <c r="M4290" s="6">
        <v>0.77986111111111112</v>
      </c>
      <c r="N4290" t="s">
        <v>750</v>
      </c>
      <c r="O4290" t="s">
        <v>649</v>
      </c>
      <c r="P4290" t="s">
        <v>234</v>
      </c>
      <c r="Q4290" t="s">
        <v>53</v>
      </c>
      <c r="R4290" t="s">
        <v>129</v>
      </c>
      <c r="S4290" t="s">
        <v>28</v>
      </c>
      <c r="T4290" t="s">
        <v>106</v>
      </c>
      <c r="U4290" t="s">
        <v>30</v>
      </c>
      <c r="V4290" s="5">
        <f>data[[#This Row],[PriceUSD]]*data[[#This Row],[Quantity]]</f>
        <v>20.99</v>
      </c>
      <c r="W4290" s="7">
        <f>data[[#This Row],[OrderDate]] + TIME(VALUE(LEFT(data[[#This Row],[OrderTime]],2)), VALUE(RIGHT(data[[#This Row],[OrderTime]],2)), 0)</f>
        <v>45762.030555555553</v>
      </c>
      <c r="X4290" s="7">
        <f>_xlfn.MINIFS(data[OrderDateTime], data[CustomerName], data[[#This Row],[CustomerName]])</f>
        <v>45524.007638888892</v>
      </c>
      <c r="Y4290" t="str">
        <f>IF(data[[#This Row],[OrderDateTime]]=data[[#This Row],[FirstOrderDateTime]], "New", "Returning")</f>
        <v>Returning</v>
      </c>
      <c r="Z4290" s="7">
        <f>data[[#This Row],[DeliveryDate]] + data[[#This Row],[DeliveryTime]]</f>
        <v>45763.779861111114</v>
      </c>
      <c r="AA4290" s="7">
        <f>data[[#This Row],[OrderDateTime]] + 1</f>
        <v>45763.030555555553</v>
      </c>
      <c r="AB4290" s="7" t="str">
        <f>IF(data[[#This Row],[DeliveryDateTime]] &lt;= data[[#This Row],[SLADue]], "On Time", "Late")</f>
        <v>Late</v>
      </c>
    </row>
    <row r="4291" spans="1:28" x14ac:dyDescent="0.2">
      <c r="A4291" t="s">
        <v>4841</v>
      </c>
      <c r="B4291" t="s">
        <v>19</v>
      </c>
      <c r="C4291" t="s">
        <v>69</v>
      </c>
      <c r="D4291" t="s">
        <v>70</v>
      </c>
      <c r="E4291" s="5">
        <v>61.47</v>
      </c>
      <c r="F4291" t="s">
        <v>51</v>
      </c>
      <c r="G4291">
        <v>1</v>
      </c>
      <c r="H4291" s="1">
        <v>45680</v>
      </c>
      <c r="I4291" s="1" t="str">
        <f>TEXT(data[[#This Row],[OrderDate]],"mmm")</f>
        <v>Jan</v>
      </c>
      <c r="J4291" s="6">
        <v>0.87222222222222223</v>
      </c>
      <c r="K4291" s="6" t="str">
        <f>TEXT(data[[#This Row],[OrderTime]],"h")</f>
        <v>20</v>
      </c>
      <c r="L4291" s="1">
        <v>45681</v>
      </c>
      <c r="M4291" s="6">
        <v>0.87222222222222223</v>
      </c>
      <c r="N4291" t="s">
        <v>139</v>
      </c>
      <c r="O4291" t="s">
        <v>927</v>
      </c>
      <c r="P4291" t="s">
        <v>36</v>
      </c>
      <c r="Q4291" t="s">
        <v>26</v>
      </c>
      <c r="R4291" t="s">
        <v>37</v>
      </c>
      <c r="S4291" t="s">
        <v>28</v>
      </c>
      <c r="T4291" t="s">
        <v>59</v>
      </c>
      <c r="U4291" t="s">
        <v>30</v>
      </c>
      <c r="V4291" s="5">
        <f>data[[#This Row],[PriceUSD]]*data[[#This Row],[Quantity]]</f>
        <v>61.47</v>
      </c>
      <c r="W4291" s="7">
        <f>data[[#This Row],[OrderDate]] + TIME(VALUE(LEFT(data[[#This Row],[OrderTime]],2)), VALUE(RIGHT(data[[#This Row],[OrderTime]],2)), 0)</f>
        <v>45680.015277777777</v>
      </c>
      <c r="X4291" s="7">
        <f>_xlfn.MINIFS(data[OrderDateTime], data[CustomerName], data[[#This Row],[CustomerName]])</f>
        <v>45534.054166666669</v>
      </c>
      <c r="Y4291" t="str">
        <f>IF(data[[#This Row],[OrderDateTime]]=data[[#This Row],[FirstOrderDateTime]], "New", "Returning")</f>
        <v>Returning</v>
      </c>
      <c r="Z4291" s="7">
        <f>data[[#This Row],[DeliveryDate]] + data[[#This Row],[DeliveryTime]]</f>
        <v>45681.87222222222</v>
      </c>
      <c r="AA4291" s="7">
        <f>data[[#This Row],[OrderDateTime]] + 1</f>
        <v>45681.015277777777</v>
      </c>
      <c r="AB4291" s="7" t="str">
        <f>IF(data[[#This Row],[DeliveryDateTime]] &lt;= data[[#This Row],[SLADue]], "On Time", "Late")</f>
        <v>Late</v>
      </c>
    </row>
    <row r="4292" spans="1:28" x14ac:dyDescent="0.2">
      <c r="A4292" t="s">
        <v>4842</v>
      </c>
      <c r="B4292" t="s">
        <v>19</v>
      </c>
      <c r="C4292" t="s">
        <v>41</v>
      </c>
      <c r="D4292" t="s">
        <v>42</v>
      </c>
      <c r="E4292" s="5">
        <v>33.04</v>
      </c>
      <c r="F4292" t="s">
        <v>56</v>
      </c>
      <c r="G4292">
        <v>2</v>
      </c>
      <c r="H4292" s="1">
        <v>45555</v>
      </c>
      <c r="I4292" s="1" t="str">
        <f>TEXT(data[[#This Row],[OrderDate]],"mmm")</f>
        <v>Sep</v>
      </c>
      <c r="J4292" s="6">
        <v>0.46388888888888891</v>
      </c>
      <c r="K4292" s="6" t="str">
        <f>TEXT(data[[#This Row],[OrderTime]],"h")</f>
        <v>11</v>
      </c>
      <c r="L4292" s="1">
        <v>45555</v>
      </c>
      <c r="M4292" s="6">
        <v>0.75555555555555554</v>
      </c>
      <c r="N4292" t="s">
        <v>75</v>
      </c>
      <c r="O4292" t="s">
        <v>96</v>
      </c>
      <c r="P4292" t="s">
        <v>25</v>
      </c>
      <c r="Q4292" t="s">
        <v>26</v>
      </c>
      <c r="R4292" t="s">
        <v>46</v>
      </c>
      <c r="S4292" t="s">
        <v>47</v>
      </c>
      <c r="T4292" t="s">
        <v>38</v>
      </c>
      <c r="U4292" t="s">
        <v>30</v>
      </c>
      <c r="V4292" s="5">
        <f>data[[#This Row],[PriceUSD]]*data[[#This Row],[Quantity]]</f>
        <v>66.08</v>
      </c>
      <c r="W4292" s="7">
        <f>data[[#This Row],[OrderDate]] + TIME(VALUE(LEFT(data[[#This Row],[OrderTime]],2)), VALUE(RIGHT(data[[#This Row],[OrderTime]],2)), 0)</f>
        <v>45555.061805555553</v>
      </c>
      <c r="X4292" s="7">
        <f>_xlfn.MINIFS(data[OrderDateTime], data[CustomerName], data[[#This Row],[CustomerName]])</f>
        <v>45555.061805555553</v>
      </c>
      <c r="Y4292" t="str">
        <f>IF(data[[#This Row],[OrderDateTime]]=data[[#This Row],[FirstOrderDateTime]], "New", "Returning")</f>
        <v>New</v>
      </c>
      <c r="Z4292" s="7">
        <f>data[[#This Row],[DeliveryDate]] + data[[#This Row],[DeliveryTime]]</f>
        <v>45555.755555555559</v>
      </c>
      <c r="AA4292" s="7">
        <f>data[[#This Row],[OrderDateTime]] + 1</f>
        <v>45556.061805555553</v>
      </c>
      <c r="AB4292" s="7" t="str">
        <f>IF(data[[#This Row],[DeliveryDateTime]] &lt;= data[[#This Row],[SLADue]], "On Time", "Late")</f>
        <v>On Time</v>
      </c>
    </row>
    <row r="4293" spans="1:28" x14ac:dyDescent="0.2">
      <c r="A4293" t="s">
        <v>4843</v>
      </c>
      <c r="B4293" t="s">
        <v>19</v>
      </c>
      <c r="C4293" t="s">
        <v>41</v>
      </c>
      <c r="D4293" t="s">
        <v>42</v>
      </c>
      <c r="E4293" s="5">
        <v>32.1</v>
      </c>
      <c r="F4293" t="s">
        <v>182</v>
      </c>
      <c r="G4293">
        <v>2</v>
      </c>
      <c r="H4293" s="1">
        <v>45715</v>
      </c>
      <c r="I4293" s="1" t="str">
        <f>TEXT(data[[#This Row],[OrderDate]],"mmm")</f>
        <v>Feb</v>
      </c>
      <c r="J4293" s="6">
        <v>0.52083333333333337</v>
      </c>
      <c r="K4293" s="6" t="str">
        <f>TEXT(data[[#This Row],[OrderTime]],"h")</f>
        <v>12</v>
      </c>
      <c r="L4293" s="1">
        <v>45716</v>
      </c>
      <c r="M4293" s="6">
        <v>0.72916666666666663</v>
      </c>
      <c r="N4293" t="s">
        <v>120</v>
      </c>
      <c r="O4293" t="s">
        <v>168</v>
      </c>
      <c r="P4293" t="s">
        <v>25</v>
      </c>
      <c r="Q4293" t="s">
        <v>53</v>
      </c>
      <c r="R4293" t="s">
        <v>46</v>
      </c>
      <c r="S4293" t="s">
        <v>28</v>
      </c>
      <c r="T4293" t="s">
        <v>29</v>
      </c>
      <c r="U4293" t="s">
        <v>30</v>
      </c>
      <c r="V4293" s="5">
        <f>data[[#This Row],[PriceUSD]]*data[[#This Row],[Quantity]]</f>
        <v>64.2</v>
      </c>
      <c r="W4293" s="7">
        <f>data[[#This Row],[OrderDate]] + TIME(VALUE(LEFT(data[[#This Row],[OrderTime]],2)), VALUE(RIGHT(data[[#This Row],[OrderTime]],2)), 0)</f>
        <v>45715.022916666669</v>
      </c>
      <c r="X4293" s="7">
        <f>_xlfn.MINIFS(data[OrderDateTime], data[CustomerName], data[[#This Row],[CustomerName]])</f>
        <v>45521.054166666669</v>
      </c>
      <c r="Y4293" t="str">
        <f>IF(data[[#This Row],[OrderDateTime]]=data[[#This Row],[FirstOrderDateTime]], "New", "Returning")</f>
        <v>Returning</v>
      </c>
      <c r="Z4293" s="7">
        <f>data[[#This Row],[DeliveryDate]] + data[[#This Row],[DeliveryTime]]</f>
        <v>45716.729166666664</v>
      </c>
      <c r="AA4293" s="7">
        <f>data[[#This Row],[OrderDateTime]] + 1</f>
        <v>45716.022916666669</v>
      </c>
      <c r="AB4293" s="7" t="str">
        <f>IF(data[[#This Row],[DeliveryDateTime]] &lt;= data[[#This Row],[SLADue]], "On Time", "Late")</f>
        <v>Late</v>
      </c>
    </row>
    <row r="4294" spans="1:28" x14ac:dyDescent="0.2">
      <c r="A4294" t="s">
        <v>4844</v>
      </c>
      <c r="B4294" t="s">
        <v>19</v>
      </c>
      <c r="C4294" t="s">
        <v>92</v>
      </c>
      <c r="D4294" t="s">
        <v>93</v>
      </c>
      <c r="E4294" s="5">
        <v>79.59</v>
      </c>
      <c r="F4294" t="s">
        <v>94</v>
      </c>
      <c r="G4294">
        <v>4</v>
      </c>
      <c r="H4294" s="1">
        <v>45664</v>
      </c>
      <c r="I4294" s="1" t="str">
        <f>TEXT(data[[#This Row],[OrderDate]],"mmm")</f>
        <v>Jan</v>
      </c>
      <c r="J4294" s="6">
        <v>0.54652777777777772</v>
      </c>
      <c r="K4294" s="6" t="str">
        <f>TEXT(data[[#This Row],[OrderTime]],"h")</f>
        <v>13</v>
      </c>
      <c r="L4294" s="1">
        <v>45665</v>
      </c>
      <c r="M4294" s="6">
        <v>0.79652777777777772</v>
      </c>
      <c r="N4294" t="s">
        <v>388</v>
      </c>
      <c r="O4294" t="s">
        <v>1417</v>
      </c>
      <c r="P4294" t="s">
        <v>234</v>
      </c>
      <c r="Q4294" t="s">
        <v>53</v>
      </c>
      <c r="R4294" t="s">
        <v>66</v>
      </c>
      <c r="S4294" t="s">
        <v>28</v>
      </c>
      <c r="T4294" t="s">
        <v>29</v>
      </c>
      <c r="U4294" t="s">
        <v>30</v>
      </c>
      <c r="V4294" s="5">
        <f>data[[#This Row],[PriceUSD]]*data[[#This Row],[Quantity]]</f>
        <v>318.36</v>
      </c>
      <c r="W4294" s="7">
        <f>data[[#This Row],[OrderDate]] + TIME(VALUE(LEFT(data[[#This Row],[OrderTime]],2)), VALUE(RIGHT(data[[#This Row],[OrderTime]],2)), 0)</f>
        <v>45664.054166666669</v>
      </c>
      <c r="X4294" s="7">
        <f>_xlfn.MINIFS(data[OrderDateTime], data[CustomerName], data[[#This Row],[CustomerName]])</f>
        <v>45540.030555555553</v>
      </c>
      <c r="Y4294" t="str">
        <f>IF(data[[#This Row],[OrderDateTime]]=data[[#This Row],[FirstOrderDateTime]], "New", "Returning")</f>
        <v>Returning</v>
      </c>
      <c r="Z4294" s="7">
        <f>data[[#This Row],[DeliveryDate]] + data[[#This Row],[DeliveryTime]]</f>
        <v>45665.796527777777</v>
      </c>
      <c r="AA4294" s="7">
        <f>data[[#This Row],[OrderDateTime]] + 1</f>
        <v>45665.054166666669</v>
      </c>
      <c r="AB4294" s="7" t="str">
        <f>IF(data[[#This Row],[DeliveryDateTime]] &lt;= data[[#This Row],[SLADue]], "On Time", "Late")</f>
        <v>Late</v>
      </c>
    </row>
    <row r="4295" spans="1:28" x14ac:dyDescent="0.2">
      <c r="A4295" t="s">
        <v>4845</v>
      </c>
      <c r="B4295" t="s">
        <v>19</v>
      </c>
      <c r="C4295" t="s">
        <v>110</v>
      </c>
      <c r="D4295" t="s">
        <v>111</v>
      </c>
      <c r="E4295" s="5">
        <v>11.09</v>
      </c>
      <c r="F4295" t="s">
        <v>87</v>
      </c>
      <c r="G4295">
        <v>1</v>
      </c>
      <c r="H4295" s="1">
        <v>45573</v>
      </c>
      <c r="I4295" s="1" t="str">
        <f>TEXT(data[[#This Row],[OrderDate]],"mmm")</f>
        <v>Oct</v>
      </c>
      <c r="J4295" s="6">
        <v>0.40208333333333335</v>
      </c>
      <c r="K4295" s="6" t="str">
        <f>TEXT(data[[#This Row],[OrderTime]],"h")</f>
        <v>9</v>
      </c>
      <c r="L4295" s="1">
        <v>45573</v>
      </c>
      <c r="M4295" s="6">
        <v>0.56874999999999998</v>
      </c>
      <c r="N4295" t="s">
        <v>310</v>
      </c>
      <c r="O4295" t="s">
        <v>603</v>
      </c>
      <c r="P4295" t="s">
        <v>180</v>
      </c>
      <c r="Q4295" t="s">
        <v>26</v>
      </c>
      <c r="R4295" t="s">
        <v>114</v>
      </c>
      <c r="S4295" t="s">
        <v>47</v>
      </c>
      <c r="T4295" t="s">
        <v>38</v>
      </c>
      <c r="U4295" t="s">
        <v>30</v>
      </c>
      <c r="V4295" s="5">
        <f>data[[#This Row],[PriceUSD]]*data[[#This Row],[Quantity]]</f>
        <v>11.09</v>
      </c>
      <c r="W4295" s="7">
        <f>data[[#This Row],[OrderDate]] + TIME(VALUE(LEFT(data[[#This Row],[OrderTime]],2)), VALUE(RIGHT(data[[#This Row],[OrderTime]],2)), 0)</f>
        <v>45573.022916666669</v>
      </c>
      <c r="X4295" s="7">
        <f>_xlfn.MINIFS(data[OrderDateTime], data[CustomerName], data[[#This Row],[CustomerName]])</f>
        <v>45511.061805555553</v>
      </c>
      <c r="Y4295" t="str">
        <f>IF(data[[#This Row],[OrderDateTime]]=data[[#This Row],[FirstOrderDateTime]], "New", "Returning")</f>
        <v>Returning</v>
      </c>
      <c r="Z4295" s="7">
        <f>data[[#This Row],[DeliveryDate]] + data[[#This Row],[DeliveryTime]]</f>
        <v>45573.568749999999</v>
      </c>
      <c r="AA4295" s="7">
        <f>data[[#This Row],[OrderDateTime]] + 1</f>
        <v>45574.022916666669</v>
      </c>
      <c r="AB4295" s="7" t="str">
        <f>IF(data[[#This Row],[DeliveryDateTime]] &lt;= data[[#This Row],[SLADue]], "On Time", "Late")</f>
        <v>On Time</v>
      </c>
    </row>
    <row r="4296" spans="1:28" x14ac:dyDescent="0.2">
      <c r="A4296" t="s">
        <v>4846</v>
      </c>
      <c r="B4296" t="s">
        <v>19</v>
      </c>
      <c r="C4296" t="s">
        <v>41</v>
      </c>
      <c r="D4296" t="s">
        <v>42</v>
      </c>
      <c r="E4296" s="5">
        <v>30.96</v>
      </c>
      <c r="F4296" t="s">
        <v>182</v>
      </c>
      <c r="G4296">
        <v>1</v>
      </c>
      <c r="H4296" s="1">
        <v>45689</v>
      </c>
      <c r="I4296" s="1" t="str">
        <f>TEXT(data[[#This Row],[OrderDate]],"mmm")</f>
        <v>Feb</v>
      </c>
      <c r="J4296" s="6">
        <v>0.81111111111111112</v>
      </c>
      <c r="K4296" s="6" t="str">
        <f>TEXT(data[[#This Row],[OrderTime]],"h")</f>
        <v>19</v>
      </c>
      <c r="L4296" s="1">
        <v>45690</v>
      </c>
      <c r="M4296" s="6">
        <v>0.84305555555555556</v>
      </c>
      <c r="N4296" t="s">
        <v>75</v>
      </c>
      <c r="O4296" t="s">
        <v>490</v>
      </c>
      <c r="P4296" t="s">
        <v>25</v>
      </c>
      <c r="Q4296" t="s">
        <v>53</v>
      </c>
      <c r="R4296" t="s">
        <v>46</v>
      </c>
      <c r="S4296" t="s">
        <v>28</v>
      </c>
      <c r="T4296" t="s">
        <v>29</v>
      </c>
      <c r="U4296" t="s">
        <v>67</v>
      </c>
      <c r="V4296" s="5">
        <f>data[[#This Row],[PriceUSD]]*data[[#This Row],[Quantity]]</f>
        <v>30.96</v>
      </c>
      <c r="W4296" s="7">
        <f>data[[#This Row],[OrderDate]] + TIME(VALUE(LEFT(data[[#This Row],[OrderTime]],2)), VALUE(RIGHT(data[[#This Row],[OrderTime]],2)), 0)</f>
        <v>45689.007638888892</v>
      </c>
      <c r="X4296" s="7">
        <f>_xlfn.MINIFS(data[OrderDateTime], data[CustomerName], data[[#This Row],[CustomerName]])</f>
        <v>45515.061805555553</v>
      </c>
      <c r="Y4296" t="str">
        <f>IF(data[[#This Row],[OrderDateTime]]=data[[#This Row],[FirstOrderDateTime]], "New", "Returning")</f>
        <v>Returning</v>
      </c>
      <c r="Z4296" s="7">
        <f>data[[#This Row],[DeliveryDate]] + data[[#This Row],[DeliveryTime]]</f>
        <v>45690.843055555553</v>
      </c>
      <c r="AA4296" s="7">
        <f>data[[#This Row],[OrderDateTime]] + 1</f>
        <v>45690.007638888892</v>
      </c>
      <c r="AB4296" s="7" t="str">
        <f>IF(data[[#This Row],[DeliveryDateTime]] &lt;= data[[#This Row],[SLADue]], "On Time", "Late")</f>
        <v>Late</v>
      </c>
    </row>
    <row r="4297" spans="1:28" x14ac:dyDescent="0.2">
      <c r="A4297" t="s">
        <v>4847</v>
      </c>
      <c r="B4297" t="s">
        <v>19</v>
      </c>
      <c r="C4297" t="s">
        <v>32</v>
      </c>
      <c r="D4297" t="s">
        <v>33</v>
      </c>
      <c r="E4297" s="5">
        <v>47.11</v>
      </c>
      <c r="F4297" t="s">
        <v>138</v>
      </c>
      <c r="G4297">
        <v>1</v>
      </c>
      <c r="H4297" s="1">
        <v>45860</v>
      </c>
      <c r="I4297" s="1" t="str">
        <f>TEXT(data[[#This Row],[OrderDate]],"mmm")</f>
        <v>Jul</v>
      </c>
      <c r="J4297" s="6">
        <v>0.7104166666666667</v>
      </c>
      <c r="K4297" s="6" t="str">
        <f>TEXT(data[[#This Row],[OrderTime]],"h")</f>
        <v>17</v>
      </c>
      <c r="L4297" s="1">
        <v>45861</v>
      </c>
      <c r="M4297" s="6">
        <v>0.79374999999999996</v>
      </c>
      <c r="N4297" t="s">
        <v>88</v>
      </c>
      <c r="O4297" t="s">
        <v>556</v>
      </c>
      <c r="P4297" t="s">
        <v>25</v>
      </c>
      <c r="Q4297" t="s">
        <v>53</v>
      </c>
      <c r="R4297" t="s">
        <v>37</v>
      </c>
      <c r="S4297" t="s">
        <v>28</v>
      </c>
      <c r="T4297" t="s">
        <v>115</v>
      </c>
      <c r="U4297" t="s">
        <v>30</v>
      </c>
      <c r="V4297" s="5">
        <f>data[[#This Row],[PriceUSD]]*data[[#This Row],[Quantity]]</f>
        <v>47.11</v>
      </c>
      <c r="W4297" s="7">
        <f>data[[#This Row],[OrderDate]] + TIME(VALUE(LEFT(data[[#This Row],[OrderTime]],2)), VALUE(RIGHT(data[[#This Row],[OrderTime]],2)), 0)</f>
        <v>45860.046527777777</v>
      </c>
      <c r="X4297" s="7">
        <f>_xlfn.MINIFS(data[OrderDateTime], data[CustomerName], data[[#This Row],[CustomerName]])</f>
        <v>45528.030555555553</v>
      </c>
      <c r="Y4297" t="str">
        <f>IF(data[[#This Row],[OrderDateTime]]=data[[#This Row],[FirstOrderDateTime]], "New", "Returning")</f>
        <v>Returning</v>
      </c>
      <c r="Z4297" s="7">
        <f>data[[#This Row],[DeliveryDate]] + data[[#This Row],[DeliveryTime]]</f>
        <v>45861.793749999997</v>
      </c>
      <c r="AA4297" s="7">
        <f>data[[#This Row],[OrderDateTime]] + 1</f>
        <v>45861.046527777777</v>
      </c>
      <c r="AB4297" s="7" t="str">
        <f>IF(data[[#This Row],[DeliveryDateTime]] &lt;= data[[#This Row],[SLADue]], "On Time", "Late")</f>
        <v>Late</v>
      </c>
    </row>
    <row r="4298" spans="1:28" x14ac:dyDescent="0.2">
      <c r="A4298" t="s">
        <v>4848</v>
      </c>
      <c r="B4298" t="s">
        <v>19</v>
      </c>
      <c r="C4298" t="s">
        <v>92</v>
      </c>
      <c r="D4298" t="s">
        <v>93</v>
      </c>
      <c r="E4298" s="5">
        <v>86.65</v>
      </c>
      <c r="F4298" t="s">
        <v>94</v>
      </c>
      <c r="G4298">
        <v>3</v>
      </c>
      <c r="H4298" s="1">
        <v>45555</v>
      </c>
      <c r="I4298" s="1" t="str">
        <f>TEXT(data[[#This Row],[OrderDate]],"mmm")</f>
        <v>Sep</v>
      </c>
      <c r="J4298" s="6">
        <v>0.82847222222222228</v>
      </c>
      <c r="K4298" s="6" t="str">
        <f>TEXT(data[[#This Row],[OrderTime]],"h")</f>
        <v>19</v>
      </c>
      <c r="L4298" s="1">
        <v>45556</v>
      </c>
      <c r="M4298" s="6">
        <v>0.91180555555555554</v>
      </c>
      <c r="N4298" t="s">
        <v>861</v>
      </c>
      <c r="O4298" t="s">
        <v>408</v>
      </c>
      <c r="P4298" t="s">
        <v>245</v>
      </c>
      <c r="Q4298" t="s">
        <v>53</v>
      </c>
      <c r="R4298" t="s">
        <v>66</v>
      </c>
      <c r="S4298" t="s">
        <v>28</v>
      </c>
      <c r="T4298" t="s">
        <v>136</v>
      </c>
      <c r="U4298" t="s">
        <v>30</v>
      </c>
      <c r="V4298" s="5">
        <f>data[[#This Row],[PriceUSD]]*data[[#This Row],[Quantity]]</f>
        <v>259.95000000000005</v>
      </c>
      <c r="W4298" s="7">
        <f>data[[#This Row],[OrderDate]] + TIME(VALUE(LEFT(data[[#This Row],[OrderTime]],2)), VALUE(RIGHT(data[[#This Row],[OrderTime]],2)), 0)</f>
        <v>45555.015277777777</v>
      </c>
      <c r="X4298" s="7">
        <f>_xlfn.MINIFS(data[OrderDateTime], data[CustomerName], data[[#This Row],[CustomerName]])</f>
        <v>45510.061805555553</v>
      </c>
      <c r="Y4298" t="str">
        <f>IF(data[[#This Row],[OrderDateTime]]=data[[#This Row],[FirstOrderDateTime]], "New", "Returning")</f>
        <v>Returning</v>
      </c>
      <c r="Z4298" s="7">
        <f>data[[#This Row],[DeliveryDate]] + data[[#This Row],[DeliveryTime]]</f>
        <v>45556.911805555559</v>
      </c>
      <c r="AA4298" s="7">
        <f>data[[#This Row],[OrderDateTime]] + 1</f>
        <v>45556.015277777777</v>
      </c>
      <c r="AB4298" s="7" t="str">
        <f>IF(data[[#This Row],[DeliveryDateTime]] &lt;= data[[#This Row],[SLADue]], "On Time", "Late")</f>
        <v>Late</v>
      </c>
    </row>
    <row r="4299" spans="1:28" x14ac:dyDescent="0.2">
      <c r="A4299" t="s">
        <v>4849</v>
      </c>
      <c r="B4299" t="s">
        <v>19</v>
      </c>
      <c r="C4299" t="s">
        <v>79</v>
      </c>
      <c r="D4299" t="s">
        <v>80</v>
      </c>
      <c r="E4299" s="5">
        <v>31.21</v>
      </c>
      <c r="F4299" t="s">
        <v>81</v>
      </c>
      <c r="G4299">
        <v>3</v>
      </c>
      <c r="H4299" s="1">
        <v>45716</v>
      </c>
      <c r="I4299" s="1" t="str">
        <f>TEXT(data[[#This Row],[OrderDate]],"mmm")</f>
        <v>Feb</v>
      </c>
      <c r="J4299" s="6">
        <v>0.65972222222222221</v>
      </c>
      <c r="K4299" s="6" t="str">
        <f>TEXT(data[[#This Row],[OrderTime]],"h")</f>
        <v>15</v>
      </c>
      <c r="L4299" s="1">
        <v>45717</v>
      </c>
      <c r="M4299" s="6">
        <v>0.78472222222222221</v>
      </c>
      <c r="N4299" t="s">
        <v>388</v>
      </c>
      <c r="O4299" t="s">
        <v>567</v>
      </c>
      <c r="P4299" t="s">
        <v>245</v>
      </c>
      <c r="Q4299" t="s">
        <v>26</v>
      </c>
      <c r="R4299" t="s">
        <v>83</v>
      </c>
      <c r="S4299" t="s">
        <v>28</v>
      </c>
      <c r="T4299" t="s">
        <v>136</v>
      </c>
      <c r="U4299" t="s">
        <v>39</v>
      </c>
      <c r="V4299" s="5">
        <f>data[[#This Row],[PriceUSD]]*data[[#This Row],[Quantity]]</f>
        <v>93.63</v>
      </c>
      <c r="W4299" s="7">
        <f>data[[#This Row],[OrderDate]] + TIME(VALUE(LEFT(data[[#This Row],[OrderTime]],2)), VALUE(RIGHT(data[[#This Row],[OrderTime]],2)), 0)</f>
        <v>45716.015277777777</v>
      </c>
      <c r="X4299" s="7">
        <f>_xlfn.MINIFS(data[OrderDateTime], data[CustomerName], data[[#This Row],[CustomerName]])</f>
        <v>45515.022916666669</v>
      </c>
      <c r="Y4299" t="str">
        <f>IF(data[[#This Row],[OrderDateTime]]=data[[#This Row],[FirstOrderDateTime]], "New", "Returning")</f>
        <v>Returning</v>
      </c>
      <c r="Z4299" s="7">
        <f>data[[#This Row],[DeliveryDate]] + data[[#This Row],[DeliveryTime]]</f>
        <v>45717.784722222219</v>
      </c>
      <c r="AA4299" s="7">
        <f>data[[#This Row],[OrderDateTime]] + 1</f>
        <v>45717.015277777777</v>
      </c>
      <c r="AB4299" s="7" t="str">
        <f>IF(data[[#This Row],[DeliveryDateTime]] &lt;= data[[#This Row],[SLADue]], "On Time", "Late")</f>
        <v>Late</v>
      </c>
    </row>
    <row r="4300" spans="1:28" x14ac:dyDescent="0.2">
      <c r="A4300" t="s">
        <v>4850</v>
      </c>
      <c r="B4300" t="s">
        <v>19</v>
      </c>
      <c r="C4300" t="s">
        <v>20</v>
      </c>
      <c r="D4300" t="s">
        <v>21</v>
      </c>
      <c r="E4300" s="5">
        <v>18.760000000000002</v>
      </c>
      <c r="F4300" t="s">
        <v>43</v>
      </c>
      <c r="G4300">
        <v>2</v>
      </c>
      <c r="H4300" s="1">
        <v>45636</v>
      </c>
      <c r="I4300" s="1" t="str">
        <f>TEXT(data[[#This Row],[OrderDate]],"mmm")</f>
        <v>Dec</v>
      </c>
      <c r="J4300" s="6">
        <v>0.85555555555555551</v>
      </c>
      <c r="K4300" s="6" t="str">
        <f>TEXT(data[[#This Row],[OrderTime]],"h")</f>
        <v>20</v>
      </c>
      <c r="L4300" s="1">
        <v>45638</v>
      </c>
      <c r="M4300" s="6">
        <v>0.56388888888888888</v>
      </c>
      <c r="N4300" t="s">
        <v>148</v>
      </c>
      <c r="O4300" t="s">
        <v>1101</v>
      </c>
      <c r="P4300" t="s">
        <v>25</v>
      </c>
      <c r="Q4300" t="s">
        <v>53</v>
      </c>
      <c r="R4300" t="s">
        <v>27</v>
      </c>
      <c r="S4300" t="s">
        <v>105</v>
      </c>
      <c r="T4300" t="s">
        <v>38</v>
      </c>
      <c r="U4300" t="s">
        <v>39</v>
      </c>
      <c r="V4300" s="5">
        <f>data[[#This Row],[PriceUSD]]*data[[#This Row],[Quantity]]</f>
        <v>37.520000000000003</v>
      </c>
      <c r="W4300" s="7">
        <f>data[[#This Row],[OrderDate]] + TIME(VALUE(LEFT(data[[#This Row],[OrderTime]],2)), VALUE(RIGHT(data[[#This Row],[OrderTime]],2)), 0)</f>
        <v>45636.038888888892</v>
      </c>
      <c r="X4300" s="7">
        <f>_xlfn.MINIFS(data[OrderDateTime], data[CustomerName], data[[#This Row],[CustomerName]])</f>
        <v>45540.046527777777</v>
      </c>
      <c r="Y4300" t="str">
        <f>IF(data[[#This Row],[OrderDateTime]]=data[[#This Row],[FirstOrderDateTime]], "New", "Returning")</f>
        <v>Returning</v>
      </c>
      <c r="Z4300" s="7">
        <f>data[[#This Row],[DeliveryDate]] + data[[#This Row],[DeliveryTime]]</f>
        <v>45638.563888888886</v>
      </c>
      <c r="AA4300" s="7">
        <f>data[[#This Row],[OrderDateTime]] + 1</f>
        <v>45637.038888888892</v>
      </c>
      <c r="AB4300" s="7" t="str">
        <f>IF(data[[#This Row],[DeliveryDateTime]] &lt;= data[[#This Row],[SLADue]], "On Time", "Late")</f>
        <v>Late</v>
      </c>
    </row>
    <row r="4301" spans="1:28" x14ac:dyDescent="0.2">
      <c r="A4301" t="s">
        <v>4851</v>
      </c>
      <c r="B4301" t="s">
        <v>19</v>
      </c>
      <c r="C4301" t="s">
        <v>41</v>
      </c>
      <c r="D4301" t="s">
        <v>42</v>
      </c>
      <c r="E4301" s="5">
        <v>34.47</v>
      </c>
      <c r="F4301" t="s">
        <v>56</v>
      </c>
      <c r="G4301">
        <v>3</v>
      </c>
      <c r="H4301" s="1">
        <v>45514</v>
      </c>
      <c r="I4301" s="1" t="str">
        <f>TEXT(data[[#This Row],[OrderDate]],"mmm")</f>
        <v>Aug</v>
      </c>
      <c r="J4301" s="6">
        <v>0.48819444444444443</v>
      </c>
      <c r="K4301" s="6" t="str">
        <f>TEXT(data[[#This Row],[OrderTime]],"h")</f>
        <v>11</v>
      </c>
      <c r="L4301" s="1">
        <v>45514</v>
      </c>
      <c r="M4301" s="6">
        <v>0.61319444444444449</v>
      </c>
      <c r="N4301" t="s">
        <v>44</v>
      </c>
      <c r="O4301" t="s">
        <v>1309</v>
      </c>
      <c r="P4301" t="s">
        <v>25</v>
      </c>
      <c r="Q4301" t="s">
        <v>26</v>
      </c>
      <c r="R4301" t="s">
        <v>46</v>
      </c>
      <c r="S4301" t="s">
        <v>47</v>
      </c>
      <c r="T4301" t="s">
        <v>59</v>
      </c>
      <c r="U4301" t="s">
        <v>39</v>
      </c>
      <c r="V4301" s="5">
        <f>data[[#This Row],[PriceUSD]]*data[[#This Row],[Quantity]]</f>
        <v>103.41</v>
      </c>
      <c r="W4301" s="7">
        <f>data[[#This Row],[OrderDate]] + TIME(VALUE(LEFT(data[[#This Row],[OrderTime]],2)), VALUE(RIGHT(data[[#This Row],[OrderTime]],2)), 0)</f>
        <v>45514.030555555553</v>
      </c>
      <c r="X4301" s="7">
        <f>_xlfn.MINIFS(data[OrderDateTime], data[CustomerName], data[[#This Row],[CustomerName]])</f>
        <v>45512.007638888892</v>
      </c>
      <c r="Y4301" t="str">
        <f>IF(data[[#This Row],[OrderDateTime]]=data[[#This Row],[FirstOrderDateTime]], "New", "Returning")</f>
        <v>Returning</v>
      </c>
      <c r="Z4301" s="7">
        <f>data[[#This Row],[DeliveryDate]] + data[[#This Row],[DeliveryTime]]</f>
        <v>45514.613194444442</v>
      </c>
      <c r="AA4301" s="7">
        <f>data[[#This Row],[OrderDateTime]] + 1</f>
        <v>45515.030555555553</v>
      </c>
      <c r="AB4301" s="7" t="str">
        <f>IF(data[[#This Row],[DeliveryDateTime]] &lt;= data[[#This Row],[SLADue]], "On Time", "Late")</f>
        <v>On Time</v>
      </c>
    </row>
    <row r="4302" spans="1:28" x14ac:dyDescent="0.2">
      <c r="A4302" t="s">
        <v>4852</v>
      </c>
      <c r="B4302" t="s">
        <v>19</v>
      </c>
      <c r="C4302" t="s">
        <v>258</v>
      </c>
      <c r="D4302" t="s">
        <v>259</v>
      </c>
      <c r="E4302" s="5">
        <v>118.1</v>
      </c>
      <c r="F4302" t="s">
        <v>182</v>
      </c>
      <c r="G4302">
        <v>1</v>
      </c>
      <c r="H4302" s="1">
        <v>45619</v>
      </c>
      <c r="I4302" s="1" t="str">
        <f>TEXT(data[[#This Row],[OrderDate]],"mmm")</f>
        <v>Nov</v>
      </c>
      <c r="J4302" s="6">
        <v>0.77013888888888893</v>
      </c>
      <c r="K4302" s="6" t="str">
        <f>TEXT(data[[#This Row],[OrderTime]],"h")</f>
        <v>18</v>
      </c>
      <c r="L4302" s="1">
        <v>45620</v>
      </c>
      <c r="M4302" s="6">
        <v>0.77986111111111112</v>
      </c>
      <c r="N4302" t="s">
        <v>238</v>
      </c>
      <c r="O4302" t="s">
        <v>253</v>
      </c>
      <c r="P4302" t="s">
        <v>36</v>
      </c>
      <c r="Q4302" t="s">
        <v>26</v>
      </c>
      <c r="R4302" t="s">
        <v>261</v>
      </c>
      <c r="S4302" t="s">
        <v>28</v>
      </c>
      <c r="T4302" t="s">
        <v>38</v>
      </c>
      <c r="U4302" t="s">
        <v>39</v>
      </c>
      <c r="V4302" s="5">
        <f>data[[#This Row],[PriceUSD]]*data[[#This Row],[Quantity]]</f>
        <v>118.1</v>
      </c>
      <c r="W4302" s="7">
        <f>data[[#This Row],[OrderDate]] + TIME(VALUE(LEFT(data[[#This Row],[OrderTime]],2)), VALUE(RIGHT(data[[#This Row],[OrderTime]],2)), 0)</f>
        <v>45619.061805555553</v>
      </c>
      <c r="X4302" s="7">
        <f>_xlfn.MINIFS(data[OrderDateTime], data[CustomerName], data[[#This Row],[CustomerName]])</f>
        <v>45543.038888888892</v>
      </c>
      <c r="Y4302" t="str">
        <f>IF(data[[#This Row],[OrderDateTime]]=data[[#This Row],[FirstOrderDateTime]], "New", "Returning")</f>
        <v>Returning</v>
      </c>
      <c r="Z4302" s="7">
        <f>data[[#This Row],[DeliveryDate]] + data[[#This Row],[DeliveryTime]]</f>
        <v>45620.779861111114</v>
      </c>
      <c r="AA4302" s="7">
        <f>data[[#This Row],[OrderDateTime]] + 1</f>
        <v>45620.061805555553</v>
      </c>
      <c r="AB4302" s="7" t="str">
        <f>IF(data[[#This Row],[DeliveryDateTime]] &lt;= data[[#This Row],[SLADue]], "On Time", "Late")</f>
        <v>Late</v>
      </c>
    </row>
    <row r="4303" spans="1:28" x14ac:dyDescent="0.2">
      <c r="A4303" t="s">
        <v>4853</v>
      </c>
      <c r="B4303" t="s">
        <v>19</v>
      </c>
      <c r="C4303" t="s">
        <v>258</v>
      </c>
      <c r="D4303" t="s">
        <v>259</v>
      </c>
      <c r="E4303" s="5">
        <v>124.9</v>
      </c>
      <c r="F4303" t="s">
        <v>182</v>
      </c>
      <c r="G4303">
        <v>2</v>
      </c>
      <c r="H4303" s="1">
        <v>45568</v>
      </c>
      <c r="I4303" s="1" t="str">
        <f>TEXT(data[[#This Row],[OrderDate]],"mmm")</f>
        <v>Oct</v>
      </c>
      <c r="J4303" s="6">
        <v>0.64444444444444449</v>
      </c>
      <c r="K4303" s="6" t="str">
        <f>TEXT(data[[#This Row],[OrderTime]],"h")</f>
        <v>15</v>
      </c>
      <c r="L4303" s="1">
        <v>45569</v>
      </c>
      <c r="M4303" s="6">
        <v>0.81111111111111112</v>
      </c>
      <c r="N4303" t="s">
        <v>44</v>
      </c>
      <c r="O4303" t="s">
        <v>58</v>
      </c>
      <c r="P4303" t="s">
        <v>25</v>
      </c>
      <c r="Q4303" t="s">
        <v>26</v>
      </c>
      <c r="R4303" t="s">
        <v>261</v>
      </c>
      <c r="S4303" t="s">
        <v>28</v>
      </c>
      <c r="T4303" t="s">
        <v>38</v>
      </c>
      <c r="U4303" t="s">
        <v>67</v>
      </c>
      <c r="V4303" s="5">
        <f>data[[#This Row],[PriceUSD]]*data[[#This Row],[Quantity]]</f>
        <v>249.8</v>
      </c>
      <c r="W4303" s="7">
        <f>data[[#This Row],[OrderDate]] + TIME(VALUE(LEFT(data[[#This Row],[OrderTime]],2)), VALUE(RIGHT(data[[#This Row],[OrderTime]],2)), 0)</f>
        <v>45568.030555555553</v>
      </c>
      <c r="X4303" s="7">
        <f>_xlfn.MINIFS(data[OrderDateTime], data[CustomerName], data[[#This Row],[CustomerName]])</f>
        <v>45506.061805555553</v>
      </c>
      <c r="Y4303" t="str">
        <f>IF(data[[#This Row],[OrderDateTime]]=data[[#This Row],[FirstOrderDateTime]], "New", "Returning")</f>
        <v>Returning</v>
      </c>
      <c r="Z4303" s="7">
        <f>data[[#This Row],[DeliveryDate]] + data[[#This Row],[DeliveryTime]]</f>
        <v>45569.811111111114</v>
      </c>
      <c r="AA4303" s="7">
        <f>data[[#This Row],[OrderDateTime]] + 1</f>
        <v>45569.030555555553</v>
      </c>
      <c r="AB4303" s="7" t="str">
        <f>IF(data[[#This Row],[DeliveryDateTime]] &lt;= data[[#This Row],[SLADue]], "On Time", "Late")</f>
        <v>Late</v>
      </c>
    </row>
    <row r="4304" spans="1:28" x14ac:dyDescent="0.2">
      <c r="A4304" t="s">
        <v>4854</v>
      </c>
      <c r="B4304" t="s">
        <v>19</v>
      </c>
      <c r="C4304" t="s">
        <v>61</v>
      </c>
      <c r="D4304" t="s">
        <v>62</v>
      </c>
      <c r="E4304" s="5">
        <v>151.52000000000001</v>
      </c>
      <c r="F4304" t="s">
        <v>94</v>
      </c>
      <c r="G4304">
        <v>7</v>
      </c>
      <c r="H4304" s="1">
        <v>45794</v>
      </c>
      <c r="I4304" s="1" t="str">
        <f>TEXT(data[[#This Row],[OrderDate]],"mmm")</f>
        <v>May</v>
      </c>
      <c r="J4304" s="6">
        <v>0.57222222222222219</v>
      </c>
      <c r="K4304" s="6" t="str">
        <f>TEXT(data[[#This Row],[OrderTime]],"h")</f>
        <v>13</v>
      </c>
      <c r="L4304" s="1">
        <v>45795</v>
      </c>
      <c r="M4304" s="6">
        <v>0.69722222222222219</v>
      </c>
      <c r="N4304" t="s">
        <v>34</v>
      </c>
      <c r="O4304" t="s">
        <v>352</v>
      </c>
      <c r="P4304" t="s">
        <v>36</v>
      </c>
      <c r="Q4304" t="s">
        <v>53</v>
      </c>
      <c r="R4304" t="s">
        <v>66</v>
      </c>
      <c r="S4304" t="s">
        <v>28</v>
      </c>
      <c r="T4304" t="s">
        <v>29</v>
      </c>
      <c r="U4304" t="s">
        <v>30</v>
      </c>
      <c r="V4304" s="5">
        <f>data[[#This Row],[PriceUSD]]*data[[#This Row],[Quantity]]</f>
        <v>1060.6400000000001</v>
      </c>
      <c r="W4304" s="7">
        <f>data[[#This Row],[OrderDate]] + TIME(VALUE(LEFT(data[[#This Row],[OrderTime]],2)), VALUE(RIGHT(data[[#This Row],[OrderTime]],2)), 0)</f>
        <v>45794.015277777777</v>
      </c>
      <c r="X4304" s="7">
        <f>_xlfn.MINIFS(data[OrderDateTime], data[CustomerName], data[[#This Row],[CustomerName]])</f>
        <v>45513.038888888892</v>
      </c>
      <c r="Y4304" t="str">
        <f>IF(data[[#This Row],[OrderDateTime]]=data[[#This Row],[FirstOrderDateTime]], "New", "Returning")</f>
        <v>Returning</v>
      </c>
      <c r="Z4304" s="7">
        <f>data[[#This Row],[DeliveryDate]] + data[[#This Row],[DeliveryTime]]</f>
        <v>45795.697222222225</v>
      </c>
      <c r="AA4304" s="7">
        <f>data[[#This Row],[OrderDateTime]] + 1</f>
        <v>45795.015277777777</v>
      </c>
      <c r="AB4304" s="7" t="str">
        <f>IF(data[[#This Row],[DeliveryDateTime]] &lt;= data[[#This Row],[SLADue]], "On Time", "Late")</f>
        <v>Late</v>
      </c>
    </row>
    <row r="4305" spans="1:28" x14ac:dyDescent="0.2">
      <c r="A4305" t="s">
        <v>4855</v>
      </c>
      <c r="B4305" t="s">
        <v>19</v>
      </c>
      <c r="C4305" t="s">
        <v>117</v>
      </c>
      <c r="D4305" t="s">
        <v>118</v>
      </c>
      <c r="E4305" s="5">
        <v>69.040000000000006</v>
      </c>
      <c r="F4305" t="s">
        <v>94</v>
      </c>
      <c r="G4305">
        <v>3</v>
      </c>
      <c r="H4305" s="1">
        <v>45851</v>
      </c>
      <c r="I4305" s="1" t="str">
        <f>TEXT(data[[#This Row],[OrderDate]],"mmm")</f>
        <v>Jul</v>
      </c>
      <c r="J4305" s="6">
        <v>0.68472222222222223</v>
      </c>
      <c r="K4305" s="6" t="str">
        <f>TEXT(data[[#This Row],[OrderTime]],"h")</f>
        <v>16</v>
      </c>
      <c r="L4305" s="1">
        <v>45852</v>
      </c>
      <c r="M4305" s="6">
        <v>0.8930555555555556</v>
      </c>
      <c r="N4305" t="s">
        <v>75</v>
      </c>
      <c r="O4305" t="s">
        <v>814</v>
      </c>
      <c r="P4305" t="s">
        <v>25</v>
      </c>
      <c r="Q4305" t="s">
        <v>53</v>
      </c>
      <c r="R4305" t="s">
        <v>66</v>
      </c>
      <c r="S4305" t="s">
        <v>28</v>
      </c>
      <c r="T4305" t="s">
        <v>38</v>
      </c>
      <c r="U4305" t="s">
        <v>67</v>
      </c>
      <c r="V4305" s="5">
        <f>data[[#This Row],[PriceUSD]]*data[[#This Row],[Quantity]]</f>
        <v>207.12</v>
      </c>
      <c r="W4305" s="7">
        <f>data[[#This Row],[OrderDate]] + TIME(VALUE(LEFT(data[[#This Row],[OrderTime]],2)), VALUE(RIGHT(data[[#This Row],[OrderTime]],2)), 0)</f>
        <v>45851.015277777777</v>
      </c>
      <c r="X4305" s="7">
        <f>_xlfn.MINIFS(data[OrderDateTime], data[CustomerName], data[[#This Row],[CustomerName]])</f>
        <v>45508.030555555553</v>
      </c>
      <c r="Y4305" t="str">
        <f>IF(data[[#This Row],[OrderDateTime]]=data[[#This Row],[FirstOrderDateTime]], "New", "Returning")</f>
        <v>Returning</v>
      </c>
      <c r="Z4305" s="7">
        <f>data[[#This Row],[DeliveryDate]] + data[[#This Row],[DeliveryTime]]</f>
        <v>45852.893055555556</v>
      </c>
      <c r="AA4305" s="7">
        <f>data[[#This Row],[OrderDateTime]] + 1</f>
        <v>45852.015277777777</v>
      </c>
      <c r="AB4305" s="7" t="str">
        <f>IF(data[[#This Row],[DeliveryDateTime]] &lt;= data[[#This Row],[SLADue]], "On Time", "Late")</f>
        <v>Late</v>
      </c>
    </row>
    <row r="4306" spans="1:28" x14ac:dyDescent="0.2">
      <c r="A4306" t="s">
        <v>4856</v>
      </c>
      <c r="B4306" t="s">
        <v>19</v>
      </c>
      <c r="C4306" t="s">
        <v>110</v>
      </c>
      <c r="D4306" t="s">
        <v>111</v>
      </c>
      <c r="E4306" s="5">
        <v>10.61</v>
      </c>
      <c r="F4306" t="s">
        <v>87</v>
      </c>
      <c r="G4306">
        <v>1</v>
      </c>
      <c r="H4306" s="1">
        <v>45711</v>
      </c>
      <c r="I4306" s="1" t="str">
        <f>TEXT(data[[#This Row],[OrderDate]],"mmm")</f>
        <v>Feb</v>
      </c>
      <c r="J4306" s="6">
        <v>0.82152777777777775</v>
      </c>
      <c r="K4306" s="6" t="str">
        <f>TEXT(data[[#This Row],[OrderTime]],"h")</f>
        <v>19</v>
      </c>
      <c r="L4306" s="1">
        <v>45712</v>
      </c>
      <c r="M4306" s="6">
        <v>0.86319444444444449</v>
      </c>
      <c r="N4306" t="s">
        <v>238</v>
      </c>
      <c r="O4306" t="s">
        <v>201</v>
      </c>
      <c r="P4306" t="s">
        <v>36</v>
      </c>
      <c r="Q4306" t="s">
        <v>53</v>
      </c>
      <c r="R4306" t="s">
        <v>114</v>
      </c>
      <c r="S4306" t="s">
        <v>28</v>
      </c>
      <c r="T4306" t="s">
        <v>106</v>
      </c>
      <c r="U4306" t="s">
        <v>39</v>
      </c>
      <c r="V4306" s="5">
        <f>data[[#This Row],[PriceUSD]]*data[[#This Row],[Quantity]]</f>
        <v>10.61</v>
      </c>
      <c r="W4306" s="7">
        <f>data[[#This Row],[OrderDate]] + TIME(VALUE(LEFT(data[[#This Row],[OrderTime]],2)), VALUE(RIGHT(data[[#This Row],[OrderTime]],2)), 0)</f>
        <v>45711.054166666669</v>
      </c>
      <c r="X4306" s="7">
        <f>_xlfn.MINIFS(data[OrderDateTime], data[CustomerName], data[[#This Row],[CustomerName]])</f>
        <v>45540.007638888892</v>
      </c>
      <c r="Y4306" t="str">
        <f>IF(data[[#This Row],[OrderDateTime]]=data[[#This Row],[FirstOrderDateTime]], "New", "Returning")</f>
        <v>Returning</v>
      </c>
      <c r="Z4306" s="7">
        <f>data[[#This Row],[DeliveryDate]] + data[[#This Row],[DeliveryTime]]</f>
        <v>45712.863194444442</v>
      </c>
      <c r="AA4306" s="7">
        <f>data[[#This Row],[OrderDateTime]] + 1</f>
        <v>45712.054166666669</v>
      </c>
      <c r="AB4306" s="7" t="str">
        <f>IF(data[[#This Row],[DeliveryDateTime]] &lt;= data[[#This Row],[SLADue]], "On Time", "Late")</f>
        <v>Late</v>
      </c>
    </row>
    <row r="4307" spans="1:28" x14ac:dyDescent="0.2">
      <c r="A4307" t="s">
        <v>4857</v>
      </c>
      <c r="B4307" t="s">
        <v>19</v>
      </c>
      <c r="C4307" t="s">
        <v>258</v>
      </c>
      <c r="D4307" t="s">
        <v>259</v>
      </c>
      <c r="E4307" s="5">
        <v>126.4</v>
      </c>
      <c r="F4307" t="s">
        <v>182</v>
      </c>
      <c r="G4307">
        <v>1</v>
      </c>
      <c r="H4307" s="1">
        <v>45604</v>
      </c>
      <c r="I4307" s="1" t="str">
        <f>TEXT(data[[#This Row],[OrderDate]],"mmm")</f>
        <v>Nov</v>
      </c>
      <c r="J4307" s="6">
        <v>0.44374999999999998</v>
      </c>
      <c r="K4307" s="6" t="str">
        <f>TEXT(data[[#This Row],[OrderTime]],"h")</f>
        <v>10</v>
      </c>
      <c r="L4307" s="1">
        <v>45604</v>
      </c>
      <c r="M4307" s="6">
        <v>0.73541666666666672</v>
      </c>
      <c r="N4307" t="s">
        <v>88</v>
      </c>
      <c r="O4307" t="s">
        <v>1436</v>
      </c>
      <c r="P4307" t="s">
        <v>25</v>
      </c>
      <c r="Q4307" t="s">
        <v>53</v>
      </c>
      <c r="R4307" t="s">
        <v>261</v>
      </c>
      <c r="S4307" t="s">
        <v>47</v>
      </c>
      <c r="T4307" t="s">
        <v>106</v>
      </c>
      <c r="U4307" t="s">
        <v>67</v>
      </c>
      <c r="V4307" s="5">
        <f>data[[#This Row],[PriceUSD]]*data[[#This Row],[Quantity]]</f>
        <v>126.4</v>
      </c>
      <c r="W4307" s="7">
        <f>data[[#This Row],[OrderDate]] + TIME(VALUE(LEFT(data[[#This Row],[OrderTime]],2)), VALUE(RIGHT(data[[#This Row],[OrderTime]],2)), 0)</f>
        <v>45604.052083333336</v>
      </c>
      <c r="X4307" s="7">
        <f>_xlfn.MINIFS(data[OrderDateTime], data[CustomerName], data[[#This Row],[CustomerName]])</f>
        <v>45553.052083333336</v>
      </c>
      <c r="Y4307" t="str">
        <f>IF(data[[#This Row],[OrderDateTime]]=data[[#This Row],[FirstOrderDateTime]], "New", "Returning")</f>
        <v>Returning</v>
      </c>
      <c r="Z4307" s="7">
        <f>data[[#This Row],[DeliveryDate]] + data[[#This Row],[DeliveryTime]]</f>
        <v>45604.73541666667</v>
      </c>
      <c r="AA4307" s="7">
        <f>data[[#This Row],[OrderDateTime]] + 1</f>
        <v>45605.052083333336</v>
      </c>
      <c r="AB4307" s="7" t="str">
        <f>IF(data[[#This Row],[DeliveryDateTime]] &lt;= data[[#This Row],[SLADue]], "On Time", "Late")</f>
        <v>On Time</v>
      </c>
    </row>
    <row r="4308" spans="1:28" x14ac:dyDescent="0.2">
      <c r="A4308" t="s">
        <v>4858</v>
      </c>
      <c r="B4308" t="s">
        <v>19</v>
      </c>
      <c r="C4308" t="s">
        <v>41</v>
      </c>
      <c r="D4308" t="s">
        <v>42</v>
      </c>
      <c r="E4308" s="5">
        <v>36.619999999999997</v>
      </c>
      <c r="F4308" t="s">
        <v>74</v>
      </c>
      <c r="G4308">
        <v>2</v>
      </c>
      <c r="H4308" s="1">
        <v>45858</v>
      </c>
      <c r="I4308" s="1" t="str">
        <f>TEXT(data[[#This Row],[OrderDate]],"mmm")</f>
        <v>Jul</v>
      </c>
      <c r="J4308" s="6">
        <v>0.57986111111111116</v>
      </c>
      <c r="K4308" s="6" t="str">
        <f>TEXT(data[[#This Row],[OrderTime]],"h")</f>
        <v>13</v>
      </c>
      <c r="L4308" s="1">
        <v>45858</v>
      </c>
      <c r="M4308" s="6">
        <v>0.74652777777777779</v>
      </c>
      <c r="N4308" t="s">
        <v>64</v>
      </c>
      <c r="O4308" t="s">
        <v>1057</v>
      </c>
      <c r="P4308" t="s">
        <v>25</v>
      </c>
      <c r="Q4308" t="s">
        <v>26</v>
      </c>
      <c r="R4308" t="s">
        <v>46</v>
      </c>
      <c r="S4308" t="s">
        <v>47</v>
      </c>
      <c r="T4308" t="s">
        <v>59</v>
      </c>
      <c r="U4308" t="s">
        <v>30</v>
      </c>
      <c r="V4308" s="5">
        <f>data[[#This Row],[PriceUSD]]*data[[#This Row],[Quantity]]</f>
        <v>73.239999999999995</v>
      </c>
      <c r="W4308" s="7">
        <f>data[[#This Row],[OrderDate]] + TIME(VALUE(LEFT(data[[#This Row],[OrderTime]],2)), VALUE(RIGHT(data[[#This Row],[OrderTime]],2)), 0)</f>
        <v>45858.007638888892</v>
      </c>
      <c r="X4308" s="7">
        <f>_xlfn.MINIFS(data[OrderDateTime], data[CustomerName], data[[#This Row],[CustomerName]])</f>
        <v>45557.017361111109</v>
      </c>
      <c r="Y4308" t="str">
        <f>IF(data[[#This Row],[OrderDateTime]]=data[[#This Row],[FirstOrderDateTime]], "New", "Returning")</f>
        <v>Returning</v>
      </c>
      <c r="Z4308" s="7">
        <f>data[[#This Row],[DeliveryDate]] + data[[#This Row],[DeliveryTime]]</f>
        <v>45858.746527777781</v>
      </c>
      <c r="AA4308" s="7">
        <f>data[[#This Row],[OrderDateTime]] + 1</f>
        <v>45859.007638888892</v>
      </c>
      <c r="AB4308" s="7" t="str">
        <f>IF(data[[#This Row],[DeliveryDateTime]] &lt;= data[[#This Row],[SLADue]], "On Time", "Late")</f>
        <v>On Time</v>
      </c>
    </row>
    <row r="4309" spans="1:28" x14ac:dyDescent="0.2">
      <c r="A4309" t="s">
        <v>4859</v>
      </c>
      <c r="B4309" t="s">
        <v>19</v>
      </c>
      <c r="C4309" t="s">
        <v>101</v>
      </c>
      <c r="D4309" t="s">
        <v>102</v>
      </c>
      <c r="E4309" s="5">
        <v>29.29</v>
      </c>
      <c r="F4309" t="s">
        <v>81</v>
      </c>
      <c r="G4309">
        <v>1</v>
      </c>
      <c r="H4309" s="1">
        <v>45698</v>
      </c>
      <c r="I4309" s="1" t="str">
        <f>TEXT(data[[#This Row],[OrderDate]],"mmm")</f>
        <v>Feb</v>
      </c>
      <c r="J4309" s="6">
        <v>0.48680555555555555</v>
      </c>
      <c r="K4309" s="6" t="str">
        <f>TEXT(data[[#This Row],[OrderTime]],"h")</f>
        <v>11</v>
      </c>
      <c r="L4309" s="1">
        <v>45699</v>
      </c>
      <c r="M4309" s="6">
        <v>0.48680555555555555</v>
      </c>
      <c r="N4309" t="s">
        <v>75</v>
      </c>
      <c r="O4309" t="s">
        <v>1406</v>
      </c>
      <c r="P4309" t="s">
        <v>25</v>
      </c>
      <c r="Q4309" t="s">
        <v>53</v>
      </c>
      <c r="R4309" t="s">
        <v>83</v>
      </c>
      <c r="S4309" t="s">
        <v>28</v>
      </c>
      <c r="T4309" t="s">
        <v>38</v>
      </c>
      <c r="U4309" t="s">
        <v>30</v>
      </c>
      <c r="V4309" s="5">
        <f>data[[#This Row],[PriceUSD]]*data[[#This Row],[Quantity]]</f>
        <v>29.29</v>
      </c>
      <c r="W4309" s="7">
        <f>data[[#This Row],[OrderDate]] + TIME(VALUE(LEFT(data[[#This Row],[OrderTime]],2)), VALUE(RIGHT(data[[#This Row],[OrderTime]],2)), 0)</f>
        <v>45698.038888888892</v>
      </c>
      <c r="X4309" s="7">
        <f>_xlfn.MINIFS(data[OrderDateTime], data[CustomerName], data[[#This Row],[CustomerName]])</f>
        <v>45618.030555555553</v>
      </c>
      <c r="Y4309" t="str">
        <f>IF(data[[#This Row],[OrderDateTime]]=data[[#This Row],[FirstOrderDateTime]], "New", "Returning")</f>
        <v>Returning</v>
      </c>
      <c r="Z4309" s="7">
        <f>data[[#This Row],[DeliveryDate]] + data[[#This Row],[DeliveryTime]]</f>
        <v>45699.486805555556</v>
      </c>
      <c r="AA4309" s="7">
        <f>data[[#This Row],[OrderDateTime]] + 1</f>
        <v>45699.038888888892</v>
      </c>
      <c r="AB4309" s="7" t="str">
        <f>IF(data[[#This Row],[DeliveryDateTime]] &lt;= data[[#This Row],[SLADue]], "On Time", "Late")</f>
        <v>Late</v>
      </c>
    </row>
    <row r="4310" spans="1:28" x14ac:dyDescent="0.2">
      <c r="A4310" t="s">
        <v>4860</v>
      </c>
      <c r="B4310" t="s">
        <v>19</v>
      </c>
      <c r="C4310" t="s">
        <v>258</v>
      </c>
      <c r="D4310" t="s">
        <v>259</v>
      </c>
      <c r="E4310" s="5">
        <v>118.76</v>
      </c>
      <c r="F4310" t="s">
        <v>182</v>
      </c>
      <c r="G4310">
        <v>1</v>
      </c>
      <c r="H4310" s="1">
        <v>45826</v>
      </c>
      <c r="I4310" s="1" t="str">
        <f>TEXT(data[[#This Row],[OrderDate]],"mmm")</f>
        <v>Jun</v>
      </c>
      <c r="J4310" s="6">
        <v>0.43472222222222223</v>
      </c>
      <c r="K4310" s="6" t="str">
        <f>TEXT(data[[#This Row],[OrderTime]],"h")</f>
        <v>10</v>
      </c>
      <c r="L4310" s="1">
        <v>45827</v>
      </c>
      <c r="M4310" s="6">
        <v>0.6430555555555556</v>
      </c>
      <c r="N4310" t="s">
        <v>75</v>
      </c>
      <c r="O4310" t="s">
        <v>618</v>
      </c>
      <c r="P4310" t="s">
        <v>25</v>
      </c>
      <c r="Q4310" t="s">
        <v>26</v>
      </c>
      <c r="R4310" t="s">
        <v>261</v>
      </c>
      <c r="S4310" t="s">
        <v>28</v>
      </c>
      <c r="T4310" t="s">
        <v>38</v>
      </c>
      <c r="U4310" t="s">
        <v>30</v>
      </c>
      <c r="V4310" s="5">
        <f>data[[#This Row],[PriceUSD]]*data[[#This Row],[Quantity]]</f>
        <v>118.76</v>
      </c>
      <c r="W4310" s="7">
        <f>data[[#This Row],[OrderDate]] + TIME(VALUE(LEFT(data[[#This Row],[OrderTime]],2)), VALUE(RIGHT(data[[#This Row],[OrderTime]],2)), 0)</f>
        <v>45826.015277777777</v>
      </c>
      <c r="X4310" s="7">
        <f>_xlfn.MINIFS(data[OrderDateTime], data[CustomerName], data[[#This Row],[CustomerName]])</f>
        <v>45519.015277777777</v>
      </c>
      <c r="Y4310" t="str">
        <f>IF(data[[#This Row],[OrderDateTime]]=data[[#This Row],[FirstOrderDateTime]], "New", "Returning")</f>
        <v>Returning</v>
      </c>
      <c r="Z4310" s="7">
        <f>data[[#This Row],[DeliveryDate]] + data[[#This Row],[DeliveryTime]]</f>
        <v>45827.643055555556</v>
      </c>
      <c r="AA4310" s="7">
        <f>data[[#This Row],[OrderDateTime]] + 1</f>
        <v>45827.015277777777</v>
      </c>
      <c r="AB4310" s="7" t="str">
        <f>IF(data[[#This Row],[DeliveryDateTime]] &lt;= data[[#This Row],[SLADue]], "On Time", "Late")</f>
        <v>Late</v>
      </c>
    </row>
    <row r="4311" spans="1:28" x14ac:dyDescent="0.2">
      <c r="A4311" t="s">
        <v>4861</v>
      </c>
      <c r="B4311" t="s">
        <v>19</v>
      </c>
      <c r="C4311" t="s">
        <v>258</v>
      </c>
      <c r="D4311" t="s">
        <v>259</v>
      </c>
      <c r="E4311" s="5">
        <v>133.51</v>
      </c>
      <c r="F4311" t="s">
        <v>182</v>
      </c>
      <c r="G4311">
        <v>1</v>
      </c>
      <c r="H4311" s="1">
        <v>45541</v>
      </c>
      <c r="I4311" s="1" t="str">
        <f>TEXT(data[[#This Row],[OrderDate]],"mmm")</f>
        <v>Sep</v>
      </c>
      <c r="J4311" s="6">
        <v>0.50208333333333333</v>
      </c>
      <c r="K4311" s="6" t="str">
        <f>TEXT(data[[#This Row],[OrderTime]],"h")</f>
        <v>12</v>
      </c>
      <c r="L4311" s="1">
        <v>45542</v>
      </c>
      <c r="M4311" s="6">
        <v>0.50208333333333333</v>
      </c>
      <c r="N4311" t="s">
        <v>98</v>
      </c>
      <c r="O4311" t="s">
        <v>1009</v>
      </c>
      <c r="P4311" t="s">
        <v>77</v>
      </c>
      <c r="Q4311" t="s">
        <v>53</v>
      </c>
      <c r="R4311" t="s">
        <v>261</v>
      </c>
      <c r="S4311" t="s">
        <v>28</v>
      </c>
      <c r="T4311" t="s">
        <v>115</v>
      </c>
      <c r="U4311" t="s">
        <v>39</v>
      </c>
      <c r="V4311" s="5">
        <f>data[[#This Row],[PriceUSD]]*data[[#This Row],[Quantity]]</f>
        <v>133.51</v>
      </c>
      <c r="W4311" s="7">
        <f>data[[#This Row],[OrderDate]] + TIME(VALUE(LEFT(data[[#This Row],[OrderTime]],2)), VALUE(RIGHT(data[[#This Row],[OrderTime]],2)), 0)</f>
        <v>45541.022916666669</v>
      </c>
      <c r="X4311" s="7">
        <f>_xlfn.MINIFS(data[OrderDateTime], data[CustomerName], data[[#This Row],[CustomerName]])</f>
        <v>45520.017361111109</v>
      </c>
      <c r="Y4311" t="str">
        <f>IF(data[[#This Row],[OrderDateTime]]=data[[#This Row],[FirstOrderDateTime]], "New", "Returning")</f>
        <v>Returning</v>
      </c>
      <c r="Z4311" s="7">
        <f>data[[#This Row],[DeliveryDate]] + data[[#This Row],[DeliveryTime]]</f>
        <v>45542.502083333333</v>
      </c>
      <c r="AA4311" s="7">
        <f>data[[#This Row],[OrderDateTime]] + 1</f>
        <v>45542.022916666669</v>
      </c>
      <c r="AB4311" s="7" t="str">
        <f>IF(data[[#This Row],[DeliveryDateTime]] &lt;= data[[#This Row],[SLADue]], "On Time", "Late")</f>
        <v>Late</v>
      </c>
    </row>
    <row r="4312" spans="1:28" x14ac:dyDescent="0.2">
      <c r="A4312" t="s">
        <v>4862</v>
      </c>
      <c r="B4312" t="s">
        <v>19</v>
      </c>
      <c r="C4312" t="s">
        <v>41</v>
      </c>
      <c r="D4312" t="s">
        <v>42</v>
      </c>
      <c r="E4312" s="5">
        <v>33.64</v>
      </c>
      <c r="F4312" t="s">
        <v>182</v>
      </c>
      <c r="G4312">
        <v>2</v>
      </c>
      <c r="H4312" s="1">
        <v>45600</v>
      </c>
      <c r="I4312" s="1" t="str">
        <f>TEXT(data[[#This Row],[OrderDate]],"mmm")</f>
        <v>Nov</v>
      </c>
      <c r="J4312" s="6">
        <v>0.47013888888888888</v>
      </c>
      <c r="K4312" s="6" t="str">
        <f>TEXT(data[[#This Row],[OrderTime]],"h")</f>
        <v>11</v>
      </c>
      <c r="L4312" s="1">
        <v>45600</v>
      </c>
      <c r="M4312" s="6">
        <v>0.59513888888888888</v>
      </c>
      <c r="N4312" t="s">
        <v>64</v>
      </c>
      <c r="O4312" t="s">
        <v>296</v>
      </c>
      <c r="P4312" t="s">
        <v>25</v>
      </c>
      <c r="Q4312" t="s">
        <v>53</v>
      </c>
      <c r="R4312" t="s">
        <v>46</v>
      </c>
      <c r="S4312" t="s">
        <v>47</v>
      </c>
      <c r="T4312" t="s">
        <v>38</v>
      </c>
      <c r="U4312" t="s">
        <v>30</v>
      </c>
      <c r="V4312" s="5">
        <f>data[[#This Row],[PriceUSD]]*data[[#This Row],[Quantity]]</f>
        <v>67.28</v>
      </c>
      <c r="W4312" s="7">
        <f>data[[#This Row],[OrderDate]] + TIME(VALUE(LEFT(data[[#This Row],[OrderTime]],2)), VALUE(RIGHT(data[[#This Row],[OrderTime]],2)), 0)</f>
        <v>45600.061805555553</v>
      </c>
      <c r="X4312" s="7">
        <f>_xlfn.MINIFS(data[OrderDateTime], data[CustomerName], data[[#This Row],[CustomerName]])</f>
        <v>45511.017361111109</v>
      </c>
      <c r="Y4312" t="str">
        <f>IF(data[[#This Row],[OrderDateTime]]=data[[#This Row],[FirstOrderDateTime]], "New", "Returning")</f>
        <v>Returning</v>
      </c>
      <c r="Z4312" s="7">
        <f>data[[#This Row],[DeliveryDate]] + data[[#This Row],[DeliveryTime]]</f>
        <v>45600.595138888886</v>
      </c>
      <c r="AA4312" s="7">
        <f>data[[#This Row],[OrderDateTime]] + 1</f>
        <v>45601.061805555553</v>
      </c>
      <c r="AB4312" s="7" t="str">
        <f>IF(data[[#This Row],[DeliveryDateTime]] &lt;= data[[#This Row],[SLADue]], "On Time", "Late")</f>
        <v>On Time</v>
      </c>
    </row>
    <row r="4313" spans="1:28" x14ac:dyDescent="0.2">
      <c r="A4313" t="s">
        <v>4863</v>
      </c>
      <c r="B4313" t="s">
        <v>19</v>
      </c>
      <c r="C4313" t="s">
        <v>61</v>
      </c>
      <c r="D4313" t="s">
        <v>62</v>
      </c>
      <c r="E4313" s="5">
        <v>149.54</v>
      </c>
      <c r="F4313" t="s">
        <v>63</v>
      </c>
      <c r="G4313">
        <v>5</v>
      </c>
      <c r="H4313" s="1">
        <v>45611</v>
      </c>
      <c r="I4313" s="1" t="str">
        <f>TEXT(data[[#This Row],[OrderDate]],"mmm")</f>
        <v>Nov</v>
      </c>
      <c r="J4313" s="6">
        <v>0.89583333333333337</v>
      </c>
      <c r="K4313" s="6" t="str">
        <f>TEXT(data[[#This Row],[OrderTime]],"h")</f>
        <v>21</v>
      </c>
      <c r="L4313" s="1">
        <v>45612</v>
      </c>
      <c r="M4313" s="6">
        <v>0.57222222222222219</v>
      </c>
      <c r="N4313" t="s">
        <v>120</v>
      </c>
      <c r="O4313" t="s">
        <v>151</v>
      </c>
      <c r="P4313" t="s">
        <v>25</v>
      </c>
      <c r="Q4313" t="s">
        <v>26</v>
      </c>
      <c r="R4313" t="s">
        <v>66</v>
      </c>
      <c r="S4313" t="s">
        <v>28</v>
      </c>
      <c r="T4313" t="s">
        <v>38</v>
      </c>
      <c r="U4313" t="s">
        <v>39</v>
      </c>
      <c r="V4313" s="5">
        <f>data[[#This Row],[PriceUSD]]*data[[#This Row],[Quantity]]</f>
        <v>747.69999999999993</v>
      </c>
      <c r="W4313" s="7">
        <f>data[[#This Row],[OrderDate]] + TIME(VALUE(LEFT(data[[#This Row],[OrderTime]],2)), VALUE(RIGHT(data[[#This Row],[OrderTime]],2)), 0)</f>
        <v>45611.022916666669</v>
      </c>
      <c r="X4313" s="7">
        <f>_xlfn.MINIFS(data[OrderDateTime], data[CustomerName], data[[#This Row],[CustomerName]])</f>
        <v>45571.052083333336</v>
      </c>
      <c r="Y4313" t="str">
        <f>IF(data[[#This Row],[OrderDateTime]]=data[[#This Row],[FirstOrderDateTime]], "New", "Returning")</f>
        <v>Returning</v>
      </c>
      <c r="Z4313" s="7">
        <f>data[[#This Row],[DeliveryDate]] + data[[#This Row],[DeliveryTime]]</f>
        <v>45612.572222222225</v>
      </c>
      <c r="AA4313" s="7">
        <f>data[[#This Row],[OrderDateTime]] + 1</f>
        <v>45612.022916666669</v>
      </c>
      <c r="AB4313" s="7" t="str">
        <f>IF(data[[#This Row],[DeliveryDateTime]] &lt;= data[[#This Row],[SLADue]], "On Time", "Late")</f>
        <v>Late</v>
      </c>
    </row>
    <row r="4314" spans="1:28" x14ac:dyDescent="0.2">
      <c r="A4314" t="s">
        <v>4864</v>
      </c>
      <c r="B4314" t="s">
        <v>19</v>
      </c>
      <c r="C4314" t="s">
        <v>49</v>
      </c>
      <c r="D4314" t="s">
        <v>50</v>
      </c>
      <c r="E4314" s="5">
        <v>28.54</v>
      </c>
      <c r="F4314" t="s">
        <v>74</v>
      </c>
      <c r="G4314">
        <v>4</v>
      </c>
      <c r="H4314" s="1">
        <v>45530</v>
      </c>
      <c r="I4314" s="1" t="str">
        <f>TEXT(data[[#This Row],[OrderDate]],"mmm")</f>
        <v>Aug</v>
      </c>
      <c r="J4314" s="6">
        <v>0.46180555555555558</v>
      </c>
      <c r="K4314" s="6" t="str">
        <f>TEXT(data[[#This Row],[OrderTime]],"h")</f>
        <v>11</v>
      </c>
      <c r="L4314" s="1">
        <v>45531</v>
      </c>
      <c r="M4314" s="6">
        <v>0.67013888888888884</v>
      </c>
      <c r="N4314" t="s">
        <v>139</v>
      </c>
      <c r="O4314" t="s">
        <v>327</v>
      </c>
      <c r="P4314" t="s">
        <v>36</v>
      </c>
      <c r="Q4314" t="s">
        <v>53</v>
      </c>
      <c r="R4314" t="s">
        <v>54</v>
      </c>
      <c r="S4314" t="s">
        <v>28</v>
      </c>
      <c r="T4314" t="s">
        <v>38</v>
      </c>
      <c r="U4314" t="s">
        <v>30</v>
      </c>
      <c r="V4314" s="5">
        <f>data[[#This Row],[PriceUSD]]*data[[#This Row],[Quantity]]</f>
        <v>114.16</v>
      </c>
      <c r="W4314" s="7">
        <f>data[[#This Row],[OrderDate]] + TIME(VALUE(LEFT(data[[#This Row],[OrderTime]],2)), VALUE(RIGHT(data[[#This Row],[OrderTime]],2)), 0)</f>
        <v>45530.038888888892</v>
      </c>
      <c r="X4314" s="7">
        <f>_xlfn.MINIFS(data[OrderDateTime], data[CustomerName], data[[#This Row],[CustomerName]])</f>
        <v>45507.017361111109</v>
      </c>
      <c r="Y4314" t="str">
        <f>IF(data[[#This Row],[OrderDateTime]]=data[[#This Row],[FirstOrderDateTime]], "New", "Returning")</f>
        <v>Returning</v>
      </c>
      <c r="Z4314" s="7">
        <f>data[[#This Row],[DeliveryDate]] + data[[#This Row],[DeliveryTime]]</f>
        <v>45531.670138888891</v>
      </c>
      <c r="AA4314" s="7">
        <f>data[[#This Row],[OrderDateTime]] + 1</f>
        <v>45531.038888888892</v>
      </c>
      <c r="AB4314" s="7" t="str">
        <f>IF(data[[#This Row],[DeliveryDateTime]] &lt;= data[[#This Row],[SLADue]], "On Time", "Late")</f>
        <v>Late</v>
      </c>
    </row>
    <row r="4315" spans="1:28" x14ac:dyDescent="0.2">
      <c r="A4315" t="s">
        <v>4865</v>
      </c>
      <c r="B4315" t="s">
        <v>19</v>
      </c>
      <c r="C4315" t="s">
        <v>126</v>
      </c>
      <c r="D4315" t="s">
        <v>127</v>
      </c>
      <c r="E4315" s="5">
        <v>23.04</v>
      </c>
      <c r="F4315" t="s">
        <v>56</v>
      </c>
      <c r="G4315">
        <v>2</v>
      </c>
      <c r="H4315" s="1">
        <v>45727</v>
      </c>
      <c r="I4315" s="1" t="str">
        <f>TEXT(data[[#This Row],[OrderDate]],"mmm")</f>
        <v>Mar</v>
      </c>
      <c r="J4315" s="6">
        <v>0.41944444444444445</v>
      </c>
      <c r="K4315" s="6" t="str">
        <f>TEXT(data[[#This Row],[OrderTime]],"h")</f>
        <v>10</v>
      </c>
      <c r="L4315" s="1">
        <v>45728</v>
      </c>
      <c r="M4315" s="6">
        <v>0.50277777777777777</v>
      </c>
      <c r="N4315" t="s">
        <v>23</v>
      </c>
      <c r="O4315" t="s">
        <v>386</v>
      </c>
      <c r="P4315" t="s">
        <v>25</v>
      </c>
      <c r="Q4315" t="s">
        <v>53</v>
      </c>
      <c r="R4315" t="s">
        <v>129</v>
      </c>
      <c r="S4315" t="s">
        <v>28</v>
      </c>
      <c r="T4315" t="s">
        <v>38</v>
      </c>
      <c r="U4315" t="s">
        <v>30</v>
      </c>
      <c r="V4315" s="5">
        <f>data[[#This Row],[PriceUSD]]*data[[#This Row],[Quantity]]</f>
        <v>46.08</v>
      </c>
      <c r="W4315" s="7">
        <f>data[[#This Row],[OrderDate]] + TIME(VALUE(LEFT(data[[#This Row],[OrderTime]],2)), VALUE(RIGHT(data[[#This Row],[OrderTime]],2)), 0)</f>
        <v>45727.030555555553</v>
      </c>
      <c r="X4315" s="7">
        <f>_xlfn.MINIFS(data[OrderDateTime], data[CustomerName], data[[#This Row],[CustomerName]])</f>
        <v>45508.038888888892</v>
      </c>
      <c r="Y4315" t="str">
        <f>IF(data[[#This Row],[OrderDateTime]]=data[[#This Row],[FirstOrderDateTime]], "New", "Returning")</f>
        <v>Returning</v>
      </c>
      <c r="Z4315" s="7">
        <f>data[[#This Row],[DeliveryDate]] + data[[#This Row],[DeliveryTime]]</f>
        <v>45728.50277777778</v>
      </c>
      <c r="AA4315" s="7">
        <f>data[[#This Row],[OrderDateTime]] + 1</f>
        <v>45728.030555555553</v>
      </c>
      <c r="AB4315" s="7" t="str">
        <f>IF(data[[#This Row],[DeliveryDateTime]] &lt;= data[[#This Row],[SLADue]], "On Time", "Late")</f>
        <v>Late</v>
      </c>
    </row>
    <row r="4316" spans="1:28" x14ac:dyDescent="0.2">
      <c r="A4316" t="s">
        <v>4866</v>
      </c>
      <c r="B4316" t="s">
        <v>19</v>
      </c>
      <c r="C4316" t="s">
        <v>69</v>
      </c>
      <c r="D4316" t="s">
        <v>70</v>
      </c>
      <c r="E4316" s="5">
        <v>56.8</v>
      </c>
      <c r="F4316" t="s">
        <v>43</v>
      </c>
      <c r="G4316">
        <v>1</v>
      </c>
      <c r="H4316" s="1">
        <v>45688</v>
      </c>
      <c r="I4316" s="1" t="str">
        <f>TEXT(data[[#This Row],[OrderDate]],"mmm")</f>
        <v>Jan</v>
      </c>
      <c r="J4316" s="6">
        <v>0.68958333333333333</v>
      </c>
      <c r="K4316" s="6" t="str">
        <f>TEXT(data[[#This Row],[OrderTime]],"h")</f>
        <v>16</v>
      </c>
      <c r="L4316" s="1">
        <v>45689</v>
      </c>
      <c r="M4316" s="6">
        <v>0.65625</v>
      </c>
      <c r="N4316" t="s">
        <v>112</v>
      </c>
      <c r="O4316" t="s">
        <v>1265</v>
      </c>
      <c r="P4316" t="s">
        <v>36</v>
      </c>
      <c r="Q4316" t="s">
        <v>53</v>
      </c>
      <c r="R4316" t="s">
        <v>37</v>
      </c>
      <c r="S4316" t="s">
        <v>28</v>
      </c>
      <c r="T4316" t="s">
        <v>136</v>
      </c>
      <c r="U4316" t="s">
        <v>30</v>
      </c>
      <c r="V4316" s="5">
        <f>data[[#This Row],[PriceUSD]]*data[[#This Row],[Quantity]]</f>
        <v>56.8</v>
      </c>
      <c r="W4316" s="7">
        <f>data[[#This Row],[OrderDate]] + TIME(VALUE(LEFT(data[[#This Row],[OrderTime]],2)), VALUE(RIGHT(data[[#This Row],[OrderTime]],2)), 0)</f>
        <v>45688.022916666669</v>
      </c>
      <c r="X4316" s="7">
        <f>_xlfn.MINIFS(data[OrderDateTime], data[CustomerName], data[[#This Row],[CustomerName]])</f>
        <v>45508.054166666669</v>
      </c>
      <c r="Y4316" t="str">
        <f>IF(data[[#This Row],[OrderDateTime]]=data[[#This Row],[FirstOrderDateTime]], "New", "Returning")</f>
        <v>Returning</v>
      </c>
      <c r="Z4316" s="7">
        <f>data[[#This Row],[DeliveryDate]] + data[[#This Row],[DeliveryTime]]</f>
        <v>45689.65625</v>
      </c>
      <c r="AA4316" s="7">
        <f>data[[#This Row],[OrderDateTime]] + 1</f>
        <v>45689.022916666669</v>
      </c>
      <c r="AB4316" s="7" t="str">
        <f>IF(data[[#This Row],[DeliveryDateTime]] &lt;= data[[#This Row],[SLADue]], "On Time", "Late")</f>
        <v>Late</v>
      </c>
    </row>
    <row r="4317" spans="1:28" x14ac:dyDescent="0.2">
      <c r="A4317" t="s">
        <v>4867</v>
      </c>
      <c r="B4317" t="s">
        <v>19</v>
      </c>
      <c r="C4317" t="s">
        <v>61</v>
      </c>
      <c r="D4317" t="s">
        <v>62</v>
      </c>
      <c r="E4317" s="5">
        <v>150.97999999999999</v>
      </c>
      <c r="F4317" t="s">
        <v>94</v>
      </c>
      <c r="G4317">
        <v>4</v>
      </c>
      <c r="H4317" s="1">
        <v>45621</v>
      </c>
      <c r="I4317" s="1" t="str">
        <f>TEXT(data[[#This Row],[OrderDate]],"mmm")</f>
        <v>Nov</v>
      </c>
      <c r="J4317" s="6">
        <v>0.84861111111111109</v>
      </c>
      <c r="K4317" s="6" t="str">
        <f>TEXT(data[[#This Row],[OrderTime]],"h")</f>
        <v>20</v>
      </c>
      <c r="L4317" s="1">
        <v>45623</v>
      </c>
      <c r="M4317" s="6">
        <v>0.68888888888888888</v>
      </c>
      <c r="N4317" t="s">
        <v>139</v>
      </c>
      <c r="O4317" t="s">
        <v>331</v>
      </c>
      <c r="P4317" t="s">
        <v>36</v>
      </c>
      <c r="Q4317" t="s">
        <v>26</v>
      </c>
      <c r="R4317" t="s">
        <v>66</v>
      </c>
      <c r="S4317" t="s">
        <v>105</v>
      </c>
      <c r="T4317" t="s">
        <v>29</v>
      </c>
      <c r="U4317" t="s">
        <v>39</v>
      </c>
      <c r="V4317" s="5">
        <f>data[[#This Row],[PriceUSD]]*data[[#This Row],[Quantity]]</f>
        <v>603.91999999999996</v>
      </c>
      <c r="W4317" s="7">
        <f>data[[#This Row],[OrderDate]] + TIME(VALUE(LEFT(data[[#This Row],[OrderTime]],2)), VALUE(RIGHT(data[[#This Row],[OrderTime]],2)), 0)</f>
        <v>45621.007638888892</v>
      </c>
      <c r="X4317" s="7">
        <f>_xlfn.MINIFS(data[OrderDateTime], data[CustomerName], data[[#This Row],[CustomerName]])</f>
        <v>45554.061805555553</v>
      </c>
      <c r="Y4317" t="str">
        <f>IF(data[[#This Row],[OrderDateTime]]=data[[#This Row],[FirstOrderDateTime]], "New", "Returning")</f>
        <v>Returning</v>
      </c>
      <c r="Z4317" s="7">
        <f>data[[#This Row],[DeliveryDate]] + data[[#This Row],[DeliveryTime]]</f>
        <v>45623.688888888886</v>
      </c>
      <c r="AA4317" s="7">
        <f>data[[#This Row],[OrderDateTime]] + 1</f>
        <v>45622.007638888892</v>
      </c>
      <c r="AB4317" s="7" t="str">
        <f>IF(data[[#This Row],[DeliveryDateTime]] &lt;= data[[#This Row],[SLADue]], "On Time", "Late")</f>
        <v>Late</v>
      </c>
    </row>
    <row r="4318" spans="1:28" x14ac:dyDescent="0.2">
      <c r="A4318" t="s">
        <v>4868</v>
      </c>
      <c r="B4318" t="s">
        <v>19</v>
      </c>
      <c r="C4318" t="s">
        <v>126</v>
      </c>
      <c r="D4318" t="s">
        <v>127</v>
      </c>
      <c r="E4318" s="5">
        <v>21.93</v>
      </c>
      <c r="F4318" t="s">
        <v>138</v>
      </c>
      <c r="G4318">
        <v>1</v>
      </c>
      <c r="H4318" s="1">
        <v>45641</v>
      </c>
      <c r="I4318" s="1" t="str">
        <f>TEXT(data[[#This Row],[OrderDate]],"mmm")</f>
        <v>Dec</v>
      </c>
      <c r="J4318" s="6">
        <v>0.88611111111111107</v>
      </c>
      <c r="K4318" s="6" t="str">
        <f>TEXT(data[[#This Row],[OrderTime]],"h")</f>
        <v>21</v>
      </c>
      <c r="L4318" s="1">
        <v>45642</v>
      </c>
      <c r="M4318" s="6">
        <v>0.53333333333333333</v>
      </c>
      <c r="N4318" t="s">
        <v>120</v>
      </c>
      <c r="O4318" t="s">
        <v>1248</v>
      </c>
      <c r="P4318" t="s">
        <v>25</v>
      </c>
      <c r="Q4318" t="s">
        <v>53</v>
      </c>
      <c r="R4318" t="s">
        <v>129</v>
      </c>
      <c r="S4318" t="s">
        <v>28</v>
      </c>
      <c r="T4318" t="s">
        <v>136</v>
      </c>
      <c r="U4318" t="s">
        <v>30</v>
      </c>
      <c r="V4318" s="5">
        <f>data[[#This Row],[PriceUSD]]*data[[#This Row],[Quantity]]</f>
        <v>21.93</v>
      </c>
      <c r="W4318" s="7">
        <f>data[[#This Row],[OrderDate]] + TIME(VALUE(LEFT(data[[#This Row],[OrderTime]],2)), VALUE(RIGHT(data[[#This Row],[OrderTime]],2)), 0)</f>
        <v>45641.007638888892</v>
      </c>
      <c r="X4318" s="7">
        <f>_xlfn.MINIFS(data[OrderDateTime], data[CustomerName], data[[#This Row],[CustomerName]])</f>
        <v>45523.052083333336</v>
      </c>
      <c r="Y4318" t="str">
        <f>IF(data[[#This Row],[OrderDateTime]]=data[[#This Row],[FirstOrderDateTime]], "New", "Returning")</f>
        <v>Returning</v>
      </c>
      <c r="Z4318" s="7">
        <f>data[[#This Row],[DeliveryDate]] + data[[#This Row],[DeliveryTime]]</f>
        <v>45642.533333333333</v>
      </c>
      <c r="AA4318" s="7">
        <f>data[[#This Row],[OrderDateTime]] + 1</f>
        <v>45642.007638888892</v>
      </c>
      <c r="AB4318" s="7" t="str">
        <f>IF(data[[#This Row],[DeliveryDateTime]] &lt;= data[[#This Row],[SLADue]], "On Time", "Late")</f>
        <v>Late</v>
      </c>
    </row>
    <row r="4319" spans="1:28" x14ac:dyDescent="0.2">
      <c r="A4319" t="s">
        <v>4869</v>
      </c>
      <c r="B4319" t="s">
        <v>19</v>
      </c>
      <c r="C4319" t="s">
        <v>41</v>
      </c>
      <c r="D4319" t="s">
        <v>42</v>
      </c>
      <c r="E4319" s="5">
        <v>41.69</v>
      </c>
      <c r="F4319" t="s">
        <v>74</v>
      </c>
      <c r="G4319">
        <v>1</v>
      </c>
      <c r="H4319" s="1">
        <v>45778</v>
      </c>
      <c r="I4319" s="1" t="str">
        <f>TEXT(data[[#This Row],[OrderDate]],"mmm")</f>
        <v>May</v>
      </c>
      <c r="J4319" s="6">
        <v>0.91388888888888886</v>
      </c>
      <c r="K4319" s="6" t="str">
        <f>TEXT(data[[#This Row],[OrderTime]],"h")</f>
        <v>21</v>
      </c>
      <c r="L4319" s="1">
        <v>45780</v>
      </c>
      <c r="M4319" s="6">
        <v>0.47708333333333336</v>
      </c>
      <c r="N4319" t="s">
        <v>23</v>
      </c>
      <c r="O4319" t="s">
        <v>255</v>
      </c>
      <c r="P4319" t="s">
        <v>25</v>
      </c>
      <c r="Q4319" t="s">
        <v>53</v>
      </c>
      <c r="R4319" t="s">
        <v>46</v>
      </c>
      <c r="S4319" t="s">
        <v>105</v>
      </c>
      <c r="T4319" t="s">
        <v>29</v>
      </c>
      <c r="U4319" t="s">
        <v>30</v>
      </c>
      <c r="V4319" s="5">
        <f>data[[#This Row],[PriceUSD]]*data[[#This Row],[Quantity]]</f>
        <v>41.69</v>
      </c>
      <c r="W4319" s="7">
        <f>data[[#This Row],[OrderDate]] + TIME(VALUE(LEFT(data[[#This Row],[OrderTime]],2)), VALUE(RIGHT(data[[#This Row],[OrderTime]],2)), 0)</f>
        <v>45778.061805555553</v>
      </c>
      <c r="X4319" s="7">
        <f>_xlfn.MINIFS(data[OrderDateTime], data[CustomerName], data[[#This Row],[CustomerName]])</f>
        <v>45506.030555555553</v>
      </c>
      <c r="Y4319" t="str">
        <f>IF(data[[#This Row],[OrderDateTime]]=data[[#This Row],[FirstOrderDateTime]], "New", "Returning")</f>
        <v>Returning</v>
      </c>
      <c r="Z4319" s="7">
        <f>data[[#This Row],[DeliveryDate]] + data[[#This Row],[DeliveryTime]]</f>
        <v>45780.477083333331</v>
      </c>
      <c r="AA4319" s="7">
        <f>data[[#This Row],[OrderDateTime]] + 1</f>
        <v>45779.061805555553</v>
      </c>
      <c r="AB4319" s="7" t="str">
        <f>IF(data[[#This Row],[DeliveryDateTime]] &lt;= data[[#This Row],[SLADue]], "On Time", "Late")</f>
        <v>Late</v>
      </c>
    </row>
    <row r="4320" spans="1:28" x14ac:dyDescent="0.2">
      <c r="A4320" t="s">
        <v>4870</v>
      </c>
      <c r="B4320" t="s">
        <v>19</v>
      </c>
      <c r="C4320" t="s">
        <v>92</v>
      </c>
      <c r="D4320" t="s">
        <v>93</v>
      </c>
      <c r="E4320" s="5">
        <v>93.05</v>
      </c>
      <c r="F4320" t="s">
        <v>81</v>
      </c>
      <c r="G4320">
        <v>1</v>
      </c>
      <c r="H4320" s="1">
        <v>45667</v>
      </c>
      <c r="I4320" s="1" t="str">
        <f>TEXT(data[[#This Row],[OrderDate]],"mmm")</f>
        <v>Jan</v>
      </c>
      <c r="J4320" s="6">
        <v>0.81805555555555554</v>
      </c>
      <c r="K4320" s="6" t="str">
        <f>TEXT(data[[#This Row],[OrderTime]],"h")</f>
        <v>19</v>
      </c>
      <c r="L4320" s="1">
        <v>45668</v>
      </c>
      <c r="M4320" s="6">
        <v>0.85972222222222228</v>
      </c>
      <c r="N4320" t="s">
        <v>95</v>
      </c>
      <c r="O4320" t="s">
        <v>591</v>
      </c>
      <c r="P4320" t="s">
        <v>25</v>
      </c>
      <c r="Q4320" t="s">
        <v>53</v>
      </c>
      <c r="R4320" t="s">
        <v>66</v>
      </c>
      <c r="S4320" t="s">
        <v>28</v>
      </c>
      <c r="T4320" t="s">
        <v>29</v>
      </c>
      <c r="U4320" t="s">
        <v>30</v>
      </c>
      <c r="V4320" s="5">
        <f>data[[#This Row],[PriceUSD]]*data[[#This Row],[Quantity]]</f>
        <v>93.05</v>
      </c>
      <c r="W4320" s="7">
        <f>data[[#This Row],[OrderDate]] + TIME(VALUE(LEFT(data[[#This Row],[OrderTime]],2)), VALUE(RIGHT(data[[#This Row],[OrderTime]],2)), 0)</f>
        <v>45667.038888888892</v>
      </c>
      <c r="X4320" s="7">
        <f>_xlfn.MINIFS(data[OrderDateTime], data[CustomerName], data[[#This Row],[CustomerName]])</f>
        <v>45510.052083333336</v>
      </c>
      <c r="Y4320" t="str">
        <f>IF(data[[#This Row],[OrderDateTime]]=data[[#This Row],[FirstOrderDateTime]], "New", "Returning")</f>
        <v>Returning</v>
      </c>
      <c r="Z4320" s="7">
        <f>data[[#This Row],[DeliveryDate]] + data[[#This Row],[DeliveryTime]]</f>
        <v>45668.859722222223</v>
      </c>
      <c r="AA4320" s="7">
        <f>data[[#This Row],[OrderDateTime]] + 1</f>
        <v>45668.038888888892</v>
      </c>
      <c r="AB4320" s="7" t="str">
        <f>IF(data[[#This Row],[DeliveryDateTime]] &lt;= data[[#This Row],[SLADue]], "On Time", "Late")</f>
        <v>Late</v>
      </c>
    </row>
    <row r="4321" spans="1:28" x14ac:dyDescent="0.2">
      <c r="A4321" t="s">
        <v>4871</v>
      </c>
      <c r="B4321" t="s">
        <v>19</v>
      </c>
      <c r="C4321" t="s">
        <v>101</v>
      </c>
      <c r="D4321" t="s">
        <v>102</v>
      </c>
      <c r="E4321" s="5">
        <v>31.1</v>
      </c>
      <c r="F4321" t="s">
        <v>81</v>
      </c>
      <c r="G4321">
        <v>1</v>
      </c>
      <c r="H4321" s="1">
        <v>45729</v>
      </c>
      <c r="I4321" s="1" t="str">
        <f>TEXT(data[[#This Row],[OrderDate]],"mmm")</f>
        <v>Mar</v>
      </c>
      <c r="J4321" s="6">
        <v>0.47291666666666665</v>
      </c>
      <c r="K4321" s="6" t="str">
        <f>TEXT(data[[#This Row],[OrderTime]],"h")</f>
        <v>11</v>
      </c>
      <c r="L4321" s="1">
        <v>45729</v>
      </c>
      <c r="M4321" s="6">
        <v>0.68125000000000002</v>
      </c>
      <c r="N4321" t="s">
        <v>88</v>
      </c>
      <c r="O4321" t="s">
        <v>547</v>
      </c>
      <c r="P4321" t="s">
        <v>25</v>
      </c>
      <c r="Q4321" t="s">
        <v>26</v>
      </c>
      <c r="R4321" t="s">
        <v>83</v>
      </c>
      <c r="S4321" t="s">
        <v>47</v>
      </c>
      <c r="T4321" t="s">
        <v>106</v>
      </c>
      <c r="U4321" t="s">
        <v>39</v>
      </c>
      <c r="V4321" s="5">
        <f>data[[#This Row],[PriceUSD]]*data[[#This Row],[Quantity]]</f>
        <v>31.1</v>
      </c>
      <c r="W4321" s="7">
        <f>data[[#This Row],[OrderDate]] + TIME(VALUE(LEFT(data[[#This Row],[OrderTime]],2)), VALUE(RIGHT(data[[#This Row],[OrderTime]],2)), 0)</f>
        <v>45729.046527777777</v>
      </c>
      <c r="X4321" s="7">
        <f>_xlfn.MINIFS(data[OrderDateTime], data[CustomerName], data[[#This Row],[CustomerName]])</f>
        <v>45506.022916666669</v>
      </c>
      <c r="Y4321" t="str">
        <f>IF(data[[#This Row],[OrderDateTime]]=data[[#This Row],[FirstOrderDateTime]], "New", "Returning")</f>
        <v>Returning</v>
      </c>
      <c r="Z4321" s="7">
        <f>data[[#This Row],[DeliveryDate]] + data[[#This Row],[DeliveryTime]]</f>
        <v>45729.681250000001</v>
      </c>
      <c r="AA4321" s="7">
        <f>data[[#This Row],[OrderDateTime]] + 1</f>
        <v>45730.046527777777</v>
      </c>
      <c r="AB4321" s="7" t="str">
        <f>IF(data[[#This Row],[DeliveryDateTime]] &lt;= data[[#This Row],[SLADue]], "On Time", "Late")</f>
        <v>On Time</v>
      </c>
    </row>
    <row r="4322" spans="1:28" x14ac:dyDescent="0.2">
      <c r="A4322" t="s">
        <v>4872</v>
      </c>
      <c r="B4322" t="s">
        <v>19</v>
      </c>
      <c r="C4322" t="s">
        <v>32</v>
      </c>
      <c r="D4322" t="s">
        <v>33</v>
      </c>
      <c r="E4322" s="5">
        <v>49.44</v>
      </c>
      <c r="F4322" t="s">
        <v>43</v>
      </c>
      <c r="G4322">
        <v>1</v>
      </c>
      <c r="H4322" s="1">
        <v>45733</v>
      </c>
      <c r="I4322" s="1" t="str">
        <f>TEXT(data[[#This Row],[OrderDate]],"mmm")</f>
        <v>Mar</v>
      </c>
      <c r="J4322" s="6">
        <v>0.50416666666666665</v>
      </c>
      <c r="K4322" s="6" t="str">
        <f>TEXT(data[[#This Row],[OrderTime]],"h")</f>
        <v>12</v>
      </c>
      <c r="L4322" s="1">
        <v>45733</v>
      </c>
      <c r="M4322" s="6">
        <v>0.79583333333333328</v>
      </c>
      <c r="N4322" t="s">
        <v>175</v>
      </c>
      <c r="O4322" t="s">
        <v>2250</v>
      </c>
      <c r="P4322" t="s">
        <v>25</v>
      </c>
      <c r="Q4322" t="s">
        <v>26</v>
      </c>
      <c r="R4322" t="s">
        <v>37</v>
      </c>
      <c r="S4322" t="s">
        <v>47</v>
      </c>
      <c r="T4322" t="s">
        <v>38</v>
      </c>
      <c r="U4322" t="s">
        <v>39</v>
      </c>
      <c r="V4322" s="5">
        <f>data[[#This Row],[PriceUSD]]*data[[#This Row],[Quantity]]</f>
        <v>49.44</v>
      </c>
      <c r="W4322" s="7">
        <f>data[[#This Row],[OrderDate]] + TIME(VALUE(LEFT(data[[#This Row],[OrderTime]],2)), VALUE(RIGHT(data[[#This Row],[OrderTime]],2)), 0)</f>
        <v>45733.046527777777</v>
      </c>
      <c r="X4322" s="7">
        <f>_xlfn.MINIFS(data[OrderDateTime], data[CustomerName], data[[#This Row],[CustomerName]])</f>
        <v>45540.007638888892</v>
      </c>
      <c r="Y4322" t="str">
        <f>IF(data[[#This Row],[OrderDateTime]]=data[[#This Row],[FirstOrderDateTime]], "New", "Returning")</f>
        <v>Returning</v>
      </c>
      <c r="Z4322" s="7">
        <f>data[[#This Row],[DeliveryDate]] + data[[#This Row],[DeliveryTime]]</f>
        <v>45733.79583333333</v>
      </c>
      <c r="AA4322" s="7">
        <f>data[[#This Row],[OrderDateTime]] + 1</f>
        <v>45734.046527777777</v>
      </c>
      <c r="AB4322" s="7" t="str">
        <f>IF(data[[#This Row],[DeliveryDateTime]] &lt;= data[[#This Row],[SLADue]], "On Time", "Late")</f>
        <v>On Time</v>
      </c>
    </row>
    <row r="4323" spans="1:28" x14ac:dyDescent="0.2">
      <c r="A4323" t="s">
        <v>4873</v>
      </c>
      <c r="B4323" t="s">
        <v>19</v>
      </c>
      <c r="C4323" t="s">
        <v>126</v>
      </c>
      <c r="D4323" t="s">
        <v>127</v>
      </c>
      <c r="E4323" s="5">
        <v>23.77</v>
      </c>
      <c r="F4323" t="s">
        <v>87</v>
      </c>
      <c r="G4323">
        <v>1</v>
      </c>
      <c r="H4323" s="1">
        <v>45672</v>
      </c>
      <c r="I4323" s="1" t="str">
        <f>TEXT(data[[#This Row],[OrderDate]],"mmm")</f>
        <v>Jan</v>
      </c>
      <c r="J4323" s="6">
        <v>0.49444444444444446</v>
      </c>
      <c r="K4323" s="6" t="str">
        <f>TEXT(data[[#This Row],[OrderTime]],"h")</f>
        <v>11</v>
      </c>
      <c r="L4323" s="1">
        <v>45672</v>
      </c>
      <c r="M4323" s="6">
        <v>0.61944444444444446</v>
      </c>
      <c r="N4323" t="s">
        <v>23</v>
      </c>
      <c r="O4323" t="s">
        <v>371</v>
      </c>
      <c r="P4323" t="s">
        <v>25</v>
      </c>
      <c r="Q4323" t="s">
        <v>26</v>
      </c>
      <c r="R4323" t="s">
        <v>129</v>
      </c>
      <c r="S4323" t="s">
        <v>47</v>
      </c>
      <c r="T4323" t="s">
        <v>29</v>
      </c>
      <c r="U4323" t="s">
        <v>39</v>
      </c>
      <c r="V4323" s="5">
        <f>data[[#This Row],[PriceUSD]]*data[[#This Row],[Quantity]]</f>
        <v>23.77</v>
      </c>
      <c r="W4323" s="7">
        <f>data[[#This Row],[OrderDate]] + TIME(VALUE(LEFT(data[[#This Row],[OrderTime]],2)), VALUE(RIGHT(data[[#This Row],[OrderTime]],2)), 0)</f>
        <v>45672.030555555553</v>
      </c>
      <c r="X4323" s="7">
        <f>_xlfn.MINIFS(data[OrderDateTime], data[CustomerName], data[[#This Row],[CustomerName]])</f>
        <v>45514.038888888892</v>
      </c>
      <c r="Y4323" t="str">
        <f>IF(data[[#This Row],[OrderDateTime]]=data[[#This Row],[FirstOrderDateTime]], "New", "Returning")</f>
        <v>Returning</v>
      </c>
      <c r="Z4323" s="7">
        <f>data[[#This Row],[DeliveryDate]] + data[[#This Row],[DeliveryTime]]</f>
        <v>45672.619444444441</v>
      </c>
      <c r="AA4323" s="7">
        <f>data[[#This Row],[OrderDateTime]] + 1</f>
        <v>45673.030555555553</v>
      </c>
      <c r="AB4323" s="7" t="str">
        <f>IF(data[[#This Row],[DeliveryDateTime]] &lt;= data[[#This Row],[SLADue]], "On Time", "Late")</f>
        <v>On Time</v>
      </c>
    </row>
    <row r="4324" spans="1:28" x14ac:dyDescent="0.2">
      <c r="A4324" t="s">
        <v>4874</v>
      </c>
      <c r="B4324" t="s">
        <v>19</v>
      </c>
      <c r="C4324" t="s">
        <v>61</v>
      </c>
      <c r="D4324" t="s">
        <v>62</v>
      </c>
      <c r="E4324" s="5">
        <v>150.31</v>
      </c>
      <c r="F4324" t="s">
        <v>94</v>
      </c>
      <c r="G4324">
        <v>4</v>
      </c>
      <c r="H4324" s="1">
        <v>45678</v>
      </c>
      <c r="I4324" s="1" t="str">
        <f>TEXT(data[[#This Row],[OrderDate]],"mmm")</f>
        <v>Jan</v>
      </c>
      <c r="J4324" s="6">
        <v>0.42569444444444443</v>
      </c>
      <c r="K4324" s="6" t="str">
        <f>TEXT(data[[#This Row],[OrderTime]],"h")</f>
        <v>10</v>
      </c>
      <c r="L4324" s="1">
        <v>45679</v>
      </c>
      <c r="M4324" s="6">
        <v>0.50902777777777775</v>
      </c>
      <c r="N4324" t="s">
        <v>88</v>
      </c>
      <c r="O4324" t="s">
        <v>168</v>
      </c>
      <c r="P4324" t="s">
        <v>25</v>
      </c>
      <c r="Q4324" t="s">
        <v>53</v>
      </c>
      <c r="R4324" t="s">
        <v>66</v>
      </c>
      <c r="S4324" t="s">
        <v>28</v>
      </c>
      <c r="T4324" t="s">
        <v>38</v>
      </c>
      <c r="U4324" t="s">
        <v>30</v>
      </c>
      <c r="V4324" s="5">
        <f>data[[#This Row],[PriceUSD]]*data[[#This Row],[Quantity]]</f>
        <v>601.24</v>
      </c>
      <c r="W4324" s="7">
        <f>data[[#This Row],[OrderDate]] + TIME(VALUE(LEFT(data[[#This Row],[OrderTime]],2)), VALUE(RIGHT(data[[#This Row],[OrderTime]],2)), 0)</f>
        <v>45678.030555555553</v>
      </c>
      <c r="X4324" s="7">
        <f>_xlfn.MINIFS(data[OrderDateTime], data[CustomerName], data[[#This Row],[CustomerName]])</f>
        <v>45521.054166666669</v>
      </c>
      <c r="Y4324" t="str">
        <f>IF(data[[#This Row],[OrderDateTime]]=data[[#This Row],[FirstOrderDateTime]], "New", "Returning")</f>
        <v>Returning</v>
      </c>
      <c r="Z4324" s="7">
        <f>data[[#This Row],[DeliveryDate]] + data[[#This Row],[DeliveryTime]]</f>
        <v>45679.509027777778</v>
      </c>
      <c r="AA4324" s="7">
        <f>data[[#This Row],[OrderDateTime]] + 1</f>
        <v>45679.030555555553</v>
      </c>
      <c r="AB4324" s="7" t="str">
        <f>IF(data[[#This Row],[DeliveryDateTime]] &lt;= data[[#This Row],[SLADue]], "On Time", "Late")</f>
        <v>Late</v>
      </c>
    </row>
    <row r="4325" spans="1:28" x14ac:dyDescent="0.2">
      <c r="A4325" t="s">
        <v>4875</v>
      </c>
      <c r="B4325" t="s">
        <v>19</v>
      </c>
      <c r="C4325" t="s">
        <v>79</v>
      </c>
      <c r="D4325" t="s">
        <v>80</v>
      </c>
      <c r="E4325" s="5">
        <v>28.3</v>
      </c>
      <c r="F4325" t="s">
        <v>63</v>
      </c>
      <c r="G4325">
        <v>2</v>
      </c>
      <c r="H4325" s="1">
        <v>45545</v>
      </c>
      <c r="I4325" s="1" t="str">
        <f>TEXT(data[[#This Row],[OrderDate]],"mmm")</f>
        <v>Sep</v>
      </c>
      <c r="J4325" s="6">
        <v>0.77500000000000002</v>
      </c>
      <c r="K4325" s="6" t="str">
        <f>TEXT(data[[#This Row],[OrderTime]],"h")</f>
        <v>18</v>
      </c>
      <c r="L4325" s="1">
        <v>45546</v>
      </c>
      <c r="M4325" s="6">
        <v>0.7368055555555556</v>
      </c>
      <c r="N4325" t="s">
        <v>98</v>
      </c>
      <c r="O4325" t="s">
        <v>429</v>
      </c>
      <c r="P4325" t="s">
        <v>77</v>
      </c>
      <c r="Q4325" t="s">
        <v>53</v>
      </c>
      <c r="R4325" t="s">
        <v>83</v>
      </c>
      <c r="S4325" t="s">
        <v>28</v>
      </c>
      <c r="T4325" t="s">
        <v>38</v>
      </c>
      <c r="U4325" t="s">
        <v>30</v>
      </c>
      <c r="V4325" s="5">
        <f>data[[#This Row],[PriceUSD]]*data[[#This Row],[Quantity]]</f>
        <v>56.6</v>
      </c>
      <c r="W4325" s="7">
        <f>data[[#This Row],[OrderDate]] + TIME(VALUE(LEFT(data[[#This Row],[OrderTime]],2)), VALUE(RIGHT(data[[#This Row],[OrderTime]],2)), 0)</f>
        <v>45545.052083333336</v>
      </c>
      <c r="X4325" s="7">
        <f>_xlfn.MINIFS(data[OrderDateTime], data[CustomerName], data[[#This Row],[CustomerName]])</f>
        <v>45526.046527777777</v>
      </c>
      <c r="Y4325" t="str">
        <f>IF(data[[#This Row],[OrderDateTime]]=data[[#This Row],[FirstOrderDateTime]], "New", "Returning")</f>
        <v>Returning</v>
      </c>
      <c r="Z4325" s="7">
        <f>data[[#This Row],[DeliveryDate]] + data[[#This Row],[DeliveryTime]]</f>
        <v>45546.736805555556</v>
      </c>
      <c r="AA4325" s="7">
        <f>data[[#This Row],[OrderDateTime]] + 1</f>
        <v>45546.052083333336</v>
      </c>
      <c r="AB4325" s="7" t="str">
        <f>IF(data[[#This Row],[DeliveryDateTime]] &lt;= data[[#This Row],[SLADue]], "On Time", "Late")</f>
        <v>Late</v>
      </c>
    </row>
    <row r="4326" spans="1:28" x14ac:dyDescent="0.2">
      <c r="A4326" t="s">
        <v>4876</v>
      </c>
      <c r="B4326" t="s">
        <v>19</v>
      </c>
      <c r="C4326" t="s">
        <v>126</v>
      </c>
      <c r="D4326" t="s">
        <v>127</v>
      </c>
      <c r="E4326" s="5">
        <v>21.86</v>
      </c>
      <c r="F4326" t="s">
        <v>56</v>
      </c>
      <c r="G4326">
        <v>1</v>
      </c>
      <c r="H4326" s="1">
        <v>45513</v>
      </c>
      <c r="I4326" s="1" t="str">
        <f>TEXT(data[[#This Row],[OrderDate]],"mmm")</f>
        <v>Aug</v>
      </c>
      <c r="J4326" s="6">
        <v>0.86805555555555558</v>
      </c>
      <c r="K4326" s="6" t="str">
        <f>TEXT(data[[#This Row],[OrderTime]],"h")</f>
        <v>20</v>
      </c>
      <c r="L4326" s="1">
        <v>45514</v>
      </c>
      <c r="M4326" s="6">
        <v>0.87222222222222223</v>
      </c>
      <c r="N4326" t="s">
        <v>123</v>
      </c>
      <c r="O4326" t="s">
        <v>352</v>
      </c>
      <c r="P4326" t="s">
        <v>36</v>
      </c>
      <c r="Q4326" t="s">
        <v>53</v>
      </c>
      <c r="R4326" t="s">
        <v>129</v>
      </c>
      <c r="S4326" t="s">
        <v>28</v>
      </c>
      <c r="T4326" t="s">
        <v>29</v>
      </c>
      <c r="U4326" t="s">
        <v>30</v>
      </c>
      <c r="V4326" s="5">
        <f>data[[#This Row],[PriceUSD]]*data[[#This Row],[Quantity]]</f>
        <v>21.86</v>
      </c>
      <c r="W4326" s="7">
        <f>data[[#This Row],[OrderDate]] + TIME(VALUE(LEFT(data[[#This Row],[OrderTime]],2)), VALUE(RIGHT(data[[#This Row],[OrderTime]],2)), 0)</f>
        <v>45513.038888888892</v>
      </c>
      <c r="X4326" s="7">
        <f>_xlfn.MINIFS(data[OrderDateTime], data[CustomerName], data[[#This Row],[CustomerName]])</f>
        <v>45513.038888888892</v>
      </c>
      <c r="Y4326" t="str">
        <f>IF(data[[#This Row],[OrderDateTime]]=data[[#This Row],[FirstOrderDateTime]], "New", "Returning")</f>
        <v>New</v>
      </c>
      <c r="Z4326" s="7">
        <f>data[[#This Row],[DeliveryDate]] + data[[#This Row],[DeliveryTime]]</f>
        <v>45514.87222222222</v>
      </c>
      <c r="AA4326" s="7">
        <f>data[[#This Row],[OrderDateTime]] + 1</f>
        <v>45514.038888888892</v>
      </c>
      <c r="AB4326" s="7" t="str">
        <f>IF(data[[#This Row],[DeliveryDateTime]] &lt;= data[[#This Row],[SLADue]], "On Time", "Late")</f>
        <v>Late</v>
      </c>
    </row>
    <row r="4327" spans="1:28" x14ac:dyDescent="0.2">
      <c r="A4327" t="s">
        <v>4877</v>
      </c>
      <c r="B4327" t="s">
        <v>19</v>
      </c>
      <c r="C4327" t="s">
        <v>126</v>
      </c>
      <c r="D4327" t="s">
        <v>127</v>
      </c>
      <c r="E4327" s="5">
        <v>16.420000000000002</v>
      </c>
      <c r="F4327" t="s">
        <v>87</v>
      </c>
      <c r="G4327">
        <v>1</v>
      </c>
      <c r="H4327" s="1">
        <v>45633</v>
      </c>
      <c r="I4327" s="1" t="str">
        <f>TEXT(data[[#This Row],[OrderDate]],"mmm")</f>
        <v>Dec</v>
      </c>
      <c r="J4327" s="6">
        <v>0.78194444444444444</v>
      </c>
      <c r="K4327" s="6" t="str">
        <f>TEXT(data[[#This Row],[OrderTime]],"h")</f>
        <v>18</v>
      </c>
      <c r="L4327" s="1">
        <v>45634</v>
      </c>
      <c r="M4327" s="6">
        <v>0.72430555555555554</v>
      </c>
      <c r="N4327" t="s">
        <v>502</v>
      </c>
      <c r="O4327" t="s">
        <v>545</v>
      </c>
      <c r="P4327" t="s">
        <v>202</v>
      </c>
      <c r="Q4327" t="s">
        <v>53</v>
      </c>
      <c r="R4327" t="s">
        <v>129</v>
      </c>
      <c r="S4327" t="s">
        <v>28</v>
      </c>
      <c r="T4327" t="s">
        <v>59</v>
      </c>
      <c r="U4327" t="s">
        <v>39</v>
      </c>
      <c r="V4327" s="5">
        <f>data[[#This Row],[PriceUSD]]*data[[#This Row],[Quantity]]</f>
        <v>16.420000000000002</v>
      </c>
      <c r="W4327" s="7">
        <f>data[[#This Row],[OrderDate]] + TIME(VALUE(LEFT(data[[#This Row],[OrderTime]],2)), VALUE(RIGHT(data[[#This Row],[OrderTime]],2)), 0)</f>
        <v>45633.030555555553</v>
      </c>
      <c r="X4327" s="7">
        <f>_xlfn.MINIFS(data[OrderDateTime], data[CustomerName], data[[#This Row],[CustomerName]])</f>
        <v>45509.015277777777</v>
      </c>
      <c r="Y4327" t="str">
        <f>IF(data[[#This Row],[OrderDateTime]]=data[[#This Row],[FirstOrderDateTime]], "New", "Returning")</f>
        <v>Returning</v>
      </c>
      <c r="Z4327" s="7">
        <f>data[[#This Row],[DeliveryDate]] + data[[#This Row],[DeliveryTime]]</f>
        <v>45634.724305555559</v>
      </c>
      <c r="AA4327" s="7">
        <f>data[[#This Row],[OrderDateTime]] + 1</f>
        <v>45634.030555555553</v>
      </c>
      <c r="AB4327" s="7" t="str">
        <f>IF(data[[#This Row],[DeliveryDateTime]] &lt;= data[[#This Row],[SLADue]], "On Time", "Late")</f>
        <v>Late</v>
      </c>
    </row>
    <row r="4328" spans="1:28" x14ac:dyDescent="0.2">
      <c r="A4328" t="s">
        <v>4878</v>
      </c>
      <c r="B4328" t="s">
        <v>19</v>
      </c>
      <c r="C4328" t="s">
        <v>126</v>
      </c>
      <c r="D4328" t="s">
        <v>127</v>
      </c>
      <c r="E4328" s="5">
        <v>22.37</v>
      </c>
      <c r="F4328" t="s">
        <v>138</v>
      </c>
      <c r="G4328">
        <v>1</v>
      </c>
      <c r="H4328" s="1">
        <v>45775</v>
      </c>
      <c r="I4328" s="1" t="str">
        <f>TEXT(data[[#This Row],[OrderDate]],"mmm")</f>
        <v>Apr</v>
      </c>
      <c r="J4328" s="6">
        <v>0.45069444444444445</v>
      </c>
      <c r="K4328" s="6" t="str">
        <f>TEXT(data[[#This Row],[OrderTime]],"h")</f>
        <v>10</v>
      </c>
      <c r="L4328" s="1">
        <v>45775</v>
      </c>
      <c r="M4328" s="6">
        <v>0.65902777777777777</v>
      </c>
      <c r="N4328" t="s">
        <v>163</v>
      </c>
      <c r="O4328" t="s">
        <v>1674</v>
      </c>
      <c r="P4328" t="s">
        <v>77</v>
      </c>
      <c r="Q4328" t="s">
        <v>26</v>
      </c>
      <c r="R4328" t="s">
        <v>129</v>
      </c>
      <c r="S4328" t="s">
        <v>47</v>
      </c>
      <c r="T4328" t="s">
        <v>29</v>
      </c>
      <c r="U4328" t="s">
        <v>30</v>
      </c>
      <c r="V4328" s="5">
        <f>data[[#This Row],[PriceUSD]]*data[[#This Row],[Quantity]]</f>
        <v>22.37</v>
      </c>
      <c r="W4328" s="7">
        <f>data[[#This Row],[OrderDate]] + TIME(VALUE(LEFT(data[[#This Row],[OrderTime]],2)), VALUE(RIGHT(data[[#This Row],[OrderTime]],2)), 0)</f>
        <v>45775.030555555553</v>
      </c>
      <c r="X4328" s="7">
        <f>_xlfn.MINIFS(data[OrderDateTime], data[CustomerName], data[[#This Row],[CustomerName]])</f>
        <v>45542.038888888892</v>
      </c>
      <c r="Y4328" t="str">
        <f>IF(data[[#This Row],[OrderDateTime]]=data[[#This Row],[FirstOrderDateTime]], "New", "Returning")</f>
        <v>Returning</v>
      </c>
      <c r="Z4328" s="7">
        <f>data[[#This Row],[DeliveryDate]] + data[[#This Row],[DeliveryTime]]</f>
        <v>45775.65902777778</v>
      </c>
      <c r="AA4328" s="7">
        <f>data[[#This Row],[OrderDateTime]] + 1</f>
        <v>45776.030555555553</v>
      </c>
      <c r="AB4328" s="7" t="str">
        <f>IF(data[[#This Row],[DeliveryDateTime]] &lt;= data[[#This Row],[SLADue]], "On Time", "Late")</f>
        <v>On Time</v>
      </c>
    </row>
    <row r="4329" spans="1:28" x14ac:dyDescent="0.2">
      <c r="A4329" t="s">
        <v>4879</v>
      </c>
      <c r="B4329" t="s">
        <v>19</v>
      </c>
      <c r="C4329" t="s">
        <v>41</v>
      </c>
      <c r="D4329" t="s">
        <v>42</v>
      </c>
      <c r="E4329" s="5">
        <v>33.630000000000003</v>
      </c>
      <c r="F4329" t="s">
        <v>74</v>
      </c>
      <c r="G4329">
        <v>1</v>
      </c>
      <c r="H4329" s="1">
        <v>45680</v>
      </c>
      <c r="I4329" s="1" t="str">
        <f>TEXT(data[[#This Row],[OrderDate]],"mmm")</f>
        <v>Jan</v>
      </c>
      <c r="J4329" s="6">
        <v>0.71527777777777779</v>
      </c>
      <c r="K4329" s="6" t="str">
        <f>TEXT(data[[#This Row],[OrderTime]],"h")</f>
        <v>17</v>
      </c>
      <c r="L4329" s="1">
        <v>45681</v>
      </c>
      <c r="M4329" s="6">
        <v>0.71527777777777779</v>
      </c>
      <c r="N4329" t="s">
        <v>95</v>
      </c>
      <c r="O4329" t="s">
        <v>1009</v>
      </c>
      <c r="P4329" t="s">
        <v>25</v>
      </c>
      <c r="Q4329" t="s">
        <v>53</v>
      </c>
      <c r="R4329" t="s">
        <v>46</v>
      </c>
      <c r="S4329" t="s">
        <v>28</v>
      </c>
      <c r="T4329" t="s">
        <v>106</v>
      </c>
      <c r="U4329" t="s">
        <v>39</v>
      </c>
      <c r="V4329" s="5">
        <f>data[[#This Row],[PriceUSD]]*data[[#This Row],[Quantity]]</f>
        <v>33.630000000000003</v>
      </c>
      <c r="W4329" s="7">
        <f>data[[#This Row],[OrderDate]] + TIME(VALUE(LEFT(data[[#This Row],[OrderTime]],2)), VALUE(RIGHT(data[[#This Row],[OrderTime]],2)), 0)</f>
        <v>45680.054166666669</v>
      </c>
      <c r="X4329" s="7">
        <f>_xlfn.MINIFS(data[OrderDateTime], data[CustomerName], data[[#This Row],[CustomerName]])</f>
        <v>45520.017361111109</v>
      </c>
      <c r="Y4329" t="str">
        <f>IF(data[[#This Row],[OrderDateTime]]=data[[#This Row],[FirstOrderDateTime]], "New", "Returning")</f>
        <v>Returning</v>
      </c>
      <c r="Z4329" s="7">
        <f>data[[#This Row],[DeliveryDate]] + data[[#This Row],[DeliveryTime]]</f>
        <v>45681.715277777781</v>
      </c>
      <c r="AA4329" s="7">
        <f>data[[#This Row],[OrderDateTime]] + 1</f>
        <v>45681.054166666669</v>
      </c>
      <c r="AB4329" s="7" t="str">
        <f>IF(data[[#This Row],[DeliveryDateTime]] &lt;= data[[#This Row],[SLADue]], "On Time", "Late")</f>
        <v>Late</v>
      </c>
    </row>
    <row r="4330" spans="1:28" x14ac:dyDescent="0.2">
      <c r="A4330" t="s">
        <v>4880</v>
      </c>
      <c r="B4330" t="s">
        <v>19</v>
      </c>
      <c r="C4330" t="s">
        <v>41</v>
      </c>
      <c r="D4330" t="s">
        <v>42</v>
      </c>
      <c r="E4330" s="5">
        <v>39.46</v>
      </c>
      <c r="F4330" t="s">
        <v>119</v>
      </c>
      <c r="G4330">
        <v>3</v>
      </c>
      <c r="H4330" s="1">
        <v>45580</v>
      </c>
      <c r="I4330" s="1" t="str">
        <f>TEXT(data[[#This Row],[OrderDate]],"mmm")</f>
        <v>Oct</v>
      </c>
      <c r="J4330" s="6">
        <v>0.85069444444444442</v>
      </c>
      <c r="K4330" s="6" t="str">
        <f>TEXT(data[[#This Row],[OrderTime]],"h")</f>
        <v>20</v>
      </c>
      <c r="L4330" s="1">
        <v>45581</v>
      </c>
      <c r="M4330" s="6">
        <v>0.68680555555555556</v>
      </c>
      <c r="N4330" t="s">
        <v>34</v>
      </c>
      <c r="O4330" t="s">
        <v>1101</v>
      </c>
      <c r="P4330" t="s">
        <v>36</v>
      </c>
      <c r="Q4330" t="s">
        <v>26</v>
      </c>
      <c r="R4330" t="s">
        <v>46</v>
      </c>
      <c r="S4330" t="s">
        <v>28</v>
      </c>
      <c r="T4330" t="s">
        <v>38</v>
      </c>
      <c r="U4330" t="s">
        <v>30</v>
      </c>
      <c r="V4330" s="5">
        <f>data[[#This Row],[PriceUSD]]*data[[#This Row],[Quantity]]</f>
        <v>118.38</v>
      </c>
      <c r="W4330" s="7">
        <f>data[[#This Row],[OrderDate]] + TIME(VALUE(LEFT(data[[#This Row],[OrderTime]],2)), VALUE(RIGHT(data[[#This Row],[OrderTime]],2)), 0)</f>
        <v>45580.030555555553</v>
      </c>
      <c r="X4330" s="7">
        <f>_xlfn.MINIFS(data[OrderDateTime], data[CustomerName], data[[#This Row],[CustomerName]])</f>
        <v>45540.046527777777</v>
      </c>
      <c r="Y4330" t="str">
        <f>IF(data[[#This Row],[OrderDateTime]]=data[[#This Row],[FirstOrderDateTime]], "New", "Returning")</f>
        <v>Returning</v>
      </c>
      <c r="Z4330" s="7">
        <f>data[[#This Row],[DeliveryDate]] + data[[#This Row],[DeliveryTime]]</f>
        <v>45581.686805555553</v>
      </c>
      <c r="AA4330" s="7">
        <f>data[[#This Row],[OrderDateTime]] + 1</f>
        <v>45581.030555555553</v>
      </c>
      <c r="AB4330" s="7" t="str">
        <f>IF(data[[#This Row],[DeliveryDateTime]] &lt;= data[[#This Row],[SLADue]], "On Time", "Late")</f>
        <v>Late</v>
      </c>
    </row>
    <row r="4331" spans="1:28" x14ac:dyDescent="0.2">
      <c r="A4331" t="s">
        <v>4881</v>
      </c>
      <c r="B4331" t="s">
        <v>19</v>
      </c>
      <c r="C4331" t="s">
        <v>49</v>
      </c>
      <c r="D4331" t="s">
        <v>50</v>
      </c>
      <c r="E4331" s="5">
        <v>30.05</v>
      </c>
      <c r="F4331" t="s">
        <v>74</v>
      </c>
      <c r="G4331">
        <v>3</v>
      </c>
      <c r="H4331" s="1">
        <v>45561</v>
      </c>
      <c r="I4331" s="1" t="str">
        <f>TEXT(data[[#This Row],[OrderDate]],"mmm")</f>
        <v>Sep</v>
      </c>
      <c r="J4331" s="6">
        <v>0.42291666666666666</v>
      </c>
      <c r="K4331" s="6" t="str">
        <f>TEXT(data[[#This Row],[OrderTime]],"h")</f>
        <v>10</v>
      </c>
      <c r="L4331" s="1">
        <v>45561</v>
      </c>
      <c r="M4331" s="6">
        <v>0.67291666666666672</v>
      </c>
      <c r="N4331" t="s">
        <v>57</v>
      </c>
      <c r="O4331" t="s">
        <v>797</v>
      </c>
      <c r="P4331" t="s">
        <v>25</v>
      </c>
      <c r="Q4331" t="s">
        <v>26</v>
      </c>
      <c r="R4331" t="s">
        <v>54</v>
      </c>
      <c r="S4331" t="s">
        <v>47</v>
      </c>
      <c r="T4331" t="s">
        <v>136</v>
      </c>
      <c r="U4331" t="s">
        <v>39</v>
      </c>
      <c r="V4331" s="5">
        <f>data[[#This Row],[PriceUSD]]*data[[#This Row],[Quantity]]</f>
        <v>90.15</v>
      </c>
      <c r="W4331" s="7">
        <f>data[[#This Row],[OrderDate]] + TIME(VALUE(LEFT(data[[#This Row],[OrderTime]],2)), VALUE(RIGHT(data[[#This Row],[OrderTime]],2)), 0)</f>
        <v>45561.046527777777</v>
      </c>
      <c r="X4331" s="7">
        <f>_xlfn.MINIFS(data[OrderDateTime], data[CustomerName], data[[#This Row],[CustomerName]])</f>
        <v>45523.022916666669</v>
      </c>
      <c r="Y4331" t="str">
        <f>IF(data[[#This Row],[OrderDateTime]]=data[[#This Row],[FirstOrderDateTime]], "New", "Returning")</f>
        <v>Returning</v>
      </c>
      <c r="Z4331" s="7">
        <f>data[[#This Row],[DeliveryDate]] + data[[#This Row],[DeliveryTime]]</f>
        <v>45561.67291666667</v>
      </c>
      <c r="AA4331" s="7">
        <f>data[[#This Row],[OrderDateTime]] + 1</f>
        <v>45562.046527777777</v>
      </c>
      <c r="AB4331" s="7" t="str">
        <f>IF(data[[#This Row],[DeliveryDateTime]] &lt;= data[[#This Row],[SLADue]], "On Time", "Late")</f>
        <v>On Time</v>
      </c>
    </row>
    <row r="4332" spans="1:28" x14ac:dyDescent="0.2">
      <c r="A4332" t="s">
        <v>4882</v>
      </c>
      <c r="B4332" t="s">
        <v>19</v>
      </c>
      <c r="C4332" t="s">
        <v>391</v>
      </c>
      <c r="D4332" t="s">
        <v>392</v>
      </c>
      <c r="E4332" s="5">
        <v>16.29</v>
      </c>
      <c r="F4332" t="s">
        <v>43</v>
      </c>
      <c r="G4332">
        <v>1</v>
      </c>
      <c r="H4332" s="1">
        <v>45519</v>
      </c>
      <c r="I4332" s="1" t="str">
        <f>TEXT(data[[#This Row],[OrderDate]],"mmm")</f>
        <v>Aug</v>
      </c>
      <c r="J4332" s="6">
        <v>0.85138888888888886</v>
      </c>
      <c r="K4332" s="6" t="str">
        <f>TEXT(data[[#This Row],[OrderTime]],"h")</f>
        <v>20</v>
      </c>
      <c r="L4332" s="1">
        <v>45521</v>
      </c>
      <c r="M4332" s="6">
        <v>0.62569444444444444</v>
      </c>
      <c r="N4332" t="s">
        <v>148</v>
      </c>
      <c r="O4332" t="s">
        <v>810</v>
      </c>
      <c r="P4332" t="s">
        <v>25</v>
      </c>
      <c r="Q4332" t="s">
        <v>26</v>
      </c>
      <c r="R4332" t="s">
        <v>394</v>
      </c>
      <c r="S4332" t="s">
        <v>105</v>
      </c>
      <c r="T4332" t="s">
        <v>29</v>
      </c>
      <c r="U4332" t="s">
        <v>67</v>
      </c>
      <c r="V4332" s="5">
        <f>data[[#This Row],[PriceUSD]]*data[[#This Row],[Quantity]]</f>
        <v>16.29</v>
      </c>
      <c r="W4332" s="7">
        <f>data[[#This Row],[OrderDate]] + TIME(VALUE(LEFT(data[[#This Row],[OrderTime]],2)), VALUE(RIGHT(data[[#This Row],[OrderTime]],2)), 0)</f>
        <v>45519.061805555553</v>
      </c>
      <c r="X4332" s="7">
        <f>_xlfn.MINIFS(data[OrderDateTime], data[CustomerName], data[[#This Row],[CustomerName]])</f>
        <v>45509.015277777777</v>
      </c>
      <c r="Y4332" t="str">
        <f>IF(data[[#This Row],[OrderDateTime]]=data[[#This Row],[FirstOrderDateTime]], "New", "Returning")</f>
        <v>Returning</v>
      </c>
      <c r="Z4332" s="7">
        <f>data[[#This Row],[DeliveryDate]] + data[[#This Row],[DeliveryTime]]</f>
        <v>45521.625694444447</v>
      </c>
      <c r="AA4332" s="7">
        <f>data[[#This Row],[OrderDateTime]] + 1</f>
        <v>45520.061805555553</v>
      </c>
      <c r="AB4332" s="7" t="str">
        <f>IF(data[[#This Row],[DeliveryDateTime]] &lt;= data[[#This Row],[SLADue]], "On Time", "Late")</f>
        <v>Late</v>
      </c>
    </row>
    <row r="4333" spans="1:28" x14ac:dyDescent="0.2">
      <c r="A4333" t="s">
        <v>4883</v>
      </c>
      <c r="B4333" t="s">
        <v>19</v>
      </c>
      <c r="C4333" t="s">
        <v>126</v>
      </c>
      <c r="D4333" t="s">
        <v>127</v>
      </c>
      <c r="E4333" s="5">
        <v>21.91</v>
      </c>
      <c r="F4333" t="s">
        <v>56</v>
      </c>
      <c r="G4333">
        <v>1</v>
      </c>
      <c r="H4333" s="1">
        <v>45679</v>
      </c>
      <c r="I4333" s="1" t="str">
        <f>TEXT(data[[#This Row],[OrderDate]],"mmm")</f>
        <v>Jan</v>
      </c>
      <c r="J4333" s="6">
        <v>0.8125</v>
      </c>
      <c r="K4333" s="6" t="str">
        <f>TEXT(data[[#This Row],[OrderTime]],"h")</f>
        <v>19</v>
      </c>
      <c r="L4333" s="1">
        <v>45680</v>
      </c>
      <c r="M4333" s="6">
        <v>0.59583333333333333</v>
      </c>
      <c r="N4333" t="s">
        <v>112</v>
      </c>
      <c r="O4333" t="s">
        <v>660</v>
      </c>
      <c r="P4333" t="s">
        <v>36</v>
      </c>
      <c r="Q4333" t="s">
        <v>53</v>
      </c>
      <c r="R4333" t="s">
        <v>129</v>
      </c>
      <c r="S4333" t="s">
        <v>28</v>
      </c>
      <c r="T4333" t="s">
        <v>38</v>
      </c>
      <c r="U4333" t="s">
        <v>39</v>
      </c>
      <c r="V4333" s="5">
        <f>data[[#This Row],[PriceUSD]]*data[[#This Row],[Quantity]]</f>
        <v>21.91</v>
      </c>
      <c r="W4333" s="7">
        <f>data[[#This Row],[OrderDate]] + TIME(VALUE(LEFT(data[[#This Row],[OrderTime]],2)), VALUE(RIGHT(data[[#This Row],[OrderTime]],2)), 0)</f>
        <v>45679.017361111109</v>
      </c>
      <c r="X4333" s="7">
        <f>_xlfn.MINIFS(data[OrderDateTime], data[CustomerName], data[[#This Row],[CustomerName]])</f>
        <v>45590.007638888892</v>
      </c>
      <c r="Y4333" t="str">
        <f>IF(data[[#This Row],[OrderDateTime]]=data[[#This Row],[FirstOrderDateTime]], "New", "Returning")</f>
        <v>Returning</v>
      </c>
      <c r="Z4333" s="7">
        <f>data[[#This Row],[DeliveryDate]] + data[[#This Row],[DeliveryTime]]</f>
        <v>45680.595833333333</v>
      </c>
      <c r="AA4333" s="7">
        <f>data[[#This Row],[OrderDateTime]] + 1</f>
        <v>45680.017361111109</v>
      </c>
      <c r="AB4333" s="7" t="str">
        <f>IF(data[[#This Row],[DeliveryDateTime]] &lt;= data[[#This Row],[SLADue]], "On Time", "Late")</f>
        <v>Late</v>
      </c>
    </row>
    <row r="4334" spans="1:28" x14ac:dyDescent="0.2">
      <c r="A4334" t="s">
        <v>4884</v>
      </c>
      <c r="B4334" t="s">
        <v>19</v>
      </c>
      <c r="C4334" t="s">
        <v>61</v>
      </c>
      <c r="D4334" t="s">
        <v>62</v>
      </c>
      <c r="E4334" s="5">
        <v>155.68</v>
      </c>
      <c r="F4334" t="s">
        <v>94</v>
      </c>
      <c r="G4334">
        <v>3</v>
      </c>
      <c r="H4334" s="1">
        <v>45716</v>
      </c>
      <c r="I4334" s="1" t="str">
        <f>TEXT(data[[#This Row],[OrderDate]],"mmm")</f>
        <v>Feb</v>
      </c>
      <c r="J4334" s="6">
        <v>0.62916666666666665</v>
      </c>
      <c r="K4334" s="6" t="str">
        <f>TEXT(data[[#This Row],[OrderTime]],"h")</f>
        <v>15</v>
      </c>
      <c r="L4334" s="1">
        <v>45717</v>
      </c>
      <c r="M4334" s="6">
        <v>0.62916666666666665</v>
      </c>
      <c r="N4334" t="s">
        <v>148</v>
      </c>
      <c r="O4334" t="s">
        <v>804</v>
      </c>
      <c r="P4334" t="s">
        <v>25</v>
      </c>
      <c r="Q4334" t="s">
        <v>26</v>
      </c>
      <c r="R4334" t="s">
        <v>66</v>
      </c>
      <c r="S4334" t="s">
        <v>28</v>
      </c>
      <c r="T4334" t="s">
        <v>136</v>
      </c>
      <c r="U4334" t="s">
        <v>39</v>
      </c>
      <c r="V4334" s="5">
        <f>data[[#This Row],[PriceUSD]]*data[[#This Row],[Quantity]]</f>
        <v>467.04</v>
      </c>
      <c r="W4334" s="7">
        <f>data[[#This Row],[OrderDate]] + TIME(VALUE(LEFT(data[[#This Row],[OrderTime]],2)), VALUE(RIGHT(data[[#This Row],[OrderTime]],2)), 0)</f>
        <v>45716.046527777777</v>
      </c>
      <c r="X4334" s="7">
        <f>_xlfn.MINIFS(data[OrderDateTime], data[CustomerName], data[[#This Row],[CustomerName]])</f>
        <v>45621.038888888892</v>
      </c>
      <c r="Y4334" t="str">
        <f>IF(data[[#This Row],[OrderDateTime]]=data[[#This Row],[FirstOrderDateTime]], "New", "Returning")</f>
        <v>Returning</v>
      </c>
      <c r="Z4334" s="7">
        <f>data[[#This Row],[DeliveryDate]] + data[[#This Row],[DeliveryTime]]</f>
        <v>45717.629166666666</v>
      </c>
      <c r="AA4334" s="7">
        <f>data[[#This Row],[OrderDateTime]] + 1</f>
        <v>45717.046527777777</v>
      </c>
      <c r="AB4334" s="7" t="str">
        <f>IF(data[[#This Row],[DeliveryDateTime]] &lt;= data[[#This Row],[SLADue]], "On Time", "Late")</f>
        <v>Late</v>
      </c>
    </row>
    <row r="4335" spans="1:28" x14ac:dyDescent="0.2">
      <c r="A4335" t="s">
        <v>4885</v>
      </c>
      <c r="B4335" t="s">
        <v>19</v>
      </c>
      <c r="C4335" t="s">
        <v>92</v>
      </c>
      <c r="D4335" t="s">
        <v>93</v>
      </c>
      <c r="E4335" s="5">
        <v>91.51</v>
      </c>
      <c r="F4335" t="s">
        <v>94</v>
      </c>
      <c r="G4335">
        <v>3</v>
      </c>
      <c r="H4335" s="1">
        <v>45716</v>
      </c>
      <c r="I4335" s="1" t="str">
        <f>TEXT(data[[#This Row],[OrderDate]],"mmm")</f>
        <v>Feb</v>
      </c>
      <c r="J4335" s="6">
        <v>0.40486111111111112</v>
      </c>
      <c r="K4335" s="6" t="str">
        <f>TEXT(data[[#This Row],[OrderTime]],"h")</f>
        <v>9</v>
      </c>
      <c r="L4335" s="1">
        <v>45717</v>
      </c>
      <c r="M4335" s="6">
        <v>0.65486111111111112</v>
      </c>
      <c r="N4335" t="s">
        <v>95</v>
      </c>
      <c r="O4335" t="s">
        <v>331</v>
      </c>
      <c r="P4335" t="s">
        <v>25</v>
      </c>
      <c r="Q4335" t="s">
        <v>53</v>
      </c>
      <c r="R4335" t="s">
        <v>66</v>
      </c>
      <c r="S4335" t="s">
        <v>28</v>
      </c>
      <c r="T4335" t="s">
        <v>38</v>
      </c>
      <c r="U4335" t="s">
        <v>39</v>
      </c>
      <c r="V4335" s="5">
        <f>data[[#This Row],[PriceUSD]]*data[[#This Row],[Quantity]]</f>
        <v>274.53000000000003</v>
      </c>
      <c r="W4335" s="7">
        <f>data[[#This Row],[OrderDate]] + TIME(VALUE(LEFT(data[[#This Row],[OrderTime]],2)), VALUE(RIGHT(data[[#This Row],[OrderTime]],2)), 0)</f>
        <v>45716.007638888892</v>
      </c>
      <c r="X4335" s="7">
        <f>_xlfn.MINIFS(data[OrderDateTime], data[CustomerName], data[[#This Row],[CustomerName]])</f>
        <v>45554.061805555553</v>
      </c>
      <c r="Y4335" t="str">
        <f>IF(data[[#This Row],[OrderDateTime]]=data[[#This Row],[FirstOrderDateTime]], "New", "Returning")</f>
        <v>Returning</v>
      </c>
      <c r="Z4335" s="7">
        <f>data[[#This Row],[DeliveryDate]] + data[[#This Row],[DeliveryTime]]</f>
        <v>45717.654861111114</v>
      </c>
      <c r="AA4335" s="7">
        <f>data[[#This Row],[OrderDateTime]] + 1</f>
        <v>45717.007638888892</v>
      </c>
      <c r="AB4335" s="7" t="str">
        <f>IF(data[[#This Row],[DeliveryDateTime]] &lt;= data[[#This Row],[SLADue]], "On Time", "Late")</f>
        <v>Late</v>
      </c>
    </row>
    <row r="4336" spans="1:28" x14ac:dyDescent="0.2">
      <c r="A4336" t="s">
        <v>4886</v>
      </c>
      <c r="B4336" t="s">
        <v>19</v>
      </c>
      <c r="C4336" t="s">
        <v>190</v>
      </c>
      <c r="D4336" t="s">
        <v>191</v>
      </c>
      <c r="E4336" s="5">
        <v>23.42</v>
      </c>
      <c r="F4336" t="s">
        <v>71</v>
      </c>
      <c r="G4336">
        <v>5</v>
      </c>
      <c r="H4336" s="1">
        <v>45799</v>
      </c>
      <c r="I4336" s="1" t="str">
        <f>TEXT(data[[#This Row],[OrderDate]],"mmm")</f>
        <v>May</v>
      </c>
      <c r="J4336" s="6">
        <v>0.6166666666666667</v>
      </c>
      <c r="K4336" s="6" t="str">
        <f>TEXT(data[[#This Row],[OrderTime]],"h")</f>
        <v>14</v>
      </c>
      <c r="L4336" s="1">
        <v>45799</v>
      </c>
      <c r="M4336" s="6">
        <v>0.90833333333333333</v>
      </c>
      <c r="N4336" t="s">
        <v>238</v>
      </c>
      <c r="O4336" t="s">
        <v>784</v>
      </c>
      <c r="P4336" t="s">
        <v>36</v>
      </c>
      <c r="Q4336" t="s">
        <v>53</v>
      </c>
      <c r="R4336" t="s">
        <v>192</v>
      </c>
      <c r="S4336" t="s">
        <v>47</v>
      </c>
      <c r="T4336" t="s">
        <v>29</v>
      </c>
      <c r="U4336" t="s">
        <v>30</v>
      </c>
      <c r="V4336" s="5">
        <f>data[[#This Row],[PriceUSD]]*data[[#This Row],[Quantity]]</f>
        <v>117.10000000000001</v>
      </c>
      <c r="W4336" s="7">
        <f>data[[#This Row],[OrderDate]] + TIME(VALUE(LEFT(data[[#This Row],[OrderTime]],2)), VALUE(RIGHT(data[[#This Row],[OrderTime]],2)), 0)</f>
        <v>45799.046527777777</v>
      </c>
      <c r="X4336" s="7">
        <f>_xlfn.MINIFS(data[OrderDateTime], data[CustomerName], data[[#This Row],[CustomerName]])</f>
        <v>45570.038888888892</v>
      </c>
      <c r="Y4336" t="str">
        <f>IF(data[[#This Row],[OrderDateTime]]=data[[#This Row],[FirstOrderDateTime]], "New", "Returning")</f>
        <v>Returning</v>
      </c>
      <c r="Z4336" s="7">
        <f>data[[#This Row],[DeliveryDate]] + data[[#This Row],[DeliveryTime]]</f>
        <v>45799.908333333333</v>
      </c>
      <c r="AA4336" s="7">
        <f>data[[#This Row],[OrderDateTime]] + 1</f>
        <v>45800.046527777777</v>
      </c>
      <c r="AB4336" s="7" t="str">
        <f>IF(data[[#This Row],[DeliveryDateTime]] &lt;= data[[#This Row],[SLADue]], "On Time", "Late")</f>
        <v>On Time</v>
      </c>
    </row>
    <row r="4337" spans="1:28" x14ac:dyDescent="0.2">
      <c r="A4337" t="s">
        <v>4887</v>
      </c>
      <c r="B4337" t="s">
        <v>19</v>
      </c>
      <c r="C4337" t="s">
        <v>285</v>
      </c>
      <c r="D4337" t="s">
        <v>286</v>
      </c>
      <c r="E4337" s="5">
        <v>20.05</v>
      </c>
      <c r="F4337" t="s">
        <v>22</v>
      </c>
      <c r="G4337">
        <v>1</v>
      </c>
      <c r="H4337" s="1">
        <v>45555</v>
      </c>
      <c r="I4337" s="1" t="str">
        <f>TEXT(data[[#This Row],[OrderDate]],"mmm")</f>
        <v>Sep</v>
      </c>
      <c r="J4337" s="6">
        <v>0.42499999999999999</v>
      </c>
      <c r="K4337" s="6" t="str">
        <f>TEXT(data[[#This Row],[OrderTime]],"h")</f>
        <v>10</v>
      </c>
      <c r="L4337" s="1">
        <v>45555</v>
      </c>
      <c r="M4337" s="6">
        <v>0.6333333333333333</v>
      </c>
      <c r="N4337" t="s">
        <v>44</v>
      </c>
      <c r="O4337" t="s">
        <v>726</v>
      </c>
      <c r="P4337" t="s">
        <v>25</v>
      </c>
      <c r="Q4337" t="s">
        <v>53</v>
      </c>
      <c r="R4337" t="s">
        <v>114</v>
      </c>
      <c r="S4337" t="s">
        <v>47</v>
      </c>
      <c r="T4337" t="s">
        <v>29</v>
      </c>
      <c r="U4337" t="s">
        <v>30</v>
      </c>
      <c r="V4337" s="5">
        <f>data[[#This Row],[PriceUSD]]*data[[#This Row],[Quantity]]</f>
        <v>20.05</v>
      </c>
      <c r="W4337" s="7">
        <f>data[[#This Row],[OrderDate]] + TIME(VALUE(LEFT(data[[#This Row],[OrderTime]],2)), VALUE(RIGHT(data[[#This Row],[OrderTime]],2)), 0)</f>
        <v>45555.017361111109</v>
      </c>
      <c r="X4337" s="7">
        <f>_xlfn.MINIFS(data[OrderDateTime], data[CustomerName], data[[#This Row],[CustomerName]])</f>
        <v>45537.054166666669</v>
      </c>
      <c r="Y4337" t="str">
        <f>IF(data[[#This Row],[OrderDateTime]]=data[[#This Row],[FirstOrderDateTime]], "New", "Returning")</f>
        <v>Returning</v>
      </c>
      <c r="Z4337" s="7">
        <f>data[[#This Row],[DeliveryDate]] + data[[#This Row],[DeliveryTime]]</f>
        <v>45555.633333333331</v>
      </c>
      <c r="AA4337" s="7">
        <f>data[[#This Row],[OrderDateTime]] + 1</f>
        <v>45556.017361111109</v>
      </c>
      <c r="AB4337" s="7" t="str">
        <f>IF(data[[#This Row],[DeliveryDateTime]] &lt;= data[[#This Row],[SLADue]], "On Time", "Late")</f>
        <v>On Time</v>
      </c>
    </row>
    <row r="4338" spans="1:28" x14ac:dyDescent="0.2">
      <c r="A4338" t="s">
        <v>4888</v>
      </c>
      <c r="B4338" t="s">
        <v>19</v>
      </c>
      <c r="C4338" t="s">
        <v>79</v>
      </c>
      <c r="D4338" t="s">
        <v>80</v>
      </c>
      <c r="E4338" s="5">
        <v>25.83</v>
      </c>
      <c r="F4338" t="s">
        <v>81</v>
      </c>
      <c r="G4338">
        <v>2</v>
      </c>
      <c r="H4338" s="1">
        <v>45581</v>
      </c>
      <c r="I4338" s="1" t="str">
        <f>TEXT(data[[#This Row],[OrderDate]],"mmm")</f>
        <v>Oct</v>
      </c>
      <c r="J4338" s="6">
        <v>0.40486111111111112</v>
      </c>
      <c r="K4338" s="6" t="str">
        <f>TEXT(data[[#This Row],[OrderTime]],"h")</f>
        <v>9</v>
      </c>
      <c r="L4338" s="1">
        <v>45581</v>
      </c>
      <c r="M4338" s="6">
        <v>0.61319444444444449</v>
      </c>
      <c r="N4338" t="s">
        <v>112</v>
      </c>
      <c r="O4338" t="s">
        <v>942</v>
      </c>
      <c r="P4338" t="s">
        <v>36</v>
      </c>
      <c r="Q4338" t="s">
        <v>53</v>
      </c>
      <c r="R4338" t="s">
        <v>83</v>
      </c>
      <c r="S4338" t="s">
        <v>47</v>
      </c>
      <c r="T4338" t="s">
        <v>29</v>
      </c>
      <c r="U4338" t="s">
        <v>30</v>
      </c>
      <c r="V4338" s="5">
        <f>data[[#This Row],[PriceUSD]]*data[[#This Row],[Quantity]]</f>
        <v>51.66</v>
      </c>
      <c r="W4338" s="7">
        <f>data[[#This Row],[OrderDate]] + TIME(VALUE(LEFT(data[[#This Row],[OrderTime]],2)), VALUE(RIGHT(data[[#This Row],[OrderTime]],2)), 0)</f>
        <v>45581.007638888892</v>
      </c>
      <c r="X4338" s="7">
        <f>_xlfn.MINIFS(data[OrderDateTime], data[CustomerName], data[[#This Row],[CustomerName]])</f>
        <v>45508.054166666669</v>
      </c>
      <c r="Y4338" t="str">
        <f>IF(data[[#This Row],[OrderDateTime]]=data[[#This Row],[FirstOrderDateTime]], "New", "Returning")</f>
        <v>Returning</v>
      </c>
      <c r="Z4338" s="7">
        <f>data[[#This Row],[DeliveryDate]] + data[[#This Row],[DeliveryTime]]</f>
        <v>45581.613194444442</v>
      </c>
      <c r="AA4338" s="7">
        <f>data[[#This Row],[OrderDateTime]] + 1</f>
        <v>45582.007638888892</v>
      </c>
      <c r="AB4338" s="7" t="str">
        <f>IF(data[[#This Row],[DeliveryDateTime]] &lt;= data[[#This Row],[SLADue]], "On Time", "Late")</f>
        <v>On Time</v>
      </c>
    </row>
    <row r="4339" spans="1:28" x14ac:dyDescent="0.2">
      <c r="A4339" t="s">
        <v>4889</v>
      </c>
      <c r="B4339" t="s">
        <v>19</v>
      </c>
      <c r="C4339" t="s">
        <v>20</v>
      </c>
      <c r="D4339" t="s">
        <v>21</v>
      </c>
      <c r="E4339" s="5">
        <v>19.010000000000002</v>
      </c>
      <c r="F4339" t="s">
        <v>71</v>
      </c>
      <c r="G4339">
        <v>1</v>
      </c>
      <c r="H4339" s="1">
        <v>45615</v>
      </c>
      <c r="I4339" s="1" t="str">
        <f>TEXT(data[[#This Row],[OrderDate]],"mmm")</f>
        <v>Nov</v>
      </c>
      <c r="J4339" s="6">
        <v>0.89861111111111114</v>
      </c>
      <c r="K4339" s="6" t="str">
        <f>TEXT(data[[#This Row],[OrderTime]],"h")</f>
        <v>21</v>
      </c>
      <c r="L4339" s="1">
        <v>45617</v>
      </c>
      <c r="M4339" s="6">
        <v>0.64236111111111116</v>
      </c>
      <c r="N4339" t="s">
        <v>57</v>
      </c>
      <c r="O4339" t="s">
        <v>313</v>
      </c>
      <c r="P4339" t="s">
        <v>25</v>
      </c>
      <c r="Q4339" t="s">
        <v>26</v>
      </c>
      <c r="R4339" t="s">
        <v>27</v>
      </c>
      <c r="S4339" t="s">
        <v>105</v>
      </c>
      <c r="T4339" t="s">
        <v>38</v>
      </c>
      <c r="U4339" t="s">
        <v>30</v>
      </c>
      <c r="V4339" s="5">
        <f>data[[#This Row],[PriceUSD]]*data[[#This Row],[Quantity]]</f>
        <v>19.010000000000002</v>
      </c>
      <c r="W4339" s="7">
        <f>data[[#This Row],[OrderDate]] + TIME(VALUE(LEFT(data[[#This Row],[OrderTime]],2)), VALUE(RIGHT(data[[#This Row],[OrderTime]],2)), 0)</f>
        <v>45615.007638888892</v>
      </c>
      <c r="X4339" s="7">
        <f>_xlfn.MINIFS(data[OrderDateTime], data[CustomerName], data[[#This Row],[CustomerName]])</f>
        <v>45511.054166666669</v>
      </c>
      <c r="Y4339" t="str">
        <f>IF(data[[#This Row],[OrderDateTime]]=data[[#This Row],[FirstOrderDateTime]], "New", "Returning")</f>
        <v>Returning</v>
      </c>
      <c r="Z4339" s="7">
        <f>data[[#This Row],[DeliveryDate]] + data[[#This Row],[DeliveryTime]]</f>
        <v>45617.642361111109</v>
      </c>
      <c r="AA4339" s="7">
        <f>data[[#This Row],[OrderDateTime]] + 1</f>
        <v>45616.007638888892</v>
      </c>
      <c r="AB4339" s="7" t="str">
        <f>IF(data[[#This Row],[DeliveryDateTime]] &lt;= data[[#This Row],[SLADue]], "On Time", "Late")</f>
        <v>Late</v>
      </c>
    </row>
    <row r="4340" spans="1:28" x14ac:dyDescent="0.2">
      <c r="A4340" t="s">
        <v>4890</v>
      </c>
      <c r="B4340" t="s">
        <v>19</v>
      </c>
      <c r="C4340" t="s">
        <v>20</v>
      </c>
      <c r="D4340" t="s">
        <v>21</v>
      </c>
      <c r="E4340" s="5">
        <v>18.75</v>
      </c>
      <c r="F4340" t="s">
        <v>43</v>
      </c>
      <c r="G4340">
        <v>3</v>
      </c>
      <c r="H4340" s="1">
        <v>45619</v>
      </c>
      <c r="I4340" s="1" t="str">
        <f>TEXT(data[[#This Row],[OrderDate]],"mmm")</f>
        <v>Nov</v>
      </c>
      <c r="J4340" s="6">
        <v>0.55347222222222225</v>
      </c>
      <c r="K4340" s="6" t="str">
        <f>TEXT(data[[#This Row],[OrderTime]],"h")</f>
        <v>13</v>
      </c>
      <c r="L4340" s="1">
        <v>45620</v>
      </c>
      <c r="M4340" s="6">
        <v>0.63680555555555551</v>
      </c>
      <c r="N4340" t="s">
        <v>64</v>
      </c>
      <c r="O4340" t="s">
        <v>676</v>
      </c>
      <c r="P4340" t="s">
        <v>25</v>
      </c>
      <c r="Q4340" t="s">
        <v>26</v>
      </c>
      <c r="R4340" t="s">
        <v>27</v>
      </c>
      <c r="S4340" t="s">
        <v>28</v>
      </c>
      <c r="T4340" t="s">
        <v>38</v>
      </c>
      <c r="U4340" t="s">
        <v>39</v>
      </c>
      <c r="V4340" s="5">
        <f>data[[#This Row],[PriceUSD]]*data[[#This Row],[Quantity]]</f>
        <v>56.25</v>
      </c>
      <c r="W4340" s="7">
        <f>data[[#This Row],[OrderDate]] + TIME(VALUE(LEFT(data[[#This Row],[OrderTime]],2)), VALUE(RIGHT(data[[#This Row],[OrderTime]],2)), 0)</f>
        <v>45619.015277777777</v>
      </c>
      <c r="X4340" s="7">
        <f>_xlfn.MINIFS(data[OrderDateTime], data[CustomerName], data[[#This Row],[CustomerName]])</f>
        <v>45536.052083333336</v>
      </c>
      <c r="Y4340" t="str">
        <f>IF(data[[#This Row],[OrderDateTime]]=data[[#This Row],[FirstOrderDateTime]], "New", "Returning")</f>
        <v>Returning</v>
      </c>
      <c r="Z4340" s="7">
        <f>data[[#This Row],[DeliveryDate]] + data[[#This Row],[DeliveryTime]]</f>
        <v>45620.636805555558</v>
      </c>
      <c r="AA4340" s="7">
        <f>data[[#This Row],[OrderDateTime]] + 1</f>
        <v>45620.015277777777</v>
      </c>
      <c r="AB4340" s="7" t="str">
        <f>IF(data[[#This Row],[DeliveryDateTime]] &lt;= data[[#This Row],[SLADue]], "On Time", "Late")</f>
        <v>Late</v>
      </c>
    </row>
    <row r="4341" spans="1:28" x14ac:dyDescent="0.2">
      <c r="A4341" t="s">
        <v>4891</v>
      </c>
      <c r="B4341" t="s">
        <v>19</v>
      </c>
      <c r="C4341" t="s">
        <v>126</v>
      </c>
      <c r="D4341" t="s">
        <v>127</v>
      </c>
      <c r="E4341" s="5">
        <v>22.87</v>
      </c>
      <c r="F4341" t="s">
        <v>56</v>
      </c>
      <c r="G4341">
        <v>3</v>
      </c>
      <c r="H4341" s="1">
        <v>45677</v>
      </c>
      <c r="I4341" s="1" t="str">
        <f>TEXT(data[[#This Row],[OrderDate]],"mmm")</f>
        <v>Jan</v>
      </c>
      <c r="J4341" s="6">
        <v>0.55000000000000004</v>
      </c>
      <c r="K4341" s="6" t="str">
        <f>TEXT(data[[#This Row],[OrderTime]],"h")</f>
        <v>13</v>
      </c>
      <c r="L4341" s="1">
        <v>45677</v>
      </c>
      <c r="M4341" s="6">
        <v>0.67500000000000004</v>
      </c>
      <c r="N4341" t="s">
        <v>238</v>
      </c>
      <c r="O4341" t="s">
        <v>104</v>
      </c>
      <c r="P4341" t="s">
        <v>36</v>
      </c>
      <c r="Q4341" t="s">
        <v>26</v>
      </c>
      <c r="R4341" t="s">
        <v>129</v>
      </c>
      <c r="S4341" t="s">
        <v>47</v>
      </c>
      <c r="T4341" t="s">
        <v>38</v>
      </c>
      <c r="U4341" t="s">
        <v>67</v>
      </c>
      <c r="V4341" s="5">
        <f>data[[#This Row],[PriceUSD]]*data[[#This Row],[Quantity]]</f>
        <v>68.61</v>
      </c>
      <c r="W4341" s="7">
        <f>data[[#This Row],[OrderDate]] + TIME(VALUE(LEFT(data[[#This Row],[OrderTime]],2)), VALUE(RIGHT(data[[#This Row],[OrderTime]],2)), 0)</f>
        <v>45677.038194444445</v>
      </c>
      <c r="X4341" s="7">
        <f>_xlfn.MINIFS(data[OrderDateTime], data[CustomerName], data[[#This Row],[CustomerName]])</f>
        <v>45519.015277777777</v>
      </c>
      <c r="Y4341" t="str">
        <f>IF(data[[#This Row],[OrderDateTime]]=data[[#This Row],[FirstOrderDateTime]], "New", "Returning")</f>
        <v>Returning</v>
      </c>
      <c r="Z4341" s="7">
        <f>data[[#This Row],[DeliveryDate]] + data[[#This Row],[DeliveryTime]]</f>
        <v>45677.675000000003</v>
      </c>
      <c r="AA4341" s="7">
        <f>data[[#This Row],[OrderDateTime]] + 1</f>
        <v>45678.038194444445</v>
      </c>
      <c r="AB4341" s="7" t="str">
        <f>IF(data[[#This Row],[DeliveryDateTime]] &lt;= data[[#This Row],[SLADue]], "On Time", "Late")</f>
        <v>On Time</v>
      </c>
    </row>
    <row r="4342" spans="1:28" x14ac:dyDescent="0.2">
      <c r="A4342" t="s">
        <v>4892</v>
      </c>
      <c r="B4342" t="s">
        <v>19</v>
      </c>
      <c r="C4342" t="s">
        <v>85</v>
      </c>
      <c r="D4342" t="s">
        <v>86</v>
      </c>
      <c r="E4342" s="5">
        <v>55.01</v>
      </c>
      <c r="F4342" t="s">
        <v>87</v>
      </c>
      <c r="G4342">
        <v>2</v>
      </c>
      <c r="H4342" s="1">
        <v>45672</v>
      </c>
      <c r="I4342" s="1" t="str">
        <f>TEXT(data[[#This Row],[OrderDate]],"mmm")</f>
        <v>Jan</v>
      </c>
      <c r="J4342" s="6">
        <v>0.83194444444444449</v>
      </c>
      <c r="K4342" s="6" t="str">
        <f>TEXT(data[[#This Row],[OrderTime]],"h")</f>
        <v>19</v>
      </c>
      <c r="L4342" s="1">
        <v>45673</v>
      </c>
      <c r="M4342" s="6">
        <v>0.79236111111111107</v>
      </c>
      <c r="N4342" t="s">
        <v>139</v>
      </c>
      <c r="O4342" t="s">
        <v>300</v>
      </c>
      <c r="P4342" t="s">
        <v>36</v>
      </c>
      <c r="Q4342" t="s">
        <v>26</v>
      </c>
      <c r="R4342" t="s">
        <v>90</v>
      </c>
      <c r="S4342" t="s">
        <v>28</v>
      </c>
      <c r="T4342" t="s">
        <v>29</v>
      </c>
      <c r="U4342" t="s">
        <v>39</v>
      </c>
      <c r="V4342" s="5">
        <f>data[[#This Row],[PriceUSD]]*data[[#This Row],[Quantity]]</f>
        <v>110.02</v>
      </c>
      <c r="W4342" s="7">
        <f>data[[#This Row],[OrderDate]] + TIME(VALUE(LEFT(data[[#This Row],[OrderTime]],2)), VALUE(RIGHT(data[[#This Row],[OrderTime]],2)), 0)</f>
        <v>45672.030555555553</v>
      </c>
      <c r="X4342" s="7">
        <f>_xlfn.MINIFS(data[OrderDateTime], data[CustomerName], data[[#This Row],[CustomerName]])</f>
        <v>45507.007638888892</v>
      </c>
      <c r="Y4342" t="str">
        <f>IF(data[[#This Row],[OrderDateTime]]=data[[#This Row],[FirstOrderDateTime]], "New", "Returning")</f>
        <v>Returning</v>
      </c>
      <c r="Z4342" s="7">
        <f>data[[#This Row],[DeliveryDate]] + data[[#This Row],[DeliveryTime]]</f>
        <v>45673.792361111111</v>
      </c>
      <c r="AA4342" s="7">
        <f>data[[#This Row],[OrderDateTime]] + 1</f>
        <v>45673.030555555553</v>
      </c>
      <c r="AB4342" s="7" t="str">
        <f>IF(data[[#This Row],[DeliveryDateTime]] &lt;= data[[#This Row],[SLADue]], "On Time", "Late")</f>
        <v>Late</v>
      </c>
    </row>
    <row r="4343" spans="1:28" x14ac:dyDescent="0.2">
      <c r="A4343" t="s">
        <v>4893</v>
      </c>
      <c r="B4343" t="s">
        <v>19</v>
      </c>
      <c r="C4343" t="s">
        <v>258</v>
      </c>
      <c r="D4343" t="s">
        <v>259</v>
      </c>
      <c r="E4343" s="5">
        <v>123.98</v>
      </c>
      <c r="F4343" t="s">
        <v>182</v>
      </c>
      <c r="G4343">
        <v>4</v>
      </c>
      <c r="H4343" s="1">
        <v>45694</v>
      </c>
      <c r="I4343" s="1" t="str">
        <f>TEXT(data[[#This Row],[OrderDate]],"mmm")</f>
        <v>Feb</v>
      </c>
      <c r="J4343" s="6">
        <v>0.75972222222222219</v>
      </c>
      <c r="K4343" s="6" t="str">
        <f>TEXT(data[[#This Row],[OrderTime]],"h")</f>
        <v>18</v>
      </c>
      <c r="L4343" s="1">
        <v>45696</v>
      </c>
      <c r="M4343" s="6">
        <v>0.75972222222222219</v>
      </c>
      <c r="N4343" t="s">
        <v>103</v>
      </c>
      <c r="O4343" t="s">
        <v>946</v>
      </c>
      <c r="P4343" t="s">
        <v>77</v>
      </c>
      <c r="Q4343" t="s">
        <v>26</v>
      </c>
      <c r="R4343" t="s">
        <v>261</v>
      </c>
      <c r="S4343" t="s">
        <v>105</v>
      </c>
      <c r="T4343" t="s">
        <v>38</v>
      </c>
      <c r="U4343" t="s">
        <v>39</v>
      </c>
      <c r="V4343" s="5">
        <f>data[[#This Row],[PriceUSD]]*data[[#This Row],[Quantity]]</f>
        <v>495.92</v>
      </c>
      <c r="W4343" s="7">
        <f>data[[#This Row],[OrderDate]] + TIME(VALUE(LEFT(data[[#This Row],[OrderTime]],2)), VALUE(RIGHT(data[[#This Row],[OrderTime]],2)), 0)</f>
        <v>45694.015277777777</v>
      </c>
      <c r="X4343" s="7">
        <f>_xlfn.MINIFS(data[OrderDateTime], data[CustomerName], data[[#This Row],[CustomerName]])</f>
        <v>45506.022916666669</v>
      </c>
      <c r="Y4343" t="str">
        <f>IF(data[[#This Row],[OrderDateTime]]=data[[#This Row],[FirstOrderDateTime]], "New", "Returning")</f>
        <v>Returning</v>
      </c>
      <c r="Z4343" s="7">
        <f>data[[#This Row],[DeliveryDate]] + data[[#This Row],[DeliveryTime]]</f>
        <v>45696.759722222225</v>
      </c>
      <c r="AA4343" s="7">
        <f>data[[#This Row],[OrderDateTime]] + 1</f>
        <v>45695.015277777777</v>
      </c>
      <c r="AB4343" s="7" t="str">
        <f>IF(data[[#This Row],[DeliveryDateTime]] &lt;= data[[#This Row],[SLADue]], "On Time", "Late")</f>
        <v>Late</v>
      </c>
    </row>
    <row r="4344" spans="1:28" x14ac:dyDescent="0.2">
      <c r="A4344" t="s">
        <v>4894</v>
      </c>
      <c r="B4344" t="s">
        <v>19</v>
      </c>
      <c r="C4344" t="s">
        <v>32</v>
      </c>
      <c r="D4344" t="s">
        <v>33</v>
      </c>
      <c r="E4344" s="5">
        <v>59.71</v>
      </c>
      <c r="F4344" t="s">
        <v>43</v>
      </c>
      <c r="G4344">
        <v>2</v>
      </c>
      <c r="H4344" s="1">
        <v>45702</v>
      </c>
      <c r="I4344" s="1" t="str">
        <f>TEXT(data[[#This Row],[OrderDate]],"mmm")</f>
        <v>Feb</v>
      </c>
      <c r="J4344" s="6">
        <v>0.61041666666666672</v>
      </c>
      <c r="K4344" s="6" t="str">
        <f>TEXT(data[[#This Row],[OrderTime]],"h")</f>
        <v>14</v>
      </c>
      <c r="L4344" s="1">
        <v>45703</v>
      </c>
      <c r="M4344" s="6">
        <v>0.77708333333333335</v>
      </c>
      <c r="N4344" t="s">
        <v>213</v>
      </c>
      <c r="O4344" t="s">
        <v>344</v>
      </c>
      <c r="P4344" t="s">
        <v>36</v>
      </c>
      <c r="Q4344" t="s">
        <v>26</v>
      </c>
      <c r="R4344" t="s">
        <v>37</v>
      </c>
      <c r="S4344" t="s">
        <v>28</v>
      </c>
      <c r="T4344" t="s">
        <v>38</v>
      </c>
      <c r="U4344" t="s">
        <v>67</v>
      </c>
      <c r="V4344" s="5">
        <f>data[[#This Row],[PriceUSD]]*data[[#This Row],[Quantity]]</f>
        <v>119.42</v>
      </c>
      <c r="W4344" s="7">
        <f>data[[#This Row],[OrderDate]] + TIME(VALUE(LEFT(data[[#This Row],[OrderTime]],2)), VALUE(RIGHT(data[[#This Row],[OrderTime]],2)), 0)</f>
        <v>45702.046527777777</v>
      </c>
      <c r="X4344" s="7">
        <f>_xlfn.MINIFS(data[OrderDateTime], data[CustomerName], data[[#This Row],[CustomerName]])</f>
        <v>45520.015277777777</v>
      </c>
      <c r="Y4344" t="str">
        <f>IF(data[[#This Row],[OrderDateTime]]=data[[#This Row],[FirstOrderDateTime]], "New", "Returning")</f>
        <v>Returning</v>
      </c>
      <c r="Z4344" s="7">
        <f>data[[#This Row],[DeliveryDate]] + data[[#This Row],[DeliveryTime]]</f>
        <v>45703.777083333334</v>
      </c>
      <c r="AA4344" s="7">
        <f>data[[#This Row],[OrderDateTime]] + 1</f>
        <v>45703.046527777777</v>
      </c>
      <c r="AB4344" s="7" t="str">
        <f>IF(data[[#This Row],[DeliveryDateTime]] &lt;= data[[#This Row],[SLADue]], "On Time", "Late")</f>
        <v>Late</v>
      </c>
    </row>
    <row r="4345" spans="1:28" x14ac:dyDescent="0.2">
      <c r="A4345" t="s">
        <v>4895</v>
      </c>
      <c r="B4345" t="s">
        <v>19</v>
      </c>
      <c r="C4345" t="s">
        <v>117</v>
      </c>
      <c r="D4345" t="s">
        <v>118</v>
      </c>
      <c r="E4345" s="5">
        <v>73.290000000000006</v>
      </c>
      <c r="F4345" t="s">
        <v>182</v>
      </c>
      <c r="G4345">
        <v>3</v>
      </c>
      <c r="H4345" s="1">
        <v>45721</v>
      </c>
      <c r="I4345" s="1" t="str">
        <f>TEXT(data[[#This Row],[OrderDate]],"mmm")</f>
        <v>Mar</v>
      </c>
      <c r="J4345" s="6">
        <v>0.48055555555555557</v>
      </c>
      <c r="K4345" s="6" t="str">
        <f>TEXT(data[[#This Row],[OrderTime]],"h")</f>
        <v>11</v>
      </c>
      <c r="L4345" s="1">
        <v>45721</v>
      </c>
      <c r="M4345" s="6">
        <v>0.77222222222222225</v>
      </c>
      <c r="N4345" t="s">
        <v>148</v>
      </c>
      <c r="O4345" t="s">
        <v>1142</v>
      </c>
      <c r="P4345" t="s">
        <v>25</v>
      </c>
      <c r="Q4345" t="s">
        <v>26</v>
      </c>
      <c r="R4345" t="s">
        <v>66</v>
      </c>
      <c r="S4345" t="s">
        <v>47</v>
      </c>
      <c r="T4345" t="s">
        <v>59</v>
      </c>
      <c r="U4345" t="s">
        <v>30</v>
      </c>
      <c r="V4345" s="5">
        <f>data[[#This Row],[PriceUSD]]*data[[#This Row],[Quantity]]</f>
        <v>219.87</v>
      </c>
      <c r="W4345" s="7">
        <f>data[[#This Row],[OrderDate]] + TIME(VALUE(LEFT(data[[#This Row],[OrderTime]],2)), VALUE(RIGHT(data[[#This Row],[OrderTime]],2)), 0)</f>
        <v>45721.038888888892</v>
      </c>
      <c r="X4345" s="7">
        <f>_xlfn.MINIFS(data[OrderDateTime], data[CustomerName], data[[#This Row],[CustomerName]])</f>
        <v>45513.054166666669</v>
      </c>
      <c r="Y4345" t="str">
        <f>IF(data[[#This Row],[OrderDateTime]]=data[[#This Row],[FirstOrderDateTime]], "New", "Returning")</f>
        <v>Returning</v>
      </c>
      <c r="Z4345" s="7">
        <f>data[[#This Row],[DeliveryDate]] + data[[#This Row],[DeliveryTime]]</f>
        <v>45721.772222222222</v>
      </c>
      <c r="AA4345" s="7">
        <f>data[[#This Row],[OrderDateTime]] + 1</f>
        <v>45722.038888888892</v>
      </c>
      <c r="AB4345" s="7" t="str">
        <f>IF(data[[#This Row],[DeliveryDateTime]] &lt;= data[[#This Row],[SLADue]], "On Time", "Late")</f>
        <v>On Time</v>
      </c>
    </row>
    <row r="4346" spans="1:28" x14ac:dyDescent="0.2">
      <c r="A4346" t="s">
        <v>4896</v>
      </c>
      <c r="B4346" t="s">
        <v>19</v>
      </c>
      <c r="C4346" t="s">
        <v>126</v>
      </c>
      <c r="D4346" t="s">
        <v>127</v>
      </c>
      <c r="E4346" s="5">
        <v>22.24</v>
      </c>
      <c r="F4346" t="s">
        <v>87</v>
      </c>
      <c r="G4346">
        <v>1</v>
      </c>
      <c r="H4346" s="1">
        <v>45591</v>
      </c>
      <c r="I4346" s="1" t="str">
        <f>TEXT(data[[#This Row],[OrderDate]],"mmm")</f>
        <v>Oct</v>
      </c>
      <c r="J4346" s="6">
        <v>0.49513888888888891</v>
      </c>
      <c r="K4346" s="6" t="str">
        <f>TEXT(data[[#This Row],[OrderTime]],"h")</f>
        <v>11</v>
      </c>
      <c r="L4346" s="1">
        <v>45591</v>
      </c>
      <c r="M4346" s="6">
        <v>0.62013888888888891</v>
      </c>
      <c r="N4346" t="s">
        <v>750</v>
      </c>
      <c r="O4346" t="s">
        <v>565</v>
      </c>
      <c r="P4346" t="s">
        <v>234</v>
      </c>
      <c r="Q4346" t="s">
        <v>26</v>
      </c>
      <c r="R4346" t="s">
        <v>129</v>
      </c>
      <c r="S4346" t="s">
        <v>47</v>
      </c>
      <c r="T4346" t="s">
        <v>29</v>
      </c>
      <c r="U4346" t="s">
        <v>67</v>
      </c>
      <c r="V4346" s="5">
        <f>data[[#This Row],[PriceUSD]]*data[[#This Row],[Quantity]]</f>
        <v>22.24</v>
      </c>
      <c r="W4346" s="7">
        <f>data[[#This Row],[OrderDate]] + TIME(VALUE(LEFT(data[[#This Row],[OrderTime]],2)), VALUE(RIGHT(data[[#This Row],[OrderTime]],2)), 0)</f>
        <v>45591.061805555553</v>
      </c>
      <c r="X4346" s="7">
        <f>_xlfn.MINIFS(data[OrderDateTime], data[CustomerName], data[[#This Row],[CustomerName]])</f>
        <v>45513.052083333336</v>
      </c>
      <c r="Y4346" t="str">
        <f>IF(data[[#This Row],[OrderDateTime]]=data[[#This Row],[FirstOrderDateTime]], "New", "Returning")</f>
        <v>Returning</v>
      </c>
      <c r="Z4346" s="7">
        <f>data[[#This Row],[DeliveryDate]] + data[[#This Row],[DeliveryTime]]</f>
        <v>45591.620138888888</v>
      </c>
      <c r="AA4346" s="7">
        <f>data[[#This Row],[OrderDateTime]] + 1</f>
        <v>45592.061805555553</v>
      </c>
      <c r="AB4346" s="7" t="str">
        <f>IF(data[[#This Row],[DeliveryDateTime]] &lt;= data[[#This Row],[SLADue]], "On Time", "Late")</f>
        <v>On Time</v>
      </c>
    </row>
    <row r="4347" spans="1:28" x14ac:dyDescent="0.2">
      <c r="A4347" t="s">
        <v>4897</v>
      </c>
      <c r="B4347" t="s">
        <v>19</v>
      </c>
      <c r="C4347" t="s">
        <v>92</v>
      </c>
      <c r="D4347" t="s">
        <v>93</v>
      </c>
      <c r="E4347" s="5">
        <v>81.5</v>
      </c>
      <c r="F4347" t="s">
        <v>81</v>
      </c>
      <c r="G4347">
        <v>1</v>
      </c>
      <c r="H4347" s="1">
        <v>45734</v>
      </c>
      <c r="I4347" s="1" t="str">
        <f>TEXT(data[[#This Row],[OrderDate]],"mmm")</f>
        <v>Mar</v>
      </c>
      <c r="J4347" s="6">
        <v>0.74513888888888891</v>
      </c>
      <c r="K4347" s="6" t="str">
        <f>TEXT(data[[#This Row],[OrderTime]],"h")</f>
        <v>17</v>
      </c>
      <c r="L4347" s="1">
        <v>45735</v>
      </c>
      <c r="M4347" s="6">
        <v>0.74583333333333335</v>
      </c>
      <c r="N4347" t="s">
        <v>88</v>
      </c>
      <c r="O4347" t="s">
        <v>515</v>
      </c>
      <c r="P4347" t="s">
        <v>25</v>
      </c>
      <c r="Q4347" t="s">
        <v>26</v>
      </c>
      <c r="R4347" t="s">
        <v>66</v>
      </c>
      <c r="S4347" t="s">
        <v>28</v>
      </c>
      <c r="T4347" t="s">
        <v>29</v>
      </c>
      <c r="U4347" t="s">
        <v>30</v>
      </c>
      <c r="V4347" s="5">
        <f>data[[#This Row],[PriceUSD]]*data[[#This Row],[Quantity]]</f>
        <v>81.5</v>
      </c>
      <c r="W4347" s="7">
        <f>data[[#This Row],[OrderDate]] + TIME(VALUE(LEFT(data[[#This Row],[OrderTime]],2)), VALUE(RIGHT(data[[#This Row],[OrderTime]],2)), 0)</f>
        <v>45734.061805555553</v>
      </c>
      <c r="X4347" s="7">
        <f>_xlfn.MINIFS(data[OrderDateTime], data[CustomerName], data[[#This Row],[CustomerName]])</f>
        <v>45598.038888888892</v>
      </c>
      <c r="Y4347" t="str">
        <f>IF(data[[#This Row],[OrderDateTime]]=data[[#This Row],[FirstOrderDateTime]], "New", "Returning")</f>
        <v>Returning</v>
      </c>
      <c r="Z4347" s="7">
        <f>data[[#This Row],[DeliveryDate]] + data[[#This Row],[DeliveryTime]]</f>
        <v>45735.745833333334</v>
      </c>
      <c r="AA4347" s="7">
        <f>data[[#This Row],[OrderDateTime]] + 1</f>
        <v>45735.061805555553</v>
      </c>
      <c r="AB4347" s="7" t="str">
        <f>IF(data[[#This Row],[DeliveryDateTime]] &lt;= data[[#This Row],[SLADue]], "On Time", "Late")</f>
        <v>Late</v>
      </c>
    </row>
    <row r="4348" spans="1:28" x14ac:dyDescent="0.2">
      <c r="A4348" t="s">
        <v>4898</v>
      </c>
      <c r="B4348" t="s">
        <v>19</v>
      </c>
      <c r="C4348" t="s">
        <v>110</v>
      </c>
      <c r="D4348" t="s">
        <v>111</v>
      </c>
      <c r="E4348" s="5">
        <v>11.17</v>
      </c>
      <c r="F4348" t="s">
        <v>71</v>
      </c>
      <c r="G4348">
        <v>2</v>
      </c>
      <c r="H4348" s="1">
        <v>45676</v>
      </c>
      <c r="I4348" s="1" t="str">
        <f>TEXT(data[[#This Row],[OrderDate]],"mmm")</f>
        <v>Jan</v>
      </c>
      <c r="J4348" s="6">
        <v>0.87013888888888891</v>
      </c>
      <c r="K4348" s="6" t="str">
        <f>TEXT(data[[#This Row],[OrderTime]],"h")</f>
        <v>20</v>
      </c>
      <c r="L4348" s="1">
        <v>45677</v>
      </c>
      <c r="M4348" s="6">
        <v>0.91180555555555554</v>
      </c>
      <c r="N4348" t="s">
        <v>233</v>
      </c>
      <c r="O4348" t="s">
        <v>593</v>
      </c>
      <c r="P4348" t="s">
        <v>234</v>
      </c>
      <c r="Q4348" t="s">
        <v>53</v>
      </c>
      <c r="R4348" t="s">
        <v>114</v>
      </c>
      <c r="S4348" t="s">
        <v>28</v>
      </c>
      <c r="T4348" t="s">
        <v>59</v>
      </c>
      <c r="U4348" t="s">
        <v>30</v>
      </c>
      <c r="V4348" s="5">
        <f>data[[#This Row],[PriceUSD]]*data[[#This Row],[Quantity]]</f>
        <v>22.34</v>
      </c>
      <c r="W4348" s="7">
        <f>data[[#This Row],[OrderDate]] + TIME(VALUE(LEFT(data[[#This Row],[OrderTime]],2)), VALUE(RIGHT(data[[#This Row],[OrderTime]],2)), 0)</f>
        <v>45676.061805555553</v>
      </c>
      <c r="X4348" s="7">
        <f>_xlfn.MINIFS(data[OrderDateTime], data[CustomerName], data[[#This Row],[CustomerName]])</f>
        <v>45518.007638888892</v>
      </c>
      <c r="Y4348" t="str">
        <f>IF(data[[#This Row],[OrderDateTime]]=data[[#This Row],[FirstOrderDateTime]], "New", "Returning")</f>
        <v>Returning</v>
      </c>
      <c r="Z4348" s="7">
        <f>data[[#This Row],[DeliveryDate]] + data[[#This Row],[DeliveryTime]]</f>
        <v>45677.911805555559</v>
      </c>
      <c r="AA4348" s="7">
        <f>data[[#This Row],[OrderDateTime]] + 1</f>
        <v>45677.061805555553</v>
      </c>
      <c r="AB4348" s="7" t="str">
        <f>IF(data[[#This Row],[DeliveryDateTime]] &lt;= data[[#This Row],[SLADue]], "On Time", "Late")</f>
        <v>Late</v>
      </c>
    </row>
    <row r="4349" spans="1:28" x14ac:dyDescent="0.2">
      <c r="A4349" t="s">
        <v>4899</v>
      </c>
      <c r="B4349" t="s">
        <v>19</v>
      </c>
      <c r="C4349" t="s">
        <v>41</v>
      </c>
      <c r="D4349" t="s">
        <v>42</v>
      </c>
      <c r="E4349" s="5">
        <v>35.270000000000003</v>
      </c>
      <c r="F4349" t="s">
        <v>51</v>
      </c>
      <c r="G4349">
        <v>1</v>
      </c>
      <c r="H4349" s="1">
        <v>45801</v>
      </c>
      <c r="I4349" s="1" t="str">
        <f>TEXT(data[[#This Row],[OrderDate]],"mmm")</f>
        <v>May</v>
      </c>
      <c r="J4349" s="6">
        <v>0.89375000000000004</v>
      </c>
      <c r="K4349" s="6" t="str">
        <f>TEXT(data[[#This Row],[OrderTime]],"h")</f>
        <v>21</v>
      </c>
      <c r="L4349" s="1">
        <v>45803</v>
      </c>
      <c r="M4349" s="6">
        <v>0.82847222222222228</v>
      </c>
      <c r="N4349" t="s">
        <v>175</v>
      </c>
      <c r="O4349" t="s">
        <v>900</v>
      </c>
      <c r="P4349" t="s">
        <v>25</v>
      </c>
      <c r="Q4349" t="s">
        <v>26</v>
      </c>
      <c r="R4349" t="s">
        <v>46</v>
      </c>
      <c r="S4349" t="s">
        <v>105</v>
      </c>
      <c r="T4349" t="s">
        <v>136</v>
      </c>
      <c r="U4349" t="s">
        <v>30</v>
      </c>
      <c r="V4349" s="5">
        <f>data[[#This Row],[PriceUSD]]*data[[#This Row],[Quantity]]</f>
        <v>35.270000000000003</v>
      </c>
      <c r="W4349" s="7">
        <f>data[[#This Row],[OrderDate]] + TIME(VALUE(LEFT(data[[#This Row],[OrderTime]],2)), VALUE(RIGHT(data[[#This Row],[OrderTime]],2)), 0)</f>
        <v>45801.052083333336</v>
      </c>
      <c r="X4349" s="7">
        <f>_xlfn.MINIFS(data[OrderDateTime], data[CustomerName], data[[#This Row],[CustomerName]])</f>
        <v>45510.038888888892</v>
      </c>
      <c r="Y4349" t="str">
        <f>IF(data[[#This Row],[OrderDateTime]]=data[[#This Row],[FirstOrderDateTime]], "New", "Returning")</f>
        <v>Returning</v>
      </c>
      <c r="Z4349" s="7">
        <f>data[[#This Row],[DeliveryDate]] + data[[#This Row],[DeliveryTime]]</f>
        <v>45803.828472222223</v>
      </c>
      <c r="AA4349" s="7">
        <f>data[[#This Row],[OrderDateTime]] + 1</f>
        <v>45802.052083333336</v>
      </c>
      <c r="AB4349" s="7" t="str">
        <f>IF(data[[#This Row],[DeliveryDateTime]] &lt;= data[[#This Row],[SLADue]], "On Time", "Late")</f>
        <v>Late</v>
      </c>
    </row>
    <row r="4350" spans="1:28" x14ac:dyDescent="0.2">
      <c r="A4350" t="s">
        <v>4900</v>
      </c>
      <c r="B4350" t="s">
        <v>19</v>
      </c>
      <c r="C4350" t="s">
        <v>41</v>
      </c>
      <c r="D4350" t="s">
        <v>42</v>
      </c>
      <c r="E4350" s="5">
        <v>38.090000000000003</v>
      </c>
      <c r="F4350" t="s">
        <v>119</v>
      </c>
      <c r="G4350">
        <v>2</v>
      </c>
      <c r="H4350" s="1">
        <v>45755</v>
      </c>
      <c r="I4350" s="1" t="str">
        <f>TEXT(data[[#This Row],[OrderDate]],"mmm")</f>
        <v>Apr</v>
      </c>
      <c r="J4350" s="6">
        <v>0.83333333333333337</v>
      </c>
      <c r="K4350" s="6" t="str">
        <f>TEXT(data[[#This Row],[OrderTime]],"h")</f>
        <v>20</v>
      </c>
      <c r="L4350" s="1">
        <v>45756</v>
      </c>
      <c r="M4350" s="6">
        <v>0.58611111111111114</v>
      </c>
      <c r="N4350" t="s">
        <v>310</v>
      </c>
      <c r="O4350" t="s">
        <v>1359</v>
      </c>
      <c r="P4350" t="s">
        <v>180</v>
      </c>
      <c r="Q4350" t="s">
        <v>26</v>
      </c>
      <c r="R4350" t="s">
        <v>46</v>
      </c>
      <c r="S4350" t="s">
        <v>28</v>
      </c>
      <c r="T4350" t="s">
        <v>136</v>
      </c>
      <c r="U4350" t="s">
        <v>30</v>
      </c>
      <c r="V4350" s="5">
        <f>data[[#This Row],[PriceUSD]]*data[[#This Row],[Quantity]]</f>
        <v>76.180000000000007</v>
      </c>
      <c r="W4350" s="7">
        <f>data[[#This Row],[OrderDate]] + TIME(VALUE(LEFT(data[[#This Row],[OrderTime]],2)), VALUE(RIGHT(data[[#This Row],[OrderTime]],2)), 0)</f>
        <v>45755.022916666669</v>
      </c>
      <c r="X4350" s="7">
        <f>_xlfn.MINIFS(data[OrderDateTime], data[CustomerName], data[[#This Row],[CustomerName]])</f>
        <v>45614.015277777777</v>
      </c>
      <c r="Y4350" t="str">
        <f>IF(data[[#This Row],[OrderDateTime]]=data[[#This Row],[FirstOrderDateTime]], "New", "Returning")</f>
        <v>Returning</v>
      </c>
      <c r="Z4350" s="7">
        <f>data[[#This Row],[DeliveryDate]] + data[[#This Row],[DeliveryTime]]</f>
        <v>45756.586111111108</v>
      </c>
      <c r="AA4350" s="7">
        <f>data[[#This Row],[OrderDateTime]] + 1</f>
        <v>45756.022916666669</v>
      </c>
      <c r="AB4350" s="7" t="str">
        <f>IF(data[[#This Row],[DeliveryDateTime]] &lt;= data[[#This Row],[SLADue]], "On Time", "Late")</f>
        <v>Late</v>
      </c>
    </row>
    <row r="4351" spans="1:28" x14ac:dyDescent="0.2">
      <c r="A4351" t="s">
        <v>4901</v>
      </c>
      <c r="B4351" t="s">
        <v>19</v>
      </c>
      <c r="C4351" t="s">
        <v>126</v>
      </c>
      <c r="D4351" t="s">
        <v>127</v>
      </c>
      <c r="E4351" s="5">
        <v>21.55</v>
      </c>
      <c r="F4351" t="s">
        <v>71</v>
      </c>
      <c r="G4351">
        <v>2</v>
      </c>
      <c r="H4351" s="1">
        <v>45878</v>
      </c>
      <c r="I4351" s="1" t="str">
        <f>TEXT(data[[#This Row],[OrderDate]],"mmm")</f>
        <v>Aug</v>
      </c>
      <c r="J4351" s="6">
        <v>0.41736111111111113</v>
      </c>
      <c r="K4351" s="6" t="str">
        <f>TEXT(data[[#This Row],[OrderTime]],"h")</f>
        <v>10</v>
      </c>
      <c r="L4351" s="1">
        <v>45878</v>
      </c>
      <c r="M4351" s="6">
        <v>0.54236111111111107</v>
      </c>
      <c r="N4351" t="s">
        <v>213</v>
      </c>
      <c r="O4351" t="s">
        <v>458</v>
      </c>
      <c r="P4351" t="s">
        <v>36</v>
      </c>
      <c r="Q4351" t="s">
        <v>26</v>
      </c>
      <c r="R4351" t="s">
        <v>129</v>
      </c>
      <c r="S4351" t="s">
        <v>47</v>
      </c>
      <c r="T4351" t="s">
        <v>38</v>
      </c>
      <c r="U4351" t="s">
        <v>30</v>
      </c>
      <c r="V4351" s="5">
        <f>data[[#This Row],[PriceUSD]]*data[[#This Row],[Quantity]]</f>
        <v>43.1</v>
      </c>
      <c r="W4351" s="7">
        <f>data[[#This Row],[OrderDate]] + TIME(VALUE(LEFT(data[[#This Row],[OrderTime]],2)), VALUE(RIGHT(data[[#This Row],[OrderTime]],2)), 0)</f>
        <v>45878.007638888892</v>
      </c>
      <c r="X4351" s="7">
        <f>_xlfn.MINIFS(data[OrderDateTime], data[CustomerName], data[[#This Row],[CustomerName]])</f>
        <v>45575.054166666669</v>
      </c>
      <c r="Y4351" t="str">
        <f>IF(data[[#This Row],[OrderDateTime]]=data[[#This Row],[FirstOrderDateTime]], "New", "Returning")</f>
        <v>Returning</v>
      </c>
      <c r="Z4351" s="7">
        <f>data[[#This Row],[DeliveryDate]] + data[[#This Row],[DeliveryTime]]</f>
        <v>45878.542361111111</v>
      </c>
      <c r="AA4351" s="7">
        <f>data[[#This Row],[OrderDateTime]] + 1</f>
        <v>45879.007638888892</v>
      </c>
      <c r="AB4351" s="7" t="str">
        <f>IF(data[[#This Row],[DeliveryDateTime]] &lt;= data[[#This Row],[SLADue]], "On Time", "Late")</f>
        <v>On Time</v>
      </c>
    </row>
    <row r="4352" spans="1:28" x14ac:dyDescent="0.2">
      <c r="A4352" t="s">
        <v>4902</v>
      </c>
      <c r="B4352" t="s">
        <v>19</v>
      </c>
      <c r="C4352" t="s">
        <v>190</v>
      </c>
      <c r="D4352" t="s">
        <v>191</v>
      </c>
      <c r="E4352" s="5">
        <v>24.53</v>
      </c>
      <c r="F4352" t="s">
        <v>71</v>
      </c>
      <c r="G4352">
        <v>1</v>
      </c>
      <c r="H4352" s="1">
        <v>45674</v>
      </c>
      <c r="I4352" s="1" t="str">
        <f>TEXT(data[[#This Row],[OrderDate]],"mmm")</f>
        <v>Jan</v>
      </c>
      <c r="J4352" s="6">
        <v>0.54097222222222219</v>
      </c>
      <c r="K4352" s="6" t="str">
        <f>TEXT(data[[#This Row],[OrderTime]],"h")</f>
        <v>12</v>
      </c>
      <c r="L4352" s="1">
        <v>45675</v>
      </c>
      <c r="M4352" s="6">
        <v>0.79097222222222219</v>
      </c>
      <c r="N4352" t="s">
        <v>103</v>
      </c>
      <c r="O4352" t="s">
        <v>320</v>
      </c>
      <c r="P4352" t="s">
        <v>77</v>
      </c>
      <c r="Q4352" t="s">
        <v>53</v>
      </c>
      <c r="R4352" t="s">
        <v>192</v>
      </c>
      <c r="S4352" t="s">
        <v>28</v>
      </c>
      <c r="T4352" t="s">
        <v>38</v>
      </c>
      <c r="U4352" t="s">
        <v>30</v>
      </c>
      <c r="V4352" s="5">
        <f>data[[#This Row],[PriceUSD]]*data[[#This Row],[Quantity]]</f>
        <v>24.53</v>
      </c>
      <c r="W4352" s="7">
        <f>data[[#This Row],[OrderDate]] + TIME(VALUE(LEFT(data[[#This Row],[OrderTime]],2)), VALUE(RIGHT(data[[#This Row],[OrderTime]],2)), 0)</f>
        <v>45674.015277777777</v>
      </c>
      <c r="X4352" s="7">
        <f>_xlfn.MINIFS(data[OrderDateTime], data[CustomerName], data[[#This Row],[CustomerName]])</f>
        <v>45548.038888888892</v>
      </c>
      <c r="Y4352" t="str">
        <f>IF(data[[#This Row],[OrderDateTime]]=data[[#This Row],[FirstOrderDateTime]], "New", "Returning")</f>
        <v>Returning</v>
      </c>
      <c r="Z4352" s="7">
        <f>data[[#This Row],[DeliveryDate]] + data[[#This Row],[DeliveryTime]]</f>
        <v>45675.790972222225</v>
      </c>
      <c r="AA4352" s="7">
        <f>data[[#This Row],[OrderDateTime]] + 1</f>
        <v>45675.015277777777</v>
      </c>
      <c r="AB4352" s="7" t="str">
        <f>IF(data[[#This Row],[DeliveryDateTime]] &lt;= data[[#This Row],[SLADue]], "On Time", "Late")</f>
        <v>Late</v>
      </c>
    </row>
    <row r="4353" spans="1:28" x14ac:dyDescent="0.2">
      <c r="A4353" t="s">
        <v>4903</v>
      </c>
      <c r="B4353" t="s">
        <v>19</v>
      </c>
      <c r="C4353" t="s">
        <v>126</v>
      </c>
      <c r="D4353" t="s">
        <v>127</v>
      </c>
      <c r="E4353" s="5">
        <v>21.28</v>
      </c>
      <c r="F4353" t="s">
        <v>87</v>
      </c>
      <c r="G4353">
        <v>4</v>
      </c>
      <c r="H4353" s="1">
        <v>45558</v>
      </c>
      <c r="I4353" s="1" t="str">
        <f>TEXT(data[[#This Row],[OrderDate]],"mmm")</f>
        <v>Sep</v>
      </c>
      <c r="J4353" s="6">
        <v>0.82013888888888886</v>
      </c>
      <c r="K4353" s="6" t="str">
        <f>TEXT(data[[#This Row],[OrderTime]],"h")</f>
        <v>19</v>
      </c>
      <c r="L4353" s="1">
        <v>45559</v>
      </c>
      <c r="M4353" s="6">
        <v>0.68888888888888888</v>
      </c>
      <c r="N4353" t="s">
        <v>326</v>
      </c>
      <c r="O4353" t="s">
        <v>24</v>
      </c>
      <c r="P4353" t="s">
        <v>202</v>
      </c>
      <c r="Q4353" t="s">
        <v>26</v>
      </c>
      <c r="R4353" t="s">
        <v>129</v>
      </c>
      <c r="S4353" t="s">
        <v>28</v>
      </c>
      <c r="T4353" t="s">
        <v>38</v>
      </c>
      <c r="U4353" t="s">
        <v>30</v>
      </c>
      <c r="V4353" s="5">
        <f>data[[#This Row],[PriceUSD]]*data[[#This Row],[Quantity]]</f>
        <v>85.12</v>
      </c>
      <c r="W4353" s="7">
        <f>data[[#This Row],[OrderDate]] + TIME(VALUE(LEFT(data[[#This Row],[OrderTime]],2)), VALUE(RIGHT(data[[#This Row],[OrderTime]],2)), 0)</f>
        <v>45558.061805555553</v>
      </c>
      <c r="X4353" s="7">
        <f>_xlfn.MINIFS(data[OrderDateTime], data[CustomerName], data[[#This Row],[CustomerName]])</f>
        <v>45531.017361111109</v>
      </c>
      <c r="Y4353" t="str">
        <f>IF(data[[#This Row],[OrderDateTime]]=data[[#This Row],[FirstOrderDateTime]], "New", "Returning")</f>
        <v>Returning</v>
      </c>
      <c r="Z4353" s="7">
        <f>data[[#This Row],[DeliveryDate]] + data[[#This Row],[DeliveryTime]]</f>
        <v>45559.688888888886</v>
      </c>
      <c r="AA4353" s="7">
        <f>data[[#This Row],[OrderDateTime]] + 1</f>
        <v>45559.061805555553</v>
      </c>
      <c r="AB4353" s="7" t="str">
        <f>IF(data[[#This Row],[DeliveryDateTime]] &lt;= data[[#This Row],[SLADue]], "On Time", "Late")</f>
        <v>Late</v>
      </c>
    </row>
    <row r="4354" spans="1:28" x14ac:dyDescent="0.2">
      <c r="A4354" t="s">
        <v>4904</v>
      </c>
      <c r="B4354" t="s">
        <v>19</v>
      </c>
      <c r="C4354" t="s">
        <v>61</v>
      </c>
      <c r="D4354" t="s">
        <v>62</v>
      </c>
      <c r="E4354" s="5">
        <v>153.54</v>
      </c>
      <c r="F4354" t="s">
        <v>94</v>
      </c>
      <c r="G4354">
        <v>3</v>
      </c>
      <c r="H4354" s="1">
        <v>45723</v>
      </c>
      <c r="I4354" s="1" t="str">
        <f>TEXT(data[[#This Row],[OrderDate]],"mmm")</f>
        <v>Mar</v>
      </c>
      <c r="J4354" s="6">
        <v>0.67291666666666672</v>
      </c>
      <c r="K4354" s="6" t="str">
        <f>TEXT(data[[#This Row],[OrderTime]],"h")</f>
        <v>16</v>
      </c>
      <c r="L4354" s="1">
        <v>45724</v>
      </c>
      <c r="M4354" s="6">
        <v>0.88124999999999998</v>
      </c>
      <c r="N4354" t="s">
        <v>123</v>
      </c>
      <c r="O4354" t="s">
        <v>748</v>
      </c>
      <c r="P4354" t="s">
        <v>36</v>
      </c>
      <c r="Q4354" t="s">
        <v>26</v>
      </c>
      <c r="R4354" t="s">
        <v>66</v>
      </c>
      <c r="S4354" t="s">
        <v>28</v>
      </c>
      <c r="T4354" t="s">
        <v>59</v>
      </c>
      <c r="U4354" t="s">
        <v>30</v>
      </c>
      <c r="V4354" s="5">
        <f>data[[#This Row],[PriceUSD]]*data[[#This Row],[Quantity]]</f>
        <v>460.62</v>
      </c>
      <c r="W4354" s="7">
        <f>data[[#This Row],[OrderDate]] + TIME(VALUE(LEFT(data[[#This Row],[OrderTime]],2)), VALUE(RIGHT(data[[#This Row],[OrderTime]],2)), 0)</f>
        <v>45723.046527777777</v>
      </c>
      <c r="X4354" s="7">
        <f>_xlfn.MINIFS(data[OrderDateTime], data[CustomerName], data[[#This Row],[CustomerName]])</f>
        <v>45507.015277777777</v>
      </c>
      <c r="Y4354" t="str">
        <f>IF(data[[#This Row],[OrderDateTime]]=data[[#This Row],[FirstOrderDateTime]], "New", "Returning")</f>
        <v>Returning</v>
      </c>
      <c r="Z4354" s="7">
        <f>data[[#This Row],[DeliveryDate]] + data[[#This Row],[DeliveryTime]]</f>
        <v>45724.881249999999</v>
      </c>
      <c r="AA4354" s="7">
        <f>data[[#This Row],[OrderDateTime]] + 1</f>
        <v>45724.046527777777</v>
      </c>
      <c r="AB4354" s="7" t="str">
        <f>IF(data[[#This Row],[DeliveryDateTime]] &lt;= data[[#This Row],[SLADue]], "On Time", "Late")</f>
        <v>Late</v>
      </c>
    </row>
    <row r="4355" spans="1:28" x14ac:dyDescent="0.2">
      <c r="A4355" t="s">
        <v>4905</v>
      </c>
      <c r="B4355" t="s">
        <v>19</v>
      </c>
      <c r="C4355" t="s">
        <v>126</v>
      </c>
      <c r="D4355" t="s">
        <v>127</v>
      </c>
      <c r="E4355" s="5">
        <v>19.36</v>
      </c>
      <c r="F4355" t="s">
        <v>56</v>
      </c>
      <c r="G4355">
        <v>2</v>
      </c>
      <c r="H4355" s="1">
        <v>45654</v>
      </c>
      <c r="I4355" s="1" t="str">
        <f>TEXT(data[[#This Row],[OrderDate]],"mmm")</f>
        <v>Dec</v>
      </c>
      <c r="J4355" s="6">
        <v>0.67847222222222225</v>
      </c>
      <c r="K4355" s="6" t="str">
        <f>TEXT(data[[#This Row],[OrderTime]],"h")</f>
        <v>16</v>
      </c>
      <c r="L4355" s="1">
        <v>45655</v>
      </c>
      <c r="M4355" s="6">
        <v>0.67847222222222225</v>
      </c>
      <c r="N4355" t="s">
        <v>120</v>
      </c>
      <c r="O4355" t="s">
        <v>287</v>
      </c>
      <c r="P4355" t="s">
        <v>25</v>
      </c>
      <c r="Q4355" t="s">
        <v>26</v>
      </c>
      <c r="R4355" t="s">
        <v>129</v>
      </c>
      <c r="S4355" t="s">
        <v>28</v>
      </c>
      <c r="T4355" t="s">
        <v>29</v>
      </c>
      <c r="U4355" t="s">
        <v>30</v>
      </c>
      <c r="V4355" s="5">
        <f>data[[#This Row],[PriceUSD]]*data[[#This Row],[Quantity]]</f>
        <v>38.72</v>
      </c>
      <c r="W4355" s="7">
        <f>data[[#This Row],[OrderDate]] + TIME(VALUE(LEFT(data[[#This Row],[OrderTime]],2)), VALUE(RIGHT(data[[#This Row],[OrderTime]],2)), 0)</f>
        <v>45654.015277777777</v>
      </c>
      <c r="X4355" s="7">
        <f>_xlfn.MINIFS(data[OrderDateTime], data[CustomerName], data[[#This Row],[CustomerName]])</f>
        <v>45542.061805555553</v>
      </c>
      <c r="Y4355" t="str">
        <f>IF(data[[#This Row],[OrderDateTime]]=data[[#This Row],[FirstOrderDateTime]], "New", "Returning")</f>
        <v>Returning</v>
      </c>
      <c r="Z4355" s="7">
        <f>data[[#This Row],[DeliveryDate]] + data[[#This Row],[DeliveryTime]]</f>
        <v>45655.678472222222</v>
      </c>
      <c r="AA4355" s="7">
        <f>data[[#This Row],[OrderDateTime]] + 1</f>
        <v>45655.015277777777</v>
      </c>
      <c r="AB4355" s="7" t="str">
        <f>IF(data[[#This Row],[DeliveryDateTime]] &lt;= data[[#This Row],[SLADue]], "On Time", "Late")</f>
        <v>Late</v>
      </c>
    </row>
    <row r="4356" spans="1:28" x14ac:dyDescent="0.2">
      <c r="A4356" t="s">
        <v>4906</v>
      </c>
      <c r="B4356" t="s">
        <v>19</v>
      </c>
      <c r="C4356" t="s">
        <v>49</v>
      </c>
      <c r="D4356" t="s">
        <v>50</v>
      </c>
      <c r="E4356" s="5">
        <v>33.07</v>
      </c>
      <c r="F4356" t="s">
        <v>138</v>
      </c>
      <c r="G4356">
        <v>1</v>
      </c>
      <c r="H4356" s="1">
        <v>45750</v>
      </c>
      <c r="I4356" s="1" t="str">
        <f>TEXT(data[[#This Row],[OrderDate]],"mmm")</f>
        <v>Apr</v>
      </c>
      <c r="J4356" s="6">
        <v>0.50486111111111109</v>
      </c>
      <c r="K4356" s="6" t="str">
        <f>TEXT(data[[#This Row],[OrderTime]],"h")</f>
        <v>12</v>
      </c>
      <c r="L4356" s="1">
        <v>45750</v>
      </c>
      <c r="M4356" s="6">
        <v>0.79652777777777772</v>
      </c>
      <c r="N4356" t="s">
        <v>326</v>
      </c>
      <c r="O4356" t="s">
        <v>1330</v>
      </c>
      <c r="P4356" t="s">
        <v>202</v>
      </c>
      <c r="Q4356" t="s">
        <v>26</v>
      </c>
      <c r="R4356" t="s">
        <v>54</v>
      </c>
      <c r="S4356" t="s">
        <v>47</v>
      </c>
      <c r="T4356" t="s">
        <v>29</v>
      </c>
      <c r="U4356" t="s">
        <v>30</v>
      </c>
      <c r="V4356" s="5">
        <f>data[[#This Row],[PriceUSD]]*data[[#This Row],[Quantity]]</f>
        <v>33.07</v>
      </c>
      <c r="W4356" s="7">
        <f>data[[#This Row],[OrderDate]] + TIME(VALUE(LEFT(data[[#This Row],[OrderTime]],2)), VALUE(RIGHT(data[[#This Row],[OrderTime]],2)), 0)</f>
        <v>45750.007638888892</v>
      </c>
      <c r="X4356" s="7">
        <f>_xlfn.MINIFS(data[OrderDateTime], data[CustomerName], data[[#This Row],[CustomerName]])</f>
        <v>45551.007638888892</v>
      </c>
      <c r="Y4356" t="str">
        <f>IF(data[[#This Row],[OrderDateTime]]=data[[#This Row],[FirstOrderDateTime]], "New", "Returning")</f>
        <v>Returning</v>
      </c>
      <c r="Z4356" s="7">
        <f>data[[#This Row],[DeliveryDate]] + data[[#This Row],[DeliveryTime]]</f>
        <v>45750.796527777777</v>
      </c>
      <c r="AA4356" s="7">
        <f>data[[#This Row],[OrderDateTime]] + 1</f>
        <v>45751.007638888892</v>
      </c>
      <c r="AB4356" s="7" t="str">
        <f>IF(data[[#This Row],[DeliveryDateTime]] &lt;= data[[#This Row],[SLADue]], "On Time", "Late")</f>
        <v>On Time</v>
      </c>
    </row>
    <row r="4357" spans="1:28" x14ac:dyDescent="0.2">
      <c r="A4357" t="s">
        <v>4907</v>
      </c>
      <c r="B4357" t="s">
        <v>19</v>
      </c>
      <c r="C4357" t="s">
        <v>110</v>
      </c>
      <c r="D4357" t="s">
        <v>111</v>
      </c>
      <c r="E4357" s="5">
        <v>11.36</v>
      </c>
      <c r="F4357" t="s">
        <v>87</v>
      </c>
      <c r="G4357">
        <v>1</v>
      </c>
      <c r="H4357" s="1">
        <v>45603</v>
      </c>
      <c r="I4357" s="1" t="str">
        <f>TEXT(data[[#This Row],[OrderDate]],"mmm")</f>
        <v>Nov</v>
      </c>
      <c r="J4357" s="6">
        <v>0.60486111111111107</v>
      </c>
      <c r="K4357" s="6" t="str">
        <f>TEXT(data[[#This Row],[OrderTime]],"h")</f>
        <v>14</v>
      </c>
      <c r="L4357" s="1">
        <v>45603</v>
      </c>
      <c r="M4357" s="6">
        <v>0.72986111111111107</v>
      </c>
      <c r="N4357" t="s">
        <v>139</v>
      </c>
      <c r="O4357" t="s">
        <v>173</v>
      </c>
      <c r="P4357" t="s">
        <v>36</v>
      </c>
      <c r="Q4357" t="s">
        <v>26</v>
      </c>
      <c r="R4357" t="s">
        <v>114</v>
      </c>
      <c r="S4357" t="s">
        <v>47</v>
      </c>
      <c r="T4357" t="s">
        <v>106</v>
      </c>
      <c r="U4357" t="s">
        <v>67</v>
      </c>
      <c r="V4357" s="5">
        <f>data[[#This Row],[PriceUSD]]*data[[#This Row],[Quantity]]</f>
        <v>11.36</v>
      </c>
      <c r="W4357" s="7">
        <f>data[[#This Row],[OrderDate]] + TIME(VALUE(LEFT(data[[#This Row],[OrderTime]],2)), VALUE(RIGHT(data[[#This Row],[OrderTime]],2)), 0)</f>
        <v>45603.007638888892</v>
      </c>
      <c r="X4357" s="7">
        <f>_xlfn.MINIFS(data[OrderDateTime], data[CustomerName], data[[#This Row],[CustomerName]])</f>
        <v>45512.015277777777</v>
      </c>
      <c r="Y4357" t="str">
        <f>IF(data[[#This Row],[OrderDateTime]]=data[[#This Row],[FirstOrderDateTime]], "New", "Returning")</f>
        <v>Returning</v>
      </c>
      <c r="Z4357" s="7">
        <f>data[[#This Row],[DeliveryDate]] + data[[#This Row],[DeliveryTime]]</f>
        <v>45603.729861111111</v>
      </c>
      <c r="AA4357" s="7">
        <f>data[[#This Row],[OrderDateTime]] + 1</f>
        <v>45604.007638888892</v>
      </c>
      <c r="AB4357" s="7" t="str">
        <f>IF(data[[#This Row],[DeliveryDateTime]] &lt;= data[[#This Row],[SLADue]], "On Time", "Late")</f>
        <v>On Time</v>
      </c>
    </row>
    <row r="4358" spans="1:28" x14ac:dyDescent="0.2">
      <c r="A4358" t="s">
        <v>4908</v>
      </c>
      <c r="B4358" t="s">
        <v>19</v>
      </c>
      <c r="C4358" t="s">
        <v>41</v>
      </c>
      <c r="D4358" t="s">
        <v>42</v>
      </c>
      <c r="E4358" s="5">
        <v>37.020000000000003</v>
      </c>
      <c r="F4358" t="s">
        <v>43</v>
      </c>
      <c r="G4358">
        <v>1</v>
      </c>
      <c r="H4358" s="1">
        <v>45848</v>
      </c>
      <c r="I4358" s="1" t="str">
        <f>TEXT(data[[#This Row],[OrderDate]],"mmm")</f>
        <v>Jul</v>
      </c>
      <c r="J4358" s="6">
        <v>0.69722222222222219</v>
      </c>
      <c r="K4358" s="6" t="str">
        <f>TEXT(data[[#This Row],[OrderTime]],"h")</f>
        <v>16</v>
      </c>
      <c r="L4358" s="1">
        <v>45849</v>
      </c>
      <c r="M4358" s="6">
        <v>0.82222222222222219</v>
      </c>
      <c r="N4358" t="s">
        <v>88</v>
      </c>
      <c r="O4358" t="s">
        <v>786</v>
      </c>
      <c r="P4358" t="s">
        <v>25</v>
      </c>
      <c r="Q4358" t="s">
        <v>26</v>
      </c>
      <c r="R4358" t="s">
        <v>46</v>
      </c>
      <c r="S4358" t="s">
        <v>28</v>
      </c>
      <c r="T4358" t="s">
        <v>38</v>
      </c>
      <c r="U4358" t="s">
        <v>30</v>
      </c>
      <c r="V4358" s="5">
        <f>data[[#This Row],[PriceUSD]]*data[[#This Row],[Quantity]]</f>
        <v>37.020000000000003</v>
      </c>
      <c r="W4358" s="7">
        <f>data[[#This Row],[OrderDate]] + TIME(VALUE(LEFT(data[[#This Row],[OrderTime]],2)), VALUE(RIGHT(data[[#This Row],[OrderTime]],2)), 0)</f>
        <v>45848.015277777777</v>
      </c>
      <c r="X4358" s="7">
        <f>_xlfn.MINIFS(data[OrderDateTime], data[CustomerName], data[[#This Row],[CustomerName]])</f>
        <v>45515.046527777777</v>
      </c>
      <c r="Y4358" t="str">
        <f>IF(data[[#This Row],[OrderDateTime]]=data[[#This Row],[FirstOrderDateTime]], "New", "Returning")</f>
        <v>Returning</v>
      </c>
      <c r="Z4358" s="7">
        <f>data[[#This Row],[DeliveryDate]] + data[[#This Row],[DeliveryTime]]</f>
        <v>45849.822222222225</v>
      </c>
      <c r="AA4358" s="7">
        <f>data[[#This Row],[OrderDateTime]] + 1</f>
        <v>45849.015277777777</v>
      </c>
      <c r="AB4358" s="7" t="str">
        <f>IF(data[[#This Row],[DeliveryDateTime]] &lt;= data[[#This Row],[SLADue]], "On Time", "Late")</f>
        <v>Late</v>
      </c>
    </row>
    <row r="4359" spans="1:28" x14ac:dyDescent="0.2">
      <c r="A4359" t="s">
        <v>4909</v>
      </c>
      <c r="B4359" t="s">
        <v>19</v>
      </c>
      <c r="C4359" t="s">
        <v>79</v>
      </c>
      <c r="D4359" t="s">
        <v>80</v>
      </c>
      <c r="E4359" s="5">
        <v>27.36</v>
      </c>
      <c r="F4359" t="s">
        <v>81</v>
      </c>
      <c r="G4359">
        <v>1</v>
      </c>
      <c r="H4359" s="1">
        <v>45725</v>
      </c>
      <c r="I4359" s="1" t="str">
        <f>TEXT(data[[#This Row],[OrderDate]],"mmm")</f>
        <v>Mar</v>
      </c>
      <c r="J4359" s="6">
        <v>0.4548611111111111</v>
      </c>
      <c r="K4359" s="6" t="str">
        <f>TEXT(data[[#This Row],[OrderTime]],"h")</f>
        <v>10</v>
      </c>
      <c r="L4359" s="1">
        <v>45726</v>
      </c>
      <c r="M4359" s="6">
        <v>0.57986111111111116</v>
      </c>
      <c r="N4359" t="s">
        <v>145</v>
      </c>
      <c r="O4359" t="s">
        <v>1658</v>
      </c>
      <c r="P4359" t="s">
        <v>77</v>
      </c>
      <c r="Q4359" t="s">
        <v>53</v>
      </c>
      <c r="R4359" t="s">
        <v>83</v>
      </c>
      <c r="S4359" t="s">
        <v>28</v>
      </c>
      <c r="T4359" t="s">
        <v>38</v>
      </c>
      <c r="U4359" t="s">
        <v>30</v>
      </c>
      <c r="V4359" s="5">
        <f>data[[#This Row],[PriceUSD]]*data[[#This Row],[Quantity]]</f>
        <v>27.36</v>
      </c>
      <c r="W4359" s="7">
        <f>data[[#This Row],[OrderDate]] + TIME(VALUE(LEFT(data[[#This Row],[OrderTime]],2)), VALUE(RIGHT(data[[#This Row],[OrderTime]],2)), 0)</f>
        <v>45725.007638888892</v>
      </c>
      <c r="X4359" s="7">
        <f>_xlfn.MINIFS(data[OrderDateTime], data[CustomerName], data[[#This Row],[CustomerName]])</f>
        <v>45725.007638888892</v>
      </c>
      <c r="Y4359" t="str">
        <f>IF(data[[#This Row],[OrderDateTime]]=data[[#This Row],[FirstOrderDateTime]], "New", "Returning")</f>
        <v>New</v>
      </c>
      <c r="Z4359" s="7">
        <f>data[[#This Row],[DeliveryDate]] + data[[#This Row],[DeliveryTime]]</f>
        <v>45726.579861111109</v>
      </c>
      <c r="AA4359" s="7">
        <f>data[[#This Row],[OrderDateTime]] + 1</f>
        <v>45726.007638888892</v>
      </c>
      <c r="AB4359" s="7" t="str">
        <f>IF(data[[#This Row],[DeliveryDateTime]] &lt;= data[[#This Row],[SLADue]], "On Time", "Late")</f>
        <v>Late</v>
      </c>
    </row>
    <row r="4360" spans="1:28" x14ac:dyDescent="0.2">
      <c r="A4360" t="s">
        <v>4910</v>
      </c>
      <c r="B4360" t="s">
        <v>19</v>
      </c>
      <c r="C4360" t="s">
        <v>69</v>
      </c>
      <c r="D4360" t="s">
        <v>70</v>
      </c>
      <c r="E4360" s="5">
        <v>57.94</v>
      </c>
      <c r="F4360" t="s">
        <v>74</v>
      </c>
      <c r="G4360">
        <v>1</v>
      </c>
      <c r="H4360" s="1">
        <v>45715</v>
      </c>
      <c r="I4360" s="1" t="str">
        <f>TEXT(data[[#This Row],[OrderDate]],"mmm")</f>
        <v>Feb</v>
      </c>
      <c r="J4360" s="6">
        <v>0.63958333333333328</v>
      </c>
      <c r="K4360" s="6" t="str">
        <f>TEXT(data[[#This Row],[OrderTime]],"h")</f>
        <v>15</v>
      </c>
      <c r="L4360" s="1">
        <v>45716</v>
      </c>
      <c r="M4360" s="6">
        <v>0.88958333333333328</v>
      </c>
      <c r="N4360" t="s">
        <v>103</v>
      </c>
      <c r="O4360" t="s">
        <v>802</v>
      </c>
      <c r="P4360" t="s">
        <v>77</v>
      </c>
      <c r="Q4360" t="s">
        <v>53</v>
      </c>
      <c r="R4360" t="s">
        <v>37</v>
      </c>
      <c r="S4360" t="s">
        <v>28</v>
      </c>
      <c r="T4360" t="s">
        <v>29</v>
      </c>
      <c r="U4360" t="s">
        <v>30</v>
      </c>
      <c r="V4360" s="5">
        <f>data[[#This Row],[PriceUSD]]*data[[#This Row],[Quantity]]</f>
        <v>57.94</v>
      </c>
      <c r="W4360" s="7">
        <f>data[[#This Row],[OrderDate]] + TIME(VALUE(LEFT(data[[#This Row],[OrderTime]],2)), VALUE(RIGHT(data[[#This Row],[OrderTime]],2)), 0)</f>
        <v>45715.022916666669</v>
      </c>
      <c r="X4360" s="7">
        <f>_xlfn.MINIFS(data[OrderDateTime], data[CustomerName], data[[#This Row],[CustomerName]])</f>
        <v>45572.054166666669</v>
      </c>
      <c r="Y4360" t="str">
        <f>IF(data[[#This Row],[OrderDateTime]]=data[[#This Row],[FirstOrderDateTime]], "New", "Returning")</f>
        <v>Returning</v>
      </c>
      <c r="Z4360" s="7">
        <f>data[[#This Row],[DeliveryDate]] + data[[#This Row],[DeliveryTime]]</f>
        <v>45716.88958333333</v>
      </c>
      <c r="AA4360" s="7">
        <f>data[[#This Row],[OrderDateTime]] + 1</f>
        <v>45716.022916666669</v>
      </c>
      <c r="AB4360" s="7" t="str">
        <f>IF(data[[#This Row],[DeliveryDateTime]] &lt;= data[[#This Row],[SLADue]], "On Time", "Late")</f>
        <v>Late</v>
      </c>
    </row>
    <row r="4361" spans="1:28" x14ac:dyDescent="0.2">
      <c r="A4361" t="s">
        <v>4911</v>
      </c>
      <c r="B4361" t="s">
        <v>19</v>
      </c>
      <c r="C4361" t="s">
        <v>110</v>
      </c>
      <c r="D4361" t="s">
        <v>111</v>
      </c>
      <c r="E4361" s="5">
        <v>12.65</v>
      </c>
      <c r="F4361" t="s">
        <v>71</v>
      </c>
      <c r="G4361">
        <v>1</v>
      </c>
      <c r="H4361" s="1">
        <v>45556</v>
      </c>
      <c r="I4361" s="1" t="str">
        <f>TEXT(data[[#This Row],[OrderDate]],"mmm")</f>
        <v>Sep</v>
      </c>
      <c r="J4361" s="6">
        <v>0.6430555555555556</v>
      </c>
      <c r="K4361" s="6" t="str">
        <f>TEXT(data[[#This Row],[OrderTime]],"h")</f>
        <v>15</v>
      </c>
      <c r="L4361" s="1">
        <v>45557</v>
      </c>
      <c r="M4361" s="6">
        <v>0.8930555555555556</v>
      </c>
      <c r="N4361" t="s">
        <v>64</v>
      </c>
      <c r="O4361" t="s">
        <v>1441</v>
      </c>
      <c r="P4361" t="s">
        <v>25</v>
      </c>
      <c r="Q4361" t="s">
        <v>26</v>
      </c>
      <c r="R4361" t="s">
        <v>114</v>
      </c>
      <c r="S4361" t="s">
        <v>28</v>
      </c>
      <c r="T4361" t="s">
        <v>38</v>
      </c>
      <c r="U4361" t="s">
        <v>39</v>
      </c>
      <c r="V4361" s="5">
        <f>data[[#This Row],[PriceUSD]]*data[[#This Row],[Quantity]]</f>
        <v>12.65</v>
      </c>
      <c r="W4361" s="7">
        <f>data[[#This Row],[OrderDate]] + TIME(VALUE(LEFT(data[[#This Row],[OrderTime]],2)), VALUE(RIGHT(data[[#This Row],[OrderTime]],2)), 0)</f>
        <v>45556.038888888892</v>
      </c>
      <c r="X4361" s="7">
        <f>_xlfn.MINIFS(data[OrderDateTime], data[CustomerName], data[[#This Row],[CustomerName]])</f>
        <v>45510.038888888892</v>
      </c>
      <c r="Y4361" t="str">
        <f>IF(data[[#This Row],[OrderDateTime]]=data[[#This Row],[FirstOrderDateTime]], "New", "Returning")</f>
        <v>Returning</v>
      </c>
      <c r="Z4361" s="7">
        <f>data[[#This Row],[DeliveryDate]] + data[[#This Row],[DeliveryTime]]</f>
        <v>45557.893055555556</v>
      </c>
      <c r="AA4361" s="7">
        <f>data[[#This Row],[OrderDateTime]] + 1</f>
        <v>45557.038888888892</v>
      </c>
      <c r="AB4361" s="7" t="str">
        <f>IF(data[[#This Row],[DeliveryDateTime]] &lt;= data[[#This Row],[SLADue]], "On Time", "Late")</f>
        <v>Late</v>
      </c>
    </row>
    <row r="4362" spans="1:28" x14ac:dyDescent="0.2">
      <c r="A4362" t="s">
        <v>4912</v>
      </c>
      <c r="B4362" t="s">
        <v>19</v>
      </c>
      <c r="C4362" t="s">
        <v>41</v>
      </c>
      <c r="D4362" t="s">
        <v>42</v>
      </c>
      <c r="E4362" s="5">
        <v>36.08</v>
      </c>
      <c r="F4362" t="s">
        <v>74</v>
      </c>
      <c r="G4362">
        <v>1</v>
      </c>
      <c r="H4362" s="1">
        <v>45594</v>
      </c>
      <c r="I4362" s="1" t="str">
        <f>TEXT(data[[#This Row],[OrderDate]],"mmm")</f>
        <v>Oct</v>
      </c>
      <c r="J4362" s="6">
        <v>0.8041666666666667</v>
      </c>
      <c r="K4362" s="6" t="str">
        <f>TEXT(data[[#This Row],[OrderTime]],"h")</f>
        <v>19</v>
      </c>
      <c r="L4362" s="1">
        <v>45595</v>
      </c>
      <c r="M4362" s="6">
        <v>0.61111111111111116</v>
      </c>
      <c r="N4362" t="s">
        <v>326</v>
      </c>
      <c r="O4362" t="s">
        <v>296</v>
      </c>
      <c r="P4362" t="s">
        <v>202</v>
      </c>
      <c r="Q4362" t="s">
        <v>26</v>
      </c>
      <c r="R4362" t="s">
        <v>46</v>
      </c>
      <c r="S4362" t="s">
        <v>28</v>
      </c>
      <c r="T4362" t="s">
        <v>38</v>
      </c>
      <c r="U4362" t="s">
        <v>30</v>
      </c>
      <c r="V4362" s="5">
        <f>data[[#This Row],[PriceUSD]]*data[[#This Row],[Quantity]]</f>
        <v>36.08</v>
      </c>
      <c r="W4362" s="7">
        <f>data[[#This Row],[OrderDate]] + TIME(VALUE(LEFT(data[[#This Row],[OrderTime]],2)), VALUE(RIGHT(data[[#This Row],[OrderTime]],2)), 0)</f>
        <v>45594.046527777777</v>
      </c>
      <c r="X4362" s="7">
        <f>_xlfn.MINIFS(data[OrderDateTime], data[CustomerName], data[[#This Row],[CustomerName]])</f>
        <v>45511.017361111109</v>
      </c>
      <c r="Y4362" t="str">
        <f>IF(data[[#This Row],[OrderDateTime]]=data[[#This Row],[FirstOrderDateTime]], "New", "Returning")</f>
        <v>Returning</v>
      </c>
      <c r="Z4362" s="7">
        <f>data[[#This Row],[DeliveryDate]] + data[[#This Row],[DeliveryTime]]</f>
        <v>45595.611111111109</v>
      </c>
      <c r="AA4362" s="7">
        <f>data[[#This Row],[OrderDateTime]] + 1</f>
        <v>45595.046527777777</v>
      </c>
      <c r="AB4362" s="7" t="str">
        <f>IF(data[[#This Row],[DeliveryDateTime]] &lt;= data[[#This Row],[SLADue]], "On Time", "Late")</f>
        <v>Late</v>
      </c>
    </row>
    <row r="4363" spans="1:28" x14ac:dyDescent="0.2">
      <c r="A4363" t="s">
        <v>4913</v>
      </c>
      <c r="B4363" t="s">
        <v>19</v>
      </c>
      <c r="C4363" t="s">
        <v>41</v>
      </c>
      <c r="D4363" t="s">
        <v>42</v>
      </c>
      <c r="E4363" s="5">
        <v>32.22</v>
      </c>
      <c r="F4363" t="s">
        <v>56</v>
      </c>
      <c r="G4363">
        <v>1</v>
      </c>
      <c r="H4363" s="1">
        <v>45586</v>
      </c>
      <c r="I4363" s="1" t="str">
        <f>TEXT(data[[#This Row],[OrderDate]],"mmm")</f>
        <v>Oct</v>
      </c>
      <c r="J4363" s="6">
        <v>0.74305555555555558</v>
      </c>
      <c r="K4363" s="6" t="str">
        <f>TEXT(data[[#This Row],[OrderTime]],"h")</f>
        <v>17</v>
      </c>
      <c r="L4363" s="1">
        <v>45587</v>
      </c>
      <c r="M4363" s="6">
        <v>0.82638888888888884</v>
      </c>
      <c r="N4363" t="s">
        <v>57</v>
      </c>
      <c r="O4363" t="s">
        <v>1187</v>
      </c>
      <c r="P4363" t="s">
        <v>25</v>
      </c>
      <c r="Q4363" t="s">
        <v>26</v>
      </c>
      <c r="R4363" t="s">
        <v>46</v>
      </c>
      <c r="S4363" t="s">
        <v>28</v>
      </c>
      <c r="T4363" t="s">
        <v>29</v>
      </c>
      <c r="U4363" t="s">
        <v>30</v>
      </c>
      <c r="V4363" s="5">
        <f>data[[#This Row],[PriceUSD]]*data[[#This Row],[Quantity]]</f>
        <v>32.22</v>
      </c>
      <c r="W4363" s="7">
        <f>data[[#This Row],[OrderDate]] + TIME(VALUE(LEFT(data[[#This Row],[OrderTime]],2)), VALUE(RIGHT(data[[#This Row],[OrderTime]],2)), 0)</f>
        <v>45586.038888888892</v>
      </c>
      <c r="X4363" s="7">
        <f>_xlfn.MINIFS(data[OrderDateTime], data[CustomerName], data[[#This Row],[CustomerName]])</f>
        <v>45510.030555555553</v>
      </c>
      <c r="Y4363" t="str">
        <f>IF(data[[#This Row],[OrderDateTime]]=data[[#This Row],[FirstOrderDateTime]], "New", "Returning")</f>
        <v>Returning</v>
      </c>
      <c r="Z4363" s="7">
        <f>data[[#This Row],[DeliveryDate]] + data[[#This Row],[DeliveryTime]]</f>
        <v>45587.826388888891</v>
      </c>
      <c r="AA4363" s="7">
        <f>data[[#This Row],[OrderDateTime]] + 1</f>
        <v>45587.038888888892</v>
      </c>
      <c r="AB4363" s="7" t="str">
        <f>IF(data[[#This Row],[DeliveryDateTime]] &lt;= data[[#This Row],[SLADue]], "On Time", "Late")</f>
        <v>Late</v>
      </c>
    </row>
    <row r="4364" spans="1:28" x14ac:dyDescent="0.2">
      <c r="A4364" t="s">
        <v>4914</v>
      </c>
      <c r="B4364" t="s">
        <v>19</v>
      </c>
      <c r="C4364" t="s">
        <v>32</v>
      </c>
      <c r="D4364" t="s">
        <v>33</v>
      </c>
      <c r="E4364" s="5">
        <v>49.98</v>
      </c>
      <c r="F4364" t="s">
        <v>43</v>
      </c>
      <c r="G4364">
        <v>1</v>
      </c>
      <c r="H4364" s="1">
        <v>45866</v>
      </c>
      <c r="I4364" s="1" t="str">
        <f>TEXT(data[[#This Row],[OrderDate]],"mmm")</f>
        <v>Jul</v>
      </c>
      <c r="J4364" s="6">
        <v>0.42499999999999999</v>
      </c>
      <c r="K4364" s="6" t="str">
        <f>TEXT(data[[#This Row],[OrderTime]],"h")</f>
        <v>10</v>
      </c>
      <c r="L4364" s="1">
        <v>45866</v>
      </c>
      <c r="M4364" s="6">
        <v>0.6333333333333333</v>
      </c>
      <c r="N4364" t="s">
        <v>452</v>
      </c>
      <c r="O4364" t="s">
        <v>762</v>
      </c>
      <c r="P4364" t="s">
        <v>133</v>
      </c>
      <c r="Q4364" t="s">
        <v>26</v>
      </c>
      <c r="R4364" t="s">
        <v>37</v>
      </c>
      <c r="S4364" t="s">
        <v>47</v>
      </c>
      <c r="T4364" t="s">
        <v>136</v>
      </c>
      <c r="U4364" t="s">
        <v>30</v>
      </c>
      <c r="V4364" s="5">
        <f>data[[#This Row],[PriceUSD]]*data[[#This Row],[Quantity]]</f>
        <v>49.98</v>
      </c>
      <c r="W4364" s="7">
        <f>data[[#This Row],[OrderDate]] + TIME(VALUE(LEFT(data[[#This Row],[OrderTime]],2)), VALUE(RIGHT(data[[#This Row],[OrderTime]],2)), 0)</f>
        <v>45866.017361111109</v>
      </c>
      <c r="X4364" s="7">
        <f>_xlfn.MINIFS(data[OrderDateTime], data[CustomerName], data[[#This Row],[CustomerName]])</f>
        <v>45505.046527777777</v>
      </c>
      <c r="Y4364" t="str">
        <f>IF(data[[#This Row],[OrderDateTime]]=data[[#This Row],[FirstOrderDateTime]], "New", "Returning")</f>
        <v>Returning</v>
      </c>
      <c r="Z4364" s="7">
        <f>data[[#This Row],[DeliveryDate]] + data[[#This Row],[DeliveryTime]]</f>
        <v>45866.633333333331</v>
      </c>
      <c r="AA4364" s="7">
        <f>data[[#This Row],[OrderDateTime]] + 1</f>
        <v>45867.017361111109</v>
      </c>
      <c r="AB4364" s="7" t="str">
        <f>IF(data[[#This Row],[DeliveryDateTime]] &lt;= data[[#This Row],[SLADue]], "On Time", "Late")</f>
        <v>On Time</v>
      </c>
    </row>
    <row r="4365" spans="1:28" x14ac:dyDescent="0.2">
      <c r="A4365" t="s">
        <v>4915</v>
      </c>
      <c r="B4365" t="s">
        <v>19</v>
      </c>
      <c r="C4365" t="s">
        <v>110</v>
      </c>
      <c r="D4365" t="s">
        <v>111</v>
      </c>
      <c r="E4365" s="5">
        <v>10.86</v>
      </c>
      <c r="F4365" t="s">
        <v>87</v>
      </c>
      <c r="G4365">
        <v>1</v>
      </c>
      <c r="H4365" s="1">
        <v>45577</v>
      </c>
      <c r="I4365" s="1" t="str">
        <f>TEXT(data[[#This Row],[OrderDate]],"mmm")</f>
        <v>Oct</v>
      </c>
      <c r="J4365" s="6">
        <v>0.42291666666666666</v>
      </c>
      <c r="K4365" s="6" t="str">
        <f>TEXT(data[[#This Row],[OrderTime]],"h")</f>
        <v>10</v>
      </c>
      <c r="L4365" s="1">
        <v>45577</v>
      </c>
      <c r="M4365" s="6">
        <v>0.58958333333333335</v>
      </c>
      <c r="N4365" t="s">
        <v>434</v>
      </c>
      <c r="O4365" t="s">
        <v>920</v>
      </c>
      <c r="P4365" t="s">
        <v>234</v>
      </c>
      <c r="Q4365" t="s">
        <v>53</v>
      </c>
      <c r="R4365" t="s">
        <v>114</v>
      </c>
      <c r="S4365" t="s">
        <v>47</v>
      </c>
      <c r="T4365" t="s">
        <v>106</v>
      </c>
      <c r="U4365" t="s">
        <v>67</v>
      </c>
      <c r="V4365" s="5">
        <f>data[[#This Row],[PriceUSD]]*data[[#This Row],[Quantity]]</f>
        <v>10.86</v>
      </c>
      <c r="W4365" s="7">
        <f>data[[#This Row],[OrderDate]] + TIME(VALUE(LEFT(data[[#This Row],[OrderTime]],2)), VALUE(RIGHT(data[[#This Row],[OrderTime]],2)), 0)</f>
        <v>45577.046527777777</v>
      </c>
      <c r="X4365" s="7">
        <f>_xlfn.MINIFS(data[OrderDateTime], data[CustomerName], data[[#This Row],[CustomerName]])</f>
        <v>45533.054166666669</v>
      </c>
      <c r="Y4365" t="str">
        <f>IF(data[[#This Row],[OrderDateTime]]=data[[#This Row],[FirstOrderDateTime]], "New", "Returning")</f>
        <v>Returning</v>
      </c>
      <c r="Z4365" s="7">
        <f>data[[#This Row],[DeliveryDate]] + data[[#This Row],[DeliveryTime]]</f>
        <v>45577.589583333334</v>
      </c>
      <c r="AA4365" s="7">
        <f>data[[#This Row],[OrderDateTime]] + 1</f>
        <v>45578.046527777777</v>
      </c>
      <c r="AB4365" s="7" t="str">
        <f>IF(data[[#This Row],[DeliveryDateTime]] &lt;= data[[#This Row],[SLADue]], "On Time", "Late")</f>
        <v>On Time</v>
      </c>
    </row>
    <row r="4366" spans="1:28" x14ac:dyDescent="0.2">
      <c r="A4366" t="s">
        <v>4916</v>
      </c>
      <c r="B4366" t="s">
        <v>19</v>
      </c>
      <c r="C4366" t="s">
        <v>32</v>
      </c>
      <c r="D4366" t="s">
        <v>33</v>
      </c>
      <c r="E4366" s="5">
        <v>48.01</v>
      </c>
      <c r="F4366" t="s">
        <v>138</v>
      </c>
      <c r="G4366">
        <v>1</v>
      </c>
      <c r="H4366" s="1">
        <v>45791</v>
      </c>
      <c r="I4366" s="1" t="str">
        <f>TEXT(data[[#This Row],[OrderDate]],"mmm")</f>
        <v>May</v>
      </c>
      <c r="J4366" s="6">
        <v>0.54374999999999996</v>
      </c>
      <c r="K4366" s="6" t="str">
        <f>TEXT(data[[#This Row],[OrderTime]],"h")</f>
        <v>13</v>
      </c>
      <c r="L4366" s="1">
        <v>45792</v>
      </c>
      <c r="M4366" s="6">
        <v>0.62708333333333333</v>
      </c>
      <c r="N4366" t="s">
        <v>23</v>
      </c>
      <c r="O4366" t="s">
        <v>711</v>
      </c>
      <c r="P4366" t="s">
        <v>25</v>
      </c>
      <c r="Q4366" t="s">
        <v>53</v>
      </c>
      <c r="R4366" t="s">
        <v>37</v>
      </c>
      <c r="S4366" t="s">
        <v>28</v>
      </c>
      <c r="T4366" t="s">
        <v>106</v>
      </c>
      <c r="U4366" t="s">
        <v>30</v>
      </c>
      <c r="V4366" s="5">
        <f>data[[#This Row],[PriceUSD]]*data[[#This Row],[Quantity]]</f>
        <v>48.01</v>
      </c>
      <c r="W4366" s="7">
        <f>data[[#This Row],[OrderDate]] + TIME(VALUE(LEFT(data[[#This Row],[OrderTime]],2)), VALUE(RIGHT(data[[#This Row],[OrderTime]],2)), 0)</f>
        <v>45791.052083333336</v>
      </c>
      <c r="X4366" s="7">
        <f>_xlfn.MINIFS(data[OrderDateTime], data[CustomerName], data[[#This Row],[CustomerName]])</f>
        <v>45532.046527777777</v>
      </c>
      <c r="Y4366" t="str">
        <f>IF(data[[#This Row],[OrderDateTime]]=data[[#This Row],[FirstOrderDateTime]], "New", "Returning")</f>
        <v>Returning</v>
      </c>
      <c r="Z4366" s="7">
        <f>data[[#This Row],[DeliveryDate]] + data[[#This Row],[DeliveryTime]]</f>
        <v>45792.627083333333</v>
      </c>
      <c r="AA4366" s="7">
        <f>data[[#This Row],[OrderDateTime]] + 1</f>
        <v>45792.052083333336</v>
      </c>
      <c r="AB4366" s="7" t="str">
        <f>IF(data[[#This Row],[DeliveryDateTime]] &lt;= data[[#This Row],[SLADue]], "On Time", "Late")</f>
        <v>Late</v>
      </c>
    </row>
    <row r="4367" spans="1:28" x14ac:dyDescent="0.2">
      <c r="A4367" t="s">
        <v>4917</v>
      </c>
      <c r="B4367" t="s">
        <v>19</v>
      </c>
      <c r="C4367" t="s">
        <v>69</v>
      </c>
      <c r="D4367" t="s">
        <v>70</v>
      </c>
      <c r="E4367" s="5">
        <v>59.53</v>
      </c>
      <c r="F4367" t="s">
        <v>74</v>
      </c>
      <c r="G4367">
        <v>3</v>
      </c>
      <c r="H4367" s="1">
        <v>45754</v>
      </c>
      <c r="I4367" s="1" t="str">
        <f>TEXT(data[[#This Row],[OrderDate]],"mmm")</f>
        <v>Apr</v>
      </c>
      <c r="J4367" s="6">
        <v>0.55000000000000004</v>
      </c>
      <c r="K4367" s="6" t="str">
        <f>TEXT(data[[#This Row],[OrderTime]],"h")</f>
        <v>13</v>
      </c>
      <c r="L4367" s="1">
        <v>45754</v>
      </c>
      <c r="M4367" s="6">
        <v>0.71666666666666667</v>
      </c>
      <c r="N4367" t="s">
        <v>112</v>
      </c>
      <c r="O4367" t="s">
        <v>508</v>
      </c>
      <c r="P4367" t="s">
        <v>36</v>
      </c>
      <c r="Q4367" t="s">
        <v>26</v>
      </c>
      <c r="R4367" t="s">
        <v>37</v>
      </c>
      <c r="S4367" t="s">
        <v>47</v>
      </c>
      <c r="T4367" t="s">
        <v>38</v>
      </c>
      <c r="U4367" t="s">
        <v>67</v>
      </c>
      <c r="V4367" s="5">
        <f>data[[#This Row],[PriceUSD]]*data[[#This Row],[Quantity]]</f>
        <v>178.59</v>
      </c>
      <c r="W4367" s="7">
        <f>data[[#This Row],[OrderDate]] + TIME(VALUE(LEFT(data[[#This Row],[OrderTime]],2)), VALUE(RIGHT(data[[#This Row],[OrderTime]],2)), 0)</f>
        <v>45754.038194444445</v>
      </c>
      <c r="X4367" s="7">
        <f>_xlfn.MINIFS(data[OrderDateTime], data[CustomerName], data[[#This Row],[CustomerName]])</f>
        <v>45536.030555555553</v>
      </c>
      <c r="Y4367" t="str">
        <f>IF(data[[#This Row],[OrderDateTime]]=data[[#This Row],[FirstOrderDateTime]], "New", "Returning")</f>
        <v>Returning</v>
      </c>
      <c r="Z4367" s="7">
        <f>data[[#This Row],[DeliveryDate]] + data[[#This Row],[DeliveryTime]]</f>
        <v>45754.716666666667</v>
      </c>
      <c r="AA4367" s="7">
        <f>data[[#This Row],[OrderDateTime]] + 1</f>
        <v>45755.038194444445</v>
      </c>
      <c r="AB4367" s="7" t="str">
        <f>IF(data[[#This Row],[DeliveryDateTime]] &lt;= data[[#This Row],[SLADue]], "On Time", "Late")</f>
        <v>On Time</v>
      </c>
    </row>
    <row r="4368" spans="1:28" x14ac:dyDescent="0.2">
      <c r="A4368" t="s">
        <v>4918</v>
      </c>
      <c r="B4368" t="s">
        <v>19</v>
      </c>
      <c r="C4368" t="s">
        <v>41</v>
      </c>
      <c r="D4368" t="s">
        <v>42</v>
      </c>
      <c r="E4368" s="5">
        <v>37.229999999999997</v>
      </c>
      <c r="F4368" t="s">
        <v>74</v>
      </c>
      <c r="G4368">
        <v>1</v>
      </c>
      <c r="H4368" s="1">
        <v>45837</v>
      </c>
      <c r="I4368" s="1" t="str">
        <f>TEXT(data[[#This Row],[OrderDate]],"mmm")</f>
        <v>Jun</v>
      </c>
      <c r="J4368" s="6">
        <v>0.71527777777777779</v>
      </c>
      <c r="K4368" s="6" t="str">
        <f>TEXT(data[[#This Row],[OrderTime]],"h")</f>
        <v>17</v>
      </c>
      <c r="L4368" s="1">
        <v>45838</v>
      </c>
      <c r="M4368" s="6">
        <v>0.79861111111111116</v>
      </c>
      <c r="N4368" t="s">
        <v>98</v>
      </c>
      <c r="O4368" t="s">
        <v>1091</v>
      </c>
      <c r="P4368" t="s">
        <v>77</v>
      </c>
      <c r="Q4368" t="s">
        <v>53</v>
      </c>
      <c r="R4368" t="s">
        <v>46</v>
      </c>
      <c r="S4368" t="s">
        <v>28</v>
      </c>
      <c r="T4368" t="s">
        <v>38</v>
      </c>
      <c r="U4368" t="s">
        <v>39</v>
      </c>
      <c r="V4368" s="5">
        <f>data[[#This Row],[PriceUSD]]*data[[#This Row],[Quantity]]</f>
        <v>37.229999999999997</v>
      </c>
      <c r="W4368" s="7">
        <f>data[[#This Row],[OrderDate]] + TIME(VALUE(LEFT(data[[#This Row],[OrderTime]],2)), VALUE(RIGHT(data[[#This Row],[OrderTime]],2)), 0)</f>
        <v>45837.054166666669</v>
      </c>
      <c r="X4368" s="7">
        <f>_xlfn.MINIFS(data[OrderDateTime], data[CustomerName], data[[#This Row],[CustomerName]])</f>
        <v>45511.015277777777</v>
      </c>
      <c r="Y4368" t="str">
        <f>IF(data[[#This Row],[OrderDateTime]]=data[[#This Row],[FirstOrderDateTime]], "New", "Returning")</f>
        <v>Returning</v>
      </c>
      <c r="Z4368" s="7">
        <f>data[[#This Row],[DeliveryDate]] + data[[#This Row],[DeliveryTime]]</f>
        <v>45838.798611111109</v>
      </c>
      <c r="AA4368" s="7">
        <f>data[[#This Row],[OrderDateTime]] + 1</f>
        <v>45838.054166666669</v>
      </c>
      <c r="AB4368" s="7" t="str">
        <f>IF(data[[#This Row],[DeliveryDateTime]] &lt;= data[[#This Row],[SLADue]], "On Time", "Late")</f>
        <v>Late</v>
      </c>
    </row>
    <row r="4369" spans="1:28" x14ac:dyDescent="0.2">
      <c r="A4369" t="s">
        <v>4919</v>
      </c>
      <c r="B4369" t="s">
        <v>19</v>
      </c>
      <c r="C4369" t="s">
        <v>110</v>
      </c>
      <c r="D4369" t="s">
        <v>111</v>
      </c>
      <c r="E4369" s="5">
        <v>12.01</v>
      </c>
      <c r="F4369" t="s">
        <v>71</v>
      </c>
      <c r="G4369">
        <v>1</v>
      </c>
      <c r="H4369" s="1">
        <v>45791</v>
      </c>
      <c r="I4369" s="1" t="str">
        <f>TEXT(data[[#This Row],[OrderDate]],"mmm")</f>
        <v>May</v>
      </c>
      <c r="J4369" s="6">
        <v>0.4152777777777778</v>
      </c>
      <c r="K4369" s="6" t="str">
        <f>TEXT(data[[#This Row],[OrderTime]],"h")</f>
        <v>9</v>
      </c>
      <c r="L4369" s="1">
        <v>45791</v>
      </c>
      <c r="M4369" s="6">
        <v>0.54027777777777775</v>
      </c>
      <c r="N4369" t="s">
        <v>238</v>
      </c>
      <c r="O4369" t="s">
        <v>315</v>
      </c>
      <c r="P4369" t="s">
        <v>36</v>
      </c>
      <c r="Q4369" t="s">
        <v>26</v>
      </c>
      <c r="R4369" t="s">
        <v>114</v>
      </c>
      <c r="S4369" t="s">
        <v>47</v>
      </c>
      <c r="T4369" t="s">
        <v>106</v>
      </c>
      <c r="U4369" t="s">
        <v>39</v>
      </c>
      <c r="V4369" s="5">
        <f>data[[#This Row],[PriceUSD]]*data[[#This Row],[Quantity]]</f>
        <v>12.01</v>
      </c>
      <c r="W4369" s="7">
        <f>data[[#This Row],[OrderDate]] + TIME(VALUE(LEFT(data[[#This Row],[OrderTime]],2)), VALUE(RIGHT(data[[#This Row],[OrderTime]],2)), 0)</f>
        <v>45791.054166666669</v>
      </c>
      <c r="X4369" s="7">
        <f>_xlfn.MINIFS(data[OrderDateTime], data[CustomerName], data[[#This Row],[CustomerName]])</f>
        <v>45557.007638888892</v>
      </c>
      <c r="Y4369" t="str">
        <f>IF(data[[#This Row],[OrderDateTime]]=data[[#This Row],[FirstOrderDateTime]], "New", "Returning")</f>
        <v>Returning</v>
      </c>
      <c r="Z4369" s="7">
        <f>data[[#This Row],[DeliveryDate]] + data[[#This Row],[DeliveryTime]]</f>
        <v>45791.540277777778</v>
      </c>
      <c r="AA4369" s="7">
        <f>data[[#This Row],[OrderDateTime]] + 1</f>
        <v>45792.054166666669</v>
      </c>
      <c r="AB4369" s="7" t="str">
        <f>IF(data[[#This Row],[DeliveryDateTime]] &lt;= data[[#This Row],[SLADue]], "On Time", "Late")</f>
        <v>On Time</v>
      </c>
    </row>
    <row r="4370" spans="1:28" x14ac:dyDescent="0.2">
      <c r="A4370" t="s">
        <v>4920</v>
      </c>
      <c r="B4370" t="s">
        <v>19</v>
      </c>
      <c r="C4370" t="s">
        <v>92</v>
      </c>
      <c r="D4370" t="s">
        <v>93</v>
      </c>
      <c r="E4370" s="5">
        <v>78.37</v>
      </c>
      <c r="F4370" t="s">
        <v>63</v>
      </c>
      <c r="G4370">
        <v>1</v>
      </c>
      <c r="H4370" s="1">
        <v>45805</v>
      </c>
      <c r="I4370" s="1" t="str">
        <f>TEXT(data[[#This Row],[OrderDate]],"mmm")</f>
        <v>May</v>
      </c>
      <c r="J4370" s="6">
        <v>0.46666666666666667</v>
      </c>
      <c r="K4370" s="6" t="str">
        <f>TEXT(data[[#This Row],[OrderTime]],"h")</f>
        <v>11</v>
      </c>
      <c r="L4370" s="1">
        <v>45806</v>
      </c>
      <c r="M4370" s="6">
        <v>0.67500000000000004</v>
      </c>
      <c r="N4370" t="s">
        <v>200</v>
      </c>
      <c r="O4370" t="s">
        <v>399</v>
      </c>
      <c r="P4370" t="s">
        <v>202</v>
      </c>
      <c r="Q4370" t="s">
        <v>26</v>
      </c>
      <c r="R4370" t="s">
        <v>66</v>
      </c>
      <c r="S4370" t="s">
        <v>28</v>
      </c>
      <c r="T4370" t="s">
        <v>115</v>
      </c>
      <c r="U4370" t="s">
        <v>30</v>
      </c>
      <c r="V4370" s="5">
        <f>data[[#This Row],[PriceUSD]]*data[[#This Row],[Quantity]]</f>
        <v>78.37</v>
      </c>
      <c r="W4370" s="7">
        <f>data[[#This Row],[OrderDate]] + TIME(VALUE(LEFT(data[[#This Row],[OrderTime]],2)), VALUE(RIGHT(data[[#This Row],[OrderTime]],2)), 0)</f>
        <v>45805.046527777777</v>
      </c>
      <c r="X4370" s="7">
        <f>_xlfn.MINIFS(data[OrderDateTime], data[CustomerName], data[[#This Row],[CustomerName]])</f>
        <v>45532.017361111109</v>
      </c>
      <c r="Y4370" t="str">
        <f>IF(data[[#This Row],[OrderDateTime]]=data[[#This Row],[FirstOrderDateTime]], "New", "Returning")</f>
        <v>Returning</v>
      </c>
      <c r="Z4370" s="7">
        <f>data[[#This Row],[DeliveryDate]] + data[[#This Row],[DeliveryTime]]</f>
        <v>45806.675000000003</v>
      </c>
      <c r="AA4370" s="7">
        <f>data[[#This Row],[OrderDateTime]] + 1</f>
        <v>45806.046527777777</v>
      </c>
      <c r="AB4370" s="7" t="str">
        <f>IF(data[[#This Row],[DeliveryDateTime]] &lt;= data[[#This Row],[SLADue]], "On Time", "Late")</f>
        <v>Late</v>
      </c>
    </row>
    <row r="4371" spans="1:28" x14ac:dyDescent="0.2">
      <c r="A4371" t="s">
        <v>4921</v>
      </c>
      <c r="B4371" t="s">
        <v>19</v>
      </c>
      <c r="C4371" t="s">
        <v>79</v>
      </c>
      <c r="D4371" t="s">
        <v>80</v>
      </c>
      <c r="E4371" s="5">
        <v>30.5</v>
      </c>
      <c r="F4371" t="s">
        <v>81</v>
      </c>
      <c r="G4371">
        <v>2</v>
      </c>
      <c r="H4371" s="1">
        <v>45847</v>
      </c>
      <c r="I4371" s="1" t="str">
        <f>TEXT(data[[#This Row],[OrderDate]],"mmm")</f>
        <v>Jul</v>
      </c>
      <c r="J4371" s="6">
        <v>0.68819444444444444</v>
      </c>
      <c r="K4371" s="6" t="str">
        <f>TEXT(data[[#This Row],[OrderTime]],"h")</f>
        <v>16</v>
      </c>
      <c r="L4371" s="1">
        <v>45848</v>
      </c>
      <c r="M4371" s="6">
        <v>0.89652777777777781</v>
      </c>
      <c r="N4371" t="s">
        <v>175</v>
      </c>
      <c r="O4371" t="s">
        <v>978</v>
      </c>
      <c r="P4371" t="s">
        <v>25</v>
      </c>
      <c r="Q4371" t="s">
        <v>53</v>
      </c>
      <c r="R4371" t="s">
        <v>83</v>
      </c>
      <c r="S4371" t="s">
        <v>28</v>
      </c>
      <c r="T4371" t="s">
        <v>136</v>
      </c>
      <c r="U4371" t="s">
        <v>30</v>
      </c>
      <c r="V4371" s="5">
        <f>data[[#This Row],[PriceUSD]]*data[[#This Row],[Quantity]]</f>
        <v>61</v>
      </c>
      <c r="W4371" s="7">
        <f>data[[#This Row],[OrderDate]] + TIME(VALUE(LEFT(data[[#This Row],[OrderTime]],2)), VALUE(RIGHT(data[[#This Row],[OrderTime]],2)), 0)</f>
        <v>45847.030555555553</v>
      </c>
      <c r="X4371" s="7">
        <f>_xlfn.MINIFS(data[OrderDateTime], data[CustomerName], data[[#This Row],[CustomerName]])</f>
        <v>45560.030555555553</v>
      </c>
      <c r="Y4371" t="str">
        <f>IF(data[[#This Row],[OrderDateTime]]=data[[#This Row],[FirstOrderDateTime]], "New", "Returning")</f>
        <v>Returning</v>
      </c>
      <c r="Z4371" s="7">
        <f>data[[#This Row],[DeliveryDate]] + data[[#This Row],[DeliveryTime]]</f>
        <v>45848.896527777775</v>
      </c>
      <c r="AA4371" s="7">
        <f>data[[#This Row],[OrderDateTime]] + 1</f>
        <v>45848.030555555553</v>
      </c>
      <c r="AB4371" s="7" t="str">
        <f>IF(data[[#This Row],[DeliveryDateTime]] &lt;= data[[#This Row],[SLADue]], "On Time", "Late")</f>
        <v>Late</v>
      </c>
    </row>
    <row r="4372" spans="1:28" x14ac:dyDescent="0.2">
      <c r="A4372" t="s">
        <v>4922</v>
      </c>
      <c r="B4372" t="s">
        <v>19</v>
      </c>
      <c r="C4372" t="s">
        <v>92</v>
      </c>
      <c r="D4372" t="s">
        <v>93</v>
      </c>
      <c r="E4372" s="5">
        <v>85.13</v>
      </c>
      <c r="F4372" t="s">
        <v>81</v>
      </c>
      <c r="G4372">
        <v>1</v>
      </c>
      <c r="H4372" s="1">
        <v>45632</v>
      </c>
      <c r="I4372" s="1" t="str">
        <f>TEXT(data[[#This Row],[OrderDate]],"mmm")</f>
        <v>Dec</v>
      </c>
      <c r="J4372" s="6">
        <v>0.56041666666666667</v>
      </c>
      <c r="K4372" s="6" t="str">
        <f>TEXT(data[[#This Row],[OrderTime]],"h")</f>
        <v>13</v>
      </c>
      <c r="L4372" s="1">
        <v>45632</v>
      </c>
      <c r="M4372" s="6">
        <v>0.68541666666666667</v>
      </c>
      <c r="N4372" t="s">
        <v>238</v>
      </c>
      <c r="O4372" t="s">
        <v>2979</v>
      </c>
      <c r="P4372" t="s">
        <v>36</v>
      </c>
      <c r="Q4372" t="s">
        <v>53</v>
      </c>
      <c r="R4372" t="s">
        <v>66</v>
      </c>
      <c r="S4372" t="s">
        <v>47</v>
      </c>
      <c r="T4372" t="s">
        <v>38</v>
      </c>
      <c r="U4372" t="s">
        <v>30</v>
      </c>
      <c r="V4372" s="5">
        <f>data[[#This Row],[PriceUSD]]*data[[#This Row],[Quantity]]</f>
        <v>85.13</v>
      </c>
      <c r="W4372" s="7">
        <f>data[[#This Row],[OrderDate]] + TIME(VALUE(LEFT(data[[#This Row],[OrderTime]],2)), VALUE(RIGHT(data[[#This Row],[OrderTime]],2)), 0)</f>
        <v>45632.046527777777</v>
      </c>
      <c r="X4372" s="7">
        <f>_xlfn.MINIFS(data[OrderDateTime], data[CustomerName], data[[#This Row],[CustomerName]])</f>
        <v>45574.030555555553</v>
      </c>
      <c r="Y4372" t="str">
        <f>IF(data[[#This Row],[OrderDateTime]]=data[[#This Row],[FirstOrderDateTime]], "New", "Returning")</f>
        <v>Returning</v>
      </c>
      <c r="Z4372" s="7">
        <f>data[[#This Row],[DeliveryDate]] + data[[#This Row],[DeliveryTime]]</f>
        <v>45632.685416666667</v>
      </c>
      <c r="AA4372" s="7">
        <f>data[[#This Row],[OrderDateTime]] + 1</f>
        <v>45633.046527777777</v>
      </c>
      <c r="AB4372" s="7" t="str">
        <f>IF(data[[#This Row],[DeliveryDateTime]] &lt;= data[[#This Row],[SLADue]], "On Time", "Late")</f>
        <v>On Time</v>
      </c>
    </row>
    <row r="4373" spans="1:28" x14ac:dyDescent="0.2">
      <c r="A4373" t="s">
        <v>4923</v>
      </c>
      <c r="B4373" t="s">
        <v>19</v>
      </c>
      <c r="C4373" t="s">
        <v>79</v>
      </c>
      <c r="D4373" t="s">
        <v>80</v>
      </c>
      <c r="E4373" s="5">
        <v>23.62</v>
      </c>
      <c r="F4373" t="s">
        <v>81</v>
      </c>
      <c r="G4373">
        <v>1</v>
      </c>
      <c r="H4373" s="1">
        <v>45693</v>
      </c>
      <c r="I4373" s="1" t="str">
        <f>TEXT(data[[#This Row],[OrderDate]],"mmm")</f>
        <v>Feb</v>
      </c>
      <c r="J4373" s="6">
        <v>0.76249999999999996</v>
      </c>
      <c r="K4373" s="6" t="str">
        <f>TEXT(data[[#This Row],[OrderTime]],"h")</f>
        <v>18</v>
      </c>
      <c r="L4373" s="1">
        <v>45694</v>
      </c>
      <c r="M4373" s="6">
        <v>0.88749999999999996</v>
      </c>
      <c r="N4373" t="s">
        <v>208</v>
      </c>
      <c r="O4373" t="s">
        <v>315</v>
      </c>
      <c r="P4373" t="s">
        <v>202</v>
      </c>
      <c r="Q4373" t="s">
        <v>53</v>
      </c>
      <c r="R4373" t="s">
        <v>83</v>
      </c>
      <c r="S4373" t="s">
        <v>28</v>
      </c>
      <c r="T4373" t="s">
        <v>59</v>
      </c>
      <c r="U4373" t="s">
        <v>39</v>
      </c>
      <c r="V4373" s="5">
        <f>data[[#This Row],[PriceUSD]]*data[[#This Row],[Quantity]]</f>
        <v>23.62</v>
      </c>
      <c r="W4373" s="7">
        <f>data[[#This Row],[OrderDate]] + TIME(VALUE(LEFT(data[[#This Row],[OrderTime]],2)), VALUE(RIGHT(data[[#This Row],[OrderTime]],2)), 0)</f>
        <v>45693.017361111109</v>
      </c>
      <c r="X4373" s="7">
        <f>_xlfn.MINIFS(data[OrderDateTime], data[CustomerName], data[[#This Row],[CustomerName]])</f>
        <v>45557.007638888892</v>
      </c>
      <c r="Y4373" t="str">
        <f>IF(data[[#This Row],[OrderDateTime]]=data[[#This Row],[FirstOrderDateTime]], "New", "Returning")</f>
        <v>Returning</v>
      </c>
      <c r="Z4373" s="7">
        <f>data[[#This Row],[DeliveryDate]] + data[[#This Row],[DeliveryTime]]</f>
        <v>45694.887499999997</v>
      </c>
      <c r="AA4373" s="7">
        <f>data[[#This Row],[OrderDateTime]] + 1</f>
        <v>45694.017361111109</v>
      </c>
      <c r="AB4373" s="7" t="str">
        <f>IF(data[[#This Row],[DeliveryDateTime]] &lt;= data[[#This Row],[SLADue]], "On Time", "Late")</f>
        <v>Late</v>
      </c>
    </row>
    <row r="4374" spans="1:28" x14ac:dyDescent="0.2">
      <c r="A4374" t="s">
        <v>4924</v>
      </c>
      <c r="B4374" t="s">
        <v>19</v>
      </c>
      <c r="C4374" t="s">
        <v>190</v>
      </c>
      <c r="D4374" t="s">
        <v>191</v>
      </c>
      <c r="E4374" s="5">
        <v>26.57</v>
      </c>
      <c r="F4374" t="s">
        <v>87</v>
      </c>
      <c r="G4374">
        <v>5</v>
      </c>
      <c r="H4374" s="1">
        <v>45804</v>
      </c>
      <c r="I4374" s="1" t="str">
        <f>TEXT(data[[#This Row],[OrderDate]],"mmm")</f>
        <v>May</v>
      </c>
      <c r="J4374" s="6">
        <v>0.5493055555555556</v>
      </c>
      <c r="K4374" s="6" t="str">
        <f>TEXT(data[[#This Row],[OrderTime]],"h")</f>
        <v>13</v>
      </c>
      <c r="L4374" s="1">
        <v>45804</v>
      </c>
      <c r="M4374" s="6">
        <v>0.6743055555555556</v>
      </c>
      <c r="N4374" t="s">
        <v>88</v>
      </c>
      <c r="O4374" t="s">
        <v>1168</v>
      </c>
      <c r="P4374" t="s">
        <v>25</v>
      </c>
      <c r="Q4374" t="s">
        <v>26</v>
      </c>
      <c r="R4374" t="s">
        <v>192</v>
      </c>
      <c r="S4374" t="s">
        <v>47</v>
      </c>
      <c r="T4374" t="s">
        <v>115</v>
      </c>
      <c r="U4374" t="s">
        <v>39</v>
      </c>
      <c r="V4374" s="5">
        <f>data[[#This Row],[PriceUSD]]*data[[#This Row],[Quantity]]</f>
        <v>132.85</v>
      </c>
      <c r="W4374" s="7">
        <f>data[[#This Row],[OrderDate]] + TIME(VALUE(LEFT(data[[#This Row],[OrderTime]],2)), VALUE(RIGHT(data[[#This Row],[OrderTime]],2)), 0)</f>
        <v>45804.038888888892</v>
      </c>
      <c r="X4374" s="7">
        <f>_xlfn.MINIFS(data[OrderDateTime], data[CustomerName], data[[#This Row],[CustomerName]])</f>
        <v>45518.015277777777</v>
      </c>
      <c r="Y4374" t="str">
        <f>IF(data[[#This Row],[OrderDateTime]]=data[[#This Row],[FirstOrderDateTime]], "New", "Returning")</f>
        <v>Returning</v>
      </c>
      <c r="Z4374" s="7">
        <f>data[[#This Row],[DeliveryDate]] + data[[#This Row],[DeliveryTime]]</f>
        <v>45804.674305555556</v>
      </c>
      <c r="AA4374" s="7">
        <f>data[[#This Row],[OrderDateTime]] + 1</f>
        <v>45805.038888888892</v>
      </c>
      <c r="AB4374" s="7" t="str">
        <f>IF(data[[#This Row],[DeliveryDateTime]] &lt;= data[[#This Row],[SLADue]], "On Time", "Late")</f>
        <v>On Time</v>
      </c>
    </row>
    <row r="4375" spans="1:28" x14ac:dyDescent="0.2">
      <c r="A4375" t="s">
        <v>4925</v>
      </c>
      <c r="B4375" t="s">
        <v>19</v>
      </c>
      <c r="C4375" t="s">
        <v>32</v>
      </c>
      <c r="D4375" t="s">
        <v>33</v>
      </c>
      <c r="E4375" s="5">
        <v>48.91</v>
      </c>
      <c r="F4375" t="s">
        <v>22</v>
      </c>
      <c r="G4375">
        <v>1</v>
      </c>
      <c r="H4375" s="1">
        <v>45778</v>
      </c>
      <c r="I4375" s="1" t="str">
        <f>TEXT(data[[#This Row],[OrderDate]],"mmm")</f>
        <v>May</v>
      </c>
      <c r="J4375" s="6">
        <v>0.79861111111111116</v>
      </c>
      <c r="K4375" s="6" t="str">
        <f>TEXT(data[[#This Row],[OrderTime]],"h")</f>
        <v>19</v>
      </c>
      <c r="L4375" s="1">
        <v>45779</v>
      </c>
      <c r="M4375" s="6">
        <v>0.74375000000000002</v>
      </c>
      <c r="N4375" t="s">
        <v>163</v>
      </c>
      <c r="O4375" t="s">
        <v>333</v>
      </c>
      <c r="P4375" t="s">
        <v>77</v>
      </c>
      <c r="Q4375" t="s">
        <v>26</v>
      </c>
      <c r="R4375" t="s">
        <v>37</v>
      </c>
      <c r="S4375" t="s">
        <v>28</v>
      </c>
      <c r="T4375" t="s">
        <v>29</v>
      </c>
      <c r="U4375" t="s">
        <v>39</v>
      </c>
      <c r="V4375" s="5">
        <f>data[[#This Row],[PriceUSD]]*data[[#This Row],[Quantity]]</f>
        <v>48.91</v>
      </c>
      <c r="W4375" s="7">
        <f>data[[#This Row],[OrderDate]] + TIME(VALUE(LEFT(data[[#This Row],[OrderTime]],2)), VALUE(RIGHT(data[[#This Row],[OrderTime]],2)), 0)</f>
        <v>45778.007638888892</v>
      </c>
      <c r="X4375" s="7">
        <f>_xlfn.MINIFS(data[OrderDateTime], data[CustomerName], data[[#This Row],[CustomerName]])</f>
        <v>45513.007638888892</v>
      </c>
      <c r="Y4375" t="str">
        <f>IF(data[[#This Row],[OrderDateTime]]=data[[#This Row],[FirstOrderDateTime]], "New", "Returning")</f>
        <v>Returning</v>
      </c>
      <c r="Z4375" s="7">
        <f>data[[#This Row],[DeliveryDate]] + data[[#This Row],[DeliveryTime]]</f>
        <v>45779.743750000001</v>
      </c>
      <c r="AA4375" s="7">
        <f>data[[#This Row],[OrderDateTime]] + 1</f>
        <v>45779.007638888892</v>
      </c>
      <c r="AB4375" s="7" t="str">
        <f>IF(data[[#This Row],[DeliveryDateTime]] &lt;= data[[#This Row],[SLADue]], "On Time", "Late")</f>
        <v>Late</v>
      </c>
    </row>
    <row r="4376" spans="1:28" x14ac:dyDescent="0.2">
      <c r="A4376" t="s">
        <v>4926</v>
      </c>
      <c r="B4376" t="s">
        <v>19</v>
      </c>
      <c r="C4376" t="s">
        <v>110</v>
      </c>
      <c r="D4376" t="s">
        <v>111</v>
      </c>
      <c r="E4376" s="5">
        <v>13.15</v>
      </c>
      <c r="F4376" t="s">
        <v>87</v>
      </c>
      <c r="G4376">
        <v>1</v>
      </c>
      <c r="H4376" s="1">
        <v>45865</v>
      </c>
      <c r="I4376" s="1" t="str">
        <f>TEXT(data[[#This Row],[OrderDate]],"mmm")</f>
        <v>Jul</v>
      </c>
      <c r="J4376" s="6">
        <v>0.52569444444444446</v>
      </c>
      <c r="K4376" s="6" t="str">
        <f>TEXT(data[[#This Row],[OrderTime]],"h")</f>
        <v>12</v>
      </c>
      <c r="L4376" s="1">
        <v>45866</v>
      </c>
      <c r="M4376" s="6">
        <v>0.69236111111111109</v>
      </c>
      <c r="N4376" t="s">
        <v>64</v>
      </c>
      <c r="O4376" t="s">
        <v>591</v>
      </c>
      <c r="P4376" t="s">
        <v>25</v>
      </c>
      <c r="Q4376" t="s">
        <v>26</v>
      </c>
      <c r="R4376" t="s">
        <v>114</v>
      </c>
      <c r="S4376" t="s">
        <v>28</v>
      </c>
      <c r="T4376" t="s">
        <v>136</v>
      </c>
      <c r="U4376" t="s">
        <v>39</v>
      </c>
      <c r="V4376" s="5">
        <f>data[[#This Row],[PriceUSD]]*data[[#This Row],[Quantity]]</f>
        <v>13.15</v>
      </c>
      <c r="W4376" s="7">
        <f>data[[#This Row],[OrderDate]] + TIME(VALUE(LEFT(data[[#This Row],[OrderTime]],2)), VALUE(RIGHT(data[[#This Row],[OrderTime]],2)), 0)</f>
        <v>45865.030555555553</v>
      </c>
      <c r="X4376" s="7">
        <f>_xlfn.MINIFS(data[OrderDateTime], data[CustomerName], data[[#This Row],[CustomerName]])</f>
        <v>45510.052083333336</v>
      </c>
      <c r="Y4376" t="str">
        <f>IF(data[[#This Row],[OrderDateTime]]=data[[#This Row],[FirstOrderDateTime]], "New", "Returning")</f>
        <v>Returning</v>
      </c>
      <c r="Z4376" s="7">
        <f>data[[#This Row],[DeliveryDate]] + data[[#This Row],[DeliveryTime]]</f>
        <v>45866.692361111112</v>
      </c>
      <c r="AA4376" s="7">
        <f>data[[#This Row],[OrderDateTime]] + 1</f>
        <v>45866.030555555553</v>
      </c>
      <c r="AB4376" s="7" t="str">
        <f>IF(data[[#This Row],[DeliveryDateTime]] &lt;= data[[#This Row],[SLADue]], "On Time", "Late")</f>
        <v>Late</v>
      </c>
    </row>
    <row r="4377" spans="1:28" x14ac:dyDescent="0.2">
      <c r="A4377" t="s">
        <v>4927</v>
      </c>
      <c r="B4377" t="s">
        <v>19</v>
      </c>
      <c r="C4377" t="s">
        <v>49</v>
      </c>
      <c r="D4377" t="s">
        <v>50</v>
      </c>
      <c r="E4377" s="5">
        <v>27.37</v>
      </c>
      <c r="F4377" t="s">
        <v>74</v>
      </c>
      <c r="G4377">
        <v>2</v>
      </c>
      <c r="H4377" s="1">
        <v>45566</v>
      </c>
      <c r="I4377" s="1" t="str">
        <f>TEXT(data[[#This Row],[OrderDate]],"mmm")</f>
        <v>Oct</v>
      </c>
      <c r="J4377" s="6">
        <v>0.53888888888888886</v>
      </c>
      <c r="K4377" s="6" t="str">
        <f>TEXT(data[[#This Row],[OrderTime]],"h")</f>
        <v>12</v>
      </c>
      <c r="L4377" s="1">
        <v>45566</v>
      </c>
      <c r="M4377" s="6">
        <v>0.66388888888888886</v>
      </c>
      <c r="N4377" t="s">
        <v>148</v>
      </c>
      <c r="O4377" t="s">
        <v>418</v>
      </c>
      <c r="P4377" t="s">
        <v>25</v>
      </c>
      <c r="Q4377" t="s">
        <v>26</v>
      </c>
      <c r="R4377" t="s">
        <v>54</v>
      </c>
      <c r="S4377" t="s">
        <v>47</v>
      </c>
      <c r="T4377" t="s">
        <v>29</v>
      </c>
      <c r="U4377" t="s">
        <v>39</v>
      </c>
      <c r="V4377" s="5">
        <f>data[[#This Row],[PriceUSD]]*data[[#This Row],[Quantity]]</f>
        <v>54.74</v>
      </c>
      <c r="W4377" s="7">
        <f>data[[#This Row],[OrderDate]] + TIME(VALUE(LEFT(data[[#This Row],[OrderTime]],2)), VALUE(RIGHT(data[[#This Row],[OrderTime]],2)), 0)</f>
        <v>45566.061805555553</v>
      </c>
      <c r="X4377" s="7">
        <f>_xlfn.MINIFS(data[OrderDateTime], data[CustomerName], data[[#This Row],[CustomerName]])</f>
        <v>45566.061805555553</v>
      </c>
      <c r="Y4377" t="str">
        <f>IF(data[[#This Row],[OrderDateTime]]=data[[#This Row],[FirstOrderDateTime]], "New", "Returning")</f>
        <v>New</v>
      </c>
      <c r="Z4377" s="7">
        <f>data[[#This Row],[DeliveryDate]] + data[[#This Row],[DeliveryTime]]</f>
        <v>45566.663888888892</v>
      </c>
      <c r="AA4377" s="7">
        <f>data[[#This Row],[OrderDateTime]] + 1</f>
        <v>45567.061805555553</v>
      </c>
      <c r="AB4377" s="7" t="str">
        <f>IF(data[[#This Row],[DeliveryDateTime]] &lt;= data[[#This Row],[SLADue]], "On Time", "Late")</f>
        <v>On Time</v>
      </c>
    </row>
    <row r="4378" spans="1:28" x14ac:dyDescent="0.2">
      <c r="A4378" t="s">
        <v>4928</v>
      </c>
      <c r="B4378" t="s">
        <v>19</v>
      </c>
      <c r="C4378" t="s">
        <v>49</v>
      </c>
      <c r="D4378" t="s">
        <v>50</v>
      </c>
      <c r="E4378" s="5">
        <v>22.38</v>
      </c>
      <c r="F4378" t="s">
        <v>138</v>
      </c>
      <c r="G4378">
        <v>1</v>
      </c>
      <c r="H4378" s="1">
        <v>45695</v>
      </c>
      <c r="I4378" s="1" t="str">
        <f>TEXT(data[[#This Row],[OrderDate]],"mmm")</f>
        <v>Feb</v>
      </c>
      <c r="J4378" s="6">
        <v>0.79861111111111116</v>
      </c>
      <c r="K4378" s="6" t="str">
        <f>TEXT(data[[#This Row],[OrderTime]],"h")</f>
        <v>19</v>
      </c>
      <c r="L4378" s="1">
        <v>45696</v>
      </c>
      <c r="M4378" s="6">
        <v>0.53472222222222221</v>
      </c>
      <c r="N4378" t="s">
        <v>44</v>
      </c>
      <c r="O4378" t="s">
        <v>820</v>
      </c>
      <c r="P4378" t="s">
        <v>25</v>
      </c>
      <c r="Q4378" t="s">
        <v>26</v>
      </c>
      <c r="R4378" t="s">
        <v>54</v>
      </c>
      <c r="S4378" t="s">
        <v>28</v>
      </c>
      <c r="T4378" t="s">
        <v>38</v>
      </c>
      <c r="U4378" t="s">
        <v>30</v>
      </c>
      <c r="V4378" s="5">
        <f>data[[#This Row],[PriceUSD]]*data[[#This Row],[Quantity]]</f>
        <v>22.38</v>
      </c>
      <c r="W4378" s="7">
        <f>data[[#This Row],[OrderDate]] + TIME(VALUE(LEFT(data[[#This Row],[OrderTime]],2)), VALUE(RIGHT(data[[#This Row],[OrderTime]],2)), 0)</f>
        <v>45695.007638888892</v>
      </c>
      <c r="X4378" s="7">
        <f>_xlfn.MINIFS(data[OrderDateTime], data[CustomerName], data[[#This Row],[CustomerName]])</f>
        <v>45570.030555555553</v>
      </c>
      <c r="Y4378" t="str">
        <f>IF(data[[#This Row],[OrderDateTime]]=data[[#This Row],[FirstOrderDateTime]], "New", "Returning")</f>
        <v>Returning</v>
      </c>
      <c r="Z4378" s="7">
        <f>data[[#This Row],[DeliveryDate]] + data[[#This Row],[DeliveryTime]]</f>
        <v>45696.534722222219</v>
      </c>
      <c r="AA4378" s="7">
        <f>data[[#This Row],[OrderDateTime]] + 1</f>
        <v>45696.007638888892</v>
      </c>
      <c r="AB4378" s="7" t="str">
        <f>IF(data[[#This Row],[DeliveryDateTime]] &lt;= data[[#This Row],[SLADue]], "On Time", "Late")</f>
        <v>Late</v>
      </c>
    </row>
    <row r="4379" spans="1:28" x14ac:dyDescent="0.2">
      <c r="A4379" t="s">
        <v>4929</v>
      </c>
      <c r="B4379" t="s">
        <v>19</v>
      </c>
      <c r="C4379" t="s">
        <v>69</v>
      </c>
      <c r="D4379" t="s">
        <v>70</v>
      </c>
      <c r="E4379" s="5">
        <v>56.23</v>
      </c>
      <c r="F4379" t="s">
        <v>74</v>
      </c>
      <c r="G4379">
        <v>2</v>
      </c>
      <c r="H4379" s="1">
        <v>45663</v>
      </c>
      <c r="I4379" s="1" t="str">
        <f>TEXT(data[[#This Row],[OrderDate]],"mmm")</f>
        <v>Jan</v>
      </c>
      <c r="J4379" s="6">
        <v>0.88888888888888884</v>
      </c>
      <c r="K4379" s="6" t="str">
        <f>TEXT(data[[#This Row],[OrderTime]],"h")</f>
        <v>21</v>
      </c>
      <c r="L4379" s="1">
        <v>45664</v>
      </c>
      <c r="M4379" s="6">
        <v>0.55277777777777781</v>
      </c>
      <c r="N4379" t="s">
        <v>88</v>
      </c>
      <c r="O4379" t="s">
        <v>762</v>
      </c>
      <c r="P4379" t="s">
        <v>25</v>
      </c>
      <c r="Q4379" t="s">
        <v>26</v>
      </c>
      <c r="R4379" t="s">
        <v>37</v>
      </c>
      <c r="S4379" t="s">
        <v>28</v>
      </c>
      <c r="T4379" t="s">
        <v>59</v>
      </c>
      <c r="U4379" t="s">
        <v>30</v>
      </c>
      <c r="V4379" s="5">
        <f>data[[#This Row],[PriceUSD]]*data[[#This Row],[Quantity]]</f>
        <v>112.46</v>
      </c>
      <c r="W4379" s="7">
        <f>data[[#This Row],[OrderDate]] + TIME(VALUE(LEFT(data[[#This Row],[OrderTime]],2)), VALUE(RIGHT(data[[#This Row],[OrderTime]],2)), 0)</f>
        <v>45663.061805555553</v>
      </c>
      <c r="X4379" s="7">
        <f>_xlfn.MINIFS(data[OrderDateTime], data[CustomerName], data[[#This Row],[CustomerName]])</f>
        <v>45505.046527777777</v>
      </c>
      <c r="Y4379" t="str">
        <f>IF(data[[#This Row],[OrderDateTime]]=data[[#This Row],[FirstOrderDateTime]], "New", "Returning")</f>
        <v>Returning</v>
      </c>
      <c r="Z4379" s="7">
        <f>data[[#This Row],[DeliveryDate]] + data[[#This Row],[DeliveryTime]]</f>
        <v>45664.552777777775</v>
      </c>
      <c r="AA4379" s="7">
        <f>data[[#This Row],[OrderDateTime]] + 1</f>
        <v>45664.061805555553</v>
      </c>
      <c r="AB4379" s="7" t="str">
        <f>IF(data[[#This Row],[DeliveryDateTime]] &lt;= data[[#This Row],[SLADue]], "On Time", "Late")</f>
        <v>Late</v>
      </c>
    </row>
    <row r="4380" spans="1:28" x14ac:dyDescent="0.2">
      <c r="A4380" t="s">
        <v>4930</v>
      </c>
      <c r="B4380" t="s">
        <v>19</v>
      </c>
      <c r="C4380" t="s">
        <v>117</v>
      </c>
      <c r="D4380" t="s">
        <v>118</v>
      </c>
      <c r="E4380" s="5">
        <v>64.86</v>
      </c>
      <c r="F4380" t="s">
        <v>94</v>
      </c>
      <c r="G4380">
        <v>3</v>
      </c>
      <c r="H4380" s="1">
        <v>45694</v>
      </c>
      <c r="I4380" s="1" t="str">
        <f>TEXT(data[[#This Row],[OrderDate]],"mmm")</f>
        <v>Feb</v>
      </c>
      <c r="J4380" s="6">
        <v>0.64236111111111116</v>
      </c>
      <c r="K4380" s="6" t="str">
        <f>TEXT(data[[#This Row],[OrderTime]],"h")</f>
        <v>15</v>
      </c>
      <c r="L4380" s="1">
        <v>45695</v>
      </c>
      <c r="M4380" s="6">
        <v>0.68402777777777779</v>
      </c>
      <c r="N4380" t="s">
        <v>123</v>
      </c>
      <c r="O4380" t="s">
        <v>339</v>
      </c>
      <c r="P4380" t="s">
        <v>36</v>
      </c>
      <c r="Q4380" t="s">
        <v>53</v>
      </c>
      <c r="R4380" t="s">
        <v>66</v>
      </c>
      <c r="S4380" t="s">
        <v>28</v>
      </c>
      <c r="T4380" t="s">
        <v>29</v>
      </c>
      <c r="U4380" t="s">
        <v>39</v>
      </c>
      <c r="V4380" s="5">
        <f>data[[#This Row],[PriceUSD]]*data[[#This Row],[Quantity]]</f>
        <v>194.57999999999998</v>
      </c>
      <c r="W4380" s="7">
        <f>data[[#This Row],[OrderDate]] + TIME(VALUE(LEFT(data[[#This Row],[OrderTime]],2)), VALUE(RIGHT(data[[#This Row],[OrderTime]],2)), 0)</f>
        <v>45694.007638888892</v>
      </c>
      <c r="X4380" s="7">
        <f>_xlfn.MINIFS(data[OrderDateTime], data[CustomerName], data[[#This Row],[CustomerName]])</f>
        <v>45513.046527777777</v>
      </c>
      <c r="Y4380" t="str">
        <f>IF(data[[#This Row],[OrderDateTime]]=data[[#This Row],[FirstOrderDateTime]], "New", "Returning")</f>
        <v>Returning</v>
      </c>
      <c r="Z4380" s="7">
        <f>data[[#This Row],[DeliveryDate]] + data[[#This Row],[DeliveryTime]]</f>
        <v>45695.684027777781</v>
      </c>
      <c r="AA4380" s="7">
        <f>data[[#This Row],[OrderDateTime]] + 1</f>
        <v>45695.007638888892</v>
      </c>
      <c r="AB4380" s="7" t="str">
        <f>IF(data[[#This Row],[DeliveryDateTime]] &lt;= data[[#This Row],[SLADue]], "On Time", "Late")</f>
        <v>Late</v>
      </c>
    </row>
    <row r="4381" spans="1:28" x14ac:dyDescent="0.2">
      <c r="A4381" t="s">
        <v>4931</v>
      </c>
      <c r="B4381" t="s">
        <v>19</v>
      </c>
      <c r="C4381" t="s">
        <v>41</v>
      </c>
      <c r="D4381" t="s">
        <v>42</v>
      </c>
      <c r="E4381" s="5">
        <v>32.26</v>
      </c>
      <c r="F4381" t="s">
        <v>56</v>
      </c>
      <c r="G4381">
        <v>1</v>
      </c>
      <c r="H4381" s="1">
        <v>45795</v>
      </c>
      <c r="I4381" s="1" t="str">
        <f>TEXT(data[[#This Row],[OrderDate]],"mmm")</f>
        <v>May</v>
      </c>
      <c r="J4381" s="6">
        <v>0.47569444444444442</v>
      </c>
      <c r="K4381" s="6" t="str">
        <f>TEXT(data[[#This Row],[OrderTime]],"h")</f>
        <v>11</v>
      </c>
      <c r="L4381" s="1">
        <v>45796</v>
      </c>
      <c r="M4381" s="6">
        <v>0.60069444444444442</v>
      </c>
      <c r="N4381" t="s">
        <v>148</v>
      </c>
      <c r="O4381" t="s">
        <v>913</v>
      </c>
      <c r="P4381" t="s">
        <v>25</v>
      </c>
      <c r="Q4381" t="s">
        <v>53</v>
      </c>
      <c r="R4381" t="s">
        <v>46</v>
      </c>
      <c r="S4381" t="s">
        <v>28</v>
      </c>
      <c r="T4381" t="s">
        <v>143</v>
      </c>
      <c r="U4381" t="s">
        <v>30</v>
      </c>
      <c r="V4381" s="5">
        <f>data[[#This Row],[PriceUSD]]*data[[#This Row],[Quantity]]</f>
        <v>32.26</v>
      </c>
      <c r="W4381" s="7">
        <f>data[[#This Row],[OrderDate]] + TIME(VALUE(LEFT(data[[#This Row],[OrderTime]],2)), VALUE(RIGHT(data[[#This Row],[OrderTime]],2)), 0)</f>
        <v>45795.030555555553</v>
      </c>
      <c r="X4381" s="7">
        <f>_xlfn.MINIFS(data[OrderDateTime], data[CustomerName], data[[#This Row],[CustomerName]])</f>
        <v>45591.022916666669</v>
      </c>
      <c r="Y4381" t="str">
        <f>IF(data[[#This Row],[OrderDateTime]]=data[[#This Row],[FirstOrderDateTime]], "New", "Returning")</f>
        <v>Returning</v>
      </c>
      <c r="Z4381" s="7">
        <f>data[[#This Row],[DeliveryDate]] + data[[#This Row],[DeliveryTime]]</f>
        <v>45796.600694444445</v>
      </c>
      <c r="AA4381" s="7">
        <f>data[[#This Row],[OrderDateTime]] + 1</f>
        <v>45796.030555555553</v>
      </c>
      <c r="AB4381" s="7" t="str">
        <f>IF(data[[#This Row],[DeliveryDateTime]] &lt;= data[[#This Row],[SLADue]], "On Time", "Late")</f>
        <v>Late</v>
      </c>
    </row>
    <row r="4382" spans="1:28" x14ac:dyDescent="0.2">
      <c r="A4382" t="s">
        <v>4932</v>
      </c>
      <c r="B4382" t="s">
        <v>19</v>
      </c>
      <c r="C4382" t="s">
        <v>117</v>
      </c>
      <c r="D4382" t="s">
        <v>118</v>
      </c>
      <c r="E4382" s="5">
        <v>73.17</v>
      </c>
      <c r="F4382" t="s">
        <v>94</v>
      </c>
      <c r="G4382">
        <v>17</v>
      </c>
      <c r="H4382" s="1">
        <v>45805</v>
      </c>
      <c r="I4382" s="1" t="str">
        <f>TEXT(data[[#This Row],[OrderDate]],"mmm")</f>
        <v>May</v>
      </c>
      <c r="J4382" s="6">
        <v>0.53749999999999998</v>
      </c>
      <c r="K4382" s="6" t="str">
        <f>TEXT(data[[#This Row],[OrderTime]],"h")</f>
        <v>12</v>
      </c>
      <c r="L4382" s="1">
        <v>45806</v>
      </c>
      <c r="M4382" s="6">
        <v>0.66249999999999998</v>
      </c>
      <c r="N4382" t="s">
        <v>75</v>
      </c>
      <c r="O4382" t="s">
        <v>214</v>
      </c>
      <c r="P4382" t="s">
        <v>25</v>
      </c>
      <c r="Q4382" t="s">
        <v>53</v>
      </c>
      <c r="R4382" t="s">
        <v>66</v>
      </c>
      <c r="S4382" t="s">
        <v>28</v>
      </c>
      <c r="T4382" t="s">
        <v>136</v>
      </c>
      <c r="U4382" t="s">
        <v>39</v>
      </c>
      <c r="V4382" s="5">
        <f>data[[#This Row],[PriceUSD]]*data[[#This Row],[Quantity]]</f>
        <v>1243.8900000000001</v>
      </c>
      <c r="W4382" s="7">
        <f>data[[#This Row],[OrderDate]] + TIME(VALUE(LEFT(data[[#This Row],[OrderTime]],2)), VALUE(RIGHT(data[[#This Row],[OrderTime]],2)), 0)</f>
        <v>45805.052083333336</v>
      </c>
      <c r="X4382" s="7">
        <f>_xlfn.MINIFS(data[OrderDateTime], data[CustomerName], data[[#This Row],[CustomerName]])</f>
        <v>45506.052083333336</v>
      </c>
      <c r="Y4382" t="str">
        <f>IF(data[[#This Row],[OrderDateTime]]=data[[#This Row],[FirstOrderDateTime]], "New", "Returning")</f>
        <v>Returning</v>
      </c>
      <c r="Z4382" s="7">
        <f>data[[#This Row],[DeliveryDate]] + data[[#This Row],[DeliveryTime]]</f>
        <v>45806.662499999999</v>
      </c>
      <c r="AA4382" s="7">
        <f>data[[#This Row],[OrderDateTime]] + 1</f>
        <v>45806.052083333336</v>
      </c>
      <c r="AB4382" s="7" t="str">
        <f>IF(data[[#This Row],[DeliveryDateTime]] &lt;= data[[#This Row],[SLADue]], "On Time", "Late")</f>
        <v>Late</v>
      </c>
    </row>
    <row r="4383" spans="1:28" x14ac:dyDescent="0.2">
      <c r="A4383" t="s">
        <v>4933</v>
      </c>
      <c r="B4383" t="s">
        <v>19</v>
      </c>
      <c r="C4383" t="s">
        <v>285</v>
      </c>
      <c r="D4383" t="s">
        <v>286</v>
      </c>
      <c r="E4383" s="5">
        <v>21.17</v>
      </c>
      <c r="F4383" t="s">
        <v>22</v>
      </c>
      <c r="G4383">
        <v>1</v>
      </c>
      <c r="H4383" s="1">
        <v>45764</v>
      </c>
      <c r="I4383" s="1" t="str">
        <f>TEXT(data[[#This Row],[OrderDate]],"mmm")</f>
        <v>Apr</v>
      </c>
      <c r="J4383" s="6">
        <v>0.87847222222222221</v>
      </c>
      <c r="K4383" s="6" t="str">
        <f>TEXT(data[[#This Row],[OrderTime]],"h")</f>
        <v>21</v>
      </c>
      <c r="L4383" s="1">
        <v>45765</v>
      </c>
      <c r="M4383" s="6">
        <v>0.8208333333333333</v>
      </c>
      <c r="N4383" t="s">
        <v>64</v>
      </c>
      <c r="O4383" t="s">
        <v>171</v>
      </c>
      <c r="P4383" t="s">
        <v>25</v>
      </c>
      <c r="Q4383" t="s">
        <v>26</v>
      </c>
      <c r="R4383" t="s">
        <v>114</v>
      </c>
      <c r="S4383" t="s">
        <v>28</v>
      </c>
      <c r="T4383" t="s">
        <v>29</v>
      </c>
      <c r="U4383" t="s">
        <v>39</v>
      </c>
      <c r="V4383" s="5">
        <f>data[[#This Row],[PriceUSD]]*data[[#This Row],[Quantity]]</f>
        <v>21.17</v>
      </c>
      <c r="W4383" s="7">
        <f>data[[#This Row],[OrderDate]] + TIME(VALUE(LEFT(data[[#This Row],[OrderTime]],2)), VALUE(RIGHT(data[[#This Row],[OrderTime]],2)), 0)</f>
        <v>45764.015277777777</v>
      </c>
      <c r="X4383" s="7">
        <f>_xlfn.MINIFS(data[OrderDateTime], data[CustomerName], data[[#This Row],[CustomerName]])</f>
        <v>45578.052083333336</v>
      </c>
      <c r="Y4383" t="str">
        <f>IF(data[[#This Row],[OrderDateTime]]=data[[#This Row],[FirstOrderDateTime]], "New", "Returning")</f>
        <v>Returning</v>
      </c>
      <c r="Z4383" s="7">
        <f>data[[#This Row],[DeliveryDate]] + data[[#This Row],[DeliveryTime]]</f>
        <v>45765.820833333331</v>
      </c>
      <c r="AA4383" s="7">
        <f>data[[#This Row],[OrderDateTime]] + 1</f>
        <v>45765.015277777777</v>
      </c>
      <c r="AB4383" s="7" t="str">
        <f>IF(data[[#This Row],[DeliveryDateTime]] &lt;= data[[#This Row],[SLADue]], "On Time", "Late")</f>
        <v>Late</v>
      </c>
    </row>
    <row r="4384" spans="1:28" x14ac:dyDescent="0.2">
      <c r="A4384" t="s">
        <v>4934</v>
      </c>
      <c r="B4384" t="s">
        <v>19</v>
      </c>
      <c r="C4384" t="s">
        <v>69</v>
      </c>
      <c r="D4384" t="s">
        <v>70</v>
      </c>
      <c r="E4384" s="5">
        <v>52.14</v>
      </c>
      <c r="F4384" t="s">
        <v>74</v>
      </c>
      <c r="G4384">
        <v>1</v>
      </c>
      <c r="H4384" s="1">
        <v>45608</v>
      </c>
      <c r="I4384" s="1" t="str">
        <f>TEXT(data[[#This Row],[OrderDate]],"mmm")</f>
        <v>Nov</v>
      </c>
      <c r="J4384" s="6">
        <v>0.5625</v>
      </c>
      <c r="K4384" s="6" t="str">
        <f>TEXT(data[[#This Row],[OrderTime]],"h")</f>
        <v>13</v>
      </c>
      <c r="L4384" s="1">
        <v>45609</v>
      </c>
      <c r="M4384" s="6">
        <v>0.5625</v>
      </c>
      <c r="N4384" t="s">
        <v>750</v>
      </c>
      <c r="O4384" t="s">
        <v>2099</v>
      </c>
      <c r="P4384" t="s">
        <v>234</v>
      </c>
      <c r="Q4384" t="s">
        <v>53</v>
      </c>
      <c r="R4384" t="s">
        <v>37</v>
      </c>
      <c r="S4384" t="s">
        <v>28</v>
      </c>
      <c r="T4384" t="s">
        <v>115</v>
      </c>
      <c r="U4384" t="s">
        <v>39</v>
      </c>
      <c r="V4384" s="5">
        <f>data[[#This Row],[PriceUSD]]*data[[#This Row],[Quantity]]</f>
        <v>52.14</v>
      </c>
      <c r="W4384" s="7">
        <f>data[[#This Row],[OrderDate]] + TIME(VALUE(LEFT(data[[#This Row],[OrderTime]],2)), VALUE(RIGHT(data[[#This Row],[OrderTime]],2)), 0)</f>
        <v>45608.017361111109</v>
      </c>
      <c r="X4384" s="7">
        <f>_xlfn.MINIFS(data[OrderDateTime], data[CustomerName], data[[#This Row],[CustomerName]])</f>
        <v>45519.015277777777</v>
      </c>
      <c r="Y4384" t="str">
        <f>IF(data[[#This Row],[OrderDateTime]]=data[[#This Row],[FirstOrderDateTime]], "New", "Returning")</f>
        <v>Returning</v>
      </c>
      <c r="Z4384" s="7">
        <f>data[[#This Row],[DeliveryDate]] + data[[#This Row],[DeliveryTime]]</f>
        <v>45609.5625</v>
      </c>
      <c r="AA4384" s="7">
        <f>data[[#This Row],[OrderDateTime]] + 1</f>
        <v>45609.017361111109</v>
      </c>
      <c r="AB4384" s="7" t="str">
        <f>IF(data[[#This Row],[DeliveryDateTime]] &lt;= data[[#This Row],[SLADue]], "On Time", "Late")</f>
        <v>Late</v>
      </c>
    </row>
    <row r="4385" spans="1:28" x14ac:dyDescent="0.2">
      <c r="A4385" t="s">
        <v>4935</v>
      </c>
      <c r="B4385" t="s">
        <v>19</v>
      </c>
      <c r="C4385" t="s">
        <v>49</v>
      </c>
      <c r="D4385" t="s">
        <v>50</v>
      </c>
      <c r="E4385" s="5">
        <v>24.98</v>
      </c>
      <c r="F4385" t="s">
        <v>74</v>
      </c>
      <c r="G4385">
        <v>1</v>
      </c>
      <c r="H4385" s="1">
        <v>45655</v>
      </c>
      <c r="I4385" s="1" t="str">
        <f>TEXT(data[[#This Row],[OrderDate]],"mmm")</f>
        <v>Dec</v>
      </c>
      <c r="J4385" s="6">
        <v>0.40486111111111112</v>
      </c>
      <c r="K4385" s="6" t="str">
        <f>TEXT(data[[#This Row],[OrderTime]],"h")</f>
        <v>9</v>
      </c>
      <c r="L4385" s="1">
        <v>45656</v>
      </c>
      <c r="M4385" s="6">
        <v>0.4465277777777778</v>
      </c>
      <c r="N4385" t="s">
        <v>750</v>
      </c>
      <c r="O4385" t="s">
        <v>124</v>
      </c>
      <c r="P4385" t="s">
        <v>234</v>
      </c>
      <c r="Q4385" t="s">
        <v>26</v>
      </c>
      <c r="R4385" t="s">
        <v>54</v>
      </c>
      <c r="S4385" t="s">
        <v>28</v>
      </c>
      <c r="T4385" t="s">
        <v>136</v>
      </c>
      <c r="U4385" t="s">
        <v>30</v>
      </c>
      <c r="V4385" s="5">
        <f>data[[#This Row],[PriceUSD]]*data[[#This Row],[Quantity]]</f>
        <v>24.98</v>
      </c>
      <c r="W4385" s="7">
        <f>data[[#This Row],[OrderDate]] + TIME(VALUE(LEFT(data[[#This Row],[OrderTime]],2)), VALUE(RIGHT(data[[#This Row],[OrderTime]],2)), 0)</f>
        <v>45655.007638888892</v>
      </c>
      <c r="X4385" s="7">
        <f>_xlfn.MINIFS(data[OrderDateTime], data[CustomerName], data[[#This Row],[CustomerName]])</f>
        <v>45515.046527777777</v>
      </c>
      <c r="Y4385" t="str">
        <f>IF(data[[#This Row],[OrderDateTime]]=data[[#This Row],[FirstOrderDateTime]], "New", "Returning")</f>
        <v>Returning</v>
      </c>
      <c r="Z4385" s="7">
        <f>data[[#This Row],[DeliveryDate]] + data[[#This Row],[DeliveryTime]]</f>
        <v>45656.446527777778</v>
      </c>
      <c r="AA4385" s="7">
        <f>data[[#This Row],[OrderDateTime]] + 1</f>
        <v>45656.007638888892</v>
      </c>
      <c r="AB4385" s="7" t="str">
        <f>IF(data[[#This Row],[DeliveryDateTime]] &lt;= data[[#This Row],[SLADue]], "On Time", "Late")</f>
        <v>Late</v>
      </c>
    </row>
    <row r="4386" spans="1:28" x14ac:dyDescent="0.2">
      <c r="A4386" t="s">
        <v>4936</v>
      </c>
      <c r="B4386" t="s">
        <v>19</v>
      </c>
      <c r="C4386" t="s">
        <v>61</v>
      </c>
      <c r="D4386" t="s">
        <v>62</v>
      </c>
      <c r="E4386" s="5">
        <v>146.81</v>
      </c>
      <c r="F4386" t="s">
        <v>94</v>
      </c>
      <c r="G4386">
        <v>3</v>
      </c>
      <c r="H4386" s="1">
        <v>45832</v>
      </c>
      <c r="I4386" s="1" t="str">
        <f>TEXT(data[[#This Row],[OrderDate]],"mmm")</f>
        <v>Jun</v>
      </c>
      <c r="J4386" s="6">
        <v>0.83611111111111114</v>
      </c>
      <c r="K4386" s="6" t="str">
        <f>TEXT(data[[#This Row],[OrderTime]],"h")</f>
        <v>20</v>
      </c>
      <c r="L4386" s="1">
        <v>45833</v>
      </c>
      <c r="M4386" s="6">
        <v>0.84722222222222221</v>
      </c>
      <c r="N4386" t="s">
        <v>88</v>
      </c>
      <c r="O4386" t="s">
        <v>303</v>
      </c>
      <c r="P4386" t="s">
        <v>25</v>
      </c>
      <c r="Q4386" t="s">
        <v>53</v>
      </c>
      <c r="R4386" t="s">
        <v>66</v>
      </c>
      <c r="S4386" t="s">
        <v>28</v>
      </c>
      <c r="T4386" t="s">
        <v>106</v>
      </c>
      <c r="U4386" t="s">
        <v>30</v>
      </c>
      <c r="V4386" s="5">
        <f>data[[#This Row],[PriceUSD]]*data[[#This Row],[Quantity]]</f>
        <v>440.43</v>
      </c>
      <c r="W4386" s="7">
        <f>data[[#This Row],[OrderDate]] + TIME(VALUE(LEFT(data[[#This Row],[OrderTime]],2)), VALUE(RIGHT(data[[#This Row],[OrderTime]],2)), 0)</f>
        <v>45832.007638888892</v>
      </c>
      <c r="X4386" s="7">
        <f>_xlfn.MINIFS(data[OrderDateTime], data[CustomerName], data[[#This Row],[CustomerName]])</f>
        <v>45505.061805555553</v>
      </c>
      <c r="Y4386" t="str">
        <f>IF(data[[#This Row],[OrderDateTime]]=data[[#This Row],[FirstOrderDateTime]], "New", "Returning")</f>
        <v>Returning</v>
      </c>
      <c r="Z4386" s="7">
        <f>data[[#This Row],[DeliveryDate]] + data[[#This Row],[DeliveryTime]]</f>
        <v>45833.847222222219</v>
      </c>
      <c r="AA4386" s="7">
        <f>data[[#This Row],[OrderDateTime]] + 1</f>
        <v>45833.007638888892</v>
      </c>
      <c r="AB4386" s="7" t="str">
        <f>IF(data[[#This Row],[DeliveryDateTime]] &lt;= data[[#This Row],[SLADue]], "On Time", "Late")</f>
        <v>Late</v>
      </c>
    </row>
    <row r="4387" spans="1:28" x14ac:dyDescent="0.2">
      <c r="A4387" t="s">
        <v>4937</v>
      </c>
      <c r="B4387" t="s">
        <v>19</v>
      </c>
      <c r="C4387" t="s">
        <v>49</v>
      </c>
      <c r="D4387" t="s">
        <v>50</v>
      </c>
      <c r="E4387" s="5">
        <v>29.04</v>
      </c>
      <c r="F4387" t="s">
        <v>51</v>
      </c>
      <c r="G4387">
        <v>2</v>
      </c>
      <c r="H4387" s="1">
        <v>45884</v>
      </c>
      <c r="I4387" s="1" t="str">
        <f>TEXT(data[[#This Row],[OrderDate]],"mmm")</f>
        <v>Aug</v>
      </c>
      <c r="J4387" s="6">
        <v>0.54652777777777772</v>
      </c>
      <c r="K4387" s="6" t="str">
        <f>TEXT(data[[#This Row],[OrderTime]],"h")</f>
        <v>13</v>
      </c>
      <c r="L4387" s="1">
        <v>45885</v>
      </c>
      <c r="M4387" s="6">
        <v>0.67152777777777772</v>
      </c>
      <c r="N4387" t="s">
        <v>170</v>
      </c>
      <c r="O4387" t="s">
        <v>356</v>
      </c>
      <c r="P4387" t="s">
        <v>36</v>
      </c>
      <c r="Q4387" t="s">
        <v>26</v>
      </c>
      <c r="R4387" t="s">
        <v>54</v>
      </c>
      <c r="S4387" t="s">
        <v>28</v>
      </c>
      <c r="T4387" t="s">
        <v>38</v>
      </c>
      <c r="U4387" t="s">
        <v>39</v>
      </c>
      <c r="V4387" s="5">
        <f>data[[#This Row],[PriceUSD]]*data[[#This Row],[Quantity]]</f>
        <v>58.08</v>
      </c>
      <c r="W4387" s="7">
        <f>data[[#This Row],[OrderDate]] + TIME(VALUE(LEFT(data[[#This Row],[OrderTime]],2)), VALUE(RIGHT(data[[#This Row],[OrderTime]],2)), 0)</f>
        <v>45884.054166666669</v>
      </c>
      <c r="X4387" s="7">
        <f>_xlfn.MINIFS(data[OrderDateTime], data[CustomerName], data[[#This Row],[CustomerName]])</f>
        <v>45570.030555555553</v>
      </c>
      <c r="Y4387" t="str">
        <f>IF(data[[#This Row],[OrderDateTime]]=data[[#This Row],[FirstOrderDateTime]], "New", "Returning")</f>
        <v>Returning</v>
      </c>
      <c r="Z4387" s="7">
        <f>data[[#This Row],[DeliveryDate]] + data[[#This Row],[DeliveryTime]]</f>
        <v>45885.671527777777</v>
      </c>
      <c r="AA4387" s="7">
        <f>data[[#This Row],[OrderDateTime]] + 1</f>
        <v>45885.054166666669</v>
      </c>
      <c r="AB4387" s="7" t="str">
        <f>IF(data[[#This Row],[DeliveryDateTime]] &lt;= data[[#This Row],[SLADue]], "On Time", "Late")</f>
        <v>Late</v>
      </c>
    </row>
    <row r="4388" spans="1:28" x14ac:dyDescent="0.2">
      <c r="A4388" t="s">
        <v>4938</v>
      </c>
      <c r="B4388" t="s">
        <v>19</v>
      </c>
      <c r="C4388" t="s">
        <v>69</v>
      </c>
      <c r="D4388" t="s">
        <v>70</v>
      </c>
      <c r="E4388" s="5">
        <v>54.5</v>
      </c>
      <c r="F4388" t="s">
        <v>119</v>
      </c>
      <c r="G4388">
        <v>1</v>
      </c>
      <c r="H4388" s="1">
        <v>45643</v>
      </c>
      <c r="I4388" s="1" t="str">
        <f>TEXT(data[[#This Row],[OrderDate]],"mmm")</f>
        <v>Dec</v>
      </c>
      <c r="J4388" s="6">
        <v>0.79513888888888884</v>
      </c>
      <c r="K4388" s="6" t="str">
        <f>TEXT(data[[#This Row],[OrderTime]],"h")</f>
        <v>19</v>
      </c>
      <c r="L4388" s="1">
        <v>45644</v>
      </c>
      <c r="M4388" s="6">
        <v>0.81458333333333333</v>
      </c>
      <c r="N4388" t="s">
        <v>213</v>
      </c>
      <c r="O4388" t="s">
        <v>265</v>
      </c>
      <c r="P4388" t="s">
        <v>36</v>
      </c>
      <c r="Q4388" t="s">
        <v>26</v>
      </c>
      <c r="R4388" t="s">
        <v>37</v>
      </c>
      <c r="S4388" t="s">
        <v>28</v>
      </c>
      <c r="T4388" t="s">
        <v>38</v>
      </c>
      <c r="U4388" t="s">
        <v>30</v>
      </c>
      <c r="V4388" s="5">
        <f>data[[#This Row],[PriceUSD]]*data[[#This Row],[Quantity]]</f>
        <v>54.5</v>
      </c>
      <c r="W4388" s="7">
        <f>data[[#This Row],[OrderDate]] + TIME(VALUE(LEFT(data[[#This Row],[OrderTime]],2)), VALUE(RIGHT(data[[#This Row],[OrderTime]],2)), 0)</f>
        <v>45643.061805555553</v>
      </c>
      <c r="X4388" s="7">
        <f>_xlfn.MINIFS(data[OrderDateTime], data[CustomerName], data[[#This Row],[CustomerName]])</f>
        <v>45522.046527777777</v>
      </c>
      <c r="Y4388" t="str">
        <f>IF(data[[#This Row],[OrderDateTime]]=data[[#This Row],[FirstOrderDateTime]], "New", "Returning")</f>
        <v>Returning</v>
      </c>
      <c r="Z4388" s="7">
        <f>data[[#This Row],[DeliveryDate]] + data[[#This Row],[DeliveryTime]]</f>
        <v>45644.814583333333</v>
      </c>
      <c r="AA4388" s="7">
        <f>data[[#This Row],[OrderDateTime]] + 1</f>
        <v>45644.061805555553</v>
      </c>
      <c r="AB4388" s="7" t="str">
        <f>IF(data[[#This Row],[DeliveryDateTime]] &lt;= data[[#This Row],[SLADue]], "On Time", "Late")</f>
        <v>Late</v>
      </c>
    </row>
    <row r="4389" spans="1:28" x14ac:dyDescent="0.2">
      <c r="A4389" t="s">
        <v>4939</v>
      </c>
      <c r="B4389" t="s">
        <v>19</v>
      </c>
      <c r="C4389" t="s">
        <v>126</v>
      </c>
      <c r="D4389" t="s">
        <v>127</v>
      </c>
      <c r="E4389" s="5">
        <v>22.47</v>
      </c>
      <c r="F4389" t="s">
        <v>71</v>
      </c>
      <c r="G4389">
        <v>1</v>
      </c>
      <c r="H4389" s="1">
        <v>45682</v>
      </c>
      <c r="I4389" s="1" t="str">
        <f>TEXT(data[[#This Row],[OrderDate]],"mmm")</f>
        <v>Jan</v>
      </c>
      <c r="J4389" s="6">
        <v>0.42152777777777778</v>
      </c>
      <c r="K4389" s="6" t="str">
        <f>TEXT(data[[#This Row],[OrderTime]],"h")</f>
        <v>10</v>
      </c>
      <c r="L4389" s="1">
        <v>45682</v>
      </c>
      <c r="M4389" s="6">
        <v>0.58819444444444446</v>
      </c>
      <c r="N4389" t="s">
        <v>75</v>
      </c>
      <c r="O4389" t="s">
        <v>300</v>
      </c>
      <c r="P4389" t="s">
        <v>77</v>
      </c>
      <c r="Q4389" t="s">
        <v>53</v>
      </c>
      <c r="R4389" t="s">
        <v>129</v>
      </c>
      <c r="S4389" t="s">
        <v>47</v>
      </c>
      <c r="T4389" t="s">
        <v>38</v>
      </c>
      <c r="U4389" t="s">
        <v>30</v>
      </c>
      <c r="V4389" s="5">
        <f>data[[#This Row],[PriceUSD]]*data[[#This Row],[Quantity]]</f>
        <v>22.47</v>
      </c>
      <c r="W4389" s="7">
        <f>data[[#This Row],[OrderDate]] + TIME(VALUE(LEFT(data[[#This Row],[OrderTime]],2)), VALUE(RIGHT(data[[#This Row],[OrderTime]],2)), 0)</f>
        <v>45682.054166666669</v>
      </c>
      <c r="X4389" s="7">
        <f>_xlfn.MINIFS(data[OrderDateTime], data[CustomerName], data[[#This Row],[CustomerName]])</f>
        <v>45507.007638888892</v>
      </c>
      <c r="Y4389" t="str">
        <f>IF(data[[#This Row],[OrderDateTime]]=data[[#This Row],[FirstOrderDateTime]], "New", "Returning")</f>
        <v>Returning</v>
      </c>
      <c r="Z4389" s="7">
        <f>data[[#This Row],[DeliveryDate]] + data[[#This Row],[DeliveryTime]]</f>
        <v>45682.588194444441</v>
      </c>
      <c r="AA4389" s="7">
        <f>data[[#This Row],[OrderDateTime]] + 1</f>
        <v>45683.054166666669</v>
      </c>
      <c r="AB4389" s="7" t="str">
        <f>IF(data[[#This Row],[DeliveryDateTime]] &lt;= data[[#This Row],[SLADue]], "On Time", "Late")</f>
        <v>On Time</v>
      </c>
    </row>
    <row r="4390" spans="1:28" x14ac:dyDescent="0.2">
      <c r="A4390" t="s">
        <v>4940</v>
      </c>
      <c r="B4390" t="s">
        <v>19</v>
      </c>
      <c r="C4390" t="s">
        <v>20</v>
      </c>
      <c r="D4390" t="s">
        <v>21</v>
      </c>
      <c r="E4390" s="5">
        <v>17.78</v>
      </c>
      <c r="F4390" t="s">
        <v>22</v>
      </c>
      <c r="G4390">
        <v>1</v>
      </c>
      <c r="H4390" s="1">
        <v>45607</v>
      </c>
      <c r="I4390" s="1" t="str">
        <f>TEXT(data[[#This Row],[OrderDate]],"mmm")</f>
        <v>Nov</v>
      </c>
      <c r="J4390" s="6">
        <v>0.41458333333333336</v>
      </c>
      <c r="K4390" s="6" t="str">
        <f>TEXT(data[[#This Row],[OrderTime]],"h")</f>
        <v>9</v>
      </c>
      <c r="L4390" s="1">
        <v>45608</v>
      </c>
      <c r="M4390" s="6">
        <v>0.58125000000000004</v>
      </c>
      <c r="N4390" t="s">
        <v>34</v>
      </c>
      <c r="O4390" t="s">
        <v>574</v>
      </c>
      <c r="P4390" t="s">
        <v>36</v>
      </c>
      <c r="Q4390" t="s">
        <v>26</v>
      </c>
      <c r="R4390" t="s">
        <v>27</v>
      </c>
      <c r="S4390" t="s">
        <v>28</v>
      </c>
      <c r="T4390" t="s">
        <v>29</v>
      </c>
      <c r="U4390" t="s">
        <v>39</v>
      </c>
      <c r="V4390" s="5">
        <f>data[[#This Row],[PriceUSD]]*data[[#This Row],[Quantity]]</f>
        <v>17.78</v>
      </c>
      <c r="W4390" s="7">
        <f>data[[#This Row],[OrderDate]] + TIME(VALUE(LEFT(data[[#This Row],[OrderTime]],2)), VALUE(RIGHT(data[[#This Row],[OrderTime]],2)), 0)</f>
        <v>45607.022916666669</v>
      </c>
      <c r="X4390" s="7">
        <f>_xlfn.MINIFS(data[OrderDateTime], data[CustomerName], data[[#This Row],[CustomerName]])</f>
        <v>45527.061805555553</v>
      </c>
      <c r="Y4390" t="str">
        <f>IF(data[[#This Row],[OrderDateTime]]=data[[#This Row],[FirstOrderDateTime]], "New", "Returning")</f>
        <v>Returning</v>
      </c>
      <c r="Z4390" s="7">
        <f>data[[#This Row],[DeliveryDate]] + data[[#This Row],[DeliveryTime]]</f>
        <v>45608.581250000003</v>
      </c>
      <c r="AA4390" s="7">
        <f>data[[#This Row],[OrderDateTime]] + 1</f>
        <v>45608.022916666669</v>
      </c>
      <c r="AB4390" s="7" t="str">
        <f>IF(data[[#This Row],[DeliveryDateTime]] &lt;= data[[#This Row],[SLADue]], "On Time", "Late")</f>
        <v>Late</v>
      </c>
    </row>
    <row r="4391" spans="1:28" x14ac:dyDescent="0.2">
      <c r="A4391" t="s">
        <v>4941</v>
      </c>
      <c r="B4391" t="s">
        <v>19</v>
      </c>
      <c r="C4391" t="s">
        <v>69</v>
      </c>
      <c r="D4391" t="s">
        <v>70</v>
      </c>
      <c r="E4391" s="5">
        <v>49.44</v>
      </c>
      <c r="F4391" t="s">
        <v>71</v>
      </c>
      <c r="G4391">
        <v>1</v>
      </c>
      <c r="H4391" s="1">
        <v>45633</v>
      </c>
      <c r="I4391" s="1" t="str">
        <f>TEXT(data[[#This Row],[OrderDate]],"mmm")</f>
        <v>Dec</v>
      </c>
      <c r="J4391" s="6">
        <v>0.47430555555555554</v>
      </c>
      <c r="K4391" s="6" t="str">
        <f>TEXT(data[[#This Row],[OrderTime]],"h")</f>
        <v>11</v>
      </c>
      <c r="L4391" s="1">
        <v>45634</v>
      </c>
      <c r="M4391" s="6">
        <v>0.55763888888888891</v>
      </c>
      <c r="N4391" t="s">
        <v>310</v>
      </c>
      <c r="O4391" t="s">
        <v>82</v>
      </c>
      <c r="P4391" t="s">
        <v>180</v>
      </c>
      <c r="Q4391" t="s">
        <v>26</v>
      </c>
      <c r="R4391" t="s">
        <v>37</v>
      </c>
      <c r="S4391" t="s">
        <v>28</v>
      </c>
      <c r="T4391" t="s">
        <v>29</v>
      </c>
      <c r="U4391" t="s">
        <v>39</v>
      </c>
      <c r="V4391" s="5">
        <f>data[[#This Row],[PriceUSD]]*data[[#This Row],[Quantity]]</f>
        <v>49.44</v>
      </c>
      <c r="W4391" s="7">
        <f>data[[#This Row],[OrderDate]] + TIME(VALUE(LEFT(data[[#This Row],[OrderTime]],2)), VALUE(RIGHT(data[[#This Row],[OrderTime]],2)), 0)</f>
        <v>45633.038888888892</v>
      </c>
      <c r="X4391" s="7">
        <f>_xlfn.MINIFS(data[OrderDateTime], data[CustomerName], data[[#This Row],[CustomerName]])</f>
        <v>45519.052083333336</v>
      </c>
      <c r="Y4391" t="str">
        <f>IF(data[[#This Row],[OrderDateTime]]=data[[#This Row],[FirstOrderDateTime]], "New", "Returning")</f>
        <v>Returning</v>
      </c>
      <c r="Z4391" s="7">
        <f>data[[#This Row],[DeliveryDate]] + data[[#This Row],[DeliveryTime]]</f>
        <v>45634.557638888888</v>
      </c>
      <c r="AA4391" s="7">
        <f>data[[#This Row],[OrderDateTime]] + 1</f>
        <v>45634.038888888892</v>
      </c>
      <c r="AB4391" s="7" t="str">
        <f>IF(data[[#This Row],[DeliveryDateTime]] &lt;= data[[#This Row],[SLADue]], "On Time", "Late")</f>
        <v>Late</v>
      </c>
    </row>
    <row r="4392" spans="1:28" x14ac:dyDescent="0.2">
      <c r="A4392" t="s">
        <v>4942</v>
      </c>
      <c r="B4392" t="s">
        <v>19</v>
      </c>
      <c r="C4392" t="s">
        <v>117</v>
      </c>
      <c r="D4392" t="s">
        <v>118</v>
      </c>
      <c r="E4392" s="5">
        <v>77.92</v>
      </c>
      <c r="F4392" t="s">
        <v>182</v>
      </c>
      <c r="G4392">
        <v>3</v>
      </c>
      <c r="H4392" s="1">
        <v>45683</v>
      </c>
      <c r="I4392" s="1" t="str">
        <f>TEXT(data[[#This Row],[OrderDate]],"mmm")</f>
        <v>Jan</v>
      </c>
      <c r="J4392" s="6">
        <v>0.37916666666666665</v>
      </c>
      <c r="K4392" s="6" t="str">
        <f>TEXT(data[[#This Row],[OrderTime]],"h")</f>
        <v>9</v>
      </c>
      <c r="L4392" s="1">
        <v>45683</v>
      </c>
      <c r="M4392" s="6">
        <v>0.50416666666666665</v>
      </c>
      <c r="N4392" t="s">
        <v>238</v>
      </c>
      <c r="O4392" t="s">
        <v>646</v>
      </c>
      <c r="P4392" t="s">
        <v>36</v>
      </c>
      <c r="Q4392" t="s">
        <v>53</v>
      </c>
      <c r="R4392" t="s">
        <v>66</v>
      </c>
      <c r="S4392" t="s">
        <v>47</v>
      </c>
      <c r="T4392" t="s">
        <v>38</v>
      </c>
      <c r="U4392" t="s">
        <v>30</v>
      </c>
      <c r="V4392" s="5">
        <f>data[[#This Row],[PriceUSD]]*data[[#This Row],[Quantity]]</f>
        <v>233.76</v>
      </c>
      <c r="W4392" s="7">
        <f>data[[#This Row],[OrderDate]] + TIME(VALUE(LEFT(data[[#This Row],[OrderTime]],2)), VALUE(RIGHT(data[[#This Row],[OrderTime]],2)), 0)</f>
        <v>45683.046527777777</v>
      </c>
      <c r="X4392" s="7">
        <f>_xlfn.MINIFS(data[OrderDateTime], data[CustomerName], data[[#This Row],[CustomerName]])</f>
        <v>45513.015277777777</v>
      </c>
      <c r="Y4392" t="str">
        <f>IF(data[[#This Row],[OrderDateTime]]=data[[#This Row],[FirstOrderDateTime]], "New", "Returning")</f>
        <v>Returning</v>
      </c>
      <c r="Z4392" s="7">
        <f>data[[#This Row],[DeliveryDate]] + data[[#This Row],[DeliveryTime]]</f>
        <v>45683.504166666666</v>
      </c>
      <c r="AA4392" s="7">
        <f>data[[#This Row],[OrderDateTime]] + 1</f>
        <v>45684.046527777777</v>
      </c>
      <c r="AB4392" s="7" t="str">
        <f>IF(data[[#This Row],[DeliveryDateTime]] &lt;= data[[#This Row],[SLADue]], "On Time", "Late")</f>
        <v>On Time</v>
      </c>
    </row>
    <row r="4393" spans="1:28" x14ac:dyDescent="0.2">
      <c r="A4393" t="s">
        <v>4943</v>
      </c>
      <c r="B4393" t="s">
        <v>19</v>
      </c>
      <c r="C4393" t="s">
        <v>285</v>
      </c>
      <c r="D4393" t="s">
        <v>286</v>
      </c>
      <c r="E4393" s="5">
        <v>16.88</v>
      </c>
      <c r="F4393" t="s">
        <v>22</v>
      </c>
      <c r="G4393">
        <v>3</v>
      </c>
      <c r="H4393" s="1">
        <v>45711</v>
      </c>
      <c r="I4393" s="1" t="str">
        <f>TEXT(data[[#This Row],[OrderDate]],"mmm")</f>
        <v>Feb</v>
      </c>
      <c r="J4393" s="6">
        <v>0.37916666666666665</v>
      </c>
      <c r="K4393" s="6" t="str">
        <f>TEXT(data[[#This Row],[OrderTime]],"h")</f>
        <v>9</v>
      </c>
      <c r="L4393" s="1">
        <v>45712</v>
      </c>
      <c r="M4393" s="6">
        <v>0.50416666666666665</v>
      </c>
      <c r="N4393" t="s">
        <v>292</v>
      </c>
      <c r="O4393" t="s">
        <v>485</v>
      </c>
      <c r="P4393" t="s">
        <v>77</v>
      </c>
      <c r="Q4393" t="s">
        <v>53</v>
      </c>
      <c r="R4393" t="s">
        <v>114</v>
      </c>
      <c r="S4393" t="s">
        <v>28</v>
      </c>
      <c r="T4393" t="s">
        <v>29</v>
      </c>
      <c r="U4393" t="s">
        <v>30</v>
      </c>
      <c r="V4393" s="5">
        <f>data[[#This Row],[PriceUSD]]*data[[#This Row],[Quantity]]</f>
        <v>50.64</v>
      </c>
      <c r="W4393" s="7">
        <f>data[[#This Row],[OrderDate]] + TIME(VALUE(LEFT(data[[#This Row],[OrderTime]],2)), VALUE(RIGHT(data[[#This Row],[OrderTime]],2)), 0)</f>
        <v>45711.046527777777</v>
      </c>
      <c r="X4393" s="7">
        <f>_xlfn.MINIFS(data[OrderDateTime], data[CustomerName], data[[#This Row],[CustomerName]])</f>
        <v>45507.030555555553</v>
      </c>
      <c r="Y4393" t="str">
        <f>IF(data[[#This Row],[OrderDateTime]]=data[[#This Row],[FirstOrderDateTime]], "New", "Returning")</f>
        <v>Returning</v>
      </c>
      <c r="Z4393" s="7">
        <f>data[[#This Row],[DeliveryDate]] + data[[#This Row],[DeliveryTime]]</f>
        <v>45712.504166666666</v>
      </c>
      <c r="AA4393" s="7">
        <f>data[[#This Row],[OrderDateTime]] + 1</f>
        <v>45712.046527777777</v>
      </c>
      <c r="AB4393" s="7" t="str">
        <f>IF(data[[#This Row],[DeliveryDateTime]] &lt;= data[[#This Row],[SLADue]], "On Time", "Late")</f>
        <v>Late</v>
      </c>
    </row>
    <row r="4394" spans="1:28" x14ac:dyDescent="0.2">
      <c r="A4394" t="s">
        <v>4944</v>
      </c>
      <c r="B4394" t="s">
        <v>19</v>
      </c>
      <c r="C4394" t="s">
        <v>61</v>
      </c>
      <c r="D4394" t="s">
        <v>62</v>
      </c>
      <c r="E4394" s="5">
        <v>158.87</v>
      </c>
      <c r="F4394" t="s">
        <v>94</v>
      </c>
      <c r="G4394">
        <v>3</v>
      </c>
      <c r="H4394" s="1">
        <v>45810</v>
      </c>
      <c r="I4394" s="1" t="str">
        <f>TEXT(data[[#This Row],[OrderDate]],"mmm")</f>
        <v>Jun</v>
      </c>
      <c r="J4394" s="6">
        <v>0.65416666666666667</v>
      </c>
      <c r="K4394" s="6" t="str">
        <f>TEXT(data[[#This Row],[OrderTime]],"h")</f>
        <v>15</v>
      </c>
      <c r="L4394" s="1">
        <v>45811</v>
      </c>
      <c r="M4394" s="6">
        <v>0.8208333333333333</v>
      </c>
      <c r="N4394" t="s">
        <v>213</v>
      </c>
      <c r="O4394" t="s">
        <v>1958</v>
      </c>
      <c r="P4394" t="s">
        <v>36</v>
      </c>
      <c r="Q4394" t="s">
        <v>26</v>
      </c>
      <c r="R4394" t="s">
        <v>66</v>
      </c>
      <c r="S4394" t="s">
        <v>28</v>
      </c>
      <c r="T4394" t="s">
        <v>29</v>
      </c>
      <c r="U4394" t="s">
        <v>30</v>
      </c>
      <c r="V4394" s="5">
        <f>data[[#This Row],[PriceUSD]]*data[[#This Row],[Quantity]]</f>
        <v>476.61</v>
      </c>
      <c r="W4394" s="7">
        <f>data[[#This Row],[OrderDate]] + TIME(VALUE(LEFT(data[[#This Row],[OrderTime]],2)), VALUE(RIGHT(data[[#This Row],[OrderTime]],2)), 0)</f>
        <v>45810.046527777777</v>
      </c>
      <c r="X4394" s="7">
        <f>_xlfn.MINIFS(data[OrderDateTime], data[CustomerName], data[[#This Row],[CustomerName]])</f>
        <v>45519.030555555553</v>
      </c>
      <c r="Y4394" t="str">
        <f>IF(data[[#This Row],[OrderDateTime]]=data[[#This Row],[FirstOrderDateTime]], "New", "Returning")</f>
        <v>Returning</v>
      </c>
      <c r="Z4394" s="7">
        <f>data[[#This Row],[DeliveryDate]] + data[[#This Row],[DeliveryTime]]</f>
        <v>45811.820833333331</v>
      </c>
      <c r="AA4394" s="7">
        <f>data[[#This Row],[OrderDateTime]] + 1</f>
        <v>45811.046527777777</v>
      </c>
      <c r="AB4394" s="7" t="str">
        <f>IF(data[[#This Row],[DeliveryDateTime]] &lt;= data[[#This Row],[SLADue]], "On Time", "Late")</f>
        <v>Late</v>
      </c>
    </row>
    <row r="4395" spans="1:28" x14ac:dyDescent="0.2">
      <c r="A4395" t="s">
        <v>4945</v>
      </c>
      <c r="B4395" t="s">
        <v>19</v>
      </c>
      <c r="C4395" t="s">
        <v>32</v>
      </c>
      <c r="D4395" t="s">
        <v>33</v>
      </c>
      <c r="E4395" s="5">
        <v>50.99</v>
      </c>
      <c r="F4395" t="s">
        <v>138</v>
      </c>
      <c r="G4395">
        <v>1</v>
      </c>
      <c r="H4395" s="1">
        <v>45516</v>
      </c>
      <c r="I4395" s="1" t="str">
        <f>TEXT(data[[#This Row],[OrderDate]],"mmm")</f>
        <v>Aug</v>
      </c>
      <c r="J4395" s="6">
        <v>0.77152777777777781</v>
      </c>
      <c r="K4395" s="6" t="str">
        <f>TEXT(data[[#This Row],[OrderTime]],"h")</f>
        <v>18</v>
      </c>
      <c r="L4395" s="1">
        <v>45517</v>
      </c>
      <c r="M4395" s="6">
        <v>0.81319444444444444</v>
      </c>
      <c r="N4395" t="s">
        <v>23</v>
      </c>
      <c r="O4395" t="s">
        <v>494</v>
      </c>
      <c r="P4395" t="s">
        <v>25</v>
      </c>
      <c r="Q4395" t="s">
        <v>53</v>
      </c>
      <c r="R4395" t="s">
        <v>37</v>
      </c>
      <c r="S4395" t="s">
        <v>28</v>
      </c>
      <c r="T4395" t="s">
        <v>38</v>
      </c>
      <c r="U4395" t="s">
        <v>30</v>
      </c>
      <c r="V4395" s="5">
        <f>data[[#This Row],[PriceUSD]]*data[[#This Row],[Quantity]]</f>
        <v>50.99</v>
      </c>
      <c r="W4395" s="7">
        <f>data[[#This Row],[OrderDate]] + TIME(VALUE(LEFT(data[[#This Row],[OrderTime]],2)), VALUE(RIGHT(data[[#This Row],[OrderTime]],2)), 0)</f>
        <v>45516.054166666669</v>
      </c>
      <c r="X4395" s="7">
        <f>_xlfn.MINIFS(data[OrderDateTime], data[CustomerName], data[[#This Row],[CustomerName]])</f>
        <v>45511.038888888892</v>
      </c>
      <c r="Y4395" t="str">
        <f>IF(data[[#This Row],[OrderDateTime]]=data[[#This Row],[FirstOrderDateTime]], "New", "Returning")</f>
        <v>Returning</v>
      </c>
      <c r="Z4395" s="7">
        <f>data[[#This Row],[DeliveryDate]] + data[[#This Row],[DeliveryTime]]</f>
        <v>45517.813194444447</v>
      </c>
      <c r="AA4395" s="7">
        <f>data[[#This Row],[OrderDateTime]] + 1</f>
        <v>45517.054166666669</v>
      </c>
      <c r="AB4395" s="7" t="str">
        <f>IF(data[[#This Row],[DeliveryDateTime]] &lt;= data[[#This Row],[SLADue]], "On Time", "Late")</f>
        <v>Late</v>
      </c>
    </row>
    <row r="4396" spans="1:28" x14ac:dyDescent="0.2">
      <c r="A4396" t="s">
        <v>4946</v>
      </c>
      <c r="B4396" t="s">
        <v>19</v>
      </c>
      <c r="C4396" t="s">
        <v>32</v>
      </c>
      <c r="D4396" t="s">
        <v>33</v>
      </c>
      <c r="E4396" s="5">
        <v>48.78</v>
      </c>
      <c r="F4396" t="s">
        <v>138</v>
      </c>
      <c r="G4396">
        <v>1</v>
      </c>
      <c r="H4396" s="1">
        <v>45554</v>
      </c>
      <c r="I4396" s="1" t="str">
        <f>TEXT(data[[#This Row],[OrderDate]],"mmm")</f>
        <v>Sep</v>
      </c>
      <c r="J4396" s="6">
        <v>0.71319444444444446</v>
      </c>
      <c r="K4396" s="6" t="str">
        <f>TEXT(data[[#This Row],[OrderTime]],"h")</f>
        <v>17</v>
      </c>
      <c r="L4396" s="1">
        <v>45555</v>
      </c>
      <c r="M4396" s="6">
        <v>0.75486111111111109</v>
      </c>
      <c r="N4396" t="s">
        <v>34</v>
      </c>
      <c r="O4396" t="s">
        <v>313</v>
      </c>
      <c r="P4396" t="s">
        <v>36</v>
      </c>
      <c r="Q4396" t="s">
        <v>26</v>
      </c>
      <c r="R4396" t="s">
        <v>37</v>
      </c>
      <c r="S4396" t="s">
        <v>28</v>
      </c>
      <c r="T4396" t="s">
        <v>29</v>
      </c>
      <c r="U4396" t="s">
        <v>30</v>
      </c>
      <c r="V4396" s="5">
        <f>data[[#This Row],[PriceUSD]]*data[[#This Row],[Quantity]]</f>
        <v>48.78</v>
      </c>
      <c r="W4396" s="7">
        <f>data[[#This Row],[OrderDate]] + TIME(VALUE(LEFT(data[[#This Row],[OrderTime]],2)), VALUE(RIGHT(data[[#This Row],[OrderTime]],2)), 0)</f>
        <v>45554.030555555553</v>
      </c>
      <c r="X4396" s="7">
        <f>_xlfn.MINIFS(data[OrderDateTime], data[CustomerName], data[[#This Row],[CustomerName]])</f>
        <v>45511.054166666669</v>
      </c>
      <c r="Y4396" t="str">
        <f>IF(data[[#This Row],[OrderDateTime]]=data[[#This Row],[FirstOrderDateTime]], "New", "Returning")</f>
        <v>Returning</v>
      </c>
      <c r="Z4396" s="7">
        <f>data[[#This Row],[DeliveryDate]] + data[[#This Row],[DeliveryTime]]</f>
        <v>45555.754861111112</v>
      </c>
      <c r="AA4396" s="7">
        <f>data[[#This Row],[OrderDateTime]] + 1</f>
        <v>45555.030555555553</v>
      </c>
      <c r="AB4396" s="7" t="str">
        <f>IF(data[[#This Row],[DeliveryDateTime]] &lt;= data[[#This Row],[SLADue]], "On Time", "Late")</f>
        <v>Late</v>
      </c>
    </row>
    <row r="4397" spans="1:28" x14ac:dyDescent="0.2">
      <c r="A4397" t="s">
        <v>4947</v>
      </c>
      <c r="B4397" t="s">
        <v>19</v>
      </c>
      <c r="C4397" t="s">
        <v>92</v>
      </c>
      <c r="D4397" t="s">
        <v>93</v>
      </c>
      <c r="E4397" s="5">
        <v>80.19</v>
      </c>
      <c r="F4397" t="s">
        <v>94</v>
      </c>
      <c r="G4397">
        <v>3</v>
      </c>
      <c r="H4397" s="1">
        <v>45647</v>
      </c>
      <c r="I4397" s="1" t="str">
        <f>TEXT(data[[#This Row],[OrderDate]],"mmm")</f>
        <v>Dec</v>
      </c>
      <c r="J4397" s="6">
        <v>0.52083333333333337</v>
      </c>
      <c r="K4397" s="6" t="str">
        <f>TEXT(data[[#This Row],[OrderTime]],"h")</f>
        <v>12</v>
      </c>
      <c r="L4397" s="1">
        <v>45647</v>
      </c>
      <c r="M4397" s="6">
        <v>0.8125</v>
      </c>
      <c r="N4397" t="s">
        <v>88</v>
      </c>
      <c r="O4397" t="s">
        <v>888</v>
      </c>
      <c r="P4397" t="s">
        <v>25</v>
      </c>
      <c r="Q4397" t="s">
        <v>53</v>
      </c>
      <c r="R4397" t="s">
        <v>66</v>
      </c>
      <c r="S4397" t="s">
        <v>47</v>
      </c>
      <c r="T4397" t="s">
        <v>136</v>
      </c>
      <c r="U4397" t="s">
        <v>39</v>
      </c>
      <c r="V4397" s="5">
        <f>data[[#This Row],[PriceUSD]]*data[[#This Row],[Quantity]]</f>
        <v>240.57</v>
      </c>
      <c r="W4397" s="7">
        <f>data[[#This Row],[OrderDate]] + TIME(VALUE(LEFT(data[[#This Row],[OrderTime]],2)), VALUE(RIGHT(data[[#This Row],[OrderTime]],2)), 0)</f>
        <v>45647.022916666669</v>
      </c>
      <c r="X4397" s="7">
        <f>_xlfn.MINIFS(data[OrderDateTime], data[CustomerName], data[[#This Row],[CustomerName]])</f>
        <v>45530.007638888892</v>
      </c>
      <c r="Y4397" t="str">
        <f>IF(data[[#This Row],[OrderDateTime]]=data[[#This Row],[FirstOrderDateTime]], "New", "Returning")</f>
        <v>Returning</v>
      </c>
      <c r="Z4397" s="7">
        <f>data[[#This Row],[DeliveryDate]] + data[[#This Row],[DeliveryTime]]</f>
        <v>45647.8125</v>
      </c>
      <c r="AA4397" s="7">
        <f>data[[#This Row],[OrderDateTime]] + 1</f>
        <v>45648.022916666669</v>
      </c>
      <c r="AB4397" s="7" t="str">
        <f>IF(data[[#This Row],[DeliveryDateTime]] &lt;= data[[#This Row],[SLADue]], "On Time", "Late")</f>
        <v>On Time</v>
      </c>
    </row>
    <row r="4398" spans="1:28" x14ac:dyDescent="0.2">
      <c r="A4398" t="s">
        <v>4948</v>
      </c>
      <c r="B4398" t="s">
        <v>19</v>
      </c>
      <c r="C4398" t="s">
        <v>49</v>
      </c>
      <c r="D4398" t="s">
        <v>50</v>
      </c>
      <c r="E4398" s="5">
        <v>29.37</v>
      </c>
      <c r="F4398" t="s">
        <v>138</v>
      </c>
      <c r="G4398">
        <v>4</v>
      </c>
      <c r="H4398" s="1">
        <v>45706</v>
      </c>
      <c r="I4398" s="1" t="str">
        <f>TEXT(data[[#This Row],[OrderDate]],"mmm")</f>
        <v>Feb</v>
      </c>
      <c r="J4398" s="6">
        <v>0.48888888888888887</v>
      </c>
      <c r="K4398" s="6" t="str">
        <f>TEXT(data[[#This Row],[OrderTime]],"h")</f>
        <v>11</v>
      </c>
      <c r="L4398" s="1">
        <v>45706</v>
      </c>
      <c r="M4398" s="6">
        <v>0.65555555555555556</v>
      </c>
      <c r="N4398" t="s">
        <v>64</v>
      </c>
      <c r="O4398" t="s">
        <v>153</v>
      </c>
      <c r="P4398" t="s">
        <v>25</v>
      </c>
      <c r="Q4398" t="s">
        <v>26</v>
      </c>
      <c r="R4398" t="s">
        <v>54</v>
      </c>
      <c r="S4398" t="s">
        <v>47</v>
      </c>
      <c r="T4398" t="s">
        <v>143</v>
      </c>
      <c r="U4398" t="s">
        <v>30</v>
      </c>
      <c r="V4398" s="5">
        <f>data[[#This Row],[PriceUSD]]*data[[#This Row],[Quantity]]</f>
        <v>117.48</v>
      </c>
      <c r="W4398" s="7">
        <f>data[[#This Row],[OrderDate]] + TIME(VALUE(LEFT(data[[#This Row],[OrderTime]],2)), VALUE(RIGHT(data[[#This Row],[OrderTime]],2)), 0)</f>
        <v>45706.061805555553</v>
      </c>
      <c r="X4398" s="7">
        <f>_xlfn.MINIFS(data[OrderDateTime], data[CustomerName], data[[#This Row],[CustomerName]])</f>
        <v>45572.017361111109</v>
      </c>
      <c r="Y4398" t="str">
        <f>IF(data[[#This Row],[OrderDateTime]]=data[[#This Row],[FirstOrderDateTime]], "New", "Returning")</f>
        <v>Returning</v>
      </c>
      <c r="Z4398" s="7">
        <f>data[[#This Row],[DeliveryDate]] + data[[#This Row],[DeliveryTime]]</f>
        <v>45706.655555555553</v>
      </c>
      <c r="AA4398" s="7">
        <f>data[[#This Row],[OrderDateTime]] + 1</f>
        <v>45707.061805555553</v>
      </c>
      <c r="AB4398" s="7" t="str">
        <f>IF(data[[#This Row],[DeliveryDateTime]] &lt;= data[[#This Row],[SLADue]], "On Time", "Late")</f>
        <v>On Time</v>
      </c>
    </row>
    <row r="4399" spans="1:28" x14ac:dyDescent="0.2">
      <c r="A4399" t="s">
        <v>4949</v>
      </c>
      <c r="B4399" t="s">
        <v>19</v>
      </c>
      <c r="C4399" t="s">
        <v>69</v>
      </c>
      <c r="D4399" t="s">
        <v>70</v>
      </c>
      <c r="E4399" s="5">
        <v>47.98</v>
      </c>
      <c r="F4399" t="s">
        <v>74</v>
      </c>
      <c r="G4399">
        <v>2</v>
      </c>
      <c r="H4399" s="1">
        <v>45609</v>
      </c>
      <c r="I4399" s="1" t="str">
        <f>TEXT(data[[#This Row],[OrderDate]],"mmm")</f>
        <v>Nov</v>
      </c>
      <c r="J4399" s="6">
        <v>0.91527777777777775</v>
      </c>
      <c r="K4399" s="6" t="str">
        <f>TEXT(data[[#This Row],[OrderTime]],"h")</f>
        <v>21</v>
      </c>
      <c r="L4399" s="1">
        <v>45612</v>
      </c>
      <c r="M4399" s="6">
        <v>0.5708333333333333</v>
      </c>
      <c r="N4399" t="s">
        <v>57</v>
      </c>
      <c r="O4399" t="s">
        <v>1338</v>
      </c>
      <c r="P4399" t="s">
        <v>25</v>
      </c>
      <c r="Q4399" t="s">
        <v>53</v>
      </c>
      <c r="R4399" t="s">
        <v>37</v>
      </c>
      <c r="S4399" t="s">
        <v>105</v>
      </c>
      <c r="T4399" t="s">
        <v>38</v>
      </c>
      <c r="U4399" t="s">
        <v>39</v>
      </c>
      <c r="V4399" s="5">
        <f>data[[#This Row],[PriceUSD]]*data[[#This Row],[Quantity]]</f>
        <v>95.96</v>
      </c>
      <c r="W4399" s="7">
        <f>data[[#This Row],[OrderDate]] + TIME(VALUE(LEFT(data[[#This Row],[OrderTime]],2)), VALUE(RIGHT(data[[#This Row],[OrderTime]],2)), 0)</f>
        <v>45609.054166666669</v>
      </c>
      <c r="X4399" s="7">
        <f>_xlfn.MINIFS(data[OrderDateTime], data[CustomerName], data[[#This Row],[CustomerName]])</f>
        <v>45583.030555555553</v>
      </c>
      <c r="Y4399" t="str">
        <f>IF(data[[#This Row],[OrderDateTime]]=data[[#This Row],[FirstOrderDateTime]], "New", "Returning")</f>
        <v>Returning</v>
      </c>
      <c r="Z4399" s="7">
        <f>data[[#This Row],[DeliveryDate]] + data[[#This Row],[DeliveryTime]]</f>
        <v>45612.570833333331</v>
      </c>
      <c r="AA4399" s="7">
        <f>data[[#This Row],[OrderDateTime]] + 1</f>
        <v>45610.054166666669</v>
      </c>
      <c r="AB4399" s="7" t="str">
        <f>IF(data[[#This Row],[DeliveryDateTime]] &lt;= data[[#This Row],[SLADue]], "On Time", "Late")</f>
        <v>Late</v>
      </c>
    </row>
    <row r="4400" spans="1:28" x14ac:dyDescent="0.2">
      <c r="A4400" t="s">
        <v>4950</v>
      </c>
      <c r="B4400" t="s">
        <v>19</v>
      </c>
      <c r="C4400" t="s">
        <v>285</v>
      </c>
      <c r="D4400" t="s">
        <v>286</v>
      </c>
      <c r="E4400" s="5">
        <v>18.82</v>
      </c>
      <c r="F4400" t="s">
        <v>22</v>
      </c>
      <c r="G4400">
        <v>1</v>
      </c>
      <c r="H4400" s="1">
        <v>45524</v>
      </c>
      <c r="I4400" s="1" t="str">
        <f>TEXT(data[[#This Row],[OrderDate]],"mmm")</f>
        <v>Aug</v>
      </c>
      <c r="J4400" s="6">
        <v>0.51041666666666663</v>
      </c>
      <c r="K4400" s="6" t="str">
        <f>TEXT(data[[#This Row],[OrderTime]],"h")</f>
        <v>12</v>
      </c>
      <c r="L4400" s="1">
        <v>45524</v>
      </c>
      <c r="M4400" s="6">
        <v>0.80208333333333337</v>
      </c>
      <c r="N4400" t="s">
        <v>34</v>
      </c>
      <c r="O4400" t="s">
        <v>1743</v>
      </c>
      <c r="P4400" t="s">
        <v>36</v>
      </c>
      <c r="Q4400" t="s">
        <v>26</v>
      </c>
      <c r="R4400" t="s">
        <v>114</v>
      </c>
      <c r="S4400" t="s">
        <v>47</v>
      </c>
      <c r="T4400" t="s">
        <v>115</v>
      </c>
      <c r="U4400" t="s">
        <v>67</v>
      </c>
      <c r="V4400" s="5">
        <f>data[[#This Row],[PriceUSD]]*data[[#This Row],[Quantity]]</f>
        <v>18.82</v>
      </c>
      <c r="W4400" s="7">
        <f>data[[#This Row],[OrderDate]] + TIME(VALUE(LEFT(data[[#This Row],[OrderTime]],2)), VALUE(RIGHT(data[[#This Row],[OrderTime]],2)), 0)</f>
        <v>45524.046527777777</v>
      </c>
      <c r="X4400" s="7">
        <f>_xlfn.MINIFS(data[OrderDateTime], data[CustomerName], data[[#This Row],[CustomerName]])</f>
        <v>45524.046527777777</v>
      </c>
      <c r="Y4400" t="str">
        <f>IF(data[[#This Row],[OrderDateTime]]=data[[#This Row],[FirstOrderDateTime]], "New", "Returning")</f>
        <v>New</v>
      </c>
      <c r="Z4400" s="7">
        <f>data[[#This Row],[DeliveryDate]] + data[[#This Row],[DeliveryTime]]</f>
        <v>45524.802083333336</v>
      </c>
      <c r="AA4400" s="7">
        <f>data[[#This Row],[OrderDateTime]] + 1</f>
        <v>45525.046527777777</v>
      </c>
      <c r="AB4400" s="7" t="str">
        <f>IF(data[[#This Row],[DeliveryDateTime]] &lt;= data[[#This Row],[SLADue]], "On Time", "Late")</f>
        <v>On Time</v>
      </c>
    </row>
    <row r="4401" spans="1:28" x14ac:dyDescent="0.2">
      <c r="A4401" t="s">
        <v>4951</v>
      </c>
      <c r="B4401" t="s">
        <v>19</v>
      </c>
      <c r="C4401" t="s">
        <v>110</v>
      </c>
      <c r="D4401" t="s">
        <v>111</v>
      </c>
      <c r="E4401" s="5">
        <v>12.63</v>
      </c>
      <c r="F4401" t="s">
        <v>71</v>
      </c>
      <c r="G4401">
        <v>3</v>
      </c>
      <c r="H4401" s="1">
        <v>45575</v>
      </c>
      <c r="I4401" s="1" t="str">
        <f>TEXT(data[[#This Row],[OrderDate]],"mmm")</f>
        <v>Oct</v>
      </c>
      <c r="J4401" s="6">
        <v>0.57777777777777772</v>
      </c>
      <c r="K4401" s="6" t="str">
        <f>TEXT(data[[#This Row],[OrderTime]],"h")</f>
        <v>13</v>
      </c>
      <c r="L4401" s="1">
        <v>45575</v>
      </c>
      <c r="M4401" s="6">
        <v>0.70277777777777772</v>
      </c>
      <c r="N4401" t="s">
        <v>98</v>
      </c>
      <c r="O4401" t="s">
        <v>458</v>
      </c>
      <c r="P4401" t="s">
        <v>77</v>
      </c>
      <c r="Q4401" t="s">
        <v>26</v>
      </c>
      <c r="R4401" t="s">
        <v>114</v>
      </c>
      <c r="S4401" t="s">
        <v>47</v>
      </c>
      <c r="T4401" t="s">
        <v>29</v>
      </c>
      <c r="U4401" t="s">
        <v>30</v>
      </c>
      <c r="V4401" s="5">
        <f>data[[#This Row],[PriceUSD]]*data[[#This Row],[Quantity]]</f>
        <v>37.89</v>
      </c>
      <c r="W4401" s="7">
        <f>data[[#This Row],[OrderDate]] + TIME(VALUE(LEFT(data[[#This Row],[OrderTime]],2)), VALUE(RIGHT(data[[#This Row],[OrderTime]],2)), 0)</f>
        <v>45575.054166666669</v>
      </c>
      <c r="X4401" s="7">
        <f>_xlfn.MINIFS(data[OrderDateTime], data[CustomerName], data[[#This Row],[CustomerName]])</f>
        <v>45575.054166666669</v>
      </c>
      <c r="Y4401" t="str">
        <f>IF(data[[#This Row],[OrderDateTime]]=data[[#This Row],[FirstOrderDateTime]], "New", "Returning")</f>
        <v>New</v>
      </c>
      <c r="Z4401" s="7">
        <f>data[[#This Row],[DeliveryDate]] + data[[#This Row],[DeliveryTime]]</f>
        <v>45575.702777777777</v>
      </c>
      <c r="AA4401" s="7">
        <f>data[[#This Row],[OrderDateTime]] + 1</f>
        <v>45576.054166666669</v>
      </c>
      <c r="AB4401" s="7" t="str">
        <f>IF(data[[#This Row],[DeliveryDateTime]] &lt;= data[[#This Row],[SLADue]], "On Time", "Late")</f>
        <v>On Time</v>
      </c>
    </row>
    <row r="4402" spans="1:28" x14ac:dyDescent="0.2">
      <c r="A4402" t="s">
        <v>4952</v>
      </c>
      <c r="B4402" t="s">
        <v>19</v>
      </c>
      <c r="C4402" t="s">
        <v>69</v>
      </c>
      <c r="D4402" t="s">
        <v>70</v>
      </c>
      <c r="E4402" s="5">
        <v>61.28</v>
      </c>
      <c r="F4402" t="s">
        <v>56</v>
      </c>
      <c r="G4402">
        <v>1</v>
      </c>
      <c r="H4402" s="1">
        <v>45745</v>
      </c>
      <c r="I4402" s="1" t="str">
        <f>TEXT(data[[#This Row],[OrderDate]],"mmm")</f>
        <v>Mar</v>
      </c>
      <c r="J4402" s="6">
        <v>0.89861111111111114</v>
      </c>
      <c r="K4402" s="6" t="str">
        <f>TEXT(data[[#This Row],[OrderTime]],"h")</f>
        <v>21</v>
      </c>
      <c r="L4402" s="1">
        <v>45748</v>
      </c>
      <c r="M4402" s="6">
        <v>0.86041666666666672</v>
      </c>
      <c r="N4402" t="s">
        <v>170</v>
      </c>
      <c r="O4402" t="s">
        <v>541</v>
      </c>
      <c r="P4402" t="s">
        <v>36</v>
      </c>
      <c r="Q4402" t="s">
        <v>26</v>
      </c>
      <c r="R4402" t="s">
        <v>37</v>
      </c>
      <c r="S4402" t="s">
        <v>105</v>
      </c>
      <c r="T4402" t="s">
        <v>106</v>
      </c>
      <c r="U4402" t="s">
        <v>30</v>
      </c>
      <c r="V4402" s="5">
        <f>data[[#This Row],[PriceUSD]]*data[[#This Row],[Quantity]]</f>
        <v>61.28</v>
      </c>
      <c r="W4402" s="7">
        <f>data[[#This Row],[OrderDate]] + TIME(VALUE(LEFT(data[[#This Row],[OrderTime]],2)), VALUE(RIGHT(data[[#This Row],[OrderTime]],2)), 0)</f>
        <v>45745.007638888892</v>
      </c>
      <c r="X4402" s="7">
        <f>_xlfn.MINIFS(data[OrderDateTime], data[CustomerName], data[[#This Row],[CustomerName]])</f>
        <v>45520.017361111109</v>
      </c>
      <c r="Y4402" t="str">
        <f>IF(data[[#This Row],[OrderDateTime]]=data[[#This Row],[FirstOrderDateTime]], "New", "Returning")</f>
        <v>Returning</v>
      </c>
      <c r="Z4402" s="7">
        <f>data[[#This Row],[DeliveryDate]] + data[[#This Row],[DeliveryTime]]</f>
        <v>45748.86041666667</v>
      </c>
      <c r="AA4402" s="7">
        <f>data[[#This Row],[OrderDateTime]] + 1</f>
        <v>45746.007638888892</v>
      </c>
      <c r="AB4402" s="7" t="str">
        <f>IF(data[[#This Row],[DeliveryDateTime]] &lt;= data[[#This Row],[SLADue]], "On Time", "Late")</f>
        <v>Late</v>
      </c>
    </row>
    <row r="4403" spans="1:28" x14ac:dyDescent="0.2">
      <c r="A4403" t="s">
        <v>4953</v>
      </c>
      <c r="B4403" t="s">
        <v>19</v>
      </c>
      <c r="C4403" t="s">
        <v>61</v>
      </c>
      <c r="D4403" t="s">
        <v>62</v>
      </c>
      <c r="E4403" s="5">
        <v>159.08000000000001</v>
      </c>
      <c r="F4403" t="s">
        <v>94</v>
      </c>
      <c r="G4403">
        <v>3</v>
      </c>
      <c r="H4403" s="1">
        <v>45775</v>
      </c>
      <c r="I4403" s="1" t="str">
        <f>TEXT(data[[#This Row],[OrderDate]],"mmm")</f>
        <v>Apr</v>
      </c>
      <c r="J4403" s="6">
        <v>0.46944444444444444</v>
      </c>
      <c r="K4403" s="6" t="str">
        <f>TEXT(data[[#This Row],[OrderTime]],"h")</f>
        <v>11</v>
      </c>
      <c r="L4403" s="1">
        <v>45776</v>
      </c>
      <c r="M4403" s="6">
        <v>0.46944444444444444</v>
      </c>
      <c r="N4403" t="s">
        <v>75</v>
      </c>
      <c r="O4403" t="s">
        <v>1534</v>
      </c>
      <c r="P4403" t="s">
        <v>25</v>
      </c>
      <c r="Q4403" t="s">
        <v>53</v>
      </c>
      <c r="R4403" t="s">
        <v>66</v>
      </c>
      <c r="S4403" t="s">
        <v>28</v>
      </c>
      <c r="T4403" t="s">
        <v>38</v>
      </c>
      <c r="U4403" t="s">
        <v>30</v>
      </c>
      <c r="V4403" s="5">
        <f>data[[#This Row],[PriceUSD]]*data[[#This Row],[Quantity]]</f>
        <v>477.24</v>
      </c>
      <c r="W4403" s="7">
        <f>data[[#This Row],[OrderDate]] + TIME(VALUE(LEFT(data[[#This Row],[OrderTime]],2)), VALUE(RIGHT(data[[#This Row],[OrderTime]],2)), 0)</f>
        <v>45775.030555555553</v>
      </c>
      <c r="X4403" s="7">
        <f>_xlfn.MINIFS(data[OrderDateTime], data[CustomerName], data[[#This Row],[CustomerName]])</f>
        <v>45507.007638888892</v>
      </c>
      <c r="Y4403" t="str">
        <f>IF(data[[#This Row],[OrderDateTime]]=data[[#This Row],[FirstOrderDateTime]], "New", "Returning")</f>
        <v>Returning</v>
      </c>
      <c r="Z4403" s="7">
        <f>data[[#This Row],[DeliveryDate]] + data[[#This Row],[DeliveryTime]]</f>
        <v>45776.469444444447</v>
      </c>
      <c r="AA4403" s="7">
        <f>data[[#This Row],[OrderDateTime]] + 1</f>
        <v>45776.030555555553</v>
      </c>
      <c r="AB4403" s="7" t="str">
        <f>IF(data[[#This Row],[DeliveryDateTime]] &lt;= data[[#This Row],[SLADue]], "On Time", "Late")</f>
        <v>Late</v>
      </c>
    </row>
    <row r="4404" spans="1:28" x14ac:dyDescent="0.2">
      <c r="A4404" t="s">
        <v>4954</v>
      </c>
      <c r="B4404" t="s">
        <v>19</v>
      </c>
      <c r="C4404" t="s">
        <v>41</v>
      </c>
      <c r="D4404" t="s">
        <v>42</v>
      </c>
      <c r="E4404" s="5">
        <v>29.64</v>
      </c>
      <c r="F4404" t="s">
        <v>182</v>
      </c>
      <c r="G4404">
        <v>1</v>
      </c>
      <c r="H4404" s="1">
        <v>45574</v>
      </c>
      <c r="I4404" s="1" t="str">
        <f>TEXT(data[[#This Row],[OrderDate]],"mmm")</f>
        <v>Oct</v>
      </c>
      <c r="J4404" s="6">
        <v>0.42708333333333331</v>
      </c>
      <c r="K4404" s="6" t="str">
        <f>TEXT(data[[#This Row],[OrderTime]],"h")</f>
        <v>10</v>
      </c>
      <c r="L4404" s="1">
        <v>45575</v>
      </c>
      <c r="M4404" s="6">
        <v>0.59375</v>
      </c>
      <c r="N4404" t="s">
        <v>23</v>
      </c>
      <c r="O4404" t="s">
        <v>358</v>
      </c>
      <c r="P4404" t="s">
        <v>25</v>
      </c>
      <c r="Q4404" t="s">
        <v>53</v>
      </c>
      <c r="R4404" t="s">
        <v>46</v>
      </c>
      <c r="S4404" t="s">
        <v>28</v>
      </c>
      <c r="T4404" t="s">
        <v>59</v>
      </c>
      <c r="U4404" t="s">
        <v>30</v>
      </c>
      <c r="V4404" s="5">
        <f>data[[#This Row],[PriceUSD]]*data[[#This Row],[Quantity]]</f>
        <v>29.64</v>
      </c>
      <c r="W4404" s="7">
        <f>data[[#This Row],[OrderDate]] + TIME(VALUE(LEFT(data[[#This Row],[OrderTime]],2)), VALUE(RIGHT(data[[#This Row],[OrderTime]],2)), 0)</f>
        <v>45574.022916666669</v>
      </c>
      <c r="X4404" s="7">
        <f>_xlfn.MINIFS(data[OrderDateTime], data[CustomerName], data[[#This Row],[CustomerName]])</f>
        <v>45518.046527777777</v>
      </c>
      <c r="Y4404" t="str">
        <f>IF(data[[#This Row],[OrderDateTime]]=data[[#This Row],[FirstOrderDateTime]], "New", "Returning")</f>
        <v>Returning</v>
      </c>
      <c r="Z4404" s="7">
        <f>data[[#This Row],[DeliveryDate]] + data[[#This Row],[DeliveryTime]]</f>
        <v>45575.59375</v>
      </c>
      <c r="AA4404" s="7">
        <f>data[[#This Row],[OrderDateTime]] + 1</f>
        <v>45575.022916666669</v>
      </c>
      <c r="AB4404" s="7" t="str">
        <f>IF(data[[#This Row],[DeliveryDateTime]] &lt;= data[[#This Row],[SLADue]], "On Time", "Late")</f>
        <v>Late</v>
      </c>
    </row>
    <row r="4405" spans="1:28" x14ac:dyDescent="0.2">
      <c r="A4405" t="s">
        <v>4955</v>
      </c>
      <c r="B4405" t="s">
        <v>19</v>
      </c>
      <c r="C4405" t="s">
        <v>190</v>
      </c>
      <c r="D4405" t="s">
        <v>191</v>
      </c>
      <c r="E4405" s="5">
        <v>26.32</v>
      </c>
      <c r="F4405" t="s">
        <v>87</v>
      </c>
      <c r="G4405">
        <v>1</v>
      </c>
      <c r="H4405" s="1">
        <v>45781</v>
      </c>
      <c r="I4405" s="1" t="str">
        <f>TEXT(data[[#This Row],[OrderDate]],"mmm")</f>
        <v>May</v>
      </c>
      <c r="J4405" s="6">
        <v>0.47569444444444442</v>
      </c>
      <c r="K4405" s="6" t="str">
        <f>TEXT(data[[#This Row],[OrderTime]],"h")</f>
        <v>11</v>
      </c>
      <c r="L4405" s="1">
        <v>45781</v>
      </c>
      <c r="M4405" s="6">
        <v>0.72569444444444442</v>
      </c>
      <c r="N4405" t="s">
        <v>64</v>
      </c>
      <c r="O4405" t="s">
        <v>709</v>
      </c>
      <c r="P4405" t="s">
        <v>25</v>
      </c>
      <c r="Q4405" t="s">
        <v>53</v>
      </c>
      <c r="R4405" t="s">
        <v>192</v>
      </c>
      <c r="S4405" t="s">
        <v>47</v>
      </c>
      <c r="T4405" t="s">
        <v>29</v>
      </c>
      <c r="U4405" t="s">
        <v>67</v>
      </c>
      <c r="V4405" s="5">
        <f>data[[#This Row],[PriceUSD]]*data[[#This Row],[Quantity]]</f>
        <v>26.32</v>
      </c>
      <c r="W4405" s="7">
        <f>data[[#This Row],[OrderDate]] + TIME(VALUE(LEFT(data[[#This Row],[OrderTime]],2)), VALUE(RIGHT(data[[#This Row],[OrderTime]],2)), 0)</f>
        <v>45781.030555555553</v>
      </c>
      <c r="X4405" s="7">
        <f>_xlfn.MINIFS(data[OrderDateTime], data[CustomerName], data[[#This Row],[CustomerName]])</f>
        <v>45522.046527777777</v>
      </c>
      <c r="Y4405" t="str">
        <f>IF(data[[#This Row],[OrderDateTime]]=data[[#This Row],[FirstOrderDateTime]], "New", "Returning")</f>
        <v>Returning</v>
      </c>
      <c r="Z4405" s="7">
        <f>data[[#This Row],[DeliveryDate]] + data[[#This Row],[DeliveryTime]]</f>
        <v>45781.725694444445</v>
      </c>
      <c r="AA4405" s="7">
        <f>data[[#This Row],[OrderDateTime]] + 1</f>
        <v>45782.030555555553</v>
      </c>
      <c r="AB4405" s="7" t="str">
        <f>IF(data[[#This Row],[DeliveryDateTime]] &lt;= data[[#This Row],[SLADue]], "On Time", "Late")</f>
        <v>On Time</v>
      </c>
    </row>
    <row r="4406" spans="1:28" x14ac:dyDescent="0.2">
      <c r="A4406" t="s">
        <v>4956</v>
      </c>
      <c r="B4406" t="s">
        <v>19</v>
      </c>
      <c r="C4406" t="s">
        <v>79</v>
      </c>
      <c r="D4406" t="s">
        <v>80</v>
      </c>
      <c r="E4406" s="5">
        <v>27.13</v>
      </c>
      <c r="F4406" t="s">
        <v>63</v>
      </c>
      <c r="G4406">
        <v>1</v>
      </c>
      <c r="H4406" s="1">
        <v>45679</v>
      </c>
      <c r="I4406" s="1" t="str">
        <f>TEXT(data[[#This Row],[OrderDate]],"mmm")</f>
        <v>Jan</v>
      </c>
      <c r="J4406" s="6">
        <v>0.48749999999999999</v>
      </c>
      <c r="K4406" s="6" t="str">
        <f>TEXT(data[[#This Row],[OrderTime]],"h")</f>
        <v>11</v>
      </c>
      <c r="L4406" s="1">
        <v>45679</v>
      </c>
      <c r="M4406" s="6">
        <v>0.61250000000000004</v>
      </c>
      <c r="N4406" t="s">
        <v>75</v>
      </c>
      <c r="O4406" t="s">
        <v>82</v>
      </c>
      <c r="P4406" t="s">
        <v>25</v>
      </c>
      <c r="Q4406" t="s">
        <v>53</v>
      </c>
      <c r="R4406" t="s">
        <v>83</v>
      </c>
      <c r="S4406" t="s">
        <v>47</v>
      </c>
      <c r="T4406" t="s">
        <v>136</v>
      </c>
      <c r="U4406" t="s">
        <v>39</v>
      </c>
      <c r="V4406" s="5">
        <f>data[[#This Row],[PriceUSD]]*data[[#This Row],[Quantity]]</f>
        <v>27.13</v>
      </c>
      <c r="W4406" s="7">
        <f>data[[#This Row],[OrderDate]] + TIME(VALUE(LEFT(data[[#This Row],[OrderTime]],2)), VALUE(RIGHT(data[[#This Row],[OrderTime]],2)), 0)</f>
        <v>45679.052083333336</v>
      </c>
      <c r="X4406" s="7">
        <f>_xlfn.MINIFS(data[OrderDateTime], data[CustomerName], data[[#This Row],[CustomerName]])</f>
        <v>45519.052083333336</v>
      </c>
      <c r="Y4406" t="str">
        <f>IF(data[[#This Row],[OrderDateTime]]=data[[#This Row],[FirstOrderDateTime]], "New", "Returning")</f>
        <v>Returning</v>
      </c>
      <c r="Z4406" s="7">
        <f>data[[#This Row],[DeliveryDate]] + data[[#This Row],[DeliveryTime]]</f>
        <v>45679.612500000003</v>
      </c>
      <c r="AA4406" s="7">
        <f>data[[#This Row],[OrderDateTime]] + 1</f>
        <v>45680.052083333336</v>
      </c>
      <c r="AB4406" s="7" t="str">
        <f>IF(data[[#This Row],[DeliveryDateTime]] &lt;= data[[#This Row],[SLADue]], "On Time", "Late")</f>
        <v>On Time</v>
      </c>
    </row>
    <row r="4407" spans="1:28" x14ac:dyDescent="0.2">
      <c r="A4407" t="s">
        <v>4957</v>
      </c>
      <c r="B4407" t="s">
        <v>19</v>
      </c>
      <c r="C4407" t="s">
        <v>69</v>
      </c>
      <c r="D4407" t="s">
        <v>70</v>
      </c>
      <c r="E4407" s="5">
        <v>56.35</v>
      </c>
      <c r="F4407" t="s">
        <v>43</v>
      </c>
      <c r="G4407">
        <v>1</v>
      </c>
      <c r="H4407" s="1">
        <v>45841</v>
      </c>
      <c r="I4407" s="1" t="str">
        <f>TEXT(data[[#This Row],[OrderDate]],"mmm")</f>
        <v>Jul</v>
      </c>
      <c r="J4407" s="6">
        <v>0.52708333333333335</v>
      </c>
      <c r="K4407" s="6" t="str">
        <f>TEXT(data[[#This Row],[OrderTime]],"h")</f>
        <v>12</v>
      </c>
      <c r="L4407" s="1">
        <v>45841</v>
      </c>
      <c r="M4407" s="6">
        <v>0.69374999999999998</v>
      </c>
      <c r="N4407" t="s">
        <v>23</v>
      </c>
      <c r="O4407" t="s">
        <v>625</v>
      </c>
      <c r="P4407" t="s">
        <v>25</v>
      </c>
      <c r="Q4407" t="s">
        <v>53</v>
      </c>
      <c r="R4407" t="s">
        <v>37</v>
      </c>
      <c r="S4407" t="s">
        <v>47</v>
      </c>
      <c r="T4407" t="s">
        <v>29</v>
      </c>
      <c r="U4407" t="s">
        <v>30</v>
      </c>
      <c r="V4407" s="5">
        <f>data[[#This Row],[PriceUSD]]*data[[#This Row],[Quantity]]</f>
        <v>56.35</v>
      </c>
      <c r="W4407" s="7">
        <f>data[[#This Row],[OrderDate]] + TIME(VALUE(LEFT(data[[#This Row],[OrderTime]],2)), VALUE(RIGHT(data[[#This Row],[OrderTime]],2)), 0)</f>
        <v>45841.022916666669</v>
      </c>
      <c r="X4407" s="7">
        <f>_xlfn.MINIFS(data[OrderDateTime], data[CustomerName], data[[#This Row],[CustomerName]])</f>
        <v>45525.061805555553</v>
      </c>
      <c r="Y4407" t="str">
        <f>IF(data[[#This Row],[OrderDateTime]]=data[[#This Row],[FirstOrderDateTime]], "New", "Returning")</f>
        <v>Returning</v>
      </c>
      <c r="Z4407" s="7">
        <f>data[[#This Row],[DeliveryDate]] + data[[#This Row],[DeliveryTime]]</f>
        <v>45841.693749999999</v>
      </c>
      <c r="AA4407" s="7">
        <f>data[[#This Row],[OrderDateTime]] + 1</f>
        <v>45842.022916666669</v>
      </c>
      <c r="AB4407" s="7" t="str">
        <f>IF(data[[#This Row],[DeliveryDateTime]] &lt;= data[[#This Row],[SLADue]], "On Time", "Late")</f>
        <v>On Time</v>
      </c>
    </row>
    <row r="4408" spans="1:28" x14ac:dyDescent="0.2">
      <c r="A4408" t="s">
        <v>4958</v>
      </c>
      <c r="B4408" t="s">
        <v>19</v>
      </c>
      <c r="C4408" t="s">
        <v>49</v>
      </c>
      <c r="D4408" t="s">
        <v>50</v>
      </c>
      <c r="E4408" s="5">
        <v>29.41</v>
      </c>
      <c r="F4408" t="s">
        <v>74</v>
      </c>
      <c r="G4408">
        <v>1</v>
      </c>
      <c r="H4408" s="1">
        <v>45750</v>
      </c>
      <c r="I4408" s="1" t="str">
        <f>TEXT(data[[#This Row],[OrderDate]],"mmm")</f>
        <v>Apr</v>
      </c>
      <c r="J4408" s="6">
        <v>0.48680555555555555</v>
      </c>
      <c r="K4408" s="6" t="str">
        <f>TEXT(data[[#This Row],[OrderTime]],"h")</f>
        <v>11</v>
      </c>
      <c r="L4408" s="1">
        <v>45751</v>
      </c>
      <c r="M4408" s="6">
        <v>0.57013888888888886</v>
      </c>
      <c r="N4408" t="s">
        <v>23</v>
      </c>
      <c r="O4408" t="s">
        <v>352</v>
      </c>
      <c r="P4408" t="s">
        <v>25</v>
      </c>
      <c r="Q4408" t="s">
        <v>53</v>
      </c>
      <c r="R4408" t="s">
        <v>54</v>
      </c>
      <c r="S4408" t="s">
        <v>28</v>
      </c>
      <c r="T4408" t="s">
        <v>38</v>
      </c>
      <c r="U4408" t="s">
        <v>30</v>
      </c>
      <c r="V4408" s="5">
        <f>data[[#This Row],[PriceUSD]]*data[[#This Row],[Quantity]]</f>
        <v>29.41</v>
      </c>
      <c r="W4408" s="7">
        <f>data[[#This Row],[OrderDate]] + TIME(VALUE(LEFT(data[[#This Row],[OrderTime]],2)), VALUE(RIGHT(data[[#This Row],[OrderTime]],2)), 0)</f>
        <v>45750.038888888892</v>
      </c>
      <c r="X4408" s="7">
        <f>_xlfn.MINIFS(data[OrderDateTime], data[CustomerName], data[[#This Row],[CustomerName]])</f>
        <v>45513.038888888892</v>
      </c>
      <c r="Y4408" t="str">
        <f>IF(data[[#This Row],[OrderDateTime]]=data[[#This Row],[FirstOrderDateTime]], "New", "Returning")</f>
        <v>Returning</v>
      </c>
      <c r="Z4408" s="7">
        <f>data[[#This Row],[DeliveryDate]] + data[[#This Row],[DeliveryTime]]</f>
        <v>45751.570138888892</v>
      </c>
      <c r="AA4408" s="7">
        <f>data[[#This Row],[OrderDateTime]] + 1</f>
        <v>45751.038888888892</v>
      </c>
      <c r="AB4408" s="7" t="str">
        <f>IF(data[[#This Row],[DeliveryDateTime]] &lt;= data[[#This Row],[SLADue]], "On Time", "Late")</f>
        <v>Late</v>
      </c>
    </row>
    <row r="4409" spans="1:28" x14ac:dyDescent="0.2">
      <c r="A4409" t="s">
        <v>4959</v>
      </c>
      <c r="B4409" t="s">
        <v>19</v>
      </c>
      <c r="C4409" t="s">
        <v>92</v>
      </c>
      <c r="D4409" t="s">
        <v>93</v>
      </c>
      <c r="E4409" s="5">
        <v>98.68</v>
      </c>
      <c r="F4409" t="s">
        <v>63</v>
      </c>
      <c r="G4409">
        <v>1</v>
      </c>
      <c r="H4409" s="1">
        <v>45812</v>
      </c>
      <c r="I4409" s="1" t="str">
        <f>TEXT(data[[#This Row],[OrderDate]],"mmm")</f>
        <v>Jun</v>
      </c>
      <c r="J4409" s="6">
        <v>0.76666666666666672</v>
      </c>
      <c r="K4409" s="6" t="str">
        <f>TEXT(data[[#This Row],[OrderTime]],"h")</f>
        <v>18</v>
      </c>
      <c r="L4409" s="1">
        <v>45815</v>
      </c>
      <c r="M4409" s="6">
        <v>0.48402777777777778</v>
      </c>
      <c r="N4409" t="s">
        <v>64</v>
      </c>
      <c r="O4409" t="s">
        <v>99</v>
      </c>
      <c r="P4409" t="s">
        <v>25</v>
      </c>
      <c r="Q4409" t="s">
        <v>53</v>
      </c>
      <c r="R4409" t="s">
        <v>66</v>
      </c>
      <c r="S4409" t="s">
        <v>105</v>
      </c>
      <c r="T4409" t="s">
        <v>38</v>
      </c>
      <c r="U4409" t="s">
        <v>67</v>
      </c>
      <c r="V4409" s="5">
        <f>data[[#This Row],[PriceUSD]]*data[[#This Row],[Quantity]]</f>
        <v>98.68</v>
      </c>
      <c r="W4409" s="7">
        <f>data[[#This Row],[OrderDate]] + TIME(VALUE(LEFT(data[[#This Row],[OrderTime]],2)), VALUE(RIGHT(data[[#This Row],[OrderTime]],2)), 0)</f>
        <v>45812.046527777777</v>
      </c>
      <c r="X4409" s="7">
        <f>_xlfn.MINIFS(data[OrderDateTime], data[CustomerName], data[[#This Row],[CustomerName]])</f>
        <v>45507.015277777777</v>
      </c>
      <c r="Y4409" t="str">
        <f>IF(data[[#This Row],[OrderDateTime]]=data[[#This Row],[FirstOrderDateTime]], "New", "Returning")</f>
        <v>Returning</v>
      </c>
      <c r="Z4409" s="7">
        <f>data[[#This Row],[DeliveryDate]] + data[[#This Row],[DeliveryTime]]</f>
        <v>45815.484027777777</v>
      </c>
      <c r="AA4409" s="7">
        <f>data[[#This Row],[OrderDateTime]] + 1</f>
        <v>45813.046527777777</v>
      </c>
      <c r="AB4409" s="7" t="str">
        <f>IF(data[[#This Row],[DeliveryDateTime]] &lt;= data[[#This Row],[SLADue]], "On Time", "Late")</f>
        <v>Late</v>
      </c>
    </row>
    <row r="4410" spans="1:28" x14ac:dyDescent="0.2">
      <c r="A4410" t="s">
        <v>4960</v>
      </c>
      <c r="B4410" t="s">
        <v>19</v>
      </c>
      <c r="C4410" t="s">
        <v>79</v>
      </c>
      <c r="D4410" t="s">
        <v>80</v>
      </c>
      <c r="E4410" s="5">
        <v>28.32</v>
      </c>
      <c r="F4410" t="s">
        <v>63</v>
      </c>
      <c r="G4410">
        <v>1</v>
      </c>
      <c r="H4410" s="1">
        <v>45739</v>
      </c>
      <c r="I4410" s="1" t="str">
        <f>TEXT(data[[#This Row],[OrderDate]],"mmm")</f>
        <v>Mar</v>
      </c>
      <c r="J4410" s="6">
        <v>0.37847222222222221</v>
      </c>
      <c r="K4410" s="6" t="str">
        <f>TEXT(data[[#This Row],[OrderTime]],"h")</f>
        <v>9</v>
      </c>
      <c r="L4410" s="1">
        <v>45740</v>
      </c>
      <c r="M4410" s="6">
        <v>0.4201388888888889</v>
      </c>
      <c r="N4410" t="s">
        <v>57</v>
      </c>
      <c r="O4410" t="s">
        <v>671</v>
      </c>
      <c r="P4410" t="s">
        <v>25</v>
      </c>
      <c r="Q4410" t="s">
        <v>26</v>
      </c>
      <c r="R4410" t="s">
        <v>83</v>
      </c>
      <c r="S4410" t="s">
        <v>28</v>
      </c>
      <c r="T4410" t="s">
        <v>29</v>
      </c>
      <c r="U4410" t="s">
        <v>30</v>
      </c>
      <c r="V4410" s="5">
        <f>data[[#This Row],[PriceUSD]]*data[[#This Row],[Quantity]]</f>
        <v>28.32</v>
      </c>
      <c r="W4410" s="7">
        <f>data[[#This Row],[OrderDate]] + TIME(VALUE(LEFT(data[[#This Row],[OrderTime]],2)), VALUE(RIGHT(data[[#This Row],[OrderTime]],2)), 0)</f>
        <v>45739.015277777777</v>
      </c>
      <c r="X4410" s="7">
        <f>_xlfn.MINIFS(data[OrderDateTime], data[CustomerName], data[[#This Row],[CustomerName]])</f>
        <v>45508.038888888892</v>
      </c>
      <c r="Y4410" t="str">
        <f>IF(data[[#This Row],[OrderDateTime]]=data[[#This Row],[FirstOrderDateTime]], "New", "Returning")</f>
        <v>Returning</v>
      </c>
      <c r="Z4410" s="7">
        <f>data[[#This Row],[DeliveryDate]] + data[[#This Row],[DeliveryTime]]</f>
        <v>45740.420138888891</v>
      </c>
      <c r="AA4410" s="7">
        <f>data[[#This Row],[OrderDateTime]] + 1</f>
        <v>45740.015277777777</v>
      </c>
      <c r="AB4410" s="7" t="str">
        <f>IF(data[[#This Row],[DeliveryDateTime]] &lt;= data[[#This Row],[SLADue]], "On Time", "Late")</f>
        <v>Late</v>
      </c>
    </row>
    <row r="4411" spans="1:28" x14ac:dyDescent="0.2">
      <c r="A4411" t="s">
        <v>4961</v>
      </c>
      <c r="B4411" t="s">
        <v>19</v>
      </c>
      <c r="C4411" t="s">
        <v>41</v>
      </c>
      <c r="D4411" t="s">
        <v>42</v>
      </c>
      <c r="E4411" s="5">
        <v>36.76</v>
      </c>
      <c r="F4411" t="s">
        <v>56</v>
      </c>
      <c r="G4411">
        <v>1</v>
      </c>
      <c r="H4411" s="1">
        <v>45710</v>
      </c>
      <c r="I4411" s="1" t="str">
        <f>TEXT(data[[#This Row],[OrderDate]],"mmm")</f>
        <v>Feb</v>
      </c>
      <c r="J4411" s="6">
        <v>0.38819444444444445</v>
      </c>
      <c r="K4411" s="6" t="str">
        <f>TEXT(data[[#This Row],[OrderTime]],"h")</f>
        <v>9</v>
      </c>
      <c r="L4411" s="1">
        <v>45710</v>
      </c>
      <c r="M4411" s="6">
        <v>0.5131944444444444</v>
      </c>
      <c r="N4411" t="s">
        <v>123</v>
      </c>
      <c r="O4411" t="s">
        <v>657</v>
      </c>
      <c r="P4411" t="s">
        <v>36</v>
      </c>
      <c r="Q4411" t="s">
        <v>26</v>
      </c>
      <c r="R4411" t="s">
        <v>46</v>
      </c>
      <c r="S4411" t="s">
        <v>47</v>
      </c>
      <c r="T4411" t="s">
        <v>115</v>
      </c>
      <c r="U4411" t="s">
        <v>67</v>
      </c>
      <c r="V4411" s="5">
        <f>data[[#This Row],[PriceUSD]]*data[[#This Row],[Quantity]]</f>
        <v>36.76</v>
      </c>
      <c r="W4411" s="7">
        <f>data[[#This Row],[OrderDate]] + TIME(VALUE(LEFT(data[[#This Row],[OrderTime]],2)), VALUE(RIGHT(data[[#This Row],[OrderTime]],2)), 0)</f>
        <v>45710.030555555553</v>
      </c>
      <c r="X4411" s="7">
        <f>_xlfn.MINIFS(data[OrderDateTime], data[CustomerName], data[[#This Row],[CustomerName]])</f>
        <v>45521.038888888892</v>
      </c>
      <c r="Y4411" t="str">
        <f>IF(data[[#This Row],[OrderDateTime]]=data[[#This Row],[FirstOrderDateTime]], "New", "Returning")</f>
        <v>Returning</v>
      </c>
      <c r="Z4411" s="7">
        <f>data[[#This Row],[DeliveryDate]] + data[[#This Row],[DeliveryTime]]</f>
        <v>45710.513194444444</v>
      </c>
      <c r="AA4411" s="7">
        <f>data[[#This Row],[OrderDateTime]] + 1</f>
        <v>45711.030555555553</v>
      </c>
      <c r="AB4411" s="7" t="str">
        <f>IF(data[[#This Row],[DeliveryDateTime]] &lt;= data[[#This Row],[SLADue]], "On Time", "Late")</f>
        <v>On Time</v>
      </c>
    </row>
    <row r="4412" spans="1:28" x14ac:dyDescent="0.2">
      <c r="A4412" t="s">
        <v>4962</v>
      </c>
      <c r="B4412" t="s">
        <v>19</v>
      </c>
      <c r="C4412" t="s">
        <v>69</v>
      </c>
      <c r="D4412" t="s">
        <v>70</v>
      </c>
      <c r="E4412" s="5">
        <v>53.77</v>
      </c>
      <c r="F4412" t="s">
        <v>74</v>
      </c>
      <c r="G4412">
        <v>1</v>
      </c>
      <c r="H4412" s="1">
        <v>45728</v>
      </c>
      <c r="I4412" s="1" t="str">
        <f>TEXT(data[[#This Row],[OrderDate]],"mmm")</f>
        <v>Mar</v>
      </c>
      <c r="J4412" s="6">
        <v>0.69513888888888886</v>
      </c>
      <c r="K4412" s="6" t="str">
        <f>TEXT(data[[#This Row],[OrderTime]],"h")</f>
        <v>16</v>
      </c>
      <c r="L4412" s="1">
        <v>45729</v>
      </c>
      <c r="M4412" s="6">
        <v>0.82013888888888886</v>
      </c>
      <c r="N4412" t="s">
        <v>175</v>
      </c>
      <c r="O4412" t="s">
        <v>814</v>
      </c>
      <c r="P4412" t="s">
        <v>25</v>
      </c>
      <c r="Q4412" t="s">
        <v>26</v>
      </c>
      <c r="R4412" t="s">
        <v>37</v>
      </c>
      <c r="S4412" t="s">
        <v>28</v>
      </c>
      <c r="T4412" t="s">
        <v>38</v>
      </c>
      <c r="U4412" t="s">
        <v>67</v>
      </c>
      <c r="V4412" s="5">
        <f>data[[#This Row],[PriceUSD]]*data[[#This Row],[Quantity]]</f>
        <v>53.77</v>
      </c>
      <c r="W4412" s="7">
        <f>data[[#This Row],[OrderDate]] + TIME(VALUE(LEFT(data[[#This Row],[OrderTime]],2)), VALUE(RIGHT(data[[#This Row],[OrderTime]],2)), 0)</f>
        <v>45728.061805555553</v>
      </c>
      <c r="X4412" s="7">
        <f>_xlfn.MINIFS(data[OrderDateTime], data[CustomerName], data[[#This Row],[CustomerName]])</f>
        <v>45508.030555555553</v>
      </c>
      <c r="Y4412" t="str">
        <f>IF(data[[#This Row],[OrderDateTime]]=data[[#This Row],[FirstOrderDateTime]], "New", "Returning")</f>
        <v>Returning</v>
      </c>
      <c r="Z4412" s="7">
        <f>data[[#This Row],[DeliveryDate]] + data[[#This Row],[DeliveryTime]]</f>
        <v>45729.820138888892</v>
      </c>
      <c r="AA4412" s="7">
        <f>data[[#This Row],[OrderDateTime]] + 1</f>
        <v>45729.061805555553</v>
      </c>
      <c r="AB4412" s="7" t="str">
        <f>IF(data[[#This Row],[DeliveryDateTime]] &lt;= data[[#This Row],[SLADue]], "On Time", "Late")</f>
        <v>Late</v>
      </c>
    </row>
    <row r="4413" spans="1:28" x14ac:dyDescent="0.2">
      <c r="A4413" t="s">
        <v>4963</v>
      </c>
      <c r="B4413" t="s">
        <v>19</v>
      </c>
      <c r="C4413" t="s">
        <v>41</v>
      </c>
      <c r="D4413" t="s">
        <v>42</v>
      </c>
      <c r="E4413" s="5">
        <v>34.56</v>
      </c>
      <c r="F4413" t="s">
        <v>182</v>
      </c>
      <c r="G4413">
        <v>1</v>
      </c>
      <c r="H4413" s="1">
        <v>45832</v>
      </c>
      <c r="I4413" s="1" t="str">
        <f>TEXT(data[[#This Row],[OrderDate]],"mmm")</f>
        <v>Jun</v>
      </c>
      <c r="J4413" s="6">
        <v>0.46388888888888891</v>
      </c>
      <c r="K4413" s="6" t="str">
        <f>TEXT(data[[#This Row],[OrderTime]],"h")</f>
        <v>11</v>
      </c>
      <c r="L4413" s="1">
        <v>45833</v>
      </c>
      <c r="M4413" s="6">
        <v>0.63055555555555554</v>
      </c>
      <c r="N4413" t="s">
        <v>95</v>
      </c>
      <c r="O4413" t="s">
        <v>593</v>
      </c>
      <c r="P4413" t="s">
        <v>25</v>
      </c>
      <c r="Q4413" t="s">
        <v>26</v>
      </c>
      <c r="R4413" t="s">
        <v>46</v>
      </c>
      <c r="S4413" t="s">
        <v>28</v>
      </c>
      <c r="T4413" t="s">
        <v>59</v>
      </c>
      <c r="U4413" t="s">
        <v>67</v>
      </c>
      <c r="V4413" s="5">
        <f>data[[#This Row],[PriceUSD]]*data[[#This Row],[Quantity]]</f>
        <v>34.56</v>
      </c>
      <c r="W4413" s="7">
        <f>data[[#This Row],[OrderDate]] + TIME(VALUE(LEFT(data[[#This Row],[OrderTime]],2)), VALUE(RIGHT(data[[#This Row],[OrderTime]],2)), 0)</f>
        <v>45832.061805555553</v>
      </c>
      <c r="X4413" s="7">
        <f>_xlfn.MINIFS(data[OrderDateTime], data[CustomerName], data[[#This Row],[CustomerName]])</f>
        <v>45518.007638888892</v>
      </c>
      <c r="Y4413" t="str">
        <f>IF(data[[#This Row],[OrderDateTime]]=data[[#This Row],[FirstOrderDateTime]], "New", "Returning")</f>
        <v>Returning</v>
      </c>
      <c r="Z4413" s="7">
        <f>data[[#This Row],[DeliveryDate]] + data[[#This Row],[DeliveryTime]]</f>
        <v>45833.630555555559</v>
      </c>
      <c r="AA4413" s="7">
        <f>data[[#This Row],[OrderDateTime]] + 1</f>
        <v>45833.061805555553</v>
      </c>
      <c r="AB4413" s="7" t="str">
        <f>IF(data[[#This Row],[DeliveryDateTime]] &lt;= data[[#This Row],[SLADue]], "On Time", "Late")</f>
        <v>Late</v>
      </c>
    </row>
    <row r="4414" spans="1:28" x14ac:dyDescent="0.2">
      <c r="A4414" t="s">
        <v>4964</v>
      </c>
      <c r="B4414" t="s">
        <v>19</v>
      </c>
      <c r="C4414" t="s">
        <v>61</v>
      </c>
      <c r="D4414" t="s">
        <v>62</v>
      </c>
      <c r="E4414" s="5">
        <v>146.84</v>
      </c>
      <c r="F4414" t="s">
        <v>63</v>
      </c>
      <c r="G4414">
        <v>3</v>
      </c>
      <c r="H4414" s="1">
        <v>45754</v>
      </c>
      <c r="I4414" s="1" t="str">
        <f>TEXT(data[[#This Row],[OrderDate]],"mmm")</f>
        <v>Apr</v>
      </c>
      <c r="J4414" s="6">
        <v>0.39305555555555555</v>
      </c>
      <c r="K4414" s="6" t="str">
        <f>TEXT(data[[#This Row],[OrderTime]],"h")</f>
        <v>9</v>
      </c>
      <c r="L4414" s="1">
        <v>45755</v>
      </c>
      <c r="M4414" s="6">
        <v>0.60138888888888886</v>
      </c>
      <c r="N4414" t="s">
        <v>145</v>
      </c>
      <c r="O4414" t="s">
        <v>479</v>
      </c>
      <c r="P4414" t="s">
        <v>77</v>
      </c>
      <c r="Q4414" t="s">
        <v>53</v>
      </c>
      <c r="R4414" t="s">
        <v>66</v>
      </c>
      <c r="S4414" t="s">
        <v>28</v>
      </c>
      <c r="T4414" t="s">
        <v>29</v>
      </c>
      <c r="U4414" t="s">
        <v>39</v>
      </c>
      <c r="V4414" s="5">
        <f>data[[#This Row],[PriceUSD]]*data[[#This Row],[Quantity]]</f>
        <v>440.52</v>
      </c>
      <c r="W4414" s="7">
        <f>data[[#This Row],[OrderDate]] + TIME(VALUE(LEFT(data[[#This Row],[OrderTime]],2)), VALUE(RIGHT(data[[#This Row],[OrderTime]],2)), 0)</f>
        <v>45754.038888888892</v>
      </c>
      <c r="X4414" s="7">
        <f>_xlfn.MINIFS(data[OrderDateTime], data[CustomerName], data[[#This Row],[CustomerName]])</f>
        <v>45670.015277777777</v>
      </c>
      <c r="Y4414" t="str">
        <f>IF(data[[#This Row],[OrderDateTime]]=data[[#This Row],[FirstOrderDateTime]], "New", "Returning")</f>
        <v>Returning</v>
      </c>
      <c r="Z4414" s="7">
        <f>data[[#This Row],[DeliveryDate]] + data[[#This Row],[DeliveryTime]]</f>
        <v>45755.601388888892</v>
      </c>
      <c r="AA4414" s="7">
        <f>data[[#This Row],[OrderDateTime]] + 1</f>
        <v>45755.038888888892</v>
      </c>
      <c r="AB4414" s="7" t="str">
        <f>IF(data[[#This Row],[DeliveryDateTime]] &lt;= data[[#This Row],[SLADue]], "On Time", "Late")</f>
        <v>Late</v>
      </c>
    </row>
    <row r="4415" spans="1:28" x14ac:dyDescent="0.2">
      <c r="A4415" t="s">
        <v>4965</v>
      </c>
      <c r="B4415" t="s">
        <v>19</v>
      </c>
      <c r="C4415" t="s">
        <v>41</v>
      </c>
      <c r="D4415" t="s">
        <v>42</v>
      </c>
      <c r="E4415" s="5">
        <v>34.96</v>
      </c>
      <c r="F4415" t="s">
        <v>74</v>
      </c>
      <c r="G4415">
        <v>2</v>
      </c>
      <c r="H4415" s="1">
        <v>45584</v>
      </c>
      <c r="I4415" s="1" t="str">
        <f>TEXT(data[[#This Row],[OrderDate]],"mmm")</f>
        <v>Oct</v>
      </c>
      <c r="J4415" s="6">
        <v>0.45694444444444443</v>
      </c>
      <c r="K4415" s="6" t="str">
        <f>TEXT(data[[#This Row],[OrderTime]],"h")</f>
        <v>10</v>
      </c>
      <c r="L4415" s="1">
        <v>45584</v>
      </c>
      <c r="M4415" s="6">
        <v>0.74861111111111112</v>
      </c>
      <c r="N4415" t="s">
        <v>148</v>
      </c>
      <c r="O4415" t="s">
        <v>530</v>
      </c>
      <c r="P4415" t="s">
        <v>25</v>
      </c>
      <c r="Q4415" t="s">
        <v>53</v>
      </c>
      <c r="R4415" t="s">
        <v>46</v>
      </c>
      <c r="S4415" t="s">
        <v>47</v>
      </c>
      <c r="T4415" t="s">
        <v>115</v>
      </c>
      <c r="U4415" t="s">
        <v>30</v>
      </c>
      <c r="V4415" s="5">
        <f>data[[#This Row],[PriceUSD]]*data[[#This Row],[Quantity]]</f>
        <v>69.92</v>
      </c>
      <c r="W4415" s="7">
        <f>data[[#This Row],[OrderDate]] + TIME(VALUE(LEFT(data[[#This Row],[OrderTime]],2)), VALUE(RIGHT(data[[#This Row],[OrderTime]],2)), 0)</f>
        <v>45584.030555555553</v>
      </c>
      <c r="X4415" s="7">
        <f>_xlfn.MINIFS(data[OrderDateTime], data[CustomerName], data[[#This Row],[CustomerName]])</f>
        <v>45577.030555555553</v>
      </c>
      <c r="Y4415" t="str">
        <f>IF(data[[#This Row],[OrderDateTime]]=data[[#This Row],[FirstOrderDateTime]], "New", "Returning")</f>
        <v>Returning</v>
      </c>
      <c r="Z4415" s="7">
        <f>data[[#This Row],[DeliveryDate]] + data[[#This Row],[DeliveryTime]]</f>
        <v>45584.748611111114</v>
      </c>
      <c r="AA4415" s="7">
        <f>data[[#This Row],[OrderDateTime]] + 1</f>
        <v>45585.030555555553</v>
      </c>
      <c r="AB4415" s="7" t="str">
        <f>IF(data[[#This Row],[DeliveryDateTime]] &lt;= data[[#This Row],[SLADue]], "On Time", "Late")</f>
        <v>On Time</v>
      </c>
    </row>
    <row r="4416" spans="1:28" x14ac:dyDescent="0.2">
      <c r="A4416" t="s">
        <v>4966</v>
      </c>
      <c r="B4416" t="s">
        <v>19</v>
      </c>
      <c r="C4416" t="s">
        <v>117</v>
      </c>
      <c r="D4416" t="s">
        <v>118</v>
      </c>
      <c r="E4416" s="5">
        <v>74.62</v>
      </c>
      <c r="F4416" t="s">
        <v>119</v>
      </c>
      <c r="G4416">
        <v>1</v>
      </c>
      <c r="H4416" s="1">
        <v>45663</v>
      </c>
      <c r="I4416" s="1" t="str">
        <f>TEXT(data[[#This Row],[OrderDate]],"mmm")</f>
        <v>Jan</v>
      </c>
      <c r="J4416" s="6">
        <v>0.60347222222222219</v>
      </c>
      <c r="K4416" s="6" t="str">
        <f>TEXT(data[[#This Row],[OrderTime]],"h")</f>
        <v>14</v>
      </c>
      <c r="L4416" s="1">
        <v>45663</v>
      </c>
      <c r="M4416" s="6">
        <v>0.85347222222222219</v>
      </c>
      <c r="N4416" t="s">
        <v>103</v>
      </c>
      <c r="O4416" t="s">
        <v>488</v>
      </c>
      <c r="P4416" t="s">
        <v>77</v>
      </c>
      <c r="Q4416" t="s">
        <v>26</v>
      </c>
      <c r="R4416" t="s">
        <v>66</v>
      </c>
      <c r="S4416" t="s">
        <v>47</v>
      </c>
      <c r="T4416" t="s">
        <v>143</v>
      </c>
      <c r="U4416" t="s">
        <v>30</v>
      </c>
      <c r="V4416" s="5">
        <f>data[[#This Row],[PriceUSD]]*data[[#This Row],[Quantity]]</f>
        <v>74.62</v>
      </c>
      <c r="W4416" s="7">
        <f>data[[#This Row],[OrderDate]] + TIME(VALUE(LEFT(data[[#This Row],[OrderTime]],2)), VALUE(RIGHT(data[[#This Row],[OrderTime]],2)), 0)</f>
        <v>45663.015277777777</v>
      </c>
      <c r="X4416" s="7">
        <f>_xlfn.MINIFS(data[OrderDateTime], data[CustomerName], data[[#This Row],[CustomerName]])</f>
        <v>45556.046527777777</v>
      </c>
      <c r="Y4416" t="str">
        <f>IF(data[[#This Row],[OrderDateTime]]=data[[#This Row],[FirstOrderDateTime]], "New", "Returning")</f>
        <v>Returning</v>
      </c>
      <c r="Z4416" s="7">
        <f>data[[#This Row],[DeliveryDate]] + data[[#This Row],[DeliveryTime]]</f>
        <v>45663.853472222225</v>
      </c>
      <c r="AA4416" s="7">
        <f>data[[#This Row],[OrderDateTime]] + 1</f>
        <v>45664.015277777777</v>
      </c>
      <c r="AB4416" s="7" t="str">
        <f>IF(data[[#This Row],[DeliveryDateTime]] &lt;= data[[#This Row],[SLADue]], "On Time", "Late")</f>
        <v>On Time</v>
      </c>
    </row>
    <row r="4417" spans="1:28" x14ac:dyDescent="0.2">
      <c r="A4417" t="s">
        <v>4967</v>
      </c>
      <c r="B4417" t="s">
        <v>19</v>
      </c>
      <c r="C4417" t="s">
        <v>391</v>
      </c>
      <c r="D4417" t="s">
        <v>392</v>
      </c>
      <c r="E4417" s="5">
        <v>18.350000000000001</v>
      </c>
      <c r="F4417" t="s">
        <v>43</v>
      </c>
      <c r="G4417">
        <v>1</v>
      </c>
      <c r="H4417" s="1">
        <v>45580</v>
      </c>
      <c r="I4417" s="1" t="str">
        <f>TEXT(data[[#This Row],[OrderDate]],"mmm")</f>
        <v>Oct</v>
      </c>
      <c r="J4417" s="6">
        <v>0.5</v>
      </c>
      <c r="K4417" s="6" t="str">
        <f>TEXT(data[[#This Row],[OrderTime]],"h")</f>
        <v>12</v>
      </c>
      <c r="L4417" s="1">
        <v>45582</v>
      </c>
      <c r="M4417" s="6">
        <v>0.5</v>
      </c>
      <c r="N4417" t="s">
        <v>123</v>
      </c>
      <c r="O4417" t="s">
        <v>408</v>
      </c>
      <c r="P4417" t="s">
        <v>36</v>
      </c>
      <c r="Q4417" t="s">
        <v>26</v>
      </c>
      <c r="R4417" t="s">
        <v>394</v>
      </c>
      <c r="S4417" t="s">
        <v>105</v>
      </c>
      <c r="T4417" t="s">
        <v>136</v>
      </c>
      <c r="U4417" t="s">
        <v>30</v>
      </c>
      <c r="V4417" s="5">
        <f>data[[#This Row],[PriceUSD]]*data[[#This Row],[Quantity]]</f>
        <v>18.350000000000001</v>
      </c>
      <c r="W4417" s="7">
        <f>data[[#This Row],[OrderDate]] + TIME(VALUE(LEFT(data[[#This Row],[OrderTime]],2)), VALUE(RIGHT(data[[#This Row],[OrderTime]],2)), 0)</f>
        <v>45580</v>
      </c>
      <c r="X4417" s="7">
        <f>_xlfn.MINIFS(data[OrderDateTime], data[CustomerName], data[[#This Row],[CustomerName]])</f>
        <v>45510.061805555553</v>
      </c>
      <c r="Y4417" t="str">
        <f>IF(data[[#This Row],[OrderDateTime]]=data[[#This Row],[FirstOrderDateTime]], "New", "Returning")</f>
        <v>Returning</v>
      </c>
      <c r="Z4417" s="7">
        <f>data[[#This Row],[DeliveryDate]] + data[[#This Row],[DeliveryTime]]</f>
        <v>45582.5</v>
      </c>
      <c r="AA4417" s="7">
        <f>data[[#This Row],[OrderDateTime]] + 1</f>
        <v>45581</v>
      </c>
      <c r="AB4417" s="7" t="str">
        <f>IF(data[[#This Row],[DeliveryDateTime]] &lt;= data[[#This Row],[SLADue]], "On Time", "Late")</f>
        <v>Late</v>
      </c>
    </row>
    <row r="4418" spans="1:28" x14ac:dyDescent="0.2">
      <c r="A4418" t="s">
        <v>4968</v>
      </c>
      <c r="B4418" t="s">
        <v>19</v>
      </c>
      <c r="C4418" t="s">
        <v>69</v>
      </c>
      <c r="D4418" t="s">
        <v>70</v>
      </c>
      <c r="E4418" s="5">
        <v>55.37</v>
      </c>
      <c r="F4418" t="s">
        <v>74</v>
      </c>
      <c r="G4418">
        <v>1</v>
      </c>
      <c r="H4418" s="1">
        <v>45687</v>
      </c>
      <c r="I4418" s="1" t="str">
        <f>TEXT(data[[#This Row],[OrderDate]],"mmm")</f>
        <v>Jan</v>
      </c>
      <c r="J4418" s="6">
        <v>0.47013888888888888</v>
      </c>
      <c r="K4418" s="6" t="str">
        <f>TEXT(data[[#This Row],[OrderTime]],"h")</f>
        <v>11</v>
      </c>
      <c r="L4418" s="1">
        <v>45687</v>
      </c>
      <c r="M4418" s="6">
        <v>0.59513888888888888</v>
      </c>
      <c r="N4418" t="s">
        <v>44</v>
      </c>
      <c r="O4418" t="s">
        <v>420</v>
      </c>
      <c r="P4418" t="s">
        <v>25</v>
      </c>
      <c r="Q4418" t="s">
        <v>26</v>
      </c>
      <c r="R4418" t="s">
        <v>37</v>
      </c>
      <c r="S4418" t="s">
        <v>47</v>
      </c>
      <c r="T4418" t="s">
        <v>59</v>
      </c>
      <c r="U4418" t="s">
        <v>39</v>
      </c>
      <c r="V4418" s="5">
        <f>data[[#This Row],[PriceUSD]]*data[[#This Row],[Quantity]]</f>
        <v>55.37</v>
      </c>
      <c r="W4418" s="7">
        <f>data[[#This Row],[OrderDate]] + TIME(VALUE(LEFT(data[[#This Row],[OrderTime]],2)), VALUE(RIGHT(data[[#This Row],[OrderTime]],2)), 0)</f>
        <v>45687.061805555553</v>
      </c>
      <c r="X4418" s="7">
        <f>_xlfn.MINIFS(data[OrderDateTime], data[CustomerName], data[[#This Row],[CustomerName]])</f>
        <v>45578.046527777777</v>
      </c>
      <c r="Y4418" t="str">
        <f>IF(data[[#This Row],[OrderDateTime]]=data[[#This Row],[FirstOrderDateTime]], "New", "Returning")</f>
        <v>Returning</v>
      </c>
      <c r="Z4418" s="7">
        <f>data[[#This Row],[DeliveryDate]] + data[[#This Row],[DeliveryTime]]</f>
        <v>45687.595138888886</v>
      </c>
      <c r="AA4418" s="7">
        <f>data[[#This Row],[OrderDateTime]] + 1</f>
        <v>45688.061805555553</v>
      </c>
      <c r="AB4418" s="7" t="str">
        <f>IF(data[[#This Row],[DeliveryDateTime]] &lt;= data[[#This Row],[SLADue]], "On Time", "Late")</f>
        <v>On Time</v>
      </c>
    </row>
    <row r="4419" spans="1:28" x14ac:dyDescent="0.2">
      <c r="A4419" t="s">
        <v>4969</v>
      </c>
      <c r="B4419" t="s">
        <v>19</v>
      </c>
      <c r="C4419" t="s">
        <v>41</v>
      </c>
      <c r="D4419" t="s">
        <v>42</v>
      </c>
      <c r="E4419" s="5">
        <v>37.229999999999997</v>
      </c>
      <c r="F4419" t="s">
        <v>119</v>
      </c>
      <c r="G4419">
        <v>1</v>
      </c>
      <c r="H4419" s="1">
        <v>45596</v>
      </c>
      <c r="I4419" s="1" t="str">
        <f>TEXT(data[[#This Row],[OrderDate]],"mmm")</f>
        <v>Oct</v>
      </c>
      <c r="J4419" s="6">
        <v>0.63611111111111107</v>
      </c>
      <c r="K4419" s="6" t="str">
        <f>TEXT(data[[#This Row],[OrderTime]],"h")</f>
        <v>15</v>
      </c>
      <c r="L4419" s="1">
        <v>45597</v>
      </c>
      <c r="M4419" s="6">
        <v>0.80277777777777781</v>
      </c>
      <c r="N4419" t="s">
        <v>276</v>
      </c>
      <c r="O4419" t="s">
        <v>247</v>
      </c>
      <c r="P4419" t="s">
        <v>133</v>
      </c>
      <c r="Q4419" t="s">
        <v>53</v>
      </c>
      <c r="R4419" t="s">
        <v>46</v>
      </c>
      <c r="S4419" t="s">
        <v>28</v>
      </c>
      <c r="T4419" t="s">
        <v>29</v>
      </c>
      <c r="U4419" t="s">
        <v>30</v>
      </c>
      <c r="V4419" s="5">
        <f>data[[#This Row],[PriceUSD]]*data[[#This Row],[Quantity]]</f>
        <v>37.229999999999997</v>
      </c>
      <c r="W4419" s="7">
        <f>data[[#This Row],[OrderDate]] + TIME(VALUE(LEFT(data[[#This Row],[OrderTime]],2)), VALUE(RIGHT(data[[#This Row],[OrderTime]],2)), 0)</f>
        <v>45596.007638888892</v>
      </c>
      <c r="X4419" s="7">
        <f>_xlfn.MINIFS(data[OrderDateTime], data[CustomerName], data[[#This Row],[CustomerName]])</f>
        <v>45505.030555555553</v>
      </c>
      <c r="Y4419" t="str">
        <f>IF(data[[#This Row],[OrderDateTime]]=data[[#This Row],[FirstOrderDateTime]], "New", "Returning")</f>
        <v>Returning</v>
      </c>
      <c r="Z4419" s="7">
        <f>data[[#This Row],[DeliveryDate]] + data[[#This Row],[DeliveryTime]]</f>
        <v>45597.802777777775</v>
      </c>
      <c r="AA4419" s="7">
        <f>data[[#This Row],[OrderDateTime]] + 1</f>
        <v>45597.007638888892</v>
      </c>
      <c r="AB4419" s="7" t="str">
        <f>IF(data[[#This Row],[DeliveryDateTime]] &lt;= data[[#This Row],[SLADue]], "On Time", "Late")</f>
        <v>Late</v>
      </c>
    </row>
    <row r="4420" spans="1:28" x14ac:dyDescent="0.2">
      <c r="A4420" t="s">
        <v>4970</v>
      </c>
      <c r="B4420" t="s">
        <v>19</v>
      </c>
      <c r="C4420" t="s">
        <v>190</v>
      </c>
      <c r="D4420" t="s">
        <v>191</v>
      </c>
      <c r="E4420" s="5">
        <v>26.85</v>
      </c>
      <c r="F4420" t="s">
        <v>87</v>
      </c>
      <c r="G4420">
        <v>1</v>
      </c>
      <c r="H4420" s="1">
        <v>45631</v>
      </c>
      <c r="I4420" s="1" t="str">
        <f>TEXT(data[[#This Row],[OrderDate]],"mmm")</f>
        <v>Dec</v>
      </c>
      <c r="J4420" s="6">
        <v>0.39861111111111114</v>
      </c>
      <c r="K4420" s="6" t="str">
        <f>TEXT(data[[#This Row],[OrderTime]],"h")</f>
        <v>9</v>
      </c>
      <c r="L4420" s="1">
        <v>45631</v>
      </c>
      <c r="M4420" s="6">
        <v>0.56527777777777777</v>
      </c>
      <c r="N4420" t="s">
        <v>23</v>
      </c>
      <c r="O4420" t="s">
        <v>942</v>
      </c>
      <c r="P4420" t="s">
        <v>25</v>
      </c>
      <c r="Q4420" t="s">
        <v>53</v>
      </c>
      <c r="R4420" t="s">
        <v>192</v>
      </c>
      <c r="S4420" t="s">
        <v>47</v>
      </c>
      <c r="T4420" t="s">
        <v>106</v>
      </c>
      <c r="U4420" t="s">
        <v>67</v>
      </c>
      <c r="V4420" s="5">
        <f>data[[#This Row],[PriceUSD]]*data[[#This Row],[Quantity]]</f>
        <v>26.85</v>
      </c>
      <c r="W4420" s="7">
        <f>data[[#This Row],[OrderDate]] + TIME(VALUE(LEFT(data[[#This Row],[OrderTime]],2)), VALUE(RIGHT(data[[#This Row],[OrderTime]],2)), 0)</f>
        <v>45631.007638888892</v>
      </c>
      <c r="X4420" s="7">
        <f>_xlfn.MINIFS(data[OrderDateTime], data[CustomerName], data[[#This Row],[CustomerName]])</f>
        <v>45508.054166666669</v>
      </c>
      <c r="Y4420" t="str">
        <f>IF(data[[#This Row],[OrderDateTime]]=data[[#This Row],[FirstOrderDateTime]], "New", "Returning")</f>
        <v>Returning</v>
      </c>
      <c r="Z4420" s="7">
        <f>data[[#This Row],[DeliveryDate]] + data[[#This Row],[DeliveryTime]]</f>
        <v>45631.56527777778</v>
      </c>
      <c r="AA4420" s="7">
        <f>data[[#This Row],[OrderDateTime]] + 1</f>
        <v>45632.007638888892</v>
      </c>
      <c r="AB4420" s="7" t="str">
        <f>IF(data[[#This Row],[DeliveryDateTime]] &lt;= data[[#This Row],[SLADue]], "On Time", "Late")</f>
        <v>On Time</v>
      </c>
    </row>
    <row r="4421" spans="1:28" x14ac:dyDescent="0.2">
      <c r="A4421" t="s">
        <v>4971</v>
      </c>
      <c r="B4421" t="s">
        <v>19</v>
      </c>
      <c r="C4421" t="s">
        <v>110</v>
      </c>
      <c r="D4421" t="s">
        <v>111</v>
      </c>
      <c r="E4421" s="5">
        <v>10.99</v>
      </c>
      <c r="F4421" t="s">
        <v>87</v>
      </c>
      <c r="G4421">
        <v>1</v>
      </c>
      <c r="H4421" s="1">
        <v>45693</v>
      </c>
      <c r="I4421" s="1" t="str">
        <f>TEXT(data[[#This Row],[OrderDate]],"mmm")</f>
        <v>Feb</v>
      </c>
      <c r="J4421" s="6">
        <v>0.65208333333333335</v>
      </c>
      <c r="K4421" s="6" t="str">
        <f>TEXT(data[[#This Row],[OrderTime]],"h")</f>
        <v>15</v>
      </c>
      <c r="L4421" s="1">
        <v>45694</v>
      </c>
      <c r="M4421" s="6">
        <v>0.73541666666666672</v>
      </c>
      <c r="N4421" t="s">
        <v>148</v>
      </c>
      <c r="O4421" t="s">
        <v>298</v>
      </c>
      <c r="P4421" t="s">
        <v>25</v>
      </c>
      <c r="Q4421" t="s">
        <v>53</v>
      </c>
      <c r="R4421" t="s">
        <v>114</v>
      </c>
      <c r="S4421" t="s">
        <v>28</v>
      </c>
      <c r="T4421" t="s">
        <v>29</v>
      </c>
      <c r="U4421" t="s">
        <v>67</v>
      </c>
      <c r="V4421" s="5">
        <f>data[[#This Row],[PriceUSD]]*data[[#This Row],[Quantity]]</f>
        <v>10.99</v>
      </c>
      <c r="W4421" s="7">
        <f>data[[#This Row],[OrderDate]] + TIME(VALUE(LEFT(data[[#This Row],[OrderTime]],2)), VALUE(RIGHT(data[[#This Row],[OrderTime]],2)), 0)</f>
        <v>45693.022916666669</v>
      </c>
      <c r="X4421" s="7">
        <f>_xlfn.MINIFS(data[OrderDateTime], data[CustomerName], data[[#This Row],[CustomerName]])</f>
        <v>45549.022916666669</v>
      </c>
      <c r="Y4421" t="str">
        <f>IF(data[[#This Row],[OrderDateTime]]=data[[#This Row],[FirstOrderDateTime]], "New", "Returning")</f>
        <v>Returning</v>
      </c>
      <c r="Z4421" s="7">
        <f>data[[#This Row],[DeliveryDate]] + data[[#This Row],[DeliveryTime]]</f>
        <v>45694.73541666667</v>
      </c>
      <c r="AA4421" s="7">
        <f>data[[#This Row],[OrderDateTime]] + 1</f>
        <v>45694.022916666669</v>
      </c>
      <c r="AB4421" s="7" t="str">
        <f>IF(data[[#This Row],[DeliveryDateTime]] &lt;= data[[#This Row],[SLADue]], "On Time", "Late")</f>
        <v>Late</v>
      </c>
    </row>
    <row r="4422" spans="1:28" x14ac:dyDescent="0.2">
      <c r="A4422" t="s">
        <v>4972</v>
      </c>
      <c r="B4422" t="s">
        <v>19</v>
      </c>
      <c r="C4422" t="s">
        <v>69</v>
      </c>
      <c r="D4422" t="s">
        <v>70</v>
      </c>
      <c r="E4422" s="5">
        <v>58.82</v>
      </c>
      <c r="F4422" t="s">
        <v>74</v>
      </c>
      <c r="G4422">
        <v>2</v>
      </c>
      <c r="H4422" s="1">
        <v>45543</v>
      </c>
      <c r="I4422" s="1" t="str">
        <f>TEXT(data[[#This Row],[OrderDate]],"mmm")</f>
        <v>Sep</v>
      </c>
      <c r="J4422" s="6">
        <v>0.48749999999999999</v>
      </c>
      <c r="K4422" s="6" t="str">
        <f>TEXT(data[[#This Row],[OrderTime]],"h")</f>
        <v>11</v>
      </c>
      <c r="L4422" s="1">
        <v>45543</v>
      </c>
      <c r="M4422" s="6">
        <v>0.65416666666666667</v>
      </c>
      <c r="N4422" t="s">
        <v>112</v>
      </c>
      <c r="O4422" t="s">
        <v>942</v>
      </c>
      <c r="P4422" t="s">
        <v>36</v>
      </c>
      <c r="Q4422" t="s">
        <v>26</v>
      </c>
      <c r="R4422" t="s">
        <v>37</v>
      </c>
      <c r="S4422" t="s">
        <v>47</v>
      </c>
      <c r="T4422" t="s">
        <v>38</v>
      </c>
      <c r="U4422" t="s">
        <v>30</v>
      </c>
      <c r="V4422" s="5">
        <f>data[[#This Row],[PriceUSD]]*data[[#This Row],[Quantity]]</f>
        <v>117.64</v>
      </c>
      <c r="W4422" s="7">
        <f>data[[#This Row],[OrderDate]] + TIME(VALUE(LEFT(data[[#This Row],[OrderTime]],2)), VALUE(RIGHT(data[[#This Row],[OrderTime]],2)), 0)</f>
        <v>45543.052083333336</v>
      </c>
      <c r="X4422" s="7">
        <f>_xlfn.MINIFS(data[OrderDateTime], data[CustomerName], data[[#This Row],[CustomerName]])</f>
        <v>45508.054166666669</v>
      </c>
      <c r="Y4422" t="str">
        <f>IF(data[[#This Row],[OrderDateTime]]=data[[#This Row],[FirstOrderDateTime]], "New", "Returning")</f>
        <v>Returning</v>
      </c>
      <c r="Z4422" s="7">
        <f>data[[#This Row],[DeliveryDate]] + data[[#This Row],[DeliveryTime]]</f>
        <v>45543.654166666667</v>
      </c>
      <c r="AA4422" s="7">
        <f>data[[#This Row],[OrderDateTime]] + 1</f>
        <v>45544.052083333336</v>
      </c>
      <c r="AB4422" s="7" t="str">
        <f>IF(data[[#This Row],[DeliveryDateTime]] &lt;= data[[#This Row],[SLADue]], "On Time", "Late")</f>
        <v>On Time</v>
      </c>
    </row>
    <row r="4423" spans="1:28" x14ac:dyDescent="0.2">
      <c r="A4423" t="s">
        <v>4973</v>
      </c>
      <c r="B4423" t="s">
        <v>19</v>
      </c>
      <c r="C4423" t="s">
        <v>79</v>
      </c>
      <c r="D4423" t="s">
        <v>80</v>
      </c>
      <c r="E4423" s="5">
        <v>27.56</v>
      </c>
      <c r="F4423" t="s">
        <v>81</v>
      </c>
      <c r="G4423">
        <v>1</v>
      </c>
      <c r="H4423" s="1">
        <v>45775</v>
      </c>
      <c r="I4423" s="1" t="str">
        <f>TEXT(data[[#This Row],[OrderDate]],"mmm")</f>
        <v>Apr</v>
      </c>
      <c r="J4423" s="6">
        <v>0.64861111111111114</v>
      </c>
      <c r="K4423" s="6" t="str">
        <f>TEXT(data[[#This Row],[OrderTime]],"h")</f>
        <v>15</v>
      </c>
      <c r="L4423" s="1">
        <v>45776</v>
      </c>
      <c r="M4423" s="6">
        <v>0.77361111111111114</v>
      </c>
      <c r="N4423" t="s">
        <v>502</v>
      </c>
      <c r="O4423" t="s">
        <v>72</v>
      </c>
      <c r="P4423" t="s">
        <v>202</v>
      </c>
      <c r="Q4423" t="s">
        <v>53</v>
      </c>
      <c r="R4423" t="s">
        <v>83</v>
      </c>
      <c r="S4423" t="s">
        <v>28</v>
      </c>
      <c r="T4423" t="s">
        <v>106</v>
      </c>
      <c r="U4423" t="s">
        <v>39</v>
      </c>
      <c r="V4423" s="5">
        <f>data[[#This Row],[PriceUSD]]*data[[#This Row],[Quantity]]</f>
        <v>27.56</v>
      </c>
      <c r="W4423" s="7">
        <f>data[[#This Row],[OrderDate]] + TIME(VALUE(LEFT(data[[#This Row],[OrderTime]],2)), VALUE(RIGHT(data[[#This Row],[OrderTime]],2)), 0)</f>
        <v>45775.007638888892</v>
      </c>
      <c r="X4423" s="7">
        <f>_xlfn.MINIFS(data[OrderDateTime], data[CustomerName], data[[#This Row],[CustomerName]])</f>
        <v>45521.046527777777</v>
      </c>
      <c r="Y4423" t="str">
        <f>IF(data[[#This Row],[OrderDateTime]]=data[[#This Row],[FirstOrderDateTime]], "New", "Returning")</f>
        <v>Returning</v>
      </c>
      <c r="Z4423" s="7">
        <f>data[[#This Row],[DeliveryDate]] + data[[#This Row],[DeliveryTime]]</f>
        <v>45776.773611111108</v>
      </c>
      <c r="AA4423" s="7">
        <f>data[[#This Row],[OrderDateTime]] + 1</f>
        <v>45776.007638888892</v>
      </c>
      <c r="AB4423" s="7" t="str">
        <f>IF(data[[#This Row],[DeliveryDateTime]] &lt;= data[[#This Row],[SLADue]], "On Time", "Late")</f>
        <v>Late</v>
      </c>
    </row>
    <row r="4424" spans="1:28" x14ac:dyDescent="0.2">
      <c r="A4424" t="s">
        <v>4974</v>
      </c>
      <c r="B4424" t="s">
        <v>19</v>
      </c>
      <c r="C4424" t="s">
        <v>258</v>
      </c>
      <c r="D4424" t="s">
        <v>259</v>
      </c>
      <c r="E4424" s="5">
        <v>125.64</v>
      </c>
      <c r="F4424" t="s">
        <v>51</v>
      </c>
      <c r="G4424">
        <v>1</v>
      </c>
      <c r="H4424" s="1">
        <v>45532</v>
      </c>
      <c r="I4424" s="1" t="str">
        <f>TEXT(data[[#This Row],[OrderDate]],"mmm")</f>
        <v>Aug</v>
      </c>
      <c r="J4424" s="6">
        <v>0.51041666666666663</v>
      </c>
      <c r="K4424" s="6" t="str">
        <f>TEXT(data[[#This Row],[OrderTime]],"h")</f>
        <v>12</v>
      </c>
      <c r="L4424" s="1">
        <v>45533</v>
      </c>
      <c r="M4424" s="6">
        <v>0.63541666666666663</v>
      </c>
      <c r="N4424" t="s">
        <v>178</v>
      </c>
      <c r="O4424" t="s">
        <v>711</v>
      </c>
      <c r="P4424" t="s">
        <v>180</v>
      </c>
      <c r="Q4424" t="s">
        <v>26</v>
      </c>
      <c r="R4424" t="s">
        <v>261</v>
      </c>
      <c r="S4424" t="s">
        <v>28</v>
      </c>
      <c r="T4424" t="s">
        <v>38</v>
      </c>
      <c r="U4424" t="s">
        <v>67</v>
      </c>
      <c r="V4424" s="5">
        <f>data[[#This Row],[PriceUSD]]*data[[#This Row],[Quantity]]</f>
        <v>125.64</v>
      </c>
      <c r="W4424" s="7">
        <f>data[[#This Row],[OrderDate]] + TIME(VALUE(LEFT(data[[#This Row],[OrderTime]],2)), VALUE(RIGHT(data[[#This Row],[OrderTime]],2)), 0)</f>
        <v>45532.046527777777</v>
      </c>
      <c r="X4424" s="7">
        <f>_xlfn.MINIFS(data[OrderDateTime], data[CustomerName], data[[#This Row],[CustomerName]])</f>
        <v>45532.046527777777</v>
      </c>
      <c r="Y4424" t="str">
        <f>IF(data[[#This Row],[OrderDateTime]]=data[[#This Row],[FirstOrderDateTime]], "New", "Returning")</f>
        <v>New</v>
      </c>
      <c r="Z4424" s="7">
        <f>data[[#This Row],[DeliveryDate]] + data[[#This Row],[DeliveryTime]]</f>
        <v>45533.635416666664</v>
      </c>
      <c r="AA4424" s="7">
        <f>data[[#This Row],[OrderDateTime]] + 1</f>
        <v>45533.046527777777</v>
      </c>
      <c r="AB4424" s="7" t="str">
        <f>IF(data[[#This Row],[DeliveryDateTime]] &lt;= data[[#This Row],[SLADue]], "On Time", "Late")</f>
        <v>Late</v>
      </c>
    </row>
    <row r="4425" spans="1:28" x14ac:dyDescent="0.2">
      <c r="A4425" t="s">
        <v>4975</v>
      </c>
      <c r="B4425" t="s">
        <v>19</v>
      </c>
      <c r="C4425" t="s">
        <v>69</v>
      </c>
      <c r="D4425" t="s">
        <v>70</v>
      </c>
      <c r="E4425" s="5">
        <v>57.73</v>
      </c>
      <c r="F4425" t="s">
        <v>74</v>
      </c>
      <c r="G4425">
        <v>1</v>
      </c>
      <c r="H4425" s="1">
        <v>45567</v>
      </c>
      <c r="I4425" s="1" t="str">
        <f>TEXT(data[[#This Row],[OrderDate]],"mmm")</f>
        <v>Oct</v>
      </c>
      <c r="J4425" s="6">
        <v>0.87222222222222223</v>
      </c>
      <c r="K4425" s="6" t="str">
        <f>TEXT(data[[#This Row],[OrderTime]],"h")</f>
        <v>20</v>
      </c>
      <c r="L4425" s="1">
        <v>45568</v>
      </c>
      <c r="M4425" s="6">
        <v>0.75277777777777777</v>
      </c>
      <c r="N4425" t="s">
        <v>388</v>
      </c>
      <c r="O4425" t="s">
        <v>1245</v>
      </c>
      <c r="P4425" t="s">
        <v>234</v>
      </c>
      <c r="Q4425" t="s">
        <v>53</v>
      </c>
      <c r="R4425" t="s">
        <v>37</v>
      </c>
      <c r="S4425" t="s">
        <v>28</v>
      </c>
      <c r="T4425" t="s">
        <v>29</v>
      </c>
      <c r="U4425" t="s">
        <v>39</v>
      </c>
      <c r="V4425" s="5">
        <f>data[[#This Row],[PriceUSD]]*data[[#This Row],[Quantity]]</f>
        <v>57.73</v>
      </c>
      <c r="W4425" s="7">
        <f>data[[#This Row],[OrderDate]] + TIME(VALUE(LEFT(data[[#This Row],[OrderTime]],2)), VALUE(RIGHT(data[[#This Row],[OrderTime]],2)), 0)</f>
        <v>45567.015277777777</v>
      </c>
      <c r="X4425" s="7">
        <f>_xlfn.MINIFS(data[OrderDateTime], data[CustomerName], data[[#This Row],[CustomerName]])</f>
        <v>45508.017361111109</v>
      </c>
      <c r="Y4425" t="str">
        <f>IF(data[[#This Row],[OrderDateTime]]=data[[#This Row],[FirstOrderDateTime]], "New", "Returning")</f>
        <v>Returning</v>
      </c>
      <c r="Z4425" s="7">
        <f>data[[#This Row],[DeliveryDate]] + data[[#This Row],[DeliveryTime]]</f>
        <v>45568.75277777778</v>
      </c>
      <c r="AA4425" s="7">
        <f>data[[#This Row],[OrderDateTime]] + 1</f>
        <v>45568.015277777777</v>
      </c>
      <c r="AB4425" s="7" t="str">
        <f>IF(data[[#This Row],[DeliveryDateTime]] &lt;= data[[#This Row],[SLADue]], "On Time", "Late")</f>
        <v>Late</v>
      </c>
    </row>
    <row r="4426" spans="1:28" x14ac:dyDescent="0.2">
      <c r="A4426" t="s">
        <v>4976</v>
      </c>
      <c r="B4426" t="s">
        <v>19</v>
      </c>
      <c r="C4426" t="s">
        <v>69</v>
      </c>
      <c r="D4426" t="s">
        <v>70</v>
      </c>
      <c r="E4426" s="5">
        <v>46.59</v>
      </c>
      <c r="F4426" t="s">
        <v>51</v>
      </c>
      <c r="G4426">
        <v>1</v>
      </c>
      <c r="H4426" s="1">
        <v>45822</v>
      </c>
      <c r="I4426" s="1" t="str">
        <f>TEXT(data[[#This Row],[OrderDate]],"mmm")</f>
        <v>Jun</v>
      </c>
      <c r="J4426" s="6">
        <v>0.49444444444444446</v>
      </c>
      <c r="K4426" s="6" t="str">
        <f>TEXT(data[[#This Row],[OrderTime]],"h")</f>
        <v>11</v>
      </c>
      <c r="L4426" s="1">
        <v>45822</v>
      </c>
      <c r="M4426" s="6">
        <v>0.61944444444444446</v>
      </c>
      <c r="N4426" t="s">
        <v>95</v>
      </c>
      <c r="O4426" t="s">
        <v>1802</v>
      </c>
      <c r="P4426" t="s">
        <v>25</v>
      </c>
      <c r="Q4426" t="s">
        <v>26</v>
      </c>
      <c r="R4426" t="s">
        <v>37</v>
      </c>
      <c r="S4426" t="s">
        <v>47</v>
      </c>
      <c r="T4426" t="s">
        <v>38</v>
      </c>
      <c r="U4426" t="s">
        <v>39</v>
      </c>
      <c r="V4426" s="5">
        <f>data[[#This Row],[PriceUSD]]*data[[#This Row],[Quantity]]</f>
        <v>46.59</v>
      </c>
      <c r="W4426" s="7">
        <f>data[[#This Row],[OrderDate]] + TIME(VALUE(LEFT(data[[#This Row],[OrderTime]],2)), VALUE(RIGHT(data[[#This Row],[OrderTime]],2)), 0)</f>
        <v>45822.030555555553</v>
      </c>
      <c r="X4426" s="7">
        <f>_xlfn.MINIFS(data[OrderDateTime], data[CustomerName], data[[#This Row],[CustomerName]])</f>
        <v>45513.038888888892</v>
      </c>
      <c r="Y4426" t="str">
        <f>IF(data[[#This Row],[OrderDateTime]]=data[[#This Row],[FirstOrderDateTime]], "New", "Returning")</f>
        <v>Returning</v>
      </c>
      <c r="Z4426" s="7">
        <f>data[[#This Row],[DeliveryDate]] + data[[#This Row],[DeliveryTime]]</f>
        <v>45822.619444444441</v>
      </c>
      <c r="AA4426" s="7">
        <f>data[[#This Row],[OrderDateTime]] + 1</f>
        <v>45823.030555555553</v>
      </c>
      <c r="AB4426" s="7" t="str">
        <f>IF(data[[#This Row],[DeliveryDateTime]] &lt;= data[[#This Row],[SLADue]], "On Time", "Late")</f>
        <v>On Time</v>
      </c>
    </row>
    <row r="4427" spans="1:28" x14ac:dyDescent="0.2">
      <c r="A4427" t="s">
        <v>4977</v>
      </c>
      <c r="B4427" t="s">
        <v>19</v>
      </c>
      <c r="C4427" t="s">
        <v>69</v>
      </c>
      <c r="D4427" t="s">
        <v>70</v>
      </c>
      <c r="E4427" s="5">
        <v>55.41</v>
      </c>
      <c r="F4427" t="s">
        <v>74</v>
      </c>
      <c r="G4427">
        <v>1</v>
      </c>
      <c r="H4427" s="1">
        <v>45854</v>
      </c>
      <c r="I4427" s="1" t="str">
        <f>TEXT(data[[#This Row],[OrderDate]],"mmm")</f>
        <v>Jul</v>
      </c>
      <c r="J4427" s="6">
        <v>0.8569444444444444</v>
      </c>
      <c r="K4427" s="6" t="str">
        <f>TEXT(data[[#This Row],[OrderTime]],"h")</f>
        <v>20</v>
      </c>
      <c r="L4427" s="1">
        <v>45856</v>
      </c>
      <c r="M4427" s="6">
        <v>0.79652777777777772</v>
      </c>
      <c r="N4427" t="s">
        <v>148</v>
      </c>
      <c r="O4427" t="s">
        <v>239</v>
      </c>
      <c r="P4427" t="s">
        <v>25</v>
      </c>
      <c r="Q4427" t="s">
        <v>53</v>
      </c>
      <c r="R4427" t="s">
        <v>37</v>
      </c>
      <c r="S4427" t="s">
        <v>105</v>
      </c>
      <c r="T4427" t="s">
        <v>38</v>
      </c>
      <c r="U4427" t="s">
        <v>30</v>
      </c>
      <c r="V4427" s="5">
        <f>data[[#This Row],[PriceUSD]]*data[[#This Row],[Quantity]]</f>
        <v>55.41</v>
      </c>
      <c r="W4427" s="7">
        <f>data[[#This Row],[OrderDate]] + TIME(VALUE(LEFT(data[[#This Row],[OrderTime]],2)), VALUE(RIGHT(data[[#This Row],[OrderTime]],2)), 0)</f>
        <v>45854.030555555553</v>
      </c>
      <c r="X4427" s="7">
        <f>_xlfn.MINIFS(data[OrderDateTime], data[CustomerName], data[[#This Row],[CustomerName]])</f>
        <v>45547.030555555553</v>
      </c>
      <c r="Y4427" t="str">
        <f>IF(data[[#This Row],[OrderDateTime]]=data[[#This Row],[FirstOrderDateTime]], "New", "Returning")</f>
        <v>Returning</v>
      </c>
      <c r="Z4427" s="7">
        <f>data[[#This Row],[DeliveryDate]] + data[[#This Row],[DeliveryTime]]</f>
        <v>45856.796527777777</v>
      </c>
      <c r="AA4427" s="7">
        <f>data[[#This Row],[OrderDateTime]] + 1</f>
        <v>45855.030555555553</v>
      </c>
      <c r="AB4427" s="7" t="str">
        <f>IF(data[[#This Row],[DeliveryDateTime]] &lt;= data[[#This Row],[SLADue]], "On Time", "Late")</f>
        <v>Late</v>
      </c>
    </row>
    <row r="4428" spans="1:28" x14ac:dyDescent="0.2">
      <c r="A4428" t="s">
        <v>4978</v>
      </c>
      <c r="B4428" t="s">
        <v>19</v>
      </c>
      <c r="C4428" t="s">
        <v>69</v>
      </c>
      <c r="D4428" t="s">
        <v>70</v>
      </c>
      <c r="E4428" s="5">
        <v>52.94</v>
      </c>
      <c r="F4428" t="s">
        <v>74</v>
      </c>
      <c r="G4428">
        <v>1</v>
      </c>
      <c r="H4428" s="1">
        <v>45829</v>
      </c>
      <c r="I4428" s="1" t="str">
        <f>TEXT(data[[#This Row],[OrderDate]],"mmm")</f>
        <v>Jun</v>
      </c>
      <c r="J4428" s="6">
        <v>0.41875000000000001</v>
      </c>
      <c r="K4428" s="6" t="str">
        <f>TEXT(data[[#This Row],[OrderTime]],"h")</f>
        <v>10</v>
      </c>
      <c r="L4428" s="1">
        <v>45831</v>
      </c>
      <c r="M4428" s="6">
        <v>0.41875000000000001</v>
      </c>
      <c r="N4428" t="s">
        <v>88</v>
      </c>
      <c r="O4428" t="s">
        <v>2064</v>
      </c>
      <c r="P4428" t="s">
        <v>25</v>
      </c>
      <c r="Q4428" t="s">
        <v>26</v>
      </c>
      <c r="R4428" t="s">
        <v>37</v>
      </c>
      <c r="S4428" t="s">
        <v>105</v>
      </c>
      <c r="T4428" t="s">
        <v>143</v>
      </c>
      <c r="U4428" t="s">
        <v>30</v>
      </c>
      <c r="V4428" s="5">
        <f>data[[#This Row],[PriceUSD]]*data[[#This Row],[Quantity]]</f>
        <v>52.94</v>
      </c>
      <c r="W4428" s="7">
        <f>data[[#This Row],[OrderDate]] + TIME(VALUE(LEFT(data[[#This Row],[OrderTime]],2)), VALUE(RIGHT(data[[#This Row],[OrderTime]],2)), 0)</f>
        <v>45829.052083333336</v>
      </c>
      <c r="X4428" s="7">
        <f>_xlfn.MINIFS(data[OrderDateTime], data[CustomerName], data[[#This Row],[CustomerName]])</f>
        <v>45784.017361111109</v>
      </c>
      <c r="Y4428" t="str">
        <f>IF(data[[#This Row],[OrderDateTime]]=data[[#This Row],[FirstOrderDateTime]], "New", "Returning")</f>
        <v>Returning</v>
      </c>
      <c r="Z4428" s="7">
        <f>data[[#This Row],[DeliveryDate]] + data[[#This Row],[DeliveryTime]]</f>
        <v>45831.418749999997</v>
      </c>
      <c r="AA4428" s="7">
        <f>data[[#This Row],[OrderDateTime]] + 1</f>
        <v>45830.052083333336</v>
      </c>
      <c r="AB4428" s="7" t="str">
        <f>IF(data[[#This Row],[DeliveryDateTime]] &lt;= data[[#This Row],[SLADue]], "On Time", "Late")</f>
        <v>Late</v>
      </c>
    </row>
    <row r="4429" spans="1:28" x14ac:dyDescent="0.2">
      <c r="A4429" t="s">
        <v>4979</v>
      </c>
      <c r="B4429" t="s">
        <v>19</v>
      </c>
      <c r="C4429" t="s">
        <v>41</v>
      </c>
      <c r="D4429" t="s">
        <v>42</v>
      </c>
      <c r="E4429" s="5">
        <v>32.880000000000003</v>
      </c>
      <c r="F4429" t="s">
        <v>182</v>
      </c>
      <c r="G4429">
        <v>2</v>
      </c>
      <c r="H4429" s="1">
        <v>45719</v>
      </c>
      <c r="I4429" s="1" t="str">
        <f>TEXT(data[[#This Row],[OrderDate]],"mmm")</f>
        <v>Mar</v>
      </c>
      <c r="J4429" s="6">
        <v>0.78263888888888888</v>
      </c>
      <c r="K4429" s="6" t="str">
        <f>TEXT(data[[#This Row],[OrderTime]],"h")</f>
        <v>18</v>
      </c>
      <c r="L4429" s="1">
        <v>45721</v>
      </c>
      <c r="M4429" s="6">
        <v>0.56388888888888888</v>
      </c>
      <c r="N4429" t="s">
        <v>178</v>
      </c>
      <c r="O4429" t="s">
        <v>241</v>
      </c>
      <c r="P4429" t="s">
        <v>180</v>
      </c>
      <c r="Q4429" t="s">
        <v>53</v>
      </c>
      <c r="R4429" t="s">
        <v>46</v>
      </c>
      <c r="S4429" t="s">
        <v>105</v>
      </c>
      <c r="T4429" t="s">
        <v>59</v>
      </c>
      <c r="U4429" t="s">
        <v>39</v>
      </c>
      <c r="V4429" s="5">
        <f>data[[#This Row],[PriceUSD]]*data[[#This Row],[Quantity]]</f>
        <v>65.760000000000005</v>
      </c>
      <c r="W4429" s="7">
        <f>data[[#This Row],[OrderDate]] + TIME(VALUE(LEFT(data[[#This Row],[OrderTime]],2)), VALUE(RIGHT(data[[#This Row],[OrderTime]],2)), 0)</f>
        <v>45719.061805555553</v>
      </c>
      <c r="X4429" s="7">
        <f>_xlfn.MINIFS(data[OrderDateTime], data[CustomerName], data[[#This Row],[CustomerName]])</f>
        <v>45515.007638888892</v>
      </c>
      <c r="Y4429" t="str">
        <f>IF(data[[#This Row],[OrderDateTime]]=data[[#This Row],[FirstOrderDateTime]], "New", "Returning")</f>
        <v>Returning</v>
      </c>
      <c r="Z4429" s="7">
        <f>data[[#This Row],[DeliveryDate]] + data[[#This Row],[DeliveryTime]]</f>
        <v>45721.563888888886</v>
      </c>
      <c r="AA4429" s="7">
        <f>data[[#This Row],[OrderDateTime]] + 1</f>
        <v>45720.061805555553</v>
      </c>
      <c r="AB4429" s="7" t="str">
        <f>IF(data[[#This Row],[DeliveryDateTime]] &lt;= data[[#This Row],[SLADue]], "On Time", "Late")</f>
        <v>Late</v>
      </c>
    </row>
    <row r="4430" spans="1:28" x14ac:dyDescent="0.2">
      <c r="A4430" t="s">
        <v>4980</v>
      </c>
      <c r="B4430" t="s">
        <v>19</v>
      </c>
      <c r="C4430" t="s">
        <v>41</v>
      </c>
      <c r="D4430" t="s">
        <v>42</v>
      </c>
      <c r="E4430" s="5">
        <v>38.78</v>
      </c>
      <c r="F4430" t="s">
        <v>182</v>
      </c>
      <c r="G4430">
        <v>1</v>
      </c>
      <c r="H4430" s="1">
        <v>45534</v>
      </c>
      <c r="I4430" s="1" t="str">
        <f>TEXT(data[[#This Row],[OrderDate]],"mmm")</f>
        <v>Aug</v>
      </c>
      <c r="J4430" s="6">
        <v>0.43541666666666667</v>
      </c>
      <c r="K4430" s="6" t="str">
        <f>TEXT(data[[#This Row],[OrderTime]],"h")</f>
        <v>10</v>
      </c>
      <c r="L4430" s="1">
        <v>45534</v>
      </c>
      <c r="M4430" s="6">
        <v>0.6020833333333333</v>
      </c>
      <c r="N4430" t="s">
        <v>75</v>
      </c>
      <c r="O4430" t="s">
        <v>500</v>
      </c>
      <c r="P4430" t="s">
        <v>77</v>
      </c>
      <c r="Q4430" t="s">
        <v>26</v>
      </c>
      <c r="R4430" t="s">
        <v>46</v>
      </c>
      <c r="S4430" t="s">
        <v>47</v>
      </c>
      <c r="T4430" t="s">
        <v>29</v>
      </c>
      <c r="U4430" t="s">
        <v>30</v>
      </c>
      <c r="V4430" s="5">
        <f>data[[#This Row],[PriceUSD]]*data[[#This Row],[Quantity]]</f>
        <v>38.78</v>
      </c>
      <c r="W4430" s="7">
        <f>data[[#This Row],[OrderDate]] + TIME(VALUE(LEFT(data[[#This Row],[OrderTime]],2)), VALUE(RIGHT(data[[#This Row],[OrderTime]],2)), 0)</f>
        <v>45534.046527777777</v>
      </c>
      <c r="X4430" s="7">
        <f>_xlfn.MINIFS(data[OrderDateTime], data[CustomerName], data[[#This Row],[CustomerName]])</f>
        <v>45534.046527777777</v>
      </c>
      <c r="Y4430" t="str">
        <f>IF(data[[#This Row],[OrderDateTime]]=data[[#This Row],[FirstOrderDateTime]], "New", "Returning")</f>
        <v>New</v>
      </c>
      <c r="Z4430" s="7">
        <f>data[[#This Row],[DeliveryDate]] + data[[#This Row],[DeliveryTime]]</f>
        <v>45534.602083333331</v>
      </c>
      <c r="AA4430" s="7">
        <f>data[[#This Row],[OrderDateTime]] + 1</f>
        <v>45535.046527777777</v>
      </c>
      <c r="AB4430" s="7" t="str">
        <f>IF(data[[#This Row],[DeliveryDateTime]] &lt;= data[[#This Row],[SLADue]], "On Time", "Late")</f>
        <v>On Time</v>
      </c>
    </row>
    <row r="4431" spans="1:28" x14ac:dyDescent="0.2">
      <c r="A4431" t="s">
        <v>4981</v>
      </c>
      <c r="B4431" t="s">
        <v>19</v>
      </c>
      <c r="C4431" t="s">
        <v>258</v>
      </c>
      <c r="D4431" t="s">
        <v>259</v>
      </c>
      <c r="E4431" s="5">
        <v>113.72</v>
      </c>
      <c r="F4431" t="s">
        <v>51</v>
      </c>
      <c r="G4431">
        <v>2</v>
      </c>
      <c r="H4431" s="1">
        <v>45776</v>
      </c>
      <c r="I4431" s="1" t="str">
        <f>TEXT(data[[#This Row],[OrderDate]],"mmm")</f>
        <v>Apr</v>
      </c>
      <c r="J4431" s="6">
        <v>0.65208333333333335</v>
      </c>
      <c r="K4431" s="6" t="str">
        <f>TEXT(data[[#This Row],[OrderTime]],"h")</f>
        <v>15</v>
      </c>
      <c r="L4431" s="1">
        <v>45777</v>
      </c>
      <c r="M4431" s="6">
        <v>0.81874999999999998</v>
      </c>
      <c r="N4431" t="s">
        <v>88</v>
      </c>
      <c r="O4431" t="s">
        <v>1011</v>
      </c>
      <c r="P4431" t="s">
        <v>25</v>
      </c>
      <c r="Q4431" t="s">
        <v>26</v>
      </c>
      <c r="R4431" t="s">
        <v>261</v>
      </c>
      <c r="S4431" t="s">
        <v>28</v>
      </c>
      <c r="T4431" t="s">
        <v>143</v>
      </c>
      <c r="U4431" t="s">
        <v>30</v>
      </c>
      <c r="V4431" s="5">
        <f>data[[#This Row],[PriceUSD]]*data[[#This Row],[Quantity]]</f>
        <v>227.44</v>
      </c>
      <c r="W4431" s="7">
        <f>data[[#This Row],[OrderDate]] + TIME(VALUE(LEFT(data[[#This Row],[OrderTime]],2)), VALUE(RIGHT(data[[#This Row],[OrderTime]],2)), 0)</f>
        <v>45776.022916666669</v>
      </c>
      <c r="X4431" s="7">
        <f>_xlfn.MINIFS(data[OrderDateTime], data[CustomerName], data[[#This Row],[CustomerName]])</f>
        <v>45528.061805555553</v>
      </c>
      <c r="Y4431" t="str">
        <f>IF(data[[#This Row],[OrderDateTime]]=data[[#This Row],[FirstOrderDateTime]], "New", "Returning")</f>
        <v>Returning</v>
      </c>
      <c r="Z4431" s="7">
        <f>data[[#This Row],[DeliveryDate]] + data[[#This Row],[DeliveryTime]]</f>
        <v>45777.818749999999</v>
      </c>
      <c r="AA4431" s="7">
        <f>data[[#This Row],[OrderDateTime]] + 1</f>
        <v>45777.022916666669</v>
      </c>
      <c r="AB4431" s="7" t="str">
        <f>IF(data[[#This Row],[DeliveryDateTime]] &lt;= data[[#This Row],[SLADue]], "On Time", "Late")</f>
        <v>Late</v>
      </c>
    </row>
    <row r="4432" spans="1:28" x14ac:dyDescent="0.2">
      <c r="A4432" t="s">
        <v>4982</v>
      </c>
      <c r="B4432" t="s">
        <v>19</v>
      </c>
      <c r="C4432" t="s">
        <v>101</v>
      </c>
      <c r="D4432" t="s">
        <v>102</v>
      </c>
      <c r="E4432" s="5">
        <v>26.19</v>
      </c>
      <c r="F4432" t="s">
        <v>63</v>
      </c>
      <c r="G4432">
        <v>1</v>
      </c>
      <c r="H4432" s="1">
        <v>45539</v>
      </c>
      <c r="I4432" s="1" t="str">
        <f>TEXT(data[[#This Row],[OrderDate]],"mmm")</f>
        <v>Sep</v>
      </c>
      <c r="J4432" s="6">
        <v>0.58819444444444446</v>
      </c>
      <c r="K4432" s="6" t="str">
        <f>TEXT(data[[#This Row],[OrderTime]],"h")</f>
        <v>14</v>
      </c>
      <c r="L4432" s="1">
        <v>45539</v>
      </c>
      <c r="M4432" s="6">
        <v>0.87986111111111109</v>
      </c>
      <c r="N4432" t="s">
        <v>88</v>
      </c>
      <c r="O4432" t="s">
        <v>270</v>
      </c>
      <c r="P4432" t="s">
        <v>25</v>
      </c>
      <c r="Q4432" t="s">
        <v>53</v>
      </c>
      <c r="R4432" t="s">
        <v>83</v>
      </c>
      <c r="S4432" t="s">
        <v>47</v>
      </c>
      <c r="T4432" t="s">
        <v>29</v>
      </c>
      <c r="U4432" t="s">
        <v>30</v>
      </c>
      <c r="V4432" s="5">
        <f>data[[#This Row],[PriceUSD]]*data[[#This Row],[Quantity]]</f>
        <v>26.19</v>
      </c>
      <c r="W4432" s="7">
        <f>data[[#This Row],[OrderDate]] + TIME(VALUE(LEFT(data[[#This Row],[OrderTime]],2)), VALUE(RIGHT(data[[#This Row],[OrderTime]],2)), 0)</f>
        <v>45539.030555555553</v>
      </c>
      <c r="X4432" s="7">
        <f>_xlfn.MINIFS(data[OrderDateTime], data[CustomerName], data[[#This Row],[CustomerName]])</f>
        <v>45518.054166666669</v>
      </c>
      <c r="Y4432" t="str">
        <f>IF(data[[#This Row],[OrderDateTime]]=data[[#This Row],[FirstOrderDateTime]], "New", "Returning")</f>
        <v>Returning</v>
      </c>
      <c r="Z4432" s="7">
        <f>data[[#This Row],[DeliveryDate]] + data[[#This Row],[DeliveryTime]]</f>
        <v>45539.879861111112</v>
      </c>
      <c r="AA4432" s="7">
        <f>data[[#This Row],[OrderDateTime]] + 1</f>
        <v>45540.030555555553</v>
      </c>
      <c r="AB4432" s="7" t="str">
        <f>IF(data[[#This Row],[DeliveryDateTime]] &lt;= data[[#This Row],[SLADue]], "On Time", "Late")</f>
        <v>On Time</v>
      </c>
    </row>
    <row r="4433" spans="1:28" x14ac:dyDescent="0.2">
      <c r="A4433" t="s">
        <v>4983</v>
      </c>
      <c r="B4433" t="s">
        <v>19</v>
      </c>
      <c r="C4433" t="s">
        <v>126</v>
      </c>
      <c r="D4433" t="s">
        <v>127</v>
      </c>
      <c r="E4433" s="5">
        <v>22.13</v>
      </c>
      <c r="F4433" t="s">
        <v>56</v>
      </c>
      <c r="G4433">
        <v>1</v>
      </c>
      <c r="H4433" s="1">
        <v>45688</v>
      </c>
      <c r="I4433" s="1" t="str">
        <f>TEXT(data[[#This Row],[OrderDate]],"mmm")</f>
        <v>Jan</v>
      </c>
      <c r="J4433" s="6">
        <v>0.47916666666666669</v>
      </c>
      <c r="K4433" s="6" t="str">
        <f>TEXT(data[[#This Row],[OrderTime]],"h")</f>
        <v>11</v>
      </c>
      <c r="L4433" s="1">
        <v>45688</v>
      </c>
      <c r="M4433" s="6">
        <v>0.6875</v>
      </c>
      <c r="N4433" t="s">
        <v>23</v>
      </c>
      <c r="O4433" t="s">
        <v>550</v>
      </c>
      <c r="P4433" t="s">
        <v>25</v>
      </c>
      <c r="Q4433" t="s">
        <v>26</v>
      </c>
      <c r="R4433" t="s">
        <v>129</v>
      </c>
      <c r="S4433" t="s">
        <v>47</v>
      </c>
      <c r="T4433" t="s">
        <v>106</v>
      </c>
      <c r="U4433" t="s">
        <v>39</v>
      </c>
      <c r="V4433" s="5">
        <f>data[[#This Row],[PriceUSD]]*data[[#This Row],[Quantity]]</f>
        <v>22.13</v>
      </c>
      <c r="W4433" s="7">
        <f>data[[#This Row],[OrderDate]] + TIME(VALUE(LEFT(data[[#This Row],[OrderTime]],2)), VALUE(RIGHT(data[[#This Row],[OrderTime]],2)), 0)</f>
        <v>45688.046527777777</v>
      </c>
      <c r="X4433" s="7">
        <f>_xlfn.MINIFS(data[OrderDateTime], data[CustomerName], data[[#This Row],[CustomerName]])</f>
        <v>45528.054166666669</v>
      </c>
      <c r="Y4433" t="str">
        <f>IF(data[[#This Row],[OrderDateTime]]=data[[#This Row],[FirstOrderDateTime]], "New", "Returning")</f>
        <v>Returning</v>
      </c>
      <c r="Z4433" s="7">
        <f>data[[#This Row],[DeliveryDate]] + data[[#This Row],[DeliveryTime]]</f>
        <v>45688.6875</v>
      </c>
      <c r="AA4433" s="7">
        <f>data[[#This Row],[OrderDateTime]] + 1</f>
        <v>45689.046527777777</v>
      </c>
      <c r="AB4433" s="7" t="str">
        <f>IF(data[[#This Row],[DeliveryDateTime]] &lt;= data[[#This Row],[SLADue]], "On Time", "Late")</f>
        <v>On Time</v>
      </c>
    </row>
    <row r="4434" spans="1:28" x14ac:dyDescent="0.2">
      <c r="A4434" t="s">
        <v>4984</v>
      </c>
      <c r="B4434" t="s">
        <v>19</v>
      </c>
      <c r="C4434" t="s">
        <v>41</v>
      </c>
      <c r="D4434" t="s">
        <v>42</v>
      </c>
      <c r="E4434" s="5">
        <v>36.92</v>
      </c>
      <c r="F4434" t="s">
        <v>43</v>
      </c>
      <c r="G4434">
        <v>1</v>
      </c>
      <c r="H4434" s="1">
        <v>45673</v>
      </c>
      <c r="I4434" s="1" t="str">
        <f>TEXT(data[[#This Row],[OrderDate]],"mmm")</f>
        <v>Jan</v>
      </c>
      <c r="J4434" s="6">
        <v>0.47083333333333333</v>
      </c>
      <c r="K4434" s="6" t="str">
        <f>TEXT(data[[#This Row],[OrderTime]],"h")</f>
        <v>11</v>
      </c>
      <c r="L4434" s="1">
        <v>45674</v>
      </c>
      <c r="M4434" s="6">
        <v>0.72083333333333333</v>
      </c>
      <c r="N4434" t="s">
        <v>95</v>
      </c>
      <c r="O4434" t="s">
        <v>344</v>
      </c>
      <c r="P4434" t="s">
        <v>25</v>
      </c>
      <c r="Q4434" t="s">
        <v>26</v>
      </c>
      <c r="R4434" t="s">
        <v>46</v>
      </c>
      <c r="S4434" t="s">
        <v>28</v>
      </c>
      <c r="T4434" t="s">
        <v>29</v>
      </c>
      <c r="U4434" t="s">
        <v>30</v>
      </c>
      <c r="V4434" s="5">
        <f>data[[#This Row],[PriceUSD]]*data[[#This Row],[Quantity]]</f>
        <v>36.92</v>
      </c>
      <c r="W4434" s="7">
        <f>data[[#This Row],[OrderDate]] + TIME(VALUE(LEFT(data[[#This Row],[OrderTime]],2)), VALUE(RIGHT(data[[#This Row],[OrderTime]],2)), 0)</f>
        <v>45673.022916666669</v>
      </c>
      <c r="X4434" s="7">
        <f>_xlfn.MINIFS(data[OrderDateTime], data[CustomerName], data[[#This Row],[CustomerName]])</f>
        <v>45520.015277777777</v>
      </c>
      <c r="Y4434" t="str">
        <f>IF(data[[#This Row],[OrderDateTime]]=data[[#This Row],[FirstOrderDateTime]], "New", "Returning")</f>
        <v>Returning</v>
      </c>
      <c r="Z4434" s="7">
        <f>data[[#This Row],[DeliveryDate]] + data[[#This Row],[DeliveryTime]]</f>
        <v>45674.720833333333</v>
      </c>
      <c r="AA4434" s="7">
        <f>data[[#This Row],[OrderDateTime]] + 1</f>
        <v>45674.022916666669</v>
      </c>
      <c r="AB4434" s="7" t="str">
        <f>IF(data[[#This Row],[DeliveryDateTime]] &lt;= data[[#This Row],[SLADue]], "On Time", "Late")</f>
        <v>Late</v>
      </c>
    </row>
    <row r="4435" spans="1:28" x14ac:dyDescent="0.2">
      <c r="A4435" t="s">
        <v>4985</v>
      </c>
      <c r="B4435" t="s">
        <v>19</v>
      </c>
      <c r="C4435" t="s">
        <v>49</v>
      </c>
      <c r="D4435" t="s">
        <v>50</v>
      </c>
      <c r="E4435" s="5">
        <v>29.66</v>
      </c>
      <c r="F4435" t="s">
        <v>51</v>
      </c>
      <c r="G4435">
        <v>1</v>
      </c>
      <c r="H4435" s="1">
        <v>45859</v>
      </c>
      <c r="I4435" s="1" t="str">
        <f>TEXT(data[[#This Row],[OrderDate]],"mmm")</f>
        <v>Jul</v>
      </c>
      <c r="J4435" s="6">
        <v>0.58611111111111114</v>
      </c>
      <c r="K4435" s="6" t="str">
        <f>TEXT(data[[#This Row],[OrderTime]],"h")</f>
        <v>14</v>
      </c>
      <c r="L4435" s="1">
        <v>45859</v>
      </c>
      <c r="M4435" s="6">
        <v>0.75277777777777777</v>
      </c>
      <c r="N4435" t="s">
        <v>34</v>
      </c>
      <c r="O4435" t="s">
        <v>810</v>
      </c>
      <c r="P4435" t="s">
        <v>36</v>
      </c>
      <c r="Q4435" t="s">
        <v>53</v>
      </c>
      <c r="R4435" t="s">
        <v>54</v>
      </c>
      <c r="S4435" t="s">
        <v>47</v>
      </c>
      <c r="T4435" t="s">
        <v>59</v>
      </c>
      <c r="U4435" t="s">
        <v>67</v>
      </c>
      <c r="V4435" s="5">
        <f>data[[#This Row],[PriceUSD]]*data[[#This Row],[Quantity]]</f>
        <v>29.66</v>
      </c>
      <c r="W4435" s="7">
        <f>data[[#This Row],[OrderDate]] + TIME(VALUE(LEFT(data[[#This Row],[OrderTime]],2)), VALUE(RIGHT(data[[#This Row],[OrderTime]],2)), 0)</f>
        <v>45859.007638888892</v>
      </c>
      <c r="X4435" s="7">
        <f>_xlfn.MINIFS(data[OrderDateTime], data[CustomerName], data[[#This Row],[CustomerName]])</f>
        <v>45509.015277777777</v>
      </c>
      <c r="Y4435" t="str">
        <f>IF(data[[#This Row],[OrderDateTime]]=data[[#This Row],[FirstOrderDateTime]], "New", "Returning")</f>
        <v>Returning</v>
      </c>
      <c r="Z4435" s="7">
        <f>data[[#This Row],[DeliveryDate]] + data[[#This Row],[DeliveryTime]]</f>
        <v>45859.75277777778</v>
      </c>
      <c r="AA4435" s="7">
        <f>data[[#This Row],[OrderDateTime]] + 1</f>
        <v>45860.007638888892</v>
      </c>
      <c r="AB4435" s="7" t="str">
        <f>IF(data[[#This Row],[DeliveryDateTime]] &lt;= data[[#This Row],[SLADue]], "On Time", "Late")</f>
        <v>On Time</v>
      </c>
    </row>
    <row r="4436" spans="1:28" x14ac:dyDescent="0.2">
      <c r="A4436" t="s">
        <v>4986</v>
      </c>
      <c r="B4436" t="s">
        <v>19</v>
      </c>
      <c r="C4436" t="s">
        <v>101</v>
      </c>
      <c r="D4436" t="s">
        <v>102</v>
      </c>
      <c r="E4436" s="5">
        <v>30.61</v>
      </c>
      <c r="F4436" t="s">
        <v>81</v>
      </c>
      <c r="G4436">
        <v>1</v>
      </c>
      <c r="H4436" s="1">
        <v>45531</v>
      </c>
      <c r="I4436" s="1" t="str">
        <f>TEXT(data[[#This Row],[OrderDate]],"mmm")</f>
        <v>Aug</v>
      </c>
      <c r="J4436" s="6">
        <v>0.47013888888888888</v>
      </c>
      <c r="K4436" s="6" t="str">
        <f>TEXT(data[[#This Row],[OrderTime]],"h")</f>
        <v>11</v>
      </c>
      <c r="L4436" s="1">
        <v>45532</v>
      </c>
      <c r="M4436" s="6">
        <v>0.59513888888888888</v>
      </c>
      <c r="N4436" t="s">
        <v>310</v>
      </c>
      <c r="O4436" t="s">
        <v>835</v>
      </c>
      <c r="P4436" t="s">
        <v>180</v>
      </c>
      <c r="Q4436" t="s">
        <v>26</v>
      </c>
      <c r="R4436" t="s">
        <v>83</v>
      </c>
      <c r="S4436" t="s">
        <v>28</v>
      </c>
      <c r="T4436" t="s">
        <v>29</v>
      </c>
      <c r="U4436" t="s">
        <v>39</v>
      </c>
      <c r="V4436" s="5">
        <f>data[[#This Row],[PriceUSD]]*data[[#This Row],[Quantity]]</f>
        <v>30.61</v>
      </c>
      <c r="W4436" s="7">
        <f>data[[#This Row],[OrderDate]] + TIME(VALUE(LEFT(data[[#This Row],[OrderTime]],2)), VALUE(RIGHT(data[[#This Row],[OrderTime]],2)), 0)</f>
        <v>45531.061805555553</v>
      </c>
      <c r="X4436" s="7">
        <f>_xlfn.MINIFS(data[OrderDateTime], data[CustomerName], data[[#This Row],[CustomerName]])</f>
        <v>45512.054166666669</v>
      </c>
      <c r="Y4436" t="str">
        <f>IF(data[[#This Row],[OrderDateTime]]=data[[#This Row],[FirstOrderDateTime]], "New", "Returning")</f>
        <v>Returning</v>
      </c>
      <c r="Z4436" s="7">
        <f>data[[#This Row],[DeliveryDate]] + data[[#This Row],[DeliveryTime]]</f>
        <v>45532.595138888886</v>
      </c>
      <c r="AA4436" s="7">
        <f>data[[#This Row],[OrderDateTime]] + 1</f>
        <v>45532.061805555553</v>
      </c>
      <c r="AB4436" s="7" t="str">
        <f>IF(data[[#This Row],[DeliveryDateTime]] &lt;= data[[#This Row],[SLADue]], "On Time", "Late")</f>
        <v>Late</v>
      </c>
    </row>
    <row r="4437" spans="1:28" x14ac:dyDescent="0.2">
      <c r="A4437" t="s">
        <v>4987</v>
      </c>
      <c r="B4437" t="s">
        <v>19</v>
      </c>
      <c r="C4437" t="s">
        <v>49</v>
      </c>
      <c r="D4437" t="s">
        <v>50</v>
      </c>
      <c r="E4437" s="5">
        <v>31.27</v>
      </c>
      <c r="F4437" t="s">
        <v>74</v>
      </c>
      <c r="G4437">
        <v>2</v>
      </c>
      <c r="H4437" s="1">
        <v>45657</v>
      </c>
      <c r="I4437" s="1" t="str">
        <f>TEXT(data[[#This Row],[OrderDate]],"mmm")</f>
        <v>Dec</v>
      </c>
      <c r="J4437" s="6">
        <v>0.37638888888888888</v>
      </c>
      <c r="K4437" s="6" t="str">
        <f>TEXT(data[[#This Row],[OrderTime]],"h")</f>
        <v>9</v>
      </c>
      <c r="L4437" s="1">
        <v>45657</v>
      </c>
      <c r="M4437" s="6">
        <v>0.50138888888888888</v>
      </c>
      <c r="N4437" t="s">
        <v>170</v>
      </c>
      <c r="O4437" t="s">
        <v>1895</v>
      </c>
      <c r="P4437" t="s">
        <v>36</v>
      </c>
      <c r="Q4437" t="s">
        <v>53</v>
      </c>
      <c r="R4437" t="s">
        <v>54</v>
      </c>
      <c r="S4437" t="s">
        <v>47</v>
      </c>
      <c r="T4437" t="s">
        <v>38</v>
      </c>
      <c r="U4437" t="s">
        <v>67</v>
      </c>
      <c r="V4437" s="5">
        <f>data[[#This Row],[PriceUSD]]*data[[#This Row],[Quantity]]</f>
        <v>62.54</v>
      </c>
      <c r="W4437" s="7">
        <f>data[[#This Row],[OrderDate]] + TIME(VALUE(LEFT(data[[#This Row],[OrderTime]],2)), VALUE(RIGHT(data[[#This Row],[OrderTime]],2)), 0)</f>
        <v>45657.061805555553</v>
      </c>
      <c r="X4437" s="7">
        <f>_xlfn.MINIFS(data[OrderDateTime], data[CustomerName], data[[#This Row],[CustomerName]])</f>
        <v>45510.038888888892</v>
      </c>
      <c r="Y4437" t="str">
        <f>IF(data[[#This Row],[OrderDateTime]]=data[[#This Row],[FirstOrderDateTime]], "New", "Returning")</f>
        <v>Returning</v>
      </c>
      <c r="Z4437" s="7">
        <f>data[[#This Row],[DeliveryDate]] + data[[#This Row],[DeliveryTime]]</f>
        <v>45657.501388888886</v>
      </c>
      <c r="AA4437" s="7">
        <f>data[[#This Row],[OrderDateTime]] + 1</f>
        <v>45658.061805555553</v>
      </c>
      <c r="AB4437" s="7" t="str">
        <f>IF(data[[#This Row],[DeliveryDateTime]] &lt;= data[[#This Row],[SLADue]], "On Time", "Late")</f>
        <v>On Time</v>
      </c>
    </row>
    <row r="4438" spans="1:28" x14ac:dyDescent="0.2">
      <c r="A4438" t="s">
        <v>4988</v>
      </c>
      <c r="B4438" t="s">
        <v>19</v>
      </c>
      <c r="C4438" t="s">
        <v>258</v>
      </c>
      <c r="D4438" t="s">
        <v>259</v>
      </c>
      <c r="E4438" s="5">
        <v>99.09</v>
      </c>
      <c r="F4438" t="s">
        <v>119</v>
      </c>
      <c r="G4438">
        <v>1</v>
      </c>
      <c r="H4438" s="1">
        <v>45879</v>
      </c>
      <c r="I4438" s="1" t="str">
        <f>TEXT(data[[#This Row],[OrderDate]],"mmm")</f>
        <v>Aug</v>
      </c>
      <c r="J4438" s="6">
        <v>0.52638888888888891</v>
      </c>
      <c r="K4438" s="6" t="str">
        <f>TEXT(data[[#This Row],[OrderTime]],"h")</f>
        <v>12</v>
      </c>
      <c r="L4438" s="1">
        <v>45880</v>
      </c>
      <c r="M4438" s="6">
        <v>0.56805555555555554</v>
      </c>
      <c r="N4438" t="s">
        <v>88</v>
      </c>
      <c r="O4438" t="s">
        <v>574</v>
      </c>
      <c r="P4438" t="s">
        <v>25</v>
      </c>
      <c r="Q4438" t="s">
        <v>26</v>
      </c>
      <c r="R4438" t="s">
        <v>261</v>
      </c>
      <c r="S4438" t="s">
        <v>28</v>
      </c>
      <c r="T4438" t="s">
        <v>29</v>
      </c>
      <c r="U4438" t="s">
        <v>30</v>
      </c>
      <c r="V4438" s="5">
        <f>data[[#This Row],[PriceUSD]]*data[[#This Row],[Quantity]]</f>
        <v>99.09</v>
      </c>
      <c r="W4438" s="7">
        <f>data[[#This Row],[OrderDate]] + TIME(VALUE(LEFT(data[[#This Row],[OrderTime]],2)), VALUE(RIGHT(data[[#This Row],[OrderTime]],2)), 0)</f>
        <v>45879.061805555553</v>
      </c>
      <c r="X4438" s="7">
        <f>_xlfn.MINIFS(data[OrderDateTime], data[CustomerName], data[[#This Row],[CustomerName]])</f>
        <v>45527.061805555553</v>
      </c>
      <c r="Y4438" t="str">
        <f>IF(data[[#This Row],[OrderDateTime]]=data[[#This Row],[FirstOrderDateTime]], "New", "Returning")</f>
        <v>Returning</v>
      </c>
      <c r="Z4438" s="7">
        <f>data[[#This Row],[DeliveryDate]] + data[[#This Row],[DeliveryTime]]</f>
        <v>45880.568055555559</v>
      </c>
      <c r="AA4438" s="7">
        <f>data[[#This Row],[OrderDateTime]] + 1</f>
        <v>45880.061805555553</v>
      </c>
      <c r="AB4438" s="7" t="str">
        <f>IF(data[[#This Row],[DeliveryDateTime]] &lt;= data[[#This Row],[SLADue]], "On Time", "Late")</f>
        <v>Late</v>
      </c>
    </row>
    <row r="4439" spans="1:28" x14ac:dyDescent="0.2">
      <c r="A4439" t="s">
        <v>4989</v>
      </c>
      <c r="B4439" t="s">
        <v>19</v>
      </c>
      <c r="C4439" t="s">
        <v>41</v>
      </c>
      <c r="D4439" t="s">
        <v>42</v>
      </c>
      <c r="E4439" s="5">
        <v>33.520000000000003</v>
      </c>
      <c r="F4439" t="s">
        <v>51</v>
      </c>
      <c r="G4439">
        <v>1</v>
      </c>
      <c r="H4439" s="1">
        <v>45875</v>
      </c>
      <c r="I4439" s="1" t="str">
        <f>TEXT(data[[#This Row],[OrderDate]],"mmm")</f>
        <v>Aug</v>
      </c>
      <c r="J4439" s="6">
        <v>0.84305555555555556</v>
      </c>
      <c r="K4439" s="6" t="str">
        <f>TEXT(data[[#This Row],[OrderTime]],"h")</f>
        <v>20</v>
      </c>
      <c r="L4439" s="1">
        <v>45876</v>
      </c>
      <c r="M4439" s="6">
        <v>0.69166666666666665</v>
      </c>
      <c r="N4439" t="s">
        <v>44</v>
      </c>
      <c r="O4439" t="s">
        <v>973</v>
      </c>
      <c r="P4439" t="s">
        <v>25</v>
      </c>
      <c r="Q4439" t="s">
        <v>53</v>
      </c>
      <c r="R4439" t="s">
        <v>46</v>
      </c>
      <c r="S4439" t="s">
        <v>28</v>
      </c>
      <c r="T4439" t="s">
        <v>38</v>
      </c>
      <c r="U4439" t="s">
        <v>39</v>
      </c>
      <c r="V4439" s="5">
        <f>data[[#This Row],[PriceUSD]]*data[[#This Row],[Quantity]]</f>
        <v>33.520000000000003</v>
      </c>
      <c r="W4439" s="7">
        <f>data[[#This Row],[OrderDate]] + TIME(VALUE(LEFT(data[[#This Row],[OrderTime]],2)), VALUE(RIGHT(data[[#This Row],[OrderTime]],2)), 0)</f>
        <v>45875.038888888892</v>
      </c>
      <c r="X4439" s="7">
        <f>_xlfn.MINIFS(data[OrderDateTime], data[CustomerName], data[[#This Row],[CustomerName]])</f>
        <v>45527.015277777777</v>
      </c>
      <c r="Y4439" t="str">
        <f>IF(data[[#This Row],[OrderDateTime]]=data[[#This Row],[FirstOrderDateTime]], "New", "Returning")</f>
        <v>Returning</v>
      </c>
      <c r="Z4439" s="7">
        <f>data[[#This Row],[DeliveryDate]] + data[[#This Row],[DeliveryTime]]</f>
        <v>45876.691666666666</v>
      </c>
      <c r="AA4439" s="7">
        <f>data[[#This Row],[OrderDateTime]] + 1</f>
        <v>45876.038888888892</v>
      </c>
      <c r="AB4439" s="7" t="str">
        <f>IF(data[[#This Row],[DeliveryDateTime]] &lt;= data[[#This Row],[SLADue]], "On Time", "Late")</f>
        <v>Late</v>
      </c>
    </row>
    <row r="4440" spans="1:28" x14ac:dyDescent="0.2">
      <c r="A4440" t="s">
        <v>4990</v>
      </c>
      <c r="B4440" t="s">
        <v>19</v>
      </c>
      <c r="C4440" t="s">
        <v>49</v>
      </c>
      <c r="D4440" t="s">
        <v>50</v>
      </c>
      <c r="E4440" s="5">
        <v>28.65</v>
      </c>
      <c r="F4440" t="s">
        <v>74</v>
      </c>
      <c r="G4440">
        <v>4</v>
      </c>
      <c r="H4440" s="1">
        <v>45735</v>
      </c>
      <c r="I4440" s="1" t="str">
        <f>TEXT(data[[#This Row],[OrderDate]],"mmm")</f>
        <v>Mar</v>
      </c>
      <c r="J4440" s="6">
        <v>0.81458333333333333</v>
      </c>
      <c r="K4440" s="6" t="str">
        <f>TEXT(data[[#This Row],[OrderTime]],"h")</f>
        <v>19</v>
      </c>
      <c r="L4440" s="1">
        <v>45737</v>
      </c>
      <c r="M4440" s="6">
        <v>0.74930555555555556</v>
      </c>
      <c r="N4440" t="s">
        <v>95</v>
      </c>
      <c r="O4440" t="s">
        <v>96</v>
      </c>
      <c r="P4440" t="s">
        <v>25</v>
      </c>
      <c r="Q4440" t="s">
        <v>53</v>
      </c>
      <c r="R4440" t="s">
        <v>54</v>
      </c>
      <c r="S4440" t="s">
        <v>105</v>
      </c>
      <c r="T4440" t="s">
        <v>136</v>
      </c>
      <c r="U4440" t="s">
        <v>30</v>
      </c>
      <c r="V4440" s="5">
        <f>data[[#This Row],[PriceUSD]]*data[[#This Row],[Quantity]]</f>
        <v>114.6</v>
      </c>
      <c r="W4440" s="7">
        <f>data[[#This Row],[OrderDate]] + TIME(VALUE(LEFT(data[[#This Row],[OrderTime]],2)), VALUE(RIGHT(data[[#This Row],[OrderTime]],2)), 0)</f>
        <v>45735.022916666669</v>
      </c>
      <c r="X4440" s="7">
        <f>_xlfn.MINIFS(data[OrderDateTime], data[CustomerName], data[[#This Row],[CustomerName]])</f>
        <v>45555.061805555553</v>
      </c>
      <c r="Y4440" t="str">
        <f>IF(data[[#This Row],[OrderDateTime]]=data[[#This Row],[FirstOrderDateTime]], "New", "Returning")</f>
        <v>Returning</v>
      </c>
      <c r="Z4440" s="7">
        <f>data[[#This Row],[DeliveryDate]] + data[[#This Row],[DeliveryTime]]</f>
        <v>45737.749305555553</v>
      </c>
      <c r="AA4440" s="7">
        <f>data[[#This Row],[OrderDateTime]] + 1</f>
        <v>45736.022916666669</v>
      </c>
      <c r="AB4440" s="7" t="str">
        <f>IF(data[[#This Row],[DeliveryDateTime]] &lt;= data[[#This Row],[SLADue]], "On Time", "Late")</f>
        <v>Late</v>
      </c>
    </row>
    <row r="4441" spans="1:28" x14ac:dyDescent="0.2">
      <c r="A4441" t="s">
        <v>4991</v>
      </c>
      <c r="B4441" t="s">
        <v>19</v>
      </c>
      <c r="C4441" t="s">
        <v>69</v>
      </c>
      <c r="D4441" t="s">
        <v>70</v>
      </c>
      <c r="E4441" s="5">
        <v>57.11</v>
      </c>
      <c r="F4441" t="s">
        <v>56</v>
      </c>
      <c r="G4441">
        <v>1</v>
      </c>
      <c r="H4441" s="1">
        <v>45559</v>
      </c>
      <c r="I4441" s="1" t="str">
        <f>TEXT(data[[#This Row],[OrderDate]],"mmm")</f>
        <v>Sep</v>
      </c>
      <c r="J4441" s="6">
        <v>0.80972222222222223</v>
      </c>
      <c r="K4441" s="6" t="str">
        <f>TEXT(data[[#This Row],[OrderTime]],"h")</f>
        <v>19</v>
      </c>
      <c r="L4441" s="1">
        <v>45560</v>
      </c>
      <c r="M4441" s="6">
        <v>0.85138888888888886</v>
      </c>
      <c r="N4441" t="s">
        <v>292</v>
      </c>
      <c r="O4441" t="s">
        <v>2461</v>
      </c>
      <c r="P4441" t="s">
        <v>77</v>
      </c>
      <c r="Q4441" t="s">
        <v>53</v>
      </c>
      <c r="R4441" t="s">
        <v>37</v>
      </c>
      <c r="S4441" t="s">
        <v>28</v>
      </c>
      <c r="T4441" t="s">
        <v>29</v>
      </c>
      <c r="U4441" t="s">
        <v>30</v>
      </c>
      <c r="V4441" s="5">
        <f>data[[#This Row],[PriceUSD]]*data[[#This Row],[Quantity]]</f>
        <v>57.11</v>
      </c>
      <c r="W4441" s="7">
        <f>data[[#This Row],[OrderDate]] + TIME(VALUE(LEFT(data[[#This Row],[OrderTime]],2)), VALUE(RIGHT(data[[#This Row],[OrderTime]],2)), 0)</f>
        <v>45559.015277777777</v>
      </c>
      <c r="X4441" s="7">
        <f>_xlfn.MINIFS(data[OrderDateTime], data[CustomerName], data[[#This Row],[CustomerName]])</f>
        <v>45539.052083333336</v>
      </c>
      <c r="Y4441" t="str">
        <f>IF(data[[#This Row],[OrderDateTime]]=data[[#This Row],[FirstOrderDateTime]], "New", "Returning")</f>
        <v>Returning</v>
      </c>
      <c r="Z4441" s="7">
        <f>data[[#This Row],[DeliveryDate]] + data[[#This Row],[DeliveryTime]]</f>
        <v>45560.851388888892</v>
      </c>
      <c r="AA4441" s="7">
        <f>data[[#This Row],[OrderDateTime]] + 1</f>
        <v>45560.015277777777</v>
      </c>
      <c r="AB4441" s="7" t="str">
        <f>IF(data[[#This Row],[DeliveryDateTime]] &lt;= data[[#This Row],[SLADue]], "On Time", "Late")</f>
        <v>Late</v>
      </c>
    </row>
    <row r="4442" spans="1:28" x14ac:dyDescent="0.2">
      <c r="A4442" t="s">
        <v>4992</v>
      </c>
      <c r="B4442" t="s">
        <v>19</v>
      </c>
      <c r="C4442" t="s">
        <v>258</v>
      </c>
      <c r="D4442" t="s">
        <v>259</v>
      </c>
      <c r="E4442" s="5">
        <v>94.8</v>
      </c>
      <c r="F4442" t="s">
        <v>51</v>
      </c>
      <c r="G4442">
        <v>1</v>
      </c>
      <c r="H4442" s="1">
        <v>45716</v>
      </c>
      <c r="I4442" s="1" t="str">
        <f>TEXT(data[[#This Row],[OrderDate]],"mmm")</f>
        <v>Feb</v>
      </c>
      <c r="J4442" s="6">
        <v>0.85277777777777775</v>
      </c>
      <c r="K4442" s="6" t="str">
        <f>TEXT(data[[#This Row],[OrderTime]],"h")</f>
        <v>20</v>
      </c>
      <c r="L4442" s="1">
        <v>45718</v>
      </c>
      <c r="M4442" s="6">
        <v>0.71875</v>
      </c>
      <c r="N4442" t="s">
        <v>163</v>
      </c>
      <c r="O4442" t="s">
        <v>244</v>
      </c>
      <c r="P4442" t="s">
        <v>77</v>
      </c>
      <c r="Q4442" t="s">
        <v>26</v>
      </c>
      <c r="R4442" t="s">
        <v>261</v>
      </c>
      <c r="S4442" t="s">
        <v>105</v>
      </c>
      <c r="T4442" t="s">
        <v>38</v>
      </c>
      <c r="U4442" t="s">
        <v>67</v>
      </c>
      <c r="V4442" s="5">
        <f>data[[#This Row],[PriceUSD]]*data[[#This Row],[Quantity]]</f>
        <v>94.8</v>
      </c>
      <c r="W4442" s="7">
        <f>data[[#This Row],[OrderDate]] + TIME(VALUE(LEFT(data[[#This Row],[OrderTime]],2)), VALUE(RIGHT(data[[#This Row],[OrderTime]],2)), 0)</f>
        <v>45716.054166666669</v>
      </c>
      <c r="X4442" s="7">
        <f>_xlfn.MINIFS(data[OrderDateTime], data[CustomerName], data[[#This Row],[CustomerName]])</f>
        <v>45558.017361111109</v>
      </c>
      <c r="Y4442" t="str">
        <f>IF(data[[#This Row],[OrderDateTime]]=data[[#This Row],[FirstOrderDateTime]], "New", "Returning")</f>
        <v>Returning</v>
      </c>
      <c r="Z4442" s="7">
        <f>data[[#This Row],[DeliveryDate]] + data[[#This Row],[DeliveryTime]]</f>
        <v>45718.71875</v>
      </c>
      <c r="AA4442" s="7">
        <f>data[[#This Row],[OrderDateTime]] + 1</f>
        <v>45717.054166666669</v>
      </c>
      <c r="AB4442" s="7" t="str">
        <f>IF(data[[#This Row],[DeliveryDateTime]] &lt;= data[[#This Row],[SLADue]], "On Time", "Late")</f>
        <v>Late</v>
      </c>
    </row>
    <row r="4443" spans="1:28" x14ac:dyDescent="0.2">
      <c r="A4443" t="s">
        <v>4993</v>
      </c>
      <c r="B4443" t="s">
        <v>19</v>
      </c>
      <c r="C4443" t="s">
        <v>391</v>
      </c>
      <c r="D4443" t="s">
        <v>392</v>
      </c>
      <c r="E4443" s="5">
        <v>21.67</v>
      </c>
      <c r="F4443" t="s">
        <v>43</v>
      </c>
      <c r="G4443">
        <v>2</v>
      </c>
      <c r="H4443" s="1">
        <v>45621</v>
      </c>
      <c r="I4443" s="1" t="str">
        <f>TEXT(data[[#This Row],[OrderDate]],"mmm")</f>
        <v>Nov</v>
      </c>
      <c r="J4443" s="6">
        <v>0.43819444444444444</v>
      </c>
      <c r="K4443" s="6" t="str">
        <f>TEXT(data[[#This Row],[OrderTime]],"h")</f>
        <v>10</v>
      </c>
      <c r="L4443" s="1">
        <v>45622</v>
      </c>
      <c r="M4443" s="6">
        <v>0.56319444444444444</v>
      </c>
      <c r="N4443" t="s">
        <v>34</v>
      </c>
      <c r="O4443" t="s">
        <v>1248</v>
      </c>
      <c r="P4443" t="s">
        <v>36</v>
      </c>
      <c r="Q4443" t="s">
        <v>26</v>
      </c>
      <c r="R4443" t="s">
        <v>394</v>
      </c>
      <c r="S4443" t="s">
        <v>28</v>
      </c>
      <c r="T4443" t="s">
        <v>136</v>
      </c>
      <c r="U4443" t="s">
        <v>30</v>
      </c>
      <c r="V4443" s="5">
        <f>data[[#This Row],[PriceUSD]]*data[[#This Row],[Quantity]]</f>
        <v>43.34</v>
      </c>
      <c r="W4443" s="7">
        <f>data[[#This Row],[OrderDate]] + TIME(VALUE(LEFT(data[[#This Row],[OrderTime]],2)), VALUE(RIGHT(data[[#This Row],[OrderTime]],2)), 0)</f>
        <v>45621.030555555553</v>
      </c>
      <c r="X4443" s="7">
        <f>_xlfn.MINIFS(data[OrderDateTime], data[CustomerName], data[[#This Row],[CustomerName]])</f>
        <v>45523.052083333336</v>
      </c>
      <c r="Y4443" t="str">
        <f>IF(data[[#This Row],[OrderDateTime]]=data[[#This Row],[FirstOrderDateTime]], "New", "Returning")</f>
        <v>Returning</v>
      </c>
      <c r="Z4443" s="7">
        <f>data[[#This Row],[DeliveryDate]] + data[[#This Row],[DeliveryTime]]</f>
        <v>45622.563194444447</v>
      </c>
      <c r="AA4443" s="7">
        <f>data[[#This Row],[OrderDateTime]] + 1</f>
        <v>45622.030555555553</v>
      </c>
      <c r="AB4443" s="7" t="str">
        <f>IF(data[[#This Row],[DeliveryDateTime]] &lt;= data[[#This Row],[SLADue]], "On Time", "Late")</f>
        <v>Late</v>
      </c>
    </row>
    <row r="4444" spans="1:28" x14ac:dyDescent="0.2">
      <c r="A4444" t="s">
        <v>4994</v>
      </c>
      <c r="B4444" t="s">
        <v>19</v>
      </c>
      <c r="C4444" t="s">
        <v>117</v>
      </c>
      <c r="D4444" t="s">
        <v>118</v>
      </c>
      <c r="E4444" s="5">
        <v>75.89</v>
      </c>
      <c r="F4444" t="s">
        <v>94</v>
      </c>
      <c r="G4444">
        <v>4</v>
      </c>
      <c r="H4444" s="1">
        <v>45684</v>
      </c>
      <c r="I4444" s="1" t="str">
        <f>TEXT(data[[#This Row],[OrderDate]],"mmm")</f>
        <v>Jan</v>
      </c>
      <c r="J4444" s="6">
        <v>0.54652777777777772</v>
      </c>
      <c r="K4444" s="6" t="str">
        <f>TEXT(data[[#This Row],[OrderTime]],"h")</f>
        <v>13</v>
      </c>
      <c r="L4444" s="1">
        <v>45684</v>
      </c>
      <c r="M4444" s="6">
        <v>0.75486111111111109</v>
      </c>
      <c r="N4444" t="s">
        <v>64</v>
      </c>
      <c r="O4444" t="s">
        <v>364</v>
      </c>
      <c r="P4444" t="s">
        <v>25</v>
      </c>
      <c r="Q4444" t="s">
        <v>26</v>
      </c>
      <c r="R4444" t="s">
        <v>66</v>
      </c>
      <c r="S4444" t="s">
        <v>47</v>
      </c>
      <c r="T4444" t="s">
        <v>29</v>
      </c>
      <c r="U4444" t="s">
        <v>30</v>
      </c>
      <c r="V4444" s="5">
        <f>data[[#This Row],[PriceUSD]]*data[[#This Row],[Quantity]]</f>
        <v>303.56</v>
      </c>
      <c r="W4444" s="7">
        <f>data[[#This Row],[OrderDate]] + TIME(VALUE(LEFT(data[[#This Row],[OrderTime]],2)), VALUE(RIGHT(data[[#This Row],[OrderTime]],2)), 0)</f>
        <v>45684.054166666669</v>
      </c>
      <c r="X4444" s="7">
        <f>_xlfn.MINIFS(data[OrderDateTime], data[CustomerName], data[[#This Row],[CustomerName]])</f>
        <v>45531.030555555553</v>
      </c>
      <c r="Y4444" t="str">
        <f>IF(data[[#This Row],[OrderDateTime]]=data[[#This Row],[FirstOrderDateTime]], "New", "Returning")</f>
        <v>Returning</v>
      </c>
      <c r="Z4444" s="7">
        <f>data[[#This Row],[DeliveryDate]] + data[[#This Row],[DeliveryTime]]</f>
        <v>45684.754861111112</v>
      </c>
      <c r="AA4444" s="7">
        <f>data[[#This Row],[OrderDateTime]] + 1</f>
        <v>45685.054166666669</v>
      </c>
      <c r="AB4444" s="7" t="str">
        <f>IF(data[[#This Row],[DeliveryDateTime]] &lt;= data[[#This Row],[SLADue]], "On Time", "Late")</f>
        <v>On Time</v>
      </c>
    </row>
    <row r="4445" spans="1:28" x14ac:dyDescent="0.2">
      <c r="A4445" t="s">
        <v>4995</v>
      </c>
      <c r="B4445" t="s">
        <v>19</v>
      </c>
      <c r="C4445" t="s">
        <v>290</v>
      </c>
      <c r="D4445" t="s">
        <v>291</v>
      </c>
      <c r="E4445" s="5">
        <v>71.14</v>
      </c>
      <c r="F4445" t="s">
        <v>22</v>
      </c>
      <c r="G4445">
        <v>1</v>
      </c>
      <c r="H4445" s="1">
        <v>45536</v>
      </c>
      <c r="I4445" s="1" t="str">
        <f>TEXT(data[[#This Row],[OrderDate]],"mmm")</f>
        <v>Sep</v>
      </c>
      <c r="J4445" s="6">
        <v>0.48888888888888887</v>
      </c>
      <c r="K4445" s="6" t="str">
        <f>TEXT(data[[#This Row],[OrderTime]],"h")</f>
        <v>11</v>
      </c>
      <c r="L4445" s="1">
        <v>45537</v>
      </c>
      <c r="M4445" s="6">
        <v>0.65555555555555556</v>
      </c>
      <c r="N4445" t="s">
        <v>163</v>
      </c>
      <c r="O4445" t="s">
        <v>589</v>
      </c>
      <c r="P4445" t="s">
        <v>77</v>
      </c>
      <c r="Q4445" t="s">
        <v>26</v>
      </c>
      <c r="R4445" t="s">
        <v>294</v>
      </c>
      <c r="S4445" t="s">
        <v>28</v>
      </c>
      <c r="T4445" t="s">
        <v>29</v>
      </c>
      <c r="U4445" t="s">
        <v>67</v>
      </c>
      <c r="V4445" s="5">
        <f>data[[#This Row],[PriceUSD]]*data[[#This Row],[Quantity]]</f>
        <v>71.14</v>
      </c>
      <c r="W4445" s="7">
        <f>data[[#This Row],[OrderDate]] + TIME(VALUE(LEFT(data[[#This Row],[OrderTime]],2)), VALUE(RIGHT(data[[#This Row],[OrderTime]],2)), 0)</f>
        <v>45536.061805555553</v>
      </c>
      <c r="X4445" s="7">
        <f>_xlfn.MINIFS(data[OrderDateTime], data[CustomerName], data[[#This Row],[CustomerName]])</f>
        <v>45536.061805555553</v>
      </c>
      <c r="Y4445" t="str">
        <f>IF(data[[#This Row],[OrderDateTime]]=data[[#This Row],[FirstOrderDateTime]], "New", "Returning")</f>
        <v>New</v>
      </c>
      <c r="Z4445" s="7">
        <f>data[[#This Row],[DeliveryDate]] + data[[#This Row],[DeliveryTime]]</f>
        <v>45537.655555555553</v>
      </c>
      <c r="AA4445" s="7">
        <f>data[[#This Row],[OrderDateTime]] + 1</f>
        <v>45537.061805555553</v>
      </c>
      <c r="AB4445" s="7" t="str">
        <f>IF(data[[#This Row],[DeliveryDateTime]] &lt;= data[[#This Row],[SLADue]], "On Time", "Late")</f>
        <v>Late</v>
      </c>
    </row>
    <row r="4446" spans="1:28" x14ac:dyDescent="0.2">
      <c r="A4446" t="s">
        <v>4996</v>
      </c>
      <c r="B4446" t="s">
        <v>19</v>
      </c>
      <c r="C4446" t="s">
        <v>49</v>
      </c>
      <c r="D4446" t="s">
        <v>50</v>
      </c>
      <c r="E4446" s="5">
        <v>35.619999999999997</v>
      </c>
      <c r="F4446" t="s">
        <v>74</v>
      </c>
      <c r="G4446">
        <v>1</v>
      </c>
      <c r="H4446" s="1">
        <v>45607</v>
      </c>
      <c r="I4446" s="1" t="str">
        <f>TEXT(data[[#This Row],[OrderDate]],"mmm")</f>
        <v>Nov</v>
      </c>
      <c r="J4446" s="6">
        <v>0.64930555555555558</v>
      </c>
      <c r="K4446" s="6" t="str">
        <f>TEXT(data[[#This Row],[OrderTime]],"h")</f>
        <v>15</v>
      </c>
      <c r="L4446" s="1">
        <v>45608</v>
      </c>
      <c r="M4446" s="6">
        <v>0.85763888888888884</v>
      </c>
      <c r="N4446" t="s">
        <v>95</v>
      </c>
      <c r="O4446" t="s">
        <v>241</v>
      </c>
      <c r="P4446" t="s">
        <v>25</v>
      </c>
      <c r="Q4446" t="s">
        <v>26</v>
      </c>
      <c r="R4446" t="s">
        <v>54</v>
      </c>
      <c r="S4446" t="s">
        <v>28</v>
      </c>
      <c r="T4446" t="s">
        <v>136</v>
      </c>
      <c r="U4446" t="s">
        <v>30</v>
      </c>
      <c r="V4446" s="5">
        <f>data[[#This Row],[PriceUSD]]*data[[#This Row],[Quantity]]</f>
        <v>35.619999999999997</v>
      </c>
      <c r="W4446" s="7">
        <f>data[[#This Row],[OrderDate]] + TIME(VALUE(LEFT(data[[#This Row],[OrderTime]],2)), VALUE(RIGHT(data[[#This Row],[OrderTime]],2)), 0)</f>
        <v>45607.038888888892</v>
      </c>
      <c r="X4446" s="7">
        <f>_xlfn.MINIFS(data[OrderDateTime], data[CustomerName], data[[#This Row],[CustomerName]])</f>
        <v>45515.007638888892</v>
      </c>
      <c r="Y4446" t="str">
        <f>IF(data[[#This Row],[OrderDateTime]]=data[[#This Row],[FirstOrderDateTime]], "New", "Returning")</f>
        <v>Returning</v>
      </c>
      <c r="Z4446" s="7">
        <f>data[[#This Row],[DeliveryDate]] + data[[#This Row],[DeliveryTime]]</f>
        <v>45608.857638888891</v>
      </c>
      <c r="AA4446" s="7">
        <f>data[[#This Row],[OrderDateTime]] + 1</f>
        <v>45608.038888888892</v>
      </c>
      <c r="AB4446" s="7" t="str">
        <f>IF(data[[#This Row],[DeliveryDateTime]] &lt;= data[[#This Row],[SLADue]], "On Time", "Late")</f>
        <v>Late</v>
      </c>
    </row>
    <row r="4447" spans="1:28" x14ac:dyDescent="0.2">
      <c r="A4447" t="s">
        <v>4997</v>
      </c>
      <c r="B4447" t="s">
        <v>19</v>
      </c>
      <c r="C4447" t="s">
        <v>41</v>
      </c>
      <c r="D4447" t="s">
        <v>42</v>
      </c>
      <c r="E4447" s="5">
        <v>37.44</v>
      </c>
      <c r="F4447" t="s">
        <v>43</v>
      </c>
      <c r="G4447">
        <v>1</v>
      </c>
      <c r="H4447" s="1">
        <v>45728</v>
      </c>
      <c r="I4447" s="1" t="str">
        <f>TEXT(data[[#This Row],[OrderDate]],"mmm")</f>
        <v>Mar</v>
      </c>
      <c r="J4447" s="6">
        <v>0.42222222222222222</v>
      </c>
      <c r="K4447" s="6" t="str">
        <f>TEXT(data[[#This Row],[OrderTime]],"h")</f>
        <v>10</v>
      </c>
      <c r="L4447" s="1">
        <v>45729</v>
      </c>
      <c r="M4447" s="6">
        <v>0.42222222222222222</v>
      </c>
      <c r="N4447" t="s">
        <v>88</v>
      </c>
      <c r="O4447" t="s">
        <v>1958</v>
      </c>
      <c r="P4447" t="s">
        <v>25</v>
      </c>
      <c r="Q4447" t="s">
        <v>26</v>
      </c>
      <c r="R4447" t="s">
        <v>46</v>
      </c>
      <c r="S4447" t="s">
        <v>28</v>
      </c>
      <c r="T4447" t="s">
        <v>38</v>
      </c>
      <c r="U4447" t="s">
        <v>30</v>
      </c>
      <c r="V4447" s="5">
        <f>data[[#This Row],[PriceUSD]]*data[[#This Row],[Quantity]]</f>
        <v>37.44</v>
      </c>
      <c r="W4447" s="7">
        <f>data[[#This Row],[OrderDate]] + TIME(VALUE(LEFT(data[[#This Row],[OrderTime]],2)), VALUE(RIGHT(data[[#This Row],[OrderTime]],2)), 0)</f>
        <v>45728.015277777777</v>
      </c>
      <c r="X4447" s="7">
        <f>_xlfn.MINIFS(data[OrderDateTime], data[CustomerName], data[[#This Row],[CustomerName]])</f>
        <v>45519.030555555553</v>
      </c>
      <c r="Y4447" t="str">
        <f>IF(data[[#This Row],[OrderDateTime]]=data[[#This Row],[FirstOrderDateTime]], "New", "Returning")</f>
        <v>Returning</v>
      </c>
      <c r="Z4447" s="7">
        <f>data[[#This Row],[DeliveryDate]] + data[[#This Row],[DeliveryTime]]</f>
        <v>45729.422222222223</v>
      </c>
      <c r="AA4447" s="7">
        <f>data[[#This Row],[OrderDateTime]] + 1</f>
        <v>45729.015277777777</v>
      </c>
      <c r="AB4447" s="7" t="str">
        <f>IF(data[[#This Row],[DeliveryDateTime]] &lt;= data[[#This Row],[SLADue]], "On Time", "Late")</f>
        <v>Late</v>
      </c>
    </row>
    <row r="4448" spans="1:28" x14ac:dyDescent="0.2">
      <c r="A4448" t="s">
        <v>4998</v>
      </c>
      <c r="B4448" t="s">
        <v>19</v>
      </c>
      <c r="C4448" t="s">
        <v>117</v>
      </c>
      <c r="D4448" t="s">
        <v>118</v>
      </c>
      <c r="E4448" s="5">
        <v>80.69</v>
      </c>
      <c r="F4448" t="s">
        <v>182</v>
      </c>
      <c r="G4448">
        <v>1</v>
      </c>
      <c r="H4448" s="1">
        <v>45776</v>
      </c>
      <c r="I4448" s="1" t="str">
        <f>TEXT(data[[#This Row],[OrderDate]],"mmm")</f>
        <v>Apr</v>
      </c>
      <c r="J4448" s="6">
        <v>0.55694444444444446</v>
      </c>
      <c r="K4448" s="6" t="str">
        <f>TEXT(data[[#This Row],[OrderTime]],"h")</f>
        <v>13</v>
      </c>
      <c r="L4448" s="1">
        <v>45776</v>
      </c>
      <c r="M4448" s="6">
        <v>0.84861111111111109</v>
      </c>
      <c r="N4448" t="s">
        <v>112</v>
      </c>
      <c r="O4448" t="s">
        <v>277</v>
      </c>
      <c r="P4448" t="s">
        <v>36</v>
      </c>
      <c r="Q4448" t="s">
        <v>26</v>
      </c>
      <c r="R4448" t="s">
        <v>66</v>
      </c>
      <c r="S4448" t="s">
        <v>47</v>
      </c>
      <c r="T4448" t="s">
        <v>38</v>
      </c>
      <c r="U4448" t="s">
        <v>30</v>
      </c>
      <c r="V4448" s="5">
        <f>data[[#This Row],[PriceUSD]]*data[[#This Row],[Quantity]]</f>
        <v>80.69</v>
      </c>
      <c r="W4448" s="7">
        <f>data[[#This Row],[OrderDate]] + TIME(VALUE(LEFT(data[[#This Row],[OrderTime]],2)), VALUE(RIGHT(data[[#This Row],[OrderTime]],2)), 0)</f>
        <v>45776.030555555553</v>
      </c>
      <c r="X4448" s="7">
        <f>_xlfn.MINIFS(data[OrderDateTime], data[CustomerName], data[[#This Row],[CustomerName]])</f>
        <v>45588.061805555553</v>
      </c>
      <c r="Y4448" t="str">
        <f>IF(data[[#This Row],[OrderDateTime]]=data[[#This Row],[FirstOrderDateTime]], "New", "Returning")</f>
        <v>Returning</v>
      </c>
      <c r="Z4448" s="7">
        <f>data[[#This Row],[DeliveryDate]] + data[[#This Row],[DeliveryTime]]</f>
        <v>45776.848611111112</v>
      </c>
      <c r="AA4448" s="7">
        <f>data[[#This Row],[OrderDateTime]] + 1</f>
        <v>45777.030555555553</v>
      </c>
      <c r="AB4448" s="7" t="str">
        <f>IF(data[[#This Row],[DeliveryDateTime]] &lt;= data[[#This Row],[SLADue]], "On Time", "Late")</f>
        <v>On Time</v>
      </c>
    </row>
    <row r="4449" spans="1:28" x14ac:dyDescent="0.2">
      <c r="A4449" t="s">
        <v>4999</v>
      </c>
      <c r="B4449" t="s">
        <v>19</v>
      </c>
      <c r="C4449" t="s">
        <v>258</v>
      </c>
      <c r="D4449" t="s">
        <v>259</v>
      </c>
      <c r="E4449" s="5">
        <v>121.25</v>
      </c>
      <c r="F4449" t="s">
        <v>51</v>
      </c>
      <c r="G4449">
        <v>1</v>
      </c>
      <c r="H4449" s="1">
        <v>45694</v>
      </c>
      <c r="I4449" s="1" t="str">
        <f>TEXT(data[[#This Row],[OrderDate]],"mmm")</f>
        <v>Feb</v>
      </c>
      <c r="J4449" s="6">
        <v>0.68958333333333333</v>
      </c>
      <c r="K4449" s="6" t="str">
        <f>TEXT(data[[#This Row],[OrderTime]],"h")</f>
        <v>16</v>
      </c>
      <c r="L4449" s="1">
        <v>45695</v>
      </c>
      <c r="M4449" s="6">
        <v>0.56874999999999998</v>
      </c>
      <c r="N4449" t="s">
        <v>292</v>
      </c>
      <c r="O4449" t="s">
        <v>58</v>
      </c>
      <c r="P4449" t="s">
        <v>77</v>
      </c>
      <c r="Q4449" t="s">
        <v>26</v>
      </c>
      <c r="R4449" t="s">
        <v>261</v>
      </c>
      <c r="S4449" t="s">
        <v>28</v>
      </c>
      <c r="T4449" t="s">
        <v>106</v>
      </c>
      <c r="U4449" t="s">
        <v>39</v>
      </c>
      <c r="V4449" s="5">
        <f>data[[#This Row],[PriceUSD]]*data[[#This Row],[Quantity]]</f>
        <v>121.25</v>
      </c>
      <c r="W4449" s="7">
        <f>data[[#This Row],[OrderDate]] + TIME(VALUE(LEFT(data[[#This Row],[OrderTime]],2)), VALUE(RIGHT(data[[#This Row],[OrderTime]],2)), 0)</f>
        <v>45694.022916666669</v>
      </c>
      <c r="X4449" s="7">
        <f>_xlfn.MINIFS(data[OrderDateTime], data[CustomerName], data[[#This Row],[CustomerName]])</f>
        <v>45506.061805555553</v>
      </c>
      <c r="Y4449" t="str">
        <f>IF(data[[#This Row],[OrderDateTime]]=data[[#This Row],[FirstOrderDateTime]], "New", "Returning")</f>
        <v>Returning</v>
      </c>
      <c r="Z4449" s="7">
        <f>data[[#This Row],[DeliveryDate]] + data[[#This Row],[DeliveryTime]]</f>
        <v>45695.568749999999</v>
      </c>
      <c r="AA4449" s="7">
        <f>data[[#This Row],[OrderDateTime]] + 1</f>
        <v>45695.022916666669</v>
      </c>
      <c r="AB4449" s="7" t="str">
        <f>IF(data[[#This Row],[DeliveryDateTime]] &lt;= data[[#This Row],[SLADue]], "On Time", "Late")</f>
        <v>Late</v>
      </c>
    </row>
    <row r="4450" spans="1:28" x14ac:dyDescent="0.2">
      <c r="A4450" t="s">
        <v>5000</v>
      </c>
      <c r="B4450" t="s">
        <v>19</v>
      </c>
      <c r="C4450" t="s">
        <v>20</v>
      </c>
      <c r="D4450" t="s">
        <v>21</v>
      </c>
      <c r="E4450" s="5">
        <v>17.8</v>
      </c>
      <c r="F4450" t="s">
        <v>22</v>
      </c>
      <c r="G4450">
        <v>1</v>
      </c>
      <c r="H4450" s="1">
        <v>45602</v>
      </c>
      <c r="I4450" s="1" t="str">
        <f>TEXT(data[[#This Row],[OrderDate]],"mmm")</f>
        <v>Nov</v>
      </c>
      <c r="J4450" s="6">
        <v>0.84861111111111109</v>
      </c>
      <c r="K4450" s="6" t="str">
        <f>TEXT(data[[#This Row],[OrderTime]],"h")</f>
        <v>20</v>
      </c>
      <c r="L4450" s="1">
        <v>45603</v>
      </c>
      <c r="M4450" s="6">
        <v>0.89027777777777772</v>
      </c>
      <c r="N4450" t="s">
        <v>123</v>
      </c>
      <c r="O4450" t="s">
        <v>920</v>
      </c>
      <c r="P4450" t="s">
        <v>36</v>
      </c>
      <c r="Q4450" t="s">
        <v>26</v>
      </c>
      <c r="R4450" t="s">
        <v>27</v>
      </c>
      <c r="S4450" t="s">
        <v>28</v>
      </c>
      <c r="T4450" t="s">
        <v>29</v>
      </c>
      <c r="U4450" t="s">
        <v>30</v>
      </c>
      <c r="V4450" s="5">
        <f>data[[#This Row],[PriceUSD]]*data[[#This Row],[Quantity]]</f>
        <v>17.8</v>
      </c>
      <c r="W4450" s="7">
        <f>data[[#This Row],[OrderDate]] + TIME(VALUE(LEFT(data[[#This Row],[OrderTime]],2)), VALUE(RIGHT(data[[#This Row],[OrderTime]],2)), 0)</f>
        <v>45602.007638888892</v>
      </c>
      <c r="X4450" s="7">
        <f>_xlfn.MINIFS(data[OrderDateTime], data[CustomerName], data[[#This Row],[CustomerName]])</f>
        <v>45533.054166666669</v>
      </c>
      <c r="Y4450" t="str">
        <f>IF(data[[#This Row],[OrderDateTime]]=data[[#This Row],[FirstOrderDateTime]], "New", "Returning")</f>
        <v>Returning</v>
      </c>
      <c r="Z4450" s="7">
        <f>data[[#This Row],[DeliveryDate]] + data[[#This Row],[DeliveryTime]]</f>
        <v>45603.890277777777</v>
      </c>
      <c r="AA4450" s="7">
        <f>data[[#This Row],[OrderDateTime]] + 1</f>
        <v>45603.007638888892</v>
      </c>
      <c r="AB4450" s="7" t="str">
        <f>IF(data[[#This Row],[DeliveryDateTime]] &lt;= data[[#This Row],[SLADue]], "On Time", "Late")</f>
        <v>Late</v>
      </c>
    </row>
    <row r="4451" spans="1:28" x14ac:dyDescent="0.2">
      <c r="A4451" t="s">
        <v>5001</v>
      </c>
      <c r="B4451" t="s">
        <v>19</v>
      </c>
      <c r="C4451" t="s">
        <v>126</v>
      </c>
      <c r="D4451" t="s">
        <v>127</v>
      </c>
      <c r="E4451" s="5">
        <v>21.16</v>
      </c>
      <c r="F4451" t="s">
        <v>138</v>
      </c>
      <c r="G4451">
        <v>1</v>
      </c>
      <c r="H4451" s="1">
        <v>45821</v>
      </c>
      <c r="I4451" s="1" t="str">
        <f>TEXT(data[[#This Row],[OrderDate]],"mmm")</f>
        <v>Jun</v>
      </c>
      <c r="J4451" s="6">
        <v>0.46597222222222223</v>
      </c>
      <c r="K4451" s="6" t="str">
        <f>TEXT(data[[#This Row],[OrderTime]],"h")</f>
        <v>11</v>
      </c>
      <c r="L4451" s="1">
        <v>45821</v>
      </c>
      <c r="M4451" s="6">
        <v>0.63263888888888886</v>
      </c>
      <c r="N4451" t="s">
        <v>120</v>
      </c>
      <c r="O4451" t="s">
        <v>239</v>
      </c>
      <c r="P4451" t="s">
        <v>25</v>
      </c>
      <c r="Q4451" t="s">
        <v>53</v>
      </c>
      <c r="R4451" t="s">
        <v>129</v>
      </c>
      <c r="S4451" t="s">
        <v>47</v>
      </c>
      <c r="T4451" t="s">
        <v>136</v>
      </c>
      <c r="U4451" t="s">
        <v>30</v>
      </c>
      <c r="V4451" s="5">
        <f>data[[#This Row],[PriceUSD]]*data[[#This Row],[Quantity]]</f>
        <v>21.16</v>
      </c>
      <c r="W4451" s="7">
        <f>data[[#This Row],[OrderDate]] + TIME(VALUE(LEFT(data[[#This Row],[OrderTime]],2)), VALUE(RIGHT(data[[#This Row],[OrderTime]],2)), 0)</f>
        <v>45821.015277777777</v>
      </c>
      <c r="X4451" s="7">
        <f>_xlfn.MINIFS(data[OrderDateTime], data[CustomerName], data[[#This Row],[CustomerName]])</f>
        <v>45547.030555555553</v>
      </c>
      <c r="Y4451" t="str">
        <f>IF(data[[#This Row],[OrderDateTime]]=data[[#This Row],[FirstOrderDateTime]], "New", "Returning")</f>
        <v>Returning</v>
      </c>
      <c r="Z4451" s="7">
        <f>data[[#This Row],[DeliveryDate]] + data[[#This Row],[DeliveryTime]]</f>
        <v>45821.632638888892</v>
      </c>
      <c r="AA4451" s="7">
        <f>data[[#This Row],[OrderDateTime]] + 1</f>
        <v>45822.015277777777</v>
      </c>
      <c r="AB4451" s="7" t="str">
        <f>IF(data[[#This Row],[DeliveryDateTime]] &lt;= data[[#This Row],[SLADue]], "On Time", "Late")</f>
        <v>On Time</v>
      </c>
    </row>
    <row r="4452" spans="1:28" x14ac:dyDescent="0.2">
      <c r="A4452" t="s">
        <v>5002</v>
      </c>
      <c r="B4452" t="s">
        <v>19</v>
      </c>
      <c r="C4452" t="s">
        <v>49</v>
      </c>
      <c r="D4452" t="s">
        <v>50</v>
      </c>
      <c r="E4452" s="5">
        <v>28.02</v>
      </c>
      <c r="F4452" t="s">
        <v>51</v>
      </c>
      <c r="G4452">
        <v>2</v>
      </c>
      <c r="H4452" s="1">
        <v>45600</v>
      </c>
      <c r="I4452" s="1" t="str">
        <f>TEXT(data[[#This Row],[OrderDate]],"mmm")</f>
        <v>Nov</v>
      </c>
      <c r="J4452" s="6">
        <v>0.45902777777777776</v>
      </c>
      <c r="K4452" s="6" t="str">
        <f>TEXT(data[[#This Row],[OrderTime]],"h")</f>
        <v>11</v>
      </c>
      <c r="L4452" s="1">
        <v>45600</v>
      </c>
      <c r="M4452" s="6">
        <v>0.75069444444444444</v>
      </c>
      <c r="N4452" t="s">
        <v>145</v>
      </c>
      <c r="O4452" t="s">
        <v>864</v>
      </c>
      <c r="P4452" t="s">
        <v>77</v>
      </c>
      <c r="Q4452" t="s">
        <v>53</v>
      </c>
      <c r="R4452" t="s">
        <v>54</v>
      </c>
      <c r="S4452" t="s">
        <v>47</v>
      </c>
      <c r="T4452" t="s">
        <v>106</v>
      </c>
      <c r="U4452" t="s">
        <v>30</v>
      </c>
      <c r="V4452" s="5">
        <f>data[[#This Row],[PriceUSD]]*data[[#This Row],[Quantity]]</f>
        <v>56.04</v>
      </c>
      <c r="W4452" s="7">
        <f>data[[#This Row],[OrderDate]] + TIME(VALUE(LEFT(data[[#This Row],[OrderTime]],2)), VALUE(RIGHT(data[[#This Row],[OrderTime]],2)), 0)</f>
        <v>45600.054166666669</v>
      </c>
      <c r="X4452" s="7">
        <f>_xlfn.MINIFS(data[OrderDateTime], data[CustomerName], data[[#This Row],[CustomerName]])</f>
        <v>45509.015277777777</v>
      </c>
      <c r="Y4452" t="str">
        <f>IF(data[[#This Row],[OrderDateTime]]=data[[#This Row],[FirstOrderDateTime]], "New", "Returning")</f>
        <v>Returning</v>
      </c>
      <c r="Z4452" s="7">
        <f>data[[#This Row],[DeliveryDate]] + data[[#This Row],[DeliveryTime]]</f>
        <v>45600.750694444447</v>
      </c>
      <c r="AA4452" s="7">
        <f>data[[#This Row],[OrderDateTime]] + 1</f>
        <v>45601.054166666669</v>
      </c>
      <c r="AB4452" s="7" t="str">
        <f>IF(data[[#This Row],[DeliveryDateTime]] &lt;= data[[#This Row],[SLADue]], "On Time", "Late")</f>
        <v>On Time</v>
      </c>
    </row>
    <row r="4453" spans="1:28" x14ac:dyDescent="0.2">
      <c r="A4453" t="s">
        <v>5003</v>
      </c>
      <c r="B4453" t="s">
        <v>19</v>
      </c>
      <c r="C4453" t="s">
        <v>126</v>
      </c>
      <c r="D4453" t="s">
        <v>127</v>
      </c>
      <c r="E4453" s="5">
        <v>20.79</v>
      </c>
      <c r="F4453" t="s">
        <v>138</v>
      </c>
      <c r="G4453">
        <v>1</v>
      </c>
      <c r="H4453" s="1">
        <v>45678</v>
      </c>
      <c r="I4453" s="1" t="str">
        <f>TEXT(data[[#This Row],[OrderDate]],"mmm")</f>
        <v>Jan</v>
      </c>
      <c r="J4453" s="6">
        <v>0.40416666666666667</v>
      </c>
      <c r="K4453" s="6" t="str">
        <f>TEXT(data[[#This Row],[OrderTime]],"h")</f>
        <v>9</v>
      </c>
      <c r="L4453" s="1">
        <v>45679</v>
      </c>
      <c r="M4453" s="6">
        <v>0.61250000000000004</v>
      </c>
      <c r="N4453" t="s">
        <v>75</v>
      </c>
      <c r="O4453" t="s">
        <v>157</v>
      </c>
      <c r="P4453" t="s">
        <v>25</v>
      </c>
      <c r="Q4453" t="s">
        <v>26</v>
      </c>
      <c r="R4453" t="s">
        <v>129</v>
      </c>
      <c r="S4453" t="s">
        <v>28</v>
      </c>
      <c r="T4453" t="s">
        <v>38</v>
      </c>
      <c r="U4453" t="s">
        <v>67</v>
      </c>
      <c r="V4453" s="5">
        <f>data[[#This Row],[PriceUSD]]*data[[#This Row],[Quantity]]</f>
        <v>20.79</v>
      </c>
      <c r="W4453" s="7">
        <f>data[[#This Row],[OrderDate]] + TIME(VALUE(LEFT(data[[#This Row],[OrderTime]],2)), VALUE(RIGHT(data[[#This Row],[OrderTime]],2)), 0)</f>
        <v>45678.046527777777</v>
      </c>
      <c r="X4453" s="7">
        <f>_xlfn.MINIFS(data[OrderDateTime], data[CustomerName], data[[#This Row],[CustomerName]])</f>
        <v>45540.038888888892</v>
      </c>
      <c r="Y4453" t="str">
        <f>IF(data[[#This Row],[OrderDateTime]]=data[[#This Row],[FirstOrderDateTime]], "New", "Returning")</f>
        <v>Returning</v>
      </c>
      <c r="Z4453" s="7">
        <f>data[[#This Row],[DeliveryDate]] + data[[#This Row],[DeliveryTime]]</f>
        <v>45679.612500000003</v>
      </c>
      <c r="AA4453" s="7">
        <f>data[[#This Row],[OrderDateTime]] + 1</f>
        <v>45679.046527777777</v>
      </c>
      <c r="AB4453" s="7" t="str">
        <f>IF(data[[#This Row],[DeliveryDateTime]] &lt;= data[[#This Row],[SLADue]], "On Time", "Late")</f>
        <v>Late</v>
      </c>
    </row>
    <row r="4454" spans="1:28" x14ac:dyDescent="0.2">
      <c r="A4454" t="s">
        <v>5004</v>
      </c>
      <c r="B4454" t="s">
        <v>19</v>
      </c>
      <c r="C4454" t="s">
        <v>110</v>
      </c>
      <c r="D4454" t="s">
        <v>111</v>
      </c>
      <c r="E4454" s="5">
        <v>10.7</v>
      </c>
      <c r="F4454" t="s">
        <v>71</v>
      </c>
      <c r="G4454">
        <v>1</v>
      </c>
      <c r="H4454" s="1">
        <v>45701</v>
      </c>
      <c r="I4454" s="1" t="str">
        <f>TEXT(data[[#This Row],[OrderDate]],"mmm")</f>
        <v>Feb</v>
      </c>
      <c r="J4454" s="6">
        <v>0.42430555555555555</v>
      </c>
      <c r="K4454" s="6" t="str">
        <f>TEXT(data[[#This Row],[OrderTime]],"h")</f>
        <v>10</v>
      </c>
      <c r="L4454" s="1">
        <v>45702</v>
      </c>
      <c r="M4454" s="6">
        <v>0.42430555555555555</v>
      </c>
      <c r="N4454" t="s">
        <v>57</v>
      </c>
      <c r="O4454" t="s">
        <v>1265</v>
      </c>
      <c r="P4454" t="s">
        <v>25</v>
      </c>
      <c r="Q4454" t="s">
        <v>53</v>
      </c>
      <c r="R4454" t="s">
        <v>114</v>
      </c>
      <c r="S4454" t="s">
        <v>28</v>
      </c>
      <c r="T4454" t="s">
        <v>38</v>
      </c>
      <c r="U4454" t="s">
        <v>30</v>
      </c>
      <c r="V4454" s="5">
        <f>data[[#This Row],[PriceUSD]]*data[[#This Row],[Quantity]]</f>
        <v>10.7</v>
      </c>
      <c r="W4454" s="7">
        <f>data[[#This Row],[OrderDate]] + TIME(VALUE(LEFT(data[[#This Row],[OrderTime]],2)), VALUE(RIGHT(data[[#This Row],[OrderTime]],2)), 0)</f>
        <v>45701.038888888892</v>
      </c>
      <c r="X4454" s="7">
        <f>_xlfn.MINIFS(data[OrderDateTime], data[CustomerName], data[[#This Row],[CustomerName]])</f>
        <v>45508.054166666669</v>
      </c>
      <c r="Y4454" t="str">
        <f>IF(data[[#This Row],[OrderDateTime]]=data[[#This Row],[FirstOrderDateTime]], "New", "Returning")</f>
        <v>Returning</v>
      </c>
      <c r="Z4454" s="7">
        <f>data[[#This Row],[DeliveryDate]] + data[[#This Row],[DeliveryTime]]</f>
        <v>45702.424305555556</v>
      </c>
      <c r="AA4454" s="7">
        <f>data[[#This Row],[OrderDateTime]] + 1</f>
        <v>45702.038888888892</v>
      </c>
      <c r="AB4454" s="7" t="str">
        <f>IF(data[[#This Row],[DeliveryDateTime]] &lt;= data[[#This Row],[SLADue]], "On Time", "Late")</f>
        <v>Late</v>
      </c>
    </row>
    <row r="4455" spans="1:28" x14ac:dyDescent="0.2">
      <c r="A4455" t="s">
        <v>5005</v>
      </c>
      <c r="B4455" t="s">
        <v>19</v>
      </c>
      <c r="C4455" t="s">
        <v>101</v>
      </c>
      <c r="D4455" t="s">
        <v>102</v>
      </c>
      <c r="E4455" s="5">
        <v>29.22</v>
      </c>
      <c r="F4455" t="s">
        <v>81</v>
      </c>
      <c r="G4455">
        <v>1</v>
      </c>
      <c r="H4455" s="1">
        <v>45742</v>
      </c>
      <c r="I4455" s="1" t="str">
        <f>TEXT(data[[#This Row],[OrderDate]],"mmm")</f>
        <v>Mar</v>
      </c>
      <c r="J4455" s="6">
        <v>0.46319444444444446</v>
      </c>
      <c r="K4455" s="6" t="str">
        <f>TEXT(data[[#This Row],[OrderTime]],"h")</f>
        <v>11</v>
      </c>
      <c r="L4455" s="1">
        <v>45742</v>
      </c>
      <c r="M4455" s="6">
        <v>0.62986111111111109</v>
      </c>
      <c r="N4455" t="s">
        <v>75</v>
      </c>
      <c r="O4455" t="s">
        <v>469</v>
      </c>
      <c r="P4455" t="s">
        <v>77</v>
      </c>
      <c r="Q4455" t="s">
        <v>26</v>
      </c>
      <c r="R4455" t="s">
        <v>83</v>
      </c>
      <c r="S4455" t="s">
        <v>47</v>
      </c>
      <c r="T4455" t="s">
        <v>38</v>
      </c>
      <c r="U4455" t="s">
        <v>67</v>
      </c>
      <c r="V4455" s="5">
        <f>data[[#This Row],[PriceUSD]]*data[[#This Row],[Quantity]]</f>
        <v>29.22</v>
      </c>
      <c r="W4455" s="7">
        <f>data[[#This Row],[OrderDate]] + TIME(VALUE(LEFT(data[[#This Row],[OrderTime]],2)), VALUE(RIGHT(data[[#This Row],[OrderTime]],2)), 0)</f>
        <v>45742.030555555553</v>
      </c>
      <c r="X4455" s="7">
        <f>_xlfn.MINIFS(data[OrderDateTime], data[CustomerName], data[[#This Row],[CustomerName]])</f>
        <v>45522.030555555553</v>
      </c>
      <c r="Y4455" t="str">
        <f>IF(data[[#This Row],[OrderDateTime]]=data[[#This Row],[FirstOrderDateTime]], "New", "Returning")</f>
        <v>Returning</v>
      </c>
      <c r="Z4455" s="7">
        <f>data[[#This Row],[DeliveryDate]] + data[[#This Row],[DeliveryTime]]</f>
        <v>45742.629861111112</v>
      </c>
      <c r="AA4455" s="7">
        <f>data[[#This Row],[OrderDateTime]] + 1</f>
        <v>45743.030555555553</v>
      </c>
      <c r="AB4455" s="7" t="str">
        <f>IF(data[[#This Row],[DeliveryDateTime]] &lt;= data[[#This Row],[SLADue]], "On Time", "Late")</f>
        <v>On Time</v>
      </c>
    </row>
    <row r="4456" spans="1:28" x14ac:dyDescent="0.2">
      <c r="A4456" t="s">
        <v>5006</v>
      </c>
      <c r="B4456" t="s">
        <v>19</v>
      </c>
      <c r="C4456" t="s">
        <v>92</v>
      </c>
      <c r="D4456" t="s">
        <v>93</v>
      </c>
      <c r="E4456" s="5">
        <v>86.3</v>
      </c>
      <c r="F4456" t="s">
        <v>94</v>
      </c>
      <c r="G4456">
        <v>3</v>
      </c>
      <c r="H4456" s="1">
        <v>45707</v>
      </c>
      <c r="I4456" s="1" t="str">
        <f>TEXT(data[[#This Row],[OrderDate]],"mmm")</f>
        <v>Feb</v>
      </c>
      <c r="J4456" s="6">
        <v>0.43472222222222223</v>
      </c>
      <c r="K4456" s="6" t="str">
        <f>TEXT(data[[#This Row],[OrderTime]],"h")</f>
        <v>10</v>
      </c>
      <c r="L4456" s="1">
        <v>45707</v>
      </c>
      <c r="M4456" s="6">
        <v>0.6430555555555556</v>
      </c>
      <c r="N4456" t="s">
        <v>57</v>
      </c>
      <c r="O4456" t="s">
        <v>356</v>
      </c>
      <c r="P4456" t="s">
        <v>25</v>
      </c>
      <c r="Q4456" t="s">
        <v>53</v>
      </c>
      <c r="R4456" t="s">
        <v>66</v>
      </c>
      <c r="S4456" t="s">
        <v>47</v>
      </c>
      <c r="T4456" t="s">
        <v>38</v>
      </c>
      <c r="U4456" t="s">
        <v>30</v>
      </c>
      <c r="V4456" s="5">
        <f>data[[#This Row],[PriceUSD]]*data[[#This Row],[Quantity]]</f>
        <v>258.89999999999998</v>
      </c>
      <c r="W4456" s="7">
        <f>data[[#This Row],[OrderDate]] + TIME(VALUE(LEFT(data[[#This Row],[OrderTime]],2)), VALUE(RIGHT(data[[#This Row],[OrderTime]],2)), 0)</f>
        <v>45707.015277777777</v>
      </c>
      <c r="X4456" s="7">
        <f>_xlfn.MINIFS(data[OrderDateTime], data[CustomerName], data[[#This Row],[CustomerName]])</f>
        <v>45570.030555555553</v>
      </c>
      <c r="Y4456" t="str">
        <f>IF(data[[#This Row],[OrderDateTime]]=data[[#This Row],[FirstOrderDateTime]], "New", "Returning")</f>
        <v>Returning</v>
      </c>
      <c r="Z4456" s="7">
        <f>data[[#This Row],[DeliveryDate]] + data[[#This Row],[DeliveryTime]]</f>
        <v>45707.643055555556</v>
      </c>
      <c r="AA4456" s="7">
        <f>data[[#This Row],[OrderDateTime]] + 1</f>
        <v>45708.015277777777</v>
      </c>
      <c r="AB4456" s="7" t="str">
        <f>IF(data[[#This Row],[DeliveryDateTime]] &lt;= data[[#This Row],[SLADue]], "On Time", "Late")</f>
        <v>On Time</v>
      </c>
    </row>
    <row r="4457" spans="1:28" x14ac:dyDescent="0.2">
      <c r="A4457" t="s">
        <v>5007</v>
      </c>
      <c r="B4457" t="s">
        <v>19</v>
      </c>
      <c r="C4457" t="s">
        <v>117</v>
      </c>
      <c r="D4457" t="s">
        <v>118</v>
      </c>
      <c r="E4457" s="5">
        <v>75.88</v>
      </c>
      <c r="F4457" t="s">
        <v>94</v>
      </c>
      <c r="G4457">
        <v>3</v>
      </c>
      <c r="H4457" s="1">
        <v>45632</v>
      </c>
      <c r="I4457" s="1" t="str">
        <f>TEXT(data[[#This Row],[OrderDate]],"mmm")</f>
        <v>Dec</v>
      </c>
      <c r="J4457" s="6">
        <v>0.54583333333333328</v>
      </c>
      <c r="K4457" s="6" t="str">
        <f>TEXT(data[[#This Row],[OrderTime]],"h")</f>
        <v>13</v>
      </c>
      <c r="L4457" s="1">
        <v>45633</v>
      </c>
      <c r="M4457" s="6">
        <v>0.62916666666666665</v>
      </c>
      <c r="N4457" t="s">
        <v>34</v>
      </c>
      <c r="O4457" t="s">
        <v>229</v>
      </c>
      <c r="P4457" t="s">
        <v>36</v>
      </c>
      <c r="Q4457" t="s">
        <v>53</v>
      </c>
      <c r="R4457" t="s">
        <v>66</v>
      </c>
      <c r="S4457" t="s">
        <v>28</v>
      </c>
      <c r="T4457" t="s">
        <v>38</v>
      </c>
      <c r="U4457" t="s">
        <v>39</v>
      </c>
      <c r="V4457" s="5">
        <f>data[[#This Row],[PriceUSD]]*data[[#This Row],[Quantity]]</f>
        <v>227.64</v>
      </c>
      <c r="W4457" s="7">
        <f>data[[#This Row],[OrderDate]] + TIME(VALUE(LEFT(data[[#This Row],[OrderTime]],2)), VALUE(RIGHT(data[[#This Row],[OrderTime]],2)), 0)</f>
        <v>45632.022916666669</v>
      </c>
      <c r="X4457" s="7">
        <f>_xlfn.MINIFS(data[OrderDateTime], data[CustomerName], data[[#This Row],[CustomerName]])</f>
        <v>45594.015277777777</v>
      </c>
      <c r="Y4457" t="str">
        <f>IF(data[[#This Row],[OrderDateTime]]=data[[#This Row],[FirstOrderDateTime]], "New", "Returning")</f>
        <v>Returning</v>
      </c>
      <c r="Z4457" s="7">
        <f>data[[#This Row],[DeliveryDate]] + data[[#This Row],[DeliveryTime]]</f>
        <v>45633.629166666666</v>
      </c>
      <c r="AA4457" s="7">
        <f>data[[#This Row],[OrderDateTime]] + 1</f>
        <v>45633.022916666669</v>
      </c>
      <c r="AB4457" s="7" t="str">
        <f>IF(data[[#This Row],[DeliveryDateTime]] &lt;= data[[#This Row],[SLADue]], "On Time", "Late")</f>
        <v>Late</v>
      </c>
    </row>
    <row r="4458" spans="1:28" x14ac:dyDescent="0.2">
      <c r="A4458" t="s">
        <v>5008</v>
      </c>
      <c r="B4458" t="s">
        <v>19</v>
      </c>
      <c r="C4458" t="s">
        <v>32</v>
      </c>
      <c r="D4458" t="s">
        <v>33</v>
      </c>
      <c r="E4458" s="5">
        <v>46.95</v>
      </c>
      <c r="F4458" t="s">
        <v>138</v>
      </c>
      <c r="G4458">
        <v>1</v>
      </c>
      <c r="H4458" s="1">
        <v>45674</v>
      </c>
      <c r="I4458" s="1" t="str">
        <f>TEXT(data[[#This Row],[OrderDate]],"mmm")</f>
        <v>Jan</v>
      </c>
      <c r="J4458" s="6">
        <v>0.46458333333333335</v>
      </c>
      <c r="K4458" s="6" t="str">
        <f>TEXT(data[[#This Row],[OrderTime]],"h")</f>
        <v>11</v>
      </c>
      <c r="L4458" s="1">
        <v>45674</v>
      </c>
      <c r="M4458" s="6">
        <v>0.58958333333333335</v>
      </c>
      <c r="N4458" t="s">
        <v>75</v>
      </c>
      <c r="O4458" t="s">
        <v>1091</v>
      </c>
      <c r="P4458" t="s">
        <v>77</v>
      </c>
      <c r="Q4458" t="s">
        <v>26</v>
      </c>
      <c r="R4458" t="s">
        <v>37</v>
      </c>
      <c r="S4458" t="s">
        <v>47</v>
      </c>
      <c r="T4458" t="s">
        <v>29</v>
      </c>
      <c r="U4458" t="s">
        <v>30</v>
      </c>
      <c r="V4458" s="5">
        <f>data[[#This Row],[PriceUSD]]*data[[#This Row],[Quantity]]</f>
        <v>46.95</v>
      </c>
      <c r="W4458" s="7">
        <f>data[[#This Row],[OrderDate]] + TIME(VALUE(LEFT(data[[#This Row],[OrderTime]],2)), VALUE(RIGHT(data[[#This Row],[OrderTime]],2)), 0)</f>
        <v>45674.022916666669</v>
      </c>
      <c r="X4458" s="7">
        <f>_xlfn.MINIFS(data[OrderDateTime], data[CustomerName], data[[#This Row],[CustomerName]])</f>
        <v>45511.015277777777</v>
      </c>
      <c r="Y4458" t="str">
        <f>IF(data[[#This Row],[OrderDateTime]]=data[[#This Row],[FirstOrderDateTime]], "New", "Returning")</f>
        <v>Returning</v>
      </c>
      <c r="Z4458" s="7">
        <f>data[[#This Row],[DeliveryDate]] + data[[#This Row],[DeliveryTime]]</f>
        <v>45674.589583333334</v>
      </c>
      <c r="AA4458" s="7">
        <f>data[[#This Row],[OrderDateTime]] + 1</f>
        <v>45675.022916666669</v>
      </c>
      <c r="AB4458" s="7" t="str">
        <f>IF(data[[#This Row],[DeliveryDateTime]] &lt;= data[[#This Row],[SLADue]], "On Time", "Late")</f>
        <v>On Time</v>
      </c>
    </row>
    <row r="4459" spans="1:28" x14ac:dyDescent="0.2">
      <c r="A4459" t="s">
        <v>5009</v>
      </c>
      <c r="B4459" t="s">
        <v>19</v>
      </c>
      <c r="C4459" t="s">
        <v>41</v>
      </c>
      <c r="D4459" t="s">
        <v>42</v>
      </c>
      <c r="E4459" s="5">
        <v>43.62</v>
      </c>
      <c r="F4459" t="s">
        <v>56</v>
      </c>
      <c r="G4459">
        <v>3</v>
      </c>
      <c r="H4459" s="1">
        <v>45761</v>
      </c>
      <c r="I4459" s="1" t="str">
        <f>TEXT(data[[#This Row],[OrderDate]],"mmm")</f>
        <v>Apr</v>
      </c>
      <c r="J4459" s="6">
        <v>0.57361111111111107</v>
      </c>
      <c r="K4459" s="6" t="str">
        <f>TEXT(data[[#This Row],[OrderTime]],"h")</f>
        <v>13</v>
      </c>
      <c r="L4459" s="1">
        <v>45761</v>
      </c>
      <c r="M4459" s="6">
        <v>0.69861111111111107</v>
      </c>
      <c r="N4459" t="s">
        <v>145</v>
      </c>
      <c r="O4459" t="s">
        <v>263</v>
      </c>
      <c r="P4459" t="s">
        <v>77</v>
      </c>
      <c r="Q4459" t="s">
        <v>53</v>
      </c>
      <c r="R4459" t="s">
        <v>46</v>
      </c>
      <c r="S4459" t="s">
        <v>47</v>
      </c>
      <c r="T4459" t="s">
        <v>59</v>
      </c>
      <c r="U4459" t="s">
        <v>30</v>
      </c>
      <c r="V4459" s="5">
        <f>data[[#This Row],[PriceUSD]]*data[[#This Row],[Quantity]]</f>
        <v>130.85999999999999</v>
      </c>
      <c r="W4459" s="7">
        <f>data[[#This Row],[OrderDate]] + TIME(VALUE(LEFT(data[[#This Row],[OrderTime]],2)), VALUE(RIGHT(data[[#This Row],[OrderTime]],2)), 0)</f>
        <v>45761.007638888892</v>
      </c>
      <c r="X4459" s="7">
        <f>_xlfn.MINIFS(data[OrderDateTime], data[CustomerName], data[[#This Row],[CustomerName]])</f>
        <v>45547.007638888892</v>
      </c>
      <c r="Y4459" t="str">
        <f>IF(data[[#This Row],[OrderDateTime]]=data[[#This Row],[FirstOrderDateTime]], "New", "Returning")</f>
        <v>Returning</v>
      </c>
      <c r="Z4459" s="7">
        <f>data[[#This Row],[DeliveryDate]] + data[[#This Row],[DeliveryTime]]</f>
        <v>45761.698611111111</v>
      </c>
      <c r="AA4459" s="7">
        <f>data[[#This Row],[OrderDateTime]] + 1</f>
        <v>45762.007638888892</v>
      </c>
      <c r="AB4459" s="7" t="str">
        <f>IF(data[[#This Row],[DeliveryDateTime]] &lt;= data[[#This Row],[SLADue]], "On Time", "Late")</f>
        <v>On Time</v>
      </c>
    </row>
    <row r="4460" spans="1:28" x14ac:dyDescent="0.2">
      <c r="A4460" t="s">
        <v>5010</v>
      </c>
      <c r="B4460" t="s">
        <v>19</v>
      </c>
      <c r="C4460" t="s">
        <v>61</v>
      </c>
      <c r="D4460" t="s">
        <v>62</v>
      </c>
      <c r="E4460" s="5">
        <v>135.07</v>
      </c>
      <c r="F4460" t="s">
        <v>94</v>
      </c>
      <c r="G4460">
        <v>7</v>
      </c>
      <c r="H4460" s="1">
        <v>45655</v>
      </c>
      <c r="I4460" s="1" t="str">
        <f>TEXT(data[[#This Row],[OrderDate]],"mmm")</f>
        <v>Dec</v>
      </c>
      <c r="J4460" s="6">
        <v>0.66111111111111109</v>
      </c>
      <c r="K4460" s="6" t="str">
        <f>TEXT(data[[#This Row],[OrderTime]],"h")</f>
        <v>15</v>
      </c>
      <c r="L4460" s="1">
        <v>45656</v>
      </c>
      <c r="M4460" s="6">
        <v>0.66111111111111109</v>
      </c>
      <c r="N4460" t="s">
        <v>44</v>
      </c>
      <c r="O4460" t="s">
        <v>510</v>
      </c>
      <c r="P4460" t="s">
        <v>25</v>
      </c>
      <c r="Q4460" t="s">
        <v>53</v>
      </c>
      <c r="R4460" t="s">
        <v>66</v>
      </c>
      <c r="S4460" t="s">
        <v>28</v>
      </c>
      <c r="T4460" t="s">
        <v>106</v>
      </c>
      <c r="U4460" t="s">
        <v>30</v>
      </c>
      <c r="V4460" s="5">
        <f>data[[#This Row],[PriceUSD]]*data[[#This Row],[Quantity]]</f>
        <v>945.49</v>
      </c>
      <c r="W4460" s="7">
        <f>data[[#This Row],[OrderDate]] + TIME(VALUE(LEFT(data[[#This Row],[OrderTime]],2)), VALUE(RIGHT(data[[#This Row],[OrderTime]],2)), 0)</f>
        <v>45655.007638888892</v>
      </c>
      <c r="X4460" s="7">
        <f>_xlfn.MINIFS(data[OrderDateTime], data[CustomerName], data[[#This Row],[CustomerName]])</f>
        <v>45510.038888888892</v>
      </c>
      <c r="Y4460" t="str">
        <f>IF(data[[#This Row],[OrderDateTime]]=data[[#This Row],[FirstOrderDateTime]], "New", "Returning")</f>
        <v>Returning</v>
      </c>
      <c r="Z4460" s="7">
        <f>data[[#This Row],[DeliveryDate]] + data[[#This Row],[DeliveryTime]]</f>
        <v>45656.661111111112</v>
      </c>
      <c r="AA4460" s="7">
        <f>data[[#This Row],[OrderDateTime]] + 1</f>
        <v>45656.007638888892</v>
      </c>
      <c r="AB4460" s="7" t="str">
        <f>IF(data[[#This Row],[DeliveryDateTime]] &lt;= data[[#This Row],[SLADue]], "On Time", "Late")</f>
        <v>Late</v>
      </c>
    </row>
    <row r="4461" spans="1:28" x14ac:dyDescent="0.2">
      <c r="A4461" t="s">
        <v>5011</v>
      </c>
      <c r="B4461" t="s">
        <v>19</v>
      </c>
      <c r="C4461" t="s">
        <v>117</v>
      </c>
      <c r="D4461" t="s">
        <v>118</v>
      </c>
      <c r="E4461" s="5">
        <v>71.349999999999994</v>
      </c>
      <c r="F4461" t="s">
        <v>94</v>
      </c>
      <c r="G4461">
        <v>3</v>
      </c>
      <c r="H4461" s="1">
        <v>45777</v>
      </c>
      <c r="I4461" s="1" t="str">
        <f>TEXT(data[[#This Row],[OrderDate]],"mmm")</f>
        <v>Apr</v>
      </c>
      <c r="J4461" s="6">
        <v>0.45902777777777776</v>
      </c>
      <c r="K4461" s="6" t="str">
        <f>TEXT(data[[#This Row],[OrderTime]],"h")</f>
        <v>11</v>
      </c>
      <c r="L4461" s="1">
        <v>45778</v>
      </c>
      <c r="M4461" s="6">
        <v>0.45902777777777776</v>
      </c>
      <c r="N4461" t="s">
        <v>64</v>
      </c>
      <c r="O4461" t="s">
        <v>570</v>
      </c>
      <c r="P4461" t="s">
        <v>25</v>
      </c>
      <c r="Q4461" t="s">
        <v>53</v>
      </c>
      <c r="R4461" t="s">
        <v>66</v>
      </c>
      <c r="S4461" t="s">
        <v>28</v>
      </c>
      <c r="T4461" t="s">
        <v>38</v>
      </c>
      <c r="U4461" t="s">
        <v>39</v>
      </c>
      <c r="V4461" s="5">
        <f>data[[#This Row],[PriceUSD]]*data[[#This Row],[Quantity]]</f>
        <v>214.04999999999998</v>
      </c>
      <c r="W4461" s="7">
        <f>data[[#This Row],[OrderDate]] + TIME(VALUE(LEFT(data[[#This Row],[OrderTime]],2)), VALUE(RIGHT(data[[#This Row],[OrderTime]],2)), 0)</f>
        <v>45777.054166666669</v>
      </c>
      <c r="X4461" s="7">
        <f>_xlfn.MINIFS(data[OrderDateTime], data[CustomerName], data[[#This Row],[CustomerName]])</f>
        <v>45521.038888888892</v>
      </c>
      <c r="Y4461" t="str">
        <f>IF(data[[#This Row],[OrderDateTime]]=data[[#This Row],[FirstOrderDateTime]], "New", "Returning")</f>
        <v>Returning</v>
      </c>
      <c r="Z4461" s="7">
        <f>data[[#This Row],[DeliveryDate]] + data[[#This Row],[DeliveryTime]]</f>
        <v>45778.459027777775</v>
      </c>
      <c r="AA4461" s="7">
        <f>data[[#This Row],[OrderDateTime]] + 1</f>
        <v>45778.054166666669</v>
      </c>
      <c r="AB4461" s="7" t="str">
        <f>IF(data[[#This Row],[DeliveryDateTime]] &lt;= data[[#This Row],[SLADue]], "On Time", "Late")</f>
        <v>Late</v>
      </c>
    </row>
    <row r="4462" spans="1:28" x14ac:dyDescent="0.2">
      <c r="A4462" t="s">
        <v>5012</v>
      </c>
      <c r="B4462" t="s">
        <v>19</v>
      </c>
      <c r="C4462" t="s">
        <v>92</v>
      </c>
      <c r="D4462" t="s">
        <v>93</v>
      </c>
      <c r="E4462" s="5">
        <v>78.099999999999994</v>
      </c>
      <c r="F4462" t="s">
        <v>63</v>
      </c>
      <c r="G4462">
        <v>1</v>
      </c>
      <c r="H4462" s="1">
        <v>45618</v>
      </c>
      <c r="I4462" s="1" t="str">
        <f>TEXT(data[[#This Row],[OrderDate]],"mmm")</f>
        <v>Nov</v>
      </c>
      <c r="J4462" s="6">
        <v>0.67708333333333337</v>
      </c>
      <c r="K4462" s="6" t="str">
        <f>TEXT(data[[#This Row],[OrderTime]],"h")</f>
        <v>16</v>
      </c>
      <c r="L4462" s="1">
        <v>45619</v>
      </c>
      <c r="M4462" s="6">
        <v>0.71875</v>
      </c>
      <c r="N4462" t="s">
        <v>388</v>
      </c>
      <c r="O4462" t="s">
        <v>657</v>
      </c>
      <c r="P4462" t="s">
        <v>234</v>
      </c>
      <c r="Q4462" t="s">
        <v>53</v>
      </c>
      <c r="R4462" t="s">
        <v>66</v>
      </c>
      <c r="S4462" t="s">
        <v>28</v>
      </c>
      <c r="T4462" t="s">
        <v>38</v>
      </c>
      <c r="U4462" t="s">
        <v>30</v>
      </c>
      <c r="V4462" s="5">
        <f>data[[#This Row],[PriceUSD]]*data[[#This Row],[Quantity]]</f>
        <v>78.099999999999994</v>
      </c>
      <c r="W4462" s="7">
        <f>data[[#This Row],[OrderDate]] + TIME(VALUE(LEFT(data[[#This Row],[OrderTime]],2)), VALUE(RIGHT(data[[#This Row],[OrderTime]],2)), 0)</f>
        <v>45618.022916666669</v>
      </c>
      <c r="X4462" s="7">
        <f>_xlfn.MINIFS(data[OrderDateTime], data[CustomerName], data[[#This Row],[CustomerName]])</f>
        <v>45521.038888888892</v>
      </c>
      <c r="Y4462" t="str">
        <f>IF(data[[#This Row],[OrderDateTime]]=data[[#This Row],[FirstOrderDateTime]], "New", "Returning")</f>
        <v>Returning</v>
      </c>
      <c r="Z4462" s="7">
        <f>data[[#This Row],[DeliveryDate]] + data[[#This Row],[DeliveryTime]]</f>
        <v>45619.71875</v>
      </c>
      <c r="AA4462" s="7">
        <f>data[[#This Row],[OrderDateTime]] + 1</f>
        <v>45619.022916666669</v>
      </c>
      <c r="AB4462" s="7" t="str">
        <f>IF(data[[#This Row],[DeliveryDateTime]] &lt;= data[[#This Row],[SLADue]], "On Time", "Late")</f>
        <v>Late</v>
      </c>
    </row>
    <row r="4463" spans="1:28" x14ac:dyDescent="0.2">
      <c r="A4463" t="s">
        <v>5013</v>
      </c>
      <c r="B4463" t="s">
        <v>19</v>
      </c>
      <c r="C4463" t="s">
        <v>61</v>
      </c>
      <c r="D4463" t="s">
        <v>62</v>
      </c>
      <c r="E4463" s="5">
        <v>155.19</v>
      </c>
      <c r="F4463" t="s">
        <v>94</v>
      </c>
      <c r="G4463">
        <v>3</v>
      </c>
      <c r="H4463" s="1">
        <v>45806</v>
      </c>
      <c r="I4463" s="1" t="str">
        <f>TEXT(data[[#This Row],[OrderDate]],"mmm")</f>
        <v>May</v>
      </c>
      <c r="J4463" s="6">
        <v>0.63958333333333328</v>
      </c>
      <c r="K4463" s="6" t="str">
        <f>TEXT(data[[#This Row],[OrderTime]],"h")</f>
        <v>15</v>
      </c>
      <c r="L4463" s="1">
        <v>45807</v>
      </c>
      <c r="M4463" s="6">
        <v>0.63958333333333328</v>
      </c>
      <c r="N4463" t="s">
        <v>23</v>
      </c>
      <c r="O4463" t="s">
        <v>220</v>
      </c>
      <c r="P4463" t="s">
        <v>25</v>
      </c>
      <c r="Q4463" t="s">
        <v>53</v>
      </c>
      <c r="R4463" t="s">
        <v>66</v>
      </c>
      <c r="S4463" t="s">
        <v>28</v>
      </c>
      <c r="T4463" t="s">
        <v>59</v>
      </c>
      <c r="U4463" t="s">
        <v>30</v>
      </c>
      <c r="V4463" s="5">
        <f>data[[#This Row],[PriceUSD]]*data[[#This Row],[Quantity]]</f>
        <v>465.57</v>
      </c>
      <c r="W4463" s="7">
        <f>data[[#This Row],[OrderDate]] + TIME(VALUE(LEFT(data[[#This Row],[OrderTime]],2)), VALUE(RIGHT(data[[#This Row],[OrderTime]],2)), 0)</f>
        <v>45806.022916666669</v>
      </c>
      <c r="X4463" s="7">
        <f>_xlfn.MINIFS(data[OrderDateTime], data[CustomerName], data[[#This Row],[CustomerName]])</f>
        <v>45515.030555555553</v>
      </c>
      <c r="Y4463" t="str">
        <f>IF(data[[#This Row],[OrderDateTime]]=data[[#This Row],[FirstOrderDateTime]], "New", "Returning")</f>
        <v>Returning</v>
      </c>
      <c r="Z4463" s="7">
        <f>data[[#This Row],[DeliveryDate]] + data[[#This Row],[DeliveryTime]]</f>
        <v>45807.63958333333</v>
      </c>
      <c r="AA4463" s="7">
        <f>data[[#This Row],[OrderDateTime]] + 1</f>
        <v>45807.022916666669</v>
      </c>
      <c r="AB4463" s="7" t="str">
        <f>IF(data[[#This Row],[DeliveryDateTime]] &lt;= data[[#This Row],[SLADue]], "On Time", "Late")</f>
        <v>Late</v>
      </c>
    </row>
    <row r="4464" spans="1:28" x14ac:dyDescent="0.2">
      <c r="A4464" t="s">
        <v>5014</v>
      </c>
      <c r="B4464" t="s">
        <v>19</v>
      </c>
      <c r="C4464" t="s">
        <v>69</v>
      </c>
      <c r="D4464" t="s">
        <v>70</v>
      </c>
      <c r="E4464" s="5">
        <v>52</v>
      </c>
      <c r="F4464" t="s">
        <v>56</v>
      </c>
      <c r="G4464">
        <v>2</v>
      </c>
      <c r="H4464" s="1">
        <v>45729</v>
      </c>
      <c r="I4464" s="1" t="str">
        <f>TEXT(data[[#This Row],[OrderDate]],"mmm")</f>
        <v>Mar</v>
      </c>
      <c r="J4464" s="6">
        <v>0.83333333333333337</v>
      </c>
      <c r="K4464" s="6" t="str">
        <f>TEXT(data[[#This Row],[OrderTime]],"h")</f>
        <v>20</v>
      </c>
      <c r="L4464" s="1">
        <v>45730</v>
      </c>
      <c r="M4464" s="6">
        <v>0.62152777777777779</v>
      </c>
      <c r="N4464" t="s">
        <v>44</v>
      </c>
      <c r="O4464" t="s">
        <v>358</v>
      </c>
      <c r="P4464" t="s">
        <v>25</v>
      </c>
      <c r="Q4464" t="s">
        <v>26</v>
      </c>
      <c r="R4464" t="s">
        <v>37</v>
      </c>
      <c r="S4464" t="s">
        <v>28</v>
      </c>
      <c r="T4464" t="s">
        <v>29</v>
      </c>
      <c r="U4464" t="s">
        <v>39</v>
      </c>
      <c r="V4464" s="5">
        <f>data[[#This Row],[PriceUSD]]*data[[#This Row],[Quantity]]</f>
        <v>104</v>
      </c>
      <c r="W4464" s="7">
        <f>data[[#This Row],[OrderDate]] + TIME(VALUE(LEFT(data[[#This Row],[OrderTime]],2)), VALUE(RIGHT(data[[#This Row],[OrderTime]],2)), 0)</f>
        <v>45729.022916666669</v>
      </c>
      <c r="X4464" s="7">
        <f>_xlfn.MINIFS(data[OrderDateTime], data[CustomerName], data[[#This Row],[CustomerName]])</f>
        <v>45518.046527777777</v>
      </c>
      <c r="Y4464" t="str">
        <f>IF(data[[#This Row],[OrderDateTime]]=data[[#This Row],[FirstOrderDateTime]], "New", "Returning")</f>
        <v>Returning</v>
      </c>
      <c r="Z4464" s="7">
        <f>data[[#This Row],[DeliveryDate]] + data[[#This Row],[DeliveryTime]]</f>
        <v>45730.621527777781</v>
      </c>
      <c r="AA4464" s="7">
        <f>data[[#This Row],[OrderDateTime]] + 1</f>
        <v>45730.022916666669</v>
      </c>
      <c r="AB4464" s="7" t="str">
        <f>IF(data[[#This Row],[DeliveryDateTime]] &lt;= data[[#This Row],[SLADue]], "On Time", "Late")</f>
        <v>Late</v>
      </c>
    </row>
    <row r="4465" spans="1:28" x14ac:dyDescent="0.2">
      <c r="A4465" t="s">
        <v>5015</v>
      </c>
      <c r="B4465" t="s">
        <v>19</v>
      </c>
      <c r="C4465" t="s">
        <v>41</v>
      </c>
      <c r="D4465" t="s">
        <v>42</v>
      </c>
      <c r="E4465" s="5">
        <v>37.71</v>
      </c>
      <c r="F4465" t="s">
        <v>74</v>
      </c>
      <c r="G4465">
        <v>2</v>
      </c>
      <c r="H4465" s="1">
        <v>45883</v>
      </c>
      <c r="I4465" s="1" t="str">
        <f>TEXT(data[[#This Row],[OrderDate]],"mmm")</f>
        <v>Aug</v>
      </c>
      <c r="J4465" s="6">
        <v>0.43125000000000002</v>
      </c>
      <c r="K4465" s="6" t="str">
        <f>TEXT(data[[#This Row],[OrderTime]],"h")</f>
        <v>10</v>
      </c>
      <c r="L4465" s="1">
        <v>45883</v>
      </c>
      <c r="M4465" s="6">
        <v>0.68125000000000002</v>
      </c>
      <c r="N4465" t="s">
        <v>88</v>
      </c>
      <c r="O4465" t="s">
        <v>992</v>
      </c>
      <c r="P4465" t="s">
        <v>25</v>
      </c>
      <c r="Q4465" t="s">
        <v>53</v>
      </c>
      <c r="R4465" t="s">
        <v>46</v>
      </c>
      <c r="S4465" t="s">
        <v>47</v>
      </c>
      <c r="T4465" t="s">
        <v>59</v>
      </c>
      <c r="U4465" t="s">
        <v>30</v>
      </c>
      <c r="V4465" s="5">
        <f>data[[#This Row],[PriceUSD]]*data[[#This Row],[Quantity]]</f>
        <v>75.42</v>
      </c>
      <c r="W4465" s="7">
        <f>data[[#This Row],[OrderDate]] + TIME(VALUE(LEFT(data[[#This Row],[OrderTime]],2)), VALUE(RIGHT(data[[#This Row],[OrderTime]],2)), 0)</f>
        <v>45883.017361111109</v>
      </c>
      <c r="X4465" s="7">
        <f>_xlfn.MINIFS(data[OrderDateTime], data[CustomerName], data[[#This Row],[CustomerName]])</f>
        <v>45557.022916666669</v>
      </c>
      <c r="Y4465" t="str">
        <f>IF(data[[#This Row],[OrderDateTime]]=data[[#This Row],[FirstOrderDateTime]], "New", "Returning")</f>
        <v>Returning</v>
      </c>
      <c r="Z4465" s="7">
        <f>data[[#This Row],[DeliveryDate]] + data[[#This Row],[DeliveryTime]]</f>
        <v>45883.681250000001</v>
      </c>
      <c r="AA4465" s="7">
        <f>data[[#This Row],[OrderDateTime]] + 1</f>
        <v>45884.017361111109</v>
      </c>
      <c r="AB4465" s="7" t="str">
        <f>IF(data[[#This Row],[DeliveryDateTime]] &lt;= data[[#This Row],[SLADue]], "On Time", "Late")</f>
        <v>On Time</v>
      </c>
    </row>
    <row r="4466" spans="1:28" x14ac:dyDescent="0.2">
      <c r="A4466" t="s">
        <v>5016</v>
      </c>
      <c r="B4466" t="s">
        <v>19</v>
      </c>
      <c r="C4466" t="s">
        <v>79</v>
      </c>
      <c r="D4466" t="s">
        <v>80</v>
      </c>
      <c r="E4466" s="5">
        <v>32.869999999999997</v>
      </c>
      <c r="F4466" t="s">
        <v>63</v>
      </c>
      <c r="G4466">
        <v>1</v>
      </c>
      <c r="H4466" s="1">
        <v>45818</v>
      </c>
      <c r="I4466" s="1" t="str">
        <f>TEXT(data[[#This Row],[OrderDate]],"mmm")</f>
        <v>Jun</v>
      </c>
      <c r="J4466" s="6">
        <v>0.80208333333333337</v>
      </c>
      <c r="K4466" s="6" t="str">
        <f>TEXT(data[[#This Row],[OrderTime]],"h")</f>
        <v>19</v>
      </c>
      <c r="L4466" s="1">
        <v>45820</v>
      </c>
      <c r="M4466" s="6">
        <v>0.84583333333333333</v>
      </c>
      <c r="N4466" t="s">
        <v>88</v>
      </c>
      <c r="O4466" t="s">
        <v>723</v>
      </c>
      <c r="P4466" t="s">
        <v>25</v>
      </c>
      <c r="Q4466" t="s">
        <v>26</v>
      </c>
      <c r="R4466" t="s">
        <v>83</v>
      </c>
      <c r="S4466" t="s">
        <v>105</v>
      </c>
      <c r="T4466" t="s">
        <v>136</v>
      </c>
      <c r="U4466" t="s">
        <v>67</v>
      </c>
      <c r="V4466" s="5">
        <f>data[[#This Row],[PriceUSD]]*data[[#This Row],[Quantity]]</f>
        <v>32.869999999999997</v>
      </c>
      <c r="W4466" s="7">
        <f>data[[#This Row],[OrderDate]] + TIME(VALUE(LEFT(data[[#This Row],[OrderTime]],2)), VALUE(RIGHT(data[[#This Row],[OrderTime]],2)), 0)</f>
        <v>45818.022916666669</v>
      </c>
      <c r="X4466" s="7">
        <f>_xlfn.MINIFS(data[OrderDateTime], data[CustomerName], data[[#This Row],[CustomerName]])</f>
        <v>45535.052083333336</v>
      </c>
      <c r="Y4466" t="str">
        <f>IF(data[[#This Row],[OrderDateTime]]=data[[#This Row],[FirstOrderDateTime]], "New", "Returning")</f>
        <v>Returning</v>
      </c>
      <c r="Z4466" s="7">
        <f>data[[#This Row],[DeliveryDate]] + data[[#This Row],[DeliveryTime]]</f>
        <v>45820.845833333333</v>
      </c>
      <c r="AA4466" s="7">
        <f>data[[#This Row],[OrderDateTime]] + 1</f>
        <v>45819.022916666669</v>
      </c>
      <c r="AB4466" s="7" t="str">
        <f>IF(data[[#This Row],[DeliveryDateTime]] &lt;= data[[#This Row],[SLADue]], "On Time", "Late")</f>
        <v>Late</v>
      </c>
    </row>
    <row r="4467" spans="1:28" x14ac:dyDescent="0.2">
      <c r="A4467" t="s">
        <v>5017</v>
      </c>
      <c r="B4467" t="s">
        <v>19</v>
      </c>
      <c r="C4467" t="s">
        <v>110</v>
      </c>
      <c r="D4467" t="s">
        <v>111</v>
      </c>
      <c r="E4467" s="5">
        <v>13.32</v>
      </c>
      <c r="F4467" t="s">
        <v>87</v>
      </c>
      <c r="G4467">
        <v>1</v>
      </c>
      <c r="H4467" s="1">
        <v>45613</v>
      </c>
      <c r="I4467" s="1" t="str">
        <f>TEXT(data[[#This Row],[OrderDate]],"mmm")</f>
        <v>Nov</v>
      </c>
      <c r="J4467" s="6">
        <v>0.37986111111111109</v>
      </c>
      <c r="K4467" s="6" t="str">
        <f>TEXT(data[[#This Row],[OrderTime]],"h")</f>
        <v>9</v>
      </c>
      <c r="L4467" s="1">
        <v>45613</v>
      </c>
      <c r="M4467" s="6">
        <v>0.54652777777777772</v>
      </c>
      <c r="N4467" t="s">
        <v>75</v>
      </c>
      <c r="O4467" t="s">
        <v>946</v>
      </c>
      <c r="P4467" t="s">
        <v>25</v>
      </c>
      <c r="Q4467" t="s">
        <v>26</v>
      </c>
      <c r="R4467" t="s">
        <v>114</v>
      </c>
      <c r="S4467" t="s">
        <v>47</v>
      </c>
      <c r="T4467" t="s">
        <v>59</v>
      </c>
      <c r="U4467" t="s">
        <v>39</v>
      </c>
      <c r="V4467" s="5">
        <f>data[[#This Row],[PriceUSD]]*data[[#This Row],[Quantity]]</f>
        <v>13.32</v>
      </c>
      <c r="W4467" s="7">
        <f>data[[#This Row],[OrderDate]] + TIME(VALUE(LEFT(data[[#This Row],[OrderTime]],2)), VALUE(RIGHT(data[[#This Row],[OrderTime]],2)), 0)</f>
        <v>45613.007638888892</v>
      </c>
      <c r="X4467" s="7">
        <f>_xlfn.MINIFS(data[OrderDateTime], data[CustomerName], data[[#This Row],[CustomerName]])</f>
        <v>45506.022916666669</v>
      </c>
      <c r="Y4467" t="str">
        <f>IF(data[[#This Row],[OrderDateTime]]=data[[#This Row],[FirstOrderDateTime]], "New", "Returning")</f>
        <v>Returning</v>
      </c>
      <c r="Z4467" s="7">
        <f>data[[#This Row],[DeliveryDate]] + data[[#This Row],[DeliveryTime]]</f>
        <v>45613.546527777777</v>
      </c>
      <c r="AA4467" s="7">
        <f>data[[#This Row],[OrderDateTime]] + 1</f>
        <v>45614.007638888892</v>
      </c>
      <c r="AB4467" s="7" t="str">
        <f>IF(data[[#This Row],[DeliveryDateTime]] &lt;= data[[#This Row],[SLADue]], "On Time", "Late")</f>
        <v>On Time</v>
      </c>
    </row>
    <row r="4468" spans="1:28" x14ac:dyDescent="0.2">
      <c r="A4468" t="s">
        <v>5018</v>
      </c>
      <c r="B4468" t="s">
        <v>19</v>
      </c>
      <c r="C4468" t="s">
        <v>79</v>
      </c>
      <c r="D4468" t="s">
        <v>80</v>
      </c>
      <c r="E4468" s="5">
        <v>28.37</v>
      </c>
      <c r="F4468" t="s">
        <v>81</v>
      </c>
      <c r="G4468">
        <v>3</v>
      </c>
      <c r="H4468" s="1">
        <v>45741</v>
      </c>
      <c r="I4468" s="1" t="str">
        <f>TEXT(data[[#This Row],[OrderDate]],"mmm")</f>
        <v>Mar</v>
      </c>
      <c r="J4468" s="6">
        <v>0.57708333333333328</v>
      </c>
      <c r="K4468" s="6" t="str">
        <f>TEXT(data[[#This Row],[OrderTime]],"h")</f>
        <v>13</v>
      </c>
      <c r="L4468" s="1">
        <v>45742</v>
      </c>
      <c r="M4468" s="6">
        <v>0.57708333333333328</v>
      </c>
      <c r="N4468" t="s">
        <v>95</v>
      </c>
      <c r="O4468" t="s">
        <v>1351</v>
      </c>
      <c r="P4468" t="s">
        <v>25</v>
      </c>
      <c r="Q4468" t="s">
        <v>53</v>
      </c>
      <c r="R4468" t="s">
        <v>83</v>
      </c>
      <c r="S4468" t="s">
        <v>28</v>
      </c>
      <c r="T4468" t="s">
        <v>29</v>
      </c>
      <c r="U4468" t="s">
        <v>30</v>
      </c>
      <c r="V4468" s="5">
        <f>data[[#This Row],[PriceUSD]]*data[[#This Row],[Quantity]]</f>
        <v>85.11</v>
      </c>
      <c r="W4468" s="7">
        <f>data[[#This Row],[OrderDate]] + TIME(VALUE(LEFT(data[[#This Row],[OrderTime]],2)), VALUE(RIGHT(data[[#This Row],[OrderTime]],2)), 0)</f>
        <v>45741.022916666669</v>
      </c>
      <c r="X4468" s="7">
        <f>_xlfn.MINIFS(data[OrderDateTime], data[CustomerName], data[[#This Row],[CustomerName]])</f>
        <v>45613.038888888892</v>
      </c>
      <c r="Y4468" t="str">
        <f>IF(data[[#This Row],[OrderDateTime]]=data[[#This Row],[FirstOrderDateTime]], "New", "Returning")</f>
        <v>Returning</v>
      </c>
      <c r="Z4468" s="7">
        <f>data[[#This Row],[DeliveryDate]] + data[[#This Row],[DeliveryTime]]</f>
        <v>45742.57708333333</v>
      </c>
      <c r="AA4468" s="7">
        <f>data[[#This Row],[OrderDateTime]] + 1</f>
        <v>45742.022916666669</v>
      </c>
      <c r="AB4468" s="7" t="str">
        <f>IF(data[[#This Row],[DeliveryDateTime]] &lt;= data[[#This Row],[SLADue]], "On Time", "Late")</f>
        <v>Late</v>
      </c>
    </row>
    <row r="4469" spans="1:28" x14ac:dyDescent="0.2">
      <c r="A4469" t="s">
        <v>5019</v>
      </c>
      <c r="B4469" t="s">
        <v>19</v>
      </c>
      <c r="C4469" t="s">
        <v>41</v>
      </c>
      <c r="D4469" t="s">
        <v>42</v>
      </c>
      <c r="E4469" s="5">
        <v>36.33</v>
      </c>
      <c r="F4469" t="s">
        <v>119</v>
      </c>
      <c r="G4469">
        <v>2</v>
      </c>
      <c r="H4469" s="1">
        <v>45531</v>
      </c>
      <c r="I4469" s="1" t="str">
        <f>TEXT(data[[#This Row],[OrderDate]],"mmm")</f>
        <v>Aug</v>
      </c>
      <c r="J4469" s="6">
        <v>0.68263888888888891</v>
      </c>
      <c r="K4469" s="6" t="str">
        <f>TEXT(data[[#This Row],[OrderTime]],"h")</f>
        <v>16</v>
      </c>
      <c r="L4469" s="1">
        <v>45532</v>
      </c>
      <c r="M4469" s="6">
        <v>0.84930555555555554</v>
      </c>
      <c r="N4469" t="s">
        <v>276</v>
      </c>
      <c r="O4469" t="s">
        <v>877</v>
      </c>
      <c r="P4469" t="s">
        <v>133</v>
      </c>
      <c r="Q4469" t="s">
        <v>53</v>
      </c>
      <c r="R4469" t="s">
        <v>46</v>
      </c>
      <c r="S4469" t="s">
        <v>28</v>
      </c>
      <c r="T4469" t="s">
        <v>29</v>
      </c>
      <c r="U4469" t="s">
        <v>30</v>
      </c>
      <c r="V4469" s="5">
        <f>data[[#This Row],[PriceUSD]]*data[[#This Row],[Quantity]]</f>
        <v>72.66</v>
      </c>
      <c r="W4469" s="7">
        <f>data[[#This Row],[OrderDate]] + TIME(VALUE(LEFT(data[[#This Row],[OrderTime]],2)), VALUE(RIGHT(data[[#This Row],[OrderTime]],2)), 0)</f>
        <v>45531.061805555553</v>
      </c>
      <c r="X4469" s="7">
        <f>_xlfn.MINIFS(data[OrderDateTime], data[CustomerName], data[[#This Row],[CustomerName]])</f>
        <v>45531.061805555553</v>
      </c>
      <c r="Y4469" t="str">
        <f>IF(data[[#This Row],[OrderDateTime]]=data[[#This Row],[FirstOrderDateTime]], "New", "Returning")</f>
        <v>New</v>
      </c>
      <c r="Z4469" s="7">
        <f>data[[#This Row],[DeliveryDate]] + data[[#This Row],[DeliveryTime]]</f>
        <v>45532.849305555559</v>
      </c>
      <c r="AA4469" s="7">
        <f>data[[#This Row],[OrderDateTime]] + 1</f>
        <v>45532.061805555553</v>
      </c>
      <c r="AB4469" s="7" t="str">
        <f>IF(data[[#This Row],[DeliveryDateTime]] &lt;= data[[#This Row],[SLADue]], "On Time", "Late")</f>
        <v>Late</v>
      </c>
    </row>
    <row r="4470" spans="1:28" x14ac:dyDescent="0.2">
      <c r="A4470" t="s">
        <v>5020</v>
      </c>
      <c r="B4470" t="s">
        <v>19</v>
      </c>
      <c r="C4470" t="s">
        <v>117</v>
      </c>
      <c r="D4470" t="s">
        <v>118</v>
      </c>
      <c r="E4470" s="5">
        <v>78.790000000000006</v>
      </c>
      <c r="F4470" t="s">
        <v>182</v>
      </c>
      <c r="G4470">
        <v>3</v>
      </c>
      <c r="H4470" s="1">
        <v>45870</v>
      </c>
      <c r="I4470" s="1" t="str">
        <f>TEXT(data[[#This Row],[OrderDate]],"mmm")</f>
        <v>Aug</v>
      </c>
      <c r="J4470" s="6">
        <v>0.61041666666666672</v>
      </c>
      <c r="K4470" s="6" t="str">
        <f>TEXT(data[[#This Row],[OrderTime]],"h")</f>
        <v>14</v>
      </c>
      <c r="L4470" s="1">
        <v>45870</v>
      </c>
      <c r="M4470" s="6">
        <v>0.90208333333333335</v>
      </c>
      <c r="N4470" t="s">
        <v>120</v>
      </c>
      <c r="O4470" t="s">
        <v>1223</v>
      </c>
      <c r="P4470" t="s">
        <v>25</v>
      </c>
      <c r="Q4470" t="s">
        <v>53</v>
      </c>
      <c r="R4470" t="s">
        <v>66</v>
      </c>
      <c r="S4470" t="s">
        <v>47</v>
      </c>
      <c r="T4470" t="s">
        <v>38</v>
      </c>
      <c r="U4470" t="s">
        <v>67</v>
      </c>
      <c r="V4470" s="5">
        <f>data[[#This Row],[PriceUSD]]*data[[#This Row],[Quantity]]</f>
        <v>236.37</v>
      </c>
      <c r="W4470" s="7">
        <f>data[[#This Row],[OrderDate]] + TIME(VALUE(LEFT(data[[#This Row],[OrderTime]],2)), VALUE(RIGHT(data[[#This Row],[OrderTime]],2)), 0)</f>
        <v>45870.046527777777</v>
      </c>
      <c r="X4470" s="7">
        <f>_xlfn.MINIFS(data[OrderDateTime], data[CustomerName], data[[#This Row],[CustomerName]])</f>
        <v>45563.030555555553</v>
      </c>
      <c r="Y4470" t="str">
        <f>IF(data[[#This Row],[OrderDateTime]]=data[[#This Row],[FirstOrderDateTime]], "New", "Returning")</f>
        <v>Returning</v>
      </c>
      <c r="Z4470" s="7">
        <f>data[[#This Row],[DeliveryDate]] + data[[#This Row],[DeliveryTime]]</f>
        <v>45870.902083333334</v>
      </c>
      <c r="AA4470" s="7">
        <f>data[[#This Row],[OrderDateTime]] + 1</f>
        <v>45871.046527777777</v>
      </c>
      <c r="AB4470" s="7" t="str">
        <f>IF(data[[#This Row],[DeliveryDateTime]] &lt;= data[[#This Row],[SLADue]], "On Time", "Late")</f>
        <v>On Time</v>
      </c>
    </row>
    <row r="4471" spans="1:28" x14ac:dyDescent="0.2">
      <c r="A4471" t="s">
        <v>5021</v>
      </c>
      <c r="B4471" t="s">
        <v>19</v>
      </c>
      <c r="C4471" t="s">
        <v>85</v>
      </c>
      <c r="D4471" t="s">
        <v>86</v>
      </c>
      <c r="E4471" s="5">
        <v>52.91</v>
      </c>
      <c r="F4471" t="s">
        <v>87</v>
      </c>
      <c r="G4471">
        <v>2</v>
      </c>
      <c r="H4471" s="1">
        <v>45829</v>
      </c>
      <c r="I4471" s="1" t="str">
        <f>TEXT(data[[#This Row],[OrderDate]],"mmm")</f>
        <v>Jun</v>
      </c>
      <c r="J4471" s="6">
        <v>0.58819444444444446</v>
      </c>
      <c r="K4471" s="6" t="str">
        <f>TEXT(data[[#This Row],[OrderTime]],"h")</f>
        <v>14</v>
      </c>
      <c r="L4471" s="1">
        <v>45829</v>
      </c>
      <c r="M4471" s="6">
        <v>0.75486111111111109</v>
      </c>
      <c r="N4471" t="s">
        <v>310</v>
      </c>
      <c r="O4471" t="s">
        <v>1549</v>
      </c>
      <c r="P4471" t="s">
        <v>180</v>
      </c>
      <c r="Q4471" t="s">
        <v>26</v>
      </c>
      <c r="R4471" t="s">
        <v>90</v>
      </c>
      <c r="S4471" t="s">
        <v>47</v>
      </c>
      <c r="T4471" t="s">
        <v>29</v>
      </c>
      <c r="U4471" t="s">
        <v>30</v>
      </c>
      <c r="V4471" s="5">
        <f>data[[#This Row],[PriceUSD]]*data[[#This Row],[Quantity]]</f>
        <v>105.82</v>
      </c>
      <c r="W4471" s="7">
        <f>data[[#This Row],[OrderDate]] + TIME(VALUE(LEFT(data[[#This Row],[OrderTime]],2)), VALUE(RIGHT(data[[#This Row],[OrderTime]],2)), 0)</f>
        <v>45829.030555555553</v>
      </c>
      <c r="X4471" s="7">
        <f>_xlfn.MINIFS(data[OrderDateTime], data[CustomerName], data[[#This Row],[CustomerName]])</f>
        <v>45516.030555555553</v>
      </c>
      <c r="Y4471" t="str">
        <f>IF(data[[#This Row],[OrderDateTime]]=data[[#This Row],[FirstOrderDateTime]], "New", "Returning")</f>
        <v>Returning</v>
      </c>
      <c r="Z4471" s="7">
        <f>data[[#This Row],[DeliveryDate]] + data[[#This Row],[DeliveryTime]]</f>
        <v>45829.754861111112</v>
      </c>
      <c r="AA4471" s="7">
        <f>data[[#This Row],[OrderDateTime]] + 1</f>
        <v>45830.030555555553</v>
      </c>
      <c r="AB4471" s="7" t="str">
        <f>IF(data[[#This Row],[DeliveryDateTime]] &lt;= data[[#This Row],[SLADue]], "On Time", "Late")</f>
        <v>On Time</v>
      </c>
    </row>
    <row r="4472" spans="1:28" x14ac:dyDescent="0.2">
      <c r="A4472" t="s">
        <v>5022</v>
      </c>
      <c r="B4472" t="s">
        <v>19</v>
      </c>
      <c r="C4472" t="s">
        <v>117</v>
      </c>
      <c r="D4472" t="s">
        <v>118</v>
      </c>
      <c r="E4472" s="5">
        <v>70.37</v>
      </c>
      <c r="F4472" t="s">
        <v>119</v>
      </c>
      <c r="G4472">
        <v>1</v>
      </c>
      <c r="H4472" s="1">
        <v>45651</v>
      </c>
      <c r="I4472" s="1" t="str">
        <f>TEXT(data[[#This Row],[OrderDate]],"mmm")</f>
        <v>Dec</v>
      </c>
      <c r="J4472" s="6">
        <v>0.41388888888888886</v>
      </c>
      <c r="K4472" s="6" t="str">
        <f>TEXT(data[[#This Row],[OrderTime]],"h")</f>
        <v>9</v>
      </c>
      <c r="L4472" s="1">
        <v>45651</v>
      </c>
      <c r="M4472" s="6">
        <v>0.5805555555555556</v>
      </c>
      <c r="N4472" t="s">
        <v>88</v>
      </c>
      <c r="O4472" t="s">
        <v>728</v>
      </c>
      <c r="P4472" t="s">
        <v>25</v>
      </c>
      <c r="Q4472" t="s">
        <v>53</v>
      </c>
      <c r="R4472" t="s">
        <v>66</v>
      </c>
      <c r="S4472" t="s">
        <v>47</v>
      </c>
      <c r="T4472" t="s">
        <v>29</v>
      </c>
      <c r="U4472" t="s">
        <v>67</v>
      </c>
      <c r="V4472" s="5">
        <f>data[[#This Row],[PriceUSD]]*data[[#This Row],[Quantity]]</f>
        <v>70.37</v>
      </c>
      <c r="W4472" s="7">
        <f>data[[#This Row],[OrderDate]] + TIME(VALUE(LEFT(data[[#This Row],[OrderTime]],2)), VALUE(RIGHT(data[[#This Row],[OrderTime]],2)), 0)</f>
        <v>45651.061805555553</v>
      </c>
      <c r="X4472" s="7">
        <f>_xlfn.MINIFS(data[OrderDateTime], data[CustomerName], data[[#This Row],[CustomerName]])</f>
        <v>45512.046527777777</v>
      </c>
      <c r="Y4472" t="str">
        <f>IF(data[[#This Row],[OrderDateTime]]=data[[#This Row],[FirstOrderDateTime]], "New", "Returning")</f>
        <v>Returning</v>
      </c>
      <c r="Z4472" s="7">
        <f>data[[#This Row],[DeliveryDate]] + data[[#This Row],[DeliveryTime]]</f>
        <v>45651.580555555556</v>
      </c>
      <c r="AA4472" s="7">
        <f>data[[#This Row],[OrderDateTime]] + 1</f>
        <v>45652.061805555553</v>
      </c>
      <c r="AB4472" s="7" t="str">
        <f>IF(data[[#This Row],[DeliveryDateTime]] &lt;= data[[#This Row],[SLADue]], "On Time", "Late")</f>
        <v>On Time</v>
      </c>
    </row>
    <row r="4473" spans="1:28" x14ac:dyDescent="0.2">
      <c r="A4473" t="s">
        <v>5023</v>
      </c>
      <c r="B4473" t="s">
        <v>19</v>
      </c>
      <c r="C4473" t="s">
        <v>79</v>
      </c>
      <c r="D4473" t="s">
        <v>80</v>
      </c>
      <c r="E4473" s="5">
        <v>34.369999999999997</v>
      </c>
      <c r="F4473" t="s">
        <v>63</v>
      </c>
      <c r="G4473">
        <v>1</v>
      </c>
      <c r="H4473" s="1">
        <v>45810</v>
      </c>
      <c r="I4473" s="1" t="str">
        <f>TEXT(data[[#This Row],[OrderDate]],"mmm")</f>
        <v>Jun</v>
      </c>
      <c r="J4473" s="6">
        <v>0.82291666666666663</v>
      </c>
      <c r="K4473" s="6" t="str">
        <f>TEXT(data[[#This Row],[OrderTime]],"h")</f>
        <v>19</v>
      </c>
      <c r="L4473" s="1">
        <v>45812</v>
      </c>
      <c r="M4473" s="6">
        <v>0.77638888888888891</v>
      </c>
      <c r="N4473" t="s">
        <v>170</v>
      </c>
      <c r="O4473" t="s">
        <v>389</v>
      </c>
      <c r="P4473" t="s">
        <v>36</v>
      </c>
      <c r="Q4473" t="s">
        <v>53</v>
      </c>
      <c r="R4473" t="s">
        <v>83</v>
      </c>
      <c r="S4473" t="s">
        <v>105</v>
      </c>
      <c r="T4473" t="s">
        <v>38</v>
      </c>
      <c r="U4473" t="s">
        <v>39</v>
      </c>
      <c r="V4473" s="5">
        <f>data[[#This Row],[PriceUSD]]*data[[#This Row],[Quantity]]</f>
        <v>34.369999999999997</v>
      </c>
      <c r="W4473" s="7">
        <f>data[[#This Row],[OrderDate]] + TIME(VALUE(LEFT(data[[#This Row],[OrderTime]],2)), VALUE(RIGHT(data[[#This Row],[OrderTime]],2)), 0)</f>
        <v>45810.046527777777</v>
      </c>
      <c r="X4473" s="7">
        <f>_xlfn.MINIFS(data[OrderDateTime], data[CustomerName], data[[#This Row],[CustomerName]])</f>
        <v>45557.007638888892</v>
      </c>
      <c r="Y4473" t="str">
        <f>IF(data[[#This Row],[OrderDateTime]]=data[[#This Row],[FirstOrderDateTime]], "New", "Returning")</f>
        <v>Returning</v>
      </c>
      <c r="Z4473" s="7">
        <f>data[[#This Row],[DeliveryDate]] + data[[#This Row],[DeliveryTime]]</f>
        <v>45812.776388888888</v>
      </c>
      <c r="AA4473" s="7">
        <f>data[[#This Row],[OrderDateTime]] + 1</f>
        <v>45811.046527777777</v>
      </c>
      <c r="AB4473" s="7" t="str">
        <f>IF(data[[#This Row],[DeliveryDateTime]] &lt;= data[[#This Row],[SLADue]], "On Time", "Late")</f>
        <v>Late</v>
      </c>
    </row>
    <row r="4474" spans="1:28" x14ac:dyDescent="0.2">
      <c r="A4474" t="s">
        <v>5024</v>
      </c>
      <c r="B4474" t="s">
        <v>19</v>
      </c>
      <c r="C4474" t="s">
        <v>92</v>
      </c>
      <c r="D4474" t="s">
        <v>93</v>
      </c>
      <c r="E4474" s="5">
        <v>86.55</v>
      </c>
      <c r="F4474" t="s">
        <v>81</v>
      </c>
      <c r="G4474">
        <v>1</v>
      </c>
      <c r="H4474" s="1">
        <v>45685</v>
      </c>
      <c r="I4474" s="1" t="str">
        <f>TEXT(data[[#This Row],[OrderDate]],"mmm")</f>
        <v>Jan</v>
      </c>
      <c r="J4474" s="6">
        <v>0.51388888888888884</v>
      </c>
      <c r="K4474" s="6" t="str">
        <f>TEXT(data[[#This Row],[OrderTime]],"h")</f>
        <v>12</v>
      </c>
      <c r="L4474" s="1">
        <v>45685</v>
      </c>
      <c r="M4474" s="6">
        <v>0.63888888888888884</v>
      </c>
      <c r="N4474" t="s">
        <v>112</v>
      </c>
      <c r="O4474" t="s">
        <v>386</v>
      </c>
      <c r="P4474" t="s">
        <v>36</v>
      </c>
      <c r="Q4474" t="s">
        <v>53</v>
      </c>
      <c r="R4474" t="s">
        <v>66</v>
      </c>
      <c r="S4474" t="s">
        <v>47</v>
      </c>
      <c r="T4474" t="s">
        <v>29</v>
      </c>
      <c r="U4474" t="s">
        <v>30</v>
      </c>
      <c r="V4474" s="5">
        <f>data[[#This Row],[PriceUSD]]*data[[#This Row],[Quantity]]</f>
        <v>86.55</v>
      </c>
      <c r="W4474" s="7">
        <f>data[[#This Row],[OrderDate]] + TIME(VALUE(LEFT(data[[#This Row],[OrderTime]],2)), VALUE(RIGHT(data[[#This Row],[OrderTime]],2)), 0)</f>
        <v>45685.061805555553</v>
      </c>
      <c r="X4474" s="7">
        <f>_xlfn.MINIFS(data[OrderDateTime], data[CustomerName], data[[#This Row],[CustomerName]])</f>
        <v>45508.038888888892</v>
      </c>
      <c r="Y4474" t="str">
        <f>IF(data[[#This Row],[OrderDateTime]]=data[[#This Row],[FirstOrderDateTime]], "New", "Returning")</f>
        <v>Returning</v>
      </c>
      <c r="Z4474" s="7">
        <f>data[[#This Row],[DeliveryDate]] + data[[#This Row],[DeliveryTime]]</f>
        <v>45685.638888888891</v>
      </c>
      <c r="AA4474" s="7">
        <f>data[[#This Row],[OrderDateTime]] + 1</f>
        <v>45686.061805555553</v>
      </c>
      <c r="AB4474" s="7" t="str">
        <f>IF(data[[#This Row],[DeliveryDateTime]] &lt;= data[[#This Row],[SLADue]], "On Time", "Late")</f>
        <v>On Time</v>
      </c>
    </row>
    <row r="4475" spans="1:28" x14ac:dyDescent="0.2">
      <c r="A4475" t="s">
        <v>5025</v>
      </c>
      <c r="B4475" t="s">
        <v>19</v>
      </c>
      <c r="C4475" t="s">
        <v>41</v>
      </c>
      <c r="D4475" t="s">
        <v>42</v>
      </c>
      <c r="E4475" s="5">
        <v>36.78</v>
      </c>
      <c r="F4475" t="s">
        <v>182</v>
      </c>
      <c r="G4475">
        <v>1</v>
      </c>
      <c r="H4475" s="1">
        <v>45627</v>
      </c>
      <c r="I4475" s="1" t="str">
        <f>TEXT(data[[#This Row],[OrderDate]],"mmm")</f>
        <v>Dec</v>
      </c>
      <c r="J4475" s="6">
        <v>0.45208333333333334</v>
      </c>
      <c r="K4475" s="6" t="str">
        <f>TEXT(data[[#This Row],[OrderTime]],"h")</f>
        <v>10</v>
      </c>
      <c r="L4475" s="1">
        <v>45627</v>
      </c>
      <c r="M4475" s="6">
        <v>0.61875000000000002</v>
      </c>
      <c r="N4475" t="s">
        <v>88</v>
      </c>
      <c r="O4475" t="s">
        <v>817</v>
      </c>
      <c r="P4475" t="s">
        <v>25</v>
      </c>
      <c r="Q4475" t="s">
        <v>53</v>
      </c>
      <c r="R4475" t="s">
        <v>46</v>
      </c>
      <c r="S4475" t="s">
        <v>47</v>
      </c>
      <c r="T4475" t="s">
        <v>38</v>
      </c>
      <c r="U4475" t="s">
        <v>30</v>
      </c>
      <c r="V4475" s="5">
        <f>data[[#This Row],[PriceUSD]]*data[[#This Row],[Quantity]]</f>
        <v>36.78</v>
      </c>
      <c r="W4475" s="7">
        <f>data[[#This Row],[OrderDate]] + TIME(VALUE(LEFT(data[[#This Row],[OrderTime]],2)), VALUE(RIGHT(data[[#This Row],[OrderTime]],2)), 0)</f>
        <v>45627.022916666669</v>
      </c>
      <c r="X4475" s="7">
        <f>_xlfn.MINIFS(data[OrderDateTime], data[CustomerName], data[[#This Row],[CustomerName]])</f>
        <v>45559.022916666669</v>
      </c>
      <c r="Y4475" t="str">
        <f>IF(data[[#This Row],[OrderDateTime]]=data[[#This Row],[FirstOrderDateTime]], "New", "Returning")</f>
        <v>Returning</v>
      </c>
      <c r="Z4475" s="7">
        <f>data[[#This Row],[DeliveryDate]] + data[[#This Row],[DeliveryTime]]</f>
        <v>45627.618750000001</v>
      </c>
      <c r="AA4475" s="7">
        <f>data[[#This Row],[OrderDateTime]] + 1</f>
        <v>45628.022916666669</v>
      </c>
      <c r="AB4475" s="7" t="str">
        <f>IF(data[[#This Row],[DeliveryDateTime]] &lt;= data[[#This Row],[SLADue]], "On Time", "Late")</f>
        <v>On Time</v>
      </c>
    </row>
    <row r="4476" spans="1:28" x14ac:dyDescent="0.2">
      <c r="A4476" t="s">
        <v>5026</v>
      </c>
      <c r="B4476" t="s">
        <v>19</v>
      </c>
      <c r="C4476" t="s">
        <v>285</v>
      </c>
      <c r="D4476" t="s">
        <v>286</v>
      </c>
      <c r="E4476" s="5">
        <v>18.68</v>
      </c>
      <c r="F4476" t="s">
        <v>22</v>
      </c>
      <c r="G4476">
        <v>1</v>
      </c>
      <c r="H4476" s="1">
        <v>45777</v>
      </c>
      <c r="I4476" s="1" t="str">
        <f>TEXT(data[[#This Row],[OrderDate]],"mmm")</f>
        <v>Apr</v>
      </c>
      <c r="J4476" s="6">
        <v>0.76111111111111107</v>
      </c>
      <c r="K4476" s="6" t="str">
        <f>TEXT(data[[#This Row],[OrderTime]],"h")</f>
        <v>18</v>
      </c>
      <c r="L4476" s="1">
        <v>45778</v>
      </c>
      <c r="M4476" s="6">
        <v>0.84444444444444444</v>
      </c>
      <c r="N4476" t="s">
        <v>88</v>
      </c>
      <c r="O4476" t="s">
        <v>810</v>
      </c>
      <c r="P4476" t="s">
        <v>25</v>
      </c>
      <c r="Q4476" t="s">
        <v>53</v>
      </c>
      <c r="R4476" t="s">
        <v>114</v>
      </c>
      <c r="S4476" t="s">
        <v>28</v>
      </c>
      <c r="T4476" t="s">
        <v>29</v>
      </c>
      <c r="U4476" t="s">
        <v>39</v>
      </c>
      <c r="V4476" s="5">
        <f>data[[#This Row],[PriceUSD]]*data[[#This Row],[Quantity]]</f>
        <v>18.68</v>
      </c>
      <c r="W4476" s="7">
        <f>data[[#This Row],[OrderDate]] + TIME(VALUE(LEFT(data[[#This Row],[OrderTime]],2)), VALUE(RIGHT(data[[#This Row],[OrderTime]],2)), 0)</f>
        <v>45777.007638888892</v>
      </c>
      <c r="X4476" s="7">
        <f>_xlfn.MINIFS(data[OrderDateTime], data[CustomerName], data[[#This Row],[CustomerName]])</f>
        <v>45509.015277777777</v>
      </c>
      <c r="Y4476" t="str">
        <f>IF(data[[#This Row],[OrderDateTime]]=data[[#This Row],[FirstOrderDateTime]], "New", "Returning")</f>
        <v>Returning</v>
      </c>
      <c r="Z4476" s="7">
        <f>data[[#This Row],[DeliveryDate]] + data[[#This Row],[DeliveryTime]]</f>
        <v>45778.844444444447</v>
      </c>
      <c r="AA4476" s="7">
        <f>data[[#This Row],[OrderDateTime]] + 1</f>
        <v>45778.007638888892</v>
      </c>
      <c r="AB4476" s="7" t="str">
        <f>IF(data[[#This Row],[DeliveryDateTime]] &lt;= data[[#This Row],[SLADue]], "On Time", "Late")</f>
        <v>Late</v>
      </c>
    </row>
    <row r="4477" spans="1:28" x14ac:dyDescent="0.2">
      <c r="A4477" t="s">
        <v>5027</v>
      </c>
      <c r="B4477" t="s">
        <v>19</v>
      </c>
      <c r="C4477" t="s">
        <v>69</v>
      </c>
      <c r="D4477" t="s">
        <v>70</v>
      </c>
      <c r="E4477" s="5">
        <v>49.64</v>
      </c>
      <c r="F4477" t="s">
        <v>56</v>
      </c>
      <c r="G4477">
        <v>1</v>
      </c>
      <c r="H4477" s="1">
        <v>45731</v>
      </c>
      <c r="I4477" s="1" t="str">
        <f>TEXT(data[[#This Row],[OrderDate]],"mmm")</f>
        <v>Mar</v>
      </c>
      <c r="J4477" s="6">
        <v>0.71388888888888891</v>
      </c>
      <c r="K4477" s="6" t="str">
        <f>TEXT(data[[#This Row],[OrderTime]],"h")</f>
        <v>17</v>
      </c>
      <c r="L4477" s="1">
        <v>45732</v>
      </c>
      <c r="M4477" s="6">
        <v>0.88055555555555554</v>
      </c>
      <c r="N4477" t="s">
        <v>175</v>
      </c>
      <c r="O4477" t="s">
        <v>1130</v>
      </c>
      <c r="P4477" t="s">
        <v>25</v>
      </c>
      <c r="Q4477" t="s">
        <v>26</v>
      </c>
      <c r="R4477" t="s">
        <v>37</v>
      </c>
      <c r="S4477" t="s">
        <v>28</v>
      </c>
      <c r="T4477" t="s">
        <v>29</v>
      </c>
      <c r="U4477" t="s">
        <v>67</v>
      </c>
      <c r="V4477" s="5">
        <f>data[[#This Row],[PriceUSD]]*data[[#This Row],[Quantity]]</f>
        <v>49.64</v>
      </c>
      <c r="W4477" s="7">
        <f>data[[#This Row],[OrderDate]] + TIME(VALUE(LEFT(data[[#This Row],[OrderTime]],2)), VALUE(RIGHT(data[[#This Row],[OrderTime]],2)), 0)</f>
        <v>45731.061805555553</v>
      </c>
      <c r="X4477" s="7">
        <f>_xlfn.MINIFS(data[OrderDateTime], data[CustomerName], data[[#This Row],[CustomerName]])</f>
        <v>45516.054166666669</v>
      </c>
      <c r="Y4477" t="str">
        <f>IF(data[[#This Row],[OrderDateTime]]=data[[#This Row],[FirstOrderDateTime]], "New", "Returning")</f>
        <v>Returning</v>
      </c>
      <c r="Z4477" s="7">
        <f>data[[#This Row],[DeliveryDate]] + data[[#This Row],[DeliveryTime]]</f>
        <v>45732.880555555559</v>
      </c>
      <c r="AA4477" s="7">
        <f>data[[#This Row],[OrderDateTime]] + 1</f>
        <v>45732.061805555553</v>
      </c>
      <c r="AB4477" s="7" t="str">
        <f>IF(data[[#This Row],[DeliveryDateTime]] &lt;= data[[#This Row],[SLADue]], "On Time", "Late")</f>
        <v>Late</v>
      </c>
    </row>
    <row r="4478" spans="1:28" x14ac:dyDescent="0.2">
      <c r="A4478" t="s">
        <v>5028</v>
      </c>
      <c r="B4478" t="s">
        <v>19</v>
      </c>
      <c r="C4478" t="s">
        <v>41</v>
      </c>
      <c r="D4478" t="s">
        <v>42</v>
      </c>
      <c r="E4478" s="5">
        <v>33.409999999999997</v>
      </c>
      <c r="F4478" t="s">
        <v>182</v>
      </c>
      <c r="G4478">
        <v>1</v>
      </c>
      <c r="H4478" s="1">
        <v>45738</v>
      </c>
      <c r="I4478" s="1" t="str">
        <f>TEXT(data[[#This Row],[OrderDate]],"mmm")</f>
        <v>Mar</v>
      </c>
      <c r="J4478" s="6">
        <v>0.5180555555555556</v>
      </c>
      <c r="K4478" s="6" t="str">
        <f>TEXT(data[[#This Row],[OrderTime]],"h")</f>
        <v>12</v>
      </c>
      <c r="L4478" s="1">
        <v>45739</v>
      </c>
      <c r="M4478" s="6">
        <v>0.5180555555555556</v>
      </c>
      <c r="N4478" t="s">
        <v>44</v>
      </c>
      <c r="O4478" t="s">
        <v>320</v>
      </c>
      <c r="P4478" t="s">
        <v>25</v>
      </c>
      <c r="Q4478" t="s">
        <v>26</v>
      </c>
      <c r="R4478" t="s">
        <v>46</v>
      </c>
      <c r="S4478" t="s">
        <v>28</v>
      </c>
      <c r="T4478" t="s">
        <v>29</v>
      </c>
      <c r="U4478" t="s">
        <v>67</v>
      </c>
      <c r="V4478" s="5">
        <f>data[[#This Row],[PriceUSD]]*data[[#This Row],[Quantity]]</f>
        <v>33.409999999999997</v>
      </c>
      <c r="W4478" s="7">
        <f>data[[#This Row],[OrderDate]] + TIME(VALUE(LEFT(data[[#This Row],[OrderTime]],2)), VALUE(RIGHT(data[[#This Row],[OrderTime]],2)), 0)</f>
        <v>45738.038888888892</v>
      </c>
      <c r="X4478" s="7">
        <f>_xlfn.MINIFS(data[OrderDateTime], data[CustomerName], data[[#This Row],[CustomerName]])</f>
        <v>45548.038888888892</v>
      </c>
      <c r="Y4478" t="str">
        <f>IF(data[[#This Row],[OrderDateTime]]=data[[#This Row],[FirstOrderDateTime]], "New", "Returning")</f>
        <v>Returning</v>
      </c>
      <c r="Z4478" s="7">
        <f>data[[#This Row],[DeliveryDate]] + data[[#This Row],[DeliveryTime]]</f>
        <v>45739.518055555556</v>
      </c>
      <c r="AA4478" s="7">
        <f>data[[#This Row],[OrderDateTime]] + 1</f>
        <v>45739.038888888892</v>
      </c>
      <c r="AB4478" s="7" t="str">
        <f>IF(data[[#This Row],[DeliveryDateTime]] &lt;= data[[#This Row],[SLADue]], "On Time", "Late")</f>
        <v>Late</v>
      </c>
    </row>
    <row r="4479" spans="1:28" x14ac:dyDescent="0.2">
      <c r="A4479" t="s">
        <v>5029</v>
      </c>
      <c r="B4479" t="s">
        <v>19</v>
      </c>
      <c r="C4479" t="s">
        <v>126</v>
      </c>
      <c r="D4479" t="s">
        <v>127</v>
      </c>
      <c r="E4479" s="5">
        <v>21.78</v>
      </c>
      <c r="F4479" t="s">
        <v>138</v>
      </c>
      <c r="G4479">
        <v>1</v>
      </c>
      <c r="H4479" s="1">
        <v>45597</v>
      </c>
      <c r="I4479" s="1" t="str">
        <f>TEXT(data[[#This Row],[OrderDate]],"mmm")</f>
        <v>Nov</v>
      </c>
      <c r="J4479" s="6">
        <v>0.47430555555555554</v>
      </c>
      <c r="K4479" s="6" t="str">
        <f>TEXT(data[[#This Row],[OrderTime]],"h")</f>
        <v>11</v>
      </c>
      <c r="L4479" s="1">
        <v>45597</v>
      </c>
      <c r="M4479" s="6">
        <v>0.72430555555555554</v>
      </c>
      <c r="N4479" t="s">
        <v>123</v>
      </c>
      <c r="O4479" t="s">
        <v>164</v>
      </c>
      <c r="P4479" t="s">
        <v>36</v>
      </c>
      <c r="Q4479" t="s">
        <v>53</v>
      </c>
      <c r="R4479" t="s">
        <v>129</v>
      </c>
      <c r="S4479" t="s">
        <v>47</v>
      </c>
      <c r="T4479" t="s">
        <v>38</v>
      </c>
      <c r="U4479" t="s">
        <v>30</v>
      </c>
      <c r="V4479" s="5">
        <f>data[[#This Row],[PriceUSD]]*data[[#This Row],[Quantity]]</f>
        <v>21.78</v>
      </c>
      <c r="W4479" s="7">
        <f>data[[#This Row],[OrderDate]] + TIME(VALUE(LEFT(data[[#This Row],[OrderTime]],2)), VALUE(RIGHT(data[[#This Row],[OrderTime]],2)), 0)</f>
        <v>45597.038888888892</v>
      </c>
      <c r="X4479" s="7">
        <f>_xlfn.MINIFS(data[OrderDateTime], data[CustomerName], data[[#This Row],[CustomerName]])</f>
        <v>45514.007638888892</v>
      </c>
      <c r="Y4479" t="str">
        <f>IF(data[[#This Row],[OrderDateTime]]=data[[#This Row],[FirstOrderDateTime]], "New", "Returning")</f>
        <v>Returning</v>
      </c>
      <c r="Z4479" s="7">
        <f>data[[#This Row],[DeliveryDate]] + data[[#This Row],[DeliveryTime]]</f>
        <v>45597.724305555559</v>
      </c>
      <c r="AA4479" s="7">
        <f>data[[#This Row],[OrderDateTime]] + 1</f>
        <v>45598.038888888892</v>
      </c>
      <c r="AB4479" s="7" t="str">
        <f>IF(data[[#This Row],[DeliveryDateTime]] &lt;= data[[#This Row],[SLADue]], "On Time", "Late")</f>
        <v>On Time</v>
      </c>
    </row>
    <row r="4480" spans="1:28" x14ac:dyDescent="0.2">
      <c r="A4480" t="s">
        <v>5030</v>
      </c>
      <c r="B4480" t="s">
        <v>19</v>
      </c>
      <c r="C4480" t="s">
        <v>101</v>
      </c>
      <c r="D4480" t="s">
        <v>102</v>
      </c>
      <c r="E4480" s="5">
        <v>25.62</v>
      </c>
      <c r="F4480" t="s">
        <v>81</v>
      </c>
      <c r="G4480">
        <v>1</v>
      </c>
      <c r="H4480" s="1">
        <v>45879</v>
      </c>
      <c r="I4480" s="1" t="str">
        <f>TEXT(data[[#This Row],[OrderDate]],"mmm")</f>
        <v>Aug</v>
      </c>
      <c r="J4480" s="6">
        <v>0.54305555555555551</v>
      </c>
      <c r="K4480" s="6" t="str">
        <f>TEXT(data[[#This Row],[OrderTime]],"h")</f>
        <v>13</v>
      </c>
      <c r="L4480" s="1">
        <v>45880</v>
      </c>
      <c r="M4480" s="6">
        <v>0.75138888888888888</v>
      </c>
      <c r="N4480" t="s">
        <v>103</v>
      </c>
      <c r="O4480" t="s">
        <v>303</v>
      </c>
      <c r="P4480" t="s">
        <v>77</v>
      </c>
      <c r="Q4480" t="s">
        <v>53</v>
      </c>
      <c r="R4480" t="s">
        <v>83</v>
      </c>
      <c r="S4480" t="s">
        <v>28</v>
      </c>
      <c r="T4480" t="s">
        <v>136</v>
      </c>
      <c r="U4480" t="s">
        <v>39</v>
      </c>
      <c r="V4480" s="5">
        <f>data[[#This Row],[PriceUSD]]*data[[#This Row],[Quantity]]</f>
        <v>25.62</v>
      </c>
      <c r="W4480" s="7">
        <f>data[[#This Row],[OrderDate]] + TIME(VALUE(LEFT(data[[#This Row],[OrderTime]],2)), VALUE(RIGHT(data[[#This Row],[OrderTime]],2)), 0)</f>
        <v>45879.038888888892</v>
      </c>
      <c r="X4480" s="7">
        <f>_xlfn.MINIFS(data[OrderDateTime], data[CustomerName], data[[#This Row],[CustomerName]])</f>
        <v>45505.061805555553</v>
      </c>
      <c r="Y4480" t="str">
        <f>IF(data[[#This Row],[OrderDateTime]]=data[[#This Row],[FirstOrderDateTime]], "New", "Returning")</f>
        <v>Returning</v>
      </c>
      <c r="Z4480" s="7">
        <f>data[[#This Row],[DeliveryDate]] + data[[#This Row],[DeliveryTime]]</f>
        <v>45880.751388888886</v>
      </c>
      <c r="AA4480" s="7">
        <f>data[[#This Row],[OrderDateTime]] + 1</f>
        <v>45880.038888888892</v>
      </c>
      <c r="AB4480" s="7" t="str">
        <f>IF(data[[#This Row],[DeliveryDateTime]] &lt;= data[[#This Row],[SLADue]], "On Time", "Late")</f>
        <v>Late</v>
      </c>
    </row>
    <row r="4481" spans="1:28" x14ac:dyDescent="0.2">
      <c r="A4481" t="s">
        <v>5031</v>
      </c>
      <c r="B4481" t="s">
        <v>19</v>
      </c>
      <c r="C4481" t="s">
        <v>110</v>
      </c>
      <c r="D4481" t="s">
        <v>111</v>
      </c>
      <c r="E4481" s="5">
        <v>11.99</v>
      </c>
      <c r="F4481" t="s">
        <v>71</v>
      </c>
      <c r="G4481">
        <v>1</v>
      </c>
      <c r="H4481" s="1">
        <v>45669</v>
      </c>
      <c r="I4481" s="1" t="str">
        <f>TEXT(data[[#This Row],[OrderDate]],"mmm")</f>
        <v>Jan</v>
      </c>
      <c r="J4481" s="6">
        <v>0.62986111111111109</v>
      </c>
      <c r="K4481" s="6" t="str">
        <f>TEXT(data[[#This Row],[OrderTime]],"h")</f>
        <v>15</v>
      </c>
      <c r="L4481" s="1">
        <v>45670</v>
      </c>
      <c r="M4481" s="6">
        <v>0.75486111111111109</v>
      </c>
      <c r="N4481" t="s">
        <v>213</v>
      </c>
      <c r="O4481" t="s">
        <v>817</v>
      </c>
      <c r="P4481" t="s">
        <v>36</v>
      </c>
      <c r="Q4481" t="s">
        <v>26</v>
      </c>
      <c r="R4481" t="s">
        <v>114</v>
      </c>
      <c r="S4481" t="s">
        <v>28</v>
      </c>
      <c r="T4481" t="s">
        <v>38</v>
      </c>
      <c r="U4481" t="s">
        <v>39</v>
      </c>
      <c r="V4481" s="5">
        <f>data[[#This Row],[PriceUSD]]*data[[#This Row],[Quantity]]</f>
        <v>11.99</v>
      </c>
      <c r="W4481" s="7">
        <f>data[[#This Row],[OrderDate]] + TIME(VALUE(LEFT(data[[#This Row],[OrderTime]],2)), VALUE(RIGHT(data[[#This Row],[OrderTime]],2)), 0)</f>
        <v>45669.007638888892</v>
      </c>
      <c r="X4481" s="7">
        <f>_xlfn.MINIFS(data[OrderDateTime], data[CustomerName], data[[#This Row],[CustomerName]])</f>
        <v>45559.022916666669</v>
      </c>
      <c r="Y4481" t="str">
        <f>IF(data[[#This Row],[OrderDateTime]]=data[[#This Row],[FirstOrderDateTime]], "New", "Returning")</f>
        <v>Returning</v>
      </c>
      <c r="Z4481" s="7">
        <f>data[[#This Row],[DeliveryDate]] + data[[#This Row],[DeliveryTime]]</f>
        <v>45670.754861111112</v>
      </c>
      <c r="AA4481" s="7">
        <f>data[[#This Row],[OrderDateTime]] + 1</f>
        <v>45670.007638888892</v>
      </c>
      <c r="AB4481" s="7" t="str">
        <f>IF(data[[#This Row],[DeliveryDateTime]] &lt;= data[[#This Row],[SLADue]], "On Time", "Late")</f>
        <v>Late</v>
      </c>
    </row>
    <row r="4482" spans="1:28" x14ac:dyDescent="0.2">
      <c r="A4482" t="s">
        <v>5032</v>
      </c>
      <c r="B4482" t="s">
        <v>19</v>
      </c>
      <c r="C4482" t="s">
        <v>61</v>
      </c>
      <c r="D4482" t="s">
        <v>62</v>
      </c>
      <c r="E4482" s="5">
        <v>143.38999999999999</v>
      </c>
      <c r="F4482" t="s">
        <v>63</v>
      </c>
      <c r="G4482">
        <v>3</v>
      </c>
      <c r="H4482" s="1">
        <v>45743</v>
      </c>
      <c r="I4482" s="1" t="str">
        <f>TEXT(data[[#This Row],[OrderDate]],"mmm")</f>
        <v>Mar</v>
      </c>
      <c r="J4482" s="6">
        <v>0.8520833333333333</v>
      </c>
      <c r="K4482" s="6" t="str">
        <f>TEXT(data[[#This Row],[OrderTime]],"h")</f>
        <v>20</v>
      </c>
      <c r="L4482" s="1">
        <v>45744</v>
      </c>
      <c r="M4482" s="6">
        <v>0.58750000000000002</v>
      </c>
      <c r="N4482" t="s">
        <v>139</v>
      </c>
      <c r="O4482" t="s">
        <v>344</v>
      </c>
      <c r="P4482" t="s">
        <v>36</v>
      </c>
      <c r="Q4482" t="s">
        <v>53</v>
      </c>
      <c r="R4482" t="s">
        <v>66</v>
      </c>
      <c r="S4482" t="s">
        <v>28</v>
      </c>
      <c r="T4482" t="s">
        <v>38</v>
      </c>
      <c r="U4482" t="s">
        <v>39</v>
      </c>
      <c r="V4482" s="5">
        <f>data[[#This Row],[PriceUSD]]*data[[#This Row],[Quantity]]</f>
        <v>430.16999999999996</v>
      </c>
      <c r="W4482" s="7">
        <f>data[[#This Row],[OrderDate]] + TIME(VALUE(LEFT(data[[#This Row],[OrderTime]],2)), VALUE(RIGHT(data[[#This Row],[OrderTime]],2)), 0)</f>
        <v>45743.022916666669</v>
      </c>
      <c r="X4482" s="7">
        <f>_xlfn.MINIFS(data[OrderDateTime], data[CustomerName], data[[#This Row],[CustomerName]])</f>
        <v>45520.015277777777</v>
      </c>
      <c r="Y4482" t="str">
        <f>IF(data[[#This Row],[OrderDateTime]]=data[[#This Row],[FirstOrderDateTime]], "New", "Returning")</f>
        <v>Returning</v>
      </c>
      <c r="Z4482" s="7">
        <f>data[[#This Row],[DeliveryDate]] + data[[#This Row],[DeliveryTime]]</f>
        <v>45744.587500000001</v>
      </c>
      <c r="AA4482" s="7">
        <f>data[[#This Row],[OrderDateTime]] + 1</f>
        <v>45744.022916666669</v>
      </c>
      <c r="AB4482" s="7" t="str">
        <f>IF(data[[#This Row],[DeliveryDateTime]] &lt;= data[[#This Row],[SLADue]], "On Time", "Late")</f>
        <v>Late</v>
      </c>
    </row>
    <row r="4483" spans="1:28" x14ac:dyDescent="0.2">
      <c r="A4483" t="s">
        <v>5033</v>
      </c>
      <c r="B4483" t="s">
        <v>19</v>
      </c>
      <c r="C4483" t="s">
        <v>69</v>
      </c>
      <c r="D4483" t="s">
        <v>70</v>
      </c>
      <c r="E4483" s="5">
        <v>57.95</v>
      </c>
      <c r="F4483" t="s">
        <v>51</v>
      </c>
      <c r="G4483">
        <v>3</v>
      </c>
      <c r="H4483" s="1">
        <v>45633</v>
      </c>
      <c r="I4483" s="1" t="str">
        <f>TEXT(data[[#This Row],[OrderDate]],"mmm")</f>
        <v>Dec</v>
      </c>
      <c r="J4483" s="6">
        <v>0.62222222222222223</v>
      </c>
      <c r="K4483" s="6" t="str">
        <f>TEXT(data[[#This Row],[OrderTime]],"h")</f>
        <v>14</v>
      </c>
      <c r="L4483" s="1">
        <v>45634</v>
      </c>
      <c r="M4483" s="6">
        <v>0.7055555555555556</v>
      </c>
      <c r="N4483" t="s">
        <v>434</v>
      </c>
      <c r="O4483" t="s">
        <v>333</v>
      </c>
      <c r="P4483" t="s">
        <v>234</v>
      </c>
      <c r="Q4483" t="s">
        <v>26</v>
      </c>
      <c r="R4483" t="s">
        <v>37</v>
      </c>
      <c r="S4483" t="s">
        <v>28</v>
      </c>
      <c r="T4483" t="s">
        <v>29</v>
      </c>
      <c r="U4483" t="s">
        <v>30</v>
      </c>
      <c r="V4483" s="5">
        <f>data[[#This Row],[PriceUSD]]*data[[#This Row],[Quantity]]</f>
        <v>173.85000000000002</v>
      </c>
      <c r="W4483" s="7">
        <f>data[[#This Row],[OrderDate]] + TIME(VALUE(LEFT(data[[#This Row],[OrderTime]],2)), VALUE(RIGHT(data[[#This Row],[OrderTime]],2)), 0)</f>
        <v>45633.015277777777</v>
      </c>
      <c r="X4483" s="7">
        <f>_xlfn.MINIFS(data[OrderDateTime], data[CustomerName], data[[#This Row],[CustomerName]])</f>
        <v>45513.007638888892</v>
      </c>
      <c r="Y4483" t="str">
        <f>IF(data[[#This Row],[OrderDateTime]]=data[[#This Row],[FirstOrderDateTime]], "New", "Returning")</f>
        <v>Returning</v>
      </c>
      <c r="Z4483" s="7">
        <f>data[[#This Row],[DeliveryDate]] + data[[#This Row],[DeliveryTime]]</f>
        <v>45634.705555555556</v>
      </c>
      <c r="AA4483" s="7">
        <f>data[[#This Row],[OrderDateTime]] + 1</f>
        <v>45634.015277777777</v>
      </c>
      <c r="AB4483" s="7" t="str">
        <f>IF(data[[#This Row],[DeliveryDateTime]] &lt;= data[[#This Row],[SLADue]], "On Time", "Late")</f>
        <v>Late</v>
      </c>
    </row>
    <row r="4484" spans="1:28" x14ac:dyDescent="0.2">
      <c r="A4484" t="s">
        <v>5034</v>
      </c>
      <c r="B4484" t="s">
        <v>19</v>
      </c>
      <c r="C4484" t="s">
        <v>117</v>
      </c>
      <c r="D4484" t="s">
        <v>118</v>
      </c>
      <c r="E4484" s="5">
        <v>78.62</v>
      </c>
      <c r="F4484" t="s">
        <v>119</v>
      </c>
      <c r="G4484">
        <v>2</v>
      </c>
      <c r="H4484" s="1">
        <v>45527</v>
      </c>
      <c r="I4484" s="1" t="str">
        <f>TEXT(data[[#This Row],[OrderDate]],"mmm")</f>
        <v>Aug</v>
      </c>
      <c r="J4484" s="6">
        <v>0.74930555555555556</v>
      </c>
      <c r="K4484" s="6" t="str">
        <f>TEXT(data[[#This Row],[OrderTime]],"h")</f>
        <v>17</v>
      </c>
      <c r="L4484" s="1">
        <v>45528</v>
      </c>
      <c r="M4484" s="6">
        <v>0.7055555555555556</v>
      </c>
      <c r="N4484" t="s">
        <v>64</v>
      </c>
      <c r="O4484" t="s">
        <v>597</v>
      </c>
      <c r="P4484" t="s">
        <v>25</v>
      </c>
      <c r="Q4484" t="s">
        <v>26</v>
      </c>
      <c r="R4484" t="s">
        <v>66</v>
      </c>
      <c r="S4484" t="s">
        <v>28</v>
      </c>
      <c r="T4484" t="s">
        <v>136</v>
      </c>
      <c r="U4484" t="s">
        <v>30</v>
      </c>
      <c r="V4484" s="5">
        <f>data[[#This Row],[PriceUSD]]*data[[#This Row],[Quantity]]</f>
        <v>157.24</v>
      </c>
      <c r="W4484" s="7">
        <f>data[[#This Row],[OrderDate]] + TIME(VALUE(LEFT(data[[#This Row],[OrderTime]],2)), VALUE(RIGHT(data[[#This Row],[OrderTime]],2)), 0)</f>
        <v>45527.038888888892</v>
      </c>
      <c r="X4484" s="7">
        <f>_xlfn.MINIFS(data[OrderDateTime], data[CustomerName], data[[#This Row],[CustomerName]])</f>
        <v>45519.052083333336</v>
      </c>
      <c r="Y4484" t="str">
        <f>IF(data[[#This Row],[OrderDateTime]]=data[[#This Row],[FirstOrderDateTime]], "New", "Returning")</f>
        <v>Returning</v>
      </c>
      <c r="Z4484" s="7">
        <f>data[[#This Row],[DeliveryDate]] + data[[#This Row],[DeliveryTime]]</f>
        <v>45528.705555555556</v>
      </c>
      <c r="AA4484" s="7">
        <f>data[[#This Row],[OrderDateTime]] + 1</f>
        <v>45528.038888888892</v>
      </c>
      <c r="AB4484" s="7" t="str">
        <f>IF(data[[#This Row],[DeliveryDateTime]] &lt;= data[[#This Row],[SLADue]], "On Time", "Late")</f>
        <v>Late</v>
      </c>
    </row>
    <row r="4485" spans="1:28" x14ac:dyDescent="0.2">
      <c r="A4485" t="s">
        <v>5035</v>
      </c>
      <c r="B4485" t="s">
        <v>19</v>
      </c>
      <c r="C4485" t="s">
        <v>32</v>
      </c>
      <c r="D4485" t="s">
        <v>33</v>
      </c>
      <c r="E4485" s="5">
        <v>47.46</v>
      </c>
      <c r="F4485" t="s">
        <v>138</v>
      </c>
      <c r="G4485">
        <v>1</v>
      </c>
      <c r="H4485" s="1">
        <v>45809</v>
      </c>
      <c r="I4485" s="1" t="str">
        <f>TEXT(data[[#This Row],[OrderDate]],"mmm")</f>
        <v>Jun</v>
      </c>
      <c r="J4485" s="6">
        <v>0.38263888888888886</v>
      </c>
      <c r="K4485" s="6" t="str">
        <f>TEXT(data[[#This Row],[OrderTime]],"h")</f>
        <v>9</v>
      </c>
      <c r="L4485" s="1">
        <v>45810</v>
      </c>
      <c r="M4485" s="6">
        <v>0.42430555555555555</v>
      </c>
      <c r="N4485" t="s">
        <v>103</v>
      </c>
      <c r="O4485" t="s">
        <v>1029</v>
      </c>
      <c r="P4485" t="s">
        <v>77</v>
      </c>
      <c r="Q4485" t="s">
        <v>26</v>
      </c>
      <c r="R4485" t="s">
        <v>37</v>
      </c>
      <c r="S4485" t="s">
        <v>28</v>
      </c>
      <c r="T4485" t="s">
        <v>38</v>
      </c>
      <c r="U4485" t="s">
        <v>30</v>
      </c>
      <c r="V4485" s="5">
        <f>data[[#This Row],[PriceUSD]]*data[[#This Row],[Quantity]]</f>
        <v>47.46</v>
      </c>
      <c r="W4485" s="7">
        <f>data[[#This Row],[OrderDate]] + TIME(VALUE(LEFT(data[[#This Row],[OrderTime]],2)), VALUE(RIGHT(data[[#This Row],[OrderTime]],2)), 0)</f>
        <v>45809.061805555553</v>
      </c>
      <c r="X4485" s="7">
        <f>_xlfn.MINIFS(data[OrderDateTime], data[CustomerName], data[[#This Row],[CustomerName]])</f>
        <v>45562.022916666669</v>
      </c>
      <c r="Y4485" t="str">
        <f>IF(data[[#This Row],[OrderDateTime]]=data[[#This Row],[FirstOrderDateTime]], "New", "Returning")</f>
        <v>Returning</v>
      </c>
      <c r="Z4485" s="7">
        <f>data[[#This Row],[DeliveryDate]] + data[[#This Row],[DeliveryTime]]</f>
        <v>45810.424305555556</v>
      </c>
      <c r="AA4485" s="7">
        <f>data[[#This Row],[OrderDateTime]] + 1</f>
        <v>45810.061805555553</v>
      </c>
      <c r="AB4485" s="7" t="str">
        <f>IF(data[[#This Row],[DeliveryDateTime]] &lt;= data[[#This Row],[SLADue]], "On Time", "Late")</f>
        <v>Late</v>
      </c>
    </row>
    <row r="4486" spans="1:28" x14ac:dyDescent="0.2">
      <c r="A4486" t="s">
        <v>5036</v>
      </c>
      <c r="B4486" t="s">
        <v>19</v>
      </c>
      <c r="C4486" t="s">
        <v>41</v>
      </c>
      <c r="D4486" t="s">
        <v>42</v>
      </c>
      <c r="E4486" s="5">
        <v>32.15</v>
      </c>
      <c r="F4486" t="s">
        <v>74</v>
      </c>
      <c r="G4486">
        <v>1</v>
      </c>
      <c r="H4486" s="1">
        <v>45669</v>
      </c>
      <c r="I4486" s="1" t="str">
        <f>TEXT(data[[#This Row],[OrderDate]],"mmm")</f>
        <v>Jan</v>
      </c>
      <c r="J4486" s="6">
        <v>0.75</v>
      </c>
      <c r="K4486" s="6" t="str">
        <f>TEXT(data[[#This Row],[OrderTime]],"h")</f>
        <v>18</v>
      </c>
      <c r="L4486" s="1">
        <v>45671</v>
      </c>
      <c r="M4486" s="6">
        <v>0.625</v>
      </c>
      <c r="N4486" t="s">
        <v>213</v>
      </c>
      <c r="O4486" t="s">
        <v>808</v>
      </c>
      <c r="P4486" t="s">
        <v>36</v>
      </c>
      <c r="Q4486" t="s">
        <v>53</v>
      </c>
      <c r="R4486" t="s">
        <v>46</v>
      </c>
      <c r="S4486" t="s">
        <v>105</v>
      </c>
      <c r="T4486" t="s">
        <v>136</v>
      </c>
      <c r="U4486" t="s">
        <v>30</v>
      </c>
      <c r="V4486" s="5">
        <f>data[[#This Row],[PriceUSD]]*data[[#This Row],[Quantity]]</f>
        <v>32.15</v>
      </c>
      <c r="W4486" s="7">
        <f>data[[#This Row],[OrderDate]] + TIME(VALUE(LEFT(data[[#This Row],[OrderTime]],2)), VALUE(RIGHT(data[[#This Row],[OrderTime]],2)), 0)</f>
        <v>45669.052083333336</v>
      </c>
      <c r="X4486" s="7">
        <f>_xlfn.MINIFS(data[OrderDateTime], data[CustomerName], data[[#This Row],[CustomerName]])</f>
        <v>45530.022916666669</v>
      </c>
      <c r="Y4486" t="str">
        <f>IF(data[[#This Row],[OrderDateTime]]=data[[#This Row],[FirstOrderDateTime]], "New", "Returning")</f>
        <v>Returning</v>
      </c>
      <c r="Z4486" s="7">
        <f>data[[#This Row],[DeliveryDate]] + data[[#This Row],[DeliveryTime]]</f>
        <v>45671.625</v>
      </c>
      <c r="AA4486" s="7">
        <f>data[[#This Row],[OrderDateTime]] + 1</f>
        <v>45670.052083333336</v>
      </c>
      <c r="AB4486" s="7" t="str">
        <f>IF(data[[#This Row],[DeliveryDateTime]] &lt;= data[[#This Row],[SLADue]], "On Time", "Late")</f>
        <v>Late</v>
      </c>
    </row>
    <row r="4487" spans="1:28" x14ac:dyDescent="0.2">
      <c r="A4487" t="s">
        <v>5037</v>
      </c>
      <c r="B4487" t="s">
        <v>19</v>
      </c>
      <c r="C4487" t="s">
        <v>41</v>
      </c>
      <c r="D4487" t="s">
        <v>42</v>
      </c>
      <c r="E4487" s="5">
        <v>32.119999999999997</v>
      </c>
      <c r="F4487" t="s">
        <v>43</v>
      </c>
      <c r="G4487">
        <v>1</v>
      </c>
      <c r="H4487" s="1">
        <v>45754</v>
      </c>
      <c r="I4487" s="1" t="str">
        <f>TEXT(data[[#This Row],[OrderDate]],"mmm")</f>
        <v>Apr</v>
      </c>
      <c r="J4487" s="6">
        <v>0.75</v>
      </c>
      <c r="K4487" s="6" t="str">
        <f>TEXT(data[[#This Row],[OrderTime]],"h")</f>
        <v>18</v>
      </c>
      <c r="L4487" s="1">
        <v>45755</v>
      </c>
      <c r="M4487" s="6">
        <v>0.68125000000000002</v>
      </c>
      <c r="N4487" t="s">
        <v>34</v>
      </c>
      <c r="O4487" t="s">
        <v>354</v>
      </c>
      <c r="P4487" t="s">
        <v>36</v>
      </c>
      <c r="Q4487" t="s">
        <v>53</v>
      </c>
      <c r="R4487" t="s">
        <v>46</v>
      </c>
      <c r="S4487" t="s">
        <v>28</v>
      </c>
      <c r="T4487" t="s">
        <v>29</v>
      </c>
      <c r="U4487" t="s">
        <v>39</v>
      </c>
      <c r="V4487" s="5">
        <f>data[[#This Row],[PriceUSD]]*data[[#This Row],[Quantity]]</f>
        <v>32.119999999999997</v>
      </c>
      <c r="W4487" s="7">
        <f>data[[#This Row],[OrderDate]] + TIME(VALUE(LEFT(data[[#This Row],[OrderTime]],2)), VALUE(RIGHT(data[[#This Row],[OrderTime]],2)), 0)</f>
        <v>45754.052083333336</v>
      </c>
      <c r="X4487" s="7">
        <f>_xlfn.MINIFS(data[OrderDateTime], data[CustomerName], data[[#This Row],[CustomerName]])</f>
        <v>45512.052083333336</v>
      </c>
      <c r="Y4487" t="str">
        <f>IF(data[[#This Row],[OrderDateTime]]=data[[#This Row],[FirstOrderDateTime]], "New", "Returning")</f>
        <v>Returning</v>
      </c>
      <c r="Z4487" s="7">
        <f>data[[#This Row],[DeliveryDate]] + data[[#This Row],[DeliveryTime]]</f>
        <v>45755.681250000001</v>
      </c>
      <c r="AA4487" s="7">
        <f>data[[#This Row],[OrderDateTime]] + 1</f>
        <v>45755.052083333336</v>
      </c>
      <c r="AB4487" s="7" t="str">
        <f>IF(data[[#This Row],[DeliveryDateTime]] &lt;= data[[#This Row],[SLADue]], "On Time", "Late")</f>
        <v>Late</v>
      </c>
    </row>
    <row r="4488" spans="1:28" x14ac:dyDescent="0.2">
      <c r="A4488" t="s">
        <v>5038</v>
      </c>
      <c r="B4488" t="s">
        <v>19</v>
      </c>
      <c r="C4488" t="s">
        <v>69</v>
      </c>
      <c r="D4488" t="s">
        <v>70</v>
      </c>
      <c r="E4488" s="5">
        <v>53.36</v>
      </c>
      <c r="F4488" t="s">
        <v>71</v>
      </c>
      <c r="G4488">
        <v>1</v>
      </c>
      <c r="H4488" s="1">
        <v>45704</v>
      </c>
      <c r="I4488" s="1" t="str">
        <f>TEXT(data[[#This Row],[OrderDate]],"mmm")</f>
        <v>Feb</v>
      </c>
      <c r="J4488" s="6">
        <v>0.47847222222222224</v>
      </c>
      <c r="K4488" s="6" t="str">
        <f>TEXT(data[[#This Row],[OrderTime]],"h")</f>
        <v>11</v>
      </c>
      <c r="L4488" s="1">
        <v>45705</v>
      </c>
      <c r="M4488" s="6">
        <v>0.52013888888888893</v>
      </c>
      <c r="N4488" t="s">
        <v>238</v>
      </c>
      <c r="O4488" t="s">
        <v>784</v>
      </c>
      <c r="P4488" t="s">
        <v>36</v>
      </c>
      <c r="Q4488" t="s">
        <v>26</v>
      </c>
      <c r="R4488" t="s">
        <v>37</v>
      </c>
      <c r="S4488" t="s">
        <v>28</v>
      </c>
      <c r="T4488" t="s">
        <v>29</v>
      </c>
      <c r="U4488" t="s">
        <v>67</v>
      </c>
      <c r="V4488" s="5">
        <f>data[[#This Row],[PriceUSD]]*data[[#This Row],[Quantity]]</f>
        <v>53.36</v>
      </c>
      <c r="W4488" s="7">
        <f>data[[#This Row],[OrderDate]] + TIME(VALUE(LEFT(data[[#This Row],[OrderTime]],2)), VALUE(RIGHT(data[[#This Row],[OrderTime]],2)), 0)</f>
        <v>45704.015277777777</v>
      </c>
      <c r="X4488" s="7">
        <f>_xlfn.MINIFS(data[OrderDateTime], data[CustomerName], data[[#This Row],[CustomerName]])</f>
        <v>45570.038888888892</v>
      </c>
      <c r="Y4488" t="str">
        <f>IF(data[[#This Row],[OrderDateTime]]=data[[#This Row],[FirstOrderDateTime]], "New", "Returning")</f>
        <v>Returning</v>
      </c>
      <c r="Z4488" s="7">
        <f>data[[#This Row],[DeliveryDate]] + data[[#This Row],[DeliveryTime]]</f>
        <v>45705.520138888889</v>
      </c>
      <c r="AA4488" s="7">
        <f>data[[#This Row],[OrderDateTime]] + 1</f>
        <v>45705.015277777777</v>
      </c>
      <c r="AB4488" s="7" t="str">
        <f>IF(data[[#This Row],[DeliveryDateTime]] &lt;= data[[#This Row],[SLADue]], "On Time", "Late")</f>
        <v>Late</v>
      </c>
    </row>
    <row r="4489" spans="1:28" x14ac:dyDescent="0.2">
      <c r="A4489" t="s">
        <v>5039</v>
      </c>
      <c r="B4489" t="s">
        <v>19</v>
      </c>
      <c r="C4489" t="s">
        <v>85</v>
      </c>
      <c r="D4489" t="s">
        <v>86</v>
      </c>
      <c r="E4489" s="5">
        <v>57.84</v>
      </c>
      <c r="F4489" t="s">
        <v>71</v>
      </c>
      <c r="G4489">
        <v>1</v>
      </c>
      <c r="H4489" s="1">
        <v>45514</v>
      </c>
      <c r="I4489" s="1" t="str">
        <f>TEXT(data[[#This Row],[OrderDate]],"mmm")</f>
        <v>Aug</v>
      </c>
      <c r="J4489" s="6">
        <v>0.55555555555555558</v>
      </c>
      <c r="K4489" s="6" t="str">
        <f>TEXT(data[[#This Row],[OrderTime]],"h")</f>
        <v>13</v>
      </c>
      <c r="L4489" s="1">
        <v>45515</v>
      </c>
      <c r="M4489" s="6">
        <v>0.80555555555555558</v>
      </c>
      <c r="N4489" t="s">
        <v>178</v>
      </c>
      <c r="O4489" t="s">
        <v>89</v>
      </c>
      <c r="P4489" t="s">
        <v>180</v>
      </c>
      <c r="Q4489" t="s">
        <v>53</v>
      </c>
      <c r="R4489" t="s">
        <v>90</v>
      </c>
      <c r="S4489" t="s">
        <v>28</v>
      </c>
      <c r="T4489" t="s">
        <v>136</v>
      </c>
      <c r="U4489" t="s">
        <v>67</v>
      </c>
      <c r="V4489" s="5">
        <f>data[[#This Row],[PriceUSD]]*data[[#This Row],[Quantity]]</f>
        <v>57.84</v>
      </c>
      <c r="W4489" s="7">
        <f>data[[#This Row],[OrderDate]] + TIME(VALUE(LEFT(data[[#This Row],[OrderTime]],2)), VALUE(RIGHT(data[[#This Row],[OrderTime]],2)), 0)</f>
        <v>45514.038888888892</v>
      </c>
      <c r="X4489" s="7">
        <f>_xlfn.MINIFS(data[OrderDateTime], data[CustomerName], data[[#This Row],[CustomerName]])</f>
        <v>45514.038888888892</v>
      </c>
      <c r="Y4489" t="str">
        <f>IF(data[[#This Row],[OrderDateTime]]=data[[#This Row],[FirstOrderDateTime]], "New", "Returning")</f>
        <v>New</v>
      </c>
      <c r="Z4489" s="7">
        <f>data[[#This Row],[DeliveryDate]] + data[[#This Row],[DeliveryTime]]</f>
        <v>45515.805555555555</v>
      </c>
      <c r="AA4489" s="7">
        <f>data[[#This Row],[OrderDateTime]] + 1</f>
        <v>45515.038888888892</v>
      </c>
      <c r="AB4489" s="7" t="str">
        <f>IF(data[[#This Row],[DeliveryDateTime]] &lt;= data[[#This Row],[SLADue]], "On Time", "Late")</f>
        <v>Late</v>
      </c>
    </row>
    <row r="4490" spans="1:28" x14ac:dyDescent="0.2">
      <c r="A4490" t="s">
        <v>5040</v>
      </c>
      <c r="B4490" t="s">
        <v>19</v>
      </c>
      <c r="C4490" t="s">
        <v>69</v>
      </c>
      <c r="D4490" t="s">
        <v>70</v>
      </c>
      <c r="E4490" s="5">
        <v>59.08</v>
      </c>
      <c r="F4490" t="s">
        <v>56</v>
      </c>
      <c r="G4490">
        <v>1</v>
      </c>
      <c r="H4490" s="1">
        <v>45642</v>
      </c>
      <c r="I4490" s="1" t="str">
        <f>TEXT(data[[#This Row],[OrderDate]],"mmm")</f>
        <v>Dec</v>
      </c>
      <c r="J4490" s="6">
        <v>0.72777777777777775</v>
      </c>
      <c r="K4490" s="6" t="str">
        <f>TEXT(data[[#This Row],[OrderTime]],"h")</f>
        <v>17</v>
      </c>
      <c r="L4490" s="1">
        <v>45643</v>
      </c>
      <c r="M4490" s="6">
        <v>0.625</v>
      </c>
      <c r="N4490" t="s">
        <v>64</v>
      </c>
      <c r="O4490" t="s">
        <v>140</v>
      </c>
      <c r="P4490" t="s">
        <v>25</v>
      </c>
      <c r="Q4490" t="s">
        <v>53</v>
      </c>
      <c r="R4490" t="s">
        <v>37</v>
      </c>
      <c r="S4490" t="s">
        <v>28</v>
      </c>
      <c r="T4490" t="s">
        <v>38</v>
      </c>
      <c r="U4490" t="s">
        <v>30</v>
      </c>
      <c r="V4490" s="5">
        <f>data[[#This Row],[PriceUSD]]*data[[#This Row],[Quantity]]</f>
        <v>59.08</v>
      </c>
      <c r="W4490" s="7">
        <f>data[[#This Row],[OrderDate]] + TIME(VALUE(LEFT(data[[#This Row],[OrderTime]],2)), VALUE(RIGHT(data[[#This Row],[OrderTime]],2)), 0)</f>
        <v>45642.054166666669</v>
      </c>
      <c r="X4490" s="7">
        <f>_xlfn.MINIFS(data[OrderDateTime], data[CustomerName], data[[#This Row],[CustomerName]])</f>
        <v>45545.046527777777</v>
      </c>
      <c r="Y4490" t="str">
        <f>IF(data[[#This Row],[OrderDateTime]]=data[[#This Row],[FirstOrderDateTime]], "New", "Returning")</f>
        <v>Returning</v>
      </c>
      <c r="Z4490" s="7">
        <f>data[[#This Row],[DeliveryDate]] + data[[#This Row],[DeliveryTime]]</f>
        <v>45643.625</v>
      </c>
      <c r="AA4490" s="7">
        <f>data[[#This Row],[OrderDateTime]] + 1</f>
        <v>45643.054166666669</v>
      </c>
      <c r="AB4490" s="7" t="str">
        <f>IF(data[[#This Row],[DeliveryDateTime]] &lt;= data[[#This Row],[SLADue]], "On Time", "Late")</f>
        <v>Late</v>
      </c>
    </row>
    <row r="4491" spans="1:28" x14ac:dyDescent="0.2">
      <c r="A4491" t="s">
        <v>5041</v>
      </c>
      <c r="B4491" t="s">
        <v>19</v>
      </c>
      <c r="C4491" t="s">
        <v>79</v>
      </c>
      <c r="D4491" t="s">
        <v>80</v>
      </c>
      <c r="E4491" s="5">
        <v>27.85</v>
      </c>
      <c r="F4491" t="s">
        <v>63</v>
      </c>
      <c r="G4491">
        <v>1</v>
      </c>
      <c r="H4491" s="1">
        <v>45597</v>
      </c>
      <c r="I4491" s="1" t="str">
        <f>TEXT(data[[#This Row],[OrderDate]],"mmm")</f>
        <v>Nov</v>
      </c>
      <c r="J4491" s="6">
        <v>0.38055555555555554</v>
      </c>
      <c r="K4491" s="6" t="str">
        <f>TEXT(data[[#This Row],[OrderTime]],"h")</f>
        <v>9</v>
      </c>
      <c r="L4491" s="1">
        <v>45597</v>
      </c>
      <c r="M4491" s="6">
        <v>0.50555555555555554</v>
      </c>
      <c r="N4491" t="s">
        <v>178</v>
      </c>
      <c r="O4491" t="s">
        <v>260</v>
      </c>
      <c r="P4491" t="s">
        <v>180</v>
      </c>
      <c r="Q4491" t="s">
        <v>53</v>
      </c>
      <c r="R4491" t="s">
        <v>83</v>
      </c>
      <c r="S4491" t="s">
        <v>47</v>
      </c>
      <c r="T4491" t="s">
        <v>29</v>
      </c>
      <c r="U4491" t="s">
        <v>30</v>
      </c>
      <c r="V4491" s="5">
        <f>data[[#This Row],[PriceUSD]]*data[[#This Row],[Quantity]]</f>
        <v>27.85</v>
      </c>
      <c r="W4491" s="7">
        <f>data[[#This Row],[OrderDate]] + TIME(VALUE(LEFT(data[[#This Row],[OrderTime]],2)), VALUE(RIGHT(data[[#This Row],[OrderTime]],2)), 0)</f>
        <v>45597.038888888892</v>
      </c>
      <c r="X4491" s="7">
        <f>_xlfn.MINIFS(data[OrderDateTime], data[CustomerName], data[[#This Row],[CustomerName]])</f>
        <v>45510.054166666669</v>
      </c>
      <c r="Y4491" t="str">
        <f>IF(data[[#This Row],[OrderDateTime]]=data[[#This Row],[FirstOrderDateTime]], "New", "Returning")</f>
        <v>Returning</v>
      </c>
      <c r="Z4491" s="7">
        <f>data[[#This Row],[DeliveryDate]] + data[[#This Row],[DeliveryTime]]</f>
        <v>45597.505555555559</v>
      </c>
      <c r="AA4491" s="7">
        <f>data[[#This Row],[OrderDateTime]] + 1</f>
        <v>45598.038888888892</v>
      </c>
      <c r="AB4491" s="7" t="str">
        <f>IF(data[[#This Row],[DeliveryDateTime]] &lt;= data[[#This Row],[SLADue]], "On Time", "Late")</f>
        <v>On Time</v>
      </c>
    </row>
    <row r="4492" spans="1:28" x14ac:dyDescent="0.2">
      <c r="A4492" t="s">
        <v>5042</v>
      </c>
      <c r="B4492" t="s">
        <v>19</v>
      </c>
      <c r="C4492" t="s">
        <v>258</v>
      </c>
      <c r="D4492" t="s">
        <v>259</v>
      </c>
      <c r="E4492" s="5">
        <v>108.93</v>
      </c>
      <c r="F4492" t="s">
        <v>119</v>
      </c>
      <c r="G4492">
        <v>2</v>
      </c>
      <c r="H4492" s="1">
        <v>45853</v>
      </c>
      <c r="I4492" s="1" t="str">
        <f>TEXT(data[[#This Row],[OrderDate]],"mmm")</f>
        <v>Jul</v>
      </c>
      <c r="J4492" s="6">
        <v>0.40902777777777777</v>
      </c>
      <c r="K4492" s="6" t="str">
        <f>TEXT(data[[#This Row],[OrderTime]],"h")</f>
        <v>9</v>
      </c>
      <c r="L4492" s="1">
        <v>45854</v>
      </c>
      <c r="M4492" s="6">
        <v>0.5756944444444444</v>
      </c>
      <c r="N4492" t="s">
        <v>34</v>
      </c>
      <c r="O4492" t="s">
        <v>888</v>
      </c>
      <c r="P4492" t="s">
        <v>36</v>
      </c>
      <c r="Q4492" t="s">
        <v>26</v>
      </c>
      <c r="R4492" t="s">
        <v>261</v>
      </c>
      <c r="S4492" t="s">
        <v>28</v>
      </c>
      <c r="T4492" t="s">
        <v>136</v>
      </c>
      <c r="U4492" t="s">
        <v>30</v>
      </c>
      <c r="V4492" s="5">
        <f>data[[#This Row],[PriceUSD]]*data[[#This Row],[Quantity]]</f>
        <v>217.86</v>
      </c>
      <c r="W4492" s="7">
        <f>data[[#This Row],[OrderDate]] + TIME(VALUE(LEFT(data[[#This Row],[OrderTime]],2)), VALUE(RIGHT(data[[#This Row],[OrderTime]],2)), 0)</f>
        <v>45853.054166666669</v>
      </c>
      <c r="X4492" s="7">
        <f>_xlfn.MINIFS(data[OrderDateTime], data[CustomerName], data[[#This Row],[CustomerName]])</f>
        <v>45530.007638888892</v>
      </c>
      <c r="Y4492" t="str">
        <f>IF(data[[#This Row],[OrderDateTime]]=data[[#This Row],[FirstOrderDateTime]], "New", "Returning")</f>
        <v>Returning</v>
      </c>
      <c r="Z4492" s="7">
        <f>data[[#This Row],[DeliveryDate]] + data[[#This Row],[DeliveryTime]]</f>
        <v>45854.575694444444</v>
      </c>
      <c r="AA4492" s="7">
        <f>data[[#This Row],[OrderDateTime]] + 1</f>
        <v>45854.054166666669</v>
      </c>
      <c r="AB4492" s="7" t="str">
        <f>IF(data[[#This Row],[DeliveryDateTime]] &lt;= data[[#This Row],[SLADue]], "On Time", "Late")</f>
        <v>Late</v>
      </c>
    </row>
    <row r="4493" spans="1:28" x14ac:dyDescent="0.2">
      <c r="A4493" t="s">
        <v>5043</v>
      </c>
      <c r="B4493" t="s">
        <v>19</v>
      </c>
      <c r="C4493" t="s">
        <v>49</v>
      </c>
      <c r="D4493" t="s">
        <v>50</v>
      </c>
      <c r="E4493" s="5">
        <v>30.64</v>
      </c>
      <c r="F4493" t="s">
        <v>74</v>
      </c>
      <c r="G4493">
        <v>1</v>
      </c>
      <c r="H4493" s="1">
        <v>45644</v>
      </c>
      <c r="I4493" s="1" t="str">
        <f>TEXT(data[[#This Row],[OrderDate]],"mmm")</f>
        <v>Dec</v>
      </c>
      <c r="J4493" s="6">
        <v>0.67847222222222225</v>
      </c>
      <c r="K4493" s="6" t="str">
        <f>TEXT(data[[#This Row],[OrderTime]],"h")</f>
        <v>16</v>
      </c>
      <c r="L4493" s="1">
        <v>45645</v>
      </c>
      <c r="M4493" s="6">
        <v>0.7944444444444444</v>
      </c>
      <c r="N4493" t="s">
        <v>123</v>
      </c>
      <c r="O4493" t="s">
        <v>500</v>
      </c>
      <c r="P4493" t="s">
        <v>36</v>
      </c>
      <c r="Q4493" t="s">
        <v>53</v>
      </c>
      <c r="R4493" t="s">
        <v>54</v>
      </c>
      <c r="S4493" t="s">
        <v>28</v>
      </c>
      <c r="T4493" t="s">
        <v>38</v>
      </c>
      <c r="U4493" t="s">
        <v>30</v>
      </c>
      <c r="V4493" s="5">
        <f>data[[#This Row],[PriceUSD]]*data[[#This Row],[Quantity]]</f>
        <v>30.64</v>
      </c>
      <c r="W4493" s="7">
        <f>data[[#This Row],[OrderDate]] + TIME(VALUE(LEFT(data[[#This Row],[OrderTime]],2)), VALUE(RIGHT(data[[#This Row],[OrderTime]],2)), 0)</f>
        <v>45644.015277777777</v>
      </c>
      <c r="X4493" s="7">
        <f>_xlfn.MINIFS(data[OrderDateTime], data[CustomerName], data[[#This Row],[CustomerName]])</f>
        <v>45534.046527777777</v>
      </c>
      <c r="Y4493" t="str">
        <f>IF(data[[#This Row],[OrderDateTime]]=data[[#This Row],[FirstOrderDateTime]], "New", "Returning")</f>
        <v>Returning</v>
      </c>
      <c r="Z4493" s="7">
        <f>data[[#This Row],[DeliveryDate]] + data[[#This Row],[DeliveryTime]]</f>
        <v>45645.794444444444</v>
      </c>
      <c r="AA4493" s="7">
        <f>data[[#This Row],[OrderDateTime]] + 1</f>
        <v>45645.015277777777</v>
      </c>
      <c r="AB4493" s="7" t="str">
        <f>IF(data[[#This Row],[DeliveryDateTime]] &lt;= data[[#This Row],[SLADue]], "On Time", "Late")</f>
        <v>Late</v>
      </c>
    </row>
    <row r="4494" spans="1:28" x14ac:dyDescent="0.2">
      <c r="A4494" t="s">
        <v>5044</v>
      </c>
      <c r="B4494" t="s">
        <v>19</v>
      </c>
      <c r="C4494" t="s">
        <v>49</v>
      </c>
      <c r="D4494" t="s">
        <v>50</v>
      </c>
      <c r="E4494" s="5">
        <v>28.02</v>
      </c>
      <c r="F4494" t="s">
        <v>51</v>
      </c>
      <c r="G4494">
        <v>1</v>
      </c>
      <c r="H4494" s="1">
        <v>45621</v>
      </c>
      <c r="I4494" s="1" t="str">
        <f>TEXT(data[[#This Row],[OrderDate]],"mmm")</f>
        <v>Nov</v>
      </c>
      <c r="J4494" s="6">
        <v>0.38194444444444442</v>
      </c>
      <c r="K4494" s="6" t="str">
        <f>TEXT(data[[#This Row],[OrderTime]],"h")</f>
        <v>9</v>
      </c>
      <c r="L4494" s="1">
        <v>45622</v>
      </c>
      <c r="M4494" s="6">
        <v>0.63194444444444442</v>
      </c>
      <c r="N4494" t="s">
        <v>103</v>
      </c>
      <c r="O4494" t="s">
        <v>176</v>
      </c>
      <c r="P4494" t="s">
        <v>77</v>
      </c>
      <c r="Q4494" t="s">
        <v>26</v>
      </c>
      <c r="R4494" t="s">
        <v>54</v>
      </c>
      <c r="S4494" t="s">
        <v>28</v>
      </c>
      <c r="T4494" t="s">
        <v>59</v>
      </c>
      <c r="U4494" t="s">
        <v>39</v>
      </c>
      <c r="V4494" s="5">
        <f>data[[#This Row],[PriceUSD]]*data[[#This Row],[Quantity]]</f>
        <v>28.02</v>
      </c>
      <c r="W4494" s="7">
        <f>data[[#This Row],[OrderDate]] + TIME(VALUE(LEFT(data[[#This Row],[OrderTime]],2)), VALUE(RIGHT(data[[#This Row],[OrderTime]],2)), 0)</f>
        <v>45621.030555555553</v>
      </c>
      <c r="X4494" s="7">
        <f>_xlfn.MINIFS(data[OrderDateTime], data[CustomerName], data[[#This Row],[CustomerName]])</f>
        <v>45509.007638888892</v>
      </c>
      <c r="Y4494" t="str">
        <f>IF(data[[#This Row],[OrderDateTime]]=data[[#This Row],[FirstOrderDateTime]], "New", "Returning")</f>
        <v>Returning</v>
      </c>
      <c r="Z4494" s="7">
        <f>data[[#This Row],[DeliveryDate]] + data[[#This Row],[DeliveryTime]]</f>
        <v>45622.631944444445</v>
      </c>
      <c r="AA4494" s="7">
        <f>data[[#This Row],[OrderDateTime]] + 1</f>
        <v>45622.030555555553</v>
      </c>
      <c r="AB4494" s="7" t="str">
        <f>IF(data[[#This Row],[DeliveryDateTime]] &lt;= data[[#This Row],[SLADue]], "On Time", "Late")</f>
        <v>Late</v>
      </c>
    </row>
    <row r="4495" spans="1:28" x14ac:dyDescent="0.2">
      <c r="A4495" t="s">
        <v>5045</v>
      </c>
      <c r="B4495" t="s">
        <v>19</v>
      </c>
      <c r="C4495" t="s">
        <v>92</v>
      </c>
      <c r="D4495" t="s">
        <v>93</v>
      </c>
      <c r="E4495" s="5">
        <v>94.01</v>
      </c>
      <c r="F4495" t="s">
        <v>94</v>
      </c>
      <c r="G4495">
        <v>3</v>
      </c>
      <c r="H4495" s="1">
        <v>45651</v>
      </c>
      <c r="I4495" s="1" t="str">
        <f>TEXT(data[[#This Row],[OrderDate]],"mmm")</f>
        <v>Dec</v>
      </c>
      <c r="J4495" s="6">
        <v>0.37569444444444444</v>
      </c>
      <c r="K4495" s="6" t="str">
        <f>TEXT(data[[#This Row],[OrderTime]],"h")</f>
        <v>9</v>
      </c>
      <c r="L4495" s="1">
        <v>45652</v>
      </c>
      <c r="M4495" s="6">
        <v>0.50069444444444444</v>
      </c>
      <c r="N4495" t="s">
        <v>120</v>
      </c>
      <c r="O4495" t="s">
        <v>873</v>
      </c>
      <c r="P4495" t="s">
        <v>25</v>
      </c>
      <c r="Q4495" t="s">
        <v>26</v>
      </c>
      <c r="R4495" t="s">
        <v>66</v>
      </c>
      <c r="S4495" t="s">
        <v>28</v>
      </c>
      <c r="T4495" t="s">
        <v>29</v>
      </c>
      <c r="U4495" t="s">
        <v>30</v>
      </c>
      <c r="V4495" s="5">
        <f>data[[#This Row],[PriceUSD]]*data[[#This Row],[Quantity]]</f>
        <v>282.03000000000003</v>
      </c>
      <c r="W4495" s="7">
        <f>data[[#This Row],[OrderDate]] + TIME(VALUE(LEFT(data[[#This Row],[OrderTime]],2)), VALUE(RIGHT(data[[#This Row],[OrderTime]],2)), 0)</f>
        <v>45651.030555555553</v>
      </c>
      <c r="X4495" s="7">
        <f>_xlfn.MINIFS(data[OrderDateTime], data[CustomerName], data[[#This Row],[CustomerName]])</f>
        <v>45523.022916666669</v>
      </c>
      <c r="Y4495" t="str">
        <f>IF(data[[#This Row],[OrderDateTime]]=data[[#This Row],[FirstOrderDateTime]], "New", "Returning")</f>
        <v>Returning</v>
      </c>
      <c r="Z4495" s="7">
        <f>data[[#This Row],[DeliveryDate]] + data[[#This Row],[DeliveryTime]]</f>
        <v>45652.500694444447</v>
      </c>
      <c r="AA4495" s="7">
        <f>data[[#This Row],[OrderDateTime]] + 1</f>
        <v>45652.030555555553</v>
      </c>
      <c r="AB4495" s="7" t="str">
        <f>IF(data[[#This Row],[DeliveryDateTime]] &lt;= data[[#This Row],[SLADue]], "On Time", "Late")</f>
        <v>Late</v>
      </c>
    </row>
    <row r="4496" spans="1:28" x14ac:dyDescent="0.2">
      <c r="A4496" t="s">
        <v>5046</v>
      </c>
      <c r="B4496" t="s">
        <v>19</v>
      </c>
      <c r="C4496" t="s">
        <v>32</v>
      </c>
      <c r="D4496" t="s">
        <v>33</v>
      </c>
      <c r="E4496" s="5">
        <v>52.24</v>
      </c>
      <c r="F4496" t="s">
        <v>22</v>
      </c>
      <c r="G4496">
        <v>1</v>
      </c>
      <c r="H4496" s="1">
        <v>45513</v>
      </c>
      <c r="I4496" s="1" t="str">
        <f>TEXT(data[[#This Row],[OrderDate]],"mmm")</f>
        <v>Aug</v>
      </c>
      <c r="J4496" s="6">
        <v>0.7993055555555556</v>
      </c>
      <c r="K4496" s="6" t="str">
        <f>TEXT(data[[#This Row],[OrderTime]],"h")</f>
        <v>19</v>
      </c>
      <c r="L4496" s="1">
        <v>45514</v>
      </c>
      <c r="M4496" s="6">
        <v>0.51875000000000004</v>
      </c>
      <c r="N4496" t="s">
        <v>139</v>
      </c>
      <c r="O4496" t="s">
        <v>1802</v>
      </c>
      <c r="P4496" t="s">
        <v>36</v>
      </c>
      <c r="Q4496" t="s">
        <v>26</v>
      </c>
      <c r="R4496" t="s">
        <v>37</v>
      </c>
      <c r="S4496" t="s">
        <v>28</v>
      </c>
      <c r="T4496" t="s">
        <v>29</v>
      </c>
      <c r="U4496" t="s">
        <v>30</v>
      </c>
      <c r="V4496" s="5">
        <f>data[[#This Row],[PriceUSD]]*data[[#This Row],[Quantity]]</f>
        <v>52.24</v>
      </c>
      <c r="W4496" s="7">
        <f>data[[#This Row],[OrderDate]] + TIME(VALUE(LEFT(data[[#This Row],[OrderTime]],2)), VALUE(RIGHT(data[[#This Row],[OrderTime]],2)), 0)</f>
        <v>45513.038888888892</v>
      </c>
      <c r="X4496" s="7">
        <f>_xlfn.MINIFS(data[OrderDateTime], data[CustomerName], data[[#This Row],[CustomerName]])</f>
        <v>45513.038888888892</v>
      </c>
      <c r="Y4496" t="str">
        <f>IF(data[[#This Row],[OrderDateTime]]=data[[#This Row],[FirstOrderDateTime]], "New", "Returning")</f>
        <v>New</v>
      </c>
      <c r="Z4496" s="7">
        <f>data[[#This Row],[DeliveryDate]] + data[[#This Row],[DeliveryTime]]</f>
        <v>45514.518750000003</v>
      </c>
      <c r="AA4496" s="7">
        <f>data[[#This Row],[OrderDateTime]] + 1</f>
        <v>45514.038888888892</v>
      </c>
      <c r="AB4496" s="7" t="str">
        <f>IF(data[[#This Row],[DeliveryDateTime]] &lt;= data[[#This Row],[SLADue]], "On Time", "Late")</f>
        <v>Late</v>
      </c>
    </row>
    <row r="4497" spans="1:28" x14ac:dyDescent="0.2">
      <c r="A4497" t="s">
        <v>5047</v>
      </c>
      <c r="B4497" t="s">
        <v>19</v>
      </c>
      <c r="C4497" t="s">
        <v>285</v>
      </c>
      <c r="D4497" t="s">
        <v>286</v>
      </c>
      <c r="E4497" s="5">
        <v>20.25</v>
      </c>
      <c r="F4497" t="s">
        <v>22</v>
      </c>
      <c r="G4497">
        <v>2</v>
      </c>
      <c r="H4497" s="1">
        <v>45697</v>
      </c>
      <c r="I4497" s="1" t="str">
        <f>TEXT(data[[#This Row],[OrderDate]],"mmm")</f>
        <v>Feb</v>
      </c>
      <c r="J4497" s="6">
        <v>0.79166666666666663</v>
      </c>
      <c r="K4497" s="6" t="str">
        <f>TEXT(data[[#This Row],[OrderTime]],"h")</f>
        <v>19</v>
      </c>
      <c r="L4497" s="1">
        <v>45698</v>
      </c>
      <c r="M4497" s="6">
        <v>0.79166666666666663</v>
      </c>
      <c r="N4497" t="s">
        <v>112</v>
      </c>
      <c r="O4497" t="s">
        <v>745</v>
      </c>
      <c r="P4497" t="s">
        <v>36</v>
      </c>
      <c r="Q4497" t="s">
        <v>53</v>
      </c>
      <c r="R4497" t="s">
        <v>114</v>
      </c>
      <c r="S4497" t="s">
        <v>28</v>
      </c>
      <c r="T4497" t="s">
        <v>115</v>
      </c>
      <c r="U4497" t="s">
        <v>39</v>
      </c>
      <c r="V4497" s="5">
        <f>data[[#This Row],[PriceUSD]]*data[[#This Row],[Quantity]]</f>
        <v>40.5</v>
      </c>
      <c r="W4497" s="7">
        <f>data[[#This Row],[OrderDate]] + TIME(VALUE(LEFT(data[[#This Row],[OrderTime]],2)), VALUE(RIGHT(data[[#This Row],[OrderTime]],2)), 0)</f>
        <v>45697.046527777777</v>
      </c>
      <c r="X4497" s="7">
        <f>_xlfn.MINIFS(data[OrderDateTime], data[CustomerName], data[[#This Row],[CustomerName]])</f>
        <v>45509.030555555553</v>
      </c>
      <c r="Y4497" t="str">
        <f>IF(data[[#This Row],[OrderDateTime]]=data[[#This Row],[FirstOrderDateTime]], "New", "Returning")</f>
        <v>Returning</v>
      </c>
      <c r="Z4497" s="7">
        <f>data[[#This Row],[DeliveryDate]] + data[[#This Row],[DeliveryTime]]</f>
        <v>45698.791666666664</v>
      </c>
      <c r="AA4497" s="7">
        <f>data[[#This Row],[OrderDateTime]] + 1</f>
        <v>45698.046527777777</v>
      </c>
      <c r="AB4497" s="7" t="str">
        <f>IF(data[[#This Row],[DeliveryDateTime]] &lt;= data[[#This Row],[SLADue]], "On Time", "Late")</f>
        <v>Late</v>
      </c>
    </row>
    <row r="4498" spans="1:28" x14ac:dyDescent="0.2">
      <c r="A4498" t="s">
        <v>5048</v>
      </c>
      <c r="B4498" t="s">
        <v>19</v>
      </c>
      <c r="C4498" t="s">
        <v>110</v>
      </c>
      <c r="D4498" t="s">
        <v>111</v>
      </c>
      <c r="E4498" s="5">
        <v>10.78</v>
      </c>
      <c r="F4498" t="s">
        <v>87</v>
      </c>
      <c r="G4498">
        <v>3</v>
      </c>
      <c r="H4498" s="1">
        <v>45631</v>
      </c>
      <c r="I4498" s="1" t="str">
        <f>TEXT(data[[#This Row],[OrderDate]],"mmm")</f>
        <v>Dec</v>
      </c>
      <c r="J4498" s="6">
        <v>0.48749999999999999</v>
      </c>
      <c r="K4498" s="6" t="str">
        <f>TEXT(data[[#This Row],[OrderTime]],"h")</f>
        <v>11</v>
      </c>
      <c r="L4498" s="1">
        <v>45632</v>
      </c>
      <c r="M4498" s="6">
        <v>0.52916666666666667</v>
      </c>
      <c r="N4498" t="s">
        <v>233</v>
      </c>
      <c r="O4498" t="s">
        <v>649</v>
      </c>
      <c r="P4498" t="s">
        <v>234</v>
      </c>
      <c r="Q4498" t="s">
        <v>26</v>
      </c>
      <c r="R4498" t="s">
        <v>114</v>
      </c>
      <c r="S4498" t="s">
        <v>28</v>
      </c>
      <c r="T4498" t="s">
        <v>29</v>
      </c>
      <c r="U4498" t="s">
        <v>39</v>
      </c>
      <c r="V4498" s="5">
        <f>data[[#This Row],[PriceUSD]]*data[[#This Row],[Quantity]]</f>
        <v>32.339999999999996</v>
      </c>
      <c r="W4498" s="7">
        <f>data[[#This Row],[OrderDate]] + TIME(VALUE(LEFT(data[[#This Row],[OrderTime]],2)), VALUE(RIGHT(data[[#This Row],[OrderTime]],2)), 0)</f>
        <v>45631.052083333336</v>
      </c>
      <c r="X4498" s="7">
        <f>_xlfn.MINIFS(data[OrderDateTime], data[CustomerName], data[[#This Row],[CustomerName]])</f>
        <v>45524.007638888892</v>
      </c>
      <c r="Y4498" t="str">
        <f>IF(data[[#This Row],[OrderDateTime]]=data[[#This Row],[FirstOrderDateTime]], "New", "Returning")</f>
        <v>Returning</v>
      </c>
      <c r="Z4498" s="7">
        <f>data[[#This Row],[DeliveryDate]] + data[[#This Row],[DeliveryTime]]</f>
        <v>45632.529166666667</v>
      </c>
      <c r="AA4498" s="7">
        <f>data[[#This Row],[OrderDateTime]] + 1</f>
        <v>45632.052083333336</v>
      </c>
      <c r="AB4498" s="7" t="str">
        <f>IF(data[[#This Row],[DeliveryDateTime]] &lt;= data[[#This Row],[SLADue]], "On Time", "Late")</f>
        <v>Late</v>
      </c>
    </row>
    <row r="4499" spans="1:28" x14ac:dyDescent="0.2">
      <c r="A4499" t="s">
        <v>5049</v>
      </c>
      <c r="B4499" t="s">
        <v>19</v>
      </c>
      <c r="C4499" t="s">
        <v>61</v>
      </c>
      <c r="D4499" t="s">
        <v>62</v>
      </c>
      <c r="E4499" s="5">
        <v>162.75</v>
      </c>
      <c r="F4499" t="s">
        <v>94</v>
      </c>
      <c r="G4499">
        <v>3</v>
      </c>
      <c r="H4499" s="1">
        <v>45744</v>
      </c>
      <c r="I4499" s="1" t="str">
        <f>TEXT(data[[#This Row],[OrderDate]],"mmm")</f>
        <v>Mar</v>
      </c>
      <c r="J4499" s="6">
        <v>0.87777777777777777</v>
      </c>
      <c r="K4499" s="6" t="str">
        <f>TEXT(data[[#This Row],[OrderTime]],"h")</f>
        <v>21</v>
      </c>
      <c r="L4499" s="1">
        <v>45745</v>
      </c>
      <c r="M4499" s="6">
        <v>0.85763888888888884</v>
      </c>
      <c r="N4499" t="s">
        <v>95</v>
      </c>
      <c r="O4499" t="s">
        <v>584</v>
      </c>
      <c r="P4499" t="s">
        <v>25</v>
      </c>
      <c r="Q4499" t="s">
        <v>53</v>
      </c>
      <c r="R4499" t="s">
        <v>66</v>
      </c>
      <c r="S4499" t="s">
        <v>28</v>
      </c>
      <c r="T4499" t="s">
        <v>29</v>
      </c>
      <c r="U4499" t="s">
        <v>39</v>
      </c>
      <c r="V4499" s="5">
        <f>data[[#This Row],[PriceUSD]]*data[[#This Row],[Quantity]]</f>
        <v>488.25</v>
      </c>
      <c r="W4499" s="7">
        <f>data[[#This Row],[OrderDate]] + TIME(VALUE(LEFT(data[[#This Row],[OrderTime]],2)), VALUE(RIGHT(data[[#This Row],[OrderTime]],2)), 0)</f>
        <v>45744.054166666669</v>
      </c>
      <c r="X4499" s="7">
        <f>_xlfn.MINIFS(data[OrderDateTime], data[CustomerName], data[[#This Row],[CustomerName]])</f>
        <v>45511.017361111109</v>
      </c>
      <c r="Y4499" t="str">
        <f>IF(data[[#This Row],[OrderDateTime]]=data[[#This Row],[FirstOrderDateTime]], "New", "Returning")</f>
        <v>Returning</v>
      </c>
      <c r="Z4499" s="7">
        <f>data[[#This Row],[DeliveryDate]] + data[[#This Row],[DeliveryTime]]</f>
        <v>45745.857638888891</v>
      </c>
      <c r="AA4499" s="7">
        <f>data[[#This Row],[OrderDateTime]] + 1</f>
        <v>45745.054166666669</v>
      </c>
      <c r="AB4499" s="7" t="str">
        <f>IF(data[[#This Row],[DeliveryDateTime]] &lt;= data[[#This Row],[SLADue]], "On Time", "Late")</f>
        <v>Late</v>
      </c>
    </row>
    <row r="4500" spans="1:28" x14ac:dyDescent="0.2">
      <c r="A4500" t="s">
        <v>5050</v>
      </c>
      <c r="B4500" t="s">
        <v>19</v>
      </c>
      <c r="C4500" t="s">
        <v>49</v>
      </c>
      <c r="D4500" t="s">
        <v>50</v>
      </c>
      <c r="E4500" s="5">
        <v>29.1</v>
      </c>
      <c r="F4500" t="s">
        <v>51</v>
      </c>
      <c r="G4500">
        <v>1</v>
      </c>
      <c r="H4500" s="1">
        <v>45583</v>
      </c>
      <c r="I4500" s="1" t="str">
        <f>TEXT(data[[#This Row],[OrderDate]],"mmm")</f>
        <v>Oct</v>
      </c>
      <c r="J4500" s="6">
        <v>0.77013888888888893</v>
      </c>
      <c r="K4500" s="6" t="str">
        <f>TEXT(data[[#This Row],[OrderTime]],"h")</f>
        <v>18</v>
      </c>
      <c r="L4500" s="1">
        <v>45584</v>
      </c>
      <c r="M4500" s="6">
        <v>0.85347222222222219</v>
      </c>
      <c r="N4500" t="s">
        <v>502</v>
      </c>
      <c r="O4500" t="s">
        <v>124</v>
      </c>
      <c r="P4500" t="s">
        <v>202</v>
      </c>
      <c r="Q4500" t="s">
        <v>26</v>
      </c>
      <c r="R4500" t="s">
        <v>54</v>
      </c>
      <c r="S4500" t="s">
        <v>28</v>
      </c>
      <c r="T4500" t="s">
        <v>38</v>
      </c>
      <c r="U4500" t="s">
        <v>30</v>
      </c>
      <c r="V4500" s="5">
        <f>data[[#This Row],[PriceUSD]]*data[[#This Row],[Quantity]]</f>
        <v>29.1</v>
      </c>
      <c r="W4500" s="7">
        <f>data[[#This Row],[OrderDate]] + TIME(VALUE(LEFT(data[[#This Row],[OrderTime]],2)), VALUE(RIGHT(data[[#This Row],[OrderTime]],2)), 0)</f>
        <v>45583.061805555553</v>
      </c>
      <c r="X4500" s="7">
        <f>_xlfn.MINIFS(data[OrderDateTime], data[CustomerName], data[[#This Row],[CustomerName]])</f>
        <v>45515.046527777777</v>
      </c>
      <c r="Y4500" t="str">
        <f>IF(data[[#This Row],[OrderDateTime]]=data[[#This Row],[FirstOrderDateTime]], "New", "Returning")</f>
        <v>Returning</v>
      </c>
      <c r="Z4500" s="7">
        <f>data[[#This Row],[DeliveryDate]] + data[[#This Row],[DeliveryTime]]</f>
        <v>45584.853472222225</v>
      </c>
      <c r="AA4500" s="7">
        <f>data[[#This Row],[OrderDateTime]] + 1</f>
        <v>45584.061805555553</v>
      </c>
      <c r="AB4500" s="7" t="str">
        <f>IF(data[[#This Row],[DeliveryDateTime]] &lt;= data[[#This Row],[SLADue]], "On Time", "Late")</f>
        <v>Late</v>
      </c>
    </row>
    <row r="4501" spans="1:28" x14ac:dyDescent="0.2">
      <c r="A4501" t="s">
        <v>5051</v>
      </c>
      <c r="B4501" t="s">
        <v>19</v>
      </c>
      <c r="C4501" t="s">
        <v>258</v>
      </c>
      <c r="D4501" t="s">
        <v>259</v>
      </c>
      <c r="E4501" s="5">
        <v>132.97</v>
      </c>
      <c r="F4501" t="s">
        <v>119</v>
      </c>
      <c r="G4501">
        <v>1</v>
      </c>
      <c r="H4501" s="1">
        <v>45761</v>
      </c>
      <c r="I4501" s="1" t="str">
        <f>TEXT(data[[#This Row],[OrderDate]],"mmm")</f>
        <v>Apr</v>
      </c>
      <c r="J4501" s="6">
        <v>0.59791666666666665</v>
      </c>
      <c r="K4501" s="6" t="str">
        <f>TEXT(data[[#This Row],[OrderTime]],"h")</f>
        <v>14</v>
      </c>
      <c r="L4501" s="1">
        <v>45762</v>
      </c>
      <c r="M4501" s="6">
        <v>0.72291666666666665</v>
      </c>
      <c r="N4501" t="s">
        <v>98</v>
      </c>
      <c r="O4501" t="s">
        <v>492</v>
      </c>
      <c r="P4501" t="s">
        <v>77</v>
      </c>
      <c r="Q4501" t="s">
        <v>53</v>
      </c>
      <c r="R4501" t="s">
        <v>261</v>
      </c>
      <c r="S4501" t="s">
        <v>28</v>
      </c>
      <c r="T4501" t="s">
        <v>29</v>
      </c>
      <c r="U4501" t="s">
        <v>30</v>
      </c>
      <c r="V4501" s="5">
        <f>data[[#This Row],[PriceUSD]]*data[[#This Row],[Quantity]]</f>
        <v>132.97</v>
      </c>
      <c r="W4501" s="7">
        <f>data[[#This Row],[OrderDate]] + TIME(VALUE(LEFT(data[[#This Row],[OrderTime]],2)), VALUE(RIGHT(data[[#This Row],[OrderTime]],2)), 0)</f>
        <v>45761.046527777777</v>
      </c>
      <c r="X4501" s="7">
        <f>_xlfn.MINIFS(data[OrderDateTime], data[CustomerName], data[[#This Row],[CustomerName]])</f>
        <v>45508.061805555553</v>
      </c>
      <c r="Y4501" t="str">
        <f>IF(data[[#This Row],[OrderDateTime]]=data[[#This Row],[FirstOrderDateTime]], "New", "Returning")</f>
        <v>Returning</v>
      </c>
      <c r="Z4501" s="7">
        <f>data[[#This Row],[DeliveryDate]] + data[[#This Row],[DeliveryTime]]</f>
        <v>45762.722916666666</v>
      </c>
      <c r="AA4501" s="7">
        <f>data[[#This Row],[OrderDateTime]] + 1</f>
        <v>45762.046527777777</v>
      </c>
      <c r="AB4501" s="7" t="str">
        <f>IF(data[[#This Row],[DeliveryDateTime]] &lt;= data[[#This Row],[SLADue]], "On Time", "Late")</f>
        <v>Late</v>
      </c>
    </row>
    <row r="4502" spans="1:28" x14ac:dyDescent="0.2">
      <c r="A4502" t="s">
        <v>5052</v>
      </c>
      <c r="B4502" t="s">
        <v>19</v>
      </c>
      <c r="C4502" t="s">
        <v>79</v>
      </c>
      <c r="D4502" t="s">
        <v>80</v>
      </c>
      <c r="E4502" s="5">
        <v>32</v>
      </c>
      <c r="F4502" t="s">
        <v>81</v>
      </c>
      <c r="G4502">
        <v>1</v>
      </c>
      <c r="H4502" s="1">
        <v>45662</v>
      </c>
      <c r="I4502" s="1" t="str">
        <f>TEXT(data[[#This Row],[OrderDate]],"mmm")</f>
        <v>Jan</v>
      </c>
      <c r="J4502" s="6">
        <v>0.45694444444444443</v>
      </c>
      <c r="K4502" s="6" t="str">
        <f>TEXT(data[[#This Row],[OrderTime]],"h")</f>
        <v>10</v>
      </c>
      <c r="L4502" s="1">
        <v>45663</v>
      </c>
      <c r="M4502" s="6">
        <v>0.49861111111111112</v>
      </c>
      <c r="N4502" t="s">
        <v>64</v>
      </c>
      <c r="O4502" t="s">
        <v>620</v>
      </c>
      <c r="P4502" t="s">
        <v>25</v>
      </c>
      <c r="Q4502" t="s">
        <v>26</v>
      </c>
      <c r="R4502" t="s">
        <v>83</v>
      </c>
      <c r="S4502" t="s">
        <v>28</v>
      </c>
      <c r="T4502" t="s">
        <v>38</v>
      </c>
      <c r="U4502" t="s">
        <v>39</v>
      </c>
      <c r="V4502" s="5">
        <f>data[[#This Row],[PriceUSD]]*data[[#This Row],[Quantity]]</f>
        <v>32</v>
      </c>
      <c r="W4502" s="7">
        <f>data[[#This Row],[OrderDate]] + TIME(VALUE(LEFT(data[[#This Row],[OrderTime]],2)), VALUE(RIGHT(data[[#This Row],[OrderTime]],2)), 0)</f>
        <v>45662.030555555553</v>
      </c>
      <c r="X4502" s="7">
        <f>_xlfn.MINIFS(data[OrderDateTime], data[CustomerName], data[[#This Row],[CustomerName]])</f>
        <v>45526.054166666669</v>
      </c>
      <c r="Y4502" t="str">
        <f>IF(data[[#This Row],[OrderDateTime]]=data[[#This Row],[FirstOrderDateTime]], "New", "Returning")</f>
        <v>Returning</v>
      </c>
      <c r="Z4502" s="7">
        <f>data[[#This Row],[DeliveryDate]] + data[[#This Row],[DeliveryTime]]</f>
        <v>45663.498611111114</v>
      </c>
      <c r="AA4502" s="7">
        <f>data[[#This Row],[OrderDateTime]] + 1</f>
        <v>45663.030555555553</v>
      </c>
      <c r="AB4502" s="7" t="str">
        <f>IF(data[[#This Row],[DeliveryDateTime]] &lt;= data[[#This Row],[SLADue]], "On Time", "Late")</f>
        <v>Late</v>
      </c>
    </row>
    <row r="4503" spans="1:28" x14ac:dyDescent="0.2">
      <c r="A4503" t="s">
        <v>5053</v>
      </c>
      <c r="B4503" t="s">
        <v>19</v>
      </c>
      <c r="C4503" t="s">
        <v>61</v>
      </c>
      <c r="D4503" t="s">
        <v>62</v>
      </c>
      <c r="E4503" s="5">
        <v>153.66</v>
      </c>
      <c r="F4503" t="s">
        <v>94</v>
      </c>
      <c r="G4503">
        <v>9</v>
      </c>
      <c r="H4503" s="1">
        <v>45745</v>
      </c>
      <c r="I4503" s="1" t="str">
        <f>TEXT(data[[#This Row],[OrderDate]],"mmm")</f>
        <v>Mar</v>
      </c>
      <c r="J4503" s="6">
        <v>0.42222222222222222</v>
      </c>
      <c r="K4503" s="6" t="str">
        <f>TEXT(data[[#This Row],[OrderTime]],"h")</f>
        <v>10</v>
      </c>
      <c r="L4503" s="1">
        <v>45746</v>
      </c>
      <c r="M4503" s="6">
        <v>0.58888888888888891</v>
      </c>
      <c r="N4503" t="s">
        <v>175</v>
      </c>
      <c r="O4503" t="s">
        <v>485</v>
      </c>
      <c r="P4503" t="s">
        <v>25</v>
      </c>
      <c r="Q4503" t="s">
        <v>26</v>
      </c>
      <c r="R4503" t="s">
        <v>66</v>
      </c>
      <c r="S4503" t="s">
        <v>28</v>
      </c>
      <c r="T4503" t="s">
        <v>106</v>
      </c>
      <c r="U4503" t="s">
        <v>30</v>
      </c>
      <c r="V4503" s="5">
        <f>data[[#This Row],[PriceUSD]]*data[[#This Row],[Quantity]]</f>
        <v>1382.94</v>
      </c>
      <c r="W4503" s="7">
        <f>data[[#This Row],[OrderDate]] + TIME(VALUE(LEFT(data[[#This Row],[OrderTime]],2)), VALUE(RIGHT(data[[#This Row],[OrderTime]],2)), 0)</f>
        <v>45745.015277777777</v>
      </c>
      <c r="X4503" s="7">
        <f>_xlfn.MINIFS(data[OrderDateTime], data[CustomerName], data[[#This Row],[CustomerName]])</f>
        <v>45507.030555555553</v>
      </c>
      <c r="Y4503" t="str">
        <f>IF(data[[#This Row],[OrderDateTime]]=data[[#This Row],[FirstOrderDateTime]], "New", "Returning")</f>
        <v>Returning</v>
      </c>
      <c r="Z4503" s="7">
        <f>data[[#This Row],[DeliveryDate]] + data[[#This Row],[DeliveryTime]]</f>
        <v>45746.588888888888</v>
      </c>
      <c r="AA4503" s="7">
        <f>data[[#This Row],[OrderDateTime]] + 1</f>
        <v>45746.015277777777</v>
      </c>
      <c r="AB4503" s="7" t="str">
        <f>IF(data[[#This Row],[DeliveryDateTime]] &lt;= data[[#This Row],[SLADue]], "On Time", "Late")</f>
        <v>Late</v>
      </c>
    </row>
    <row r="4504" spans="1:28" x14ac:dyDescent="0.2">
      <c r="A4504" t="s">
        <v>5054</v>
      </c>
      <c r="B4504" t="s">
        <v>19</v>
      </c>
      <c r="C4504" t="s">
        <v>126</v>
      </c>
      <c r="D4504" t="s">
        <v>127</v>
      </c>
      <c r="E4504" s="5">
        <v>23.03</v>
      </c>
      <c r="F4504" t="s">
        <v>87</v>
      </c>
      <c r="G4504">
        <v>1</v>
      </c>
      <c r="H4504" s="1">
        <v>45562</v>
      </c>
      <c r="I4504" s="1" t="str">
        <f>TEXT(data[[#This Row],[OrderDate]],"mmm")</f>
        <v>Sep</v>
      </c>
      <c r="J4504" s="6">
        <v>0.48819444444444443</v>
      </c>
      <c r="K4504" s="6" t="str">
        <f>TEXT(data[[#This Row],[OrderTime]],"h")</f>
        <v>11</v>
      </c>
      <c r="L4504" s="1">
        <v>45562</v>
      </c>
      <c r="M4504" s="6">
        <v>0.73819444444444449</v>
      </c>
      <c r="N4504" t="s">
        <v>178</v>
      </c>
      <c r="O4504" t="s">
        <v>1220</v>
      </c>
      <c r="P4504" t="s">
        <v>180</v>
      </c>
      <c r="Q4504" t="s">
        <v>53</v>
      </c>
      <c r="R4504" t="s">
        <v>129</v>
      </c>
      <c r="S4504" t="s">
        <v>47</v>
      </c>
      <c r="T4504" t="s">
        <v>59</v>
      </c>
      <c r="U4504" t="s">
        <v>67</v>
      </c>
      <c r="V4504" s="5">
        <f>data[[#This Row],[PriceUSD]]*data[[#This Row],[Quantity]]</f>
        <v>23.03</v>
      </c>
      <c r="W4504" s="7">
        <f>data[[#This Row],[OrderDate]] + TIME(VALUE(LEFT(data[[#This Row],[OrderTime]],2)), VALUE(RIGHT(data[[#This Row],[OrderTime]],2)), 0)</f>
        <v>45562.030555555553</v>
      </c>
      <c r="X4504" s="7">
        <f>_xlfn.MINIFS(data[OrderDateTime], data[CustomerName], data[[#This Row],[CustomerName]])</f>
        <v>45515.022916666669</v>
      </c>
      <c r="Y4504" t="str">
        <f>IF(data[[#This Row],[OrderDateTime]]=data[[#This Row],[FirstOrderDateTime]], "New", "Returning")</f>
        <v>Returning</v>
      </c>
      <c r="Z4504" s="7">
        <f>data[[#This Row],[DeliveryDate]] + data[[#This Row],[DeliveryTime]]</f>
        <v>45562.738194444442</v>
      </c>
      <c r="AA4504" s="7">
        <f>data[[#This Row],[OrderDateTime]] + 1</f>
        <v>45563.030555555553</v>
      </c>
      <c r="AB4504" s="7" t="str">
        <f>IF(data[[#This Row],[DeliveryDateTime]] &lt;= data[[#This Row],[SLADue]], "On Time", "Late")</f>
        <v>On Time</v>
      </c>
    </row>
    <row r="4505" spans="1:28" x14ac:dyDescent="0.2">
      <c r="A4505" t="s">
        <v>5055</v>
      </c>
      <c r="B4505" t="s">
        <v>19</v>
      </c>
      <c r="C4505" t="s">
        <v>49</v>
      </c>
      <c r="D4505" t="s">
        <v>50</v>
      </c>
      <c r="E4505" s="5">
        <v>33.39</v>
      </c>
      <c r="F4505" t="s">
        <v>138</v>
      </c>
      <c r="G4505">
        <v>1</v>
      </c>
      <c r="H4505" s="1">
        <v>45556</v>
      </c>
      <c r="I4505" s="1" t="str">
        <f>TEXT(data[[#This Row],[OrderDate]],"mmm")</f>
        <v>Sep</v>
      </c>
      <c r="J4505" s="6">
        <v>0.57222222222222219</v>
      </c>
      <c r="K4505" s="6" t="str">
        <f>TEXT(data[[#This Row],[OrderTime]],"h")</f>
        <v>13</v>
      </c>
      <c r="L4505" s="1">
        <v>45557</v>
      </c>
      <c r="M4505" s="6">
        <v>0.73888888888888893</v>
      </c>
      <c r="N4505" t="s">
        <v>750</v>
      </c>
      <c r="O4505" t="s">
        <v>1139</v>
      </c>
      <c r="P4505" t="s">
        <v>234</v>
      </c>
      <c r="Q4505" t="s">
        <v>26</v>
      </c>
      <c r="R4505" t="s">
        <v>54</v>
      </c>
      <c r="S4505" t="s">
        <v>28</v>
      </c>
      <c r="T4505" t="s">
        <v>38</v>
      </c>
      <c r="U4505" t="s">
        <v>30</v>
      </c>
      <c r="V4505" s="5">
        <f>data[[#This Row],[PriceUSD]]*data[[#This Row],[Quantity]]</f>
        <v>33.39</v>
      </c>
      <c r="W4505" s="7">
        <f>data[[#This Row],[OrderDate]] + TIME(VALUE(LEFT(data[[#This Row],[OrderTime]],2)), VALUE(RIGHT(data[[#This Row],[OrderTime]],2)), 0)</f>
        <v>45556.015277777777</v>
      </c>
      <c r="X4505" s="7">
        <f>_xlfn.MINIFS(data[OrderDateTime], data[CustomerName], data[[#This Row],[CustomerName]])</f>
        <v>45550.022916666669</v>
      </c>
      <c r="Y4505" t="str">
        <f>IF(data[[#This Row],[OrderDateTime]]=data[[#This Row],[FirstOrderDateTime]], "New", "Returning")</f>
        <v>Returning</v>
      </c>
      <c r="Z4505" s="7">
        <f>data[[#This Row],[DeliveryDate]] + data[[#This Row],[DeliveryTime]]</f>
        <v>45557.738888888889</v>
      </c>
      <c r="AA4505" s="7">
        <f>data[[#This Row],[OrderDateTime]] + 1</f>
        <v>45557.015277777777</v>
      </c>
      <c r="AB4505" s="7" t="str">
        <f>IF(data[[#This Row],[DeliveryDateTime]] &lt;= data[[#This Row],[SLADue]], "On Time", "Late")</f>
        <v>Late</v>
      </c>
    </row>
    <row r="4506" spans="1:28" x14ac:dyDescent="0.2">
      <c r="A4506" t="s">
        <v>5056</v>
      </c>
      <c r="B4506" t="s">
        <v>19</v>
      </c>
      <c r="C4506" t="s">
        <v>190</v>
      </c>
      <c r="D4506" t="s">
        <v>191</v>
      </c>
      <c r="E4506" s="5">
        <v>25.89</v>
      </c>
      <c r="F4506" t="s">
        <v>87</v>
      </c>
      <c r="G4506">
        <v>1</v>
      </c>
      <c r="H4506" s="1">
        <v>45527</v>
      </c>
      <c r="I4506" s="1" t="str">
        <f>TEXT(data[[#This Row],[OrderDate]],"mmm")</f>
        <v>Aug</v>
      </c>
      <c r="J4506" s="6">
        <v>0.52222222222222225</v>
      </c>
      <c r="K4506" s="6" t="str">
        <f>TEXT(data[[#This Row],[OrderTime]],"h")</f>
        <v>12</v>
      </c>
      <c r="L4506" s="1">
        <v>45528</v>
      </c>
      <c r="M4506" s="6">
        <v>0.64722222222222225</v>
      </c>
      <c r="N4506" t="s">
        <v>123</v>
      </c>
      <c r="O4506" t="s">
        <v>206</v>
      </c>
      <c r="P4506" t="s">
        <v>36</v>
      </c>
      <c r="Q4506" t="s">
        <v>26</v>
      </c>
      <c r="R4506" t="s">
        <v>192</v>
      </c>
      <c r="S4506" t="s">
        <v>28</v>
      </c>
      <c r="T4506" t="s">
        <v>38</v>
      </c>
      <c r="U4506" t="s">
        <v>30</v>
      </c>
      <c r="V4506" s="5">
        <f>data[[#This Row],[PriceUSD]]*data[[#This Row],[Quantity]]</f>
        <v>25.89</v>
      </c>
      <c r="W4506" s="7">
        <f>data[[#This Row],[OrderDate]] + TIME(VALUE(LEFT(data[[#This Row],[OrderTime]],2)), VALUE(RIGHT(data[[#This Row],[OrderTime]],2)), 0)</f>
        <v>45527.015277777777</v>
      </c>
      <c r="X4506" s="7">
        <f>_xlfn.MINIFS(data[OrderDateTime], data[CustomerName], data[[#This Row],[CustomerName]])</f>
        <v>45527.015277777777</v>
      </c>
      <c r="Y4506" t="str">
        <f>IF(data[[#This Row],[OrderDateTime]]=data[[#This Row],[FirstOrderDateTime]], "New", "Returning")</f>
        <v>New</v>
      </c>
      <c r="Z4506" s="7">
        <f>data[[#This Row],[DeliveryDate]] + data[[#This Row],[DeliveryTime]]</f>
        <v>45528.647222222222</v>
      </c>
      <c r="AA4506" s="7">
        <f>data[[#This Row],[OrderDateTime]] + 1</f>
        <v>45528.015277777777</v>
      </c>
      <c r="AB4506" s="7" t="str">
        <f>IF(data[[#This Row],[DeliveryDateTime]] &lt;= data[[#This Row],[SLADue]], "On Time", "Late")</f>
        <v>Late</v>
      </c>
    </row>
    <row r="4507" spans="1:28" x14ac:dyDescent="0.2">
      <c r="A4507" t="s">
        <v>5057</v>
      </c>
      <c r="B4507" t="s">
        <v>19</v>
      </c>
      <c r="C4507" t="s">
        <v>117</v>
      </c>
      <c r="D4507" t="s">
        <v>118</v>
      </c>
      <c r="E4507" s="5">
        <v>72.31</v>
      </c>
      <c r="F4507" t="s">
        <v>94</v>
      </c>
      <c r="G4507">
        <v>3</v>
      </c>
      <c r="H4507" s="1">
        <v>45861</v>
      </c>
      <c r="I4507" s="1" t="str">
        <f>TEXT(data[[#This Row],[OrderDate]],"mmm")</f>
        <v>Jul</v>
      </c>
      <c r="J4507" s="6">
        <v>0.70902777777777781</v>
      </c>
      <c r="K4507" s="6" t="str">
        <f>TEXT(data[[#This Row],[OrderTime]],"h")</f>
        <v>17</v>
      </c>
      <c r="L4507" s="1">
        <v>45862</v>
      </c>
      <c r="M4507" s="6">
        <v>0.79236111111111107</v>
      </c>
      <c r="N4507" t="s">
        <v>98</v>
      </c>
      <c r="O4507" t="s">
        <v>639</v>
      </c>
      <c r="P4507" t="s">
        <v>77</v>
      </c>
      <c r="Q4507" t="s">
        <v>26</v>
      </c>
      <c r="R4507" t="s">
        <v>66</v>
      </c>
      <c r="S4507" t="s">
        <v>28</v>
      </c>
      <c r="T4507" t="s">
        <v>29</v>
      </c>
      <c r="U4507" t="s">
        <v>39</v>
      </c>
      <c r="V4507" s="5">
        <f>data[[#This Row],[PriceUSD]]*data[[#This Row],[Quantity]]</f>
        <v>216.93</v>
      </c>
      <c r="W4507" s="7">
        <f>data[[#This Row],[OrderDate]] + TIME(VALUE(LEFT(data[[#This Row],[OrderTime]],2)), VALUE(RIGHT(data[[#This Row],[OrderTime]],2)), 0)</f>
        <v>45861.054166666669</v>
      </c>
      <c r="X4507" s="7">
        <f>_xlfn.MINIFS(data[OrderDateTime], data[CustomerName], data[[#This Row],[CustomerName]])</f>
        <v>45515.061805555553</v>
      </c>
      <c r="Y4507" t="str">
        <f>IF(data[[#This Row],[OrderDateTime]]=data[[#This Row],[FirstOrderDateTime]], "New", "Returning")</f>
        <v>Returning</v>
      </c>
      <c r="Z4507" s="7">
        <f>data[[#This Row],[DeliveryDate]] + data[[#This Row],[DeliveryTime]]</f>
        <v>45862.792361111111</v>
      </c>
      <c r="AA4507" s="7">
        <f>data[[#This Row],[OrderDateTime]] + 1</f>
        <v>45862.054166666669</v>
      </c>
      <c r="AB4507" s="7" t="str">
        <f>IF(data[[#This Row],[DeliveryDateTime]] &lt;= data[[#This Row],[SLADue]], "On Time", "Late")</f>
        <v>Late</v>
      </c>
    </row>
    <row r="4508" spans="1:28" x14ac:dyDescent="0.2">
      <c r="A4508" t="s">
        <v>5058</v>
      </c>
      <c r="B4508" t="s">
        <v>19</v>
      </c>
      <c r="C4508" t="s">
        <v>41</v>
      </c>
      <c r="D4508" t="s">
        <v>42</v>
      </c>
      <c r="E4508" s="5">
        <v>35.67</v>
      </c>
      <c r="F4508" t="s">
        <v>56</v>
      </c>
      <c r="G4508">
        <v>3</v>
      </c>
      <c r="H4508" s="1">
        <v>45659</v>
      </c>
      <c r="I4508" s="1" t="str">
        <f>TEXT(data[[#This Row],[OrderDate]],"mmm")</f>
        <v>Jan</v>
      </c>
      <c r="J4508" s="6">
        <v>0.66041666666666665</v>
      </c>
      <c r="K4508" s="6" t="str">
        <f>TEXT(data[[#This Row],[OrderTime]],"h")</f>
        <v>15</v>
      </c>
      <c r="L4508" s="1">
        <v>45660</v>
      </c>
      <c r="M4508" s="6">
        <v>0.82708333333333328</v>
      </c>
      <c r="N4508" t="s">
        <v>183</v>
      </c>
      <c r="O4508" t="s">
        <v>740</v>
      </c>
      <c r="P4508" t="s">
        <v>180</v>
      </c>
      <c r="Q4508" t="s">
        <v>53</v>
      </c>
      <c r="R4508" t="s">
        <v>46</v>
      </c>
      <c r="S4508" t="s">
        <v>28</v>
      </c>
      <c r="T4508" t="s">
        <v>29</v>
      </c>
      <c r="U4508" t="s">
        <v>30</v>
      </c>
      <c r="V4508" s="5">
        <f>data[[#This Row],[PriceUSD]]*data[[#This Row],[Quantity]]</f>
        <v>107.01</v>
      </c>
      <c r="W4508" s="7">
        <f>data[[#This Row],[OrderDate]] + TIME(VALUE(LEFT(data[[#This Row],[OrderTime]],2)), VALUE(RIGHT(data[[#This Row],[OrderTime]],2)), 0)</f>
        <v>45659.046527777777</v>
      </c>
      <c r="X4508" s="7">
        <f>_xlfn.MINIFS(data[OrderDateTime], data[CustomerName], data[[#This Row],[CustomerName]])</f>
        <v>45509.038888888892</v>
      </c>
      <c r="Y4508" t="str">
        <f>IF(data[[#This Row],[OrderDateTime]]=data[[#This Row],[FirstOrderDateTime]], "New", "Returning")</f>
        <v>Returning</v>
      </c>
      <c r="Z4508" s="7">
        <f>data[[#This Row],[DeliveryDate]] + data[[#This Row],[DeliveryTime]]</f>
        <v>45660.82708333333</v>
      </c>
      <c r="AA4508" s="7">
        <f>data[[#This Row],[OrderDateTime]] + 1</f>
        <v>45660.046527777777</v>
      </c>
      <c r="AB4508" s="7" t="str">
        <f>IF(data[[#This Row],[DeliveryDateTime]] &lt;= data[[#This Row],[SLADue]], "On Time", "Late")</f>
        <v>Late</v>
      </c>
    </row>
    <row r="4509" spans="1:28" x14ac:dyDescent="0.2">
      <c r="A4509" t="s">
        <v>5059</v>
      </c>
      <c r="B4509" t="s">
        <v>19</v>
      </c>
      <c r="C4509" t="s">
        <v>69</v>
      </c>
      <c r="D4509" t="s">
        <v>70</v>
      </c>
      <c r="E4509" s="5">
        <v>49.32</v>
      </c>
      <c r="F4509" t="s">
        <v>71</v>
      </c>
      <c r="G4509">
        <v>2</v>
      </c>
      <c r="H4509" s="1">
        <v>45869</v>
      </c>
      <c r="I4509" s="1" t="str">
        <f>TEXT(data[[#This Row],[OrderDate]],"mmm")</f>
        <v>Jul</v>
      </c>
      <c r="J4509" s="6">
        <v>0.80277777777777781</v>
      </c>
      <c r="K4509" s="6" t="str">
        <f>TEXT(data[[#This Row],[OrderTime]],"h")</f>
        <v>19</v>
      </c>
      <c r="L4509" s="1">
        <v>45870</v>
      </c>
      <c r="M4509" s="6">
        <v>0.55208333333333337</v>
      </c>
      <c r="N4509" t="s">
        <v>64</v>
      </c>
      <c r="O4509" t="s">
        <v>161</v>
      </c>
      <c r="P4509" t="s">
        <v>25</v>
      </c>
      <c r="Q4509" t="s">
        <v>53</v>
      </c>
      <c r="R4509" t="s">
        <v>37</v>
      </c>
      <c r="S4509" t="s">
        <v>28</v>
      </c>
      <c r="T4509" t="s">
        <v>136</v>
      </c>
      <c r="U4509" t="s">
        <v>39</v>
      </c>
      <c r="V4509" s="5">
        <f>data[[#This Row],[PriceUSD]]*data[[#This Row],[Quantity]]</f>
        <v>98.64</v>
      </c>
      <c r="W4509" s="7">
        <f>data[[#This Row],[OrderDate]] + TIME(VALUE(LEFT(data[[#This Row],[OrderTime]],2)), VALUE(RIGHT(data[[#This Row],[OrderTime]],2)), 0)</f>
        <v>45869.054166666669</v>
      </c>
      <c r="X4509" s="7">
        <f>_xlfn.MINIFS(data[OrderDateTime], data[CustomerName], data[[#This Row],[CustomerName]])</f>
        <v>45507.054166666669</v>
      </c>
      <c r="Y4509" t="str">
        <f>IF(data[[#This Row],[OrderDateTime]]=data[[#This Row],[FirstOrderDateTime]], "New", "Returning")</f>
        <v>Returning</v>
      </c>
      <c r="Z4509" s="7">
        <f>data[[#This Row],[DeliveryDate]] + data[[#This Row],[DeliveryTime]]</f>
        <v>45870.552083333336</v>
      </c>
      <c r="AA4509" s="7">
        <f>data[[#This Row],[OrderDateTime]] + 1</f>
        <v>45870.054166666669</v>
      </c>
      <c r="AB4509" s="7" t="str">
        <f>IF(data[[#This Row],[DeliveryDateTime]] &lt;= data[[#This Row],[SLADue]], "On Time", "Late")</f>
        <v>Late</v>
      </c>
    </row>
    <row r="4510" spans="1:28" x14ac:dyDescent="0.2">
      <c r="A4510" t="s">
        <v>5060</v>
      </c>
      <c r="B4510" t="s">
        <v>19</v>
      </c>
      <c r="C4510" t="s">
        <v>49</v>
      </c>
      <c r="D4510" t="s">
        <v>50</v>
      </c>
      <c r="E4510" s="5">
        <v>29.66</v>
      </c>
      <c r="F4510" t="s">
        <v>138</v>
      </c>
      <c r="G4510">
        <v>1</v>
      </c>
      <c r="H4510" s="1">
        <v>45825</v>
      </c>
      <c r="I4510" s="1" t="str">
        <f>TEXT(data[[#This Row],[OrderDate]],"mmm")</f>
        <v>Jun</v>
      </c>
      <c r="J4510" s="6">
        <v>0.46111111111111114</v>
      </c>
      <c r="K4510" s="6" t="str">
        <f>TEXT(data[[#This Row],[OrderTime]],"h")</f>
        <v>11</v>
      </c>
      <c r="L4510" s="1">
        <v>45826</v>
      </c>
      <c r="M4510" s="6">
        <v>0.62777777777777777</v>
      </c>
      <c r="N4510" t="s">
        <v>64</v>
      </c>
      <c r="O4510" t="s">
        <v>1168</v>
      </c>
      <c r="P4510" t="s">
        <v>25</v>
      </c>
      <c r="Q4510" t="s">
        <v>53</v>
      </c>
      <c r="R4510" t="s">
        <v>54</v>
      </c>
      <c r="S4510" t="s">
        <v>28</v>
      </c>
      <c r="T4510" t="s">
        <v>29</v>
      </c>
      <c r="U4510" t="s">
        <v>39</v>
      </c>
      <c r="V4510" s="5">
        <f>data[[#This Row],[PriceUSD]]*data[[#This Row],[Quantity]]</f>
        <v>29.66</v>
      </c>
      <c r="W4510" s="7">
        <f>data[[#This Row],[OrderDate]] + TIME(VALUE(LEFT(data[[#This Row],[OrderTime]],2)), VALUE(RIGHT(data[[#This Row],[OrderTime]],2)), 0)</f>
        <v>45825.007638888892</v>
      </c>
      <c r="X4510" s="7">
        <f>_xlfn.MINIFS(data[OrderDateTime], data[CustomerName], data[[#This Row],[CustomerName]])</f>
        <v>45518.015277777777</v>
      </c>
      <c r="Y4510" t="str">
        <f>IF(data[[#This Row],[OrderDateTime]]=data[[#This Row],[FirstOrderDateTime]], "New", "Returning")</f>
        <v>Returning</v>
      </c>
      <c r="Z4510" s="7">
        <f>data[[#This Row],[DeliveryDate]] + data[[#This Row],[DeliveryTime]]</f>
        <v>45826.62777777778</v>
      </c>
      <c r="AA4510" s="7">
        <f>data[[#This Row],[OrderDateTime]] + 1</f>
        <v>45826.007638888892</v>
      </c>
      <c r="AB4510" s="7" t="str">
        <f>IF(data[[#This Row],[DeliveryDateTime]] &lt;= data[[#This Row],[SLADue]], "On Time", "Late")</f>
        <v>Late</v>
      </c>
    </row>
    <row r="4511" spans="1:28" x14ac:dyDescent="0.2">
      <c r="A4511" t="s">
        <v>5061</v>
      </c>
      <c r="B4511" t="s">
        <v>19</v>
      </c>
      <c r="C4511" t="s">
        <v>92</v>
      </c>
      <c r="D4511" t="s">
        <v>93</v>
      </c>
      <c r="E4511" s="5">
        <v>97.08</v>
      </c>
      <c r="F4511" t="s">
        <v>81</v>
      </c>
      <c r="G4511">
        <v>2</v>
      </c>
      <c r="H4511" s="1">
        <v>45721</v>
      </c>
      <c r="I4511" s="1" t="str">
        <f>TEXT(data[[#This Row],[OrderDate]],"mmm")</f>
        <v>Mar</v>
      </c>
      <c r="J4511" s="6">
        <v>0.51944444444444449</v>
      </c>
      <c r="K4511" s="6" t="str">
        <f>TEXT(data[[#This Row],[OrderTime]],"h")</f>
        <v>12</v>
      </c>
      <c r="L4511" s="1">
        <v>45722</v>
      </c>
      <c r="M4511" s="6">
        <v>0.51944444444444449</v>
      </c>
      <c r="N4511" t="s">
        <v>170</v>
      </c>
      <c r="O4511" t="s">
        <v>216</v>
      </c>
      <c r="P4511" t="s">
        <v>36</v>
      </c>
      <c r="Q4511" t="s">
        <v>53</v>
      </c>
      <c r="R4511" t="s">
        <v>66</v>
      </c>
      <c r="S4511" t="s">
        <v>28</v>
      </c>
      <c r="T4511" t="s">
        <v>38</v>
      </c>
      <c r="U4511" t="s">
        <v>30</v>
      </c>
      <c r="V4511" s="5">
        <f>data[[#This Row],[PriceUSD]]*data[[#This Row],[Quantity]]</f>
        <v>194.16</v>
      </c>
      <c r="W4511" s="7">
        <f>data[[#This Row],[OrderDate]] + TIME(VALUE(LEFT(data[[#This Row],[OrderTime]],2)), VALUE(RIGHT(data[[#This Row],[OrderTime]],2)), 0)</f>
        <v>45721.030555555553</v>
      </c>
      <c r="X4511" s="7">
        <f>_xlfn.MINIFS(data[OrderDateTime], data[CustomerName], data[[#This Row],[CustomerName]])</f>
        <v>45532.030555555553</v>
      </c>
      <c r="Y4511" t="str">
        <f>IF(data[[#This Row],[OrderDateTime]]=data[[#This Row],[FirstOrderDateTime]], "New", "Returning")</f>
        <v>Returning</v>
      </c>
      <c r="Z4511" s="7">
        <f>data[[#This Row],[DeliveryDate]] + data[[#This Row],[DeliveryTime]]</f>
        <v>45722.519444444442</v>
      </c>
      <c r="AA4511" s="7">
        <f>data[[#This Row],[OrderDateTime]] + 1</f>
        <v>45722.030555555553</v>
      </c>
      <c r="AB4511" s="7" t="str">
        <f>IF(data[[#This Row],[DeliveryDateTime]] &lt;= data[[#This Row],[SLADue]], "On Time", "Late")</f>
        <v>Late</v>
      </c>
    </row>
    <row r="4512" spans="1:28" x14ac:dyDescent="0.2">
      <c r="A4512" t="s">
        <v>5062</v>
      </c>
      <c r="B4512" t="s">
        <v>19</v>
      </c>
      <c r="C4512" t="s">
        <v>126</v>
      </c>
      <c r="D4512" t="s">
        <v>127</v>
      </c>
      <c r="E4512" s="5">
        <v>18.14</v>
      </c>
      <c r="F4512" t="s">
        <v>71</v>
      </c>
      <c r="G4512">
        <v>3</v>
      </c>
      <c r="H4512" s="1">
        <v>45549</v>
      </c>
      <c r="I4512" s="1" t="str">
        <f>TEXT(data[[#This Row],[OrderDate]],"mmm")</f>
        <v>Sep</v>
      </c>
      <c r="J4512" s="6">
        <v>0.60277777777777775</v>
      </c>
      <c r="K4512" s="6" t="str">
        <f>TEXT(data[[#This Row],[OrderTime]],"h")</f>
        <v>14</v>
      </c>
      <c r="L4512" s="1">
        <v>45550</v>
      </c>
      <c r="M4512" s="6">
        <v>0.68611111111111112</v>
      </c>
      <c r="N4512" t="s">
        <v>88</v>
      </c>
      <c r="O4512" t="s">
        <v>950</v>
      </c>
      <c r="P4512" t="s">
        <v>25</v>
      </c>
      <c r="Q4512" t="s">
        <v>53</v>
      </c>
      <c r="R4512" t="s">
        <v>129</v>
      </c>
      <c r="S4512" t="s">
        <v>28</v>
      </c>
      <c r="T4512" t="s">
        <v>38</v>
      </c>
      <c r="U4512" t="s">
        <v>30</v>
      </c>
      <c r="V4512" s="5">
        <f>data[[#This Row],[PriceUSD]]*data[[#This Row],[Quantity]]</f>
        <v>54.42</v>
      </c>
      <c r="W4512" s="7">
        <f>data[[#This Row],[OrderDate]] + TIME(VALUE(LEFT(data[[#This Row],[OrderTime]],2)), VALUE(RIGHT(data[[#This Row],[OrderTime]],2)), 0)</f>
        <v>45549.054166666669</v>
      </c>
      <c r="X4512" s="7">
        <f>_xlfn.MINIFS(data[OrderDateTime], data[CustomerName], data[[#This Row],[CustomerName]])</f>
        <v>45549.054166666669</v>
      </c>
      <c r="Y4512" t="str">
        <f>IF(data[[#This Row],[OrderDateTime]]=data[[#This Row],[FirstOrderDateTime]], "New", "Returning")</f>
        <v>New</v>
      </c>
      <c r="Z4512" s="7">
        <f>data[[#This Row],[DeliveryDate]] + data[[#This Row],[DeliveryTime]]</f>
        <v>45550.686111111114</v>
      </c>
      <c r="AA4512" s="7">
        <f>data[[#This Row],[OrderDateTime]] + 1</f>
        <v>45550.054166666669</v>
      </c>
      <c r="AB4512" s="7" t="str">
        <f>IF(data[[#This Row],[DeliveryDateTime]] &lt;= data[[#This Row],[SLADue]], "On Time", "Late")</f>
        <v>Late</v>
      </c>
    </row>
    <row r="4513" spans="1:28" x14ac:dyDescent="0.2">
      <c r="A4513" t="s">
        <v>5063</v>
      </c>
      <c r="B4513" t="s">
        <v>19</v>
      </c>
      <c r="C4513" t="s">
        <v>110</v>
      </c>
      <c r="D4513" t="s">
        <v>111</v>
      </c>
      <c r="E4513" s="5">
        <v>13.47</v>
      </c>
      <c r="F4513" t="s">
        <v>71</v>
      </c>
      <c r="G4513">
        <v>1</v>
      </c>
      <c r="H4513" s="1">
        <v>45706</v>
      </c>
      <c r="I4513" s="1" t="str">
        <f>TEXT(data[[#This Row],[OrderDate]],"mmm")</f>
        <v>Feb</v>
      </c>
      <c r="J4513" s="6">
        <v>0.43472222222222223</v>
      </c>
      <c r="K4513" s="6" t="str">
        <f>TEXT(data[[#This Row],[OrderTime]],"h")</f>
        <v>10</v>
      </c>
      <c r="L4513" s="1">
        <v>45706</v>
      </c>
      <c r="M4513" s="6">
        <v>0.68472222222222223</v>
      </c>
      <c r="N4513" t="s">
        <v>103</v>
      </c>
      <c r="O4513" t="s">
        <v>399</v>
      </c>
      <c r="P4513" t="s">
        <v>77</v>
      </c>
      <c r="Q4513" t="s">
        <v>26</v>
      </c>
      <c r="R4513" t="s">
        <v>114</v>
      </c>
      <c r="S4513" t="s">
        <v>47</v>
      </c>
      <c r="T4513" t="s">
        <v>136</v>
      </c>
      <c r="U4513" t="s">
        <v>30</v>
      </c>
      <c r="V4513" s="5">
        <f>data[[#This Row],[PriceUSD]]*data[[#This Row],[Quantity]]</f>
        <v>13.47</v>
      </c>
      <c r="W4513" s="7">
        <f>data[[#This Row],[OrderDate]] + TIME(VALUE(LEFT(data[[#This Row],[OrderTime]],2)), VALUE(RIGHT(data[[#This Row],[OrderTime]],2)), 0)</f>
        <v>45706.015277777777</v>
      </c>
      <c r="X4513" s="7">
        <f>_xlfn.MINIFS(data[OrderDateTime], data[CustomerName], data[[#This Row],[CustomerName]])</f>
        <v>45532.017361111109</v>
      </c>
      <c r="Y4513" t="str">
        <f>IF(data[[#This Row],[OrderDateTime]]=data[[#This Row],[FirstOrderDateTime]], "New", "Returning")</f>
        <v>Returning</v>
      </c>
      <c r="Z4513" s="7">
        <f>data[[#This Row],[DeliveryDate]] + data[[#This Row],[DeliveryTime]]</f>
        <v>45706.68472222222</v>
      </c>
      <c r="AA4513" s="7">
        <f>data[[#This Row],[OrderDateTime]] + 1</f>
        <v>45707.015277777777</v>
      </c>
      <c r="AB4513" s="7" t="str">
        <f>IF(data[[#This Row],[DeliveryDateTime]] &lt;= data[[#This Row],[SLADue]], "On Time", "Late")</f>
        <v>On Time</v>
      </c>
    </row>
    <row r="4514" spans="1:28" x14ac:dyDescent="0.2">
      <c r="A4514" t="s">
        <v>5064</v>
      </c>
      <c r="B4514" t="s">
        <v>19</v>
      </c>
      <c r="C4514" t="s">
        <v>41</v>
      </c>
      <c r="D4514" t="s">
        <v>42</v>
      </c>
      <c r="E4514" s="5">
        <v>38.14</v>
      </c>
      <c r="F4514" t="s">
        <v>182</v>
      </c>
      <c r="G4514">
        <v>1</v>
      </c>
      <c r="H4514" s="1">
        <v>45624</v>
      </c>
      <c r="I4514" s="1" t="str">
        <f>TEXT(data[[#This Row],[OrderDate]],"mmm")</f>
        <v>Nov</v>
      </c>
      <c r="J4514" s="6">
        <v>0.69236111111111109</v>
      </c>
      <c r="K4514" s="6" t="str">
        <f>TEXT(data[[#This Row],[OrderTime]],"h")</f>
        <v>16</v>
      </c>
      <c r="L4514" s="1">
        <v>45625</v>
      </c>
      <c r="M4514" s="6">
        <v>0.67013888888888884</v>
      </c>
      <c r="N4514" t="s">
        <v>145</v>
      </c>
      <c r="O4514" t="s">
        <v>241</v>
      </c>
      <c r="P4514" t="s">
        <v>77</v>
      </c>
      <c r="Q4514" t="s">
        <v>26</v>
      </c>
      <c r="R4514" t="s">
        <v>46</v>
      </c>
      <c r="S4514" t="s">
        <v>28</v>
      </c>
      <c r="T4514" t="s">
        <v>115</v>
      </c>
      <c r="U4514" t="s">
        <v>30</v>
      </c>
      <c r="V4514" s="5">
        <f>data[[#This Row],[PriceUSD]]*data[[#This Row],[Quantity]]</f>
        <v>38.14</v>
      </c>
      <c r="W4514" s="7">
        <f>data[[#This Row],[OrderDate]] + TIME(VALUE(LEFT(data[[#This Row],[OrderTime]],2)), VALUE(RIGHT(data[[#This Row],[OrderTime]],2)), 0)</f>
        <v>45624.007638888892</v>
      </c>
      <c r="X4514" s="7">
        <f>_xlfn.MINIFS(data[OrderDateTime], data[CustomerName], data[[#This Row],[CustomerName]])</f>
        <v>45515.007638888892</v>
      </c>
      <c r="Y4514" t="str">
        <f>IF(data[[#This Row],[OrderDateTime]]=data[[#This Row],[FirstOrderDateTime]], "New", "Returning")</f>
        <v>Returning</v>
      </c>
      <c r="Z4514" s="7">
        <f>data[[#This Row],[DeliveryDate]] + data[[#This Row],[DeliveryTime]]</f>
        <v>45625.670138888891</v>
      </c>
      <c r="AA4514" s="7">
        <f>data[[#This Row],[OrderDateTime]] + 1</f>
        <v>45625.007638888892</v>
      </c>
      <c r="AB4514" s="7" t="str">
        <f>IF(data[[#This Row],[DeliveryDateTime]] &lt;= data[[#This Row],[SLADue]], "On Time", "Late")</f>
        <v>Late</v>
      </c>
    </row>
    <row r="4515" spans="1:28" x14ac:dyDescent="0.2">
      <c r="A4515" t="s">
        <v>5065</v>
      </c>
      <c r="B4515" t="s">
        <v>19</v>
      </c>
      <c r="C4515" t="s">
        <v>110</v>
      </c>
      <c r="D4515" t="s">
        <v>111</v>
      </c>
      <c r="E4515" s="5">
        <v>11.56</v>
      </c>
      <c r="F4515" t="s">
        <v>71</v>
      </c>
      <c r="G4515">
        <v>1</v>
      </c>
      <c r="H4515" s="1">
        <v>45555</v>
      </c>
      <c r="I4515" s="1" t="str">
        <f>TEXT(data[[#This Row],[OrderDate]],"mmm")</f>
        <v>Sep</v>
      </c>
      <c r="J4515" s="6">
        <v>0.45277777777777778</v>
      </c>
      <c r="K4515" s="6" t="str">
        <f>TEXT(data[[#This Row],[OrderTime]],"h")</f>
        <v>10</v>
      </c>
      <c r="L4515" s="1">
        <v>45556</v>
      </c>
      <c r="M4515" s="6">
        <v>0.61944444444444446</v>
      </c>
      <c r="N4515" t="s">
        <v>170</v>
      </c>
      <c r="O4515" t="s">
        <v>973</v>
      </c>
      <c r="P4515" t="s">
        <v>36</v>
      </c>
      <c r="Q4515" t="s">
        <v>53</v>
      </c>
      <c r="R4515" t="s">
        <v>114</v>
      </c>
      <c r="S4515" t="s">
        <v>28</v>
      </c>
      <c r="T4515" t="s">
        <v>106</v>
      </c>
      <c r="U4515" t="s">
        <v>30</v>
      </c>
      <c r="V4515" s="5">
        <f>data[[#This Row],[PriceUSD]]*data[[#This Row],[Quantity]]</f>
        <v>11.56</v>
      </c>
      <c r="W4515" s="7">
        <f>data[[#This Row],[OrderDate]] + TIME(VALUE(LEFT(data[[#This Row],[OrderTime]],2)), VALUE(RIGHT(data[[#This Row],[OrderTime]],2)), 0)</f>
        <v>45555.054166666669</v>
      </c>
      <c r="X4515" s="7">
        <f>_xlfn.MINIFS(data[OrderDateTime], data[CustomerName], data[[#This Row],[CustomerName]])</f>
        <v>45527.015277777777</v>
      </c>
      <c r="Y4515" t="str">
        <f>IF(data[[#This Row],[OrderDateTime]]=data[[#This Row],[FirstOrderDateTime]], "New", "Returning")</f>
        <v>Returning</v>
      </c>
      <c r="Z4515" s="7">
        <f>data[[#This Row],[DeliveryDate]] + data[[#This Row],[DeliveryTime]]</f>
        <v>45556.619444444441</v>
      </c>
      <c r="AA4515" s="7">
        <f>data[[#This Row],[OrderDateTime]] + 1</f>
        <v>45556.054166666669</v>
      </c>
      <c r="AB4515" s="7" t="str">
        <f>IF(data[[#This Row],[DeliveryDateTime]] &lt;= data[[#This Row],[SLADue]], "On Time", "Late")</f>
        <v>Late</v>
      </c>
    </row>
    <row r="4516" spans="1:28" x14ac:dyDescent="0.2">
      <c r="A4516" t="s">
        <v>5066</v>
      </c>
      <c r="B4516" t="s">
        <v>19</v>
      </c>
      <c r="C4516" t="s">
        <v>41</v>
      </c>
      <c r="D4516" t="s">
        <v>42</v>
      </c>
      <c r="E4516" s="5">
        <v>36.520000000000003</v>
      </c>
      <c r="F4516" t="s">
        <v>182</v>
      </c>
      <c r="G4516">
        <v>1</v>
      </c>
      <c r="H4516" s="1">
        <v>45590</v>
      </c>
      <c r="I4516" s="1" t="str">
        <f>TEXT(data[[#This Row],[OrderDate]],"mmm")</f>
        <v>Oct</v>
      </c>
      <c r="J4516" s="6">
        <v>0.48194444444444445</v>
      </c>
      <c r="K4516" s="6" t="str">
        <f>TEXT(data[[#This Row],[OrderTime]],"h")</f>
        <v>11</v>
      </c>
      <c r="L4516" s="1">
        <v>45591</v>
      </c>
      <c r="M4516" s="6">
        <v>0.7319444444444444</v>
      </c>
      <c r="N4516" t="s">
        <v>175</v>
      </c>
      <c r="O4516" t="s">
        <v>554</v>
      </c>
      <c r="P4516" t="s">
        <v>25</v>
      </c>
      <c r="Q4516" t="s">
        <v>26</v>
      </c>
      <c r="R4516" t="s">
        <v>46</v>
      </c>
      <c r="S4516" t="s">
        <v>28</v>
      </c>
      <c r="T4516" t="s">
        <v>38</v>
      </c>
      <c r="U4516" t="s">
        <v>39</v>
      </c>
      <c r="V4516" s="5">
        <f>data[[#This Row],[PriceUSD]]*data[[#This Row],[Quantity]]</f>
        <v>36.520000000000003</v>
      </c>
      <c r="W4516" s="7">
        <f>data[[#This Row],[OrderDate]] + TIME(VALUE(LEFT(data[[#This Row],[OrderTime]],2)), VALUE(RIGHT(data[[#This Row],[OrderTime]],2)), 0)</f>
        <v>45590.030555555553</v>
      </c>
      <c r="X4516" s="7">
        <f>_xlfn.MINIFS(data[OrderDateTime], data[CustomerName], data[[#This Row],[CustomerName]])</f>
        <v>45534.052083333336</v>
      </c>
      <c r="Y4516" t="str">
        <f>IF(data[[#This Row],[OrderDateTime]]=data[[#This Row],[FirstOrderDateTime]], "New", "Returning")</f>
        <v>Returning</v>
      </c>
      <c r="Z4516" s="7">
        <f>data[[#This Row],[DeliveryDate]] + data[[#This Row],[DeliveryTime]]</f>
        <v>45591.731944444444</v>
      </c>
      <c r="AA4516" s="7">
        <f>data[[#This Row],[OrderDateTime]] + 1</f>
        <v>45591.030555555553</v>
      </c>
      <c r="AB4516" s="7" t="str">
        <f>IF(data[[#This Row],[DeliveryDateTime]] &lt;= data[[#This Row],[SLADue]], "On Time", "Late")</f>
        <v>Late</v>
      </c>
    </row>
    <row r="4517" spans="1:28" x14ac:dyDescent="0.2">
      <c r="A4517" t="s">
        <v>5067</v>
      </c>
      <c r="B4517" t="s">
        <v>19</v>
      </c>
      <c r="C4517" t="s">
        <v>117</v>
      </c>
      <c r="D4517" t="s">
        <v>118</v>
      </c>
      <c r="E4517" s="5">
        <v>75.02</v>
      </c>
      <c r="F4517" t="s">
        <v>182</v>
      </c>
      <c r="G4517">
        <v>1</v>
      </c>
      <c r="H4517" s="1">
        <v>45645</v>
      </c>
      <c r="I4517" s="1" t="str">
        <f>TEXT(data[[#This Row],[OrderDate]],"mmm")</f>
        <v>Dec</v>
      </c>
      <c r="J4517" s="6">
        <v>0.7</v>
      </c>
      <c r="K4517" s="6" t="str">
        <f>TEXT(data[[#This Row],[OrderTime]],"h")</f>
        <v>16</v>
      </c>
      <c r="L4517" s="1">
        <v>45647</v>
      </c>
      <c r="M4517" s="6">
        <v>0.7416666666666667</v>
      </c>
      <c r="N4517" t="s">
        <v>292</v>
      </c>
      <c r="O4517" t="s">
        <v>769</v>
      </c>
      <c r="P4517" t="s">
        <v>77</v>
      </c>
      <c r="Q4517" t="s">
        <v>26</v>
      </c>
      <c r="R4517" t="s">
        <v>66</v>
      </c>
      <c r="S4517" t="s">
        <v>105</v>
      </c>
      <c r="T4517" t="s">
        <v>38</v>
      </c>
      <c r="U4517" t="s">
        <v>30</v>
      </c>
      <c r="V4517" s="5">
        <f>data[[#This Row],[PriceUSD]]*data[[#This Row],[Quantity]]</f>
        <v>75.02</v>
      </c>
      <c r="W4517" s="7">
        <f>data[[#This Row],[OrderDate]] + TIME(VALUE(LEFT(data[[#This Row],[OrderTime]],2)), VALUE(RIGHT(data[[#This Row],[OrderTime]],2)), 0)</f>
        <v>45645</v>
      </c>
      <c r="X4517" s="7">
        <f>_xlfn.MINIFS(data[OrderDateTime], data[CustomerName], data[[#This Row],[CustomerName]])</f>
        <v>45551.052083333336</v>
      </c>
      <c r="Y4517" t="str">
        <f>IF(data[[#This Row],[OrderDateTime]]=data[[#This Row],[FirstOrderDateTime]], "New", "Returning")</f>
        <v>Returning</v>
      </c>
      <c r="Z4517" s="7">
        <f>data[[#This Row],[DeliveryDate]] + data[[#This Row],[DeliveryTime]]</f>
        <v>45647.741666666669</v>
      </c>
      <c r="AA4517" s="7">
        <f>data[[#This Row],[OrderDateTime]] + 1</f>
        <v>45646</v>
      </c>
      <c r="AB4517" s="7" t="str">
        <f>IF(data[[#This Row],[DeliveryDateTime]] &lt;= data[[#This Row],[SLADue]], "On Time", "Late")</f>
        <v>Late</v>
      </c>
    </row>
    <row r="4518" spans="1:28" x14ac:dyDescent="0.2">
      <c r="A4518" t="s">
        <v>5068</v>
      </c>
      <c r="B4518" t="s">
        <v>19</v>
      </c>
      <c r="C4518" t="s">
        <v>49</v>
      </c>
      <c r="D4518" t="s">
        <v>50</v>
      </c>
      <c r="E4518" s="5">
        <v>32.950000000000003</v>
      </c>
      <c r="F4518" t="s">
        <v>138</v>
      </c>
      <c r="G4518">
        <v>1</v>
      </c>
      <c r="H4518" s="1">
        <v>45787</v>
      </c>
      <c r="I4518" s="1" t="str">
        <f>TEXT(data[[#This Row],[OrderDate]],"mmm")</f>
        <v>May</v>
      </c>
      <c r="J4518" s="6">
        <v>0.72013888888888888</v>
      </c>
      <c r="K4518" s="6" t="str">
        <f>TEXT(data[[#This Row],[OrderTime]],"h")</f>
        <v>17</v>
      </c>
      <c r="L4518" s="1">
        <v>45788</v>
      </c>
      <c r="M4518" s="6">
        <v>0.88680555555555551</v>
      </c>
      <c r="N4518" t="s">
        <v>64</v>
      </c>
      <c r="O4518" t="s">
        <v>633</v>
      </c>
      <c r="P4518" t="s">
        <v>25</v>
      </c>
      <c r="Q4518" t="s">
        <v>53</v>
      </c>
      <c r="R4518" t="s">
        <v>54</v>
      </c>
      <c r="S4518" t="s">
        <v>28</v>
      </c>
      <c r="T4518" t="s">
        <v>38</v>
      </c>
      <c r="U4518" t="s">
        <v>30</v>
      </c>
      <c r="V4518" s="5">
        <f>data[[#This Row],[PriceUSD]]*data[[#This Row],[Quantity]]</f>
        <v>32.950000000000003</v>
      </c>
      <c r="W4518" s="7">
        <f>data[[#This Row],[OrderDate]] + TIME(VALUE(LEFT(data[[#This Row],[OrderTime]],2)), VALUE(RIGHT(data[[#This Row],[OrderTime]],2)), 0)</f>
        <v>45787.061805555553</v>
      </c>
      <c r="X4518" s="7">
        <f>_xlfn.MINIFS(data[OrderDateTime], data[CustomerName], data[[#This Row],[CustomerName]])</f>
        <v>45509.054166666669</v>
      </c>
      <c r="Y4518" t="str">
        <f>IF(data[[#This Row],[OrderDateTime]]=data[[#This Row],[FirstOrderDateTime]], "New", "Returning")</f>
        <v>Returning</v>
      </c>
      <c r="Z4518" s="7">
        <f>data[[#This Row],[DeliveryDate]] + data[[#This Row],[DeliveryTime]]</f>
        <v>45788.886805555558</v>
      </c>
      <c r="AA4518" s="7">
        <f>data[[#This Row],[OrderDateTime]] + 1</f>
        <v>45788.061805555553</v>
      </c>
      <c r="AB4518" s="7" t="str">
        <f>IF(data[[#This Row],[DeliveryDateTime]] &lt;= data[[#This Row],[SLADue]], "On Time", "Late")</f>
        <v>Late</v>
      </c>
    </row>
    <row r="4519" spans="1:28" x14ac:dyDescent="0.2">
      <c r="A4519" t="s">
        <v>5069</v>
      </c>
      <c r="B4519" t="s">
        <v>19</v>
      </c>
      <c r="C4519" t="s">
        <v>41</v>
      </c>
      <c r="D4519" t="s">
        <v>42</v>
      </c>
      <c r="E4519" s="5">
        <v>37.75</v>
      </c>
      <c r="F4519" t="s">
        <v>182</v>
      </c>
      <c r="G4519">
        <v>1</v>
      </c>
      <c r="H4519" s="1">
        <v>45593</v>
      </c>
      <c r="I4519" s="1" t="str">
        <f>TEXT(data[[#This Row],[OrderDate]],"mmm")</f>
        <v>Oct</v>
      </c>
      <c r="J4519" s="6">
        <v>0.47847222222222224</v>
      </c>
      <c r="K4519" s="6" t="str">
        <f>TEXT(data[[#This Row],[OrderTime]],"h")</f>
        <v>11</v>
      </c>
      <c r="L4519" s="1">
        <v>45594</v>
      </c>
      <c r="M4519" s="6">
        <v>0.68680555555555556</v>
      </c>
      <c r="N4519" t="s">
        <v>123</v>
      </c>
      <c r="O4519" t="s">
        <v>674</v>
      </c>
      <c r="P4519" t="s">
        <v>36</v>
      </c>
      <c r="Q4519" t="s">
        <v>26</v>
      </c>
      <c r="R4519" t="s">
        <v>46</v>
      </c>
      <c r="S4519" t="s">
        <v>28</v>
      </c>
      <c r="T4519" t="s">
        <v>59</v>
      </c>
      <c r="U4519" t="s">
        <v>30</v>
      </c>
      <c r="V4519" s="5">
        <f>data[[#This Row],[PriceUSD]]*data[[#This Row],[Quantity]]</f>
        <v>37.75</v>
      </c>
      <c r="W4519" s="7">
        <f>data[[#This Row],[OrderDate]] + TIME(VALUE(LEFT(data[[#This Row],[OrderTime]],2)), VALUE(RIGHT(data[[#This Row],[OrderTime]],2)), 0)</f>
        <v>45593.015277777777</v>
      </c>
      <c r="X4519" s="7">
        <f>_xlfn.MINIFS(data[OrderDateTime], data[CustomerName], data[[#This Row],[CustomerName]])</f>
        <v>45523.007638888892</v>
      </c>
      <c r="Y4519" t="str">
        <f>IF(data[[#This Row],[OrderDateTime]]=data[[#This Row],[FirstOrderDateTime]], "New", "Returning")</f>
        <v>Returning</v>
      </c>
      <c r="Z4519" s="7">
        <f>data[[#This Row],[DeliveryDate]] + data[[#This Row],[DeliveryTime]]</f>
        <v>45594.686805555553</v>
      </c>
      <c r="AA4519" s="7">
        <f>data[[#This Row],[OrderDateTime]] + 1</f>
        <v>45594.015277777777</v>
      </c>
      <c r="AB4519" s="7" t="str">
        <f>IF(data[[#This Row],[DeliveryDateTime]] &lt;= data[[#This Row],[SLADue]], "On Time", "Late")</f>
        <v>Late</v>
      </c>
    </row>
    <row r="4520" spans="1:28" x14ac:dyDescent="0.2">
      <c r="A4520" t="s">
        <v>5070</v>
      </c>
      <c r="B4520" t="s">
        <v>19</v>
      </c>
      <c r="C4520" t="s">
        <v>61</v>
      </c>
      <c r="D4520" t="s">
        <v>62</v>
      </c>
      <c r="E4520" s="5">
        <v>157.05000000000001</v>
      </c>
      <c r="F4520" t="s">
        <v>94</v>
      </c>
      <c r="G4520">
        <v>3</v>
      </c>
      <c r="H4520" s="1">
        <v>45746</v>
      </c>
      <c r="I4520" s="1" t="str">
        <f>TEXT(data[[#This Row],[OrderDate]],"mmm")</f>
        <v>Mar</v>
      </c>
      <c r="J4520" s="6">
        <v>0.46527777777777779</v>
      </c>
      <c r="K4520" s="6" t="str">
        <f>TEXT(data[[#This Row],[OrderTime]],"h")</f>
        <v>11</v>
      </c>
      <c r="L4520" s="1">
        <v>45747</v>
      </c>
      <c r="M4520" s="6">
        <v>0.54861111111111116</v>
      </c>
      <c r="N4520" t="s">
        <v>34</v>
      </c>
      <c r="O4520" t="s">
        <v>1619</v>
      </c>
      <c r="P4520" t="s">
        <v>36</v>
      </c>
      <c r="Q4520" t="s">
        <v>53</v>
      </c>
      <c r="R4520" t="s">
        <v>66</v>
      </c>
      <c r="S4520" t="s">
        <v>28</v>
      </c>
      <c r="T4520" t="s">
        <v>106</v>
      </c>
      <c r="U4520" t="s">
        <v>30</v>
      </c>
      <c r="V4520" s="5">
        <f>data[[#This Row],[PriceUSD]]*data[[#This Row],[Quantity]]</f>
        <v>471.15000000000003</v>
      </c>
      <c r="W4520" s="7">
        <f>data[[#This Row],[OrderDate]] + TIME(VALUE(LEFT(data[[#This Row],[OrderTime]],2)), VALUE(RIGHT(data[[#This Row],[OrderTime]],2)), 0)</f>
        <v>45746.054166666669</v>
      </c>
      <c r="X4520" s="7">
        <f>_xlfn.MINIFS(data[OrderDateTime], data[CustomerName], data[[#This Row],[CustomerName]])</f>
        <v>45529.007638888892</v>
      </c>
      <c r="Y4520" t="str">
        <f>IF(data[[#This Row],[OrderDateTime]]=data[[#This Row],[FirstOrderDateTime]], "New", "Returning")</f>
        <v>Returning</v>
      </c>
      <c r="Z4520" s="7">
        <f>data[[#This Row],[DeliveryDate]] + data[[#This Row],[DeliveryTime]]</f>
        <v>45747.548611111109</v>
      </c>
      <c r="AA4520" s="7">
        <f>data[[#This Row],[OrderDateTime]] + 1</f>
        <v>45747.054166666669</v>
      </c>
      <c r="AB4520" s="7" t="str">
        <f>IF(data[[#This Row],[DeliveryDateTime]] &lt;= data[[#This Row],[SLADue]], "On Time", "Late")</f>
        <v>Late</v>
      </c>
    </row>
    <row r="4521" spans="1:28" x14ac:dyDescent="0.2">
      <c r="A4521" t="s">
        <v>5071</v>
      </c>
      <c r="B4521" t="s">
        <v>19</v>
      </c>
      <c r="C4521" t="s">
        <v>69</v>
      </c>
      <c r="D4521" t="s">
        <v>70</v>
      </c>
      <c r="E4521" s="5">
        <v>54.1</v>
      </c>
      <c r="F4521" t="s">
        <v>119</v>
      </c>
      <c r="G4521">
        <v>1</v>
      </c>
      <c r="H4521" s="1">
        <v>45581</v>
      </c>
      <c r="I4521" s="1" t="str">
        <f>TEXT(data[[#This Row],[OrderDate]],"mmm")</f>
        <v>Oct</v>
      </c>
      <c r="J4521" s="6">
        <v>0.89027777777777772</v>
      </c>
      <c r="K4521" s="6" t="str">
        <f>TEXT(data[[#This Row],[OrderTime]],"h")</f>
        <v>21</v>
      </c>
      <c r="L4521" s="1">
        <v>45583</v>
      </c>
      <c r="M4521" s="6">
        <v>0.75486111111111109</v>
      </c>
      <c r="N4521" t="s">
        <v>163</v>
      </c>
      <c r="O4521" t="s">
        <v>550</v>
      </c>
      <c r="P4521" t="s">
        <v>77</v>
      </c>
      <c r="Q4521" t="s">
        <v>26</v>
      </c>
      <c r="R4521" t="s">
        <v>37</v>
      </c>
      <c r="S4521" t="s">
        <v>105</v>
      </c>
      <c r="T4521" t="s">
        <v>106</v>
      </c>
      <c r="U4521" t="s">
        <v>30</v>
      </c>
      <c r="V4521" s="5">
        <f>data[[#This Row],[PriceUSD]]*data[[#This Row],[Quantity]]</f>
        <v>54.1</v>
      </c>
      <c r="W4521" s="7">
        <f>data[[#This Row],[OrderDate]] + TIME(VALUE(LEFT(data[[#This Row],[OrderTime]],2)), VALUE(RIGHT(data[[#This Row],[OrderTime]],2)), 0)</f>
        <v>45581.054166666669</v>
      </c>
      <c r="X4521" s="7">
        <f>_xlfn.MINIFS(data[OrderDateTime], data[CustomerName], data[[#This Row],[CustomerName]])</f>
        <v>45528.054166666669</v>
      </c>
      <c r="Y4521" t="str">
        <f>IF(data[[#This Row],[OrderDateTime]]=data[[#This Row],[FirstOrderDateTime]], "New", "Returning")</f>
        <v>Returning</v>
      </c>
      <c r="Z4521" s="7">
        <f>data[[#This Row],[DeliveryDate]] + data[[#This Row],[DeliveryTime]]</f>
        <v>45583.754861111112</v>
      </c>
      <c r="AA4521" s="7">
        <f>data[[#This Row],[OrderDateTime]] + 1</f>
        <v>45582.054166666669</v>
      </c>
      <c r="AB4521" s="7" t="str">
        <f>IF(data[[#This Row],[DeliveryDateTime]] &lt;= data[[#This Row],[SLADue]], "On Time", "Late")</f>
        <v>Late</v>
      </c>
    </row>
    <row r="4522" spans="1:28" x14ac:dyDescent="0.2">
      <c r="A4522" t="s">
        <v>5072</v>
      </c>
      <c r="B4522" t="s">
        <v>19</v>
      </c>
      <c r="C4522" t="s">
        <v>110</v>
      </c>
      <c r="D4522" t="s">
        <v>111</v>
      </c>
      <c r="E4522" s="5">
        <v>12.08</v>
      </c>
      <c r="F4522" t="s">
        <v>87</v>
      </c>
      <c r="G4522">
        <v>1</v>
      </c>
      <c r="H4522" s="1">
        <v>45833</v>
      </c>
      <c r="I4522" s="1" t="str">
        <f>TEXT(data[[#This Row],[OrderDate]],"mmm")</f>
        <v>Jun</v>
      </c>
      <c r="J4522" s="6">
        <v>0.39305555555555555</v>
      </c>
      <c r="K4522" s="6" t="str">
        <f>TEXT(data[[#This Row],[OrderTime]],"h")</f>
        <v>9</v>
      </c>
      <c r="L4522" s="1">
        <v>45833</v>
      </c>
      <c r="M4522" s="6">
        <v>0.5180555555555556</v>
      </c>
      <c r="N4522" t="s">
        <v>44</v>
      </c>
      <c r="O4522" t="s">
        <v>1223</v>
      </c>
      <c r="P4522" t="s">
        <v>25</v>
      </c>
      <c r="Q4522" t="s">
        <v>53</v>
      </c>
      <c r="R4522" t="s">
        <v>114</v>
      </c>
      <c r="S4522" t="s">
        <v>47</v>
      </c>
      <c r="T4522" t="s">
        <v>29</v>
      </c>
      <c r="U4522" t="s">
        <v>67</v>
      </c>
      <c r="V4522" s="5">
        <f>data[[#This Row],[PriceUSD]]*data[[#This Row],[Quantity]]</f>
        <v>12.08</v>
      </c>
      <c r="W4522" s="7">
        <f>data[[#This Row],[OrderDate]] + TIME(VALUE(LEFT(data[[#This Row],[OrderTime]],2)), VALUE(RIGHT(data[[#This Row],[OrderTime]],2)), 0)</f>
        <v>45833.038888888892</v>
      </c>
      <c r="X4522" s="7">
        <f>_xlfn.MINIFS(data[OrderDateTime], data[CustomerName], data[[#This Row],[CustomerName]])</f>
        <v>45563.030555555553</v>
      </c>
      <c r="Y4522" t="str">
        <f>IF(data[[#This Row],[OrderDateTime]]=data[[#This Row],[FirstOrderDateTime]], "New", "Returning")</f>
        <v>Returning</v>
      </c>
      <c r="Z4522" s="7">
        <f>data[[#This Row],[DeliveryDate]] + data[[#This Row],[DeliveryTime]]</f>
        <v>45833.518055555556</v>
      </c>
      <c r="AA4522" s="7">
        <f>data[[#This Row],[OrderDateTime]] + 1</f>
        <v>45834.038888888892</v>
      </c>
      <c r="AB4522" s="7" t="str">
        <f>IF(data[[#This Row],[DeliveryDateTime]] &lt;= data[[#This Row],[SLADue]], "On Time", "Late")</f>
        <v>On Time</v>
      </c>
    </row>
    <row r="4523" spans="1:28" x14ac:dyDescent="0.2">
      <c r="A4523" t="s">
        <v>5073</v>
      </c>
      <c r="B4523" t="s">
        <v>19</v>
      </c>
      <c r="C4523" t="s">
        <v>117</v>
      </c>
      <c r="D4523" t="s">
        <v>118</v>
      </c>
      <c r="E4523" s="5">
        <v>70.63</v>
      </c>
      <c r="F4523" t="s">
        <v>182</v>
      </c>
      <c r="G4523">
        <v>1</v>
      </c>
      <c r="H4523" s="1">
        <v>45706</v>
      </c>
      <c r="I4523" s="1" t="str">
        <f>TEXT(data[[#This Row],[OrderDate]],"mmm")</f>
        <v>Feb</v>
      </c>
      <c r="J4523" s="6">
        <v>0.51666666666666672</v>
      </c>
      <c r="K4523" s="6" t="str">
        <f>TEXT(data[[#This Row],[OrderTime]],"h")</f>
        <v>12</v>
      </c>
      <c r="L4523" s="1">
        <v>45707</v>
      </c>
      <c r="M4523" s="6">
        <v>0.68333333333333335</v>
      </c>
      <c r="N4523" t="s">
        <v>213</v>
      </c>
      <c r="O4523" t="s">
        <v>1112</v>
      </c>
      <c r="P4523" t="s">
        <v>36</v>
      </c>
      <c r="Q4523" t="s">
        <v>53</v>
      </c>
      <c r="R4523" t="s">
        <v>66</v>
      </c>
      <c r="S4523" t="s">
        <v>28</v>
      </c>
      <c r="T4523" t="s">
        <v>38</v>
      </c>
      <c r="U4523" t="s">
        <v>39</v>
      </c>
      <c r="V4523" s="5">
        <f>data[[#This Row],[PriceUSD]]*data[[#This Row],[Quantity]]</f>
        <v>70.63</v>
      </c>
      <c r="W4523" s="7">
        <f>data[[#This Row],[OrderDate]] + TIME(VALUE(LEFT(data[[#This Row],[OrderTime]],2)), VALUE(RIGHT(data[[#This Row],[OrderTime]],2)), 0)</f>
        <v>45706.046527777777</v>
      </c>
      <c r="X4523" s="7">
        <f>_xlfn.MINIFS(data[OrderDateTime], data[CustomerName], data[[#This Row],[CustomerName]])</f>
        <v>45606.007638888892</v>
      </c>
      <c r="Y4523" t="str">
        <f>IF(data[[#This Row],[OrderDateTime]]=data[[#This Row],[FirstOrderDateTime]], "New", "Returning")</f>
        <v>Returning</v>
      </c>
      <c r="Z4523" s="7">
        <f>data[[#This Row],[DeliveryDate]] + data[[#This Row],[DeliveryTime]]</f>
        <v>45707.683333333334</v>
      </c>
      <c r="AA4523" s="7">
        <f>data[[#This Row],[OrderDateTime]] + 1</f>
        <v>45707.046527777777</v>
      </c>
      <c r="AB4523" s="7" t="str">
        <f>IF(data[[#This Row],[DeliveryDateTime]] &lt;= data[[#This Row],[SLADue]], "On Time", "Late")</f>
        <v>Late</v>
      </c>
    </row>
    <row r="4524" spans="1:28" x14ac:dyDescent="0.2">
      <c r="A4524" t="s">
        <v>5074</v>
      </c>
      <c r="B4524" t="s">
        <v>19</v>
      </c>
      <c r="C4524" t="s">
        <v>285</v>
      </c>
      <c r="D4524" t="s">
        <v>286</v>
      </c>
      <c r="E4524" s="5">
        <v>22.8</v>
      </c>
      <c r="F4524" t="s">
        <v>22</v>
      </c>
      <c r="G4524">
        <v>1</v>
      </c>
      <c r="H4524" s="1">
        <v>45860</v>
      </c>
      <c r="I4524" s="1" t="str">
        <f>TEXT(data[[#This Row],[OrderDate]],"mmm")</f>
        <v>Jul</v>
      </c>
      <c r="J4524" s="6">
        <v>0.75972222222222219</v>
      </c>
      <c r="K4524" s="6" t="str">
        <f>TEXT(data[[#This Row],[OrderTime]],"h")</f>
        <v>18</v>
      </c>
      <c r="L4524" s="1">
        <v>45861</v>
      </c>
      <c r="M4524" s="6">
        <v>0.75972222222222219</v>
      </c>
      <c r="N4524" t="s">
        <v>23</v>
      </c>
      <c r="O4524" t="s">
        <v>311</v>
      </c>
      <c r="P4524" t="s">
        <v>25</v>
      </c>
      <c r="Q4524" t="s">
        <v>26</v>
      </c>
      <c r="R4524" t="s">
        <v>114</v>
      </c>
      <c r="S4524" t="s">
        <v>28</v>
      </c>
      <c r="T4524" t="s">
        <v>136</v>
      </c>
      <c r="U4524" t="s">
        <v>30</v>
      </c>
      <c r="V4524" s="5">
        <f>data[[#This Row],[PriceUSD]]*data[[#This Row],[Quantity]]</f>
        <v>22.8</v>
      </c>
      <c r="W4524" s="7">
        <f>data[[#This Row],[OrderDate]] + TIME(VALUE(LEFT(data[[#This Row],[OrderTime]],2)), VALUE(RIGHT(data[[#This Row],[OrderTime]],2)), 0)</f>
        <v>45860.015277777777</v>
      </c>
      <c r="X4524" s="7">
        <f>_xlfn.MINIFS(data[OrderDateTime], data[CustomerName], data[[#This Row],[CustomerName]])</f>
        <v>45513.046527777777</v>
      </c>
      <c r="Y4524" t="str">
        <f>IF(data[[#This Row],[OrderDateTime]]=data[[#This Row],[FirstOrderDateTime]], "New", "Returning")</f>
        <v>Returning</v>
      </c>
      <c r="Z4524" s="7">
        <f>data[[#This Row],[DeliveryDate]] + data[[#This Row],[DeliveryTime]]</f>
        <v>45861.759722222225</v>
      </c>
      <c r="AA4524" s="7">
        <f>data[[#This Row],[OrderDateTime]] + 1</f>
        <v>45861.015277777777</v>
      </c>
      <c r="AB4524" s="7" t="str">
        <f>IF(data[[#This Row],[DeliveryDateTime]] &lt;= data[[#This Row],[SLADue]], "On Time", "Late")</f>
        <v>Late</v>
      </c>
    </row>
    <row r="4525" spans="1:28" x14ac:dyDescent="0.2">
      <c r="A4525" t="s">
        <v>5075</v>
      </c>
      <c r="B4525" t="s">
        <v>19</v>
      </c>
      <c r="C4525" t="s">
        <v>69</v>
      </c>
      <c r="D4525" t="s">
        <v>70</v>
      </c>
      <c r="E4525" s="5">
        <v>59.58</v>
      </c>
      <c r="F4525" t="s">
        <v>43</v>
      </c>
      <c r="G4525">
        <v>1</v>
      </c>
      <c r="H4525" s="1">
        <v>45691</v>
      </c>
      <c r="I4525" s="1" t="str">
        <f>TEXT(data[[#This Row],[OrderDate]],"mmm")</f>
        <v>Feb</v>
      </c>
      <c r="J4525" s="6">
        <v>0.85624999999999996</v>
      </c>
      <c r="K4525" s="6" t="str">
        <f>TEXT(data[[#This Row],[OrderTime]],"h")</f>
        <v>20</v>
      </c>
      <c r="L4525" s="1">
        <v>45693</v>
      </c>
      <c r="M4525" s="6">
        <v>0.77638888888888891</v>
      </c>
      <c r="N4525" t="s">
        <v>434</v>
      </c>
      <c r="O4525" t="s">
        <v>683</v>
      </c>
      <c r="P4525" t="s">
        <v>234</v>
      </c>
      <c r="Q4525" t="s">
        <v>26</v>
      </c>
      <c r="R4525" t="s">
        <v>37</v>
      </c>
      <c r="S4525" t="s">
        <v>105</v>
      </c>
      <c r="T4525" t="s">
        <v>29</v>
      </c>
      <c r="U4525" t="s">
        <v>39</v>
      </c>
      <c r="V4525" s="5">
        <f>data[[#This Row],[PriceUSD]]*data[[#This Row],[Quantity]]</f>
        <v>59.58</v>
      </c>
      <c r="W4525" s="7">
        <f>data[[#This Row],[OrderDate]] + TIME(VALUE(LEFT(data[[#This Row],[OrderTime]],2)), VALUE(RIGHT(data[[#This Row],[OrderTime]],2)), 0)</f>
        <v>45691.017361111109</v>
      </c>
      <c r="X4525" s="7">
        <f>_xlfn.MINIFS(data[OrderDateTime], data[CustomerName], data[[#This Row],[CustomerName]])</f>
        <v>45550.038888888892</v>
      </c>
      <c r="Y4525" t="str">
        <f>IF(data[[#This Row],[OrderDateTime]]=data[[#This Row],[FirstOrderDateTime]], "New", "Returning")</f>
        <v>Returning</v>
      </c>
      <c r="Z4525" s="7">
        <f>data[[#This Row],[DeliveryDate]] + data[[#This Row],[DeliveryTime]]</f>
        <v>45693.776388888888</v>
      </c>
      <c r="AA4525" s="7">
        <f>data[[#This Row],[OrderDateTime]] + 1</f>
        <v>45692.017361111109</v>
      </c>
      <c r="AB4525" s="7" t="str">
        <f>IF(data[[#This Row],[DeliveryDateTime]] &lt;= data[[#This Row],[SLADue]], "On Time", "Late")</f>
        <v>Late</v>
      </c>
    </row>
    <row r="4526" spans="1:28" x14ac:dyDescent="0.2">
      <c r="A4526" t="s">
        <v>5076</v>
      </c>
      <c r="B4526" t="s">
        <v>19</v>
      </c>
      <c r="C4526" t="s">
        <v>290</v>
      </c>
      <c r="D4526" t="s">
        <v>291</v>
      </c>
      <c r="E4526" s="5">
        <v>61.15</v>
      </c>
      <c r="F4526" t="s">
        <v>22</v>
      </c>
      <c r="G4526">
        <v>1</v>
      </c>
      <c r="H4526" s="1">
        <v>45662</v>
      </c>
      <c r="I4526" s="1" t="str">
        <f>TEXT(data[[#This Row],[OrderDate]],"mmm")</f>
        <v>Jan</v>
      </c>
      <c r="J4526" s="6">
        <v>0.3972222222222222</v>
      </c>
      <c r="K4526" s="6" t="str">
        <f>TEXT(data[[#This Row],[OrderTime]],"h")</f>
        <v>9</v>
      </c>
      <c r="L4526" s="1">
        <v>45662</v>
      </c>
      <c r="M4526" s="6">
        <v>0.64722222222222225</v>
      </c>
      <c r="N4526" t="s">
        <v>88</v>
      </c>
      <c r="O4526" t="s">
        <v>1415</v>
      </c>
      <c r="P4526" t="s">
        <v>25</v>
      </c>
      <c r="Q4526" t="s">
        <v>53</v>
      </c>
      <c r="R4526" t="s">
        <v>294</v>
      </c>
      <c r="S4526" t="s">
        <v>47</v>
      </c>
      <c r="T4526" t="s">
        <v>38</v>
      </c>
      <c r="U4526" t="s">
        <v>30</v>
      </c>
      <c r="V4526" s="5">
        <f>data[[#This Row],[PriceUSD]]*data[[#This Row],[Quantity]]</f>
        <v>61.15</v>
      </c>
      <c r="W4526" s="7">
        <f>data[[#This Row],[OrderDate]] + TIME(VALUE(LEFT(data[[#This Row],[OrderTime]],2)), VALUE(RIGHT(data[[#This Row],[OrderTime]],2)), 0)</f>
        <v>45662.015277777777</v>
      </c>
      <c r="X4526" s="7">
        <f>_xlfn.MINIFS(data[OrderDateTime], data[CustomerName], data[[#This Row],[CustomerName]])</f>
        <v>45538.038888888892</v>
      </c>
      <c r="Y4526" t="str">
        <f>IF(data[[#This Row],[OrderDateTime]]=data[[#This Row],[FirstOrderDateTime]], "New", "Returning")</f>
        <v>Returning</v>
      </c>
      <c r="Z4526" s="7">
        <f>data[[#This Row],[DeliveryDate]] + data[[#This Row],[DeliveryTime]]</f>
        <v>45662.647222222222</v>
      </c>
      <c r="AA4526" s="7">
        <f>data[[#This Row],[OrderDateTime]] + 1</f>
        <v>45663.015277777777</v>
      </c>
      <c r="AB4526" s="7" t="str">
        <f>IF(data[[#This Row],[DeliveryDateTime]] &lt;= data[[#This Row],[SLADue]], "On Time", "Late")</f>
        <v>On Time</v>
      </c>
    </row>
    <row r="4527" spans="1:28" x14ac:dyDescent="0.2">
      <c r="A4527" t="s">
        <v>5077</v>
      </c>
      <c r="B4527" t="s">
        <v>19</v>
      </c>
      <c r="C4527" t="s">
        <v>85</v>
      </c>
      <c r="D4527" t="s">
        <v>86</v>
      </c>
      <c r="E4527" s="5">
        <v>49.13</v>
      </c>
      <c r="F4527" t="s">
        <v>87</v>
      </c>
      <c r="G4527">
        <v>1</v>
      </c>
      <c r="H4527" s="1">
        <v>45832</v>
      </c>
      <c r="I4527" s="1" t="str">
        <f>TEXT(data[[#This Row],[OrderDate]],"mmm")</f>
        <v>Jun</v>
      </c>
      <c r="J4527" s="6">
        <v>0.75347222222222221</v>
      </c>
      <c r="K4527" s="6" t="str">
        <f>TEXT(data[[#This Row],[OrderTime]],"h")</f>
        <v>18</v>
      </c>
      <c r="L4527" s="1">
        <v>45833</v>
      </c>
      <c r="M4527" s="6">
        <v>0.75347222222222221</v>
      </c>
      <c r="N4527" t="s">
        <v>64</v>
      </c>
      <c r="O4527" t="s">
        <v>629</v>
      </c>
      <c r="P4527" t="s">
        <v>25</v>
      </c>
      <c r="Q4527" t="s">
        <v>26</v>
      </c>
      <c r="R4527" t="s">
        <v>90</v>
      </c>
      <c r="S4527" t="s">
        <v>28</v>
      </c>
      <c r="T4527" t="s">
        <v>29</v>
      </c>
      <c r="U4527" t="s">
        <v>30</v>
      </c>
      <c r="V4527" s="5">
        <f>data[[#This Row],[PriceUSD]]*data[[#This Row],[Quantity]]</f>
        <v>49.13</v>
      </c>
      <c r="W4527" s="7">
        <f>data[[#This Row],[OrderDate]] + TIME(VALUE(LEFT(data[[#This Row],[OrderTime]],2)), VALUE(RIGHT(data[[#This Row],[OrderTime]],2)), 0)</f>
        <v>45832.015277777777</v>
      </c>
      <c r="X4527" s="7">
        <f>_xlfn.MINIFS(data[OrderDateTime], data[CustomerName], data[[#This Row],[CustomerName]])</f>
        <v>45511.046527777777</v>
      </c>
      <c r="Y4527" t="str">
        <f>IF(data[[#This Row],[OrderDateTime]]=data[[#This Row],[FirstOrderDateTime]], "New", "Returning")</f>
        <v>Returning</v>
      </c>
      <c r="Z4527" s="7">
        <f>data[[#This Row],[DeliveryDate]] + data[[#This Row],[DeliveryTime]]</f>
        <v>45833.753472222219</v>
      </c>
      <c r="AA4527" s="7">
        <f>data[[#This Row],[OrderDateTime]] + 1</f>
        <v>45833.015277777777</v>
      </c>
      <c r="AB4527" s="7" t="str">
        <f>IF(data[[#This Row],[DeliveryDateTime]] &lt;= data[[#This Row],[SLADue]], "On Time", "Late")</f>
        <v>Late</v>
      </c>
    </row>
    <row r="4528" spans="1:28" x14ac:dyDescent="0.2">
      <c r="A4528" t="s">
        <v>5078</v>
      </c>
      <c r="B4528" t="s">
        <v>19</v>
      </c>
      <c r="C4528" t="s">
        <v>61</v>
      </c>
      <c r="D4528" t="s">
        <v>62</v>
      </c>
      <c r="E4528" s="5">
        <v>162.97</v>
      </c>
      <c r="F4528" t="s">
        <v>63</v>
      </c>
      <c r="G4528">
        <v>3</v>
      </c>
      <c r="H4528" s="1">
        <v>45721</v>
      </c>
      <c r="I4528" s="1" t="str">
        <f>TEXT(data[[#This Row],[OrderDate]],"mmm")</f>
        <v>Mar</v>
      </c>
      <c r="J4528" s="6">
        <v>0.61250000000000004</v>
      </c>
      <c r="K4528" s="6" t="str">
        <f>TEXT(data[[#This Row],[OrderTime]],"h")</f>
        <v>14</v>
      </c>
      <c r="L4528" s="1">
        <v>45721</v>
      </c>
      <c r="M4528" s="6">
        <v>0.90416666666666667</v>
      </c>
      <c r="N4528" t="s">
        <v>95</v>
      </c>
      <c r="O4528" t="s">
        <v>1902</v>
      </c>
      <c r="P4528" t="s">
        <v>25</v>
      </c>
      <c r="Q4528" t="s">
        <v>53</v>
      </c>
      <c r="R4528" t="s">
        <v>66</v>
      </c>
      <c r="S4528" t="s">
        <v>47</v>
      </c>
      <c r="T4528" t="s">
        <v>38</v>
      </c>
      <c r="U4528" t="s">
        <v>30</v>
      </c>
      <c r="V4528" s="5">
        <f>data[[#This Row],[PriceUSD]]*data[[#This Row],[Quantity]]</f>
        <v>488.90999999999997</v>
      </c>
      <c r="W4528" s="7">
        <f>data[[#This Row],[OrderDate]] + TIME(VALUE(LEFT(data[[#This Row],[OrderTime]],2)), VALUE(RIGHT(data[[#This Row],[OrderTime]],2)), 0)</f>
        <v>45721.017361111109</v>
      </c>
      <c r="X4528" s="7">
        <f>_xlfn.MINIFS(data[OrderDateTime], data[CustomerName], data[[#This Row],[CustomerName]])</f>
        <v>45532.046527777777</v>
      </c>
      <c r="Y4528" t="str">
        <f>IF(data[[#This Row],[OrderDateTime]]=data[[#This Row],[FirstOrderDateTime]], "New", "Returning")</f>
        <v>Returning</v>
      </c>
      <c r="Z4528" s="7">
        <f>data[[#This Row],[DeliveryDate]] + data[[#This Row],[DeliveryTime]]</f>
        <v>45721.904166666667</v>
      </c>
      <c r="AA4528" s="7">
        <f>data[[#This Row],[OrderDateTime]] + 1</f>
        <v>45722.017361111109</v>
      </c>
      <c r="AB4528" s="7" t="str">
        <f>IF(data[[#This Row],[DeliveryDateTime]] &lt;= data[[#This Row],[SLADue]], "On Time", "Late")</f>
        <v>On Time</v>
      </c>
    </row>
    <row r="4529" spans="1:28" x14ac:dyDescent="0.2">
      <c r="A4529" t="s">
        <v>5079</v>
      </c>
      <c r="B4529" t="s">
        <v>19</v>
      </c>
      <c r="C4529" t="s">
        <v>61</v>
      </c>
      <c r="D4529" t="s">
        <v>62</v>
      </c>
      <c r="E4529" s="5">
        <v>173.29</v>
      </c>
      <c r="F4529" t="s">
        <v>63</v>
      </c>
      <c r="G4529">
        <v>3</v>
      </c>
      <c r="H4529" s="1">
        <v>45762</v>
      </c>
      <c r="I4529" s="1" t="str">
        <f>TEXT(data[[#This Row],[OrderDate]],"mmm")</f>
        <v>Apr</v>
      </c>
      <c r="J4529" s="6">
        <v>0.50624999999999998</v>
      </c>
      <c r="K4529" s="6" t="str">
        <f>TEXT(data[[#This Row],[OrderTime]],"h")</f>
        <v>12</v>
      </c>
      <c r="L4529" s="1">
        <v>45763</v>
      </c>
      <c r="M4529" s="6">
        <v>0.63124999999999998</v>
      </c>
      <c r="N4529" t="s">
        <v>175</v>
      </c>
      <c r="O4529" t="s">
        <v>220</v>
      </c>
      <c r="P4529" t="s">
        <v>25</v>
      </c>
      <c r="Q4529" t="s">
        <v>53</v>
      </c>
      <c r="R4529" t="s">
        <v>66</v>
      </c>
      <c r="S4529" t="s">
        <v>28</v>
      </c>
      <c r="T4529" t="s">
        <v>29</v>
      </c>
      <c r="U4529" t="s">
        <v>30</v>
      </c>
      <c r="V4529" s="5">
        <f>data[[#This Row],[PriceUSD]]*data[[#This Row],[Quantity]]</f>
        <v>519.87</v>
      </c>
      <c r="W4529" s="7">
        <f>data[[#This Row],[OrderDate]] + TIME(VALUE(LEFT(data[[#This Row],[OrderTime]],2)), VALUE(RIGHT(data[[#This Row],[OrderTime]],2)), 0)</f>
        <v>45762.017361111109</v>
      </c>
      <c r="X4529" s="7">
        <f>_xlfn.MINIFS(data[OrderDateTime], data[CustomerName], data[[#This Row],[CustomerName]])</f>
        <v>45515.030555555553</v>
      </c>
      <c r="Y4529" t="str">
        <f>IF(data[[#This Row],[OrderDateTime]]=data[[#This Row],[FirstOrderDateTime]], "New", "Returning")</f>
        <v>Returning</v>
      </c>
      <c r="Z4529" s="7">
        <f>data[[#This Row],[DeliveryDate]] + data[[#This Row],[DeliveryTime]]</f>
        <v>45763.631249999999</v>
      </c>
      <c r="AA4529" s="7">
        <f>data[[#This Row],[OrderDateTime]] + 1</f>
        <v>45763.017361111109</v>
      </c>
      <c r="AB4529" s="7" t="str">
        <f>IF(data[[#This Row],[DeliveryDateTime]] &lt;= data[[#This Row],[SLADue]], "On Time", "Late")</f>
        <v>Late</v>
      </c>
    </row>
    <row r="4530" spans="1:28" x14ac:dyDescent="0.2">
      <c r="A4530" t="s">
        <v>5080</v>
      </c>
      <c r="B4530" t="s">
        <v>19</v>
      </c>
      <c r="C4530" t="s">
        <v>69</v>
      </c>
      <c r="D4530" t="s">
        <v>70</v>
      </c>
      <c r="E4530" s="5">
        <v>58.48</v>
      </c>
      <c r="F4530" t="s">
        <v>56</v>
      </c>
      <c r="G4530">
        <v>3</v>
      </c>
      <c r="H4530" s="1">
        <v>45835</v>
      </c>
      <c r="I4530" s="1" t="str">
        <f>TEXT(data[[#This Row],[OrderDate]],"mmm")</f>
        <v>Jun</v>
      </c>
      <c r="J4530" s="6">
        <v>0.77361111111111114</v>
      </c>
      <c r="K4530" s="6" t="str">
        <f>TEXT(data[[#This Row],[OrderTime]],"h")</f>
        <v>18</v>
      </c>
      <c r="L4530" s="1">
        <v>45836</v>
      </c>
      <c r="M4530" s="6">
        <v>0.8569444444444444</v>
      </c>
      <c r="N4530" t="s">
        <v>148</v>
      </c>
      <c r="O4530" t="s">
        <v>401</v>
      </c>
      <c r="P4530" t="s">
        <v>25</v>
      </c>
      <c r="Q4530" t="s">
        <v>26</v>
      </c>
      <c r="R4530" t="s">
        <v>37</v>
      </c>
      <c r="S4530" t="s">
        <v>28</v>
      </c>
      <c r="T4530" t="s">
        <v>29</v>
      </c>
      <c r="U4530" t="s">
        <v>30</v>
      </c>
      <c r="V4530" s="5">
        <f>data[[#This Row],[PriceUSD]]*data[[#This Row],[Quantity]]</f>
        <v>175.44</v>
      </c>
      <c r="W4530" s="7">
        <f>data[[#This Row],[OrderDate]] + TIME(VALUE(LEFT(data[[#This Row],[OrderTime]],2)), VALUE(RIGHT(data[[#This Row],[OrderTime]],2)), 0)</f>
        <v>45835.007638888892</v>
      </c>
      <c r="X4530" s="7">
        <f>_xlfn.MINIFS(data[OrderDateTime], data[CustomerName], data[[#This Row],[CustomerName]])</f>
        <v>45508.038888888892</v>
      </c>
      <c r="Y4530" t="str">
        <f>IF(data[[#This Row],[OrderDateTime]]=data[[#This Row],[FirstOrderDateTime]], "New", "Returning")</f>
        <v>Returning</v>
      </c>
      <c r="Z4530" s="7">
        <f>data[[#This Row],[DeliveryDate]] + data[[#This Row],[DeliveryTime]]</f>
        <v>45836.856944444444</v>
      </c>
      <c r="AA4530" s="7">
        <f>data[[#This Row],[OrderDateTime]] + 1</f>
        <v>45836.007638888892</v>
      </c>
      <c r="AB4530" s="7" t="str">
        <f>IF(data[[#This Row],[DeliveryDateTime]] &lt;= data[[#This Row],[SLADue]], "On Time", "Late")</f>
        <v>Late</v>
      </c>
    </row>
    <row r="4531" spans="1:28" x14ac:dyDescent="0.2">
      <c r="A4531" t="s">
        <v>5081</v>
      </c>
      <c r="B4531" t="s">
        <v>19</v>
      </c>
      <c r="C4531" t="s">
        <v>79</v>
      </c>
      <c r="D4531" t="s">
        <v>80</v>
      </c>
      <c r="E4531" s="5">
        <v>32.81</v>
      </c>
      <c r="F4531" t="s">
        <v>81</v>
      </c>
      <c r="G4531">
        <v>4</v>
      </c>
      <c r="H4531" s="1">
        <v>45766</v>
      </c>
      <c r="I4531" s="1" t="str">
        <f>TEXT(data[[#This Row],[OrderDate]],"mmm")</f>
        <v>Apr</v>
      </c>
      <c r="J4531" s="6">
        <v>0.43541666666666667</v>
      </c>
      <c r="K4531" s="6" t="str">
        <f>TEXT(data[[#This Row],[OrderTime]],"h")</f>
        <v>10</v>
      </c>
      <c r="L4531" s="1">
        <v>45766</v>
      </c>
      <c r="M4531" s="6">
        <v>0.6020833333333333</v>
      </c>
      <c r="N4531" t="s">
        <v>326</v>
      </c>
      <c r="O4531" t="s">
        <v>1137</v>
      </c>
      <c r="P4531" t="s">
        <v>202</v>
      </c>
      <c r="Q4531" t="s">
        <v>26</v>
      </c>
      <c r="R4531" t="s">
        <v>83</v>
      </c>
      <c r="S4531" t="s">
        <v>47</v>
      </c>
      <c r="T4531" t="s">
        <v>38</v>
      </c>
      <c r="U4531" t="s">
        <v>30</v>
      </c>
      <c r="V4531" s="5">
        <f>data[[#This Row],[PriceUSD]]*data[[#This Row],[Quantity]]</f>
        <v>131.24</v>
      </c>
      <c r="W4531" s="7">
        <f>data[[#This Row],[OrderDate]] + TIME(VALUE(LEFT(data[[#This Row],[OrderTime]],2)), VALUE(RIGHT(data[[#This Row],[OrderTime]],2)), 0)</f>
        <v>45766.046527777777</v>
      </c>
      <c r="X4531" s="7">
        <f>_xlfn.MINIFS(data[OrderDateTime], data[CustomerName], data[[#This Row],[CustomerName]])</f>
        <v>45517.007638888892</v>
      </c>
      <c r="Y4531" t="str">
        <f>IF(data[[#This Row],[OrderDateTime]]=data[[#This Row],[FirstOrderDateTime]], "New", "Returning")</f>
        <v>Returning</v>
      </c>
      <c r="Z4531" s="7">
        <f>data[[#This Row],[DeliveryDate]] + data[[#This Row],[DeliveryTime]]</f>
        <v>45766.602083333331</v>
      </c>
      <c r="AA4531" s="7">
        <f>data[[#This Row],[OrderDateTime]] + 1</f>
        <v>45767.046527777777</v>
      </c>
      <c r="AB4531" s="7" t="str">
        <f>IF(data[[#This Row],[DeliveryDateTime]] &lt;= data[[#This Row],[SLADue]], "On Time", "Late")</f>
        <v>On Time</v>
      </c>
    </row>
    <row r="4532" spans="1:28" x14ac:dyDescent="0.2">
      <c r="A4532" t="s">
        <v>5082</v>
      </c>
      <c r="B4532" t="s">
        <v>19</v>
      </c>
      <c r="C4532" t="s">
        <v>92</v>
      </c>
      <c r="D4532" t="s">
        <v>93</v>
      </c>
      <c r="E4532" s="5">
        <v>75.55</v>
      </c>
      <c r="F4532" t="s">
        <v>94</v>
      </c>
      <c r="G4532">
        <v>4</v>
      </c>
      <c r="H4532" s="1">
        <v>45547</v>
      </c>
      <c r="I4532" s="1" t="str">
        <f>TEXT(data[[#This Row],[OrderDate]],"mmm")</f>
        <v>Sep</v>
      </c>
      <c r="J4532" s="6">
        <v>0.44305555555555554</v>
      </c>
      <c r="K4532" s="6" t="str">
        <f>TEXT(data[[#This Row],[OrderTime]],"h")</f>
        <v>10</v>
      </c>
      <c r="L4532" s="1">
        <v>45548</v>
      </c>
      <c r="M4532" s="6">
        <v>0.60972222222222228</v>
      </c>
      <c r="N4532" t="s">
        <v>44</v>
      </c>
      <c r="O4532" t="s">
        <v>940</v>
      </c>
      <c r="P4532" t="s">
        <v>25</v>
      </c>
      <c r="Q4532" t="s">
        <v>26</v>
      </c>
      <c r="R4532" t="s">
        <v>66</v>
      </c>
      <c r="S4532" t="s">
        <v>28</v>
      </c>
      <c r="T4532" t="s">
        <v>38</v>
      </c>
      <c r="U4532" t="s">
        <v>30</v>
      </c>
      <c r="V4532" s="5">
        <f>data[[#This Row],[PriceUSD]]*data[[#This Row],[Quantity]]</f>
        <v>302.2</v>
      </c>
      <c r="W4532" s="7">
        <f>data[[#This Row],[OrderDate]] + TIME(VALUE(LEFT(data[[#This Row],[OrderTime]],2)), VALUE(RIGHT(data[[#This Row],[OrderTime]],2)), 0)</f>
        <v>45547.038888888892</v>
      </c>
      <c r="X4532" s="7">
        <f>_xlfn.MINIFS(data[OrderDateTime], data[CustomerName], data[[#This Row],[CustomerName]])</f>
        <v>45516</v>
      </c>
      <c r="Y4532" t="str">
        <f>IF(data[[#This Row],[OrderDateTime]]=data[[#This Row],[FirstOrderDateTime]], "New", "Returning")</f>
        <v>Returning</v>
      </c>
      <c r="Z4532" s="7">
        <f>data[[#This Row],[DeliveryDate]] + data[[#This Row],[DeliveryTime]]</f>
        <v>45548.609722222223</v>
      </c>
      <c r="AA4532" s="7">
        <f>data[[#This Row],[OrderDateTime]] + 1</f>
        <v>45548.038888888892</v>
      </c>
      <c r="AB4532" s="7" t="str">
        <f>IF(data[[#This Row],[DeliveryDateTime]] &lt;= data[[#This Row],[SLADue]], "On Time", "Late")</f>
        <v>Late</v>
      </c>
    </row>
    <row r="4533" spans="1:28" x14ac:dyDescent="0.2">
      <c r="A4533" t="s">
        <v>5083</v>
      </c>
      <c r="B4533" t="s">
        <v>19</v>
      </c>
      <c r="C4533" t="s">
        <v>49</v>
      </c>
      <c r="D4533" t="s">
        <v>50</v>
      </c>
      <c r="E4533" s="5">
        <v>29.53</v>
      </c>
      <c r="F4533" t="s">
        <v>74</v>
      </c>
      <c r="G4533">
        <v>1</v>
      </c>
      <c r="H4533" s="1">
        <v>45754</v>
      </c>
      <c r="I4533" s="1" t="str">
        <f>TEXT(data[[#This Row],[OrderDate]],"mmm")</f>
        <v>Apr</v>
      </c>
      <c r="J4533" s="6">
        <v>0.43333333333333335</v>
      </c>
      <c r="K4533" s="6" t="str">
        <f>TEXT(data[[#This Row],[OrderTime]],"h")</f>
        <v>10</v>
      </c>
      <c r="L4533" s="1">
        <v>45754</v>
      </c>
      <c r="M4533" s="6">
        <v>0.55833333333333335</v>
      </c>
      <c r="N4533" t="s">
        <v>434</v>
      </c>
      <c r="O4533" t="s">
        <v>358</v>
      </c>
      <c r="P4533" t="s">
        <v>234</v>
      </c>
      <c r="Q4533" t="s">
        <v>26</v>
      </c>
      <c r="R4533" t="s">
        <v>54</v>
      </c>
      <c r="S4533" t="s">
        <v>47</v>
      </c>
      <c r="T4533" t="s">
        <v>38</v>
      </c>
      <c r="U4533" t="s">
        <v>39</v>
      </c>
      <c r="V4533" s="5">
        <f>data[[#This Row],[PriceUSD]]*data[[#This Row],[Quantity]]</f>
        <v>29.53</v>
      </c>
      <c r="W4533" s="7">
        <f>data[[#This Row],[OrderDate]] + TIME(VALUE(LEFT(data[[#This Row],[OrderTime]],2)), VALUE(RIGHT(data[[#This Row],[OrderTime]],2)), 0)</f>
        <v>45754.022916666669</v>
      </c>
      <c r="X4533" s="7">
        <f>_xlfn.MINIFS(data[OrderDateTime], data[CustomerName], data[[#This Row],[CustomerName]])</f>
        <v>45518.046527777777</v>
      </c>
      <c r="Y4533" t="str">
        <f>IF(data[[#This Row],[OrderDateTime]]=data[[#This Row],[FirstOrderDateTime]], "New", "Returning")</f>
        <v>Returning</v>
      </c>
      <c r="Z4533" s="7">
        <f>data[[#This Row],[DeliveryDate]] + data[[#This Row],[DeliveryTime]]</f>
        <v>45754.558333333334</v>
      </c>
      <c r="AA4533" s="7">
        <f>data[[#This Row],[OrderDateTime]] + 1</f>
        <v>45755.022916666669</v>
      </c>
      <c r="AB4533" s="7" t="str">
        <f>IF(data[[#This Row],[DeliveryDateTime]] &lt;= data[[#This Row],[SLADue]], "On Time", "Late")</f>
        <v>On Time</v>
      </c>
    </row>
    <row r="4534" spans="1:28" x14ac:dyDescent="0.2">
      <c r="A4534" t="s">
        <v>5084</v>
      </c>
      <c r="B4534" t="s">
        <v>19</v>
      </c>
      <c r="C4534" t="s">
        <v>126</v>
      </c>
      <c r="D4534" t="s">
        <v>127</v>
      </c>
      <c r="E4534" s="5">
        <v>23.87</v>
      </c>
      <c r="F4534" t="s">
        <v>138</v>
      </c>
      <c r="G4534">
        <v>1</v>
      </c>
      <c r="H4534" s="1">
        <v>45562</v>
      </c>
      <c r="I4534" s="1" t="str">
        <f>TEXT(data[[#This Row],[OrderDate]],"mmm")</f>
        <v>Sep</v>
      </c>
      <c r="J4534" s="6">
        <v>0.71736111111111112</v>
      </c>
      <c r="K4534" s="6" t="str">
        <f>TEXT(data[[#This Row],[OrderTime]],"h")</f>
        <v>17</v>
      </c>
      <c r="L4534" s="1">
        <v>45563</v>
      </c>
      <c r="M4534" s="6">
        <v>0.84236111111111112</v>
      </c>
      <c r="N4534" t="s">
        <v>148</v>
      </c>
      <c r="O4534" t="s">
        <v>322</v>
      </c>
      <c r="P4534" t="s">
        <v>25</v>
      </c>
      <c r="Q4534" t="s">
        <v>53</v>
      </c>
      <c r="R4534" t="s">
        <v>129</v>
      </c>
      <c r="S4534" t="s">
        <v>28</v>
      </c>
      <c r="T4534" t="s">
        <v>38</v>
      </c>
      <c r="U4534" t="s">
        <v>30</v>
      </c>
      <c r="V4534" s="5">
        <f>data[[#This Row],[PriceUSD]]*data[[#This Row],[Quantity]]</f>
        <v>23.87</v>
      </c>
      <c r="W4534" s="7">
        <f>data[[#This Row],[OrderDate]] + TIME(VALUE(LEFT(data[[#This Row],[OrderTime]],2)), VALUE(RIGHT(data[[#This Row],[OrderTime]],2)), 0)</f>
        <v>45562.007638888892</v>
      </c>
      <c r="X4534" s="7">
        <f>_xlfn.MINIFS(data[OrderDateTime], data[CustomerName], data[[#This Row],[CustomerName]])</f>
        <v>45508.015277777777</v>
      </c>
      <c r="Y4534" t="str">
        <f>IF(data[[#This Row],[OrderDateTime]]=data[[#This Row],[FirstOrderDateTime]], "New", "Returning")</f>
        <v>Returning</v>
      </c>
      <c r="Z4534" s="7">
        <f>data[[#This Row],[DeliveryDate]] + data[[#This Row],[DeliveryTime]]</f>
        <v>45563.842361111114</v>
      </c>
      <c r="AA4534" s="7">
        <f>data[[#This Row],[OrderDateTime]] + 1</f>
        <v>45563.007638888892</v>
      </c>
      <c r="AB4534" s="7" t="str">
        <f>IF(data[[#This Row],[DeliveryDateTime]] &lt;= data[[#This Row],[SLADue]], "On Time", "Late")</f>
        <v>Late</v>
      </c>
    </row>
    <row r="4535" spans="1:28" x14ac:dyDescent="0.2">
      <c r="A4535" t="s">
        <v>5085</v>
      </c>
      <c r="B4535" t="s">
        <v>19</v>
      </c>
      <c r="C4535" t="s">
        <v>41</v>
      </c>
      <c r="D4535" t="s">
        <v>42</v>
      </c>
      <c r="E4535" s="5">
        <v>34.86</v>
      </c>
      <c r="F4535" t="s">
        <v>51</v>
      </c>
      <c r="G4535">
        <v>1</v>
      </c>
      <c r="H4535" s="1">
        <v>45753</v>
      </c>
      <c r="I4535" s="1" t="str">
        <f>TEXT(data[[#This Row],[OrderDate]],"mmm")</f>
        <v>Apr</v>
      </c>
      <c r="J4535" s="6">
        <v>0.48680555555555555</v>
      </c>
      <c r="K4535" s="6" t="str">
        <f>TEXT(data[[#This Row],[OrderTime]],"h")</f>
        <v>11</v>
      </c>
      <c r="L4535" s="1">
        <v>45753</v>
      </c>
      <c r="M4535" s="6">
        <v>0.7368055555555556</v>
      </c>
      <c r="N4535" t="s">
        <v>44</v>
      </c>
      <c r="O4535" t="s">
        <v>72</v>
      </c>
      <c r="P4535" t="s">
        <v>25</v>
      </c>
      <c r="Q4535" t="s">
        <v>53</v>
      </c>
      <c r="R4535" t="s">
        <v>46</v>
      </c>
      <c r="S4535" t="s">
        <v>47</v>
      </c>
      <c r="T4535" t="s">
        <v>29</v>
      </c>
      <c r="U4535" t="s">
        <v>30</v>
      </c>
      <c r="V4535" s="5">
        <f>data[[#This Row],[PriceUSD]]*data[[#This Row],[Quantity]]</f>
        <v>34.86</v>
      </c>
      <c r="W4535" s="7">
        <f>data[[#This Row],[OrderDate]] + TIME(VALUE(LEFT(data[[#This Row],[OrderTime]],2)), VALUE(RIGHT(data[[#This Row],[OrderTime]],2)), 0)</f>
        <v>45753.038888888892</v>
      </c>
      <c r="X4535" s="7">
        <f>_xlfn.MINIFS(data[OrderDateTime], data[CustomerName], data[[#This Row],[CustomerName]])</f>
        <v>45521.046527777777</v>
      </c>
      <c r="Y4535" t="str">
        <f>IF(data[[#This Row],[OrderDateTime]]=data[[#This Row],[FirstOrderDateTime]], "New", "Returning")</f>
        <v>Returning</v>
      </c>
      <c r="Z4535" s="7">
        <f>data[[#This Row],[DeliveryDate]] + data[[#This Row],[DeliveryTime]]</f>
        <v>45753.736805555556</v>
      </c>
      <c r="AA4535" s="7">
        <f>data[[#This Row],[OrderDateTime]] + 1</f>
        <v>45754.038888888892</v>
      </c>
      <c r="AB4535" s="7" t="str">
        <f>IF(data[[#This Row],[DeliveryDateTime]] &lt;= data[[#This Row],[SLADue]], "On Time", "Late")</f>
        <v>On Time</v>
      </c>
    </row>
    <row r="4536" spans="1:28" x14ac:dyDescent="0.2">
      <c r="A4536" t="s">
        <v>5086</v>
      </c>
      <c r="B4536" t="s">
        <v>19</v>
      </c>
      <c r="C4536" t="s">
        <v>126</v>
      </c>
      <c r="D4536" t="s">
        <v>127</v>
      </c>
      <c r="E4536" s="5">
        <v>22.89</v>
      </c>
      <c r="F4536" t="s">
        <v>87</v>
      </c>
      <c r="G4536">
        <v>1</v>
      </c>
      <c r="H4536" s="1">
        <v>45836</v>
      </c>
      <c r="I4536" s="1" t="str">
        <f>TEXT(data[[#This Row],[OrderDate]],"mmm")</f>
        <v>Jun</v>
      </c>
      <c r="J4536" s="6">
        <v>0.40277777777777779</v>
      </c>
      <c r="K4536" s="6" t="str">
        <f>TEXT(data[[#This Row],[OrderTime]],"h")</f>
        <v>9</v>
      </c>
      <c r="L4536" s="1">
        <v>45836</v>
      </c>
      <c r="M4536" s="6">
        <v>0.65277777777777779</v>
      </c>
      <c r="N4536" t="s">
        <v>112</v>
      </c>
      <c r="O4536" t="s">
        <v>379</v>
      </c>
      <c r="P4536" t="s">
        <v>36</v>
      </c>
      <c r="Q4536" t="s">
        <v>53</v>
      </c>
      <c r="R4536" t="s">
        <v>129</v>
      </c>
      <c r="S4536" t="s">
        <v>47</v>
      </c>
      <c r="T4536" t="s">
        <v>143</v>
      </c>
      <c r="U4536" t="s">
        <v>30</v>
      </c>
      <c r="V4536" s="5">
        <f>data[[#This Row],[PriceUSD]]*data[[#This Row],[Quantity]]</f>
        <v>22.89</v>
      </c>
      <c r="W4536" s="7">
        <f>data[[#This Row],[OrderDate]] + TIME(VALUE(LEFT(data[[#This Row],[OrderTime]],2)), VALUE(RIGHT(data[[#This Row],[OrderTime]],2)), 0)</f>
        <v>45836.054166666669</v>
      </c>
      <c r="X4536" s="7">
        <f>_xlfn.MINIFS(data[OrderDateTime], data[CustomerName], data[[#This Row],[CustomerName]])</f>
        <v>45520.015277777777</v>
      </c>
      <c r="Y4536" t="str">
        <f>IF(data[[#This Row],[OrderDateTime]]=data[[#This Row],[FirstOrderDateTime]], "New", "Returning")</f>
        <v>Returning</v>
      </c>
      <c r="Z4536" s="7">
        <f>data[[#This Row],[DeliveryDate]] + data[[#This Row],[DeliveryTime]]</f>
        <v>45836.652777777781</v>
      </c>
      <c r="AA4536" s="7">
        <f>data[[#This Row],[OrderDateTime]] + 1</f>
        <v>45837.054166666669</v>
      </c>
      <c r="AB4536" s="7" t="str">
        <f>IF(data[[#This Row],[DeliveryDateTime]] &lt;= data[[#This Row],[SLADue]], "On Time", "Late")</f>
        <v>On Time</v>
      </c>
    </row>
    <row r="4537" spans="1:28" x14ac:dyDescent="0.2">
      <c r="A4537" t="s">
        <v>5087</v>
      </c>
      <c r="B4537" t="s">
        <v>19</v>
      </c>
      <c r="C4537" t="s">
        <v>32</v>
      </c>
      <c r="D4537" t="s">
        <v>33</v>
      </c>
      <c r="E4537" s="5">
        <v>47.75</v>
      </c>
      <c r="F4537" t="s">
        <v>138</v>
      </c>
      <c r="G4537">
        <v>3</v>
      </c>
      <c r="H4537" s="1">
        <v>45625</v>
      </c>
      <c r="I4537" s="1" t="str">
        <f>TEXT(data[[#This Row],[OrderDate]],"mmm")</f>
        <v>Nov</v>
      </c>
      <c r="J4537" s="6">
        <v>0.61736111111111114</v>
      </c>
      <c r="K4537" s="6" t="str">
        <f>TEXT(data[[#This Row],[OrderTime]],"h")</f>
        <v>14</v>
      </c>
      <c r="L4537" s="1">
        <v>45625</v>
      </c>
      <c r="M4537" s="6">
        <v>0.86736111111111114</v>
      </c>
      <c r="N4537" t="s">
        <v>120</v>
      </c>
      <c r="O4537" t="s">
        <v>473</v>
      </c>
      <c r="P4537" t="s">
        <v>25</v>
      </c>
      <c r="Q4537" t="s">
        <v>26</v>
      </c>
      <c r="R4537" t="s">
        <v>37</v>
      </c>
      <c r="S4537" t="s">
        <v>47</v>
      </c>
      <c r="T4537" t="s">
        <v>106</v>
      </c>
      <c r="U4537" t="s">
        <v>30</v>
      </c>
      <c r="V4537" s="5">
        <f>data[[#This Row],[PriceUSD]]*data[[#This Row],[Quantity]]</f>
        <v>143.25</v>
      </c>
      <c r="W4537" s="7">
        <f>data[[#This Row],[OrderDate]] + TIME(VALUE(LEFT(data[[#This Row],[OrderTime]],2)), VALUE(RIGHT(data[[#This Row],[OrderTime]],2)), 0)</f>
        <v>45625.007638888892</v>
      </c>
      <c r="X4537" s="7">
        <f>_xlfn.MINIFS(data[OrderDateTime], data[CustomerName], data[[#This Row],[CustomerName]])</f>
        <v>45531.046527777777</v>
      </c>
      <c r="Y4537" t="str">
        <f>IF(data[[#This Row],[OrderDateTime]]=data[[#This Row],[FirstOrderDateTime]], "New", "Returning")</f>
        <v>Returning</v>
      </c>
      <c r="Z4537" s="7">
        <f>data[[#This Row],[DeliveryDate]] + data[[#This Row],[DeliveryTime]]</f>
        <v>45625.867361111108</v>
      </c>
      <c r="AA4537" s="7">
        <f>data[[#This Row],[OrderDateTime]] + 1</f>
        <v>45626.007638888892</v>
      </c>
      <c r="AB4537" s="7" t="str">
        <f>IF(data[[#This Row],[DeliveryDateTime]] &lt;= data[[#This Row],[SLADue]], "On Time", "Late")</f>
        <v>On Time</v>
      </c>
    </row>
    <row r="4538" spans="1:28" x14ac:dyDescent="0.2">
      <c r="A4538" t="s">
        <v>5088</v>
      </c>
      <c r="B4538" t="s">
        <v>19</v>
      </c>
      <c r="C4538" t="s">
        <v>32</v>
      </c>
      <c r="D4538" t="s">
        <v>33</v>
      </c>
      <c r="E4538" s="5">
        <v>44.96</v>
      </c>
      <c r="F4538" t="s">
        <v>138</v>
      </c>
      <c r="G4538">
        <v>1</v>
      </c>
      <c r="H4538" s="1">
        <v>45527</v>
      </c>
      <c r="I4538" s="1" t="str">
        <f>TEXT(data[[#This Row],[OrderDate]],"mmm")</f>
        <v>Aug</v>
      </c>
      <c r="J4538" s="6">
        <v>0.45555555555555555</v>
      </c>
      <c r="K4538" s="6" t="str">
        <f>TEXT(data[[#This Row],[OrderTime]],"h")</f>
        <v>10</v>
      </c>
      <c r="L4538" s="1">
        <v>45528</v>
      </c>
      <c r="M4538" s="6">
        <v>0.45555555555555555</v>
      </c>
      <c r="N4538" t="s">
        <v>148</v>
      </c>
      <c r="O4538" t="s">
        <v>537</v>
      </c>
      <c r="P4538" t="s">
        <v>25</v>
      </c>
      <c r="Q4538" t="s">
        <v>53</v>
      </c>
      <c r="R4538" t="s">
        <v>37</v>
      </c>
      <c r="S4538" t="s">
        <v>28</v>
      </c>
      <c r="T4538" t="s">
        <v>38</v>
      </c>
      <c r="U4538" t="s">
        <v>30</v>
      </c>
      <c r="V4538" s="5">
        <f>data[[#This Row],[PriceUSD]]*data[[#This Row],[Quantity]]</f>
        <v>44.96</v>
      </c>
      <c r="W4538" s="7">
        <f>data[[#This Row],[OrderDate]] + TIME(VALUE(LEFT(data[[#This Row],[OrderTime]],2)), VALUE(RIGHT(data[[#This Row],[OrderTime]],2)), 0)</f>
        <v>45527.038888888892</v>
      </c>
      <c r="X4538" s="7">
        <f>_xlfn.MINIFS(data[OrderDateTime], data[CustomerName], data[[#This Row],[CustomerName]])</f>
        <v>45527.038888888892</v>
      </c>
      <c r="Y4538" t="str">
        <f>IF(data[[#This Row],[OrderDateTime]]=data[[#This Row],[FirstOrderDateTime]], "New", "Returning")</f>
        <v>New</v>
      </c>
      <c r="Z4538" s="7">
        <f>data[[#This Row],[DeliveryDate]] + data[[#This Row],[DeliveryTime]]</f>
        <v>45528.455555555556</v>
      </c>
      <c r="AA4538" s="7">
        <f>data[[#This Row],[OrderDateTime]] + 1</f>
        <v>45528.038888888892</v>
      </c>
      <c r="AB4538" s="7" t="str">
        <f>IF(data[[#This Row],[DeliveryDateTime]] &lt;= data[[#This Row],[SLADue]], "On Time", "Late")</f>
        <v>Late</v>
      </c>
    </row>
    <row r="4539" spans="1:28" x14ac:dyDescent="0.2">
      <c r="A4539" t="s">
        <v>5089</v>
      </c>
      <c r="B4539" t="s">
        <v>19</v>
      </c>
      <c r="C4539" t="s">
        <v>117</v>
      </c>
      <c r="D4539" t="s">
        <v>118</v>
      </c>
      <c r="E4539" s="5">
        <v>76.849999999999994</v>
      </c>
      <c r="F4539" t="s">
        <v>94</v>
      </c>
      <c r="G4539">
        <v>3</v>
      </c>
      <c r="H4539" s="1">
        <v>45758</v>
      </c>
      <c r="I4539" s="1" t="str">
        <f>TEXT(data[[#This Row],[OrderDate]],"mmm")</f>
        <v>Apr</v>
      </c>
      <c r="J4539" s="6">
        <v>0.84583333333333333</v>
      </c>
      <c r="K4539" s="6" t="str">
        <f>TEXT(data[[#This Row],[OrderTime]],"h")</f>
        <v>20</v>
      </c>
      <c r="L4539" s="1">
        <v>45759</v>
      </c>
      <c r="M4539" s="6">
        <v>0.84583333333333333</v>
      </c>
      <c r="N4539" t="s">
        <v>23</v>
      </c>
      <c r="O4539" t="s">
        <v>877</v>
      </c>
      <c r="P4539" t="s">
        <v>25</v>
      </c>
      <c r="Q4539" t="s">
        <v>26</v>
      </c>
      <c r="R4539" t="s">
        <v>66</v>
      </c>
      <c r="S4539" t="s">
        <v>28</v>
      </c>
      <c r="T4539" t="s">
        <v>115</v>
      </c>
      <c r="U4539" t="s">
        <v>39</v>
      </c>
      <c r="V4539" s="5">
        <f>data[[#This Row],[PriceUSD]]*data[[#This Row],[Quantity]]</f>
        <v>230.54999999999998</v>
      </c>
      <c r="W4539" s="7">
        <f>data[[#This Row],[OrderDate]] + TIME(VALUE(LEFT(data[[#This Row],[OrderTime]],2)), VALUE(RIGHT(data[[#This Row],[OrderTime]],2)), 0)</f>
        <v>45758.022916666669</v>
      </c>
      <c r="X4539" s="7">
        <f>_xlfn.MINIFS(data[OrderDateTime], data[CustomerName], data[[#This Row],[CustomerName]])</f>
        <v>45531.061805555553</v>
      </c>
      <c r="Y4539" t="str">
        <f>IF(data[[#This Row],[OrderDateTime]]=data[[#This Row],[FirstOrderDateTime]], "New", "Returning")</f>
        <v>Returning</v>
      </c>
      <c r="Z4539" s="7">
        <f>data[[#This Row],[DeliveryDate]] + data[[#This Row],[DeliveryTime]]</f>
        <v>45759.845833333333</v>
      </c>
      <c r="AA4539" s="7">
        <f>data[[#This Row],[OrderDateTime]] + 1</f>
        <v>45759.022916666669</v>
      </c>
      <c r="AB4539" s="7" t="str">
        <f>IF(data[[#This Row],[DeliveryDateTime]] &lt;= data[[#This Row],[SLADue]], "On Time", "Late")</f>
        <v>Late</v>
      </c>
    </row>
    <row r="4540" spans="1:28" x14ac:dyDescent="0.2">
      <c r="A4540" t="s">
        <v>5090</v>
      </c>
      <c r="B4540" t="s">
        <v>19</v>
      </c>
      <c r="C4540" t="s">
        <v>79</v>
      </c>
      <c r="D4540" t="s">
        <v>80</v>
      </c>
      <c r="E4540" s="5">
        <v>27.48</v>
      </c>
      <c r="F4540" t="s">
        <v>81</v>
      </c>
      <c r="G4540">
        <v>3</v>
      </c>
      <c r="H4540" s="1">
        <v>45656</v>
      </c>
      <c r="I4540" s="1" t="str">
        <f>TEXT(data[[#This Row],[OrderDate]],"mmm")</f>
        <v>Dec</v>
      </c>
      <c r="J4540" s="6">
        <v>0.49236111111111114</v>
      </c>
      <c r="K4540" s="6" t="str">
        <f>TEXT(data[[#This Row],[OrderTime]],"h")</f>
        <v>11</v>
      </c>
      <c r="L4540" s="1">
        <v>45656</v>
      </c>
      <c r="M4540" s="6">
        <v>0.61736111111111114</v>
      </c>
      <c r="N4540" t="s">
        <v>57</v>
      </c>
      <c r="O4540" t="s">
        <v>251</v>
      </c>
      <c r="P4540" t="s">
        <v>25</v>
      </c>
      <c r="Q4540" t="s">
        <v>53</v>
      </c>
      <c r="R4540" t="s">
        <v>83</v>
      </c>
      <c r="S4540" t="s">
        <v>47</v>
      </c>
      <c r="T4540" t="s">
        <v>29</v>
      </c>
      <c r="U4540" t="s">
        <v>30</v>
      </c>
      <c r="V4540" s="5">
        <f>data[[#This Row],[PriceUSD]]*data[[#This Row],[Quantity]]</f>
        <v>82.44</v>
      </c>
      <c r="W4540" s="7">
        <f>data[[#This Row],[OrderDate]] + TIME(VALUE(LEFT(data[[#This Row],[OrderTime]],2)), VALUE(RIGHT(data[[#This Row],[OrderTime]],2)), 0)</f>
        <v>45656.007638888892</v>
      </c>
      <c r="X4540" s="7">
        <f>_xlfn.MINIFS(data[OrderDateTime], data[CustomerName], data[[#This Row],[CustomerName]])</f>
        <v>45516.030555555553</v>
      </c>
      <c r="Y4540" t="str">
        <f>IF(data[[#This Row],[OrderDateTime]]=data[[#This Row],[FirstOrderDateTime]], "New", "Returning")</f>
        <v>Returning</v>
      </c>
      <c r="Z4540" s="7">
        <f>data[[#This Row],[DeliveryDate]] + data[[#This Row],[DeliveryTime]]</f>
        <v>45656.617361111108</v>
      </c>
      <c r="AA4540" s="7">
        <f>data[[#This Row],[OrderDateTime]] + 1</f>
        <v>45657.007638888892</v>
      </c>
      <c r="AB4540" s="7" t="str">
        <f>IF(data[[#This Row],[DeliveryDateTime]] &lt;= data[[#This Row],[SLADue]], "On Time", "Late")</f>
        <v>On Time</v>
      </c>
    </row>
    <row r="4541" spans="1:28" x14ac:dyDescent="0.2">
      <c r="A4541" t="s">
        <v>5091</v>
      </c>
      <c r="B4541" t="s">
        <v>19</v>
      </c>
      <c r="C4541" t="s">
        <v>126</v>
      </c>
      <c r="D4541" t="s">
        <v>127</v>
      </c>
      <c r="E4541" s="5">
        <v>21.59</v>
      </c>
      <c r="F4541" t="s">
        <v>138</v>
      </c>
      <c r="G4541">
        <v>3</v>
      </c>
      <c r="H4541" s="1">
        <v>45787</v>
      </c>
      <c r="I4541" s="1" t="str">
        <f>TEXT(data[[#This Row],[OrderDate]],"mmm")</f>
        <v>May</v>
      </c>
      <c r="J4541" s="6">
        <v>0.53611111111111109</v>
      </c>
      <c r="K4541" s="6" t="str">
        <f>TEXT(data[[#This Row],[OrderTime]],"h")</f>
        <v>12</v>
      </c>
      <c r="L4541" s="1">
        <v>45787</v>
      </c>
      <c r="M4541" s="6">
        <v>0.82777777777777772</v>
      </c>
      <c r="N4541" t="s">
        <v>95</v>
      </c>
      <c r="O4541" t="s">
        <v>446</v>
      </c>
      <c r="P4541" t="s">
        <v>25</v>
      </c>
      <c r="Q4541" t="s">
        <v>53</v>
      </c>
      <c r="R4541" t="s">
        <v>129</v>
      </c>
      <c r="S4541" t="s">
        <v>47</v>
      </c>
      <c r="T4541" t="s">
        <v>38</v>
      </c>
      <c r="U4541" t="s">
        <v>30</v>
      </c>
      <c r="V4541" s="5">
        <f>data[[#This Row],[PriceUSD]]*data[[#This Row],[Quantity]]</f>
        <v>64.77</v>
      </c>
      <c r="W4541" s="7">
        <f>data[[#This Row],[OrderDate]] + TIME(VALUE(LEFT(data[[#This Row],[OrderTime]],2)), VALUE(RIGHT(data[[#This Row],[OrderTime]],2)), 0)</f>
        <v>45787.007638888892</v>
      </c>
      <c r="X4541" s="7">
        <f>_xlfn.MINIFS(data[OrderDateTime], data[CustomerName], data[[#This Row],[CustomerName]])</f>
        <v>45509.015277777777</v>
      </c>
      <c r="Y4541" t="str">
        <f>IF(data[[#This Row],[OrderDateTime]]=data[[#This Row],[FirstOrderDateTime]], "New", "Returning")</f>
        <v>Returning</v>
      </c>
      <c r="Z4541" s="7">
        <f>data[[#This Row],[DeliveryDate]] + data[[#This Row],[DeliveryTime]]</f>
        <v>45787.827777777777</v>
      </c>
      <c r="AA4541" s="7">
        <f>data[[#This Row],[OrderDateTime]] + 1</f>
        <v>45788.007638888892</v>
      </c>
      <c r="AB4541" s="7" t="str">
        <f>IF(data[[#This Row],[DeliveryDateTime]] &lt;= data[[#This Row],[SLADue]], "On Time", "Late")</f>
        <v>On Time</v>
      </c>
    </row>
    <row r="4542" spans="1:28" x14ac:dyDescent="0.2">
      <c r="A4542" t="s">
        <v>5092</v>
      </c>
      <c r="B4542" t="s">
        <v>19</v>
      </c>
      <c r="C4542" t="s">
        <v>32</v>
      </c>
      <c r="D4542" t="s">
        <v>33</v>
      </c>
      <c r="E4542" s="5">
        <v>45.32</v>
      </c>
      <c r="F4542" t="s">
        <v>138</v>
      </c>
      <c r="G4542">
        <v>1</v>
      </c>
      <c r="H4542" s="1">
        <v>45626</v>
      </c>
      <c r="I4542" s="1" t="str">
        <f>TEXT(data[[#This Row],[OrderDate]],"mmm")</f>
        <v>Nov</v>
      </c>
      <c r="J4542" s="6">
        <v>0.77430555555555558</v>
      </c>
      <c r="K4542" s="6" t="str">
        <f>TEXT(data[[#This Row],[OrderTime]],"h")</f>
        <v>18</v>
      </c>
      <c r="L4542" s="1">
        <v>45627</v>
      </c>
      <c r="M4542" s="6">
        <v>0.81597222222222221</v>
      </c>
      <c r="N4542" t="s">
        <v>163</v>
      </c>
      <c r="O4542" t="s">
        <v>1020</v>
      </c>
      <c r="P4542" t="s">
        <v>77</v>
      </c>
      <c r="Q4542" t="s">
        <v>26</v>
      </c>
      <c r="R4542" t="s">
        <v>37</v>
      </c>
      <c r="S4542" t="s">
        <v>28</v>
      </c>
      <c r="T4542" t="s">
        <v>38</v>
      </c>
      <c r="U4542" t="s">
        <v>30</v>
      </c>
      <c r="V4542" s="5">
        <f>data[[#This Row],[PriceUSD]]*data[[#This Row],[Quantity]]</f>
        <v>45.32</v>
      </c>
      <c r="W4542" s="7">
        <f>data[[#This Row],[OrderDate]] + TIME(VALUE(LEFT(data[[#This Row],[OrderTime]],2)), VALUE(RIGHT(data[[#This Row],[OrderTime]],2)), 0)</f>
        <v>45626.038888888892</v>
      </c>
      <c r="X4542" s="7">
        <f>_xlfn.MINIFS(data[OrderDateTime], data[CustomerName], data[[#This Row],[CustomerName]])</f>
        <v>45565.061805555553</v>
      </c>
      <c r="Y4542" t="str">
        <f>IF(data[[#This Row],[OrderDateTime]]=data[[#This Row],[FirstOrderDateTime]], "New", "Returning")</f>
        <v>Returning</v>
      </c>
      <c r="Z4542" s="7">
        <f>data[[#This Row],[DeliveryDate]] + data[[#This Row],[DeliveryTime]]</f>
        <v>45627.815972222219</v>
      </c>
      <c r="AA4542" s="7">
        <f>data[[#This Row],[OrderDateTime]] + 1</f>
        <v>45627.038888888892</v>
      </c>
      <c r="AB4542" s="7" t="str">
        <f>IF(data[[#This Row],[DeliveryDateTime]] &lt;= data[[#This Row],[SLADue]], "On Time", "Late")</f>
        <v>Late</v>
      </c>
    </row>
    <row r="4543" spans="1:28" x14ac:dyDescent="0.2">
      <c r="A4543" t="s">
        <v>5093</v>
      </c>
      <c r="B4543" t="s">
        <v>19</v>
      </c>
      <c r="C4543" t="s">
        <v>92</v>
      </c>
      <c r="D4543" t="s">
        <v>93</v>
      </c>
      <c r="E4543" s="5">
        <v>97.24</v>
      </c>
      <c r="F4543" t="s">
        <v>63</v>
      </c>
      <c r="G4543">
        <v>1</v>
      </c>
      <c r="H4543" s="1">
        <v>45757</v>
      </c>
      <c r="I4543" s="1" t="str">
        <f>TEXT(data[[#This Row],[OrderDate]],"mmm")</f>
        <v>Apr</v>
      </c>
      <c r="J4543" s="6">
        <v>0.40069444444444446</v>
      </c>
      <c r="K4543" s="6" t="str">
        <f>TEXT(data[[#This Row],[OrderTime]],"h")</f>
        <v>9</v>
      </c>
      <c r="L4543" s="1">
        <v>45758</v>
      </c>
      <c r="M4543" s="6">
        <v>0.48402777777777778</v>
      </c>
      <c r="N4543" t="s">
        <v>64</v>
      </c>
      <c r="O4543" t="s">
        <v>1351</v>
      </c>
      <c r="P4543" t="s">
        <v>25</v>
      </c>
      <c r="Q4543" t="s">
        <v>26</v>
      </c>
      <c r="R4543" t="s">
        <v>66</v>
      </c>
      <c r="S4543" t="s">
        <v>28</v>
      </c>
      <c r="T4543" t="s">
        <v>143</v>
      </c>
      <c r="U4543" t="s">
        <v>30</v>
      </c>
      <c r="V4543" s="5">
        <f>data[[#This Row],[PriceUSD]]*data[[#This Row],[Quantity]]</f>
        <v>97.24</v>
      </c>
      <c r="W4543" s="7">
        <f>data[[#This Row],[OrderDate]] + TIME(VALUE(LEFT(data[[#This Row],[OrderTime]],2)), VALUE(RIGHT(data[[#This Row],[OrderTime]],2)), 0)</f>
        <v>45757.030555555553</v>
      </c>
      <c r="X4543" s="7">
        <f>_xlfn.MINIFS(data[OrderDateTime], data[CustomerName], data[[#This Row],[CustomerName]])</f>
        <v>45613.038888888892</v>
      </c>
      <c r="Y4543" t="str">
        <f>IF(data[[#This Row],[OrderDateTime]]=data[[#This Row],[FirstOrderDateTime]], "New", "Returning")</f>
        <v>Returning</v>
      </c>
      <c r="Z4543" s="7">
        <f>data[[#This Row],[DeliveryDate]] + data[[#This Row],[DeliveryTime]]</f>
        <v>45758.484027777777</v>
      </c>
      <c r="AA4543" s="7">
        <f>data[[#This Row],[OrderDateTime]] + 1</f>
        <v>45758.030555555553</v>
      </c>
      <c r="AB4543" s="7" t="str">
        <f>IF(data[[#This Row],[DeliveryDateTime]] &lt;= data[[#This Row],[SLADue]], "On Time", "Late")</f>
        <v>Late</v>
      </c>
    </row>
    <row r="4544" spans="1:28" x14ac:dyDescent="0.2">
      <c r="A4544" t="s">
        <v>5094</v>
      </c>
      <c r="B4544" t="s">
        <v>19</v>
      </c>
      <c r="C4544" t="s">
        <v>290</v>
      </c>
      <c r="D4544" t="s">
        <v>291</v>
      </c>
      <c r="E4544" s="5">
        <v>63.47</v>
      </c>
      <c r="F4544" t="s">
        <v>22</v>
      </c>
      <c r="G4544">
        <v>1</v>
      </c>
      <c r="H4544" s="1">
        <v>45714</v>
      </c>
      <c r="I4544" s="1" t="str">
        <f>TEXT(data[[#This Row],[OrderDate]],"mmm")</f>
        <v>Feb</v>
      </c>
      <c r="J4544" s="6">
        <v>0.53472222222222221</v>
      </c>
      <c r="K4544" s="6" t="str">
        <f>TEXT(data[[#This Row],[OrderTime]],"h")</f>
        <v>12</v>
      </c>
      <c r="L4544" s="1">
        <v>45714</v>
      </c>
      <c r="M4544" s="6">
        <v>0.82638888888888884</v>
      </c>
      <c r="N4544" t="s">
        <v>139</v>
      </c>
      <c r="O4544" t="s">
        <v>934</v>
      </c>
      <c r="P4544" t="s">
        <v>36</v>
      </c>
      <c r="Q4544" t="s">
        <v>26</v>
      </c>
      <c r="R4544" t="s">
        <v>294</v>
      </c>
      <c r="S4544" t="s">
        <v>47</v>
      </c>
      <c r="T4544" t="s">
        <v>136</v>
      </c>
      <c r="U4544" t="s">
        <v>30</v>
      </c>
      <c r="V4544" s="5">
        <f>data[[#This Row],[PriceUSD]]*data[[#This Row],[Quantity]]</f>
        <v>63.47</v>
      </c>
      <c r="W4544" s="7">
        <f>data[[#This Row],[OrderDate]] + TIME(VALUE(LEFT(data[[#This Row],[OrderTime]],2)), VALUE(RIGHT(data[[#This Row],[OrderTime]],2)), 0)</f>
        <v>45714.015277777777</v>
      </c>
      <c r="X4544" s="7">
        <f>_xlfn.MINIFS(data[OrderDateTime], data[CustomerName], data[[#This Row],[CustomerName]])</f>
        <v>45515.030555555553</v>
      </c>
      <c r="Y4544" t="str">
        <f>IF(data[[#This Row],[OrderDateTime]]=data[[#This Row],[FirstOrderDateTime]], "New", "Returning")</f>
        <v>Returning</v>
      </c>
      <c r="Z4544" s="7">
        <f>data[[#This Row],[DeliveryDate]] + data[[#This Row],[DeliveryTime]]</f>
        <v>45714.826388888891</v>
      </c>
      <c r="AA4544" s="7">
        <f>data[[#This Row],[OrderDateTime]] + 1</f>
        <v>45715.015277777777</v>
      </c>
      <c r="AB4544" s="7" t="str">
        <f>IF(data[[#This Row],[DeliveryDateTime]] &lt;= data[[#This Row],[SLADue]], "On Time", "Late")</f>
        <v>On Time</v>
      </c>
    </row>
    <row r="4545" spans="1:28" x14ac:dyDescent="0.2">
      <c r="A4545" t="s">
        <v>5095</v>
      </c>
      <c r="B4545" t="s">
        <v>19</v>
      </c>
      <c r="C4545" t="s">
        <v>79</v>
      </c>
      <c r="D4545" t="s">
        <v>80</v>
      </c>
      <c r="E4545" s="5">
        <v>33.99</v>
      </c>
      <c r="F4545" t="s">
        <v>81</v>
      </c>
      <c r="G4545">
        <v>1</v>
      </c>
      <c r="H4545" s="1">
        <v>45837</v>
      </c>
      <c r="I4545" s="1" t="str">
        <f>TEXT(data[[#This Row],[OrderDate]],"mmm")</f>
        <v>Jun</v>
      </c>
      <c r="J4545" s="6">
        <v>0.38611111111111113</v>
      </c>
      <c r="K4545" s="6" t="str">
        <f>TEXT(data[[#This Row],[OrderTime]],"h")</f>
        <v>9</v>
      </c>
      <c r="L4545" s="1">
        <v>45837</v>
      </c>
      <c r="M4545" s="6">
        <v>0.59444444444444444</v>
      </c>
      <c r="N4545" t="s">
        <v>148</v>
      </c>
      <c r="O4545" t="s">
        <v>756</v>
      </c>
      <c r="P4545" t="s">
        <v>25</v>
      </c>
      <c r="Q4545" t="s">
        <v>53</v>
      </c>
      <c r="R4545" t="s">
        <v>83</v>
      </c>
      <c r="S4545" t="s">
        <v>47</v>
      </c>
      <c r="T4545" t="s">
        <v>38</v>
      </c>
      <c r="U4545" t="s">
        <v>39</v>
      </c>
      <c r="V4545" s="5">
        <f>data[[#This Row],[PriceUSD]]*data[[#This Row],[Quantity]]</f>
        <v>33.99</v>
      </c>
      <c r="W4545" s="7">
        <f>data[[#This Row],[OrderDate]] + TIME(VALUE(LEFT(data[[#This Row],[OrderTime]],2)), VALUE(RIGHT(data[[#This Row],[OrderTime]],2)), 0)</f>
        <v>45837.007638888892</v>
      </c>
      <c r="X4545" s="7">
        <f>_xlfn.MINIFS(data[OrderDateTime], data[CustomerName], data[[#This Row],[CustomerName]])</f>
        <v>45521.061805555553</v>
      </c>
      <c r="Y4545" t="str">
        <f>IF(data[[#This Row],[OrderDateTime]]=data[[#This Row],[FirstOrderDateTime]], "New", "Returning")</f>
        <v>Returning</v>
      </c>
      <c r="Z4545" s="7">
        <f>data[[#This Row],[DeliveryDate]] + data[[#This Row],[DeliveryTime]]</f>
        <v>45837.594444444447</v>
      </c>
      <c r="AA4545" s="7">
        <f>data[[#This Row],[OrderDateTime]] + 1</f>
        <v>45838.007638888892</v>
      </c>
      <c r="AB4545" s="7" t="str">
        <f>IF(data[[#This Row],[DeliveryDateTime]] &lt;= data[[#This Row],[SLADue]], "On Time", "Late")</f>
        <v>On Time</v>
      </c>
    </row>
    <row r="4546" spans="1:28" x14ac:dyDescent="0.2">
      <c r="A4546" t="s">
        <v>5096</v>
      </c>
      <c r="B4546" t="s">
        <v>19</v>
      </c>
      <c r="C4546" t="s">
        <v>117</v>
      </c>
      <c r="D4546" t="s">
        <v>118</v>
      </c>
      <c r="E4546" s="5">
        <v>74.510000000000005</v>
      </c>
      <c r="F4546" t="s">
        <v>94</v>
      </c>
      <c r="G4546">
        <v>8</v>
      </c>
      <c r="H4546" s="1">
        <v>45740</v>
      </c>
      <c r="I4546" s="1" t="str">
        <f>TEXT(data[[#This Row],[OrderDate]],"mmm")</f>
        <v>Mar</v>
      </c>
      <c r="J4546" s="6">
        <v>0.54861111111111116</v>
      </c>
      <c r="K4546" s="6" t="str">
        <f>TEXT(data[[#This Row],[OrderTime]],"h")</f>
        <v>13</v>
      </c>
      <c r="L4546" s="1">
        <v>45740</v>
      </c>
      <c r="M4546" s="6">
        <v>0.79861111111111116</v>
      </c>
      <c r="N4546" t="s">
        <v>57</v>
      </c>
      <c r="O4546" t="s">
        <v>1436</v>
      </c>
      <c r="P4546" t="s">
        <v>25</v>
      </c>
      <c r="Q4546" t="s">
        <v>53</v>
      </c>
      <c r="R4546" t="s">
        <v>66</v>
      </c>
      <c r="S4546" t="s">
        <v>47</v>
      </c>
      <c r="T4546" t="s">
        <v>38</v>
      </c>
      <c r="U4546" t="s">
        <v>39</v>
      </c>
      <c r="V4546" s="5">
        <f>data[[#This Row],[PriceUSD]]*data[[#This Row],[Quantity]]</f>
        <v>596.08000000000004</v>
      </c>
      <c r="W4546" s="7">
        <f>data[[#This Row],[OrderDate]] + TIME(VALUE(LEFT(data[[#This Row],[OrderTime]],2)), VALUE(RIGHT(data[[#This Row],[OrderTime]],2)), 0)</f>
        <v>45740.007638888892</v>
      </c>
      <c r="X4546" s="7">
        <f>_xlfn.MINIFS(data[OrderDateTime], data[CustomerName], data[[#This Row],[CustomerName]])</f>
        <v>45553.052083333336</v>
      </c>
      <c r="Y4546" t="str">
        <f>IF(data[[#This Row],[OrderDateTime]]=data[[#This Row],[FirstOrderDateTime]], "New", "Returning")</f>
        <v>Returning</v>
      </c>
      <c r="Z4546" s="7">
        <f>data[[#This Row],[DeliveryDate]] + data[[#This Row],[DeliveryTime]]</f>
        <v>45740.798611111109</v>
      </c>
      <c r="AA4546" s="7">
        <f>data[[#This Row],[OrderDateTime]] + 1</f>
        <v>45741.007638888892</v>
      </c>
      <c r="AB4546" s="7" t="str">
        <f>IF(data[[#This Row],[DeliveryDateTime]] &lt;= data[[#This Row],[SLADue]], "On Time", "Late")</f>
        <v>On Time</v>
      </c>
    </row>
    <row r="4547" spans="1:28" x14ac:dyDescent="0.2">
      <c r="A4547" t="s">
        <v>5097</v>
      </c>
      <c r="B4547" t="s">
        <v>19</v>
      </c>
      <c r="C4547" t="s">
        <v>61</v>
      </c>
      <c r="D4547" t="s">
        <v>62</v>
      </c>
      <c r="E4547" s="5">
        <v>124.97</v>
      </c>
      <c r="F4547" t="s">
        <v>94</v>
      </c>
      <c r="G4547">
        <v>3</v>
      </c>
      <c r="H4547" s="1">
        <v>45802</v>
      </c>
      <c r="I4547" s="1" t="str">
        <f>TEXT(data[[#This Row],[OrderDate]],"mmm")</f>
        <v>May</v>
      </c>
      <c r="J4547" s="6">
        <v>0.82847222222222228</v>
      </c>
      <c r="K4547" s="6" t="str">
        <f>TEXT(data[[#This Row],[OrderTime]],"h")</f>
        <v>19</v>
      </c>
      <c r="L4547" s="1">
        <v>45803</v>
      </c>
      <c r="M4547" s="6">
        <v>0.56180555555555556</v>
      </c>
      <c r="N4547" t="s">
        <v>75</v>
      </c>
      <c r="O4547" t="s">
        <v>287</v>
      </c>
      <c r="P4547" t="s">
        <v>77</v>
      </c>
      <c r="Q4547" t="s">
        <v>26</v>
      </c>
      <c r="R4547" t="s">
        <v>66</v>
      </c>
      <c r="S4547" t="s">
        <v>28</v>
      </c>
      <c r="T4547" t="s">
        <v>29</v>
      </c>
      <c r="U4547" t="s">
        <v>30</v>
      </c>
      <c r="V4547" s="5">
        <f>data[[#This Row],[PriceUSD]]*data[[#This Row],[Quantity]]</f>
        <v>374.90999999999997</v>
      </c>
      <c r="W4547" s="7">
        <f>data[[#This Row],[OrderDate]] + TIME(VALUE(LEFT(data[[#This Row],[OrderTime]],2)), VALUE(RIGHT(data[[#This Row],[OrderTime]],2)), 0)</f>
        <v>45802.015277777777</v>
      </c>
      <c r="X4547" s="7">
        <f>_xlfn.MINIFS(data[OrderDateTime], data[CustomerName], data[[#This Row],[CustomerName]])</f>
        <v>45542.061805555553</v>
      </c>
      <c r="Y4547" t="str">
        <f>IF(data[[#This Row],[OrderDateTime]]=data[[#This Row],[FirstOrderDateTime]], "New", "Returning")</f>
        <v>Returning</v>
      </c>
      <c r="Z4547" s="7">
        <f>data[[#This Row],[DeliveryDate]] + data[[#This Row],[DeliveryTime]]</f>
        <v>45803.561805555553</v>
      </c>
      <c r="AA4547" s="7">
        <f>data[[#This Row],[OrderDateTime]] + 1</f>
        <v>45803.015277777777</v>
      </c>
      <c r="AB4547" s="7" t="str">
        <f>IF(data[[#This Row],[DeliveryDateTime]] &lt;= data[[#This Row],[SLADue]], "On Time", "Late")</f>
        <v>Late</v>
      </c>
    </row>
    <row r="4548" spans="1:28" x14ac:dyDescent="0.2">
      <c r="A4548" t="s">
        <v>5098</v>
      </c>
      <c r="B4548" t="s">
        <v>19</v>
      </c>
      <c r="C4548" t="s">
        <v>32</v>
      </c>
      <c r="D4548" t="s">
        <v>33</v>
      </c>
      <c r="E4548" s="5">
        <v>43.23</v>
      </c>
      <c r="F4548" t="s">
        <v>138</v>
      </c>
      <c r="G4548">
        <v>1</v>
      </c>
      <c r="H4548" s="1">
        <v>45721</v>
      </c>
      <c r="I4548" s="1" t="str">
        <f>TEXT(data[[#This Row],[OrderDate]],"mmm")</f>
        <v>Mar</v>
      </c>
      <c r="J4548" s="6">
        <v>0.81388888888888888</v>
      </c>
      <c r="K4548" s="6" t="str">
        <f>TEXT(data[[#This Row],[OrderTime]],"h")</f>
        <v>19</v>
      </c>
      <c r="L4548" s="1">
        <v>45723</v>
      </c>
      <c r="M4548" s="6">
        <v>0.46250000000000002</v>
      </c>
      <c r="N4548" t="s">
        <v>213</v>
      </c>
      <c r="O4548" t="s">
        <v>220</v>
      </c>
      <c r="P4548" t="s">
        <v>36</v>
      </c>
      <c r="Q4548" t="s">
        <v>53</v>
      </c>
      <c r="R4548" t="s">
        <v>37</v>
      </c>
      <c r="S4548" t="s">
        <v>105</v>
      </c>
      <c r="T4548" t="s">
        <v>29</v>
      </c>
      <c r="U4548" t="s">
        <v>39</v>
      </c>
      <c r="V4548" s="5">
        <f>data[[#This Row],[PriceUSD]]*data[[#This Row],[Quantity]]</f>
        <v>43.23</v>
      </c>
      <c r="W4548" s="7">
        <f>data[[#This Row],[OrderDate]] + TIME(VALUE(LEFT(data[[#This Row],[OrderTime]],2)), VALUE(RIGHT(data[[#This Row],[OrderTime]],2)), 0)</f>
        <v>45721.061805555553</v>
      </c>
      <c r="X4548" s="7">
        <f>_xlfn.MINIFS(data[OrderDateTime], data[CustomerName], data[[#This Row],[CustomerName]])</f>
        <v>45515.030555555553</v>
      </c>
      <c r="Y4548" t="str">
        <f>IF(data[[#This Row],[OrderDateTime]]=data[[#This Row],[FirstOrderDateTime]], "New", "Returning")</f>
        <v>Returning</v>
      </c>
      <c r="Z4548" s="7">
        <f>data[[#This Row],[DeliveryDate]] + data[[#This Row],[DeliveryTime]]</f>
        <v>45723.462500000001</v>
      </c>
      <c r="AA4548" s="7">
        <f>data[[#This Row],[OrderDateTime]] + 1</f>
        <v>45722.061805555553</v>
      </c>
      <c r="AB4548" s="7" t="str">
        <f>IF(data[[#This Row],[DeliveryDateTime]] &lt;= data[[#This Row],[SLADue]], "On Time", "Late")</f>
        <v>Late</v>
      </c>
    </row>
    <row r="4549" spans="1:28" x14ac:dyDescent="0.2">
      <c r="A4549" t="s">
        <v>5099</v>
      </c>
      <c r="B4549" t="s">
        <v>19</v>
      </c>
      <c r="C4549" t="s">
        <v>101</v>
      </c>
      <c r="D4549" t="s">
        <v>102</v>
      </c>
      <c r="E4549" s="5">
        <v>26.17</v>
      </c>
      <c r="F4549" t="s">
        <v>63</v>
      </c>
      <c r="G4549">
        <v>1</v>
      </c>
      <c r="H4549" s="1">
        <v>45813</v>
      </c>
      <c r="I4549" s="1" t="str">
        <f>TEXT(data[[#This Row],[OrderDate]],"mmm")</f>
        <v>Jun</v>
      </c>
      <c r="J4549" s="6">
        <v>0.83819444444444446</v>
      </c>
      <c r="K4549" s="6" t="str">
        <f>TEXT(data[[#This Row],[OrderTime]],"h")</f>
        <v>20</v>
      </c>
      <c r="L4549" s="1">
        <v>45814</v>
      </c>
      <c r="M4549" s="6">
        <v>0.83819444444444446</v>
      </c>
      <c r="N4549" t="s">
        <v>238</v>
      </c>
      <c r="O4549" t="s">
        <v>283</v>
      </c>
      <c r="P4549" t="s">
        <v>36</v>
      </c>
      <c r="Q4549" t="s">
        <v>26</v>
      </c>
      <c r="R4549" t="s">
        <v>83</v>
      </c>
      <c r="S4549" t="s">
        <v>28</v>
      </c>
      <c r="T4549" t="s">
        <v>38</v>
      </c>
      <c r="U4549" t="s">
        <v>39</v>
      </c>
      <c r="V4549" s="5">
        <f>data[[#This Row],[PriceUSD]]*data[[#This Row],[Quantity]]</f>
        <v>26.17</v>
      </c>
      <c r="W4549" s="7">
        <f>data[[#This Row],[OrderDate]] + TIME(VALUE(LEFT(data[[#This Row],[OrderTime]],2)), VALUE(RIGHT(data[[#This Row],[OrderTime]],2)), 0)</f>
        <v>45813.030555555553</v>
      </c>
      <c r="X4549" s="7">
        <f>_xlfn.MINIFS(data[OrderDateTime], data[CustomerName], data[[#This Row],[CustomerName]])</f>
        <v>45523.030555555553</v>
      </c>
      <c r="Y4549" t="str">
        <f>IF(data[[#This Row],[OrderDateTime]]=data[[#This Row],[FirstOrderDateTime]], "New", "Returning")</f>
        <v>Returning</v>
      </c>
      <c r="Z4549" s="7">
        <f>data[[#This Row],[DeliveryDate]] + data[[#This Row],[DeliveryTime]]</f>
        <v>45814.838194444441</v>
      </c>
      <c r="AA4549" s="7">
        <f>data[[#This Row],[OrderDateTime]] + 1</f>
        <v>45814.030555555553</v>
      </c>
      <c r="AB4549" s="7" t="str">
        <f>IF(data[[#This Row],[DeliveryDateTime]] &lt;= data[[#This Row],[SLADue]], "On Time", "Late")</f>
        <v>Late</v>
      </c>
    </row>
    <row r="4550" spans="1:28" x14ac:dyDescent="0.2">
      <c r="A4550" t="s">
        <v>5100</v>
      </c>
      <c r="B4550" t="s">
        <v>19</v>
      </c>
      <c r="C4550" t="s">
        <v>41</v>
      </c>
      <c r="D4550" t="s">
        <v>42</v>
      </c>
      <c r="E4550" s="5">
        <v>38.86</v>
      </c>
      <c r="F4550" t="s">
        <v>182</v>
      </c>
      <c r="G4550">
        <v>1</v>
      </c>
      <c r="H4550" s="1">
        <v>45570</v>
      </c>
      <c r="I4550" s="1" t="str">
        <f>TEXT(data[[#This Row],[OrderDate]],"mmm")</f>
        <v>Oct</v>
      </c>
      <c r="J4550" s="6">
        <v>0.51388888888888884</v>
      </c>
      <c r="K4550" s="6" t="str">
        <f>TEXT(data[[#This Row],[OrderTime]],"h")</f>
        <v>12</v>
      </c>
      <c r="L4550" s="1">
        <v>45571</v>
      </c>
      <c r="M4550" s="6">
        <v>0.55555555555555558</v>
      </c>
      <c r="N4550" t="s">
        <v>170</v>
      </c>
      <c r="O4550" t="s">
        <v>2242</v>
      </c>
      <c r="P4550" t="s">
        <v>36</v>
      </c>
      <c r="Q4550" t="s">
        <v>26</v>
      </c>
      <c r="R4550" t="s">
        <v>46</v>
      </c>
      <c r="S4550" t="s">
        <v>28</v>
      </c>
      <c r="T4550" t="s">
        <v>136</v>
      </c>
      <c r="U4550" t="s">
        <v>67</v>
      </c>
      <c r="V4550" s="5">
        <f>data[[#This Row],[PriceUSD]]*data[[#This Row],[Quantity]]</f>
        <v>38.86</v>
      </c>
      <c r="W4550" s="7">
        <f>data[[#This Row],[OrderDate]] + TIME(VALUE(LEFT(data[[#This Row],[OrderTime]],2)), VALUE(RIGHT(data[[#This Row],[OrderTime]],2)), 0)</f>
        <v>45570.061805555553</v>
      </c>
      <c r="X4550" s="7">
        <f>_xlfn.MINIFS(data[OrderDateTime], data[CustomerName], data[[#This Row],[CustomerName]])</f>
        <v>45505.038888888892</v>
      </c>
      <c r="Y4550" t="str">
        <f>IF(data[[#This Row],[OrderDateTime]]=data[[#This Row],[FirstOrderDateTime]], "New", "Returning")</f>
        <v>Returning</v>
      </c>
      <c r="Z4550" s="7">
        <f>data[[#This Row],[DeliveryDate]] + data[[#This Row],[DeliveryTime]]</f>
        <v>45571.555555555555</v>
      </c>
      <c r="AA4550" s="7">
        <f>data[[#This Row],[OrderDateTime]] + 1</f>
        <v>45571.061805555553</v>
      </c>
      <c r="AB4550" s="7" t="str">
        <f>IF(data[[#This Row],[DeliveryDateTime]] &lt;= data[[#This Row],[SLADue]], "On Time", "Late")</f>
        <v>Late</v>
      </c>
    </row>
    <row r="4551" spans="1:28" x14ac:dyDescent="0.2">
      <c r="A4551" t="s">
        <v>5101</v>
      </c>
      <c r="B4551" t="s">
        <v>19</v>
      </c>
      <c r="C4551" t="s">
        <v>69</v>
      </c>
      <c r="D4551" t="s">
        <v>70</v>
      </c>
      <c r="E4551" s="5">
        <v>55.51</v>
      </c>
      <c r="F4551" t="s">
        <v>43</v>
      </c>
      <c r="G4551">
        <v>1</v>
      </c>
      <c r="H4551" s="1">
        <v>45639</v>
      </c>
      <c r="I4551" s="1" t="str">
        <f>TEXT(data[[#This Row],[OrderDate]],"mmm")</f>
        <v>Dec</v>
      </c>
      <c r="J4551" s="6">
        <v>0.49583333333333335</v>
      </c>
      <c r="K4551" s="6" t="str">
        <f>TEXT(data[[#This Row],[OrderTime]],"h")</f>
        <v>11</v>
      </c>
      <c r="L4551" s="1">
        <v>45639</v>
      </c>
      <c r="M4551" s="6">
        <v>0.62083333333333335</v>
      </c>
      <c r="N4551" t="s">
        <v>95</v>
      </c>
      <c r="O4551" t="s">
        <v>1126</v>
      </c>
      <c r="P4551" t="s">
        <v>25</v>
      </c>
      <c r="Q4551" t="s">
        <v>53</v>
      </c>
      <c r="R4551" t="s">
        <v>37</v>
      </c>
      <c r="S4551" t="s">
        <v>47</v>
      </c>
      <c r="T4551" t="s">
        <v>136</v>
      </c>
      <c r="U4551" t="s">
        <v>30</v>
      </c>
      <c r="V4551" s="5">
        <f>data[[#This Row],[PriceUSD]]*data[[#This Row],[Quantity]]</f>
        <v>55.51</v>
      </c>
      <c r="W4551" s="7">
        <f>data[[#This Row],[OrderDate]] + TIME(VALUE(LEFT(data[[#This Row],[OrderTime]],2)), VALUE(RIGHT(data[[#This Row],[OrderTime]],2)), 0)</f>
        <v>45639.022916666669</v>
      </c>
      <c r="X4551" s="7">
        <f>_xlfn.MINIFS(data[OrderDateTime], data[CustomerName], data[[#This Row],[CustomerName]])</f>
        <v>45639.022916666669</v>
      </c>
      <c r="Y4551" t="str">
        <f>IF(data[[#This Row],[OrderDateTime]]=data[[#This Row],[FirstOrderDateTime]], "New", "Returning")</f>
        <v>New</v>
      </c>
      <c r="Z4551" s="7">
        <f>data[[#This Row],[DeliveryDate]] + data[[#This Row],[DeliveryTime]]</f>
        <v>45639.620833333334</v>
      </c>
      <c r="AA4551" s="7">
        <f>data[[#This Row],[OrderDateTime]] + 1</f>
        <v>45640.022916666669</v>
      </c>
      <c r="AB4551" s="7" t="str">
        <f>IF(data[[#This Row],[DeliveryDateTime]] &lt;= data[[#This Row],[SLADue]], "On Time", "Late")</f>
        <v>On Time</v>
      </c>
    </row>
    <row r="4552" spans="1:28" x14ac:dyDescent="0.2">
      <c r="A4552" t="s">
        <v>5102</v>
      </c>
      <c r="B4552" t="s">
        <v>19</v>
      </c>
      <c r="C4552" t="s">
        <v>41</v>
      </c>
      <c r="D4552" t="s">
        <v>42</v>
      </c>
      <c r="E4552" s="5">
        <v>36.090000000000003</v>
      </c>
      <c r="F4552" t="s">
        <v>119</v>
      </c>
      <c r="G4552">
        <v>3</v>
      </c>
      <c r="H4552" s="1">
        <v>45517</v>
      </c>
      <c r="I4552" s="1" t="str">
        <f>TEXT(data[[#This Row],[OrderDate]],"mmm")</f>
        <v>Aug</v>
      </c>
      <c r="J4552" s="6">
        <v>0.69861111111111107</v>
      </c>
      <c r="K4552" s="6" t="str">
        <f>TEXT(data[[#This Row],[OrderTime]],"h")</f>
        <v>16</v>
      </c>
      <c r="L4552" s="1">
        <v>45518</v>
      </c>
      <c r="M4552" s="6">
        <v>0.86527777777777781</v>
      </c>
      <c r="N4552" t="s">
        <v>175</v>
      </c>
      <c r="O4552" t="s">
        <v>1137</v>
      </c>
      <c r="P4552" t="s">
        <v>25</v>
      </c>
      <c r="Q4552" t="s">
        <v>53</v>
      </c>
      <c r="R4552" t="s">
        <v>46</v>
      </c>
      <c r="S4552" t="s">
        <v>28</v>
      </c>
      <c r="T4552" t="s">
        <v>38</v>
      </c>
      <c r="U4552" t="s">
        <v>30</v>
      </c>
      <c r="V4552" s="5">
        <f>data[[#This Row],[PriceUSD]]*data[[#This Row],[Quantity]]</f>
        <v>108.27000000000001</v>
      </c>
      <c r="W4552" s="7">
        <f>data[[#This Row],[OrderDate]] + TIME(VALUE(LEFT(data[[#This Row],[OrderTime]],2)), VALUE(RIGHT(data[[#This Row],[OrderTime]],2)), 0)</f>
        <v>45517.007638888892</v>
      </c>
      <c r="X4552" s="7">
        <f>_xlfn.MINIFS(data[OrderDateTime], data[CustomerName], data[[#This Row],[CustomerName]])</f>
        <v>45517.007638888892</v>
      </c>
      <c r="Y4552" t="str">
        <f>IF(data[[#This Row],[OrderDateTime]]=data[[#This Row],[FirstOrderDateTime]], "New", "Returning")</f>
        <v>New</v>
      </c>
      <c r="Z4552" s="7">
        <f>data[[#This Row],[DeliveryDate]] + data[[#This Row],[DeliveryTime]]</f>
        <v>45518.865277777775</v>
      </c>
      <c r="AA4552" s="7">
        <f>data[[#This Row],[OrderDateTime]] + 1</f>
        <v>45518.007638888892</v>
      </c>
      <c r="AB4552" s="7" t="str">
        <f>IF(data[[#This Row],[DeliveryDateTime]] &lt;= data[[#This Row],[SLADue]], "On Time", "Late")</f>
        <v>Late</v>
      </c>
    </row>
    <row r="4553" spans="1:28" x14ac:dyDescent="0.2">
      <c r="A4553" t="s">
        <v>5103</v>
      </c>
      <c r="B4553" t="s">
        <v>19</v>
      </c>
      <c r="C4553" t="s">
        <v>69</v>
      </c>
      <c r="D4553" t="s">
        <v>70</v>
      </c>
      <c r="E4553" s="5">
        <v>45.23</v>
      </c>
      <c r="F4553" t="s">
        <v>43</v>
      </c>
      <c r="G4553">
        <v>3</v>
      </c>
      <c r="H4553" s="1">
        <v>45714</v>
      </c>
      <c r="I4553" s="1" t="str">
        <f>TEXT(data[[#This Row],[OrderDate]],"mmm")</f>
        <v>Feb</v>
      </c>
      <c r="J4553" s="6">
        <v>0.85833333333333328</v>
      </c>
      <c r="K4553" s="6" t="str">
        <f>TEXT(data[[#This Row],[OrderTime]],"h")</f>
        <v>20</v>
      </c>
      <c r="L4553" s="1">
        <v>45716</v>
      </c>
      <c r="M4553" s="6">
        <v>0.74930555555555556</v>
      </c>
      <c r="N4553" t="s">
        <v>64</v>
      </c>
      <c r="O4553" t="s">
        <v>408</v>
      </c>
      <c r="P4553" t="s">
        <v>25</v>
      </c>
      <c r="Q4553" t="s">
        <v>26</v>
      </c>
      <c r="R4553" t="s">
        <v>37</v>
      </c>
      <c r="S4553" t="s">
        <v>105</v>
      </c>
      <c r="T4553" t="s">
        <v>136</v>
      </c>
      <c r="U4553" t="s">
        <v>30</v>
      </c>
      <c r="V4553" s="5">
        <f>data[[#This Row],[PriceUSD]]*data[[#This Row],[Quantity]]</f>
        <v>135.69</v>
      </c>
      <c r="W4553" s="7">
        <f>data[[#This Row],[OrderDate]] + TIME(VALUE(LEFT(data[[#This Row],[OrderTime]],2)), VALUE(RIGHT(data[[#This Row],[OrderTime]],2)), 0)</f>
        <v>45714.022916666669</v>
      </c>
      <c r="X4553" s="7">
        <f>_xlfn.MINIFS(data[OrderDateTime], data[CustomerName], data[[#This Row],[CustomerName]])</f>
        <v>45510.061805555553</v>
      </c>
      <c r="Y4553" t="str">
        <f>IF(data[[#This Row],[OrderDateTime]]=data[[#This Row],[FirstOrderDateTime]], "New", "Returning")</f>
        <v>Returning</v>
      </c>
      <c r="Z4553" s="7">
        <f>data[[#This Row],[DeliveryDate]] + data[[#This Row],[DeliveryTime]]</f>
        <v>45716.749305555553</v>
      </c>
      <c r="AA4553" s="7">
        <f>data[[#This Row],[OrderDateTime]] + 1</f>
        <v>45715.022916666669</v>
      </c>
      <c r="AB4553" s="7" t="str">
        <f>IF(data[[#This Row],[DeliveryDateTime]] &lt;= data[[#This Row],[SLADue]], "On Time", "Late")</f>
        <v>Late</v>
      </c>
    </row>
    <row r="4554" spans="1:28" x14ac:dyDescent="0.2">
      <c r="A4554" t="s">
        <v>5104</v>
      </c>
      <c r="B4554" t="s">
        <v>19</v>
      </c>
      <c r="C4554" t="s">
        <v>101</v>
      </c>
      <c r="D4554" t="s">
        <v>102</v>
      </c>
      <c r="E4554" s="5">
        <v>26.58</v>
      </c>
      <c r="F4554" t="s">
        <v>81</v>
      </c>
      <c r="G4554">
        <v>2</v>
      </c>
      <c r="H4554" s="1">
        <v>45739</v>
      </c>
      <c r="I4554" s="1" t="str">
        <f>TEXT(data[[#This Row],[OrderDate]],"mmm")</f>
        <v>Mar</v>
      </c>
      <c r="J4554" s="6">
        <v>0.86458333333333337</v>
      </c>
      <c r="K4554" s="6" t="str">
        <f>TEXT(data[[#This Row],[OrderTime]],"h")</f>
        <v>20</v>
      </c>
      <c r="L4554" s="1">
        <v>45741</v>
      </c>
      <c r="M4554" s="6">
        <v>0.45833333333333331</v>
      </c>
      <c r="N4554" t="s">
        <v>95</v>
      </c>
      <c r="O4554" t="s">
        <v>128</v>
      </c>
      <c r="P4554" t="s">
        <v>25</v>
      </c>
      <c r="Q4554" t="s">
        <v>53</v>
      </c>
      <c r="R4554" t="s">
        <v>83</v>
      </c>
      <c r="S4554" t="s">
        <v>105</v>
      </c>
      <c r="T4554" t="s">
        <v>59</v>
      </c>
      <c r="U4554" t="s">
        <v>30</v>
      </c>
      <c r="V4554" s="5">
        <f>data[[#This Row],[PriceUSD]]*data[[#This Row],[Quantity]]</f>
        <v>53.16</v>
      </c>
      <c r="W4554" s="7">
        <f>data[[#This Row],[OrderDate]] + TIME(VALUE(LEFT(data[[#This Row],[OrderTime]],2)), VALUE(RIGHT(data[[#This Row],[OrderTime]],2)), 0)</f>
        <v>45739.022916666669</v>
      </c>
      <c r="X4554" s="7">
        <f>_xlfn.MINIFS(data[OrderDateTime], data[CustomerName], data[[#This Row],[CustomerName]])</f>
        <v>45540.054166666669</v>
      </c>
      <c r="Y4554" t="str">
        <f>IF(data[[#This Row],[OrderDateTime]]=data[[#This Row],[FirstOrderDateTime]], "New", "Returning")</f>
        <v>Returning</v>
      </c>
      <c r="Z4554" s="7">
        <f>data[[#This Row],[DeliveryDate]] + data[[#This Row],[DeliveryTime]]</f>
        <v>45741.458333333336</v>
      </c>
      <c r="AA4554" s="7">
        <f>data[[#This Row],[OrderDateTime]] + 1</f>
        <v>45740.022916666669</v>
      </c>
      <c r="AB4554" s="7" t="str">
        <f>IF(data[[#This Row],[DeliveryDateTime]] &lt;= data[[#This Row],[SLADue]], "On Time", "Late")</f>
        <v>Late</v>
      </c>
    </row>
    <row r="4555" spans="1:28" x14ac:dyDescent="0.2">
      <c r="A4555" t="s">
        <v>5105</v>
      </c>
      <c r="B4555" t="s">
        <v>19</v>
      </c>
      <c r="C4555" t="s">
        <v>49</v>
      </c>
      <c r="D4555" t="s">
        <v>50</v>
      </c>
      <c r="E4555" s="5">
        <v>32.130000000000003</v>
      </c>
      <c r="F4555" t="s">
        <v>138</v>
      </c>
      <c r="G4555">
        <v>3</v>
      </c>
      <c r="H4555" s="1">
        <v>45680</v>
      </c>
      <c r="I4555" s="1" t="str">
        <f>TEXT(data[[#This Row],[OrderDate]],"mmm")</f>
        <v>Jan</v>
      </c>
      <c r="J4555" s="6">
        <v>0.80625000000000002</v>
      </c>
      <c r="K4555" s="6" t="str">
        <f>TEXT(data[[#This Row],[OrderTime]],"h")</f>
        <v>19</v>
      </c>
      <c r="L4555" s="1">
        <v>45681</v>
      </c>
      <c r="M4555" s="6">
        <v>0.52638888888888891</v>
      </c>
      <c r="N4555" t="s">
        <v>34</v>
      </c>
      <c r="O4555" t="s">
        <v>444</v>
      </c>
      <c r="P4555" t="s">
        <v>36</v>
      </c>
      <c r="Q4555" t="s">
        <v>53</v>
      </c>
      <c r="R4555" t="s">
        <v>54</v>
      </c>
      <c r="S4555" t="s">
        <v>28</v>
      </c>
      <c r="T4555" t="s">
        <v>106</v>
      </c>
      <c r="U4555" t="s">
        <v>39</v>
      </c>
      <c r="V4555" s="5">
        <f>data[[#This Row],[PriceUSD]]*data[[#This Row],[Quantity]]</f>
        <v>96.390000000000015</v>
      </c>
      <c r="W4555" s="7">
        <f>data[[#This Row],[OrderDate]] + TIME(VALUE(LEFT(data[[#This Row],[OrderTime]],2)), VALUE(RIGHT(data[[#This Row],[OrderTime]],2)), 0)</f>
        <v>45680.017361111109</v>
      </c>
      <c r="X4555" s="7">
        <f>_xlfn.MINIFS(data[OrderDateTime], data[CustomerName], data[[#This Row],[CustomerName]])</f>
        <v>45544.007638888892</v>
      </c>
      <c r="Y4555" t="str">
        <f>IF(data[[#This Row],[OrderDateTime]]=data[[#This Row],[FirstOrderDateTime]], "New", "Returning")</f>
        <v>Returning</v>
      </c>
      <c r="Z4555" s="7">
        <f>data[[#This Row],[DeliveryDate]] + data[[#This Row],[DeliveryTime]]</f>
        <v>45681.526388888888</v>
      </c>
      <c r="AA4555" s="7">
        <f>data[[#This Row],[OrderDateTime]] + 1</f>
        <v>45681.017361111109</v>
      </c>
      <c r="AB4555" s="7" t="str">
        <f>IF(data[[#This Row],[DeliveryDateTime]] &lt;= data[[#This Row],[SLADue]], "On Time", "Late")</f>
        <v>Late</v>
      </c>
    </row>
    <row r="4556" spans="1:28" x14ac:dyDescent="0.2">
      <c r="A4556" t="s">
        <v>5106</v>
      </c>
      <c r="B4556" t="s">
        <v>19</v>
      </c>
      <c r="C4556" t="s">
        <v>61</v>
      </c>
      <c r="D4556" t="s">
        <v>62</v>
      </c>
      <c r="E4556" s="5">
        <v>148.22999999999999</v>
      </c>
      <c r="F4556" t="s">
        <v>94</v>
      </c>
      <c r="G4556">
        <v>3</v>
      </c>
      <c r="H4556" s="1">
        <v>45693</v>
      </c>
      <c r="I4556" s="1" t="str">
        <f>TEXT(data[[#This Row],[OrderDate]],"mmm")</f>
        <v>Feb</v>
      </c>
      <c r="J4556" s="6">
        <v>0.44861111111111113</v>
      </c>
      <c r="K4556" s="6" t="str">
        <f>TEXT(data[[#This Row],[OrderTime]],"h")</f>
        <v>10</v>
      </c>
      <c r="L4556" s="1">
        <v>45693</v>
      </c>
      <c r="M4556" s="6">
        <v>0.69861111111111107</v>
      </c>
      <c r="N4556" t="s">
        <v>120</v>
      </c>
      <c r="O4556" t="s">
        <v>322</v>
      </c>
      <c r="P4556" t="s">
        <v>25</v>
      </c>
      <c r="Q4556" t="s">
        <v>26</v>
      </c>
      <c r="R4556" t="s">
        <v>66</v>
      </c>
      <c r="S4556" t="s">
        <v>47</v>
      </c>
      <c r="T4556" t="s">
        <v>59</v>
      </c>
      <c r="U4556" t="s">
        <v>39</v>
      </c>
      <c r="V4556" s="5">
        <f>data[[#This Row],[PriceUSD]]*data[[#This Row],[Quantity]]</f>
        <v>444.68999999999994</v>
      </c>
      <c r="W4556" s="7">
        <f>data[[#This Row],[OrderDate]] + TIME(VALUE(LEFT(data[[#This Row],[OrderTime]],2)), VALUE(RIGHT(data[[#This Row],[OrderTime]],2)), 0)</f>
        <v>45693.007638888892</v>
      </c>
      <c r="X4556" s="7">
        <f>_xlfn.MINIFS(data[OrderDateTime], data[CustomerName], data[[#This Row],[CustomerName]])</f>
        <v>45508.015277777777</v>
      </c>
      <c r="Y4556" t="str">
        <f>IF(data[[#This Row],[OrderDateTime]]=data[[#This Row],[FirstOrderDateTime]], "New", "Returning")</f>
        <v>Returning</v>
      </c>
      <c r="Z4556" s="7">
        <f>data[[#This Row],[DeliveryDate]] + data[[#This Row],[DeliveryTime]]</f>
        <v>45693.698611111111</v>
      </c>
      <c r="AA4556" s="7">
        <f>data[[#This Row],[OrderDateTime]] + 1</f>
        <v>45694.007638888892</v>
      </c>
      <c r="AB4556" s="7" t="str">
        <f>IF(data[[#This Row],[DeliveryDateTime]] &lt;= data[[#This Row],[SLADue]], "On Time", "Late")</f>
        <v>On Time</v>
      </c>
    </row>
    <row r="4557" spans="1:28" x14ac:dyDescent="0.2">
      <c r="A4557" t="s">
        <v>5107</v>
      </c>
      <c r="B4557" t="s">
        <v>19</v>
      </c>
      <c r="C4557" t="s">
        <v>61</v>
      </c>
      <c r="D4557" t="s">
        <v>62</v>
      </c>
      <c r="E4557" s="5">
        <v>169.63</v>
      </c>
      <c r="F4557" t="s">
        <v>94</v>
      </c>
      <c r="G4557">
        <v>4</v>
      </c>
      <c r="H4557" s="1">
        <v>45840</v>
      </c>
      <c r="I4557" s="1" t="str">
        <f>TEXT(data[[#This Row],[OrderDate]],"mmm")</f>
        <v>Jul</v>
      </c>
      <c r="J4557" s="6">
        <v>0.62777777777777777</v>
      </c>
      <c r="K4557" s="6" t="str">
        <f>TEXT(data[[#This Row],[OrderTime]],"h")</f>
        <v>15</v>
      </c>
      <c r="L4557" s="1">
        <v>45841</v>
      </c>
      <c r="M4557" s="6">
        <v>0.87777777777777777</v>
      </c>
      <c r="N4557" t="s">
        <v>75</v>
      </c>
      <c r="O4557" t="s">
        <v>802</v>
      </c>
      <c r="P4557" t="s">
        <v>77</v>
      </c>
      <c r="Q4557" t="s">
        <v>53</v>
      </c>
      <c r="R4557" t="s">
        <v>66</v>
      </c>
      <c r="S4557" t="s">
        <v>28</v>
      </c>
      <c r="T4557" t="s">
        <v>29</v>
      </c>
      <c r="U4557" t="s">
        <v>39</v>
      </c>
      <c r="V4557" s="5">
        <f>data[[#This Row],[PriceUSD]]*data[[#This Row],[Quantity]]</f>
        <v>678.52</v>
      </c>
      <c r="W4557" s="7">
        <f>data[[#This Row],[OrderDate]] + TIME(VALUE(LEFT(data[[#This Row],[OrderTime]],2)), VALUE(RIGHT(data[[#This Row],[OrderTime]],2)), 0)</f>
        <v>45840.054166666669</v>
      </c>
      <c r="X4557" s="7">
        <f>_xlfn.MINIFS(data[OrderDateTime], data[CustomerName], data[[#This Row],[CustomerName]])</f>
        <v>45572.054166666669</v>
      </c>
      <c r="Y4557" t="str">
        <f>IF(data[[#This Row],[OrderDateTime]]=data[[#This Row],[FirstOrderDateTime]], "New", "Returning")</f>
        <v>Returning</v>
      </c>
      <c r="Z4557" s="7">
        <f>data[[#This Row],[DeliveryDate]] + data[[#This Row],[DeliveryTime]]</f>
        <v>45841.87777777778</v>
      </c>
      <c r="AA4557" s="7">
        <f>data[[#This Row],[OrderDateTime]] + 1</f>
        <v>45841.054166666669</v>
      </c>
      <c r="AB4557" s="7" t="str">
        <f>IF(data[[#This Row],[DeliveryDateTime]] &lt;= data[[#This Row],[SLADue]], "On Time", "Late")</f>
        <v>Late</v>
      </c>
    </row>
    <row r="4558" spans="1:28" x14ac:dyDescent="0.2">
      <c r="A4558" t="s">
        <v>5108</v>
      </c>
      <c r="B4558" t="s">
        <v>19</v>
      </c>
      <c r="C4558" t="s">
        <v>41</v>
      </c>
      <c r="D4558" t="s">
        <v>42</v>
      </c>
      <c r="E4558" s="5">
        <v>34.380000000000003</v>
      </c>
      <c r="F4558" t="s">
        <v>56</v>
      </c>
      <c r="G4558">
        <v>1</v>
      </c>
      <c r="H4558" s="1">
        <v>45548</v>
      </c>
      <c r="I4558" s="1" t="str">
        <f>TEXT(data[[#This Row],[OrderDate]],"mmm")</f>
        <v>Sep</v>
      </c>
      <c r="J4558" s="6">
        <v>0.54791666666666672</v>
      </c>
      <c r="K4558" s="6" t="str">
        <f>TEXT(data[[#This Row],[OrderTime]],"h")</f>
        <v>13</v>
      </c>
      <c r="L4558" s="1">
        <v>45549</v>
      </c>
      <c r="M4558" s="6">
        <v>0.67291666666666672</v>
      </c>
      <c r="N4558" t="s">
        <v>57</v>
      </c>
      <c r="O4558" t="s">
        <v>565</v>
      </c>
      <c r="P4558" t="s">
        <v>25</v>
      </c>
      <c r="Q4558" t="s">
        <v>26</v>
      </c>
      <c r="R4558" t="s">
        <v>46</v>
      </c>
      <c r="S4558" t="s">
        <v>28</v>
      </c>
      <c r="T4558" t="s">
        <v>29</v>
      </c>
      <c r="U4558" t="s">
        <v>30</v>
      </c>
      <c r="V4558" s="5">
        <f>data[[#This Row],[PriceUSD]]*data[[#This Row],[Quantity]]</f>
        <v>34.380000000000003</v>
      </c>
      <c r="W4558" s="7">
        <f>data[[#This Row],[OrderDate]] + TIME(VALUE(LEFT(data[[#This Row],[OrderTime]],2)), VALUE(RIGHT(data[[#This Row],[OrderTime]],2)), 0)</f>
        <v>45548.046527777777</v>
      </c>
      <c r="X4558" s="7">
        <f>_xlfn.MINIFS(data[OrderDateTime], data[CustomerName], data[[#This Row],[CustomerName]])</f>
        <v>45513.052083333336</v>
      </c>
      <c r="Y4558" t="str">
        <f>IF(data[[#This Row],[OrderDateTime]]=data[[#This Row],[FirstOrderDateTime]], "New", "Returning")</f>
        <v>Returning</v>
      </c>
      <c r="Z4558" s="7">
        <f>data[[#This Row],[DeliveryDate]] + data[[#This Row],[DeliveryTime]]</f>
        <v>45549.67291666667</v>
      </c>
      <c r="AA4558" s="7">
        <f>data[[#This Row],[OrderDateTime]] + 1</f>
        <v>45549.046527777777</v>
      </c>
      <c r="AB4558" s="7" t="str">
        <f>IF(data[[#This Row],[DeliveryDateTime]] &lt;= data[[#This Row],[SLADue]], "On Time", "Late")</f>
        <v>Late</v>
      </c>
    </row>
    <row r="4559" spans="1:28" x14ac:dyDescent="0.2">
      <c r="A4559" t="s">
        <v>5109</v>
      </c>
      <c r="B4559" t="s">
        <v>19</v>
      </c>
      <c r="C4559" t="s">
        <v>69</v>
      </c>
      <c r="D4559" t="s">
        <v>70</v>
      </c>
      <c r="E4559" s="5">
        <v>55.31</v>
      </c>
      <c r="F4559" t="s">
        <v>51</v>
      </c>
      <c r="G4559">
        <v>1</v>
      </c>
      <c r="H4559" s="1">
        <v>45689</v>
      </c>
      <c r="I4559" s="1" t="str">
        <f>TEXT(data[[#This Row],[OrderDate]],"mmm")</f>
        <v>Feb</v>
      </c>
      <c r="J4559" s="6">
        <v>0.59305555555555556</v>
      </c>
      <c r="K4559" s="6" t="str">
        <f>TEXT(data[[#This Row],[OrderTime]],"h")</f>
        <v>14</v>
      </c>
      <c r="L4559" s="1">
        <v>45691</v>
      </c>
      <c r="M4559" s="6">
        <v>0.63472222222222219</v>
      </c>
      <c r="N4559" t="s">
        <v>103</v>
      </c>
      <c r="O4559" t="s">
        <v>988</v>
      </c>
      <c r="P4559" t="s">
        <v>77</v>
      </c>
      <c r="Q4559" t="s">
        <v>53</v>
      </c>
      <c r="R4559" t="s">
        <v>37</v>
      </c>
      <c r="S4559" t="s">
        <v>105</v>
      </c>
      <c r="T4559" t="s">
        <v>29</v>
      </c>
      <c r="U4559" t="s">
        <v>30</v>
      </c>
      <c r="V4559" s="5">
        <f>data[[#This Row],[PriceUSD]]*data[[#This Row],[Quantity]]</f>
        <v>55.31</v>
      </c>
      <c r="W4559" s="7">
        <f>data[[#This Row],[OrderDate]] + TIME(VALUE(LEFT(data[[#This Row],[OrderTime]],2)), VALUE(RIGHT(data[[#This Row],[OrderTime]],2)), 0)</f>
        <v>45689.038888888892</v>
      </c>
      <c r="X4559" s="7">
        <f>_xlfn.MINIFS(data[OrderDateTime], data[CustomerName], data[[#This Row],[CustomerName]])</f>
        <v>45544.061805555553</v>
      </c>
      <c r="Y4559" t="str">
        <f>IF(data[[#This Row],[OrderDateTime]]=data[[#This Row],[FirstOrderDateTime]], "New", "Returning")</f>
        <v>Returning</v>
      </c>
      <c r="Z4559" s="7">
        <f>data[[#This Row],[DeliveryDate]] + data[[#This Row],[DeliveryTime]]</f>
        <v>45691.634722222225</v>
      </c>
      <c r="AA4559" s="7">
        <f>data[[#This Row],[OrderDateTime]] + 1</f>
        <v>45690.038888888892</v>
      </c>
      <c r="AB4559" s="7" t="str">
        <f>IF(data[[#This Row],[DeliveryDateTime]] &lt;= data[[#This Row],[SLADue]], "On Time", "Late")</f>
        <v>Late</v>
      </c>
    </row>
    <row r="4560" spans="1:28" x14ac:dyDescent="0.2">
      <c r="A4560" t="s">
        <v>5110</v>
      </c>
      <c r="B4560" t="s">
        <v>19</v>
      </c>
      <c r="C4560" t="s">
        <v>85</v>
      </c>
      <c r="D4560" t="s">
        <v>86</v>
      </c>
      <c r="E4560" s="5">
        <v>55.85</v>
      </c>
      <c r="F4560" t="s">
        <v>71</v>
      </c>
      <c r="G4560">
        <v>1</v>
      </c>
      <c r="H4560" s="1">
        <v>45735</v>
      </c>
      <c r="I4560" s="1" t="str">
        <f>TEXT(data[[#This Row],[OrderDate]],"mmm")</f>
        <v>Mar</v>
      </c>
      <c r="J4560" s="6">
        <v>0.48194444444444445</v>
      </c>
      <c r="K4560" s="6" t="str">
        <f>TEXT(data[[#This Row],[OrderTime]],"h")</f>
        <v>11</v>
      </c>
      <c r="L4560" s="1">
        <v>45736</v>
      </c>
      <c r="M4560" s="6">
        <v>0.6069444444444444</v>
      </c>
      <c r="N4560" t="s">
        <v>57</v>
      </c>
      <c r="O4560" t="s">
        <v>414</v>
      </c>
      <c r="P4560" t="s">
        <v>25</v>
      </c>
      <c r="Q4560" t="s">
        <v>26</v>
      </c>
      <c r="R4560" t="s">
        <v>90</v>
      </c>
      <c r="S4560" t="s">
        <v>28</v>
      </c>
      <c r="T4560" t="s">
        <v>29</v>
      </c>
      <c r="U4560" t="s">
        <v>39</v>
      </c>
      <c r="V4560" s="5">
        <f>data[[#This Row],[PriceUSD]]*data[[#This Row],[Quantity]]</f>
        <v>55.85</v>
      </c>
      <c r="W4560" s="7">
        <f>data[[#This Row],[OrderDate]] + TIME(VALUE(LEFT(data[[#This Row],[OrderTime]],2)), VALUE(RIGHT(data[[#This Row],[OrderTime]],2)), 0)</f>
        <v>45735.030555555553</v>
      </c>
      <c r="X4560" s="7">
        <f>_xlfn.MINIFS(data[OrderDateTime], data[CustomerName], data[[#This Row],[CustomerName]])</f>
        <v>45513.017361111109</v>
      </c>
      <c r="Y4560" t="str">
        <f>IF(data[[#This Row],[OrderDateTime]]=data[[#This Row],[FirstOrderDateTime]], "New", "Returning")</f>
        <v>Returning</v>
      </c>
      <c r="Z4560" s="7">
        <f>data[[#This Row],[DeliveryDate]] + data[[#This Row],[DeliveryTime]]</f>
        <v>45736.606944444444</v>
      </c>
      <c r="AA4560" s="7">
        <f>data[[#This Row],[OrderDateTime]] + 1</f>
        <v>45736.030555555553</v>
      </c>
      <c r="AB4560" s="7" t="str">
        <f>IF(data[[#This Row],[DeliveryDateTime]] &lt;= data[[#This Row],[SLADue]], "On Time", "Late")</f>
        <v>Late</v>
      </c>
    </row>
    <row r="4561" spans="1:28" x14ac:dyDescent="0.2">
      <c r="A4561" t="s">
        <v>5111</v>
      </c>
      <c r="B4561" t="s">
        <v>19</v>
      </c>
      <c r="C4561" t="s">
        <v>41</v>
      </c>
      <c r="D4561" t="s">
        <v>42</v>
      </c>
      <c r="E4561" s="5">
        <v>41.7</v>
      </c>
      <c r="F4561" t="s">
        <v>56</v>
      </c>
      <c r="G4561">
        <v>1</v>
      </c>
      <c r="H4561" s="1">
        <v>45852</v>
      </c>
      <c r="I4561" s="1" t="str">
        <f>TEXT(data[[#This Row],[OrderDate]],"mmm")</f>
        <v>Jul</v>
      </c>
      <c r="J4561" s="6">
        <v>0.67500000000000004</v>
      </c>
      <c r="K4561" s="6" t="str">
        <f>TEXT(data[[#This Row],[OrderTime]],"h")</f>
        <v>16</v>
      </c>
      <c r="L4561" s="1">
        <v>45853</v>
      </c>
      <c r="M4561" s="6">
        <v>0.78402777777777777</v>
      </c>
      <c r="N4561" t="s">
        <v>98</v>
      </c>
      <c r="O4561" t="s">
        <v>693</v>
      </c>
      <c r="P4561" t="s">
        <v>77</v>
      </c>
      <c r="Q4561" t="s">
        <v>26</v>
      </c>
      <c r="R4561" t="s">
        <v>46</v>
      </c>
      <c r="S4561" t="s">
        <v>28</v>
      </c>
      <c r="T4561" t="s">
        <v>136</v>
      </c>
      <c r="U4561" t="s">
        <v>30</v>
      </c>
      <c r="V4561" s="5">
        <f>data[[#This Row],[PriceUSD]]*data[[#This Row],[Quantity]]</f>
        <v>41.7</v>
      </c>
      <c r="W4561" s="7">
        <f>data[[#This Row],[OrderDate]] + TIME(VALUE(LEFT(data[[#This Row],[OrderTime]],2)), VALUE(RIGHT(data[[#This Row],[OrderTime]],2)), 0)</f>
        <v>45852.052083333336</v>
      </c>
      <c r="X4561" s="7">
        <f>_xlfn.MINIFS(data[OrderDateTime], data[CustomerName], data[[#This Row],[CustomerName]])</f>
        <v>45535.052083333336</v>
      </c>
      <c r="Y4561" t="str">
        <f>IF(data[[#This Row],[OrderDateTime]]=data[[#This Row],[FirstOrderDateTime]], "New", "Returning")</f>
        <v>Returning</v>
      </c>
      <c r="Z4561" s="7">
        <f>data[[#This Row],[DeliveryDate]] + data[[#This Row],[DeliveryTime]]</f>
        <v>45853.78402777778</v>
      </c>
      <c r="AA4561" s="7">
        <f>data[[#This Row],[OrderDateTime]] + 1</f>
        <v>45853.052083333336</v>
      </c>
      <c r="AB4561" s="7" t="str">
        <f>IF(data[[#This Row],[DeliveryDateTime]] &lt;= data[[#This Row],[SLADue]], "On Time", "Late")</f>
        <v>Late</v>
      </c>
    </row>
    <row r="4562" spans="1:28" x14ac:dyDescent="0.2">
      <c r="A4562" t="s">
        <v>5112</v>
      </c>
      <c r="B4562" t="s">
        <v>19</v>
      </c>
      <c r="C4562" t="s">
        <v>49</v>
      </c>
      <c r="D4562" t="s">
        <v>50</v>
      </c>
      <c r="E4562" s="5">
        <v>24.96</v>
      </c>
      <c r="F4562" t="s">
        <v>51</v>
      </c>
      <c r="G4562">
        <v>1</v>
      </c>
      <c r="H4562" s="1">
        <v>45636</v>
      </c>
      <c r="I4562" s="1" t="str">
        <f>TEXT(data[[#This Row],[OrderDate]],"mmm")</f>
        <v>Dec</v>
      </c>
      <c r="J4562" s="6">
        <v>0.81597222222222221</v>
      </c>
      <c r="K4562" s="6" t="str">
        <f>TEXT(data[[#This Row],[OrderTime]],"h")</f>
        <v>19</v>
      </c>
      <c r="L4562" s="1">
        <v>45638</v>
      </c>
      <c r="M4562" s="6">
        <v>0.79097222222222219</v>
      </c>
      <c r="N4562" t="s">
        <v>238</v>
      </c>
      <c r="O4562" t="s">
        <v>218</v>
      </c>
      <c r="P4562" t="s">
        <v>36</v>
      </c>
      <c r="Q4562" t="s">
        <v>26</v>
      </c>
      <c r="R4562" t="s">
        <v>54</v>
      </c>
      <c r="S4562" t="s">
        <v>105</v>
      </c>
      <c r="T4562" t="s">
        <v>38</v>
      </c>
      <c r="U4562" t="s">
        <v>30</v>
      </c>
      <c r="V4562" s="5">
        <f>data[[#This Row],[PriceUSD]]*data[[#This Row],[Quantity]]</f>
        <v>24.96</v>
      </c>
      <c r="W4562" s="7">
        <f>data[[#This Row],[OrderDate]] + TIME(VALUE(LEFT(data[[#This Row],[OrderTime]],2)), VALUE(RIGHT(data[[#This Row],[OrderTime]],2)), 0)</f>
        <v>45636.015277777777</v>
      </c>
      <c r="X4562" s="7">
        <f>_xlfn.MINIFS(data[OrderDateTime], data[CustomerName], data[[#This Row],[CustomerName]])</f>
        <v>45516.030555555553</v>
      </c>
      <c r="Y4562" t="str">
        <f>IF(data[[#This Row],[OrderDateTime]]=data[[#This Row],[FirstOrderDateTime]], "New", "Returning")</f>
        <v>Returning</v>
      </c>
      <c r="Z4562" s="7">
        <f>data[[#This Row],[DeliveryDate]] + data[[#This Row],[DeliveryTime]]</f>
        <v>45638.790972222225</v>
      </c>
      <c r="AA4562" s="7">
        <f>data[[#This Row],[OrderDateTime]] + 1</f>
        <v>45637.015277777777</v>
      </c>
      <c r="AB4562" s="7" t="str">
        <f>IF(data[[#This Row],[DeliveryDateTime]] &lt;= data[[#This Row],[SLADue]], "On Time", "Late")</f>
        <v>Late</v>
      </c>
    </row>
    <row r="4563" spans="1:28" x14ac:dyDescent="0.2">
      <c r="A4563" t="s">
        <v>5113</v>
      </c>
      <c r="B4563" t="s">
        <v>19</v>
      </c>
      <c r="C4563" t="s">
        <v>79</v>
      </c>
      <c r="D4563" t="s">
        <v>80</v>
      </c>
      <c r="E4563" s="5">
        <v>32.11</v>
      </c>
      <c r="F4563" t="s">
        <v>81</v>
      </c>
      <c r="G4563">
        <v>1</v>
      </c>
      <c r="H4563" s="1">
        <v>45718</v>
      </c>
      <c r="I4563" s="1" t="str">
        <f>TEXT(data[[#This Row],[OrderDate]],"mmm")</f>
        <v>Mar</v>
      </c>
      <c r="J4563" s="6">
        <v>0.46319444444444446</v>
      </c>
      <c r="K4563" s="6" t="str">
        <f>TEXT(data[[#This Row],[OrderTime]],"h")</f>
        <v>11</v>
      </c>
      <c r="L4563" s="1">
        <v>45718</v>
      </c>
      <c r="M4563" s="6">
        <v>0.62986111111111109</v>
      </c>
      <c r="N4563" t="s">
        <v>57</v>
      </c>
      <c r="O4563" t="s">
        <v>253</v>
      </c>
      <c r="P4563" t="s">
        <v>25</v>
      </c>
      <c r="Q4563" t="s">
        <v>26</v>
      </c>
      <c r="R4563" t="s">
        <v>83</v>
      </c>
      <c r="S4563" t="s">
        <v>47</v>
      </c>
      <c r="T4563" t="s">
        <v>29</v>
      </c>
      <c r="U4563" t="s">
        <v>39</v>
      </c>
      <c r="V4563" s="5">
        <f>data[[#This Row],[PriceUSD]]*data[[#This Row],[Quantity]]</f>
        <v>32.11</v>
      </c>
      <c r="W4563" s="7">
        <f>data[[#This Row],[OrderDate]] + TIME(VALUE(LEFT(data[[#This Row],[OrderTime]],2)), VALUE(RIGHT(data[[#This Row],[OrderTime]],2)), 0)</f>
        <v>45718.030555555553</v>
      </c>
      <c r="X4563" s="7">
        <f>_xlfn.MINIFS(data[OrderDateTime], data[CustomerName], data[[#This Row],[CustomerName]])</f>
        <v>45543.038888888892</v>
      </c>
      <c r="Y4563" t="str">
        <f>IF(data[[#This Row],[OrderDateTime]]=data[[#This Row],[FirstOrderDateTime]], "New", "Returning")</f>
        <v>Returning</v>
      </c>
      <c r="Z4563" s="7">
        <f>data[[#This Row],[DeliveryDate]] + data[[#This Row],[DeliveryTime]]</f>
        <v>45718.629861111112</v>
      </c>
      <c r="AA4563" s="7">
        <f>data[[#This Row],[OrderDateTime]] + 1</f>
        <v>45719.030555555553</v>
      </c>
      <c r="AB4563" s="7" t="str">
        <f>IF(data[[#This Row],[DeliveryDateTime]] &lt;= data[[#This Row],[SLADue]], "On Time", "Late")</f>
        <v>On Time</v>
      </c>
    </row>
    <row r="4564" spans="1:28" x14ac:dyDescent="0.2">
      <c r="A4564" t="s">
        <v>5114</v>
      </c>
      <c r="B4564" t="s">
        <v>19</v>
      </c>
      <c r="C4564" t="s">
        <v>32</v>
      </c>
      <c r="D4564" t="s">
        <v>33</v>
      </c>
      <c r="E4564" s="5">
        <v>48.55</v>
      </c>
      <c r="F4564" t="s">
        <v>138</v>
      </c>
      <c r="G4564">
        <v>1</v>
      </c>
      <c r="H4564" s="1">
        <v>45746</v>
      </c>
      <c r="I4564" s="1" t="str">
        <f>TEXT(data[[#This Row],[OrderDate]],"mmm")</f>
        <v>Mar</v>
      </c>
      <c r="J4564" s="6">
        <v>0.50763888888888886</v>
      </c>
      <c r="K4564" s="6" t="str">
        <f>TEXT(data[[#This Row],[OrderTime]],"h")</f>
        <v>12</v>
      </c>
      <c r="L4564" s="1">
        <v>45748</v>
      </c>
      <c r="M4564" s="6">
        <v>0.75763888888888886</v>
      </c>
      <c r="N4564" t="s">
        <v>292</v>
      </c>
      <c r="O4564" t="s">
        <v>591</v>
      </c>
      <c r="P4564" t="s">
        <v>77</v>
      </c>
      <c r="Q4564" t="s">
        <v>26</v>
      </c>
      <c r="R4564" t="s">
        <v>37</v>
      </c>
      <c r="S4564" t="s">
        <v>105</v>
      </c>
      <c r="T4564" t="s">
        <v>38</v>
      </c>
      <c r="U4564" t="s">
        <v>30</v>
      </c>
      <c r="V4564" s="5">
        <f>data[[#This Row],[PriceUSD]]*data[[#This Row],[Quantity]]</f>
        <v>48.55</v>
      </c>
      <c r="W4564" s="7">
        <f>data[[#This Row],[OrderDate]] + TIME(VALUE(LEFT(data[[#This Row],[OrderTime]],2)), VALUE(RIGHT(data[[#This Row],[OrderTime]],2)), 0)</f>
        <v>45746.061805555553</v>
      </c>
      <c r="X4564" s="7">
        <f>_xlfn.MINIFS(data[OrderDateTime], data[CustomerName], data[[#This Row],[CustomerName]])</f>
        <v>45510.052083333336</v>
      </c>
      <c r="Y4564" t="str">
        <f>IF(data[[#This Row],[OrderDateTime]]=data[[#This Row],[FirstOrderDateTime]], "New", "Returning")</f>
        <v>Returning</v>
      </c>
      <c r="Z4564" s="7">
        <f>data[[#This Row],[DeliveryDate]] + data[[#This Row],[DeliveryTime]]</f>
        <v>45748.757638888892</v>
      </c>
      <c r="AA4564" s="7">
        <f>data[[#This Row],[OrderDateTime]] + 1</f>
        <v>45747.061805555553</v>
      </c>
      <c r="AB4564" s="7" t="str">
        <f>IF(data[[#This Row],[DeliveryDateTime]] &lt;= data[[#This Row],[SLADue]], "On Time", "Late")</f>
        <v>Late</v>
      </c>
    </row>
    <row r="4565" spans="1:28" x14ac:dyDescent="0.2">
      <c r="A4565" t="s">
        <v>5115</v>
      </c>
      <c r="B4565" t="s">
        <v>19</v>
      </c>
      <c r="C4565" t="s">
        <v>85</v>
      </c>
      <c r="D4565" t="s">
        <v>86</v>
      </c>
      <c r="E4565" s="5">
        <v>57.49</v>
      </c>
      <c r="F4565" t="s">
        <v>87</v>
      </c>
      <c r="G4565">
        <v>1</v>
      </c>
      <c r="H4565" s="1">
        <v>45633</v>
      </c>
      <c r="I4565" s="1" t="str">
        <f>TEXT(data[[#This Row],[OrderDate]],"mmm")</f>
        <v>Dec</v>
      </c>
      <c r="J4565" s="6">
        <v>0.49791666666666667</v>
      </c>
      <c r="K4565" s="6" t="str">
        <f>TEXT(data[[#This Row],[OrderTime]],"h")</f>
        <v>11</v>
      </c>
      <c r="L4565" s="1">
        <v>45633</v>
      </c>
      <c r="M4565" s="6">
        <v>0.74791666666666667</v>
      </c>
      <c r="N4565" t="s">
        <v>23</v>
      </c>
      <c r="O4565" t="s">
        <v>1342</v>
      </c>
      <c r="P4565" t="s">
        <v>25</v>
      </c>
      <c r="Q4565" t="s">
        <v>53</v>
      </c>
      <c r="R4565" t="s">
        <v>90</v>
      </c>
      <c r="S4565" t="s">
        <v>47</v>
      </c>
      <c r="T4565" t="s">
        <v>106</v>
      </c>
      <c r="U4565" t="s">
        <v>30</v>
      </c>
      <c r="V4565" s="5">
        <f>data[[#This Row],[PriceUSD]]*data[[#This Row],[Quantity]]</f>
        <v>57.49</v>
      </c>
      <c r="W4565" s="7">
        <f>data[[#This Row],[OrderDate]] + TIME(VALUE(LEFT(data[[#This Row],[OrderTime]],2)), VALUE(RIGHT(data[[#This Row],[OrderTime]],2)), 0)</f>
        <v>45633.046527777777</v>
      </c>
      <c r="X4565" s="7">
        <f>_xlfn.MINIFS(data[OrderDateTime], data[CustomerName], data[[#This Row],[CustomerName]])</f>
        <v>45549.054166666669</v>
      </c>
      <c r="Y4565" t="str">
        <f>IF(data[[#This Row],[OrderDateTime]]=data[[#This Row],[FirstOrderDateTime]], "New", "Returning")</f>
        <v>Returning</v>
      </c>
      <c r="Z4565" s="7">
        <f>data[[#This Row],[DeliveryDate]] + data[[#This Row],[DeliveryTime]]</f>
        <v>45633.747916666667</v>
      </c>
      <c r="AA4565" s="7">
        <f>data[[#This Row],[OrderDateTime]] + 1</f>
        <v>45634.046527777777</v>
      </c>
      <c r="AB4565" s="7" t="str">
        <f>IF(data[[#This Row],[DeliveryDateTime]] &lt;= data[[#This Row],[SLADue]], "On Time", "Late")</f>
        <v>On Time</v>
      </c>
    </row>
    <row r="4566" spans="1:28" x14ac:dyDescent="0.2">
      <c r="A4566" t="s">
        <v>5116</v>
      </c>
      <c r="B4566" t="s">
        <v>19</v>
      </c>
      <c r="C4566" t="s">
        <v>101</v>
      </c>
      <c r="D4566" t="s">
        <v>102</v>
      </c>
      <c r="E4566" s="5">
        <v>26.53</v>
      </c>
      <c r="F4566" t="s">
        <v>63</v>
      </c>
      <c r="G4566">
        <v>1</v>
      </c>
      <c r="H4566" s="1">
        <v>45607</v>
      </c>
      <c r="I4566" s="1" t="str">
        <f>TEXT(data[[#This Row],[OrderDate]],"mmm")</f>
        <v>Nov</v>
      </c>
      <c r="J4566" s="6">
        <v>0.79374999999999996</v>
      </c>
      <c r="K4566" s="6" t="str">
        <f>TEXT(data[[#This Row],[OrderTime]],"h")</f>
        <v>19</v>
      </c>
      <c r="L4566" s="1">
        <v>45609</v>
      </c>
      <c r="M4566" s="6">
        <v>0.56805555555555554</v>
      </c>
      <c r="N4566" t="s">
        <v>145</v>
      </c>
      <c r="O4566" t="s">
        <v>366</v>
      </c>
      <c r="P4566" t="s">
        <v>77</v>
      </c>
      <c r="Q4566" t="s">
        <v>26</v>
      </c>
      <c r="R4566" t="s">
        <v>83</v>
      </c>
      <c r="S4566" t="s">
        <v>105</v>
      </c>
      <c r="T4566" t="s">
        <v>115</v>
      </c>
      <c r="U4566" t="s">
        <v>39</v>
      </c>
      <c r="V4566" s="5">
        <f>data[[#This Row],[PriceUSD]]*data[[#This Row],[Quantity]]</f>
        <v>26.53</v>
      </c>
      <c r="W4566" s="7">
        <f>data[[#This Row],[OrderDate]] + TIME(VALUE(LEFT(data[[#This Row],[OrderTime]],2)), VALUE(RIGHT(data[[#This Row],[OrderTime]],2)), 0)</f>
        <v>45607.052083333336</v>
      </c>
      <c r="X4566" s="7">
        <f>_xlfn.MINIFS(data[OrderDateTime], data[CustomerName], data[[#This Row],[CustomerName]])</f>
        <v>45506.038888888892</v>
      </c>
      <c r="Y4566" t="str">
        <f>IF(data[[#This Row],[OrderDateTime]]=data[[#This Row],[FirstOrderDateTime]], "New", "Returning")</f>
        <v>Returning</v>
      </c>
      <c r="Z4566" s="7">
        <f>data[[#This Row],[DeliveryDate]] + data[[#This Row],[DeliveryTime]]</f>
        <v>45609.568055555559</v>
      </c>
      <c r="AA4566" s="7">
        <f>data[[#This Row],[OrderDateTime]] + 1</f>
        <v>45608.052083333336</v>
      </c>
      <c r="AB4566" s="7" t="str">
        <f>IF(data[[#This Row],[DeliveryDateTime]] &lt;= data[[#This Row],[SLADue]], "On Time", "Late")</f>
        <v>Late</v>
      </c>
    </row>
    <row r="4567" spans="1:28" x14ac:dyDescent="0.2">
      <c r="A4567" t="s">
        <v>5117</v>
      </c>
      <c r="B4567" t="s">
        <v>19</v>
      </c>
      <c r="C4567" t="s">
        <v>92</v>
      </c>
      <c r="D4567" t="s">
        <v>93</v>
      </c>
      <c r="E4567" s="5">
        <v>84.67</v>
      </c>
      <c r="F4567" t="s">
        <v>63</v>
      </c>
      <c r="G4567">
        <v>1</v>
      </c>
      <c r="H4567" s="1">
        <v>45841</v>
      </c>
      <c r="I4567" s="1" t="str">
        <f>TEXT(data[[#This Row],[OrderDate]],"mmm")</f>
        <v>Jul</v>
      </c>
      <c r="J4567" s="6">
        <v>0.62083333333333335</v>
      </c>
      <c r="K4567" s="6" t="str">
        <f>TEXT(data[[#This Row],[OrderTime]],"h")</f>
        <v>14</v>
      </c>
      <c r="L4567" s="1">
        <v>45842</v>
      </c>
      <c r="M4567" s="6">
        <v>0.78749999999999998</v>
      </c>
      <c r="N4567" t="s">
        <v>326</v>
      </c>
      <c r="O4567" t="s">
        <v>462</v>
      </c>
      <c r="P4567" t="s">
        <v>202</v>
      </c>
      <c r="Q4567" t="s">
        <v>53</v>
      </c>
      <c r="R4567" t="s">
        <v>66</v>
      </c>
      <c r="S4567" t="s">
        <v>28</v>
      </c>
      <c r="T4567" t="s">
        <v>38</v>
      </c>
      <c r="U4567" t="s">
        <v>30</v>
      </c>
      <c r="V4567" s="5">
        <f>data[[#This Row],[PriceUSD]]*data[[#This Row],[Quantity]]</f>
        <v>84.67</v>
      </c>
      <c r="W4567" s="7">
        <f>data[[#This Row],[OrderDate]] + TIME(VALUE(LEFT(data[[#This Row],[OrderTime]],2)), VALUE(RIGHT(data[[#This Row],[OrderTime]],2)), 0)</f>
        <v>45841.022916666669</v>
      </c>
      <c r="X4567" s="7">
        <f>_xlfn.MINIFS(data[OrderDateTime], data[CustomerName], data[[#This Row],[CustomerName]])</f>
        <v>45565.030555555553</v>
      </c>
      <c r="Y4567" t="str">
        <f>IF(data[[#This Row],[OrderDateTime]]=data[[#This Row],[FirstOrderDateTime]], "New", "Returning")</f>
        <v>Returning</v>
      </c>
      <c r="Z4567" s="7">
        <f>data[[#This Row],[DeliveryDate]] + data[[#This Row],[DeliveryTime]]</f>
        <v>45842.787499999999</v>
      </c>
      <c r="AA4567" s="7">
        <f>data[[#This Row],[OrderDateTime]] + 1</f>
        <v>45842.022916666669</v>
      </c>
      <c r="AB4567" s="7" t="str">
        <f>IF(data[[#This Row],[DeliveryDateTime]] &lt;= data[[#This Row],[SLADue]], "On Time", "Late")</f>
        <v>Late</v>
      </c>
    </row>
    <row r="4568" spans="1:28" x14ac:dyDescent="0.2">
      <c r="A4568" t="s">
        <v>5118</v>
      </c>
      <c r="B4568" t="s">
        <v>19</v>
      </c>
      <c r="C4568" t="s">
        <v>61</v>
      </c>
      <c r="D4568" t="s">
        <v>62</v>
      </c>
      <c r="E4568" s="5">
        <v>187.35</v>
      </c>
      <c r="F4568" t="s">
        <v>63</v>
      </c>
      <c r="G4568">
        <v>5</v>
      </c>
      <c r="H4568" s="1">
        <v>45579</v>
      </c>
      <c r="I4568" s="1" t="str">
        <f>TEXT(data[[#This Row],[OrderDate]],"mmm")</f>
        <v>Oct</v>
      </c>
      <c r="J4568" s="6">
        <v>0.43263888888888891</v>
      </c>
      <c r="K4568" s="6" t="str">
        <f>TEXT(data[[#This Row],[OrderTime]],"h")</f>
        <v>10</v>
      </c>
      <c r="L4568" s="1">
        <v>45579</v>
      </c>
      <c r="M4568" s="6">
        <v>0.68263888888888891</v>
      </c>
      <c r="N4568" t="s">
        <v>34</v>
      </c>
      <c r="O4568" t="s">
        <v>270</v>
      </c>
      <c r="P4568" t="s">
        <v>36</v>
      </c>
      <c r="Q4568" t="s">
        <v>53</v>
      </c>
      <c r="R4568" t="s">
        <v>66</v>
      </c>
      <c r="S4568" t="s">
        <v>47</v>
      </c>
      <c r="T4568" t="s">
        <v>38</v>
      </c>
      <c r="U4568" t="s">
        <v>39</v>
      </c>
      <c r="V4568" s="5">
        <f>data[[#This Row],[PriceUSD]]*data[[#This Row],[Quantity]]</f>
        <v>936.75</v>
      </c>
      <c r="W4568" s="7">
        <f>data[[#This Row],[OrderDate]] + TIME(VALUE(LEFT(data[[#This Row],[OrderTime]],2)), VALUE(RIGHT(data[[#This Row],[OrderTime]],2)), 0)</f>
        <v>45579.061805555553</v>
      </c>
      <c r="X4568" s="7">
        <f>_xlfn.MINIFS(data[OrderDateTime], data[CustomerName], data[[#This Row],[CustomerName]])</f>
        <v>45518.054166666669</v>
      </c>
      <c r="Y4568" t="str">
        <f>IF(data[[#This Row],[OrderDateTime]]=data[[#This Row],[FirstOrderDateTime]], "New", "Returning")</f>
        <v>Returning</v>
      </c>
      <c r="Z4568" s="7">
        <f>data[[#This Row],[DeliveryDate]] + data[[#This Row],[DeliveryTime]]</f>
        <v>45579.682638888888</v>
      </c>
      <c r="AA4568" s="7">
        <f>data[[#This Row],[OrderDateTime]] + 1</f>
        <v>45580.061805555553</v>
      </c>
      <c r="AB4568" s="7" t="str">
        <f>IF(data[[#This Row],[DeliveryDateTime]] &lt;= data[[#This Row],[SLADue]], "On Time", "Late")</f>
        <v>On Time</v>
      </c>
    </row>
    <row r="4569" spans="1:28" x14ac:dyDescent="0.2">
      <c r="A4569" t="s">
        <v>5119</v>
      </c>
      <c r="B4569" t="s">
        <v>19</v>
      </c>
      <c r="C4569" t="s">
        <v>101</v>
      </c>
      <c r="D4569" t="s">
        <v>102</v>
      </c>
      <c r="E4569" s="5">
        <v>29.81</v>
      </c>
      <c r="F4569" t="s">
        <v>63</v>
      </c>
      <c r="G4569">
        <v>1</v>
      </c>
      <c r="H4569" s="1">
        <v>45856</v>
      </c>
      <c r="I4569" s="1" t="str">
        <f>TEXT(data[[#This Row],[OrderDate]],"mmm")</f>
        <v>Jul</v>
      </c>
      <c r="J4569" s="6">
        <v>0.89444444444444449</v>
      </c>
      <c r="K4569" s="6" t="str">
        <f>TEXT(data[[#This Row],[OrderTime]],"h")</f>
        <v>21</v>
      </c>
      <c r="L4569" s="1">
        <v>45858</v>
      </c>
      <c r="M4569" s="6">
        <v>0.70138888888888884</v>
      </c>
      <c r="N4569" t="s">
        <v>175</v>
      </c>
      <c r="O4569" t="s">
        <v>881</v>
      </c>
      <c r="P4569" t="s">
        <v>25</v>
      </c>
      <c r="Q4569" t="s">
        <v>53</v>
      </c>
      <c r="R4569" t="s">
        <v>83</v>
      </c>
      <c r="S4569" t="s">
        <v>105</v>
      </c>
      <c r="T4569" t="s">
        <v>115</v>
      </c>
      <c r="U4569" t="s">
        <v>39</v>
      </c>
      <c r="V4569" s="5">
        <f>data[[#This Row],[PriceUSD]]*data[[#This Row],[Quantity]]</f>
        <v>29.81</v>
      </c>
      <c r="W4569" s="7">
        <f>data[[#This Row],[OrderDate]] + TIME(VALUE(LEFT(data[[#This Row],[OrderTime]],2)), VALUE(RIGHT(data[[#This Row],[OrderTime]],2)), 0)</f>
        <v>45856.030555555553</v>
      </c>
      <c r="X4569" s="7">
        <f>_xlfn.MINIFS(data[OrderDateTime], data[CustomerName], data[[#This Row],[CustomerName]])</f>
        <v>45612.022916666669</v>
      </c>
      <c r="Y4569" t="str">
        <f>IF(data[[#This Row],[OrderDateTime]]=data[[#This Row],[FirstOrderDateTime]], "New", "Returning")</f>
        <v>Returning</v>
      </c>
      <c r="Z4569" s="7">
        <f>data[[#This Row],[DeliveryDate]] + data[[#This Row],[DeliveryTime]]</f>
        <v>45858.701388888891</v>
      </c>
      <c r="AA4569" s="7">
        <f>data[[#This Row],[OrderDateTime]] + 1</f>
        <v>45857.030555555553</v>
      </c>
      <c r="AB4569" s="7" t="str">
        <f>IF(data[[#This Row],[DeliveryDateTime]] &lt;= data[[#This Row],[SLADue]], "On Time", "Late")</f>
        <v>Late</v>
      </c>
    </row>
    <row r="4570" spans="1:28" x14ac:dyDescent="0.2">
      <c r="A4570" t="s">
        <v>5120</v>
      </c>
      <c r="B4570" t="s">
        <v>19</v>
      </c>
      <c r="C4570" t="s">
        <v>69</v>
      </c>
      <c r="D4570" t="s">
        <v>70</v>
      </c>
      <c r="E4570" s="5">
        <v>51.27</v>
      </c>
      <c r="F4570" t="s">
        <v>51</v>
      </c>
      <c r="G4570">
        <v>2</v>
      </c>
      <c r="H4570" s="1">
        <v>45764</v>
      </c>
      <c r="I4570" s="1" t="str">
        <f>TEXT(data[[#This Row],[OrderDate]],"mmm")</f>
        <v>Apr</v>
      </c>
      <c r="J4570" s="6">
        <v>0.42986111111111114</v>
      </c>
      <c r="K4570" s="6" t="str">
        <f>TEXT(data[[#This Row],[OrderTime]],"h")</f>
        <v>10</v>
      </c>
      <c r="L4570" s="1">
        <v>45764</v>
      </c>
      <c r="M4570" s="6">
        <v>0.55486111111111114</v>
      </c>
      <c r="N4570" t="s">
        <v>170</v>
      </c>
      <c r="O4570" t="s">
        <v>871</v>
      </c>
      <c r="P4570" t="s">
        <v>36</v>
      </c>
      <c r="Q4570" t="s">
        <v>53</v>
      </c>
      <c r="R4570" t="s">
        <v>37</v>
      </c>
      <c r="S4570" t="s">
        <v>47</v>
      </c>
      <c r="T4570" t="s">
        <v>38</v>
      </c>
      <c r="U4570" t="s">
        <v>30</v>
      </c>
      <c r="V4570" s="5">
        <f>data[[#This Row],[PriceUSD]]*data[[#This Row],[Quantity]]</f>
        <v>102.54</v>
      </c>
      <c r="W4570" s="7">
        <f>data[[#This Row],[OrderDate]] + TIME(VALUE(LEFT(data[[#This Row],[OrderTime]],2)), VALUE(RIGHT(data[[#This Row],[OrderTime]],2)), 0)</f>
        <v>45764.007638888892</v>
      </c>
      <c r="X4570" s="7">
        <f>_xlfn.MINIFS(data[OrderDateTime], data[CustomerName], data[[#This Row],[CustomerName]])</f>
        <v>45673.022916666669</v>
      </c>
      <c r="Y4570" t="str">
        <f>IF(data[[#This Row],[OrderDateTime]]=data[[#This Row],[FirstOrderDateTime]], "New", "Returning")</f>
        <v>Returning</v>
      </c>
      <c r="Z4570" s="7">
        <f>data[[#This Row],[DeliveryDate]] + data[[#This Row],[DeliveryTime]]</f>
        <v>45764.554861111108</v>
      </c>
      <c r="AA4570" s="7">
        <f>data[[#This Row],[OrderDateTime]] + 1</f>
        <v>45765.007638888892</v>
      </c>
      <c r="AB4570" s="7" t="str">
        <f>IF(data[[#This Row],[DeliveryDateTime]] &lt;= data[[#This Row],[SLADue]], "On Time", "Late")</f>
        <v>On Time</v>
      </c>
    </row>
    <row r="4571" spans="1:28" x14ac:dyDescent="0.2">
      <c r="A4571" t="s">
        <v>5121</v>
      </c>
      <c r="B4571" t="s">
        <v>19</v>
      </c>
      <c r="C4571" t="s">
        <v>258</v>
      </c>
      <c r="D4571" t="s">
        <v>259</v>
      </c>
      <c r="E4571" s="5">
        <v>115.93</v>
      </c>
      <c r="F4571" t="s">
        <v>119</v>
      </c>
      <c r="G4571">
        <v>1</v>
      </c>
      <c r="H4571" s="1">
        <v>45630</v>
      </c>
      <c r="I4571" s="1" t="str">
        <f>TEXT(data[[#This Row],[OrderDate]],"mmm")</f>
        <v>Dec</v>
      </c>
      <c r="J4571" s="6">
        <v>0.38541666666666669</v>
      </c>
      <c r="K4571" s="6" t="str">
        <f>TEXT(data[[#This Row],[OrderTime]],"h")</f>
        <v>9</v>
      </c>
      <c r="L4571" s="1">
        <v>45630</v>
      </c>
      <c r="M4571" s="6">
        <v>0.51041666666666663</v>
      </c>
      <c r="N4571" t="s">
        <v>98</v>
      </c>
      <c r="O4571" t="s">
        <v>1371</v>
      </c>
      <c r="P4571" t="s">
        <v>77</v>
      </c>
      <c r="Q4571" t="s">
        <v>26</v>
      </c>
      <c r="R4571" t="s">
        <v>261</v>
      </c>
      <c r="S4571" t="s">
        <v>47</v>
      </c>
      <c r="T4571" t="s">
        <v>29</v>
      </c>
      <c r="U4571" t="s">
        <v>30</v>
      </c>
      <c r="V4571" s="5">
        <f>data[[#This Row],[PriceUSD]]*data[[#This Row],[Quantity]]</f>
        <v>115.93</v>
      </c>
      <c r="W4571" s="7">
        <f>data[[#This Row],[OrderDate]] + TIME(VALUE(LEFT(data[[#This Row],[OrderTime]],2)), VALUE(RIGHT(data[[#This Row],[OrderTime]],2)), 0)</f>
        <v>45630.046527777777</v>
      </c>
      <c r="X4571" s="7">
        <f>_xlfn.MINIFS(data[OrderDateTime], data[CustomerName], data[[#This Row],[CustomerName]])</f>
        <v>45525.007638888892</v>
      </c>
      <c r="Y4571" t="str">
        <f>IF(data[[#This Row],[OrderDateTime]]=data[[#This Row],[FirstOrderDateTime]], "New", "Returning")</f>
        <v>Returning</v>
      </c>
      <c r="Z4571" s="7">
        <f>data[[#This Row],[DeliveryDate]] + data[[#This Row],[DeliveryTime]]</f>
        <v>45630.510416666664</v>
      </c>
      <c r="AA4571" s="7">
        <f>data[[#This Row],[OrderDateTime]] + 1</f>
        <v>45631.046527777777</v>
      </c>
      <c r="AB4571" s="7" t="str">
        <f>IF(data[[#This Row],[DeliveryDateTime]] &lt;= data[[#This Row],[SLADue]], "On Time", "Late")</f>
        <v>On Time</v>
      </c>
    </row>
    <row r="4572" spans="1:28" x14ac:dyDescent="0.2">
      <c r="A4572" t="s">
        <v>5122</v>
      </c>
      <c r="B4572" t="s">
        <v>19</v>
      </c>
      <c r="C4572" t="s">
        <v>101</v>
      </c>
      <c r="D4572" t="s">
        <v>102</v>
      </c>
      <c r="E4572" s="5">
        <v>26.98</v>
      </c>
      <c r="F4572" t="s">
        <v>81</v>
      </c>
      <c r="G4572">
        <v>1</v>
      </c>
      <c r="H4572" s="1">
        <v>45846</v>
      </c>
      <c r="I4572" s="1" t="str">
        <f>TEXT(data[[#This Row],[OrderDate]],"mmm")</f>
        <v>Jul</v>
      </c>
      <c r="J4572" s="6">
        <v>0.57222222222222219</v>
      </c>
      <c r="K4572" s="6" t="str">
        <f>TEXT(data[[#This Row],[OrderTime]],"h")</f>
        <v>13</v>
      </c>
      <c r="L4572" s="1">
        <v>45847</v>
      </c>
      <c r="M4572" s="6">
        <v>0.57222222222222219</v>
      </c>
      <c r="N4572" t="s">
        <v>75</v>
      </c>
      <c r="O4572" t="s">
        <v>567</v>
      </c>
      <c r="P4572" t="s">
        <v>25</v>
      </c>
      <c r="Q4572" t="s">
        <v>53</v>
      </c>
      <c r="R4572" t="s">
        <v>83</v>
      </c>
      <c r="S4572" t="s">
        <v>28</v>
      </c>
      <c r="T4572" t="s">
        <v>143</v>
      </c>
      <c r="U4572" t="s">
        <v>30</v>
      </c>
      <c r="V4572" s="5">
        <f>data[[#This Row],[PriceUSD]]*data[[#This Row],[Quantity]]</f>
        <v>26.98</v>
      </c>
      <c r="W4572" s="7">
        <f>data[[#This Row],[OrderDate]] + TIME(VALUE(LEFT(data[[#This Row],[OrderTime]],2)), VALUE(RIGHT(data[[#This Row],[OrderTime]],2)), 0)</f>
        <v>45846.015277777777</v>
      </c>
      <c r="X4572" s="7">
        <f>_xlfn.MINIFS(data[OrderDateTime], data[CustomerName], data[[#This Row],[CustomerName]])</f>
        <v>45515.022916666669</v>
      </c>
      <c r="Y4572" t="str">
        <f>IF(data[[#This Row],[OrderDateTime]]=data[[#This Row],[FirstOrderDateTime]], "New", "Returning")</f>
        <v>Returning</v>
      </c>
      <c r="Z4572" s="7">
        <f>data[[#This Row],[DeliveryDate]] + data[[#This Row],[DeliveryTime]]</f>
        <v>45847.572222222225</v>
      </c>
      <c r="AA4572" s="7">
        <f>data[[#This Row],[OrderDateTime]] + 1</f>
        <v>45847.015277777777</v>
      </c>
      <c r="AB4572" s="7" t="str">
        <f>IF(data[[#This Row],[DeliveryDateTime]] &lt;= data[[#This Row],[SLADue]], "On Time", "Late")</f>
        <v>Late</v>
      </c>
    </row>
    <row r="4573" spans="1:28" x14ac:dyDescent="0.2">
      <c r="A4573" t="s">
        <v>5123</v>
      </c>
      <c r="B4573" t="s">
        <v>19</v>
      </c>
      <c r="C4573" t="s">
        <v>190</v>
      </c>
      <c r="D4573" t="s">
        <v>191</v>
      </c>
      <c r="E4573" s="5">
        <v>21.41</v>
      </c>
      <c r="F4573" t="s">
        <v>71</v>
      </c>
      <c r="G4573">
        <v>5</v>
      </c>
      <c r="H4573" s="1">
        <v>45581</v>
      </c>
      <c r="I4573" s="1" t="str">
        <f>TEXT(data[[#This Row],[OrderDate]],"mmm")</f>
        <v>Oct</v>
      </c>
      <c r="J4573" s="6">
        <v>0.86597222222222225</v>
      </c>
      <c r="K4573" s="6" t="str">
        <f>TEXT(data[[#This Row],[OrderTime]],"h")</f>
        <v>20</v>
      </c>
      <c r="L4573" s="1">
        <v>45582</v>
      </c>
      <c r="M4573" s="6">
        <v>0.86597222222222225</v>
      </c>
      <c r="N4573" t="s">
        <v>103</v>
      </c>
      <c r="O4573" t="s">
        <v>637</v>
      </c>
      <c r="P4573" t="s">
        <v>77</v>
      </c>
      <c r="Q4573" t="s">
        <v>26</v>
      </c>
      <c r="R4573" t="s">
        <v>192</v>
      </c>
      <c r="S4573" t="s">
        <v>28</v>
      </c>
      <c r="T4573" t="s">
        <v>106</v>
      </c>
      <c r="U4573" t="s">
        <v>39</v>
      </c>
      <c r="V4573" s="5">
        <f>data[[#This Row],[PriceUSD]]*data[[#This Row],[Quantity]]</f>
        <v>107.05</v>
      </c>
      <c r="W4573" s="7">
        <f>data[[#This Row],[OrderDate]] + TIME(VALUE(LEFT(data[[#This Row],[OrderTime]],2)), VALUE(RIGHT(data[[#This Row],[OrderTime]],2)), 0)</f>
        <v>45581.015277777777</v>
      </c>
      <c r="X4573" s="7">
        <f>_xlfn.MINIFS(data[OrderDateTime], data[CustomerName], data[[#This Row],[CustomerName]])</f>
        <v>45540.052083333336</v>
      </c>
      <c r="Y4573" t="str">
        <f>IF(data[[#This Row],[OrderDateTime]]=data[[#This Row],[FirstOrderDateTime]], "New", "Returning")</f>
        <v>Returning</v>
      </c>
      <c r="Z4573" s="7">
        <f>data[[#This Row],[DeliveryDate]] + data[[#This Row],[DeliveryTime]]</f>
        <v>45582.865972222222</v>
      </c>
      <c r="AA4573" s="7">
        <f>data[[#This Row],[OrderDateTime]] + 1</f>
        <v>45582.015277777777</v>
      </c>
      <c r="AB4573" s="7" t="str">
        <f>IF(data[[#This Row],[DeliveryDateTime]] &lt;= data[[#This Row],[SLADue]], "On Time", "Late")</f>
        <v>Late</v>
      </c>
    </row>
    <row r="4574" spans="1:28" x14ac:dyDescent="0.2">
      <c r="A4574" t="s">
        <v>5124</v>
      </c>
      <c r="B4574" t="s">
        <v>19</v>
      </c>
      <c r="C4574" t="s">
        <v>69</v>
      </c>
      <c r="D4574" t="s">
        <v>70</v>
      </c>
      <c r="E4574" s="5">
        <v>53.55</v>
      </c>
      <c r="F4574" t="s">
        <v>56</v>
      </c>
      <c r="G4574">
        <v>1</v>
      </c>
      <c r="H4574" s="1">
        <v>45695</v>
      </c>
      <c r="I4574" s="1" t="str">
        <f>TEXT(data[[#This Row],[OrderDate]],"mmm")</f>
        <v>Feb</v>
      </c>
      <c r="J4574" s="6">
        <v>0.80972222222222223</v>
      </c>
      <c r="K4574" s="6" t="str">
        <f>TEXT(data[[#This Row],[OrderTime]],"h")</f>
        <v>19</v>
      </c>
      <c r="L4574" s="1">
        <v>45696</v>
      </c>
      <c r="M4574" s="6">
        <v>0.85138888888888886</v>
      </c>
      <c r="N4574" t="s">
        <v>213</v>
      </c>
      <c r="O4574" t="s">
        <v>1542</v>
      </c>
      <c r="P4574" t="s">
        <v>36</v>
      </c>
      <c r="Q4574" t="s">
        <v>53</v>
      </c>
      <c r="R4574" t="s">
        <v>37</v>
      </c>
      <c r="S4574" t="s">
        <v>28</v>
      </c>
      <c r="T4574" t="s">
        <v>29</v>
      </c>
      <c r="U4574" t="s">
        <v>30</v>
      </c>
      <c r="V4574" s="5">
        <f>data[[#This Row],[PriceUSD]]*data[[#This Row],[Quantity]]</f>
        <v>53.55</v>
      </c>
      <c r="W4574" s="7">
        <f>data[[#This Row],[OrderDate]] + TIME(VALUE(LEFT(data[[#This Row],[OrderTime]],2)), VALUE(RIGHT(data[[#This Row],[OrderTime]],2)), 0)</f>
        <v>45695.015277777777</v>
      </c>
      <c r="X4574" s="7">
        <f>_xlfn.MINIFS(data[OrderDateTime], data[CustomerName], data[[#This Row],[CustomerName]])</f>
        <v>45510.007638888892</v>
      </c>
      <c r="Y4574" t="str">
        <f>IF(data[[#This Row],[OrderDateTime]]=data[[#This Row],[FirstOrderDateTime]], "New", "Returning")</f>
        <v>Returning</v>
      </c>
      <c r="Z4574" s="7">
        <f>data[[#This Row],[DeliveryDate]] + data[[#This Row],[DeliveryTime]]</f>
        <v>45696.851388888892</v>
      </c>
      <c r="AA4574" s="7">
        <f>data[[#This Row],[OrderDateTime]] + 1</f>
        <v>45696.015277777777</v>
      </c>
      <c r="AB4574" s="7" t="str">
        <f>IF(data[[#This Row],[DeliveryDateTime]] &lt;= data[[#This Row],[SLADue]], "On Time", "Late")</f>
        <v>Late</v>
      </c>
    </row>
    <row r="4575" spans="1:28" x14ac:dyDescent="0.2">
      <c r="A4575" t="s">
        <v>5125</v>
      </c>
      <c r="B4575" t="s">
        <v>19</v>
      </c>
      <c r="C4575" t="s">
        <v>101</v>
      </c>
      <c r="D4575" t="s">
        <v>102</v>
      </c>
      <c r="E4575" s="5">
        <v>31.12</v>
      </c>
      <c r="F4575" t="s">
        <v>63</v>
      </c>
      <c r="G4575">
        <v>1</v>
      </c>
      <c r="H4575" s="1">
        <v>45812</v>
      </c>
      <c r="I4575" s="1" t="str">
        <f>TEXT(data[[#This Row],[OrderDate]],"mmm")</f>
        <v>Jun</v>
      </c>
      <c r="J4575" s="6">
        <v>0.73124999999999996</v>
      </c>
      <c r="K4575" s="6" t="str">
        <f>TEXT(data[[#This Row],[OrderTime]],"h")</f>
        <v>17</v>
      </c>
      <c r="L4575" s="1">
        <v>45813</v>
      </c>
      <c r="M4575" s="6">
        <v>0.81458333333333333</v>
      </c>
      <c r="N4575" t="s">
        <v>148</v>
      </c>
      <c r="O4575" t="s">
        <v>1787</v>
      </c>
      <c r="P4575" t="s">
        <v>25</v>
      </c>
      <c r="Q4575" t="s">
        <v>26</v>
      </c>
      <c r="R4575" t="s">
        <v>83</v>
      </c>
      <c r="S4575" t="s">
        <v>28</v>
      </c>
      <c r="T4575" t="s">
        <v>38</v>
      </c>
      <c r="U4575" t="s">
        <v>39</v>
      </c>
      <c r="V4575" s="5">
        <f>data[[#This Row],[PriceUSD]]*data[[#This Row],[Quantity]]</f>
        <v>31.12</v>
      </c>
      <c r="W4575" s="7">
        <f>data[[#This Row],[OrderDate]] + TIME(VALUE(LEFT(data[[#This Row],[OrderTime]],2)), VALUE(RIGHT(data[[#This Row],[OrderTime]],2)), 0)</f>
        <v>45812.017361111109</v>
      </c>
      <c r="X4575" s="7">
        <f>_xlfn.MINIFS(data[OrderDateTime], data[CustomerName], data[[#This Row],[CustomerName]])</f>
        <v>45531.030555555553</v>
      </c>
      <c r="Y4575" t="str">
        <f>IF(data[[#This Row],[OrderDateTime]]=data[[#This Row],[FirstOrderDateTime]], "New", "Returning")</f>
        <v>Returning</v>
      </c>
      <c r="Z4575" s="7">
        <f>data[[#This Row],[DeliveryDate]] + data[[#This Row],[DeliveryTime]]</f>
        <v>45813.814583333333</v>
      </c>
      <c r="AA4575" s="7">
        <f>data[[#This Row],[OrderDateTime]] + 1</f>
        <v>45813.017361111109</v>
      </c>
      <c r="AB4575" s="7" t="str">
        <f>IF(data[[#This Row],[DeliveryDateTime]] &lt;= data[[#This Row],[SLADue]], "On Time", "Late")</f>
        <v>Late</v>
      </c>
    </row>
    <row r="4576" spans="1:28" x14ac:dyDescent="0.2">
      <c r="A4576" t="s">
        <v>5126</v>
      </c>
      <c r="B4576" t="s">
        <v>19</v>
      </c>
      <c r="C4576" t="s">
        <v>258</v>
      </c>
      <c r="D4576" t="s">
        <v>259</v>
      </c>
      <c r="E4576" s="5">
        <v>107.77</v>
      </c>
      <c r="F4576" t="s">
        <v>182</v>
      </c>
      <c r="G4576">
        <v>1</v>
      </c>
      <c r="H4576" s="1">
        <v>45661</v>
      </c>
      <c r="I4576" s="1" t="str">
        <f>TEXT(data[[#This Row],[OrderDate]],"mmm")</f>
        <v>Jan</v>
      </c>
      <c r="J4576" s="6">
        <v>0.67638888888888893</v>
      </c>
      <c r="K4576" s="6" t="str">
        <f>TEXT(data[[#This Row],[OrderTime]],"h")</f>
        <v>16</v>
      </c>
      <c r="L4576" s="1">
        <v>45662</v>
      </c>
      <c r="M4576" s="6">
        <v>0.87291666666666667</v>
      </c>
      <c r="N4576" t="s">
        <v>75</v>
      </c>
      <c r="O4576" t="s">
        <v>1265</v>
      </c>
      <c r="P4576" t="s">
        <v>25</v>
      </c>
      <c r="Q4576" t="s">
        <v>53</v>
      </c>
      <c r="R4576" t="s">
        <v>261</v>
      </c>
      <c r="S4576" t="s">
        <v>28</v>
      </c>
      <c r="T4576" t="s">
        <v>136</v>
      </c>
      <c r="U4576" t="s">
        <v>30</v>
      </c>
      <c r="V4576" s="5">
        <f>data[[#This Row],[PriceUSD]]*data[[#This Row],[Quantity]]</f>
        <v>107.77</v>
      </c>
      <c r="W4576" s="7">
        <f>data[[#This Row],[OrderDate]] + TIME(VALUE(LEFT(data[[#This Row],[OrderTime]],2)), VALUE(RIGHT(data[[#This Row],[OrderTime]],2)), 0)</f>
        <v>45661.061805555553</v>
      </c>
      <c r="X4576" s="7">
        <f>_xlfn.MINIFS(data[OrderDateTime], data[CustomerName], data[[#This Row],[CustomerName]])</f>
        <v>45508.054166666669</v>
      </c>
      <c r="Y4576" t="str">
        <f>IF(data[[#This Row],[OrderDateTime]]=data[[#This Row],[FirstOrderDateTime]], "New", "Returning")</f>
        <v>Returning</v>
      </c>
      <c r="Z4576" s="7">
        <f>data[[#This Row],[DeliveryDate]] + data[[#This Row],[DeliveryTime]]</f>
        <v>45662.872916666667</v>
      </c>
      <c r="AA4576" s="7">
        <f>data[[#This Row],[OrderDateTime]] + 1</f>
        <v>45662.061805555553</v>
      </c>
      <c r="AB4576" s="7" t="str">
        <f>IF(data[[#This Row],[DeliveryDateTime]] &lt;= data[[#This Row],[SLADue]], "On Time", "Late")</f>
        <v>Late</v>
      </c>
    </row>
    <row r="4577" spans="1:28" x14ac:dyDescent="0.2">
      <c r="A4577" t="s">
        <v>5127</v>
      </c>
      <c r="B4577" t="s">
        <v>19</v>
      </c>
      <c r="C4577" t="s">
        <v>20</v>
      </c>
      <c r="D4577" t="s">
        <v>21</v>
      </c>
      <c r="E4577" s="5">
        <v>19.510000000000002</v>
      </c>
      <c r="F4577" t="s">
        <v>71</v>
      </c>
      <c r="G4577">
        <v>1</v>
      </c>
      <c r="H4577" s="1">
        <v>45538</v>
      </c>
      <c r="I4577" s="1" t="str">
        <f>TEXT(data[[#This Row],[OrderDate]],"mmm")</f>
        <v>Sep</v>
      </c>
      <c r="J4577" s="6">
        <v>0.57222222222222219</v>
      </c>
      <c r="K4577" s="6" t="str">
        <f>TEXT(data[[#This Row],[OrderTime]],"h")</f>
        <v>13</v>
      </c>
      <c r="L4577" s="1">
        <v>45538</v>
      </c>
      <c r="M4577" s="6">
        <v>0.69722222222222219</v>
      </c>
      <c r="N4577" t="s">
        <v>502</v>
      </c>
      <c r="O4577" t="s">
        <v>89</v>
      </c>
      <c r="P4577" t="s">
        <v>202</v>
      </c>
      <c r="Q4577" t="s">
        <v>26</v>
      </c>
      <c r="R4577" t="s">
        <v>27</v>
      </c>
      <c r="S4577" t="s">
        <v>47</v>
      </c>
      <c r="T4577" t="s">
        <v>106</v>
      </c>
      <c r="U4577" t="s">
        <v>30</v>
      </c>
      <c r="V4577" s="5">
        <f>data[[#This Row],[PriceUSD]]*data[[#This Row],[Quantity]]</f>
        <v>19.510000000000002</v>
      </c>
      <c r="W4577" s="7">
        <f>data[[#This Row],[OrderDate]] + TIME(VALUE(LEFT(data[[#This Row],[OrderTime]],2)), VALUE(RIGHT(data[[#This Row],[OrderTime]],2)), 0)</f>
        <v>45538.015277777777</v>
      </c>
      <c r="X4577" s="7">
        <f>_xlfn.MINIFS(data[OrderDateTime], data[CustomerName], data[[#This Row],[CustomerName]])</f>
        <v>45514.038888888892</v>
      </c>
      <c r="Y4577" t="str">
        <f>IF(data[[#This Row],[OrderDateTime]]=data[[#This Row],[FirstOrderDateTime]], "New", "Returning")</f>
        <v>Returning</v>
      </c>
      <c r="Z4577" s="7">
        <f>data[[#This Row],[DeliveryDate]] + data[[#This Row],[DeliveryTime]]</f>
        <v>45538.697222222225</v>
      </c>
      <c r="AA4577" s="7">
        <f>data[[#This Row],[OrderDateTime]] + 1</f>
        <v>45539.015277777777</v>
      </c>
      <c r="AB4577" s="7" t="str">
        <f>IF(data[[#This Row],[DeliveryDateTime]] &lt;= data[[#This Row],[SLADue]], "On Time", "Late")</f>
        <v>On Time</v>
      </c>
    </row>
    <row r="4578" spans="1:28" x14ac:dyDescent="0.2">
      <c r="A4578" t="s">
        <v>5128</v>
      </c>
      <c r="B4578" t="s">
        <v>19</v>
      </c>
      <c r="C4578" t="s">
        <v>41</v>
      </c>
      <c r="D4578" t="s">
        <v>42</v>
      </c>
      <c r="E4578" s="5">
        <v>36.369999999999997</v>
      </c>
      <c r="F4578" t="s">
        <v>51</v>
      </c>
      <c r="G4578">
        <v>1</v>
      </c>
      <c r="H4578" s="1">
        <v>45659</v>
      </c>
      <c r="I4578" s="1" t="str">
        <f>TEXT(data[[#This Row],[OrderDate]],"mmm")</f>
        <v>Jan</v>
      </c>
      <c r="J4578" s="6">
        <v>0.54791666666666672</v>
      </c>
      <c r="K4578" s="6" t="str">
        <f>TEXT(data[[#This Row],[OrderTime]],"h")</f>
        <v>13</v>
      </c>
      <c r="L4578" s="1">
        <v>45660</v>
      </c>
      <c r="M4578" s="6">
        <v>0.63124999999999998</v>
      </c>
      <c r="N4578" t="s">
        <v>123</v>
      </c>
      <c r="O4578" t="s">
        <v>320</v>
      </c>
      <c r="P4578" t="s">
        <v>36</v>
      </c>
      <c r="Q4578" t="s">
        <v>26</v>
      </c>
      <c r="R4578" t="s">
        <v>46</v>
      </c>
      <c r="S4578" t="s">
        <v>28</v>
      </c>
      <c r="T4578" t="s">
        <v>38</v>
      </c>
      <c r="U4578" t="s">
        <v>67</v>
      </c>
      <c r="V4578" s="5">
        <f>data[[#This Row],[PriceUSD]]*data[[#This Row],[Quantity]]</f>
        <v>36.369999999999997</v>
      </c>
      <c r="W4578" s="7">
        <f>data[[#This Row],[OrderDate]] + TIME(VALUE(LEFT(data[[#This Row],[OrderTime]],2)), VALUE(RIGHT(data[[#This Row],[OrderTime]],2)), 0)</f>
        <v>45659.046527777777</v>
      </c>
      <c r="X4578" s="7">
        <f>_xlfn.MINIFS(data[OrderDateTime], data[CustomerName], data[[#This Row],[CustomerName]])</f>
        <v>45548.038888888892</v>
      </c>
      <c r="Y4578" t="str">
        <f>IF(data[[#This Row],[OrderDateTime]]=data[[#This Row],[FirstOrderDateTime]], "New", "Returning")</f>
        <v>Returning</v>
      </c>
      <c r="Z4578" s="7">
        <f>data[[#This Row],[DeliveryDate]] + data[[#This Row],[DeliveryTime]]</f>
        <v>45660.631249999999</v>
      </c>
      <c r="AA4578" s="7">
        <f>data[[#This Row],[OrderDateTime]] + 1</f>
        <v>45660.046527777777</v>
      </c>
      <c r="AB4578" s="7" t="str">
        <f>IF(data[[#This Row],[DeliveryDateTime]] &lt;= data[[#This Row],[SLADue]], "On Time", "Late")</f>
        <v>Late</v>
      </c>
    </row>
    <row r="4579" spans="1:28" x14ac:dyDescent="0.2">
      <c r="A4579" t="s">
        <v>5129</v>
      </c>
      <c r="B4579" t="s">
        <v>19</v>
      </c>
      <c r="C4579" t="s">
        <v>41</v>
      </c>
      <c r="D4579" t="s">
        <v>42</v>
      </c>
      <c r="E4579" s="5">
        <v>32.94</v>
      </c>
      <c r="F4579" t="s">
        <v>74</v>
      </c>
      <c r="G4579">
        <v>3</v>
      </c>
      <c r="H4579" s="1">
        <v>45814</v>
      </c>
      <c r="I4579" s="1" t="str">
        <f>TEXT(data[[#This Row],[OrderDate]],"mmm")</f>
        <v>Jun</v>
      </c>
      <c r="J4579" s="6">
        <v>0.87291666666666667</v>
      </c>
      <c r="K4579" s="6" t="str">
        <f>TEXT(data[[#This Row],[OrderTime]],"h")</f>
        <v>20</v>
      </c>
      <c r="L4579" s="1">
        <v>45816</v>
      </c>
      <c r="M4579" s="6">
        <v>0.52222222222222225</v>
      </c>
      <c r="N4579" t="s">
        <v>170</v>
      </c>
      <c r="O4579" t="s">
        <v>335</v>
      </c>
      <c r="P4579" t="s">
        <v>36</v>
      </c>
      <c r="Q4579" t="s">
        <v>53</v>
      </c>
      <c r="R4579" t="s">
        <v>46</v>
      </c>
      <c r="S4579" t="s">
        <v>105</v>
      </c>
      <c r="T4579" t="s">
        <v>29</v>
      </c>
      <c r="U4579" t="s">
        <v>30</v>
      </c>
      <c r="V4579" s="5">
        <f>data[[#This Row],[PriceUSD]]*data[[#This Row],[Quantity]]</f>
        <v>98.82</v>
      </c>
      <c r="W4579" s="7">
        <f>data[[#This Row],[OrderDate]] + TIME(VALUE(LEFT(data[[#This Row],[OrderTime]],2)), VALUE(RIGHT(data[[#This Row],[OrderTime]],2)), 0)</f>
        <v>45814.046527777777</v>
      </c>
      <c r="X4579" s="7">
        <f>_xlfn.MINIFS(data[OrderDateTime], data[CustomerName], data[[#This Row],[CustomerName]])</f>
        <v>45530.061805555553</v>
      </c>
      <c r="Y4579" t="str">
        <f>IF(data[[#This Row],[OrderDateTime]]=data[[#This Row],[FirstOrderDateTime]], "New", "Returning")</f>
        <v>Returning</v>
      </c>
      <c r="Z4579" s="7">
        <f>data[[#This Row],[DeliveryDate]] + data[[#This Row],[DeliveryTime]]</f>
        <v>45816.522222222222</v>
      </c>
      <c r="AA4579" s="7">
        <f>data[[#This Row],[OrderDateTime]] + 1</f>
        <v>45815.046527777777</v>
      </c>
      <c r="AB4579" s="7" t="str">
        <f>IF(data[[#This Row],[DeliveryDateTime]] &lt;= data[[#This Row],[SLADue]], "On Time", "Late")</f>
        <v>Late</v>
      </c>
    </row>
    <row r="4580" spans="1:28" x14ac:dyDescent="0.2">
      <c r="A4580" t="s">
        <v>5130</v>
      </c>
      <c r="B4580" t="s">
        <v>19</v>
      </c>
      <c r="C4580" t="s">
        <v>258</v>
      </c>
      <c r="D4580" t="s">
        <v>259</v>
      </c>
      <c r="E4580" s="5">
        <v>118.64</v>
      </c>
      <c r="F4580" t="s">
        <v>119</v>
      </c>
      <c r="G4580">
        <v>2</v>
      </c>
      <c r="H4580" s="1">
        <v>45612</v>
      </c>
      <c r="I4580" s="1" t="str">
        <f>TEXT(data[[#This Row],[OrderDate]],"mmm")</f>
        <v>Nov</v>
      </c>
      <c r="J4580" s="6">
        <v>0.49930555555555556</v>
      </c>
      <c r="K4580" s="6" t="str">
        <f>TEXT(data[[#This Row],[OrderTime]],"h")</f>
        <v>11</v>
      </c>
      <c r="L4580" s="1">
        <v>45612</v>
      </c>
      <c r="M4580" s="6">
        <v>0.70763888888888893</v>
      </c>
      <c r="N4580" t="s">
        <v>120</v>
      </c>
      <c r="O4580" t="s">
        <v>784</v>
      </c>
      <c r="P4580" t="s">
        <v>25</v>
      </c>
      <c r="Q4580" t="s">
        <v>26</v>
      </c>
      <c r="R4580" t="s">
        <v>261</v>
      </c>
      <c r="S4580" t="s">
        <v>47</v>
      </c>
      <c r="T4580" t="s">
        <v>38</v>
      </c>
      <c r="U4580" t="s">
        <v>67</v>
      </c>
      <c r="V4580" s="5">
        <f>data[[#This Row],[PriceUSD]]*data[[#This Row],[Quantity]]</f>
        <v>237.28</v>
      </c>
      <c r="W4580" s="7">
        <f>data[[#This Row],[OrderDate]] + TIME(VALUE(LEFT(data[[#This Row],[OrderTime]],2)), VALUE(RIGHT(data[[#This Row],[OrderTime]],2)), 0)</f>
        <v>45612.038888888892</v>
      </c>
      <c r="X4580" s="7">
        <f>_xlfn.MINIFS(data[OrderDateTime], data[CustomerName], data[[#This Row],[CustomerName]])</f>
        <v>45570.038888888892</v>
      </c>
      <c r="Y4580" t="str">
        <f>IF(data[[#This Row],[OrderDateTime]]=data[[#This Row],[FirstOrderDateTime]], "New", "Returning")</f>
        <v>Returning</v>
      </c>
      <c r="Z4580" s="7">
        <f>data[[#This Row],[DeliveryDate]] + data[[#This Row],[DeliveryTime]]</f>
        <v>45612.707638888889</v>
      </c>
      <c r="AA4580" s="7">
        <f>data[[#This Row],[OrderDateTime]] + 1</f>
        <v>45613.038888888892</v>
      </c>
      <c r="AB4580" s="7" t="str">
        <f>IF(data[[#This Row],[DeliveryDateTime]] &lt;= data[[#This Row],[SLADue]], "On Time", "Late")</f>
        <v>On Time</v>
      </c>
    </row>
    <row r="4581" spans="1:28" x14ac:dyDescent="0.2">
      <c r="A4581" t="s">
        <v>5131</v>
      </c>
      <c r="B4581" t="s">
        <v>19</v>
      </c>
      <c r="C4581" t="s">
        <v>110</v>
      </c>
      <c r="D4581" t="s">
        <v>111</v>
      </c>
      <c r="E4581" s="5">
        <v>13.53</v>
      </c>
      <c r="F4581" t="s">
        <v>71</v>
      </c>
      <c r="G4581">
        <v>1</v>
      </c>
      <c r="H4581" s="1">
        <v>45649</v>
      </c>
      <c r="I4581" s="1" t="str">
        <f>TEXT(data[[#This Row],[OrderDate]],"mmm")</f>
        <v>Dec</v>
      </c>
      <c r="J4581" s="6">
        <v>0.47152777777777777</v>
      </c>
      <c r="K4581" s="6" t="str">
        <f>TEXT(data[[#This Row],[OrderTime]],"h")</f>
        <v>11</v>
      </c>
      <c r="L4581" s="1">
        <v>45649</v>
      </c>
      <c r="M4581" s="6">
        <v>0.6381944444444444</v>
      </c>
      <c r="N4581" t="s">
        <v>44</v>
      </c>
      <c r="O4581" t="s">
        <v>683</v>
      </c>
      <c r="P4581" t="s">
        <v>25</v>
      </c>
      <c r="Q4581" t="s">
        <v>53</v>
      </c>
      <c r="R4581" t="s">
        <v>114</v>
      </c>
      <c r="S4581" t="s">
        <v>47</v>
      </c>
      <c r="T4581" t="s">
        <v>38</v>
      </c>
      <c r="U4581" t="s">
        <v>30</v>
      </c>
      <c r="V4581" s="5">
        <f>data[[#This Row],[PriceUSD]]*data[[#This Row],[Quantity]]</f>
        <v>13.53</v>
      </c>
      <c r="W4581" s="7">
        <f>data[[#This Row],[OrderDate]] + TIME(VALUE(LEFT(data[[#This Row],[OrderTime]],2)), VALUE(RIGHT(data[[#This Row],[OrderTime]],2)), 0)</f>
        <v>45649.054166666669</v>
      </c>
      <c r="X4581" s="7">
        <f>_xlfn.MINIFS(data[OrderDateTime], data[CustomerName], data[[#This Row],[CustomerName]])</f>
        <v>45550.038888888892</v>
      </c>
      <c r="Y4581" t="str">
        <f>IF(data[[#This Row],[OrderDateTime]]=data[[#This Row],[FirstOrderDateTime]], "New", "Returning")</f>
        <v>Returning</v>
      </c>
      <c r="Z4581" s="7">
        <f>data[[#This Row],[DeliveryDate]] + data[[#This Row],[DeliveryTime]]</f>
        <v>45649.638194444444</v>
      </c>
      <c r="AA4581" s="7">
        <f>data[[#This Row],[OrderDateTime]] + 1</f>
        <v>45650.054166666669</v>
      </c>
      <c r="AB4581" s="7" t="str">
        <f>IF(data[[#This Row],[DeliveryDateTime]] &lt;= data[[#This Row],[SLADue]], "On Time", "Late")</f>
        <v>On Time</v>
      </c>
    </row>
    <row r="4582" spans="1:28" x14ac:dyDescent="0.2">
      <c r="A4582" t="s">
        <v>5132</v>
      </c>
      <c r="B4582" t="s">
        <v>19</v>
      </c>
      <c r="C4582" t="s">
        <v>79</v>
      </c>
      <c r="D4582" t="s">
        <v>80</v>
      </c>
      <c r="E4582" s="5">
        <v>30.7</v>
      </c>
      <c r="F4582" t="s">
        <v>63</v>
      </c>
      <c r="G4582">
        <v>3</v>
      </c>
      <c r="H4582" s="1">
        <v>45564</v>
      </c>
      <c r="I4582" s="1" t="str">
        <f>TEXT(data[[#This Row],[OrderDate]],"mmm")</f>
        <v>Sep</v>
      </c>
      <c r="J4582" s="6">
        <v>0.76111111111111107</v>
      </c>
      <c r="K4582" s="6" t="str">
        <f>TEXT(data[[#This Row],[OrderTime]],"h")</f>
        <v>18</v>
      </c>
      <c r="L4582" s="1">
        <v>45565</v>
      </c>
      <c r="M4582" s="6">
        <v>0.76111111111111107</v>
      </c>
      <c r="N4582" t="s">
        <v>148</v>
      </c>
      <c r="O4582" t="s">
        <v>1050</v>
      </c>
      <c r="P4582" t="s">
        <v>25</v>
      </c>
      <c r="Q4582" t="s">
        <v>26</v>
      </c>
      <c r="R4582" t="s">
        <v>83</v>
      </c>
      <c r="S4582" t="s">
        <v>28</v>
      </c>
      <c r="T4582" t="s">
        <v>38</v>
      </c>
      <c r="U4582" t="s">
        <v>39</v>
      </c>
      <c r="V4582" s="5">
        <f>data[[#This Row],[PriceUSD]]*data[[#This Row],[Quantity]]</f>
        <v>92.1</v>
      </c>
      <c r="W4582" s="7">
        <f>data[[#This Row],[OrderDate]] + TIME(VALUE(LEFT(data[[#This Row],[OrderTime]],2)), VALUE(RIGHT(data[[#This Row],[OrderTime]],2)), 0)</f>
        <v>45564.007638888892</v>
      </c>
      <c r="X4582" s="7">
        <f>_xlfn.MINIFS(data[OrderDateTime], data[CustomerName], data[[#This Row],[CustomerName]])</f>
        <v>45507.046527777777</v>
      </c>
      <c r="Y4582" t="str">
        <f>IF(data[[#This Row],[OrderDateTime]]=data[[#This Row],[FirstOrderDateTime]], "New", "Returning")</f>
        <v>Returning</v>
      </c>
      <c r="Z4582" s="7">
        <f>data[[#This Row],[DeliveryDate]] + data[[#This Row],[DeliveryTime]]</f>
        <v>45565.761111111111</v>
      </c>
      <c r="AA4582" s="7">
        <f>data[[#This Row],[OrderDateTime]] + 1</f>
        <v>45565.007638888892</v>
      </c>
      <c r="AB4582" s="7" t="str">
        <f>IF(data[[#This Row],[DeliveryDateTime]] &lt;= data[[#This Row],[SLADue]], "On Time", "Late")</f>
        <v>Late</v>
      </c>
    </row>
    <row r="4583" spans="1:28" x14ac:dyDescent="0.2">
      <c r="A4583" t="s">
        <v>5133</v>
      </c>
      <c r="B4583" t="s">
        <v>19</v>
      </c>
      <c r="C4583" t="s">
        <v>258</v>
      </c>
      <c r="D4583" t="s">
        <v>259</v>
      </c>
      <c r="E4583" s="5">
        <v>120.08</v>
      </c>
      <c r="F4583" t="s">
        <v>51</v>
      </c>
      <c r="G4583">
        <v>1</v>
      </c>
      <c r="H4583" s="1">
        <v>45840</v>
      </c>
      <c r="I4583" s="1" t="str">
        <f>TEXT(data[[#This Row],[OrderDate]],"mmm")</f>
        <v>Jul</v>
      </c>
      <c r="J4583" s="6">
        <v>0.82777777777777772</v>
      </c>
      <c r="K4583" s="6" t="str">
        <f>TEXT(data[[#This Row],[OrderTime]],"h")</f>
        <v>19</v>
      </c>
      <c r="L4583" s="1">
        <v>45841</v>
      </c>
      <c r="M4583" s="6">
        <v>0.55694444444444446</v>
      </c>
      <c r="N4583" t="s">
        <v>103</v>
      </c>
      <c r="O4583" t="s">
        <v>492</v>
      </c>
      <c r="P4583" t="s">
        <v>77</v>
      </c>
      <c r="Q4583" t="s">
        <v>26</v>
      </c>
      <c r="R4583" t="s">
        <v>261</v>
      </c>
      <c r="S4583" t="s">
        <v>28</v>
      </c>
      <c r="T4583" t="s">
        <v>115</v>
      </c>
      <c r="U4583" t="s">
        <v>39</v>
      </c>
      <c r="V4583" s="5">
        <f>data[[#This Row],[PriceUSD]]*data[[#This Row],[Quantity]]</f>
        <v>120.08</v>
      </c>
      <c r="W4583" s="7">
        <f>data[[#This Row],[OrderDate]] + TIME(VALUE(LEFT(data[[#This Row],[OrderTime]],2)), VALUE(RIGHT(data[[#This Row],[OrderTime]],2)), 0)</f>
        <v>45840.054166666669</v>
      </c>
      <c r="X4583" s="7">
        <f>_xlfn.MINIFS(data[OrderDateTime], data[CustomerName], data[[#This Row],[CustomerName]])</f>
        <v>45508.061805555553</v>
      </c>
      <c r="Y4583" t="str">
        <f>IF(data[[#This Row],[OrderDateTime]]=data[[#This Row],[FirstOrderDateTime]], "New", "Returning")</f>
        <v>Returning</v>
      </c>
      <c r="Z4583" s="7">
        <f>data[[#This Row],[DeliveryDate]] + data[[#This Row],[DeliveryTime]]</f>
        <v>45841.556944444441</v>
      </c>
      <c r="AA4583" s="7">
        <f>data[[#This Row],[OrderDateTime]] + 1</f>
        <v>45841.054166666669</v>
      </c>
      <c r="AB4583" s="7" t="str">
        <f>IF(data[[#This Row],[DeliveryDateTime]] &lt;= data[[#This Row],[SLADue]], "On Time", "Late")</f>
        <v>Late</v>
      </c>
    </row>
    <row r="4584" spans="1:28" x14ac:dyDescent="0.2">
      <c r="A4584" t="s">
        <v>5134</v>
      </c>
      <c r="B4584" t="s">
        <v>19</v>
      </c>
      <c r="C4584" t="s">
        <v>258</v>
      </c>
      <c r="D4584" t="s">
        <v>259</v>
      </c>
      <c r="E4584" s="5">
        <v>117.72</v>
      </c>
      <c r="F4584" t="s">
        <v>119</v>
      </c>
      <c r="G4584">
        <v>3</v>
      </c>
      <c r="H4584" s="1">
        <v>45689</v>
      </c>
      <c r="I4584" s="1" t="str">
        <f>TEXT(data[[#This Row],[OrderDate]],"mmm")</f>
        <v>Feb</v>
      </c>
      <c r="J4584" s="6">
        <v>0.74930555555555556</v>
      </c>
      <c r="K4584" s="6" t="str">
        <f>TEXT(data[[#This Row],[OrderTime]],"h")</f>
        <v>17</v>
      </c>
      <c r="L4584" s="1">
        <v>45690</v>
      </c>
      <c r="M4584" s="6">
        <v>0.74930555555555556</v>
      </c>
      <c r="N4584" t="s">
        <v>57</v>
      </c>
      <c r="O4584" t="s">
        <v>335</v>
      </c>
      <c r="P4584" t="s">
        <v>25</v>
      </c>
      <c r="Q4584" t="s">
        <v>26</v>
      </c>
      <c r="R4584" t="s">
        <v>261</v>
      </c>
      <c r="S4584" t="s">
        <v>28</v>
      </c>
      <c r="T4584" t="s">
        <v>29</v>
      </c>
      <c r="U4584" t="s">
        <v>30</v>
      </c>
      <c r="V4584" s="5">
        <f>data[[#This Row],[PriceUSD]]*data[[#This Row],[Quantity]]</f>
        <v>353.15999999999997</v>
      </c>
      <c r="W4584" s="7">
        <f>data[[#This Row],[OrderDate]] + TIME(VALUE(LEFT(data[[#This Row],[OrderTime]],2)), VALUE(RIGHT(data[[#This Row],[OrderTime]],2)), 0)</f>
        <v>45689.038888888892</v>
      </c>
      <c r="X4584" s="7">
        <f>_xlfn.MINIFS(data[OrderDateTime], data[CustomerName], data[[#This Row],[CustomerName]])</f>
        <v>45530.061805555553</v>
      </c>
      <c r="Y4584" t="str">
        <f>IF(data[[#This Row],[OrderDateTime]]=data[[#This Row],[FirstOrderDateTime]], "New", "Returning")</f>
        <v>Returning</v>
      </c>
      <c r="Z4584" s="7">
        <f>data[[#This Row],[DeliveryDate]] + data[[#This Row],[DeliveryTime]]</f>
        <v>45690.749305555553</v>
      </c>
      <c r="AA4584" s="7">
        <f>data[[#This Row],[OrderDateTime]] + 1</f>
        <v>45690.038888888892</v>
      </c>
      <c r="AB4584" s="7" t="str">
        <f>IF(data[[#This Row],[DeliveryDateTime]] &lt;= data[[#This Row],[SLADue]], "On Time", "Late")</f>
        <v>Late</v>
      </c>
    </row>
    <row r="4585" spans="1:28" x14ac:dyDescent="0.2">
      <c r="A4585" t="s">
        <v>5135</v>
      </c>
      <c r="B4585" t="s">
        <v>19</v>
      </c>
      <c r="C4585" t="s">
        <v>92</v>
      </c>
      <c r="D4585" t="s">
        <v>93</v>
      </c>
      <c r="E4585" s="5">
        <v>85.52</v>
      </c>
      <c r="F4585" t="s">
        <v>63</v>
      </c>
      <c r="G4585">
        <v>1</v>
      </c>
      <c r="H4585" s="1">
        <v>45863</v>
      </c>
      <c r="I4585" s="1" t="str">
        <f>TEXT(data[[#This Row],[OrderDate]],"mmm")</f>
        <v>Jul</v>
      </c>
      <c r="J4585" s="6">
        <v>0.86041666666666672</v>
      </c>
      <c r="K4585" s="6" t="str">
        <f>TEXT(data[[#This Row],[OrderTime]],"h")</f>
        <v>20</v>
      </c>
      <c r="L4585" s="1">
        <v>45865</v>
      </c>
      <c r="M4585" s="6">
        <v>0.80763888888888891</v>
      </c>
      <c r="N4585" t="s">
        <v>163</v>
      </c>
      <c r="O4585" t="s">
        <v>1619</v>
      </c>
      <c r="P4585" t="s">
        <v>77</v>
      </c>
      <c r="Q4585" t="s">
        <v>53</v>
      </c>
      <c r="R4585" t="s">
        <v>66</v>
      </c>
      <c r="S4585" t="s">
        <v>105</v>
      </c>
      <c r="T4585" t="s">
        <v>38</v>
      </c>
      <c r="U4585" t="s">
        <v>39</v>
      </c>
      <c r="V4585" s="5">
        <f>data[[#This Row],[PriceUSD]]*data[[#This Row],[Quantity]]</f>
        <v>85.52</v>
      </c>
      <c r="W4585" s="7">
        <f>data[[#This Row],[OrderDate]] + TIME(VALUE(LEFT(data[[#This Row],[OrderTime]],2)), VALUE(RIGHT(data[[#This Row],[OrderTime]],2)), 0)</f>
        <v>45863.046527777777</v>
      </c>
      <c r="X4585" s="7">
        <f>_xlfn.MINIFS(data[OrderDateTime], data[CustomerName], data[[#This Row],[CustomerName]])</f>
        <v>45529.007638888892</v>
      </c>
      <c r="Y4585" t="str">
        <f>IF(data[[#This Row],[OrderDateTime]]=data[[#This Row],[FirstOrderDateTime]], "New", "Returning")</f>
        <v>Returning</v>
      </c>
      <c r="Z4585" s="7">
        <f>data[[#This Row],[DeliveryDate]] + data[[#This Row],[DeliveryTime]]</f>
        <v>45865.807638888888</v>
      </c>
      <c r="AA4585" s="7">
        <f>data[[#This Row],[OrderDateTime]] + 1</f>
        <v>45864.046527777777</v>
      </c>
      <c r="AB4585" s="7" t="str">
        <f>IF(data[[#This Row],[DeliveryDateTime]] &lt;= data[[#This Row],[SLADue]], "On Time", "Late")</f>
        <v>Late</v>
      </c>
    </row>
    <row r="4586" spans="1:28" x14ac:dyDescent="0.2">
      <c r="A4586" t="s">
        <v>5136</v>
      </c>
      <c r="B4586" t="s">
        <v>19</v>
      </c>
      <c r="C4586" t="s">
        <v>41</v>
      </c>
      <c r="D4586" t="s">
        <v>42</v>
      </c>
      <c r="E4586" s="5">
        <v>33.57</v>
      </c>
      <c r="F4586" t="s">
        <v>119</v>
      </c>
      <c r="G4586">
        <v>1</v>
      </c>
      <c r="H4586" s="1">
        <v>45788</v>
      </c>
      <c r="I4586" s="1" t="str">
        <f>TEXT(data[[#This Row],[OrderDate]],"mmm")</f>
        <v>May</v>
      </c>
      <c r="J4586" s="6">
        <v>0.43680555555555556</v>
      </c>
      <c r="K4586" s="6" t="str">
        <f>TEXT(data[[#This Row],[OrderTime]],"h")</f>
        <v>10</v>
      </c>
      <c r="L4586" s="1">
        <v>45788</v>
      </c>
      <c r="M4586" s="6">
        <v>0.64513888888888893</v>
      </c>
      <c r="N4586" t="s">
        <v>75</v>
      </c>
      <c r="O4586" t="s">
        <v>1139</v>
      </c>
      <c r="P4586" t="s">
        <v>77</v>
      </c>
      <c r="Q4586" t="s">
        <v>53</v>
      </c>
      <c r="R4586" t="s">
        <v>46</v>
      </c>
      <c r="S4586" t="s">
        <v>47</v>
      </c>
      <c r="T4586" t="s">
        <v>38</v>
      </c>
      <c r="U4586" t="s">
        <v>30</v>
      </c>
      <c r="V4586" s="5">
        <f>data[[#This Row],[PriceUSD]]*data[[#This Row],[Quantity]]</f>
        <v>33.57</v>
      </c>
      <c r="W4586" s="7">
        <f>data[[#This Row],[OrderDate]] + TIME(VALUE(LEFT(data[[#This Row],[OrderTime]],2)), VALUE(RIGHT(data[[#This Row],[OrderTime]],2)), 0)</f>
        <v>45788.038888888892</v>
      </c>
      <c r="X4586" s="7">
        <f>_xlfn.MINIFS(data[OrderDateTime], data[CustomerName], data[[#This Row],[CustomerName]])</f>
        <v>45550.022916666669</v>
      </c>
      <c r="Y4586" t="str">
        <f>IF(data[[#This Row],[OrderDateTime]]=data[[#This Row],[FirstOrderDateTime]], "New", "Returning")</f>
        <v>Returning</v>
      </c>
      <c r="Z4586" s="7">
        <f>data[[#This Row],[DeliveryDate]] + data[[#This Row],[DeliveryTime]]</f>
        <v>45788.645138888889</v>
      </c>
      <c r="AA4586" s="7">
        <f>data[[#This Row],[OrderDateTime]] + 1</f>
        <v>45789.038888888892</v>
      </c>
      <c r="AB4586" s="7" t="str">
        <f>IF(data[[#This Row],[DeliveryDateTime]] &lt;= data[[#This Row],[SLADue]], "On Time", "Late")</f>
        <v>On Time</v>
      </c>
    </row>
    <row r="4587" spans="1:28" x14ac:dyDescent="0.2">
      <c r="A4587" t="s">
        <v>5137</v>
      </c>
      <c r="B4587" t="s">
        <v>19</v>
      </c>
      <c r="C4587" t="s">
        <v>126</v>
      </c>
      <c r="D4587" t="s">
        <v>127</v>
      </c>
      <c r="E4587" s="5">
        <v>18.3</v>
      </c>
      <c r="F4587" t="s">
        <v>56</v>
      </c>
      <c r="G4587">
        <v>1</v>
      </c>
      <c r="H4587" s="1">
        <v>45530</v>
      </c>
      <c r="I4587" s="1" t="str">
        <f>TEXT(data[[#This Row],[OrderDate]],"mmm")</f>
        <v>Aug</v>
      </c>
      <c r="J4587" s="6">
        <v>0.58263888888888893</v>
      </c>
      <c r="K4587" s="6" t="str">
        <f>TEXT(data[[#This Row],[OrderTime]],"h")</f>
        <v>13</v>
      </c>
      <c r="L4587" s="1">
        <v>45531</v>
      </c>
      <c r="M4587" s="6">
        <v>0.62430555555555556</v>
      </c>
      <c r="N4587" t="s">
        <v>34</v>
      </c>
      <c r="O4587" t="s">
        <v>335</v>
      </c>
      <c r="P4587" t="s">
        <v>36</v>
      </c>
      <c r="Q4587" t="s">
        <v>26</v>
      </c>
      <c r="R4587" t="s">
        <v>129</v>
      </c>
      <c r="S4587" t="s">
        <v>28</v>
      </c>
      <c r="T4587" t="s">
        <v>106</v>
      </c>
      <c r="U4587" t="s">
        <v>30</v>
      </c>
      <c r="V4587" s="5">
        <f>data[[#This Row],[PriceUSD]]*data[[#This Row],[Quantity]]</f>
        <v>18.3</v>
      </c>
      <c r="W4587" s="7">
        <f>data[[#This Row],[OrderDate]] + TIME(VALUE(LEFT(data[[#This Row],[OrderTime]],2)), VALUE(RIGHT(data[[#This Row],[OrderTime]],2)), 0)</f>
        <v>45530.061805555553</v>
      </c>
      <c r="X4587" s="7">
        <f>_xlfn.MINIFS(data[OrderDateTime], data[CustomerName], data[[#This Row],[CustomerName]])</f>
        <v>45530.061805555553</v>
      </c>
      <c r="Y4587" t="str">
        <f>IF(data[[#This Row],[OrderDateTime]]=data[[#This Row],[FirstOrderDateTime]], "New", "Returning")</f>
        <v>New</v>
      </c>
      <c r="Z4587" s="7">
        <f>data[[#This Row],[DeliveryDate]] + data[[#This Row],[DeliveryTime]]</f>
        <v>45531.624305555553</v>
      </c>
      <c r="AA4587" s="7">
        <f>data[[#This Row],[OrderDateTime]] + 1</f>
        <v>45531.061805555553</v>
      </c>
      <c r="AB4587" s="7" t="str">
        <f>IF(data[[#This Row],[DeliveryDateTime]] &lt;= data[[#This Row],[SLADue]], "On Time", "Late")</f>
        <v>Late</v>
      </c>
    </row>
    <row r="4588" spans="1:28" x14ac:dyDescent="0.2">
      <c r="A4588" t="s">
        <v>5138</v>
      </c>
      <c r="B4588" t="s">
        <v>19</v>
      </c>
      <c r="C4588" t="s">
        <v>20</v>
      </c>
      <c r="D4588" t="s">
        <v>21</v>
      </c>
      <c r="E4588" s="5">
        <v>20.94</v>
      </c>
      <c r="F4588" t="s">
        <v>71</v>
      </c>
      <c r="G4588">
        <v>1</v>
      </c>
      <c r="H4588" s="1">
        <v>45835</v>
      </c>
      <c r="I4588" s="1" t="str">
        <f>TEXT(data[[#This Row],[OrderDate]],"mmm")</f>
        <v>Jun</v>
      </c>
      <c r="J4588" s="6">
        <v>0.42152777777777778</v>
      </c>
      <c r="K4588" s="6" t="str">
        <f>TEXT(data[[#This Row],[OrderTime]],"h")</f>
        <v>10</v>
      </c>
      <c r="L4588" s="1">
        <v>45837</v>
      </c>
      <c r="M4588" s="6">
        <v>0.42152777777777778</v>
      </c>
      <c r="N4588" t="s">
        <v>23</v>
      </c>
      <c r="O4588" t="s">
        <v>715</v>
      </c>
      <c r="P4588" t="s">
        <v>25</v>
      </c>
      <c r="Q4588" t="s">
        <v>26</v>
      </c>
      <c r="R4588" t="s">
        <v>27</v>
      </c>
      <c r="S4588" t="s">
        <v>105</v>
      </c>
      <c r="T4588" t="s">
        <v>29</v>
      </c>
      <c r="U4588" t="s">
        <v>30</v>
      </c>
      <c r="V4588" s="5">
        <f>data[[#This Row],[PriceUSD]]*data[[#This Row],[Quantity]]</f>
        <v>20.94</v>
      </c>
      <c r="W4588" s="7">
        <f>data[[#This Row],[OrderDate]] + TIME(VALUE(LEFT(data[[#This Row],[OrderTime]],2)), VALUE(RIGHT(data[[#This Row],[OrderTime]],2)), 0)</f>
        <v>45835.054166666669</v>
      </c>
      <c r="X4588" s="7">
        <f>_xlfn.MINIFS(data[OrderDateTime], data[CustomerName], data[[#This Row],[CustomerName]])</f>
        <v>45554.054166666669</v>
      </c>
      <c r="Y4588" t="str">
        <f>IF(data[[#This Row],[OrderDateTime]]=data[[#This Row],[FirstOrderDateTime]], "New", "Returning")</f>
        <v>Returning</v>
      </c>
      <c r="Z4588" s="7">
        <f>data[[#This Row],[DeliveryDate]] + data[[#This Row],[DeliveryTime]]</f>
        <v>45837.421527777777</v>
      </c>
      <c r="AA4588" s="7">
        <f>data[[#This Row],[OrderDateTime]] + 1</f>
        <v>45836.054166666669</v>
      </c>
      <c r="AB4588" s="7" t="str">
        <f>IF(data[[#This Row],[DeliveryDateTime]] &lt;= data[[#This Row],[SLADue]], "On Time", "Late")</f>
        <v>Late</v>
      </c>
    </row>
    <row r="4589" spans="1:28" x14ac:dyDescent="0.2">
      <c r="A4589" t="s">
        <v>5139</v>
      </c>
      <c r="B4589" t="s">
        <v>19</v>
      </c>
      <c r="C4589" t="s">
        <v>61</v>
      </c>
      <c r="D4589" t="s">
        <v>62</v>
      </c>
      <c r="E4589" s="5">
        <v>154.78</v>
      </c>
      <c r="F4589" t="s">
        <v>94</v>
      </c>
      <c r="G4589">
        <v>3</v>
      </c>
      <c r="H4589" s="1">
        <v>45551</v>
      </c>
      <c r="I4589" s="1" t="str">
        <f>TEXT(data[[#This Row],[OrderDate]],"mmm")</f>
        <v>Sep</v>
      </c>
      <c r="J4589" s="6">
        <v>0.77013888888888893</v>
      </c>
      <c r="K4589" s="6" t="str">
        <f>TEXT(data[[#This Row],[OrderTime]],"h")</f>
        <v>18</v>
      </c>
      <c r="L4589" s="1">
        <v>45552</v>
      </c>
      <c r="M4589" s="6">
        <v>0.89513888888888893</v>
      </c>
      <c r="N4589" t="s">
        <v>148</v>
      </c>
      <c r="O4589" t="s">
        <v>104</v>
      </c>
      <c r="P4589" t="s">
        <v>25</v>
      </c>
      <c r="Q4589" t="s">
        <v>26</v>
      </c>
      <c r="R4589" t="s">
        <v>66</v>
      </c>
      <c r="S4589" t="s">
        <v>28</v>
      </c>
      <c r="T4589" t="s">
        <v>38</v>
      </c>
      <c r="U4589" t="s">
        <v>30</v>
      </c>
      <c r="V4589" s="5">
        <f>data[[#This Row],[PriceUSD]]*data[[#This Row],[Quantity]]</f>
        <v>464.34000000000003</v>
      </c>
      <c r="W4589" s="7">
        <f>data[[#This Row],[OrderDate]] + TIME(VALUE(LEFT(data[[#This Row],[OrderTime]],2)), VALUE(RIGHT(data[[#This Row],[OrderTime]],2)), 0)</f>
        <v>45551.061805555553</v>
      </c>
      <c r="X4589" s="7">
        <f>_xlfn.MINIFS(data[OrderDateTime], data[CustomerName], data[[#This Row],[CustomerName]])</f>
        <v>45519.015277777777</v>
      </c>
      <c r="Y4589" t="str">
        <f>IF(data[[#This Row],[OrderDateTime]]=data[[#This Row],[FirstOrderDateTime]], "New", "Returning")</f>
        <v>Returning</v>
      </c>
      <c r="Z4589" s="7">
        <f>data[[#This Row],[DeliveryDate]] + data[[#This Row],[DeliveryTime]]</f>
        <v>45552.895138888889</v>
      </c>
      <c r="AA4589" s="7">
        <f>data[[#This Row],[OrderDateTime]] + 1</f>
        <v>45552.061805555553</v>
      </c>
      <c r="AB4589" s="7" t="str">
        <f>IF(data[[#This Row],[DeliveryDateTime]] &lt;= data[[#This Row],[SLADue]], "On Time", "Late")</f>
        <v>Late</v>
      </c>
    </row>
    <row r="4590" spans="1:28" x14ac:dyDescent="0.2">
      <c r="A4590" t="s">
        <v>5140</v>
      </c>
      <c r="B4590" t="s">
        <v>19</v>
      </c>
      <c r="C4590" t="s">
        <v>258</v>
      </c>
      <c r="D4590" t="s">
        <v>259</v>
      </c>
      <c r="E4590" s="5">
        <v>119.44</v>
      </c>
      <c r="F4590" t="s">
        <v>182</v>
      </c>
      <c r="G4590">
        <v>1</v>
      </c>
      <c r="H4590" s="1">
        <v>45555</v>
      </c>
      <c r="I4590" s="1" t="str">
        <f>TEXT(data[[#This Row],[OrderDate]],"mmm")</f>
        <v>Sep</v>
      </c>
      <c r="J4590" s="6">
        <v>0.64722222222222225</v>
      </c>
      <c r="K4590" s="6" t="str">
        <f>TEXT(data[[#This Row],[OrderTime]],"h")</f>
        <v>15</v>
      </c>
      <c r="L4590" s="1">
        <v>45556</v>
      </c>
      <c r="M4590" s="6">
        <v>0.81388888888888888</v>
      </c>
      <c r="N4590" t="s">
        <v>145</v>
      </c>
      <c r="O4590" t="s">
        <v>1790</v>
      </c>
      <c r="P4590" t="s">
        <v>77</v>
      </c>
      <c r="Q4590" t="s">
        <v>53</v>
      </c>
      <c r="R4590" t="s">
        <v>261</v>
      </c>
      <c r="S4590" t="s">
        <v>28</v>
      </c>
      <c r="T4590" t="s">
        <v>115</v>
      </c>
      <c r="U4590" t="s">
        <v>30</v>
      </c>
      <c r="V4590" s="5">
        <f>data[[#This Row],[PriceUSD]]*data[[#This Row],[Quantity]]</f>
        <v>119.44</v>
      </c>
      <c r="W4590" s="7">
        <f>data[[#This Row],[OrderDate]] + TIME(VALUE(LEFT(data[[#This Row],[OrderTime]],2)), VALUE(RIGHT(data[[#This Row],[OrderTime]],2)), 0)</f>
        <v>45555.015277777777</v>
      </c>
      <c r="X4590" s="7">
        <f>_xlfn.MINIFS(data[OrderDateTime], data[CustomerName], data[[#This Row],[CustomerName]])</f>
        <v>45555.015277777777</v>
      </c>
      <c r="Y4590" t="str">
        <f>IF(data[[#This Row],[OrderDateTime]]=data[[#This Row],[FirstOrderDateTime]], "New", "Returning")</f>
        <v>New</v>
      </c>
      <c r="Z4590" s="7">
        <f>data[[#This Row],[DeliveryDate]] + data[[#This Row],[DeliveryTime]]</f>
        <v>45556.813888888886</v>
      </c>
      <c r="AA4590" s="7">
        <f>data[[#This Row],[OrderDateTime]] + 1</f>
        <v>45556.015277777777</v>
      </c>
      <c r="AB4590" s="7" t="str">
        <f>IF(data[[#This Row],[DeliveryDateTime]] &lt;= data[[#This Row],[SLADue]], "On Time", "Late")</f>
        <v>Late</v>
      </c>
    </row>
    <row r="4591" spans="1:28" x14ac:dyDescent="0.2">
      <c r="A4591" t="s">
        <v>5141</v>
      </c>
      <c r="B4591" t="s">
        <v>19</v>
      </c>
      <c r="C4591" t="s">
        <v>190</v>
      </c>
      <c r="D4591" t="s">
        <v>191</v>
      </c>
      <c r="E4591" s="5">
        <v>23.53</v>
      </c>
      <c r="F4591" t="s">
        <v>71</v>
      </c>
      <c r="G4591">
        <v>10</v>
      </c>
      <c r="H4591" s="1">
        <v>45661</v>
      </c>
      <c r="I4591" s="1" t="str">
        <f>TEXT(data[[#This Row],[OrderDate]],"mmm")</f>
        <v>Jan</v>
      </c>
      <c r="J4591" s="6">
        <v>0.53680555555555554</v>
      </c>
      <c r="K4591" s="6" t="str">
        <f>TEXT(data[[#This Row],[OrderTime]],"h")</f>
        <v>12</v>
      </c>
      <c r="L4591" s="1">
        <v>45662</v>
      </c>
      <c r="M4591" s="6">
        <v>0.74513888888888891</v>
      </c>
      <c r="N4591" t="s">
        <v>34</v>
      </c>
      <c r="O4591" t="s">
        <v>283</v>
      </c>
      <c r="P4591" t="s">
        <v>36</v>
      </c>
      <c r="Q4591" t="s">
        <v>26</v>
      </c>
      <c r="R4591" t="s">
        <v>192</v>
      </c>
      <c r="S4591" t="s">
        <v>28</v>
      </c>
      <c r="T4591" t="s">
        <v>38</v>
      </c>
      <c r="U4591" t="s">
        <v>30</v>
      </c>
      <c r="V4591" s="5">
        <f>data[[#This Row],[PriceUSD]]*data[[#This Row],[Quantity]]</f>
        <v>235.3</v>
      </c>
      <c r="W4591" s="7">
        <f>data[[#This Row],[OrderDate]] + TIME(VALUE(LEFT(data[[#This Row],[OrderTime]],2)), VALUE(RIGHT(data[[#This Row],[OrderTime]],2)), 0)</f>
        <v>45661.038888888892</v>
      </c>
      <c r="X4591" s="7">
        <f>_xlfn.MINIFS(data[OrderDateTime], data[CustomerName], data[[#This Row],[CustomerName]])</f>
        <v>45523.030555555553</v>
      </c>
      <c r="Y4591" t="str">
        <f>IF(data[[#This Row],[OrderDateTime]]=data[[#This Row],[FirstOrderDateTime]], "New", "Returning")</f>
        <v>Returning</v>
      </c>
      <c r="Z4591" s="7">
        <f>data[[#This Row],[DeliveryDate]] + data[[#This Row],[DeliveryTime]]</f>
        <v>45662.745138888888</v>
      </c>
      <c r="AA4591" s="7">
        <f>data[[#This Row],[OrderDateTime]] + 1</f>
        <v>45662.038888888892</v>
      </c>
      <c r="AB4591" s="7" t="str">
        <f>IF(data[[#This Row],[DeliveryDateTime]] &lt;= data[[#This Row],[SLADue]], "On Time", "Late")</f>
        <v>Late</v>
      </c>
    </row>
    <row r="4592" spans="1:28" x14ac:dyDescent="0.2">
      <c r="A4592" t="s">
        <v>5142</v>
      </c>
      <c r="B4592" t="s">
        <v>19</v>
      </c>
      <c r="C4592" t="s">
        <v>92</v>
      </c>
      <c r="D4592" t="s">
        <v>93</v>
      </c>
      <c r="E4592" s="5">
        <v>74.12</v>
      </c>
      <c r="F4592" t="s">
        <v>94</v>
      </c>
      <c r="G4592">
        <v>3</v>
      </c>
      <c r="H4592" s="1">
        <v>45855</v>
      </c>
      <c r="I4592" s="1" t="str">
        <f>TEXT(data[[#This Row],[OrderDate]],"mmm")</f>
        <v>Jul</v>
      </c>
      <c r="J4592" s="6">
        <v>0.44374999999999998</v>
      </c>
      <c r="K4592" s="6" t="str">
        <f>TEXT(data[[#This Row],[OrderTime]],"h")</f>
        <v>10</v>
      </c>
      <c r="L4592" s="1">
        <v>45855</v>
      </c>
      <c r="M4592" s="6">
        <v>0.65208333333333335</v>
      </c>
      <c r="N4592" t="s">
        <v>57</v>
      </c>
      <c r="O4592" t="s">
        <v>416</v>
      </c>
      <c r="P4592" t="s">
        <v>25</v>
      </c>
      <c r="Q4592" t="s">
        <v>26</v>
      </c>
      <c r="R4592" t="s">
        <v>66</v>
      </c>
      <c r="S4592" t="s">
        <v>47</v>
      </c>
      <c r="T4592" t="s">
        <v>38</v>
      </c>
      <c r="U4592" t="s">
        <v>67</v>
      </c>
      <c r="V4592" s="5">
        <f>data[[#This Row],[PriceUSD]]*data[[#This Row],[Quantity]]</f>
        <v>222.36</v>
      </c>
      <c r="W4592" s="7">
        <f>data[[#This Row],[OrderDate]] + TIME(VALUE(LEFT(data[[#This Row],[OrderTime]],2)), VALUE(RIGHT(data[[#This Row],[OrderTime]],2)), 0)</f>
        <v>45855.052083333336</v>
      </c>
      <c r="X4592" s="7">
        <f>_xlfn.MINIFS(data[OrderDateTime], data[CustomerName], data[[#This Row],[CustomerName]])</f>
        <v>45519.007638888892</v>
      </c>
      <c r="Y4592" t="str">
        <f>IF(data[[#This Row],[OrderDateTime]]=data[[#This Row],[FirstOrderDateTime]], "New", "Returning")</f>
        <v>Returning</v>
      </c>
      <c r="Z4592" s="7">
        <f>data[[#This Row],[DeliveryDate]] + data[[#This Row],[DeliveryTime]]</f>
        <v>45855.652083333334</v>
      </c>
      <c r="AA4592" s="7">
        <f>data[[#This Row],[OrderDateTime]] + 1</f>
        <v>45856.052083333336</v>
      </c>
      <c r="AB4592" s="7" t="str">
        <f>IF(data[[#This Row],[DeliveryDateTime]] &lt;= data[[#This Row],[SLADue]], "On Time", "Late")</f>
        <v>On Time</v>
      </c>
    </row>
    <row r="4593" spans="1:28" x14ac:dyDescent="0.2">
      <c r="A4593" t="s">
        <v>5143</v>
      </c>
      <c r="B4593" t="s">
        <v>19</v>
      </c>
      <c r="C4593" t="s">
        <v>258</v>
      </c>
      <c r="D4593" t="s">
        <v>259</v>
      </c>
      <c r="E4593" s="5">
        <v>141.86000000000001</v>
      </c>
      <c r="F4593" t="s">
        <v>182</v>
      </c>
      <c r="G4593">
        <v>1</v>
      </c>
      <c r="H4593" s="1">
        <v>45669</v>
      </c>
      <c r="I4593" s="1" t="str">
        <f>TEXT(data[[#This Row],[OrderDate]],"mmm")</f>
        <v>Jan</v>
      </c>
      <c r="J4593" s="6">
        <v>0.89444444444444449</v>
      </c>
      <c r="K4593" s="6" t="str">
        <f>TEXT(data[[#This Row],[OrderTime]],"h")</f>
        <v>21</v>
      </c>
      <c r="L4593" s="1">
        <v>45670</v>
      </c>
      <c r="M4593" s="6">
        <v>0.67013888888888884</v>
      </c>
      <c r="N4593" t="s">
        <v>178</v>
      </c>
      <c r="O4593" t="s">
        <v>631</v>
      </c>
      <c r="P4593" t="s">
        <v>180</v>
      </c>
      <c r="Q4593" t="s">
        <v>26</v>
      </c>
      <c r="R4593" t="s">
        <v>261</v>
      </c>
      <c r="S4593" t="s">
        <v>28</v>
      </c>
      <c r="T4593" t="s">
        <v>38</v>
      </c>
      <c r="U4593" t="s">
        <v>67</v>
      </c>
      <c r="V4593" s="5">
        <f>data[[#This Row],[PriceUSD]]*data[[#This Row],[Quantity]]</f>
        <v>141.86000000000001</v>
      </c>
      <c r="W4593" s="7">
        <f>data[[#This Row],[OrderDate]] + TIME(VALUE(LEFT(data[[#This Row],[OrderTime]],2)), VALUE(RIGHT(data[[#This Row],[OrderTime]],2)), 0)</f>
        <v>45669.030555555553</v>
      </c>
      <c r="X4593" s="7">
        <f>_xlfn.MINIFS(data[OrderDateTime], data[CustomerName], data[[#This Row],[CustomerName]])</f>
        <v>45506.052083333336</v>
      </c>
      <c r="Y4593" t="str">
        <f>IF(data[[#This Row],[OrderDateTime]]=data[[#This Row],[FirstOrderDateTime]], "New", "Returning")</f>
        <v>Returning</v>
      </c>
      <c r="Z4593" s="7">
        <f>data[[#This Row],[DeliveryDate]] + data[[#This Row],[DeliveryTime]]</f>
        <v>45670.670138888891</v>
      </c>
      <c r="AA4593" s="7">
        <f>data[[#This Row],[OrderDateTime]] + 1</f>
        <v>45670.030555555553</v>
      </c>
      <c r="AB4593" s="7" t="str">
        <f>IF(data[[#This Row],[DeliveryDateTime]] &lt;= data[[#This Row],[SLADue]], "On Time", "Late")</f>
        <v>Late</v>
      </c>
    </row>
    <row r="4594" spans="1:28" x14ac:dyDescent="0.2">
      <c r="A4594" t="s">
        <v>5144</v>
      </c>
      <c r="B4594" t="s">
        <v>19</v>
      </c>
      <c r="C4594" t="s">
        <v>79</v>
      </c>
      <c r="D4594" t="s">
        <v>80</v>
      </c>
      <c r="E4594" s="5">
        <v>26.14</v>
      </c>
      <c r="F4594" t="s">
        <v>81</v>
      </c>
      <c r="G4594">
        <v>1</v>
      </c>
      <c r="H4594" s="1">
        <v>45875</v>
      </c>
      <c r="I4594" s="1" t="str">
        <f>TEXT(data[[#This Row],[OrderDate]],"mmm")</f>
        <v>Aug</v>
      </c>
      <c r="J4594" s="6">
        <v>0.43472222222222223</v>
      </c>
      <c r="K4594" s="6" t="str">
        <f>TEXT(data[[#This Row],[OrderTime]],"h")</f>
        <v>10</v>
      </c>
      <c r="L4594" s="1">
        <v>45875</v>
      </c>
      <c r="M4594" s="6">
        <v>0.72638888888888886</v>
      </c>
      <c r="N4594" t="s">
        <v>326</v>
      </c>
      <c r="O4594" t="s">
        <v>220</v>
      </c>
      <c r="P4594" t="s">
        <v>202</v>
      </c>
      <c r="Q4594" t="s">
        <v>26</v>
      </c>
      <c r="R4594" t="s">
        <v>83</v>
      </c>
      <c r="S4594" t="s">
        <v>47</v>
      </c>
      <c r="T4594" t="s">
        <v>38</v>
      </c>
      <c r="U4594" t="s">
        <v>39</v>
      </c>
      <c r="V4594" s="5">
        <f>data[[#This Row],[PriceUSD]]*data[[#This Row],[Quantity]]</f>
        <v>26.14</v>
      </c>
      <c r="W4594" s="7">
        <f>data[[#This Row],[OrderDate]] + TIME(VALUE(LEFT(data[[#This Row],[OrderTime]],2)), VALUE(RIGHT(data[[#This Row],[OrderTime]],2)), 0)</f>
        <v>45875.015277777777</v>
      </c>
      <c r="X4594" s="7">
        <f>_xlfn.MINIFS(data[OrderDateTime], data[CustomerName], data[[#This Row],[CustomerName]])</f>
        <v>45515.030555555553</v>
      </c>
      <c r="Y4594" t="str">
        <f>IF(data[[#This Row],[OrderDateTime]]=data[[#This Row],[FirstOrderDateTime]], "New", "Returning")</f>
        <v>Returning</v>
      </c>
      <c r="Z4594" s="7">
        <f>data[[#This Row],[DeliveryDate]] + data[[#This Row],[DeliveryTime]]</f>
        <v>45875.726388888892</v>
      </c>
      <c r="AA4594" s="7">
        <f>data[[#This Row],[OrderDateTime]] + 1</f>
        <v>45876.015277777777</v>
      </c>
      <c r="AB4594" s="7" t="str">
        <f>IF(data[[#This Row],[DeliveryDateTime]] &lt;= data[[#This Row],[SLADue]], "On Time", "Late")</f>
        <v>On Time</v>
      </c>
    </row>
    <row r="4595" spans="1:28" x14ac:dyDescent="0.2">
      <c r="A4595" t="s">
        <v>5145</v>
      </c>
      <c r="B4595" t="s">
        <v>19</v>
      </c>
      <c r="C4595" t="s">
        <v>92</v>
      </c>
      <c r="D4595" t="s">
        <v>93</v>
      </c>
      <c r="E4595" s="5">
        <v>82.01</v>
      </c>
      <c r="F4595" t="s">
        <v>94</v>
      </c>
      <c r="G4595">
        <v>3</v>
      </c>
      <c r="H4595" s="1">
        <v>45651</v>
      </c>
      <c r="I4595" s="1" t="str">
        <f>TEXT(data[[#This Row],[OrderDate]],"mmm")</f>
        <v>Dec</v>
      </c>
      <c r="J4595" s="6">
        <v>0.62013888888888891</v>
      </c>
      <c r="K4595" s="6" t="str">
        <f>TEXT(data[[#This Row],[OrderTime]],"h")</f>
        <v>14</v>
      </c>
      <c r="L4595" s="1">
        <v>45652</v>
      </c>
      <c r="M4595" s="6">
        <v>0.66180555555555554</v>
      </c>
      <c r="N4595" t="s">
        <v>148</v>
      </c>
      <c r="O4595" t="s">
        <v>1076</v>
      </c>
      <c r="P4595" t="s">
        <v>25</v>
      </c>
      <c r="Q4595" t="s">
        <v>53</v>
      </c>
      <c r="R4595" t="s">
        <v>66</v>
      </c>
      <c r="S4595" t="s">
        <v>28</v>
      </c>
      <c r="T4595" t="s">
        <v>106</v>
      </c>
      <c r="U4595" t="s">
        <v>30</v>
      </c>
      <c r="V4595" s="5">
        <f>data[[#This Row],[PriceUSD]]*data[[#This Row],[Quantity]]</f>
        <v>246.03000000000003</v>
      </c>
      <c r="W4595" s="7">
        <f>data[[#This Row],[OrderDate]] + TIME(VALUE(LEFT(data[[#This Row],[OrderTime]],2)), VALUE(RIGHT(data[[#This Row],[OrderTime]],2)), 0)</f>
        <v>45651.061805555553</v>
      </c>
      <c r="X4595" s="7">
        <f>_xlfn.MINIFS(data[OrderDateTime], data[CustomerName], data[[#This Row],[CustomerName]])</f>
        <v>45506.015277777777</v>
      </c>
      <c r="Y4595" t="str">
        <f>IF(data[[#This Row],[OrderDateTime]]=data[[#This Row],[FirstOrderDateTime]], "New", "Returning")</f>
        <v>Returning</v>
      </c>
      <c r="Z4595" s="7">
        <f>data[[#This Row],[DeliveryDate]] + data[[#This Row],[DeliveryTime]]</f>
        <v>45652.661805555559</v>
      </c>
      <c r="AA4595" s="7">
        <f>data[[#This Row],[OrderDateTime]] + 1</f>
        <v>45652.061805555553</v>
      </c>
      <c r="AB4595" s="7" t="str">
        <f>IF(data[[#This Row],[DeliveryDateTime]] &lt;= data[[#This Row],[SLADue]], "On Time", "Late")</f>
        <v>Late</v>
      </c>
    </row>
    <row r="4596" spans="1:28" x14ac:dyDescent="0.2">
      <c r="A4596" t="s">
        <v>5146</v>
      </c>
      <c r="B4596" t="s">
        <v>19</v>
      </c>
      <c r="C4596" t="s">
        <v>258</v>
      </c>
      <c r="D4596" t="s">
        <v>259</v>
      </c>
      <c r="E4596" s="5">
        <v>132.37</v>
      </c>
      <c r="F4596" t="s">
        <v>51</v>
      </c>
      <c r="G4596">
        <v>3</v>
      </c>
      <c r="H4596" s="1">
        <v>45511</v>
      </c>
      <c r="I4596" s="1" t="str">
        <f>TEXT(data[[#This Row],[OrderDate]],"mmm")</f>
        <v>Aug</v>
      </c>
      <c r="J4596" s="6">
        <v>0.47361111111111109</v>
      </c>
      <c r="K4596" s="6" t="str">
        <f>TEXT(data[[#This Row],[OrderTime]],"h")</f>
        <v>11</v>
      </c>
      <c r="L4596" s="1">
        <v>45513</v>
      </c>
      <c r="M4596" s="6">
        <v>0.64027777777777772</v>
      </c>
      <c r="N4596" t="s">
        <v>88</v>
      </c>
      <c r="O4596" t="s">
        <v>519</v>
      </c>
      <c r="P4596" t="s">
        <v>25</v>
      </c>
      <c r="Q4596" t="s">
        <v>26</v>
      </c>
      <c r="R4596" t="s">
        <v>261</v>
      </c>
      <c r="S4596" t="s">
        <v>105</v>
      </c>
      <c r="T4596" t="s">
        <v>106</v>
      </c>
      <c r="U4596" t="s">
        <v>30</v>
      </c>
      <c r="V4596" s="5">
        <f>data[[#This Row],[PriceUSD]]*data[[#This Row],[Quantity]]</f>
        <v>397.11</v>
      </c>
      <c r="W4596" s="7">
        <f>data[[#This Row],[OrderDate]] + TIME(VALUE(LEFT(data[[#This Row],[OrderTime]],2)), VALUE(RIGHT(data[[#This Row],[OrderTime]],2)), 0)</f>
        <v>45511.007638888892</v>
      </c>
      <c r="X4596" s="7">
        <f>_xlfn.MINIFS(data[OrderDateTime], data[CustomerName], data[[#This Row],[CustomerName]])</f>
        <v>45511.007638888892</v>
      </c>
      <c r="Y4596" t="str">
        <f>IF(data[[#This Row],[OrderDateTime]]=data[[#This Row],[FirstOrderDateTime]], "New", "Returning")</f>
        <v>New</v>
      </c>
      <c r="Z4596" s="7">
        <f>data[[#This Row],[DeliveryDate]] + data[[#This Row],[DeliveryTime]]</f>
        <v>45513.640277777777</v>
      </c>
      <c r="AA4596" s="7">
        <f>data[[#This Row],[OrderDateTime]] + 1</f>
        <v>45512.007638888892</v>
      </c>
      <c r="AB4596" s="7" t="str">
        <f>IF(data[[#This Row],[DeliveryDateTime]] &lt;= data[[#This Row],[SLADue]], "On Time", "Late")</f>
        <v>Late</v>
      </c>
    </row>
    <row r="4597" spans="1:28" x14ac:dyDescent="0.2">
      <c r="A4597" t="s">
        <v>5147</v>
      </c>
      <c r="B4597" t="s">
        <v>19</v>
      </c>
      <c r="C4597" t="s">
        <v>101</v>
      </c>
      <c r="D4597" t="s">
        <v>102</v>
      </c>
      <c r="E4597" s="5">
        <v>29.43</v>
      </c>
      <c r="F4597" t="s">
        <v>81</v>
      </c>
      <c r="G4597">
        <v>1</v>
      </c>
      <c r="H4597" s="1">
        <v>45718</v>
      </c>
      <c r="I4597" s="1" t="str">
        <f>TEXT(data[[#This Row],[OrderDate]],"mmm")</f>
        <v>Mar</v>
      </c>
      <c r="J4597" s="6">
        <v>0.49027777777777776</v>
      </c>
      <c r="K4597" s="6" t="str">
        <f>TEXT(data[[#This Row],[OrderTime]],"h")</f>
        <v>11</v>
      </c>
      <c r="L4597" s="1">
        <v>45719</v>
      </c>
      <c r="M4597" s="6">
        <v>0.61527777777777781</v>
      </c>
      <c r="N4597" t="s">
        <v>23</v>
      </c>
      <c r="O4597" t="s">
        <v>515</v>
      </c>
      <c r="P4597" t="s">
        <v>25</v>
      </c>
      <c r="Q4597" t="s">
        <v>26</v>
      </c>
      <c r="R4597" t="s">
        <v>83</v>
      </c>
      <c r="S4597" t="s">
        <v>28</v>
      </c>
      <c r="T4597" t="s">
        <v>29</v>
      </c>
      <c r="U4597" t="s">
        <v>30</v>
      </c>
      <c r="V4597" s="5">
        <f>data[[#This Row],[PriceUSD]]*data[[#This Row],[Quantity]]</f>
        <v>29.43</v>
      </c>
      <c r="W4597" s="7">
        <f>data[[#This Row],[OrderDate]] + TIME(VALUE(LEFT(data[[#This Row],[OrderTime]],2)), VALUE(RIGHT(data[[#This Row],[OrderTime]],2)), 0)</f>
        <v>45718.054166666669</v>
      </c>
      <c r="X4597" s="7">
        <f>_xlfn.MINIFS(data[OrderDateTime], data[CustomerName], data[[#This Row],[CustomerName]])</f>
        <v>45598.038888888892</v>
      </c>
      <c r="Y4597" t="str">
        <f>IF(data[[#This Row],[OrderDateTime]]=data[[#This Row],[FirstOrderDateTime]], "New", "Returning")</f>
        <v>Returning</v>
      </c>
      <c r="Z4597" s="7">
        <f>data[[#This Row],[DeliveryDate]] + data[[#This Row],[DeliveryTime]]</f>
        <v>45719.615277777775</v>
      </c>
      <c r="AA4597" s="7">
        <f>data[[#This Row],[OrderDateTime]] + 1</f>
        <v>45719.054166666669</v>
      </c>
      <c r="AB4597" s="7" t="str">
        <f>IF(data[[#This Row],[DeliveryDateTime]] &lt;= data[[#This Row],[SLADue]], "On Time", "Late")</f>
        <v>Late</v>
      </c>
    </row>
    <row r="4598" spans="1:28" x14ac:dyDescent="0.2">
      <c r="A4598" t="s">
        <v>5148</v>
      </c>
      <c r="B4598" t="s">
        <v>19</v>
      </c>
      <c r="C4598" t="s">
        <v>69</v>
      </c>
      <c r="D4598" t="s">
        <v>70</v>
      </c>
      <c r="E4598" s="5">
        <v>49.56</v>
      </c>
      <c r="F4598" t="s">
        <v>71</v>
      </c>
      <c r="G4598">
        <v>1</v>
      </c>
      <c r="H4598" s="1">
        <v>45855</v>
      </c>
      <c r="I4598" s="1" t="str">
        <f>TEXT(data[[#This Row],[OrderDate]],"mmm")</f>
        <v>Jul</v>
      </c>
      <c r="J4598" s="6">
        <v>0.75138888888888888</v>
      </c>
      <c r="K4598" s="6" t="str">
        <f>TEXT(data[[#This Row],[OrderTime]],"h")</f>
        <v>18</v>
      </c>
      <c r="L4598" s="1">
        <v>45856</v>
      </c>
      <c r="M4598" s="6">
        <v>0.87638888888888888</v>
      </c>
      <c r="N4598" t="s">
        <v>75</v>
      </c>
      <c r="O4598" t="s">
        <v>255</v>
      </c>
      <c r="P4598" t="s">
        <v>25</v>
      </c>
      <c r="Q4598" t="s">
        <v>53</v>
      </c>
      <c r="R4598" t="s">
        <v>37</v>
      </c>
      <c r="S4598" t="s">
        <v>28</v>
      </c>
      <c r="T4598" t="s">
        <v>136</v>
      </c>
      <c r="U4598" t="s">
        <v>39</v>
      </c>
      <c r="V4598" s="5">
        <f>data[[#This Row],[PriceUSD]]*data[[#This Row],[Quantity]]</f>
        <v>49.56</v>
      </c>
      <c r="W4598" s="7">
        <f>data[[#This Row],[OrderDate]] + TIME(VALUE(LEFT(data[[#This Row],[OrderTime]],2)), VALUE(RIGHT(data[[#This Row],[OrderTime]],2)), 0)</f>
        <v>45855.061805555553</v>
      </c>
      <c r="X4598" s="7">
        <f>_xlfn.MINIFS(data[OrderDateTime], data[CustomerName], data[[#This Row],[CustomerName]])</f>
        <v>45506.030555555553</v>
      </c>
      <c r="Y4598" t="str">
        <f>IF(data[[#This Row],[OrderDateTime]]=data[[#This Row],[FirstOrderDateTime]], "New", "Returning")</f>
        <v>Returning</v>
      </c>
      <c r="Z4598" s="7">
        <f>data[[#This Row],[DeliveryDate]] + data[[#This Row],[DeliveryTime]]</f>
        <v>45856.876388888886</v>
      </c>
      <c r="AA4598" s="7">
        <f>data[[#This Row],[OrderDateTime]] + 1</f>
        <v>45856.061805555553</v>
      </c>
      <c r="AB4598" s="7" t="str">
        <f>IF(data[[#This Row],[DeliveryDateTime]] &lt;= data[[#This Row],[SLADue]], "On Time", "Late")</f>
        <v>Late</v>
      </c>
    </row>
    <row r="4599" spans="1:28" x14ac:dyDescent="0.2">
      <c r="A4599" t="s">
        <v>5149</v>
      </c>
      <c r="B4599" t="s">
        <v>19</v>
      </c>
      <c r="C4599" t="s">
        <v>258</v>
      </c>
      <c r="D4599" t="s">
        <v>259</v>
      </c>
      <c r="E4599" s="5">
        <v>132.04</v>
      </c>
      <c r="F4599" t="s">
        <v>119</v>
      </c>
      <c r="G4599">
        <v>2</v>
      </c>
      <c r="H4599" s="1">
        <v>45820</v>
      </c>
      <c r="I4599" s="1" t="str">
        <f>TEXT(data[[#This Row],[OrderDate]],"mmm")</f>
        <v>Jun</v>
      </c>
      <c r="J4599" s="6">
        <v>0.75</v>
      </c>
      <c r="K4599" s="6" t="str">
        <f>TEXT(data[[#This Row],[OrderTime]],"h")</f>
        <v>18</v>
      </c>
      <c r="L4599" s="1">
        <v>45821</v>
      </c>
      <c r="M4599" s="6">
        <v>0.83333333333333337</v>
      </c>
      <c r="N4599" t="s">
        <v>57</v>
      </c>
      <c r="O4599" t="s">
        <v>2554</v>
      </c>
      <c r="P4599" t="s">
        <v>25</v>
      </c>
      <c r="Q4599" t="s">
        <v>26</v>
      </c>
      <c r="R4599" t="s">
        <v>261</v>
      </c>
      <c r="S4599" t="s">
        <v>28</v>
      </c>
      <c r="T4599" t="s">
        <v>136</v>
      </c>
      <c r="U4599" t="s">
        <v>30</v>
      </c>
      <c r="V4599" s="5">
        <f>data[[#This Row],[PriceUSD]]*data[[#This Row],[Quantity]]</f>
        <v>264.08</v>
      </c>
      <c r="W4599" s="7">
        <f>data[[#This Row],[OrderDate]] + TIME(VALUE(LEFT(data[[#This Row],[OrderTime]],2)), VALUE(RIGHT(data[[#This Row],[OrderTime]],2)), 0)</f>
        <v>45820.052083333336</v>
      </c>
      <c r="X4599" s="7">
        <f>_xlfn.MINIFS(data[OrderDateTime], data[CustomerName], data[[#This Row],[CustomerName]])</f>
        <v>45523.038888888892</v>
      </c>
      <c r="Y4599" t="str">
        <f>IF(data[[#This Row],[OrderDateTime]]=data[[#This Row],[FirstOrderDateTime]], "New", "Returning")</f>
        <v>Returning</v>
      </c>
      <c r="Z4599" s="7">
        <f>data[[#This Row],[DeliveryDate]] + data[[#This Row],[DeliveryTime]]</f>
        <v>45821.833333333336</v>
      </c>
      <c r="AA4599" s="7">
        <f>data[[#This Row],[OrderDateTime]] + 1</f>
        <v>45821.052083333336</v>
      </c>
      <c r="AB4599" s="7" t="str">
        <f>IF(data[[#This Row],[DeliveryDateTime]] &lt;= data[[#This Row],[SLADue]], "On Time", "Late")</f>
        <v>Late</v>
      </c>
    </row>
    <row r="4600" spans="1:28" x14ac:dyDescent="0.2">
      <c r="A4600" t="s">
        <v>5150</v>
      </c>
      <c r="B4600" t="s">
        <v>19</v>
      </c>
      <c r="C4600" t="s">
        <v>61</v>
      </c>
      <c r="D4600" t="s">
        <v>62</v>
      </c>
      <c r="E4600" s="5">
        <v>164.28</v>
      </c>
      <c r="F4600" t="s">
        <v>63</v>
      </c>
      <c r="G4600">
        <v>5</v>
      </c>
      <c r="H4600" s="1">
        <v>45764</v>
      </c>
      <c r="I4600" s="1" t="str">
        <f>TEXT(data[[#This Row],[OrderDate]],"mmm")</f>
        <v>Apr</v>
      </c>
      <c r="J4600" s="6">
        <v>0.72152777777777777</v>
      </c>
      <c r="K4600" s="6" t="str">
        <f>TEXT(data[[#This Row],[OrderTime]],"h")</f>
        <v>17</v>
      </c>
      <c r="L4600" s="1">
        <v>45765</v>
      </c>
      <c r="M4600" s="6">
        <v>0.8881944444444444</v>
      </c>
      <c r="N4600" t="s">
        <v>23</v>
      </c>
      <c r="O4600" t="s">
        <v>268</v>
      </c>
      <c r="P4600" t="s">
        <v>25</v>
      </c>
      <c r="Q4600" t="s">
        <v>26</v>
      </c>
      <c r="R4600" t="s">
        <v>66</v>
      </c>
      <c r="S4600" t="s">
        <v>28</v>
      </c>
      <c r="T4600" t="s">
        <v>29</v>
      </c>
      <c r="U4600" t="s">
        <v>30</v>
      </c>
      <c r="V4600" s="5">
        <f>data[[#This Row],[PriceUSD]]*data[[#This Row],[Quantity]]</f>
        <v>821.4</v>
      </c>
      <c r="W4600" s="7">
        <f>data[[#This Row],[OrderDate]] + TIME(VALUE(LEFT(data[[#This Row],[OrderTime]],2)), VALUE(RIGHT(data[[#This Row],[OrderTime]],2)), 0)</f>
        <v>45764.054166666669</v>
      </c>
      <c r="X4600" s="7">
        <f>_xlfn.MINIFS(data[OrderDateTime], data[CustomerName], data[[#This Row],[CustomerName]])</f>
        <v>45529.015277777777</v>
      </c>
      <c r="Y4600" t="str">
        <f>IF(data[[#This Row],[OrderDateTime]]=data[[#This Row],[FirstOrderDateTime]], "New", "Returning")</f>
        <v>Returning</v>
      </c>
      <c r="Z4600" s="7">
        <f>data[[#This Row],[DeliveryDate]] + data[[#This Row],[DeliveryTime]]</f>
        <v>45765.888194444444</v>
      </c>
      <c r="AA4600" s="7">
        <f>data[[#This Row],[OrderDateTime]] + 1</f>
        <v>45765.054166666669</v>
      </c>
      <c r="AB4600" s="7" t="str">
        <f>IF(data[[#This Row],[DeliveryDateTime]] &lt;= data[[#This Row],[SLADue]], "On Time", "Late")</f>
        <v>Late</v>
      </c>
    </row>
    <row r="4601" spans="1:28" x14ac:dyDescent="0.2">
      <c r="A4601" t="s">
        <v>5151</v>
      </c>
      <c r="B4601" t="s">
        <v>19</v>
      </c>
      <c r="C4601" t="s">
        <v>110</v>
      </c>
      <c r="D4601" t="s">
        <v>111</v>
      </c>
      <c r="E4601" s="5">
        <v>12.69</v>
      </c>
      <c r="F4601" t="s">
        <v>71</v>
      </c>
      <c r="G4601">
        <v>1</v>
      </c>
      <c r="H4601" s="1">
        <v>45741</v>
      </c>
      <c r="I4601" s="1" t="str">
        <f>TEXT(data[[#This Row],[OrderDate]],"mmm")</f>
        <v>Mar</v>
      </c>
      <c r="J4601" s="6">
        <v>0.57222222222222219</v>
      </c>
      <c r="K4601" s="6" t="str">
        <f>TEXT(data[[#This Row],[OrderTime]],"h")</f>
        <v>13</v>
      </c>
      <c r="L4601" s="1">
        <v>45742</v>
      </c>
      <c r="M4601" s="6">
        <v>0.65555555555555556</v>
      </c>
      <c r="N4601" t="s">
        <v>57</v>
      </c>
      <c r="O4601" t="s">
        <v>352</v>
      </c>
      <c r="P4601" t="s">
        <v>25</v>
      </c>
      <c r="Q4601" t="s">
        <v>26</v>
      </c>
      <c r="R4601" t="s">
        <v>114</v>
      </c>
      <c r="S4601" t="s">
        <v>28</v>
      </c>
      <c r="T4601" t="s">
        <v>29</v>
      </c>
      <c r="U4601" t="s">
        <v>67</v>
      </c>
      <c r="V4601" s="5">
        <f>data[[#This Row],[PriceUSD]]*data[[#This Row],[Quantity]]</f>
        <v>12.69</v>
      </c>
      <c r="W4601" s="7">
        <f>data[[#This Row],[OrderDate]] + TIME(VALUE(LEFT(data[[#This Row],[OrderTime]],2)), VALUE(RIGHT(data[[#This Row],[OrderTime]],2)), 0)</f>
        <v>45741.015277777777</v>
      </c>
      <c r="X4601" s="7">
        <f>_xlfn.MINIFS(data[OrderDateTime], data[CustomerName], data[[#This Row],[CustomerName]])</f>
        <v>45513.038888888892</v>
      </c>
      <c r="Y4601" t="str">
        <f>IF(data[[#This Row],[OrderDateTime]]=data[[#This Row],[FirstOrderDateTime]], "New", "Returning")</f>
        <v>Returning</v>
      </c>
      <c r="Z4601" s="7">
        <f>data[[#This Row],[DeliveryDate]] + data[[#This Row],[DeliveryTime]]</f>
        <v>45742.655555555553</v>
      </c>
      <c r="AA4601" s="7">
        <f>data[[#This Row],[OrderDateTime]] + 1</f>
        <v>45742.015277777777</v>
      </c>
      <c r="AB4601" s="7" t="str">
        <f>IF(data[[#This Row],[DeliveryDateTime]] &lt;= data[[#This Row],[SLADue]], "On Time", "Late")</f>
        <v>Late</v>
      </c>
    </row>
    <row r="4602" spans="1:28" x14ac:dyDescent="0.2">
      <c r="A4602" t="s">
        <v>5152</v>
      </c>
      <c r="B4602" t="s">
        <v>19</v>
      </c>
      <c r="C4602" t="s">
        <v>117</v>
      </c>
      <c r="D4602" t="s">
        <v>118</v>
      </c>
      <c r="E4602" s="5">
        <v>88.11</v>
      </c>
      <c r="F4602" t="s">
        <v>94</v>
      </c>
      <c r="G4602">
        <v>13</v>
      </c>
      <c r="H4602" s="1">
        <v>45731</v>
      </c>
      <c r="I4602" s="1" t="str">
        <f>TEXT(data[[#This Row],[OrderDate]],"mmm")</f>
        <v>Mar</v>
      </c>
      <c r="J4602" s="6">
        <v>0.38541666666666669</v>
      </c>
      <c r="K4602" s="6" t="str">
        <f>TEXT(data[[#This Row],[OrderTime]],"h")</f>
        <v>9</v>
      </c>
      <c r="L4602" s="1">
        <v>45732</v>
      </c>
      <c r="M4602" s="6">
        <v>0.42708333333333331</v>
      </c>
      <c r="N4602" t="s">
        <v>213</v>
      </c>
      <c r="O4602" t="s">
        <v>597</v>
      </c>
      <c r="P4602" t="s">
        <v>36</v>
      </c>
      <c r="Q4602" t="s">
        <v>53</v>
      </c>
      <c r="R4602" t="s">
        <v>66</v>
      </c>
      <c r="S4602" t="s">
        <v>28</v>
      </c>
      <c r="T4602" t="s">
        <v>38</v>
      </c>
      <c r="U4602" t="s">
        <v>30</v>
      </c>
      <c r="V4602" s="5">
        <f>data[[#This Row],[PriceUSD]]*data[[#This Row],[Quantity]]</f>
        <v>1145.43</v>
      </c>
      <c r="W4602" s="7">
        <f>data[[#This Row],[OrderDate]] + TIME(VALUE(LEFT(data[[#This Row],[OrderTime]],2)), VALUE(RIGHT(data[[#This Row],[OrderTime]],2)), 0)</f>
        <v>45731.046527777777</v>
      </c>
      <c r="X4602" s="7">
        <f>_xlfn.MINIFS(data[OrderDateTime], data[CustomerName], data[[#This Row],[CustomerName]])</f>
        <v>45519.052083333336</v>
      </c>
      <c r="Y4602" t="str">
        <f>IF(data[[#This Row],[OrderDateTime]]=data[[#This Row],[FirstOrderDateTime]], "New", "Returning")</f>
        <v>Returning</v>
      </c>
      <c r="Z4602" s="7">
        <f>data[[#This Row],[DeliveryDate]] + data[[#This Row],[DeliveryTime]]</f>
        <v>45732.427083333336</v>
      </c>
      <c r="AA4602" s="7">
        <f>data[[#This Row],[OrderDateTime]] + 1</f>
        <v>45732.046527777777</v>
      </c>
      <c r="AB4602" s="7" t="str">
        <f>IF(data[[#This Row],[DeliveryDateTime]] &lt;= data[[#This Row],[SLADue]], "On Time", "Late")</f>
        <v>Late</v>
      </c>
    </row>
    <row r="4603" spans="1:28" x14ac:dyDescent="0.2">
      <c r="A4603" t="s">
        <v>5153</v>
      </c>
      <c r="B4603" t="s">
        <v>19</v>
      </c>
      <c r="C4603" t="s">
        <v>79</v>
      </c>
      <c r="D4603" t="s">
        <v>80</v>
      </c>
      <c r="E4603" s="5">
        <v>27.41</v>
      </c>
      <c r="F4603" t="s">
        <v>81</v>
      </c>
      <c r="G4603">
        <v>1</v>
      </c>
      <c r="H4603" s="1">
        <v>45840</v>
      </c>
      <c r="I4603" s="1" t="str">
        <f>TEXT(data[[#This Row],[OrderDate]],"mmm")</f>
        <v>Jul</v>
      </c>
      <c r="J4603" s="6">
        <v>0.43611111111111112</v>
      </c>
      <c r="K4603" s="6" t="str">
        <f>TEXT(data[[#This Row],[OrderTime]],"h")</f>
        <v>10</v>
      </c>
      <c r="L4603" s="1">
        <v>45840</v>
      </c>
      <c r="M4603" s="6">
        <v>0.60277777777777775</v>
      </c>
      <c r="N4603" t="s">
        <v>213</v>
      </c>
      <c r="O4603" t="s">
        <v>483</v>
      </c>
      <c r="P4603" t="s">
        <v>36</v>
      </c>
      <c r="Q4603" t="s">
        <v>26</v>
      </c>
      <c r="R4603" t="s">
        <v>83</v>
      </c>
      <c r="S4603" t="s">
        <v>47</v>
      </c>
      <c r="T4603" t="s">
        <v>38</v>
      </c>
      <c r="U4603" t="s">
        <v>39</v>
      </c>
      <c r="V4603" s="5">
        <f>data[[#This Row],[PriceUSD]]*data[[#This Row],[Quantity]]</f>
        <v>27.41</v>
      </c>
      <c r="W4603" s="7">
        <f>data[[#This Row],[OrderDate]] + TIME(VALUE(LEFT(data[[#This Row],[OrderTime]],2)), VALUE(RIGHT(data[[#This Row],[OrderTime]],2)), 0)</f>
        <v>45840.007638888892</v>
      </c>
      <c r="X4603" s="7">
        <f>_xlfn.MINIFS(data[OrderDateTime], data[CustomerName], data[[#This Row],[CustomerName]])</f>
        <v>45541.007638888892</v>
      </c>
      <c r="Y4603" t="str">
        <f>IF(data[[#This Row],[OrderDateTime]]=data[[#This Row],[FirstOrderDateTime]], "New", "Returning")</f>
        <v>Returning</v>
      </c>
      <c r="Z4603" s="7">
        <f>data[[#This Row],[DeliveryDate]] + data[[#This Row],[DeliveryTime]]</f>
        <v>45840.602777777778</v>
      </c>
      <c r="AA4603" s="7">
        <f>data[[#This Row],[OrderDateTime]] + 1</f>
        <v>45841.007638888892</v>
      </c>
      <c r="AB4603" s="7" t="str">
        <f>IF(data[[#This Row],[DeliveryDateTime]] &lt;= data[[#This Row],[SLADue]], "On Time", "Late")</f>
        <v>On Time</v>
      </c>
    </row>
    <row r="4604" spans="1:28" x14ac:dyDescent="0.2">
      <c r="A4604" t="s">
        <v>5154</v>
      </c>
      <c r="B4604" t="s">
        <v>19</v>
      </c>
      <c r="C4604" t="s">
        <v>110</v>
      </c>
      <c r="D4604" t="s">
        <v>111</v>
      </c>
      <c r="E4604" s="5">
        <v>13.56</v>
      </c>
      <c r="F4604" t="s">
        <v>87</v>
      </c>
      <c r="G4604">
        <v>1</v>
      </c>
      <c r="H4604" s="1">
        <v>45616</v>
      </c>
      <c r="I4604" s="1" t="str">
        <f>TEXT(data[[#This Row],[OrderDate]],"mmm")</f>
        <v>Nov</v>
      </c>
      <c r="J4604" s="6">
        <v>0.83263888888888893</v>
      </c>
      <c r="K4604" s="6" t="str">
        <f>TEXT(data[[#This Row],[OrderTime]],"h")</f>
        <v>19</v>
      </c>
      <c r="L4604" s="1">
        <v>45617</v>
      </c>
      <c r="M4604" s="6">
        <v>0.84791666666666665</v>
      </c>
      <c r="N4604" t="s">
        <v>139</v>
      </c>
      <c r="O4604" t="s">
        <v>527</v>
      </c>
      <c r="P4604" t="s">
        <v>36</v>
      </c>
      <c r="Q4604" t="s">
        <v>26</v>
      </c>
      <c r="R4604" t="s">
        <v>114</v>
      </c>
      <c r="S4604" t="s">
        <v>28</v>
      </c>
      <c r="T4604" t="s">
        <v>38</v>
      </c>
      <c r="U4604" t="s">
        <v>30</v>
      </c>
      <c r="V4604" s="5">
        <f>data[[#This Row],[PriceUSD]]*data[[#This Row],[Quantity]]</f>
        <v>13.56</v>
      </c>
      <c r="W4604" s="7">
        <f>data[[#This Row],[OrderDate]] + TIME(VALUE(LEFT(data[[#This Row],[OrderTime]],2)), VALUE(RIGHT(data[[#This Row],[OrderTime]],2)), 0)</f>
        <v>45616.061805555553</v>
      </c>
      <c r="X4604" s="7">
        <f>_xlfn.MINIFS(data[OrderDateTime], data[CustomerName], data[[#This Row],[CustomerName]])</f>
        <v>45525.046527777777</v>
      </c>
      <c r="Y4604" t="str">
        <f>IF(data[[#This Row],[OrderDateTime]]=data[[#This Row],[FirstOrderDateTime]], "New", "Returning")</f>
        <v>Returning</v>
      </c>
      <c r="Z4604" s="7">
        <f>data[[#This Row],[DeliveryDate]] + data[[#This Row],[DeliveryTime]]</f>
        <v>45617.847916666666</v>
      </c>
      <c r="AA4604" s="7">
        <f>data[[#This Row],[OrderDateTime]] + 1</f>
        <v>45617.061805555553</v>
      </c>
      <c r="AB4604" s="7" t="str">
        <f>IF(data[[#This Row],[DeliveryDateTime]] &lt;= data[[#This Row],[SLADue]], "On Time", "Late")</f>
        <v>Late</v>
      </c>
    </row>
    <row r="4605" spans="1:28" x14ac:dyDescent="0.2">
      <c r="A4605" t="s">
        <v>5155</v>
      </c>
      <c r="B4605" t="s">
        <v>19</v>
      </c>
      <c r="C4605" t="s">
        <v>258</v>
      </c>
      <c r="D4605" t="s">
        <v>259</v>
      </c>
      <c r="E4605" s="5">
        <v>123.68</v>
      </c>
      <c r="F4605" t="s">
        <v>182</v>
      </c>
      <c r="G4605">
        <v>2</v>
      </c>
      <c r="H4605" s="1">
        <v>45569</v>
      </c>
      <c r="I4605" s="1" t="str">
        <f>TEXT(data[[#This Row],[OrderDate]],"mmm")</f>
        <v>Oct</v>
      </c>
      <c r="J4605" s="6">
        <v>0.73888888888888893</v>
      </c>
      <c r="K4605" s="6" t="str">
        <f>TEXT(data[[#This Row],[OrderTime]],"h")</f>
        <v>17</v>
      </c>
      <c r="L4605" s="1">
        <v>45570</v>
      </c>
      <c r="M4605" s="6">
        <v>0.78055555555555556</v>
      </c>
      <c r="N4605" t="s">
        <v>175</v>
      </c>
      <c r="O4605" t="s">
        <v>1245</v>
      </c>
      <c r="P4605" t="s">
        <v>25</v>
      </c>
      <c r="Q4605" t="s">
        <v>53</v>
      </c>
      <c r="R4605" t="s">
        <v>261</v>
      </c>
      <c r="S4605" t="s">
        <v>28</v>
      </c>
      <c r="T4605" t="s">
        <v>115</v>
      </c>
      <c r="U4605" t="s">
        <v>30</v>
      </c>
      <c r="V4605" s="5">
        <f>data[[#This Row],[PriceUSD]]*data[[#This Row],[Quantity]]</f>
        <v>247.36</v>
      </c>
      <c r="W4605" s="7">
        <f>data[[#This Row],[OrderDate]] + TIME(VALUE(LEFT(data[[#This Row],[OrderTime]],2)), VALUE(RIGHT(data[[#This Row],[OrderTime]],2)), 0)</f>
        <v>45569.061805555553</v>
      </c>
      <c r="X4605" s="7">
        <f>_xlfn.MINIFS(data[OrderDateTime], data[CustomerName], data[[#This Row],[CustomerName]])</f>
        <v>45508.017361111109</v>
      </c>
      <c r="Y4605" t="str">
        <f>IF(data[[#This Row],[OrderDateTime]]=data[[#This Row],[FirstOrderDateTime]], "New", "Returning")</f>
        <v>Returning</v>
      </c>
      <c r="Z4605" s="7">
        <f>data[[#This Row],[DeliveryDate]] + data[[#This Row],[DeliveryTime]]</f>
        <v>45570.780555555553</v>
      </c>
      <c r="AA4605" s="7">
        <f>data[[#This Row],[OrderDateTime]] + 1</f>
        <v>45570.061805555553</v>
      </c>
      <c r="AB4605" s="7" t="str">
        <f>IF(data[[#This Row],[DeliveryDateTime]] &lt;= data[[#This Row],[SLADue]], "On Time", "Late")</f>
        <v>Late</v>
      </c>
    </row>
    <row r="4606" spans="1:28" x14ac:dyDescent="0.2">
      <c r="A4606" t="s">
        <v>5156</v>
      </c>
      <c r="B4606" t="s">
        <v>19</v>
      </c>
      <c r="C4606" t="s">
        <v>258</v>
      </c>
      <c r="D4606" t="s">
        <v>259</v>
      </c>
      <c r="E4606" s="5">
        <v>124.79</v>
      </c>
      <c r="F4606" t="s">
        <v>51</v>
      </c>
      <c r="G4606">
        <v>2</v>
      </c>
      <c r="H4606" s="1">
        <v>45537</v>
      </c>
      <c r="I4606" s="1" t="str">
        <f>TEXT(data[[#This Row],[OrderDate]],"mmm")</f>
        <v>Sep</v>
      </c>
      <c r="J4606" s="6">
        <v>0.79027777777777775</v>
      </c>
      <c r="K4606" s="6" t="str">
        <f>TEXT(data[[#This Row],[OrderTime]],"h")</f>
        <v>18</v>
      </c>
      <c r="L4606" s="1">
        <v>45538</v>
      </c>
      <c r="M4606" s="6">
        <v>0.87361111111111112</v>
      </c>
      <c r="N4606" t="s">
        <v>57</v>
      </c>
      <c r="O4606" t="s">
        <v>726</v>
      </c>
      <c r="P4606" t="s">
        <v>25</v>
      </c>
      <c r="Q4606" t="s">
        <v>26</v>
      </c>
      <c r="R4606" t="s">
        <v>261</v>
      </c>
      <c r="S4606" t="s">
        <v>28</v>
      </c>
      <c r="T4606" t="s">
        <v>59</v>
      </c>
      <c r="U4606" t="s">
        <v>30</v>
      </c>
      <c r="V4606" s="5">
        <f>data[[#This Row],[PriceUSD]]*data[[#This Row],[Quantity]]</f>
        <v>249.58</v>
      </c>
      <c r="W4606" s="7">
        <f>data[[#This Row],[OrderDate]] + TIME(VALUE(LEFT(data[[#This Row],[OrderTime]],2)), VALUE(RIGHT(data[[#This Row],[OrderTime]],2)), 0)</f>
        <v>45537.054166666669</v>
      </c>
      <c r="X4606" s="7">
        <f>_xlfn.MINIFS(data[OrderDateTime], data[CustomerName], data[[#This Row],[CustomerName]])</f>
        <v>45537.054166666669</v>
      </c>
      <c r="Y4606" t="str">
        <f>IF(data[[#This Row],[OrderDateTime]]=data[[#This Row],[FirstOrderDateTime]], "New", "Returning")</f>
        <v>New</v>
      </c>
      <c r="Z4606" s="7">
        <f>data[[#This Row],[DeliveryDate]] + data[[#This Row],[DeliveryTime]]</f>
        <v>45538.873611111114</v>
      </c>
      <c r="AA4606" s="7">
        <f>data[[#This Row],[OrderDateTime]] + 1</f>
        <v>45538.054166666669</v>
      </c>
      <c r="AB4606" s="7" t="str">
        <f>IF(data[[#This Row],[DeliveryDateTime]] &lt;= data[[#This Row],[SLADue]], "On Time", "Late")</f>
        <v>Late</v>
      </c>
    </row>
    <row r="4607" spans="1:28" x14ac:dyDescent="0.2">
      <c r="A4607" t="s">
        <v>5157</v>
      </c>
      <c r="B4607" t="s">
        <v>19</v>
      </c>
      <c r="C4607" t="s">
        <v>41</v>
      </c>
      <c r="D4607" t="s">
        <v>42</v>
      </c>
      <c r="E4607" s="5">
        <v>30.26</v>
      </c>
      <c r="F4607" t="s">
        <v>119</v>
      </c>
      <c r="G4607">
        <v>1</v>
      </c>
      <c r="H4607" s="1">
        <v>45726</v>
      </c>
      <c r="I4607" s="1" t="str">
        <f>TEXT(data[[#This Row],[OrderDate]],"mmm")</f>
        <v>Mar</v>
      </c>
      <c r="J4607" s="6">
        <v>0.71944444444444444</v>
      </c>
      <c r="K4607" s="6" t="str">
        <f>TEXT(data[[#This Row],[OrderTime]],"h")</f>
        <v>17</v>
      </c>
      <c r="L4607" s="1">
        <v>45727</v>
      </c>
      <c r="M4607" s="6">
        <v>0.84444444444444444</v>
      </c>
      <c r="N4607" t="s">
        <v>434</v>
      </c>
      <c r="O4607" t="s">
        <v>1142</v>
      </c>
      <c r="P4607" t="s">
        <v>234</v>
      </c>
      <c r="Q4607" t="s">
        <v>53</v>
      </c>
      <c r="R4607" t="s">
        <v>46</v>
      </c>
      <c r="S4607" t="s">
        <v>28</v>
      </c>
      <c r="T4607" t="s">
        <v>59</v>
      </c>
      <c r="U4607" t="s">
        <v>30</v>
      </c>
      <c r="V4607" s="5">
        <f>data[[#This Row],[PriceUSD]]*data[[#This Row],[Quantity]]</f>
        <v>30.26</v>
      </c>
      <c r="W4607" s="7">
        <f>data[[#This Row],[OrderDate]] + TIME(VALUE(LEFT(data[[#This Row],[OrderTime]],2)), VALUE(RIGHT(data[[#This Row],[OrderTime]],2)), 0)</f>
        <v>45726.030555555553</v>
      </c>
      <c r="X4607" s="7">
        <f>_xlfn.MINIFS(data[OrderDateTime], data[CustomerName], data[[#This Row],[CustomerName]])</f>
        <v>45513.054166666669</v>
      </c>
      <c r="Y4607" t="str">
        <f>IF(data[[#This Row],[OrderDateTime]]=data[[#This Row],[FirstOrderDateTime]], "New", "Returning")</f>
        <v>Returning</v>
      </c>
      <c r="Z4607" s="7">
        <f>data[[#This Row],[DeliveryDate]] + data[[#This Row],[DeliveryTime]]</f>
        <v>45727.844444444447</v>
      </c>
      <c r="AA4607" s="7">
        <f>data[[#This Row],[OrderDateTime]] + 1</f>
        <v>45727.030555555553</v>
      </c>
      <c r="AB4607" s="7" t="str">
        <f>IF(data[[#This Row],[DeliveryDateTime]] &lt;= data[[#This Row],[SLADue]], "On Time", "Late")</f>
        <v>Late</v>
      </c>
    </row>
    <row r="4608" spans="1:28" x14ac:dyDescent="0.2">
      <c r="A4608" t="s">
        <v>5158</v>
      </c>
      <c r="B4608" t="s">
        <v>19</v>
      </c>
      <c r="C4608" t="s">
        <v>126</v>
      </c>
      <c r="D4608" t="s">
        <v>127</v>
      </c>
      <c r="E4608" s="5">
        <v>21.7</v>
      </c>
      <c r="F4608" t="s">
        <v>87</v>
      </c>
      <c r="G4608">
        <v>1</v>
      </c>
      <c r="H4608" s="1">
        <v>45771</v>
      </c>
      <c r="I4608" s="1" t="str">
        <f>TEXT(data[[#This Row],[OrderDate]],"mmm")</f>
        <v>Apr</v>
      </c>
      <c r="J4608" s="6">
        <v>0.44444444444444442</v>
      </c>
      <c r="K4608" s="6" t="str">
        <f>TEXT(data[[#This Row],[OrderTime]],"h")</f>
        <v>10</v>
      </c>
      <c r="L4608" s="1">
        <v>45772</v>
      </c>
      <c r="M4608" s="6">
        <v>0.65277777777777779</v>
      </c>
      <c r="N4608" t="s">
        <v>123</v>
      </c>
      <c r="O4608" t="s">
        <v>188</v>
      </c>
      <c r="P4608" t="s">
        <v>36</v>
      </c>
      <c r="Q4608" t="s">
        <v>53</v>
      </c>
      <c r="R4608" t="s">
        <v>129</v>
      </c>
      <c r="S4608" t="s">
        <v>28</v>
      </c>
      <c r="T4608" t="s">
        <v>59</v>
      </c>
      <c r="U4608" t="s">
        <v>30</v>
      </c>
      <c r="V4608" s="5">
        <f>data[[#This Row],[PriceUSD]]*data[[#This Row],[Quantity]]</f>
        <v>21.7</v>
      </c>
      <c r="W4608" s="7">
        <f>data[[#This Row],[OrderDate]] + TIME(VALUE(LEFT(data[[#This Row],[OrderTime]],2)), VALUE(RIGHT(data[[#This Row],[OrderTime]],2)), 0)</f>
        <v>45771.030555555553</v>
      </c>
      <c r="X4608" s="7">
        <f>_xlfn.MINIFS(data[OrderDateTime], data[CustomerName], data[[#This Row],[CustomerName]])</f>
        <v>45610.030555555553</v>
      </c>
      <c r="Y4608" t="str">
        <f>IF(data[[#This Row],[OrderDateTime]]=data[[#This Row],[FirstOrderDateTime]], "New", "Returning")</f>
        <v>Returning</v>
      </c>
      <c r="Z4608" s="7">
        <f>data[[#This Row],[DeliveryDate]] + data[[#This Row],[DeliveryTime]]</f>
        <v>45772.652777777781</v>
      </c>
      <c r="AA4608" s="7">
        <f>data[[#This Row],[OrderDateTime]] + 1</f>
        <v>45772.030555555553</v>
      </c>
      <c r="AB4608" s="7" t="str">
        <f>IF(data[[#This Row],[DeliveryDateTime]] &lt;= data[[#This Row],[SLADue]], "On Time", "Late")</f>
        <v>Late</v>
      </c>
    </row>
    <row r="4609" spans="1:28" x14ac:dyDescent="0.2">
      <c r="A4609" t="s">
        <v>5159</v>
      </c>
      <c r="B4609" t="s">
        <v>19</v>
      </c>
      <c r="C4609" t="s">
        <v>290</v>
      </c>
      <c r="D4609" t="s">
        <v>291</v>
      </c>
      <c r="E4609" s="5">
        <v>60.77</v>
      </c>
      <c r="F4609" t="s">
        <v>22</v>
      </c>
      <c r="G4609">
        <v>1</v>
      </c>
      <c r="H4609" s="1">
        <v>45602</v>
      </c>
      <c r="I4609" s="1" t="str">
        <f>TEXT(data[[#This Row],[OrderDate]],"mmm")</f>
        <v>Nov</v>
      </c>
      <c r="J4609" s="6">
        <v>0.56666666666666665</v>
      </c>
      <c r="K4609" s="6" t="str">
        <f>TEXT(data[[#This Row],[OrderTime]],"h")</f>
        <v>13</v>
      </c>
      <c r="L4609" s="1">
        <v>45602</v>
      </c>
      <c r="M4609" s="6">
        <v>0.85833333333333328</v>
      </c>
      <c r="N4609" t="s">
        <v>57</v>
      </c>
      <c r="O4609" t="s">
        <v>214</v>
      </c>
      <c r="P4609" t="s">
        <v>25</v>
      </c>
      <c r="Q4609" t="s">
        <v>53</v>
      </c>
      <c r="R4609" t="s">
        <v>294</v>
      </c>
      <c r="S4609" t="s">
        <v>47</v>
      </c>
      <c r="T4609" t="s">
        <v>136</v>
      </c>
      <c r="U4609" t="s">
        <v>30</v>
      </c>
      <c r="V4609" s="5">
        <f>data[[#This Row],[PriceUSD]]*data[[#This Row],[Quantity]]</f>
        <v>60.77</v>
      </c>
      <c r="W4609" s="7">
        <f>data[[#This Row],[OrderDate]] + TIME(VALUE(LEFT(data[[#This Row],[OrderTime]],2)), VALUE(RIGHT(data[[#This Row],[OrderTime]],2)), 0)</f>
        <v>45602.046527777777</v>
      </c>
      <c r="X4609" s="7">
        <f>_xlfn.MINIFS(data[OrderDateTime], data[CustomerName], data[[#This Row],[CustomerName]])</f>
        <v>45506.052083333336</v>
      </c>
      <c r="Y4609" t="str">
        <f>IF(data[[#This Row],[OrderDateTime]]=data[[#This Row],[FirstOrderDateTime]], "New", "Returning")</f>
        <v>Returning</v>
      </c>
      <c r="Z4609" s="7">
        <f>data[[#This Row],[DeliveryDate]] + data[[#This Row],[DeliveryTime]]</f>
        <v>45602.85833333333</v>
      </c>
      <c r="AA4609" s="7">
        <f>data[[#This Row],[OrderDateTime]] + 1</f>
        <v>45603.046527777777</v>
      </c>
      <c r="AB4609" s="7" t="str">
        <f>IF(data[[#This Row],[DeliveryDateTime]] &lt;= data[[#This Row],[SLADue]], "On Time", "Late")</f>
        <v>On Time</v>
      </c>
    </row>
    <row r="4610" spans="1:28" x14ac:dyDescent="0.2">
      <c r="A4610" t="s">
        <v>5160</v>
      </c>
      <c r="B4610" t="s">
        <v>19</v>
      </c>
      <c r="C4610" t="s">
        <v>41</v>
      </c>
      <c r="D4610" t="s">
        <v>42</v>
      </c>
      <c r="E4610" s="5">
        <v>37.32</v>
      </c>
      <c r="F4610" t="s">
        <v>43</v>
      </c>
      <c r="G4610">
        <v>1</v>
      </c>
      <c r="H4610" s="1">
        <v>45619</v>
      </c>
      <c r="I4610" s="1" t="str">
        <f>TEXT(data[[#This Row],[OrderDate]],"mmm")</f>
        <v>Nov</v>
      </c>
      <c r="J4610" s="6">
        <v>0.80972222222222223</v>
      </c>
      <c r="K4610" s="6" t="str">
        <f>TEXT(data[[#This Row],[OrderTime]],"h")</f>
        <v>19</v>
      </c>
      <c r="L4610" s="1">
        <v>45620</v>
      </c>
      <c r="M4610" s="6">
        <v>0.80972222222222223</v>
      </c>
      <c r="N4610" t="s">
        <v>243</v>
      </c>
      <c r="O4610" t="s">
        <v>651</v>
      </c>
      <c r="P4610" t="s">
        <v>245</v>
      </c>
      <c r="Q4610" t="s">
        <v>26</v>
      </c>
      <c r="R4610" t="s">
        <v>46</v>
      </c>
      <c r="S4610" t="s">
        <v>28</v>
      </c>
      <c r="T4610" t="s">
        <v>136</v>
      </c>
      <c r="U4610" t="s">
        <v>39</v>
      </c>
      <c r="V4610" s="5">
        <f>data[[#This Row],[PriceUSD]]*data[[#This Row],[Quantity]]</f>
        <v>37.32</v>
      </c>
      <c r="W4610" s="7">
        <f>data[[#This Row],[OrderDate]] + TIME(VALUE(LEFT(data[[#This Row],[OrderTime]],2)), VALUE(RIGHT(data[[#This Row],[OrderTime]],2)), 0)</f>
        <v>45619.015277777777</v>
      </c>
      <c r="X4610" s="7">
        <f>_xlfn.MINIFS(data[OrderDateTime], data[CustomerName], data[[#This Row],[CustomerName]])</f>
        <v>45522.038888888892</v>
      </c>
      <c r="Y4610" t="str">
        <f>IF(data[[#This Row],[OrderDateTime]]=data[[#This Row],[FirstOrderDateTime]], "New", "Returning")</f>
        <v>Returning</v>
      </c>
      <c r="Z4610" s="7">
        <f>data[[#This Row],[DeliveryDate]] + data[[#This Row],[DeliveryTime]]</f>
        <v>45620.80972222222</v>
      </c>
      <c r="AA4610" s="7">
        <f>data[[#This Row],[OrderDateTime]] + 1</f>
        <v>45620.015277777777</v>
      </c>
      <c r="AB4610" s="7" t="str">
        <f>IF(data[[#This Row],[DeliveryDateTime]] &lt;= data[[#This Row],[SLADue]], "On Time", "Late")</f>
        <v>Late</v>
      </c>
    </row>
    <row r="4611" spans="1:28" x14ac:dyDescent="0.2">
      <c r="A4611" t="s">
        <v>5161</v>
      </c>
      <c r="B4611" t="s">
        <v>19</v>
      </c>
      <c r="C4611" t="s">
        <v>49</v>
      </c>
      <c r="D4611" t="s">
        <v>50</v>
      </c>
      <c r="E4611" s="5">
        <v>32.57</v>
      </c>
      <c r="F4611" t="s">
        <v>74</v>
      </c>
      <c r="G4611">
        <v>1</v>
      </c>
      <c r="H4611" s="1">
        <v>45779</v>
      </c>
      <c r="I4611" s="1" t="str">
        <f>TEXT(data[[#This Row],[OrderDate]],"mmm")</f>
        <v>May</v>
      </c>
      <c r="J4611" s="6">
        <v>0.44444444444444442</v>
      </c>
      <c r="K4611" s="6" t="str">
        <f>TEXT(data[[#This Row],[OrderTime]],"h")</f>
        <v>10</v>
      </c>
      <c r="L4611" s="1">
        <v>45780</v>
      </c>
      <c r="M4611" s="6">
        <v>0.52777777777777779</v>
      </c>
      <c r="N4611" t="s">
        <v>145</v>
      </c>
      <c r="O4611" t="s">
        <v>128</v>
      </c>
      <c r="P4611" t="s">
        <v>77</v>
      </c>
      <c r="Q4611" t="s">
        <v>53</v>
      </c>
      <c r="R4611" t="s">
        <v>54</v>
      </c>
      <c r="S4611" t="s">
        <v>28</v>
      </c>
      <c r="T4611" t="s">
        <v>143</v>
      </c>
      <c r="U4611" t="s">
        <v>30</v>
      </c>
      <c r="V4611" s="5">
        <f>data[[#This Row],[PriceUSD]]*data[[#This Row],[Quantity]]</f>
        <v>32.57</v>
      </c>
      <c r="W4611" s="7">
        <f>data[[#This Row],[OrderDate]] + TIME(VALUE(LEFT(data[[#This Row],[OrderTime]],2)), VALUE(RIGHT(data[[#This Row],[OrderTime]],2)), 0)</f>
        <v>45779.030555555553</v>
      </c>
      <c r="X4611" s="7">
        <f>_xlfn.MINIFS(data[OrderDateTime], data[CustomerName], data[[#This Row],[CustomerName]])</f>
        <v>45540.054166666669</v>
      </c>
      <c r="Y4611" t="str">
        <f>IF(data[[#This Row],[OrderDateTime]]=data[[#This Row],[FirstOrderDateTime]], "New", "Returning")</f>
        <v>Returning</v>
      </c>
      <c r="Z4611" s="7">
        <f>data[[#This Row],[DeliveryDate]] + data[[#This Row],[DeliveryTime]]</f>
        <v>45780.527777777781</v>
      </c>
      <c r="AA4611" s="7">
        <f>data[[#This Row],[OrderDateTime]] + 1</f>
        <v>45780.030555555553</v>
      </c>
      <c r="AB4611" s="7" t="str">
        <f>IF(data[[#This Row],[DeliveryDateTime]] &lt;= data[[#This Row],[SLADue]], "On Time", "Late")</f>
        <v>Late</v>
      </c>
    </row>
    <row r="4612" spans="1:28" x14ac:dyDescent="0.2">
      <c r="A4612" t="s">
        <v>5162</v>
      </c>
      <c r="B4612" t="s">
        <v>19</v>
      </c>
      <c r="C4612" t="s">
        <v>285</v>
      </c>
      <c r="D4612" t="s">
        <v>286</v>
      </c>
      <c r="E4612" s="5">
        <v>16.68</v>
      </c>
      <c r="F4612" t="s">
        <v>22</v>
      </c>
      <c r="G4612">
        <v>1</v>
      </c>
      <c r="H4612" s="1">
        <v>45603</v>
      </c>
      <c r="I4612" s="1" t="str">
        <f>TEXT(data[[#This Row],[OrderDate]],"mmm")</f>
        <v>Nov</v>
      </c>
      <c r="J4612" s="6">
        <v>0.60555555555555551</v>
      </c>
      <c r="K4612" s="6" t="str">
        <f>TEXT(data[[#This Row],[OrderTime]],"h")</f>
        <v>14</v>
      </c>
      <c r="L4612" s="1">
        <v>45603</v>
      </c>
      <c r="M4612" s="6">
        <v>0.73055555555555551</v>
      </c>
      <c r="N4612" t="s">
        <v>175</v>
      </c>
      <c r="O4612" t="s">
        <v>1539</v>
      </c>
      <c r="P4612" t="s">
        <v>25</v>
      </c>
      <c r="Q4612" t="s">
        <v>26</v>
      </c>
      <c r="R4612" t="s">
        <v>114</v>
      </c>
      <c r="S4612" t="s">
        <v>47</v>
      </c>
      <c r="T4612" t="s">
        <v>38</v>
      </c>
      <c r="U4612" t="s">
        <v>39</v>
      </c>
      <c r="V4612" s="5">
        <f>data[[#This Row],[PriceUSD]]*data[[#This Row],[Quantity]]</f>
        <v>16.68</v>
      </c>
      <c r="W4612" s="7">
        <f>data[[#This Row],[OrderDate]] + TIME(VALUE(LEFT(data[[#This Row],[OrderTime]],2)), VALUE(RIGHT(data[[#This Row],[OrderTime]],2)), 0)</f>
        <v>45603.038888888892</v>
      </c>
      <c r="X4612" s="7">
        <f>_xlfn.MINIFS(data[OrderDateTime], data[CustomerName], data[[#This Row],[CustomerName]])</f>
        <v>45530.038888888892</v>
      </c>
      <c r="Y4612" t="str">
        <f>IF(data[[#This Row],[OrderDateTime]]=data[[#This Row],[FirstOrderDateTime]], "New", "Returning")</f>
        <v>Returning</v>
      </c>
      <c r="Z4612" s="7">
        <f>data[[#This Row],[DeliveryDate]] + data[[#This Row],[DeliveryTime]]</f>
        <v>45603.730555555558</v>
      </c>
      <c r="AA4612" s="7">
        <f>data[[#This Row],[OrderDateTime]] + 1</f>
        <v>45604.038888888892</v>
      </c>
      <c r="AB4612" s="7" t="str">
        <f>IF(data[[#This Row],[DeliveryDateTime]] &lt;= data[[#This Row],[SLADue]], "On Time", "Late")</f>
        <v>On Time</v>
      </c>
    </row>
    <row r="4613" spans="1:28" x14ac:dyDescent="0.2">
      <c r="A4613" t="s">
        <v>5163</v>
      </c>
      <c r="B4613" t="s">
        <v>19</v>
      </c>
      <c r="C4613" t="s">
        <v>49</v>
      </c>
      <c r="D4613" t="s">
        <v>50</v>
      </c>
      <c r="E4613" s="5">
        <v>29.95</v>
      </c>
      <c r="F4613" t="s">
        <v>74</v>
      </c>
      <c r="G4613">
        <v>1</v>
      </c>
      <c r="H4613" s="1">
        <v>45854</v>
      </c>
      <c r="I4613" s="1" t="str">
        <f>TEXT(data[[#This Row],[OrderDate]],"mmm")</f>
        <v>Jul</v>
      </c>
      <c r="J4613" s="6">
        <v>0.73888888888888893</v>
      </c>
      <c r="K4613" s="6" t="str">
        <f>TEXT(data[[#This Row],[OrderTime]],"h")</f>
        <v>17</v>
      </c>
      <c r="L4613" s="1">
        <v>45855</v>
      </c>
      <c r="M4613" s="6">
        <v>0.80277777777777781</v>
      </c>
      <c r="N4613" t="s">
        <v>112</v>
      </c>
      <c r="O4613" t="s">
        <v>1338</v>
      </c>
      <c r="P4613" t="s">
        <v>36</v>
      </c>
      <c r="Q4613" t="s">
        <v>53</v>
      </c>
      <c r="R4613" t="s">
        <v>54</v>
      </c>
      <c r="S4613" t="s">
        <v>28</v>
      </c>
      <c r="T4613" t="s">
        <v>38</v>
      </c>
      <c r="U4613" t="s">
        <v>39</v>
      </c>
      <c r="V4613" s="5">
        <f>data[[#This Row],[PriceUSD]]*data[[#This Row],[Quantity]]</f>
        <v>29.95</v>
      </c>
      <c r="W4613" s="7">
        <f>data[[#This Row],[OrderDate]] + TIME(VALUE(LEFT(data[[#This Row],[OrderTime]],2)), VALUE(RIGHT(data[[#This Row],[OrderTime]],2)), 0)</f>
        <v>45854.061805555553</v>
      </c>
      <c r="X4613" s="7">
        <f>_xlfn.MINIFS(data[OrderDateTime], data[CustomerName], data[[#This Row],[CustomerName]])</f>
        <v>45583.030555555553</v>
      </c>
      <c r="Y4613" t="str">
        <f>IF(data[[#This Row],[OrderDateTime]]=data[[#This Row],[FirstOrderDateTime]], "New", "Returning")</f>
        <v>Returning</v>
      </c>
      <c r="Z4613" s="7">
        <f>data[[#This Row],[DeliveryDate]] + data[[#This Row],[DeliveryTime]]</f>
        <v>45855.802777777775</v>
      </c>
      <c r="AA4613" s="7">
        <f>data[[#This Row],[OrderDateTime]] + 1</f>
        <v>45855.061805555553</v>
      </c>
      <c r="AB4613" s="7" t="str">
        <f>IF(data[[#This Row],[DeliveryDateTime]] &lt;= data[[#This Row],[SLADue]], "On Time", "Late")</f>
        <v>Late</v>
      </c>
    </row>
    <row r="4614" spans="1:28" x14ac:dyDescent="0.2">
      <c r="A4614" t="s">
        <v>5164</v>
      </c>
      <c r="B4614" t="s">
        <v>19</v>
      </c>
      <c r="C4614" t="s">
        <v>126</v>
      </c>
      <c r="D4614" t="s">
        <v>127</v>
      </c>
      <c r="E4614" s="5">
        <v>23.97</v>
      </c>
      <c r="F4614" t="s">
        <v>56</v>
      </c>
      <c r="G4614">
        <v>1</v>
      </c>
      <c r="H4614" s="1">
        <v>45617</v>
      </c>
      <c r="I4614" s="1" t="str">
        <f>TEXT(data[[#This Row],[OrderDate]],"mmm")</f>
        <v>Nov</v>
      </c>
      <c r="J4614" s="6">
        <v>0.80208333333333337</v>
      </c>
      <c r="K4614" s="6" t="str">
        <f>TEXT(data[[#This Row],[OrderTime]],"h")</f>
        <v>19</v>
      </c>
      <c r="L4614" s="1">
        <v>45618</v>
      </c>
      <c r="M4614" s="6">
        <v>0.77222222222222225</v>
      </c>
      <c r="N4614" t="s">
        <v>88</v>
      </c>
      <c r="O4614" t="s">
        <v>623</v>
      </c>
      <c r="P4614" t="s">
        <v>25</v>
      </c>
      <c r="Q4614" t="s">
        <v>53</v>
      </c>
      <c r="R4614" t="s">
        <v>129</v>
      </c>
      <c r="S4614" t="s">
        <v>28</v>
      </c>
      <c r="T4614" t="s">
        <v>38</v>
      </c>
      <c r="U4614" t="s">
        <v>39</v>
      </c>
      <c r="V4614" s="5">
        <f>data[[#This Row],[PriceUSD]]*data[[#This Row],[Quantity]]</f>
        <v>23.97</v>
      </c>
      <c r="W4614" s="7">
        <f>data[[#This Row],[OrderDate]] + TIME(VALUE(LEFT(data[[#This Row],[OrderTime]],2)), VALUE(RIGHT(data[[#This Row],[OrderTime]],2)), 0)</f>
        <v>45617.022916666669</v>
      </c>
      <c r="X4614" s="7">
        <f>_xlfn.MINIFS(data[OrderDateTime], data[CustomerName], data[[#This Row],[CustomerName]])</f>
        <v>45514.054166666669</v>
      </c>
      <c r="Y4614" t="str">
        <f>IF(data[[#This Row],[OrderDateTime]]=data[[#This Row],[FirstOrderDateTime]], "New", "Returning")</f>
        <v>Returning</v>
      </c>
      <c r="Z4614" s="7">
        <f>data[[#This Row],[DeliveryDate]] + data[[#This Row],[DeliveryTime]]</f>
        <v>45618.772222222222</v>
      </c>
      <c r="AA4614" s="7">
        <f>data[[#This Row],[OrderDateTime]] + 1</f>
        <v>45618.022916666669</v>
      </c>
      <c r="AB4614" s="7" t="str">
        <f>IF(data[[#This Row],[DeliveryDateTime]] &lt;= data[[#This Row],[SLADue]], "On Time", "Late")</f>
        <v>Late</v>
      </c>
    </row>
    <row r="4615" spans="1:28" x14ac:dyDescent="0.2">
      <c r="A4615" t="s">
        <v>5165</v>
      </c>
      <c r="B4615" t="s">
        <v>19</v>
      </c>
      <c r="C4615" t="s">
        <v>258</v>
      </c>
      <c r="D4615" t="s">
        <v>259</v>
      </c>
      <c r="E4615" s="5">
        <v>118.21</v>
      </c>
      <c r="F4615" t="s">
        <v>119</v>
      </c>
      <c r="G4615">
        <v>1</v>
      </c>
      <c r="H4615" s="1">
        <v>45652</v>
      </c>
      <c r="I4615" s="1" t="str">
        <f>TEXT(data[[#This Row],[OrderDate]],"mmm")</f>
        <v>Dec</v>
      </c>
      <c r="J4615" s="6">
        <v>0.65138888888888891</v>
      </c>
      <c r="K4615" s="6" t="str">
        <f>TEXT(data[[#This Row],[OrderTime]],"h")</f>
        <v>15</v>
      </c>
      <c r="L4615" s="1">
        <v>45653</v>
      </c>
      <c r="M4615" s="6">
        <v>0.81805555555555554</v>
      </c>
      <c r="N4615" t="s">
        <v>213</v>
      </c>
      <c r="O4615" t="s">
        <v>229</v>
      </c>
      <c r="P4615" t="s">
        <v>36</v>
      </c>
      <c r="Q4615" t="s">
        <v>26</v>
      </c>
      <c r="R4615" t="s">
        <v>261</v>
      </c>
      <c r="S4615" t="s">
        <v>28</v>
      </c>
      <c r="T4615" t="s">
        <v>136</v>
      </c>
      <c r="U4615" t="s">
        <v>30</v>
      </c>
      <c r="V4615" s="5">
        <f>data[[#This Row],[PriceUSD]]*data[[#This Row],[Quantity]]</f>
        <v>118.21</v>
      </c>
      <c r="W4615" s="7">
        <f>data[[#This Row],[OrderDate]] + TIME(VALUE(LEFT(data[[#This Row],[OrderTime]],2)), VALUE(RIGHT(data[[#This Row],[OrderTime]],2)), 0)</f>
        <v>45652.061805555553</v>
      </c>
      <c r="X4615" s="7">
        <f>_xlfn.MINIFS(data[OrderDateTime], data[CustomerName], data[[#This Row],[CustomerName]])</f>
        <v>45594.015277777777</v>
      </c>
      <c r="Y4615" t="str">
        <f>IF(data[[#This Row],[OrderDateTime]]=data[[#This Row],[FirstOrderDateTime]], "New", "Returning")</f>
        <v>Returning</v>
      </c>
      <c r="Z4615" s="7">
        <f>data[[#This Row],[DeliveryDate]] + data[[#This Row],[DeliveryTime]]</f>
        <v>45653.818055555559</v>
      </c>
      <c r="AA4615" s="7">
        <f>data[[#This Row],[OrderDateTime]] + 1</f>
        <v>45653.061805555553</v>
      </c>
      <c r="AB4615" s="7" t="str">
        <f>IF(data[[#This Row],[DeliveryDateTime]] &lt;= data[[#This Row],[SLADue]], "On Time", "Late")</f>
        <v>Late</v>
      </c>
    </row>
    <row r="4616" spans="1:28" x14ac:dyDescent="0.2">
      <c r="A4616" t="s">
        <v>5166</v>
      </c>
      <c r="B4616" t="s">
        <v>19</v>
      </c>
      <c r="C4616" t="s">
        <v>85</v>
      </c>
      <c r="D4616" t="s">
        <v>86</v>
      </c>
      <c r="E4616" s="5">
        <v>58.21</v>
      </c>
      <c r="F4616" t="s">
        <v>87</v>
      </c>
      <c r="G4616">
        <v>1</v>
      </c>
      <c r="H4616" s="1">
        <v>45573</v>
      </c>
      <c r="I4616" s="1" t="str">
        <f>TEXT(data[[#This Row],[OrderDate]],"mmm")</f>
        <v>Oct</v>
      </c>
      <c r="J4616" s="6">
        <v>0.8125</v>
      </c>
      <c r="K4616" s="6" t="str">
        <f>TEXT(data[[#This Row],[OrderTime]],"h")</f>
        <v>19</v>
      </c>
      <c r="L4616" s="1">
        <v>45574</v>
      </c>
      <c r="M4616" s="6">
        <v>0.52777777777777779</v>
      </c>
      <c r="N4616" t="s">
        <v>502</v>
      </c>
      <c r="O4616" t="s">
        <v>333</v>
      </c>
      <c r="P4616" t="s">
        <v>202</v>
      </c>
      <c r="Q4616" t="s">
        <v>26</v>
      </c>
      <c r="R4616" t="s">
        <v>90</v>
      </c>
      <c r="S4616" t="s">
        <v>28</v>
      </c>
      <c r="T4616" t="s">
        <v>38</v>
      </c>
      <c r="U4616" t="s">
        <v>30</v>
      </c>
      <c r="V4616" s="5">
        <f>data[[#This Row],[PriceUSD]]*data[[#This Row],[Quantity]]</f>
        <v>58.21</v>
      </c>
      <c r="W4616" s="7">
        <f>data[[#This Row],[OrderDate]] + TIME(VALUE(LEFT(data[[#This Row],[OrderTime]],2)), VALUE(RIGHT(data[[#This Row],[OrderTime]],2)), 0)</f>
        <v>45573.017361111109</v>
      </c>
      <c r="X4616" s="7">
        <f>_xlfn.MINIFS(data[OrderDateTime], data[CustomerName], data[[#This Row],[CustomerName]])</f>
        <v>45513.007638888892</v>
      </c>
      <c r="Y4616" t="str">
        <f>IF(data[[#This Row],[OrderDateTime]]=data[[#This Row],[FirstOrderDateTime]], "New", "Returning")</f>
        <v>Returning</v>
      </c>
      <c r="Z4616" s="7">
        <f>data[[#This Row],[DeliveryDate]] + data[[#This Row],[DeliveryTime]]</f>
        <v>45574.527777777781</v>
      </c>
      <c r="AA4616" s="7">
        <f>data[[#This Row],[OrderDateTime]] + 1</f>
        <v>45574.017361111109</v>
      </c>
      <c r="AB4616" s="7" t="str">
        <f>IF(data[[#This Row],[DeliveryDateTime]] &lt;= data[[#This Row],[SLADue]], "On Time", "Late")</f>
        <v>Late</v>
      </c>
    </row>
    <row r="4617" spans="1:28" x14ac:dyDescent="0.2">
      <c r="A4617" t="s">
        <v>5167</v>
      </c>
      <c r="B4617" t="s">
        <v>19</v>
      </c>
      <c r="C4617" t="s">
        <v>126</v>
      </c>
      <c r="D4617" t="s">
        <v>127</v>
      </c>
      <c r="E4617" s="5">
        <v>22.62</v>
      </c>
      <c r="F4617" t="s">
        <v>138</v>
      </c>
      <c r="G4617">
        <v>1</v>
      </c>
      <c r="H4617" s="1">
        <v>45519</v>
      </c>
      <c r="I4617" s="1" t="str">
        <f>TEXT(data[[#This Row],[OrderDate]],"mmm")</f>
        <v>Aug</v>
      </c>
      <c r="J4617" s="6">
        <v>0.75</v>
      </c>
      <c r="K4617" s="6" t="str">
        <f>TEXT(data[[#This Row],[OrderTime]],"h")</f>
        <v>18</v>
      </c>
      <c r="L4617" s="1">
        <v>45521</v>
      </c>
      <c r="M4617" s="6">
        <v>0.7104166666666667</v>
      </c>
      <c r="N4617" t="s">
        <v>163</v>
      </c>
      <c r="O4617" t="s">
        <v>597</v>
      </c>
      <c r="P4617" t="s">
        <v>77</v>
      </c>
      <c r="Q4617" t="s">
        <v>53</v>
      </c>
      <c r="R4617" t="s">
        <v>129</v>
      </c>
      <c r="S4617" t="s">
        <v>105</v>
      </c>
      <c r="T4617" t="s">
        <v>38</v>
      </c>
      <c r="U4617" t="s">
        <v>39</v>
      </c>
      <c r="V4617" s="5">
        <f>data[[#This Row],[PriceUSD]]*data[[#This Row],[Quantity]]</f>
        <v>22.62</v>
      </c>
      <c r="W4617" s="7">
        <f>data[[#This Row],[OrderDate]] + TIME(VALUE(LEFT(data[[#This Row],[OrderTime]],2)), VALUE(RIGHT(data[[#This Row],[OrderTime]],2)), 0)</f>
        <v>45519.052083333336</v>
      </c>
      <c r="X4617" s="7">
        <f>_xlfn.MINIFS(data[OrderDateTime], data[CustomerName], data[[#This Row],[CustomerName]])</f>
        <v>45519.052083333336</v>
      </c>
      <c r="Y4617" t="str">
        <f>IF(data[[#This Row],[OrderDateTime]]=data[[#This Row],[FirstOrderDateTime]], "New", "Returning")</f>
        <v>New</v>
      </c>
      <c r="Z4617" s="7">
        <f>data[[#This Row],[DeliveryDate]] + data[[#This Row],[DeliveryTime]]</f>
        <v>45521.710416666669</v>
      </c>
      <c r="AA4617" s="7">
        <f>data[[#This Row],[OrderDateTime]] + 1</f>
        <v>45520.052083333336</v>
      </c>
      <c r="AB4617" s="7" t="str">
        <f>IF(data[[#This Row],[DeliveryDateTime]] &lt;= data[[#This Row],[SLADue]], "On Time", "Late")</f>
        <v>Late</v>
      </c>
    </row>
    <row r="4618" spans="1:28" x14ac:dyDescent="0.2">
      <c r="A4618" t="s">
        <v>5168</v>
      </c>
      <c r="B4618" t="s">
        <v>19</v>
      </c>
      <c r="C4618" t="s">
        <v>79</v>
      </c>
      <c r="D4618" t="s">
        <v>80</v>
      </c>
      <c r="E4618" s="5">
        <v>29.79</v>
      </c>
      <c r="F4618" t="s">
        <v>81</v>
      </c>
      <c r="G4618">
        <v>1</v>
      </c>
      <c r="H4618" s="1">
        <v>45507</v>
      </c>
      <c r="I4618" s="1" t="str">
        <f>TEXT(data[[#This Row],[OrderDate]],"mmm")</f>
        <v>Aug</v>
      </c>
      <c r="J4618" s="6">
        <v>0.53888888888888886</v>
      </c>
      <c r="K4618" s="6" t="str">
        <f>TEXT(data[[#This Row],[OrderTime]],"h")</f>
        <v>12</v>
      </c>
      <c r="L4618" s="1">
        <v>45507</v>
      </c>
      <c r="M4618" s="6">
        <v>0.66388888888888886</v>
      </c>
      <c r="N4618" t="s">
        <v>310</v>
      </c>
      <c r="O4618" t="s">
        <v>406</v>
      </c>
      <c r="P4618" t="s">
        <v>180</v>
      </c>
      <c r="Q4618" t="s">
        <v>53</v>
      </c>
      <c r="R4618" t="s">
        <v>83</v>
      </c>
      <c r="S4618" t="s">
        <v>47</v>
      </c>
      <c r="T4618" t="s">
        <v>29</v>
      </c>
      <c r="U4618" t="s">
        <v>39</v>
      </c>
      <c r="V4618" s="5">
        <f>data[[#This Row],[PriceUSD]]*data[[#This Row],[Quantity]]</f>
        <v>29.79</v>
      </c>
      <c r="W4618" s="7">
        <f>data[[#This Row],[OrderDate]] + TIME(VALUE(LEFT(data[[#This Row],[OrderTime]],2)), VALUE(RIGHT(data[[#This Row],[OrderTime]],2)), 0)</f>
        <v>45507.061805555553</v>
      </c>
      <c r="X4618" s="7">
        <f>_xlfn.MINIFS(data[OrderDateTime], data[CustomerName], data[[#This Row],[CustomerName]])</f>
        <v>45507.061805555553</v>
      </c>
      <c r="Y4618" t="str">
        <f>IF(data[[#This Row],[OrderDateTime]]=data[[#This Row],[FirstOrderDateTime]], "New", "Returning")</f>
        <v>New</v>
      </c>
      <c r="Z4618" s="7">
        <f>data[[#This Row],[DeliveryDate]] + data[[#This Row],[DeliveryTime]]</f>
        <v>45507.663888888892</v>
      </c>
      <c r="AA4618" s="7">
        <f>data[[#This Row],[OrderDateTime]] + 1</f>
        <v>45508.061805555553</v>
      </c>
      <c r="AB4618" s="7" t="str">
        <f>IF(data[[#This Row],[DeliveryDateTime]] &lt;= data[[#This Row],[SLADue]], "On Time", "Late")</f>
        <v>On Time</v>
      </c>
    </row>
    <row r="4619" spans="1:28" x14ac:dyDescent="0.2">
      <c r="A4619" t="s">
        <v>5169</v>
      </c>
      <c r="B4619" t="s">
        <v>19</v>
      </c>
      <c r="C4619" t="s">
        <v>258</v>
      </c>
      <c r="D4619" t="s">
        <v>259</v>
      </c>
      <c r="E4619" s="5">
        <v>117.4</v>
      </c>
      <c r="F4619" t="s">
        <v>119</v>
      </c>
      <c r="G4619">
        <v>1</v>
      </c>
      <c r="H4619" s="1">
        <v>45721</v>
      </c>
      <c r="I4619" s="1" t="str">
        <f>TEXT(data[[#This Row],[OrderDate]],"mmm")</f>
        <v>Mar</v>
      </c>
      <c r="J4619" s="6">
        <v>0.42708333333333331</v>
      </c>
      <c r="K4619" s="6" t="str">
        <f>TEXT(data[[#This Row],[OrderTime]],"h")</f>
        <v>10</v>
      </c>
      <c r="L4619" s="1">
        <v>45721</v>
      </c>
      <c r="M4619" s="6">
        <v>0.59375</v>
      </c>
      <c r="N4619" t="s">
        <v>120</v>
      </c>
      <c r="O4619" t="s">
        <v>420</v>
      </c>
      <c r="P4619" t="s">
        <v>25</v>
      </c>
      <c r="Q4619" t="s">
        <v>26</v>
      </c>
      <c r="R4619" t="s">
        <v>261</v>
      </c>
      <c r="S4619" t="s">
        <v>47</v>
      </c>
      <c r="T4619" t="s">
        <v>38</v>
      </c>
      <c r="U4619" t="s">
        <v>30</v>
      </c>
      <c r="V4619" s="5">
        <f>data[[#This Row],[PriceUSD]]*data[[#This Row],[Quantity]]</f>
        <v>117.4</v>
      </c>
      <c r="W4619" s="7">
        <f>data[[#This Row],[OrderDate]] + TIME(VALUE(LEFT(data[[#This Row],[OrderTime]],2)), VALUE(RIGHT(data[[#This Row],[OrderTime]],2)), 0)</f>
        <v>45721.022916666669</v>
      </c>
      <c r="X4619" s="7">
        <f>_xlfn.MINIFS(data[OrderDateTime], data[CustomerName], data[[#This Row],[CustomerName]])</f>
        <v>45578.046527777777</v>
      </c>
      <c r="Y4619" t="str">
        <f>IF(data[[#This Row],[OrderDateTime]]=data[[#This Row],[FirstOrderDateTime]], "New", "Returning")</f>
        <v>Returning</v>
      </c>
      <c r="Z4619" s="7">
        <f>data[[#This Row],[DeliveryDate]] + data[[#This Row],[DeliveryTime]]</f>
        <v>45721.59375</v>
      </c>
      <c r="AA4619" s="7">
        <f>data[[#This Row],[OrderDateTime]] + 1</f>
        <v>45722.022916666669</v>
      </c>
      <c r="AB4619" s="7" t="str">
        <f>IF(data[[#This Row],[DeliveryDateTime]] &lt;= data[[#This Row],[SLADue]], "On Time", "Late")</f>
        <v>On Time</v>
      </c>
    </row>
    <row r="4620" spans="1:28" x14ac:dyDescent="0.2">
      <c r="A4620" t="s">
        <v>5170</v>
      </c>
      <c r="B4620" t="s">
        <v>19</v>
      </c>
      <c r="C4620" t="s">
        <v>92</v>
      </c>
      <c r="D4620" t="s">
        <v>93</v>
      </c>
      <c r="E4620" s="5">
        <v>77.37</v>
      </c>
      <c r="F4620" t="s">
        <v>94</v>
      </c>
      <c r="G4620">
        <v>3</v>
      </c>
      <c r="H4620" s="1">
        <v>45663</v>
      </c>
      <c r="I4620" s="1" t="str">
        <f>TEXT(data[[#This Row],[OrderDate]],"mmm")</f>
        <v>Jan</v>
      </c>
      <c r="J4620" s="6">
        <v>0.54166666666666663</v>
      </c>
      <c r="K4620" s="6" t="str">
        <f>TEXT(data[[#This Row],[OrderTime]],"h")</f>
        <v>13</v>
      </c>
      <c r="L4620" s="1">
        <v>45663</v>
      </c>
      <c r="M4620" s="6">
        <v>0.75</v>
      </c>
      <c r="N4620" t="s">
        <v>95</v>
      </c>
      <c r="O4620" t="s">
        <v>1011</v>
      </c>
      <c r="P4620" t="s">
        <v>25</v>
      </c>
      <c r="Q4620" t="s">
        <v>26</v>
      </c>
      <c r="R4620" t="s">
        <v>66</v>
      </c>
      <c r="S4620" t="s">
        <v>47</v>
      </c>
      <c r="T4620" t="s">
        <v>115</v>
      </c>
      <c r="U4620" t="s">
        <v>30</v>
      </c>
      <c r="V4620" s="5">
        <f>data[[#This Row],[PriceUSD]]*data[[#This Row],[Quantity]]</f>
        <v>232.11</v>
      </c>
      <c r="W4620" s="7">
        <f>data[[#This Row],[OrderDate]] + TIME(VALUE(LEFT(data[[#This Row],[OrderTime]],2)), VALUE(RIGHT(data[[#This Row],[OrderTime]],2)), 0)</f>
        <v>45663.046527777777</v>
      </c>
      <c r="X4620" s="7">
        <f>_xlfn.MINIFS(data[OrderDateTime], data[CustomerName], data[[#This Row],[CustomerName]])</f>
        <v>45528.061805555553</v>
      </c>
      <c r="Y4620" t="str">
        <f>IF(data[[#This Row],[OrderDateTime]]=data[[#This Row],[FirstOrderDateTime]], "New", "Returning")</f>
        <v>Returning</v>
      </c>
      <c r="Z4620" s="7">
        <f>data[[#This Row],[DeliveryDate]] + data[[#This Row],[DeliveryTime]]</f>
        <v>45663.75</v>
      </c>
      <c r="AA4620" s="7">
        <f>data[[#This Row],[OrderDateTime]] + 1</f>
        <v>45664.046527777777</v>
      </c>
      <c r="AB4620" s="7" t="str">
        <f>IF(data[[#This Row],[DeliveryDateTime]] &lt;= data[[#This Row],[SLADue]], "On Time", "Late")</f>
        <v>On Time</v>
      </c>
    </row>
    <row r="4621" spans="1:28" x14ac:dyDescent="0.2">
      <c r="A4621" t="s">
        <v>5171</v>
      </c>
      <c r="B4621" t="s">
        <v>19</v>
      </c>
      <c r="C4621" t="s">
        <v>61</v>
      </c>
      <c r="D4621" t="s">
        <v>62</v>
      </c>
      <c r="E4621" s="5">
        <v>150.22999999999999</v>
      </c>
      <c r="F4621" t="s">
        <v>94</v>
      </c>
      <c r="G4621">
        <v>5</v>
      </c>
      <c r="H4621" s="1">
        <v>45852</v>
      </c>
      <c r="I4621" s="1" t="str">
        <f>TEXT(data[[#This Row],[OrderDate]],"mmm")</f>
        <v>Jul</v>
      </c>
      <c r="J4621" s="6">
        <v>0.43472222222222223</v>
      </c>
      <c r="K4621" s="6" t="str">
        <f>TEXT(data[[#This Row],[OrderTime]],"h")</f>
        <v>10</v>
      </c>
      <c r="L4621" s="1">
        <v>45853</v>
      </c>
      <c r="M4621" s="6">
        <v>0.47638888888888886</v>
      </c>
      <c r="N4621" t="s">
        <v>57</v>
      </c>
      <c r="O4621" t="s">
        <v>934</v>
      </c>
      <c r="P4621" t="s">
        <v>25</v>
      </c>
      <c r="Q4621" t="s">
        <v>26</v>
      </c>
      <c r="R4621" t="s">
        <v>66</v>
      </c>
      <c r="S4621" t="s">
        <v>28</v>
      </c>
      <c r="T4621" t="s">
        <v>29</v>
      </c>
      <c r="U4621" t="s">
        <v>30</v>
      </c>
      <c r="V4621" s="5">
        <f>data[[#This Row],[PriceUSD]]*data[[#This Row],[Quantity]]</f>
        <v>751.15</v>
      </c>
      <c r="W4621" s="7">
        <f>data[[#This Row],[OrderDate]] + TIME(VALUE(LEFT(data[[#This Row],[OrderTime]],2)), VALUE(RIGHT(data[[#This Row],[OrderTime]],2)), 0)</f>
        <v>45852.015277777777</v>
      </c>
      <c r="X4621" s="7">
        <f>_xlfn.MINIFS(data[OrderDateTime], data[CustomerName], data[[#This Row],[CustomerName]])</f>
        <v>45515.030555555553</v>
      </c>
      <c r="Y4621" t="str">
        <f>IF(data[[#This Row],[OrderDateTime]]=data[[#This Row],[FirstOrderDateTime]], "New", "Returning")</f>
        <v>Returning</v>
      </c>
      <c r="Z4621" s="7">
        <f>data[[#This Row],[DeliveryDate]] + data[[#This Row],[DeliveryTime]]</f>
        <v>45853.476388888892</v>
      </c>
      <c r="AA4621" s="7">
        <f>data[[#This Row],[OrderDateTime]] + 1</f>
        <v>45853.015277777777</v>
      </c>
      <c r="AB4621" s="7" t="str">
        <f>IF(data[[#This Row],[DeliveryDateTime]] &lt;= data[[#This Row],[SLADue]], "On Time", "Late")</f>
        <v>Late</v>
      </c>
    </row>
    <row r="4622" spans="1:28" x14ac:dyDescent="0.2">
      <c r="A4622" t="s">
        <v>5172</v>
      </c>
      <c r="B4622" t="s">
        <v>19</v>
      </c>
      <c r="C4622" t="s">
        <v>79</v>
      </c>
      <c r="D4622" t="s">
        <v>80</v>
      </c>
      <c r="E4622" s="5">
        <v>28.68</v>
      </c>
      <c r="F4622" t="s">
        <v>81</v>
      </c>
      <c r="G4622">
        <v>1</v>
      </c>
      <c r="H4622" s="1">
        <v>45680</v>
      </c>
      <c r="I4622" s="1" t="str">
        <f>TEXT(data[[#This Row],[OrderDate]],"mmm")</f>
        <v>Jan</v>
      </c>
      <c r="J4622" s="6">
        <v>0.83819444444444446</v>
      </c>
      <c r="K4622" s="6" t="str">
        <f>TEXT(data[[#This Row],[OrderTime]],"h")</f>
        <v>20</v>
      </c>
      <c r="L4622" s="1">
        <v>45681</v>
      </c>
      <c r="M4622" s="6">
        <v>0.83819444444444446</v>
      </c>
      <c r="N4622" t="s">
        <v>23</v>
      </c>
      <c r="O4622" t="s">
        <v>786</v>
      </c>
      <c r="P4622" t="s">
        <v>25</v>
      </c>
      <c r="Q4622" t="s">
        <v>26</v>
      </c>
      <c r="R4622" t="s">
        <v>83</v>
      </c>
      <c r="S4622" t="s">
        <v>28</v>
      </c>
      <c r="T4622" t="s">
        <v>29</v>
      </c>
      <c r="U4622" t="s">
        <v>30</v>
      </c>
      <c r="V4622" s="5">
        <f>data[[#This Row],[PriceUSD]]*data[[#This Row],[Quantity]]</f>
        <v>28.68</v>
      </c>
      <c r="W4622" s="7">
        <f>data[[#This Row],[OrderDate]] + TIME(VALUE(LEFT(data[[#This Row],[OrderTime]],2)), VALUE(RIGHT(data[[#This Row],[OrderTime]],2)), 0)</f>
        <v>45680.030555555553</v>
      </c>
      <c r="X4622" s="7">
        <f>_xlfn.MINIFS(data[OrderDateTime], data[CustomerName], data[[#This Row],[CustomerName]])</f>
        <v>45515.046527777777</v>
      </c>
      <c r="Y4622" t="str">
        <f>IF(data[[#This Row],[OrderDateTime]]=data[[#This Row],[FirstOrderDateTime]], "New", "Returning")</f>
        <v>Returning</v>
      </c>
      <c r="Z4622" s="7">
        <f>data[[#This Row],[DeliveryDate]] + data[[#This Row],[DeliveryTime]]</f>
        <v>45681.838194444441</v>
      </c>
      <c r="AA4622" s="7">
        <f>data[[#This Row],[OrderDateTime]] + 1</f>
        <v>45681.030555555553</v>
      </c>
      <c r="AB4622" s="7" t="str">
        <f>IF(data[[#This Row],[DeliveryDateTime]] &lt;= data[[#This Row],[SLADue]], "On Time", "Late")</f>
        <v>Late</v>
      </c>
    </row>
    <row r="4623" spans="1:28" x14ac:dyDescent="0.2">
      <c r="A4623" t="s">
        <v>5173</v>
      </c>
      <c r="B4623" t="s">
        <v>19</v>
      </c>
      <c r="C4623" t="s">
        <v>20</v>
      </c>
      <c r="D4623" t="s">
        <v>21</v>
      </c>
      <c r="E4623" s="5">
        <v>17.39</v>
      </c>
      <c r="F4623" t="s">
        <v>22</v>
      </c>
      <c r="G4623">
        <v>1</v>
      </c>
      <c r="H4623" s="1">
        <v>45721</v>
      </c>
      <c r="I4623" s="1" t="str">
        <f>TEXT(data[[#This Row],[OrderDate]],"mmm")</f>
        <v>Mar</v>
      </c>
      <c r="J4623" s="6">
        <v>0.84583333333333333</v>
      </c>
      <c r="K4623" s="6" t="str">
        <f>TEXT(data[[#This Row],[OrderTime]],"h")</f>
        <v>20</v>
      </c>
      <c r="L4623" s="1">
        <v>45723</v>
      </c>
      <c r="M4623" s="6">
        <v>0.5708333333333333</v>
      </c>
      <c r="N4623" t="s">
        <v>112</v>
      </c>
      <c r="O4623" t="s">
        <v>639</v>
      </c>
      <c r="P4623" t="s">
        <v>36</v>
      </c>
      <c r="Q4623" t="s">
        <v>53</v>
      </c>
      <c r="R4623" t="s">
        <v>27</v>
      </c>
      <c r="S4623" t="s">
        <v>105</v>
      </c>
      <c r="T4623" t="s">
        <v>143</v>
      </c>
      <c r="U4623" t="s">
        <v>30</v>
      </c>
      <c r="V4623" s="5">
        <f>data[[#This Row],[PriceUSD]]*data[[#This Row],[Quantity]]</f>
        <v>17.39</v>
      </c>
      <c r="W4623" s="7">
        <f>data[[#This Row],[OrderDate]] + TIME(VALUE(LEFT(data[[#This Row],[OrderTime]],2)), VALUE(RIGHT(data[[#This Row],[OrderTime]],2)), 0)</f>
        <v>45721.022916666669</v>
      </c>
      <c r="X4623" s="7">
        <f>_xlfn.MINIFS(data[OrderDateTime], data[CustomerName], data[[#This Row],[CustomerName]])</f>
        <v>45515.061805555553</v>
      </c>
      <c r="Y4623" t="str">
        <f>IF(data[[#This Row],[OrderDateTime]]=data[[#This Row],[FirstOrderDateTime]], "New", "Returning")</f>
        <v>Returning</v>
      </c>
      <c r="Z4623" s="7">
        <f>data[[#This Row],[DeliveryDate]] + data[[#This Row],[DeliveryTime]]</f>
        <v>45723.570833333331</v>
      </c>
      <c r="AA4623" s="7">
        <f>data[[#This Row],[OrderDateTime]] + 1</f>
        <v>45722.022916666669</v>
      </c>
      <c r="AB4623" s="7" t="str">
        <f>IF(data[[#This Row],[DeliveryDateTime]] &lt;= data[[#This Row],[SLADue]], "On Time", "Late")</f>
        <v>Late</v>
      </c>
    </row>
    <row r="4624" spans="1:28" x14ac:dyDescent="0.2">
      <c r="A4624" t="s">
        <v>5174</v>
      </c>
      <c r="B4624" t="s">
        <v>19</v>
      </c>
      <c r="C4624" t="s">
        <v>20</v>
      </c>
      <c r="D4624" t="s">
        <v>21</v>
      </c>
      <c r="E4624" s="5">
        <v>17.559999999999999</v>
      </c>
      <c r="F4624" t="s">
        <v>43</v>
      </c>
      <c r="G4624">
        <v>1</v>
      </c>
      <c r="H4624" s="1">
        <v>45819</v>
      </c>
      <c r="I4624" s="1" t="str">
        <f>TEXT(data[[#This Row],[OrderDate]],"mmm")</f>
        <v>Jun</v>
      </c>
      <c r="J4624" s="6">
        <v>0.87013888888888891</v>
      </c>
      <c r="K4624" s="6" t="str">
        <f>TEXT(data[[#This Row],[OrderTime]],"h")</f>
        <v>20</v>
      </c>
      <c r="L4624" s="1">
        <v>45822</v>
      </c>
      <c r="M4624" s="6">
        <v>0.56319444444444444</v>
      </c>
      <c r="N4624" t="s">
        <v>44</v>
      </c>
      <c r="O4624" t="s">
        <v>24</v>
      </c>
      <c r="P4624" t="s">
        <v>25</v>
      </c>
      <c r="Q4624" t="s">
        <v>26</v>
      </c>
      <c r="R4624" t="s">
        <v>27</v>
      </c>
      <c r="S4624" t="s">
        <v>105</v>
      </c>
      <c r="T4624" t="s">
        <v>38</v>
      </c>
      <c r="U4624" t="s">
        <v>30</v>
      </c>
      <c r="V4624" s="5">
        <f>data[[#This Row],[PriceUSD]]*data[[#This Row],[Quantity]]</f>
        <v>17.559999999999999</v>
      </c>
      <c r="W4624" s="7">
        <f>data[[#This Row],[OrderDate]] + TIME(VALUE(LEFT(data[[#This Row],[OrderTime]],2)), VALUE(RIGHT(data[[#This Row],[OrderTime]],2)), 0)</f>
        <v>45819.061805555553</v>
      </c>
      <c r="X4624" s="7">
        <f>_xlfn.MINIFS(data[OrderDateTime], data[CustomerName], data[[#This Row],[CustomerName]])</f>
        <v>45531.017361111109</v>
      </c>
      <c r="Y4624" t="str">
        <f>IF(data[[#This Row],[OrderDateTime]]=data[[#This Row],[FirstOrderDateTime]], "New", "Returning")</f>
        <v>Returning</v>
      </c>
      <c r="Z4624" s="7">
        <f>data[[#This Row],[DeliveryDate]] + data[[#This Row],[DeliveryTime]]</f>
        <v>45822.563194444447</v>
      </c>
      <c r="AA4624" s="7">
        <f>data[[#This Row],[OrderDateTime]] + 1</f>
        <v>45820.061805555553</v>
      </c>
      <c r="AB4624" s="7" t="str">
        <f>IF(data[[#This Row],[DeliveryDateTime]] &lt;= data[[#This Row],[SLADue]], "On Time", "Late")</f>
        <v>Late</v>
      </c>
    </row>
    <row r="4625" spans="1:28" x14ac:dyDescent="0.2">
      <c r="A4625" t="s">
        <v>5175</v>
      </c>
      <c r="B4625" t="s">
        <v>19</v>
      </c>
      <c r="C4625" t="s">
        <v>41</v>
      </c>
      <c r="D4625" t="s">
        <v>42</v>
      </c>
      <c r="E4625" s="5">
        <v>37.93</v>
      </c>
      <c r="F4625" t="s">
        <v>74</v>
      </c>
      <c r="G4625">
        <v>1</v>
      </c>
      <c r="H4625" s="1">
        <v>45818</v>
      </c>
      <c r="I4625" s="1" t="str">
        <f>TEXT(data[[#This Row],[OrderDate]],"mmm")</f>
        <v>Jun</v>
      </c>
      <c r="J4625" s="6">
        <v>0.76944444444444449</v>
      </c>
      <c r="K4625" s="6" t="str">
        <f>TEXT(data[[#This Row],[OrderTime]],"h")</f>
        <v>18</v>
      </c>
      <c r="L4625" s="1">
        <v>45819</v>
      </c>
      <c r="M4625" s="6">
        <v>0.52430555555555558</v>
      </c>
      <c r="N4625" t="s">
        <v>34</v>
      </c>
      <c r="O4625" t="s">
        <v>1342</v>
      </c>
      <c r="P4625" t="s">
        <v>36</v>
      </c>
      <c r="Q4625" t="s">
        <v>26</v>
      </c>
      <c r="R4625" t="s">
        <v>46</v>
      </c>
      <c r="S4625" t="s">
        <v>28</v>
      </c>
      <c r="T4625" t="s">
        <v>143</v>
      </c>
      <c r="U4625" t="s">
        <v>67</v>
      </c>
      <c r="V4625" s="5">
        <f>data[[#This Row],[PriceUSD]]*data[[#This Row],[Quantity]]</f>
        <v>37.93</v>
      </c>
      <c r="W4625" s="7">
        <f>data[[#This Row],[OrderDate]] + TIME(VALUE(LEFT(data[[#This Row],[OrderTime]],2)), VALUE(RIGHT(data[[#This Row],[OrderTime]],2)), 0)</f>
        <v>45818.030555555553</v>
      </c>
      <c r="X4625" s="7">
        <f>_xlfn.MINIFS(data[OrderDateTime], data[CustomerName], data[[#This Row],[CustomerName]])</f>
        <v>45549.054166666669</v>
      </c>
      <c r="Y4625" t="str">
        <f>IF(data[[#This Row],[OrderDateTime]]=data[[#This Row],[FirstOrderDateTime]], "New", "Returning")</f>
        <v>Returning</v>
      </c>
      <c r="Z4625" s="7">
        <f>data[[#This Row],[DeliveryDate]] + data[[#This Row],[DeliveryTime]]</f>
        <v>45819.524305555555</v>
      </c>
      <c r="AA4625" s="7">
        <f>data[[#This Row],[OrderDateTime]] + 1</f>
        <v>45819.030555555553</v>
      </c>
      <c r="AB4625" s="7" t="str">
        <f>IF(data[[#This Row],[DeliveryDateTime]] &lt;= data[[#This Row],[SLADue]], "On Time", "Late")</f>
        <v>Late</v>
      </c>
    </row>
    <row r="4626" spans="1:28" x14ac:dyDescent="0.2">
      <c r="A4626" t="s">
        <v>5176</v>
      </c>
      <c r="B4626" t="s">
        <v>19</v>
      </c>
      <c r="C4626" t="s">
        <v>258</v>
      </c>
      <c r="D4626" t="s">
        <v>259</v>
      </c>
      <c r="E4626" s="5">
        <v>116.78</v>
      </c>
      <c r="F4626" t="s">
        <v>119</v>
      </c>
      <c r="G4626">
        <v>2</v>
      </c>
      <c r="H4626" s="1">
        <v>45688</v>
      </c>
      <c r="I4626" s="1" t="str">
        <f>TEXT(data[[#This Row],[OrderDate]],"mmm")</f>
        <v>Jan</v>
      </c>
      <c r="J4626" s="6">
        <v>0.70138888888888884</v>
      </c>
      <c r="K4626" s="6" t="str">
        <f>TEXT(data[[#This Row],[OrderTime]],"h")</f>
        <v>16</v>
      </c>
      <c r="L4626" s="1">
        <v>45689</v>
      </c>
      <c r="M4626" s="6">
        <v>0.90972222222222221</v>
      </c>
      <c r="N4626" t="s">
        <v>148</v>
      </c>
      <c r="O4626" t="s">
        <v>642</v>
      </c>
      <c r="P4626" t="s">
        <v>25</v>
      </c>
      <c r="Q4626" t="s">
        <v>26</v>
      </c>
      <c r="R4626" t="s">
        <v>261</v>
      </c>
      <c r="S4626" t="s">
        <v>28</v>
      </c>
      <c r="T4626" t="s">
        <v>38</v>
      </c>
      <c r="U4626" t="s">
        <v>30</v>
      </c>
      <c r="V4626" s="5">
        <f>data[[#This Row],[PriceUSD]]*data[[#This Row],[Quantity]]</f>
        <v>233.56</v>
      </c>
      <c r="W4626" s="7">
        <f>data[[#This Row],[OrderDate]] + TIME(VALUE(LEFT(data[[#This Row],[OrderTime]],2)), VALUE(RIGHT(data[[#This Row],[OrderTime]],2)), 0)</f>
        <v>45688.061805555553</v>
      </c>
      <c r="X4626" s="7">
        <f>_xlfn.MINIFS(data[OrderDateTime], data[CustomerName], data[[#This Row],[CustomerName]])</f>
        <v>45507.038888888892</v>
      </c>
      <c r="Y4626" t="str">
        <f>IF(data[[#This Row],[OrderDateTime]]=data[[#This Row],[FirstOrderDateTime]], "New", "Returning")</f>
        <v>Returning</v>
      </c>
      <c r="Z4626" s="7">
        <f>data[[#This Row],[DeliveryDate]] + data[[#This Row],[DeliveryTime]]</f>
        <v>45689.909722222219</v>
      </c>
      <c r="AA4626" s="7">
        <f>data[[#This Row],[OrderDateTime]] + 1</f>
        <v>45689.061805555553</v>
      </c>
      <c r="AB4626" s="7" t="str">
        <f>IF(data[[#This Row],[DeliveryDateTime]] &lt;= data[[#This Row],[SLADue]], "On Time", "Late")</f>
        <v>Late</v>
      </c>
    </row>
    <row r="4627" spans="1:28" x14ac:dyDescent="0.2">
      <c r="A4627" t="s">
        <v>5177</v>
      </c>
      <c r="B4627" t="s">
        <v>19</v>
      </c>
      <c r="C4627" t="s">
        <v>85</v>
      </c>
      <c r="D4627" t="s">
        <v>86</v>
      </c>
      <c r="E4627" s="5">
        <v>49.1</v>
      </c>
      <c r="F4627" t="s">
        <v>87</v>
      </c>
      <c r="G4627">
        <v>2</v>
      </c>
      <c r="H4627" s="1">
        <v>45628</v>
      </c>
      <c r="I4627" s="1" t="str">
        <f>TEXT(data[[#This Row],[OrderDate]],"mmm")</f>
        <v>Dec</v>
      </c>
      <c r="J4627" s="6">
        <v>0.46041666666666664</v>
      </c>
      <c r="K4627" s="6" t="str">
        <f>TEXT(data[[#This Row],[OrderTime]],"h")</f>
        <v>11</v>
      </c>
      <c r="L4627" s="1">
        <v>45629</v>
      </c>
      <c r="M4627" s="6">
        <v>0.50208333333333333</v>
      </c>
      <c r="N4627" t="s">
        <v>95</v>
      </c>
      <c r="O4627" t="s">
        <v>358</v>
      </c>
      <c r="P4627" t="s">
        <v>25</v>
      </c>
      <c r="Q4627" t="s">
        <v>26</v>
      </c>
      <c r="R4627" t="s">
        <v>90</v>
      </c>
      <c r="S4627" t="s">
        <v>28</v>
      </c>
      <c r="T4627" t="s">
        <v>29</v>
      </c>
      <c r="U4627" t="s">
        <v>30</v>
      </c>
      <c r="V4627" s="5">
        <f>data[[#This Row],[PriceUSD]]*data[[#This Row],[Quantity]]</f>
        <v>98.2</v>
      </c>
      <c r="W4627" s="7">
        <f>data[[#This Row],[OrderDate]] + TIME(VALUE(LEFT(data[[#This Row],[OrderTime]],2)), VALUE(RIGHT(data[[#This Row],[OrderTime]],2)), 0)</f>
        <v>45628.046527777777</v>
      </c>
      <c r="X4627" s="7">
        <f>_xlfn.MINIFS(data[OrderDateTime], data[CustomerName], data[[#This Row],[CustomerName]])</f>
        <v>45518.046527777777</v>
      </c>
      <c r="Y4627" t="str">
        <f>IF(data[[#This Row],[OrderDateTime]]=data[[#This Row],[FirstOrderDateTime]], "New", "Returning")</f>
        <v>Returning</v>
      </c>
      <c r="Z4627" s="7">
        <f>data[[#This Row],[DeliveryDate]] + data[[#This Row],[DeliveryTime]]</f>
        <v>45629.502083333333</v>
      </c>
      <c r="AA4627" s="7">
        <f>data[[#This Row],[OrderDateTime]] + 1</f>
        <v>45629.046527777777</v>
      </c>
      <c r="AB4627" s="7" t="str">
        <f>IF(data[[#This Row],[DeliveryDateTime]] &lt;= data[[#This Row],[SLADue]], "On Time", "Late")</f>
        <v>Late</v>
      </c>
    </row>
    <row r="4628" spans="1:28" x14ac:dyDescent="0.2">
      <c r="A4628" t="s">
        <v>5178</v>
      </c>
      <c r="B4628" t="s">
        <v>19</v>
      </c>
      <c r="C4628" t="s">
        <v>32</v>
      </c>
      <c r="D4628" t="s">
        <v>33</v>
      </c>
      <c r="E4628" s="5">
        <v>51.92</v>
      </c>
      <c r="F4628" t="s">
        <v>138</v>
      </c>
      <c r="G4628">
        <v>1</v>
      </c>
      <c r="H4628" s="1">
        <v>45875</v>
      </c>
      <c r="I4628" s="1" t="str">
        <f>TEXT(data[[#This Row],[OrderDate]],"mmm")</f>
        <v>Aug</v>
      </c>
      <c r="J4628" s="6">
        <v>0.72083333333333333</v>
      </c>
      <c r="K4628" s="6" t="str">
        <f>TEXT(data[[#This Row],[OrderTime]],"h")</f>
        <v>17</v>
      </c>
      <c r="L4628" s="1">
        <v>45876</v>
      </c>
      <c r="M4628" s="6">
        <v>0.61597222222222225</v>
      </c>
      <c r="N4628" t="s">
        <v>292</v>
      </c>
      <c r="O4628" t="s">
        <v>371</v>
      </c>
      <c r="P4628" t="s">
        <v>77</v>
      </c>
      <c r="Q4628" t="s">
        <v>53</v>
      </c>
      <c r="R4628" t="s">
        <v>37</v>
      </c>
      <c r="S4628" t="s">
        <v>28</v>
      </c>
      <c r="T4628" t="s">
        <v>38</v>
      </c>
      <c r="U4628" t="s">
        <v>30</v>
      </c>
      <c r="V4628" s="5">
        <f>data[[#This Row],[PriceUSD]]*data[[#This Row],[Quantity]]</f>
        <v>51.92</v>
      </c>
      <c r="W4628" s="7">
        <f>data[[#This Row],[OrderDate]] + TIME(VALUE(LEFT(data[[#This Row],[OrderTime]],2)), VALUE(RIGHT(data[[#This Row],[OrderTime]],2)), 0)</f>
        <v>45875.022916666669</v>
      </c>
      <c r="X4628" s="7">
        <f>_xlfn.MINIFS(data[OrderDateTime], data[CustomerName], data[[#This Row],[CustomerName]])</f>
        <v>45514.038888888892</v>
      </c>
      <c r="Y4628" t="str">
        <f>IF(data[[#This Row],[OrderDateTime]]=data[[#This Row],[FirstOrderDateTime]], "New", "Returning")</f>
        <v>Returning</v>
      </c>
      <c r="Z4628" s="7">
        <f>data[[#This Row],[DeliveryDate]] + data[[#This Row],[DeliveryTime]]</f>
        <v>45876.615972222222</v>
      </c>
      <c r="AA4628" s="7">
        <f>data[[#This Row],[OrderDateTime]] + 1</f>
        <v>45876.022916666669</v>
      </c>
      <c r="AB4628" s="7" t="str">
        <f>IF(data[[#This Row],[DeliveryDateTime]] &lt;= data[[#This Row],[SLADue]], "On Time", "Late")</f>
        <v>Late</v>
      </c>
    </row>
    <row r="4629" spans="1:28" x14ac:dyDescent="0.2">
      <c r="A4629" t="s">
        <v>5179</v>
      </c>
      <c r="B4629" t="s">
        <v>19</v>
      </c>
      <c r="C4629" t="s">
        <v>290</v>
      </c>
      <c r="D4629" t="s">
        <v>291</v>
      </c>
      <c r="E4629" s="5">
        <v>63.93</v>
      </c>
      <c r="F4629" t="s">
        <v>22</v>
      </c>
      <c r="G4629">
        <v>1</v>
      </c>
      <c r="H4629" s="1">
        <v>45818</v>
      </c>
      <c r="I4629" s="1" t="str">
        <f>TEXT(data[[#This Row],[OrderDate]],"mmm")</f>
        <v>Jun</v>
      </c>
      <c r="J4629" s="6">
        <v>0.87361111111111112</v>
      </c>
      <c r="K4629" s="6" t="str">
        <f>TEXT(data[[#This Row],[OrderTime]],"h")</f>
        <v>20</v>
      </c>
      <c r="L4629" s="1">
        <v>45820</v>
      </c>
      <c r="M4629" s="6">
        <v>0.5180555555555556</v>
      </c>
      <c r="N4629" t="s">
        <v>502</v>
      </c>
      <c r="O4629" t="s">
        <v>2461</v>
      </c>
      <c r="P4629" t="s">
        <v>202</v>
      </c>
      <c r="Q4629" t="s">
        <v>26</v>
      </c>
      <c r="R4629" t="s">
        <v>294</v>
      </c>
      <c r="S4629" t="s">
        <v>105</v>
      </c>
      <c r="T4629" t="s">
        <v>29</v>
      </c>
      <c r="U4629" t="s">
        <v>30</v>
      </c>
      <c r="V4629" s="5">
        <f>data[[#This Row],[PriceUSD]]*data[[#This Row],[Quantity]]</f>
        <v>63.93</v>
      </c>
      <c r="W4629" s="7">
        <f>data[[#This Row],[OrderDate]] + TIME(VALUE(LEFT(data[[#This Row],[OrderTime]],2)), VALUE(RIGHT(data[[#This Row],[OrderTime]],2)), 0)</f>
        <v>45818.007638888892</v>
      </c>
      <c r="X4629" s="7">
        <f>_xlfn.MINIFS(data[OrderDateTime], data[CustomerName], data[[#This Row],[CustomerName]])</f>
        <v>45539.052083333336</v>
      </c>
      <c r="Y4629" t="str">
        <f>IF(data[[#This Row],[OrderDateTime]]=data[[#This Row],[FirstOrderDateTime]], "New", "Returning")</f>
        <v>Returning</v>
      </c>
      <c r="Z4629" s="7">
        <f>data[[#This Row],[DeliveryDate]] + data[[#This Row],[DeliveryTime]]</f>
        <v>45820.518055555556</v>
      </c>
      <c r="AA4629" s="7">
        <f>data[[#This Row],[OrderDateTime]] + 1</f>
        <v>45819.007638888892</v>
      </c>
      <c r="AB4629" s="7" t="str">
        <f>IF(data[[#This Row],[DeliveryDateTime]] &lt;= data[[#This Row],[SLADue]], "On Time", "Late")</f>
        <v>Late</v>
      </c>
    </row>
    <row r="4630" spans="1:28" x14ac:dyDescent="0.2">
      <c r="A4630" t="s">
        <v>5180</v>
      </c>
      <c r="B4630" t="s">
        <v>19</v>
      </c>
      <c r="C4630" t="s">
        <v>69</v>
      </c>
      <c r="D4630" t="s">
        <v>70</v>
      </c>
      <c r="E4630" s="5">
        <v>55.14</v>
      </c>
      <c r="F4630" t="s">
        <v>51</v>
      </c>
      <c r="G4630">
        <v>1</v>
      </c>
      <c r="H4630" s="1">
        <v>45882</v>
      </c>
      <c r="I4630" s="1" t="str">
        <f>TEXT(data[[#This Row],[OrderDate]],"mmm")</f>
        <v>Aug</v>
      </c>
      <c r="J4630" s="6">
        <v>0.71388888888888891</v>
      </c>
      <c r="K4630" s="6" t="str">
        <f>TEXT(data[[#This Row],[OrderTime]],"h")</f>
        <v>17</v>
      </c>
      <c r="L4630" s="1">
        <v>45883</v>
      </c>
      <c r="M4630" s="6">
        <v>0.85902777777777772</v>
      </c>
      <c r="N4630" t="s">
        <v>120</v>
      </c>
      <c r="O4630" t="s">
        <v>1137</v>
      </c>
      <c r="P4630" t="s">
        <v>25</v>
      </c>
      <c r="Q4630" t="s">
        <v>53</v>
      </c>
      <c r="R4630" t="s">
        <v>37</v>
      </c>
      <c r="S4630" t="s">
        <v>28</v>
      </c>
      <c r="T4630" t="s">
        <v>29</v>
      </c>
      <c r="U4630" t="s">
        <v>30</v>
      </c>
      <c r="V4630" s="5">
        <f>data[[#This Row],[PriceUSD]]*data[[#This Row],[Quantity]]</f>
        <v>55.14</v>
      </c>
      <c r="W4630" s="7">
        <f>data[[#This Row],[OrderDate]] + TIME(VALUE(LEFT(data[[#This Row],[OrderTime]],2)), VALUE(RIGHT(data[[#This Row],[OrderTime]],2)), 0)</f>
        <v>45882.061805555553</v>
      </c>
      <c r="X4630" s="7">
        <f>_xlfn.MINIFS(data[OrderDateTime], data[CustomerName], data[[#This Row],[CustomerName]])</f>
        <v>45517.007638888892</v>
      </c>
      <c r="Y4630" t="str">
        <f>IF(data[[#This Row],[OrderDateTime]]=data[[#This Row],[FirstOrderDateTime]], "New", "Returning")</f>
        <v>Returning</v>
      </c>
      <c r="Z4630" s="7">
        <f>data[[#This Row],[DeliveryDate]] + data[[#This Row],[DeliveryTime]]</f>
        <v>45883.859027777777</v>
      </c>
      <c r="AA4630" s="7">
        <f>data[[#This Row],[OrderDateTime]] + 1</f>
        <v>45883.061805555553</v>
      </c>
      <c r="AB4630" s="7" t="str">
        <f>IF(data[[#This Row],[DeliveryDateTime]] &lt;= data[[#This Row],[SLADue]], "On Time", "Late")</f>
        <v>Late</v>
      </c>
    </row>
    <row r="4631" spans="1:28" x14ac:dyDescent="0.2">
      <c r="A4631" t="s">
        <v>5181</v>
      </c>
      <c r="B4631" t="s">
        <v>19</v>
      </c>
      <c r="C4631" t="s">
        <v>41</v>
      </c>
      <c r="D4631" t="s">
        <v>42</v>
      </c>
      <c r="E4631" s="5">
        <v>39.5</v>
      </c>
      <c r="F4631" t="s">
        <v>182</v>
      </c>
      <c r="G4631">
        <v>2</v>
      </c>
      <c r="H4631" s="1">
        <v>45505</v>
      </c>
      <c r="I4631" s="1" t="str">
        <f>TEXT(data[[#This Row],[OrderDate]],"mmm")</f>
        <v>Aug</v>
      </c>
      <c r="J4631" s="6">
        <v>0.53611111111111109</v>
      </c>
      <c r="K4631" s="6" t="str">
        <f>TEXT(data[[#This Row],[OrderTime]],"h")</f>
        <v>12</v>
      </c>
      <c r="L4631" s="1">
        <v>45505</v>
      </c>
      <c r="M4631" s="6">
        <v>0.78611111111111109</v>
      </c>
      <c r="N4631" t="s">
        <v>57</v>
      </c>
      <c r="O4631" t="s">
        <v>964</v>
      </c>
      <c r="P4631" t="s">
        <v>25</v>
      </c>
      <c r="Q4631" t="s">
        <v>53</v>
      </c>
      <c r="R4631" t="s">
        <v>46</v>
      </c>
      <c r="S4631" t="s">
        <v>47</v>
      </c>
      <c r="T4631" t="s">
        <v>38</v>
      </c>
      <c r="U4631" t="s">
        <v>39</v>
      </c>
      <c r="V4631" s="5">
        <f>data[[#This Row],[PriceUSD]]*data[[#This Row],[Quantity]]</f>
        <v>79</v>
      </c>
      <c r="W4631" s="7">
        <f>data[[#This Row],[OrderDate]] + TIME(VALUE(LEFT(data[[#This Row],[OrderTime]],2)), VALUE(RIGHT(data[[#This Row],[OrderTime]],2)), 0)</f>
        <v>45505.007638888892</v>
      </c>
      <c r="X4631" s="7">
        <f>_xlfn.MINIFS(data[OrderDateTime], data[CustomerName], data[[#This Row],[CustomerName]])</f>
        <v>45505.007638888892</v>
      </c>
      <c r="Y4631" t="str">
        <f>IF(data[[#This Row],[OrderDateTime]]=data[[#This Row],[FirstOrderDateTime]], "New", "Returning")</f>
        <v>New</v>
      </c>
      <c r="Z4631" s="7">
        <f>data[[#This Row],[DeliveryDate]] + data[[#This Row],[DeliveryTime]]</f>
        <v>45505.786111111112</v>
      </c>
      <c r="AA4631" s="7">
        <f>data[[#This Row],[OrderDateTime]] + 1</f>
        <v>45506.007638888892</v>
      </c>
      <c r="AB4631" s="7" t="str">
        <f>IF(data[[#This Row],[DeliveryDateTime]] &lt;= data[[#This Row],[SLADue]], "On Time", "Late")</f>
        <v>On Time</v>
      </c>
    </row>
    <row r="4632" spans="1:28" x14ac:dyDescent="0.2">
      <c r="A4632" t="s">
        <v>5182</v>
      </c>
      <c r="B4632" t="s">
        <v>19</v>
      </c>
      <c r="C4632" t="s">
        <v>49</v>
      </c>
      <c r="D4632" t="s">
        <v>50</v>
      </c>
      <c r="E4632" s="5">
        <v>29.95</v>
      </c>
      <c r="F4632" t="s">
        <v>74</v>
      </c>
      <c r="G4632">
        <v>1</v>
      </c>
      <c r="H4632" s="1">
        <v>45871</v>
      </c>
      <c r="I4632" s="1" t="str">
        <f>TEXT(data[[#This Row],[OrderDate]],"mmm")</f>
        <v>Aug</v>
      </c>
      <c r="J4632" s="6">
        <v>0.61944444444444446</v>
      </c>
      <c r="K4632" s="6" t="str">
        <f>TEXT(data[[#This Row],[OrderTime]],"h")</f>
        <v>14</v>
      </c>
      <c r="L4632" s="1">
        <v>45871</v>
      </c>
      <c r="M4632" s="6">
        <v>0.78611111111111109</v>
      </c>
      <c r="N4632" t="s">
        <v>139</v>
      </c>
      <c r="O4632" t="s">
        <v>1066</v>
      </c>
      <c r="P4632" t="s">
        <v>36</v>
      </c>
      <c r="Q4632" t="s">
        <v>26</v>
      </c>
      <c r="R4632" t="s">
        <v>54</v>
      </c>
      <c r="S4632" t="s">
        <v>47</v>
      </c>
      <c r="T4632" t="s">
        <v>38</v>
      </c>
      <c r="U4632" t="s">
        <v>39</v>
      </c>
      <c r="V4632" s="5">
        <f>data[[#This Row],[PriceUSD]]*data[[#This Row],[Quantity]]</f>
        <v>29.95</v>
      </c>
      <c r="W4632" s="7">
        <f>data[[#This Row],[OrderDate]] + TIME(VALUE(LEFT(data[[#This Row],[OrderTime]],2)), VALUE(RIGHT(data[[#This Row],[OrderTime]],2)), 0)</f>
        <v>45871.030555555553</v>
      </c>
      <c r="X4632" s="7">
        <f>_xlfn.MINIFS(data[OrderDateTime], data[CustomerName], data[[#This Row],[CustomerName]])</f>
        <v>45530.022916666669</v>
      </c>
      <c r="Y4632" t="str">
        <f>IF(data[[#This Row],[OrderDateTime]]=data[[#This Row],[FirstOrderDateTime]], "New", "Returning")</f>
        <v>Returning</v>
      </c>
      <c r="Z4632" s="7">
        <f>data[[#This Row],[DeliveryDate]] + data[[#This Row],[DeliveryTime]]</f>
        <v>45871.786111111112</v>
      </c>
      <c r="AA4632" s="7">
        <f>data[[#This Row],[OrderDateTime]] + 1</f>
        <v>45872.030555555553</v>
      </c>
      <c r="AB4632" s="7" t="str">
        <f>IF(data[[#This Row],[DeliveryDateTime]] &lt;= data[[#This Row],[SLADue]], "On Time", "Late")</f>
        <v>On Time</v>
      </c>
    </row>
    <row r="4633" spans="1:28" x14ac:dyDescent="0.2">
      <c r="A4633" t="s">
        <v>5183</v>
      </c>
      <c r="B4633" t="s">
        <v>19</v>
      </c>
      <c r="C4633" t="s">
        <v>32</v>
      </c>
      <c r="D4633" t="s">
        <v>33</v>
      </c>
      <c r="E4633" s="5">
        <v>50.13</v>
      </c>
      <c r="F4633" t="s">
        <v>138</v>
      </c>
      <c r="G4633">
        <v>1</v>
      </c>
      <c r="H4633" s="1">
        <v>45740</v>
      </c>
      <c r="I4633" s="1" t="str">
        <f>TEXT(data[[#This Row],[OrderDate]],"mmm")</f>
        <v>Mar</v>
      </c>
      <c r="J4633" s="6">
        <v>0.4909722222222222</v>
      </c>
      <c r="K4633" s="6" t="str">
        <f>TEXT(data[[#This Row],[OrderTime]],"h")</f>
        <v>11</v>
      </c>
      <c r="L4633" s="1">
        <v>45741</v>
      </c>
      <c r="M4633" s="6">
        <v>0.61597222222222225</v>
      </c>
      <c r="N4633" t="s">
        <v>103</v>
      </c>
      <c r="O4633" t="s">
        <v>593</v>
      </c>
      <c r="P4633" t="s">
        <v>77</v>
      </c>
      <c r="Q4633" t="s">
        <v>53</v>
      </c>
      <c r="R4633" t="s">
        <v>37</v>
      </c>
      <c r="S4633" t="s">
        <v>28</v>
      </c>
      <c r="T4633" t="s">
        <v>29</v>
      </c>
      <c r="U4633" t="s">
        <v>39</v>
      </c>
      <c r="V4633" s="5">
        <f>data[[#This Row],[PriceUSD]]*data[[#This Row],[Quantity]]</f>
        <v>50.13</v>
      </c>
      <c r="W4633" s="7">
        <f>data[[#This Row],[OrderDate]] + TIME(VALUE(LEFT(data[[#This Row],[OrderTime]],2)), VALUE(RIGHT(data[[#This Row],[OrderTime]],2)), 0)</f>
        <v>45740.015277777777</v>
      </c>
      <c r="X4633" s="7">
        <f>_xlfn.MINIFS(data[OrderDateTime], data[CustomerName], data[[#This Row],[CustomerName]])</f>
        <v>45518.007638888892</v>
      </c>
      <c r="Y4633" t="str">
        <f>IF(data[[#This Row],[OrderDateTime]]=data[[#This Row],[FirstOrderDateTime]], "New", "Returning")</f>
        <v>Returning</v>
      </c>
      <c r="Z4633" s="7">
        <f>data[[#This Row],[DeliveryDate]] + data[[#This Row],[DeliveryTime]]</f>
        <v>45741.615972222222</v>
      </c>
      <c r="AA4633" s="7">
        <f>data[[#This Row],[OrderDateTime]] + 1</f>
        <v>45741.015277777777</v>
      </c>
      <c r="AB4633" s="7" t="str">
        <f>IF(data[[#This Row],[DeliveryDateTime]] &lt;= data[[#This Row],[SLADue]], "On Time", "Late")</f>
        <v>Late</v>
      </c>
    </row>
    <row r="4634" spans="1:28" x14ac:dyDescent="0.2">
      <c r="A4634" t="s">
        <v>5184</v>
      </c>
      <c r="B4634" t="s">
        <v>19</v>
      </c>
      <c r="C4634" t="s">
        <v>126</v>
      </c>
      <c r="D4634" t="s">
        <v>127</v>
      </c>
      <c r="E4634" s="5">
        <v>19.93</v>
      </c>
      <c r="F4634" t="s">
        <v>138</v>
      </c>
      <c r="G4634">
        <v>1</v>
      </c>
      <c r="H4634" s="1">
        <v>45830</v>
      </c>
      <c r="I4634" s="1" t="str">
        <f>TEXT(data[[#This Row],[OrderDate]],"mmm")</f>
        <v>Jun</v>
      </c>
      <c r="J4634" s="6">
        <v>0.58125000000000004</v>
      </c>
      <c r="K4634" s="6" t="str">
        <f>TEXT(data[[#This Row],[OrderTime]],"h")</f>
        <v>13</v>
      </c>
      <c r="L4634" s="1">
        <v>45831</v>
      </c>
      <c r="M4634" s="6">
        <v>0.62291666666666667</v>
      </c>
      <c r="N4634" t="s">
        <v>23</v>
      </c>
      <c r="O4634" t="s">
        <v>300</v>
      </c>
      <c r="P4634" t="s">
        <v>25</v>
      </c>
      <c r="Q4634" t="s">
        <v>26</v>
      </c>
      <c r="R4634" t="s">
        <v>129</v>
      </c>
      <c r="S4634" t="s">
        <v>28</v>
      </c>
      <c r="T4634" t="s">
        <v>29</v>
      </c>
      <c r="U4634" t="s">
        <v>30</v>
      </c>
      <c r="V4634" s="5">
        <f>data[[#This Row],[PriceUSD]]*data[[#This Row],[Quantity]]</f>
        <v>19.93</v>
      </c>
      <c r="W4634" s="7">
        <f>data[[#This Row],[OrderDate]] + TIME(VALUE(LEFT(data[[#This Row],[OrderTime]],2)), VALUE(RIGHT(data[[#This Row],[OrderTime]],2)), 0)</f>
        <v>45830.017361111109</v>
      </c>
      <c r="X4634" s="7">
        <f>_xlfn.MINIFS(data[OrderDateTime], data[CustomerName], data[[#This Row],[CustomerName]])</f>
        <v>45507.007638888892</v>
      </c>
      <c r="Y4634" t="str">
        <f>IF(data[[#This Row],[OrderDateTime]]=data[[#This Row],[FirstOrderDateTime]], "New", "Returning")</f>
        <v>Returning</v>
      </c>
      <c r="Z4634" s="7">
        <f>data[[#This Row],[DeliveryDate]] + data[[#This Row],[DeliveryTime]]</f>
        <v>45831.622916666667</v>
      </c>
      <c r="AA4634" s="7">
        <f>data[[#This Row],[OrderDateTime]] + 1</f>
        <v>45831.017361111109</v>
      </c>
      <c r="AB4634" s="7" t="str">
        <f>IF(data[[#This Row],[DeliveryDateTime]] &lt;= data[[#This Row],[SLADue]], "On Time", "Late")</f>
        <v>Late</v>
      </c>
    </row>
    <row r="4635" spans="1:28" x14ac:dyDescent="0.2">
      <c r="A4635" t="s">
        <v>5185</v>
      </c>
      <c r="B4635" t="s">
        <v>19</v>
      </c>
      <c r="C4635" t="s">
        <v>92</v>
      </c>
      <c r="D4635" t="s">
        <v>93</v>
      </c>
      <c r="E4635" s="5">
        <v>83.51</v>
      </c>
      <c r="F4635" t="s">
        <v>63</v>
      </c>
      <c r="G4635">
        <v>1</v>
      </c>
      <c r="H4635" s="1">
        <v>45603</v>
      </c>
      <c r="I4635" s="1" t="str">
        <f>TEXT(data[[#This Row],[OrderDate]],"mmm")</f>
        <v>Nov</v>
      </c>
      <c r="J4635" s="6">
        <v>0.84305555555555556</v>
      </c>
      <c r="K4635" s="6" t="str">
        <f>TEXT(data[[#This Row],[OrderTime]],"h")</f>
        <v>20</v>
      </c>
      <c r="L4635" s="1">
        <v>45604</v>
      </c>
      <c r="M4635" s="6">
        <v>0.66666666666666663</v>
      </c>
      <c r="N4635" t="s">
        <v>64</v>
      </c>
      <c r="O4635" t="s">
        <v>506</v>
      </c>
      <c r="P4635" t="s">
        <v>25</v>
      </c>
      <c r="Q4635" t="s">
        <v>26</v>
      </c>
      <c r="R4635" t="s">
        <v>66</v>
      </c>
      <c r="S4635" t="s">
        <v>28</v>
      </c>
      <c r="T4635" t="s">
        <v>115</v>
      </c>
      <c r="U4635" t="s">
        <v>30</v>
      </c>
      <c r="V4635" s="5">
        <f>data[[#This Row],[PriceUSD]]*data[[#This Row],[Quantity]]</f>
        <v>83.51</v>
      </c>
      <c r="W4635" s="7">
        <f>data[[#This Row],[OrderDate]] + TIME(VALUE(LEFT(data[[#This Row],[OrderTime]],2)), VALUE(RIGHT(data[[#This Row],[OrderTime]],2)), 0)</f>
        <v>45603.038888888892</v>
      </c>
      <c r="X4635" s="7">
        <f>_xlfn.MINIFS(data[OrderDateTime], data[CustomerName], data[[#This Row],[CustomerName]])</f>
        <v>45526.052083333336</v>
      </c>
      <c r="Y4635" t="str">
        <f>IF(data[[#This Row],[OrderDateTime]]=data[[#This Row],[FirstOrderDateTime]], "New", "Returning")</f>
        <v>Returning</v>
      </c>
      <c r="Z4635" s="7">
        <f>data[[#This Row],[DeliveryDate]] + data[[#This Row],[DeliveryTime]]</f>
        <v>45604.666666666664</v>
      </c>
      <c r="AA4635" s="7">
        <f>data[[#This Row],[OrderDateTime]] + 1</f>
        <v>45604.038888888892</v>
      </c>
      <c r="AB4635" s="7" t="str">
        <f>IF(data[[#This Row],[DeliveryDateTime]] &lt;= data[[#This Row],[SLADue]], "On Time", "Late")</f>
        <v>Late</v>
      </c>
    </row>
    <row r="4636" spans="1:28" x14ac:dyDescent="0.2">
      <c r="A4636" t="s">
        <v>5186</v>
      </c>
      <c r="B4636" t="s">
        <v>19</v>
      </c>
      <c r="C4636" t="s">
        <v>61</v>
      </c>
      <c r="D4636" t="s">
        <v>62</v>
      </c>
      <c r="E4636" s="5">
        <v>131.34</v>
      </c>
      <c r="F4636" t="s">
        <v>94</v>
      </c>
      <c r="G4636">
        <v>4</v>
      </c>
      <c r="H4636" s="1">
        <v>45693</v>
      </c>
      <c r="I4636" s="1" t="str">
        <f>TEXT(data[[#This Row],[OrderDate]],"mmm")</f>
        <v>Feb</v>
      </c>
      <c r="J4636" s="6">
        <v>0.79027777777777775</v>
      </c>
      <c r="K4636" s="6" t="str">
        <f>TEXT(data[[#This Row],[OrderTime]],"h")</f>
        <v>18</v>
      </c>
      <c r="L4636" s="1">
        <v>45694</v>
      </c>
      <c r="M4636" s="6">
        <v>0.91527777777777775</v>
      </c>
      <c r="N4636" t="s">
        <v>23</v>
      </c>
      <c r="O4636" t="s">
        <v>485</v>
      </c>
      <c r="P4636" t="s">
        <v>25</v>
      </c>
      <c r="Q4636" t="s">
        <v>26</v>
      </c>
      <c r="R4636" t="s">
        <v>66</v>
      </c>
      <c r="S4636" t="s">
        <v>28</v>
      </c>
      <c r="T4636" t="s">
        <v>38</v>
      </c>
      <c r="U4636" t="s">
        <v>39</v>
      </c>
      <c r="V4636" s="5">
        <f>data[[#This Row],[PriceUSD]]*data[[#This Row],[Quantity]]</f>
        <v>525.36</v>
      </c>
      <c r="W4636" s="7">
        <f>data[[#This Row],[OrderDate]] + TIME(VALUE(LEFT(data[[#This Row],[OrderTime]],2)), VALUE(RIGHT(data[[#This Row],[OrderTime]],2)), 0)</f>
        <v>45693.054166666669</v>
      </c>
      <c r="X4636" s="7">
        <f>_xlfn.MINIFS(data[OrderDateTime], data[CustomerName], data[[#This Row],[CustomerName]])</f>
        <v>45507.030555555553</v>
      </c>
      <c r="Y4636" t="str">
        <f>IF(data[[#This Row],[OrderDateTime]]=data[[#This Row],[FirstOrderDateTime]], "New", "Returning")</f>
        <v>Returning</v>
      </c>
      <c r="Z4636" s="7">
        <f>data[[#This Row],[DeliveryDate]] + data[[#This Row],[DeliveryTime]]</f>
        <v>45694.915277777778</v>
      </c>
      <c r="AA4636" s="7">
        <f>data[[#This Row],[OrderDateTime]] + 1</f>
        <v>45694.054166666669</v>
      </c>
      <c r="AB4636" s="7" t="str">
        <f>IF(data[[#This Row],[DeliveryDateTime]] &lt;= data[[#This Row],[SLADue]], "On Time", "Late")</f>
        <v>Late</v>
      </c>
    </row>
    <row r="4637" spans="1:28" x14ac:dyDescent="0.2">
      <c r="A4637" t="s">
        <v>5187</v>
      </c>
      <c r="B4637" t="s">
        <v>19</v>
      </c>
      <c r="C4637" t="s">
        <v>41</v>
      </c>
      <c r="D4637" t="s">
        <v>42</v>
      </c>
      <c r="E4637" s="5">
        <v>35.56</v>
      </c>
      <c r="F4637" t="s">
        <v>43</v>
      </c>
      <c r="G4637">
        <v>1</v>
      </c>
      <c r="H4637" s="1">
        <v>45507</v>
      </c>
      <c r="I4637" s="1" t="str">
        <f>TEXT(data[[#This Row],[OrderDate]],"mmm")</f>
        <v>Aug</v>
      </c>
      <c r="J4637" s="6">
        <v>0.4909722222222222</v>
      </c>
      <c r="K4637" s="6" t="str">
        <f>TEXT(data[[#This Row],[OrderTime]],"h")</f>
        <v>11</v>
      </c>
      <c r="L4637" s="1">
        <v>45508</v>
      </c>
      <c r="M4637" s="6">
        <v>0.53263888888888888</v>
      </c>
      <c r="N4637" t="s">
        <v>175</v>
      </c>
      <c r="O4637" t="s">
        <v>99</v>
      </c>
      <c r="P4637" t="s">
        <v>25</v>
      </c>
      <c r="Q4637" t="s">
        <v>26</v>
      </c>
      <c r="R4637" t="s">
        <v>46</v>
      </c>
      <c r="S4637" t="s">
        <v>28</v>
      </c>
      <c r="T4637" t="s">
        <v>38</v>
      </c>
      <c r="U4637" t="s">
        <v>30</v>
      </c>
      <c r="V4637" s="5">
        <f>data[[#This Row],[PriceUSD]]*data[[#This Row],[Quantity]]</f>
        <v>35.56</v>
      </c>
      <c r="W4637" s="7">
        <f>data[[#This Row],[OrderDate]] + TIME(VALUE(LEFT(data[[#This Row],[OrderTime]],2)), VALUE(RIGHT(data[[#This Row],[OrderTime]],2)), 0)</f>
        <v>45507.015277777777</v>
      </c>
      <c r="X4637" s="7">
        <f>_xlfn.MINIFS(data[OrderDateTime], data[CustomerName], data[[#This Row],[CustomerName]])</f>
        <v>45507.015277777777</v>
      </c>
      <c r="Y4637" t="str">
        <f>IF(data[[#This Row],[OrderDateTime]]=data[[#This Row],[FirstOrderDateTime]], "New", "Returning")</f>
        <v>New</v>
      </c>
      <c r="Z4637" s="7">
        <f>data[[#This Row],[DeliveryDate]] + data[[#This Row],[DeliveryTime]]</f>
        <v>45508.532638888886</v>
      </c>
      <c r="AA4637" s="7">
        <f>data[[#This Row],[OrderDateTime]] + 1</f>
        <v>45508.015277777777</v>
      </c>
      <c r="AB4637" s="7" t="str">
        <f>IF(data[[#This Row],[DeliveryDateTime]] &lt;= data[[#This Row],[SLADue]], "On Time", "Late")</f>
        <v>Late</v>
      </c>
    </row>
    <row r="4638" spans="1:28" x14ac:dyDescent="0.2">
      <c r="A4638" t="s">
        <v>5188</v>
      </c>
      <c r="B4638" t="s">
        <v>19</v>
      </c>
      <c r="C4638" t="s">
        <v>126</v>
      </c>
      <c r="D4638" t="s">
        <v>127</v>
      </c>
      <c r="E4638" s="5">
        <v>22.18</v>
      </c>
      <c r="F4638" t="s">
        <v>138</v>
      </c>
      <c r="G4638">
        <v>2</v>
      </c>
      <c r="H4638" s="1">
        <v>45654</v>
      </c>
      <c r="I4638" s="1" t="str">
        <f>TEXT(data[[#This Row],[OrderDate]],"mmm")</f>
        <v>Dec</v>
      </c>
      <c r="J4638" s="6">
        <v>0.54236111111111107</v>
      </c>
      <c r="K4638" s="6" t="str">
        <f>TEXT(data[[#This Row],[OrderTime]],"h")</f>
        <v>13</v>
      </c>
      <c r="L4638" s="1">
        <v>45654</v>
      </c>
      <c r="M4638" s="6">
        <v>0.75069444444444444</v>
      </c>
      <c r="N4638" t="s">
        <v>44</v>
      </c>
      <c r="O4638" t="s">
        <v>366</v>
      </c>
      <c r="P4638" t="s">
        <v>25</v>
      </c>
      <c r="Q4638" t="s">
        <v>53</v>
      </c>
      <c r="R4638" t="s">
        <v>129</v>
      </c>
      <c r="S4638" t="s">
        <v>47</v>
      </c>
      <c r="T4638" t="s">
        <v>38</v>
      </c>
      <c r="U4638" t="s">
        <v>30</v>
      </c>
      <c r="V4638" s="5">
        <f>data[[#This Row],[PriceUSD]]*data[[#This Row],[Quantity]]</f>
        <v>44.36</v>
      </c>
      <c r="W4638" s="7">
        <f>data[[#This Row],[OrderDate]] + TIME(VALUE(LEFT(data[[#This Row],[OrderTime]],2)), VALUE(RIGHT(data[[#This Row],[OrderTime]],2)), 0)</f>
        <v>45654.007638888892</v>
      </c>
      <c r="X4638" s="7">
        <f>_xlfn.MINIFS(data[OrderDateTime], data[CustomerName], data[[#This Row],[CustomerName]])</f>
        <v>45506.038888888892</v>
      </c>
      <c r="Y4638" t="str">
        <f>IF(data[[#This Row],[OrderDateTime]]=data[[#This Row],[FirstOrderDateTime]], "New", "Returning")</f>
        <v>Returning</v>
      </c>
      <c r="Z4638" s="7">
        <f>data[[#This Row],[DeliveryDate]] + data[[#This Row],[DeliveryTime]]</f>
        <v>45654.750694444447</v>
      </c>
      <c r="AA4638" s="7">
        <f>data[[#This Row],[OrderDateTime]] + 1</f>
        <v>45655.007638888892</v>
      </c>
      <c r="AB4638" s="7" t="str">
        <f>IF(data[[#This Row],[DeliveryDateTime]] &lt;= data[[#This Row],[SLADue]], "On Time", "Late")</f>
        <v>On Time</v>
      </c>
    </row>
    <row r="4639" spans="1:28" x14ac:dyDescent="0.2">
      <c r="A4639" t="s">
        <v>5189</v>
      </c>
      <c r="B4639" t="s">
        <v>19</v>
      </c>
      <c r="C4639" t="s">
        <v>258</v>
      </c>
      <c r="D4639" t="s">
        <v>259</v>
      </c>
      <c r="E4639" s="5">
        <v>120.4</v>
      </c>
      <c r="F4639" t="s">
        <v>51</v>
      </c>
      <c r="G4639">
        <v>1</v>
      </c>
      <c r="H4639" s="1">
        <v>45648</v>
      </c>
      <c r="I4639" s="1" t="str">
        <f>TEXT(data[[#This Row],[OrderDate]],"mmm")</f>
        <v>Dec</v>
      </c>
      <c r="J4639" s="6">
        <v>0.47847222222222224</v>
      </c>
      <c r="K4639" s="6" t="str">
        <f>TEXT(data[[#This Row],[OrderTime]],"h")</f>
        <v>11</v>
      </c>
      <c r="L4639" s="1">
        <v>45648</v>
      </c>
      <c r="M4639" s="6">
        <v>0.77013888888888893</v>
      </c>
      <c r="N4639" t="s">
        <v>98</v>
      </c>
      <c r="O4639" t="s">
        <v>849</v>
      </c>
      <c r="P4639" t="s">
        <v>77</v>
      </c>
      <c r="Q4639" t="s">
        <v>26</v>
      </c>
      <c r="R4639" t="s">
        <v>261</v>
      </c>
      <c r="S4639" t="s">
        <v>47</v>
      </c>
      <c r="T4639" t="s">
        <v>38</v>
      </c>
      <c r="U4639" t="s">
        <v>30</v>
      </c>
      <c r="V4639" s="5">
        <f>data[[#This Row],[PriceUSD]]*data[[#This Row],[Quantity]]</f>
        <v>120.4</v>
      </c>
      <c r="W4639" s="7">
        <f>data[[#This Row],[OrderDate]] + TIME(VALUE(LEFT(data[[#This Row],[OrderTime]],2)), VALUE(RIGHT(data[[#This Row],[OrderTime]],2)), 0)</f>
        <v>45648.015277777777</v>
      </c>
      <c r="X4639" s="7">
        <f>_xlfn.MINIFS(data[OrderDateTime], data[CustomerName], data[[#This Row],[CustomerName]])</f>
        <v>45531.061805555553</v>
      </c>
      <c r="Y4639" t="str">
        <f>IF(data[[#This Row],[OrderDateTime]]=data[[#This Row],[FirstOrderDateTime]], "New", "Returning")</f>
        <v>Returning</v>
      </c>
      <c r="Z4639" s="7">
        <f>data[[#This Row],[DeliveryDate]] + data[[#This Row],[DeliveryTime]]</f>
        <v>45648.770138888889</v>
      </c>
      <c r="AA4639" s="7">
        <f>data[[#This Row],[OrderDateTime]] + 1</f>
        <v>45649.015277777777</v>
      </c>
      <c r="AB4639" s="7" t="str">
        <f>IF(data[[#This Row],[DeliveryDateTime]] &lt;= data[[#This Row],[SLADue]], "On Time", "Late")</f>
        <v>On Time</v>
      </c>
    </row>
    <row r="4640" spans="1:28" x14ac:dyDescent="0.2">
      <c r="A4640" t="s">
        <v>5190</v>
      </c>
      <c r="B4640" t="s">
        <v>19</v>
      </c>
      <c r="C4640" t="s">
        <v>69</v>
      </c>
      <c r="D4640" t="s">
        <v>70</v>
      </c>
      <c r="E4640" s="5">
        <v>59.56</v>
      </c>
      <c r="F4640" t="s">
        <v>43</v>
      </c>
      <c r="G4640">
        <v>1</v>
      </c>
      <c r="H4640" s="1">
        <v>45845</v>
      </c>
      <c r="I4640" s="1" t="str">
        <f>TEXT(data[[#This Row],[OrderDate]],"mmm")</f>
        <v>Jul</v>
      </c>
      <c r="J4640" s="6">
        <v>0.38819444444444445</v>
      </c>
      <c r="K4640" s="6" t="str">
        <f>TEXT(data[[#This Row],[OrderTime]],"h")</f>
        <v>9</v>
      </c>
      <c r="L4640" s="1">
        <v>45846</v>
      </c>
      <c r="M4640" s="6">
        <v>0.38819444444444445</v>
      </c>
      <c r="N4640" t="s">
        <v>292</v>
      </c>
      <c r="O4640" t="s">
        <v>324</v>
      </c>
      <c r="P4640" t="s">
        <v>77</v>
      </c>
      <c r="Q4640" t="s">
        <v>26</v>
      </c>
      <c r="R4640" t="s">
        <v>37</v>
      </c>
      <c r="S4640" t="s">
        <v>28</v>
      </c>
      <c r="T4640" t="s">
        <v>38</v>
      </c>
      <c r="U4640" t="s">
        <v>30</v>
      </c>
      <c r="V4640" s="5">
        <f>data[[#This Row],[PriceUSD]]*data[[#This Row],[Quantity]]</f>
        <v>59.56</v>
      </c>
      <c r="W4640" s="7">
        <f>data[[#This Row],[OrderDate]] + TIME(VALUE(LEFT(data[[#This Row],[OrderTime]],2)), VALUE(RIGHT(data[[#This Row],[OrderTime]],2)), 0)</f>
        <v>45845.030555555553</v>
      </c>
      <c r="X4640" s="7">
        <f>_xlfn.MINIFS(data[OrderDateTime], data[CustomerName], data[[#This Row],[CustomerName]])</f>
        <v>45593.038888888892</v>
      </c>
      <c r="Y4640" t="str">
        <f>IF(data[[#This Row],[OrderDateTime]]=data[[#This Row],[FirstOrderDateTime]], "New", "Returning")</f>
        <v>Returning</v>
      </c>
      <c r="Z4640" s="7">
        <f>data[[#This Row],[DeliveryDate]] + data[[#This Row],[DeliveryTime]]</f>
        <v>45846.388194444444</v>
      </c>
      <c r="AA4640" s="7">
        <f>data[[#This Row],[OrderDateTime]] + 1</f>
        <v>45846.030555555553</v>
      </c>
      <c r="AB4640" s="7" t="str">
        <f>IF(data[[#This Row],[DeliveryDateTime]] &lt;= data[[#This Row],[SLADue]], "On Time", "Late")</f>
        <v>Late</v>
      </c>
    </row>
    <row r="4641" spans="1:28" x14ac:dyDescent="0.2">
      <c r="A4641" t="s">
        <v>5191</v>
      </c>
      <c r="B4641" t="s">
        <v>19</v>
      </c>
      <c r="C4641" t="s">
        <v>92</v>
      </c>
      <c r="D4641" t="s">
        <v>93</v>
      </c>
      <c r="E4641" s="5">
        <v>87.27</v>
      </c>
      <c r="F4641" t="s">
        <v>81</v>
      </c>
      <c r="G4641">
        <v>1</v>
      </c>
      <c r="H4641" s="1">
        <v>45848</v>
      </c>
      <c r="I4641" s="1" t="str">
        <f>TEXT(data[[#This Row],[OrderDate]],"mmm")</f>
        <v>Jul</v>
      </c>
      <c r="J4641" s="6">
        <v>0.89375000000000004</v>
      </c>
      <c r="K4641" s="6" t="str">
        <f>TEXT(data[[#This Row],[OrderTime]],"h")</f>
        <v>21</v>
      </c>
      <c r="L4641" s="1">
        <v>45849</v>
      </c>
      <c r="M4641" s="6">
        <v>0.78680555555555554</v>
      </c>
      <c r="N4641" t="s">
        <v>178</v>
      </c>
      <c r="O4641" t="s">
        <v>1287</v>
      </c>
      <c r="P4641" t="s">
        <v>180</v>
      </c>
      <c r="Q4641" t="s">
        <v>26</v>
      </c>
      <c r="R4641" t="s">
        <v>66</v>
      </c>
      <c r="S4641" t="s">
        <v>28</v>
      </c>
      <c r="T4641" t="s">
        <v>143</v>
      </c>
      <c r="U4641" t="s">
        <v>30</v>
      </c>
      <c r="V4641" s="5">
        <f>data[[#This Row],[PriceUSD]]*data[[#This Row],[Quantity]]</f>
        <v>87.27</v>
      </c>
      <c r="W4641" s="7">
        <f>data[[#This Row],[OrderDate]] + TIME(VALUE(LEFT(data[[#This Row],[OrderTime]],2)), VALUE(RIGHT(data[[#This Row],[OrderTime]],2)), 0)</f>
        <v>45848.052083333336</v>
      </c>
      <c r="X4641" s="7">
        <f>_xlfn.MINIFS(data[OrderDateTime], data[CustomerName], data[[#This Row],[CustomerName]])</f>
        <v>45635.007638888892</v>
      </c>
      <c r="Y4641" t="str">
        <f>IF(data[[#This Row],[OrderDateTime]]=data[[#This Row],[FirstOrderDateTime]], "New", "Returning")</f>
        <v>Returning</v>
      </c>
      <c r="Z4641" s="7">
        <f>data[[#This Row],[DeliveryDate]] + data[[#This Row],[DeliveryTime]]</f>
        <v>45849.786805555559</v>
      </c>
      <c r="AA4641" s="7">
        <f>data[[#This Row],[OrderDateTime]] + 1</f>
        <v>45849.052083333336</v>
      </c>
      <c r="AB4641" s="7" t="str">
        <f>IF(data[[#This Row],[DeliveryDateTime]] &lt;= data[[#This Row],[SLADue]], "On Time", "Late")</f>
        <v>Late</v>
      </c>
    </row>
    <row r="4642" spans="1:28" x14ac:dyDescent="0.2">
      <c r="A4642" t="s">
        <v>5192</v>
      </c>
      <c r="B4642" t="s">
        <v>19</v>
      </c>
      <c r="C4642" t="s">
        <v>126</v>
      </c>
      <c r="D4642" t="s">
        <v>127</v>
      </c>
      <c r="E4642" s="5">
        <v>24.6</v>
      </c>
      <c r="F4642" t="s">
        <v>138</v>
      </c>
      <c r="G4642">
        <v>1</v>
      </c>
      <c r="H4642" s="1">
        <v>45871</v>
      </c>
      <c r="I4642" s="1" t="str">
        <f>TEXT(data[[#This Row],[OrderDate]],"mmm")</f>
        <v>Aug</v>
      </c>
      <c r="J4642" s="6">
        <v>0.43402777777777779</v>
      </c>
      <c r="K4642" s="6" t="str">
        <f>TEXT(data[[#This Row],[OrderTime]],"h")</f>
        <v>10</v>
      </c>
      <c r="L4642" s="1">
        <v>45871</v>
      </c>
      <c r="M4642" s="6">
        <v>0.72569444444444442</v>
      </c>
      <c r="N4642" t="s">
        <v>34</v>
      </c>
      <c r="O4642" t="s">
        <v>565</v>
      </c>
      <c r="P4642" t="s">
        <v>36</v>
      </c>
      <c r="Q4642" t="s">
        <v>26</v>
      </c>
      <c r="R4642" t="s">
        <v>129</v>
      </c>
      <c r="S4642" t="s">
        <v>47</v>
      </c>
      <c r="T4642" t="s">
        <v>115</v>
      </c>
      <c r="U4642" t="s">
        <v>39</v>
      </c>
      <c r="V4642" s="5">
        <f>data[[#This Row],[PriceUSD]]*data[[#This Row],[Quantity]]</f>
        <v>24.6</v>
      </c>
      <c r="W4642" s="7">
        <f>data[[#This Row],[OrderDate]] + TIME(VALUE(LEFT(data[[#This Row],[OrderTime]],2)), VALUE(RIGHT(data[[#This Row],[OrderTime]],2)), 0)</f>
        <v>45871.054166666669</v>
      </c>
      <c r="X4642" s="7">
        <f>_xlfn.MINIFS(data[OrderDateTime], data[CustomerName], data[[#This Row],[CustomerName]])</f>
        <v>45513.052083333336</v>
      </c>
      <c r="Y4642" t="str">
        <f>IF(data[[#This Row],[OrderDateTime]]=data[[#This Row],[FirstOrderDateTime]], "New", "Returning")</f>
        <v>Returning</v>
      </c>
      <c r="Z4642" s="7">
        <f>data[[#This Row],[DeliveryDate]] + data[[#This Row],[DeliveryTime]]</f>
        <v>45871.725694444445</v>
      </c>
      <c r="AA4642" s="7">
        <f>data[[#This Row],[OrderDateTime]] + 1</f>
        <v>45872.054166666669</v>
      </c>
      <c r="AB4642" s="7" t="str">
        <f>IF(data[[#This Row],[DeliveryDateTime]] &lt;= data[[#This Row],[SLADue]], "On Time", "Late")</f>
        <v>On Time</v>
      </c>
    </row>
    <row r="4643" spans="1:28" x14ac:dyDescent="0.2">
      <c r="A4643" t="s">
        <v>5193</v>
      </c>
      <c r="B4643" t="s">
        <v>19</v>
      </c>
      <c r="C4643" t="s">
        <v>20</v>
      </c>
      <c r="D4643" t="s">
        <v>21</v>
      </c>
      <c r="E4643" s="5">
        <v>16.57</v>
      </c>
      <c r="F4643" t="s">
        <v>22</v>
      </c>
      <c r="G4643">
        <v>3</v>
      </c>
      <c r="H4643" s="1">
        <v>45881</v>
      </c>
      <c r="I4643" s="1" t="str">
        <f>TEXT(data[[#This Row],[OrderDate]],"mmm")</f>
        <v>Aug</v>
      </c>
      <c r="J4643" s="6">
        <v>0.87083333333333335</v>
      </c>
      <c r="K4643" s="6" t="str">
        <f>TEXT(data[[#This Row],[OrderTime]],"h")</f>
        <v>20</v>
      </c>
      <c r="L4643" s="1">
        <v>45882</v>
      </c>
      <c r="M4643" s="6">
        <v>0.61736111111111114</v>
      </c>
      <c r="N4643" t="s">
        <v>148</v>
      </c>
      <c r="O4643" t="s">
        <v>875</v>
      </c>
      <c r="P4643" t="s">
        <v>25</v>
      </c>
      <c r="Q4643" t="s">
        <v>53</v>
      </c>
      <c r="R4643" t="s">
        <v>27</v>
      </c>
      <c r="S4643" t="s">
        <v>28</v>
      </c>
      <c r="T4643" t="s">
        <v>29</v>
      </c>
      <c r="U4643" t="s">
        <v>30</v>
      </c>
      <c r="V4643" s="5">
        <f>data[[#This Row],[PriceUSD]]*data[[#This Row],[Quantity]]</f>
        <v>49.71</v>
      </c>
      <c r="W4643" s="7">
        <f>data[[#This Row],[OrderDate]] + TIME(VALUE(LEFT(data[[#This Row],[OrderTime]],2)), VALUE(RIGHT(data[[#This Row],[OrderTime]],2)), 0)</f>
        <v>45881.022916666669</v>
      </c>
      <c r="X4643" s="7">
        <f>_xlfn.MINIFS(data[OrderDateTime], data[CustomerName], data[[#This Row],[CustomerName]])</f>
        <v>45516.030555555553</v>
      </c>
      <c r="Y4643" t="str">
        <f>IF(data[[#This Row],[OrderDateTime]]=data[[#This Row],[FirstOrderDateTime]], "New", "Returning")</f>
        <v>Returning</v>
      </c>
      <c r="Z4643" s="7">
        <f>data[[#This Row],[DeliveryDate]] + data[[#This Row],[DeliveryTime]]</f>
        <v>45882.617361111108</v>
      </c>
      <c r="AA4643" s="7">
        <f>data[[#This Row],[OrderDateTime]] + 1</f>
        <v>45882.022916666669</v>
      </c>
      <c r="AB4643" s="7" t="str">
        <f>IF(data[[#This Row],[DeliveryDateTime]] &lt;= data[[#This Row],[SLADue]], "On Time", "Late")</f>
        <v>Late</v>
      </c>
    </row>
    <row r="4644" spans="1:28" x14ac:dyDescent="0.2">
      <c r="A4644" t="s">
        <v>5194</v>
      </c>
      <c r="B4644" t="s">
        <v>19</v>
      </c>
      <c r="C4644" t="s">
        <v>110</v>
      </c>
      <c r="D4644" t="s">
        <v>111</v>
      </c>
      <c r="E4644" s="5">
        <v>12.13</v>
      </c>
      <c r="F4644" t="s">
        <v>71</v>
      </c>
      <c r="G4644">
        <v>4</v>
      </c>
      <c r="H4644" s="1">
        <v>45629</v>
      </c>
      <c r="I4644" s="1" t="str">
        <f>TEXT(data[[#This Row],[OrderDate]],"mmm")</f>
        <v>Dec</v>
      </c>
      <c r="J4644" s="6">
        <v>0.58402777777777781</v>
      </c>
      <c r="K4644" s="6" t="str">
        <f>TEXT(data[[#This Row],[OrderTime]],"h")</f>
        <v>14</v>
      </c>
      <c r="L4644" s="1">
        <v>45629</v>
      </c>
      <c r="M4644" s="6">
        <v>0.79236111111111107</v>
      </c>
      <c r="N4644" t="s">
        <v>95</v>
      </c>
      <c r="O4644" t="s">
        <v>1330</v>
      </c>
      <c r="P4644" t="s">
        <v>25</v>
      </c>
      <c r="Q4644" t="s">
        <v>53</v>
      </c>
      <c r="R4644" t="s">
        <v>114</v>
      </c>
      <c r="S4644" t="s">
        <v>47</v>
      </c>
      <c r="T4644" t="s">
        <v>38</v>
      </c>
      <c r="U4644" t="s">
        <v>39</v>
      </c>
      <c r="V4644" s="5">
        <f>data[[#This Row],[PriceUSD]]*data[[#This Row],[Quantity]]</f>
        <v>48.52</v>
      </c>
      <c r="W4644" s="7">
        <f>data[[#This Row],[OrderDate]] + TIME(VALUE(LEFT(data[[#This Row],[OrderTime]],2)), VALUE(RIGHT(data[[#This Row],[OrderTime]],2)), 0)</f>
        <v>45629.054166666669</v>
      </c>
      <c r="X4644" s="7">
        <f>_xlfn.MINIFS(data[OrderDateTime], data[CustomerName], data[[#This Row],[CustomerName]])</f>
        <v>45551.007638888892</v>
      </c>
      <c r="Y4644" t="str">
        <f>IF(data[[#This Row],[OrderDateTime]]=data[[#This Row],[FirstOrderDateTime]], "New", "Returning")</f>
        <v>Returning</v>
      </c>
      <c r="Z4644" s="7">
        <f>data[[#This Row],[DeliveryDate]] + data[[#This Row],[DeliveryTime]]</f>
        <v>45629.792361111111</v>
      </c>
      <c r="AA4644" s="7">
        <f>data[[#This Row],[OrderDateTime]] + 1</f>
        <v>45630.054166666669</v>
      </c>
      <c r="AB4644" s="7" t="str">
        <f>IF(data[[#This Row],[DeliveryDateTime]] &lt;= data[[#This Row],[SLADue]], "On Time", "Late")</f>
        <v>On Time</v>
      </c>
    </row>
    <row r="4645" spans="1:28" x14ac:dyDescent="0.2">
      <c r="A4645" t="s">
        <v>5195</v>
      </c>
      <c r="B4645" t="s">
        <v>19</v>
      </c>
      <c r="C4645" t="s">
        <v>110</v>
      </c>
      <c r="D4645" t="s">
        <v>111</v>
      </c>
      <c r="E4645" s="5">
        <v>12.08</v>
      </c>
      <c r="F4645" t="s">
        <v>71</v>
      </c>
      <c r="G4645">
        <v>1</v>
      </c>
      <c r="H4645" s="1">
        <v>45778</v>
      </c>
      <c r="I4645" s="1" t="str">
        <f>TEXT(data[[#This Row],[OrderDate]],"mmm")</f>
        <v>May</v>
      </c>
      <c r="J4645" s="6">
        <v>0.49375000000000002</v>
      </c>
      <c r="K4645" s="6" t="str">
        <f>TEXT(data[[#This Row],[OrderTime]],"h")</f>
        <v>11</v>
      </c>
      <c r="L4645" s="1">
        <v>45779</v>
      </c>
      <c r="M4645" s="6">
        <v>0.49375000000000002</v>
      </c>
      <c r="N4645" t="s">
        <v>175</v>
      </c>
      <c r="O4645" t="s">
        <v>423</v>
      </c>
      <c r="P4645" t="s">
        <v>25</v>
      </c>
      <c r="Q4645" t="s">
        <v>26</v>
      </c>
      <c r="R4645" t="s">
        <v>114</v>
      </c>
      <c r="S4645" t="s">
        <v>28</v>
      </c>
      <c r="T4645" t="s">
        <v>106</v>
      </c>
      <c r="U4645" t="s">
        <v>39</v>
      </c>
      <c r="V4645" s="5">
        <f>data[[#This Row],[PriceUSD]]*data[[#This Row],[Quantity]]</f>
        <v>12.08</v>
      </c>
      <c r="W4645" s="7">
        <f>data[[#This Row],[OrderDate]] + TIME(VALUE(LEFT(data[[#This Row],[OrderTime]],2)), VALUE(RIGHT(data[[#This Row],[OrderTime]],2)), 0)</f>
        <v>45778.052083333336</v>
      </c>
      <c r="X4645" s="7">
        <f>_xlfn.MINIFS(data[OrderDateTime], data[CustomerName], data[[#This Row],[CustomerName]])</f>
        <v>45519.007638888892</v>
      </c>
      <c r="Y4645" t="str">
        <f>IF(data[[#This Row],[OrderDateTime]]=data[[#This Row],[FirstOrderDateTime]], "New", "Returning")</f>
        <v>Returning</v>
      </c>
      <c r="Z4645" s="7">
        <f>data[[#This Row],[DeliveryDate]] + data[[#This Row],[DeliveryTime]]</f>
        <v>45779.493750000001</v>
      </c>
      <c r="AA4645" s="7">
        <f>data[[#This Row],[OrderDateTime]] + 1</f>
        <v>45779.052083333336</v>
      </c>
      <c r="AB4645" s="7" t="str">
        <f>IF(data[[#This Row],[DeliveryDateTime]] &lt;= data[[#This Row],[SLADue]], "On Time", "Late")</f>
        <v>Late</v>
      </c>
    </row>
    <row r="4646" spans="1:28" x14ac:dyDescent="0.2">
      <c r="A4646" t="s">
        <v>5196</v>
      </c>
      <c r="B4646" t="s">
        <v>19</v>
      </c>
      <c r="C4646" t="s">
        <v>391</v>
      </c>
      <c r="D4646" t="s">
        <v>392</v>
      </c>
      <c r="E4646" s="5">
        <v>16.46</v>
      </c>
      <c r="F4646" t="s">
        <v>43</v>
      </c>
      <c r="G4646">
        <v>2</v>
      </c>
      <c r="H4646" s="1">
        <v>45814</v>
      </c>
      <c r="I4646" s="1" t="str">
        <f>TEXT(data[[#This Row],[OrderDate]],"mmm")</f>
        <v>Jun</v>
      </c>
      <c r="J4646" s="6">
        <v>0.49722222222222223</v>
      </c>
      <c r="K4646" s="6" t="str">
        <f>TEXT(data[[#This Row],[OrderTime]],"h")</f>
        <v>11</v>
      </c>
      <c r="L4646" s="1">
        <v>45815</v>
      </c>
      <c r="M4646" s="6">
        <v>0.7055555555555556</v>
      </c>
      <c r="N4646" t="s">
        <v>238</v>
      </c>
      <c r="O4646" t="s">
        <v>864</v>
      </c>
      <c r="P4646" t="s">
        <v>36</v>
      </c>
      <c r="Q4646" t="s">
        <v>53</v>
      </c>
      <c r="R4646" t="s">
        <v>394</v>
      </c>
      <c r="S4646" t="s">
        <v>28</v>
      </c>
      <c r="T4646" t="s">
        <v>38</v>
      </c>
      <c r="U4646" t="s">
        <v>39</v>
      </c>
      <c r="V4646" s="5">
        <f>data[[#This Row],[PriceUSD]]*data[[#This Row],[Quantity]]</f>
        <v>32.92</v>
      </c>
      <c r="W4646" s="7">
        <f>data[[#This Row],[OrderDate]] + TIME(VALUE(LEFT(data[[#This Row],[OrderTime]],2)), VALUE(RIGHT(data[[#This Row],[OrderTime]],2)), 0)</f>
        <v>45814.015277777777</v>
      </c>
      <c r="X4646" s="7">
        <f>_xlfn.MINIFS(data[OrderDateTime], data[CustomerName], data[[#This Row],[CustomerName]])</f>
        <v>45509.015277777777</v>
      </c>
      <c r="Y4646" t="str">
        <f>IF(data[[#This Row],[OrderDateTime]]=data[[#This Row],[FirstOrderDateTime]], "New", "Returning")</f>
        <v>Returning</v>
      </c>
      <c r="Z4646" s="7">
        <f>data[[#This Row],[DeliveryDate]] + data[[#This Row],[DeliveryTime]]</f>
        <v>45815.705555555556</v>
      </c>
      <c r="AA4646" s="7">
        <f>data[[#This Row],[OrderDateTime]] + 1</f>
        <v>45815.015277777777</v>
      </c>
      <c r="AB4646" s="7" t="str">
        <f>IF(data[[#This Row],[DeliveryDateTime]] &lt;= data[[#This Row],[SLADue]], "On Time", "Late")</f>
        <v>Late</v>
      </c>
    </row>
    <row r="4647" spans="1:28" x14ac:dyDescent="0.2">
      <c r="A4647" t="s">
        <v>5197</v>
      </c>
      <c r="B4647" t="s">
        <v>19</v>
      </c>
      <c r="C4647" t="s">
        <v>101</v>
      </c>
      <c r="D4647" t="s">
        <v>102</v>
      </c>
      <c r="E4647" s="5">
        <v>30.14</v>
      </c>
      <c r="F4647" t="s">
        <v>63</v>
      </c>
      <c r="G4647">
        <v>2</v>
      </c>
      <c r="H4647" s="1">
        <v>45661</v>
      </c>
      <c r="I4647" s="1" t="str">
        <f>TEXT(data[[#This Row],[OrderDate]],"mmm")</f>
        <v>Jan</v>
      </c>
      <c r="J4647" s="6">
        <v>0.83680555555555558</v>
      </c>
      <c r="K4647" s="6" t="str">
        <f>TEXT(data[[#This Row],[OrderTime]],"h")</f>
        <v>20</v>
      </c>
      <c r="L4647" s="1">
        <v>45663</v>
      </c>
      <c r="M4647" s="6">
        <v>0.81458333333333333</v>
      </c>
      <c r="N4647" t="s">
        <v>44</v>
      </c>
      <c r="O4647" t="s">
        <v>121</v>
      </c>
      <c r="P4647" t="s">
        <v>25</v>
      </c>
      <c r="Q4647" t="s">
        <v>53</v>
      </c>
      <c r="R4647" t="s">
        <v>83</v>
      </c>
      <c r="S4647" t="s">
        <v>105</v>
      </c>
      <c r="T4647" t="s">
        <v>106</v>
      </c>
      <c r="U4647" t="s">
        <v>30</v>
      </c>
      <c r="V4647" s="5">
        <f>data[[#This Row],[PriceUSD]]*data[[#This Row],[Quantity]]</f>
        <v>60.28</v>
      </c>
      <c r="W4647" s="7">
        <f>data[[#This Row],[OrderDate]] + TIME(VALUE(LEFT(data[[#This Row],[OrderTime]],2)), VALUE(RIGHT(data[[#This Row],[OrderTime]],2)), 0)</f>
        <v>45661.038888888892</v>
      </c>
      <c r="X4647" s="7">
        <f>_xlfn.MINIFS(data[OrderDateTime], data[CustomerName], data[[#This Row],[CustomerName]])</f>
        <v>45517.030555555553</v>
      </c>
      <c r="Y4647" t="str">
        <f>IF(data[[#This Row],[OrderDateTime]]=data[[#This Row],[FirstOrderDateTime]], "New", "Returning")</f>
        <v>Returning</v>
      </c>
      <c r="Z4647" s="7">
        <f>data[[#This Row],[DeliveryDate]] + data[[#This Row],[DeliveryTime]]</f>
        <v>45663.814583333333</v>
      </c>
      <c r="AA4647" s="7">
        <f>data[[#This Row],[OrderDateTime]] + 1</f>
        <v>45662.038888888892</v>
      </c>
      <c r="AB4647" s="7" t="str">
        <f>IF(data[[#This Row],[DeliveryDateTime]] &lt;= data[[#This Row],[SLADue]], "On Time", "Late")</f>
        <v>Late</v>
      </c>
    </row>
    <row r="4648" spans="1:28" x14ac:dyDescent="0.2">
      <c r="A4648" t="s">
        <v>5198</v>
      </c>
      <c r="B4648" t="s">
        <v>19</v>
      </c>
      <c r="C4648" t="s">
        <v>69</v>
      </c>
      <c r="D4648" t="s">
        <v>70</v>
      </c>
      <c r="E4648" s="5">
        <v>65.23</v>
      </c>
      <c r="F4648" t="s">
        <v>119</v>
      </c>
      <c r="G4648">
        <v>1</v>
      </c>
      <c r="H4648" s="1">
        <v>45563</v>
      </c>
      <c r="I4648" s="1" t="str">
        <f>TEXT(data[[#This Row],[OrderDate]],"mmm")</f>
        <v>Sep</v>
      </c>
      <c r="J4648" s="6">
        <v>0.39930555555555558</v>
      </c>
      <c r="K4648" s="6" t="str">
        <f>TEXT(data[[#This Row],[OrderTime]],"h")</f>
        <v>9</v>
      </c>
      <c r="L4648" s="1">
        <v>45563</v>
      </c>
      <c r="M4648" s="6">
        <v>0.60763888888888884</v>
      </c>
      <c r="N4648" t="s">
        <v>98</v>
      </c>
      <c r="O4648" t="s">
        <v>322</v>
      </c>
      <c r="P4648" t="s">
        <v>77</v>
      </c>
      <c r="Q4648" t="s">
        <v>26</v>
      </c>
      <c r="R4648" t="s">
        <v>37</v>
      </c>
      <c r="S4648" t="s">
        <v>47</v>
      </c>
      <c r="T4648" t="s">
        <v>29</v>
      </c>
      <c r="U4648" t="s">
        <v>30</v>
      </c>
      <c r="V4648" s="5">
        <f>data[[#This Row],[PriceUSD]]*data[[#This Row],[Quantity]]</f>
        <v>65.23</v>
      </c>
      <c r="W4648" s="7">
        <f>data[[#This Row],[OrderDate]] + TIME(VALUE(LEFT(data[[#This Row],[OrderTime]],2)), VALUE(RIGHT(data[[#This Row],[OrderTime]],2)), 0)</f>
        <v>45563.038888888892</v>
      </c>
      <c r="X4648" s="7">
        <f>_xlfn.MINIFS(data[OrderDateTime], data[CustomerName], data[[#This Row],[CustomerName]])</f>
        <v>45508.015277777777</v>
      </c>
      <c r="Y4648" t="str">
        <f>IF(data[[#This Row],[OrderDateTime]]=data[[#This Row],[FirstOrderDateTime]], "New", "Returning")</f>
        <v>Returning</v>
      </c>
      <c r="Z4648" s="7">
        <f>data[[#This Row],[DeliveryDate]] + data[[#This Row],[DeliveryTime]]</f>
        <v>45563.607638888891</v>
      </c>
      <c r="AA4648" s="7">
        <f>data[[#This Row],[OrderDateTime]] + 1</f>
        <v>45564.038888888892</v>
      </c>
      <c r="AB4648" s="7" t="str">
        <f>IF(data[[#This Row],[DeliveryDateTime]] &lt;= data[[#This Row],[SLADue]], "On Time", "Late")</f>
        <v>On Time</v>
      </c>
    </row>
    <row r="4649" spans="1:28" x14ac:dyDescent="0.2">
      <c r="A4649" t="s">
        <v>5199</v>
      </c>
      <c r="B4649" t="s">
        <v>19</v>
      </c>
      <c r="C4649" t="s">
        <v>41</v>
      </c>
      <c r="D4649" t="s">
        <v>42</v>
      </c>
      <c r="E4649" s="5">
        <v>34.950000000000003</v>
      </c>
      <c r="F4649" t="s">
        <v>56</v>
      </c>
      <c r="G4649">
        <v>1</v>
      </c>
      <c r="H4649" s="1">
        <v>45780</v>
      </c>
      <c r="I4649" s="1" t="str">
        <f>TEXT(data[[#This Row],[OrderDate]],"mmm")</f>
        <v>May</v>
      </c>
      <c r="J4649" s="6">
        <v>0.88402777777777775</v>
      </c>
      <c r="K4649" s="6" t="str">
        <f>TEXT(data[[#This Row],[OrderTime]],"h")</f>
        <v>21</v>
      </c>
      <c r="L4649" s="1">
        <v>45782</v>
      </c>
      <c r="M4649" s="6">
        <v>0.75347222222222221</v>
      </c>
      <c r="N4649" t="s">
        <v>163</v>
      </c>
      <c r="O4649" t="s">
        <v>810</v>
      </c>
      <c r="P4649" t="s">
        <v>77</v>
      </c>
      <c r="Q4649" t="s">
        <v>53</v>
      </c>
      <c r="R4649" t="s">
        <v>46</v>
      </c>
      <c r="S4649" t="s">
        <v>105</v>
      </c>
      <c r="T4649" t="s">
        <v>38</v>
      </c>
      <c r="U4649" t="s">
        <v>30</v>
      </c>
      <c r="V4649" s="5">
        <f>data[[#This Row],[PriceUSD]]*data[[#This Row],[Quantity]]</f>
        <v>34.950000000000003</v>
      </c>
      <c r="W4649" s="7">
        <f>data[[#This Row],[OrderDate]] + TIME(VALUE(LEFT(data[[#This Row],[OrderTime]],2)), VALUE(RIGHT(data[[#This Row],[OrderTime]],2)), 0)</f>
        <v>45780.054166666669</v>
      </c>
      <c r="X4649" s="7">
        <f>_xlfn.MINIFS(data[OrderDateTime], data[CustomerName], data[[#This Row],[CustomerName]])</f>
        <v>45509.015277777777</v>
      </c>
      <c r="Y4649" t="str">
        <f>IF(data[[#This Row],[OrderDateTime]]=data[[#This Row],[FirstOrderDateTime]], "New", "Returning")</f>
        <v>Returning</v>
      </c>
      <c r="Z4649" s="7">
        <f>data[[#This Row],[DeliveryDate]] + data[[#This Row],[DeliveryTime]]</f>
        <v>45782.753472222219</v>
      </c>
      <c r="AA4649" s="7">
        <f>data[[#This Row],[OrderDateTime]] + 1</f>
        <v>45781.054166666669</v>
      </c>
      <c r="AB4649" s="7" t="str">
        <f>IF(data[[#This Row],[DeliveryDateTime]] &lt;= data[[#This Row],[SLADue]], "On Time", "Late")</f>
        <v>Late</v>
      </c>
    </row>
    <row r="4650" spans="1:28" x14ac:dyDescent="0.2">
      <c r="A4650" t="s">
        <v>5200</v>
      </c>
      <c r="B4650" t="s">
        <v>19</v>
      </c>
      <c r="C4650" t="s">
        <v>258</v>
      </c>
      <c r="D4650" t="s">
        <v>259</v>
      </c>
      <c r="E4650" s="5">
        <v>124.85</v>
      </c>
      <c r="F4650" t="s">
        <v>51</v>
      </c>
      <c r="G4650">
        <v>1</v>
      </c>
      <c r="H4650" s="1">
        <v>45599</v>
      </c>
      <c r="I4650" s="1" t="str">
        <f>TEXT(data[[#This Row],[OrderDate]],"mmm")</f>
        <v>Nov</v>
      </c>
      <c r="J4650" s="6">
        <v>0.75138888888888888</v>
      </c>
      <c r="K4650" s="6" t="str">
        <f>TEXT(data[[#This Row],[OrderTime]],"h")</f>
        <v>18</v>
      </c>
      <c r="L4650" s="1">
        <v>45601</v>
      </c>
      <c r="M4650" s="6">
        <v>0.58819444444444446</v>
      </c>
      <c r="N4650" t="s">
        <v>145</v>
      </c>
      <c r="O4650" t="s">
        <v>611</v>
      </c>
      <c r="P4650" t="s">
        <v>77</v>
      </c>
      <c r="Q4650" t="s">
        <v>26</v>
      </c>
      <c r="R4650" t="s">
        <v>261</v>
      </c>
      <c r="S4650" t="s">
        <v>105</v>
      </c>
      <c r="T4650" t="s">
        <v>38</v>
      </c>
      <c r="U4650" t="s">
        <v>30</v>
      </c>
      <c r="V4650" s="5">
        <f>data[[#This Row],[PriceUSD]]*data[[#This Row],[Quantity]]</f>
        <v>124.85</v>
      </c>
      <c r="W4650" s="7">
        <f>data[[#This Row],[OrderDate]] + TIME(VALUE(LEFT(data[[#This Row],[OrderTime]],2)), VALUE(RIGHT(data[[#This Row],[OrderTime]],2)), 0)</f>
        <v>45599.061805555553</v>
      </c>
      <c r="X4650" s="7">
        <f>_xlfn.MINIFS(data[OrderDateTime], data[CustomerName], data[[#This Row],[CustomerName]])</f>
        <v>45580.007638888892</v>
      </c>
      <c r="Y4650" t="str">
        <f>IF(data[[#This Row],[OrderDateTime]]=data[[#This Row],[FirstOrderDateTime]], "New", "Returning")</f>
        <v>Returning</v>
      </c>
      <c r="Z4650" s="7">
        <f>data[[#This Row],[DeliveryDate]] + data[[#This Row],[DeliveryTime]]</f>
        <v>45601.588194444441</v>
      </c>
      <c r="AA4650" s="7">
        <f>data[[#This Row],[OrderDateTime]] + 1</f>
        <v>45600.061805555553</v>
      </c>
      <c r="AB4650" s="7" t="str">
        <f>IF(data[[#This Row],[DeliveryDateTime]] &lt;= data[[#This Row],[SLADue]], "On Time", "Late")</f>
        <v>Late</v>
      </c>
    </row>
    <row r="4651" spans="1:28" x14ac:dyDescent="0.2">
      <c r="A4651" t="s">
        <v>5201</v>
      </c>
      <c r="B4651" t="s">
        <v>19</v>
      </c>
      <c r="C4651" t="s">
        <v>49</v>
      </c>
      <c r="D4651" t="s">
        <v>50</v>
      </c>
      <c r="E4651" s="5">
        <v>30.2</v>
      </c>
      <c r="F4651" t="s">
        <v>74</v>
      </c>
      <c r="G4651">
        <v>1</v>
      </c>
      <c r="H4651" s="1">
        <v>45877</v>
      </c>
      <c r="I4651" s="1" t="str">
        <f>TEXT(data[[#This Row],[OrderDate]],"mmm")</f>
        <v>Aug</v>
      </c>
      <c r="J4651" s="6">
        <v>0.76597222222222228</v>
      </c>
      <c r="K4651" s="6" t="str">
        <f>TEXT(data[[#This Row],[OrderTime]],"h")</f>
        <v>18</v>
      </c>
      <c r="L4651" s="1">
        <v>45879</v>
      </c>
      <c r="M4651" s="6">
        <v>0.67013888888888884</v>
      </c>
      <c r="N4651" t="s">
        <v>34</v>
      </c>
      <c r="O4651" t="s">
        <v>333</v>
      </c>
      <c r="P4651" t="s">
        <v>36</v>
      </c>
      <c r="Q4651" t="s">
        <v>26</v>
      </c>
      <c r="R4651" t="s">
        <v>54</v>
      </c>
      <c r="S4651" t="s">
        <v>105</v>
      </c>
      <c r="T4651" t="s">
        <v>38</v>
      </c>
      <c r="U4651" t="s">
        <v>30</v>
      </c>
      <c r="V4651" s="5">
        <f>data[[#This Row],[PriceUSD]]*data[[#This Row],[Quantity]]</f>
        <v>30.2</v>
      </c>
      <c r="W4651" s="7">
        <f>data[[#This Row],[OrderDate]] + TIME(VALUE(LEFT(data[[#This Row],[OrderTime]],2)), VALUE(RIGHT(data[[#This Row],[OrderTime]],2)), 0)</f>
        <v>45877.015277777777</v>
      </c>
      <c r="X4651" s="7">
        <f>_xlfn.MINIFS(data[OrderDateTime], data[CustomerName], data[[#This Row],[CustomerName]])</f>
        <v>45513.007638888892</v>
      </c>
      <c r="Y4651" t="str">
        <f>IF(data[[#This Row],[OrderDateTime]]=data[[#This Row],[FirstOrderDateTime]], "New", "Returning")</f>
        <v>Returning</v>
      </c>
      <c r="Z4651" s="7">
        <f>data[[#This Row],[DeliveryDate]] + data[[#This Row],[DeliveryTime]]</f>
        <v>45879.670138888891</v>
      </c>
      <c r="AA4651" s="7">
        <f>data[[#This Row],[OrderDateTime]] + 1</f>
        <v>45878.015277777777</v>
      </c>
      <c r="AB4651" s="7" t="str">
        <f>IF(data[[#This Row],[DeliveryDateTime]] &lt;= data[[#This Row],[SLADue]], "On Time", "Late")</f>
        <v>Late</v>
      </c>
    </row>
    <row r="4652" spans="1:28" x14ac:dyDescent="0.2">
      <c r="A4652" t="s">
        <v>5202</v>
      </c>
      <c r="B4652" t="s">
        <v>19</v>
      </c>
      <c r="C4652" t="s">
        <v>285</v>
      </c>
      <c r="D4652" t="s">
        <v>286</v>
      </c>
      <c r="E4652" s="5">
        <v>18.86</v>
      </c>
      <c r="F4652" t="s">
        <v>22</v>
      </c>
      <c r="G4652">
        <v>1</v>
      </c>
      <c r="H4652" s="1">
        <v>45722</v>
      </c>
      <c r="I4652" s="1" t="str">
        <f>TEXT(data[[#This Row],[OrderDate]],"mmm")</f>
        <v>Mar</v>
      </c>
      <c r="J4652" s="6">
        <v>0.48333333333333334</v>
      </c>
      <c r="K4652" s="6" t="str">
        <f>TEXT(data[[#This Row],[OrderTime]],"h")</f>
        <v>11</v>
      </c>
      <c r="L4652" s="1">
        <v>45722</v>
      </c>
      <c r="M4652" s="6">
        <v>0.73333333333333328</v>
      </c>
      <c r="N4652" t="s">
        <v>44</v>
      </c>
      <c r="O4652" t="s">
        <v>490</v>
      </c>
      <c r="P4652" t="s">
        <v>25</v>
      </c>
      <c r="Q4652" t="s">
        <v>26</v>
      </c>
      <c r="R4652" t="s">
        <v>114</v>
      </c>
      <c r="S4652" t="s">
        <v>47</v>
      </c>
      <c r="T4652" t="s">
        <v>59</v>
      </c>
      <c r="U4652" t="s">
        <v>39</v>
      </c>
      <c r="V4652" s="5">
        <f>data[[#This Row],[PriceUSD]]*data[[#This Row],[Quantity]]</f>
        <v>18.86</v>
      </c>
      <c r="W4652" s="7">
        <f>data[[#This Row],[OrderDate]] + TIME(VALUE(LEFT(data[[#This Row],[OrderTime]],2)), VALUE(RIGHT(data[[#This Row],[OrderTime]],2)), 0)</f>
        <v>45722.022916666669</v>
      </c>
      <c r="X4652" s="7">
        <f>_xlfn.MINIFS(data[OrderDateTime], data[CustomerName], data[[#This Row],[CustomerName]])</f>
        <v>45515.061805555553</v>
      </c>
      <c r="Y4652" t="str">
        <f>IF(data[[#This Row],[OrderDateTime]]=data[[#This Row],[FirstOrderDateTime]], "New", "Returning")</f>
        <v>Returning</v>
      </c>
      <c r="Z4652" s="7">
        <f>data[[#This Row],[DeliveryDate]] + data[[#This Row],[DeliveryTime]]</f>
        <v>45722.73333333333</v>
      </c>
      <c r="AA4652" s="7">
        <f>data[[#This Row],[OrderDateTime]] + 1</f>
        <v>45723.022916666669</v>
      </c>
      <c r="AB4652" s="7" t="str">
        <f>IF(data[[#This Row],[DeliveryDateTime]] &lt;= data[[#This Row],[SLADue]], "On Time", "Late")</f>
        <v>On Time</v>
      </c>
    </row>
    <row r="4653" spans="1:28" x14ac:dyDescent="0.2">
      <c r="A4653" t="s">
        <v>5203</v>
      </c>
      <c r="B4653" t="s">
        <v>19</v>
      </c>
      <c r="C4653" t="s">
        <v>49</v>
      </c>
      <c r="D4653" t="s">
        <v>50</v>
      </c>
      <c r="E4653" s="5">
        <v>25.63</v>
      </c>
      <c r="F4653" t="s">
        <v>51</v>
      </c>
      <c r="G4653">
        <v>1</v>
      </c>
      <c r="H4653" s="1">
        <v>45591</v>
      </c>
      <c r="I4653" s="1" t="str">
        <f>TEXT(data[[#This Row],[OrderDate]],"mmm")</f>
        <v>Oct</v>
      </c>
      <c r="J4653" s="6">
        <v>0.84166666666666667</v>
      </c>
      <c r="K4653" s="6" t="str">
        <f>TEXT(data[[#This Row],[OrderTime]],"h")</f>
        <v>20</v>
      </c>
      <c r="L4653" s="1">
        <v>45593</v>
      </c>
      <c r="M4653" s="6">
        <v>0.67500000000000004</v>
      </c>
      <c r="N4653" t="s">
        <v>57</v>
      </c>
      <c r="O4653" t="s">
        <v>485</v>
      </c>
      <c r="P4653" t="s">
        <v>25</v>
      </c>
      <c r="Q4653" t="s">
        <v>26</v>
      </c>
      <c r="R4653" t="s">
        <v>54</v>
      </c>
      <c r="S4653" t="s">
        <v>105</v>
      </c>
      <c r="T4653" t="s">
        <v>106</v>
      </c>
      <c r="U4653" t="s">
        <v>39</v>
      </c>
      <c r="V4653" s="5">
        <f>data[[#This Row],[PriceUSD]]*data[[#This Row],[Quantity]]</f>
        <v>25.63</v>
      </c>
      <c r="W4653" s="7">
        <f>data[[#This Row],[OrderDate]] + TIME(VALUE(LEFT(data[[#This Row],[OrderTime]],2)), VALUE(RIGHT(data[[#This Row],[OrderTime]],2)), 0)</f>
        <v>45591.046527777777</v>
      </c>
      <c r="X4653" s="7">
        <f>_xlfn.MINIFS(data[OrderDateTime], data[CustomerName], data[[#This Row],[CustomerName]])</f>
        <v>45507.030555555553</v>
      </c>
      <c r="Y4653" t="str">
        <f>IF(data[[#This Row],[OrderDateTime]]=data[[#This Row],[FirstOrderDateTime]], "New", "Returning")</f>
        <v>Returning</v>
      </c>
      <c r="Z4653" s="7">
        <f>data[[#This Row],[DeliveryDate]] + data[[#This Row],[DeliveryTime]]</f>
        <v>45593.675000000003</v>
      </c>
      <c r="AA4653" s="7">
        <f>data[[#This Row],[OrderDateTime]] + 1</f>
        <v>45592.046527777777</v>
      </c>
      <c r="AB4653" s="7" t="str">
        <f>IF(data[[#This Row],[DeliveryDateTime]] &lt;= data[[#This Row],[SLADue]], "On Time", "Late")</f>
        <v>Late</v>
      </c>
    </row>
    <row r="4654" spans="1:28" x14ac:dyDescent="0.2">
      <c r="A4654" t="s">
        <v>5204</v>
      </c>
      <c r="B4654" t="s">
        <v>19</v>
      </c>
      <c r="C4654" t="s">
        <v>85</v>
      </c>
      <c r="D4654" t="s">
        <v>86</v>
      </c>
      <c r="E4654" s="5">
        <v>51.89</v>
      </c>
      <c r="F4654" t="s">
        <v>71</v>
      </c>
      <c r="G4654">
        <v>2</v>
      </c>
      <c r="H4654" s="1">
        <v>45878</v>
      </c>
      <c r="I4654" s="1" t="str">
        <f>TEXT(data[[#This Row],[OrderDate]],"mmm")</f>
        <v>Aug</v>
      </c>
      <c r="J4654" s="6">
        <v>0.46388888888888891</v>
      </c>
      <c r="K4654" s="6" t="str">
        <f>TEXT(data[[#This Row],[OrderTime]],"h")</f>
        <v>11</v>
      </c>
      <c r="L4654" s="1">
        <v>45879</v>
      </c>
      <c r="M4654" s="6">
        <v>0.63055555555555554</v>
      </c>
      <c r="N4654" t="s">
        <v>200</v>
      </c>
      <c r="O4654" t="s">
        <v>927</v>
      </c>
      <c r="P4654" t="s">
        <v>202</v>
      </c>
      <c r="Q4654" t="s">
        <v>53</v>
      </c>
      <c r="R4654" t="s">
        <v>90</v>
      </c>
      <c r="S4654" t="s">
        <v>28</v>
      </c>
      <c r="T4654" t="s">
        <v>59</v>
      </c>
      <c r="U4654" t="s">
        <v>30</v>
      </c>
      <c r="V4654" s="5">
        <f>data[[#This Row],[PriceUSD]]*data[[#This Row],[Quantity]]</f>
        <v>103.78</v>
      </c>
      <c r="W4654" s="7">
        <f>data[[#This Row],[OrderDate]] + TIME(VALUE(LEFT(data[[#This Row],[OrderTime]],2)), VALUE(RIGHT(data[[#This Row],[OrderTime]],2)), 0)</f>
        <v>45878.061805555553</v>
      </c>
      <c r="X4654" s="7">
        <f>_xlfn.MINIFS(data[OrderDateTime], data[CustomerName], data[[#This Row],[CustomerName]])</f>
        <v>45534.054166666669</v>
      </c>
      <c r="Y4654" t="str">
        <f>IF(data[[#This Row],[OrderDateTime]]=data[[#This Row],[FirstOrderDateTime]], "New", "Returning")</f>
        <v>Returning</v>
      </c>
      <c r="Z4654" s="7">
        <f>data[[#This Row],[DeliveryDate]] + data[[#This Row],[DeliveryTime]]</f>
        <v>45879.630555555559</v>
      </c>
      <c r="AA4654" s="7">
        <f>data[[#This Row],[OrderDateTime]] + 1</f>
        <v>45879.061805555553</v>
      </c>
      <c r="AB4654" s="7" t="str">
        <f>IF(data[[#This Row],[DeliveryDateTime]] &lt;= data[[#This Row],[SLADue]], "On Time", "Late")</f>
        <v>Late</v>
      </c>
    </row>
    <row r="4655" spans="1:28" x14ac:dyDescent="0.2">
      <c r="A4655" t="s">
        <v>5205</v>
      </c>
      <c r="B4655" t="s">
        <v>19</v>
      </c>
      <c r="C4655" t="s">
        <v>117</v>
      </c>
      <c r="D4655" t="s">
        <v>118</v>
      </c>
      <c r="E4655" s="5">
        <v>66.650000000000006</v>
      </c>
      <c r="F4655" t="s">
        <v>182</v>
      </c>
      <c r="G4655">
        <v>1</v>
      </c>
      <c r="H4655" s="1">
        <v>45656</v>
      </c>
      <c r="I4655" s="1" t="str">
        <f>TEXT(data[[#This Row],[OrderDate]],"mmm")</f>
        <v>Dec</v>
      </c>
      <c r="J4655" s="6">
        <v>0.75069444444444444</v>
      </c>
      <c r="K4655" s="6" t="str">
        <f>TEXT(data[[#This Row],[OrderTime]],"h")</f>
        <v>18</v>
      </c>
      <c r="L4655" s="1">
        <v>45658</v>
      </c>
      <c r="M4655" s="6">
        <v>0.46805555555555556</v>
      </c>
      <c r="N4655" t="s">
        <v>292</v>
      </c>
      <c r="O4655" t="s">
        <v>1417</v>
      </c>
      <c r="P4655" t="s">
        <v>77</v>
      </c>
      <c r="Q4655" t="s">
        <v>26</v>
      </c>
      <c r="R4655" t="s">
        <v>66</v>
      </c>
      <c r="S4655" t="s">
        <v>105</v>
      </c>
      <c r="T4655" t="s">
        <v>38</v>
      </c>
      <c r="U4655" t="s">
        <v>30</v>
      </c>
      <c r="V4655" s="5">
        <f>data[[#This Row],[PriceUSD]]*data[[#This Row],[Quantity]]</f>
        <v>66.650000000000006</v>
      </c>
      <c r="W4655" s="7">
        <f>data[[#This Row],[OrderDate]] + TIME(VALUE(LEFT(data[[#This Row],[OrderTime]],2)), VALUE(RIGHT(data[[#This Row],[OrderTime]],2)), 0)</f>
        <v>45656.030555555553</v>
      </c>
      <c r="X4655" s="7">
        <f>_xlfn.MINIFS(data[OrderDateTime], data[CustomerName], data[[#This Row],[CustomerName]])</f>
        <v>45540.030555555553</v>
      </c>
      <c r="Y4655" t="str">
        <f>IF(data[[#This Row],[OrderDateTime]]=data[[#This Row],[FirstOrderDateTime]], "New", "Returning")</f>
        <v>Returning</v>
      </c>
      <c r="Z4655" s="7">
        <f>data[[#This Row],[DeliveryDate]] + data[[#This Row],[DeliveryTime]]</f>
        <v>45658.468055555553</v>
      </c>
      <c r="AA4655" s="7">
        <f>data[[#This Row],[OrderDateTime]] + 1</f>
        <v>45657.030555555553</v>
      </c>
      <c r="AB4655" s="7" t="str">
        <f>IF(data[[#This Row],[DeliveryDateTime]] &lt;= data[[#This Row],[SLADue]], "On Time", "Late")</f>
        <v>Late</v>
      </c>
    </row>
    <row r="4656" spans="1:28" x14ac:dyDescent="0.2">
      <c r="A4656" t="s">
        <v>5206</v>
      </c>
      <c r="B4656" t="s">
        <v>19</v>
      </c>
      <c r="C4656" t="s">
        <v>32</v>
      </c>
      <c r="D4656" t="s">
        <v>33</v>
      </c>
      <c r="E4656" s="5">
        <v>55.68</v>
      </c>
      <c r="F4656" t="s">
        <v>22</v>
      </c>
      <c r="G4656">
        <v>1</v>
      </c>
      <c r="H4656" s="1">
        <v>45697</v>
      </c>
      <c r="I4656" s="1" t="str">
        <f>TEXT(data[[#This Row],[OrderDate]],"mmm")</f>
        <v>Feb</v>
      </c>
      <c r="J4656" s="6">
        <v>0.76111111111111107</v>
      </c>
      <c r="K4656" s="6" t="str">
        <f>TEXT(data[[#This Row],[OrderTime]],"h")</f>
        <v>18</v>
      </c>
      <c r="L4656" s="1">
        <v>45699</v>
      </c>
      <c r="M4656" s="6">
        <v>0.55833333333333335</v>
      </c>
      <c r="N4656" t="s">
        <v>75</v>
      </c>
      <c r="O4656" t="s">
        <v>132</v>
      </c>
      <c r="P4656" t="s">
        <v>77</v>
      </c>
      <c r="Q4656" t="s">
        <v>26</v>
      </c>
      <c r="R4656" t="s">
        <v>37</v>
      </c>
      <c r="S4656" t="s">
        <v>105</v>
      </c>
      <c r="T4656" t="s">
        <v>29</v>
      </c>
      <c r="U4656" t="s">
        <v>67</v>
      </c>
      <c r="V4656" s="5">
        <f>data[[#This Row],[PriceUSD]]*data[[#This Row],[Quantity]]</f>
        <v>55.68</v>
      </c>
      <c r="W4656" s="7">
        <f>data[[#This Row],[OrderDate]] + TIME(VALUE(LEFT(data[[#This Row],[OrderTime]],2)), VALUE(RIGHT(data[[#This Row],[OrderTime]],2)), 0)</f>
        <v>45697.007638888892</v>
      </c>
      <c r="X4656" s="7">
        <f>_xlfn.MINIFS(data[OrderDateTime], data[CustomerName], data[[#This Row],[CustomerName]])</f>
        <v>45536.007638888892</v>
      </c>
      <c r="Y4656" t="str">
        <f>IF(data[[#This Row],[OrderDateTime]]=data[[#This Row],[FirstOrderDateTime]], "New", "Returning")</f>
        <v>Returning</v>
      </c>
      <c r="Z4656" s="7">
        <f>data[[#This Row],[DeliveryDate]] + data[[#This Row],[DeliveryTime]]</f>
        <v>45699.558333333334</v>
      </c>
      <c r="AA4656" s="7">
        <f>data[[#This Row],[OrderDateTime]] + 1</f>
        <v>45698.007638888892</v>
      </c>
      <c r="AB4656" s="7" t="str">
        <f>IF(data[[#This Row],[DeliveryDateTime]] &lt;= data[[#This Row],[SLADue]], "On Time", "Late")</f>
        <v>Late</v>
      </c>
    </row>
    <row r="4657" spans="1:28" x14ac:dyDescent="0.2">
      <c r="A4657" t="s">
        <v>5207</v>
      </c>
      <c r="B4657" t="s">
        <v>19</v>
      </c>
      <c r="C4657" t="s">
        <v>69</v>
      </c>
      <c r="D4657" t="s">
        <v>70</v>
      </c>
      <c r="E4657" s="5">
        <v>54.49</v>
      </c>
      <c r="F4657" t="s">
        <v>74</v>
      </c>
      <c r="G4657">
        <v>1</v>
      </c>
      <c r="H4657" s="1">
        <v>45569</v>
      </c>
      <c r="I4657" s="1" t="str">
        <f>TEXT(data[[#This Row],[OrderDate]],"mmm")</f>
        <v>Oct</v>
      </c>
      <c r="J4657" s="6">
        <v>0.44236111111111109</v>
      </c>
      <c r="K4657" s="6" t="str">
        <f>TEXT(data[[#This Row],[OrderTime]],"h")</f>
        <v>10</v>
      </c>
      <c r="L4657" s="1">
        <v>45570</v>
      </c>
      <c r="M4657" s="6">
        <v>0.52569444444444446</v>
      </c>
      <c r="N4657" t="s">
        <v>148</v>
      </c>
      <c r="O4657" t="s">
        <v>547</v>
      </c>
      <c r="P4657" t="s">
        <v>25</v>
      </c>
      <c r="Q4657" t="s">
        <v>53</v>
      </c>
      <c r="R4657" t="s">
        <v>37</v>
      </c>
      <c r="S4657" t="s">
        <v>28</v>
      </c>
      <c r="T4657" t="s">
        <v>106</v>
      </c>
      <c r="U4657" t="s">
        <v>39</v>
      </c>
      <c r="V4657" s="5">
        <f>data[[#This Row],[PriceUSD]]*data[[#This Row],[Quantity]]</f>
        <v>54.49</v>
      </c>
      <c r="W4657" s="7">
        <f>data[[#This Row],[OrderDate]] + TIME(VALUE(LEFT(data[[#This Row],[OrderTime]],2)), VALUE(RIGHT(data[[#This Row],[OrderTime]],2)), 0)</f>
        <v>45569.007638888892</v>
      </c>
      <c r="X4657" s="7">
        <f>_xlfn.MINIFS(data[OrderDateTime], data[CustomerName], data[[#This Row],[CustomerName]])</f>
        <v>45506.022916666669</v>
      </c>
      <c r="Y4657" t="str">
        <f>IF(data[[#This Row],[OrderDateTime]]=data[[#This Row],[FirstOrderDateTime]], "New", "Returning")</f>
        <v>Returning</v>
      </c>
      <c r="Z4657" s="7">
        <f>data[[#This Row],[DeliveryDate]] + data[[#This Row],[DeliveryTime]]</f>
        <v>45570.525694444441</v>
      </c>
      <c r="AA4657" s="7">
        <f>data[[#This Row],[OrderDateTime]] + 1</f>
        <v>45570.007638888892</v>
      </c>
      <c r="AB4657" s="7" t="str">
        <f>IF(data[[#This Row],[DeliveryDateTime]] &lt;= data[[#This Row],[SLADue]], "On Time", "Late")</f>
        <v>Late</v>
      </c>
    </row>
    <row r="4658" spans="1:28" x14ac:dyDescent="0.2">
      <c r="A4658" t="s">
        <v>5208</v>
      </c>
      <c r="B4658" t="s">
        <v>19</v>
      </c>
      <c r="C4658" t="s">
        <v>290</v>
      </c>
      <c r="D4658" t="s">
        <v>291</v>
      </c>
      <c r="E4658" s="5">
        <v>63.2</v>
      </c>
      <c r="F4658" t="s">
        <v>22</v>
      </c>
      <c r="G4658">
        <v>1</v>
      </c>
      <c r="H4658" s="1">
        <v>45524</v>
      </c>
      <c r="I4658" s="1" t="str">
        <f>TEXT(data[[#This Row],[OrderDate]],"mmm")</f>
        <v>Aug</v>
      </c>
      <c r="J4658" s="6">
        <v>0.69236111111111109</v>
      </c>
      <c r="K4658" s="6" t="str">
        <f>TEXT(data[[#This Row],[OrderTime]],"h")</f>
        <v>16</v>
      </c>
      <c r="L4658" s="1">
        <v>45525</v>
      </c>
      <c r="M4658" s="6">
        <v>0.54166666666666663</v>
      </c>
      <c r="N4658" t="s">
        <v>163</v>
      </c>
      <c r="O4658" t="s">
        <v>771</v>
      </c>
      <c r="P4658" t="s">
        <v>77</v>
      </c>
      <c r="Q4658" t="s">
        <v>26</v>
      </c>
      <c r="R4658" t="s">
        <v>294</v>
      </c>
      <c r="S4658" t="s">
        <v>28</v>
      </c>
      <c r="T4658" t="s">
        <v>59</v>
      </c>
      <c r="U4658" t="s">
        <v>67</v>
      </c>
      <c r="V4658" s="5">
        <f>data[[#This Row],[PriceUSD]]*data[[#This Row],[Quantity]]</f>
        <v>63.2</v>
      </c>
      <c r="W4658" s="7">
        <f>data[[#This Row],[OrderDate]] + TIME(VALUE(LEFT(data[[#This Row],[OrderTime]],2)), VALUE(RIGHT(data[[#This Row],[OrderTime]],2)), 0)</f>
        <v>45524.007638888892</v>
      </c>
      <c r="X4658" s="7">
        <f>_xlfn.MINIFS(data[OrderDateTime], data[CustomerName], data[[#This Row],[CustomerName]])</f>
        <v>45524.007638888892</v>
      </c>
      <c r="Y4658" t="str">
        <f>IF(data[[#This Row],[OrderDateTime]]=data[[#This Row],[FirstOrderDateTime]], "New", "Returning")</f>
        <v>New</v>
      </c>
      <c r="Z4658" s="7">
        <f>data[[#This Row],[DeliveryDate]] + data[[#This Row],[DeliveryTime]]</f>
        <v>45525.541666666664</v>
      </c>
      <c r="AA4658" s="7">
        <f>data[[#This Row],[OrderDateTime]] + 1</f>
        <v>45525.007638888892</v>
      </c>
      <c r="AB4658" s="7" t="str">
        <f>IF(data[[#This Row],[DeliveryDateTime]] &lt;= data[[#This Row],[SLADue]], "On Time", "Late")</f>
        <v>Late</v>
      </c>
    </row>
    <row r="4659" spans="1:28" x14ac:dyDescent="0.2">
      <c r="A4659" t="s">
        <v>5209</v>
      </c>
      <c r="B4659" t="s">
        <v>19</v>
      </c>
      <c r="C4659" t="s">
        <v>117</v>
      </c>
      <c r="D4659" t="s">
        <v>118</v>
      </c>
      <c r="E4659" s="5">
        <v>68.27</v>
      </c>
      <c r="F4659" t="s">
        <v>94</v>
      </c>
      <c r="G4659">
        <v>5</v>
      </c>
      <c r="H4659" s="1">
        <v>45711</v>
      </c>
      <c r="I4659" s="1" t="str">
        <f>TEXT(data[[#This Row],[OrderDate]],"mmm")</f>
        <v>Feb</v>
      </c>
      <c r="J4659" s="6">
        <v>0.80972222222222223</v>
      </c>
      <c r="K4659" s="6" t="str">
        <f>TEXT(data[[#This Row],[OrderTime]],"h")</f>
        <v>19</v>
      </c>
      <c r="L4659" s="1">
        <v>45713</v>
      </c>
      <c r="M4659" s="6">
        <v>0.80763888888888891</v>
      </c>
      <c r="N4659" t="s">
        <v>57</v>
      </c>
      <c r="O4659" t="s">
        <v>964</v>
      </c>
      <c r="P4659" t="s">
        <v>25</v>
      </c>
      <c r="Q4659" t="s">
        <v>53</v>
      </c>
      <c r="R4659" t="s">
        <v>66</v>
      </c>
      <c r="S4659" t="s">
        <v>105</v>
      </c>
      <c r="T4659" t="s">
        <v>38</v>
      </c>
      <c r="U4659" t="s">
        <v>39</v>
      </c>
      <c r="V4659" s="5">
        <f>data[[#This Row],[PriceUSD]]*data[[#This Row],[Quantity]]</f>
        <v>341.34999999999997</v>
      </c>
      <c r="W4659" s="7">
        <f>data[[#This Row],[OrderDate]] + TIME(VALUE(LEFT(data[[#This Row],[OrderTime]],2)), VALUE(RIGHT(data[[#This Row],[OrderTime]],2)), 0)</f>
        <v>45711.015277777777</v>
      </c>
      <c r="X4659" s="7">
        <f>_xlfn.MINIFS(data[OrderDateTime], data[CustomerName], data[[#This Row],[CustomerName]])</f>
        <v>45505.007638888892</v>
      </c>
      <c r="Y4659" t="str">
        <f>IF(data[[#This Row],[OrderDateTime]]=data[[#This Row],[FirstOrderDateTime]], "New", "Returning")</f>
        <v>Returning</v>
      </c>
      <c r="Z4659" s="7">
        <f>data[[#This Row],[DeliveryDate]] + data[[#This Row],[DeliveryTime]]</f>
        <v>45713.807638888888</v>
      </c>
      <c r="AA4659" s="7">
        <f>data[[#This Row],[OrderDateTime]] + 1</f>
        <v>45712.015277777777</v>
      </c>
      <c r="AB4659" s="7" t="str">
        <f>IF(data[[#This Row],[DeliveryDateTime]] &lt;= data[[#This Row],[SLADue]], "On Time", "Late")</f>
        <v>Late</v>
      </c>
    </row>
    <row r="4660" spans="1:28" x14ac:dyDescent="0.2">
      <c r="A4660" t="s">
        <v>5210</v>
      </c>
      <c r="B4660" t="s">
        <v>19</v>
      </c>
      <c r="C4660" t="s">
        <v>126</v>
      </c>
      <c r="D4660" t="s">
        <v>127</v>
      </c>
      <c r="E4660" s="5">
        <v>20.65</v>
      </c>
      <c r="F4660" t="s">
        <v>138</v>
      </c>
      <c r="G4660">
        <v>1</v>
      </c>
      <c r="H4660" s="1">
        <v>45529</v>
      </c>
      <c r="I4660" s="1" t="str">
        <f>TEXT(data[[#This Row],[OrderDate]],"mmm")</f>
        <v>Aug</v>
      </c>
      <c r="J4660" s="6">
        <v>0.75694444444444442</v>
      </c>
      <c r="K4660" s="6" t="str">
        <f>TEXT(data[[#This Row],[OrderTime]],"h")</f>
        <v>18</v>
      </c>
      <c r="L4660" s="1">
        <v>45530</v>
      </c>
      <c r="M4660" s="6">
        <v>0.84027777777777779</v>
      </c>
      <c r="N4660" t="s">
        <v>95</v>
      </c>
      <c r="O4660" t="s">
        <v>498</v>
      </c>
      <c r="P4660" t="s">
        <v>25</v>
      </c>
      <c r="Q4660" t="s">
        <v>53</v>
      </c>
      <c r="R4660" t="s">
        <v>129</v>
      </c>
      <c r="S4660" t="s">
        <v>28</v>
      </c>
      <c r="T4660" t="s">
        <v>38</v>
      </c>
      <c r="U4660" t="s">
        <v>39</v>
      </c>
      <c r="V4660" s="5">
        <f>data[[#This Row],[PriceUSD]]*data[[#This Row],[Quantity]]</f>
        <v>20.65</v>
      </c>
      <c r="W4660" s="7">
        <f>data[[#This Row],[OrderDate]] + TIME(VALUE(LEFT(data[[#This Row],[OrderTime]],2)), VALUE(RIGHT(data[[#This Row],[OrderTime]],2)), 0)</f>
        <v>45529.030555555553</v>
      </c>
      <c r="X4660" s="7">
        <f>_xlfn.MINIFS(data[OrderDateTime], data[CustomerName], data[[#This Row],[CustomerName]])</f>
        <v>45508.017361111109</v>
      </c>
      <c r="Y4660" t="str">
        <f>IF(data[[#This Row],[OrderDateTime]]=data[[#This Row],[FirstOrderDateTime]], "New", "Returning")</f>
        <v>Returning</v>
      </c>
      <c r="Z4660" s="7">
        <f>data[[#This Row],[DeliveryDate]] + data[[#This Row],[DeliveryTime]]</f>
        <v>45530.840277777781</v>
      </c>
      <c r="AA4660" s="7">
        <f>data[[#This Row],[OrderDateTime]] + 1</f>
        <v>45530.030555555553</v>
      </c>
      <c r="AB4660" s="7" t="str">
        <f>IF(data[[#This Row],[DeliveryDateTime]] &lt;= data[[#This Row],[SLADue]], "On Time", "Late")</f>
        <v>Late</v>
      </c>
    </row>
    <row r="4661" spans="1:28" x14ac:dyDescent="0.2">
      <c r="A4661" t="s">
        <v>5211</v>
      </c>
      <c r="B4661" t="s">
        <v>19</v>
      </c>
      <c r="C4661" t="s">
        <v>117</v>
      </c>
      <c r="D4661" t="s">
        <v>118</v>
      </c>
      <c r="E4661" s="5">
        <v>81.17</v>
      </c>
      <c r="F4661" t="s">
        <v>94</v>
      </c>
      <c r="G4661">
        <v>3</v>
      </c>
      <c r="H4661" s="1">
        <v>45712</v>
      </c>
      <c r="I4661" s="1" t="str">
        <f>TEXT(data[[#This Row],[OrderDate]],"mmm")</f>
        <v>Feb</v>
      </c>
      <c r="J4661" s="6">
        <v>0.87708333333333333</v>
      </c>
      <c r="K4661" s="6" t="str">
        <f>TEXT(data[[#This Row],[OrderTime]],"h")</f>
        <v>21</v>
      </c>
      <c r="L4661" s="1">
        <v>45714</v>
      </c>
      <c r="M4661" s="6">
        <v>0.68611111111111112</v>
      </c>
      <c r="N4661" t="s">
        <v>175</v>
      </c>
      <c r="O4661" t="s">
        <v>631</v>
      </c>
      <c r="P4661" t="s">
        <v>25</v>
      </c>
      <c r="Q4661" t="s">
        <v>26</v>
      </c>
      <c r="R4661" t="s">
        <v>66</v>
      </c>
      <c r="S4661" t="s">
        <v>105</v>
      </c>
      <c r="T4661" t="s">
        <v>106</v>
      </c>
      <c r="U4661" t="s">
        <v>39</v>
      </c>
      <c r="V4661" s="5">
        <f>data[[#This Row],[PriceUSD]]*data[[#This Row],[Quantity]]</f>
        <v>243.51</v>
      </c>
      <c r="W4661" s="7">
        <f>data[[#This Row],[OrderDate]] + TIME(VALUE(LEFT(data[[#This Row],[OrderTime]],2)), VALUE(RIGHT(data[[#This Row],[OrderTime]],2)), 0)</f>
        <v>45712.022916666669</v>
      </c>
      <c r="X4661" s="7">
        <f>_xlfn.MINIFS(data[OrderDateTime], data[CustomerName], data[[#This Row],[CustomerName]])</f>
        <v>45506.052083333336</v>
      </c>
      <c r="Y4661" t="str">
        <f>IF(data[[#This Row],[OrderDateTime]]=data[[#This Row],[FirstOrderDateTime]], "New", "Returning")</f>
        <v>Returning</v>
      </c>
      <c r="Z4661" s="7">
        <f>data[[#This Row],[DeliveryDate]] + data[[#This Row],[DeliveryTime]]</f>
        <v>45714.686111111114</v>
      </c>
      <c r="AA4661" s="7">
        <f>data[[#This Row],[OrderDateTime]] + 1</f>
        <v>45713.022916666669</v>
      </c>
      <c r="AB4661" s="7" t="str">
        <f>IF(data[[#This Row],[DeliveryDateTime]] &lt;= data[[#This Row],[SLADue]], "On Time", "Late")</f>
        <v>Late</v>
      </c>
    </row>
    <row r="4662" spans="1:28" x14ac:dyDescent="0.2">
      <c r="A4662" t="s">
        <v>5212</v>
      </c>
      <c r="B4662" t="s">
        <v>19</v>
      </c>
      <c r="C4662" t="s">
        <v>41</v>
      </c>
      <c r="D4662" t="s">
        <v>42</v>
      </c>
      <c r="E4662" s="5">
        <v>36.4</v>
      </c>
      <c r="F4662" t="s">
        <v>119</v>
      </c>
      <c r="G4662">
        <v>1</v>
      </c>
      <c r="H4662" s="1">
        <v>45772</v>
      </c>
      <c r="I4662" s="1" t="str">
        <f>TEXT(data[[#This Row],[OrderDate]],"mmm")</f>
        <v>Apr</v>
      </c>
      <c r="J4662" s="6">
        <v>0.4548611111111111</v>
      </c>
      <c r="K4662" s="6" t="str">
        <f>TEXT(data[[#This Row],[OrderTime]],"h")</f>
        <v>10</v>
      </c>
      <c r="L4662" s="1">
        <v>45772</v>
      </c>
      <c r="M4662" s="6">
        <v>0.70486111111111116</v>
      </c>
      <c r="N4662" t="s">
        <v>175</v>
      </c>
      <c r="O4662" t="s">
        <v>709</v>
      </c>
      <c r="P4662" t="s">
        <v>25</v>
      </c>
      <c r="Q4662" t="s">
        <v>53</v>
      </c>
      <c r="R4662" t="s">
        <v>46</v>
      </c>
      <c r="S4662" t="s">
        <v>47</v>
      </c>
      <c r="T4662" t="s">
        <v>29</v>
      </c>
      <c r="U4662" t="s">
        <v>39</v>
      </c>
      <c r="V4662" s="5">
        <f>data[[#This Row],[PriceUSD]]*data[[#This Row],[Quantity]]</f>
        <v>36.4</v>
      </c>
      <c r="W4662" s="7">
        <f>data[[#This Row],[OrderDate]] + TIME(VALUE(LEFT(data[[#This Row],[OrderTime]],2)), VALUE(RIGHT(data[[#This Row],[OrderTime]],2)), 0)</f>
        <v>45772.007638888892</v>
      </c>
      <c r="X4662" s="7">
        <f>_xlfn.MINIFS(data[OrderDateTime], data[CustomerName], data[[#This Row],[CustomerName]])</f>
        <v>45522.046527777777</v>
      </c>
      <c r="Y4662" t="str">
        <f>IF(data[[#This Row],[OrderDateTime]]=data[[#This Row],[FirstOrderDateTime]], "New", "Returning")</f>
        <v>Returning</v>
      </c>
      <c r="Z4662" s="7">
        <f>data[[#This Row],[DeliveryDate]] + data[[#This Row],[DeliveryTime]]</f>
        <v>45772.704861111109</v>
      </c>
      <c r="AA4662" s="7">
        <f>data[[#This Row],[OrderDateTime]] + 1</f>
        <v>45773.007638888892</v>
      </c>
      <c r="AB4662" s="7" t="str">
        <f>IF(data[[#This Row],[DeliveryDateTime]] &lt;= data[[#This Row],[SLADue]], "On Time", "Late")</f>
        <v>On Time</v>
      </c>
    </row>
    <row r="4663" spans="1:28" x14ac:dyDescent="0.2">
      <c r="A4663" t="s">
        <v>5213</v>
      </c>
      <c r="B4663" t="s">
        <v>19</v>
      </c>
      <c r="C4663" t="s">
        <v>79</v>
      </c>
      <c r="D4663" t="s">
        <v>80</v>
      </c>
      <c r="E4663" s="5">
        <v>29.58</v>
      </c>
      <c r="F4663" t="s">
        <v>63</v>
      </c>
      <c r="G4663">
        <v>1</v>
      </c>
      <c r="H4663" s="1">
        <v>45518</v>
      </c>
      <c r="I4663" s="1" t="str">
        <f>TEXT(data[[#This Row],[OrderDate]],"mmm")</f>
        <v>Aug</v>
      </c>
      <c r="J4663" s="6">
        <v>0.4777777777777778</v>
      </c>
      <c r="K4663" s="6" t="str">
        <f>TEXT(data[[#This Row],[OrderTime]],"h")</f>
        <v>11</v>
      </c>
      <c r="L4663" s="1">
        <v>45518</v>
      </c>
      <c r="M4663" s="6">
        <v>0.76944444444444449</v>
      </c>
      <c r="N4663" t="s">
        <v>163</v>
      </c>
      <c r="O4663" t="s">
        <v>1187</v>
      </c>
      <c r="P4663" t="s">
        <v>77</v>
      </c>
      <c r="Q4663" t="s">
        <v>26</v>
      </c>
      <c r="R4663" t="s">
        <v>83</v>
      </c>
      <c r="S4663" t="s">
        <v>47</v>
      </c>
      <c r="T4663" t="s">
        <v>29</v>
      </c>
      <c r="U4663" t="s">
        <v>39</v>
      </c>
      <c r="V4663" s="5">
        <f>data[[#This Row],[PriceUSD]]*data[[#This Row],[Quantity]]</f>
        <v>29.58</v>
      </c>
      <c r="W4663" s="7">
        <f>data[[#This Row],[OrderDate]] + TIME(VALUE(LEFT(data[[#This Row],[OrderTime]],2)), VALUE(RIGHT(data[[#This Row],[OrderTime]],2)), 0)</f>
        <v>45518.054166666669</v>
      </c>
      <c r="X4663" s="7">
        <f>_xlfn.MINIFS(data[OrderDateTime], data[CustomerName], data[[#This Row],[CustomerName]])</f>
        <v>45510.030555555553</v>
      </c>
      <c r="Y4663" t="str">
        <f>IF(data[[#This Row],[OrderDateTime]]=data[[#This Row],[FirstOrderDateTime]], "New", "Returning")</f>
        <v>Returning</v>
      </c>
      <c r="Z4663" s="7">
        <f>data[[#This Row],[DeliveryDate]] + data[[#This Row],[DeliveryTime]]</f>
        <v>45518.769444444442</v>
      </c>
      <c r="AA4663" s="7">
        <f>data[[#This Row],[OrderDateTime]] + 1</f>
        <v>45519.054166666669</v>
      </c>
      <c r="AB4663" s="7" t="str">
        <f>IF(data[[#This Row],[DeliveryDateTime]] &lt;= data[[#This Row],[SLADue]], "On Time", "Late")</f>
        <v>On Time</v>
      </c>
    </row>
    <row r="4664" spans="1:28" x14ac:dyDescent="0.2">
      <c r="A4664" t="s">
        <v>5214</v>
      </c>
      <c r="B4664" t="s">
        <v>19</v>
      </c>
      <c r="C4664" t="s">
        <v>258</v>
      </c>
      <c r="D4664" t="s">
        <v>259</v>
      </c>
      <c r="E4664" s="5">
        <v>120.75</v>
      </c>
      <c r="F4664" t="s">
        <v>182</v>
      </c>
      <c r="G4664">
        <v>1</v>
      </c>
      <c r="H4664" s="1">
        <v>45651</v>
      </c>
      <c r="I4664" s="1" t="str">
        <f>TEXT(data[[#This Row],[OrderDate]],"mmm")</f>
        <v>Dec</v>
      </c>
      <c r="J4664" s="6">
        <v>0.53194444444444444</v>
      </c>
      <c r="K4664" s="6" t="str">
        <f>TEXT(data[[#This Row],[OrderTime]],"h")</f>
        <v>12</v>
      </c>
      <c r="L4664" s="1">
        <v>45651</v>
      </c>
      <c r="M4664" s="6">
        <v>0.82361111111111107</v>
      </c>
      <c r="N4664" t="s">
        <v>238</v>
      </c>
      <c r="O4664" t="s">
        <v>444</v>
      </c>
      <c r="P4664" t="s">
        <v>36</v>
      </c>
      <c r="Q4664" t="s">
        <v>53</v>
      </c>
      <c r="R4664" t="s">
        <v>261</v>
      </c>
      <c r="S4664" t="s">
        <v>47</v>
      </c>
      <c r="T4664" t="s">
        <v>38</v>
      </c>
      <c r="U4664" t="s">
        <v>30</v>
      </c>
      <c r="V4664" s="5">
        <f>data[[#This Row],[PriceUSD]]*data[[#This Row],[Quantity]]</f>
        <v>120.75</v>
      </c>
      <c r="W4664" s="7">
        <f>data[[#This Row],[OrderDate]] + TIME(VALUE(LEFT(data[[#This Row],[OrderTime]],2)), VALUE(RIGHT(data[[#This Row],[OrderTime]],2)), 0)</f>
        <v>45651.030555555553</v>
      </c>
      <c r="X4664" s="7">
        <f>_xlfn.MINIFS(data[OrderDateTime], data[CustomerName], data[[#This Row],[CustomerName]])</f>
        <v>45544.007638888892</v>
      </c>
      <c r="Y4664" t="str">
        <f>IF(data[[#This Row],[OrderDateTime]]=data[[#This Row],[FirstOrderDateTime]], "New", "Returning")</f>
        <v>Returning</v>
      </c>
      <c r="Z4664" s="7">
        <f>data[[#This Row],[DeliveryDate]] + data[[#This Row],[DeliveryTime]]</f>
        <v>45651.823611111111</v>
      </c>
      <c r="AA4664" s="7">
        <f>data[[#This Row],[OrderDateTime]] + 1</f>
        <v>45652.030555555553</v>
      </c>
      <c r="AB4664" s="7" t="str">
        <f>IF(data[[#This Row],[DeliveryDateTime]] &lt;= data[[#This Row],[SLADue]], "On Time", "Late")</f>
        <v>On Time</v>
      </c>
    </row>
    <row r="4665" spans="1:28" x14ac:dyDescent="0.2">
      <c r="A4665" t="s">
        <v>5215</v>
      </c>
      <c r="B4665" t="s">
        <v>19</v>
      </c>
      <c r="C4665" t="s">
        <v>32</v>
      </c>
      <c r="D4665" t="s">
        <v>33</v>
      </c>
      <c r="E4665" s="5">
        <v>50.57</v>
      </c>
      <c r="F4665" t="s">
        <v>138</v>
      </c>
      <c r="G4665">
        <v>1</v>
      </c>
      <c r="H4665" s="1">
        <v>45512</v>
      </c>
      <c r="I4665" s="1" t="str">
        <f>TEXT(data[[#This Row],[OrderDate]],"mmm")</f>
        <v>Aug</v>
      </c>
      <c r="J4665" s="6">
        <v>0.46388888888888891</v>
      </c>
      <c r="K4665" s="6" t="str">
        <f>TEXT(data[[#This Row],[OrderTime]],"h")</f>
        <v>11</v>
      </c>
      <c r="L4665" s="1">
        <v>45512</v>
      </c>
      <c r="M4665" s="6">
        <v>0.63055555555555554</v>
      </c>
      <c r="N4665" t="s">
        <v>57</v>
      </c>
      <c r="O4665" t="s">
        <v>2242</v>
      </c>
      <c r="P4665" t="s">
        <v>25</v>
      </c>
      <c r="Q4665" t="s">
        <v>26</v>
      </c>
      <c r="R4665" t="s">
        <v>37</v>
      </c>
      <c r="S4665" t="s">
        <v>47</v>
      </c>
      <c r="T4665" t="s">
        <v>59</v>
      </c>
      <c r="U4665" t="s">
        <v>67</v>
      </c>
      <c r="V4665" s="5">
        <f>data[[#This Row],[PriceUSD]]*data[[#This Row],[Quantity]]</f>
        <v>50.57</v>
      </c>
      <c r="W4665" s="7">
        <f>data[[#This Row],[OrderDate]] + TIME(VALUE(LEFT(data[[#This Row],[OrderTime]],2)), VALUE(RIGHT(data[[#This Row],[OrderTime]],2)), 0)</f>
        <v>45512.061805555553</v>
      </c>
      <c r="X4665" s="7">
        <f>_xlfn.MINIFS(data[OrderDateTime], data[CustomerName], data[[#This Row],[CustomerName]])</f>
        <v>45505.038888888892</v>
      </c>
      <c r="Y4665" t="str">
        <f>IF(data[[#This Row],[OrderDateTime]]=data[[#This Row],[FirstOrderDateTime]], "New", "Returning")</f>
        <v>Returning</v>
      </c>
      <c r="Z4665" s="7">
        <f>data[[#This Row],[DeliveryDate]] + data[[#This Row],[DeliveryTime]]</f>
        <v>45512.630555555559</v>
      </c>
      <c r="AA4665" s="7">
        <f>data[[#This Row],[OrderDateTime]] + 1</f>
        <v>45513.061805555553</v>
      </c>
      <c r="AB4665" s="7" t="str">
        <f>IF(data[[#This Row],[DeliveryDateTime]] &lt;= data[[#This Row],[SLADue]], "On Time", "Late")</f>
        <v>On Time</v>
      </c>
    </row>
    <row r="4666" spans="1:28" x14ac:dyDescent="0.2">
      <c r="A4666" t="s">
        <v>5216</v>
      </c>
      <c r="B4666" t="s">
        <v>19</v>
      </c>
      <c r="C4666" t="s">
        <v>69</v>
      </c>
      <c r="D4666" t="s">
        <v>70</v>
      </c>
      <c r="E4666" s="5">
        <v>55.89</v>
      </c>
      <c r="F4666" t="s">
        <v>56</v>
      </c>
      <c r="G4666">
        <v>1</v>
      </c>
      <c r="H4666" s="1">
        <v>45667</v>
      </c>
      <c r="I4666" s="1" t="str">
        <f>TEXT(data[[#This Row],[OrderDate]],"mmm")</f>
        <v>Jan</v>
      </c>
      <c r="J4666" s="6">
        <v>0.40486111111111112</v>
      </c>
      <c r="K4666" s="6" t="str">
        <f>TEXT(data[[#This Row],[OrderTime]],"h")</f>
        <v>9</v>
      </c>
      <c r="L4666" s="1">
        <v>45668</v>
      </c>
      <c r="M4666" s="6">
        <v>0.4465277777777778</v>
      </c>
      <c r="N4666" t="s">
        <v>88</v>
      </c>
      <c r="O4666" t="s">
        <v>1134</v>
      </c>
      <c r="P4666" t="s">
        <v>25</v>
      </c>
      <c r="Q4666" t="s">
        <v>53</v>
      </c>
      <c r="R4666" t="s">
        <v>37</v>
      </c>
      <c r="S4666" t="s">
        <v>28</v>
      </c>
      <c r="T4666" t="s">
        <v>38</v>
      </c>
      <c r="U4666" t="s">
        <v>67</v>
      </c>
      <c r="V4666" s="5">
        <f>data[[#This Row],[PriceUSD]]*data[[#This Row],[Quantity]]</f>
        <v>55.89</v>
      </c>
      <c r="W4666" s="7">
        <f>data[[#This Row],[OrderDate]] + TIME(VALUE(LEFT(data[[#This Row],[OrderTime]],2)), VALUE(RIGHT(data[[#This Row],[OrderTime]],2)), 0)</f>
        <v>45667.007638888892</v>
      </c>
      <c r="X4666" s="7">
        <f>_xlfn.MINIFS(data[OrderDateTime], data[CustomerName], data[[#This Row],[CustomerName]])</f>
        <v>45505.059027777781</v>
      </c>
      <c r="Y4666" t="str">
        <f>IF(data[[#This Row],[OrderDateTime]]=data[[#This Row],[FirstOrderDateTime]], "New", "Returning")</f>
        <v>Returning</v>
      </c>
      <c r="Z4666" s="7">
        <f>data[[#This Row],[DeliveryDate]] + data[[#This Row],[DeliveryTime]]</f>
        <v>45668.446527777778</v>
      </c>
      <c r="AA4666" s="7">
        <f>data[[#This Row],[OrderDateTime]] + 1</f>
        <v>45668.007638888892</v>
      </c>
      <c r="AB4666" s="7" t="str">
        <f>IF(data[[#This Row],[DeliveryDateTime]] &lt;= data[[#This Row],[SLADue]], "On Time", "Late")</f>
        <v>Late</v>
      </c>
    </row>
    <row r="4667" spans="1:28" x14ac:dyDescent="0.2">
      <c r="A4667" t="s">
        <v>5217</v>
      </c>
      <c r="B4667" t="s">
        <v>19</v>
      </c>
      <c r="C4667" t="s">
        <v>61</v>
      </c>
      <c r="D4667" t="s">
        <v>62</v>
      </c>
      <c r="E4667" s="5">
        <v>150.55000000000001</v>
      </c>
      <c r="F4667" t="s">
        <v>63</v>
      </c>
      <c r="G4667">
        <v>3</v>
      </c>
      <c r="H4667" s="1">
        <v>45522</v>
      </c>
      <c r="I4667" s="1" t="str">
        <f>TEXT(data[[#This Row],[OrderDate]],"mmm")</f>
        <v>Aug</v>
      </c>
      <c r="J4667" s="6">
        <v>0.74583333333333335</v>
      </c>
      <c r="K4667" s="6" t="str">
        <f>TEXT(data[[#This Row],[OrderTime]],"h")</f>
        <v>17</v>
      </c>
      <c r="L4667" s="1">
        <v>45523</v>
      </c>
      <c r="M4667" s="6">
        <v>0.87083333333333335</v>
      </c>
      <c r="N4667" t="s">
        <v>145</v>
      </c>
      <c r="O4667" t="s">
        <v>984</v>
      </c>
      <c r="P4667" t="s">
        <v>77</v>
      </c>
      <c r="Q4667" t="s">
        <v>26</v>
      </c>
      <c r="R4667" t="s">
        <v>66</v>
      </c>
      <c r="S4667" t="s">
        <v>28</v>
      </c>
      <c r="T4667" t="s">
        <v>106</v>
      </c>
      <c r="U4667" t="s">
        <v>39</v>
      </c>
      <c r="V4667" s="5">
        <f>data[[#This Row],[PriceUSD]]*data[[#This Row],[Quantity]]</f>
        <v>451.65000000000003</v>
      </c>
      <c r="W4667" s="7">
        <f>data[[#This Row],[OrderDate]] + TIME(VALUE(LEFT(data[[#This Row],[OrderTime]],2)), VALUE(RIGHT(data[[#This Row],[OrderTime]],2)), 0)</f>
        <v>45522.022916666669</v>
      </c>
      <c r="X4667" s="7">
        <f>_xlfn.MINIFS(data[OrderDateTime], data[CustomerName], data[[#This Row],[CustomerName]])</f>
        <v>45522.022916666669</v>
      </c>
      <c r="Y4667" t="str">
        <f>IF(data[[#This Row],[OrderDateTime]]=data[[#This Row],[FirstOrderDateTime]], "New", "Returning")</f>
        <v>New</v>
      </c>
      <c r="Z4667" s="7">
        <f>data[[#This Row],[DeliveryDate]] + data[[#This Row],[DeliveryTime]]</f>
        <v>45523.870833333334</v>
      </c>
      <c r="AA4667" s="7">
        <f>data[[#This Row],[OrderDateTime]] + 1</f>
        <v>45523.022916666669</v>
      </c>
      <c r="AB4667" s="7" t="str">
        <f>IF(data[[#This Row],[DeliveryDateTime]] &lt;= data[[#This Row],[SLADue]], "On Time", "Late")</f>
        <v>Late</v>
      </c>
    </row>
    <row r="4668" spans="1:28" x14ac:dyDescent="0.2">
      <c r="A4668" t="s">
        <v>5218</v>
      </c>
      <c r="B4668" t="s">
        <v>19</v>
      </c>
      <c r="C4668" t="s">
        <v>258</v>
      </c>
      <c r="D4668" t="s">
        <v>259</v>
      </c>
      <c r="E4668" s="5">
        <v>109.69</v>
      </c>
      <c r="F4668" t="s">
        <v>51</v>
      </c>
      <c r="G4668">
        <v>2</v>
      </c>
      <c r="H4668" s="1">
        <v>45555</v>
      </c>
      <c r="I4668" s="1" t="str">
        <f>TEXT(data[[#This Row],[OrderDate]],"mmm")</f>
        <v>Sep</v>
      </c>
      <c r="J4668" s="6">
        <v>0.5131944444444444</v>
      </c>
      <c r="K4668" s="6" t="str">
        <f>TEXT(data[[#This Row],[OrderTime]],"h")</f>
        <v>12</v>
      </c>
      <c r="L4668" s="1">
        <v>45555</v>
      </c>
      <c r="M4668" s="6">
        <v>0.7631944444444444</v>
      </c>
      <c r="N4668" t="s">
        <v>170</v>
      </c>
      <c r="O4668" t="s">
        <v>929</v>
      </c>
      <c r="P4668" t="s">
        <v>36</v>
      </c>
      <c r="Q4668" t="s">
        <v>53</v>
      </c>
      <c r="R4668" t="s">
        <v>261</v>
      </c>
      <c r="S4668" t="s">
        <v>47</v>
      </c>
      <c r="T4668" t="s">
        <v>136</v>
      </c>
      <c r="U4668" t="s">
        <v>67</v>
      </c>
      <c r="V4668" s="5">
        <f>data[[#This Row],[PriceUSD]]*data[[#This Row],[Quantity]]</f>
        <v>219.38</v>
      </c>
      <c r="W4668" s="7">
        <f>data[[#This Row],[OrderDate]] + TIME(VALUE(LEFT(data[[#This Row],[OrderTime]],2)), VALUE(RIGHT(data[[#This Row],[OrderTime]],2)), 0)</f>
        <v>45555.030555555553</v>
      </c>
      <c r="X4668" s="7">
        <f>_xlfn.MINIFS(data[OrderDateTime], data[CustomerName], data[[#This Row],[CustomerName]])</f>
        <v>45510.022916666669</v>
      </c>
      <c r="Y4668" t="str">
        <f>IF(data[[#This Row],[OrderDateTime]]=data[[#This Row],[FirstOrderDateTime]], "New", "Returning")</f>
        <v>Returning</v>
      </c>
      <c r="Z4668" s="7">
        <f>data[[#This Row],[DeliveryDate]] + data[[#This Row],[DeliveryTime]]</f>
        <v>45555.763194444444</v>
      </c>
      <c r="AA4668" s="7">
        <f>data[[#This Row],[OrderDateTime]] + 1</f>
        <v>45556.030555555553</v>
      </c>
      <c r="AB4668" s="7" t="str">
        <f>IF(data[[#This Row],[DeliveryDateTime]] &lt;= data[[#This Row],[SLADue]], "On Time", "Late")</f>
        <v>On Time</v>
      </c>
    </row>
    <row r="4669" spans="1:28" x14ac:dyDescent="0.2">
      <c r="A4669" t="s">
        <v>5219</v>
      </c>
      <c r="B4669" t="s">
        <v>19</v>
      </c>
      <c r="C4669" t="s">
        <v>49</v>
      </c>
      <c r="D4669" t="s">
        <v>50</v>
      </c>
      <c r="E4669" s="5">
        <v>30.19</v>
      </c>
      <c r="F4669" t="s">
        <v>51</v>
      </c>
      <c r="G4669">
        <v>1</v>
      </c>
      <c r="H4669" s="1">
        <v>45530</v>
      </c>
      <c r="I4669" s="1" t="str">
        <f>TEXT(data[[#This Row],[OrderDate]],"mmm")</f>
        <v>Aug</v>
      </c>
      <c r="J4669" s="6">
        <v>0.78819444444444442</v>
      </c>
      <c r="K4669" s="6" t="str">
        <f>TEXT(data[[#This Row],[OrderTime]],"h")</f>
        <v>18</v>
      </c>
      <c r="L4669" s="1">
        <v>45531</v>
      </c>
      <c r="M4669" s="6">
        <v>0.82986111111111116</v>
      </c>
      <c r="N4669" t="s">
        <v>750</v>
      </c>
      <c r="O4669" t="s">
        <v>620</v>
      </c>
      <c r="P4669" t="s">
        <v>234</v>
      </c>
      <c r="Q4669" t="s">
        <v>53</v>
      </c>
      <c r="R4669" t="s">
        <v>54</v>
      </c>
      <c r="S4669" t="s">
        <v>28</v>
      </c>
      <c r="T4669" t="s">
        <v>59</v>
      </c>
      <c r="U4669" t="s">
        <v>30</v>
      </c>
      <c r="V4669" s="5">
        <f>data[[#This Row],[PriceUSD]]*data[[#This Row],[Quantity]]</f>
        <v>30.19</v>
      </c>
      <c r="W4669" s="7">
        <f>data[[#This Row],[OrderDate]] + TIME(VALUE(LEFT(data[[#This Row],[OrderTime]],2)), VALUE(RIGHT(data[[#This Row],[OrderTime]],2)), 0)</f>
        <v>45530.030555555553</v>
      </c>
      <c r="X4669" s="7">
        <f>_xlfn.MINIFS(data[OrderDateTime], data[CustomerName], data[[#This Row],[CustomerName]])</f>
        <v>45526.054166666669</v>
      </c>
      <c r="Y4669" t="str">
        <f>IF(data[[#This Row],[OrderDateTime]]=data[[#This Row],[FirstOrderDateTime]], "New", "Returning")</f>
        <v>Returning</v>
      </c>
      <c r="Z4669" s="7">
        <f>data[[#This Row],[DeliveryDate]] + data[[#This Row],[DeliveryTime]]</f>
        <v>45531.829861111109</v>
      </c>
      <c r="AA4669" s="7">
        <f>data[[#This Row],[OrderDateTime]] + 1</f>
        <v>45531.030555555553</v>
      </c>
      <c r="AB4669" s="7" t="str">
        <f>IF(data[[#This Row],[DeliveryDateTime]] &lt;= data[[#This Row],[SLADue]], "On Time", "Late")</f>
        <v>Late</v>
      </c>
    </row>
    <row r="4670" spans="1:28" x14ac:dyDescent="0.2">
      <c r="A4670" t="s">
        <v>5220</v>
      </c>
      <c r="B4670" t="s">
        <v>19</v>
      </c>
      <c r="C4670" t="s">
        <v>290</v>
      </c>
      <c r="D4670" t="s">
        <v>291</v>
      </c>
      <c r="E4670" s="5">
        <v>62.5</v>
      </c>
      <c r="F4670" t="s">
        <v>22</v>
      </c>
      <c r="G4670">
        <v>1</v>
      </c>
      <c r="H4670" s="1">
        <v>45728</v>
      </c>
      <c r="I4670" s="1" t="str">
        <f>TEXT(data[[#This Row],[OrderDate]],"mmm")</f>
        <v>Mar</v>
      </c>
      <c r="J4670" s="6">
        <v>0.38541666666666669</v>
      </c>
      <c r="K4670" s="6" t="str">
        <f>TEXT(data[[#This Row],[OrderTime]],"h")</f>
        <v>9</v>
      </c>
      <c r="L4670" s="1">
        <v>45728</v>
      </c>
      <c r="M4670" s="6">
        <v>0.55208333333333337</v>
      </c>
      <c r="N4670" t="s">
        <v>148</v>
      </c>
      <c r="O4670" t="s">
        <v>552</v>
      </c>
      <c r="P4670" t="s">
        <v>25</v>
      </c>
      <c r="Q4670" t="s">
        <v>53</v>
      </c>
      <c r="R4670" t="s">
        <v>294</v>
      </c>
      <c r="S4670" t="s">
        <v>47</v>
      </c>
      <c r="T4670" t="s">
        <v>115</v>
      </c>
      <c r="U4670" t="s">
        <v>30</v>
      </c>
      <c r="V4670" s="5">
        <f>data[[#This Row],[PriceUSD]]*data[[#This Row],[Quantity]]</f>
        <v>62.5</v>
      </c>
      <c r="W4670" s="7">
        <f>data[[#This Row],[OrderDate]] + TIME(VALUE(LEFT(data[[#This Row],[OrderTime]],2)), VALUE(RIGHT(data[[#This Row],[OrderTime]],2)), 0)</f>
        <v>45728.046527777777</v>
      </c>
      <c r="X4670" s="7">
        <f>_xlfn.MINIFS(data[OrderDateTime], data[CustomerName], data[[#This Row],[CustomerName]])</f>
        <v>45615.017361111109</v>
      </c>
      <c r="Y4670" t="str">
        <f>IF(data[[#This Row],[OrderDateTime]]=data[[#This Row],[FirstOrderDateTime]], "New", "Returning")</f>
        <v>Returning</v>
      </c>
      <c r="Z4670" s="7">
        <f>data[[#This Row],[DeliveryDate]] + data[[#This Row],[DeliveryTime]]</f>
        <v>45728.552083333336</v>
      </c>
      <c r="AA4670" s="7">
        <f>data[[#This Row],[OrderDateTime]] + 1</f>
        <v>45729.046527777777</v>
      </c>
      <c r="AB4670" s="7" t="str">
        <f>IF(data[[#This Row],[DeliveryDateTime]] &lt;= data[[#This Row],[SLADue]], "On Time", "Late")</f>
        <v>On Time</v>
      </c>
    </row>
    <row r="4671" spans="1:28" x14ac:dyDescent="0.2">
      <c r="A4671" t="s">
        <v>5221</v>
      </c>
      <c r="B4671" t="s">
        <v>19</v>
      </c>
      <c r="C4671" t="s">
        <v>85</v>
      </c>
      <c r="D4671" t="s">
        <v>86</v>
      </c>
      <c r="E4671" s="5">
        <v>66.17</v>
      </c>
      <c r="F4671" t="s">
        <v>71</v>
      </c>
      <c r="G4671">
        <v>2</v>
      </c>
      <c r="H4671" s="1">
        <v>45564</v>
      </c>
      <c r="I4671" s="1" t="str">
        <f>TEXT(data[[#This Row],[OrderDate]],"mmm")</f>
        <v>Sep</v>
      </c>
      <c r="J4671" s="6">
        <v>0.57916666666666672</v>
      </c>
      <c r="K4671" s="6" t="str">
        <f>TEXT(data[[#This Row],[OrderTime]],"h")</f>
        <v>13</v>
      </c>
      <c r="L4671" s="1">
        <v>45564</v>
      </c>
      <c r="M4671" s="6">
        <v>0.82916666666666672</v>
      </c>
      <c r="N4671" t="s">
        <v>112</v>
      </c>
      <c r="O4671" t="s">
        <v>469</v>
      </c>
      <c r="P4671" t="s">
        <v>36</v>
      </c>
      <c r="Q4671" t="s">
        <v>26</v>
      </c>
      <c r="R4671" t="s">
        <v>90</v>
      </c>
      <c r="S4671" t="s">
        <v>47</v>
      </c>
      <c r="T4671" t="s">
        <v>38</v>
      </c>
      <c r="U4671" t="s">
        <v>39</v>
      </c>
      <c r="V4671" s="5">
        <f>data[[#This Row],[PriceUSD]]*data[[#This Row],[Quantity]]</f>
        <v>132.34</v>
      </c>
      <c r="W4671" s="7">
        <f>data[[#This Row],[OrderDate]] + TIME(VALUE(LEFT(data[[#This Row],[OrderTime]],2)), VALUE(RIGHT(data[[#This Row],[OrderTime]],2)), 0)</f>
        <v>45564.046527777777</v>
      </c>
      <c r="X4671" s="7">
        <f>_xlfn.MINIFS(data[OrderDateTime], data[CustomerName], data[[#This Row],[CustomerName]])</f>
        <v>45522.030555555553</v>
      </c>
      <c r="Y4671" t="str">
        <f>IF(data[[#This Row],[OrderDateTime]]=data[[#This Row],[FirstOrderDateTime]], "New", "Returning")</f>
        <v>Returning</v>
      </c>
      <c r="Z4671" s="7">
        <f>data[[#This Row],[DeliveryDate]] + data[[#This Row],[DeliveryTime]]</f>
        <v>45564.82916666667</v>
      </c>
      <c r="AA4671" s="7">
        <f>data[[#This Row],[OrderDateTime]] + 1</f>
        <v>45565.046527777777</v>
      </c>
      <c r="AB4671" s="7" t="str">
        <f>IF(data[[#This Row],[DeliveryDateTime]] &lt;= data[[#This Row],[SLADue]], "On Time", "Late")</f>
        <v>On Time</v>
      </c>
    </row>
    <row r="4672" spans="1:28" x14ac:dyDescent="0.2">
      <c r="A4672" t="s">
        <v>5222</v>
      </c>
      <c r="B4672" t="s">
        <v>19</v>
      </c>
      <c r="C4672" t="s">
        <v>20</v>
      </c>
      <c r="D4672" t="s">
        <v>21</v>
      </c>
      <c r="E4672" s="5">
        <v>17.940000000000001</v>
      </c>
      <c r="F4672" t="s">
        <v>71</v>
      </c>
      <c r="G4672">
        <v>2</v>
      </c>
      <c r="H4672" s="1">
        <v>45649</v>
      </c>
      <c r="I4672" s="1" t="str">
        <f>TEXT(data[[#This Row],[OrderDate]],"mmm")</f>
        <v>Dec</v>
      </c>
      <c r="J4672" s="6">
        <v>0.82430555555555551</v>
      </c>
      <c r="K4672" s="6" t="str">
        <f>TEXT(data[[#This Row],[OrderTime]],"h")</f>
        <v>19</v>
      </c>
      <c r="L4672" s="1">
        <v>45650</v>
      </c>
      <c r="M4672" s="6">
        <v>0.86597222222222225</v>
      </c>
      <c r="N4672" t="s">
        <v>213</v>
      </c>
      <c r="O4672" t="s">
        <v>693</v>
      </c>
      <c r="P4672" t="s">
        <v>36</v>
      </c>
      <c r="Q4672" t="s">
        <v>26</v>
      </c>
      <c r="R4672" t="s">
        <v>27</v>
      </c>
      <c r="S4672" t="s">
        <v>28</v>
      </c>
      <c r="T4672" t="s">
        <v>38</v>
      </c>
      <c r="U4672" t="s">
        <v>39</v>
      </c>
      <c r="V4672" s="5">
        <f>data[[#This Row],[PriceUSD]]*data[[#This Row],[Quantity]]</f>
        <v>35.880000000000003</v>
      </c>
      <c r="W4672" s="7">
        <f>data[[#This Row],[OrderDate]] + TIME(VALUE(LEFT(data[[#This Row],[OrderTime]],2)), VALUE(RIGHT(data[[#This Row],[OrderTime]],2)), 0)</f>
        <v>45649.038888888892</v>
      </c>
      <c r="X4672" s="7">
        <f>_xlfn.MINIFS(data[OrderDateTime], data[CustomerName], data[[#This Row],[CustomerName]])</f>
        <v>45535.052083333336</v>
      </c>
      <c r="Y4672" t="str">
        <f>IF(data[[#This Row],[OrderDateTime]]=data[[#This Row],[FirstOrderDateTime]], "New", "Returning")</f>
        <v>Returning</v>
      </c>
      <c r="Z4672" s="7">
        <f>data[[#This Row],[DeliveryDate]] + data[[#This Row],[DeliveryTime]]</f>
        <v>45650.865972222222</v>
      </c>
      <c r="AA4672" s="7">
        <f>data[[#This Row],[OrderDateTime]] + 1</f>
        <v>45650.038888888892</v>
      </c>
      <c r="AB4672" s="7" t="str">
        <f>IF(data[[#This Row],[DeliveryDateTime]] &lt;= data[[#This Row],[SLADue]], "On Time", "Late")</f>
        <v>Late</v>
      </c>
    </row>
    <row r="4673" spans="1:28" x14ac:dyDescent="0.2">
      <c r="A4673" t="s">
        <v>5223</v>
      </c>
      <c r="B4673" t="s">
        <v>19</v>
      </c>
      <c r="C4673" t="s">
        <v>110</v>
      </c>
      <c r="D4673" t="s">
        <v>111</v>
      </c>
      <c r="E4673" s="5">
        <v>10.65</v>
      </c>
      <c r="F4673" t="s">
        <v>71</v>
      </c>
      <c r="G4673">
        <v>1</v>
      </c>
      <c r="H4673" s="1">
        <v>45743</v>
      </c>
      <c r="I4673" s="1" t="str">
        <f>TEXT(data[[#This Row],[OrderDate]],"mmm")</f>
        <v>Mar</v>
      </c>
      <c r="J4673" s="6">
        <v>0.56736111111111109</v>
      </c>
      <c r="K4673" s="6" t="str">
        <f>TEXT(data[[#This Row],[OrderTime]],"h")</f>
        <v>13</v>
      </c>
      <c r="L4673" s="1">
        <v>45743</v>
      </c>
      <c r="M4673" s="6">
        <v>0.81736111111111109</v>
      </c>
      <c r="N4673" t="s">
        <v>44</v>
      </c>
      <c r="O4673" t="s">
        <v>1041</v>
      </c>
      <c r="P4673" t="s">
        <v>25</v>
      </c>
      <c r="Q4673" t="s">
        <v>53</v>
      </c>
      <c r="R4673" t="s">
        <v>114</v>
      </c>
      <c r="S4673" t="s">
        <v>47</v>
      </c>
      <c r="T4673" t="s">
        <v>38</v>
      </c>
      <c r="U4673" t="s">
        <v>30</v>
      </c>
      <c r="V4673" s="5">
        <f>data[[#This Row],[PriceUSD]]*data[[#This Row],[Quantity]]</f>
        <v>10.65</v>
      </c>
      <c r="W4673" s="7">
        <f>data[[#This Row],[OrderDate]] + TIME(VALUE(LEFT(data[[#This Row],[OrderTime]],2)), VALUE(RIGHT(data[[#This Row],[OrderTime]],2)), 0)</f>
        <v>45743.007638888892</v>
      </c>
      <c r="X4673" s="7">
        <f>_xlfn.MINIFS(data[OrderDateTime], data[CustomerName], data[[#This Row],[CustomerName]])</f>
        <v>45510.015277777777</v>
      </c>
      <c r="Y4673" t="str">
        <f>IF(data[[#This Row],[OrderDateTime]]=data[[#This Row],[FirstOrderDateTime]], "New", "Returning")</f>
        <v>Returning</v>
      </c>
      <c r="Z4673" s="7">
        <f>data[[#This Row],[DeliveryDate]] + data[[#This Row],[DeliveryTime]]</f>
        <v>45743.817361111112</v>
      </c>
      <c r="AA4673" s="7">
        <f>data[[#This Row],[OrderDateTime]] + 1</f>
        <v>45744.007638888892</v>
      </c>
      <c r="AB4673" s="7" t="str">
        <f>IF(data[[#This Row],[DeliveryDateTime]] &lt;= data[[#This Row],[SLADue]], "On Time", "Late")</f>
        <v>On Time</v>
      </c>
    </row>
    <row r="4674" spans="1:28" x14ac:dyDescent="0.2">
      <c r="A4674" t="s">
        <v>5224</v>
      </c>
      <c r="B4674" t="s">
        <v>19</v>
      </c>
      <c r="C4674" t="s">
        <v>126</v>
      </c>
      <c r="D4674" t="s">
        <v>127</v>
      </c>
      <c r="E4674" s="5">
        <v>21.76</v>
      </c>
      <c r="F4674" t="s">
        <v>138</v>
      </c>
      <c r="G4674">
        <v>4</v>
      </c>
      <c r="H4674" s="1">
        <v>45645</v>
      </c>
      <c r="I4674" s="1" t="str">
        <f>TEXT(data[[#This Row],[OrderDate]],"mmm")</f>
        <v>Dec</v>
      </c>
      <c r="J4674" s="6">
        <v>0.43194444444444446</v>
      </c>
      <c r="K4674" s="6" t="str">
        <f>TEXT(data[[#This Row],[OrderTime]],"h")</f>
        <v>10</v>
      </c>
      <c r="L4674" s="1">
        <v>45646</v>
      </c>
      <c r="M4674" s="6">
        <v>0.51527777777777772</v>
      </c>
      <c r="N4674" t="s">
        <v>120</v>
      </c>
      <c r="O4674" t="s">
        <v>358</v>
      </c>
      <c r="P4674" t="s">
        <v>25</v>
      </c>
      <c r="Q4674" t="s">
        <v>53</v>
      </c>
      <c r="R4674" t="s">
        <v>129</v>
      </c>
      <c r="S4674" t="s">
        <v>28</v>
      </c>
      <c r="T4674" t="s">
        <v>106</v>
      </c>
      <c r="U4674" t="s">
        <v>39</v>
      </c>
      <c r="V4674" s="5">
        <f>data[[#This Row],[PriceUSD]]*data[[#This Row],[Quantity]]</f>
        <v>87.04</v>
      </c>
      <c r="W4674" s="7">
        <f>data[[#This Row],[OrderDate]] + TIME(VALUE(LEFT(data[[#This Row],[OrderTime]],2)), VALUE(RIGHT(data[[#This Row],[OrderTime]],2)), 0)</f>
        <v>45645.030555555553</v>
      </c>
      <c r="X4674" s="7">
        <f>_xlfn.MINIFS(data[OrderDateTime], data[CustomerName], data[[#This Row],[CustomerName]])</f>
        <v>45518.046527777777</v>
      </c>
      <c r="Y4674" t="str">
        <f>IF(data[[#This Row],[OrderDateTime]]=data[[#This Row],[FirstOrderDateTime]], "New", "Returning")</f>
        <v>Returning</v>
      </c>
      <c r="Z4674" s="7">
        <f>data[[#This Row],[DeliveryDate]] + data[[#This Row],[DeliveryTime]]</f>
        <v>45646.515277777777</v>
      </c>
      <c r="AA4674" s="7">
        <f>data[[#This Row],[OrderDateTime]] + 1</f>
        <v>45646.030555555553</v>
      </c>
      <c r="AB4674" s="7" t="str">
        <f>IF(data[[#This Row],[DeliveryDateTime]] &lt;= data[[#This Row],[SLADue]], "On Time", "Late")</f>
        <v>Late</v>
      </c>
    </row>
    <row r="4675" spans="1:28" x14ac:dyDescent="0.2">
      <c r="A4675" t="s">
        <v>5225</v>
      </c>
      <c r="B4675" t="s">
        <v>19</v>
      </c>
      <c r="C4675" t="s">
        <v>391</v>
      </c>
      <c r="D4675" t="s">
        <v>392</v>
      </c>
      <c r="E4675" s="5">
        <v>18.75</v>
      </c>
      <c r="F4675" t="s">
        <v>43</v>
      </c>
      <c r="G4675">
        <v>2</v>
      </c>
      <c r="H4675" s="1">
        <v>45792</v>
      </c>
      <c r="I4675" s="1" t="str">
        <f>TEXT(data[[#This Row],[OrderDate]],"mmm")</f>
        <v>May</v>
      </c>
      <c r="J4675" s="6">
        <v>0.42499999999999999</v>
      </c>
      <c r="K4675" s="6" t="str">
        <f>TEXT(data[[#This Row],[OrderTime]],"h")</f>
        <v>10</v>
      </c>
      <c r="L4675" s="1">
        <v>45792</v>
      </c>
      <c r="M4675" s="6">
        <v>0.6333333333333333</v>
      </c>
      <c r="N4675" t="s">
        <v>326</v>
      </c>
      <c r="O4675" t="s">
        <v>552</v>
      </c>
      <c r="P4675" t="s">
        <v>202</v>
      </c>
      <c r="Q4675" t="s">
        <v>26</v>
      </c>
      <c r="R4675" t="s">
        <v>394</v>
      </c>
      <c r="S4675" t="s">
        <v>47</v>
      </c>
      <c r="T4675" t="s">
        <v>38</v>
      </c>
      <c r="U4675" t="s">
        <v>39</v>
      </c>
      <c r="V4675" s="5">
        <f>data[[#This Row],[PriceUSD]]*data[[#This Row],[Quantity]]</f>
        <v>37.5</v>
      </c>
      <c r="W4675" s="7">
        <f>data[[#This Row],[OrderDate]] + TIME(VALUE(LEFT(data[[#This Row],[OrderTime]],2)), VALUE(RIGHT(data[[#This Row],[OrderTime]],2)), 0)</f>
        <v>45792.017361111109</v>
      </c>
      <c r="X4675" s="7">
        <f>_xlfn.MINIFS(data[OrderDateTime], data[CustomerName], data[[#This Row],[CustomerName]])</f>
        <v>45615.017361111109</v>
      </c>
      <c r="Y4675" t="str">
        <f>IF(data[[#This Row],[OrderDateTime]]=data[[#This Row],[FirstOrderDateTime]], "New", "Returning")</f>
        <v>Returning</v>
      </c>
      <c r="Z4675" s="7">
        <f>data[[#This Row],[DeliveryDate]] + data[[#This Row],[DeliveryTime]]</f>
        <v>45792.633333333331</v>
      </c>
      <c r="AA4675" s="7">
        <f>data[[#This Row],[OrderDateTime]] + 1</f>
        <v>45793.017361111109</v>
      </c>
      <c r="AB4675" s="7" t="str">
        <f>IF(data[[#This Row],[DeliveryDateTime]] &lt;= data[[#This Row],[SLADue]], "On Time", "Late")</f>
        <v>On Time</v>
      </c>
    </row>
    <row r="4676" spans="1:28" x14ac:dyDescent="0.2">
      <c r="A4676" t="s">
        <v>5226</v>
      </c>
      <c r="B4676" t="s">
        <v>19</v>
      </c>
      <c r="C4676" t="s">
        <v>258</v>
      </c>
      <c r="D4676" t="s">
        <v>259</v>
      </c>
      <c r="E4676" s="5">
        <v>136.06</v>
      </c>
      <c r="F4676" t="s">
        <v>182</v>
      </c>
      <c r="G4676">
        <v>1</v>
      </c>
      <c r="H4676" s="1">
        <v>45763</v>
      </c>
      <c r="I4676" s="1" t="str">
        <f>TEXT(data[[#This Row],[OrderDate]],"mmm")</f>
        <v>Apr</v>
      </c>
      <c r="J4676" s="6">
        <v>0.85416666666666663</v>
      </c>
      <c r="K4676" s="6" t="str">
        <f>TEXT(data[[#This Row],[OrderTime]],"h")</f>
        <v>20</v>
      </c>
      <c r="L4676" s="1">
        <v>45765</v>
      </c>
      <c r="M4676" s="6">
        <v>0.64930555555555558</v>
      </c>
      <c r="N4676" t="s">
        <v>145</v>
      </c>
      <c r="O4676" t="s">
        <v>1101</v>
      </c>
      <c r="P4676" t="s">
        <v>77</v>
      </c>
      <c r="Q4676" t="s">
        <v>53</v>
      </c>
      <c r="R4676" t="s">
        <v>261</v>
      </c>
      <c r="S4676" t="s">
        <v>105</v>
      </c>
      <c r="T4676" t="s">
        <v>106</v>
      </c>
      <c r="U4676" t="s">
        <v>30</v>
      </c>
      <c r="V4676" s="5">
        <f>data[[#This Row],[PriceUSD]]*data[[#This Row],[Quantity]]</f>
        <v>136.06</v>
      </c>
      <c r="W4676" s="7">
        <f>data[[#This Row],[OrderDate]] + TIME(VALUE(LEFT(data[[#This Row],[OrderTime]],2)), VALUE(RIGHT(data[[#This Row],[OrderTime]],2)), 0)</f>
        <v>45763.046527777777</v>
      </c>
      <c r="X4676" s="7">
        <f>_xlfn.MINIFS(data[OrderDateTime], data[CustomerName], data[[#This Row],[CustomerName]])</f>
        <v>45540.046527777777</v>
      </c>
      <c r="Y4676" t="str">
        <f>IF(data[[#This Row],[OrderDateTime]]=data[[#This Row],[FirstOrderDateTime]], "New", "Returning")</f>
        <v>Returning</v>
      </c>
      <c r="Z4676" s="7">
        <f>data[[#This Row],[DeliveryDate]] + data[[#This Row],[DeliveryTime]]</f>
        <v>45765.649305555555</v>
      </c>
      <c r="AA4676" s="7">
        <f>data[[#This Row],[OrderDateTime]] + 1</f>
        <v>45764.046527777777</v>
      </c>
      <c r="AB4676" s="7" t="str">
        <f>IF(data[[#This Row],[DeliveryDateTime]] &lt;= data[[#This Row],[SLADue]], "On Time", "Late")</f>
        <v>Late</v>
      </c>
    </row>
    <row r="4677" spans="1:28" x14ac:dyDescent="0.2">
      <c r="A4677" t="s">
        <v>5227</v>
      </c>
      <c r="B4677" t="s">
        <v>19</v>
      </c>
      <c r="C4677" t="s">
        <v>41</v>
      </c>
      <c r="D4677" t="s">
        <v>42</v>
      </c>
      <c r="E4677" s="5">
        <v>33.35</v>
      </c>
      <c r="F4677" t="s">
        <v>182</v>
      </c>
      <c r="G4677">
        <v>2</v>
      </c>
      <c r="H4677" s="1">
        <v>45737</v>
      </c>
      <c r="I4677" s="1" t="str">
        <f>TEXT(data[[#This Row],[OrderDate]],"mmm")</f>
        <v>Mar</v>
      </c>
      <c r="J4677" s="6">
        <v>0.40763888888888888</v>
      </c>
      <c r="K4677" s="6" t="str">
        <f>TEXT(data[[#This Row],[OrderTime]],"h")</f>
        <v>9</v>
      </c>
      <c r="L4677" s="1">
        <v>45738</v>
      </c>
      <c r="M4677" s="6">
        <v>0.40763888888888888</v>
      </c>
      <c r="N4677" t="s">
        <v>98</v>
      </c>
      <c r="O4677" t="s">
        <v>350</v>
      </c>
      <c r="P4677" t="s">
        <v>77</v>
      </c>
      <c r="Q4677" t="s">
        <v>26</v>
      </c>
      <c r="R4677" t="s">
        <v>46</v>
      </c>
      <c r="S4677" t="s">
        <v>28</v>
      </c>
      <c r="T4677" t="s">
        <v>143</v>
      </c>
      <c r="U4677" t="s">
        <v>67</v>
      </c>
      <c r="V4677" s="5">
        <f>data[[#This Row],[PriceUSD]]*data[[#This Row],[Quantity]]</f>
        <v>66.7</v>
      </c>
      <c r="W4677" s="7">
        <f>data[[#This Row],[OrderDate]] + TIME(VALUE(LEFT(data[[#This Row],[OrderTime]],2)), VALUE(RIGHT(data[[#This Row],[OrderTime]],2)), 0)</f>
        <v>45737.061805555553</v>
      </c>
      <c r="X4677" s="7">
        <f>_xlfn.MINIFS(data[OrderDateTime], data[CustomerName], data[[#This Row],[CustomerName]])</f>
        <v>45512.017361111109</v>
      </c>
      <c r="Y4677" t="str">
        <f>IF(data[[#This Row],[OrderDateTime]]=data[[#This Row],[FirstOrderDateTime]], "New", "Returning")</f>
        <v>Returning</v>
      </c>
      <c r="Z4677" s="7">
        <f>data[[#This Row],[DeliveryDate]] + data[[#This Row],[DeliveryTime]]</f>
        <v>45738.407638888886</v>
      </c>
      <c r="AA4677" s="7">
        <f>data[[#This Row],[OrderDateTime]] + 1</f>
        <v>45738.061805555553</v>
      </c>
      <c r="AB4677" s="7" t="str">
        <f>IF(data[[#This Row],[DeliveryDateTime]] &lt;= data[[#This Row],[SLADue]], "On Time", "Late")</f>
        <v>Late</v>
      </c>
    </row>
    <row r="4678" spans="1:28" x14ac:dyDescent="0.2">
      <c r="A4678" t="s">
        <v>5228</v>
      </c>
      <c r="B4678" t="s">
        <v>19</v>
      </c>
      <c r="C4678" t="s">
        <v>69</v>
      </c>
      <c r="D4678" t="s">
        <v>70</v>
      </c>
      <c r="E4678" s="5">
        <v>48.04</v>
      </c>
      <c r="F4678" t="s">
        <v>56</v>
      </c>
      <c r="G4678">
        <v>1</v>
      </c>
      <c r="H4678" s="1">
        <v>45815</v>
      </c>
      <c r="I4678" s="1" t="str">
        <f>TEXT(data[[#This Row],[OrderDate]],"mmm")</f>
        <v>Jun</v>
      </c>
      <c r="J4678" s="6">
        <v>0.91597222222222219</v>
      </c>
      <c r="K4678" s="6" t="str">
        <f>TEXT(data[[#This Row],[OrderTime]],"h")</f>
        <v>21</v>
      </c>
      <c r="L4678" s="1">
        <v>45817</v>
      </c>
      <c r="M4678" s="6">
        <v>0.78125</v>
      </c>
      <c r="N4678" t="s">
        <v>292</v>
      </c>
      <c r="O4678" t="s">
        <v>188</v>
      </c>
      <c r="P4678" t="s">
        <v>77</v>
      </c>
      <c r="Q4678" t="s">
        <v>26</v>
      </c>
      <c r="R4678" t="s">
        <v>37</v>
      </c>
      <c r="S4678" t="s">
        <v>105</v>
      </c>
      <c r="T4678" t="s">
        <v>38</v>
      </c>
      <c r="U4678" t="s">
        <v>67</v>
      </c>
      <c r="V4678" s="5">
        <f>data[[#This Row],[PriceUSD]]*data[[#This Row],[Quantity]]</f>
        <v>48.04</v>
      </c>
      <c r="W4678" s="7">
        <f>data[[#This Row],[OrderDate]] + TIME(VALUE(LEFT(data[[#This Row],[OrderTime]],2)), VALUE(RIGHT(data[[#This Row],[OrderTime]],2)), 0)</f>
        <v>45815.015277777777</v>
      </c>
      <c r="X4678" s="7">
        <f>_xlfn.MINIFS(data[OrderDateTime], data[CustomerName], data[[#This Row],[CustomerName]])</f>
        <v>45610.030555555553</v>
      </c>
      <c r="Y4678" t="str">
        <f>IF(data[[#This Row],[OrderDateTime]]=data[[#This Row],[FirstOrderDateTime]], "New", "Returning")</f>
        <v>Returning</v>
      </c>
      <c r="Z4678" s="7">
        <f>data[[#This Row],[DeliveryDate]] + data[[#This Row],[DeliveryTime]]</f>
        <v>45817.78125</v>
      </c>
      <c r="AA4678" s="7">
        <f>data[[#This Row],[OrderDateTime]] + 1</f>
        <v>45816.015277777777</v>
      </c>
      <c r="AB4678" s="7" t="str">
        <f>IF(data[[#This Row],[DeliveryDateTime]] &lt;= data[[#This Row],[SLADue]], "On Time", "Late")</f>
        <v>Late</v>
      </c>
    </row>
    <row r="4679" spans="1:28" x14ac:dyDescent="0.2">
      <c r="A4679" t="s">
        <v>5229</v>
      </c>
      <c r="B4679" t="s">
        <v>19</v>
      </c>
      <c r="C4679" t="s">
        <v>285</v>
      </c>
      <c r="D4679" t="s">
        <v>286</v>
      </c>
      <c r="E4679" s="5">
        <v>21.31</v>
      </c>
      <c r="F4679" t="s">
        <v>22</v>
      </c>
      <c r="G4679">
        <v>1</v>
      </c>
      <c r="H4679" s="1">
        <v>45667</v>
      </c>
      <c r="I4679" s="1" t="str">
        <f>TEXT(data[[#This Row],[OrderDate]],"mmm")</f>
        <v>Jan</v>
      </c>
      <c r="J4679" s="6">
        <v>0.38819444444444445</v>
      </c>
      <c r="K4679" s="6" t="str">
        <f>TEXT(data[[#This Row],[OrderTime]],"h")</f>
        <v>9</v>
      </c>
      <c r="L4679" s="1">
        <v>45668</v>
      </c>
      <c r="M4679" s="6">
        <v>0.6381944444444444</v>
      </c>
      <c r="N4679" t="s">
        <v>175</v>
      </c>
      <c r="O4679" t="s">
        <v>389</v>
      </c>
      <c r="P4679" t="s">
        <v>25</v>
      </c>
      <c r="Q4679" t="s">
        <v>53</v>
      </c>
      <c r="R4679" t="s">
        <v>114</v>
      </c>
      <c r="S4679" t="s">
        <v>28</v>
      </c>
      <c r="T4679" t="s">
        <v>143</v>
      </c>
      <c r="U4679" t="s">
        <v>39</v>
      </c>
      <c r="V4679" s="5">
        <f>data[[#This Row],[PriceUSD]]*data[[#This Row],[Quantity]]</f>
        <v>21.31</v>
      </c>
      <c r="W4679" s="7">
        <f>data[[#This Row],[OrderDate]] + TIME(VALUE(LEFT(data[[#This Row],[OrderTime]],2)), VALUE(RIGHT(data[[#This Row],[OrderTime]],2)), 0)</f>
        <v>45667.030555555553</v>
      </c>
      <c r="X4679" s="7">
        <f>_xlfn.MINIFS(data[OrderDateTime], data[CustomerName], data[[#This Row],[CustomerName]])</f>
        <v>45557.007638888892</v>
      </c>
      <c r="Y4679" t="str">
        <f>IF(data[[#This Row],[OrderDateTime]]=data[[#This Row],[FirstOrderDateTime]], "New", "Returning")</f>
        <v>Returning</v>
      </c>
      <c r="Z4679" s="7">
        <f>data[[#This Row],[DeliveryDate]] + data[[#This Row],[DeliveryTime]]</f>
        <v>45668.638194444444</v>
      </c>
      <c r="AA4679" s="7">
        <f>data[[#This Row],[OrderDateTime]] + 1</f>
        <v>45668.030555555553</v>
      </c>
      <c r="AB4679" s="7" t="str">
        <f>IF(data[[#This Row],[DeliveryDateTime]] &lt;= data[[#This Row],[SLADue]], "On Time", "Late")</f>
        <v>Late</v>
      </c>
    </row>
    <row r="4680" spans="1:28" x14ac:dyDescent="0.2">
      <c r="A4680" t="s">
        <v>5230</v>
      </c>
      <c r="B4680" t="s">
        <v>19</v>
      </c>
      <c r="C4680" t="s">
        <v>41</v>
      </c>
      <c r="D4680" t="s">
        <v>42</v>
      </c>
      <c r="E4680" s="5">
        <v>31.13</v>
      </c>
      <c r="F4680" t="s">
        <v>56</v>
      </c>
      <c r="G4680">
        <v>3</v>
      </c>
      <c r="H4680" s="1">
        <v>45729</v>
      </c>
      <c r="I4680" s="1" t="str">
        <f>TEXT(data[[#This Row],[OrderDate]],"mmm")</f>
        <v>Mar</v>
      </c>
      <c r="J4680" s="6">
        <v>0.4597222222222222</v>
      </c>
      <c r="K4680" s="6" t="str">
        <f>TEXT(data[[#This Row],[OrderTime]],"h")</f>
        <v>11</v>
      </c>
      <c r="L4680" s="1">
        <v>45729</v>
      </c>
      <c r="M4680" s="6">
        <v>0.66805555555555551</v>
      </c>
      <c r="N4680" t="s">
        <v>64</v>
      </c>
      <c r="O4680" t="s">
        <v>563</v>
      </c>
      <c r="P4680" t="s">
        <v>25</v>
      </c>
      <c r="Q4680" t="s">
        <v>26</v>
      </c>
      <c r="R4680" t="s">
        <v>46</v>
      </c>
      <c r="S4680" t="s">
        <v>47</v>
      </c>
      <c r="T4680" t="s">
        <v>106</v>
      </c>
      <c r="U4680" t="s">
        <v>30</v>
      </c>
      <c r="V4680" s="5">
        <f>data[[#This Row],[PriceUSD]]*data[[#This Row],[Quantity]]</f>
        <v>93.39</v>
      </c>
      <c r="W4680" s="7">
        <f>data[[#This Row],[OrderDate]] + TIME(VALUE(LEFT(data[[#This Row],[OrderTime]],2)), VALUE(RIGHT(data[[#This Row],[OrderTime]],2)), 0)</f>
        <v>45729.015277777777</v>
      </c>
      <c r="X4680" s="7">
        <f>_xlfn.MINIFS(data[OrderDateTime], data[CustomerName], data[[#This Row],[CustomerName]])</f>
        <v>45511.007638888892</v>
      </c>
      <c r="Y4680" t="str">
        <f>IF(data[[#This Row],[OrderDateTime]]=data[[#This Row],[FirstOrderDateTime]], "New", "Returning")</f>
        <v>Returning</v>
      </c>
      <c r="Z4680" s="7">
        <f>data[[#This Row],[DeliveryDate]] + data[[#This Row],[DeliveryTime]]</f>
        <v>45729.668055555558</v>
      </c>
      <c r="AA4680" s="7">
        <f>data[[#This Row],[OrderDateTime]] + 1</f>
        <v>45730.015277777777</v>
      </c>
      <c r="AB4680" s="7" t="str">
        <f>IF(data[[#This Row],[DeliveryDateTime]] &lt;= data[[#This Row],[SLADue]], "On Time", "Late")</f>
        <v>On Time</v>
      </c>
    </row>
    <row r="4681" spans="1:28" x14ac:dyDescent="0.2">
      <c r="A4681" t="s">
        <v>5231</v>
      </c>
      <c r="B4681" t="s">
        <v>19</v>
      </c>
      <c r="C4681" t="s">
        <v>41</v>
      </c>
      <c r="D4681" t="s">
        <v>42</v>
      </c>
      <c r="E4681" s="5">
        <v>33.78</v>
      </c>
      <c r="F4681" t="s">
        <v>51</v>
      </c>
      <c r="G4681">
        <v>1</v>
      </c>
      <c r="H4681" s="1">
        <v>45593</v>
      </c>
      <c r="I4681" s="1" t="str">
        <f>TEXT(data[[#This Row],[OrderDate]],"mmm")</f>
        <v>Oct</v>
      </c>
      <c r="J4681" s="6">
        <v>0.84861111111111109</v>
      </c>
      <c r="K4681" s="6" t="str">
        <f>TEXT(data[[#This Row],[OrderTime]],"h")</f>
        <v>20</v>
      </c>
      <c r="L4681" s="1">
        <v>45595</v>
      </c>
      <c r="M4681" s="6">
        <v>0.64027777777777772</v>
      </c>
      <c r="N4681" t="s">
        <v>145</v>
      </c>
      <c r="O4681" t="s">
        <v>270</v>
      </c>
      <c r="P4681" t="s">
        <v>77</v>
      </c>
      <c r="Q4681" t="s">
        <v>26</v>
      </c>
      <c r="R4681" t="s">
        <v>46</v>
      </c>
      <c r="S4681" t="s">
        <v>105</v>
      </c>
      <c r="T4681" t="s">
        <v>29</v>
      </c>
      <c r="U4681" t="s">
        <v>39</v>
      </c>
      <c r="V4681" s="5">
        <f>data[[#This Row],[PriceUSD]]*data[[#This Row],[Quantity]]</f>
        <v>33.78</v>
      </c>
      <c r="W4681" s="7">
        <f>data[[#This Row],[OrderDate]] + TIME(VALUE(LEFT(data[[#This Row],[OrderTime]],2)), VALUE(RIGHT(data[[#This Row],[OrderTime]],2)), 0)</f>
        <v>45593.007638888892</v>
      </c>
      <c r="X4681" s="7">
        <f>_xlfn.MINIFS(data[OrderDateTime], data[CustomerName], data[[#This Row],[CustomerName]])</f>
        <v>45518.054166666669</v>
      </c>
      <c r="Y4681" t="str">
        <f>IF(data[[#This Row],[OrderDateTime]]=data[[#This Row],[FirstOrderDateTime]], "New", "Returning")</f>
        <v>Returning</v>
      </c>
      <c r="Z4681" s="7">
        <f>data[[#This Row],[DeliveryDate]] + data[[#This Row],[DeliveryTime]]</f>
        <v>45595.640277777777</v>
      </c>
      <c r="AA4681" s="7">
        <f>data[[#This Row],[OrderDateTime]] + 1</f>
        <v>45594.007638888892</v>
      </c>
      <c r="AB4681" s="7" t="str">
        <f>IF(data[[#This Row],[DeliveryDateTime]] &lt;= data[[#This Row],[SLADue]], "On Time", "Late")</f>
        <v>Late</v>
      </c>
    </row>
    <row r="4682" spans="1:28" x14ac:dyDescent="0.2">
      <c r="A4682" t="s">
        <v>5232</v>
      </c>
      <c r="B4682" t="s">
        <v>19</v>
      </c>
      <c r="C4682" t="s">
        <v>391</v>
      </c>
      <c r="D4682" t="s">
        <v>392</v>
      </c>
      <c r="E4682" s="5">
        <v>17.63</v>
      </c>
      <c r="F4682" t="s">
        <v>43</v>
      </c>
      <c r="G4682">
        <v>1</v>
      </c>
      <c r="H4682" s="1">
        <v>45832</v>
      </c>
      <c r="I4682" s="1" t="str">
        <f>TEXT(data[[#This Row],[OrderDate]],"mmm")</f>
        <v>Jun</v>
      </c>
      <c r="J4682" s="6">
        <v>0.48194444444444445</v>
      </c>
      <c r="K4682" s="6" t="str">
        <f>TEXT(data[[#This Row],[OrderTime]],"h")</f>
        <v>11</v>
      </c>
      <c r="L4682" s="1">
        <v>45832</v>
      </c>
      <c r="M4682" s="6">
        <v>0.6069444444444444</v>
      </c>
      <c r="N4682" t="s">
        <v>112</v>
      </c>
      <c r="O4682" t="s">
        <v>552</v>
      </c>
      <c r="P4682" t="s">
        <v>36</v>
      </c>
      <c r="Q4682" t="s">
        <v>26</v>
      </c>
      <c r="R4682" t="s">
        <v>394</v>
      </c>
      <c r="S4682" t="s">
        <v>47</v>
      </c>
      <c r="T4682" t="s">
        <v>38</v>
      </c>
      <c r="U4682" t="s">
        <v>39</v>
      </c>
      <c r="V4682" s="5">
        <f>data[[#This Row],[PriceUSD]]*data[[#This Row],[Quantity]]</f>
        <v>17.63</v>
      </c>
      <c r="W4682" s="7">
        <f>data[[#This Row],[OrderDate]] + TIME(VALUE(LEFT(data[[#This Row],[OrderTime]],2)), VALUE(RIGHT(data[[#This Row],[OrderTime]],2)), 0)</f>
        <v>45832.030555555553</v>
      </c>
      <c r="X4682" s="7">
        <f>_xlfn.MINIFS(data[OrderDateTime], data[CustomerName], data[[#This Row],[CustomerName]])</f>
        <v>45615.017361111109</v>
      </c>
      <c r="Y4682" t="str">
        <f>IF(data[[#This Row],[OrderDateTime]]=data[[#This Row],[FirstOrderDateTime]], "New", "Returning")</f>
        <v>Returning</v>
      </c>
      <c r="Z4682" s="7">
        <f>data[[#This Row],[DeliveryDate]] + data[[#This Row],[DeliveryTime]]</f>
        <v>45832.606944444444</v>
      </c>
      <c r="AA4682" s="7">
        <f>data[[#This Row],[OrderDateTime]] + 1</f>
        <v>45833.030555555553</v>
      </c>
      <c r="AB4682" s="7" t="str">
        <f>IF(data[[#This Row],[DeliveryDateTime]] &lt;= data[[#This Row],[SLADue]], "On Time", "Late")</f>
        <v>On Time</v>
      </c>
    </row>
    <row r="4683" spans="1:28" x14ac:dyDescent="0.2">
      <c r="A4683" t="s">
        <v>5233</v>
      </c>
      <c r="B4683" t="s">
        <v>19</v>
      </c>
      <c r="C4683" t="s">
        <v>92</v>
      </c>
      <c r="D4683" t="s">
        <v>93</v>
      </c>
      <c r="E4683" s="5">
        <v>84.53</v>
      </c>
      <c r="F4683" t="s">
        <v>63</v>
      </c>
      <c r="G4683">
        <v>1</v>
      </c>
      <c r="H4683" s="1">
        <v>45690</v>
      </c>
      <c r="I4683" s="1" t="str">
        <f>TEXT(data[[#This Row],[OrderDate]],"mmm")</f>
        <v>Feb</v>
      </c>
      <c r="J4683" s="6">
        <v>0.56319444444444444</v>
      </c>
      <c r="K4683" s="6" t="str">
        <f>TEXT(data[[#This Row],[OrderTime]],"h")</f>
        <v>13</v>
      </c>
      <c r="L4683" s="1">
        <v>45691</v>
      </c>
      <c r="M4683" s="6">
        <v>0.68819444444444444</v>
      </c>
      <c r="N4683" t="s">
        <v>139</v>
      </c>
      <c r="O4683" t="s">
        <v>756</v>
      </c>
      <c r="P4683" t="s">
        <v>36</v>
      </c>
      <c r="Q4683" t="s">
        <v>53</v>
      </c>
      <c r="R4683" t="s">
        <v>66</v>
      </c>
      <c r="S4683" t="s">
        <v>28</v>
      </c>
      <c r="T4683" t="s">
        <v>29</v>
      </c>
      <c r="U4683" t="s">
        <v>39</v>
      </c>
      <c r="V4683" s="5">
        <f>data[[#This Row],[PriceUSD]]*data[[#This Row],[Quantity]]</f>
        <v>84.53</v>
      </c>
      <c r="W4683" s="7">
        <f>data[[#This Row],[OrderDate]] + TIME(VALUE(LEFT(data[[#This Row],[OrderTime]],2)), VALUE(RIGHT(data[[#This Row],[OrderTime]],2)), 0)</f>
        <v>45690.030555555553</v>
      </c>
      <c r="X4683" s="7">
        <f>_xlfn.MINIFS(data[OrderDateTime], data[CustomerName], data[[#This Row],[CustomerName]])</f>
        <v>45521.061805555553</v>
      </c>
      <c r="Y4683" t="str">
        <f>IF(data[[#This Row],[OrderDateTime]]=data[[#This Row],[FirstOrderDateTime]], "New", "Returning")</f>
        <v>Returning</v>
      </c>
      <c r="Z4683" s="7">
        <f>data[[#This Row],[DeliveryDate]] + data[[#This Row],[DeliveryTime]]</f>
        <v>45691.688194444447</v>
      </c>
      <c r="AA4683" s="7">
        <f>data[[#This Row],[OrderDateTime]] + 1</f>
        <v>45691.030555555553</v>
      </c>
      <c r="AB4683" s="7" t="str">
        <f>IF(data[[#This Row],[DeliveryDateTime]] &lt;= data[[#This Row],[SLADue]], "On Time", "Late")</f>
        <v>Late</v>
      </c>
    </row>
    <row r="4684" spans="1:28" x14ac:dyDescent="0.2">
      <c r="A4684" t="s">
        <v>5234</v>
      </c>
      <c r="B4684" t="s">
        <v>19</v>
      </c>
      <c r="C4684" t="s">
        <v>69</v>
      </c>
      <c r="D4684" t="s">
        <v>70</v>
      </c>
      <c r="E4684" s="5">
        <v>58.03</v>
      </c>
      <c r="F4684" t="s">
        <v>56</v>
      </c>
      <c r="G4684">
        <v>1</v>
      </c>
      <c r="H4684" s="1">
        <v>45786</v>
      </c>
      <c r="I4684" s="1" t="str">
        <f>TEXT(data[[#This Row],[OrderDate]],"mmm")</f>
        <v>May</v>
      </c>
      <c r="J4684" s="6">
        <v>0.4465277777777778</v>
      </c>
      <c r="K4684" s="6" t="str">
        <f>TEXT(data[[#This Row],[OrderTime]],"h")</f>
        <v>10</v>
      </c>
      <c r="L4684" s="1">
        <v>45786</v>
      </c>
      <c r="M4684" s="6">
        <v>0.69652777777777775</v>
      </c>
      <c r="N4684" t="s">
        <v>326</v>
      </c>
      <c r="O4684" t="s">
        <v>774</v>
      </c>
      <c r="P4684" t="s">
        <v>202</v>
      </c>
      <c r="Q4684" t="s">
        <v>26</v>
      </c>
      <c r="R4684" t="s">
        <v>37</v>
      </c>
      <c r="S4684" t="s">
        <v>47</v>
      </c>
      <c r="T4684" t="s">
        <v>29</v>
      </c>
      <c r="U4684" t="s">
        <v>30</v>
      </c>
      <c r="V4684" s="5">
        <f>data[[#This Row],[PriceUSD]]*data[[#This Row],[Quantity]]</f>
        <v>58.03</v>
      </c>
      <c r="W4684" s="7">
        <f>data[[#This Row],[OrderDate]] + TIME(VALUE(LEFT(data[[#This Row],[OrderTime]],2)), VALUE(RIGHT(data[[#This Row],[OrderTime]],2)), 0)</f>
        <v>45786.054166666669</v>
      </c>
      <c r="X4684" s="7">
        <f>_xlfn.MINIFS(data[OrderDateTime], data[CustomerName], data[[#This Row],[CustomerName]])</f>
        <v>45526.022916666669</v>
      </c>
      <c r="Y4684" t="str">
        <f>IF(data[[#This Row],[OrderDateTime]]=data[[#This Row],[FirstOrderDateTime]], "New", "Returning")</f>
        <v>Returning</v>
      </c>
      <c r="Z4684" s="7">
        <f>data[[#This Row],[DeliveryDate]] + data[[#This Row],[DeliveryTime]]</f>
        <v>45786.696527777778</v>
      </c>
      <c r="AA4684" s="7">
        <f>data[[#This Row],[OrderDateTime]] + 1</f>
        <v>45787.054166666669</v>
      </c>
      <c r="AB4684" s="7" t="str">
        <f>IF(data[[#This Row],[DeliveryDateTime]] &lt;= data[[#This Row],[SLADue]], "On Time", "Late")</f>
        <v>On Time</v>
      </c>
    </row>
    <row r="4685" spans="1:28" x14ac:dyDescent="0.2">
      <c r="A4685" t="s">
        <v>5235</v>
      </c>
      <c r="B4685" t="s">
        <v>19</v>
      </c>
      <c r="C4685" t="s">
        <v>41</v>
      </c>
      <c r="D4685" t="s">
        <v>42</v>
      </c>
      <c r="E4685" s="5">
        <v>33.090000000000003</v>
      </c>
      <c r="F4685" t="s">
        <v>74</v>
      </c>
      <c r="G4685">
        <v>1</v>
      </c>
      <c r="H4685" s="1">
        <v>45801</v>
      </c>
      <c r="I4685" s="1" t="str">
        <f>TEXT(data[[#This Row],[OrderDate]],"mmm")</f>
        <v>May</v>
      </c>
      <c r="J4685" s="6">
        <v>0.63194444444444442</v>
      </c>
      <c r="K4685" s="6" t="str">
        <f>TEXT(data[[#This Row],[OrderTime]],"h")</f>
        <v>15</v>
      </c>
      <c r="L4685" s="1">
        <v>45802</v>
      </c>
      <c r="M4685" s="6">
        <v>0.79861111111111116</v>
      </c>
      <c r="N4685" t="s">
        <v>238</v>
      </c>
      <c r="O4685" t="s">
        <v>748</v>
      </c>
      <c r="P4685" t="s">
        <v>36</v>
      </c>
      <c r="Q4685" t="s">
        <v>53</v>
      </c>
      <c r="R4685" t="s">
        <v>46</v>
      </c>
      <c r="S4685" t="s">
        <v>28</v>
      </c>
      <c r="T4685" t="s">
        <v>38</v>
      </c>
      <c r="U4685" t="s">
        <v>39</v>
      </c>
      <c r="V4685" s="5">
        <f>data[[#This Row],[PriceUSD]]*data[[#This Row],[Quantity]]</f>
        <v>33.090000000000003</v>
      </c>
      <c r="W4685" s="7">
        <f>data[[#This Row],[OrderDate]] + TIME(VALUE(LEFT(data[[#This Row],[OrderTime]],2)), VALUE(RIGHT(data[[#This Row],[OrderTime]],2)), 0)</f>
        <v>45801.030555555553</v>
      </c>
      <c r="X4685" s="7">
        <f>_xlfn.MINIFS(data[OrderDateTime], data[CustomerName], data[[#This Row],[CustomerName]])</f>
        <v>45507.015277777777</v>
      </c>
      <c r="Y4685" t="str">
        <f>IF(data[[#This Row],[OrderDateTime]]=data[[#This Row],[FirstOrderDateTime]], "New", "Returning")</f>
        <v>Returning</v>
      </c>
      <c r="Z4685" s="7">
        <f>data[[#This Row],[DeliveryDate]] + data[[#This Row],[DeliveryTime]]</f>
        <v>45802.798611111109</v>
      </c>
      <c r="AA4685" s="7">
        <f>data[[#This Row],[OrderDateTime]] + 1</f>
        <v>45802.030555555553</v>
      </c>
      <c r="AB4685" s="7" t="str">
        <f>IF(data[[#This Row],[DeliveryDateTime]] &lt;= data[[#This Row],[SLADue]], "On Time", "Late")</f>
        <v>Late</v>
      </c>
    </row>
    <row r="4686" spans="1:28" x14ac:dyDescent="0.2">
      <c r="A4686" t="s">
        <v>5236</v>
      </c>
      <c r="B4686" t="s">
        <v>19</v>
      </c>
      <c r="C4686" t="s">
        <v>258</v>
      </c>
      <c r="D4686" t="s">
        <v>259</v>
      </c>
      <c r="E4686" s="5">
        <v>117.37</v>
      </c>
      <c r="F4686" t="s">
        <v>182</v>
      </c>
      <c r="G4686">
        <v>1</v>
      </c>
      <c r="H4686" s="1">
        <v>45751</v>
      </c>
      <c r="I4686" s="1" t="str">
        <f>TEXT(data[[#This Row],[OrderDate]],"mmm")</f>
        <v>Apr</v>
      </c>
      <c r="J4686" s="6">
        <v>0.47361111111111109</v>
      </c>
      <c r="K4686" s="6" t="str">
        <f>TEXT(data[[#This Row],[OrderTime]],"h")</f>
        <v>11</v>
      </c>
      <c r="L4686" s="1">
        <v>45751</v>
      </c>
      <c r="M4686" s="6">
        <v>0.59861111111111109</v>
      </c>
      <c r="N4686" t="s">
        <v>57</v>
      </c>
      <c r="O4686" t="s">
        <v>940</v>
      </c>
      <c r="P4686" t="s">
        <v>25</v>
      </c>
      <c r="Q4686" t="s">
        <v>26</v>
      </c>
      <c r="R4686" t="s">
        <v>261</v>
      </c>
      <c r="S4686" t="s">
        <v>47</v>
      </c>
      <c r="T4686" t="s">
        <v>29</v>
      </c>
      <c r="U4686" t="s">
        <v>39</v>
      </c>
      <c r="V4686" s="5">
        <f>data[[#This Row],[PriceUSD]]*data[[#This Row],[Quantity]]</f>
        <v>117.37</v>
      </c>
      <c r="W4686" s="7">
        <f>data[[#This Row],[OrderDate]] + TIME(VALUE(LEFT(data[[#This Row],[OrderTime]],2)), VALUE(RIGHT(data[[#This Row],[OrderTime]],2)), 0)</f>
        <v>45751.007638888892</v>
      </c>
      <c r="X4686" s="7">
        <f>_xlfn.MINIFS(data[OrderDateTime], data[CustomerName], data[[#This Row],[CustomerName]])</f>
        <v>45516</v>
      </c>
      <c r="Y4686" t="str">
        <f>IF(data[[#This Row],[OrderDateTime]]=data[[#This Row],[FirstOrderDateTime]], "New", "Returning")</f>
        <v>Returning</v>
      </c>
      <c r="Z4686" s="7">
        <f>data[[#This Row],[DeliveryDate]] + data[[#This Row],[DeliveryTime]]</f>
        <v>45751.598611111112</v>
      </c>
      <c r="AA4686" s="7">
        <f>data[[#This Row],[OrderDateTime]] + 1</f>
        <v>45752.007638888892</v>
      </c>
      <c r="AB4686" s="7" t="str">
        <f>IF(data[[#This Row],[DeliveryDateTime]] &lt;= data[[#This Row],[SLADue]], "On Time", "Late")</f>
        <v>On Time</v>
      </c>
    </row>
    <row r="4687" spans="1:28" x14ac:dyDescent="0.2">
      <c r="A4687" t="s">
        <v>5237</v>
      </c>
      <c r="B4687" t="s">
        <v>19</v>
      </c>
      <c r="C4687" t="s">
        <v>20</v>
      </c>
      <c r="D4687" t="s">
        <v>21</v>
      </c>
      <c r="E4687" s="5">
        <v>17.98</v>
      </c>
      <c r="F4687" t="s">
        <v>71</v>
      </c>
      <c r="G4687">
        <v>1</v>
      </c>
      <c r="H4687" s="1">
        <v>45635</v>
      </c>
      <c r="I4687" s="1" t="str">
        <f>TEXT(data[[#This Row],[OrderDate]],"mmm")</f>
        <v>Dec</v>
      </c>
      <c r="J4687" s="6">
        <v>0.4861111111111111</v>
      </c>
      <c r="K4687" s="6" t="str">
        <f>TEXT(data[[#This Row],[OrderTime]],"h")</f>
        <v>11</v>
      </c>
      <c r="L4687" s="1">
        <v>45635</v>
      </c>
      <c r="M4687" s="6">
        <v>0.61111111111111116</v>
      </c>
      <c r="N4687" t="s">
        <v>57</v>
      </c>
      <c r="O4687" t="s">
        <v>1287</v>
      </c>
      <c r="P4687" t="s">
        <v>25</v>
      </c>
      <c r="Q4687" t="s">
        <v>53</v>
      </c>
      <c r="R4687" t="s">
        <v>27</v>
      </c>
      <c r="S4687" t="s">
        <v>47</v>
      </c>
      <c r="T4687" t="s">
        <v>106</v>
      </c>
      <c r="U4687" t="s">
        <v>39</v>
      </c>
      <c r="V4687" s="5">
        <f>data[[#This Row],[PriceUSD]]*data[[#This Row],[Quantity]]</f>
        <v>17.98</v>
      </c>
      <c r="W4687" s="7">
        <f>data[[#This Row],[OrderDate]] + TIME(VALUE(LEFT(data[[#This Row],[OrderTime]],2)), VALUE(RIGHT(data[[#This Row],[OrderTime]],2)), 0)</f>
        <v>45635.007638888892</v>
      </c>
      <c r="X4687" s="7">
        <f>_xlfn.MINIFS(data[OrderDateTime], data[CustomerName], data[[#This Row],[CustomerName]])</f>
        <v>45635.007638888892</v>
      </c>
      <c r="Y4687" t="str">
        <f>IF(data[[#This Row],[OrderDateTime]]=data[[#This Row],[FirstOrderDateTime]], "New", "Returning")</f>
        <v>New</v>
      </c>
      <c r="Z4687" s="7">
        <f>data[[#This Row],[DeliveryDate]] + data[[#This Row],[DeliveryTime]]</f>
        <v>45635.611111111109</v>
      </c>
      <c r="AA4687" s="7">
        <f>data[[#This Row],[OrderDateTime]] + 1</f>
        <v>45636.007638888892</v>
      </c>
      <c r="AB4687" s="7" t="str">
        <f>IF(data[[#This Row],[DeliveryDateTime]] &lt;= data[[#This Row],[SLADue]], "On Time", "Late")</f>
        <v>On Time</v>
      </c>
    </row>
    <row r="4688" spans="1:28" x14ac:dyDescent="0.2">
      <c r="A4688" t="s">
        <v>5238</v>
      </c>
      <c r="B4688" t="s">
        <v>19</v>
      </c>
      <c r="C4688" t="s">
        <v>49</v>
      </c>
      <c r="D4688" t="s">
        <v>50</v>
      </c>
      <c r="E4688" s="5">
        <v>30.36</v>
      </c>
      <c r="F4688" t="s">
        <v>138</v>
      </c>
      <c r="G4688">
        <v>1</v>
      </c>
      <c r="H4688" s="1">
        <v>45716</v>
      </c>
      <c r="I4688" s="1" t="str">
        <f>TEXT(data[[#This Row],[OrderDate]],"mmm")</f>
        <v>Feb</v>
      </c>
      <c r="J4688" s="6">
        <v>0.47499999999999998</v>
      </c>
      <c r="K4688" s="6" t="str">
        <f>TEXT(data[[#This Row],[OrderTime]],"h")</f>
        <v>11</v>
      </c>
      <c r="L4688" s="1">
        <v>45718</v>
      </c>
      <c r="M4688" s="6">
        <v>0.6</v>
      </c>
      <c r="N4688" t="s">
        <v>123</v>
      </c>
      <c r="O4688" t="s">
        <v>401</v>
      </c>
      <c r="P4688" t="s">
        <v>36</v>
      </c>
      <c r="Q4688" t="s">
        <v>26</v>
      </c>
      <c r="R4688" t="s">
        <v>54</v>
      </c>
      <c r="S4688" t="s">
        <v>105</v>
      </c>
      <c r="T4688" t="s">
        <v>38</v>
      </c>
      <c r="U4688" t="s">
        <v>30</v>
      </c>
      <c r="V4688" s="5">
        <f>data[[#This Row],[PriceUSD]]*data[[#This Row],[Quantity]]</f>
        <v>30.36</v>
      </c>
      <c r="W4688" s="7">
        <f>data[[#This Row],[OrderDate]] + TIME(VALUE(LEFT(data[[#This Row],[OrderTime]],2)), VALUE(RIGHT(data[[#This Row],[OrderTime]],2)), 0)</f>
        <v>45716.052083333336</v>
      </c>
      <c r="X4688" s="7">
        <f>_xlfn.MINIFS(data[OrderDateTime], data[CustomerName], data[[#This Row],[CustomerName]])</f>
        <v>45508.038888888892</v>
      </c>
      <c r="Y4688" t="str">
        <f>IF(data[[#This Row],[OrderDateTime]]=data[[#This Row],[FirstOrderDateTime]], "New", "Returning")</f>
        <v>Returning</v>
      </c>
      <c r="Z4688" s="7">
        <f>data[[#This Row],[DeliveryDate]] + data[[#This Row],[DeliveryTime]]</f>
        <v>45718.6</v>
      </c>
      <c r="AA4688" s="7">
        <f>data[[#This Row],[OrderDateTime]] + 1</f>
        <v>45717.052083333336</v>
      </c>
      <c r="AB4688" s="7" t="str">
        <f>IF(data[[#This Row],[DeliveryDateTime]] &lt;= data[[#This Row],[SLADue]], "On Time", "Late")</f>
        <v>Late</v>
      </c>
    </row>
    <row r="4689" spans="1:28" x14ac:dyDescent="0.2">
      <c r="A4689" t="s">
        <v>5239</v>
      </c>
      <c r="B4689" t="s">
        <v>19</v>
      </c>
      <c r="C4689" t="s">
        <v>32</v>
      </c>
      <c r="D4689" t="s">
        <v>33</v>
      </c>
      <c r="E4689" s="5">
        <v>49.38</v>
      </c>
      <c r="F4689" t="s">
        <v>22</v>
      </c>
      <c r="G4689">
        <v>3</v>
      </c>
      <c r="H4689" s="1">
        <v>45858</v>
      </c>
      <c r="I4689" s="1" t="str">
        <f>TEXT(data[[#This Row],[OrderDate]],"mmm")</f>
        <v>Jul</v>
      </c>
      <c r="J4689" s="6">
        <v>0.75</v>
      </c>
      <c r="K4689" s="6" t="str">
        <f>TEXT(data[[#This Row],[OrderTime]],"h")</f>
        <v>18</v>
      </c>
      <c r="L4689" s="1">
        <v>45860</v>
      </c>
      <c r="M4689" s="6">
        <v>0.58194444444444449</v>
      </c>
      <c r="N4689" t="s">
        <v>75</v>
      </c>
      <c r="O4689" t="s">
        <v>1076</v>
      </c>
      <c r="P4689" t="s">
        <v>77</v>
      </c>
      <c r="Q4689" t="s">
        <v>26</v>
      </c>
      <c r="R4689" t="s">
        <v>37</v>
      </c>
      <c r="S4689" t="s">
        <v>105</v>
      </c>
      <c r="T4689" t="s">
        <v>38</v>
      </c>
      <c r="U4689" t="s">
        <v>30</v>
      </c>
      <c r="V4689" s="5">
        <f>data[[#This Row],[PriceUSD]]*data[[#This Row],[Quantity]]</f>
        <v>148.14000000000001</v>
      </c>
      <c r="W4689" s="7">
        <f>data[[#This Row],[OrderDate]] + TIME(VALUE(LEFT(data[[#This Row],[OrderTime]],2)), VALUE(RIGHT(data[[#This Row],[OrderTime]],2)), 0)</f>
        <v>45858.052083333336</v>
      </c>
      <c r="X4689" s="7">
        <f>_xlfn.MINIFS(data[OrderDateTime], data[CustomerName], data[[#This Row],[CustomerName]])</f>
        <v>45506.015277777777</v>
      </c>
      <c r="Y4689" t="str">
        <f>IF(data[[#This Row],[OrderDateTime]]=data[[#This Row],[FirstOrderDateTime]], "New", "Returning")</f>
        <v>Returning</v>
      </c>
      <c r="Z4689" s="7">
        <f>data[[#This Row],[DeliveryDate]] + data[[#This Row],[DeliveryTime]]</f>
        <v>45860.581944444442</v>
      </c>
      <c r="AA4689" s="7">
        <f>data[[#This Row],[OrderDateTime]] + 1</f>
        <v>45859.052083333336</v>
      </c>
      <c r="AB4689" s="7" t="str">
        <f>IF(data[[#This Row],[DeliveryDateTime]] &lt;= data[[#This Row],[SLADue]], "On Time", "Late")</f>
        <v>Late</v>
      </c>
    </row>
    <row r="4690" spans="1:28" x14ac:dyDescent="0.2">
      <c r="A4690" t="s">
        <v>5240</v>
      </c>
      <c r="B4690" t="s">
        <v>19</v>
      </c>
      <c r="C4690" t="s">
        <v>79</v>
      </c>
      <c r="D4690" t="s">
        <v>80</v>
      </c>
      <c r="E4690" s="5">
        <v>31.51</v>
      </c>
      <c r="F4690" t="s">
        <v>63</v>
      </c>
      <c r="G4690">
        <v>1</v>
      </c>
      <c r="H4690" s="1">
        <v>45828</v>
      </c>
      <c r="I4690" s="1" t="str">
        <f>TEXT(data[[#This Row],[OrderDate]],"mmm")</f>
        <v>Jun</v>
      </c>
      <c r="J4690" s="6">
        <v>0.84861111111111109</v>
      </c>
      <c r="K4690" s="6" t="str">
        <f>TEXT(data[[#This Row],[OrderTime]],"h")</f>
        <v>20</v>
      </c>
      <c r="L4690" s="1">
        <v>45830</v>
      </c>
      <c r="M4690" s="6">
        <v>0.87083333333333335</v>
      </c>
      <c r="N4690" t="s">
        <v>170</v>
      </c>
      <c r="O4690" t="s">
        <v>1245</v>
      </c>
      <c r="P4690" t="s">
        <v>36</v>
      </c>
      <c r="Q4690" t="s">
        <v>26</v>
      </c>
      <c r="R4690" t="s">
        <v>83</v>
      </c>
      <c r="S4690" t="s">
        <v>105</v>
      </c>
      <c r="T4690" t="s">
        <v>29</v>
      </c>
      <c r="U4690" t="s">
        <v>30</v>
      </c>
      <c r="V4690" s="5">
        <f>data[[#This Row],[PriceUSD]]*data[[#This Row],[Quantity]]</f>
        <v>31.51</v>
      </c>
      <c r="W4690" s="7">
        <f>data[[#This Row],[OrderDate]] + TIME(VALUE(LEFT(data[[#This Row],[OrderTime]],2)), VALUE(RIGHT(data[[#This Row],[OrderTime]],2)), 0)</f>
        <v>45828.007638888892</v>
      </c>
      <c r="X4690" s="7">
        <f>_xlfn.MINIFS(data[OrderDateTime], data[CustomerName], data[[#This Row],[CustomerName]])</f>
        <v>45508.017361111109</v>
      </c>
      <c r="Y4690" t="str">
        <f>IF(data[[#This Row],[OrderDateTime]]=data[[#This Row],[FirstOrderDateTime]], "New", "Returning")</f>
        <v>Returning</v>
      </c>
      <c r="Z4690" s="7">
        <f>data[[#This Row],[DeliveryDate]] + data[[#This Row],[DeliveryTime]]</f>
        <v>45830.870833333334</v>
      </c>
      <c r="AA4690" s="7">
        <f>data[[#This Row],[OrderDateTime]] + 1</f>
        <v>45829.007638888892</v>
      </c>
      <c r="AB4690" s="7" t="str">
        <f>IF(data[[#This Row],[DeliveryDateTime]] &lt;= data[[#This Row],[SLADue]], "On Time", "Late")</f>
        <v>Late</v>
      </c>
    </row>
    <row r="4691" spans="1:28" x14ac:dyDescent="0.2">
      <c r="A4691" t="s">
        <v>5241</v>
      </c>
      <c r="B4691" t="s">
        <v>19</v>
      </c>
      <c r="C4691" t="s">
        <v>61</v>
      </c>
      <c r="D4691" t="s">
        <v>62</v>
      </c>
      <c r="E4691" s="5">
        <v>154.71</v>
      </c>
      <c r="F4691" t="s">
        <v>63</v>
      </c>
      <c r="G4691">
        <v>5</v>
      </c>
      <c r="H4691" s="1">
        <v>45603</v>
      </c>
      <c r="I4691" s="1" t="str">
        <f>TEXT(data[[#This Row],[OrderDate]],"mmm")</f>
        <v>Nov</v>
      </c>
      <c r="J4691" s="6">
        <v>0.83750000000000002</v>
      </c>
      <c r="K4691" s="6" t="str">
        <f>TEXT(data[[#This Row],[OrderTime]],"h")</f>
        <v>20</v>
      </c>
      <c r="L4691" s="1">
        <v>45605</v>
      </c>
      <c r="M4691" s="6">
        <v>0.85069444444444442</v>
      </c>
      <c r="N4691" t="s">
        <v>123</v>
      </c>
      <c r="O4691" t="s">
        <v>35</v>
      </c>
      <c r="P4691" t="s">
        <v>36</v>
      </c>
      <c r="Q4691" t="s">
        <v>53</v>
      </c>
      <c r="R4691" t="s">
        <v>66</v>
      </c>
      <c r="S4691" t="s">
        <v>105</v>
      </c>
      <c r="T4691" t="s">
        <v>29</v>
      </c>
      <c r="U4691" t="s">
        <v>30</v>
      </c>
      <c r="V4691" s="5">
        <f>data[[#This Row],[PriceUSD]]*data[[#This Row],[Quantity]]</f>
        <v>773.55000000000007</v>
      </c>
      <c r="W4691" s="7">
        <f>data[[#This Row],[OrderDate]] + TIME(VALUE(LEFT(data[[#This Row],[OrderTime]],2)), VALUE(RIGHT(data[[#This Row],[OrderTime]],2)), 0)</f>
        <v>45603.052083333336</v>
      </c>
      <c r="X4691" s="7">
        <f>_xlfn.MINIFS(data[OrderDateTime], data[CustomerName], data[[#This Row],[CustomerName]])</f>
        <v>45595.015277777777</v>
      </c>
      <c r="Y4691" t="str">
        <f>IF(data[[#This Row],[OrderDateTime]]=data[[#This Row],[FirstOrderDateTime]], "New", "Returning")</f>
        <v>Returning</v>
      </c>
      <c r="Z4691" s="7">
        <f>data[[#This Row],[DeliveryDate]] + data[[#This Row],[DeliveryTime]]</f>
        <v>45605.850694444445</v>
      </c>
      <c r="AA4691" s="7">
        <f>data[[#This Row],[OrderDateTime]] + 1</f>
        <v>45604.052083333336</v>
      </c>
      <c r="AB4691" s="7" t="str">
        <f>IF(data[[#This Row],[DeliveryDateTime]] &lt;= data[[#This Row],[SLADue]], "On Time", "Late")</f>
        <v>Late</v>
      </c>
    </row>
    <row r="4692" spans="1:28" x14ac:dyDescent="0.2">
      <c r="A4692" t="s">
        <v>5242</v>
      </c>
      <c r="B4692" t="s">
        <v>19</v>
      </c>
      <c r="C4692" t="s">
        <v>20</v>
      </c>
      <c r="D4692" t="s">
        <v>21</v>
      </c>
      <c r="E4692" s="5">
        <v>18.649999999999999</v>
      </c>
      <c r="F4692" t="s">
        <v>22</v>
      </c>
      <c r="G4692">
        <v>1</v>
      </c>
      <c r="H4692" s="1">
        <v>45509</v>
      </c>
      <c r="I4692" s="1" t="str">
        <f>TEXT(data[[#This Row],[OrderDate]],"mmm")</f>
        <v>Aug</v>
      </c>
      <c r="J4692" s="6">
        <v>0.42569444444444443</v>
      </c>
      <c r="K4692" s="6" t="str">
        <f>TEXT(data[[#This Row],[OrderTime]],"h")</f>
        <v>10</v>
      </c>
      <c r="L4692" s="1">
        <v>45509</v>
      </c>
      <c r="M4692" s="6">
        <v>0.67569444444444449</v>
      </c>
      <c r="N4692" t="s">
        <v>208</v>
      </c>
      <c r="O4692" t="s">
        <v>745</v>
      </c>
      <c r="P4692" t="s">
        <v>202</v>
      </c>
      <c r="Q4692" t="s">
        <v>26</v>
      </c>
      <c r="R4692" t="s">
        <v>27</v>
      </c>
      <c r="S4692" t="s">
        <v>47</v>
      </c>
      <c r="T4692" t="s">
        <v>59</v>
      </c>
      <c r="U4692" t="s">
        <v>39</v>
      </c>
      <c r="V4692" s="5">
        <f>data[[#This Row],[PriceUSD]]*data[[#This Row],[Quantity]]</f>
        <v>18.649999999999999</v>
      </c>
      <c r="W4692" s="7">
        <f>data[[#This Row],[OrderDate]] + TIME(VALUE(LEFT(data[[#This Row],[OrderTime]],2)), VALUE(RIGHT(data[[#This Row],[OrderTime]],2)), 0)</f>
        <v>45509.030555555553</v>
      </c>
      <c r="X4692" s="7">
        <f>_xlfn.MINIFS(data[OrderDateTime], data[CustomerName], data[[#This Row],[CustomerName]])</f>
        <v>45509.030555555553</v>
      </c>
      <c r="Y4692" t="str">
        <f>IF(data[[#This Row],[OrderDateTime]]=data[[#This Row],[FirstOrderDateTime]], "New", "Returning")</f>
        <v>New</v>
      </c>
      <c r="Z4692" s="7">
        <f>data[[#This Row],[DeliveryDate]] + data[[#This Row],[DeliveryTime]]</f>
        <v>45509.675694444442</v>
      </c>
      <c r="AA4692" s="7">
        <f>data[[#This Row],[OrderDateTime]] + 1</f>
        <v>45510.030555555553</v>
      </c>
      <c r="AB4692" s="7" t="str">
        <f>IF(data[[#This Row],[DeliveryDateTime]] &lt;= data[[#This Row],[SLADue]], "On Time", "Late")</f>
        <v>On Time</v>
      </c>
    </row>
    <row r="4693" spans="1:28" x14ac:dyDescent="0.2">
      <c r="A4693" t="s">
        <v>5243</v>
      </c>
      <c r="B4693" t="s">
        <v>19</v>
      </c>
      <c r="C4693" t="s">
        <v>110</v>
      </c>
      <c r="D4693" t="s">
        <v>111</v>
      </c>
      <c r="E4693" s="5">
        <v>10.48</v>
      </c>
      <c r="F4693" t="s">
        <v>71</v>
      </c>
      <c r="G4693">
        <v>1</v>
      </c>
      <c r="H4693" s="1">
        <v>45800</v>
      </c>
      <c r="I4693" s="1" t="str">
        <f>TEXT(data[[#This Row],[OrderDate]],"mmm")</f>
        <v>May</v>
      </c>
      <c r="J4693" s="6">
        <v>0.88472222222222219</v>
      </c>
      <c r="K4693" s="6" t="str">
        <f>TEXT(data[[#This Row],[OrderTime]],"h")</f>
        <v>21</v>
      </c>
      <c r="L4693" s="1">
        <v>45801</v>
      </c>
      <c r="M4693" s="6">
        <v>0.55763888888888891</v>
      </c>
      <c r="N4693" t="s">
        <v>145</v>
      </c>
      <c r="O4693" t="s">
        <v>1137</v>
      </c>
      <c r="P4693" t="s">
        <v>77</v>
      </c>
      <c r="Q4693" t="s">
        <v>53</v>
      </c>
      <c r="R4693" t="s">
        <v>114</v>
      </c>
      <c r="S4693" t="s">
        <v>28</v>
      </c>
      <c r="T4693" t="s">
        <v>29</v>
      </c>
      <c r="U4693" t="s">
        <v>30</v>
      </c>
      <c r="V4693" s="5">
        <f>data[[#This Row],[PriceUSD]]*data[[#This Row],[Quantity]]</f>
        <v>10.48</v>
      </c>
      <c r="W4693" s="7">
        <f>data[[#This Row],[OrderDate]] + TIME(VALUE(LEFT(data[[#This Row],[OrderTime]],2)), VALUE(RIGHT(data[[#This Row],[OrderTime]],2)), 0)</f>
        <v>45800.015277777777</v>
      </c>
      <c r="X4693" s="7">
        <f>_xlfn.MINIFS(data[OrderDateTime], data[CustomerName], data[[#This Row],[CustomerName]])</f>
        <v>45517.007638888892</v>
      </c>
      <c r="Y4693" t="str">
        <f>IF(data[[#This Row],[OrderDateTime]]=data[[#This Row],[FirstOrderDateTime]], "New", "Returning")</f>
        <v>Returning</v>
      </c>
      <c r="Z4693" s="7">
        <f>data[[#This Row],[DeliveryDate]] + data[[#This Row],[DeliveryTime]]</f>
        <v>45801.557638888888</v>
      </c>
      <c r="AA4693" s="7">
        <f>data[[#This Row],[OrderDateTime]] + 1</f>
        <v>45801.015277777777</v>
      </c>
      <c r="AB4693" s="7" t="str">
        <f>IF(data[[#This Row],[DeliveryDateTime]] &lt;= data[[#This Row],[SLADue]], "On Time", "Late")</f>
        <v>Late</v>
      </c>
    </row>
    <row r="4694" spans="1:28" x14ac:dyDescent="0.2">
      <c r="A4694" t="s">
        <v>5244</v>
      </c>
      <c r="B4694" t="s">
        <v>19</v>
      </c>
      <c r="C4694" t="s">
        <v>85</v>
      </c>
      <c r="D4694" t="s">
        <v>86</v>
      </c>
      <c r="E4694" s="5">
        <v>55.22</v>
      </c>
      <c r="F4694" t="s">
        <v>87</v>
      </c>
      <c r="G4694">
        <v>1</v>
      </c>
      <c r="H4694" s="1">
        <v>45877</v>
      </c>
      <c r="I4694" s="1" t="str">
        <f>TEXT(data[[#This Row],[OrderDate]],"mmm")</f>
        <v>Aug</v>
      </c>
      <c r="J4694" s="6">
        <v>0.47083333333333333</v>
      </c>
      <c r="K4694" s="6" t="str">
        <f>TEXT(data[[#This Row],[OrderTime]],"h")</f>
        <v>11</v>
      </c>
      <c r="L4694" s="1">
        <v>45879</v>
      </c>
      <c r="M4694" s="6">
        <v>0.72083333333333333</v>
      </c>
      <c r="N4694" t="s">
        <v>175</v>
      </c>
      <c r="O4694" t="s">
        <v>113</v>
      </c>
      <c r="P4694" t="s">
        <v>25</v>
      </c>
      <c r="Q4694" t="s">
        <v>26</v>
      </c>
      <c r="R4694" t="s">
        <v>90</v>
      </c>
      <c r="S4694" t="s">
        <v>105</v>
      </c>
      <c r="T4694" t="s">
        <v>143</v>
      </c>
      <c r="U4694" t="s">
        <v>39</v>
      </c>
      <c r="V4694" s="5">
        <f>data[[#This Row],[PriceUSD]]*data[[#This Row],[Quantity]]</f>
        <v>55.22</v>
      </c>
      <c r="W4694" s="7">
        <f>data[[#This Row],[OrderDate]] + TIME(VALUE(LEFT(data[[#This Row],[OrderTime]],2)), VALUE(RIGHT(data[[#This Row],[OrderTime]],2)), 0)</f>
        <v>45877.022916666669</v>
      </c>
      <c r="X4694" s="7">
        <f>_xlfn.MINIFS(data[OrderDateTime], data[CustomerName], data[[#This Row],[CustomerName]])</f>
        <v>45522.054166666669</v>
      </c>
      <c r="Y4694" t="str">
        <f>IF(data[[#This Row],[OrderDateTime]]=data[[#This Row],[FirstOrderDateTime]], "New", "Returning")</f>
        <v>Returning</v>
      </c>
      <c r="Z4694" s="7">
        <f>data[[#This Row],[DeliveryDate]] + data[[#This Row],[DeliveryTime]]</f>
        <v>45879.720833333333</v>
      </c>
      <c r="AA4694" s="7">
        <f>data[[#This Row],[OrderDateTime]] + 1</f>
        <v>45878.022916666669</v>
      </c>
      <c r="AB4694" s="7" t="str">
        <f>IF(data[[#This Row],[DeliveryDateTime]] &lt;= data[[#This Row],[SLADue]], "On Time", "Late")</f>
        <v>Late</v>
      </c>
    </row>
    <row r="4695" spans="1:28" x14ac:dyDescent="0.2">
      <c r="A4695" t="s">
        <v>5245</v>
      </c>
      <c r="B4695" t="s">
        <v>19</v>
      </c>
      <c r="C4695" t="s">
        <v>41</v>
      </c>
      <c r="D4695" t="s">
        <v>42</v>
      </c>
      <c r="E4695" s="5">
        <v>36.340000000000003</v>
      </c>
      <c r="F4695" t="s">
        <v>182</v>
      </c>
      <c r="G4695">
        <v>1</v>
      </c>
      <c r="H4695" s="1">
        <v>45512</v>
      </c>
      <c r="I4695" s="1" t="str">
        <f>TEXT(data[[#This Row],[OrderDate]],"mmm")</f>
        <v>Aug</v>
      </c>
      <c r="J4695" s="6">
        <v>0.46527777777777779</v>
      </c>
      <c r="K4695" s="6" t="str">
        <f>TEXT(data[[#This Row],[OrderTime]],"h")</f>
        <v>11</v>
      </c>
      <c r="L4695" s="1">
        <v>45512</v>
      </c>
      <c r="M4695" s="6">
        <v>0.75694444444444442</v>
      </c>
      <c r="N4695" t="s">
        <v>123</v>
      </c>
      <c r="O4695" t="s">
        <v>464</v>
      </c>
      <c r="P4695" t="s">
        <v>36</v>
      </c>
      <c r="Q4695" t="s">
        <v>53</v>
      </c>
      <c r="R4695" t="s">
        <v>46</v>
      </c>
      <c r="S4695" t="s">
        <v>47</v>
      </c>
      <c r="T4695" t="s">
        <v>29</v>
      </c>
      <c r="U4695" t="s">
        <v>67</v>
      </c>
      <c r="V4695" s="5">
        <f>data[[#This Row],[PriceUSD]]*data[[#This Row],[Quantity]]</f>
        <v>36.340000000000003</v>
      </c>
      <c r="W4695" s="7">
        <f>data[[#This Row],[OrderDate]] + TIME(VALUE(LEFT(data[[#This Row],[OrderTime]],2)), VALUE(RIGHT(data[[#This Row],[OrderTime]],2)), 0)</f>
        <v>45512.054166666669</v>
      </c>
      <c r="X4695" s="7">
        <f>_xlfn.MINIFS(data[OrderDateTime], data[CustomerName], data[[#This Row],[CustomerName]])</f>
        <v>45512.054166666669</v>
      </c>
      <c r="Y4695" t="str">
        <f>IF(data[[#This Row],[OrderDateTime]]=data[[#This Row],[FirstOrderDateTime]], "New", "Returning")</f>
        <v>New</v>
      </c>
      <c r="Z4695" s="7">
        <f>data[[#This Row],[DeliveryDate]] + data[[#This Row],[DeliveryTime]]</f>
        <v>45512.756944444445</v>
      </c>
      <c r="AA4695" s="7">
        <f>data[[#This Row],[OrderDateTime]] + 1</f>
        <v>45513.054166666669</v>
      </c>
      <c r="AB4695" s="7" t="str">
        <f>IF(data[[#This Row],[DeliveryDateTime]] &lt;= data[[#This Row],[SLADue]], "On Time", "Late")</f>
        <v>On Time</v>
      </c>
    </row>
    <row r="4696" spans="1:28" x14ac:dyDescent="0.2">
      <c r="A4696" t="s">
        <v>5246</v>
      </c>
      <c r="B4696" t="s">
        <v>19</v>
      </c>
      <c r="C4696" t="s">
        <v>92</v>
      </c>
      <c r="D4696" t="s">
        <v>93</v>
      </c>
      <c r="E4696" s="5">
        <v>89.96</v>
      </c>
      <c r="F4696" t="s">
        <v>81</v>
      </c>
      <c r="G4696">
        <v>2</v>
      </c>
      <c r="H4696" s="1">
        <v>45619</v>
      </c>
      <c r="I4696" s="1" t="str">
        <f>TEXT(data[[#This Row],[OrderDate]],"mmm")</f>
        <v>Nov</v>
      </c>
      <c r="J4696" s="6">
        <v>0.60347222222222219</v>
      </c>
      <c r="K4696" s="6" t="str">
        <f>TEXT(data[[#This Row],[OrderTime]],"h")</f>
        <v>14</v>
      </c>
      <c r="L4696" s="1">
        <v>45619</v>
      </c>
      <c r="M4696" s="6">
        <v>0.77013888888888893</v>
      </c>
      <c r="N4696" t="s">
        <v>750</v>
      </c>
      <c r="O4696" t="s">
        <v>1404</v>
      </c>
      <c r="P4696" t="s">
        <v>234</v>
      </c>
      <c r="Q4696" t="s">
        <v>26</v>
      </c>
      <c r="R4696" t="s">
        <v>66</v>
      </c>
      <c r="S4696" t="s">
        <v>47</v>
      </c>
      <c r="T4696" t="s">
        <v>38</v>
      </c>
      <c r="U4696" t="s">
        <v>39</v>
      </c>
      <c r="V4696" s="5">
        <f>data[[#This Row],[PriceUSD]]*data[[#This Row],[Quantity]]</f>
        <v>179.92</v>
      </c>
      <c r="W4696" s="7">
        <f>data[[#This Row],[OrderDate]] + TIME(VALUE(LEFT(data[[#This Row],[OrderTime]],2)), VALUE(RIGHT(data[[#This Row],[OrderTime]],2)), 0)</f>
        <v>45619.015277777777</v>
      </c>
      <c r="X4696" s="7">
        <f>_xlfn.MINIFS(data[OrderDateTime], data[CustomerName], data[[#This Row],[CustomerName]])</f>
        <v>45601.015277777777</v>
      </c>
      <c r="Y4696" t="str">
        <f>IF(data[[#This Row],[OrderDateTime]]=data[[#This Row],[FirstOrderDateTime]], "New", "Returning")</f>
        <v>Returning</v>
      </c>
      <c r="Z4696" s="7">
        <f>data[[#This Row],[DeliveryDate]] + data[[#This Row],[DeliveryTime]]</f>
        <v>45619.770138888889</v>
      </c>
      <c r="AA4696" s="7">
        <f>data[[#This Row],[OrderDateTime]] + 1</f>
        <v>45620.015277777777</v>
      </c>
      <c r="AB4696" s="7" t="str">
        <f>IF(data[[#This Row],[DeliveryDateTime]] &lt;= data[[#This Row],[SLADue]], "On Time", "Late")</f>
        <v>On Time</v>
      </c>
    </row>
    <row r="4697" spans="1:28" x14ac:dyDescent="0.2">
      <c r="A4697" t="s">
        <v>5247</v>
      </c>
      <c r="B4697" t="s">
        <v>19</v>
      </c>
      <c r="C4697" t="s">
        <v>126</v>
      </c>
      <c r="D4697" t="s">
        <v>127</v>
      </c>
      <c r="E4697" s="5">
        <v>20.78</v>
      </c>
      <c r="F4697" t="s">
        <v>87</v>
      </c>
      <c r="G4697">
        <v>2</v>
      </c>
      <c r="H4697" s="1">
        <v>45616</v>
      </c>
      <c r="I4697" s="1" t="str">
        <f>TEXT(data[[#This Row],[OrderDate]],"mmm")</f>
        <v>Nov</v>
      </c>
      <c r="J4697" s="6">
        <v>0.79374999999999996</v>
      </c>
      <c r="K4697" s="6" t="str">
        <f>TEXT(data[[#This Row],[OrderTime]],"h")</f>
        <v>19</v>
      </c>
      <c r="L4697" s="1">
        <v>45618</v>
      </c>
      <c r="M4697" s="6">
        <v>0.51736111111111116</v>
      </c>
      <c r="N4697" t="s">
        <v>183</v>
      </c>
      <c r="O4697" t="s">
        <v>1245</v>
      </c>
      <c r="P4697" t="s">
        <v>180</v>
      </c>
      <c r="Q4697" t="s">
        <v>26</v>
      </c>
      <c r="R4697" t="s">
        <v>129</v>
      </c>
      <c r="S4697" t="s">
        <v>105</v>
      </c>
      <c r="T4697" t="s">
        <v>38</v>
      </c>
      <c r="U4697" t="s">
        <v>39</v>
      </c>
      <c r="V4697" s="5">
        <f>data[[#This Row],[PriceUSD]]*data[[#This Row],[Quantity]]</f>
        <v>41.56</v>
      </c>
      <c r="W4697" s="7">
        <f>data[[#This Row],[OrderDate]] + TIME(VALUE(LEFT(data[[#This Row],[OrderTime]],2)), VALUE(RIGHT(data[[#This Row],[OrderTime]],2)), 0)</f>
        <v>45616.052083333336</v>
      </c>
      <c r="X4697" s="7">
        <f>_xlfn.MINIFS(data[OrderDateTime], data[CustomerName], data[[#This Row],[CustomerName]])</f>
        <v>45508.017361111109</v>
      </c>
      <c r="Y4697" t="str">
        <f>IF(data[[#This Row],[OrderDateTime]]=data[[#This Row],[FirstOrderDateTime]], "New", "Returning")</f>
        <v>Returning</v>
      </c>
      <c r="Z4697" s="7">
        <f>data[[#This Row],[DeliveryDate]] + data[[#This Row],[DeliveryTime]]</f>
        <v>45618.517361111109</v>
      </c>
      <c r="AA4697" s="7">
        <f>data[[#This Row],[OrderDateTime]] + 1</f>
        <v>45617.052083333336</v>
      </c>
      <c r="AB4697" s="7" t="str">
        <f>IF(data[[#This Row],[DeliveryDateTime]] &lt;= data[[#This Row],[SLADue]], "On Time", "Late")</f>
        <v>Late</v>
      </c>
    </row>
    <row r="4698" spans="1:28" x14ac:dyDescent="0.2">
      <c r="A4698" t="s">
        <v>5248</v>
      </c>
      <c r="B4698" t="s">
        <v>19</v>
      </c>
      <c r="C4698" t="s">
        <v>258</v>
      </c>
      <c r="D4698" t="s">
        <v>259</v>
      </c>
      <c r="E4698" s="5">
        <v>113.67</v>
      </c>
      <c r="F4698" t="s">
        <v>182</v>
      </c>
      <c r="G4698">
        <v>2</v>
      </c>
      <c r="H4698" s="1">
        <v>45800</v>
      </c>
      <c r="I4698" s="1" t="str">
        <f>TEXT(data[[#This Row],[OrderDate]],"mmm")</f>
        <v>May</v>
      </c>
      <c r="J4698" s="6">
        <v>0.72083333333333333</v>
      </c>
      <c r="K4698" s="6" t="str">
        <f>TEXT(data[[#This Row],[OrderTime]],"h")</f>
        <v>17</v>
      </c>
      <c r="L4698" s="1">
        <v>45801</v>
      </c>
      <c r="M4698" s="6">
        <v>0.72083333333333333</v>
      </c>
      <c r="N4698" t="s">
        <v>123</v>
      </c>
      <c r="O4698" t="s">
        <v>537</v>
      </c>
      <c r="P4698" t="s">
        <v>36</v>
      </c>
      <c r="Q4698" t="s">
        <v>26</v>
      </c>
      <c r="R4698" t="s">
        <v>261</v>
      </c>
      <c r="S4698" t="s">
        <v>28</v>
      </c>
      <c r="T4698" t="s">
        <v>29</v>
      </c>
      <c r="U4698" t="s">
        <v>30</v>
      </c>
      <c r="V4698" s="5">
        <f>data[[#This Row],[PriceUSD]]*data[[#This Row],[Quantity]]</f>
        <v>227.34</v>
      </c>
      <c r="W4698" s="7">
        <f>data[[#This Row],[OrderDate]] + TIME(VALUE(LEFT(data[[#This Row],[OrderTime]],2)), VALUE(RIGHT(data[[#This Row],[OrderTime]],2)), 0)</f>
        <v>45800.022916666669</v>
      </c>
      <c r="X4698" s="7">
        <f>_xlfn.MINIFS(data[OrderDateTime], data[CustomerName], data[[#This Row],[CustomerName]])</f>
        <v>45527.038888888892</v>
      </c>
      <c r="Y4698" t="str">
        <f>IF(data[[#This Row],[OrderDateTime]]=data[[#This Row],[FirstOrderDateTime]], "New", "Returning")</f>
        <v>Returning</v>
      </c>
      <c r="Z4698" s="7">
        <f>data[[#This Row],[DeliveryDate]] + data[[#This Row],[DeliveryTime]]</f>
        <v>45801.720833333333</v>
      </c>
      <c r="AA4698" s="7">
        <f>data[[#This Row],[OrderDateTime]] + 1</f>
        <v>45801.022916666669</v>
      </c>
      <c r="AB4698" s="7" t="str">
        <f>IF(data[[#This Row],[DeliveryDateTime]] &lt;= data[[#This Row],[SLADue]], "On Time", "Late")</f>
        <v>Late</v>
      </c>
    </row>
    <row r="4699" spans="1:28" x14ac:dyDescent="0.2">
      <c r="A4699" t="s">
        <v>5249</v>
      </c>
      <c r="B4699" t="s">
        <v>19</v>
      </c>
      <c r="C4699" t="s">
        <v>190</v>
      </c>
      <c r="D4699" t="s">
        <v>191</v>
      </c>
      <c r="E4699" s="5">
        <v>23.85</v>
      </c>
      <c r="F4699" t="s">
        <v>87</v>
      </c>
      <c r="G4699">
        <v>10</v>
      </c>
      <c r="H4699" s="1">
        <v>45684</v>
      </c>
      <c r="I4699" s="1" t="str">
        <f>TEXT(data[[#This Row],[OrderDate]],"mmm")</f>
        <v>Jan</v>
      </c>
      <c r="J4699" s="6">
        <v>0.52361111111111114</v>
      </c>
      <c r="K4699" s="6" t="str">
        <f>TEXT(data[[#This Row],[OrderTime]],"h")</f>
        <v>12</v>
      </c>
      <c r="L4699" s="1">
        <v>45684</v>
      </c>
      <c r="M4699" s="6">
        <v>0.81527777777777777</v>
      </c>
      <c r="N4699" t="s">
        <v>326</v>
      </c>
      <c r="O4699" t="s">
        <v>1074</v>
      </c>
      <c r="P4699" t="s">
        <v>202</v>
      </c>
      <c r="Q4699" t="s">
        <v>53</v>
      </c>
      <c r="R4699" t="s">
        <v>192</v>
      </c>
      <c r="S4699" t="s">
        <v>47</v>
      </c>
      <c r="T4699" t="s">
        <v>115</v>
      </c>
      <c r="U4699" t="s">
        <v>30</v>
      </c>
      <c r="V4699" s="5">
        <f>data[[#This Row],[PriceUSD]]*data[[#This Row],[Quantity]]</f>
        <v>238.5</v>
      </c>
      <c r="W4699" s="7">
        <f>data[[#This Row],[OrderDate]] + TIME(VALUE(LEFT(data[[#This Row],[OrderTime]],2)), VALUE(RIGHT(data[[#This Row],[OrderTime]],2)), 0)</f>
        <v>45684.007638888892</v>
      </c>
      <c r="X4699" s="7">
        <f>_xlfn.MINIFS(data[OrderDateTime], data[CustomerName], data[[#This Row],[CustomerName]])</f>
        <v>45591.038888888892</v>
      </c>
      <c r="Y4699" t="str">
        <f>IF(data[[#This Row],[OrderDateTime]]=data[[#This Row],[FirstOrderDateTime]], "New", "Returning")</f>
        <v>Returning</v>
      </c>
      <c r="Z4699" s="7">
        <f>data[[#This Row],[DeliveryDate]] + data[[#This Row],[DeliveryTime]]</f>
        <v>45684.81527777778</v>
      </c>
      <c r="AA4699" s="7">
        <f>data[[#This Row],[OrderDateTime]] + 1</f>
        <v>45685.007638888892</v>
      </c>
      <c r="AB4699" s="7" t="str">
        <f>IF(data[[#This Row],[DeliveryDateTime]] &lt;= data[[#This Row],[SLADue]], "On Time", "Late")</f>
        <v>On Time</v>
      </c>
    </row>
    <row r="4700" spans="1:28" x14ac:dyDescent="0.2">
      <c r="A4700" t="s">
        <v>5250</v>
      </c>
      <c r="B4700" t="s">
        <v>19</v>
      </c>
      <c r="C4700" t="s">
        <v>41</v>
      </c>
      <c r="D4700" t="s">
        <v>42</v>
      </c>
      <c r="E4700" s="5">
        <v>36.5</v>
      </c>
      <c r="F4700" t="s">
        <v>51</v>
      </c>
      <c r="G4700">
        <v>2</v>
      </c>
      <c r="H4700" s="1">
        <v>45511</v>
      </c>
      <c r="I4700" s="1" t="str">
        <f>TEXT(data[[#This Row],[OrderDate]],"mmm")</f>
        <v>Aug</v>
      </c>
      <c r="J4700" s="6">
        <v>0.84097222222222223</v>
      </c>
      <c r="K4700" s="6" t="str">
        <f>TEXT(data[[#This Row],[OrderTime]],"h")</f>
        <v>20</v>
      </c>
      <c r="L4700" s="1">
        <v>45512</v>
      </c>
      <c r="M4700" s="6">
        <v>0.63055555555555554</v>
      </c>
      <c r="N4700" t="s">
        <v>23</v>
      </c>
      <c r="O4700" t="s">
        <v>1091</v>
      </c>
      <c r="P4700" t="s">
        <v>25</v>
      </c>
      <c r="Q4700" t="s">
        <v>26</v>
      </c>
      <c r="R4700" t="s">
        <v>46</v>
      </c>
      <c r="S4700" t="s">
        <v>28</v>
      </c>
      <c r="T4700" t="s">
        <v>106</v>
      </c>
      <c r="U4700" t="s">
        <v>30</v>
      </c>
      <c r="V4700" s="5">
        <f>data[[#This Row],[PriceUSD]]*data[[#This Row],[Quantity]]</f>
        <v>73</v>
      </c>
      <c r="W4700" s="7">
        <f>data[[#This Row],[OrderDate]] + TIME(VALUE(LEFT(data[[#This Row],[OrderTime]],2)), VALUE(RIGHT(data[[#This Row],[OrderTime]],2)), 0)</f>
        <v>45511.015277777777</v>
      </c>
      <c r="X4700" s="7">
        <f>_xlfn.MINIFS(data[OrderDateTime], data[CustomerName], data[[#This Row],[CustomerName]])</f>
        <v>45511.015277777777</v>
      </c>
      <c r="Y4700" t="str">
        <f>IF(data[[#This Row],[OrderDateTime]]=data[[#This Row],[FirstOrderDateTime]], "New", "Returning")</f>
        <v>New</v>
      </c>
      <c r="Z4700" s="7">
        <f>data[[#This Row],[DeliveryDate]] + data[[#This Row],[DeliveryTime]]</f>
        <v>45512.630555555559</v>
      </c>
      <c r="AA4700" s="7">
        <f>data[[#This Row],[OrderDateTime]] + 1</f>
        <v>45512.015277777777</v>
      </c>
      <c r="AB4700" s="7" t="str">
        <f>IF(data[[#This Row],[DeliveryDateTime]] &lt;= data[[#This Row],[SLADue]], "On Time", "Late")</f>
        <v>Late</v>
      </c>
    </row>
    <row r="4701" spans="1:28" x14ac:dyDescent="0.2">
      <c r="A4701" t="s">
        <v>5251</v>
      </c>
      <c r="B4701" t="s">
        <v>19</v>
      </c>
      <c r="C4701" t="s">
        <v>41</v>
      </c>
      <c r="D4701" t="s">
        <v>42</v>
      </c>
      <c r="E4701" s="5">
        <v>37.89</v>
      </c>
      <c r="F4701" t="s">
        <v>43</v>
      </c>
      <c r="G4701">
        <v>4</v>
      </c>
      <c r="H4701" s="1">
        <v>45551</v>
      </c>
      <c r="I4701" s="1" t="str">
        <f>TEXT(data[[#This Row],[OrderDate]],"mmm")</f>
        <v>Sep</v>
      </c>
      <c r="J4701" s="6">
        <v>0.4826388888888889</v>
      </c>
      <c r="K4701" s="6" t="str">
        <f>TEXT(data[[#This Row],[OrderTime]],"h")</f>
        <v>11</v>
      </c>
      <c r="L4701" s="1">
        <v>45551</v>
      </c>
      <c r="M4701" s="6">
        <v>0.77430555555555558</v>
      </c>
      <c r="N4701" t="s">
        <v>23</v>
      </c>
      <c r="O4701" t="s">
        <v>911</v>
      </c>
      <c r="P4701" t="s">
        <v>25</v>
      </c>
      <c r="Q4701" t="s">
        <v>26</v>
      </c>
      <c r="R4701" t="s">
        <v>46</v>
      </c>
      <c r="S4701" t="s">
        <v>47</v>
      </c>
      <c r="T4701" t="s">
        <v>29</v>
      </c>
      <c r="U4701" t="s">
        <v>67</v>
      </c>
      <c r="V4701" s="5">
        <f>data[[#This Row],[PriceUSD]]*data[[#This Row],[Quantity]]</f>
        <v>151.56</v>
      </c>
      <c r="W4701" s="7">
        <f>data[[#This Row],[OrderDate]] + TIME(VALUE(LEFT(data[[#This Row],[OrderTime]],2)), VALUE(RIGHT(data[[#This Row],[OrderTime]],2)), 0)</f>
        <v>45551.061805555553</v>
      </c>
      <c r="X4701" s="7">
        <f>_xlfn.MINIFS(data[OrderDateTime], data[CustomerName], data[[#This Row],[CustomerName]])</f>
        <v>45533.054166666669</v>
      </c>
      <c r="Y4701" t="str">
        <f>IF(data[[#This Row],[OrderDateTime]]=data[[#This Row],[FirstOrderDateTime]], "New", "Returning")</f>
        <v>Returning</v>
      </c>
      <c r="Z4701" s="7">
        <f>data[[#This Row],[DeliveryDate]] + data[[#This Row],[DeliveryTime]]</f>
        <v>45551.774305555555</v>
      </c>
      <c r="AA4701" s="7">
        <f>data[[#This Row],[OrderDateTime]] + 1</f>
        <v>45552.061805555553</v>
      </c>
      <c r="AB4701" s="7" t="str">
        <f>IF(data[[#This Row],[DeliveryDateTime]] &lt;= data[[#This Row],[SLADue]], "On Time", "Late")</f>
        <v>On Time</v>
      </c>
    </row>
    <row r="4702" spans="1:28" x14ac:dyDescent="0.2">
      <c r="A4702" t="s">
        <v>5252</v>
      </c>
      <c r="B4702" t="s">
        <v>19</v>
      </c>
      <c r="C4702" t="s">
        <v>69</v>
      </c>
      <c r="D4702" t="s">
        <v>70</v>
      </c>
      <c r="E4702" s="5">
        <v>53.21</v>
      </c>
      <c r="F4702" t="s">
        <v>56</v>
      </c>
      <c r="G4702">
        <v>1</v>
      </c>
      <c r="H4702" s="1">
        <v>45731</v>
      </c>
      <c r="I4702" s="1" t="str">
        <f>TEXT(data[[#This Row],[OrderDate]],"mmm")</f>
        <v>Mar</v>
      </c>
      <c r="J4702" s="6">
        <v>0.70833333333333337</v>
      </c>
      <c r="K4702" s="6" t="str">
        <f>TEXT(data[[#This Row],[OrderTime]],"h")</f>
        <v>17</v>
      </c>
      <c r="L4702" s="1">
        <v>45732</v>
      </c>
      <c r="M4702" s="6">
        <v>0.75</v>
      </c>
      <c r="N4702" t="s">
        <v>139</v>
      </c>
      <c r="O4702" t="s">
        <v>99</v>
      </c>
      <c r="P4702" t="s">
        <v>36</v>
      </c>
      <c r="Q4702" t="s">
        <v>26</v>
      </c>
      <c r="R4702" t="s">
        <v>37</v>
      </c>
      <c r="S4702" t="s">
        <v>28</v>
      </c>
      <c r="T4702" t="s">
        <v>38</v>
      </c>
      <c r="U4702" t="s">
        <v>30</v>
      </c>
      <c r="V4702" s="5">
        <f>data[[#This Row],[PriceUSD]]*data[[#This Row],[Quantity]]</f>
        <v>53.21</v>
      </c>
      <c r="W4702" s="7">
        <f>data[[#This Row],[OrderDate]] + TIME(VALUE(LEFT(data[[#This Row],[OrderTime]],2)), VALUE(RIGHT(data[[#This Row],[OrderTime]],2)), 0)</f>
        <v>45731.022916666669</v>
      </c>
      <c r="X4702" s="7">
        <f>_xlfn.MINIFS(data[OrderDateTime], data[CustomerName], data[[#This Row],[CustomerName]])</f>
        <v>45507.015277777777</v>
      </c>
      <c r="Y4702" t="str">
        <f>IF(data[[#This Row],[OrderDateTime]]=data[[#This Row],[FirstOrderDateTime]], "New", "Returning")</f>
        <v>Returning</v>
      </c>
      <c r="Z4702" s="7">
        <f>data[[#This Row],[DeliveryDate]] + data[[#This Row],[DeliveryTime]]</f>
        <v>45732.75</v>
      </c>
      <c r="AA4702" s="7">
        <f>data[[#This Row],[OrderDateTime]] + 1</f>
        <v>45732.022916666669</v>
      </c>
      <c r="AB4702" s="7" t="str">
        <f>IF(data[[#This Row],[DeliveryDateTime]] &lt;= data[[#This Row],[SLADue]], "On Time", "Late")</f>
        <v>Late</v>
      </c>
    </row>
    <row r="4703" spans="1:28" x14ac:dyDescent="0.2">
      <c r="A4703" t="s">
        <v>5253</v>
      </c>
      <c r="B4703" t="s">
        <v>19</v>
      </c>
      <c r="C4703" t="s">
        <v>79</v>
      </c>
      <c r="D4703" t="s">
        <v>80</v>
      </c>
      <c r="E4703" s="5">
        <v>32.659999999999997</v>
      </c>
      <c r="F4703" t="s">
        <v>81</v>
      </c>
      <c r="G4703">
        <v>1</v>
      </c>
      <c r="H4703" s="1">
        <v>45768</v>
      </c>
      <c r="I4703" s="1" t="str">
        <f>TEXT(data[[#This Row],[OrderDate]],"mmm")</f>
        <v>Apr</v>
      </c>
      <c r="J4703" s="6">
        <v>0.40416666666666667</v>
      </c>
      <c r="K4703" s="6" t="str">
        <f>TEXT(data[[#This Row],[OrderTime]],"h")</f>
        <v>9</v>
      </c>
      <c r="L4703" s="1">
        <v>45769</v>
      </c>
      <c r="M4703" s="6">
        <v>0.52916666666666667</v>
      </c>
      <c r="N4703" t="s">
        <v>233</v>
      </c>
      <c r="O4703" t="s">
        <v>1142</v>
      </c>
      <c r="P4703" t="s">
        <v>234</v>
      </c>
      <c r="Q4703" t="s">
        <v>53</v>
      </c>
      <c r="R4703" t="s">
        <v>83</v>
      </c>
      <c r="S4703" t="s">
        <v>28</v>
      </c>
      <c r="T4703" t="s">
        <v>59</v>
      </c>
      <c r="U4703" t="s">
        <v>39</v>
      </c>
      <c r="V4703" s="5">
        <f>data[[#This Row],[PriceUSD]]*data[[#This Row],[Quantity]]</f>
        <v>32.659999999999997</v>
      </c>
      <c r="W4703" s="7">
        <f>data[[#This Row],[OrderDate]] + TIME(VALUE(LEFT(data[[#This Row],[OrderTime]],2)), VALUE(RIGHT(data[[#This Row],[OrderTime]],2)), 0)</f>
        <v>45768.046527777777</v>
      </c>
      <c r="X4703" s="7">
        <f>_xlfn.MINIFS(data[OrderDateTime], data[CustomerName], data[[#This Row],[CustomerName]])</f>
        <v>45513.054166666669</v>
      </c>
      <c r="Y4703" t="str">
        <f>IF(data[[#This Row],[OrderDateTime]]=data[[#This Row],[FirstOrderDateTime]], "New", "Returning")</f>
        <v>Returning</v>
      </c>
      <c r="Z4703" s="7">
        <f>data[[#This Row],[DeliveryDate]] + data[[#This Row],[DeliveryTime]]</f>
        <v>45769.529166666667</v>
      </c>
      <c r="AA4703" s="7">
        <f>data[[#This Row],[OrderDateTime]] + 1</f>
        <v>45769.046527777777</v>
      </c>
      <c r="AB4703" s="7" t="str">
        <f>IF(data[[#This Row],[DeliveryDateTime]] &lt;= data[[#This Row],[SLADue]], "On Time", "Late")</f>
        <v>Late</v>
      </c>
    </row>
    <row r="4704" spans="1:28" x14ac:dyDescent="0.2">
      <c r="A4704" t="s">
        <v>5254</v>
      </c>
      <c r="B4704" t="s">
        <v>19</v>
      </c>
      <c r="C4704" t="s">
        <v>117</v>
      </c>
      <c r="D4704" t="s">
        <v>118</v>
      </c>
      <c r="E4704" s="5">
        <v>75.739999999999995</v>
      </c>
      <c r="F4704" t="s">
        <v>119</v>
      </c>
      <c r="G4704">
        <v>1</v>
      </c>
      <c r="H4704" s="1">
        <v>45791</v>
      </c>
      <c r="I4704" s="1" t="str">
        <f>TEXT(data[[#This Row],[OrderDate]],"mmm")</f>
        <v>May</v>
      </c>
      <c r="J4704" s="6">
        <v>0.4597222222222222</v>
      </c>
      <c r="K4704" s="6" t="str">
        <f>TEXT(data[[#This Row],[OrderTime]],"h")</f>
        <v>11</v>
      </c>
      <c r="L4704" s="1">
        <v>45792</v>
      </c>
      <c r="M4704" s="6">
        <v>0.62638888888888888</v>
      </c>
      <c r="N4704" t="s">
        <v>388</v>
      </c>
      <c r="O4704" t="s">
        <v>877</v>
      </c>
      <c r="P4704" t="s">
        <v>234</v>
      </c>
      <c r="Q4704" t="s">
        <v>26</v>
      </c>
      <c r="R4704" t="s">
        <v>66</v>
      </c>
      <c r="S4704" t="s">
        <v>28</v>
      </c>
      <c r="T4704" t="s">
        <v>38</v>
      </c>
      <c r="U4704" t="s">
        <v>30</v>
      </c>
      <c r="V4704" s="5">
        <f>data[[#This Row],[PriceUSD]]*data[[#This Row],[Quantity]]</f>
        <v>75.739999999999995</v>
      </c>
      <c r="W4704" s="7">
        <f>data[[#This Row],[OrderDate]] + TIME(VALUE(LEFT(data[[#This Row],[OrderTime]],2)), VALUE(RIGHT(data[[#This Row],[OrderTime]],2)), 0)</f>
        <v>45791.015277777777</v>
      </c>
      <c r="X4704" s="7">
        <f>_xlfn.MINIFS(data[OrderDateTime], data[CustomerName], data[[#This Row],[CustomerName]])</f>
        <v>45531.061805555553</v>
      </c>
      <c r="Y4704" t="str">
        <f>IF(data[[#This Row],[OrderDateTime]]=data[[#This Row],[FirstOrderDateTime]], "New", "Returning")</f>
        <v>Returning</v>
      </c>
      <c r="Z4704" s="7">
        <f>data[[#This Row],[DeliveryDate]] + data[[#This Row],[DeliveryTime]]</f>
        <v>45792.626388888886</v>
      </c>
      <c r="AA4704" s="7">
        <f>data[[#This Row],[OrderDateTime]] + 1</f>
        <v>45792.015277777777</v>
      </c>
      <c r="AB4704" s="7" t="str">
        <f>IF(data[[#This Row],[DeliveryDateTime]] &lt;= data[[#This Row],[SLADue]], "On Time", "Late")</f>
        <v>Late</v>
      </c>
    </row>
    <row r="4705" spans="1:28" x14ac:dyDescent="0.2">
      <c r="A4705" t="s">
        <v>5255</v>
      </c>
      <c r="B4705" t="s">
        <v>19</v>
      </c>
      <c r="C4705" t="s">
        <v>126</v>
      </c>
      <c r="D4705" t="s">
        <v>127</v>
      </c>
      <c r="E4705" s="5">
        <v>21.78</v>
      </c>
      <c r="F4705" t="s">
        <v>87</v>
      </c>
      <c r="G4705">
        <v>1</v>
      </c>
      <c r="H4705" s="1">
        <v>45788</v>
      </c>
      <c r="I4705" s="1" t="str">
        <f>TEXT(data[[#This Row],[OrderDate]],"mmm")</f>
        <v>May</v>
      </c>
      <c r="J4705" s="6">
        <v>0.58333333333333337</v>
      </c>
      <c r="K4705" s="6" t="str">
        <f>TEXT(data[[#This Row],[OrderTime]],"h")</f>
        <v>14</v>
      </c>
      <c r="L4705" s="1">
        <v>45788</v>
      </c>
      <c r="M4705" s="6">
        <v>0.75</v>
      </c>
      <c r="N4705" t="s">
        <v>57</v>
      </c>
      <c r="O4705" t="s">
        <v>389</v>
      </c>
      <c r="P4705" t="s">
        <v>25</v>
      </c>
      <c r="Q4705" t="s">
        <v>53</v>
      </c>
      <c r="R4705" t="s">
        <v>129</v>
      </c>
      <c r="S4705" t="s">
        <v>47</v>
      </c>
      <c r="T4705" t="s">
        <v>38</v>
      </c>
      <c r="U4705" t="s">
        <v>39</v>
      </c>
      <c r="V4705" s="5">
        <f>data[[#This Row],[PriceUSD]]*data[[#This Row],[Quantity]]</f>
        <v>21.78</v>
      </c>
      <c r="W4705" s="7">
        <f>data[[#This Row],[OrderDate]] + TIME(VALUE(LEFT(data[[#This Row],[OrderTime]],2)), VALUE(RIGHT(data[[#This Row],[OrderTime]],2)), 0)</f>
        <v>45788.022916666669</v>
      </c>
      <c r="X4705" s="7">
        <f>_xlfn.MINIFS(data[OrderDateTime], data[CustomerName], data[[#This Row],[CustomerName]])</f>
        <v>45557.007638888892</v>
      </c>
      <c r="Y4705" t="str">
        <f>IF(data[[#This Row],[OrderDateTime]]=data[[#This Row],[FirstOrderDateTime]], "New", "Returning")</f>
        <v>Returning</v>
      </c>
      <c r="Z4705" s="7">
        <f>data[[#This Row],[DeliveryDate]] + data[[#This Row],[DeliveryTime]]</f>
        <v>45788.75</v>
      </c>
      <c r="AA4705" s="7">
        <f>data[[#This Row],[OrderDateTime]] + 1</f>
        <v>45789.022916666669</v>
      </c>
      <c r="AB4705" s="7" t="str">
        <f>IF(data[[#This Row],[DeliveryDateTime]] &lt;= data[[#This Row],[SLADue]], "On Time", "Late")</f>
        <v>On Time</v>
      </c>
    </row>
    <row r="4706" spans="1:28" x14ac:dyDescent="0.2">
      <c r="A4706" t="s">
        <v>5256</v>
      </c>
      <c r="B4706" t="s">
        <v>19</v>
      </c>
      <c r="C4706" t="s">
        <v>69</v>
      </c>
      <c r="D4706" t="s">
        <v>70</v>
      </c>
      <c r="E4706" s="5">
        <v>54.07</v>
      </c>
      <c r="F4706" t="s">
        <v>43</v>
      </c>
      <c r="G4706">
        <v>1</v>
      </c>
      <c r="H4706" s="1">
        <v>45851</v>
      </c>
      <c r="I4706" s="1" t="str">
        <f>TEXT(data[[#This Row],[OrderDate]],"mmm")</f>
        <v>Jul</v>
      </c>
      <c r="J4706" s="6">
        <v>0.85555555555555551</v>
      </c>
      <c r="K4706" s="6" t="str">
        <f>TEXT(data[[#This Row],[OrderTime]],"h")</f>
        <v>20</v>
      </c>
      <c r="L4706" s="1">
        <v>45852</v>
      </c>
      <c r="M4706" s="6">
        <v>0.5444444444444444</v>
      </c>
      <c r="N4706" t="s">
        <v>64</v>
      </c>
      <c r="O4706" t="s">
        <v>462</v>
      </c>
      <c r="P4706" t="s">
        <v>25</v>
      </c>
      <c r="Q4706" t="s">
        <v>26</v>
      </c>
      <c r="R4706" t="s">
        <v>37</v>
      </c>
      <c r="S4706" t="s">
        <v>28</v>
      </c>
      <c r="T4706" t="s">
        <v>136</v>
      </c>
      <c r="U4706" t="s">
        <v>30</v>
      </c>
      <c r="V4706" s="5">
        <f>data[[#This Row],[PriceUSD]]*data[[#This Row],[Quantity]]</f>
        <v>54.07</v>
      </c>
      <c r="W4706" s="7">
        <f>data[[#This Row],[OrderDate]] + TIME(VALUE(LEFT(data[[#This Row],[OrderTime]],2)), VALUE(RIGHT(data[[#This Row],[OrderTime]],2)), 0)</f>
        <v>45851.038888888892</v>
      </c>
      <c r="X4706" s="7">
        <f>_xlfn.MINIFS(data[OrderDateTime], data[CustomerName], data[[#This Row],[CustomerName]])</f>
        <v>45565.030555555553</v>
      </c>
      <c r="Y4706" t="str">
        <f>IF(data[[#This Row],[OrderDateTime]]=data[[#This Row],[FirstOrderDateTime]], "New", "Returning")</f>
        <v>Returning</v>
      </c>
      <c r="Z4706" s="7">
        <f>data[[#This Row],[DeliveryDate]] + data[[#This Row],[DeliveryTime]]</f>
        <v>45852.544444444444</v>
      </c>
      <c r="AA4706" s="7">
        <f>data[[#This Row],[OrderDateTime]] + 1</f>
        <v>45852.038888888892</v>
      </c>
      <c r="AB4706" s="7" t="str">
        <f>IF(data[[#This Row],[DeliveryDateTime]] &lt;= data[[#This Row],[SLADue]], "On Time", "Late")</f>
        <v>Late</v>
      </c>
    </row>
    <row r="4707" spans="1:28" x14ac:dyDescent="0.2">
      <c r="A4707" t="s">
        <v>5257</v>
      </c>
      <c r="B4707" t="s">
        <v>19</v>
      </c>
      <c r="C4707" t="s">
        <v>117</v>
      </c>
      <c r="D4707" t="s">
        <v>118</v>
      </c>
      <c r="E4707" s="5">
        <v>79.48</v>
      </c>
      <c r="F4707" t="s">
        <v>119</v>
      </c>
      <c r="G4707">
        <v>2</v>
      </c>
      <c r="H4707" s="1">
        <v>45733</v>
      </c>
      <c r="I4707" s="1" t="str">
        <f>TEXT(data[[#This Row],[OrderDate]],"mmm")</f>
        <v>Mar</v>
      </c>
      <c r="J4707" s="6">
        <v>0.56527777777777777</v>
      </c>
      <c r="K4707" s="6" t="str">
        <f>TEXT(data[[#This Row],[OrderTime]],"h")</f>
        <v>13</v>
      </c>
      <c r="L4707" s="1">
        <v>45735</v>
      </c>
      <c r="M4707" s="6">
        <v>0.64861111111111114</v>
      </c>
      <c r="N4707" t="s">
        <v>148</v>
      </c>
      <c r="O4707" t="s">
        <v>231</v>
      </c>
      <c r="P4707" t="s">
        <v>25</v>
      </c>
      <c r="Q4707" t="s">
        <v>26</v>
      </c>
      <c r="R4707" t="s">
        <v>66</v>
      </c>
      <c r="S4707" t="s">
        <v>105</v>
      </c>
      <c r="T4707" t="s">
        <v>29</v>
      </c>
      <c r="U4707" t="s">
        <v>30</v>
      </c>
      <c r="V4707" s="5">
        <f>data[[#This Row],[PriceUSD]]*data[[#This Row],[Quantity]]</f>
        <v>158.96</v>
      </c>
      <c r="W4707" s="7">
        <f>data[[#This Row],[OrderDate]] + TIME(VALUE(LEFT(data[[#This Row],[OrderTime]],2)), VALUE(RIGHT(data[[#This Row],[OrderTime]],2)), 0)</f>
        <v>45733.054166666669</v>
      </c>
      <c r="X4707" s="7">
        <f>_xlfn.MINIFS(data[OrderDateTime], data[CustomerName], data[[#This Row],[CustomerName]])</f>
        <v>45509.038888888892</v>
      </c>
      <c r="Y4707" t="str">
        <f>IF(data[[#This Row],[OrderDateTime]]=data[[#This Row],[FirstOrderDateTime]], "New", "Returning")</f>
        <v>Returning</v>
      </c>
      <c r="Z4707" s="7">
        <f>data[[#This Row],[DeliveryDate]] + data[[#This Row],[DeliveryTime]]</f>
        <v>45735.648611111108</v>
      </c>
      <c r="AA4707" s="7">
        <f>data[[#This Row],[OrderDateTime]] + 1</f>
        <v>45734.054166666669</v>
      </c>
      <c r="AB4707" s="7" t="str">
        <f>IF(data[[#This Row],[DeliveryDateTime]] &lt;= data[[#This Row],[SLADue]], "On Time", "Late")</f>
        <v>Late</v>
      </c>
    </row>
    <row r="4708" spans="1:28" x14ac:dyDescent="0.2">
      <c r="A4708" t="s">
        <v>5258</v>
      </c>
      <c r="B4708" t="s">
        <v>19</v>
      </c>
      <c r="C4708" t="s">
        <v>101</v>
      </c>
      <c r="D4708" t="s">
        <v>102</v>
      </c>
      <c r="E4708" s="5">
        <v>28.73</v>
      </c>
      <c r="F4708" t="s">
        <v>81</v>
      </c>
      <c r="G4708">
        <v>1</v>
      </c>
      <c r="H4708" s="1">
        <v>45657</v>
      </c>
      <c r="I4708" s="1" t="str">
        <f>TEXT(data[[#This Row],[OrderDate]],"mmm")</f>
        <v>Dec</v>
      </c>
      <c r="J4708" s="6">
        <v>0.38750000000000001</v>
      </c>
      <c r="K4708" s="6" t="str">
        <f>TEXT(data[[#This Row],[OrderTime]],"h")</f>
        <v>9</v>
      </c>
      <c r="L4708" s="1">
        <v>45658</v>
      </c>
      <c r="M4708" s="6">
        <v>0.51249999999999996</v>
      </c>
      <c r="N4708" t="s">
        <v>238</v>
      </c>
      <c r="O4708" t="s">
        <v>735</v>
      </c>
      <c r="P4708" t="s">
        <v>36</v>
      </c>
      <c r="Q4708" t="s">
        <v>26</v>
      </c>
      <c r="R4708" t="s">
        <v>83</v>
      </c>
      <c r="S4708" t="s">
        <v>28</v>
      </c>
      <c r="T4708" t="s">
        <v>38</v>
      </c>
      <c r="U4708" t="s">
        <v>30</v>
      </c>
      <c r="V4708" s="5">
        <f>data[[#This Row],[PriceUSD]]*data[[#This Row],[Quantity]]</f>
        <v>28.73</v>
      </c>
      <c r="W4708" s="7">
        <f>data[[#This Row],[OrderDate]] + TIME(VALUE(LEFT(data[[#This Row],[OrderTime]],2)), VALUE(RIGHT(data[[#This Row],[OrderTime]],2)), 0)</f>
        <v>45657.052083333336</v>
      </c>
      <c r="X4708" s="7">
        <f>_xlfn.MINIFS(data[OrderDateTime], data[CustomerName], data[[#This Row],[CustomerName]])</f>
        <v>45534.022916666669</v>
      </c>
      <c r="Y4708" t="str">
        <f>IF(data[[#This Row],[OrderDateTime]]=data[[#This Row],[FirstOrderDateTime]], "New", "Returning")</f>
        <v>Returning</v>
      </c>
      <c r="Z4708" s="7">
        <f>data[[#This Row],[DeliveryDate]] + data[[#This Row],[DeliveryTime]]</f>
        <v>45658.512499999997</v>
      </c>
      <c r="AA4708" s="7">
        <f>data[[#This Row],[OrderDateTime]] + 1</f>
        <v>45658.052083333336</v>
      </c>
      <c r="AB4708" s="7" t="str">
        <f>IF(data[[#This Row],[DeliveryDateTime]] &lt;= data[[#This Row],[SLADue]], "On Time", "Late")</f>
        <v>Late</v>
      </c>
    </row>
    <row r="4709" spans="1:28" x14ac:dyDescent="0.2">
      <c r="A4709" t="s">
        <v>5259</v>
      </c>
      <c r="B4709" t="s">
        <v>19</v>
      </c>
      <c r="C4709" t="s">
        <v>41</v>
      </c>
      <c r="D4709" t="s">
        <v>42</v>
      </c>
      <c r="E4709" s="5">
        <v>41.37</v>
      </c>
      <c r="F4709" t="s">
        <v>119</v>
      </c>
      <c r="G4709">
        <v>1</v>
      </c>
      <c r="H4709" s="1">
        <v>45865</v>
      </c>
      <c r="I4709" s="1" t="str">
        <f>TEXT(data[[#This Row],[OrderDate]],"mmm")</f>
        <v>Jul</v>
      </c>
      <c r="J4709" s="6">
        <v>0.46458333333333335</v>
      </c>
      <c r="K4709" s="6" t="str">
        <f>TEXT(data[[#This Row],[OrderTime]],"h")</f>
        <v>11</v>
      </c>
      <c r="L4709" s="1">
        <v>45865</v>
      </c>
      <c r="M4709" s="6">
        <v>0.71458333333333335</v>
      </c>
      <c r="N4709" t="s">
        <v>98</v>
      </c>
      <c r="O4709" t="s">
        <v>1137</v>
      </c>
      <c r="P4709" t="s">
        <v>77</v>
      </c>
      <c r="Q4709" t="s">
        <v>53</v>
      </c>
      <c r="R4709" t="s">
        <v>46</v>
      </c>
      <c r="S4709" t="s">
        <v>47</v>
      </c>
      <c r="T4709" t="s">
        <v>38</v>
      </c>
      <c r="U4709" t="s">
        <v>30</v>
      </c>
      <c r="V4709" s="5">
        <f>data[[#This Row],[PriceUSD]]*data[[#This Row],[Quantity]]</f>
        <v>41.37</v>
      </c>
      <c r="W4709" s="7">
        <f>data[[#This Row],[OrderDate]] + TIME(VALUE(LEFT(data[[#This Row],[OrderTime]],2)), VALUE(RIGHT(data[[#This Row],[OrderTime]],2)), 0)</f>
        <v>45865.022916666669</v>
      </c>
      <c r="X4709" s="7">
        <f>_xlfn.MINIFS(data[OrderDateTime], data[CustomerName], data[[#This Row],[CustomerName]])</f>
        <v>45517.007638888892</v>
      </c>
      <c r="Y4709" t="str">
        <f>IF(data[[#This Row],[OrderDateTime]]=data[[#This Row],[FirstOrderDateTime]], "New", "Returning")</f>
        <v>Returning</v>
      </c>
      <c r="Z4709" s="7">
        <f>data[[#This Row],[DeliveryDate]] + data[[#This Row],[DeliveryTime]]</f>
        <v>45865.714583333334</v>
      </c>
      <c r="AA4709" s="7">
        <f>data[[#This Row],[OrderDateTime]] + 1</f>
        <v>45866.022916666669</v>
      </c>
      <c r="AB4709" s="7" t="str">
        <f>IF(data[[#This Row],[DeliveryDateTime]] &lt;= data[[#This Row],[SLADue]], "On Time", "Late")</f>
        <v>On Time</v>
      </c>
    </row>
    <row r="4710" spans="1:28" x14ac:dyDescent="0.2">
      <c r="A4710" t="s">
        <v>5260</v>
      </c>
      <c r="B4710" t="s">
        <v>19</v>
      </c>
      <c r="C4710" t="s">
        <v>41</v>
      </c>
      <c r="D4710" t="s">
        <v>42</v>
      </c>
      <c r="E4710" s="5">
        <v>32.61</v>
      </c>
      <c r="F4710" t="s">
        <v>51</v>
      </c>
      <c r="G4710">
        <v>1</v>
      </c>
      <c r="H4710" s="1">
        <v>45633</v>
      </c>
      <c r="I4710" s="1" t="str">
        <f>TEXT(data[[#This Row],[OrderDate]],"mmm")</f>
        <v>Dec</v>
      </c>
      <c r="J4710" s="6">
        <v>0.78611111111111109</v>
      </c>
      <c r="K4710" s="6" t="str">
        <f>TEXT(data[[#This Row],[OrderTime]],"h")</f>
        <v>18</v>
      </c>
      <c r="L4710" s="1">
        <v>45635</v>
      </c>
      <c r="M4710" s="6">
        <v>0.86111111111111116</v>
      </c>
      <c r="N4710" t="s">
        <v>148</v>
      </c>
      <c r="O4710" t="s">
        <v>166</v>
      </c>
      <c r="P4710" t="s">
        <v>25</v>
      </c>
      <c r="Q4710" t="s">
        <v>53</v>
      </c>
      <c r="R4710" t="s">
        <v>46</v>
      </c>
      <c r="S4710" t="s">
        <v>105</v>
      </c>
      <c r="T4710" t="s">
        <v>38</v>
      </c>
      <c r="U4710" t="s">
        <v>67</v>
      </c>
      <c r="V4710" s="5">
        <f>data[[#This Row],[PriceUSD]]*data[[#This Row],[Quantity]]</f>
        <v>32.61</v>
      </c>
      <c r="W4710" s="7">
        <f>data[[#This Row],[OrderDate]] + TIME(VALUE(LEFT(data[[#This Row],[OrderTime]],2)), VALUE(RIGHT(data[[#This Row],[OrderTime]],2)), 0)</f>
        <v>45633.007638888892</v>
      </c>
      <c r="X4710" s="7">
        <f>_xlfn.MINIFS(data[OrderDateTime], data[CustomerName], data[[#This Row],[CustomerName]])</f>
        <v>45531.038888888892</v>
      </c>
      <c r="Y4710" t="str">
        <f>IF(data[[#This Row],[OrderDateTime]]=data[[#This Row],[FirstOrderDateTime]], "New", "Returning")</f>
        <v>Returning</v>
      </c>
      <c r="Z4710" s="7">
        <f>data[[#This Row],[DeliveryDate]] + data[[#This Row],[DeliveryTime]]</f>
        <v>45635.861111111109</v>
      </c>
      <c r="AA4710" s="7">
        <f>data[[#This Row],[OrderDateTime]] + 1</f>
        <v>45634.007638888892</v>
      </c>
      <c r="AB4710" s="7" t="str">
        <f>IF(data[[#This Row],[DeliveryDateTime]] &lt;= data[[#This Row],[SLADue]], "On Time", "Late")</f>
        <v>Late</v>
      </c>
    </row>
    <row r="4711" spans="1:28" x14ac:dyDescent="0.2">
      <c r="A4711" t="s">
        <v>5261</v>
      </c>
      <c r="B4711" t="s">
        <v>19</v>
      </c>
      <c r="C4711" t="s">
        <v>49</v>
      </c>
      <c r="D4711" t="s">
        <v>50</v>
      </c>
      <c r="E4711" s="5">
        <v>31.24</v>
      </c>
      <c r="F4711" t="s">
        <v>138</v>
      </c>
      <c r="G4711">
        <v>1</v>
      </c>
      <c r="H4711" s="1">
        <v>45844</v>
      </c>
      <c r="I4711" s="1" t="str">
        <f>TEXT(data[[#This Row],[OrderDate]],"mmm")</f>
        <v>Jul</v>
      </c>
      <c r="J4711" s="6">
        <v>0.39444444444444443</v>
      </c>
      <c r="K4711" s="6" t="str">
        <f>TEXT(data[[#This Row],[OrderTime]],"h")</f>
        <v>9</v>
      </c>
      <c r="L4711" s="1">
        <v>45845</v>
      </c>
      <c r="M4711" s="6">
        <v>0.56111111111111112</v>
      </c>
      <c r="N4711" t="s">
        <v>200</v>
      </c>
      <c r="O4711" t="s">
        <v>942</v>
      </c>
      <c r="P4711" t="s">
        <v>202</v>
      </c>
      <c r="Q4711" t="s">
        <v>53</v>
      </c>
      <c r="R4711" t="s">
        <v>54</v>
      </c>
      <c r="S4711" t="s">
        <v>28</v>
      </c>
      <c r="T4711" t="s">
        <v>38</v>
      </c>
      <c r="U4711" t="s">
        <v>39</v>
      </c>
      <c r="V4711" s="5">
        <f>data[[#This Row],[PriceUSD]]*data[[#This Row],[Quantity]]</f>
        <v>31.24</v>
      </c>
      <c r="W4711" s="7">
        <f>data[[#This Row],[OrderDate]] + TIME(VALUE(LEFT(data[[#This Row],[OrderTime]],2)), VALUE(RIGHT(data[[#This Row],[OrderTime]],2)), 0)</f>
        <v>45844.030555555553</v>
      </c>
      <c r="X4711" s="7">
        <f>_xlfn.MINIFS(data[OrderDateTime], data[CustomerName], data[[#This Row],[CustomerName]])</f>
        <v>45508.054166666669</v>
      </c>
      <c r="Y4711" t="str">
        <f>IF(data[[#This Row],[OrderDateTime]]=data[[#This Row],[FirstOrderDateTime]], "New", "Returning")</f>
        <v>Returning</v>
      </c>
      <c r="Z4711" s="7">
        <f>data[[#This Row],[DeliveryDate]] + data[[#This Row],[DeliveryTime]]</f>
        <v>45845.561111111114</v>
      </c>
      <c r="AA4711" s="7">
        <f>data[[#This Row],[OrderDateTime]] + 1</f>
        <v>45845.030555555553</v>
      </c>
      <c r="AB4711" s="7" t="str">
        <f>IF(data[[#This Row],[DeliveryDateTime]] &lt;= data[[#This Row],[SLADue]], "On Time", "Late")</f>
        <v>Late</v>
      </c>
    </row>
    <row r="4712" spans="1:28" x14ac:dyDescent="0.2">
      <c r="A4712" t="s">
        <v>5262</v>
      </c>
      <c r="B4712" t="s">
        <v>19</v>
      </c>
      <c r="C4712" t="s">
        <v>41</v>
      </c>
      <c r="D4712" t="s">
        <v>42</v>
      </c>
      <c r="E4712" s="5">
        <v>33.520000000000003</v>
      </c>
      <c r="F4712" t="s">
        <v>182</v>
      </c>
      <c r="G4712">
        <v>3</v>
      </c>
      <c r="H4712" s="1">
        <v>45684</v>
      </c>
      <c r="I4712" s="1" t="str">
        <f>TEXT(data[[#This Row],[OrderDate]],"mmm")</f>
        <v>Jan</v>
      </c>
      <c r="J4712" s="6">
        <v>0.57847222222222228</v>
      </c>
      <c r="K4712" s="6" t="str">
        <f>TEXT(data[[#This Row],[OrderTime]],"h")</f>
        <v>13</v>
      </c>
      <c r="L4712" s="1">
        <v>45686</v>
      </c>
      <c r="M4712" s="6">
        <v>0.70347222222222228</v>
      </c>
      <c r="N4712" t="s">
        <v>103</v>
      </c>
      <c r="O4712" t="s">
        <v>140</v>
      </c>
      <c r="P4712" t="s">
        <v>77</v>
      </c>
      <c r="Q4712" t="s">
        <v>26</v>
      </c>
      <c r="R4712" t="s">
        <v>46</v>
      </c>
      <c r="S4712" t="s">
        <v>105</v>
      </c>
      <c r="T4712" t="s">
        <v>136</v>
      </c>
      <c r="U4712" t="s">
        <v>39</v>
      </c>
      <c r="V4712" s="5">
        <f>data[[#This Row],[PriceUSD]]*data[[#This Row],[Quantity]]</f>
        <v>100.56</v>
      </c>
      <c r="W4712" s="7">
        <f>data[[#This Row],[OrderDate]] + TIME(VALUE(LEFT(data[[#This Row],[OrderTime]],2)), VALUE(RIGHT(data[[#This Row],[OrderTime]],2)), 0)</f>
        <v>45684.015277777777</v>
      </c>
      <c r="X4712" s="7">
        <f>_xlfn.MINIFS(data[OrderDateTime], data[CustomerName], data[[#This Row],[CustomerName]])</f>
        <v>45545.046527777777</v>
      </c>
      <c r="Y4712" t="str">
        <f>IF(data[[#This Row],[OrderDateTime]]=data[[#This Row],[FirstOrderDateTime]], "New", "Returning")</f>
        <v>Returning</v>
      </c>
      <c r="Z4712" s="7">
        <f>data[[#This Row],[DeliveryDate]] + data[[#This Row],[DeliveryTime]]</f>
        <v>45686.703472222223</v>
      </c>
      <c r="AA4712" s="7">
        <f>data[[#This Row],[OrderDateTime]] + 1</f>
        <v>45685.015277777777</v>
      </c>
      <c r="AB4712" s="7" t="str">
        <f>IF(data[[#This Row],[DeliveryDateTime]] &lt;= data[[#This Row],[SLADue]], "On Time", "Late")</f>
        <v>Late</v>
      </c>
    </row>
    <row r="4713" spans="1:28" x14ac:dyDescent="0.2">
      <c r="A4713" t="s">
        <v>5263</v>
      </c>
      <c r="B4713" t="s">
        <v>19</v>
      </c>
      <c r="C4713" t="s">
        <v>20</v>
      </c>
      <c r="D4713" t="s">
        <v>21</v>
      </c>
      <c r="E4713" s="5">
        <v>16.75</v>
      </c>
      <c r="F4713" t="s">
        <v>71</v>
      </c>
      <c r="G4713">
        <v>2</v>
      </c>
      <c r="H4713" s="1">
        <v>45551</v>
      </c>
      <c r="I4713" s="1" t="str">
        <f>TEXT(data[[#This Row],[OrderDate]],"mmm")</f>
        <v>Sep</v>
      </c>
      <c r="J4713" s="6">
        <v>0.48680555555555555</v>
      </c>
      <c r="K4713" s="6" t="str">
        <f>TEXT(data[[#This Row],[OrderTime]],"h")</f>
        <v>11</v>
      </c>
      <c r="L4713" s="1">
        <v>45551</v>
      </c>
      <c r="M4713" s="6">
        <v>0.6118055555555556</v>
      </c>
      <c r="N4713" t="s">
        <v>57</v>
      </c>
      <c r="O4713" t="s">
        <v>523</v>
      </c>
      <c r="P4713" t="s">
        <v>25</v>
      </c>
      <c r="Q4713" t="s">
        <v>53</v>
      </c>
      <c r="R4713" t="s">
        <v>27</v>
      </c>
      <c r="S4713" t="s">
        <v>47</v>
      </c>
      <c r="T4713" t="s">
        <v>29</v>
      </c>
      <c r="U4713" t="s">
        <v>67</v>
      </c>
      <c r="V4713" s="5">
        <f>data[[#This Row],[PriceUSD]]*data[[#This Row],[Quantity]]</f>
        <v>33.5</v>
      </c>
      <c r="W4713" s="7">
        <f>data[[#This Row],[OrderDate]] + TIME(VALUE(LEFT(data[[#This Row],[OrderTime]],2)), VALUE(RIGHT(data[[#This Row],[OrderTime]],2)), 0)</f>
        <v>45551.038888888892</v>
      </c>
      <c r="X4713" s="7">
        <f>_xlfn.MINIFS(data[OrderDateTime], data[CustomerName], data[[#This Row],[CustomerName]])</f>
        <v>45509.038888888892</v>
      </c>
      <c r="Y4713" t="str">
        <f>IF(data[[#This Row],[OrderDateTime]]=data[[#This Row],[FirstOrderDateTime]], "New", "Returning")</f>
        <v>Returning</v>
      </c>
      <c r="Z4713" s="7">
        <f>data[[#This Row],[DeliveryDate]] + data[[#This Row],[DeliveryTime]]</f>
        <v>45551.611805555556</v>
      </c>
      <c r="AA4713" s="7">
        <f>data[[#This Row],[OrderDateTime]] + 1</f>
        <v>45552.038888888892</v>
      </c>
      <c r="AB4713" s="7" t="str">
        <f>IF(data[[#This Row],[DeliveryDateTime]] &lt;= data[[#This Row],[SLADue]], "On Time", "Late")</f>
        <v>On Time</v>
      </c>
    </row>
    <row r="4714" spans="1:28" x14ac:dyDescent="0.2">
      <c r="A4714" t="s">
        <v>5264</v>
      </c>
      <c r="B4714" t="s">
        <v>19</v>
      </c>
      <c r="C4714" t="s">
        <v>110</v>
      </c>
      <c r="D4714" t="s">
        <v>111</v>
      </c>
      <c r="E4714" s="5">
        <v>11.99</v>
      </c>
      <c r="F4714" t="s">
        <v>87</v>
      </c>
      <c r="G4714">
        <v>1</v>
      </c>
      <c r="H4714" s="1">
        <v>45542</v>
      </c>
      <c r="I4714" s="1" t="str">
        <f>TEXT(data[[#This Row],[OrderDate]],"mmm")</f>
        <v>Sep</v>
      </c>
      <c r="J4714" s="6">
        <v>0.74583333333333335</v>
      </c>
      <c r="K4714" s="6" t="str">
        <f>TEXT(data[[#This Row],[OrderTime]],"h")</f>
        <v>17</v>
      </c>
      <c r="L4714" s="1">
        <v>45543</v>
      </c>
      <c r="M4714" s="6">
        <v>0.79236111111111107</v>
      </c>
      <c r="N4714" t="s">
        <v>120</v>
      </c>
      <c r="O4714" t="s">
        <v>1148</v>
      </c>
      <c r="P4714" t="s">
        <v>25</v>
      </c>
      <c r="Q4714" t="s">
        <v>53</v>
      </c>
      <c r="R4714" t="s">
        <v>114</v>
      </c>
      <c r="S4714" t="s">
        <v>28</v>
      </c>
      <c r="T4714" t="s">
        <v>106</v>
      </c>
      <c r="U4714" t="s">
        <v>39</v>
      </c>
      <c r="V4714" s="5">
        <f>data[[#This Row],[PriceUSD]]*data[[#This Row],[Quantity]]</f>
        <v>11.99</v>
      </c>
      <c r="W4714" s="7">
        <f>data[[#This Row],[OrderDate]] + TIME(VALUE(LEFT(data[[#This Row],[OrderTime]],2)), VALUE(RIGHT(data[[#This Row],[OrderTime]],2)), 0)</f>
        <v>45542.022916666669</v>
      </c>
      <c r="X4714" s="7">
        <f>_xlfn.MINIFS(data[OrderDateTime], data[CustomerName], data[[#This Row],[CustomerName]])</f>
        <v>45523.017361111109</v>
      </c>
      <c r="Y4714" t="str">
        <f>IF(data[[#This Row],[OrderDateTime]]=data[[#This Row],[FirstOrderDateTime]], "New", "Returning")</f>
        <v>Returning</v>
      </c>
      <c r="Z4714" s="7">
        <f>data[[#This Row],[DeliveryDate]] + data[[#This Row],[DeliveryTime]]</f>
        <v>45543.792361111111</v>
      </c>
      <c r="AA4714" s="7">
        <f>data[[#This Row],[OrderDateTime]] + 1</f>
        <v>45543.022916666669</v>
      </c>
      <c r="AB4714" s="7" t="str">
        <f>IF(data[[#This Row],[DeliveryDateTime]] &lt;= data[[#This Row],[SLADue]], "On Time", "Late")</f>
        <v>Late</v>
      </c>
    </row>
    <row r="4715" spans="1:28" x14ac:dyDescent="0.2">
      <c r="A4715" t="s">
        <v>5265</v>
      </c>
      <c r="B4715" t="s">
        <v>19</v>
      </c>
      <c r="C4715" t="s">
        <v>258</v>
      </c>
      <c r="D4715" t="s">
        <v>259</v>
      </c>
      <c r="E4715" s="5">
        <v>121.32</v>
      </c>
      <c r="F4715" t="s">
        <v>182</v>
      </c>
      <c r="G4715">
        <v>1</v>
      </c>
      <c r="H4715" s="1">
        <v>45651</v>
      </c>
      <c r="I4715" s="1" t="str">
        <f>TEXT(data[[#This Row],[OrderDate]],"mmm")</f>
        <v>Dec</v>
      </c>
      <c r="J4715" s="6">
        <v>0.48749999999999999</v>
      </c>
      <c r="K4715" s="6" t="str">
        <f>TEXT(data[[#This Row],[OrderTime]],"h")</f>
        <v>11</v>
      </c>
      <c r="L4715" s="1">
        <v>45651</v>
      </c>
      <c r="M4715" s="6">
        <v>0.77916666666666667</v>
      </c>
      <c r="N4715" t="s">
        <v>170</v>
      </c>
      <c r="O4715" t="s">
        <v>1351</v>
      </c>
      <c r="P4715" t="s">
        <v>36</v>
      </c>
      <c r="Q4715" t="s">
        <v>53</v>
      </c>
      <c r="R4715" t="s">
        <v>261</v>
      </c>
      <c r="S4715" t="s">
        <v>47</v>
      </c>
      <c r="T4715" t="s">
        <v>136</v>
      </c>
      <c r="U4715" t="s">
        <v>30</v>
      </c>
      <c r="V4715" s="5">
        <f>data[[#This Row],[PriceUSD]]*data[[#This Row],[Quantity]]</f>
        <v>121.32</v>
      </c>
      <c r="W4715" s="7">
        <f>data[[#This Row],[OrderDate]] + TIME(VALUE(LEFT(data[[#This Row],[OrderTime]],2)), VALUE(RIGHT(data[[#This Row],[OrderTime]],2)), 0)</f>
        <v>45651.052083333336</v>
      </c>
      <c r="X4715" s="7">
        <f>_xlfn.MINIFS(data[OrderDateTime], data[CustomerName], data[[#This Row],[CustomerName]])</f>
        <v>45613.038888888892</v>
      </c>
      <c r="Y4715" t="str">
        <f>IF(data[[#This Row],[OrderDateTime]]=data[[#This Row],[FirstOrderDateTime]], "New", "Returning")</f>
        <v>Returning</v>
      </c>
      <c r="Z4715" s="7">
        <f>data[[#This Row],[DeliveryDate]] + data[[#This Row],[DeliveryTime]]</f>
        <v>45651.779166666667</v>
      </c>
      <c r="AA4715" s="7">
        <f>data[[#This Row],[OrderDateTime]] + 1</f>
        <v>45652.052083333336</v>
      </c>
      <c r="AB4715" s="7" t="str">
        <f>IF(data[[#This Row],[DeliveryDateTime]] &lt;= data[[#This Row],[SLADue]], "On Time", "Late")</f>
        <v>On Time</v>
      </c>
    </row>
    <row r="4716" spans="1:28" x14ac:dyDescent="0.2">
      <c r="A4716" t="s">
        <v>5266</v>
      </c>
      <c r="B4716" t="s">
        <v>19</v>
      </c>
      <c r="C4716" t="s">
        <v>101</v>
      </c>
      <c r="D4716" t="s">
        <v>102</v>
      </c>
      <c r="E4716" s="5">
        <v>34.54</v>
      </c>
      <c r="F4716" t="s">
        <v>81</v>
      </c>
      <c r="G4716">
        <v>1</v>
      </c>
      <c r="H4716" s="1">
        <v>45594</v>
      </c>
      <c r="I4716" s="1" t="str">
        <f>TEXT(data[[#This Row],[OrderDate]],"mmm")</f>
        <v>Oct</v>
      </c>
      <c r="J4716" s="6">
        <v>0.43402777777777779</v>
      </c>
      <c r="K4716" s="6" t="str">
        <f>TEXT(data[[#This Row],[OrderTime]],"h")</f>
        <v>10</v>
      </c>
      <c r="L4716" s="1">
        <v>45594</v>
      </c>
      <c r="M4716" s="6">
        <v>0.60069444444444442</v>
      </c>
      <c r="N4716" t="s">
        <v>139</v>
      </c>
      <c r="O4716" t="s">
        <v>161</v>
      </c>
      <c r="P4716" t="s">
        <v>36</v>
      </c>
      <c r="Q4716" t="s">
        <v>26</v>
      </c>
      <c r="R4716" t="s">
        <v>83</v>
      </c>
      <c r="S4716" t="s">
        <v>47</v>
      </c>
      <c r="T4716" t="s">
        <v>38</v>
      </c>
      <c r="U4716" t="s">
        <v>39</v>
      </c>
      <c r="V4716" s="5">
        <f>data[[#This Row],[PriceUSD]]*data[[#This Row],[Quantity]]</f>
        <v>34.54</v>
      </c>
      <c r="W4716" s="7">
        <f>data[[#This Row],[OrderDate]] + TIME(VALUE(LEFT(data[[#This Row],[OrderTime]],2)), VALUE(RIGHT(data[[#This Row],[OrderTime]],2)), 0)</f>
        <v>45594.054166666669</v>
      </c>
      <c r="X4716" s="7">
        <f>_xlfn.MINIFS(data[OrderDateTime], data[CustomerName], data[[#This Row],[CustomerName]])</f>
        <v>45507.054166666669</v>
      </c>
      <c r="Y4716" t="str">
        <f>IF(data[[#This Row],[OrderDateTime]]=data[[#This Row],[FirstOrderDateTime]], "New", "Returning")</f>
        <v>Returning</v>
      </c>
      <c r="Z4716" s="7">
        <f>data[[#This Row],[DeliveryDate]] + data[[#This Row],[DeliveryTime]]</f>
        <v>45594.600694444445</v>
      </c>
      <c r="AA4716" s="7">
        <f>data[[#This Row],[OrderDateTime]] + 1</f>
        <v>45595.054166666669</v>
      </c>
      <c r="AB4716" s="7" t="str">
        <f>IF(data[[#This Row],[DeliveryDateTime]] &lt;= data[[#This Row],[SLADue]], "On Time", "Late")</f>
        <v>On Time</v>
      </c>
    </row>
    <row r="4717" spans="1:28" x14ac:dyDescent="0.2">
      <c r="A4717" t="s">
        <v>5267</v>
      </c>
      <c r="B4717" t="s">
        <v>19</v>
      </c>
      <c r="C4717" t="s">
        <v>101</v>
      </c>
      <c r="D4717" t="s">
        <v>102</v>
      </c>
      <c r="E4717" s="5">
        <v>27.59</v>
      </c>
      <c r="F4717" t="s">
        <v>81</v>
      </c>
      <c r="G4717">
        <v>2</v>
      </c>
      <c r="H4717" s="1">
        <v>45844</v>
      </c>
      <c r="I4717" s="1" t="str">
        <f>TEXT(data[[#This Row],[OrderDate]],"mmm")</f>
        <v>Jul</v>
      </c>
      <c r="J4717" s="6">
        <v>0.38263888888888886</v>
      </c>
      <c r="K4717" s="6" t="str">
        <f>TEXT(data[[#This Row],[OrderTime]],"h")</f>
        <v>9</v>
      </c>
      <c r="L4717" s="1">
        <v>45845</v>
      </c>
      <c r="M4717" s="6">
        <v>0.38263888888888886</v>
      </c>
      <c r="N4717" t="s">
        <v>44</v>
      </c>
      <c r="O4717" t="s">
        <v>229</v>
      </c>
      <c r="P4717" t="s">
        <v>25</v>
      </c>
      <c r="Q4717" t="s">
        <v>26</v>
      </c>
      <c r="R4717" t="s">
        <v>83</v>
      </c>
      <c r="S4717" t="s">
        <v>28</v>
      </c>
      <c r="T4717" t="s">
        <v>38</v>
      </c>
      <c r="U4717" t="s">
        <v>39</v>
      </c>
      <c r="V4717" s="5">
        <f>data[[#This Row],[PriceUSD]]*data[[#This Row],[Quantity]]</f>
        <v>55.18</v>
      </c>
      <c r="W4717" s="7">
        <f>data[[#This Row],[OrderDate]] + TIME(VALUE(LEFT(data[[#This Row],[OrderTime]],2)), VALUE(RIGHT(data[[#This Row],[OrderTime]],2)), 0)</f>
        <v>45844.061805555553</v>
      </c>
      <c r="X4717" s="7">
        <f>_xlfn.MINIFS(data[OrderDateTime], data[CustomerName], data[[#This Row],[CustomerName]])</f>
        <v>45594.015277777777</v>
      </c>
      <c r="Y4717" t="str">
        <f>IF(data[[#This Row],[OrderDateTime]]=data[[#This Row],[FirstOrderDateTime]], "New", "Returning")</f>
        <v>Returning</v>
      </c>
      <c r="Z4717" s="7">
        <f>data[[#This Row],[DeliveryDate]] + data[[#This Row],[DeliveryTime]]</f>
        <v>45845.382638888892</v>
      </c>
      <c r="AA4717" s="7">
        <f>data[[#This Row],[OrderDateTime]] + 1</f>
        <v>45845.061805555553</v>
      </c>
      <c r="AB4717" s="7" t="str">
        <f>IF(data[[#This Row],[DeliveryDateTime]] &lt;= data[[#This Row],[SLADue]], "On Time", "Late")</f>
        <v>Late</v>
      </c>
    </row>
    <row r="4718" spans="1:28" x14ac:dyDescent="0.2">
      <c r="A4718" t="s">
        <v>5268</v>
      </c>
      <c r="B4718" t="s">
        <v>19</v>
      </c>
      <c r="C4718" t="s">
        <v>41</v>
      </c>
      <c r="D4718" t="s">
        <v>42</v>
      </c>
      <c r="E4718" s="5">
        <v>31.84</v>
      </c>
      <c r="F4718" t="s">
        <v>51</v>
      </c>
      <c r="G4718">
        <v>1</v>
      </c>
      <c r="H4718" s="1">
        <v>45676</v>
      </c>
      <c r="I4718" s="1" t="str">
        <f>TEXT(data[[#This Row],[OrderDate]],"mmm")</f>
        <v>Jan</v>
      </c>
      <c r="J4718" s="6">
        <v>0.69652777777777775</v>
      </c>
      <c r="K4718" s="6" t="str">
        <f>TEXT(data[[#This Row],[OrderTime]],"h")</f>
        <v>16</v>
      </c>
      <c r="L4718" s="1">
        <v>45677</v>
      </c>
      <c r="M4718" s="6">
        <v>0.86319444444444449</v>
      </c>
      <c r="N4718" t="s">
        <v>95</v>
      </c>
      <c r="O4718" t="s">
        <v>418</v>
      </c>
      <c r="P4718" t="s">
        <v>25</v>
      </c>
      <c r="Q4718" t="s">
        <v>53</v>
      </c>
      <c r="R4718" t="s">
        <v>46</v>
      </c>
      <c r="S4718" t="s">
        <v>28</v>
      </c>
      <c r="T4718" t="s">
        <v>38</v>
      </c>
      <c r="U4718" t="s">
        <v>30</v>
      </c>
      <c r="V4718" s="5">
        <f>data[[#This Row],[PriceUSD]]*data[[#This Row],[Quantity]]</f>
        <v>31.84</v>
      </c>
      <c r="W4718" s="7">
        <f>data[[#This Row],[OrderDate]] + TIME(VALUE(LEFT(data[[#This Row],[OrderTime]],2)), VALUE(RIGHT(data[[#This Row],[OrderTime]],2)), 0)</f>
        <v>45676.054166666669</v>
      </c>
      <c r="X4718" s="7">
        <f>_xlfn.MINIFS(data[OrderDateTime], data[CustomerName], data[[#This Row],[CustomerName]])</f>
        <v>45566.061805555553</v>
      </c>
      <c r="Y4718" t="str">
        <f>IF(data[[#This Row],[OrderDateTime]]=data[[#This Row],[FirstOrderDateTime]], "New", "Returning")</f>
        <v>Returning</v>
      </c>
      <c r="Z4718" s="7">
        <f>data[[#This Row],[DeliveryDate]] + data[[#This Row],[DeliveryTime]]</f>
        <v>45677.863194444442</v>
      </c>
      <c r="AA4718" s="7">
        <f>data[[#This Row],[OrderDateTime]] + 1</f>
        <v>45677.054166666669</v>
      </c>
      <c r="AB4718" s="7" t="str">
        <f>IF(data[[#This Row],[DeliveryDateTime]] &lt;= data[[#This Row],[SLADue]], "On Time", "Late")</f>
        <v>Late</v>
      </c>
    </row>
    <row r="4719" spans="1:28" x14ac:dyDescent="0.2">
      <c r="A4719" t="s">
        <v>5269</v>
      </c>
      <c r="B4719" t="s">
        <v>19</v>
      </c>
      <c r="C4719" t="s">
        <v>69</v>
      </c>
      <c r="D4719" t="s">
        <v>70</v>
      </c>
      <c r="E4719" s="5">
        <v>56.2</v>
      </c>
      <c r="F4719" t="s">
        <v>51</v>
      </c>
      <c r="G4719">
        <v>1</v>
      </c>
      <c r="H4719" s="1">
        <v>45847</v>
      </c>
      <c r="I4719" s="1" t="str">
        <f>TEXT(data[[#This Row],[OrderDate]],"mmm")</f>
        <v>Jul</v>
      </c>
      <c r="J4719" s="6">
        <v>0.39930555555555558</v>
      </c>
      <c r="K4719" s="6" t="str">
        <f>TEXT(data[[#This Row],[OrderTime]],"h")</f>
        <v>9</v>
      </c>
      <c r="L4719" s="1">
        <v>45847</v>
      </c>
      <c r="M4719" s="6">
        <v>0.69097222222222221</v>
      </c>
      <c r="N4719" t="s">
        <v>95</v>
      </c>
      <c r="O4719" t="s">
        <v>584</v>
      </c>
      <c r="P4719" t="s">
        <v>25</v>
      </c>
      <c r="Q4719" t="s">
        <v>26</v>
      </c>
      <c r="R4719" t="s">
        <v>37</v>
      </c>
      <c r="S4719" t="s">
        <v>47</v>
      </c>
      <c r="T4719" t="s">
        <v>29</v>
      </c>
      <c r="U4719" t="s">
        <v>67</v>
      </c>
      <c r="V4719" s="5">
        <f>data[[#This Row],[PriceUSD]]*data[[#This Row],[Quantity]]</f>
        <v>56.2</v>
      </c>
      <c r="W4719" s="7">
        <f>data[[#This Row],[OrderDate]] + TIME(VALUE(LEFT(data[[#This Row],[OrderTime]],2)), VALUE(RIGHT(data[[#This Row],[OrderTime]],2)), 0)</f>
        <v>45847.038888888892</v>
      </c>
      <c r="X4719" s="7">
        <f>_xlfn.MINIFS(data[OrderDateTime], data[CustomerName], data[[#This Row],[CustomerName]])</f>
        <v>45511.017361111109</v>
      </c>
      <c r="Y4719" t="str">
        <f>IF(data[[#This Row],[OrderDateTime]]=data[[#This Row],[FirstOrderDateTime]], "New", "Returning")</f>
        <v>Returning</v>
      </c>
      <c r="Z4719" s="7">
        <f>data[[#This Row],[DeliveryDate]] + data[[#This Row],[DeliveryTime]]</f>
        <v>45847.690972222219</v>
      </c>
      <c r="AA4719" s="7">
        <f>data[[#This Row],[OrderDateTime]] + 1</f>
        <v>45848.038888888892</v>
      </c>
      <c r="AB4719" s="7" t="str">
        <f>IF(data[[#This Row],[DeliveryDateTime]] &lt;= data[[#This Row],[SLADue]], "On Time", "Late")</f>
        <v>On Time</v>
      </c>
    </row>
    <row r="4720" spans="1:28" x14ac:dyDescent="0.2">
      <c r="A4720" t="s">
        <v>5270</v>
      </c>
      <c r="B4720" t="s">
        <v>19</v>
      </c>
      <c r="C4720" t="s">
        <v>20</v>
      </c>
      <c r="D4720" t="s">
        <v>21</v>
      </c>
      <c r="E4720" s="5">
        <v>16.21</v>
      </c>
      <c r="F4720" t="s">
        <v>43</v>
      </c>
      <c r="G4720">
        <v>2</v>
      </c>
      <c r="H4720" s="1">
        <v>45699</v>
      </c>
      <c r="I4720" s="1" t="str">
        <f>TEXT(data[[#This Row],[OrderDate]],"mmm")</f>
        <v>Feb</v>
      </c>
      <c r="J4720" s="6">
        <v>0.43263888888888891</v>
      </c>
      <c r="K4720" s="6" t="str">
        <f>TEXT(data[[#This Row],[OrderTime]],"h")</f>
        <v>10</v>
      </c>
      <c r="L4720" s="1">
        <v>45700</v>
      </c>
      <c r="M4720" s="6">
        <v>0.55763888888888891</v>
      </c>
      <c r="N4720" t="s">
        <v>163</v>
      </c>
      <c r="O4720" t="s">
        <v>942</v>
      </c>
      <c r="P4720" t="s">
        <v>77</v>
      </c>
      <c r="Q4720" t="s">
        <v>26</v>
      </c>
      <c r="R4720" t="s">
        <v>27</v>
      </c>
      <c r="S4720" t="s">
        <v>28</v>
      </c>
      <c r="T4720" t="s">
        <v>136</v>
      </c>
      <c r="U4720" t="s">
        <v>67</v>
      </c>
      <c r="V4720" s="5">
        <f>data[[#This Row],[PriceUSD]]*data[[#This Row],[Quantity]]</f>
        <v>32.42</v>
      </c>
      <c r="W4720" s="7">
        <f>data[[#This Row],[OrderDate]] + TIME(VALUE(LEFT(data[[#This Row],[OrderTime]],2)), VALUE(RIGHT(data[[#This Row],[OrderTime]],2)), 0)</f>
        <v>45699.061805555553</v>
      </c>
      <c r="X4720" s="7">
        <f>_xlfn.MINIFS(data[OrderDateTime], data[CustomerName], data[[#This Row],[CustomerName]])</f>
        <v>45508.054166666669</v>
      </c>
      <c r="Y4720" t="str">
        <f>IF(data[[#This Row],[OrderDateTime]]=data[[#This Row],[FirstOrderDateTime]], "New", "Returning")</f>
        <v>Returning</v>
      </c>
      <c r="Z4720" s="7">
        <f>data[[#This Row],[DeliveryDate]] + data[[#This Row],[DeliveryTime]]</f>
        <v>45700.557638888888</v>
      </c>
      <c r="AA4720" s="7">
        <f>data[[#This Row],[OrderDateTime]] + 1</f>
        <v>45700.061805555553</v>
      </c>
      <c r="AB4720" s="7" t="str">
        <f>IF(data[[#This Row],[DeliveryDateTime]] &lt;= data[[#This Row],[SLADue]], "On Time", "Late")</f>
        <v>Late</v>
      </c>
    </row>
    <row r="4721" spans="1:28" x14ac:dyDescent="0.2">
      <c r="A4721" t="s">
        <v>5271</v>
      </c>
      <c r="B4721" t="s">
        <v>19</v>
      </c>
      <c r="C4721" t="s">
        <v>85</v>
      </c>
      <c r="D4721" t="s">
        <v>86</v>
      </c>
      <c r="E4721" s="5">
        <v>54.6</v>
      </c>
      <c r="F4721" t="s">
        <v>71</v>
      </c>
      <c r="G4721">
        <v>1</v>
      </c>
      <c r="H4721" s="1">
        <v>45741</v>
      </c>
      <c r="I4721" s="1" t="str">
        <f>TEXT(data[[#This Row],[OrderDate]],"mmm")</f>
        <v>Mar</v>
      </c>
      <c r="J4721" s="6">
        <v>0.48194444444444445</v>
      </c>
      <c r="K4721" s="6" t="str">
        <f>TEXT(data[[#This Row],[OrderTime]],"h")</f>
        <v>11</v>
      </c>
      <c r="L4721" s="1">
        <v>45741</v>
      </c>
      <c r="M4721" s="6">
        <v>0.77361111111111114</v>
      </c>
      <c r="N4721" t="s">
        <v>213</v>
      </c>
      <c r="O4721" t="s">
        <v>335</v>
      </c>
      <c r="P4721" t="s">
        <v>36</v>
      </c>
      <c r="Q4721" t="s">
        <v>26</v>
      </c>
      <c r="R4721" t="s">
        <v>90</v>
      </c>
      <c r="S4721" t="s">
        <v>47</v>
      </c>
      <c r="T4721" t="s">
        <v>38</v>
      </c>
      <c r="U4721" t="s">
        <v>30</v>
      </c>
      <c r="V4721" s="5">
        <f>data[[#This Row],[PriceUSD]]*data[[#This Row],[Quantity]]</f>
        <v>54.6</v>
      </c>
      <c r="W4721" s="7">
        <f>data[[#This Row],[OrderDate]] + TIME(VALUE(LEFT(data[[#This Row],[OrderTime]],2)), VALUE(RIGHT(data[[#This Row],[OrderTime]],2)), 0)</f>
        <v>45741.030555555553</v>
      </c>
      <c r="X4721" s="7">
        <f>_xlfn.MINIFS(data[OrderDateTime], data[CustomerName], data[[#This Row],[CustomerName]])</f>
        <v>45530.061805555553</v>
      </c>
      <c r="Y4721" t="str">
        <f>IF(data[[#This Row],[OrderDateTime]]=data[[#This Row],[FirstOrderDateTime]], "New", "Returning")</f>
        <v>Returning</v>
      </c>
      <c r="Z4721" s="7">
        <f>data[[#This Row],[DeliveryDate]] + data[[#This Row],[DeliveryTime]]</f>
        <v>45741.773611111108</v>
      </c>
      <c r="AA4721" s="7">
        <f>data[[#This Row],[OrderDateTime]] + 1</f>
        <v>45742.030555555553</v>
      </c>
      <c r="AB4721" s="7" t="str">
        <f>IF(data[[#This Row],[DeliveryDateTime]] &lt;= data[[#This Row],[SLADue]], "On Time", "Late")</f>
        <v>On Time</v>
      </c>
    </row>
    <row r="4722" spans="1:28" x14ac:dyDescent="0.2">
      <c r="A4722" t="s">
        <v>5272</v>
      </c>
      <c r="B4722" t="s">
        <v>19</v>
      </c>
      <c r="C4722" t="s">
        <v>69</v>
      </c>
      <c r="D4722" t="s">
        <v>70</v>
      </c>
      <c r="E4722" s="5">
        <v>55.07</v>
      </c>
      <c r="F4722" t="s">
        <v>119</v>
      </c>
      <c r="G4722">
        <v>2</v>
      </c>
      <c r="H4722" s="1">
        <v>45632</v>
      </c>
      <c r="I4722" s="1" t="str">
        <f>TEXT(data[[#This Row],[OrderDate]],"mmm")</f>
        <v>Dec</v>
      </c>
      <c r="J4722" s="6">
        <v>0.78611111111111109</v>
      </c>
      <c r="K4722" s="6" t="str">
        <f>TEXT(data[[#This Row],[OrderTime]],"h")</f>
        <v>18</v>
      </c>
      <c r="L4722" s="1">
        <v>45633</v>
      </c>
      <c r="M4722" s="6">
        <v>0.58680555555555558</v>
      </c>
      <c r="N4722" t="s">
        <v>34</v>
      </c>
      <c r="O4722" t="s">
        <v>146</v>
      </c>
      <c r="P4722" t="s">
        <v>36</v>
      </c>
      <c r="Q4722" t="s">
        <v>53</v>
      </c>
      <c r="R4722" t="s">
        <v>37</v>
      </c>
      <c r="S4722" t="s">
        <v>28</v>
      </c>
      <c r="T4722" t="s">
        <v>59</v>
      </c>
      <c r="U4722" t="s">
        <v>39</v>
      </c>
      <c r="V4722" s="5">
        <f>data[[#This Row],[PriceUSD]]*data[[#This Row],[Quantity]]</f>
        <v>110.14</v>
      </c>
      <c r="W4722" s="7">
        <f>data[[#This Row],[OrderDate]] + TIME(VALUE(LEFT(data[[#This Row],[OrderTime]],2)), VALUE(RIGHT(data[[#This Row],[OrderTime]],2)), 0)</f>
        <v>45632.007638888892</v>
      </c>
      <c r="X4722" s="7">
        <f>_xlfn.MINIFS(data[OrderDateTime], data[CustomerName], data[[#This Row],[CustomerName]])</f>
        <v>45514.052083333336</v>
      </c>
      <c r="Y4722" t="str">
        <f>IF(data[[#This Row],[OrderDateTime]]=data[[#This Row],[FirstOrderDateTime]], "New", "Returning")</f>
        <v>Returning</v>
      </c>
      <c r="Z4722" s="7">
        <f>data[[#This Row],[DeliveryDate]] + data[[#This Row],[DeliveryTime]]</f>
        <v>45633.586805555555</v>
      </c>
      <c r="AA4722" s="7">
        <f>data[[#This Row],[OrderDateTime]] + 1</f>
        <v>45633.007638888892</v>
      </c>
      <c r="AB4722" s="7" t="str">
        <f>IF(data[[#This Row],[DeliveryDateTime]] &lt;= data[[#This Row],[SLADue]], "On Time", "Late")</f>
        <v>Late</v>
      </c>
    </row>
    <row r="4723" spans="1:28" x14ac:dyDescent="0.2">
      <c r="A4723" t="s">
        <v>5273</v>
      </c>
      <c r="B4723" t="s">
        <v>19</v>
      </c>
      <c r="C4723" t="s">
        <v>69</v>
      </c>
      <c r="D4723" t="s">
        <v>70</v>
      </c>
      <c r="E4723" s="5">
        <v>58.5</v>
      </c>
      <c r="F4723" t="s">
        <v>119</v>
      </c>
      <c r="G4723">
        <v>3</v>
      </c>
      <c r="H4723" s="1">
        <v>45714</v>
      </c>
      <c r="I4723" s="1" t="str">
        <f>TEXT(data[[#This Row],[OrderDate]],"mmm")</f>
        <v>Feb</v>
      </c>
      <c r="J4723" s="6">
        <v>0.61805555555555558</v>
      </c>
      <c r="K4723" s="6" t="str">
        <f>TEXT(data[[#This Row],[OrderTime]],"h")</f>
        <v>14</v>
      </c>
      <c r="L4723" s="1">
        <v>45716</v>
      </c>
      <c r="M4723" s="6">
        <v>0.70138888888888884</v>
      </c>
      <c r="N4723" t="s">
        <v>95</v>
      </c>
      <c r="O4723" t="s">
        <v>206</v>
      </c>
      <c r="P4723" t="s">
        <v>25</v>
      </c>
      <c r="Q4723" t="s">
        <v>26</v>
      </c>
      <c r="R4723" t="s">
        <v>37</v>
      </c>
      <c r="S4723" t="s">
        <v>105</v>
      </c>
      <c r="T4723" t="s">
        <v>106</v>
      </c>
      <c r="U4723" t="s">
        <v>39</v>
      </c>
      <c r="V4723" s="5">
        <f>data[[#This Row],[PriceUSD]]*data[[#This Row],[Quantity]]</f>
        <v>175.5</v>
      </c>
      <c r="W4723" s="7">
        <f>data[[#This Row],[OrderDate]] + TIME(VALUE(LEFT(data[[#This Row],[OrderTime]],2)), VALUE(RIGHT(data[[#This Row],[OrderTime]],2)), 0)</f>
        <v>45714.038888888892</v>
      </c>
      <c r="X4723" s="7">
        <f>_xlfn.MINIFS(data[OrderDateTime], data[CustomerName], data[[#This Row],[CustomerName]])</f>
        <v>45527.015277777777</v>
      </c>
      <c r="Y4723" t="str">
        <f>IF(data[[#This Row],[OrderDateTime]]=data[[#This Row],[FirstOrderDateTime]], "New", "Returning")</f>
        <v>Returning</v>
      </c>
      <c r="Z4723" s="7">
        <f>data[[#This Row],[DeliveryDate]] + data[[#This Row],[DeliveryTime]]</f>
        <v>45716.701388888891</v>
      </c>
      <c r="AA4723" s="7">
        <f>data[[#This Row],[OrderDateTime]] + 1</f>
        <v>45715.038888888892</v>
      </c>
      <c r="AB4723" s="7" t="str">
        <f>IF(data[[#This Row],[DeliveryDateTime]] &lt;= data[[#This Row],[SLADue]], "On Time", "Late")</f>
        <v>Late</v>
      </c>
    </row>
    <row r="4724" spans="1:28" x14ac:dyDescent="0.2">
      <c r="A4724" t="s">
        <v>5274</v>
      </c>
      <c r="B4724" t="s">
        <v>19</v>
      </c>
      <c r="C4724" t="s">
        <v>49</v>
      </c>
      <c r="D4724" t="s">
        <v>50</v>
      </c>
      <c r="E4724" s="5">
        <v>32.340000000000003</v>
      </c>
      <c r="F4724" t="s">
        <v>74</v>
      </c>
      <c r="G4724">
        <v>4</v>
      </c>
      <c r="H4724" s="1">
        <v>45850</v>
      </c>
      <c r="I4724" s="1" t="str">
        <f>TEXT(data[[#This Row],[OrderDate]],"mmm")</f>
        <v>Jul</v>
      </c>
      <c r="J4724" s="6">
        <v>0.46458333333333335</v>
      </c>
      <c r="K4724" s="6" t="str">
        <f>TEXT(data[[#This Row],[OrderTime]],"h")</f>
        <v>11</v>
      </c>
      <c r="L4724" s="1">
        <v>45850</v>
      </c>
      <c r="M4724" s="6">
        <v>0.58958333333333335</v>
      </c>
      <c r="N4724" t="s">
        <v>148</v>
      </c>
      <c r="O4724" t="s">
        <v>108</v>
      </c>
      <c r="P4724" t="s">
        <v>25</v>
      </c>
      <c r="Q4724" t="s">
        <v>26</v>
      </c>
      <c r="R4724" t="s">
        <v>54</v>
      </c>
      <c r="S4724" t="s">
        <v>47</v>
      </c>
      <c r="T4724" t="s">
        <v>59</v>
      </c>
      <c r="U4724" t="s">
        <v>39</v>
      </c>
      <c r="V4724" s="5">
        <f>data[[#This Row],[PriceUSD]]*data[[#This Row],[Quantity]]</f>
        <v>129.36000000000001</v>
      </c>
      <c r="W4724" s="7">
        <f>data[[#This Row],[OrderDate]] + TIME(VALUE(LEFT(data[[#This Row],[OrderTime]],2)), VALUE(RIGHT(data[[#This Row],[OrderTime]],2)), 0)</f>
        <v>45850.022916666669</v>
      </c>
      <c r="X4724" s="7">
        <f>_xlfn.MINIFS(data[OrderDateTime], data[CustomerName], data[[#This Row],[CustomerName]])</f>
        <v>45517.022916666669</v>
      </c>
      <c r="Y4724" t="str">
        <f>IF(data[[#This Row],[OrderDateTime]]=data[[#This Row],[FirstOrderDateTime]], "New", "Returning")</f>
        <v>Returning</v>
      </c>
      <c r="Z4724" s="7">
        <f>data[[#This Row],[DeliveryDate]] + data[[#This Row],[DeliveryTime]]</f>
        <v>45850.589583333334</v>
      </c>
      <c r="AA4724" s="7">
        <f>data[[#This Row],[OrderDateTime]] + 1</f>
        <v>45851.022916666669</v>
      </c>
      <c r="AB4724" s="7" t="str">
        <f>IF(data[[#This Row],[DeliveryDateTime]] &lt;= data[[#This Row],[SLADue]], "On Time", "Late")</f>
        <v>On Time</v>
      </c>
    </row>
    <row r="4725" spans="1:28" x14ac:dyDescent="0.2">
      <c r="A4725" t="s">
        <v>5275</v>
      </c>
      <c r="B4725" t="s">
        <v>19</v>
      </c>
      <c r="C4725" t="s">
        <v>49</v>
      </c>
      <c r="D4725" t="s">
        <v>50</v>
      </c>
      <c r="E4725" s="5">
        <v>28.79</v>
      </c>
      <c r="F4725" t="s">
        <v>138</v>
      </c>
      <c r="G4725">
        <v>2</v>
      </c>
      <c r="H4725" s="1">
        <v>45732</v>
      </c>
      <c r="I4725" s="1" t="str">
        <f>TEXT(data[[#This Row],[OrderDate]],"mmm")</f>
        <v>Mar</v>
      </c>
      <c r="J4725" s="6">
        <v>0.65416666666666667</v>
      </c>
      <c r="K4725" s="6" t="str">
        <f>TEXT(data[[#This Row],[OrderTime]],"h")</f>
        <v>15</v>
      </c>
      <c r="L4725" s="1">
        <v>45733</v>
      </c>
      <c r="M4725" s="6">
        <v>0.86250000000000004</v>
      </c>
      <c r="N4725" t="s">
        <v>98</v>
      </c>
      <c r="O4725" t="s">
        <v>957</v>
      </c>
      <c r="P4725" t="s">
        <v>77</v>
      </c>
      <c r="Q4725" t="s">
        <v>26</v>
      </c>
      <c r="R4725" t="s">
        <v>54</v>
      </c>
      <c r="S4725" t="s">
        <v>28</v>
      </c>
      <c r="T4725" t="s">
        <v>136</v>
      </c>
      <c r="U4725" t="s">
        <v>30</v>
      </c>
      <c r="V4725" s="5">
        <f>data[[#This Row],[PriceUSD]]*data[[#This Row],[Quantity]]</f>
        <v>57.58</v>
      </c>
      <c r="W4725" s="7">
        <f>data[[#This Row],[OrderDate]] + TIME(VALUE(LEFT(data[[#This Row],[OrderTime]],2)), VALUE(RIGHT(data[[#This Row],[OrderTime]],2)), 0)</f>
        <v>45732.046527777777</v>
      </c>
      <c r="X4725" s="7">
        <f>_xlfn.MINIFS(data[OrderDateTime], data[CustomerName], data[[#This Row],[CustomerName]])</f>
        <v>45509.061805555553</v>
      </c>
      <c r="Y4725" t="str">
        <f>IF(data[[#This Row],[OrderDateTime]]=data[[#This Row],[FirstOrderDateTime]], "New", "Returning")</f>
        <v>Returning</v>
      </c>
      <c r="Z4725" s="7">
        <f>data[[#This Row],[DeliveryDate]] + data[[#This Row],[DeliveryTime]]</f>
        <v>45733.862500000003</v>
      </c>
      <c r="AA4725" s="7">
        <f>data[[#This Row],[OrderDateTime]] + 1</f>
        <v>45733.046527777777</v>
      </c>
      <c r="AB4725" s="7" t="str">
        <f>IF(data[[#This Row],[DeliveryDateTime]] &lt;= data[[#This Row],[SLADue]], "On Time", "Late")</f>
        <v>Late</v>
      </c>
    </row>
    <row r="4726" spans="1:28" x14ac:dyDescent="0.2">
      <c r="A4726" t="s">
        <v>5276</v>
      </c>
      <c r="B4726" t="s">
        <v>19</v>
      </c>
      <c r="C4726" t="s">
        <v>61</v>
      </c>
      <c r="D4726" t="s">
        <v>62</v>
      </c>
      <c r="E4726" s="5">
        <v>140.81</v>
      </c>
      <c r="F4726" t="s">
        <v>94</v>
      </c>
      <c r="G4726">
        <v>3</v>
      </c>
      <c r="H4726" s="1">
        <v>45732</v>
      </c>
      <c r="I4726" s="1" t="str">
        <f>TEXT(data[[#This Row],[OrderDate]],"mmm")</f>
        <v>Mar</v>
      </c>
      <c r="J4726" s="6">
        <v>0.42083333333333334</v>
      </c>
      <c r="K4726" s="6" t="str">
        <f>TEXT(data[[#This Row],[OrderTime]],"h")</f>
        <v>10</v>
      </c>
      <c r="L4726" s="1">
        <v>45732</v>
      </c>
      <c r="M4726" s="6">
        <v>0.58750000000000002</v>
      </c>
      <c r="N4726" t="s">
        <v>238</v>
      </c>
      <c r="O4726" t="s">
        <v>537</v>
      </c>
      <c r="P4726" t="s">
        <v>36</v>
      </c>
      <c r="Q4726" t="s">
        <v>26</v>
      </c>
      <c r="R4726" t="s">
        <v>66</v>
      </c>
      <c r="S4726" t="s">
        <v>47</v>
      </c>
      <c r="T4726" t="s">
        <v>59</v>
      </c>
      <c r="U4726" t="s">
        <v>39</v>
      </c>
      <c r="V4726" s="5">
        <f>data[[#This Row],[PriceUSD]]*data[[#This Row],[Quantity]]</f>
        <v>422.43</v>
      </c>
      <c r="W4726" s="7">
        <f>data[[#This Row],[OrderDate]] + TIME(VALUE(LEFT(data[[#This Row],[OrderTime]],2)), VALUE(RIGHT(data[[#This Row],[OrderTime]],2)), 0)</f>
        <v>45732.022916666669</v>
      </c>
      <c r="X4726" s="7">
        <f>_xlfn.MINIFS(data[OrderDateTime], data[CustomerName], data[[#This Row],[CustomerName]])</f>
        <v>45527.038888888892</v>
      </c>
      <c r="Y4726" t="str">
        <f>IF(data[[#This Row],[OrderDateTime]]=data[[#This Row],[FirstOrderDateTime]], "New", "Returning")</f>
        <v>Returning</v>
      </c>
      <c r="Z4726" s="7">
        <f>data[[#This Row],[DeliveryDate]] + data[[#This Row],[DeliveryTime]]</f>
        <v>45732.587500000001</v>
      </c>
      <c r="AA4726" s="7">
        <f>data[[#This Row],[OrderDateTime]] + 1</f>
        <v>45733.022916666669</v>
      </c>
      <c r="AB4726" s="7" t="str">
        <f>IF(data[[#This Row],[DeliveryDateTime]] &lt;= data[[#This Row],[SLADue]], "On Time", "Late")</f>
        <v>On Time</v>
      </c>
    </row>
    <row r="4727" spans="1:28" x14ac:dyDescent="0.2">
      <c r="A4727" t="s">
        <v>5277</v>
      </c>
      <c r="B4727" t="s">
        <v>19</v>
      </c>
      <c r="C4727" t="s">
        <v>41</v>
      </c>
      <c r="D4727" t="s">
        <v>42</v>
      </c>
      <c r="E4727" s="5">
        <v>31.84</v>
      </c>
      <c r="F4727" t="s">
        <v>56</v>
      </c>
      <c r="G4727">
        <v>1</v>
      </c>
      <c r="H4727" s="1">
        <v>45533</v>
      </c>
      <c r="I4727" s="1" t="str">
        <f>TEXT(data[[#This Row],[OrderDate]],"mmm")</f>
        <v>Aug</v>
      </c>
      <c r="J4727" s="6">
        <v>0.5395833333333333</v>
      </c>
      <c r="K4727" s="6" t="str">
        <f>TEXT(data[[#This Row],[OrderTime]],"h")</f>
        <v>12</v>
      </c>
      <c r="L4727" s="1">
        <v>45533</v>
      </c>
      <c r="M4727" s="6">
        <v>0.7895833333333333</v>
      </c>
      <c r="N4727" t="s">
        <v>23</v>
      </c>
      <c r="O4727" t="s">
        <v>104</v>
      </c>
      <c r="P4727" t="s">
        <v>25</v>
      </c>
      <c r="Q4727" t="s">
        <v>53</v>
      </c>
      <c r="R4727" t="s">
        <v>46</v>
      </c>
      <c r="S4727" t="s">
        <v>47</v>
      </c>
      <c r="T4727" t="s">
        <v>143</v>
      </c>
      <c r="U4727" t="s">
        <v>39</v>
      </c>
      <c r="V4727" s="5">
        <f>data[[#This Row],[PriceUSD]]*data[[#This Row],[Quantity]]</f>
        <v>31.84</v>
      </c>
      <c r="W4727" s="7">
        <f>data[[#This Row],[OrderDate]] + TIME(VALUE(LEFT(data[[#This Row],[OrderTime]],2)), VALUE(RIGHT(data[[#This Row],[OrderTime]],2)), 0)</f>
        <v>45533.022916666669</v>
      </c>
      <c r="X4727" s="7">
        <f>_xlfn.MINIFS(data[OrderDateTime], data[CustomerName], data[[#This Row],[CustomerName]])</f>
        <v>45519.015277777777</v>
      </c>
      <c r="Y4727" t="str">
        <f>IF(data[[#This Row],[OrderDateTime]]=data[[#This Row],[FirstOrderDateTime]], "New", "Returning")</f>
        <v>Returning</v>
      </c>
      <c r="Z4727" s="7">
        <f>data[[#This Row],[DeliveryDate]] + data[[#This Row],[DeliveryTime]]</f>
        <v>45533.789583333331</v>
      </c>
      <c r="AA4727" s="7">
        <f>data[[#This Row],[OrderDateTime]] + 1</f>
        <v>45534.022916666669</v>
      </c>
      <c r="AB4727" s="7" t="str">
        <f>IF(data[[#This Row],[DeliveryDateTime]] &lt;= data[[#This Row],[SLADue]], "On Time", "Late")</f>
        <v>On Time</v>
      </c>
    </row>
    <row r="4728" spans="1:28" x14ac:dyDescent="0.2">
      <c r="A4728" t="s">
        <v>5278</v>
      </c>
      <c r="B4728" t="s">
        <v>19</v>
      </c>
      <c r="C4728" t="s">
        <v>126</v>
      </c>
      <c r="D4728" t="s">
        <v>127</v>
      </c>
      <c r="E4728" s="5">
        <v>22.55</v>
      </c>
      <c r="F4728" t="s">
        <v>71</v>
      </c>
      <c r="G4728">
        <v>1</v>
      </c>
      <c r="H4728" s="1">
        <v>45540</v>
      </c>
      <c r="I4728" s="1" t="str">
        <f>TEXT(data[[#This Row],[OrderDate]],"mmm")</f>
        <v>Sep</v>
      </c>
      <c r="J4728" s="6">
        <v>0.4548611111111111</v>
      </c>
      <c r="K4728" s="6" t="str">
        <f>TEXT(data[[#This Row],[OrderTime]],"h")</f>
        <v>10</v>
      </c>
      <c r="L4728" s="1">
        <v>45541</v>
      </c>
      <c r="M4728" s="6">
        <v>0.4548611111111111</v>
      </c>
      <c r="N4728" t="s">
        <v>120</v>
      </c>
      <c r="O4728" t="s">
        <v>2250</v>
      </c>
      <c r="P4728" t="s">
        <v>25</v>
      </c>
      <c r="Q4728" t="s">
        <v>53</v>
      </c>
      <c r="R4728" t="s">
        <v>129</v>
      </c>
      <c r="S4728" t="s">
        <v>28</v>
      </c>
      <c r="T4728" t="s">
        <v>106</v>
      </c>
      <c r="U4728" t="s">
        <v>39</v>
      </c>
      <c r="V4728" s="5">
        <f>data[[#This Row],[PriceUSD]]*data[[#This Row],[Quantity]]</f>
        <v>22.55</v>
      </c>
      <c r="W4728" s="7">
        <f>data[[#This Row],[OrderDate]] + TIME(VALUE(LEFT(data[[#This Row],[OrderTime]],2)), VALUE(RIGHT(data[[#This Row],[OrderTime]],2)), 0)</f>
        <v>45540.007638888892</v>
      </c>
      <c r="X4728" s="7">
        <f>_xlfn.MINIFS(data[OrderDateTime], data[CustomerName], data[[#This Row],[CustomerName]])</f>
        <v>45540.007638888892</v>
      </c>
      <c r="Y4728" t="str">
        <f>IF(data[[#This Row],[OrderDateTime]]=data[[#This Row],[FirstOrderDateTime]], "New", "Returning")</f>
        <v>New</v>
      </c>
      <c r="Z4728" s="7">
        <f>data[[#This Row],[DeliveryDate]] + data[[#This Row],[DeliveryTime]]</f>
        <v>45541.454861111109</v>
      </c>
      <c r="AA4728" s="7">
        <f>data[[#This Row],[OrderDateTime]] + 1</f>
        <v>45541.007638888892</v>
      </c>
      <c r="AB4728" s="7" t="str">
        <f>IF(data[[#This Row],[DeliveryDateTime]] &lt;= data[[#This Row],[SLADue]], "On Time", "Late")</f>
        <v>Late</v>
      </c>
    </row>
    <row r="4729" spans="1:28" x14ac:dyDescent="0.2">
      <c r="A4729" t="s">
        <v>5279</v>
      </c>
      <c r="B4729" t="s">
        <v>19</v>
      </c>
      <c r="C4729" t="s">
        <v>79</v>
      </c>
      <c r="D4729" t="s">
        <v>80</v>
      </c>
      <c r="E4729" s="5">
        <v>26.05</v>
      </c>
      <c r="F4729" t="s">
        <v>81</v>
      </c>
      <c r="G4729">
        <v>1</v>
      </c>
      <c r="H4729" s="1">
        <v>45802</v>
      </c>
      <c r="I4729" s="1" t="str">
        <f>TEXT(data[[#This Row],[OrderDate]],"mmm")</f>
        <v>May</v>
      </c>
      <c r="J4729" s="6">
        <v>0.87986111111111109</v>
      </c>
      <c r="K4729" s="6" t="str">
        <f>TEXT(data[[#This Row],[OrderTime]],"h")</f>
        <v>21</v>
      </c>
      <c r="L4729" s="1">
        <v>45804</v>
      </c>
      <c r="M4729" s="6">
        <v>0.66597222222222219</v>
      </c>
      <c r="N4729" t="s">
        <v>75</v>
      </c>
      <c r="O4729" t="s">
        <v>124</v>
      </c>
      <c r="P4729" t="s">
        <v>25</v>
      </c>
      <c r="Q4729" t="s">
        <v>26</v>
      </c>
      <c r="R4729" t="s">
        <v>83</v>
      </c>
      <c r="S4729" t="s">
        <v>105</v>
      </c>
      <c r="T4729" t="s">
        <v>59</v>
      </c>
      <c r="U4729" t="s">
        <v>39</v>
      </c>
      <c r="V4729" s="5">
        <f>data[[#This Row],[PriceUSD]]*data[[#This Row],[Quantity]]</f>
        <v>26.05</v>
      </c>
      <c r="W4729" s="7">
        <f>data[[#This Row],[OrderDate]] + TIME(VALUE(LEFT(data[[#This Row],[OrderTime]],2)), VALUE(RIGHT(data[[#This Row],[OrderTime]],2)), 0)</f>
        <v>45802.007638888892</v>
      </c>
      <c r="X4729" s="7">
        <f>_xlfn.MINIFS(data[OrderDateTime], data[CustomerName], data[[#This Row],[CustomerName]])</f>
        <v>45515.046527777777</v>
      </c>
      <c r="Y4729" t="str">
        <f>IF(data[[#This Row],[OrderDateTime]]=data[[#This Row],[FirstOrderDateTime]], "New", "Returning")</f>
        <v>Returning</v>
      </c>
      <c r="Z4729" s="7">
        <f>data[[#This Row],[DeliveryDate]] + data[[#This Row],[DeliveryTime]]</f>
        <v>45804.665972222225</v>
      </c>
      <c r="AA4729" s="7">
        <f>data[[#This Row],[OrderDateTime]] + 1</f>
        <v>45803.007638888892</v>
      </c>
      <c r="AB4729" s="7" t="str">
        <f>IF(data[[#This Row],[DeliveryDateTime]] &lt;= data[[#This Row],[SLADue]], "On Time", "Late")</f>
        <v>Late</v>
      </c>
    </row>
    <row r="4730" spans="1:28" x14ac:dyDescent="0.2">
      <c r="A4730" t="s">
        <v>5280</v>
      </c>
      <c r="B4730" t="s">
        <v>19</v>
      </c>
      <c r="C4730" t="s">
        <v>101</v>
      </c>
      <c r="D4730" t="s">
        <v>102</v>
      </c>
      <c r="E4730" s="5">
        <v>28.42</v>
      </c>
      <c r="F4730" t="s">
        <v>81</v>
      </c>
      <c r="G4730">
        <v>1</v>
      </c>
      <c r="H4730" s="1">
        <v>45754</v>
      </c>
      <c r="I4730" s="1" t="str">
        <f>TEXT(data[[#This Row],[OrderDate]],"mmm")</f>
        <v>Apr</v>
      </c>
      <c r="J4730" s="6">
        <v>0.67986111111111114</v>
      </c>
      <c r="K4730" s="6" t="str">
        <f>TEXT(data[[#This Row],[OrderTime]],"h")</f>
        <v>16</v>
      </c>
      <c r="L4730" s="1">
        <v>45755</v>
      </c>
      <c r="M4730" s="6">
        <v>0.65555555555555556</v>
      </c>
      <c r="N4730" t="s">
        <v>120</v>
      </c>
      <c r="O4730" t="s">
        <v>911</v>
      </c>
      <c r="P4730" t="s">
        <v>25</v>
      </c>
      <c r="Q4730" t="s">
        <v>26</v>
      </c>
      <c r="R4730" t="s">
        <v>83</v>
      </c>
      <c r="S4730" t="s">
        <v>28</v>
      </c>
      <c r="T4730" t="s">
        <v>38</v>
      </c>
      <c r="U4730" t="s">
        <v>30</v>
      </c>
      <c r="V4730" s="5">
        <f>data[[#This Row],[PriceUSD]]*data[[#This Row],[Quantity]]</f>
        <v>28.42</v>
      </c>
      <c r="W4730" s="7">
        <f>data[[#This Row],[OrderDate]] + TIME(VALUE(LEFT(data[[#This Row],[OrderTime]],2)), VALUE(RIGHT(data[[#This Row],[OrderTime]],2)), 0)</f>
        <v>45754.007638888892</v>
      </c>
      <c r="X4730" s="7">
        <f>_xlfn.MINIFS(data[OrderDateTime], data[CustomerName], data[[#This Row],[CustomerName]])</f>
        <v>45533.054166666669</v>
      </c>
      <c r="Y4730" t="str">
        <f>IF(data[[#This Row],[OrderDateTime]]=data[[#This Row],[FirstOrderDateTime]], "New", "Returning")</f>
        <v>Returning</v>
      </c>
      <c r="Z4730" s="7">
        <f>data[[#This Row],[DeliveryDate]] + data[[#This Row],[DeliveryTime]]</f>
        <v>45755.655555555553</v>
      </c>
      <c r="AA4730" s="7">
        <f>data[[#This Row],[OrderDateTime]] + 1</f>
        <v>45755.007638888892</v>
      </c>
      <c r="AB4730" s="7" t="str">
        <f>IF(data[[#This Row],[DeliveryDateTime]] &lt;= data[[#This Row],[SLADue]], "On Time", "Late")</f>
        <v>Late</v>
      </c>
    </row>
    <row r="4731" spans="1:28" x14ac:dyDescent="0.2">
      <c r="A4731" t="s">
        <v>5281</v>
      </c>
      <c r="B4731" t="s">
        <v>19</v>
      </c>
      <c r="C4731" t="s">
        <v>258</v>
      </c>
      <c r="D4731" t="s">
        <v>259</v>
      </c>
      <c r="E4731" s="5">
        <v>110.45</v>
      </c>
      <c r="F4731" t="s">
        <v>51</v>
      </c>
      <c r="G4731">
        <v>1</v>
      </c>
      <c r="H4731" s="1">
        <v>45524</v>
      </c>
      <c r="I4731" s="1" t="str">
        <f>TEXT(data[[#This Row],[OrderDate]],"mmm")</f>
        <v>Aug</v>
      </c>
      <c r="J4731" s="6">
        <v>0.82499999999999996</v>
      </c>
      <c r="K4731" s="6" t="str">
        <f>TEXT(data[[#This Row],[OrderTime]],"h")</f>
        <v>19</v>
      </c>
      <c r="L4731" s="1">
        <v>45525</v>
      </c>
      <c r="M4731" s="6">
        <v>0.82499999999999996</v>
      </c>
      <c r="N4731" t="s">
        <v>163</v>
      </c>
      <c r="O4731" t="s">
        <v>946</v>
      </c>
      <c r="P4731" t="s">
        <v>77</v>
      </c>
      <c r="Q4731" t="s">
        <v>26</v>
      </c>
      <c r="R4731" t="s">
        <v>261</v>
      </c>
      <c r="S4731" t="s">
        <v>28</v>
      </c>
      <c r="T4731" t="s">
        <v>38</v>
      </c>
      <c r="U4731" t="s">
        <v>30</v>
      </c>
      <c r="V4731" s="5">
        <f>data[[#This Row],[PriceUSD]]*data[[#This Row],[Quantity]]</f>
        <v>110.45</v>
      </c>
      <c r="W4731" s="7">
        <f>data[[#This Row],[OrderDate]] + TIME(VALUE(LEFT(data[[#This Row],[OrderTime]],2)), VALUE(RIGHT(data[[#This Row],[OrderTime]],2)), 0)</f>
        <v>45524.017361111109</v>
      </c>
      <c r="X4731" s="7">
        <f>_xlfn.MINIFS(data[OrderDateTime], data[CustomerName], data[[#This Row],[CustomerName]])</f>
        <v>45506.022916666669</v>
      </c>
      <c r="Y4731" t="str">
        <f>IF(data[[#This Row],[OrderDateTime]]=data[[#This Row],[FirstOrderDateTime]], "New", "Returning")</f>
        <v>Returning</v>
      </c>
      <c r="Z4731" s="7">
        <f>data[[#This Row],[DeliveryDate]] + data[[#This Row],[DeliveryTime]]</f>
        <v>45525.824999999997</v>
      </c>
      <c r="AA4731" s="7">
        <f>data[[#This Row],[OrderDateTime]] + 1</f>
        <v>45525.017361111109</v>
      </c>
      <c r="AB4731" s="7" t="str">
        <f>IF(data[[#This Row],[DeliveryDateTime]] &lt;= data[[#This Row],[SLADue]], "On Time", "Late")</f>
        <v>Late</v>
      </c>
    </row>
    <row r="4732" spans="1:28" x14ac:dyDescent="0.2">
      <c r="A4732" t="s">
        <v>5282</v>
      </c>
      <c r="B4732" t="s">
        <v>19</v>
      </c>
      <c r="C4732" t="s">
        <v>32</v>
      </c>
      <c r="D4732" t="s">
        <v>33</v>
      </c>
      <c r="E4732" s="5">
        <v>51.15</v>
      </c>
      <c r="F4732" t="s">
        <v>138</v>
      </c>
      <c r="G4732">
        <v>1</v>
      </c>
      <c r="H4732" s="1">
        <v>45649</v>
      </c>
      <c r="I4732" s="1" t="str">
        <f>TEXT(data[[#This Row],[OrderDate]],"mmm")</f>
        <v>Dec</v>
      </c>
      <c r="J4732" s="6">
        <v>0.37638888888888888</v>
      </c>
      <c r="K4732" s="6" t="str">
        <f>TEXT(data[[#This Row],[OrderTime]],"h")</f>
        <v>9</v>
      </c>
      <c r="L4732" s="1">
        <v>45650</v>
      </c>
      <c r="M4732" s="6">
        <v>0.50138888888888888</v>
      </c>
      <c r="N4732" t="s">
        <v>163</v>
      </c>
      <c r="O4732" t="s">
        <v>1220</v>
      </c>
      <c r="P4732" t="s">
        <v>77</v>
      </c>
      <c r="Q4732" t="s">
        <v>26</v>
      </c>
      <c r="R4732" t="s">
        <v>37</v>
      </c>
      <c r="S4732" t="s">
        <v>28</v>
      </c>
      <c r="T4732" t="s">
        <v>38</v>
      </c>
      <c r="U4732" t="s">
        <v>30</v>
      </c>
      <c r="V4732" s="5">
        <f>data[[#This Row],[PriceUSD]]*data[[#This Row],[Quantity]]</f>
        <v>51.15</v>
      </c>
      <c r="W4732" s="7">
        <f>data[[#This Row],[OrderDate]] + TIME(VALUE(LEFT(data[[#This Row],[OrderTime]],2)), VALUE(RIGHT(data[[#This Row],[OrderTime]],2)), 0)</f>
        <v>45649.061805555553</v>
      </c>
      <c r="X4732" s="7">
        <f>_xlfn.MINIFS(data[OrderDateTime], data[CustomerName], data[[#This Row],[CustomerName]])</f>
        <v>45515.022916666669</v>
      </c>
      <c r="Y4732" t="str">
        <f>IF(data[[#This Row],[OrderDateTime]]=data[[#This Row],[FirstOrderDateTime]], "New", "Returning")</f>
        <v>Returning</v>
      </c>
      <c r="Z4732" s="7">
        <f>data[[#This Row],[DeliveryDate]] + data[[#This Row],[DeliveryTime]]</f>
        <v>45650.501388888886</v>
      </c>
      <c r="AA4732" s="7">
        <f>data[[#This Row],[OrderDateTime]] + 1</f>
        <v>45650.061805555553</v>
      </c>
      <c r="AB4732" s="7" t="str">
        <f>IF(data[[#This Row],[DeliveryDateTime]] &lt;= data[[#This Row],[SLADue]], "On Time", "Late")</f>
        <v>Late</v>
      </c>
    </row>
    <row r="4733" spans="1:28" x14ac:dyDescent="0.2">
      <c r="A4733" t="s">
        <v>5283</v>
      </c>
      <c r="B4733" t="s">
        <v>19</v>
      </c>
      <c r="C4733" t="s">
        <v>49</v>
      </c>
      <c r="D4733" t="s">
        <v>50</v>
      </c>
      <c r="E4733" s="5">
        <v>34.32</v>
      </c>
      <c r="F4733" t="s">
        <v>51</v>
      </c>
      <c r="G4733">
        <v>1</v>
      </c>
      <c r="H4733" s="1">
        <v>45528</v>
      </c>
      <c r="I4733" s="1" t="str">
        <f>TEXT(data[[#This Row],[OrderDate]],"mmm")</f>
        <v>Aug</v>
      </c>
      <c r="J4733" s="6">
        <v>0.49027777777777776</v>
      </c>
      <c r="K4733" s="6" t="str">
        <f>TEXT(data[[#This Row],[OrderTime]],"h")</f>
        <v>11</v>
      </c>
      <c r="L4733" s="1">
        <v>45528</v>
      </c>
      <c r="M4733" s="6">
        <v>0.78194444444444444</v>
      </c>
      <c r="N4733" t="s">
        <v>175</v>
      </c>
      <c r="O4733" t="s">
        <v>318</v>
      </c>
      <c r="P4733" t="s">
        <v>25</v>
      </c>
      <c r="Q4733" t="s">
        <v>26</v>
      </c>
      <c r="R4733" t="s">
        <v>54</v>
      </c>
      <c r="S4733" t="s">
        <v>47</v>
      </c>
      <c r="T4733" t="s">
        <v>38</v>
      </c>
      <c r="U4733" t="s">
        <v>30</v>
      </c>
      <c r="V4733" s="5">
        <f>data[[#This Row],[PriceUSD]]*data[[#This Row],[Quantity]]</f>
        <v>34.32</v>
      </c>
      <c r="W4733" s="7">
        <f>data[[#This Row],[OrderDate]] + TIME(VALUE(LEFT(data[[#This Row],[OrderTime]],2)), VALUE(RIGHT(data[[#This Row],[OrderTime]],2)), 0)</f>
        <v>45528.054166666669</v>
      </c>
      <c r="X4733" s="7">
        <f>_xlfn.MINIFS(data[OrderDateTime], data[CustomerName], data[[#This Row],[CustomerName]])</f>
        <v>45528.054166666669</v>
      </c>
      <c r="Y4733" t="str">
        <f>IF(data[[#This Row],[OrderDateTime]]=data[[#This Row],[FirstOrderDateTime]], "New", "Returning")</f>
        <v>New</v>
      </c>
      <c r="Z4733" s="7">
        <f>data[[#This Row],[DeliveryDate]] + data[[#This Row],[DeliveryTime]]</f>
        <v>45528.781944444447</v>
      </c>
      <c r="AA4733" s="7">
        <f>data[[#This Row],[OrderDateTime]] + 1</f>
        <v>45529.054166666669</v>
      </c>
      <c r="AB4733" s="7" t="str">
        <f>IF(data[[#This Row],[DeliveryDateTime]] &lt;= data[[#This Row],[SLADue]], "On Time", "Late")</f>
        <v>On Time</v>
      </c>
    </row>
    <row r="4734" spans="1:28" x14ac:dyDescent="0.2">
      <c r="A4734" t="s">
        <v>5284</v>
      </c>
      <c r="B4734" t="s">
        <v>19</v>
      </c>
      <c r="C4734" t="s">
        <v>190</v>
      </c>
      <c r="D4734" t="s">
        <v>191</v>
      </c>
      <c r="E4734" s="5">
        <v>22.4</v>
      </c>
      <c r="F4734" t="s">
        <v>87</v>
      </c>
      <c r="G4734">
        <v>5</v>
      </c>
      <c r="H4734" s="1">
        <v>45738</v>
      </c>
      <c r="I4734" s="1" t="str">
        <f>TEXT(data[[#This Row],[OrderDate]],"mmm")</f>
        <v>Mar</v>
      </c>
      <c r="J4734" s="6">
        <v>0.72291666666666665</v>
      </c>
      <c r="K4734" s="6" t="str">
        <f>TEXT(data[[#This Row],[OrderTime]],"h")</f>
        <v>17</v>
      </c>
      <c r="L4734" s="1">
        <v>45739</v>
      </c>
      <c r="M4734" s="6">
        <v>0.88958333333333328</v>
      </c>
      <c r="N4734" t="s">
        <v>238</v>
      </c>
      <c r="O4734" t="s">
        <v>953</v>
      </c>
      <c r="P4734" t="s">
        <v>36</v>
      </c>
      <c r="Q4734" t="s">
        <v>53</v>
      </c>
      <c r="R4734" t="s">
        <v>192</v>
      </c>
      <c r="S4734" t="s">
        <v>28</v>
      </c>
      <c r="T4734" t="s">
        <v>29</v>
      </c>
      <c r="U4734" t="s">
        <v>30</v>
      </c>
      <c r="V4734" s="5">
        <f>data[[#This Row],[PriceUSD]]*data[[#This Row],[Quantity]]</f>
        <v>112</v>
      </c>
      <c r="W4734" s="7">
        <f>data[[#This Row],[OrderDate]] + TIME(VALUE(LEFT(data[[#This Row],[OrderTime]],2)), VALUE(RIGHT(data[[#This Row],[OrderTime]],2)), 0)</f>
        <v>45738.046527777777</v>
      </c>
      <c r="X4734" s="7">
        <f>_xlfn.MINIFS(data[OrderDateTime], data[CustomerName], data[[#This Row],[CustomerName]])</f>
        <v>45538.054166666669</v>
      </c>
      <c r="Y4734" t="str">
        <f>IF(data[[#This Row],[OrderDateTime]]=data[[#This Row],[FirstOrderDateTime]], "New", "Returning")</f>
        <v>Returning</v>
      </c>
      <c r="Z4734" s="7">
        <f>data[[#This Row],[DeliveryDate]] + data[[#This Row],[DeliveryTime]]</f>
        <v>45739.88958333333</v>
      </c>
      <c r="AA4734" s="7">
        <f>data[[#This Row],[OrderDateTime]] + 1</f>
        <v>45739.046527777777</v>
      </c>
      <c r="AB4734" s="7" t="str">
        <f>IF(data[[#This Row],[DeliveryDateTime]] &lt;= data[[#This Row],[SLADue]], "On Time", "Late")</f>
        <v>Late</v>
      </c>
    </row>
    <row r="4735" spans="1:28" x14ac:dyDescent="0.2">
      <c r="A4735" t="s">
        <v>5285</v>
      </c>
      <c r="B4735" t="s">
        <v>19</v>
      </c>
      <c r="C4735" t="s">
        <v>110</v>
      </c>
      <c r="D4735" t="s">
        <v>111</v>
      </c>
      <c r="E4735" s="5">
        <v>10.220000000000001</v>
      </c>
      <c r="F4735" t="s">
        <v>87</v>
      </c>
      <c r="G4735">
        <v>1</v>
      </c>
      <c r="H4735" s="1">
        <v>45523</v>
      </c>
      <c r="I4735" s="1" t="str">
        <f>TEXT(data[[#This Row],[OrderDate]],"mmm")</f>
        <v>Aug</v>
      </c>
      <c r="J4735" s="6">
        <v>0.56666666666666665</v>
      </c>
      <c r="K4735" s="6" t="str">
        <f>TEXT(data[[#This Row],[OrderTime]],"h")</f>
        <v>13</v>
      </c>
      <c r="L4735" s="1">
        <v>45524</v>
      </c>
      <c r="M4735" s="6">
        <v>0.56666666666666665</v>
      </c>
      <c r="N4735" t="s">
        <v>175</v>
      </c>
      <c r="O4735" t="s">
        <v>2550</v>
      </c>
      <c r="P4735" t="s">
        <v>25</v>
      </c>
      <c r="Q4735" t="s">
        <v>53</v>
      </c>
      <c r="R4735" t="s">
        <v>114</v>
      </c>
      <c r="S4735" t="s">
        <v>28</v>
      </c>
      <c r="T4735" t="s">
        <v>29</v>
      </c>
      <c r="U4735" t="s">
        <v>39</v>
      </c>
      <c r="V4735" s="5">
        <f>data[[#This Row],[PriceUSD]]*data[[#This Row],[Quantity]]</f>
        <v>10.220000000000001</v>
      </c>
      <c r="W4735" s="7">
        <f>data[[#This Row],[OrderDate]] + TIME(VALUE(LEFT(data[[#This Row],[OrderTime]],2)), VALUE(RIGHT(data[[#This Row],[OrderTime]],2)), 0)</f>
        <v>45523.046527777777</v>
      </c>
      <c r="X4735" s="7">
        <f>_xlfn.MINIFS(data[OrderDateTime], data[CustomerName], data[[#This Row],[CustomerName]])</f>
        <v>45523.046527777777</v>
      </c>
      <c r="Y4735" t="str">
        <f>IF(data[[#This Row],[OrderDateTime]]=data[[#This Row],[FirstOrderDateTime]], "New", "Returning")</f>
        <v>New</v>
      </c>
      <c r="Z4735" s="7">
        <f>data[[#This Row],[DeliveryDate]] + data[[#This Row],[DeliveryTime]]</f>
        <v>45524.566666666666</v>
      </c>
      <c r="AA4735" s="7">
        <f>data[[#This Row],[OrderDateTime]] + 1</f>
        <v>45524.046527777777</v>
      </c>
      <c r="AB4735" s="7" t="str">
        <f>IF(data[[#This Row],[DeliveryDateTime]] &lt;= data[[#This Row],[SLADue]], "On Time", "Late")</f>
        <v>Late</v>
      </c>
    </row>
    <row r="4736" spans="1:28" x14ac:dyDescent="0.2">
      <c r="A4736" t="s">
        <v>5286</v>
      </c>
      <c r="B4736" t="s">
        <v>19</v>
      </c>
      <c r="C4736" t="s">
        <v>117</v>
      </c>
      <c r="D4736" t="s">
        <v>118</v>
      </c>
      <c r="E4736" s="5">
        <v>74.25</v>
      </c>
      <c r="F4736" t="s">
        <v>182</v>
      </c>
      <c r="G4736">
        <v>1</v>
      </c>
      <c r="H4736" s="1">
        <v>45635</v>
      </c>
      <c r="I4736" s="1" t="str">
        <f>TEXT(data[[#This Row],[OrderDate]],"mmm")</f>
        <v>Dec</v>
      </c>
      <c r="J4736" s="6">
        <v>0.4861111111111111</v>
      </c>
      <c r="K4736" s="6" t="str">
        <f>TEXT(data[[#This Row],[OrderTime]],"h")</f>
        <v>11</v>
      </c>
      <c r="L4736" s="1">
        <v>45636</v>
      </c>
      <c r="M4736" s="6">
        <v>0.52777777777777779</v>
      </c>
      <c r="N4736" t="s">
        <v>388</v>
      </c>
      <c r="O4736" t="s">
        <v>506</v>
      </c>
      <c r="P4736" t="s">
        <v>245</v>
      </c>
      <c r="Q4736" t="s">
        <v>53</v>
      </c>
      <c r="R4736" t="s">
        <v>66</v>
      </c>
      <c r="S4736" t="s">
        <v>28</v>
      </c>
      <c r="T4736" t="s">
        <v>59</v>
      </c>
      <c r="U4736" t="s">
        <v>30</v>
      </c>
      <c r="V4736" s="5">
        <f>data[[#This Row],[PriceUSD]]*data[[#This Row],[Quantity]]</f>
        <v>74.25</v>
      </c>
      <c r="W4736" s="7">
        <f>data[[#This Row],[OrderDate]] + TIME(VALUE(LEFT(data[[#This Row],[OrderTime]],2)), VALUE(RIGHT(data[[#This Row],[OrderTime]],2)), 0)</f>
        <v>45635.007638888892</v>
      </c>
      <c r="X4736" s="7">
        <f>_xlfn.MINIFS(data[OrderDateTime], data[CustomerName], data[[#This Row],[CustomerName]])</f>
        <v>45526.052083333336</v>
      </c>
      <c r="Y4736" t="str">
        <f>IF(data[[#This Row],[OrderDateTime]]=data[[#This Row],[FirstOrderDateTime]], "New", "Returning")</f>
        <v>Returning</v>
      </c>
      <c r="Z4736" s="7">
        <f>data[[#This Row],[DeliveryDate]] + data[[#This Row],[DeliveryTime]]</f>
        <v>45636.527777777781</v>
      </c>
      <c r="AA4736" s="7">
        <f>data[[#This Row],[OrderDateTime]] + 1</f>
        <v>45636.007638888892</v>
      </c>
      <c r="AB4736" s="7" t="str">
        <f>IF(data[[#This Row],[DeliveryDateTime]] &lt;= data[[#This Row],[SLADue]], "On Time", "Late")</f>
        <v>Late</v>
      </c>
    </row>
    <row r="4737" spans="1:28" x14ac:dyDescent="0.2">
      <c r="A4737" t="s">
        <v>5287</v>
      </c>
      <c r="B4737" t="s">
        <v>19</v>
      </c>
      <c r="C4737" t="s">
        <v>258</v>
      </c>
      <c r="D4737" t="s">
        <v>259</v>
      </c>
      <c r="E4737" s="5">
        <v>120.15</v>
      </c>
      <c r="F4737" t="s">
        <v>182</v>
      </c>
      <c r="G4737">
        <v>1</v>
      </c>
      <c r="H4737" s="1">
        <v>45730</v>
      </c>
      <c r="I4737" s="1" t="str">
        <f>TEXT(data[[#This Row],[OrderDate]],"mmm")</f>
        <v>Mar</v>
      </c>
      <c r="J4737" s="6">
        <v>0.62361111111111112</v>
      </c>
      <c r="K4737" s="6" t="str">
        <f>TEXT(data[[#This Row],[OrderTime]],"h")</f>
        <v>14</v>
      </c>
      <c r="L4737" s="1">
        <v>45730</v>
      </c>
      <c r="M4737" s="6">
        <v>0.79027777777777775</v>
      </c>
      <c r="N4737" t="s">
        <v>123</v>
      </c>
      <c r="O4737" t="s">
        <v>567</v>
      </c>
      <c r="P4737" t="s">
        <v>36</v>
      </c>
      <c r="Q4737" t="s">
        <v>26</v>
      </c>
      <c r="R4737" t="s">
        <v>261</v>
      </c>
      <c r="S4737" t="s">
        <v>47</v>
      </c>
      <c r="T4737" t="s">
        <v>115</v>
      </c>
      <c r="U4737" t="s">
        <v>67</v>
      </c>
      <c r="V4737" s="5">
        <f>data[[#This Row],[PriceUSD]]*data[[#This Row],[Quantity]]</f>
        <v>120.15</v>
      </c>
      <c r="W4737" s="7">
        <f>data[[#This Row],[OrderDate]] + TIME(VALUE(LEFT(data[[#This Row],[OrderTime]],2)), VALUE(RIGHT(data[[#This Row],[OrderTime]],2)), 0)</f>
        <v>45730.007638888892</v>
      </c>
      <c r="X4737" s="7">
        <f>_xlfn.MINIFS(data[OrderDateTime], data[CustomerName], data[[#This Row],[CustomerName]])</f>
        <v>45515.022916666669</v>
      </c>
      <c r="Y4737" t="str">
        <f>IF(data[[#This Row],[OrderDateTime]]=data[[#This Row],[FirstOrderDateTime]], "New", "Returning")</f>
        <v>Returning</v>
      </c>
      <c r="Z4737" s="7">
        <f>data[[#This Row],[DeliveryDate]] + data[[#This Row],[DeliveryTime]]</f>
        <v>45730.790277777778</v>
      </c>
      <c r="AA4737" s="7">
        <f>data[[#This Row],[OrderDateTime]] + 1</f>
        <v>45731.007638888892</v>
      </c>
      <c r="AB4737" s="7" t="str">
        <f>IF(data[[#This Row],[DeliveryDateTime]] &lt;= data[[#This Row],[SLADue]], "On Time", "Late")</f>
        <v>On Time</v>
      </c>
    </row>
    <row r="4738" spans="1:28" x14ac:dyDescent="0.2">
      <c r="A4738" t="s">
        <v>5288</v>
      </c>
      <c r="B4738" t="s">
        <v>19</v>
      </c>
      <c r="C4738" t="s">
        <v>41</v>
      </c>
      <c r="D4738" t="s">
        <v>42</v>
      </c>
      <c r="E4738" s="5">
        <v>35.61</v>
      </c>
      <c r="F4738" t="s">
        <v>51</v>
      </c>
      <c r="G4738">
        <v>1</v>
      </c>
      <c r="H4738" s="1">
        <v>45642</v>
      </c>
      <c r="I4738" s="1" t="str">
        <f>TEXT(data[[#This Row],[OrderDate]],"mmm")</f>
        <v>Dec</v>
      </c>
      <c r="J4738" s="6">
        <v>0.37986111111111109</v>
      </c>
      <c r="K4738" s="6" t="str">
        <f>TEXT(data[[#This Row],[OrderTime]],"h")</f>
        <v>9</v>
      </c>
      <c r="L4738" s="1">
        <v>45644</v>
      </c>
      <c r="M4738" s="6">
        <v>0.42152777777777778</v>
      </c>
      <c r="N4738" t="s">
        <v>175</v>
      </c>
      <c r="O4738" t="s">
        <v>124</v>
      </c>
      <c r="P4738" t="s">
        <v>25</v>
      </c>
      <c r="Q4738" t="s">
        <v>26</v>
      </c>
      <c r="R4738" t="s">
        <v>46</v>
      </c>
      <c r="S4738" t="s">
        <v>105</v>
      </c>
      <c r="T4738" t="s">
        <v>115</v>
      </c>
      <c r="U4738" t="s">
        <v>30</v>
      </c>
      <c r="V4738" s="5">
        <f>data[[#This Row],[PriceUSD]]*data[[#This Row],[Quantity]]</f>
        <v>35.61</v>
      </c>
      <c r="W4738" s="7">
        <f>data[[#This Row],[OrderDate]] + TIME(VALUE(LEFT(data[[#This Row],[OrderTime]],2)), VALUE(RIGHT(data[[#This Row],[OrderTime]],2)), 0)</f>
        <v>45642.007638888892</v>
      </c>
      <c r="X4738" s="7">
        <f>_xlfn.MINIFS(data[OrderDateTime], data[CustomerName], data[[#This Row],[CustomerName]])</f>
        <v>45515.046527777777</v>
      </c>
      <c r="Y4738" t="str">
        <f>IF(data[[#This Row],[OrderDateTime]]=data[[#This Row],[FirstOrderDateTime]], "New", "Returning")</f>
        <v>Returning</v>
      </c>
      <c r="Z4738" s="7">
        <f>data[[#This Row],[DeliveryDate]] + data[[#This Row],[DeliveryTime]]</f>
        <v>45644.421527777777</v>
      </c>
      <c r="AA4738" s="7">
        <f>data[[#This Row],[OrderDateTime]] + 1</f>
        <v>45643.007638888892</v>
      </c>
      <c r="AB4738" s="7" t="str">
        <f>IF(data[[#This Row],[DeliveryDateTime]] &lt;= data[[#This Row],[SLADue]], "On Time", "Late")</f>
        <v>Late</v>
      </c>
    </row>
    <row r="4739" spans="1:28" x14ac:dyDescent="0.2">
      <c r="A4739" t="s">
        <v>5289</v>
      </c>
      <c r="B4739" t="s">
        <v>19</v>
      </c>
      <c r="C4739" t="s">
        <v>92</v>
      </c>
      <c r="D4739" t="s">
        <v>93</v>
      </c>
      <c r="E4739" s="5">
        <v>83.64</v>
      </c>
      <c r="F4739" t="s">
        <v>94</v>
      </c>
      <c r="G4739">
        <v>3</v>
      </c>
      <c r="H4739" s="1">
        <v>45763</v>
      </c>
      <c r="I4739" s="1" t="str">
        <f>TEXT(data[[#This Row],[OrderDate]],"mmm")</f>
        <v>Apr</v>
      </c>
      <c r="J4739" s="6">
        <v>0.51458333333333328</v>
      </c>
      <c r="K4739" s="6" t="str">
        <f>TEXT(data[[#This Row],[OrderTime]],"h")</f>
        <v>12</v>
      </c>
      <c r="L4739" s="1">
        <v>45764</v>
      </c>
      <c r="M4739" s="6">
        <v>0.72291666666666665</v>
      </c>
      <c r="N4739" t="s">
        <v>123</v>
      </c>
      <c r="O4739" t="s">
        <v>535</v>
      </c>
      <c r="P4739" t="s">
        <v>36</v>
      </c>
      <c r="Q4739" t="s">
        <v>26</v>
      </c>
      <c r="R4739" t="s">
        <v>66</v>
      </c>
      <c r="S4739" t="s">
        <v>28</v>
      </c>
      <c r="T4739" t="s">
        <v>143</v>
      </c>
      <c r="U4739" t="s">
        <v>30</v>
      </c>
      <c r="V4739" s="5">
        <f>data[[#This Row],[PriceUSD]]*data[[#This Row],[Quantity]]</f>
        <v>250.92000000000002</v>
      </c>
      <c r="W4739" s="7">
        <f>data[[#This Row],[OrderDate]] + TIME(VALUE(LEFT(data[[#This Row],[OrderTime]],2)), VALUE(RIGHT(data[[#This Row],[OrderTime]],2)), 0)</f>
        <v>45763.022916666669</v>
      </c>
      <c r="X4739" s="7">
        <f>_xlfn.MINIFS(data[OrderDateTime], data[CustomerName], data[[#This Row],[CustomerName]])</f>
        <v>45657.054166666669</v>
      </c>
      <c r="Y4739" t="str">
        <f>IF(data[[#This Row],[OrderDateTime]]=data[[#This Row],[FirstOrderDateTime]], "New", "Returning")</f>
        <v>Returning</v>
      </c>
      <c r="Z4739" s="7">
        <f>data[[#This Row],[DeliveryDate]] + data[[#This Row],[DeliveryTime]]</f>
        <v>45764.722916666666</v>
      </c>
      <c r="AA4739" s="7">
        <f>data[[#This Row],[OrderDateTime]] + 1</f>
        <v>45764.022916666669</v>
      </c>
      <c r="AB4739" s="7" t="str">
        <f>IF(data[[#This Row],[DeliveryDateTime]] &lt;= data[[#This Row],[SLADue]], "On Time", "Late")</f>
        <v>Late</v>
      </c>
    </row>
    <row r="4740" spans="1:28" x14ac:dyDescent="0.2">
      <c r="A4740" t="s">
        <v>5290</v>
      </c>
      <c r="B4740" t="s">
        <v>19</v>
      </c>
      <c r="C4740" t="s">
        <v>92</v>
      </c>
      <c r="D4740" t="s">
        <v>93</v>
      </c>
      <c r="E4740" s="5">
        <v>91.87</v>
      </c>
      <c r="F4740" t="s">
        <v>63</v>
      </c>
      <c r="G4740">
        <v>1</v>
      </c>
      <c r="H4740" s="1">
        <v>45750</v>
      </c>
      <c r="I4740" s="1" t="str">
        <f>TEXT(data[[#This Row],[OrderDate]],"mmm")</f>
        <v>Apr</v>
      </c>
      <c r="J4740" s="6">
        <v>0.59930555555555554</v>
      </c>
      <c r="K4740" s="6" t="str">
        <f>TEXT(data[[#This Row],[OrderTime]],"h")</f>
        <v>14</v>
      </c>
      <c r="L4740" s="1">
        <v>45750</v>
      </c>
      <c r="M4740" s="6">
        <v>0.89097222222222228</v>
      </c>
      <c r="N4740" t="s">
        <v>175</v>
      </c>
      <c r="O4740" t="s">
        <v>253</v>
      </c>
      <c r="P4740" t="s">
        <v>25</v>
      </c>
      <c r="Q4740" t="s">
        <v>26</v>
      </c>
      <c r="R4740" t="s">
        <v>66</v>
      </c>
      <c r="S4740" t="s">
        <v>47</v>
      </c>
      <c r="T4740" t="s">
        <v>143</v>
      </c>
      <c r="U4740" t="s">
        <v>67</v>
      </c>
      <c r="V4740" s="5">
        <f>data[[#This Row],[PriceUSD]]*data[[#This Row],[Quantity]]</f>
        <v>91.87</v>
      </c>
      <c r="W4740" s="7">
        <f>data[[#This Row],[OrderDate]] + TIME(VALUE(LEFT(data[[#This Row],[OrderTime]],2)), VALUE(RIGHT(data[[#This Row],[OrderTime]],2)), 0)</f>
        <v>45750.038888888892</v>
      </c>
      <c r="X4740" s="7">
        <f>_xlfn.MINIFS(data[OrderDateTime], data[CustomerName], data[[#This Row],[CustomerName]])</f>
        <v>45543.038888888892</v>
      </c>
      <c r="Y4740" t="str">
        <f>IF(data[[#This Row],[OrderDateTime]]=data[[#This Row],[FirstOrderDateTime]], "New", "Returning")</f>
        <v>Returning</v>
      </c>
      <c r="Z4740" s="7">
        <f>data[[#This Row],[DeliveryDate]] + data[[#This Row],[DeliveryTime]]</f>
        <v>45750.890972222223</v>
      </c>
      <c r="AA4740" s="7">
        <f>data[[#This Row],[OrderDateTime]] + 1</f>
        <v>45751.038888888892</v>
      </c>
      <c r="AB4740" s="7" t="str">
        <f>IF(data[[#This Row],[DeliveryDateTime]] &lt;= data[[#This Row],[SLADue]], "On Time", "Late")</f>
        <v>On Time</v>
      </c>
    </row>
    <row r="4741" spans="1:28" x14ac:dyDescent="0.2">
      <c r="A4741" t="s">
        <v>5291</v>
      </c>
      <c r="B4741" t="s">
        <v>19</v>
      </c>
      <c r="C4741" t="s">
        <v>126</v>
      </c>
      <c r="D4741" t="s">
        <v>127</v>
      </c>
      <c r="E4741" s="5">
        <v>23.83</v>
      </c>
      <c r="F4741" t="s">
        <v>71</v>
      </c>
      <c r="G4741">
        <v>1</v>
      </c>
      <c r="H4741" s="1">
        <v>45550</v>
      </c>
      <c r="I4741" s="1" t="str">
        <f>TEXT(data[[#This Row],[OrderDate]],"mmm")</f>
        <v>Sep</v>
      </c>
      <c r="J4741" s="6">
        <v>0.44513888888888886</v>
      </c>
      <c r="K4741" s="6" t="str">
        <f>TEXT(data[[#This Row],[OrderTime]],"h")</f>
        <v>10</v>
      </c>
      <c r="L4741" s="1">
        <v>45550</v>
      </c>
      <c r="M4741" s="6">
        <v>0.7368055555555556</v>
      </c>
      <c r="N4741" t="s">
        <v>98</v>
      </c>
      <c r="O4741" t="s">
        <v>260</v>
      </c>
      <c r="P4741" t="s">
        <v>77</v>
      </c>
      <c r="Q4741" t="s">
        <v>53</v>
      </c>
      <c r="R4741" t="s">
        <v>129</v>
      </c>
      <c r="S4741" t="s">
        <v>47</v>
      </c>
      <c r="T4741" t="s">
        <v>115</v>
      </c>
      <c r="U4741" t="s">
        <v>67</v>
      </c>
      <c r="V4741" s="5">
        <f>data[[#This Row],[PriceUSD]]*data[[#This Row],[Quantity]]</f>
        <v>23.83</v>
      </c>
      <c r="W4741" s="7">
        <f>data[[#This Row],[OrderDate]] + TIME(VALUE(LEFT(data[[#This Row],[OrderTime]],2)), VALUE(RIGHT(data[[#This Row],[OrderTime]],2)), 0)</f>
        <v>45550.061805555553</v>
      </c>
      <c r="X4741" s="7">
        <f>_xlfn.MINIFS(data[OrderDateTime], data[CustomerName], data[[#This Row],[CustomerName]])</f>
        <v>45510.054166666669</v>
      </c>
      <c r="Y4741" t="str">
        <f>IF(data[[#This Row],[OrderDateTime]]=data[[#This Row],[FirstOrderDateTime]], "New", "Returning")</f>
        <v>Returning</v>
      </c>
      <c r="Z4741" s="7">
        <f>data[[#This Row],[DeliveryDate]] + data[[#This Row],[DeliveryTime]]</f>
        <v>45550.736805555556</v>
      </c>
      <c r="AA4741" s="7">
        <f>data[[#This Row],[OrderDateTime]] + 1</f>
        <v>45551.061805555553</v>
      </c>
      <c r="AB4741" s="7" t="str">
        <f>IF(data[[#This Row],[DeliveryDateTime]] &lt;= data[[#This Row],[SLADue]], "On Time", "Late")</f>
        <v>On Time</v>
      </c>
    </row>
    <row r="4742" spans="1:28" x14ac:dyDescent="0.2">
      <c r="A4742" t="s">
        <v>5292</v>
      </c>
      <c r="B4742" t="s">
        <v>19</v>
      </c>
      <c r="C4742" t="s">
        <v>20</v>
      </c>
      <c r="D4742" t="s">
        <v>21</v>
      </c>
      <c r="E4742" s="5">
        <v>15.18</v>
      </c>
      <c r="F4742" t="s">
        <v>22</v>
      </c>
      <c r="G4742">
        <v>3</v>
      </c>
      <c r="H4742" s="1">
        <v>45530</v>
      </c>
      <c r="I4742" s="1" t="str">
        <f>TEXT(data[[#This Row],[OrderDate]],"mmm")</f>
        <v>Aug</v>
      </c>
      <c r="J4742" s="6">
        <v>0.69027777777777777</v>
      </c>
      <c r="K4742" s="6" t="str">
        <f>TEXT(data[[#This Row],[OrderTime]],"h")</f>
        <v>16</v>
      </c>
      <c r="L4742" s="1">
        <v>45531</v>
      </c>
      <c r="M4742" s="6">
        <v>0.8569444444444444</v>
      </c>
      <c r="N4742" t="s">
        <v>95</v>
      </c>
      <c r="O4742" t="s">
        <v>649</v>
      </c>
      <c r="P4742" t="s">
        <v>25</v>
      </c>
      <c r="Q4742" t="s">
        <v>26</v>
      </c>
      <c r="R4742" t="s">
        <v>27</v>
      </c>
      <c r="S4742" t="s">
        <v>28</v>
      </c>
      <c r="T4742" t="s">
        <v>38</v>
      </c>
      <c r="U4742" t="s">
        <v>30</v>
      </c>
      <c r="V4742" s="5">
        <f>data[[#This Row],[PriceUSD]]*data[[#This Row],[Quantity]]</f>
        <v>45.54</v>
      </c>
      <c r="W4742" s="7">
        <f>data[[#This Row],[OrderDate]] + TIME(VALUE(LEFT(data[[#This Row],[OrderTime]],2)), VALUE(RIGHT(data[[#This Row],[OrderTime]],2)), 0)</f>
        <v>45530.054166666669</v>
      </c>
      <c r="X4742" s="7">
        <f>_xlfn.MINIFS(data[OrderDateTime], data[CustomerName], data[[#This Row],[CustomerName]])</f>
        <v>45524.007638888892</v>
      </c>
      <c r="Y4742" t="str">
        <f>IF(data[[#This Row],[OrderDateTime]]=data[[#This Row],[FirstOrderDateTime]], "New", "Returning")</f>
        <v>Returning</v>
      </c>
      <c r="Z4742" s="7">
        <f>data[[#This Row],[DeliveryDate]] + data[[#This Row],[DeliveryTime]]</f>
        <v>45531.856944444444</v>
      </c>
      <c r="AA4742" s="7">
        <f>data[[#This Row],[OrderDateTime]] + 1</f>
        <v>45531.054166666669</v>
      </c>
      <c r="AB4742" s="7" t="str">
        <f>IF(data[[#This Row],[DeliveryDateTime]] &lt;= data[[#This Row],[SLADue]], "On Time", "Late")</f>
        <v>Late</v>
      </c>
    </row>
    <row r="4743" spans="1:28" x14ac:dyDescent="0.2">
      <c r="A4743" t="s">
        <v>5293</v>
      </c>
      <c r="B4743" t="s">
        <v>19</v>
      </c>
      <c r="C4743" t="s">
        <v>61</v>
      </c>
      <c r="D4743" t="s">
        <v>62</v>
      </c>
      <c r="E4743" s="5">
        <v>152.57</v>
      </c>
      <c r="F4743" t="s">
        <v>94</v>
      </c>
      <c r="G4743">
        <v>3</v>
      </c>
      <c r="H4743" s="1">
        <v>45656</v>
      </c>
      <c r="I4743" s="1" t="str">
        <f>TEXT(data[[#This Row],[OrderDate]],"mmm")</f>
        <v>Dec</v>
      </c>
      <c r="J4743" s="6">
        <v>0.43194444444444446</v>
      </c>
      <c r="K4743" s="6" t="str">
        <f>TEXT(data[[#This Row],[OrderTime]],"h")</f>
        <v>10</v>
      </c>
      <c r="L4743" s="1">
        <v>45658</v>
      </c>
      <c r="M4743" s="6">
        <v>0.59861111111111109</v>
      </c>
      <c r="N4743" t="s">
        <v>238</v>
      </c>
      <c r="O4743" t="s">
        <v>574</v>
      </c>
      <c r="P4743" t="s">
        <v>36</v>
      </c>
      <c r="Q4743" t="s">
        <v>53</v>
      </c>
      <c r="R4743" t="s">
        <v>66</v>
      </c>
      <c r="S4743" t="s">
        <v>105</v>
      </c>
      <c r="T4743" t="s">
        <v>38</v>
      </c>
      <c r="U4743" t="s">
        <v>39</v>
      </c>
      <c r="V4743" s="5">
        <f>data[[#This Row],[PriceUSD]]*data[[#This Row],[Quantity]]</f>
        <v>457.71</v>
      </c>
      <c r="W4743" s="7">
        <f>data[[#This Row],[OrderDate]] + TIME(VALUE(LEFT(data[[#This Row],[OrderTime]],2)), VALUE(RIGHT(data[[#This Row],[OrderTime]],2)), 0)</f>
        <v>45656.030555555553</v>
      </c>
      <c r="X4743" s="7">
        <f>_xlfn.MINIFS(data[OrderDateTime], data[CustomerName], data[[#This Row],[CustomerName]])</f>
        <v>45527.061805555553</v>
      </c>
      <c r="Y4743" t="str">
        <f>IF(data[[#This Row],[OrderDateTime]]=data[[#This Row],[FirstOrderDateTime]], "New", "Returning")</f>
        <v>Returning</v>
      </c>
      <c r="Z4743" s="7">
        <f>data[[#This Row],[DeliveryDate]] + data[[#This Row],[DeliveryTime]]</f>
        <v>45658.598611111112</v>
      </c>
      <c r="AA4743" s="7">
        <f>data[[#This Row],[OrderDateTime]] + 1</f>
        <v>45657.030555555553</v>
      </c>
      <c r="AB4743" s="7" t="str">
        <f>IF(data[[#This Row],[DeliveryDateTime]] &lt;= data[[#This Row],[SLADue]], "On Time", "Late")</f>
        <v>Late</v>
      </c>
    </row>
    <row r="4744" spans="1:28" x14ac:dyDescent="0.2">
      <c r="A4744" t="s">
        <v>5294</v>
      </c>
      <c r="B4744" t="s">
        <v>19</v>
      </c>
      <c r="C4744" t="s">
        <v>101</v>
      </c>
      <c r="D4744" t="s">
        <v>102</v>
      </c>
      <c r="E4744" s="5">
        <v>25.94</v>
      </c>
      <c r="F4744" t="s">
        <v>81</v>
      </c>
      <c r="G4744">
        <v>2</v>
      </c>
      <c r="H4744" s="1">
        <v>45649</v>
      </c>
      <c r="I4744" s="1" t="str">
        <f>TEXT(data[[#This Row],[OrderDate]],"mmm")</f>
        <v>Dec</v>
      </c>
      <c r="J4744" s="6">
        <v>0.53402777777777777</v>
      </c>
      <c r="K4744" s="6" t="str">
        <f>TEXT(data[[#This Row],[OrderTime]],"h")</f>
        <v>12</v>
      </c>
      <c r="L4744" s="1">
        <v>45650</v>
      </c>
      <c r="M4744" s="6">
        <v>0.74236111111111114</v>
      </c>
      <c r="N4744" t="s">
        <v>213</v>
      </c>
      <c r="O4744" t="s">
        <v>864</v>
      </c>
      <c r="P4744" t="s">
        <v>36</v>
      </c>
      <c r="Q4744" t="s">
        <v>53</v>
      </c>
      <c r="R4744" t="s">
        <v>83</v>
      </c>
      <c r="S4744" t="s">
        <v>28</v>
      </c>
      <c r="T4744" t="s">
        <v>38</v>
      </c>
      <c r="U4744" t="s">
        <v>39</v>
      </c>
      <c r="V4744" s="5">
        <f>data[[#This Row],[PriceUSD]]*data[[#This Row],[Quantity]]</f>
        <v>51.88</v>
      </c>
      <c r="W4744" s="7">
        <f>data[[#This Row],[OrderDate]] + TIME(VALUE(LEFT(data[[#This Row],[OrderTime]],2)), VALUE(RIGHT(data[[#This Row],[OrderTime]],2)), 0)</f>
        <v>45649.054166666669</v>
      </c>
      <c r="X4744" s="7">
        <f>_xlfn.MINIFS(data[OrderDateTime], data[CustomerName], data[[#This Row],[CustomerName]])</f>
        <v>45509.015277777777</v>
      </c>
      <c r="Y4744" t="str">
        <f>IF(data[[#This Row],[OrderDateTime]]=data[[#This Row],[FirstOrderDateTime]], "New", "Returning")</f>
        <v>Returning</v>
      </c>
      <c r="Z4744" s="7">
        <f>data[[#This Row],[DeliveryDate]] + data[[#This Row],[DeliveryTime]]</f>
        <v>45650.742361111108</v>
      </c>
      <c r="AA4744" s="7">
        <f>data[[#This Row],[OrderDateTime]] + 1</f>
        <v>45650.054166666669</v>
      </c>
      <c r="AB4744" s="7" t="str">
        <f>IF(data[[#This Row],[DeliveryDateTime]] &lt;= data[[#This Row],[SLADue]], "On Time", "Late")</f>
        <v>Late</v>
      </c>
    </row>
    <row r="4745" spans="1:28" x14ac:dyDescent="0.2">
      <c r="A4745" t="s">
        <v>5295</v>
      </c>
      <c r="B4745" t="s">
        <v>19</v>
      </c>
      <c r="C4745" t="s">
        <v>32</v>
      </c>
      <c r="D4745" t="s">
        <v>33</v>
      </c>
      <c r="E4745" s="5">
        <v>55.79</v>
      </c>
      <c r="F4745" t="s">
        <v>43</v>
      </c>
      <c r="G4745">
        <v>3</v>
      </c>
      <c r="H4745" s="1">
        <v>45554</v>
      </c>
      <c r="I4745" s="1" t="str">
        <f>TEXT(data[[#This Row],[OrderDate]],"mmm")</f>
        <v>Sep</v>
      </c>
      <c r="J4745" s="6">
        <v>0.55972222222222223</v>
      </c>
      <c r="K4745" s="6" t="str">
        <f>TEXT(data[[#This Row],[OrderTime]],"h")</f>
        <v>13</v>
      </c>
      <c r="L4745" s="1">
        <v>45554</v>
      </c>
      <c r="M4745" s="6">
        <v>0.85138888888888886</v>
      </c>
      <c r="N4745" t="s">
        <v>88</v>
      </c>
      <c r="O4745" t="s">
        <v>593</v>
      </c>
      <c r="P4745" t="s">
        <v>25</v>
      </c>
      <c r="Q4745" t="s">
        <v>53</v>
      </c>
      <c r="R4745" t="s">
        <v>37</v>
      </c>
      <c r="S4745" t="s">
        <v>47</v>
      </c>
      <c r="T4745" t="s">
        <v>136</v>
      </c>
      <c r="U4745" t="s">
        <v>30</v>
      </c>
      <c r="V4745" s="5">
        <f>data[[#This Row],[PriceUSD]]*data[[#This Row],[Quantity]]</f>
        <v>167.37</v>
      </c>
      <c r="W4745" s="7">
        <f>data[[#This Row],[OrderDate]] + TIME(VALUE(LEFT(data[[#This Row],[OrderTime]],2)), VALUE(RIGHT(data[[#This Row],[OrderTime]],2)), 0)</f>
        <v>45554.015277777777</v>
      </c>
      <c r="X4745" s="7">
        <f>_xlfn.MINIFS(data[OrderDateTime], data[CustomerName], data[[#This Row],[CustomerName]])</f>
        <v>45518.007638888892</v>
      </c>
      <c r="Y4745" t="str">
        <f>IF(data[[#This Row],[OrderDateTime]]=data[[#This Row],[FirstOrderDateTime]], "New", "Returning")</f>
        <v>Returning</v>
      </c>
      <c r="Z4745" s="7">
        <f>data[[#This Row],[DeliveryDate]] + data[[#This Row],[DeliveryTime]]</f>
        <v>45554.851388888892</v>
      </c>
      <c r="AA4745" s="7">
        <f>data[[#This Row],[OrderDateTime]] + 1</f>
        <v>45555.015277777777</v>
      </c>
      <c r="AB4745" s="7" t="str">
        <f>IF(data[[#This Row],[DeliveryDateTime]] &lt;= data[[#This Row],[SLADue]], "On Time", "Late")</f>
        <v>On Time</v>
      </c>
    </row>
    <row r="4746" spans="1:28" x14ac:dyDescent="0.2">
      <c r="A4746" t="s">
        <v>5296</v>
      </c>
      <c r="B4746" t="s">
        <v>19</v>
      </c>
      <c r="C4746" t="s">
        <v>92</v>
      </c>
      <c r="D4746" t="s">
        <v>93</v>
      </c>
      <c r="E4746" s="5">
        <v>84.72</v>
      </c>
      <c r="F4746" t="s">
        <v>94</v>
      </c>
      <c r="G4746">
        <v>3</v>
      </c>
      <c r="H4746" s="1">
        <v>45823</v>
      </c>
      <c r="I4746" s="1" t="str">
        <f>TEXT(data[[#This Row],[OrderDate]],"mmm")</f>
        <v>Jun</v>
      </c>
      <c r="J4746" s="6">
        <v>0.90694444444444444</v>
      </c>
      <c r="K4746" s="6" t="str">
        <f>TEXT(data[[#This Row],[OrderTime]],"h")</f>
        <v>21</v>
      </c>
      <c r="L4746" s="1">
        <v>45825</v>
      </c>
      <c r="M4746" s="6">
        <v>0.46944444444444444</v>
      </c>
      <c r="N4746" t="s">
        <v>123</v>
      </c>
      <c r="O4746" t="s">
        <v>89</v>
      </c>
      <c r="P4746" t="s">
        <v>36</v>
      </c>
      <c r="Q4746" t="s">
        <v>53</v>
      </c>
      <c r="R4746" t="s">
        <v>66</v>
      </c>
      <c r="S4746" t="s">
        <v>105</v>
      </c>
      <c r="T4746" t="s">
        <v>38</v>
      </c>
      <c r="U4746" t="s">
        <v>39</v>
      </c>
      <c r="V4746" s="5">
        <f>data[[#This Row],[PriceUSD]]*data[[#This Row],[Quantity]]</f>
        <v>254.16</v>
      </c>
      <c r="W4746" s="7">
        <f>data[[#This Row],[OrderDate]] + TIME(VALUE(LEFT(data[[#This Row],[OrderTime]],2)), VALUE(RIGHT(data[[#This Row],[OrderTime]],2)), 0)</f>
        <v>45823.030555555553</v>
      </c>
      <c r="X4746" s="7">
        <f>_xlfn.MINIFS(data[OrderDateTime], data[CustomerName], data[[#This Row],[CustomerName]])</f>
        <v>45514.038888888892</v>
      </c>
      <c r="Y4746" t="str">
        <f>IF(data[[#This Row],[OrderDateTime]]=data[[#This Row],[FirstOrderDateTime]], "New", "Returning")</f>
        <v>Returning</v>
      </c>
      <c r="Z4746" s="7">
        <f>data[[#This Row],[DeliveryDate]] + data[[#This Row],[DeliveryTime]]</f>
        <v>45825.469444444447</v>
      </c>
      <c r="AA4746" s="7">
        <f>data[[#This Row],[OrderDateTime]] + 1</f>
        <v>45824.030555555553</v>
      </c>
      <c r="AB4746" s="7" t="str">
        <f>IF(data[[#This Row],[DeliveryDateTime]] &lt;= data[[#This Row],[SLADue]], "On Time", "Late")</f>
        <v>Late</v>
      </c>
    </row>
    <row r="4747" spans="1:28" x14ac:dyDescent="0.2">
      <c r="A4747" t="s">
        <v>5297</v>
      </c>
      <c r="B4747" t="s">
        <v>19</v>
      </c>
      <c r="C4747" t="s">
        <v>41</v>
      </c>
      <c r="D4747" t="s">
        <v>42</v>
      </c>
      <c r="E4747" s="5">
        <v>36.56</v>
      </c>
      <c r="F4747" t="s">
        <v>56</v>
      </c>
      <c r="G4747">
        <v>1</v>
      </c>
      <c r="H4747" s="1">
        <v>45709</v>
      </c>
      <c r="I4747" s="1" t="str">
        <f>TEXT(data[[#This Row],[OrderDate]],"mmm")</f>
        <v>Feb</v>
      </c>
      <c r="J4747" s="6">
        <v>0.51944444444444449</v>
      </c>
      <c r="K4747" s="6" t="str">
        <f>TEXT(data[[#This Row],[OrderTime]],"h")</f>
        <v>12</v>
      </c>
      <c r="L4747" s="1">
        <v>45710</v>
      </c>
      <c r="M4747" s="6">
        <v>0.72777777777777775</v>
      </c>
      <c r="N4747" t="s">
        <v>75</v>
      </c>
      <c r="O4747" t="s">
        <v>403</v>
      </c>
      <c r="P4747" t="s">
        <v>25</v>
      </c>
      <c r="Q4747" t="s">
        <v>26</v>
      </c>
      <c r="R4747" t="s">
        <v>46</v>
      </c>
      <c r="S4747" t="s">
        <v>28</v>
      </c>
      <c r="T4747" t="s">
        <v>29</v>
      </c>
      <c r="U4747" t="s">
        <v>39</v>
      </c>
      <c r="V4747" s="5">
        <f>data[[#This Row],[PriceUSD]]*data[[#This Row],[Quantity]]</f>
        <v>36.56</v>
      </c>
      <c r="W4747" s="7">
        <f>data[[#This Row],[OrderDate]] + TIME(VALUE(LEFT(data[[#This Row],[OrderTime]],2)), VALUE(RIGHT(data[[#This Row],[OrderTime]],2)), 0)</f>
        <v>45709.030555555553</v>
      </c>
      <c r="X4747" s="7">
        <f>_xlfn.MINIFS(data[OrderDateTime], data[CustomerName], data[[#This Row],[CustomerName]])</f>
        <v>45535.015277777777</v>
      </c>
      <c r="Y4747" t="str">
        <f>IF(data[[#This Row],[OrderDateTime]]=data[[#This Row],[FirstOrderDateTime]], "New", "Returning")</f>
        <v>Returning</v>
      </c>
      <c r="Z4747" s="7">
        <f>data[[#This Row],[DeliveryDate]] + data[[#This Row],[DeliveryTime]]</f>
        <v>45710.727777777778</v>
      </c>
      <c r="AA4747" s="7">
        <f>data[[#This Row],[OrderDateTime]] + 1</f>
        <v>45710.030555555553</v>
      </c>
      <c r="AB4747" s="7" t="str">
        <f>IF(data[[#This Row],[DeliveryDateTime]] &lt;= data[[#This Row],[SLADue]], "On Time", "Late")</f>
        <v>Late</v>
      </c>
    </row>
    <row r="4748" spans="1:28" x14ac:dyDescent="0.2">
      <c r="A4748" t="s">
        <v>5298</v>
      </c>
      <c r="B4748" t="s">
        <v>19</v>
      </c>
      <c r="C4748" t="s">
        <v>41</v>
      </c>
      <c r="D4748" t="s">
        <v>42</v>
      </c>
      <c r="E4748" s="5">
        <v>33.340000000000003</v>
      </c>
      <c r="F4748" t="s">
        <v>119</v>
      </c>
      <c r="G4748">
        <v>1</v>
      </c>
      <c r="H4748" s="1">
        <v>45818</v>
      </c>
      <c r="I4748" s="1" t="str">
        <f>TEXT(data[[#This Row],[OrderDate]],"mmm")</f>
        <v>Jun</v>
      </c>
      <c r="J4748" s="6">
        <v>0.60833333333333328</v>
      </c>
      <c r="K4748" s="6" t="str">
        <f>TEXT(data[[#This Row],[OrderTime]],"h")</f>
        <v>14</v>
      </c>
      <c r="L4748" s="1">
        <v>45818</v>
      </c>
      <c r="M4748" s="6">
        <v>0.73333333333333328</v>
      </c>
      <c r="N4748" t="s">
        <v>57</v>
      </c>
      <c r="O4748" t="s">
        <v>496</v>
      </c>
      <c r="P4748" t="s">
        <v>25</v>
      </c>
      <c r="Q4748" t="s">
        <v>26</v>
      </c>
      <c r="R4748" t="s">
        <v>46</v>
      </c>
      <c r="S4748" t="s">
        <v>47</v>
      </c>
      <c r="T4748" t="s">
        <v>38</v>
      </c>
      <c r="U4748" t="s">
        <v>30</v>
      </c>
      <c r="V4748" s="5">
        <f>data[[#This Row],[PriceUSD]]*data[[#This Row],[Quantity]]</f>
        <v>33.340000000000003</v>
      </c>
      <c r="W4748" s="7">
        <f>data[[#This Row],[OrderDate]] + TIME(VALUE(LEFT(data[[#This Row],[OrderTime]],2)), VALUE(RIGHT(data[[#This Row],[OrderTime]],2)), 0)</f>
        <v>45818.022916666669</v>
      </c>
      <c r="X4748" s="7">
        <f>_xlfn.MINIFS(data[OrderDateTime], data[CustomerName], data[[#This Row],[CustomerName]])</f>
        <v>45595.030555555553</v>
      </c>
      <c r="Y4748" t="str">
        <f>IF(data[[#This Row],[OrderDateTime]]=data[[#This Row],[FirstOrderDateTime]], "New", "Returning")</f>
        <v>Returning</v>
      </c>
      <c r="Z4748" s="7">
        <f>data[[#This Row],[DeliveryDate]] + data[[#This Row],[DeliveryTime]]</f>
        <v>45818.73333333333</v>
      </c>
      <c r="AA4748" s="7">
        <f>data[[#This Row],[OrderDateTime]] + 1</f>
        <v>45819.022916666669</v>
      </c>
      <c r="AB4748" s="7" t="str">
        <f>IF(data[[#This Row],[DeliveryDateTime]] &lt;= data[[#This Row],[SLADue]], "On Time", "Late")</f>
        <v>On Time</v>
      </c>
    </row>
    <row r="4749" spans="1:28" x14ac:dyDescent="0.2">
      <c r="A4749" t="s">
        <v>5299</v>
      </c>
      <c r="B4749" t="s">
        <v>19</v>
      </c>
      <c r="C4749" t="s">
        <v>69</v>
      </c>
      <c r="D4749" t="s">
        <v>70</v>
      </c>
      <c r="E4749" s="5">
        <v>46.88</v>
      </c>
      <c r="F4749" t="s">
        <v>119</v>
      </c>
      <c r="G4749">
        <v>2</v>
      </c>
      <c r="H4749" s="1">
        <v>45864</v>
      </c>
      <c r="I4749" s="1" t="str">
        <f>TEXT(data[[#This Row],[OrderDate]],"mmm")</f>
        <v>Jul</v>
      </c>
      <c r="J4749" s="6">
        <v>0.68194444444444446</v>
      </c>
      <c r="K4749" s="6" t="str">
        <f>TEXT(data[[#This Row],[OrderTime]],"h")</f>
        <v>16</v>
      </c>
      <c r="L4749" s="1">
        <v>45865</v>
      </c>
      <c r="M4749" s="6">
        <v>0.68194444444444446</v>
      </c>
      <c r="N4749" t="s">
        <v>34</v>
      </c>
      <c r="O4749" t="s">
        <v>2139</v>
      </c>
      <c r="P4749" t="s">
        <v>36</v>
      </c>
      <c r="Q4749" t="s">
        <v>26</v>
      </c>
      <c r="R4749" t="s">
        <v>37</v>
      </c>
      <c r="S4749" t="s">
        <v>28</v>
      </c>
      <c r="T4749" t="s">
        <v>29</v>
      </c>
      <c r="U4749" t="s">
        <v>67</v>
      </c>
      <c r="V4749" s="5">
        <f>data[[#This Row],[PriceUSD]]*data[[#This Row],[Quantity]]</f>
        <v>93.76</v>
      </c>
      <c r="W4749" s="7">
        <f>data[[#This Row],[OrderDate]] + TIME(VALUE(LEFT(data[[#This Row],[OrderTime]],2)), VALUE(RIGHT(data[[#This Row],[OrderTime]],2)), 0)</f>
        <v>45864.030555555553</v>
      </c>
      <c r="X4749" s="7">
        <f>_xlfn.MINIFS(data[OrderDateTime], data[CustomerName], data[[#This Row],[CustomerName]])</f>
        <v>45575.022916666669</v>
      </c>
      <c r="Y4749" t="str">
        <f>IF(data[[#This Row],[OrderDateTime]]=data[[#This Row],[FirstOrderDateTime]], "New", "Returning")</f>
        <v>Returning</v>
      </c>
      <c r="Z4749" s="7">
        <f>data[[#This Row],[DeliveryDate]] + data[[#This Row],[DeliveryTime]]</f>
        <v>45865.681944444441</v>
      </c>
      <c r="AA4749" s="7">
        <f>data[[#This Row],[OrderDateTime]] + 1</f>
        <v>45865.030555555553</v>
      </c>
      <c r="AB4749" s="7" t="str">
        <f>IF(data[[#This Row],[DeliveryDateTime]] &lt;= data[[#This Row],[SLADue]], "On Time", "Late")</f>
        <v>Late</v>
      </c>
    </row>
    <row r="4750" spans="1:28" x14ac:dyDescent="0.2">
      <c r="A4750" t="s">
        <v>5300</v>
      </c>
      <c r="B4750" t="s">
        <v>19</v>
      </c>
      <c r="C4750" t="s">
        <v>79</v>
      </c>
      <c r="D4750" t="s">
        <v>80</v>
      </c>
      <c r="E4750" s="5">
        <v>28.01</v>
      </c>
      <c r="F4750" t="s">
        <v>81</v>
      </c>
      <c r="G4750">
        <v>1</v>
      </c>
      <c r="H4750" s="1">
        <v>45802</v>
      </c>
      <c r="I4750" s="1" t="str">
        <f>TEXT(data[[#This Row],[OrderDate]],"mmm")</f>
        <v>May</v>
      </c>
      <c r="J4750" s="6">
        <v>0.80277777777777781</v>
      </c>
      <c r="K4750" s="6" t="str">
        <f>TEXT(data[[#This Row],[OrderTime]],"h")</f>
        <v>19</v>
      </c>
      <c r="L4750" s="1">
        <v>45803</v>
      </c>
      <c r="M4750" s="6">
        <v>0.56805555555555554</v>
      </c>
      <c r="N4750" t="s">
        <v>238</v>
      </c>
      <c r="O4750" t="s">
        <v>609</v>
      </c>
      <c r="P4750" t="s">
        <v>36</v>
      </c>
      <c r="Q4750" t="s">
        <v>26</v>
      </c>
      <c r="R4750" t="s">
        <v>83</v>
      </c>
      <c r="S4750" t="s">
        <v>28</v>
      </c>
      <c r="T4750" t="s">
        <v>106</v>
      </c>
      <c r="U4750" t="s">
        <v>39</v>
      </c>
      <c r="V4750" s="5">
        <f>data[[#This Row],[PriceUSD]]*data[[#This Row],[Quantity]]</f>
        <v>28.01</v>
      </c>
      <c r="W4750" s="7">
        <f>data[[#This Row],[OrderDate]] + TIME(VALUE(LEFT(data[[#This Row],[OrderTime]],2)), VALUE(RIGHT(data[[#This Row],[OrderTime]],2)), 0)</f>
        <v>45802.054166666669</v>
      </c>
      <c r="X4750" s="7">
        <f>_xlfn.MINIFS(data[OrderDateTime], data[CustomerName], data[[#This Row],[CustomerName]])</f>
        <v>45507.015277777777</v>
      </c>
      <c r="Y4750" t="str">
        <f>IF(data[[#This Row],[OrderDateTime]]=data[[#This Row],[FirstOrderDateTime]], "New", "Returning")</f>
        <v>Returning</v>
      </c>
      <c r="Z4750" s="7">
        <f>data[[#This Row],[DeliveryDate]] + data[[#This Row],[DeliveryTime]]</f>
        <v>45803.568055555559</v>
      </c>
      <c r="AA4750" s="7">
        <f>data[[#This Row],[OrderDateTime]] + 1</f>
        <v>45803.054166666669</v>
      </c>
      <c r="AB4750" s="7" t="str">
        <f>IF(data[[#This Row],[DeliveryDateTime]] &lt;= data[[#This Row],[SLADue]], "On Time", "Late")</f>
        <v>Late</v>
      </c>
    </row>
    <row r="4751" spans="1:28" x14ac:dyDescent="0.2">
      <c r="A4751" t="s">
        <v>5301</v>
      </c>
      <c r="B4751" t="s">
        <v>19</v>
      </c>
      <c r="C4751" t="s">
        <v>32</v>
      </c>
      <c r="D4751" t="s">
        <v>33</v>
      </c>
      <c r="E4751" s="5">
        <v>53.04</v>
      </c>
      <c r="F4751" t="s">
        <v>22</v>
      </c>
      <c r="G4751">
        <v>1</v>
      </c>
      <c r="H4751" s="1">
        <v>45794</v>
      </c>
      <c r="I4751" s="1" t="str">
        <f>TEXT(data[[#This Row],[OrderDate]],"mmm")</f>
        <v>May</v>
      </c>
      <c r="J4751" s="6">
        <v>0.47638888888888886</v>
      </c>
      <c r="K4751" s="6" t="str">
        <f>TEXT(data[[#This Row],[OrderTime]],"h")</f>
        <v>11</v>
      </c>
      <c r="L4751" s="1">
        <v>45795</v>
      </c>
      <c r="M4751" s="6">
        <v>0.5180555555555556</v>
      </c>
      <c r="N4751" t="s">
        <v>88</v>
      </c>
      <c r="O4751" t="s">
        <v>236</v>
      </c>
      <c r="P4751" t="s">
        <v>25</v>
      </c>
      <c r="Q4751" t="s">
        <v>26</v>
      </c>
      <c r="R4751" t="s">
        <v>37</v>
      </c>
      <c r="S4751" t="s">
        <v>28</v>
      </c>
      <c r="T4751" t="s">
        <v>29</v>
      </c>
      <c r="U4751" t="s">
        <v>30</v>
      </c>
      <c r="V4751" s="5">
        <f>data[[#This Row],[PriceUSD]]*data[[#This Row],[Quantity]]</f>
        <v>53.04</v>
      </c>
      <c r="W4751" s="7">
        <f>data[[#This Row],[OrderDate]] + TIME(VALUE(LEFT(data[[#This Row],[OrderTime]],2)), VALUE(RIGHT(data[[#This Row],[OrderTime]],2)), 0)</f>
        <v>45794.061805555553</v>
      </c>
      <c r="X4751" s="7">
        <f>_xlfn.MINIFS(data[OrderDateTime], data[CustomerName], data[[#This Row],[CustomerName]])</f>
        <v>45524.030555555553</v>
      </c>
      <c r="Y4751" t="str">
        <f>IF(data[[#This Row],[OrderDateTime]]=data[[#This Row],[FirstOrderDateTime]], "New", "Returning")</f>
        <v>Returning</v>
      </c>
      <c r="Z4751" s="7">
        <f>data[[#This Row],[DeliveryDate]] + data[[#This Row],[DeliveryTime]]</f>
        <v>45795.518055555556</v>
      </c>
      <c r="AA4751" s="7">
        <f>data[[#This Row],[OrderDateTime]] + 1</f>
        <v>45795.061805555553</v>
      </c>
      <c r="AB4751" s="7" t="str">
        <f>IF(data[[#This Row],[DeliveryDateTime]] &lt;= data[[#This Row],[SLADue]], "On Time", "Late")</f>
        <v>Late</v>
      </c>
    </row>
    <row r="4752" spans="1:28" x14ac:dyDescent="0.2">
      <c r="A4752" t="s">
        <v>5302</v>
      </c>
      <c r="B4752" t="s">
        <v>19</v>
      </c>
      <c r="C4752" t="s">
        <v>117</v>
      </c>
      <c r="D4752" t="s">
        <v>118</v>
      </c>
      <c r="E4752" s="5">
        <v>72.98</v>
      </c>
      <c r="F4752" t="s">
        <v>182</v>
      </c>
      <c r="G4752">
        <v>2</v>
      </c>
      <c r="H4752" s="1">
        <v>45877</v>
      </c>
      <c r="I4752" s="1" t="str">
        <f>TEXT(data[[#This Row],[OrderDate]],"mmm")</f>
        <v>Aug</v>
      </c>
      <c r="J4752" s="6">
        <v>0.82013888888888886</v>
      </c>
      <c r="K4752" s="6" t="str">
        <f>TEXT(data[[#This Row],[OrderTime]],"h")</f>
        <v>19</v>
      </c>
      <c r="L4752" s="1">
        <v>45879</v>
      </c>
      <c r="M4752" s="6">
        <v>0.84930555555555554</v>
      </c>
      <c r="N4752" t="s">
        <v>88</v>
      </c>
      <c r="O4752" t="s">
        <v>539</v>
      </c>
      <c r="P4752" t="s">
        <v>25</v>
      </c>
      <c r="Q4752" t="s">
        <v>26</v>
      </c>
      <c r="R4752" t="s">
        <v>66</v>
      </c>
      <c r="S4752" t="s">
        <v>105</v>
      </c>
      <c r="T4752" t="s">
        <v>38</v>
      </c>
      <c r="U4752" t="s">
        <v>39</v>
      </c>
      <c r="V4752" s="5">
        <f>data[[#This Row],[PriceUSD]]*data[[#This Row],[Quantity]]</f>
        <v>145.96</v>
      </c>
      <c r="W4752" s="7">
        <f>data[[#This Row],[OrderDate]] + TIME(VALUE(LEFT(data[[#This Row],[OrderTime]],2)), VALUE(RIGHT(data[[#This Row],[OrderTime]],2)), 0)</f>
        <v>45877.061805555553</v>
      </c>
      <c r="X4752" s="7">
        <f>_xlfn.MINIFS(data[OrderDateTime], data[CustomerName], data[[#This Row],[CustomerName]])</f>
        <v>45554.038888888892</v>
      </c>
      <c r="Y4752" t="str">
        <f>IF(data[[#This Row],[OrderDateTime]]=data[[#This Row],[FirstOrderDateTime]], "New", "Returning")</f>
        <v>Returning</v>
      </c>
      <c r="Z4752" s="7">
        <f>data[[#This Row],[DeliveryDate]] + data[[#This Row],[DeliveryTime]]</f>
        <v>45879.849305555559</v>
      </c>
      <c r="AA4752" s="7">
        <f>data[[#This Row],[OrderDateTime]] + 1</f>
        <v>45878.061805555553</v>
      </c>
      <c r="AB4752" s="7" t="str">
        <f>IF(data[[#This Row],[DeliveryDateTime]] &lt;= data[[#This Row],[SLADue]], "On Time", "Late")</f>
        <v>Late</v>
      </c>
    </row>
    <row r="4753" spans="1:28" x14ac:dyDescent="0.2">
      <c r="A4753" t="s">
        <v>5303</v>
      </c>
      <c r="B4753" t="s">
        <v>19</v>
      </c>
      <c r="C4753" t="s">
        <v>61</v>
      </c>
      <c r="D4753" t="s">
        <v>62</v>
      </c>
      <c r="E4753" s="5">
        <v>161.11000000000001</v>
      </c>
      <c r="F4753" t="s">
        <v>94</v>
      </c>
      <c r="G4753">
        <v>3</v>
      </c>
      <c r="H4753" s="1">
        <v>45750</v>
      </c>
      <c r="I4753" s="1" t="str">
        <f>TEXT(data[[#This Row],[OrderDate]],"mmm")</f>
        <v>Apr</v>
      </c>
      <c r="J4753" s="6">
        <v>0.44930555555555557</v>
      </c>
      <c r="K4753" s="6" t="str">
        <f>TEXT(data[[#This Row],[OrderTime]],"h")</f>
        <v>10</v>
      </c>
      <c r="L4753" s="1">
        <v>45752</v>
      </c>
      <c r="M4753" s="6">
        <v>0.4909722222222222</v>
      </c>
      <c r="N4753" t="s">
        <v>88</v>
      </c>
      <c r="O4753" t="s">
        <v>565</v>
      </c>
      <c r="P4753" t="s">
        <v>25</v>
      </c>
      <c r="Q4753" t="s">
        <v>53</v>
      </c>
      <c r="R4753" t="s">
        <v>66</v>
      </c>
      <c r="S4753" t="s">
        <v>105</v>
      </c>
      <c r="T4753" t="s">
        <v>38</v>
      </c>
      <c r="U4753" t="s">
        <v>39</v>
      </c>
      <c r="V4753" s="5">
        <f>data[[#This Row],[PriceUSD]]*data[[#This Row],[Quantity]]</f>
        <v>483.33000000000004</v>
      </c>
      <c r="W4753" s="7">
        <f>data[[#This Row],[OrderDate]] + TIME(VALUE(LEFT(data[[#This Row],[OrderTime]],2)), VALUE(RIGHT(data[[#This Row],[OrderTime]],2)), 0)</f>
        <v>45750.038888888892</v>
      </c>
      <c r="X4753" s="7">
        <f>_xlfn.MINIFS(data[OrderDateTime], data[CustomerName], data[[#This Row],[CustomerName]])</f>
        <v>45513.052083333336</v>
      </c>
      <c r="Y4753" t="str">
        <f>IF(data[[#This Row],[OrderDateTime]]=data[[#This Row],[FirstOrderDateTime]], "New", "Returning")</f>
        <v>Returning</v>
      </c>
      <c r="Z4753" s="7">
        <f>data[[#This Row],[DeliveryDate]] + data[[#This Row],[DeliveryTime]]</f>
        <v>45752.490972222222</v>
      </c>
      <c r="AA4753" s="7">
        <f>data[[#This Row],[OrderDateTime]] + 1</f>
        <v>45751.038888888892</v>
      </c>
      <c r="AB4753" s="7" t="str">
        <f>IF(data[[#This Row],[DeliveryDateTime]] &lt;= data[[#This Row],[SLADue]], "On Time", "Late")</f>
        <v>Late</v>
      </c>
    </row>
    <row r="4754" spans="1:28" x14ac:dyDescent="0.2">
      <c r="A4754" t="s">
        <v>5304</v>
      </c>
      <c r="B4754" t="s">
        <v>19</v>
      </c>
      <c r="C4754" t="s">
        <v>32</v>
      </c>
      <c r="D4754" t="s">
        <v>33</v>
      </c>
      <c r="E4754" s="5">
        <v>47.7</v>
      </c>
      <c r="F4754" t="s">
        <v>138</v>
      </c>
      <c r="G4754">
        <v>1</v>
      </c>
      <c r="H4754" s="1">
        <v>45629</v>
      </c>
      <c r="I4754" s="1" t="str">
        <f>TEXT(data[[#This Row],[OrderDate]],"mmm")</f>
        <v>Dec</v>
      </c>
      <c r="J4754" s="6">
        <v>0.60416666666666663</v>
      </c>
      <c r="K4754" s="6" t="str">
        <f>TEXT(data[[#This Row],[OrderTime]],"h")</f>
        <v>14</v>
      </c>
      <c r="L4754" s="1">
        <v>45629</v>
      </c>
      <c r="M4754" s="6">
        <v>0.77083333333333337</v>
      </c>
      <c r="N4754" t="s">
        <v>120</v>
      </c>
      <c r="O4754" t="s">
        <v>1148</v>
      </c>
      <c r="P4754" t="s">
        <v>25</v>
      </c>
      <c r="Q4754" t="s">
        <v>26</v>
      </c>
      <c r="R4754" t="s">
        <v>37</v>
      </c>
      <c r="S4754" t="s">
        <v>47</v>
      </c>
      <c r="T4754" t="s">
        <v>29</v>
      </c>
      <c r="U4754" t="s">
        <v>30</v>
      </c>
      <c r="V4754" s="5">
        <f>data[[#This Row],[PriceUSD]]*data[[#This Row],[Quantity]]</f>
        <v>47.7</v>
      </c>
      <c r="W4754" s="7">
        <f>data[[#This Row],[OrderDate]] + TIME(VALUE(LEFT(data[[#This Row],[OrderTime]],2)), VALUE(RIGHT(data[[#This Row],[OrderTime]],2)), 0)</f>
        <v>45629.046527777777</v>
      </c>
      <c r="X4754" s="7">
        <f>_xlfn.MINIFS(data[OrderDateTime], data[CustomerName], data[[#This Row],[CustomerName]])</f>
        <v>45523.017361111109</v>
      </c>
      <c r="Y4754" t="str">
        <f>IF(data[[#This Row],[OrderDateTime]]=data[[#This Row],[FirstOrderDateTime]], "New", "Returning")</f>
        <v>Returning</v>
      </c>
      <c r="Z4754" s="7">
        <f>data[[#This Row],[DeliveryDate]] + data[[#This Row],[DeliveryTime]]</f>
        <v>45629.770833333336</v>
      </c>
      <c r="AA4754" s="7">
        <f>data[[#This Row],[OrderDateTime]] + 1</f>
        <v>45630.046527777777</v>
      </c>
      <c r="AB4754" s="7" t="str">
        <f>IF(data[[#This Row],[DeliveryDateTime]] &lt;= data[[#This Row],[SLADue]], "On Time", "Late")</f>
        <v>On Time</v>
      </c>
    </row>
    <row r="4755" spans="1:28" x14ac:dyDescent="0.2">
      <c r="A4755" t="s">
        <v>5305</v>
      </c>
      <c r="B4755" t="s">
        <v>19</v>
      </c>
      <c r="C4755" t="s">
        <v>69</v>
      </c>
      <c r="D4755" t="s">
        <v>70</v>
      </c>
      <c r="E4755" s="5">
        <v>52.76</v>
      </c>
      <c r="F4755" t="s">
        <v>71</v>
      </c>
      <c r="G4755">
        <v>1</v>
      </c>
      <c r="H4755" s="1">
        <v>45841</v>
      </c>
      <c r="I4755" s="1" t="str">
        <f>TEXT(data[[#This Row],[OrderDate]],"mmm")</f>
        <v>Jul</v>
      </c>
      <c r="J4755" s="6">
        <v>0.74444444444444446</v>
      </c>
      <c r="K4755" s="6" t="str">
        <f>TEXT(data[[#This Row],[OrderTime]],"h")</f>
        <v>17</v>
      </c>
      <c r="L4755" s="1">
        <v>45842</v>
      </c>
      <c r="M4755" s="6">
        <v>0.86944444444444446</v>
      </c>
      <c r="N4755" t="s">
        <v>23</v>
      </c>
      <c r="O4755" t="s">
        <v>469</v>
      </c>
      <c r="P4755" t="s">
        <v>25</v>
      </c>
      <c r="Q4755" t="s">
        <v>53</v>
      </c>
      <c r="R4755" t="s">
        <v>37</v>
      </c>
      <c r="S4755" t="s">
        <v>28</v>
      </c>
      <c r="T4755" t="s">
        <v>115</v>
      </c>
      <c r="U4755" t="s">
        <v>39</v>
      </c>
      <c r="V4755" s="5">
        <f>data[[#This Row],[PriceUSD]]*data[[#This Row],[Quantity]]</f>
        <v>52.76</v>
      </c>
      <c r="W4755" s="7">
        <f>data[[#This Row],[OrderDate]] + TIME(VALUE(LEFT(data[[#This Row],[OrderTime]],2)), VALUE(RIGHT(data[[#This Row],[OrderTime]],2)), 0)</f>
        <v>45841.030555555553</v>
      </c>
      <c r="X4755" s="7">
        <f>_xlfn.MINIFS(data[OrderDateTime], data[CustomerName], data[[#This Row],[CustomerName]])</f>
        <v>45522.030555555553</v>
      </c>
      <c r="Y4755" t="str">
        <f>IF(data[[#This Row],[OrderDateTime]]=data[[#This Row],[FirstOrderDateTime]], "New", "Returning")</f>
        <v>Returning</v>
      </c>
      <c r="Z4755" s="7">
        <f>data[[#This Row],[DeliveryDate]] + data[[#This Row],[DeliveryTime]]</f>
        <v>45842.869444444441</v>
      </c>
      <c r="AA4755" s="7">
        <f>data[[#This Row],[OrderDateTime]] + 1</f>
        <v>45842.030555555553</v>
      </c>
      <c r="AB4755" s="7" t="str">
        <f>IF(data[[#This Row],[DeliveryDateTime]] &lt;= data[[#This Row],[SLADue]], "On Time", "Late")</f>
        <v>Late</v>
      </c>
    </row>
    <row r="4756" spans="1:28" x14ac:dyDescent="0.2">
      <c r="A4756" t="s">
        <v>5306</v>
      </c>
      <c r="B4756" t="s">
        <v>19</v>
      </c>
      <c r="C4756" t="s">
        <v>61</v>
      </c>
      <c r="D4756" t="s">
        <v>62</v>
      </c>
      <c r="E4756" s="5">
        <v>159.25</v>
      </c>
      <c r="F4756" t="s">
        <v>63</v>
      </c>
      <c r="G4756">
        <v>3</v>
      </c>
      <c r="H4756" s="1">
        <v>45689</v>
      </c>
      <c r="I4756" s="1" t="str">
        <f>TEXT(data[[#This Row],[OrderDate]],"mmm")</f>
        <v>Feb</v>
      </c>
      <c r="J4756" s="6">
        <v>0.70625000000000004</v>
      </c>
      <c r="K4756" s="6" t="str">
        <f>TEXT(data[[#This Row],[OrderTime]],"h")</f>
        <v>16</v>
      </c>
      <c r="L4756" s="1">
        <v>45691</v>
      </c>
      <c r="M4756" s="6">
        <v>0.74791666666666667</v>
      </c>
      <c r="N4756" t="s">
        <v>34</v>
      </c>
      <c r="O4756" t="s">
        <v>176</v>
      </c>
      <c r="P4756" t="s">
        <v>36</v>
      </c>
      <c r="Q4756" t="s">
        <v>53</v>
      </c>
      <c r="R4756" t="s">
        <v>66</v>
      </c>
      <c r="S4756" t="s">
        <v>105</v>
      </c>
      <c r="T4756" t="s">
        <v>59</v>
      </c>
      <c r="U4756" t="s">
        <v>67</v>
      </c>
      <c r="V4756" s="5">
        <f>data[[#This Row],[PriceUSD]]*data[[#This Row],[Quantity]]</f>
        <v>477.75</v>
      </c>
      <c r="W4756" s="7">
        <f>data[[#This Row],[OrderDate]] + TIME(VALUE(LEFT(data[[#This Row],[OrderTime]],2)), VALUE(RIGHT(data[[#This Row],[OrderTime]],2)), 0)</f>
        <v>45689.017361111109</v>
      </c>
      <c r="X4756" s="7">
        <f>_xlfn.MINIFS(data[OrderDateTime], data[CustomerName], data[[#This Row],[CustomerName]])</f>
        <v>45509.007638888892</v>
      </c>
      <c r="Y4756" t="str">
        <f>IF(data[[#This Row],[OrderDateTime]]=data[[#This Row],[FirstOrderDateTime]], "New", "Returning")</f>
        <v>Returning</v>
      </c>
      <c r="Z4756" s="7">
        <f>data[[#This Row],[DeliveryDate]] + data[[#This Row],[DeliveryTime]]</f>
        <v>45691.747916666667</v>
      </c>
      <c r="AA4756" s="7">
        <f>data[[#This Row],[OrderDateTime]] + 1</f>
        <v>45690.017361111109</v>
      </c>
      <c r="AB4756" s="7" t="str">
        <f>IF(data[[#This Row],[DeliveryDateTime]] &lt;= data[[#This Row],[SLADue]], "On Time", "Late")</f>
        <v>Late</v>
      </c>
    </row>
    <row r="4757" spans="1:28" x14ac:dyDescent="0.2">
      <c r="A4757" t="s">
        <v>5307</v>
      </c>
      <c r="B4757" t="s">
        <v>19</v>
      </c>
      <c r="C4757" t="s">
        <v>92</v>
      </c>
      <c r="D4757" t="s">
        <v>93</v>
      </c>
      <c r="E4757" s="5">
        <v>101.2</v>
      </c>
      <c r="F4757" t="s">
        <v>63</v>
      </c>
      <c r="G4757">
        <v>1</v>
      </c>
      <c r="H4757" s="1">
        <v>45529</v>
      </c>
      <c r="I4757" s="1" t="str">
        <f>TEXT(data[[#This Row],[OrderDate]],"mmm")</f>
        <v>Aug</v>
      </c>
      <c r="J4757" s="6">
        <v>0.58958333333333335</v>
      </c>
      <c r="K4757" s="6" t="str">
        <f>TEXT(data[[#This Row],[OrderTime]],"h")</f>
        <v>14</v>
      </c>
      <c r="L4757" s="1">
        <v>45529</v>
      </c>
      <c r="M4757" s="6">
        <v>0.88124999999999998</v>
      </c>
      <c r="N4757" t="s">
        <v>112</v>
      </c>
      <c r="O4757" t="s">
        <v>82</v>
      </c>
      <c r="P4757" t="s">
        <v>36</v>
      </c>
      <c r="Q4757" t="s">
        <v>53</v>
      </c>
      <c r="R4757" t="s">
        <v>66</v>
      </c>
      <c r="S4757" t="s">
        <v>47</v>
      </c>
      <c r="T4757" t="s">
        <v>29</v>
      </c>
      <c r="U4757" t="s">
        <v>39</v>
      </c>
      <c r="V4757" s="5">
        <f>data[[#This Row],[PriceUSD]]*data[[#This Row],[Quantity]]</f>
        <v>101.2</v>
      </c>
      <c r="W4757" s="7">
        <f>data[[#This Row],[OrderDate]] + TIME(VALUE(LEFT(data[[#This Row],[OrderTime]],2)), VALUE(RIGHT(data[[#This Row],[OrderTime]],2)), 0)</f>
        <v>45529.022916666669</v>
      </c>
      <c r="X4757" s="7">
        <f>_xlfn.MINIFS(data[OrderDateTime], data[CustomerName], data[[#This Row],[CustomerName]])</f>
        <v>45519.052083333336</v>
      </c>
      <c r="Y4757" t="str">
        <f>IF(data[[#This Row],[OrderDateTime]]=data[[#This Row],[FirstOrderDateTime]], "New", "Returning")</f>
        <v>Returning</v>
      </c>
      <c r="Z4757" s="7">
        <f>data[[#This Row],[DeliveryDate]] + data[[#This Row],[DeliveryTime]]</f>
        <v>45529.881249999999</v>
      </c>
      <c r="AA4757" s="7">
        <f>data[[#This Row],[OrderDateTime]] + 1</f>
        <v>45530.022916666669</v>
      </c>
      <c r="AB4757" s="7" t="str">
        <f>IF(data[[#This Row],[DeliveryDateTime]] &lt;= data[[#This Row],[SLADue]], "On Time", "Late")</f>
        <v>On Time</v>
      </c>
    </row>
    <row r="4758" spans="1:28" x14ac:dyDescent="0.2">
      <c r="A4758" t="s">
        <v>5308</v>
      </c>
      <c r="B4758" t="s">
        <v>19</v>
      </c>
      <c r="C4758" t="s">
        <v>41</v>
      </c>
      <c r="D4758" t="s">
        <v>42</v>
      </c>
      <c r="E4758" s="5">
        <v>37.32</v>
      </c>
      <c r="F4758" t="s">
        <v>119</v>
      </c>
      <c r="G4758">
        <v>1</v>
      </c>
      <c r="H4758" s="1">
        <v>45814</v>
      </c>
      <c r="I4758" s="1" t="str">
        <f>TEXT(data[[#This Row],[OrderDate]],"mmm")</f>
        <v>Jun</v>
      </c>
      <c r="J4758" s="6">
        <v>0.46875</v>
      </c>
      <c r="K4758" s="6" t="str">
        <f>TEXT(data[[#This Row],[OrderTime]],"h")</f>
        <v>11</v>
      </c>
      <c r="L4758" s="1">
        <v>45814</v>
      </c>
      <c r="M4758" s="6">
        <v>0.71875</v>
      </c>
      <c r="N4758" t="s">
        <v>145</v>
      </c>
      <c r="O4758" t="s">
        <v>2461</v>
      </c>
      <c r="P4758" t="s">
        <v>77</v>
      </c>
      <c r="Q4758" t="s">
        <v>53</v>
      </c>
      <c r="R4758" t="s">
        <v>46</v>
      </c>
      <c r="S4758" t="s">
        <v>47</v>
      </c>
      <c r="T4758" t="s">
        <v>29</v>
      </c>
      <c r="U4758" t="s">
        <v>30</v>
      </c>
      <c r="V4758" s="5">
        <f>data[[#This Row],[PriceUSD]]*data[[#This Row],[Quantity]]</f>
        <v>37.32</v>
      </c>
      <c r="W4758" s="7">
        <f>data[[#This Row],[OrderDate]] + TIME(VALUE(LEFT(data[[#This Row],[OrderTime]],2)), VALUE(RIGHT(data[[#This Row],[OrderTime]],2)), 0)</f>
        <v>45814.052083333336</v>
      </c>
      <c r="X4758" s="7">
        <f>_xlfn.MINIFS(data[OrderDateTime], data[CustomerName], data[[#This Row],[CustomerName]])</f>
        <v>45539.052083333336</v>
      </c>
      <c r="Y4758" t="str">
        <f>IF(data[[#This Row],[OrderDateTime]]=data[[#This Row],[FirstOrderDateTime]], "New", "Returning")</f>
        <v>Returning</v>
      </c>
      <c r="Z4758" s="7">
        <f>data[[#This Row],[DeliveryDate]] + data[[#This Row],[DeliveryTime]]</f>
        <v>45814.71875</v>
      </c>
      <c r="AA4758" s="7">
        <f>data[[#This Row],[OrderDateTime]] + 1</f>
        <v>45815.052083333336</v>
      </c>
      <c r="AB4758" s="7" t="str">
        <f>IF(data[[#This Row],[DeliveryDateTime]] &lt;= data[[#This Row],[SLADue]], "On Time", "Late")</f>
        <v>On Time</v>
      </c>
    </row>
    <row r="4759" spans="1:28" x14ac:dyDescent="0.2">
      <c r="A4759" t="s">
        <v>5309</v>
      </c>
      <c r="B4759" t="s">
        <v>19</v>
      </c>
      <c r="C4759" t="s">
        <v>32</v>
      </c>
      <c r="D4759" t="s">
        <v>33</v>
      </c>
      <c r="E4759" s="5">
        <v>53.55</v>
      </c>
      <c r="F4759" t="s">
        <v>138</v>
      </c>
      <c r="G4759">
        <v>1</v>
      </c>
      <c r="H4759" s="1">
        <v>45562</v>
      </c>
      <c r="I4759" s="1" t="str">
        <f>TEXT(data[[#This Row],[OrderDate]],"mmm")</f>
        <v>Sep</v>
      </c>
      <c r="J4759" s="6">
        <v>0.74583333333333335</v>
      </c>
      <c r="K4759" s="6" t="str">
        <f>TEXT(data[[#This Row],[OrderTime]],"h")</f>
        <v>17</v>
      </c>
      <c r="L4759" s="1">
        <v>45564</v>
      </c>
      <c r="M4759" s="6">
        <v>0.58402777777777781</v>
      </c>
      <c r="N4759" t="s">
        <v>23</v>
      </c>
      <c r="O4759" t="s">
        <v>547</v>
      </c>
      <c r="P4759" t="s">
        <v>25</v>
      </c>
      <c r="Q4759" t="s">
        <v>26</v>
      </c>
      <c r="R4759" t="s">
        <v>37</v>
      </c>
      <c r="S4759" t="s">
        <v>105</v>
      </c>
      <c r="T4759" t="s">
        <v>38</v>
      </c>
      <c r="U4759" t="s">
        <v>30</v>
      </c>
      <c r="V4759" s="5">
        <f>data[[#This Row],[PriceUSD]]*data[[#This Row],[Quantity]]</f>
        <v>53.55</v>
      </c>
      <c r="W4759" s="7">
        <f>data[[#This Row],[OrderDate]] + TIME(VALUE(LEFT(data[[#This Row],[OrderTime]],2)), VALUE(RIGHT(data[[#This Row],[OrderTime]],2)), 0)</f>
        <v>45562.022916666669</v>
      </c>
      <c r="X4759" s="7">
        <f>_xlfn.MINIFS(data[OrderDateTime], data[CustomerName], data[[#This Row],[CustomerName]])</f>
        <v>45506.022916666669</v>
      </c>
      <c r="Y4759" t="str">
        <f>IF(data[[#This Row],[OrderDateTime]]=data[[#This Row],[FirstOrderDateTime]], "New", "Returning")</f>
        <v>Returning</v>
      </c>
      <c r="Z4759" s="7">
        <f>data[[#This Row],[DeliveryDate]] + data[[#This Row],[DeliveryTime]]</f>
        <v>45564.584027777775</v>
      </c>
      <c r="AA4759" s="7">
        <f>data[[#This Row],[OrderDateTime]] + 1</f>
        <v>45563.022916666669</v>
      </c>
      <c r="AB4759" s="7" t="str">
        <f>IF(data[[#This Row],[DeliveryDateTime]] &lt;= data[[#This Row],[SLADue]], "On Time", "Late")</f>
        <v>Late</v>
      </c>
    </row>
    <row r="4760" spans="1:28" x14ac:dyDescent="0.2">
      <c r="A4760" t="s">
        <v>5310</v>
      </c>
      <c r="B4760" t="s">
        <v>19</v>
      </c>
      <c r="C4760" t="s">
        <v>79</v>
      </c>
      <c r="D4760" t="s">
        <v>80</v>
      </c>
      <c r="E4760" s="5">
        <v>27.83</v>
      </c>
      <c r="F4760" t="s">
        <v>81</v>
      </c>
      <c r="G4760">
        <v>2</v>
      </c>
      <c r="H4760" s="1">
        <v>45866</v>
      </c>
      <c r="I4760" s="1" t="str">
        <f>TEXT(data[[#This Row],[OrderDate]],"mmm")</f>
        <v>Jul</v>
      </c>
      <c r="J4760" s="6">
        <v>0.44513888888888886</v>
      </c>
      <c r="K4760" s="6" t="str">
        <f>TEXT(data[[#This Row],[OrderTime]],"h")</f>
        <v>10</v>
      </c>
      <c r="L4760" s="1">
        <v>45867</v>
      </c>
      <c r="M4760" s="6">
        <v>0.57013888888888886</v>
      </c>
      <c r="N4760" t="s">
        <v>213</v>
      </c>
      <c r="O4760" t="s">
        <v>1342</v>
      </c>
      <c r="P4760" t="s">
        <v>36</v>
      </c>
      <c r="Q4760" t="s">
        <v>53</v>
      </c>
      <c r="R4760" t="s">
        <v>83</v>
      </c>
      <c r="S4760" t="s">
        <v>28</v>
      </c>
      <c r="T4760" t="s">
        <v>59</v>
      </c>
      <c r="U4760" t="s">
        <v>30</v>
      </c>
      <c r="V4760" s="5">
        <f>data[[#This Row],[PriceUSD]]*data[[#This Row],[Quantity]]</f>
        <v>55.66</v>
      </c>
      <c r="W4760" s="7">
        <f>data[[#This Row],[OrderDate]] + TIME(VALUE(LEFT(data[[#This Row],[OrderTime]],2)), VALUE(RIGHT(data[[#This Row],[OrderTime]],2)), 0)</f>
        <v>45866.061805555553</v>
      </c>
      <c r="X4760" s="7">
        <f>_xlfn.MINIFS(data[OrderDateTime], data[CustomerName], data[[#This Row],[CustomerName]])</f>
        <v>45549.054166666669</v>
      </c>
      <c r="Y4760" t="str">
        <f>IF(data[[#This Row],[OrderDateTime]]=data[[#This Row],[FirstOrderDateTime]], "New", "Returning")</f>
        <v>Returning</v>
      </c>
      <c r="Z4760" s="7">
        <f>data[[#This Row],[DeliveryDate]] + data[[#This Row],[DeliveryTime]]</f>
        <v>45867.570138888892</v>
      </c>
      <c r="AA4760" s="7">
        <f>data[[#This Row],[OrderDateTime]] + 1</f>
        <v>45867.061805555553</v>
      </c>
      <c r="AB4760" s="7" t="str">
        <f>IF(data[[#This Row],[DeliveryDateTime]] &lt;= data[[#This Row],[SLADue]], "On Time", "Late")</f>
        <v>Late</v>
      </c>
    </row>
    <row r="4761" spans="1:28" x14ac:dyDescent="0.2">
      <c r="A4761" t="s">
        <v>5311</v>
      </c>
      <c r="B4761" t="s">
        <v>19</v>
      </c>
      <c r="C4761" t="s">
        <v>92</v>
      </c>
      <c r="D4761" t="s">
        <v>93</v>
      </c>
      <c r="E4761" s="5">
        <v>85.42</v>
      </c>
      <c r="F4761" t="s">
        <v>94</v>
      </c>
      <c r="G4761">
        <v>3</v>
      </c>
      <c r="H4761" s="1">
        <v>45550</v>
      </c>
      <c r="I4761" s="1" t="str">
        <f>TEXT(data[[#This Row],[OrderDate]],"mmm")</f>
        <v>Sep</v>
      </c>
      <c r="J4761" s="6">
        <v>0.47222222222222221</v>
      </c>
      <c r="K4761" s="6" t="str">
        <f>TEXT(data[[#This Row],[OrderTime]],"h")</f>
        <v>11</v>
      </c>
      <c r="L4761" s="1">
        <v>45551</v>
      </c>
      <c r="M4761" s="6">
        <v>0.55555555555555558</v>
      </c>
      <c r="N4761" t="s">
        <v>175</v>
      </c>
      <c r="O4761" t="s">
        <v>2071</v>
      </c>
      <c r="P4761" t="s">
        <v>25</v>
      </c>
      <c r="Q4761" t="s">
        <v>53</v>
      </c>
      <c r="R4761" t="s">
        <v>66</v>
      </c>
      <c r="S4761" t="s">
        <v>28</v>
      </c>
      <c r="T4761" t="s">
        <v>106</v>
      </c>
      <c r="U4761" t="s">
        <v>39</v>
      </c>
      <c r="V4761" s="5">
        <f>data[[#This Row],[PriceUSD]]*data[[#This Row],[Quantity]]</f>
        <v>256.26</v>
      </c>
      <c r="W4761" s="7">
        <f>data[[#This Row],[OrderDate]] + TIME(VALUE(LEFT(data[[#This Row],[OrderTime]],2)), VALUE(RIGHT(data[[#This Row],[OrderTime]],2)), 0)</f>
        <v>45550.015277777777</v>
      </c>
      <c r="X4761" s="7">
        <f>_xlfn.MINIFS(data[OrderDateTime], data[CustomerName], data[[#This Row],[CustomerName]])</f>
        <v>45527.038888888892</v>
      </c>
      <c r="Y4761" t="str">
        <f>IF(data[[#This Row],[OrderDateTime]]=data[[#This Row],[FirstOrderDateTime]], "New", "Returning")</f>
        <v>Returning</v>
      </c>
      <c r="Z4761" s="7">
        <f>data[[#This Row],[DeliveryDate]] + data[[#This Row],[DeliveryTime]]</f>
        <v>45551.555555555555</v>
      </c>
      <c r="AA4761" s="7">
        <f>data[[#This Row],[OrderDateTime]] + 1</f>
        <v>45551.015277777777</v>
      </c>
      <c r="AB4761" s="7" t="str">
        <f>IF(data[[#This Row],[DeliveryDateTime]] &lt;= data[[#This Row],[SLADue]], "On Time", "Late")</f>
        <v>Late</v>
      </c>
    </row>
    <row r="4762" spans="1:28" x14ac:dyDescent="0.2">
      <c r="A4762" t="s">
        <v>5312</v>
      </c>
      <c r="B4762" t="s">
        <v>19</v>
      </c>
      <c r="C4762" t="s">
        <v>101</v>
      </c>
      <c r="D4762" t="s">
        <v>102</v>
      </c>
      <c r="E4762" s="5">
        <v>28.24</v>
      </c>
      <c r="F4762" t="s">
        <v>81</v>
      </c>
      <c r="G4762">
        <v>2</v>
      </c>
      <c r="H4762" s="1">
        <v>45668</v>
      </c>
      <c r="I4762" s="1" t="str">
        <f>TEXT(data[[#This Row],[OrderDate]],"mmm")</f>
        <v>Jan</v>
      </c>
      <c r="J4762" s="6">
        <v>0.87916666666666665</v>
      </c>
      <c r="K4762" s="6" t="str">
        <f>TEXT(data[[#This Row],[OrderTime]],"h")</f>
        <v>21</v>
      </c>
      <c r="L4762" s="1">
        <v>45670</v>
      </c>
      <c r="M4762" s="6">
        <v>0.7319444444444444</v>
      </c>
      <c r="N4762" t="s">
        <v>64</v>
      </c>
      <c r="O4762" t="s">
        <v>992</v>
      </c>
      <c r="P4762" t="s">
        <v>25</v>
      </c>
      <c r="Q4762" t="s">
        <v>53</v>
      </c>
      <c r="R4762" t="s">
        <v>83</v>
      </c>
      <c r="S4762" t="s">
        <v>105</v>
      </c>
      <c r="T4762" t="s">
        <v>38</v>
      </c>
      <c r="U4762" t="s">
        <v>30</v>
      </c>
      <c r="V4762" s="5">
        <f>data[[#This Row],[PriceUSD]]*data[[#This Row],[Quantity]]</f>
        <v>56.48</v>
      </c>
      <c r="W4762" s="7">
        <f>data[[#This Row],[OrderDate]] + TIME(VALUE(LEFT(data[[#This Row],[OrderTime]],2)), VALUE(RIGHT(data[[#This Row],[OrderTime]],2)), 0)</f>
        <v>45668.046527777777</v>
      </c>
      <c r="X4762" s="7">
        <f>_xlfn.MINIFS(data[OrderDateTime], data[CustomerName], data[[#This Row],[CustomerName]])</f>
        <v>45557.022916666669</v>
      </c>
      <c r="Y4762" t="str">
        <f>IF(data[[#This Row],[OrderDateTime]]=data[[#This Row],[FirstOrderDateTime]], "New", "Returning")</f>
        <v>Returning</v>
      </c>
      <c r="Z4762" s="7">
        <f>data[[#This Row],[DeliveryDate]] + data[[#This Row],[DeliveryTime]]</f>
        <v>45670.731944444444</v>
      </c>
      <c r="AA4762" s="7">
        <f>data[[#This Row],[OrderDateTime]] + 1</f>
        <v>45669.046527777777</v>
      </c>
      <c r="AB4762" s="7" t="str">
        <f>IF(data[[#This Row],[DeliveryDateTime]] &lt;= data[[#This Row],[SLADue]], "On Time", "Late")</f>
        <v>Late</v>
      </c>
    </row>
    <row r="4763" spans="1:28" x14ac:dyDescent="0.2">
      <c r="A4763" t="s">
        <v>5313</v>
      </c>
      <c r="B4763" t="s">
        <v>19</v>
      </c>
      <c r="C4763" t="s">
        <v>69</v>
      </c>
      <c r="D4763" t="s">
        <v>70</v>
      </c>
      <c r="E4763" s="5">
        <v>50.25</v>
      </c>
      <c r="F4763" t="s">
        <v>74</v>
      </c>
      <c r="G4763">
        <v>1</v>
      </c>
      <c r="H4763" s="1">
        <v>45538</v>
      </c>
      <c r="I4763" s="1" t="str">
        <f>TEXT(data[[#This Row],[OrderDate]],"mmm")</f>
        <v>Sep</v>
      </c>
      <c r="J4763" s="6">
        <v>0.68125000000000002</v>
      </c>
      <c r="K4763" s="6" t="str">
        <f>TEXT(data[[#This Row],[OrderTime]],"h")</f>
        <v>16</v>
      </c>
      <c r="L4763" s="1">
        <v>45539</v>
      </c>
      <c r="M4763" s="6">
        <v>0.88958333333333328</v>
      </c>
      <c r="N4763" t="s">
        <v>120</v>
      </c>
      <c r="O4763" t="s">
        <v>618</v>
      </c>
      <c r="P4763" t="s">
        <v>25</v>
      </c>
      <c r="Q4763" t="s">
        <v>53</v>
      </c>
      <c r="R4763" t="s">
        <v>37</v>
      </c>
      <c r="S4763" t="s">
        <v>28</v>
      </c>
      <c r="T4763" t="s">
        <v>29</v>
      </c>
      <c r="U4763" t="s">
        <v>30</v>
      </c>
      <c r="V4763" s="5">
        <f>data[[#This Row],[PriceUSD]]*data[[#This Row],[Quantity]]</f>
        <v>50.25</v>
      </c>
      <c r="W4763" s="7">
        <f>data[[#This Row],[OrderDate]] + TIME(VALUE(LEFT(data[[#This Row],[OrderTime]],2)), VALUE(RIGHT(data[[#This Row],[OrderTime]],2)), 0)</f>
        <v>45538.017361111109</v>
      </c>
      <c r="X4763" s="7">
        <f>_xlfn.MINIFS(data[OrderDateTime], data[CustomerName], data[[#This Row],[CustomerName]])</f>
        <v>45519.015277777777</v>
      </c>
      <c r="Y4763" t="str">
        <f>IF(data[[#This Row],[OrderDateTime]]=data[[#This Row],[FirstOrderDateTime]], "New", "Returning")</f>
        <v>Returning</v>
      </c>
      <c r="Z4763" s="7">
        <f>data[[#This Row],[DeliveryDate]] + data[[#This Row],[DeliveryTime]]</f>
        <v>45539.88958333333</v>
      </c>
      <c r="AA4763" s="7">
        <f>data[[#This Row],[OrderDateTime]] + 1</f>
        <v>45539.017361111109</v>
      </c>
      <c r="AB4763" s="7" t="str">
        <f>IF(data[[#This Row],[DeliveryDateTime]] &lt;= data[[#This Row],[SLADue]], "On Time", "Late")</f>
        <v>Late</v>
      </c>
    </row>
    <row r="4764" spans="1:28" x14ac:dyDescent="0.2">
      <c r="A4764" t="s">
        <v>5314</v>
      </c>
      <c r="B4764" t="s">
        <v>19</v>
      </c>
      <c r="C4764" t="s">
        <v>41</v>
      </c>
      <c r="D4764" t="s">
        <v>42</v>
      </c>
      <c r="E4764" s="5">
        <v>34.51</v>
      </c>
      <c r="F4764" t="s">
        <v>74</v>
      </c>
      <c r="G4764">
        <v>1</v>
      </c>
      <c r="H4764" s="1">
        <v>45535</v>
      </c>
      <c r="I4764" s="1" t="str">
        <f>TEXT(data[[#This Row],[OrderDate]],"mmm")</f>
        <v>Aug</v>
      </c>
      <c r="J4764" s="6">
        <v>0.45</v>
      </c>
      <c r="K4764" s="6" t="str">
        <f>TEXT(data[[#This Row],[OrderTime]],"h")</f>
        <v>10</v>
      </c>
      <c r="L4764" s="1">
        <v>45535</v>
      </c>
      <c r="M4764" s="6">
        <v>0.7</v>
      </c>
      <c r="N4764" t="s">
        <v>57</v>
      </c>
      <c r="O4764" t="s">
        <v>2554</v>
      </c>
      <c r="P4764" t="s">
        <v>25</v>
      </c>
      <c r="Q4764" t="s">
        <v>26</v>
      </c>
      <c r="R4764" t="s">
        <v>46</v>
      </c>
      <c r="S4764" t="s">
        <v>47</v>
      </c>
      <c r="T4764" t="s">
        <v>38</v>
      </c>
      <c r="U4764" t="s">
        <v>39</v>
      </c>
      <c r="V4764" s="5">
        <f>data[[#This Row],[PriceUSD]]*data[[#This Row],[Quantity]]</f>
        <v>34.51</v>
      </c>
      <c r="W4764" s="7">
        <f>data[[#This Row],[OrderDate]] + TIME(VALUE(LEFT(data[[#This Row],[OrderTime]],2)), VALUE(RIGHT(data[[#This Row],[OrderTime]],2)), 0)</f>
        <v>45535.03125</v>
      </c>
      <c r="X4764" s="7">
        <f>_xlfn.MINIFS(data[OrderDateTime], data[CustomerName], data[[#This Row],[CustomerName]])</f>
        <v>45523.038888888892</v>
      </c>
      <c r="Y4764" t="str">
        <f>IF(data[[#This Row],[OrderDateTime]]=data[[#This Row],[FirstOrderDateTime]], "New", "Returning")</f>
        <v>Returning</v>
      </c>
      <c r="Z4764" s="7">
        <f>data[[#This Row],[DeliveryDate]] + data[[#This Row],[DeliveryTime]]</f>
        <v>45535.7</v>
      </c>
      <c r="AA4764" s="7">
        <f>data[[#This Row],[OrderDateTime]] + 1</f>
        <v>45536.03125</v>
      </c>
      <c r="AB4764" s="7" t="str">
        <f>IF(data[[#This Row],[DeliveryDateTime]] &lt;= data[[#This Row],[SLADue]], "On Time", "Late")</f>
        <v>On Time</v>
      </c>
    </row>
    <row r="4765" spans="1:28" x14ac:dyDescent="0.2">
      <c r="A4765" t="s">
        <v>5315</v>
      </c>
      <c r="B4765" t="s">
        <v>19</v>
      </c>
      <c r="C4765" t="s">
        <v>32</v>
      </c>
      <c r="D4765" t="s">
        <v>33</v>
      </c>
      <c r="E4765" s="5">
        <v>50.57</v>
      </c>
      <c r="F4765" t="s">
        <v>22</v>
      </c>
      <c r="G4765">
        <v>1</v>
      </c>
      <c r="H4765" s="1">
        <v>45631</v>
      </c>
      <c r="I4765" s="1" t="str">
        <f>TEXT(data[[#This Row],[OrderDate]],"mmm")</f>
        <v>Dec</v>
      </c>
      <c r="J4765" s="6">
        <v>0.78819444444444442</v>
      </c>
      <c r="K4765" s="6" t="str">
        <f>TEXT(data[[#This Row],[OrderTime]],"h")</f>
        <v>18</v>
      </c>
      <c r="L4765" s="1">
        <v>45633</v>
      </c>
      <c r="M4765" s="6">
        <v>0.72361111111111109</v>
      </c>
      <c r="N4765" t="s">
        <v>95</v>
      </c>
      <c r="O4765" t="s">
        <v>1245</v>
      </c>
      <c r="P4765" t="s">
        <v>25</v>
      </c>
      <c r="Q4765" t="s">
        <v>53</v>
      </c>
      <c r="R4765" t="s">
        <v>37</v>
      </c>
      <c r="S4765" t="s">
        <v>105</v>
      </c>
      <c r="T4765" t="s">
        <v>38</v>
      </c>
      <c r="U4765" t="s">
        <v>67</v>
      </c>
      <c r="V4765" s="5">
        <f>data[[#This Row],[PriceUSD]]*data[[#This Row],[Quantity]]</f>
        <v>50.57</v>
      </c>
      <c r="W4765" s="7">
        <f>data[[#This Row],[OrderDate]] + TIME(VALUE(LEFT(data[[#This Row],[OrderTime]],2)), VALUE(RIGHT(data[[#This Row],[OrderTime]],2)), 0)</f>
        <v>45631.030555555553</v>
      </c>
      <c r="X4765" s="7">
        <f>_xlfn.MINIFS(data[OrderDateTime], data[CustomerName], data[[#This Row],[CustomerName]])</f>
        <v>45508.017361111109</v>
      </c>
      <c r="Y4765" t="str">
        <f>IF(data[[#This Row],[OrderDateTime]]=data[[#This Row],[FirstOrderDateTime]], "New", "Returning")</f>
        <v>Returning</v>
      </c>
      <c r="Z4765" s="7">
        <f>data[[#This Row],[DeliveryDate]] + data[[#This Row],[DeliveryTime]]</f>
        <v>45633.723611111112</v>
      </c>
      <c r="AA4765" s="7">
        <f>data[[#This Row],[OrderDateTime]] + 1</f>
        <v>45632.030555555553</v>
      </c>
      <c r="AB4765" s="7" t="str">
        <f>IF(data[[#This Row],[DeliveryDateTime]] &lt;= data[[#This Row],[SLADue]], "On Time", "Late")</f>
        <v>Late</v>
      </c>
    </row>
    <row r="4766" spans="1:28" x14ac:dyDescent="0.2">
      <c r="A4766" t="s">
        <v>5316</v>
      </c>
      <c r="B4766" t="s">
        <v>19</v>
      </c>
      <c r="C4766" t="s">
        <v>79</v>
      </c>
      <c r="D4766" t="s">
        <v>80</v>
      </c>
      <c r="E4766" s="5">
        <v>29.84</v>
      </c>
      <c r="F4766" t="s">
        <v>81</v>
      </c>
      <c r="G4766">
        <v>1</v>
      </c>
      <c r="H4766" s="1">
        <v>45789</v>
      </c>
      <c r="I4766" s="1" t="str">
        <f>TEXT(data[[#This Row],[OrderDate]],"mmm")</f>
        <v>May</v>
      </c>
      <c r="J4766" s="6">
        <v>0.63888888888888884</v>
      </c>
      <c r="K4766" s="6" t="str">
        <f>TEXT(data[[#This Row],[OrderTime]],"h")</f>
        <v>15</v>
      </c>
      <c r="L4766" s="1">
        <v>45790</v>
      </c>
      <c r="M4766" s="6">
        <v>0.63888888888888884</v>
      </c>
      <c r="N4766" t="s">
        <v>238</v>
      </c>
      <c r="O4766" t="s">
        <v>1202</v>
      </c>
      <c r="P4766" t="s">
        <v>36</v>
      </c>
      <c r="Q4766" t="s">
        <v>53</v>
      </c>
      <c r="R4766" t="s">
        <v>83</v>
      </c>
      <c r="S4766" t="s">
        <v>28</v>
      </c>
      <c r="T4766" t="s">
        <v>29</v>
      </c>
      <c r="U4766" t="s">
        <v>39</v>
      </c>
      <c r="V4766" s="5">
        <f>data[[#This Row],[PriceUSD]]*data[[#This Row],[Quantity]]</f>
        <v>29.84</v>
      </c>
      <c r="W4766" s="7">
        <f>data[[#This Row],[OrderDate]] + TIME(VALUE(LEFT(data[[#This Row],[OrderTime]],2)), VALUE(RIGHT(data[[#This Row],[OrderTime]],2)), 0)</f>
        <v>45789.061805555553</v>
      </c>
      <c r="X4766" s="7">
        <f>_xlfn.MINIFS(data[OrderDateTime], data[CustomerName], data[[#This Row],[CustomerName]])</f>
        <v>45514.007638888892</v>
      </c>
      <c r="Y4766" t="str">
        <f>IF(data[[#This Row],[OrderDateTime]]=data[[#This Row],[FirstOrderDateTime]], "New", "Returning")</f>
        <v>Returning</v>
      </c>
      <c r="Z4766" s="7">
        <f>data[[#This Row],[DeliveryDate]] + data[[#This Row],[DeliveryTime]]</f>
        <v>45790.638888888891</v>
      </c>
      <c r="AA4766" s="7">
        <f>data[[#This Row],[OrderDateTime]] + 1</f>
        <v>45790.061805555553</v>
      </c>
      <c r="AB4766" s="7" t="str">
        <f>IF(data[[#This Row],[DeliveryDateTime]] &lt;= data[[#This Row],[SLADue]], "On Time", "Late")</f>
        <v>Late</v>
      </c>
    </row>
    <row r="4767" spans="1:28" x14ac:dyDescent="0.2">
      <c r="A4767" t="s">
        <v>5317</v>
      </c>
      <c r="B4767" t="s">
        <v>19</v>
      </c>
      <c r="C4767" t="s">
        <v>49</v>
      </c>
      <c r="D4767" t="s">
        <v>50</v>
      </c>
      <c r="E4767" s="5">
        <v>31.21</v>
      </c>
      <c r="F4767" t="s">
        <v>51</v>
      </c>
      <c r="G4767">
        <v>1</v>
      </c>
      <c r="H4767" s="1">
        <v>45775</v>
      </c>
      <c r="I4767" s="1" t="str">
        <f>TEXT(data[[#This Row],[OrderDate]],"mmm")</f>
        <v>Apr</v>
      </c>
      <c r="J4767" s="6">
        <v>0.5625</v>
      </c>
      <c r="K4767" s="6" t="str">
        <f>TEXT(data[[#This Row],[OrderTime]],"h")</f>
        <v>13</v>
      </c>
      <c r="L4767" s="1">
        <v>45775</v>
      </c>
      <c r="M4767" s="6">
        <v>0.85416666666666663</v>
      </c>
      <c r="N4767" t="s">
        <v>175</v>
      </c>
      <c r="O4767" t="s">
        <v>412</v>
      </c>
      <c r="P4767" t="s">
        <v>25</v>
      </c>
      <c r="Q4767" t="s">
        <v>26</v>
      </c>
      <c r="R4767" t="s">
        <v>54</v>
      </c>
      <c r="S4767" t="s">
        <v>47</v>
      </c>
      <c r="T4767" t="s">
        <v>29</v>
      </c>
      <c r="U4767" t="s">
        <v>39</v>
      </c>
      <c r="V4767" s="5">
        <f>data[[#This Row],[PriceUSD]]*data[[#This Row],[Quantity]]</f>
        <v>31.21</v>
      </c>
      <c r="W4767" s="7">
        <f>data[[#This Row],[OrderDate]] + TIME(VALUE(LEFT(data[[#This Row],[OrderTime]],2)), VALUE(RIGHT(data[[#This Row],[OrderTime]],2)), 0)</f>
        <v>45775.017361111109</v>
      </c>
      <c r="X4767" s="7">
        <f>_xlfn.MINIFS(data[OrderDateTime], data[CustomerName], data[[#This Row],[CustomerName]])</f>
        <v>45509.061805555553</v>
      </c>
      <c r="Y4767" t="str">
        <f>IF(data[[#This Row],[OrderDateTime]]=data[[#This Row],[FirstOrderDateTime]], "New", "Returning")</f>
        <v>Returning</v>
      </c>
      <c r="Z4767" s="7">
        <f>data[[#This Row],[DeliveryDate]] + data[[#This Row],[DeliveryTime]]</f>
        <v>45775.854166666664</v>
      </c>
      <c r="AA4767" s="7">
        <f>data[[#This Row],[OrderDateTime]] + 1</f>
        <v>45776.017361111109</v>
      </c>
      <c r="AB4767" s="7" t="str">
        <f>IF(data[[#This Row],[DeliveryDateTime]] &lt;= data[[#This Row],[SLADue]], "On Time", "Late")</f>
        <v>On Time</v>
      </c>
    </row>
    <row r="4768" spans="1:28" x14ac:dyDescent="0.2">
      <c r="A4768" t="s">
        <v>5318</v>
      </c>
      <c r="B4768" t="s">
        <v>19</v>
      </c>
      <c r="C4768" t="s">
        <v>190</v>
      </c>
      <c r="D4768" t="s">
        <v>191</v>
      </c>
      <c r="E4768" s="5">
        <v>25.58</v>
      </c>
      <c r="F4768" t="s">
        <v>87</v>
      </c>
      <c r="G4768">
        <v>10</v>
      </c>
      <c r="H4768" s="1">
        <v>45791</v>
      </c>
      <c r="I4768" s="1" t="str">
        <f>TEXT(data[[#This Row],[OrderDate]],"mmm")</f>
        <v>May</v>
      </c>
      <c r="J4768" s="6">
        <v>0.52569444444444446</v>
      </c>
      <c r="K4768" s="6" t="str">
        <f>TEXT(data[[#This Row],[OrderTime]],"h")</f>
        <v>12</v>
      </c>
      <c r="L4768" s="1">
        <v>45791</v>
      </c>
      <c r="M4768" s="6">
        <v>0.73402777777777772</v>
      </c>
      <c r="N4768" t="s">
        <v>75</v>
      </c>
      <c r="O4768" t="s">
        <v>251</v>
      </c>
      <c r="P4768" t="s">
        <v>25</v>
      </c>
      <c r="Q4768" t="s">
        <v>53</v>
      </c>
      <c r="R4768" t="s">
        <v>192</v>
      </c>
      <c r="S4768" t="s">
        <v>47</v>
      </c>
      <c r="T4768" t="s">
        <v>59</v>
      </c>
      <c r="U4768" t="s">
        <v>30</v>
      </c>
      <c r="V4768" s="5">
        <f>data[[#This Row],[PriceUSD]]*data[[#This Row],[Quantity]]</f>
        <v>255.79999999999998</v>
      </c>
      <c r="W4768" s="7">
        <f>data[[#This Row],[OrderDate]] + TIME(VALUE(LEFT(data[[#This Row],[OrderTime]],2)), VALUE(RIGHT(data[[#This Row],[OrderTime]],2)), 0)</f>
        <v>45791.030555555553</v>
      </c>
      <c r="X4768" s="7">
        <f>_xlfn.MINIFS(data[OrderDateTime], data[CustomerName], data[[#This Row],[CustomerName]])</f>
        <v>45516.030555555553</v>
      </c>
      <c r="Y4768" t="str">
        <f>IF(data[[#This Row],[OrderDateTime]]=data[[#This Row],[FirstOrderDateTime]], "New", "Returning")</f>
        <v>Returning</v>
      </c>
      <c r="Z4768" s="7">
        <f>data[[#This Row],[DeliveryDate]] + data[[#This Row],[DeliveryTime]]</f>
        <v>45791.734027777777</v>
      </c>
      <c r="AA4768" s="7">
        <f>data[[#This Row],[OrderDateTime]] + 1</f>
        <v>45792.030555555553</v>
      </c>
      <c r="AB4768" s="7" t="str">
        <f>IF(data[[#This Row],[DeliveryDateTime]] &lt;= data[[#This Row],[SLADue]], "On Time", "Late")</f>
        <v>On Time</v>
      </c>
    </row>
    <row r="4769" spans="1:28" x14ac:dyDescent="0.2">
      <c r="A4769" t="s">
        <v>5319</v>
      </c>
      <c r="B4769" t="s">
        <v>19</v>
      </c>
      <c r="C4769" t="s">
        <v>101</v>
      </c>
      <c r="D4769" t="s">
        <v>102</v>
      </c>
      <c r="E4769" s="5">
        <v>28.21</v>
      </c>
      <c r="F4769" t="s">
        <v>81</v>
      </c>
      <c r="G4769">
        <v>1</v>
      </c>
      <c r="H4769" s="1">
        <v>45756</v>
      </c>
      <c r="I4769" s="1" t="str">
        <f>TEXT(data[[#This Row],[OrderDate]],"mmm")</f>
        <v>Apr</v>
      </c>
      <c r="J4769" s="6">
        <v>0.75069444444444444</v>
      </c>
      <c r="K4769" s="6" t="str">
        <f>TEXT(data[[#This Row],[OrderTime]],"h")</f>
        <v>18</v>
      </c>
      <c r="L4769" s="1">
        <v>45759</v>
      </c>
      <c r="M4769" s="6">
        <v>0.6645833333333333</v>
      </c>
      <c r="N4769" t="s">
        <v>175</v>
      </c>
      <c r="O4769" t="s">
        <v>1101</v>
      </c>
      <c r="P4769" t="s">
        <v>25</v>
      </c>
      <c r="Q4769" t="s">
        <v>53</v>
      </c>
      <c r="R4769" t="s">
        <v>83</v>
      </c>
      <c r="S4769" t="s">
        <v>105</v>
      </c>
      <c r="T4769" t="s">
        <v>29</v>
      </c>
      <c r="U4769" t="s">
        <v>30</v>
      </c>
      <c r="V4769" s="5">
        <f>data[[#This Row],[PriceUSD]]*data[[#This Row],[Quantity]]</f>
        <v>28.21</v>
      </c>
      <c r="W4769" s="7">
        <f>data[[#This Row],[OrderDate]] + TIME(VALUE(LEFT(data[[#This Row],[OrderTime]],2)), VALUE(RIGHT(data[[#This Row],[OrderTime]],2)), 0)</f>
        <v>45756.030555555553</v>
      </c>
      <c r="X4769" s="7">
        <f>_xlfn.MINIFS(data[OrderDateTime], data[CustomerName], data[[#This Row],[CustomerName]])</f>
        <v>45540.046527777777</v>
      </c>
      <c r="Y4769" t="str">
        <f>IF(data[[#This Row],[OrderDateTime]]=data[[#This Row],[FirstOrderDateTime]], "New", "Returning")</f>
        <v>Returning</v>
      </c>
      <c r="Z4769" s="7">
        <f>data[[#This Row],[DeliveryDate]] + data[[#This Row],[DeliveryTime]]</f>
        <v>45759.664583333331</v>
      </c>
      <c r="AA4769" s="7">
        <f>data[[#This Row],[OrderDateTime]] + 1</f>
        <v>45757.030555555553</v>
      </c>
      <c r="AB4769" s="7" t="str">
        <f>IF(data[[#This Row],[DeliveryDateTime]] &lt;= data[[#This Row],[SLADue]], "On Time", "Late")</f>
        <v>Late</v>
      </c>
    </row>
    <row r="4770" spans="1:28" x14ac:dyDescent="0.2">
      <c r="A4770" t="s">
        <v>5320</v>
      </c>
      <c r="B4770" t="s">
        <v>19</v>
      </c>
      <c r="C4770" t="s">
        <v>92</v>
      </c>
      <c r="D4770" t="s">
        <v>93</v>
      </c>
      <c r="E4770" s="5">
        <v>85.58</v>
      </c>
      <c r="F4770" t="s">
        <v>81</v>
      </c>
      <c r="G4770">
        <v>2</v>
      </c>
      <c r="H4770" s="1">
        <v>45730</v>
      </c>
      <c r="I4770" s="1" t="str">
        <f>TEXT(data[[#This Row],[OrderDate]],"mmm")</f>
        <v>Mar</v>
      </c>
      <c r="J4770" s="6">
        <v>0.91597222222222219</v>
      </c>
      <c r="K4770" s="6" t="str">
        <f>TEXT(data[[#This Row],[OrderTime]],"h")</f>
        <v>21</v>
      </c>
      <c r="L4770" s="1">
        <v>45732</v>
      </c>
      <c r="M4770" s="6">
        <v>0.50138888888888888</v>
      </c>
      <c r="N4770" t="s">
        <v>326</v>
      </c>
      <c r="O4770" t="s">
        <v>879</v>
      </c>
      <c r="P4770" t="s">
        <v>202</v>
      </c>
      <c r="Q4770" t="s">
        <v>26</v>
      </c>
      <c r="R4770" t="s">
        <v>66</v>
      </c>
      <c r="S4770" t="s">
        <v>105</v>
      </c>
      <c r="T4770" t="s">
        <v>29</v>
      </c>
      <c r="U4770" t="s">
        <v>30</v>
      </c>
      <c r="V4770" s="5">
        <f>data[[#This Row],[PriceUSD]]*data[[#This Row],[Quantity]]</f>
        <v>171.16</v>
      </c>
      <c r="W4770" s="7">
        <f>data[[#This Row],[OrderDate]] + TIME(VALUE(LEFT(data[[#This Row],[OrderTime]],2)), VALUE(RIGHT(data[[#This Row],[OrderTime]],2)), 0)</f>
        <v>45730.015277777777</v>
      </c>
      <c r="X4770" s="7">
        <f>_xlfn.MINIFS(data[OrderDateTime], data[CustomerName], data[[#This Row],[CustomerName]])</f>
        <v>45523.007638888892</v>
      </c>
      <c r="Y4770" t="str">
        <f>IF(data[[#This Row],[OrderDateTime]]=data[[#This Row],[FirstOrderDateTime]], "New", "Returning")</f>
        <v>Returning</v>
      </c>
      <c r="Z4770" s="7">
        <f>data[[#This Row],[DeliveryDate]] + data[[#This Row],[DeliveryTime]]</f>
        <v>45732.501388888886</v>
      </c>
      <c r="AA4770" s="7">
        <f>data[[#This Row],[OrderDateTime]] + 1</f>
        <v>45731.015277777777</v>
      </c>
      <c r="AB4770" s="7" t="str">
        <f>IF(data[[#This Row],[DeliveryDateTime]] &lt;= data[[#This Row],[SLADue]], "On Time", "Late")</f>
        <v>Late</v>
      </c>
    </row>
    <row r="4771" spans="1:28" x14ac:dyDescent="0.2">
      <c r="A4771" t="s">
        <v>5321</v>
      </c>
      <c r="B4771" t="s">
        <v>19</v>
      </c>
      <c r="C4771" t="s">
        <v>117</v>
      </c>
      <c r="D4771" t="s">
        <v>118</v>
      </c>
      <c r="E4771" s="5">
        <v>67.81</v>
      </c>
      <c r="F4771" t="s">
        <v>182</v>
      </c>
      <c r="G4771">
        <v>1</v>
      </c>
      <c r="H4771" s="1">
        <v>45827</v>
      </c>
      <c r="I4771" s="1" t="str">
        <f>TEXT(data[[#This Row],[OrderDate]],"mmm")</f>
        <v>Jun</v>
      </c>
      <c r="J4771" s="6">
        <v>0.67569444444444449</v>
      </c>
      <c r="K4771" s="6" t="str">
        <f>TEXT(data[[#This Row],[OrderTime]],"h")</f>
        <v>16</v>
      </c>
      <c r="L4771" s="1">
        <v>45828</v>
      </c>
      <c r="M4771" s="6">
        <v>0.84236111111111112</v>
      </c>
      <c r="N4771" t="s">
        <v>148</v>
      </c>
      <c r="O4771" t="s">
        <v>444</v>
      </c>
      <c r="P4771" t="s">
        <v>25</v>
      </c>
      <c r="Q4771" t="s">
        <v>26</v>
      </c>
      <c r="R4771" t="s">
        <v>66</v>
      </c>
      <c r="S4771" t="s">
        <v>28</v>
      </c>
      <c r="T4771" t="s">
        <v>38</v>
      </c>
      <c r="U4771" t="s">
        <v>39</v>
      </c>
      <c r="V4771" s="5">
        <f>data[[#This Row],[PriceUSD]]*data[[#This Row],[Quantity]]</f>
        <v>67.81</v>
      </c>
      <c r="W4771" s="7">
        <f>data[[#This Row],[OrderDate]] + TIME(VALUE(LEFT(data[[#This Row],[OrderTime]],2)), VALUE(RIGHT(data[[#This Row],[OrderTime]],2)), 0)</f>
        <v>45827.030555555553</v>
      </c>
      <c r="X4771" s="7">
        <f>_xlfn.MINIFS(data[OrderDateTime], data[CustomerName], data[[#This Row],[CustomerName]])</f>
        <v>45544.007638888892</v>
      </c>
      <c r="Y4771" t="str">
        <f>IF(data[[#This Row],[OrderDateTime]]=data[[#This Row],[FirstOrderDateTime]], "New", "Returning")</f>
        <v>Returning</v>
      </c>
      <c r="Z4771" s="7">
        <f>data[[#This Row],[DeliveryDate]] + data[[#This Row],[DeliveryTime]]</f>
        <v>45828.842361111114</v>
      </c>
      <c r="AA4771" s="7">
        <f>data[[#This Row],[OrderDateTime]] + 1</f>
        <v>45828.030555555553</v>
      </c>
      <c r="AB4771" s="7" t="str">
        <f>IF(data[[#This Row],[DeliveryDateTime]] &lt;= data[[#This Row],[SLADue]], "On Time", "Late")</f>
        <v>Late</v>
      </c>
    </row>
    <row r="4772" spans="1:28" x14ac:dyDescent="0.2">
      <c r="A4772" t="s">
        <v>5322</v>
      </c>
      <c r="B4772" t="s">
        <v>19</v>
      </c>
      <c r="C4772" t="s">
        <v>32</v>
      </c>
      <c r="D4772" t="s">
        <v>33</v>
      </c>
      <c r="E4772" s="5">
        <v>56</v>
      </c>
      <c r="F4772" t="s">
        <v>138</v>
      </c>
      <c r="G4772">
        <v>1</v>
      </c>
      <c r="H4772" s="1">
        <v>45617</v>
      </c>
      <c r="I4772" s="1" t="str">
        <f>TEXT(data[[#This Row],[OrderDate]],"mmm")</f>
        <v>Nov</v>
      </c>
      <c r="J4772" s="6">
        <v>0.86805555555555558</v>
      </c>
      <c r="K4772" s="6" t="str">
        <f>TEXT(data[[#This Row],[OrderTime]],"h")</f>
        <v>20</v>
      </c>
      <c r="L4772" s="1">
        <v>45618</v>
      </c>
      <c r="M4772" s="6">
        <v>0.73124999999999996</v>
      </c>
      <c r="N4772" t="s">
        <v>95</v>
      </c>
      <c r="O4772" t="s">
        <v>786</v>
      </c>
      <c r="P4772" t="s">
        <v>25</v>
      </c>
      <c r="Q4772" t="s">
        <v>53</v>
      </c>
      <c r="R4772" t="s">
        <v>37</v>
      </c>
      <c r="S4772" t="s">
        <v>28</v>
      </c>
      <c r="T4772" t="s">
        <v>29</v>
      </c>
      <c r="U4772" t="s">
        <v>39</v>
      </c>
      <c r="V4772" s="5">
        <f>data[[#This Row],[PriceUSD]]*data[[#This Row],[Quantity]]</f>
        <v>56</v>
      </c>
      <c r="W4772" s="7">
        <f>data[[#This Row],[OrderDate]] + TIME(VALUE(LEFT(data[[#This Row],[OrderTime]],2)), VALUE(RIGHT(data[[#This Row],[OrderTime]],2)), 0)</f>
        <v>45617.038888888892</v>
      </c>
      <c r="X4772" s="7">
        <f>_xlfn.MINIFS(data[OrderDateTime], data[CustomerName], data[[#This Row],[CustomerName]])</f>
        <v>45515.046527777777</v>
      </c>
      <c r="Y4772" t="str">
        <f>IF(data[[#This Row],[OrderDateTime]]=data[[#This Row],[FirstOrderDateTime]], "New", "Returning")</f>
        <v>Returning</v>
      </c>
      <c r="Z4772" s="7">
        <f>data[[#This Row],[DeliveryDate]] + data[[#This Row],[DeliveryTime]]</f>
        <v>45618.731249999997</v>
      </c>
      <c r="AA4772" s="7">
        <f>data[[#This Row],[OrderDateTime]] + 1</f>
        <v>45618.038888888892</v>
      </c>
      <c r="AB4772" s="7" t="str">
        <f>IF(data[[#This Row],[DeliveryDateTime]] &lt;= data[[#This Row],[SLADue]], "On Time", "Late")</f>
        <v>Late</v>
      </c>
    </row>
    <row r="4773" spans="1:28" x14ac:dyDescent="0.2">
      <c r="A4773" t="s">
        <v>5323</v>
      </c>
      <c r="B4773" t="s">
        <v>19</v>
      </c>
      <c r="C4773" t="s">
        <v>285</v>
      </c>
      <c r="D4773" t="s">
        <v>286</v>
      </c>
      <c r="E4773" s="5">
        <v>20.02</v>
      </c>
      <c r="F4773" t="s">
        <v>22</v>
      </c>
      <c r="G4773">
        <v>3</v>
      </c>
      <c r="H4773" s="1">
        <v>45622</v>
      </c>
      <c r="I4773" s="1" t="str">
        <f>TEXT(data[[#This Row],[OrderDate]],"mmm")</f>
        <v>Nov</v>
      </c>
      <c r="J4773" s="6">
        <v>0.46319444444444446</v>
      </c>
      <c r="K4773" s="6" t="str">
        <f>TEXT(data[[#This Row],[OrderTime]],"h")</f>
        <v>11</v>
      </c>
      <c r="L4773" s="1">
        <v>45623</v>
      </c>
      <c r="M4773" s="6">
        <v>0.71319444444444446</v>
      </c>
      <c r="N4773" t="s">
        <v>139</v>
      </c>
      <c r="O4773" t="s">
        <v>450</v>
      </c>
      <c r="P4773" t="s">
        <v>36</v>
      </c>
      <c r="Q4773" t="s">
        <v>26</v>
      </c>
      <c r="R4773" t="s">
        <v>114</v>
      </c>
      <c r="S4773" t="s">
        <v>28</v>
      </c>
      <c r="T4773" t="s">
        <v>38</v>
      </c>
      <c r="U4773" t="s">
        <v>30</v>
      </c>
      <c r="V4773" s="5">
        <f>data[[#This Row],[PriceUSD]]*data[[#This Row],[Quantity]]</f>
        <v>60.06</v>
      </c>
      <c r="W4773" s="7">
        <f>data[[#This Row],[OrderDate]] + TIME(VALUE(LEFT(data[[#This Row],[OrderTime]],2)), VALUE(RIGHT(data[[#This Row],[OrderTime]],2)), 0)</f>
        <v>45622.030555555553</v>
      </c>
      <c r="X4773" s="7">
        <f>_xlfn.MINIFS(data[OrderDateTime], data[CustomerName], data[[#This Row],[CustomerName]])</f>
        <v>45556.046527777777</v>
      </c>
      <c r="Y4773" t="str">
        <f>IF(data[[#This Row],[OrderDateTime]]=data[[#This Row],[FirstOrderDateTime]], "New", "Returning")</f>
        <v>Returning</v>
      </c>
      <c r="Z4773" s="7">
        <f>data[[#This Row],[DeliveryDate]] + data[[#This Row],[DeliveryTime]]</f>
        <v>45623.713194444441</v>
      </c>
      <c r="AA4773" s="7">
        <f>data[[#This Row],[OrderDateTime]] + 1</f>
        <v>45623.030555555553</v>
      </c>
      <c r="AB4773" s="7" t="str">
        <f>IF(data[[#This Row],[DeliveryDateTime]] &lt;= data[[#This Row],[SLADue]], "On Time", "Late")</f>
        <v>Late</v>
      </c>
    </row>
    <row r="4774" spans="1:28" x14ac:dyDescent="0.2">
      <c r="A4774" t="s">
        <v>5324</v>
      </c>
      <c r="B4774" t="s">
        <v>19</v>
      </c>
      <c r="C4774" t="s">
        <v>290</v>
      </c>
      <c r="D4774" t="s">
        <v>291</v>
      </c>
      <c r="E4774" s="5">
        <v>63.83</v>
      </c>
      <c r="F4774" t="s">
        <v>22</v>
      </c>
      <c r="G4774">
        <v>1</v>
      </c>
      <c r="H4774" s="1">
        <v>45557</v>
      </c>
      <c r="I4774" s="1" t="str">
        <f>TEXT(data[[#This Row],[OrderDate]],"mmm")</f>
        <v>Sep</v>
      </c>
      <c r="J4774" s="6">
        <v>0.8125</v>
      </c>
      <c r="K4774" s="6" t="str">
        <f>TEXT(data[[#This Row],[OrderTime]],"h")</f>
        <v>19</v>
      </c>
      <c r="L4774" s="1">
        <v>45558</v>
      </c>
      <c r="M4774" s="6">
        <v>0.85416666666666663</v>
      </c>
      <c r="N4774" t="s">
        <v>112</v>
      </c>
      <c r="O4774" t="s">
        <v>900</v>
      </c>
      <c r="P4774" t="s">
        <v>36</v>
      </c>
      <c r="Q4774" t="s">
        <v>53</v>
      </c>
      <c r="R4774" t="s">
        <v>294</v>
      </c>
      <c r="S4774" t="s">
        <v>28</v>
      </c>
      <c r="T4774" t="s">
        <v>59</v>
      </c>
      <c r="U4774" t="s">
        <v>30</v>
      </c>
      <c r="V4774" s="5">
        <f>data[[#This Row],[PriceUSD]]*data[[#This Row],[Quantity]]</f>
        <v>63.83</v>
      </c>
      <c r="W4774" s="7">
        <f>data[[#This Row],[OrderDate]] + TIME(VALUE(LEFT(data[[#This Row],[OrderTime]],2)), VALUE(RIGHT(data[[#This Row],[OrderTime]],2)), 0)</f>
        <v>45557.017361111109</v>
      </c>
      <c r="X4774" s="7">
        <f>_xlfn.MINIFS(data[OrderDateTime], data[CustomerName], data[[#This Row],[CustomerName]])</f>
        <v>45510.038888888892</v>
      </c>
      <c r="Y4774" t="str">
        <f>IF(data[[#This Row],[OrderDateTime]]=data[[#This Row],[FirstOrderDateTime]], "New", "Returning")</f>
        <v>Returning</v>
      </c>
      <c r="Z4774" s="7">
        <f>data[[#This Row],[DeliveryDate]] + data[[#This Row],[DeliveryTime]]</f>
        <v>45558.854166666664</v>
      </c>
      <c r="AA4774" s="7">
        <f>data[[#This Row],[OrderDateTime]] + 1</f>
        <v>45558.017361111109</v>
      </c>
      <c r="AB4774" s="7" t="str">
        <f>IF(data[[#This Row],[DeliveryDateTime]] &lt;= data[[#This Row],[SLADue]], "On Time", "Late")</f>
        <v>Late</v>
      </c>
    </row>
    <row r="4775" spans="1:28" x14ac:dyDescent="0.2">
      <c r="A4775" t="s">
        <v>5325</v>
      </c>
      <c r="B4775" t="s">
        <v>19</v>
      </c>
      <c r="C4775" t="s">
        <v>69</v>
      </c>
      <c r="D4775" t="s">
        <v>70</v>
      </c>
      <c r="E4775" s="5">
        <v>50.91</v>
      </c>
      <c r="F4775" t="s">
        <v>56</v>
      </c>
      <c r="G4775">
        <v>1</v>
      </c>
      <c r="H4775" s="1">
        <v>45799</v>
      </c>
      <c r="I4775" s="1" t="str">
        <f>TEXT(data[[#This Row],[OrderDate]],"mmm")</f>
        <v>May</v>
      </c>
      <c r="J4775" s="6">
        <v>0.86458333333333337</v>
      </c>
      <c r="K4775" s="6" t="str">
        <f>TEXT(data[[#This Row],[OrderTime]],"h")</f>
        <v>20</v>
      </c>
      <c r="L4775" s="1">
        <v>45801</v>
      </c>
      <c r="M4775" s="6">
        <v>0.69513888888888886</v>
      </c>
      <c r="N4775" t="s">
        <v>170</v>
      </c>
      <c r="O4775" t="s">
        <v>296</v>
      </c>
      <c r="P4775" t="s">
        <v>36</v>
      </c>
      <c r="Q4775" t="s">
        <v>26</v>
      </c>
      <c r="R4775" t="s">
        <v>37</v>
      </c>
      <c r="S4775" t="s">
        <v>105</v>
      </c>
      <c r="T4775" t="s">
        <v>29</v>
      </c>
      <c r="U4775" t="s">
        <v>30</v>
      </c>
      <c r="V4775" s="5">
        <f>data[[#This Row],[PriceUSD]]*data[[#This Row],[Quantity]]</f>
        <v>50.91</v>
      </c>
      <c r="W4775" s="7">
        <f>data[[#This Row],[OrderDate]] + TIME(VALUE(LEFT(data[[#This Row],[OrderTime]],2)), VALUE(RIGHT(data[[#This Row],[OrderTime]],2)), 0)</f>
        <v>45799.022916666669</v>
      </c>
      <c r="X4775" s="7">
        <f>_xlfn.MINIFS(data[OrderDateTime], data[CustomerName], data[[#This Row],[CustomerName]])</f>
        <v>45511.017361111109</v>
      </c>
      <c r="Y4775" t="str">
        <f>IF(data[[#This Row],[OrderDateTime]]=data[[#This Row],[FirstOrderDateTime]], "New", "Returning")</f>
        <v>Returning</v>
      </c>
      <c r="Z4775" s="7">
        <f>data[[#This Row],[DeliveryDate]] + data[[#This Row],[DeliveryTime]]</f>
        <v>45801.695138888892</v>
      </c>
      <c r="AA4775" s="7">
        <f>data[[#This Row],[OrderDateTime]] + 1</f>
        <v>45800.022916666669</v>
      </c>
      <c r="AB4775" s="7" t="str">
        <f>IF(data[[#This Row],[DeliveryDateTime]] &lt;= data[[#This Row],[SLADue]], "On Time", "Late")</f>
        <v>Late</v>
      </c>
    </row>
    <row r="4776" spans="1:28" x14ac:dyDescent="0.2">
      <c r="A4776" t="s">
        <v>5326</v>
      </c>
      <c r="B4776" t="s">
        <v>19</v>
      </c>
      <c r="C4776" t="s">
        <v>20</v>
      </c>
      <c r="D4776" t="s">
        <v>21</v>
      </c>
      <c r="E4776" s="5">
        <v>22.23</v>
      </c>
      <c r="F4776" t="s">
        <v>43</v>
      </c>
      <c r="G4776">
        <v>1</v>
      </c>
      <c r="H4776" s="1">
        <v>45844</v>
      </c>
      <c r="I4776" s="1" t="str">
        <f>TEXT(data[[#This Row],[OrderDate]],"mmm")</f>
        <v>Jul</v>
      </c>
      <c r="J4776" s="6">
        <v>0.88194444444444442</v>
      </c>
      <c r="K4776" s="6" t="str">
        <f>TEXT(data[[#This Row],[OrderTime]],"h")</f>
        <v>21</v>
      </c>
      <c r="L4776" s="1">
        <v>45845</v>
      </c>
      <c r="M4776" s="6">
        <v>0.85763888888888884</v>
      </c>
      <c r="N4776" t="s">
        <v>175</v>
      </c>
      <c r="O4776" t="s">
        <v>665</v>
      </c>
      <c r="P4776" t="s">
        <v>25</v>
      </c>
      <c r="Q4776" t="s">
        <v>53</v>
      </c>
      <c r="R4776" t="s">
        <v>27</v>
      </c>
      <c r="S4776" t="s">
        <v>28</v>
      </c>
      <c r="T4776" t="s">
        <v>106</v>
      </c>
      <c r="U4776" t="s">
        <v>30</v>
      </c>
      <c r="V4776" s="5">
        <f>data[[#This Row],[PriceUSD]]*data[[#This Row],[Quantity]]</f>
        <v>22.23</v>
      </c>
      <c r="W4776" s="7">
        <f>data[[#This Row],[OrderDate]] + TIME(VALUE(LEFT(data[[#This Row],[OrderTime]],2)), VALUE(RIGHT(data[[#This Row],[OrderTime]],2)), 0)</f>
        <v>45844.030555555553</v>
      </c>
      <c r="X4776" s="7">
        <f>_xlfn.MINIFS(data[OrderDateTime], data[CustomerName], data[[#This Row],[CustomerName]])</f>
        <v>45506.015277777777</v>
      </c>
      <c r="Y4776" t="str">
        <f>IF(data[[#This Row],[OrderDateTime]]=data[[#This Row],[FirstOrderDateTime]], "New", "Returning")</f>
        <v>Returning</v>
      </c>
      <c r="Z4776" s="7">
        <f>data[[#This Row],[DeliveryDate]] + data[[#This Row],[DeliveryTime]]</f>
        <v>45845.857638888891</v>
      </c>
      <c r="AA4776" s="7">
        <f>data[[#This Row],[OrderDateTime]] + 1</f>
        <v>45845.030555555553</v>
      </c>
      <c r="AB4776" s="7" t="str">
        <f>IF(data[[#This Row],[DeliveryDateTime]] &lt;= data[[#This Row],[SLADue]], "On Time", "Late")</f>
        <v>Late</v>
      </c>
    </row>
    <row r="4777" spans="1:28" x14ac:dyDescent="0.2">
      <c r="A4777" t="s">
        <v>5327</v>
      </c>
      <c r="B4777" t="s">
        <v>19</v>
      </c>
      <c r="C4777" t="s">
        <v>101</v>
      </c>
      <c r="D4777" t="s">
        <v>102</v>
      </c>
      <c r="E4777" s="5">
        <v>25.6</v>
      </c>
      <c r="F4777" t="s">
        <v>63</v>
      </c>
      <c r="G4777">
        <v>1</v>
      </c>
      <c r="H4777" s="1">
        <v>45506</v>
      </c>
      <c r="I4777" s="1" t="str">
        <f>TEXT(data[[#This Row],[OrderDate]],"mmm")</f>
        <v>Aug</v>
      </c>
      <c r="J4777" s="6">
        <v>0.55833333333333335</v>
      </c>
      <c r="K4777" s="6" t="str">
        <f>TEXT(data[[#This Row],[OrderTime]],"h")</f>
        <v>13</v>
      </c>
      <c r="L4777" s="1">
        <v>45506</v>
      </c>
      <c r="M4777" s="6">
        <v>0.72499999999999998</v>
      </c>
      <c r="N4777" t="s">
        <v>163</v>
      </c>
      <c r="O4777" t="s">
        <v>946</v>
      </c>
      <c r="P4777" t="s">
        <v>77</v>
      </c>
      <c r="Q4777" t="s">
        <v>26</v>
      </c>
      <c r="R4777" t="s">
        <v>83</v>
      </c>
      <c r="S4777" t="s">
        <v>47</v>
      </c>
      <c r="T4777" t="s">
        <v>59</v>
      </c>
      <c r="U4777" t="s">
        <v>30</v>
      </c>
      <c r="V4777" s="5">
        <f>data[[#This Row],[PriceUSD]]*data[[#This Row],[Quantity]]</f>
        <v>25.6</v>
      </c>
      <c r="W4777" s="7">
        <f>data[[#This Row],[OrderDate]] + TIME(VALUE(LEFT(data[[#This Row],[OrderTime]],2)), VALUE(RIGHT(data[[#This Row],[OrderTime]],2)), 0)</f>
        <v>45506.022916666669</v>
      </c>
      <c r="X4777" s="7">
        <f>_xlfn.MINIFS(data[OrderDateTime], data[CustomerName], data[[#This Row],[CustomerName]])</f>
        <v>45506.022916666669</v>
      </c>
      <c r="Y4777" t="str">
        <f>IF(data[[#This Row],[OrderDateTime]]=data[[#This Row],[FirstOrderDateTime]], "New", "Returning")</f>
        <v>New</v>
      </c>
      <c r="Z4777" s="7">
        <f>data[[#This Row],[DeliveryDate]] + data[[#This Row],[DeliveryTime]]</f>
        <v>45506.724999999999</v>
      </c>
      <c r="AA4777" s="7">
        <f>data[[#This Row],[OrderDateTime]] + 1</f>
        <v>45507.022916666669</v>
      </c>
      <c r="AB4777" s="7" t="str">
        <f>IF(data[[#This Row],[DeliveryDateTime]] &lt;= data[[#This Row],[SLADue]], "On Time", "Late")</f>
        <v>On Time</v>
      </c>
    </row>
    <row r="4778" spans="1:28" x14ac:dyDescent="0.2">
      <c r="A4778" t="s">
        <v>5328</v>
      </c>
      <c r="B4778" t="s">
        <v>19</v>
      </c>
      <c r="C4778" t="s">
        <v>41</v>
      </c>
      <c r="D4778" t="s">
        <v>42</v>
      </c>
      <c r="E4778" s="5">
        <v>33.799999999999997</v>
      </c>
      <c r="F4778" t="s">
        <v>182</v>
      </c>
      <c r="G4778">
        <v>1</v>
      </c>
      <c r="H4778" s="1">
        <v>45780</v>
      </c>
      <c r="I4778" s="1" t="str">
        <f>TEXT(data[[#This Row],[OrderDate]],"mmm")</f>
        <v>May</v>
      </c>
      <c r="J4778" s="6">
        <v>0.64513888888888893</v>
      </c>
      <c r="K4778" s="6" t="str">
        <f>TEXT(data[[#This Row],[OrderTime]],"h")</f>
        <v>15</v>
      </c>
      <c r="L4778" s="1">
        <v>45781</v>
      </c>
      <c r="M4778" s="6">
        <v>0.85347222222222219</v>
      </c>
      <c r="N4778" t="s">
        <v>57</v>
      </c>
      <c r="O4778" t="s">
        <v>849</v>
      </c>
      <c r="P4778" t="s">
        <v>25</v>
      </c>
      <c r="Q4778" t="s">
        <v>53</v>
      </c>
      <c r="R4778" t="s">
        <v>46</v>
      </c>
      <c r="S4778" t="s">
        <v>28</v>
      </c>
      <c r="T4778" t="s">
        <v>136</v>
      </c>
      <c r="U4778" t="s">
        <v>67</v>
      </c>
      <c r="V4778" s="5">
        <f>data[[#This Row],[PriceUSD]]*data[[#This Row],[Quantity]]</f>
        <v>33.799999999999997</v>
      </c>
      <c r="W4778" s="7">
        <f>data[[#This Row],[OrderDate]] + TIME(VALUE(LEFT(data[[#This Row],[OrderTime]],2)), VALUE(RIGHT(data[[#This Row],[OrderTime]],2)), 0)</f>
        <v>45780.061805555553</v>
      </c>
      <c r="X4778" s="7">
        <f>_xlfn.MINIFS(data[OrderDateTime], data[CustomerName], data[[#This Row],[CustomerName]])</f>
        <v>45531.061805555553</v>
      </c>
      <c r="Y4778" t="str">
        <f>IF(data[[#This Row],[OrderDateTime]]=data[[#This Row],[FirstOrderDateTime]], "New", "Returning")</f>
        <v>Returning</v>
      </c>
      <c r="Z4778" s="7">
        <f>data[[#This Row],[DeliveryDate]] + data[[#This Row],[DeliveryTime]]</f>
        <v>45781.853472222225</v>
      </c>
      <c r="AA4778" s="7">
        <f>data[[#This Row],[OrderDateTime]] + 1</f>
        <v>45781.061805555553</v>
      </c>
      <c r="AB4778" s="7" t="str">
        <f>IF(data[[#This Row],[DeliveryDateTime]] &lt;= data[[#This Row],[SLADue]], "On Time", "Late")</f>
        <v>Late</v>
      </c>
    </row>
    <row r="4779" spans="1:28" x14ac:dyDescent="0.2">
      <c r="A4779" t="s">
        <v>5329</v>
      </c>
      <c r="B4779" t="s">
        <v>19</v>
      </c>
      <c r="C4779" t="s">
        <v>41</v>
      </c>
      <c r="D4779" t="s">
        <v>42</v>
      </c>
      <c r="E4779" s="5">
        <v>36.159999999999997</v>
      </c>
      <c r="F4779" t="s">
        <v>182</v>
      </c>
      <c r="G4779">
        <v>1</v>
      </c>
      <c r="H4779" s="1">
        <v>45876</v>
      </c>
      <c r="I4779" s="1" t="str">
        <f>TEXT(data[[#This Row],[OrderDate]],"mmm")</f>
        <v>Aug</v>
      </c>
      <c r="J4779" s="6">
        <v>0.74791666666666667</v>
      </c>
      <c r="K4779" s="6" t="str">
        <f>TEXT(data[[#This Row],[OrderTime]],"h")</f>
        <v>17</v>
      </c>
      <c r="L4779" s="1">
        <v>45877</v>
      </c>
      <c r="M4779" s="6">
        <v>0.7895833333333333</v>
      </c>
      <c r="N4779" t="s">
        <v>120</v>
      </c>
      <c r="O4779" t="s">
        <v>693</v>
      </c>
      <c r="P4779" t="s">
        <v>25</v>
      </c>
      <c r="Q4779" t="s">
        <v>26</v>
      </c>
      <c r="R4779" t="s">
        <v>46</v>
      </c>
      <c r="S4779" t="s">
        <v>28</v>
      </c>
      <c r="T4779" t="s">
        <v>106</v>
      </c>
      <c r="U4779" t="s">
        <v>39</v>
      </c>
      <c r="V4779" s="5">
        <f>data[[#This Row],[PriceUSD]]*data[[#This Row],[Quantity]]</f>
        <v>36.159999999999997</v>
      </c>
      <c r="W4779" s="7">
        <f>data[[#This Row],[OrderDate]] + TIME(VALUE(LEFT(data[[#This Row],[OrderTime]],2)), VALUE(RIGHT(data[[#This Row],[OrderTime]],2)), 0)</f>
        <v>45876.046527777777</v>
      </c>
      <c r="X4779" s="7">
        <f>_xlfn.MINIFS(data[OrderDateTime], data[CustomerName], data[[#This Row],[CustomerName]])</f>
        <v>45535.052083333336</v>
      </c>
      <c r="Y4779" t="str">
        <f>IF(data[[#This Row],[OrderDateTime]]=data[[#This Row],[FirstOrderDateTime]], "New", "Returning")</f>
        <v>Returning</v>
      </c>
      <c r="Z4779" s="7">
        <f>data[[#This Row],[DeliveryDate]] + data[[#This Row],[DeliveryTime]]</f>
        <v>45877.789583333331</v>
      </c>
      <c r="AA4779" s="7">
        <f>data[[#This Row],[OrderDateTime]] + 1</f>
        <v>45877.046527777777</v>
      </c>
      <c r="AB4779" s="7" t="str">
        <f>IF(data[[#This Row],[DeliveryDateTime]] &lt;= data[[#This Row],[SLADue]], "On Time", "Late")</f>
        <v>Late</v>
      </c>
    </row>
    <row r="4780" spans="1:28" x14ac:dyDescent="0.2">
      <c r="A4780" t="s">
        <v>5330</v>
      </c>
      <c r="B4780" t="s">
        <v>19</v>
      </c>
      <c r="C4780" t="s">
        <v>126</v>
      </c>
      <c r="D4780" t="s">
        <v>127</v>
      </c>
      <c r="E4780" s="5">
        <v>23.06</v>
      </c>
      <c r="F4780" t="s">
        <v>71</v>
      </c>
      <c r="G4780">
        <v>2</v>
      </c>
      <c r="H4780" s="1">
        <v>45874</v>
      </c>
      <c r="I4780" s="1" t="str">
        <f>TEXT(data[[#This Row],[OrderDate]],"mmm")</f>
        <v>Aug</v>
      </c>
      <c r="J4780" s="6">
        <v>0.72361111111111109</v>
      </c>
      <c r="K4780" s="6" t="str">
        <f>TEXT(data[[#This Row],[OrderTime]],"h")</f>
        <v>17</v>
      </c>
      <c r="L4780" s="1">
        <v>45875</v>
      </c>
      <c r="M4780" s="6">
        <v>0.76527777777777772</v>
      </c>
      <c r="N4780" t="s">
        <v>75</v>
      </c>
      <c r="O4780" t="s">
        <v>214</v>
      </c>
      <c r="P4780" t="s">
        <v>77</v>
      </c>
      <c r="Q4780" t="s">
        <v>53</v>
      </c>
      <c r="R4780" t="s">
        <v>129</v>
      </c>
      <c r="S4780" t="s">
        <v>28</v>
      </c>
      <c r="T4780" t="s">
        <v>106</v>
      </c>
      <c r="U4780" t="s">
        <v>39</v>
      </c>
      <c r="V4780" s="5">
        <f>data[[#This Row],[PriceUSD]]*data[[#This Row],[Quantity]]</f>
        <v>46.12</v>
      </c>
      <c r="W4780" s="7">
        <f>data[[#This Row],[OrderDate]] + TIME(VALUE(LEFT(data[[#This Row],[OrderTime]],2)), VALUE(RIGHT(data[[#This Row],[OrderTime]],2)), 0)</f>
        <v>45874.007638888892</v>
      </c>
      <c r="X4780" s="7">
        <f>_xlfn.MINIFS(data[OrderDateTime], data[CustomerName], data[[#This Row],[CustomerName]])</f>
        <v>45506.052083333336</v>
      </c>
      <c r="Y4780" t="str">
        <f>IF(data[[#This Row],[OrderDateTime]]=data[[#This Row],[FirstOrderDateTime]], "New", "Returning")</f>
        <v>Returning</v>
      </c>
      <c r="Z4780" s="7">
        <f>data[[#This Row],[DeliveryDate]] + data[[#This Row],[DeliveryTime]]</f>
        <v>45875.765277777777</v>
      </c>
      <c r="AA4780" s="7">
        <f>data[[#This Row],[OrderDateTime]] + 1</f>
        <v>45875.007638888892</v>
      </c>
      <c r="AB4780" s="7" t="str">
        <f>IF(data[[#This Row],[DeliveryDateTime]] &lt;= data[[#This Row],[SLADue]], "On Time", "Late")</f>
        <v>Late</v>
      </c>
    </row>
    <row r="4781" spans="1:28" x14ac:dyDescent="0.2">
      <c r="A4781" t="s">
        <v>5331</v>
      </c>
      <c r="B4781" t="s">
        <v>19</v>
      </c>
      <c r="C4781" t="s">
        <v>285</v>
      </c>
      <c r="D4781" t="s">
        <v>286</v>
      </c>
      <c r="E4781" s="5">
        <v>21.53</v>
      </c>
      <c r="F4781" t="s">
        <v>22</v>
      </c>
      <c r="G4781">
        <v>2</v>
      </c>
      <c r="H4781" s="1">
        <v>45568</v>
      </c>
      <c r="I4781" s="1" t="str">
        <f>TEXT(data[[#This Row],[OrderDate]],"mmm")</f>
        <v>Oct</v>
      </c>
      <c r="J4781" s="6">
        <v>0.5625</v>
      </c>
      <c r="K4781" s="6" t="str">
        <f>TEXT(data[[#This Row],[OrderTime]],"h")</f>
        <v>13</v>
      </c>
      <c r="L4781" s="1">
        <v>45568</v>
      </c>
      <c r="M4781" s="6">
        <v>0.72916666666666663</v>
      </c>
      <c r="N4781" t="s">
        <v>208</v>
      </c>
      <c r="O4781" t="s">
        <v>386</v>
      </c>
      <c r="P4781" t="s">
        <v>202</v>
      </c>
      <c r="Q4781" t="s">
        <v>26</v>
      </c>
      <c r="R4781" t="s">
        <v>114</v>
      </c>
      <c r="S4781" t="s">
        <v>47</v>
      </c>
      <c r="T4781" t="s">
        <v>38</v>
      </c>
      <c r="U4781" t="s">
        <v>30</v>
      </c>
      <c r="V4781" s="5">
        <f>data[[#This Row],[PriceUSD]]*data[[#This Row],[Quantity]]</f>
        <v>43.06</v>
      </c>
      <c r="W4781" s="7">
        <f>data[[#This Row],[OrderDate]] + TIME(VALUE(LEFT(data[[#This Row],[OrderTime]],2)), VALUE(RIGHT(data[[#This Row],[OrderTime]],2)), 0)</f>
        <v>45568.017361111109</v>
      </c>
      <c r="X4781" s="7">
        <f>_xlfn.MINIFS(data[OrderDateTime], data[CustomerName], data[[#This Row],[CustomerName]])</f>
        <v>45508.038888888892</v>
      </c>
      <c r="Y4781" t="str">
        <f>IF(data[[#This Row],[OrderDateTime]]=data[[#This Row],[FirstOrderDateTime]], "New", "Returning")</f>
        <v>Returning</v>
      </c>
      <c r="Z4781" s="7">
        <f>data[[#This Row],[DeliveryDate]] + data[[#This Row],[DeliveryTime]]</f>
        <v>45568.729166666664</v>
      </c>
      <c r="AA4781" s="7">
        <f>data[[#This Row],[OrderDateTime]] + 1</f>
        <v>45569.017361111109</v>
      </c>
      <c r="AB4781" s="7" t="str">
        <f>IF(data[[#This Row],[DeliveryDateTime]] &lt;= data[[#This Row],[SLADue]], "On Time", "Late")</f>
        <v>On Time</v>
      </c>
    </row>
    <row r="4782" spans="1:28" x14ac:dyDescent="0.2">
      <c r="A4782" t="s">
        <v>5332</v>
      </c>
      <c r="B4782" t="s">
        <v>19</v>
      </c>
      <c r="C4782" t="s">
        <v>126</v>
      </c>
      <c r="D4782" t="s">
        <v>127</v>
      </c>
      <c r="E4782" s="5">
        <v>25.18</v>
      </c>
      <c r="F4782" t="s">
        <v>138</v>
      </c>
      <c r="G4782">
        <v>1</v>
      </c>
      <c r="H4782" s="1">
        <v>45796</v>
      </c>
      <c r="I4782" s="1" t="str">
        <f>TEXT(data[[#This Row],[OrderDate]],"mmm")</f>
        <v>May</v>
      </c>
      <c r="J4782" s="6">
        <v>0.71736111111111112</v>
      </c>
      <c r="K4782" s="6" t="str">
        <f>TEXT(data[[#This Row],[OrderTime]],"h")</f>
        <v>17</v>
      </c>
      <c r="L4782" s="1">
        <v>45797</v>
      </c>
      <c r="M4782" s="6">
        <v>0.75902777777777775</v>
      </c>
      <c r="N4782" t="s">
        <v>103</v>
      </c>
      <c r="O4782" t="s">
        <v>113</v>
      </c>
      <c r="P4782" t="s">
        <v>77</v>
      </c>
      <c r="Q4782" t="s">
        <v>53</v>
      </c>
      <c r="R4782" t="s">
        <v>129</v>
      </c>
      <c r="S4782" t="s">
        <v>28</v>
      </c>
      <c r="T4782" t="s">
        <v>106</v>
      </c>
      <c r="U4782" t="s">
        <v>30</v>
      </c>
      <c r="V4782" s="5">
        <f>data[[#This Row],[PriceUSD]]*data[[#This Row],[Quantity]]</f>
        <v>25.18</v>
      </c>
      <c r="W4782" s="7">
        <f>data[[#This Row],[OrderDate]] + TIME(VALUE(LEFT(data[[#This Row],[OrderTime]],2)), VALUE(RIGHT(data[[#This Row],[OrderTime]],2)), 0)</f>
        <v>45796.007638888892</v>
      </c>
      <c r="X4782" s="7">
        <f>_xlfn.MINIFS(data[OrderDateTime], data[CustomerName], data[[#This Row],[CustomerName]])</f>
        <v>45522.054166666669</v>
      </c>
      <c r="Y4782" t="str">
        <f>IF(data[[#This Row],[OrderDateTime]]=data[[#This Row],[FirstOrderDateTime]], "New", "Returning")</f>
        <v>Returning</v>
      </c>
      <c r="Z4782" s="7">
        <f>data[[#This Row],[DeliveryDate]] + data[[#This Row],[DeliveryTime]]</f>
        <v>45797.759027777778</v>
      </c>
      <c r="AA4782" s="7">
        <f>data[[#This Row],[OrderDateTime]] + 1</f>
        <v>45797.007638888892</v>
      </c>
      <c r="AB4782" s="7" t="str">
        <f>IF(data[[#This Row],[DeliveryDateTime]] &lt;= data[[#This Row],[SLADue]], "On Time", "Late")</f>
        <v>Late</v>
      </c>
    </row>
    <row r="4783" spans="1:28" x14ac:dyDescent="0.2">
      <c r="A4783" t="s">
        <v>5333</v>
      </c>
      <c r="B4783" t="s">
        <v>19</v>
      </c>
      <c r="C4783" t="s">
        <v>41</v>
      </c>
      <c r="D4783" t="s">
        <v>42</v>
      </c>
      <c r="E4783" s="5">
        <v>36.42</v>
      </c>
      <c r="F4783" t="s">
        <v>51</v>
      </c>
      <c r="G4783">
        <v>1</v>
      </c>
      <c r="H4783" s="1">
        <v>45542</v>
      </c>
      <c r="I4783" s="1" t="str">
        <f>TEXT(data[[#This Row],[OrderDate]],"mmm")</f>
        <v>Sep</v>
      </c>
      <c r="J4783" s="6">
        <v>0.84027777777777779</v>
      </c>
      <c r="K4783" s="6" t="str">
        <f>TEXT(data[[#This Row],[OrderTime]],"h")</f>
        <v>20</v>
      </c>
      <c r="L4783" s="1">
        <v>45544</v>
      </c>
      <c r="M4783" s="6">
        <v>0.78611111111111109</v>
      </c>
      <c r="N4783" t="s">
        <v>123</v>
      </c>
      <c r="O4783" t="s">
        <v>953</v>
      </c>
      <c r="P4783" t="s">
        <v>36</v>
      </c>
      <c r="Q4783" t="s">
        <v>26</v>
      </c>
      <c r="R4783" t="s">
        <v>46</v>
      </c>
      <c r="S4783" t="s">
        <v>105</v>
      </c>
      <c r="T4783" t="s">
        <v>106</v>
      </c>
      <c r="U4783" t="s">
        <v>30</v>
      </c>
      <c r="V4783" s="5">
        <f>data[[#This Row],[PriceUSD]]*data[[#This Row],[Quantity]]</f>
        <v>36.42</v>
      </c>
      <c r="W4783" s="7">
        <f>data[[#This Row],[OrderDate]] + TIME(VALUE(LEFT(data[[#This Row],[OrderTime]],2)), VALUE(RIGHT(data[[#This Row],[OrderTime]],2)), 0)</f>
        <v>45542.054166666669</v>
      </c>
      <c r="X4783" s="7">
        <f>_xlfn.MINIFS(data[OrderDateTime], data[CustomerName], data[[#This Row],[CustomerName]])</f>
        <v>45538.054166666669</v>
      </c>
      <c r="Y4783" t="str">
        <f>IF(data[[#This Row],[OrderDateTime]]=data[[#This Row],[FirstOrderDateTime]], "New", "Returning")</f>
        <v>Returning</v>
      </c>
      <c r="Z4783" s="7">
        <f>data[[#This Row],[DeliveryDate]] + data[[#This Row],[DeliveryTime]]</f>
        <v>45544.786111111112</v>
      </c>
      <c r="AA4783" s="7">
        <f>data[[#This Row],[OrderDateTime]] + 1</f>
        <v>45543.054166666669</v>
      </c>
      <c r="AB4783" s="7" t="str">
        <f>IF(data[[#This Row],[DeliveryDateTime]] &lt;= data[[#This Row],[SLADue]], "On Time", "Late")</f>
        <v>Late</v>
      </c>
    </row>
    <row r="4784" spans="1:28" x14ac:dyDescent="0.2">
      <c r="A4784" t="s">
        <v>5334</v>
      </c>
      <c r="B4784" t="s">
        <v>19</v>
      </c>
      <c r="C4784" t="s">
        <v>79</v>
      </c>
      <c r="D4784" t="s">
        <v>80</v>
      </c>
      <c r="E4784" s="5">
        <v>26.55</v>
      </c>
      <c r="F4784" t="s">
        <v>81</v>
      </c>
      <c r="G4784">
        <v>1</v>
      </c>
      <c r="H4784" s="1">
        <v>45506</v>
      </c>
      <c r="I4784" s="1" t="str">
        <f>TEXT(data[[#This Row],[OrderDate]],"mmm")</f>
        <v>Aug</v>
      </c>
      <c r="J4784" s="6">
        <v>0.83472222222222225</v>
      </c>
      <c r="K4784" s="6" t="str">
        <f>TEXT(data[[#This Row],[OrderTime]],"h")</f>
        <v>20</v>
      </c>
      <c r="L4784" s="1">
        <v>45508</v>
      </c>
      <c r="M4784" s="6">
        <v>0.57361111111111107</v>
      </c>
      <c r="N4784" t="s">
        <v>57</v>
      </c>
      <c r="O4784" t="s">
        <v>1076</v>
      </c>
      <c r="P4784" t="s">
        <v>25</v>
      </c>
      <c r="Q4784" t="s">
        <v>53</v>
      </c>
      <c r="R4784" t="s">
        <v>83</v>
      </c>
      <c r="S4784" t="s">
        <v>105</v>
      </c>
      <c r="T4784" t="s">
        <v>29</v>
      </c>
      <c r="U4784" t="s">
        <v>30</v>
      </c>
      <c r="V4784" s="5">
        <f>data[[#This Row],[PriceUSD]]*data[[#This Row],[Quantity]]</f>
        <v>26.55</v>
      </c>
      <c r="W4784" s="7">
        <f>data[[#This Row],[OrderDate]] + TIME(VALUE(LEFT(data[[#This Row],[OrderTime]],2)), VALUE(RIGHT(data[[#This Row],[OrderTime]],2)), 0)</f>
        <v>45506.015277777777</v>
      </c>
      <c r="X4784" s="7">
        <f>_xlfn.MINIFS(data[OrderDateTime], data[CustomerName], data[[#This Row],[CustomerName]])</f>
        <v>45506.015277777777</v>
      </c>
      <c r="Y4784" t="str">
        <f>IF(data[[#This Row],[OrderDateTime]]=data[[#This Row],[FirstOrderDateTime]], "New", "Returning")</f>
        <v>New</v>
      </c>
      <c r="Z4784" s="7">
        <f>data[[#This Row],[DeliveryDate]] + data[[#This Row],[DeliveryTime]]</f>
        <v>45508.573611111111</v>
      </c>
      <c r="AA4784" s="7">
        <f>data[[#This Row],[OrderDateTime]] + 1</f>
        <v>45507.015277777777</v>
      </c>
      <c r="AB4784" s="7" t="str">
        <f>IF(data[[#This Row],[DeliveryDateTime]] &lt;= data[[#This Row],[SLADue]], "On Time", "Late")</f>
        <v>Late</v>
      </c>
    </row>
    <row r="4785" spans="1:28" x14ac:dyDescent="0.2">
      <c r="A4785" t="s">
        <v>5335</v>
      </c>
      <c r="B4785" t="s">
        <v>19</v>
      </c>
      <c r="C4785" t="s">
        <v>32</v>
      </c>
      <c r="D4785" t="s">
        <v>33</v>
      </c>
      <c r="E4785" s="5">
        <v>51.83</v>
      </c>
      <c r="F4785" t="s">
        <v>43</v>
      </c>
      <c r="G4785">
        <v>2</v>
      </c>
      <c r="H4785" s="1">
        <v>45702</v>
      </c>
      <c r="I4785" s="1" t="str">
        <f>TEXT(data[[#This Row],[OrderDate]],"mmm")</f>
        <v>Feb</v>
      </c>
      <c r="J4785" s="6">
        <v>0.78263888888888888</v>
      </c>
      <c r="K4785" s="6" t="str">
        <f>TEXT(data[[#This Row],[OrderTime]],"h")</f>
        <v>18</v>
      </c>
      <c r="L4785" s="1">
        <v>45703</v>
      </c>
      <c r="M4785" s="6">
        <v>0.78263888888888888</v>
      </c>
      <c r="N4785" t="s">
        <v>64</v>
      </c>
      <c r="O4785" t="s">
        <v>171</v>
      </c>
      <c r="P4785" t="s">
        <v>25</v>
      </c>
      <c r="Q4785" t="s">
        <v>26</v>
      </c>
      <c r="R4785" t="s">
        <v>37</v>
      </c>
      <c r="S4785" t="s">
        <v>28</v>
      </c>
      <c r="T4785" t="s">
        <v>29</v>
      </c>
      <c r="U4785" t="s">
        <v>67</v>
      </c>
      <c r="V4785" s="5">
        <f>data[[#This Row],[PriceUSD]]*data[[#This Row],[Quantity]]</f>
        <v>103.66</v>
      </c>
      <c r="W4785" s="7">
        <f>data[[#This Row],[OrderDate]] + TIME(VALUE(LEFT(data[[#This Row],[OrderTime]],2)), VALUE(RIGHT(data[[#This Row],[OrderTime]],2)), 0)</f>
        <v>45702.061805555553</v>
      </c>
      <c r="X4785" s="7">
        <f>_xlfn.MINIFS(data[OrderDateTime], data[CustomerName], data[[#This Row],[CustomerName]])</f>
        <v>45578.052083333336</v>
      </c>
      <c r="Y4785" t="str">
        <f>IF(data[[#This Row],[OrderDateTime]]=data[[#This Row],[FirstOrderDateTime]], "New", "Returning")</f>
        <v>Returning</v>
      </c>
      <c r="Z4785" s="7">
        <f>data[[#This Row],[DeliveryDate]] + data[[#This Row],[DeliveryTime]]</f>
        <v>45703.782638888886</v>
      </c>
      <c r="AA4785" s="7">
        <f>data[[#This Row],[OrderDateTime]] + 1</f>
        <v>45703.061805555553</v>
      </c>
      <c r="AB4785" s="7" t="str">
        <f>IF(data[[#This Row],[DeliveryDateTime]] &lt;= data[[#This Row],[SLADue]], "On Time", "Late")</f>
        <v>Late</v>
      </c>
    </row>
    <row r="4786" spans="1:28" x14ac:dyDescent="0.2">
      <c r="A4786" t="s">
        <v>5336</v>
      </c>
      <c r="B4786" t="s">
        <v>19</v>
      </c>
      <c r="C4786" t="s">
        <v>110</v>
      </c>
      <c r="D4786" t="s">
        <v>111</v>
      </c>
      <c r="E4786" s="5">
        <v>12.3</v>
      </c>
      <c r="F4786" t="s">
        <v>87</v>
      </c>
      <c r="G4786">
        <v>1</v>
      </c>
      <c r="H4786" s="1">
        <v>45882</v>
      </c>
      <c r="I4786" s="1" t="str">
        <f>TEXT(data[[#This Row],[OrderDate]],"mmm")</f>
        <v>Aug</v>
      </c>
      <c r="J4786" s="6">
        <v>0.70694444444444449</v>
      </c>
      <c r="K4786" s="6" t="str">
        <f>TEXT(data[[#This Row],[OrderTime]],"h")</f>
        <v>16</v>
      </c>
      <c r="L4786" s="1">
        <v>45883</v>
      </c>
      <c r="M4786" s="6">
        <v>0.79027777777777775</v>
      </c>
      <c r="N4786" t="s">
        <v>75</v>
      </c>
      <c r="O4786" t="s">
        <v>35</v>
      </c>
      <c r="P4786" t="s">
        <v>77</v>
      </c>
      <c r="Q4786" t="s">
        <v>53</v>
      </c>
      <c r="R4786" t="s">
        <v>114</v>
      </c>
      <c r="S4786" t="s">
        <v>28</v>
      </c>
      <c r="T4786" t="s">
        <v>38</v>
      </c>
      <c r="U4786" t="s">
        <v>30</v>
      </c>
      <c r="V4786" s="5">
        <f>data[[#This Row],[PriceUSD]]*data[[#This Row],[Quantity]]</f>
        <v>12.3</v>
      </c>
      <c r="W4786" s="7">
        <f>data[[#This Row],[OrderDate]] + TIME(VALUE(LEFT(data[[#This Row],[OrderTime]],2)), VALUE(RIGHT(data[[#This Row],[OrderTime]],2)), 0)</f>
        <v>45882.030555555553</v>
      </c>
      <c r="X4786" s="7">
        <f>_xlfn.MINIFS(data[OrderDateTime], data[CustomerName], data[[#This Row],[CustomerName]])</f>
        <v>45595.015277777777</v>
      </c>
      <c r="Y4786" t="str">
        <f>IF(data[[#This Row],[OrderDateTime]]=data[[#This Row],[FirstOrderDateTime]], "New", "Returning")</f>
        <v>Returning</v>
      </c>
      <c r="Z4786" s="7">
        <f>data[[#This Row],[DeliveryDate]] + data[[#This Row],[DeliveryTime]]</f>
        <v>45883.790277777778</v>
      </c>
      <c r="AA4786" s="7">
        <f>data[[#This Row],[OrderDateTime]] + 1</f>
        <v>45883.030555555553</v>
      </c>
      <c r="AB4786" s="7" t="str">
        <f>IF(data[[#This Row],[DeliveryDateTime]] &lt;= data[[#This Row],[SLADue]], "On Time", "Late")</f>
        <v>Late</v>
      </c>
    </row>
    <row r="4787" spans="1:28" x14ac:dyDescent="0.2">
      <c r="A4787" t="s">
        <v>5337</v>
      </c>
      <c r="B4787" t="s">
        <v>19</v>
      </c>
      <c r="C4787" t="s">
        <v>290</v>
      </c>
      <c r="D4787" t="s">
        <v>291</v>
      </c>
      <c r="E4787" s="5">
        <v>75.75</v>
      </c>
      <c r="F4787" t="s">
        <v>22</v>
      </c>
      <c r="G4787">
        <v>1</v>
      </c>
      <c r="H4787" s="1">
        <v>45612</v>
      </c>
      <c r="I4787" s="1" t="str">
        <f>TEXT(data[[#This Row],[OrderDate]],"mmm")</f>
        <v>Nov</v>
      </c>
      <c r="J4787" s="6">
        <v>0.61111111111111116</v>
      </c>
      <c r="K4787" s="6" t="str">
        <f>TEXT(data[[#This Row],[OrderTime]],"h")</f>
        <v>14</v>
      </c>
      <c r="L4787" s="1">
        <v>45613</v>
      </c>
      <c r="M4787" s="6">
        <v>0.61111111111111116</v>
      </c>
      <c r="N4787" t="s">
        <v>178</v>
      </c>
      <c r="O4787" t="s">
        <v>339</v>
      </c>
      <c r="P4787" t="s">
        <v>180</v>
      </c>
      <c r="Q4787" t="s">
        <v>53</v>
      </c>
      <c r="R4787" t="s">
        <v>294</v>
      </c>
      <c r="S4787" t="s">
        <v>28</v>
      </c>
      <c r="T4787" t="s">
        <v>136</v>
      </c>
      <c r="U4787" t="s">
        <v>67</v>
      </c>
      <c r="V4787" s="5">
        <f>data[[#This Row],[PriceUSD]]*data[[#This Row],[Quantity]]</f>
        <v>75.75</v>
      </c>
      <c r="W4787" s="7">
        <f>data[[#This Row],[OrderDate]] + TIME(VALUE(LEFT(data[[#This Row],[OrderTime]],2)), VALUE(RIGHT(data[[#This Row],[OrderTime]],2)), 0)</f>
        <v>45612.007638888892</v>
      </c>
      <c r="X4787" s="7">
        <f>_xlfn.MINIFS(data[OrderDateTime], data[CustomerName], data[[#This Row],[CustomerName]])</f>
        <v>45513.046527777777</v>
      </c>
      <c r="Y4787" t="str">
        <f>IF(data[[#This Row],[OrderDateTime]]=data[[#This Row],[FirstOrderDateTime]], "New", "Returning")</f>
        <v>Returning</v>
      </c>
      <c r="Z4787" s="7">
        <f>data[[#This Row],[DeliveryDate]] + data[[#This Row],[DeliveryTime]]</f>
        <v>45613.611111111109</v>
      </c>
      <c r="AA4787" s="7">
        <f>data[[#This Row],[OrderDateTime]] + 1</f>
        <v>45613.007638888892</v>
      </c>
      <c r="AB4787" s="7" t="str">
        <f>IF(data[[#This Row],[DeliveryDateTime]] &lt;= data[[#This Row],[SLADue]], "On Time", "Late")</f>
        <v>Late</v>
      </c>
    </row>
    <row r="4788" spans="1:28" x14ac:dyDescent="0.2">
      <c r="A4788" t="s">
        <v>5338</v>
      </c>
      <c r="B4788" t="s">
        <v>19</v>
      </c>
      <c r="C4788" t="s">
        <v>101</v>
      </c>
      <c r="D4788" t="s">
        <v>102</v>
      </c>
      <c r="E4788" s="5">
        <v>24.87</v>
      </c>
      <c r="F4788" t="s">
        <v>63</v>
      </c>
      <c r="G4788">
        <v>2</v>
      </c>
      <c r="H4788" s="1">
        <v>45853</v>
      </c>
      <c r="I4788" s="1" t="str">
        <f>TEXT(data[[#This Row],[OrderDate]],"mmm")</f>
        <v>Jul</v>
      </c>
      <c r="J4788" s="6">
        <v>0.38750000000000001</v>
      </c>
      <c r="K4788" s="6" t="str">
        <f>TEXT(data[[#This Row],[OrderTime]],"h")</f>
        <v>9</v>
      </c>
      <c r="L4788" s="1">
        <v>45854</v>
      </c>
      <c r="M4788" s="6">
        <v>0.42916666666666664</v>
      </c>
      <c r="N4788" t="s">
        <v>64</v>
      </c>
      <c r="O4788" t="s">
        <v>500</v>
      </c>
      <c r="P4788" t="s">
        <v>25</v>
      </c>
      <c r="Q4788" t="s">
        <v>26</v>
      </c>
      <c r="R4788" t="s">
        <v>83</v>
      </c>
      <c r="S4788" t="s">
        <v>28</v>
      </c>
      <c r="T4788" t="s">
        <v>38</v>
      </c>
      <c r="U4788" t="s">
        <v>30</v>
      </c>
      <c r="V4788" s="5">
        <f>data[[#This Row],[PriceUSD]]*data[[#This Row],[Quantity]]</f>
        <v>49.74</v>
      </c>
      <c r="W4788" s="7">
        <f>data[[#This Row],[OrderDate]] + TIME(VALUE(LEFT(data[[#This Row],[OrderTime]],2)), VALUE(RIGHT(data[[#This Row],[OrderTime]],2)), 0)</f>
        <v>45853.052083333336</v>
      </c>
      <c r="X4788" s="7">
        <f>_xlfn.MINIFS(data[OrderDateTime], data[CustomerName], data[[#This Row],[CustomerName]])</f>
        <v>45534.046527777777</v>
      </c>
      <c r="Y4788" t="str">
        <f>IF(data[[#This Row],[OrderDateTime]]=data[[#This Row],[FirstOrderDateTime]], "New", "Returning")</f>
        <v>Returning</v>
      </c>
      <c r="Z4788" s="7">
        <f>data[[#This Row],[DeliveryDate]] + data[[#This Row],[DeliveryTime]]</f>
        <v>45854.429166666669</v>
      </c>
      <c r="AA4788" s="7">
        <f>data[[#This Row],[OrderDateTime]] + 1</f>
        <v>45854.052083333336</v>
      </c>
      <c r="AB4788" s="7" t="str">
        <f>IF(data[[#This Row],[DeliveryDateTime]] &lt;= data[[#This Row],[SLADue]], "On Time", "Late")</f>
        <v>Late</v>
      </c>
    </row>
    <row r="4789" spans="1:28" x14ac:dyDescent="0.2">
      <c r="A4789" t="s">
        <v>5339</v>
      </c>
      <c r="B4789" t="s">
        <v>19</v>
      </c>
      <c r="C4789" t="s">
        <v>85</v>
      </c>
      <c r="D4789" t="s">
        <v>86</v>
      </c>
      <c r="E4789" s="5">
        <v>60.29</v>
      </c>
      <c r="F4789" t="s">
        <v>87</v>
      </c>
      <c r="G4789">
        <v>1</v>
      </c>
      <c r="H4789" s="1">
        <v>45792</v>
      </c>
      <c r="I4789" s="1" t="str">
        <f>TEXT(data[[#This Row],[OrderDate]],"mmm")</f>
        <v>May</v>
      </c>
      <c r="J4789" s="6">
        <v>0.74791666666666667</v>
      </c>
      <c r="K4789" s="6" t="str">
        <f>TEXT(data[[#This Row],[OrderTime]],"h")</f>
        <v>17</v>
      </c>
      <c r="L4789" s="1">
        <v>45793</v>
      </c>
      <c r="M4789" s="6">
        <v>0.85277777777777775</v>
      </c>
      <c r="N4789" t="s">
        <v>145</v>
      </c>
      <c r="O4789" t="s">
        <v>537</v>
      </c>
      <c r="P4789" t="s">
        <v>77</v>
      </c>
      <c r="Q4789" t="s">
        <v>26</v>
      </c>
      <c r="R4789" t="s">
        <v>90</v>
      </c>
      <c r="S4789" t="s">
        <v>28</v>
      </c>
      <c r="T4789" t="s">
        <v>38</v>
      </c>
      <c r="U4789" t="s">
        <v>30</v>
      </c>
      <c r="V4789" s="5">
        <f>data[[#This Row],[PriceUSD]]*data[[#This Row],[Quantity]]</f>
        <v>60.29</v>
      </c>
      <c r="W4789" s="7">
        <f>data[[#This Row],[OrderDate]] + TIME(VALUE(LEFT(data[[#This Row],[OrderTime]],2)), VALUE(RIGHT(data[[#This Row],[OrderTime]],2)), 0)</f>
        <v>45792.046527777777</v>
      </c>
      <c r="X4789" s="7">
        <f>_xlfn.MINIFS(data[OrderDateTime], data[CustomerName], data[[#This Row],[CustomerName]])</f>
        <v>45527.038888888892</v>
      </c>
      <c r="Y4789" t="str">
        <f>IF(data[[#This Row],[OrderDateTime]]=data[[#This Row],[FirstOrderDateTime]], "New", "Returning")</f>
        <v>Returning</v>
      </c>
      <c r="Z4789" s="7">
        <f>data[[#This Row],[DeliveryDate]] + data[[#This Row],[DeliveryTime]]</f>
        <v>45793.852777777778</v>
      </c>
      <c r="AA4789" s="7">
        <f>data[[#This Row],[OrderDateTime]] + 1</f>
        <v>45793.046527777777</v>
      </c>
      <c r="AB4789" s="7" t="str">
        <f>IF(data[[#This Row],[DeliveryDateTime]] &lt;= data[[#This Row],[SLADue]], "On Time", "Late")</f>
        <v>Late</v>
      </c>
    </row>
    <row r="4790" spans="1:28" x14ac:dyDescent="0.2">
      <c r="A4790" t="s">
        <v>5340</v>
      </c>
      <c r="B4790" t="s">
        <v>19</v>
      </c>
      <c r="C4790" t="s">
        <v>41</v>
      </c>
      <c r="D4790" t="s">
        <v>42</v>
      </c>
      <c r="E4790" s="5">
        <v>35.5</v>
      </c>
      <c r="F4790" t="s">
        <v>51</v>
      </c>
      <c r="G4790">
        <v>2</v>
      </c>
      <c r="H4790" s="1">
        <v>45681</v>
      </c>
      <c r="I4790" s="1" t="str">
        <f>TEXT(data[[#This Row],[OrderDate]],"mmm")</f>
        <v>Jan</v>
      </c>
      <c r="J4790" s="6">
        <v>0.50347222222222221</v>
      </c>
      <c r="K4790" s="6" t="str">
        <f>TEXT(data[[#This Row],[OrderTime]],"h")</f>
        <v>12</v>
      </c>
      <c r="L4790" s="1">
        <v>45683</v>
      </c>
      <c r="M4790" s="6">
        <v>0.62847222222222221</v>
      </c>
      <c r="N4790" t="s">
        <v>103</v>
      </c>
      <c r="O4790" t="s">
        <v>494</v>
      </c>
      <c r="P4790" t="s">
        <v>77</v>
      </c>
      <c r="Q4790" t="s">
        <v>26</v>
      </c>
      <c r="R4790" t="s">
        <v>46</v>
      </c>
      <c r="S4790" t="s">
        <v>105</v>
      </c>
      <c r="T4790" t="s">
        <v>106</v>
      </c>
      <c r="U4790" t="s">
        <v>30</v>
      </c>
      <c r="V4790" s="5">
        <f>data[[#This Row],[PriceUSD]]*data[[#This Row],[Quantity]]</f>
        <v>71</v>
      </c>
      <c r="W4790" s="7">
        <f>data[[#This Row],[OrderDate]] + TIME(VALUE(LEFT(data[[#This Row],[OrderTime]],2)), VALUE(RIGHT(data[[#This Row],[OrderTime]],2)), 0)</f>
        <v>45681.015277777777</v>
      </c>
      <c r="X4790" s="7">
        <f>_xlfn.MINIFS(data[OrderDateTime], data[CustomerName], data[[#This Row],[CustomerName]])</f>
        <v>45511.038888888892</v>
      </c>
      <c r="Y4790" t="str">
        <f>IF(data[[#This Row],[OrderDateTime]]=data[[#This Row],[FirstOrderDateTime]], "New", "Returning")</f>
        <v>Returning</v>
      </c>
      <c r="Z4790" s="7">
        <f>data[[#This Row],[DeliveryDate]] + data[[#This Row],[DeliveryTime]]</f>
        <v>45683.628472222219</v>
      </c>
      <c r="AA4790" s="7">
        <f>data[[#This Row],[OrderDateTime]] + 1</f>
        <v>45682.015277777777</v>
      </c>
      <c r="AB4790" s="7" t="str">
        <f>IF(data[[#This Row],[DeliveryDateTime]] &lt;= data[[#This Row],[SLADue]], "On Time", "Late")</f>
        <v>Late</v>
      </c>
    </row>
    <row r="4791" spans="1:28" x14ac:dyDescent="0.2">
      <c r="A4791" t="s">
        <v>5341</v>
      </c>
      <c r="B4791" t="s">
        <v>19</v>
      </c>
      <c r="C4791" t="s">
        <v>391</v>
      </c>
      <c r="D4791" t="s">
        <v>392</v>
      </c>
      <c r="E4791" s="5">
        <v>19.21</v>
      </c>
      <c r="F4791" t="s">
        <v>43</v>
      </c>
      <c r="G4791">
        <v>1</v>
      </c>
      <c r="H4791" s="1">
        <v>45719</v>
      </c>
      <c r="I4791" s="1" t="str">
        <f>TEXT(data[[#This Row],[OrderDate]],"mmm")</f>
        <v>Mar</v>
      </c>
      <c r="J4791" s="6">
        <v>0.81736111111111109</v>
      </c>
      <c r="K4791" s="6" t="str">
        <f>TEXT(data[[#This Row],[OrderTime]],"h")</f>
        <v>19</v>
      </c>
      <c r="L4791" s="1">
        <v>45720</v>
      </c>
      <c r="M4791" s="6">
        <v>0.81736111111111109</v>
      </c>
      <c r="N4791" t="s">
        <v>145</v>
      </c>
      <c r="O4791" t="s">
        <v>76</v>
      </c>
      <c r="P4791" t="s">
        <v>77</v>
      </c>
      <c r="Q4791" t="s">
        <v>26</v>
      </c>
      <c r="R4791" t="s">
        <v>394</v>
      </c>
      <c r="S4791" t="s">
        <v>28</v>
      </c>
      <c r="T4791" t="s">
        <v>29</v>
      </c>
      <c r="U4791" t="s">
        <v>39</v>
      </c>
      <c r="V4791" s="5">
        <f>data[[#This Row],[PriceUSD]]*data[[#This Row],[Quantity]]</f>
        <v>19.21</v>
      </c>
      <c r="W4791" s="7">
        <f>data[[#This Row],[OrderDate]] + TIME(VALUE(LEFT(data[[#This Row],[OrderTime]],2)), VALUE(RIGHT(data[[#This Row],[OrderTime]],2)), 0)</f>
        <v>45719.007638888892</v>
      </c>
      <c r="X4791" s="7">
        <f>_xlfn.MINIFS(data[OrderDateTime], data[CustomerName], data[[#This Row],[CustomerName]])</f>
        <v>45506.022916666669</v>
      </c>
      <c r="Y4791" t="str">
        <f>IF(data[[#This Row],[OrderDateTime]]=data[[#This Row],[FirstOrderDateTime]], "New", "Returning")</f>
        <v>Returning</v>
      </c>
      <c r="Z4791" s="7">
        <f>data[[#This Row],[DeliveryDate]] + data[[#This Row],[DeliveryTime]]</f>
        <v>45720.817361111112</v>
      </c>
      <c r="AA4791" s="7">
        <f>data[[#This Row],[OrderDateTime]] + 1</f>
        <v>45720.007638888892</v>
      </c>
      <c r="AB4791" s="7" t="str">
        <f>IF(data[[#This Row],[DeliveryDateTime]] &lt;= data[[#This Row],[SLADue]], "On Time", "Late")</f>
        <v>Late</v>
      </c>
    </row>
    <row r="4792" spans="1:28" x14ac:dyDescent="0.2">
      <c r="A4792" t="s">
        <v>5342</v>
      </c>
      <c r="B4792" t="s">
        <v>19</v>
      </c>
      <c r="C4792" t="s">
        <v>101</v>
      </c>
      <c r="D4792" t="s">
        <v>102</v>
      </c>
      <c r="E4792" s="5">
        <v>29.16</v>
      </c>
      <c r="F4792" t="s">
        <v>63</v>
      </c>
      <c r="G4792">
        <v>1</v>
      </c>
      <c r="H4792" s="1">
        <v>45721</v>
      </c>
      <c r="I4792" s="1" t="str">
        <f>TEXT(data[[#This Row],[OrderDate]],"mmm")</f>
        <v>Mar</v>
      </c>
      <c r="J4792" s="6">
        <v>0.76527777777777772</v>
      </c>
      <c r="K4792" s="6" t="str">
        <f>TEXT(data[[#This Row],[OrderTime]],"h")</f>
        <v>18</v>
      </c>
      <c r="L4792" s="1">
        <v>45722</v>
      </c>
      <c r="M4792" s="6">
        <v>0.84861111111111109</v>
      </c>
      <c r="N4792" t="s">
        <v>75</v>
      </c>
      <c r="O4792" t="s">
        <v>563</v>
      </c>
      <c r="P4792" t="s">
        <v>25</v>
      </c>
      <c r="Q4792" t="s">
        <v>53</v>
      </c>
      <c r="R4792" t="s">
        <v>83</v>
      </c>
      <c r="S4792" t="s">
        <v>28</v>
      </c>
      <c r="T4792" t="s">
        <v>115</v>
      </c>
      <c r="U4792" t="s">
        <v>30</v>
      </c>
      <c r="V4792" s="5">
        <f>data[[#This Row],[PriceUSD]]*data[[#This Row],[Quantity]]</f>
        <v>29.16</v>
      </c>
      <c r="W4792" s="7">
        <f>data[[#This Row],[OrderDate]] + TIME(VALUE(LEFT(data[[#This Row],[OrderTime]],2)), VALUE(RIGHT(data[[#This Row],[OrderTime]],2)), 0)</f>
        <v>45721.054166666669</v>
      </c>
      <c r="X4792" s="7">
        <f>_xlfn.MINIFS(data[OrderDateTime], data[CustomerName], data[[#This Row],[CustomerName]])</f>
        <v>45511.007638888892</v>
      </c>
      <c r="Y4792" t="str">
        <f>IF(data[[#This Row],[OrderDateTime]]=data[[#This Row],[FirstOrderDateTime]], "New", "Returning")</f>
        <v>Returning</v>
      </c>
      <c r="Z4792" s="7">
        <f>data[[#This Row],[DeliveryDate]] + data[[#This Row],[DeliveryTime]]</f>
        <v>45722.848611111112</v>
      </c>
      <c r="AA4792" s="7">
        <f>data[[#This Row],[OrderDateTime]] + 1</f>
        <v>45722.054166666669</v>
      </c>
      <c r="AB4792" s="7" t="str">
        <f>IF(data[[#This Row],[DeliveryDateTime]] &lt;= data[[#This Row],[SLADue]], "On Time", "Late")</f>
        <v>Late</v>
      </c>
    </row>
    <row r="4793" spans="1:28" x14ac:dyDescent="0.2">
      <c r="A4793" t="s">
        <v>5343</v>
      </c>
      <c r="B4793" t="s">
        <v>19</v>
      </c>
      <c r="C4793" t="s">
        <v>41</v>
      </c>
      <c r="D4793" t="s">
        <v>42</v>
      </c>
      <c r="E4793" s="5">
        <v>32.64</v>
      </c>
      <c r="F4793" t="s">
        <v>119</v>
      </c>
      <c r="G4793">
        <v>1</v>
      </c>
      <c r="H4793" s="1">
        <v>45763</v>
      </c>
      <c r="I4793" s="1" t="str">
        <f>TEXT(data[[#This Row],[OrderDate]],"mmm")</f>
        <v>Apr</v>
      </c>
      <c r="J4793" s="6">
        <v>0.37847222222222221</v>
      </c>
      <c r="K4793" s="6" t="str">
        <f>TEXT(data[[#This Row],[OrderTime]],"h")</f>
        <v>9</v>
      </c>
      <c r="L4793" s="1">
        <v>45764</v>
      </c>
      <c r="M4793" s="6">
        <v>0.50347222222222221</v>
      </c>
      <c r="N4793" t="s">
        <v>103</v>
      </c>
      <c r="O4793" t="s">
        <v>453</v>
      </c>
      <c r="P4793" t="s">
        <v>77</v>
      </c>
      <c r="Q4793" t="s">
        <v>26</v>
      </c>
      <c r="R4793" t="s">
        <v>46</v>
      </c>
      <c r="S4793" t="s">
        <v>28</v>
      </c>
      <c r="T4793" t="s">
        <v>115</v>
      </c>
      <c r="U4793" t="s">
        <v>39</v>
      </c>
      <c r="V4793" s="5">
        <f>data[[#This Row],[PriceUSD]]*data[[#This Row],[Quantity]]</f>
        <v>32.64</v>
      </c>
      <c r="W4793" s="7">
        <f>data[[#This Row],[OrderDate]] + TIME(VALUE(LEFT(data[[#This Row],[OrderTime]],2)), VALUE(RIGHT(data[[#This Row],[OrderTime]],2)), 0)</f>
        <v>45763.015277777777</v>
      </c>
      <c r="X4793" s="7">
        <f>_xlfn.MINIFS(data[OrderDateTime], data[CustomerName], data[[#This Row],[CustomerName]])</f>
        <v>45525.022916666669</v>
      </c>
      <c r="Y4793" t="str">
        <f>IF(data[[#This Row],[OrderDateTime]]=data[[#This Row],[FirstOrderDateTime]], "New", "Returning")</f>
        <v>Returning</v>
      </c>
      <c r="Z4793" s="7">
        <f>data[[#This Row],[DeliveryDate]] + data[[#This Row],[DeliveryTime]]</f>
        <v>45764.503472222219</v>
      </c>
      <c r="AA4793" s="7">
        <f>data[[#This Row],[OrderDateTime]] + 1</f>
        <v>45764.015277777777</v>
      </c>
      <c r="AB4793" s="7" t="str">
        <f>IF(data[[#This Row],[DeliveryDateTime]] &lt;= data[[#This Row],[SLADue]], "On Time", "Late")</f>
        <v>Late</v>
      </c>
    </row>
    <row r="4794" spans="1:28" x14ac:dyDescent="0.2">
      <c r="A4794" t="s">
        <v>5344</v>
      </c>
      <c r="B4794" t="s">
        <v>19</v>
      </c>
      <c r="C4794" t="s">
        <v>258</v>
      </c>
      <c r="D4794" t="s">
        <v>259</v>
      </c>
      <c r="E4794" s="5">
        <v>127.21</v>
      </c>
      <c r="F4794" t="s">
        <v>182</v>
      </c>
      <c r="G4794">
        <v>1</v>
      </c>
      <c r="H4794" s="1">
        <v>45596</v>
      </c>
      <c r="I4794" s="1" t="str">
        <f>TEXT(data[[#This Row],[OrderDate]],"mmm")</f>
        <v>Oct</v>
      </c>
      <c r="J4794" s="6">
        <v>0.87986111111111109</v>
      </c>
      <c r="K4794" s="6" t="str">
        <f>TEXT(data[[#This Row],[OrderTime]],"h")</f>
        <v>21</v>
      </c>
      <c r="L4794" s="1">
        <v>45597</v>
      </c>
      <c r="M4794" s="6">
        <v>0.72847222222222219</v>
      </c>
      <c r="N4794" t="s">
        <v>175</v>
      </c>
      <c r="O4794" t="s">
        <v>810</v>
      </c>
      <c r="P4794" t="s">
        <v>25</v>
      </c>
      <c r="Q4794" t="s">
        <v>53</v>
      </c>
      <c r="R4794" t="s">
        <v>261</v>
      </c>
      <c r="S4794" t="s">
        <v>28</v>
      </c>
      <c r="T4794" t="s">
        <v>59</v>
      </c>
      <c r="U4794" t="s">
        <v>30</v>
      </c>
      <c r="V4794" s="5">
        <f>data[[#This Row],[PriceUSD]]*data[[#This Row],[Quantity]]</f>
        <v>127.21</v>
      </c>
      <c r="W4794" s="7">
        <f>data[[#This Row],[OrderDate]] + TIME(VALUE(LEFT(data[[#This Row],[OrderTime]],2)), VALUE(RIGHT(data[[#This Row],[OrderTime]],2)), 0)</f>
        <v>45596.007638888892</v>
      </c>
      <c r="X4794" s="7">
        <f>_xlfn.MINIFS(data[OrderDateTime], data[CustomerName], data[[#This Row],[CustomerName]])</f>
        <v>45509.015277777777</v>
      </c>
      <c r="Y4794" t="str">
        <f>IF(data[[#This Row],[OrderDateTime]]=data[[#This Row],[FirstOrderDateTime]], "New", "Returning")</f>
        <v>Returning</v>
      </c>
      <c r="Z4794" s="7">
        <f>data[[#This Row],[DeliveryDate]] + data[[#This Row],[DeliveryTime]]</f>
        <v>45597.728472222225</v>
      </c>
      <c r="AA4794" s="7">
        <f>data[[#This Row],[OrderDateTime]] + 1</f>
        <v>45597.007638888892</v>
      </c>
      <c r="AB4794" s="7" t="str">
        <f>IF(data[[#This Row],[DeliveryDateTime]] &lt;= data[[#This Row],[SLADue]], "On Time", "Late")</f>
        <v>Late</v>
      </c>
    </row>
    <row r="4795" spans="1:28" x14ac:dyDescent="0.2">
      <c r="A4795" t="s">
        <v>5345</v>
      </c>
      <c r="B4795" t="s">
        <v>19</v>
      </c>
      <c r="C4795" t="s">
        <v>69</v>
      </c>
      <c r="D4795" t="s">
        <v>70</v>
      </c>
      <c r="E4795" s="5">
        <v>57.88</v>
      </c>
      <c r="F4795" t="s">
        <v>119</v>
      </c>
      <c r="G4795">
        <v>1</v>
      </c>
      <c r="H4795" s="1">
        <v>45829</v>
      </c>
      <c r="I4795" s="1" t="str">
        <f>TEXT(data[[#This Row],[OrderDate]],"mmm")</f>
        <v>Jun</v>
      </c>
      <c r="J4795" s="6">
        <v>0.62222222222222223</v>
      </c>
      <c r="K4795" s="6" t="str">
        <f>TEXT(data[[#This Row],[OrderTime]],"h")</f>
        <v>14</v>
      </c>
      <c r="L4795" s="1">
        <v>45829</v>
      </c>
      <c r="M4795" s="6">
        <v>0.87222222222222223</v>
      </c>
      <c r="N4795" t="s">
        <v>95</v>
      </c>
      <c r="O4795" t="s">
        <v>498</v>
      </c>
      <c r="P4795" t="s">
        <v>25</v>
      </c>
      <c r="Q4795" t="s">
        <v>53</v>
      </c>
      <c r="R4795" t="s">
        <v>37</v>
      </c>
      <c r="S4795" t="s">
        <v>47</v>
      </c>
      <c r="T4795" t="s">
        <v>38</v>
      </c>
      <c r="U4795" t="s">
        <v>30</v>
      </c>
      <c r="V4795" s="5">
        <f>data[[#This Row],[PriceUSD]]*data[[#This Row],[Quantity]]</f>
        <v>57.88</v>
      </c>
      <c r="W4795" s="7">
        <f>data[[#This Row],[OrderDate]] + TIME(VALUE(LEFT(data[[#This Row],[OrderTime]],2)), VALUE(RIGHT(data[[#This Row],[OrderTime]],2)), 0)</f>
        <v>45829.015277777777</v>
      </c>
      <c r="X4795" s="7">
        <f>_xlfn.MINIFS(data[OrderDateTime], data[CustomerName], data[[#This Row],[CustomerName]])</f>
        <v>45508.017361111109</v>
      </c>
      <c r="Y4795" t="str">
        <f>IF(data[[#This Row],[OrderDateTime]]=data[[#This Row],[FirstOrderDateTime]], "New", "Returning")</f>
        <v>Returning</v>
      </c>
      <c r="Z4795" s="7">
        <f>data[[#This Row],[DeliveryDate]] + data[[#This Row],[DeliveryTime]]</f>
        <v>45829.87222222222</v>
      </c>
      <c r="AA4795" s="7">
        <f>data[[#This Row],[OrderDateTime]] + 1</f>
        <v>45830.015277777777</v>
      </c>
      <c r="AB4795" s="7" t="str">
        <f>IF(data[[#This Row],[DeliveryDateTime]] &lt;= data[[#This Row],[SLADue]], "On Time", "Late")</f>
        <v>On Time</v>
      </c>
    </row>
    <row r="4796" spans="1:28" x14ac:dyDescent="0.2">
      <c r="A4796" t="s">
        <v>5346</v>
      </c>
      <c r="B4796" t="s">
        <v>19</v>
      </c>
      <c r="C4796" t="s">
        <v>92</v>
      </c>
      <c r="D4796" t="s">
        <v>93</v>
      </c>
      <c r="E4796" s="5">
        <v>91.61</v>
      </c>
      <c r="F4796" t="s">
        <v>63</v>
      </c>
      <c r="G4796">
        <v>3</v>
      </c>
      <c r="H4796" s="1">
        <v>45570</v>
      </c>
      <c r="I4796" s="1" t="str">
        <f>TEXT(data[[#This Row],[OrderDate]],"mmm")</f>
        <v>Oct</v>
      </c>
      <c r="J4796" s="6">
        <v>0.87430555555555556</v>
      </c>
      <c r="K4796" s="6" t="str">
        <f>TEXT(data[[#This Row],[OrderTime]],"h")</f>
        <v>20</v>
      </c>
      <c r="L4796" s="1">
        <v>45571</v>
      </c>
      <c r="M4796" s="6">
        <v>0.65486111111111112</v>
      </c>
      <c r="N4796" t="s">
        <v>112</v>
      </c>
      <c r="O4796" t="s">
        <v>784</v>
      </c>
      <c r="P4796" t="s">
        <v>36</v>
      </c>
      <c r="Q4796" t="s">
        <v>26</v>
      </c>
      <c r="R4796" t="s">
        <v>66</v>
      </c>
      <c r="S4796" t="s">
        <v>28</v>
      </c>
      <c r="T4796" t="s">
        <v>29</v>
      </c>
      <c r="U4796" t="s">
        <v>30</v>
      </c>
      <c r="V4796" s="5">
        <f>data[[#This Row],[PriceUSD]]*data[[#This Row],[Quantity]]</f>
        <v>274.83</v>
      </c>
      <c r="W4796" s="7">
        <f>data[[#This Row],[OrderDate]] + TIME(VALUE(LEFT(data[[#This Row],[OrderTime]],2)), VALUE(RIGHT(data[[#This Row],[OrderTime]],2)), 0)</f>
        <v>45570.038888888892</v>
      </c>
      <c r="X4796" s="7">
        <f>_xlfn.MINIFS(data[OrderDateTime], data[CustomerName], data[[#This Row],[CustomerName]])</f>
        <v>45570.038888888892</v>
      </c>
      <c r="Y4796" t="str">
        <f>IF(data[[#This Row],[OrderDateTime]]=data[[#This Row],[FirstOrderDateTime]], "New", "Returning")</f>
        <v>New</v>
      </c>
      <c r="Z4796" s="7">
        <f>data[[#This Row],[DeliveryDate]] + data[[#This Row],[DeliveryTime]]</f>
        <v>45571.654861111114</v>
      </c>
      <c r="AA4796" s="7">
        <f>data[[#This Row],[OrderDateTime]] + 1</f>
        <v>45571.038888888892</v>
      </c>
      <c r="AB4796" s="7" t="str">
        <f>IF(data[[#This Row],[DeliveryDateTime]] &lt;= data[[#This Row],[SLADue]], "On Time", "Late")</f>
        <v>Late</v>
      </c>
    </row>
    <row r="4797" spans="1:28" x14ac:dyDescent="0.2">
      <c r="A4797" t="s">
        <v>5347</v>
      </c>
      <c r="B4797" t="s">
        <v>19</v>
      </c>
      <c r="C4797" t="s">
        <v>41</v>
      </c>
      <c r="D4797" t="s">
        <v>42</v>
      </c>
      <c r="E4797" s="5">
        <v>34.96</v>
      </c>
      <c r="F4797" t="s">
        <v>56</v>
      </c>
      <c r="G4797">
        <v>1</v>
      </c>
      <c r="H4797" s="1">
        <v>45857</v>
      </c>
      <c r="I4797" s="1" t="str">
        <f>TEXT(data[[#This Row],[OrderDate]],"mmm")</f>
        <v>Jul</v>
      </c>
      <c r="J4797" s="6">
        <v>0.62777777777777777</v>
      </c>
      <c r="K4797" s="6" t="str">
        <f>TEXT(data[[#This Row],[OrderTime]],"h")</f>
        <v>15</v>
      </c>
      <c r="L4797" s="1">
        <v>45858</v>
      </c>
      <c r="M4797" s="6">
        <v>0.83611111111111114</v>
      </c>
      <c r="N4797" t="s">
        <v>23</v>
      </c>
      <c r="O4797" t="s">
        <v>920</v>
      </c>
      <c r="P4797" t="s">
        <v>25</v>
      </c>
      <c r="Q4797" t="s">
        <v>26</v>
      </c>
      <c r="R4797" t="s">
        <v>46</v>
      </c>
      <c r="S4797" t="s">
        <v>28</v>
      </c>
      <c r="T4797" t="s">
        <v>29</v>
      </c>
      <c r="U4797" t="s">
        <v>30</v>
      </c>
      <c r="V4797" s="5">
        <f>data[[#This Row],[PriceUSD]]*data[[#This Row],[Quantity]]</f>
        <v>34.96</v>
      </c>
      <c r="W4797" s="7">
        <f>data[[#This Row],[OrderDate]] + TIME(VALUE(LEFT(data[[#This Row],[OrderTime]],2)), VALUE(RIGHT(data[[#This Row],[OrderTime]],2)), 0)</f>
        <v>45857.054166666669</v>
      </c>
      <c r="X4797" s="7">
        <f>_xlfn.MINIFS(data[OrderDateTime], data[CustomerName], data[[#This Row],[CustomerName]])</f>
        <v>45533.054166666669</v>
      </c>
      <c r="Y4797" t="str">
        <f>IF(data[[#This Row],[OrderDateTime]]=data[[#This Row],[FirstOrderDateTime]], "New", "Returning")</f>
        <v>Returning</v>
      </c>
      <c r="Z4797" s="7">
        <f>data[[#This Row],[DeliveryDate]] + data[[#This Row],[DeliveryTime]]</f>
        <v>45858.836111111108</v>
      </c>
      <c r="AA4797" s="7">
        <f>data[[#This Row],[OrderDateTime]] + 1</f>
        <v>45858.054166666669</v>
      </c>
      <c r="AB4797" s="7" t="str">
        <f>IF(data[[#This Row],[DeliveryDateTime]] &lt;= data[[#This Row],[SLADue]], "On Time", "Late")</f>
        <v>Late</v>
      </c>
    </row>
    <row r="4798" spans="1:28" x14ac:dyDescent="0.2">
      <c r="A4798" t="s">
        <v>5348</v>
      </c>
      <c r="B4798" t="s">
        <v>19</v>
      </c>
      <c r="C4798" t="s">
        <v>258</v>
      </c>
      <c r="D4798" t="s">
        <v>259</v>
      </c>
      <c r="E4798" s="5">
        <v>114.24</v>
      </c>
      <c r="F4798" t="s">
        <v>182</v>
      </c>
      <c r="G4798">
        <v>1</v>
      </c>
      <c r="H4798" s="1">
        <v>45840</v>
      </c>
      <c r="I4798" s="1" t="str">
        <f>TEXT(data[[#This Row],[OrderDate]],"mmm")</f>
        <v>Jul</v>
      </c>
      <c r="J4798" s="6">
        <v>0.43333333333333335</v>
      </c>
      <c r="K4798" s="6" t="str">
        <f>TEXT(data[[#This Row],[OrderTime]],"h")</f>
        <v>10</v>
      </c>
      <c r="L4798" s="1">
        <v>45841</v>
      </c>
      <c r="M4798" s="6">
        <v>0.51666666666666672</v>
      </c>
      <c r="N4798" t="s">
        <v>434</v>
      </c>
      <c r="O4798" t="s">
        <v>527</v>
      </c>
      <c r="P4798" t="s">
        <v>234</v>
      </c>
      <c r="Q4798" t="s">
        <v>26</v>
      </c>
      <c r="R4798" t="s">
        <v>261</v>
      </c>
      <c r="S4798" t="s">
        <v>28</v>
      </c>
      <c r="T4798" t="s">
        <v>29</v>
      </c>
      <c r="U4798" t="s">
        <v>30</v>
      </c>
      <c r="V4798" s="5">
        <f>data[[#This Row],[PriceUSD]]*data[[#This Row],[Quantity]]</f>
        <v>114.24</v>
      </c>
      <c r="W4798" s="7">
        <f>data[[#This Row],[OrderDate]] + TIME(VALUE(LEFT(data[[#This Row],[OrderTime]],2)), VALUE(RIGHT(data[[#This Row],[OrderTime]],2)), 0)</f>
        <v>45840.022916666669</v>
      </c>
      <c r="X4798" s="7">
        <f>_xlfn.MINIFS(data[OrderDateTime], data[CustomerName], data[[#This Row],[CustomerName]])</f>
        <v>45525.046527777777</v>
      </c>
      <c r="Y4798" t="str">
        <f>IF(data[[#This Row],[OrderDateTime]]=data[[#This Row],[FirstOrderDateTime]], "New", "Returning")</f>
        <v>Returning</v>
      </c>
      <c r="Z4798" s="7">
        <f>data[[#This Row],[DeliveryDate]] + data[[#This Row],[DeliveryTime]]</f>
        <v>45841.51666666667</v>
      </c>
      <c r="AA4798" s="7">
        <f>data[[#This Row],[OrderDateTime]] + 1</f>
        <v>45841.022916666669</v>
      </c>
      <c r="AB4798" s="7" t="str">
        <f>IF(data[[#This Row],[DeliveryDateTime]] &lt;= data[[#This Row],[SLADue]], "On Time", "Late")</f>
        <v>Late</v>
      </c>
    </row>
    <row r="4799" spans="1:28" x14ac:dyDescent="0.2">
      <c r="A4799" t="s">
        <v>5349</v>
      </c>
      <c r="B4799" t="s">
        <v>19</v>
      </c>
      <c r="C4799" t="s">
        <v>20</v>
      </c>
      <c r="D4799" t="s">
        <v>21</v>
      </c>
      <c r="E4799" s="5">
        <v>15.76</v>
      </c>
      <c r="F4799" t="s">
        <v>71</v>
      </c>
      <c r="G4799">
        <v>1</v>
      </c>
      <c r="H4799" s="1">
        <v>45712</v>
      </c>
      <c r="I4799" s="1" t="str">
        <f>TEXT(data[[#This Row],[OrderDate]],"mmm")</f>
        <v>Feb</v>
      </c>
      <c r="J4799" s="6">
        <v>0.86319444444444449</v>
      </c>
      <c r="K4799" s="6" t="str">
        <f>TEXT(data[[#This Row],[OrderTime]],"h")</f>
        <v>20</v>
      </c>
      <c r="L4799" s="1">
        <v>45713</v>
      </c>
      <c r="M4799" s="6">
        <v>0.74444444444444446</v>
      </c>
      <c r="N4799" t="s">
        <v>103</v>
      </c>
      <c r="O4799" t="s">
        <v>1148</v>
      </c>
      <c r="P4799" t="s">
        <v>77</v>
      </c>
      <c r="Q4799" t="s">
        <v>53</v>
      </c>
      <c r="R4799" t="s">
        <v>27</v>
      </c>
      <c r="S4799" t="s">
        <v>28</v>
      </c>
      <c r="T4799" t="s">
        <v>38</v>
      </c>
      <c r="U4799" t="s">
        <v>30</v>
      </c>
      <c r="V4799" s="5">
        <f>data[[#This Row],[PriceUSD]]*data[[#This Row],[Quantity]]</f>
        <v>15.76</v>
      </c>
      <c r="W4799" s="7">
        <f>data[[#This Row],[OrderDate]] + TIME(VALUE(LEFT(data[[#This Row],[OrderTime]],2)), VALUE(RIGHT(data[[#This Row],[OrderTime]],2)), 0)</f>
        <v>45712.030555555553</v>
      </c>
      <c r="X4799" s="7">
        <f>_xlfn.MINIFS(data[OrderDateTime], data[CustomerName], data[[#This Row],[CustomerName]])</f>
        <v>45523.017361111109</v>
      </c>
      <c r="Y4799" t="str">
        <f>IF(data[[#This Row],[OrderDateTime]]=data[[#This Row],[FirstOrderDateTime]], "New", "Returning")</f>
        <v>Returning</v>
      </c>
      <c r="Z4799" s="7">
        <f>data[[#This Row],[DeliveryDate]] + data[[#This Row],[DeliveryTime]]</f>
        <v>45713.744444444441</v>
      </c>
      <c r="AA4799" s="7">
        <f>data[[#This Row],[OrderDateTime]] + 1</f>
        <v>45713.030555555553</v>
      </c>
      <c r="AB4799" s="7" t="str">
        <f>IF(data[[#This Row],[DeliveryDateTime]] &lt;= data[[#This Row],[SLADue]], "On Time", "Late")</f>
        <v>Late</v>
      </c>
    </row>
    <row r="4800" spans="1:28" x14ac:dyDescent="0.2">
      <c r="A4800" t="s">
        <v>5350</v>
      </c>
      <c r="B4800" t="s">
        <v>19</v>
      </c>
      <c r="C4800" t="s">
        <v>85</v>
      </c>
      <c r="D4800" t="s">
        <v>86</v>
      </c>
      <c r="E4800" s="5">
        <v>58.61</v>
      </c>
      <c r="F4800" t="s">
        <v>71</v>
      </c>
      <c r="G4800">
        <v>1</v>
      </c>
      <c r="H4800" s="1">
        <v>45865</v>
      </c>
      <c r="I4800" s="1" t="str">
        <f>TEXT(data[[#This Row],[OrderDate]],"mmm")</f>
        <v>Jul</v>
      </c>
      <c r="J4800" s="6">
        <v>0.4465277777777778</v>
      </c>
      <c r="K4800" s="6" t="str">
        <f>TEXT(data[[#This Row],[OrderTime]],"h")</f>
        <v>10</v>
      </c>
      <c r="L4800" s="1">
        <v>45865</v>
      </c>
      <c r="M4800" s="6">
        <v>0.65486111111111112</v>
      </c>
      <c r="N4800" t="s">
        <v>34</v>
      </c>
      <c r="O4800" t="s">
        <v>1047</v>
      </c>
      <c r="P4800" t="s">
        <v>36</v>
      </c>
      <c r="Q4800" t="s">
        <v>26</v>
      </c>
      <c r="R4800" t="s">
        <v>90</v>
      </c>
      <c r="S4800" t="s">
        <v>47</v>
      </c>
      <c r="T4800" t="s">
        <v>106</v>
      </c>
      <c r="U4800" t="s">
        <v>30</v>
      </c>
      <c r="V4800" s="5">
        <f>data[[#This Row],[PriceUSD]]*data[[#This Row],[Quantity]]</f>
        <v>58.61</v>
      </c>
      <c r="W4800" s="7">
        <f>data[[#This Row],[OrderDate]] + TIME(VALUE(LEFT(data[[#This Row],[OrderTime]],2)), VALUE(RIGHT(data[[#This Row],[OrderTime]],2)), 0)</f>
        <v>45865.054166666669</v>
      </c>
      <c r="X4800" s="7">
        <f>_xlfn.MINIFS(data[OrderDateTime], data[CustomerName], data[[#This Row],[CustomerName]])</f>
        <v>45507.015277777777</v>
      </c>
      <c r="Y4800" t="str">
        <f>IF(data[[#This Row],[OrderDateTime]]=data[[#This Row],[FirstOrderDateTime]], "New", "Returning")</f>
        <v>Returning</v>
      </c>
      <c r="Z4800" s="7">
        <f>data[[#This Row],[DeliveryDate]] + data[[#This Row],[DeliveryTime]]</f>
        <v>45865.654861111114</v>
      </c>
      <c r="AA4800" s="7">
        <f>data[[#This Row],[OrderDateTime]] + 1</f>
        <v>45866.054166666669</v>
      </c>
      <c r="AB4800" s="7" t="str">
        <f>IF(data[[#This Row],[DeliveryDateTime]] &lt;= data[[#This Row],[SLADue]], "On Time", "Late")</f>
        <v>On Time</v>
      </c>
    </row>
    <row r="4801" spans="1:28" x14ac:dyDescent="0.2">
      <c r="A4801" t="s">
        <v>5351</v>
      </c>
      <c r="B4801" t="s">
        <v>19</v>
      </c>
      <c r="C4801" t="s">
        <v>41</v>
      </c>
      <c r="D4801" t="s">
        <v>42</v>
      </c>
      <c r="E4801" s="5">
        <v>36.19</v>
      </c>
      <c r="F4801" t="s">
        <v>119</v>
      </c>
      <c r="G4801">
        <v>1</v>
      </c>
      <c r="H4801" s="1">
        <v>45884</v>
      </c>
      <c r="I4801" s="1" t="str">
        <f>TEXT(data[[#This Row],[OrderDate]],"mmm")</f>
        <v>Aug</v>
      </c>
      <c r="J4801" s="6">
        <v>0.47986111111111113</v>
      </c>
      <c r="K4801" s="6" t="str">
        <f>TEXT(data[[#This Row],[OrderTime]],"h")</f>
        <v>11</v>
      </c>
      <c r="L4801" s="1">
        <v>45886</v>
      </c>
      <c r="M4801" s="6">
        <v>0.60486111111111107</v>
      </c>
      <c r="N4801" t="s">
        <v>75</v>
      </c>
      <c r="O4801" t="s">
        <v>577</v>
      </c>
      <c r="P4801" t="s">
        <v>77</v>
      </c>
      <c r="Q4801" t="s">
        <v>26</v>
      </c>
      <c r="R4801" t="s">
        <v>46</v>
      </c>
      <c r="S4801" t="s">
        <v>105</v>
      </c>
      <c r="T4801" t="s">
        <v>29</v>
      </c>
      <c r="U4801" t="s">
        <v>39</v>
      </c>
      <c r="V4801" s="5">
        <f>data[[#This Row],[PriceUSD]]*data[[#This Row],[Quantity]]</f>
        <v>36.19</v>
      </c>
      <c r="W4801" s="7">
        <f>data[[#This Row],[OrderDate]] + TIME(VALUE(LEFT(data[[#This Row],[OrderTime]],2)), VALUE(RIGHT(data[[#This Row],[OrderTime]],2)), 0)</f>
        <v>45884.007638888892</v>
      </c>
      <c r="X4801" s="7">
        <f>_xlfn.MINIFS(data[OrderDateTime], data[CustomerName], data[[#This Row],[CustomerName]])</f>
        <v>45716.038888888892</v>
      </c>
      <c r="Y4801" t="str">
        <f>IF(data[[#This Row],[OrderDateTime]]=data[[#This Row],[FirstOrderDateTime]], "New", "Returning")</f>
        <v>Returning</v>
      </c>
      <c r="Z4801" s="7">
        <f>data[[#This Row],[DeliveryDate]] + data[[#This Row],[DeliveryTime]]</f>
        <v>45886.604861111111</v>
      </c>
      <c r="AA4801" s="7">
        <f>data[[#This Row],[OrderDateTime]] + 1</f>
        <v>45885.007638888892</v>
      </c>
      <c r="AB4801" s="7" t="str">
        <f>IF(data[[#This Row],[DeliveryDateTime]] &lt;= data[[#This Row],[SLADue]], "On Time", "Late")</f>
        <v>Late</v>
      </c>
    </row>
    <row r="4802" spans="1:28" x14ac:dyDescent="0.2">
      <c r="A4802" t="s">
        <v>5352</v>
      </c>
      <c r="B4802" t="s">
        <v>19</v>
      </c>
      <c r="C4802" t="s">
        <v>126</v>
      </c>
      <c r="D4802" t="s">
        <v>127</v>
      </c>
      <c r="E4802" s="5">
        <v>20.3</v>
      </c>
      <c r="F4802" t="s">
        <v>138</v>
      </c>
      <c r="G4802">
        <v>2</v>
      </c>
      <c r="H4802" s="1">
        <v>45695</v>
      </c>
      <c r="I4802" s="1" t="str">
        <f>TEXT(data[[#This Row],[OrderDate]],"mmm")</f>
        <v>Feb</v>
      </c>
      <c r="J4802" s="6">
        <v>0.47499999999999998</v>
      </c>
      <c r="K4802" s="6" t="str">
        <f>TEXT(data[[#This Row],[OrderTime]],"h")</f>
        <v>11</v>
      </c>
      <c r="L4802" s="1">
        <v>45695</v>
      </c>
      <c r="M4802" s="6">
        <v>0.76666666666666672</v>
      </c>
      <c r="N4802" t="s">
        <v>175</v>
      </c>
      <c r="O4802" t="s">
        <v>817</v>
      </c>
      <c r="P4802" t="s">
        <v>25</v>
      </c>
      <c r="Q4802" t="s">
        <v>53</v>
      </c>
      <c r="R4802" t="s">
        <v>129</v>
      </c>
      <c r="S4802" t="s">
        <v>47</v>
      </c>
      <c r="T4802" t="s">
        <v>115</v>
      </c>
      <c r="U4802" t="s">
        <v>30</v>
      </c>
      <c r="V4802" s="5">
        <f>data[[#This Row],[PriceUSD]]*data[[#This Row],[Quantity]]</f>
        <v>40.6</v>
      </c>
      <c r="W4802" s="7">
        <f>data[[#This Row],[OrderDate]] + TIME(VALUE(LEFT(data[[#This Row],[OrderTime]],2)), VALUE(RIGHT(data[[#This Row],[OrderTime]],2)), 0)</f>
        <v>45695.052083333336</v>
      </c>
      <c r="X4802" s="7">
        <f>_xlfn.MINIFS(data[OrderDateTime], data[CustomerName], data[[#This Row],[CustomerName]])</f>
        <v>45559.022916666669</v>
      </c>
      <c r="Y4802" t="str">
        <f>IF(data[[#This Row],[OrderDateTime]]=data[[#This Row],[FirstOrderDateTime]], "New", "Returning")</f>
        <v>Returning</v>
      </c>
      <c r="Z4802" s="7">
        <f>data[[#This Row],[DeliveryDate]] + data[[#This Row],[DeliveryTime]]</f>
        <v>45695.76666666667</v>
      </c>
      <c r="AA4802" s="7">
        <f>data[[#This Row],[OrderDateTime]] + 1</f>
        <v>45696.052083333336</v>
      </c>
      <c r="AB4802" s="7" t="str">
        <f>IF(data[[#This Row],[DeliveryDateTime]] &lt;= data[[#This Row],[SLADue]], "On Time", "Late")</f>
        <v>On Time</v>
      </c>
    </row>
    <row r="4803" spans="1:28" x14ac:dyDescent="0.2">
      <c r="A4803" t="s">
        <v>5353</v>
      </c>
      <c r="B4803" t="s">
        <v>19</v>
      </c>
      <c r="C4803" t="s">
        <v>20</v>
      </c>
      <c r="D4803" t="s">
        <v>21</v>
      </c>
      <c r="E4803" s="5">
        <v>17.22</v>
      </c>
      <c r="F4803" t="s">
        <v>22</v>
      </c>
      <c r="G4803">
        <v>4</v>
      </c>
      <c r="H4803" s="1">
        <v>45536</v>
      </c>
      <c r="I4803" s="1" t="str">
        <f>TEXT(data[[#This Row],[OrderDate]],"mmm")</f>
        <v>Sep</v>
      </c>
      <c r="J4803" s="6">
        <v>0.46944444444444444</v>
      </c>
      <c r="K4803" s="6" t="str">
        <f>TEXT(data[[#This Row],[OrderTime]],"h")</f>
        <v>11</v>
      </c>
      <c r="L4803" s="1">
        <v>45536</v>
      </c>
      <c r="M4803" s="6">
        <v>0.76111111111111107</v>
      </c>
      <c r="N4803" t="s">
        <v>148</v>
      </c>
      <c r="O4803" t="s">
        <v>1189</v>
      </c>
      <c r="P4803" t="s">
        <v>25</v>
      </c>
      <c r="Q4803" t="s">
        <v>53</v>
      </c>
      <c r="R4803" t="s">
        <v>27</v>
      </c>
      <c r="S4803" t="s">
        <v>47</v>
      </c>
      <c r="T4803" t="s">
        <v>29</v>
      </c>
      <c r="U4803" t="s">
        <v>30</v>
      </c>
      <c r="V4803" s="5">
        <f>data[[#This Row],[PriceUSD]]*data[[#This Row],[Quantity]]</f>
        <v>68.88</v>
      </c>
      <c r="W4803" s="7">
        <f>data[[#This Row],[OrderDate]] + TIME(VALUE(LEFT(data[[#This Row],[OrderTime]],2)), VALUE(RIGHT(data[[#This Row],[OrderTime]],2)), 0)</f>
        <v>45536.030555555553</v>
      </c>
      <c r="X4803" s="7">
        <f>_xlfn.MINIFS(data[OrderDateTime], data[CustomerName], data[[#This Row],[CustomerName]])</f>
        <v>45506.038888888892</v>
      </c>
      <c r="Y4803" t="str">
        <f>IF(data[[#This Row],[OrderDateTime]]=data[[#This Row],[FirstOrderDateTime]], "New", "Returning")</f>
        <v>Returning</v>
      </c>
      <c r="Z4803" s="7">
        <f>data[[#This Row],[DeliveryDate]] + data[[#This Row],[DeliveryTime]]</f>
        <v>45536.761111111111</v>
      </c>
      <c r="AA4803" s="7">
        <f>data[[#This Row],[OrderDateTime]] + 1</f>
        <v>45537.030555555553</v>
      </c>
      <c r="AB4803" s="7" t="str">
        <f>IF(data[[#This Row],[DeliveryDateTime]] &lt;= data[[#This Row],[SLADue]], "On Time", "Late")</f>
        <v>On Time</v>
      </c>
    </row>
    <row r="4804" spans="1:28" x14ac:dyDescent="0.2">
      <c r="A4804" t="s">
        <v>5354</v>
      </c>
      <c r="B4804" t="s">
        <v>19</v>
      </c>
      <c r="C4804" t="s">
        <v>41</v>
      </c>
      <c r="D4804" t="s">
        <v>42</v>
      </c>
      <c r="E4804" s="5">
        <v>33.69</v>
      </c>
      <c r="F4804" t="s">
        <v>51</v>
      </c>
      <c r="G4804">
        <v>1</v>
      </c>
      <c r="H4804" s="1">
        <v>45769</v>
      </c>
      <c r="I4804" s="1" t="str">
        <f>TEXT(data[[#This Row],[OrderDate]],"mmm")</f>
        <v>Apr</v>
      </c>
      <c r="J4804" s="6">
        <v>0.48333333333333334</v>
      </c>
      <c r="K4804" s="6" t="str">
        <f>TEXT(data[[#This Row],[OrderTime]],"h")</f>
        <v>11</v>
      </c>
      <c r="L4804" s="1">
        <v>45771</v>
      </c>
      <c r="M4804" s="6">
        <v>0.52500000000000002</v>
      </c>
      <c r="N4804" t="s">
        <v>57</v>
      </c>
      <c r="O4804" t="s">
        <v>992</v>
      </c>
      <c r="P4804" t="s">
        <v>25</v>
      </c>
      <c r="Q4804" t="s">
        <v>26</v>
      </c>
      <c r="R4804" t="s">
        <v>46</v>
      </c>
      <c r="S4804" t="s">
        <v>105</v>
      </c>
      <c r="T4804" t="s">
        <v>136</v>
      </c>
      <c r="U4804" t="s">
        <v>30</v>
      </c>
      <c r="V4804" s="5">
        <f>data[[#This Row],[PriceUSD]]*data[[#This Row],[Quantity]]</f>
        <v>33.69</v>
      </c>
      <c r="W4804" s="7">
        <f>data[[#This Row],[OrderDate]] + TIME(VALUE(LEFT(data[[#This Row],[OrderTime]],2)), VALUE(RIGHT(data[[#This Row],[OrderTime]],2)), 0)</f>
        <v>45769.022916666669</v>
      </c>
      <c r="X4804" s="7">
        <f>_xlfn.MINIFS(data[OrderDateTime], data[CustomerName], data[[#This Row],[CustomerName]])</f>
        <v>45557.022916666669</v>
      </c>
      <c r="Y4804" t="str">
        <f>IF(data[[#This Row],[OrderDateTime]]=data[[#This Row],[FirstOrderDateTime]], "New", "Returning")</f>
        <v>Returning</v>
      </c>
      <c r="Z4804" s="7">
        <f>data[[#This Row],[DeliveryDate]] + data[[#This Row],[DeliveryTime]]</f>
        <v>45771.525000000001</v>
      </c>
      <c r="AA4804" s="7">
        <f>data[[#This Row],[OrderDateTime]] + 1</f>
        <v>45770.022916666669</v>
      </c>
      <c r="AB4804" s="7" t="str">
        <f>IF(data[[#This Row],[DeliveryDateTime]] &lt;= data[[#This Row],[SLADue]], "On Time", "Late")</f>
        <v>Late</v>
      </c>
    </row>
    <row r="4805" spans="1:28" x14ac:dyDescent="0.2">
      <c r="A4805" t="s">
        <v>5355</v>
      </c>
      <c r="B4805" t="s">
        <v>19</v>
      </c>
      <c r="C4805" t="s">
        <v>49</v>
      </c>
      <c r="D4805" t="s">
        <v>50</v>
      </c>
      <c r="E4805" s="5">
        <v>26.44</v>
      </c>
      <c r="F4805" t="s">
        <v>51</v>
      </c>
      <c r="G4805">
        <v>1</v>
      </c>
      <c r="H4805" s="1">
        <v>45775</v>
      </c>
      <c r="I4805" s="1" t="str">
        <f>TEXT(data[[#This Row],[OrderDate]],"mmm")</f>
        <v>Apr</v>
      </c>
      <c r="J4805" s="6">
        <v>0.4284722222222222</v>
      </c>
      <c r="K4805" s="6" t="str">
        <f>TEXT(data[[#This Row],[OrderTime]],"h")</f>
        <v>10</v>
      </c>
      <c r="L4805" s="1">
        <v>45776</v>
      </c>
      <c r="M4805" s="6">
        <v>0.4284722222222222</v>
      </c>
      <c r="N4805" t="s">
        <v>178</v>
      </c>
      <c r="O4805" t="s">
        <v>812</v>
      </c>
      <c r="P4805" t="s">
        <v>180</v>
      </c>
      <c r="Q4805" t="s">
        <v>53</v>
      </c>
      <c r="R4805" t="s">
        <v>54</v>
      </c>
      <c r="S4805" t="s">
        <v>28</v>
      </c>
      <c r="T4805" t="s">
        <v>143</v>
      </c>
      <c r="U4805" t="s">
        <v>67</v>
      </c>
      <c r="V4805" s="5">
        <f>data[[#This Row],[PriceUSD]]*data[[#This Row],[Quantity]]</f>
        <v>26.44</v>
      </c>
      <c r="W4805" s="7">
        <f>data[[#This Row],[OrderDate]] + TIME(VALUE(LEFT(data[[#This Row],[OrderTime]],2)), VALUE(RIGHT(data[[#This Row],[OrderTime]],2)), 0)</f>
        <v>45775.015277777777</v>
      </c>
      <c r="X4805" s="7">
        <f>_xlfn.MINIFS(data[OrderDateTime], data[CustomerName], data[[#This Row],[CustomerName]])</f>
        <v>45540.015277777777</v>
      </c>
      <c r="Y4805" t="str">
        <f>IF(data[[#This Row],[OrderDateTime]]=data[[#This Row],[FirstOrderDateTime]], "New", "Returning")</f>
        <v>Returning</v>
      </c>
      <c r="Z4805" s="7">
        <f>data[[#This Row],[DeliveryDate]] + data[[#This Row],[DeliveryTime]]</f>
        <v>45776.428472222222</v>
      </c>
      <c r="AA4805" s="7">
        <f>data[[#This Row],[OrderDateTime]] + 1</f>
        <v>45776.015277777777</v>
      </c>
      <c r="AB4805" s="7" t="str">
        <f>IF(data[[#This Row],[DeliveryDateTime]] &lt;= data[[#This Row],[SLADue]], "On Time", "Late")</f>
        <v>Late</v>
      </c>
    </row>
    <row r="4806" spans="1:28" x14ac:dyDescent="0.2">
      <c r="A4806" t="s">
        <v>5356</v>
      </c>
      <c r="B4806" t="s">
        <v>19</v>
      </c>
      <c r="C4806" t="s">
        <v>32</v>
      </c>
      <c r="D4806" t="s">
        <v>33</v>
      </c>
      <c r="E4806" s="5">
        <v>45.79</v>
      </c>
      <c r="F4806" t="s">
        <v>138</v>
      </c>
      <c r="G4806">
        <v>1</v>
      </c>
      <c r="H4806" s="1">
        <v>45609</v>
      </c>
      <c r="I4806" s="1" t="str">
        <f>TEXT(data[[#This Row],[OrderDate]],"mmm")</f>
        <v>Nov</v>
      </c>
      <c r="J4806" s="6">
        <v>0.46388888888888891</v>
      </c>
      <c r="K4806" s="6" t="str">
        <f>TEXT(data[[#This Row],[OrderTime]],"h")</f>
        <v>11</v>
      </c>
      <c r="L4806" s="1">
        <v>45609</v>
      </c>
      <c r="M4806" s="6">
        <v>0.71388888888888891</v>
      </c>
      <c r="N4806" t="s">
        <v>139</v>
      </c>
      <c r="O4806" t="s">
        <v>849</v>
      </c>
      <c r="P4806" t="s">
        <v>36</v>
      </c>
      <c r="Q4806" t="s">
        <v>53</v>
      </c>
      <c r="R4806" t="s">
        <v>37</v>
      </c>
      <c r="S4806" t="s">
        <v>47</v>
      </c>
      <c r="T4806" t="s">
        <v>59</v>
      </c>
      <c r="U4806" t="s">
        <v>39</v>
      </c>
      <c r="V4806" s="5">
        <f>data[[#This Row],[PriceUSD]]*data[[#This Row],[Quantity]]</f>
        <v>45.79</v>
      </c>
      <c r="W4806" s="7">
        <f>data[[#This Row],[OrderDate]] + TIME(VALUE(LEFT(data[[#This Row],[OrderTime]],2)), VALUE(RIGHT(data[[#This Row],[OrderTime]],2)), 0)</f>
        <v>45609.061805555553</v>
      </c>
      <c r="X4806" s="7">
        <f>_xlfn.MINIFS(data[OrderDateTime], data[CustomerName], data[[#This Row],[CustomerName]])</f>
        <v>45531.061805555553</v>
      </c>
      <c r="Y4806" t="str">
        <f>IF(data[[#This Row],[OrderDateTime]]=data[[#This Row],[FirstOrderDateTime]], "New", "Returning")</f>
        <v>Returning</v>
      </c>
      <c r="Z4806" s="7">
        <f>data[[#This Row],[DeliveryDate]] + data[[#This Row],[DeliveryTime]]</f>
        <v>45609.713888888888</v>
      </c>
      <c r="AA4806" s="7">
        <f>data[[#This Row],[OrderDateTime]] + 1</f>
        <v>45610.061805555553</v>
      </c>
      <c r="AB4806" s="7" t="str">
        <f>IF(data[[#This Row],[DeliveryDateTime]] &lt;= data[[#This Row],[SLADue]], "On Time", "Late")</f>
        <v>On Time</v>
      </c>
    </row>
    <row r="4807" spans="1:28" x14ac:dyDescent="0.2">
      <c r="A4807" t="s">
        <v>5357</v>
      </c>
      <c r="B4807" t="s">
        <v>19</v>
      </c>
      <c r="C4807" t="s">
        <v>117</v>
      </c>
      <c r="D4807" t="s">
        <v>118</v>
      </c>
      <c r="E4807" s="5">
        <v>72.53</v>
      </c>
      <c r="F4807" t="s">
        <v>94</v>
      </c>
      <c r="G4807">
        <v>3</v>
      </c>
      <c r="H4807" s="1">
        <v>45697</v>
      </c>
      <c r="I4807" s="1" t="str">
        <f>TEXT(data[[#This Row],[OrderDate]],"mmm")</f>
        <v>Feb</v>
      </c>
      <c r="J4807" s="6">
        <v>0.46458333333333335</v>
      </c>
      <c r="K4807" s="6" t="str">
        <f>TEXT(data[[#This Row],[OrderTime]],"h")</f>
        <v>11</v>
      </c>
      <c r="L4807" s="1">
        <v>45697</v>
      </c>
      <c r="M4807" s="6">
        <v>0.71458333333333335</v>
      </c>
      <c r="N4807" t="s">
        <v>112</v>
      </c>
      <c r="O4807" t="s">
        <v>1041</v>
      </c>
      <c r="P4807" t="s">
        <v>36</v>
      </c>
      <c r="Q4807" t="s">
        <v>26</v>
      </c>
      <c r="R4807" t="s">
        <v>66</v>
      </c>
      <c r="S4807" t="s">
        <v>47</v>
      </c>
      <c r="T4807" t="s">
        <v>38</v>
      </c>
      <c r="U4807" t="s">
        <v>30</v>
      </c>
      <c r="V4807" s="5">
        <f>data[[#This Row],[PriceUSD]]*data[[#This Row],[Quantity]]</f>
        <v>217.59</v>
      </c>
      <c r="W4807" s="7">
        <f>data[[#This Row],[OrderDate]] + TIME(VALUE(LEFT(data[[#This Row],[OrderTime]],2)), VALUE(RIGHT(data[[#This Row],[OrderTime]],2)), 0)</f>
        <v>45697.022916666669</v>
      </c>
      <c r="X4807" s="7">
        <f>_xlfn.MINIFS(data[OrderDateTime], data[CustomerName], data[[#This Row],[CustomerName]])</f>
        <v>45510.015277777777</v>
      </c>
      <c r="Y4807" t="str">
        <f>IF(data[[#This Row],[OrderDateTime]]=data[[#This Row],[FirstOrderDateTime]], "New", "Returning")</f>
        <v>Returning</v>
      </c>
      <c r="Z4807" s="7">
        <f>data[[#This Row],[DeliveryDate]] + data[[#This Row],[DeliveryTime]]</f>
        <v>45697.714583333334</v>
      </c>
      <c r="AA4807" s="7">
        <f>data[[#This Row],[OrderDateTime]] + 1</f>
        <v>45698.022916666669</v>
      </c>
      <c r="AB4807" s="7" t="str">
        <f>IF(data[[#This Row],[DeliveryDateTime]] &lt;= data[[#This Row],[SLADue]], "On Time", "Late")</f>
        <v>On Time</v>
      </c>
    </row>
    <row r="4808" spans="1:28" x14ac:dyDescent="0.2">
      <c r="A4808" t="s">
        <v>5358</v>
      </c>
      <c r="B4808" t="s">
        <v>19</v>
      </c>
      <c r="C4808" t="s">
        <v>61</v>
      </c>
      <c r="D4808" t="s">
        <v>62</v>
      </c>
      <c r="E4808" s="5">
        <v>130.47999999999999</v>
      </c>
      <c r="F4808" t="s">
        <v>63</v>
      </c>
      <c r="G4808">
        <v>3</v>
      </c>
      <c r="H4808" s="1">
        <v>45691</v>
      </c>
      <c r="I4808" s="1" t="str">
        <f>TEXT(data[[#This Row],[OrderDate]],"mmm")</f>
        <v>Feb</v>
      </c>
      <c r="J4808" s="6">
        <v>0.49305555555555558</v>
      </c>
      <c r="K4808" s="6" t="str">
        <f>TEXT(data[[#This Row],[OrderTime]],"h")</f>
        <v>11</v>
      </c>
      <c r="L4808" s="1">
        <v>45691</v>
      </c>
      <c r="M4808" s="6">
        <v>0.74305555555555558</v>
      </c>
      <c r="N4808" t="s">
        <v>213</v>
      </c>
      <c r="O4808" t="s">
        <v>984</v>
      </c>
      <c r="P4808" t="s">
        <v>36</v>
      </c>
      <c r="Q4808" t="s">
        <v>53</v>
      </c>
      <c r="R4808" t="s">
        <v>66</v>
      </c>
      <c r="S4808" t="s">
        <v>47</v>
      </c>
      <c r="T4808" t="s">
        <v>29</v>
      </c>
      <c r="U4808" t="s">
        <v>30</v>
      </c>
      <c r="V4808" s="5">
        <f>data[[#This Row],[PriceUSD]]*data[[#This Row],[Quantity]]</f>
        <v>391.43999999999994</v>
      </c>
      <c r="W4808" s="7">
        <f>data[[#This Row],[OrderDate]] + TIME(VALUE(LEFT(data[[#This Row],[OrderTime]],2)), VALUE(RIGHT(data[[#This Row],[OrderTime]],2)), 0)</f>
        <v>45691.038888888892</v>
      </c>
      <c r="X4808" s="7">
        <f>_xlfn.MINIFS(data[OrderDateTime], data[CustomerName], data[[#This Row],[CustomerName]])</f>
        <v>45522.022916666669</v>
      </c>
      <c r="Y4808" t="str">
        <f>IF(data[[#This Row],[OrderDateTime]]=data[[#This Row],[FirstOrderDateTime]], "New", "Returning")</f>
        <v>Returning</v>
      </c>
      <c r="Z4808" s="7">
        <f>data[[#This Row],[DeliveryDate]] + data[[#This Row],[DeliveryTime]]</f>
        <v>45691.743055555555</v>
      </c>
      <c r="AA4808" s="7">
        <f>data[[#This Row],[OrderDateTime]] + 1</f>
        <v>45692.038888888892</v>
      </c>
      <c r="AB4808" s="7" t="str">
        <f>IF(data[[#This Row],[DeliveryDateTime]] &lt;= data[[#This Row],[SLADue]], "On Time", "Late")</f>
        <v>On Time</v>
      </c>
    </row>
    <row r="4809" spans="1:28" x14ac:dyDescent="0.2">
      <c r="A4809" t="s">
        <v>5359</v>
      </c>
      <c r="B4809" t="s">
        <v>19</v>
      </c>
      <c r="C4809" t="s">
        <v>258</v>
      </c>
      <c r="D4809" t="s">
        <v>259</v>
      </c>
      <c r="E4809" s="5">
        <v>139.41999999999999</v>
      </c>
      <c r="F4809" t="s">
        <v>119</v>
      </c>
      <c r="G4809">
        <v>1</v>
      </c>
      <c r="H4809" s="1">
        <v>45817</v>
      </c>
      <c r="I4809" s="1" t="str">
        <f>TEXT(data[[#This Row],[OrderDate]],"mmm")</f>
        <v>Jun</v>
      </c>
      <c r="J4809" s="6">
        <v>0.65347222222222223</v>
      </c>
      <c r="K4809" s="6" t="str">
        <f>TEXT(data[[#This Row],[OrderTime]],"h")</f>
        <v>15</v>
      </c>
      <c r="L4809" s="1">
        <v>45818</v>
      </c>
      <c r="M4809" s="6">
        <v>0.77847222222222223</v>
      </c>
      <c r="N4809" t="s">
        <v>23</v>
      </c>
      <c r="O4809" t="s">
        <v>1415</v>
      </c>
      <c r="P4809" t="s">
        <v>25</v>
      </c>
      <c r="Q4809" t="s">
        <v>26</v>
      </c>
      <c r="R4809" t="s">
        <v>261</v>
      </c>
      <c r="S4809" t="s">
        <v>28</v>
      </c>
      <c r="T4809" t="s">
        <v>38</v>
      </c>
      <c r="U4809" t="s">
        <v>39</v>
      </c>
      <c r="V4809" s="5">
        <f>data[[#This Row],[PriceUSD]]*data[[#This Row],[Quantity]]</f>
        <v>139.41999999999999</v>
      </c>
      <c r="W4809" s="7">
        <f>data[[#This Row],[OrderDate]] + TIME(VALUE(LEFT(data[[#This Row],[OrderTime]],2)), VALUE(RIGHT(data[[#This Row],[OrderTime]],2)), 0)</f>
        <v>45817.015277777777</v>
      </c>
      <c r="X4809" s="7">
        <f>_xlfn.MINIFS(data[OrderDateTime], data[CustomerName], data[[#This Row],[CustomerName]])</f>
        <v>45538.038888888892</v>
      </c>
      <c r="Y4809" t="str">
        <f>IF(data[[#This Row],[OrderDateTime]]=data[[#This Row],[FirstOrderDateTime]], "New", "Returning")</f>
        <v>Returning</v>
      </c>
      <c r="Z4809" s="7">
        <f>data[[#This Row],[DeliveryDate]] + data[[#This Row],[DeliveryTime]]</f>
        <v>45818.77847222222</v>
      </c>
      <c r="AA4809" s="7">
        <f>data[[#This Row],[OrderDateTime]] + 1</f>
        <v>45818.015277777777</v>
      </c>
      <c r="AB4809" s="7" t="str">
        <f>IF(data[[#This Row],[DeliveryDateTime]] &lt;= data[[#This Row],[SLADue]], "On Time", "Late")</f>
        <v>Late</v>
      </c>
    </row>
    <row r="4810" spans="1:28" x14ac:dyDescent="0.2">
      <c r="A4810" t="s">
        <v>5360</v>
      </c>
      <c r="B4810" t="s">
        <v>19</v>
      </c>
      <c r="C4810" t="s">
        <v>32</v>
      </c>
      <c r="D4810" t="s">
        <v>33</v>
      </c>
      <c r="E4810" s="5">
        <v>53.91</v>
      </c>
      <c r="F4810" t="s">
        <v>22</v>
      </c>
      <c r="G4810">
        <v>1</v>
      </c>
      <c r="H4810" s="1">
        <v>45652</v>
      </c>
      <c r="I4810" s="1" t="str">
        <f>TEXT(data[[#This Row],[OrderDate]],"mmm")</f>
        <v>Dec</v>
      </c>
      <c r="J4810" s="6">
        <v>0.46180555555555558</v>
      </c>
      <c r="K4810" s="6" t="str">
        <f>TEXT(data[[#This Row],[OrderTime]],"h")</f>
        <v>11</v>
      </c>
      <c r="L4810" s="1">
        <v>45652</v>
      </c>
      <c r="M4810" s="6">
        <v>0.62847222222222221</v>
      </c>
      <c r="N4810" t="s">
        <v>123</v>
      </c>
      <c r="O4810" t="s">
        <v>352</v>
      </c>
      <c r="P4810" t="s">
        <v>36</v>
      </c>
      <c r="Q4810" t="s">
        <v>53</v>
      </c>
      <c r="R4810" t="s">
        <v>37</v>
      </c>
      <c r="S4810" t="s">
        <v>47</v>
      </c>
      <c r="T4810" t="s">
        <v>59</v>
      </c>
      <c r="U4810" t="s">
        <v>39</v>
      </c>
      <c r="V4810" s="5">
        <f>data[[#This Row],[PriceUSD]]*data[[#This Row],[Quantity]]</f>
        <v>53.91</v>
      </c>
      <c r="W4810" s="7">
        <f>data[[#This Row],[OrderDate]] + TIME(VALUE(LEFT(data[[#This Row],[OrderTime]],2)), VALUE(RIGHT(data[[#This Row],[OrderTime]],2)), 0)</f>
        <v>45652.038888888892</v>
      </c>
      <c r="X4810" s="7">
        <f>_xlfn.MINIFS(data[OrderDateTime], data[CustomerName], data[[#This Row],[CustomerName]])</f>
        <v>45513.038888888892</v>
      </c>
      <c r="Y4810" t="str">
        <f>IF(data[[#This Row],[OrderDateTime]]=data[[#This Row],[FirstOrderDateTime]], "New", "Returning")</f>
        <v>Returning</v>
      </c>
      <c r="Z4810" s="7">
        <f>data[[#This Row],[DeliveryDate]] + data[[#This Row],[DeliveryTime]]</f>
        <v>45652.628472222219</v>
      </c>
      <c r="AA4810" s="7">
        <f>data[[#This Row],[OrderDateTime]] + 1</f>
        <v>45653.038888888892</v>
      </c>
      <c r="AB4810" s="7" t="str">
        <f>IF(data[[#This Row],[DeliveryDateTime]] &lt;= data[[#This Row],[SLADue]], "On Time", "Late")</f>
        <v>On Time</v>
      </c>
    </row>
    <row r="4811" spans="1:28" x14ac:dyDescent="0.2">
      <c r="A4811" t="s">
        <v>5361</v>
      </c>
      <c r="B4811" t="s">
        <v>19</v>
      </c>
      <c r="C4811" t="s">
        <v>41</v>
      </c>
      <c r="D4811" t="s">
        <v>42</v>
      </c>
      <c r="E4811" s="5">
        <v>32.82</v>
      </c>
      <c r="F4811" t="s">
        <v>74</v>
      </c>
      <c r="G4811">
        <v>1</v>
      </c>
      <c r="H4811" s="1">
        <v>45798</v>
      </c>
      <c r="I4811" s="1" t="str">
        <f>TEXT(data[[#This Row],[OrderDate]],"mmm")</f>
        <v>May</v>
      </c>
      <c r="J4811" s="6">
        <v>0.44027777777777777</v>
      </c>
      <c r="K4811" s="6" t="str">
        <f>TEXT(data[[#This Row],[OrderTime]],"h")</f>
        <v>10</v>
      </c>
      <c r="L4811" s="1">
        <v>45799</v>
      </c>
      <c r="M4811" s="6">
        <v>0.69027777777777777</v>
      </c>
      <c r="N4811" t="s">
        <v>75</v>
      </c>
      <c r="O4811" t="s">
        <v>500</v>
      </c>
      <c r="P4811" t="s">
        <v>25</v>
      </c>
      <c r="Q4811" t="s">
        <v>53</v>
      </c>
      <c r="R4811" t="s">
        <v>46</v>
      </c>
      <c r="S4811" t="s">
        <v>28</v>
      </c>
      <c r="T4811" t="s">
        <v>38</v>
      </c>
      <c r="U4811" t="s">
        <v>67</v>
      </c>
      <c r="V4811" s="5">
        <f>data[[#This Row],[PriceUSD]]*data[[#This Row],[Quantity]]</f>
        <v>32.82</v>
      </c>
      <c r="W4811" s="7">
        <f>data[[#This Row],[OrderDate]] + TIME(VALUE(LEFT(data[[#This Row],[OrderTime]],2)), VALUE(RIGHT(data[[#This Row],[OrderTime]],2)), 0)</f>
        <v>45798.054166666669</v>
      </c>
      <c r="X4811" s="7">
        <f>_xlfn.MINIFS(data[OrderDateTime], data[CustomerName], data[[#This Row],[CustomerName]])</f>
        <v>45534.046527777777</v>
      </c>
      <c r="Y4811" t="str">
        <f>IF(data[[#This Row],[OrderDateTime]]=data[[#This Row],[FirstOrderDateTime]], "New", "Returning")</f>
        <v>Returning</v>
      </c>
      <c r="Z4811" s="7">
        <f>data[[#This Row],[DeliveryDate]] + data[[#This Row],[DeliveryTime]]</f>
        <v>45799.69027777778</v>
      </c>
      <c r="AA4811" s="7">
        <f>data[[#This Row],[OrderDateTime]] + 1</f>
        <v>45799.054166666669</v>
      </c>
      <c r="AB4811" s="7" t="str">
        <f>IF(data[[#This Row],[DeliveryDateTime]] &lt;= data[[#This Row],[SLADue]], "On Time", "Late")</f>
        <v>Late</v>
      </c>
    </row>
    <row r="4812" spans="1:28" x14ac:dyDescent="0.2">
      <c r="A4812" t="s">
        <v>5362</v>
      </c>
      <c r="B4812" t="s">
        <v>19</v>
      </c>
      <c r="C4812" t="s">
        <v>49</v>
      </c>
      <c r="D4812" t="s">
        <v>50</v>
      </c>
      <c r="E4812" s="5">
        <v>30.65</v>
      </c>
      <c r="F4812" t="s">
        <v>74</v>
      </c>
      <c r="G4812">
        <v>1</v>
      </c>
      <c r="H4812" s="1">
        <v>45777</v>
      </c>
      <c r="I4812" s="1" t="str">
        <f>TEXT(data[[#This Row],[OrderDate]],"mmm")</f>
        <v>Apr</v>
      </c>
      <c r="J4812" s="6">
        <v>0.50416666666666665</v>
      </c>
      <c r="K4812" s="6" t="str">
        <f>TEXT(data[[#This Row],[OrderTime]],"h")</f>
        <v>12</v>
      </c>
      <c r="L4812" s="1">
        <v>45777</v>
      </c>
      <c r="M4812" s="6">
        <v>0.75416666666666665</v>
      </c>
      <c r="N4812" t="s">
        <v>103</v>
      </c>
      <c r="O4812" t="s">
        <v>412</v>
      </c>
      <c r="P4812" t="s">
        <v>77</v>
      </c>
      <c r="Q4812" t="s">
        <v>53</v>
      </c>
      <c r="R4812" t="s">
        <v>54</v>
      </c>
      <c r="S4812" t="s">
        <v>47</v>
      </c>
      <c r="T4812" t="s">
        <v>136</v>
      </c>
      <c r="U4812" t="s">
        <v>30</v>
      </c>
      <c r="V4812" s="5">
        <f>data[[#This Row],[PriceUSD]]*data[[#This Row],[Quantity]]</f>
        <v>30.65</v>
      </c>
      <c r="W4812" s="7">
        <f>data[[#This Row],[OrderDate]] + TIME(VALUE(LEFT(data[[#This Row],[OrderTime]],2)), VALUE(RIGHT(data[[#This Row],[OrderTime]],2)), 0)</f>
        <v>45777.046527777777</v>
      </c>
      <c r="X4812" s="7">
        <f>_xlfn.MINIFS(data[OrderDateTime], data[CustomerName], data[[#This Row],[CustomerName]])</f>
        <v>45509.061805555553</v>
      </c>
      <c r="Y4812" t="str">
        <f>IF(data[[#This Row],[OrderDateTime]]=data[[#This Row],[FirstOrderDateTime]], "New", "Returning")</f>
        <v>Returning</v>
      </c>
      <c r="Z4812" s="7">
        <f>data[[#This Row],[DeliveryDate]] + data[[#This Row],[DeliveryTime]]</f>
        <v>45777.754166666666</v>
      </c>
      <c r="AA4812" s="7">
        <f>data[[#This Row],[OrderDateTime]] + 1</f>
        <v>45778.046527777777</v>
      </c>
      <c r="AB4812" s="7" t="str">
        <f>IF(data[[#This Row],[DeliveryDateTime]] &lt;= data[[#This Row],[SLADue]], "On Time", "Late")</f>
        <v>On Time</v>
      </c>
    </row>
    <row r="4813" spans="1:28" x14ac:dyDescent="0.2">
      <c r="A4813" t="s">
        <v>5363</v>
      </c>
      <c r="B4813" t="s">
        <v>19</v>
      </c>
      <c r="C4813" t="s">
        <v>92</v>
      </c>
      <c r="D4813" t="s">
        <v>93</v>
      </c>
      <c r="E4813" s="5">
        <v>87.84</v>
      </c>
      <c r="F4813" t="s">
        <v>63</v>
      </c>
      <c r="G4813">
        <v>2</v>
      </c>
      <c r="H4813" s="1">
        <v>45619</v>
      </c>
      <c r="I4813" s="1" t="str">
        <f>TEXT(data[[#This Row],[OrderDate]],"mmm")</f>
        <v>Nov</v>
      </c>
      <c r="J4813" s="6">
        <v>0.58819444444444446</v>
      </c>
      <c r="K4813" s="6" t="str">
        <f>TEXT(data[[#This Row],[OrderTime]],"h")</f>
        <v>14</v>
      </c>
      <c r="L4813" s="1">
        <v>45621</v>
      </c>
      <c r="M4813" s="6">
        <v>0.71319444444444446</v>
      </c>
      <c r="N4813" t="s">
        <v>44</v>
      </c>
      <c r="O4813" t="s">
        <v>1011</v>
      </c>
      <c r="P4813" t="s">
        <v>25</v>
      </c>
      <c r="Q4813" t="s">
        <v>53</v>
      </c>
      <c r="R4813" t="s">
        <v>66</v>
      </c>
      <c r="S4813" t="s">
        <v>105</v>
      </c>
      <c r="T4813" t="s">
        <v>29</v>
      </c>
      <c r="U4813" t="s">
        <v>39</v>
      </c>
      <c r="V4813" s="5">
        <f>data[[#This Row],[PriceUSD]]*data[[#This Row],[Quantity]]</f>
        <v>175.68</v>
      </c>
      <c r="W4813" s="7">
        <f>data[[#This Row],[OrderDate]] + TIME(VALUE(LEFT(data[[#This Row],[OrderTime]],2)), VALUE(RIGHT(data[[#This Row],[OrderTime]],2)), 0)</f>
        <v>45619.030555555553</v>
      </c>
      <c r="X4813" s="7">
        <f>_xlfn.MINIFS(data[OrderDateTime], data[CustomerName], data[[#This Row],[CustomerName]])</f>
        <v>45528.061805555553</v>
      </c>
      <c r="Y4813" t="str">
        <f>IF(data[[#This Row],[OrderDateTime]]=data[[#This Row],[FirstOrderDateTime]], "New", "Returning")</f>
        <v>Returning</v>
      </c>
      <c r="Z4813" s="7">
        <f>data[[#This Row],[DeliveryDate]] + data[[#This Row],[DeliveryTime]]</f>
        <v>45621.713194444441</v>
      </c>
      <c r="AA4813" s="7">
        <f>data[[#This Row],[OrderDateTime]] + 1</f>
        <v>45620.030555555553</v>
      </c>
      <c r="AB4813" s="7" t="str">
        <f>IF(data[[#This Row],[DeliveryDateTime]] &lt;= data[[#This Row],[SLADue]], "On Time", "Late")</f>
        <v>Late</v>
      </c>
    </row>
    <row r="4814" spans="1:28" x14ac:dyDescent="0.2">
      <c r="A4814" t="s">
        <v>5364</v>
      </c>
      <c r="B4814" t="s">
        <v>19</v>
      </c>
      <c r="C4814" t="s">
        <v>32</v>
      </c>
      <c r="D4814" t="s">
        <v>33</v>
      </c>
      <c r="E4814" s="5">
        <v>53.67</v>
      </c>
      <c r="F4814" t="s">
        <v>22</v>
      </c>
      <c r="G4814">
        <v>2</v>
      </c>
      <c r="H4814" s="1">
        <v>45688</v>
      </c>
      <c r="I4814" s="1" t="str">
        <f>TEXT(data[[#This Row],[OrderDate]],"mmm")</f>
        <v>Jan</v>
      </c>
      <c r="J4814" s="6">
        <v>0.43472222222222223</v>
      </c>
      <c r="K4814" s="6" t="str">
        <f>TEXT(data[[#This Row],[OrderTime]],"h")</f>
        <v>10</v>
      </c>
      <c r="L4814" s="1">
        <v>45688</v>
      </c>
      <c r="M4814" s="6">
        <v>0.68472222222222223</v>
      </c>
      <c r="N4814" t="s">
        <v>34</v>
      </c>
      <c r="O4814" t="s">
        <v>298</v>
      </c>
      <c r="P4814" t="s">
        <v>36</v>
      </c>
      <c r="Q4814" t="s">
        <v>53</v>
      </c>
      <c r="R4814" t="s">
        <v>37</v>
      </c>
      <c r="S4814" t="s">
        <v>47</v>
      </c>
      <c r="T4814" t="s">
        <v>38</v>
      </c>
      <c r="U4814" t="s">
        <v>39</v>
      </c>
      <c r="V4814" s="5">
        <f>data[[#This Row],[PriceUSD]]*data[[#This Row],[Quantity]]</f>
        <v>107.34</v>
      </c>
      <c r="W4814" s="7">
        <f>data[[#This Row],[OrderDate]] + TIME(VALUE(LEFT(data[[#This Row],[OrderTime]],2)), VALUE(RIGHT(data[[#This Row],[OrderTime]],2)), 0)</f>
        <v>45688.015277777777</v>
      </c>
      <c r="X4814" s="7">
        <f>_xlfn.MINIFS(data[OrderDateTime], data[CustomerName], data[[#This Row],[CustomerName]])</f>
        <v>45549.022916666669</v>
      </c>
      <c r="Y4814" t="str">
        <f>IF(data[[#This Row],[OrderDateTime]]=data[[#This Row],[FirstOrderDateTime]], "New", "Returning")</f>
        <v>Returning</v>
      </c>
      <c r="Z4814" s="7">
        <f>data[[#This Row],[DeliveryDate]] + data[[#This Row],[DeliveryTime]]</f>
        <v>45688.68472222222</v>
      </c>
      <c r="AA4814" s="7">
        <f>data[[#This Row],[OrderDateTime]] + 1</f>
        <v>45689.015277777777</v>
      </c>
      <c r="AB4814" s="7" t="str">
        <f>IF(data[[#This Row],[DeliveryDateTime]] &lt;= data[[#This Row],[SLADue]], "On Time", "Late")</f>
        <v>On Time</v>
      </c>
    </row>
    <row r="4815" spans="1:28" x14ac:dyDescent="0.2">
      <c r="A4815" t="s">
        <v>5365</v>
      </c>
      <c r="B4815" t="s">
        <v>19</v>
      </c>
      <c r="C4815" t="s">
        <v>92</v>
      </c>
      <c r="D4815" t="s">
        <v>93</v>
      </c>
      <c r="E4815" s="5">
        <v>79.430000000000007</v>
      </c>
      <c r="F4815" t="s">
        <v>81</v>
      </c>
      <c r="G4815">
        <v>1</v>
      </c>
      <c r="H4815" s="1">
        <v>45784</v>
      </c>
      <c r="I4815" s="1" t="str">
        <f>TEXT(data[[#This Row],[OrderDate]],"mmm")</f>
        <v>May</v>
      </c>
      <c r="J4815" s="6">
        <v>0.80069444444444449</v>
      </c>
      <c r="K4815" s="6" t="str">
        <f>TEXT(data[[#This Row],[OrderTime]],"h")</f>
        <v>19</v>
      </c>
      <c r="L4815" s="1">
        <v>45785</v>
      </c>
      <c r="M4815" s="6">
        <v>0.84236111111111112</v>
      </c>
      <c r="N4815" t="s">
        <v>233</v>
      </c>
      <c r="O4815" t="s">
        <v>525</v>
      </c>
      <c r="P4815" t="s">
        <v>234</v>
      </c>
      <c r="Q4815" t="s">
        <v>53</v>
      </c>
      <c r="R4815" t="s">
        <v>66</v>
      </c>
      <c r="S4815" t="s">
        <v>28</v>
      </c>
      <c r="T4815" t="s">
        <v>38</v>
      </c>
      <c r="U4815" t="s">
        <v>30</v>
      </c>
      <c r="V4815" s="5">
        <f>data[[#This Row],[PriceUSD]]*data[[#This Row],[Quantity]]</f>
        <v>79.430000000000007</v>
      </c>
      <c r="W4815" s="7">
        <f>data[[#This Row],[OrderDate]] + TIME(VALUE(LEFT(data[[#This Row],[OrderTime]],2)), VALUE(RIGHT(data[[#This Row],[OrderTime]],2)), 0)</f>
        <v>45784.030555555553</v>
      </c>
      <c r="X4815" s="7">
        <f>_xlfn.MINIFS(data[OrderDateTime], data[CustomerName], data[[#This Row],[CustomerName]])</f>
        <v>45508.038888888892</v>
      </c>
      <c r="Y4815" t="str">
        <f>IF(data[[#This Row],[OrderDateTime]]=data[[#This Row],[FirstOrderDateTime]], "New", "Returning")</f>
        <v>Returning</v>
      </c>
      <c r="Z4815" s="7">
        <f>data[[#This Row],[DeliveryDate]] + data[[#This Row],[DeliveryTime]]</f>
        <v>45785.842361111114</v>
      </c>
      <c r="AA4815" s="7">
        <f>data[[#This Row],[OrderDateTime]] + 1</f>
        <v>45785.030555555553</v>
      </c>
      <c r="AB4815" s="7" t="str">
        <f>IF(data[[#This Row],[DeliveryDateTime]] &lt;= data[[#This Row],[SLADue]], "On Time", "Late")</f>
        <v>Late</v>
      </c>
    </row>
    <row r="4816" spans="1:28" x14ac:dyDescent="0.2">
      <c r="A4816" t="s">
        <v>5366</v>
      </c>
      <c r="B4816" t="s">
        <v>19</v>
      </c>
      <c r="C4816" t="s">
        <v>69</v>
      </c>
      <c r="D4816" t="s">
        <v>70</v>
      </c>
      <c r="E4816" s="5">
        <v>59.81</v>
      </c>
      <c r="F4816" t="s">
        <v>74</v>
      </c>
      <c r="G4816">
        <v>2</v>
      </c>
      <c r="H4816" s="1">
        <v>45813</v>
      </c>
      <c r="I4816" s="1" t="str">
        <f>TEXT(data[[#This Row],[OrderDate]],"mmm")</f>
        <v>Jun</v>
      </c>
      <c r="J4816" s="6">
        <v>0.40069444444444446</v>
      </c>
      <c r="K4816" s="6" t="str">
        <f>TEXT(data[[#This Row],[OrderTime]],"h")</f>
        <v>9</v>
      </c>
      <c r="L4816" s="1">
        <v>45813</v>
      </c>
      <c r="M4816" s="6">
        <v>0.56736111111111109</v>
      </c>
      <c r="N4816" t="s">
        <v>170</v>
      </c>
      <c r="O4816" t="s">
        <v>1549</v>
      </c>
      <c r="P4816" t="s">
        <v>36</v>
      </c>
      <c r="Q4816" t="s">
        <v>53</v>
      </c>
      <c r="R4816" t="s">
        <v>37</v>
      </c>
      <c r="S4816" t="s">
        <v>47</v>
      </c>
      <c r="T4816" t="s">
        <v>38</v>
      </c>
      <c r="U4816" t="s">
        <v>39</v>
      </c>
      <c r="V4816" s="5">
        <f>data[[#This Row],[PriceUSD]]*data[[#This Row],[Quantity]]</f>
        <v>119.62</v>
      </c>
      <c r="W4816" s="7">
        <f>data[[#This Row],[OrderDate]] + TIME(VALUE(LEFT(data[[#This Row],[OrderTime]],2)), VALUE(RIGHT(data[[#This Row],[OrderTime]],2)), 0)</f>
        <v>45813.030555555553</v>
      </c>
      <c r="X4816" s="7">
        <f>_xlfn.MINIFS(data[OrderDateTime], data[CustomerName], data[[#This Row],[CustomerName]])</f>
        <v>45516.030555555553</v>
      </c>
      <c r="Y4816" t="str">
        <f>IF(data[[#This Row],[OrderDateTime]]=data[[#This Row],[FirstOrderDateTime]], "New", "Returning")</f>
        <v>Returning</v>
      </c>
      <c r="Z4816" s="7">
        <f>data[[#This Row],[DeliveryDate]] + data[[#This Row],[DeliveryTime]]</f>
        <v>45813.567361111112</v>
      </c>
      <c r="AA4816" s="7">
        <f>data[[#This Row],[OrderDateTime]] + 1</f>
        <v>45814.030555555553</v>
      </c>
      <c r="AB4816" s="7" t="str">
        <f>IF(data[[#This Row],[DeliveryDateTime]] &lt;= data[[#This Row],[SLADue]], "On Time", "Late")</f>
        <v>On Time</v>
      </c>
    </row>
    <row r="4817" spans="1:28" x14ac:dyDescent="0.2">
      <c r="A4817" t="s">
        <v>5367</v>
      </c>
      <c r="B4817" t="s">
        <v>19</v>
      </c>
      <c r="C4817" t="s">
        <v>32</v>
      </c>
      <c r="D4817" t="s">
        <v>33</v>
      </c>
      <c r="E4817" s="5">
        <v>46.85</v>
      </c>
      <c r="F4817" t="s">
        <v>43</v>
      </c>
      <c r="G4817">
        <v>1</v>
      </c>
      <c r="H4817" s="1">
        <v>45697</v>
      </c>
      <c r="I4817" s="1" t="str">
        <f>TEXT(data[[#This Row],[OrderDate]],"mmm")</f>
        <v>Feb</v>
      </c>
      <c r="J4817" s="6">
        <v>0.73888888888888893</v>
      </c>
      <c r="K4817" s="6" t="str">
        <f>TEXT(data[[#This Row],[OrderTime]],"h")</f>
        <v>17</v>
      </c>
      <c r="L4817" s="1">
        <v>45698</v>
      </c>
      <c r="M4817" s="6">
        <v>0.53749999999999998</v>
      </c>
      <c r="N4817" t="s">
        <v>64</v>
      </c>
      <c r="O4817" t="s">
        <v>1081</v>
      </c>
      <c r="P4817" t="s">
        <v>25</v>
      </c>
      <c r="Q4817" t="s">
        <v>26</v>
      </c>
      <c r="R4817" t="s">
        <v>37</v>
      </c>
      <c r="S4817" t="s">
        <v>28</v>
      </c>
      <c r="T4817" t="s">
        <v>59</v>
      </c>
      <c r="U4817" t="s">
        <v>67</v>
      </c>
      <c r="V4817" s="5">
        <f>data[[#This Row],[PriceUSD]]*data[[#This Row],[Quantity]]</f>
        <v>46.85</v>
      </c>
      <c r="W4817" s="7">
        <f>data[[#This Row],[OrderDate]] + TIME(VALUE(LEFT(data[[#This Row],[OrderTime]],2)), VALUE(RIGHT(data[[#This Row],[OrderTime]],2)), 0)</f>
        <v>45697.061805555553</v>
      </c>
      <c r="X4817" s="7">
        <f>_xlfn.MINIFS(data[OrderDateTime], data[CustomerName], data[[#This Row],[CustomerName]])</f>
        <v>45551.007638888892</v>
      </c>
      <c r="Y4817" t="str">
        <f>IF(data[[#This Row],[OrderDateTime]]=data[[#This Row],[FirstOrderDateTime]], "New", "Returning")</f>
        <v>Returning</v>
      </c>
      <c r="Z4817" s="7">
        <f>data[[#This Row],[DeliveryDate]] + data[[#This Row],[DeliveryTime]]</f>
        <v>45698.537499999999</v>
      </c>
      <c r="AA4817" s="7">
        <f>data[[#This Row],[OrderDateTime]] + 1</f>
        <v>45698.061805555553</v>
      </c>
      <c r="AB4817" s="7" t="str">
        <f>IF(data[[#This Row],[DeliveryDateTime]] &lt;= data[[#This Row],[SLADue]], "On Time", "Late")</f>
        <v>Late</v>
      </c>
    </row>
    <row r="4818" spans="1:28" x14ac:dyDescent="0.2">
      <c r="A4818" t="s">
        <v>5368</v>
      </c>
      <c r="B4818" t="s">
        <v>19</v>
      </c>
      <c r="C4818" t="s">
        <v>79</v>
      </c>
      <c r="D4818" t="s">
        <v>80</v>
      </c>
      <c r="E4818" s="5">
        <v>30.68</v>
      </c>
      <c r="F4818" t="s">
        <v>81</v>
      </c>
      <c r="G4818">
        <v>3</v>
      </c>
      <c r="H4818" s="1">
        <v>45705</v>
      </c>
      <c r="I4818" s="1" t="str">
        <f>TEXT(data[[#This Row],[OrderDate]],"mmm")</f>
        <v>Feb</v>
      </c>
      <c r="J4818" s="6">
        <v>0.64097222222222228</v>
      </c>
      <c r="K4818" s="6" t="str">
        <f>TEXT(data[[#This Row],[OrderTime]],"h")</f>
        <v>15</v>
      </c>
      <c r="L4818" s="1">
        <v>45706</v>
      </c>
      <c r="M4818" s="6">
        <v>0.89097222222222228</v>
      </c>
      <c r="N4818" t="s">
        <v>123</v>
      </c>
      <c r="O4818" t="s">
        <v>153</v>
      </c>
      <c r="P4818" t="s">
        <v>36</v>
      </c>
      <c r="Q4818" t="s">
        <v>53</v>
      </c>
      <c r="R4818" t="s">
        <v>83</v>
      </c>
      <c r="S4818" t="s">
        <v>28</v>
      </c>
      <c r="T4818" t="s">
        <v>29</v>
      </c>
      <c r="U4818" t="s">
        <v>30</v>
      </c>
      <c r="V4818" s="5">
        <f>data[[#This Row],[PriceUSD]]*data[[#This Row],[Quantity]]</f>
        <v>92.039999999999992</v>
      </c>
      <c r="W4818" s="7">
        <f>data[[#This Row],[OrderDate]] + TIME(VALUE(LEFT(data[[#This Row],[OrderTime]],2)), VALUE(RIGHT(data[[#This Row],[OrderTime]],2)), 0)</f>
        <v>45705.015277777777</v>
      </c>
      <c r="X4818" s="7">
        <f>_xlfn.MINIFS(data[OrderDateTime], data[CustomerName], data[[#This Row],[CustomerName]])</f>
        <v>45572.017361111109</v>
      </c>
      <c r="Y4818" t="str">
        <f>IF(data[[#This Row],[OrderDateTime]]=data[[#This Row],[FirstOrderDateTime]], "New", "Returning")</f>
        <v>Returning</v>
      </c>
      <c r="Z4818" s="7">
        <f>data[[#This Row],[DeliveryDate]] + data[[#This Row],[DeliveryTime]]</f>
        <v>45706.890972222223</v>
      </c>
      <c r="AA4818" s="7">
        <f>data[[#This Row],[OrderDateTime]] + 1</f>
        <v>45706.015277777777</v>
      </c>
      <c r="AB4818" s="7" t="str">
        <f>IF(data[[#This Row],[DeliveryDateTime]] &lt;= data[[#This Row],[SLADue]], "On Time", "Late")</f>
        <v>Late</v>
      </c>
    </row>
    <row r="4819" spans="1:28" x14ac:dyDescent="0.2">
      <c r="A4819" t="s">
        <v>5369</v>
      </c>
      <c r="B4819" t="s">
        <v>19</v>
      </c>
      <c r="C4819" t="s">
        <v>101</v>
      </c>
      <c r="D4819" t="s">
        <v>102</v>
      </c>
      <c r="E4819" s="5">
        <v>30.89</v>
      </c>
      <c r="F4819" t="s">
        <v>81</v>
      </c>
      <c r="G4819">
        <v>2</v>
      </c>
      <c r="H4819" s="1">
        <v>45554</v>
      </c>
      <c r="I4819" s="1" t="str">
        <f>TEXT(data[[#This Row],[OrderDate]],"mmm")</f>
        <v>Sep</v>
      </c>
      <c r="J4819" s="6">
        <v>0.43472222222222223</v>
      </c>
      <c r="K4819" s="6" t="str">
        <f>TEXT(data[[#This Row],[OrderTime]],"h")</f>
        <v>10</v>
      </c>
      <c r="L4819" s="1">
        <v>45556</v>
      </c>
      <c r="M4819" s="6">
        <v>0.43472222222222223</v>
      </c>
      <c r="N4819" t="s">
        <v>213</v>
      </c>
      <c r="O4819" t="s">
        <v>1436</v>
      </c>
      <c r="P4819" t="s">
        <v>36</v>
      </c>
      <c r="Q4819" t="s">
        <v>53</v>
      </c>
      <c r="R4819" t="s">
        <v>83</v>
      </c>
      <c r="S4819" t="s">
        <v>105</v>
      </c>
      <c r="T4819" t="s">
        <v>115</v>
      </c>
      <c r="U4819" t="s">
        <v>67</v>
      </c>
      <c r="V4819" s="5">
        <f>data[[#This Row],[PriceUSD]]*data[[#This Row],[Quantity]]</f>
        <v>61.78</v>
      </c>
      <c r="W4819" s="7">
        <f>data[[#This Row],[OrderDate]] + TIME(VALUE(LEFT(data[[#This Row],[OrderTime]],2)), VALUE(RIGHT(data[[#This Row],[OrderTime]],2)), 0)</f>
        <v>45554.015277777777</v>
      </c>
      <c r="X4819" s="7">
        <f>_xlfn.MINIFS(data[OrderDateTime], data[CustomerName], data[[#This Row],[CustomerName]])</f>
        <v>45553.052083333336</v>
      </c>
      <c r="Y4819" t="str">
        <f>IF(data[[#This Row],[OrderDateTime]]=data[[#This Row],[FirstOrderDateTime]], "New", "Returning")</f>
        <v>Returning</v>
      </c>
      <c r="Z4819" s="7">
        <f>data[[#This Row],[DeliveryDate]] + data[[#This Row],[DeliveryTime]]</f>
        <v>45556.43472222222</v>
      </c>
      <c r="AA4819" s="7">
        <f>data[[#This Row],[OrderDateTime]] + 1</f>
        <v>45555.015277777777</v>
      </c>
      <c r="AB4819" s="7" t="str">
        <f>IF(data[[#This Row],[DeliveryDateTime]] &lt;= data[[#This Row],[SLADue]], "On Time", "Late")</f>
        <v>Late</v>
      </c>
    </row>
    <row r="4820" spans="1:28" x14ac:dyDescent="0.2">
      <c r="A4820" t="s">
        <v>5370</v>
      </c>
      <c r="B4820" t="s">
        <v>19</v>
      </c>
      <c r="C4820" t="s">
        <v>69</v>
      </c>
      <c r="D4820" t="s">
        <v>70</v>
      </c>
      <c r="E4820" s="5">
        <v>66.39</v>
      </c>
      <c r="F4820" t="s">
        <v>51</v>
      </c>
      <c r="G4820">
        <v>1</v>
      </c>
      <c r="H4820" s="1">
        <v>45882</v>
      </c>
      <c r="I4820" s="1" t="str">
        <f>TEXT(data[[#This Row],[OrderDate]],"mmm")</f>
        <v>Aug</v>
      </c>
      <c r="J4820" s="6">
        <v>0.87152777777777779</v>
      </c>
      <c r="K4820" s="6" t="str">
        <f>TEXT(data[[#This Row],[OrderTime]],"h")</f>
        <v>20</v>
      </c>
      <c r="L4820" s="1">
        <v>45883</v>
      </c>
      <c r="M4820" s="6">
        <v>0.74722222222222223</v>
      </c>
      <c r="N4820" t="s">
        <v>44</v>
      </c>
      <c r="O4820" t="s">
        <v>1134</v>
      </c>
      <c r="P4820" t="s">
        <v>25</v>
      </c>
      <c r="Q4820" t="s">
        <v>26</v>
      </c>
      <c r="R4820" t="s">
        <v>37</v>
      </c>
      <c r="S4820" t="s">
        <v>28</v>
      </c>
      <c r="T4820" t="s">
        <v>143</v>
      </c>
      <c r="U4820" t="s">
        <v>39</v>
      </c>
      <c r="V4820" s="5">
        <f>data[[#This Row],[PriceUSD]]*data[[#This Row],[Quantity]]</f>
        <v>66.39</v>
      </c>
      <c r="W4820" s="7">
        <f>data[[#This Row],[OrderDate]] + TIME(VALUE(LEFT(data[[#This Row],[OrderTime]],2)), VALUE(RIGHT(data[[#This Row],[OrderTime]],2)), 0)</f>
        <v>45882.054166666669</v>
      </c>
      <c r="X4820" s="7">
        <f>_xlfn.MINIFS(data[OrderDateTime], data[CustomerName], data[[#This Row],[CustomerName]])</f>
        <v>45505.059027777781</v>
      </c>
      <c r="Y4820" t="str">
        <f>IF(data[[#This Row],[OrderDateTime]]=data[[#This Row],[FirstOrderDateTime]], "New", "Returning")</f>
        <v>Returning</v>
      </c>
      <c r="Z4820" s="7">
        <f>data[[#This Row],[DeliveryDate]] + data[[#This Row],[DeliveryTime]]</f>
        <v>45883.74722222222</v>
      </c>
      <c r="AA4820" s="7">
        <f>data[[#This Row],[OrderDateTime]] + 1</f>
        <v>45883.054166666669</v>
      </c>
      <c r="AB4820" s="7" t="str">
        <f>IF(data[[#This Row],[DeliveryDateTime]] &lt;= data[[#This Row],[SLADue]], "On Time", "Late")</f>
        <v>Late</v>
      </c>
    </row>
    <row r="4821" spans="1:28" x14ac:dyDescent="0.2">
      <c r="A4821" t="s">
        <v>5371</v>
      </c>
      <c r="B4821" t="s">
        <v>19</v>
      </c>
      <c r="C4821" t="s">
        <v>41</v>
      </c>
      <c r="D4821" t="s">
        <v>42</v>
      </c>
      <c r="E4821" s="5">
        <v>31.64</v>
      </c>
      <c r="F4821" t="s">
        <v>182</v>
      </c>
      <c r="G4821">
        <v>1</v>
      </c>
      <c r="H4821" s="1">
        <v>45599</v>
      </c>
      <c r="I4821" s="1" t="str">
        <f>TEXT(data[[#This Row],[OrderDate]],"mmm")</f>
        <v>Nov</v>
      </c>
      <c r="J4821" s="6">
        <v>0.71736111111111112</v>
      </c>
      <c r="K4821" s="6" t="str">
        <f>TEXT(data[[#This Row],[OrderTime]],"h")</f>
        <v>17</v>
      </c>
      <c r="L4821" s="1">
        <v>45600</v>
      </c>
      <c r="M4821" s="6">
        <v>0.88402777777777775</v>
      </c>
      <c r="N4821" t="s">
        <v>44</v>
      </c>
      <c r="O4821" t="s">
        <v>766</v>
      </c>
      <c r="P4821" t="s">
        <v>25</v>
      </c>
      <c r="Q4821" t="s">
        <v>53</v>
      </c>
      <c r="R4821" t="s">
        <v>46</v>
      </c>
      <c r="S4821" t="s">
        <v>28</v>
      </c>
      <c r="T4821" t="s">
        <v>136</v>
      </c>
      <c r="U4821" t="s">
        <v>30</v>
      </c>
      <c r="V4821" s="5">
        <f>data[[#This Row],[PriceUSD]]*data[[#This Row],[Quantity]]</f>
        <v>31.64</v>
      </c>
      <c r="W4821" s="7">
        <f>data[[#This Row],[OrderDate]] + TIME(VALUE(LEFT(data[[#This Row],[OrderTime]],2)), VALUE(RIGHT(data[[#This Row],[OrderTime]],2)), 0)</f>
        <v>45599.007638888892</v>
      </c>
      <c r="X4821" s="7">
        <f>_xlfn.MINIFS(data[OrderDateTime], data[CustomerName], data[[#This Row],[CustomerName]])</f>
        <v>45554.030555555553</v>
      </c>
      <c r="Y4821" t="str">
        <f>IF(data[[#This Row],[OrderDateTime]]=data[[#This Row],[FirstOrderDateTime]], "New", "Returning")</f>
        <v>Returning</v>
      </c>
      <c r="Z4821" s="7">
        <f>data[[#This Row],[DeliveryDate]] + data[[#This Row],[DeliveryTime]]</f>
        <v>45600.884027777778</v>
      </c>
      <c r="AA4821" s="7">
        <f>data[[#This Row],[OrderDateTime]] + 1</f>
        <v>45600.007638888892</v>
      </c>
      <c r="AB4821" s="7" t="str">
        <f>IF(data[[#This Row],[DeliveryDateTime]] &lt;= data[[#This Row],[SLADue]], "On Time", "Late")</f>
        <v>Late</v>
      </c>
    </row>
    <row r="4822" spans="1:28" x14ac:dyDescent="0.2">
      <c r="A4822" t="s">
        <v>5372</v>
      </c>
      <c r="B4822" t="s">
        <v>19</v>
      </c>
      <c r="C4822" t="s">
        <v>290</v>
      </c>
      <c r="D4822" t="s">
        <v>291</v>
      </c>
      <c r="E4822" s="5">
        <v>68.63</v>
      </c>
      <c r="F4822" t="s">
        <v>22</v>
      </c>
      <c r="G4822">
        <v>1</v>
      </c>
      <c r="H4822" s="1">
        <v>45598</v>
      </c>
      <c r="I4822" s="1" t="str">
        <f>TEXT(data[[#This Row],[OrderDate]],"mmm")</f>
        <v>Nov</v>
      </c>
      <c r="J4822" s="6">
        <v>0.51180555555555551</v>
      </c>
      <c r="K4822" s="6" t="str">
        <f>TEXT(data[[#This Row],[OrderTime]],"h")</f>
        <v>12</v>
      </c>
      <c r="L4822" s="1">
        <v>45598</v>
      </c>
      <c r="M4822" s="6">
        <v>0.76180555555555551</v>
      </c>
      <c r="N4822" t="s">
        <v>98</v>
      </c>
      <c r="O4822" t="s">
        <v>414</v>
      </c>
      <c r="P4822" t="s">
        <v>77</v>
      </c>
      <c r="Q4822" t="s">
        <v>26</v>
      </c>
      <c r="R4822" t="s">
        <v>294</v>
      </c>
      <c r="S4822" t="s">
        <v>47</v>
      </c>
      <c r="T4822" t="s">
        <v>29</v>
      </c>
      <c r="U4822" t="s">
        <v>39</v>
      </c>
      <c r="V4822" s="5">
        <f>data[[#This Row],[PriceUSD]]*data[[#This Row],[Quantity]]</f>
        <v>68.63</v>
      </c>
      <c r="W4822" s="7">
        <f>data[[#This Row],[OrderDate]] + TIME(VALUE(LEFT(data[[#This Row],[OrderTime]],2)), VALUE(RIGHT(data[[#This Row],[OrderTime]],2)), 0)</f>
        <v>45598.038888888892</v>
      </c>
      <c r="X4822" s="7">
        <f>_xlfn.MINIFS(data[OrderDateTime], data[CustomerName], data[[#This Row],[CustomerName]])</f>
        <v>45513.017361111109</v>
      </c>
      <c r="Y4822" t="str">
        <f>IF(data[[#This Row],[OrderDateTime]]=data[[#This Row],[FirstOrderDateTime]], "New", "Returning")</f>
        <v>Returning</v>
      </c>
      <c r="Z4822" s="7">
        <f>data[[#This Row],[DeliveryDate]] + data[[#This Row],[DeliveryTime]]</f>
        <v>45598.761805555558</v>
      </c>
      <c r="AA4822" s="7">
        <f>data[[#This Row],[OrderDateTime]] + 1</f>
        <v>45599.038888888892</v>
      </c>
      <c r="AB4822" s="7" t="str">
        <f>IF(data[[#This Row],[DeliveryDateTime]] &lt;= data[[#This Row],[SLADue]], "On Time", "Late")</f>
        <v>On Time</v>
      </c>
    </row>
    <row r="4823" spans="1:28" x14ac:dyDescent="0.2">
      <c r="A4823" t="s">
        <v>5373</v>
      </c>
      <c r="B4823" t="s">
        <v>19</v>
      </c>
      <c r="C4823" t="s">
        <v>79</v>
      </c>
      <c r="D4823" t="s">
        <v>80</v>
      </c>
      <c r="E4823" s="5">
        <v>28.05</v>
      </c>
      <c r="F4823" t="s">
        <v>63</v>
      </c>
      <c r="G4823">
        <v>3</v>
      </c>
      <c r="H4823" s="1">
        <v>45845</v>
      </c>
      <c r="I4823" s="1" t="str">
        <f>TEXT(data[[#This Row],[OrderDate]],"mmm")</f>
        <v>Jul</v>
      </c>
      <c r="J4823" s="6">
        <v>0.72291666666666665</v>
      </c>
      <c r="K4823" s="6" t="str">
        <f>TEXT(data[[#This Row],[OrderTime]],"h")</f>
        <v>17</v>
      </c>
      <c r="L4823" s="1">
        <v>45846</v>
      </c>
      <c r="M4823" s="6">
        <v>0.84791666666666665</v>
      </c>
      <c r="N4823" t="s">
        <v>292</v>
      </c>
      <c r="O4823" t="s">
        <v>166</v>
      </c>
      <c r="P4823" t="s">
        <v>77</v>
      </c>
      <c r="Q4823" t="s">
        <v>53</v>
      </c>
      <c r="R4823" t="s">
        <v>83</v>
      </c>
      <c r="S4823" t="s">
        <v>28</v>
      </c>
      <c r="T4823" t="s">
        <v>143</v>
      </c>
      <c r="U4823" t="s">
        <v>39</v>
      </c>
      <c r="V4823" s="5">
        <f>data[[#This Row],[PriceUSD]]*data[[#This Row],[Quantity]]</f>
        <v>84.15</v>
      </c>
      <c r="W4823" s="7">
        <f>data[[#This Row],[OrderDate]] + TIME(VALUE(LEFT(data[[#This Row],[OrderTime]],2)), VALUE(RIGHT(data[[#This Row],[OrderTime]],2)), 0)</f>
        <v>45845.046527777777</v>
      </c>
      <c r="X4823" s="7">
        <f>_xlfn.MINIFS(data[OrderDateTime], data[CustomerName], data[[#This Row],[CustomerName]])</f>
        <v>45531.038888888892</v>
      </c>
      <c r="Y4823" t="str">
        <f>IF(data[[#This Row],[OrderDateTime]]=data[[#This Row],[FirstOrderDateTime]], "New", "Returning")</f>
        <v>Returning</v>
      </c>
      <c r="Z4823" s="7">
        <f>data[[#This Row],[DeliveryDate]] + data[[#This Row],[DeliveryTime]]</f>
        <v>45846.847916666666</v>
      </c>
      <c r="AA4823" s="7">
        <f>data[[#This Row],[OrderDateTime]] + 1</f>
        <v>45846.046527777777</v>
      </c>
      <c r="AB4823" s="7" t="str">
        <f>IF(data[[#This Row],[DeliveryDateTime]] &lt;= data[[#This Row],[SLADue]], "On Time", "Late")</f>
        <v>Late</v>
      </c>
    </row>
    <row r="4824" spans="1:28" x14ac:dyDescent="0.2">
      <c r="A4824" t="s">
        <v>5374</v>
      </c>
      <c r="B4824" t="s">
        <v>19</v>
      </c>
      <c r="C4824" t="s">
        <v>61</v>
      </c>
      <c r="D4824" t="s">
        <v>62</v>
      </c>
      <c r="E4824" s="5">
        <v>132.35</v>
      </c>
      <c r="F4824" t="s">
        <v>63</v>
      </c>
      <c r="G4824">
        <v>5</v>
      </c>
      <c r="H4824" s="1">
        <v>45785</v>
      </c>
      <c r="I4824" s="1" t="str">
        <f>TEXT(data[[#This Row],[OrderDate]],"mmm")</f>
        <v>May</v>
      </c>
      <c r="J4824" s="6">
        <v>0.69722222222222219</v>
      </c>
      <c r="K4824" s="6" t="str">
        <f>TEXT(data[[#This Row],[OrderTime]],"h")</f>
        <v>16</v>
      </c>
      <c r="L4824" s="1">
        <v>45786</v>
      </c>
      <c r="M4824" s="6">
        <v>0.73888888888888893</v>
      </c>
      <c r="N4824" t="s">
        <v>95</v>
      </c>
      <c r="O4824" t="s">
        <v>990</v>
      </c>
      <c r="P4824" t="s">
        <v>25</v>
      </c>
      <c r="Q4824" t="s">
        <v>26</v>
      </c>
      <c r="R4824" t="s">
        <v>66</v>
      </c>
      <c r="S4824" t="s">
        <v>28</v>
      </c>
      <c r="T4824" t="s">
        <v>29</v>
      </c>
      <c r="U4824" t="s">
        <v>67</v>
      </c>
      <c r="V4824" s="5">
        <f>data[[#This Row],[PriceUSD]]*data[[#This Row],[Quantity]]</f>
        <v>661.75</v>
      </c>
      <c r="W4824" s="7">
        <f>data[[#This Row],[OrderDate]] + TIME(VALUE(LEFT(data[[#This Row],[OrderTime]],2)), VALUE(RIGHT(data[[#This Row],[OrderTime]],2)), 0)</f>
        <v>45785.015277777777</v>
      </c>
      <c r="X4824" s="7">
        <f>_xlfn.MINIFS(data[OrderDateTime], data[CustomerName], data[[#This Row],[CustomerName]])</f>
        <v>45517.038888888892</v>
      </c>
      <c r="Y4824" t="str">
        <f>IF(data[[#This Row],[OrderDateTime]]=data[[#This Row],[FirstOrderDateTime]], "New", "Returning")</f>
        <v>Returning</v>
      </c>
      <c r="Z4824" s="7">
        <f>data[[#This Row],[DeliveryDate]] + data[[#This Row],[DeliveryTime]]</f>
        <v>45786.738888888889</v>
      </c>
      <c r="AA4824" s="7">
        <f>data[[#This Row],[OrderDateTime]] + 1</f>
        <v>45786.015277777777</v>
      </c>
      <c r="AB4824" s="7" t="str">
        <f>IF(data[[#This Row],[DeliveryDateTime]] &lt;= data[[#This Row],[SLADue]], "On Time", "Late")</f>
        <v>Late</v>
      </c>
    </row>
    <row r="4825" spans="1:28" x14ac:dyDescent="0.2">
      <c r="A4825" t="s">
        <v>5375</v>
      </c>
      <c r="B4825" t="s">
        <v>19</v>
      </c>
      <c r="C4825" t="s">
        <v>41</v>
      </c>
      <c r="D4825" t="s">
        <v>42</v>
      </c>
      <c r="E4825" s="5">
        <v>31.46</v>
      </c>
      <c r="F4825" t="s">
        <v>182</v>
      </c>
      <c r="G4825">
        <v>1</v>
      </c>
      <c r="H4825" s="1">
        <v>45674</v>
      </c>
      <c r="I4825" s="1" t="str">
        <f>TEXT(data[[#This Row],[OrderDate]],"mmm")</f>
        <v>Jan</v>
      </c>
      <c r="J4825" s="6">
        <v>0.42638888888888887</v>
      </c>
      <c r="K4825" s="6" t="str">
        <f>TEXT(data[[#This Row],[OrderTime]],"h")</f>
        <v>10</v>
      </c>
      <c r="L4825" s="1">
        <v>45675</v>
      </c>
      <c r="M4825" s="6">
        <v>0.42638888888888887</v>
      </c>
      <c r="N4825" t="s">
        <v>292</v>
      </c>
      <c r="O4825" t="s">
        <v>900</v>
      </c>
      <c r="P4825" t="s">
        <v>77</v>
      </c>
      <c r="Q4825" t="s">
        <v>53</v>
      </c>
      <c r="R4825" t="s">
        <v>46</v>
      </c>
      <c r="S4825" t="s">
        <v>28</v>
      </c>
      <c r="T4825" t="s">
        <v>115</v>
      </c>
      <c r="U4825" t="s">
        <v>39</v>
      </c>
      <c r="V4825" s="5">
        <f>data[[#This Row],[PriceUSD]]*data[[#This Row],[Quantity]]</f>
        <v>31.46</v>
      </c>
      <c r="W4825" s="7">
        <f>data[[#This Row],[OrderDate]] + TIME(VALUE(LEFT(data[[#This Row],[OrderTime]],2)), VALUE(RIGHT(data[[#This Row],[OrderTime]],2)), 0)</f>
        <v>45674.061805555553</v>
      </c>
      <c r="X4825" s="7">
        <f>_xlfn.MINIFS(data[OrderDateTime], data[CustomerName], data[[#This Row],[CustomerName]])</f>
        <v>45510.038888888892</v>
      </c>
      <c r="Y4825" t="str">
        <f>IF(data[[#This Row],[OrderDateTime]]=data[[#This Row],[FirstOrderDateTime]], "New", "Returning")</f>
        <v>Returning</v>
      </c>
      <c r="Z4825" s="7">
        <f>data[[#This Row],[DeliveryDate]] + data[[#This Row],[DeliveryTime]]</f>
        <v>45675.426388888889</v>
      </c>
      <c r="AA4825" s="7">
        <f>data[[#This Row],[OrderDateTime]] + 1</f>
        <v>45675.061805555553</v>
      </c>
      <c r="AB4825" s="7" t="str">
        <f>IF(data[[#This Row],[DeliveryDateTime]] &lt;= data[[#This Row],[SLADue]], "On Time", "Late")</f>
        <v>Late</v>
      </c>
    </row>
    <row r="4826" spans="1:28" x14ac:dyDescent="0.2">
      <c r="A4826" t="s">
        <v>5376</v>
      </c>
      <c r="B4826" t="s">
        <v>19</v>
      </c>
      <c r="C4826" t="s">
        <v>41</v>
      </c>
      <c r="D4826" t="s">
        <v>42</v>
      </c>
      <c r="E4826" s="5">
        <v>32.83</v>
      </c>
      <c r="F4826" t="s">
        <v>51</v>
      </c>
      <c r="G4826">
        <v>1</v>
      </c>
      <c r="H4826" s="1">
        <v>45718</v>
      </c>
      <c r="I4826" s="1" t="str">
        <f>TEXT(data[[#This Row],[OrderDate]],"mmm")</f>
        <v>Mar</v>
      </c>
      <c r="J4826" s="6">
        <v>0.57152777777777775</v>
      </c>
      <c r="K4826" s="6" t="str">
        <f>TEXT(data[[#This Row],[OrderTime]],"h")</f>
        <v>13</v>
      </c>
      <c r="L4826" s="1">
        <v>45719</v>
      </c>
      <c r="M4826" s="6">
        <v>0.57152777777777775</v>
      </c>
      <c r="N4826" t="s">
        <v>238</v>
      </c>
      <c r="O4826" t="s">
        <v>1790</v>
      </c>
      <c r="P4826" t="s">
        <v>36</v>
      </c>
      <c r="Q4826" t="s">
        <v>53</v>
      </c>
      <c r="R4826" t="s">
        <v>46</v>
      </c>
      <c r="S4826" t="s">
        <v>28</v>
      </c>
      <c r="T4826" t="s">
        <v>38</v>
      </c>
      <c r="U4826" t="s">
        <v>30</v>
      </c>
      <c r="V4826" s="5">
        <f>data[[#This Row],[PriceUSD]]*data[[#This Row],[Quantity]]</f>
        <v>32.83</v>
      </c>
      <c r="W4826" s="7">
        <f>data[[#This Row],[OrderDate]] + TIME(VALUE(LEFT(data[[#This Row],[OrderTime]],2)), VALUE(RIGHT(data[[#This Row],[OrderTime]],2)), 0)</f>
        <v>45718.054166666669</v>
      </c>
      <c r="X4826" s="7">
        <f>_xlfn.MINIFS(data[OrderDateTime], data[CustomerName], data[[#This Row],[CustomerName]])</f>
        <v>45555.015277777777</v>
      </c>
      <c r="Y4826" t="str">
        <f>IF(data[[#This Row],[OrderDateTime]]=data[[#This Row],[FirstOrderDateTime]], "New", "Returning")</f>
        <v>Returning</v>
      </c>
      <c r="Z4826" s="7">
        <f>data[[#This Row],[DeliveryDate]] + data[[#This Row],[DeliveryTime]]</f>
        <v>45719.571527777778</v>
      </c>
      <c r="AA4826" s="7">
        <f>data[[#This Row],[OrderDateTime]] + 1</f>
        <v>45719.054166666669</v>
      </c>
      <c r="AB4826" s="7" t="str">
        <f>IF(data[[#This Row],[DeliveryDateTime]] &lt;= data[[#This Row],[SLADue]], "On Time", "Late")</f>
        <v>Late</v>
      </c>
    </row>
    <row r="4827" spans="1:28" x14ac:dyDescent="0.2">
      <c r="A4827" t="s">
        <v>5377</v>
      </c>
      <c r="B4827" t="s">
        <v>19</v>
      </c>
      <c r="C4827" t="s">
        <v>110</v>
      </c>
      <c r="D4827" t="s">
        <v>111</v>
      </c>
      <c r="E4827" s="5">
        <v>12.08</v>
      </c>
      <c r="F4827" t="s">
        <v>71</v>
      </c>
      <c r="G4827">
        <v>1</v>
      </c>
      <c r="H4827" s="1">
        <v>45680</v>
      </c>
      <c r="I4827" s="1" t="str">
        <f>TEXT(data[[#This Row],[OrderDate]],"mmm")</f>
        <v>Jan</v>
      </c>
      <c r="J4827" s="6">
        <v>0.79722222222222228</v>
      </c>
      <c r="K4827" s="6" t="str">
        <f>TEXT(data[[#This Row],[OrderTime]],"h")</f>
        <v>19</v>
      </c>
      <c r="L4827" s="1">
        <v>45681</v>
      </c>
      <c r="M4827" s="6">
        <v>0.88055555555555554</v>
      </c>
      <c r="N4827" t="s">
        <v>34</v>
      </c>
      <c r="O4827" t="s">
        <v>225</v>
      </c>
      <c r="P4827" t="s">
        <v>36</v>
      </c>
      <c r="Q4827" t="s">
        <v>26</v>
      </c>
      <c r="R4827" t="s">
        <v>114</v>
      </c>
      <c r="S4827" t="s">
        <v>28</v>
      </c>
      <c r="T4827" t="s">
        <v>59</v>
      </c>
      <c r="U4827" t="s">
        <v>67</v>
      </c>
      <c r="V4827" s="5">
        <f>data[[#This Row],[PriceUSD]]*data[[#This Row],[Quantity]]</f>
        <v>12.08</v>
      </c>
      <c r="W4827" s="7">
        <f>data[[#This Row],[OrderDate]] + TIME(VALUE(LEFT(data[[#This Row],[OrderTime]],2)), VALUE(RIGHT(data[[#This Row],[OrderTime]],2)), 0)</f>
        <v>45680.015277777777</v>
      </c>
      <c r="X4827" s="7">
        <f>_xlfn.MINIFS(data[OrderDateTime], data[CustomerName], data[[#This Row],[CustomerName]])</f>
        <v>45521.054166666669</v>
      </c>
      <c r="Y4827" t="str">
        <f>IF(data[[#This Row],[OrderDateTime]]=data[[#This Row],[FirstOrderDateTime]], "New", "Returning")</f>
        <v>Returning</v>
      </c>
      <c r="Z4827" s="7">
        <f>data[[#This Row],[DeliveryDate]] + data[[#This Row],[DeliveryTime]]</f>
        <v>45681.880555555559</v>
      </c>
      <c r="AA4827" s="7">
        <f>data[[#This Row],[OrderDateTime]] + 1</f>
        <v>45681.015277777777</v>
      </c>
      <c r="AB4827" s="7" t="str">
        <f>IF(data[[#This Row],[DeliveryDateTime]] &lt;= data[[#This Row],[SLADue]], "On Time", "Late")</f>
        <v>Late</v>
      </c>
    </row>
    <row r="4828" spans="1:28" x14ac:dyDescent="0.2">
      <c r="A4828" t="s">
        <v>5378</v>
      </c>
      <c r="B4828" t="s">
        <v>19</v>
      </c>
      <c r="C4828" t="s">
        <v>41</v>
      </c>
      <c r="D4828" t="s">
        <v>42</v>
      </c>
      <c r="E4828" s="5">
        <v>33.200000000000003</v>
      </c>
      <c r="F4828" t="s">
        <v>182</v>
      </c>
      <c r="G4828">
        <v>1</v>
      </c>
      <c r="H4828" s="1">
        <v>45660</v>
      </c>
      <c r="I4828" s="1" t="str">
        <f>TEXT(data[[#This Row],[OrderDate]],"mmm")</f>
        <v>Jan</v>
      </c>
      <c r="J4828" s="6">
        <v>0.81597222222222221</v>
      </c>
      <c r="K4828" s="6" t="str">
        <f>TEXT(data[[#This Row],[OrderTime]],"h")</f>
        <v>19</v>
      </c>
      <c r="L4828" s="1">
        <v>45661</v>
      </c>
      <c r="M4828" s="6">
        <v>0.85763888888888884</v>
      </c>
      <c r="N4828" t="s">
        <v>98</v>
      </c>
      <c r="O4828" t="s">
        <v>496</v>
      </c>
      <c r="P4828" t="s">
        <v>77</v>
      </c>
      <c r="Q4828" t="s">
        <v>53</v>
      </c>
      <c r="R4828" t="s">
        <v>46</v>
      </c>
      <c r="S4828" t="s">
        <v>28</v>
      </c>
      <c r="T4828" t="s">
        <v>38</v>
      </c>
      <c r="U4828" t="s">
        <v>30</v>
      </c>
      <c r="V4828" s="5">
        <f>data[[#This Row],[PriceUSD]]*data[[#This Row],[Quantity]]</f>
        <v>33.200000000000003</v>
      </c>
      <c r="W4828" s="7">
        <f>data[[#This Row],[OrderDate]] + TIME(VALUE(LEFT(data[[#This Row],[OrderTime]],2)), VALUE(RIGHT(data[[#This Row],[OrderTime]],2)), 0)</f>
        <v>45660.015277777777</v>
      </c>
      <c r="X4828" s="7">
        <f>_xlfn.MINIFS(data[OrderDateTime], data[CustomerName], data[[#This Row],[CustomerName]])</f>
        <v>45595.030555555553</v>
      </c>
      <c r="Y4828" t="str">
        <f>IF(data[[#This Row],[OrderDateTime]]=data[[#This Row],[FirstOrderDateTime]], "New", "Returning")</f>
        <v>Returning</v>
      </c>
      <c r="Z4828" s="7">
        <f>data[[#This Row],[DeliveryDate]] + data[[#This Row],[DeliveryTime]]</f>
        <v>45661.857638888891</v>
      </c>
      <c r="AA4828" s="7">
        <f>data[[#This Row],[OrderDateTime]] + 1</f>
        <v>45661.015277777777</v>
      </c>
      <c r="AB4828" s="7" t="str">
        <f>IF(data[[#This Row],[DeliveryDateTime]] &lt;= data[[#This Row],[SLADue]], "On Time", "Late")</f>
        <v>Late</v>
      </c>
    </row>
    <row r="4829" spans="1:28" x14ac:dyDescent="0.2">
      <c r="A4829" t="s">
        <v>5379</v>
      </c>
      <c r="B4829" t="s">
        <v>19</v>
      </c>
      <c r="C4829" t="s">
        <v>41</v>
      </c>
      <c r="D4829" t="s">
        <v>42</v>
      </c>
      <c r="E4829" s="5">
        <v>36.85</v>
      </c>
      <c r="F4829" t="s">
        <v>74</v>
      </c>
      <c r="G4829">
        <v>1</v>
      </c>
      <c r="H4829" s="1">
        <v>45853</v>
      </c>
      <c r="I4829" s="1" t="str">
        <f>TEXT(data[[#This Row],[OrderDate]],"mmm")</f>
        <v>Jul</v>
      </c>
      <c r="J4829" s="6">
        <v>0.83333333333333337</v>
      </c>
      <c r="K4829" s="6" t="str">
        <f>TEXT(data[[#This Row],[OrderTime]],"h")</f>
        <v>20</v>
      </c>
      <c r="L4829" s="1">
        <v>45854</v>
      </c>
      <c r="M4829" s="6">
        <v>0.83333333333333337</v>
      </c>
      <c r="N4829" t="s">
        <v>213</v>
      </c>
      <c r="O4829" t="s">
        <v>333</v>
      </c>
      <c r="P4829" t="s">
        <v>36</v>
      </c>
      <c r="Q4829" t="s">
        <v>53</v>
      </c>
      <c r="R4829" t="s">
        <v>46</v>
      </c>
      <c r="S4829" t="s">
        <v>28</v>
      </c>
      <c r="T4829" t="s">
        <v>38</v>
      </c>
      <c r="U4829" t="s">
        <v>30</v>
      </c>
      <c r="V4829" s="5">
        <f>data[[#This Row],[PriceUSD]]*data[[#This Row],[Quantity]]</f>
        <v>36.85</v>
      </c>
      <c r="W4829" s="7">
        <f>data[[#This Row],[OrderDate]] + TIME(VALUE(LEFT(data[[#This Row],[OrderTime]],2)), VALUE(RIGHT(data[[#This Row],[OrderTime]],2)), 0)</f>
        <v>45853.022916666669</v>
      </c>
      <c r="X4829" s="7">
        <f>_xlfn.MINIFS(data[OrderDateTime], data[CustomerName], data[[#This Row],[CustomerName]])</f>
        <v>45513.007638888892</v>
      </c>
      <c r="Y4829" t="str">
        <f>IF(data[[#This Row],[OrderDateTime]]=data[[#This Row],[FirstOrderDateTime]], "New", "Returning")</f>
        <v>Returning</v>
      </c>
      <c r="Z4829" s="7">
        <f>data[[#This Row],[DeliveryDate]] + data[[#This Row],[DeliveryTime]]</f>
        <v>45854.833333333336</v>
      </c>
      <c r="AA4829" s="7">
        <f>data[[#This Row],[OrderDateTime]] + 1</f>
        <v>45854.022916666669</v>
      </c>
      <c r="AB4829" s="7" t="str">
        <f>IF(data[[#This Row],[DeliveryDateTime]] &lt;= data[[#This Row],[SLADue]], "On Time", "Late")</f>
        <v>Late</v>
      </c>
    </row>
    <row r="4830" spans="1:28" x14ac:dyDescent="0.2">
      <c r="A4830" t="s">
        <v>5380</v>
      </c>
      <c r="B4830" t="s">
        <v>19</v>
      </c>
      <c r="C4830" t="s">
        <v>61</v>
      </c>
      <c r="D4830" t="s">
        <v>62</v>
      </c>
      <c r="E4830" s="5">
        <v>157.19</v>
      </c>
      <c r="F4830" t="s">
        <v>94</v>
      </c>
      <c r="G4830">
        <v>6</v>
      </c>
      <c r="H4830" s="1">
        <v>45855</v>
      </c>
      <c r="I4830" s="1" t="str">
        <f>TEXT(data[[#This Row],[OrderDate]],"mmm")</f>
        <v>Jul</v>
      </c>
      <c r="J4830" s="6">
        <v>0.50694444444444442</v>
      </c>
      <c r="K4830" s="6" t="str">
        <f>TEXT(data[[#This Row],[OrderTime]],"h")</f>
        <v>12</v>
      </c>
      <c r="L4830" s="1">
        <v>45856</v>
      </c>
      <c r="M4830" s="6">
        <v>0.75694444444444442</v>
      </c>
      <c r="N4830" t="s">
        <v>95</v>
      </c>
      <c r="O4830" t="s">
        <v>552</v>
      </c>
      <c r="P4830" t="s">
        <v>25</v>
      </c>
      <c r="Q4830" t="s">
        <v>26</v>
      </c>
      <c r="R4830" t="s">
        <v>66</v>
      </c>
      <c r="S4830" t="s">
        <v>28</v>
      </c>
      <c r="T4830" t="s">
        <v>38</v>
      </c>
      <c r="U4830" t="s">
        <v>30</v>
      </c>
      <c r="V4830" s="5">
        <f>data[[#This Row],[PriceUSD]]*data[[#This Row],[Quantity]]</f>
        <v>943.14</v>
      </c>
      <c r="W4830" s="7">
        <f>data[[#This Row],[OrderDate]] + TIME(VALUE(LEFT(data[[#This Row],[OrderTime]],2)), VALUE(RIGHT(data[[#This Row],[OrderTime]],2)), 0)</f>
        <v>45855.030555555553</v>
      </c>
      <c r="X4830" s="7">
        <f>_xlfn.MINIFS(data[OrderDateTime], data[CustomerName], data[[#This Row],[CustomerName]])</f>
        <v>45615.017361111109</v>
      </c>
      <c r="Y4830" t="str">
        <f>IF(data[[#This Row],[OrderDateTime]]=data[[#This Row],[FirstOrderDateTime]], "New", "Returning")</f>
        <v>Returning</v>
      </c>
      <c r="Z4830" s="7">
        <f>data[[#This Row],[DeliveryDate]] + data[[#This Row],[DeliveryTime]]</f>
        <v>45856.756944444445</v>
      </c>
      <c r="AA4830" s="7">
        <f>data[[#This Row],[OrderDateTime]] + 1</f>
        <v>45856.030555555553</v>
      </c>
      <c r="AB4830" s="7" t="str">
        <f>IF(data[[#This Row],[DeliveryDateTime]] &lt;= data[[#This Row],[SLADue]], "On Time", "Late")</f>
        <v>Late</v>
      </c>
    </row>
    <row r="4831" spans="1:28" x14ac:dyDescent="0.2">
      <c r="A4831" t="s">
        <v>5381</v>
      </c>
      <c r="B4831" t="s">
        <v>19</v>
      </c>
      <c r="C4831" t="s">
        <v>69</v>
      </c>
      <c r="D4831" t="s">
        <v>70</v>
      </c>
      <c r="E4831" s="5">
        <v>62.12</v>
      </c>
      <c r="F4831" t="s">
        <v>74</v>
      </c>
      <c r="G4831">
        <v>1</v>
      </c>
      <c r="H4831" s="1">
        <v>45533</v>
      </c>
      <c r="I4831" s="1" t="str">
        <f>TEXT(data[[#This Row],[OrderDate]],"mmm")</f>
        <v>Aug</v>
      </c>
      <c r="J4831" s="6">
        <v>0.52777777777777779</v>
      </c>
      <c r="K4831" s="6" t="str">
        <f>TEXT(data[[#This Row],[OrderTime]],"h")</f>
        <v>12</v>
      </c>
      <c r="L4831" s="1">
        <v>45534</v>
      </c>
      <c r="M4831" s="6">
        <v>0.65277777777777779</v>
      </c>
      <c r="N4831" t="s">
        <v>175</v>
      </c>
      <c r="O4831" t="s">
        <v>920</v>
      </c>
      <c r="P4831" t="s">
        <v>25</v>
      </c>
      <c r="Q4831" t="s">
        <v>53</v>
      </c>
      <c r="R4831" t="s">
        <v>37</v>
      </c>
      <c r="S4831" t="s">
        <v>28</v>
      </c>
      <c r="T4831" t="s">
        <v>115</v>
      </c>
      <c r="U4831" t="s">
        <v>30</v>
      </c>
      <c r="V4831" s="5">
        <f>data[[#This Row],[PriceUSD]]*data[[#This Row],[Quantity]]</f>
        <v>62.12</v>
      </c>
      <c r="W4831" s="7">
        <f>data[[#This Row],[OrderDate]] + TIME(VALUE(LEFT(data[[#This Row],[OrderTime]],2)), VALUE(RIGHT(data[[#This Row],[OrderTime]],2)), 0)</f>
        <v>45533.054166666669</v>
      </c>
      <c r="X4831" s="7">
        <f>_xlfn.MINIFS(data[OrderDateTime], data[CustomerName], data[[#This Row],[CustomerName]])</f>
        <v>45533.054166666669</v>
      </c>
      <c r="Y4831" t="str">
        <f>IF(data[[#This Row],[OrderDateTime]]=data[[#This Row],[FirstOrderDateTime]], "New", "Returning")</f>
        <v>New</v>
      </c>
      <c r="Z4831" s="7">
        <f>data[[#This Row],[DeliveryDate]] + data[[#This Row],[DeliveryTime]]</f>
        <v>45534.652777777781</v>
      </c>
      <c r="AA4831" s="7">
        <f>data[[#This Row],[OrderDateTime]] + 1</f>
        <v>45534.054166666669</v>
      </c>
      <c r="AB4831" s="7" t="str">
        <f>IF(data[[#This Row],[DeliveryDateTime]] &lt;= data[[#This Row],[SLADue]], "On Time", "Late")</f>
        <v>Late</v>
      </c>
    </row>
    <row r="4832" spans="1:28" x14ac:dyDescent="0.2">
      <c r="A4832" t="s">
        <v>5382</v>
      </c>
      <c r="B4832" t="s">
        <v>19</v>
      </c>
      <c r="C4832" t="s">
        <v>117</v>
      </c>
      <c r="D4832" t="s">
        <v>118</v>
      </c>
      <c r="E4832" s="5">
        <v>77.489999999999995</v>
      </c>
      <c r="F4832" t="s">
        <v>182</v>
      </c>
      <c r="G4832">
        <v>1</v>
      </c>
      <c r="H4832" s="1">
        <v>45563</v>
      </c>
      <c r="I4832" s="1" t="str">
        <f>TEXT(data[[#This Row],[OrderDate]],"mmm")</f>
        <v>Sep</v>
      </c>
      <c r="J4832" s="6">
        <v>0.66527777777777775</v>
      </c>
      <c r="K4832" s="6" t="str">
        <f>TEXT(data[[#This Row],[OrderTime]],"h")</f>
        <v>15</v>
      </c>
      <c r="L4832" s="1">
        <v>45564</v>
      </c>
      <c r="M4832" s="6">
        <v>0.70694444444444449</v>
      </c>
      <c r="N4832" t="s">
        <v>434</v>
      </c>
      <c r="O4832" t="s">
        <v>915</v>
      </c>
      <c r="P4832" t="s">
        <v>234</v>
      </c>
      <c r="Q4832" t="s">
        <v>26</v>
      </c>
      <c r="R4832" t="s">
        <v>66</v>
      </c>
      <c r="S4832" t="s">
        <v>28</v>
      </c>
      <c r="T4832" t="s">
        <v>38</v>
      </c>
      <c r="U4832" t="s">
        <v>30</v>
      </c>
      <c r="V4832" s="5">
        <f>data[[#This Row],[PriceUSD]]*data[[#This Row],[Quantity]]</f>
        <v>77.489999999999995</v>
      </c>
      <c r="W4832" s="7">
        <f>data[[#This Row],[OrderDate]] + TIME(VALUE(LEFT(data[[#This Row],[OrderTime]],2)), VALUE(RIGHT(data[[#This Row],[OrderTime]],2)), 0)</f>
        <v>45563.054166666669</v>
      </c>
      <c r="X4832" s="7">
        <f>_xlfn.MINIFS(data[OrderDateTime], data[CustomerName], data[[#This Row],[CustomerName]])</f>
        <v>45508.007638888892</v>
      </c>
      <c r="Y4832" t="str">
        <f>IF(data[[#This Row],[OrderDateTime]]=data[[#This Row],[FirstOrderDateTime]], "New", "Returning")</f>
        <v>Returning</v>
      </c>
      <c r="Z4832" s="7">
        <f>data[[#This Row],[DeliveryDate]] + data[[#This Row],[DeliveryTime]]</f>
        <v>45564.706944444442</v>
      </c>
      <c r="AA4832" s="7">
        <f>data[[#This Row],[OrderDateTime]] + 1</f>
        <v>45564.054166666669</v>
      </c>
      <c r="AB4832" s="7" t="str">
        <f>IF(data[[#This Row],[DeliveryDateTime]] &lt;= data[[#This Row],[SLADue]], "On Time", "Late")</f>
        <v>Late</v>
      </c>
    </row>
    <row r="4833" spans="1:28" x14ac:dyDescent="0.2">
      <c r="A4833" t="s">
        <v>5383</v>
      </c>
      <c r="B4833" t="s">
        <v>19</v>
      </c>
      <c r="C4833" t="s">
        <v>101</v>
      </c>
      <c r="D4833" t="s">
        <v>102</v>
      </c>
      <c r="E4833" s="5">
        <v>25.27</v>
      </c>
      <c r="F4833" t="s">
        <v>81</v>
      </c>
      <c r="G4833">
        <v>1</v>
      </c>
      <c r="H4833" s="1">
        <v>45558</v>
      </c>
      <c r="I4833" s="1" t="str">
        <f>TEXT(data[[#This Row],[OrderDate]],"mmm")</f>
        <v>Sep</v>
      </c>
      <c r="J4833" s="6">
        <v>0.46250000000000002</v>
      </c>
      <c r="K4833" s="6" t="str">
        <f>TEXT(data[[#This Row],[OrderTime]],"h")</f>
        <v>11</v>
      </c>
      <c r="L4833" s="1">
        <v>45558</v>
      </c>
      <c r="M4833" s="6">
        <v>0.75416666666666665</v>
      </c>
      <c r="N4833" t="s">
        <v>145</v>
      </c>
      <c r="O4833" t="s">
        <v>635</v>
      </c>
      <c r="P4833" t="s">
        <v>77</v>
      </c>
      <c r="Q4833" t="s">
        <v>26</v>
      </c>
      <c r="R4833" t="s">
        <v>83</v>
      </c>
      <c r="S4833" t="s">
        <v>47</v>
      </c>
      <c r="T4833" t="s">
        <v>29</v>
      </c>
      <c r="U4833" t="s">
        <v>30</v>
      </c>
      <c r="V4833" s="5">
        <f>data[[#This Row],[PriceUSD]]*data[[#This Row],[Quantity]]</f>
        <v>25.27</v>
      </c>
      <c r="W4833" s="7">
        <f>data[[#This Row],[OrderDate]] + TIME(VALUE(LEFT(data[[#This Row],[OrderTime]],2)), VALUE(RIGHT(data[[#This Row],[OrderTime]],2)), 0)</f>
        <v>45558.017361111109</v>
      </c>
      <c r="X4833" s="7">
        <f>_xlfn.MINIFS(data[OrderDateTime], data[CustomerName], data[[#This Row],[CustomerName]])</f>
        <v>45558.017361111109</v>
      </c>
      <c r="Y4833" t="str">
        <f>IF(data[[#This Row],[OrderDateTime]]=data[[#This Row],[FirstOrderDateTime]], "New", "Returning")</f>
        <v>New</v>
      </c>
      <c r="Z4833" s="7">
        <f>data[[#This Row],[DeliveryDate]] + data[[#This Row],[DeliveryTime]]</f>
        <v>45558.754166666666</v>
      </c>
      <c r="AA4833" s="7">
        <f>data[[#This Row],[OrderDateTime]] + 1</f>
        <v>45559.017361111109</v>
      </c>
      <c r="AB4833" s="7" t="str">
        <f>IF(data[[#This Row],[DeliveryDateTime]] &lt;= data[[#This Row],[SLADue]], "On Time", "Late")</f>
        <v>On Time</v>
      </c>
    </row>
    <row r="4834" spans="1:28" x14ac:dyDescent="0.2">
      <c r="A4834" t="s">
        <v>5384</v>
      </c>
      <c r="B4834" t="s">
        <v>19</v>
      </c>
      <c r="C4834" t="s">
        <v>110</v>
      </c>
      <c r="D4834" t="s">
        <v>111</v>
      </c>
      <c r="E4834" s="5">
        <v>13.31</v>
      </c>
      <c r="F4834" t="s">
        <v>71</v>
      </c>
      <c r="G4834">
        <v>2</v>
      </c>
      <c r="H4834" s="1">
        <v>45840</v>
      </c>
      <c r="I4834" s="1" t="str">
        <f>TEXT(data[[#This Row],[OrderDate]],"mmm")</f>
        <v>Jul</v>
      </c>
      <c r="J4834" s="6">
        <v>0.90069444444444446</v>
      </c>
      <c r="K4834" s="6" t="str">
        <f>TEXT(data[[#This Row],[OrderTime]],"h")</f>
        <v>21</v>
      </c>
      <c r="L4834" s="1">
        <v>45842</v>
      </c>
      <c r="M4834" s="6">
        <v>0.83402777777777781</v>
      </c>
      <c r="N4834" t="s">
        <v>44</v>
      </c>
      <c r="O4834" t="s">
        <v>1309</v>
      </c>
      <c r="P4834" t="s">
        <v>25</v>
      </c>
      <c r="Q4834" t="s">
        <v>53</v>
      </c>
      <c r="R4834" t="s">
        <v>114</v>
      </c>
      <c r="S4834" t="s">
        <v>105</v>
      </c>
      <c r="T4834" t="s">
        <v>29</v>
      </c>
      <c r="U4834" t="s">
        <v>30</v>
      </c>
      <c r="V4834" s="5">
        <f>data[[#This Row],[PriceUSD]]*data[[#This Row],[Quantity]]</f>
        <v>26.62</v>
      </c>
      <c r="W4834" s="7">
        <f>data[[#This Row],[OrderDate]] + TIME(VALUE(LEFT(data[[#This Row],[OrderTime]],2)), VALUE(RIGHT(data[[#This Row],[OrderTime]],2)), 0)</f>
        <v>45840.030555555553</v>
      </c>
      <c r="X4834" s="7">
        <f>_xlfn.MINIFS(data[OrderDateTime], data[CustomerName], data[[#This Row],[CustomerName]])</f>
        <v>45512.007638888892</v>
      </c>
      <c r="Y4834" t="str">
        <f>IF(data[[#This Row],[OrderDateTime]]=data[[#This Row],[FirstOrderDateTime]], "New", "Returning")</f>
        <v>Returning</v>
      </c>
      <c r="Z4834" s="7">
        <f>data[[#This Row],[DeliveryDate]] + data[[#This Row],[DeliveryTime]]</f>
        <v>45842.834027777775</v>
      </c>
      <c r="AA4834" s="7">
        <f>data[[#This Row],[OrderDateTime]] + 1</f>
        <v>45841.030555555553</v>
      </c>
      <c r="AB4834" s="7" t="str">
        <f>IF(data[[#This Row],[DeliveryDateTime]] &lt;= data[[#This Row],[SLADue]], "On Time", "Late")</f>
        <v>Late</v>
      </c>
    </row>
    <row r="4835" spans="1:28" x14ac:dyDescent="0.2">
      <c r="A4835" t="s">
        <v>5385</v>
      </c>
      <c r="B4835" t="s">
        <v>19</v>
      </c>
      <c r="C4835" t="s">
        <v>41</v>
      </c>
      <c r="D4835" t="s">
        <v>42</v>
      </c>
      <c r="E4835" s="5">
        <v>33.31</v>
      </c>
      <c r="F4835" t="s">
        <v>182</v>
      </c>
      <c r="G4835">
        <v>1</v>
      </c>
      <c r="H4835" s="1">
        <v>45752</v>
      </c>
      <c r="I4835" s="1" t="str">
        <f>TEXT(data[[#This Row],[OrderDate]],"mmm")</f>
        <v>Apr</v>
      </c>
      <c r="J4835" s="6">
        <v>0.86736111111111114</v>
      </c>
      <c r="K4835" s="6" t="str">
        <f>TEXT(data[[#This Row],[OrderTime]],"h")</f>
        <v>20</v>
      </c>
      <c r="L4835" s="1">
        <v>45754</v>
      </c>
      <c r="M4835" s="6">
        <v>0.57777777777777772</v>
      </c>
      <c r="N4835" t="s">
        <v>163</v>
      </c>
      <c r="O4835" t="s">
        <v>280</v>
      </c>
      <c r="P4835" t="s">
        <v>77</v>
      </c>
      <c r="Q4835" t="s">
        <v>53</v>
      </c>
      <c r="R4835" t="s">
        <v>46</v>
      </c>
      <c r="S4835" t="s">
        <v>105</v>
      </c>
      <c r="T4835" t="s">
        <v>38</v>
      </c>
      <c r="U4835" t="s">
        <v>67</v>
      </c>
      <c r="V4835" s="5">
        <f>data[[#This Row],[PriceUSD]]*data[[#This Row],[Quantity]]</f>
        <v>33.31</v>
      </c>
      <c r="W4835" s="7">
        <f>data[[#This Row],[OrderDate]] + TIME(VALUE(LEFT(data[[#This Row],[OrderTime]],2)), VALUE(RIGHT(data[[#This Row],[OrderTime]],2)), 0)</f>
        <v>45752.007638888892</v>
      </c>
      <c r="X4835" s="7">
        <f>_xlfn.MINIFS(data[OrderDateTime], data[CustomerName], data[[#This Row],[CustomerName]])</f>
        <v>45513.061805555553</v>
      </c>
      <c r="Y4835" t="str">
        <f>IF(data[[#This Row],[OrderDateTime]]=data[[#This Row],[FirstOrderDateTime]], "New", "Returning")</f>
        <v>Returning</v>
      </c>
      <c r="Z4835" s="7">
        <f>data[[#This Row],[DeliveryDate]] + data[[#This Row],[DeliveryTime]]</f>
        <v>45754.577777777777</v>
      </c>
      <c r="AA4835" s="7">
        <f>data[[#This Row],[OrderDateTime]] + 1</f>
        <v>45753.007638888892</v>
      </c>
      <c r="AB4835" s="7" t="str">
        <f>IF(data[[#This Row],[DeliveryDateTime]] &lt;= data[[#This Row],[SLADue]], "On Time", "Late")</f>
        <v>Late</v>
      </c>
    </row>
    <row r="4836" spans="1:28" x14ac:dyDescent="0.2">
      <c r="A4836" t="s">
        <v>5386</v>
      </c>
      <c r="B4836" t="s">
        <v>19</v>
      </c>
      <c r="C4836" t="s">
        <v>85</v>
      </c>
      <c r="D4836" t="s">
        <v>86</v>
      </c>
      <c r="E4836" s="5">
        <v>59.01</v>
      </c>
      <c r="F4836" t="s">
        <v>87</v>
      </c>
      <c r="G4836">
        <v>3</v>
      </c>
      <c r="H4836" s="1">
        <v>45617</v>
      </c>
      <c r="I4836" s="1" t="str">
        <f>TEXT(data[[#This Row],[OrderDate]],"mmm")</f>
        <v>Nov</v>
      </c>
      <c r="J4836" s="6">
        <v>0.4777777777777778</v>
      </c>
      <c r="K4836" s="6" t="str">
        <f>TEXT(data[[#This Row],[OrderTime]],"h")</f>
        <v>11</v>
      </c>
      <c r="L4836" s="1">
        <v>45618</v>
      </c>
      <c r="M4836" s="6">
        <v>0.4777777777777778</v>
      </c>
      <c r="N4836" t="s">
        <v>145</v>
      </c>
      <c r="O4836" t="s">
        <v>888</v>
      </c>
      <c r="P4836" t="s">
        <v>77</v>
      </c>
      <c r="Q4836" t="s">
        <v>26</v>
      </c>
      <c r="R4836" t="s">
        <v>90</v>
      </c>
      <c r="S4836" t="s">
        <v>28</v>
      </c>
      <c r="T4836" t="s">
        <v>38</v>
      </c>
      <c r="U4836" t="s">
        <v>30</v>
      </c>
      <c r="V4836" s="5">
        <f>data[[#This Row],[PriceUSD]]*data[[#This Row],[Quantity]]</f>
        <v>177.03</v>
      </c>
      <c r="W4836" s="7">
        <f>data[[#This Row],[OrderDate]] + TIME(VALUE(LEFT(data[[#This Row],[OrderTime]],2)), VALUE(RIGHT(data[[#This Row],[OrderTime]],2)), 0)</f>
        <v>45617.054166666669</v>
      </c>
      <c r="X4836" s="7">
        <f>_xlfn.MINIFS(data[OrderDateTime], data[CustomerName], data[[#This Row],[CustomerName]])</f>
        <v>45530.007638888892</v>
      </c>
      <c r="Y4836" t="str">
        <f>IF(data[[#This Row],[OrderDateTime]]=data[[#This Row],[FirstOrderDateTime]], "New", "Returning")</f>
        <v>Returning</v>
      </c>
      <c r="Z4836" s="7">
        <f>data[[#This Row],[DeliveryDate]] + data[[#This Row],[DeliveryTime]]</f>
        <v>45618.477777777778</v>
      </c>
      <c r="AA4836" s="7">
        <f>data[[#This Row],[OrderDateTime]] + 1</f>
        <v>45618.054166666669</v>
      </c>
      <c r="AB4836" s="7" t="str">
        <f>IF(data[[#This Row],[DeliveryDateTime]] &lt;= data[[#This Row],[SLADue]], "On Time", "Late")</f>
        <v>Late</v>
      </c>
    </row>
    <row r="4837" spans="1:28" x14ac:dyDescent="0.2">
      <c r="A4837" t="s">
        <v>5387</v>
      </c>
      <c r="B4837" t="s">
        <v>19</v>
      </c>
      <c r="C4837" t="s">
        <v>258</v>
      </c>
      <c r="D4837" t="s">
        <v>259</v>
      </c>
      <c r="E4837" s="5">
        <v>135.11000000000001</v>
      </c>
      <c r="F4837" t="s">
        <v>182</v>
      </c>
      <c r="G4837">
        <v>3</v>
      </c>
      <c r="H4837" s="1">
        <v>45812</v>
      </c>
      <c r="I4837" s="1" t="str">
        <f>TEXT(data[[#This Row],[OrderDate]],"mmm")</f>
        <v>Jun</v>
      </c>
      <c r="J4837" s="6">
        <v>0.90208333333333335</v>
      </c>
      <c r="K4837" s="6" t="str">
        <f>TEXT(data[[#This Row],[OrderTime]],"h")</f>
        <v>21</v>
      </c>
      <c r="L4837" s="1">
        <v>45814</v>
      </c>
      <c r="M4837" s="6">
        <v>0.8305555555555556</v>
      </c>
      <c r="N4837" t="s">
        <v>95</v>
      </c>
      <c r="O4837" t="s">
        <v>754</v>
      </c>
      <c r="P4837" t="s">
        <v>25</v>
      </c>
      <c r="Q4837" t="s">
        <v>26</v>
      </c>
      <c r="R4837" t="s">
        <v>261</v>
      </c>
      <c r="S4837" t="s">
        <v>105</v>
      </c>
      <c r="T4837" t="s">
        <v>115</v>
      </c>
      <c r="U4837" t="s">
        <v>67</v>
      </c>
      <c r="V4837" s="5">
        <f>data[[#This Row],[PriceUSD]]*data[[#This Row],[Quantity]]</f>
        <v>405.33000000000004</v>
      </c>
      <c r="W4837" s="7">
        <f>data[[#This Row],[OrderDate]] + TIME(VALUE(LEFT(data[[#This Row],[OrderTime]],2)), VALUE(RIGHT(data[[#This Row],[OrderTime]],2)), 0)</f>
        <v>45812.022916666669</v>
      </c>
      <c r="X4837" s="7">
        <f>_xlfn.MINIFS(data[OrderDateTime], data[CustomerName], data[[#This Row],[CustomerName]])</f>
        <v>45578.015277777777</v>
      </c>
      <c r="Y4837" t="str">
        <f>IF(data[[#This Row],[OrderDateTime]]=data[[#This Row],[FirstOrderDateTime]], "New", "Returning")</f>
        <v>Returning</v>
      </c>
      <c r="Z4837" s="7">
        <f>data[[#This Row],[DeliveryDate]] + data[[#This Row],[DeliveryTime]]</f>
        <v>45814.830555555556</v>
      </c>
      <c r="AA4837" s="7">
        <f>data[[#This Row],[OrderDateTime]] + 1</f>
        <v>45813.022916666669</v>
      </c>
      <c r="AB4837" s="7" t="str">
        <f>IF(data[[#This Row],[DeliveryDateTime]] &lt;= data[[#This Row],[SLADue]], "On Time", "Late")</f>
        <v>Late</v>
      </c>
    </row>
    <row r="4838" spans="1:28" x14ac:dyDescent="0.2">
      <c r="A4838" t="s">
        <v>5388</v>
      </c>
      <c r="B4838" t="s">
        <v>19</v>
      </c>
      <c r="C4838" t="s">
        <v>101</v>
      </c>
      <c r="D4838" t="s">
        <v>102</v>
      </c>
      <c r="E4838" s="5">
        <v>30.47</v>
      </c>
      <c r="F4838" t="s">
        <v>63</v>
      </c>
      <c r="G4838">
        <v>1</v>
      </c>
      <c r="H4838" s="1">
        <v>45831</v>
      </c>
      <c r="I4838" s="1" t="str">
        <f>TEXT(data[[#This Row],[OrderDate]],"mmm")</f>
        <v>Jun</v>
      </c>
      <c r="J4838" s="6">
        <v>0.76458333333333328</v>
      </c>
      <c r="K4838" s="6" t="str">
        <f>TEXT(data[[#This Row],[OrderTime]],"h")</f>
        <v>18</v>
      </c>
      <c r="L4838" s="1">
        <v>45832</v>
      </c>
      <c r="M4838" s="6">
        <v>0.76458333333333328</v>
      </c>
      <c r="N4838" t="s">
        <v>123</v>
      </c>
      <c r="O4838" t="s">
        <v>603</v>
      </c>
      <c r="P4838" t="s">
        <v>36</v>
      </c>
      <c r="Q4838" t="s">
        <v>26</v>
      </c>
      <c r="R4838" t="s">
        <v>83</v>
      </c>
      <c r="S4838" t="s">
        <v>28</v>
      </c>
      <c r="T4838" t="s">
        <v>59</v>
      </c>
      <c r="U4838" t="s">
        <v>30</v>
      </c>
      <c r="V4838" s="5">
        <f>data[[#This Row],[PriceUSD]]*data[[#This Row],[Quantity]]</f>
        <v>30.47</v>
      </c>
      <c r="W4838" s="7">
        <f>data[[#This Row],[OrderDate]] + TIME(VALUE(LEFT(data[[#This Row],[OrderTime]],2)), VALUE(RIGHT(data[[#This Row],[OrderTime]],2)), 0)</f>
        <v>45831.022916666669</v>
      </c>
      <c r="X4838" s="7">
        <f>_xlfn.MINIFS(data[OrderDateTime], data[CustomerName], data[[#This Row],[CustomerName]])</f>
        <v>45511.061805555553</v>
      </c>
      <c r="Y4838" t="str">
        <f>IF(data[[#This Row],[OrderDateTime]]=data[[#This Row],[FirstOrderDateTime]], "New", "Returning")</f>
        <v>Returning</v>
      </c>
      <c r="Z4838" s="7">
        <f>data[[#This Row],[DeliveryDate]] + data[[#This Row],[DeliveryTime]]</f>
        <v>45832.76458333333</v>
      </c>
      <c r="AA4838" s="7">
        <f>data[[#This Row],[OrderDateTime]] + 1</f>
        <v>45832.022916666669</v>
      </c>
      <c r="AB4838" s="7" t="str">
        <f>IF(data[[#This Row],[DeliveryDateTime]] &lt;= data[[#This Row],[SLADue]], "On Time", "Late")</f>
        <v>Late</v>
      </c>
    </row>
    <row r="4839" spans="1:28" x14ac:dyDescent="0.2">
      <c r="A4839" t="s">
        <v>5389</v>
      </c>
      <c r="B4839" t="s">
        <v>19</v>
      </c>
      <c r="C4839" t="s">
        <v>110</v>
      </c>
      <c r="D4839" t="s">
        <v>111</v>
      </c>
      <c r="E4839" s="5">
        <v>10.56</v>
      </c>
      <c r="F4839" t="s">
        <v>71</v>
      </c>
      <c r="G4839">
        <v>1</v>
      </c>
      <c r="H4839" s="1">
        <v>45829</v>
      </c>
      <c r="I4839" s="1" t="str">
        <f>TEXT(data[[#This Row],[OrderDate]],"mmm")</f>
        <v>Jun</v>
      </c>
      <c r="J4839" s="6">
        <v>0.50972222222222219</v>
      </c>
      <c r="K4839" s="6" t="str">
        <f>TEXT(data[[#This Row],[OrderTime]],"h")</f>
        <v>12</v>
      </c>
      <c r="L4839" s="1">
        <v>45829</v>
      </c>
      <c r="M4839" s="6">
        <v>0.75972222222222219</v>
      </c>
      <c r="N4839" t="s">
        <v>292</v>
      </c>
      <c r="O4839" t="s">
        <v>597</v>
      </c>
      <c r="P4839" t="s">
        <v>77</v>
      </c>
      <c r="Q4839" t="s">
        <v>26</v>
      </c>
      <c r="R4839" t="s">
        <v>114</v>
      </c>
      <c r="S4839" t="s">
        <v>47</v>
      </c>
      <c r="T4839" t="s">
        <v>38</v>
      </c>
      <c r="U4839" t="s">
        <v>30</v>
      </c>
      <c r="V4839" s="5">
        <f>data[[#This Row],[PriceUSD]]*data[[#This Row],[Quantity]]</f>
        <v>10.56</v>
      </c>
      <c r="W4839" s="7">
        <f>data[[#This Row],[OrderDate]] + TIME(VALUE(LEFT(data[[#This Row],[OrderTime]],2)), VALUE(RIGHT(data[[#This Row],[OrderTime]],2)), 0)</f>
        <v>45829.015277777777</v>
      </c>
      <c r="X4839" s="7">
        <f>_xlfn.MINIFS(data[OrderDateTime], data[CustomerName], data[[#This Row],[CustomerName]])</f>
        <v>45519.052083333336</v>
      </c>
      <c r="Y4839" t="str">
        <f>IF(data[[#This Row],[OrderDateTime]]=data[[#This Row],[FirstOrderDateTime]], "New", "Returning")</f>
        <v>Returning</v>
      </c>
      <c r="Z4839" s="7">
        <f>data[[#This Row],[DeliveryDate]] + data[[#This Row],[DeliveryTime]]</f>
        <v>45829.759722222225</v>
      </c>
      <c r="AA4839" s="7">
        <f>data[[#This Row],[OrderDateTime]] + 1</f>
        <v>45830.015277777777</v>
      </c>
      <c r="AB4839" s="7" t="str">
        <f>IF(data[[#This Row],[DeliveryDateTime]] &lt;= data[[#This Row],[SLADue]], "On Time", "Late")</f>
        <v>On Time</v>
      </c>
    </row>
    <row r="4840" spans="1:28" x14ac:dyDescent="0.2">
      <c r="A4840" t="s">
        <v>5390</v>
      </c>
      <c r="B4840" t="s">
        <v>19</v>
      </c>
      <c r="C4840" t="s">
        <v>69</v>
      </c>
      <c r="D4840" t="s">
        <v>70</v>
      </c>
      <c r="E4840" s="5">
        <v>50.96</v>
      </c>
      <c r="F4840" t="s">
        <v>51</v>
      </c>
      <c r="G4840">
        <v>1</v>
      </c>
      <c r="H4840" s="1">
        <v>45643</v>
      </c>
      <c r="I4840" s="1" t="str">
        <f>TEXT(data[[#This Row],[OrderDate]],"mmm")</f>
        <v>Dec</v>
      </c>
      <c r="J4840" s="6">
        <v>0.76180555555555551</v>
      </c>
      <c r="K4840" s="6" t="str">
        <f>TEXT(data[[#This Row],[OrderTime]],"h")</f>
        <v>18</v>
      </c>
      <c r="L4840" s="1">
        <v>45644</v>
      </c>
      <c r="M4840" s="6">
        <v>0.80347222222222225</v>
      </c>
      <c r="N4840" t="s">
        <v>44</v>
      </c>
      <c r="O4840" t="s">
        <v>523</v>
      </c>
      <c r="P4840" t="s">
        <v>25</v>
      </c>
      <c r="Q4840" t="s">
        <v>53</v>
      </c>
      <c r="R4840" t="s">
        <v>37</v>
      </c>
      <c r="S4840" t="s">
        <v>28</v>
      </c>
      <c r="T4840" t="s">
        <v>106</v>
      </c>
      <c r="U4840" t="s">
        <v>30</v>
      </c>
      <c r="V4840" s="5">
        <f>data[[#This Row],[PriceUSD]]*data[[#This Row],[Quantity]]</f>
        <v>50.96</v>
      </c>
      <c r="W4840" s="7">
        <f>data[[#This Row],[OrderDate]] + TIME(VALUE(LEFT(data[[#This Row],[OrderTime]],2)), VALUE(RIGHT(data[[#This Row],[OrderTime]],2)), 0)</f>
        <v>45643.038888888892</v>
      </c>
      <c r="X4840" s="7">
        <f>_xlfn.MINIFS(data[OrderDateTime], data[CustomerName], data[[#This Row],[CustomerName]])</f>
        <v>45509.038888888892</v>
      </c>
      <c r="Y4840" t="str">
        <f>IF(data[[#This Row],[OrderDateTime]]=data[[#This Row],[FirstOrderDateTime]], "New", "Returning")</f>
        <v>Returning</v>
      </c>
      <c r="Z4840" s="7">
        <f>data[[#This Row],[DeliveryDate]] + data[[#This Row],[DeliveryTime]]</f>
        <v>45644.803472222222</v>
      </c>
      <c r="AA4840" s="7">
        <f>data[[#This Row],[OrderDateTime]] + 1</f>
        <v>45644.038888888892</v>
      </c>
      <c r="AB4840" s="7" t="str">
        <f>IF(data[[#This Row],[DeliveryDateTime]] &lt;= data[[#This Row],[SLADue]], "On Time", "Late")</f>
        <v>Late</v>
      </c>
    </row>
    <row r="4841" spans="1:28" x14ac:dyDescent="0.2">
      <c r="A4841" t="s">
        <v>5391</v>
      </c>
      <c r="B4841" t="s">
        <v>19</v>
      </c>
      <c r="C4841" t="s">
        <v>101</v>
      </c>
      <c r="D4841" t="s">
        <v>102</v>
      </c>
      <c r="E4841" s="5">
        <v>32.51</v>
      </c>
      <c r="F4841" t="s">
        <v>81</v>
      </c>
      <c r="G4841">
        <v>2</v>
      </c>
      <c r="H4841" s="1">
        <v>45750</v>
      </c>
      <c r="I4841" s="1" t="str">
        <f>TEXT(data[[#This Row],[OrderDate]],"mmm")</f>
        <v>Apr</v>
      </c>
      <c r="J4841" s="6">
        <v>0.74236111111111114</v>
      </c>
      <c r="K4841" s="6" t="str">
        <f>TEXT(data[[#This Row],[OrderTime]],"h")</f>
        <v>17</v>
      </c>
      <c r="L4841" s="1">
        <v>45751</v>
      </c>
      <c r="M4841" s="6">
        <v>0.50069444444444444</v>
      </c>
      <c r="N4841" t="s">
        <v>75</v>
      </c>
      <c r="O4841" t="s">
        <v>467</v>
      </c>
      <c r="P4841" t="s">
        <v>25</v>
      </c>
      <c r="Q4841" t="s">
        <v>53</v>
      </c>
      <c r="R4841" t="s">
        <v>83</v>
      </c>
      <c r="S4841" t="s">
        <v>28</v>
      </c>
      <c r="T4841" t="s">
        <v>59</v>
      </c>
      <c r="U4841" t="s">
        <v>67</v>
      </c>
      <c r="V4841" s="5">
        <f>data[[#This Row],[PriceUSD]]*data[[#This Row],[Quantity]]</f>
        <v>65.02</v>
      </c>
      <c r="W4841" s="7">
        <f>data[[#This Row],[OrderDate]] + TIME(VALUE(LEFT(data[[#This Row],[OrderTime]],2)), VALUE(RIGHT(data[[#This Row],[OrderTime]],2)), 0)</f>
        <v>45750.007638888892</v>
      </c>
      <c r="X4841" s="7">
        <f>_xlfn.MINIFS(data[OrderDateTime], data[CustomerName], data[[#This Row],[CustomerName]])</f>
        <v>45589.015277777777</v>
      </c>
      <c r="Y4841" t="str">
        <f>IF(data[[#This Row],[OrderDateTime]]=data[[#This Row],[FirstOrderDateTime]], "New", "Returning")</f>
        <v>Returning</v>
      </c>
      <c r="Z4841" s="7">
        <f>data[[#This Row],[DeliveryDate]] + data[[#This Row],[DeliveryTime]]</f>
        <v>45751.500694444447</v>
      </c>
      <c r="AA4841" s="7">
        <f>data[[#This Row],[OrderDateTime]] + 1</f>
        <v>45751.007638888892</v>
      </c>
      <c r="AB4841" s="7" t="str">
        <f>IF(data[[#This Row],[DeliveryDateTime]] &lt;= data[[#This Row],[SLADue]], "On Time", "Late")</f>
        <v>Late</v>
      </c>
    </row>
    <row r="4842" spans="1:28" x14ac:dyDescent="0.2">
      <c r="A4842" t="s">
        <v>5392</v>
      </c>
      <c r="B4842" t="s">
        <v>19</v>
      </c>
      <c r="C4842" t="s">
        <v>41</v>
      </c>
      <c r="D4842" t="s">
        <v>42</v>
      </c>
      <c r="E4842" s="5">
        <v>34.53</v>
      </c>
      <c r="F4842" t="s">
        <v>43</v>
      </c>
      <c r="G4842">
        <v>2</v>
      </c>
      <c r="H4842" s="1">
        <v>45804</v>
      </c>
      <c r="I4842" s="1" t="str">
        <f>TEXT(data[[#This Row],[OrderDate]],"mmm")</f>
        <v>May</v>
      </c>
      <c r="J4842" s="6">
        <v>0.56597222222222221</v>
      </c>
      <c r="K4842" s="6" t="str">
        <f>TEXT(data[[#This Row],[OrderTime]],"h")</f>
        <v>13</v>
      </c>
      <c r="L4842" s="1">
        <v>45805</v>
      </c>
      <c r="M4842" s="6">
        <v>0.56597222222222221</v>
      </c>
      <c r="N4842" t="s">
        <v>64</v>
      </c>
      <c r="O4842" t="s">
        <v>313</v>
      </c>
      <c r="P4842" t="s">
        <v>25</v>
      </c>
      <c r="Q4842" t="s">
        <v>26</v>
      </c>
      <c r="R4842" t="s">
        <v>46</v>
      </c>
      <c r="S4842" t="s">
        <v>28</v>
      </c>
      <c r="T4842" t="s">
        <v>38</v>
      </c>
      <c r="U4842" t="s">
        <v>39</v>
      </c>
      <c r="V4842" s="5">
        <f>data[[#This Row],[PriceUSD]]*data[[#This Row],[Quantity]]</f>
        <v>69.06</v>
      </c>
      <c r="W4842" s="7">
        <f>data[[#This Row],[OrderDate]] + TIME(VALUE(LEFT(data[[#This Row],[OrderTime]],2)), VALUE(RIGHT(data[[#This Row],[OrderTime]],2)), 0)</f>
        <v>45804.015277777777</v>
      </c>
      <c r="X4842" s="7">
        <f>_xlfn.MINIFS(data[OrderDateTime], data[CustomerName], data[[#This Row],[CustomerName]])</f>
        <v>45511.054166666669</v>
      </c>
      <c r="Y4842" t="str">
        <f>IF(data[[#This Row],[OrderDateTime]]=data[[#This Row],[FirstOrderDateTime]], "New", "Returning")</f>
        <v>Returning</v>
      </c>
      <c r="Z4842" s="7">
        <f>data[[#This Row],[DeliveryDate]] + data[[#This Row],[DeliveryTime]]</f>
        <v>45805.565972222219</v>
      </c>
      <c r="AA4842" s="7">
        <f>data[[#This Row],[OrderDateTime]] + 1</f>
        <v>45805.015277777777</v>
      </c>
      <c r="AB4842" s="7" t="str">
        <f>IF(data[[#This Row],[DeliveryDateTime]] &lt;= data[[#This Row],[SLADue]], "On Time", "Late")</f>
        <v>Late</v>
      </c>
    </row>
    <row r="4843" spans="1:28" x14ac:dyDescent="0.2">
      <c r="A4843" t="s">
        <v>5393</v>
      </c>
      <c r="B4843" t="s">
        <v>19</v>
      </c>
      <c r="C4843" t="s">
        <v>258</v>
      </c>
      <c r="D4843" t="s">
        <v>259</v>
      </c>
      <c r="E4843" s="5">
        <v>120.76</v>
      </c>
      <c r="F4843" t="s">
        <v>182</v>
      </c>
      <c r="G4843">
        <v>1</v>
      </c>
      <c r="H4843" s="1">
        <v>45595</v>
      </c>
      <c r="I4843" s="1" t="str">
        <f>TEXT(data[[#This Row],[OrderDate]],"mmm")</f>
        <v>Oct</v>
      </c>
      <c r="J4843" s="6">
        <v>0.59097222222222223</v>
      </c>
      <c r="K4843" s="6" t="str">
        <f>TEXT(data[[#This Row],[OrderTime]],"h")</f>
        <v>14</v>
      </c>
      <c r="L4843" s="1">
        <v>45595</v>
      </c>
      <c r="M4843" s="6">
        <v>0.71597222222222223</v>
      </c>
      <c r="N4843" t="s">
        <v>120</v>
      </c>
      <c r="O4843" t="s">
        <v>236</v>
      </c>
      <c r="P4843" t="s">
        <v>25</v>
      </c>
      <c r="Q4843" t="s">
        <v>53</v>
      </c>
      <c r="R4843" t="s">
        <v>261</v>
      </c>
      <c r="S4843" t="s">
        <v>47</v>
      </c>
      <c r="T4843" t="s">
        <v>136</v>
      </c>
      <c r="U4843" t="s">
        <v>67</v>
      </c>
      <c r="V4843" s="5">
        <f>data[[#This Row],[PriceUSD]]*data[[#This Row],[Quantity]]</f>
        <v>120.76</v>
      </c>
      <c r="W4843" s="7">
        <f>data[[#This Row],[OrderDate]] + TIME(VALUE(LEFT(data[[#This Row],[OrderTime]],2)), VALUE(RIGHT(data[[#This Row],[OrderTime]],2)), 0)</f>
        <v>45595.015277777777</v>
      </c>
      <c r="X4843" s="7">
        <f>_xlfn.MINIFS(data[OrderDateTime], data[CustomerName], data[[#This Row],[CustomerName]])</f>
        <v>45524.030555555553</v>
      </c>
      <c r="Y4843" t="str">
        <f>IF(data[[#This Row],[OrderDateTime]]=data[[#This Row],[FirstOrderDateTime]], "New", "Returning")</f>
        <v>Returning</v>
      </c>
      <c r="Z4843" s="7">
        <f>data[[#This Row],[DeliveryDate]] + data[[#This Row],[DeliveryTime]]</f>
        <v>45595.71597222222</v>
      </c>
      <c r="AA4843" s="7">
        <f>data[[#This Row],[OrderDateTime]] + 1</f>
        <v>45596.015277777777</v>
      </c>
      <c r="AB4843" s="7" t="str">
        <f>IF(data[[#This Row],[DeliveryDateTime]] &lt;= data[[#This Row],[SLADue]], "On Time", "Late")</f>
        <v>On Time</v>
      </c>
    </row>
    <row r="4844" spans="1:28" x14ac:dyDescent="0.2">
      <c r="A4844" t="s">
        <v>5394</v>
      </c>
      <c r="B4844" t="s">
        <v>19</v>
      </c>
      <c r="C4844" t="s">
        <v>20</v>
      </c>
      <c r="D4844" t="s">
        <v>21</v>
      </c>
      <c r="E4844" s="5">
        <v>19.09</v>
      </c>
      <c r="F4844" t="s">
        <v>71</v>
      </c>
      <c r="G4844">
        <v>1</v>
      </c>
      <c r="H4844" s="1">
        <v>45549</v>
      </c>
      <c r="I4844" s="1" t="str">
        <f>TEXT(data[[#This Row],[OrderDate]],"mmm")</f>
        <v>Sep</v>
      </c>
      <c r="J4844" s="6">
        <v>0.79027777777777775</v>
      </c>
      <c r="K4844" s="6" t="str">
        <f>TEXT(data[[#This Row],[OrderTime]],"h")</f>
        <v>18</v>
      </c>
      <c r="L4844" s="1">
        <v>45550</v>
      </c>
      <c r="M4844" s="6">
        <v>0.87361111111111112</v>
      </c>
      <c r="N4844" t="s">
        <v>326</v>
      </c>
      <c r="O4844" t="s">
        <v>831</v>
      </c>
      <c r="P4844" t="s">
        <v>202</v>
      </c>
      <c r="Q4844" t="s">
        <v>53</v>
      </c>
      <c r="R4844" t="s">
        <v>27</v>
      </c>
      <c r="S4844" t="s">
        <v>28</v>
      </c>
      <c r="T4844" t="s">
        <v>38</v>
      </c>
      <c r="U4844" t="s">
        <v>30</v>
      </c>
      <c r="V4844" s="5">
        <f>data[[#This Row],[PriceUSD]]*data[[#This Row],[Quantity]]</f>
        <v>19.09</v>
      </c>
      <c r="W4844" s="7">
        <f>data[[#This Row],[OrderDate]] + TIME(VALUE(LEFT(data[[#This Row],[OrderTime]],2)), VALUE(RIGHT(data[[#This Row],[OrderTime]],2)), 0)</f>
        <v>45549.054166666669</v>
      </c>
      <c r="X4844" s="7">
        <f>_xlfn.MINIFS(data[OrderDateTime], data[CustomerName], data[[#This Row],[CustomerName]])</f>
        <v>45541.022916666669</v>
      </c>
      <c r="Y4844" t="str">
        <f>IF(data[[#This Row],[OrderDateTime]]=data[[#This Row],[FirstOrderDateTime]], "New", "Returning")</f>
        <v>Returning</v>
      </c>
      <c r="Z4844" s="7">
        <f>data[[#This Row],[DeliveryDate]] + data[[#This Row],[DeliveryTime]]</f>
        <v>45550.873611111114</v>
      </c>
      <c r="AA4844" s="7">
        <f>data[[#This Row],[OrderDateTime]] + 1</f>
        <v>45550.054166666669</v>
      </c>
      <c r="AB4844" s="7" t="str">
        <f>IF(data[[#This Row],[DeliveryDateTime]] &lt;= data[[#This Row],[SLADue]], "On Time", "Late")</f>
        <v>Late</v>
      </c>
    </row>
    <row r="4845" spans="1:28" x14ac:dyDescent="0.2">
      <c r="A4845" t="s">
        <v>5395</v>
      </c>
      <c r="B4845" t="s">
        <v>19</v>
      </c>
      <c r="C4845" t="s">
        <v>49</v>
      </c>
      <c r="D4845" t="s">
        <v>50</v>
      </c>
      <c r="E4845" s="5">
        <v>31.67</v>
      </c>
      <c r="F4845" t="s">
        <v>74</v>
      </c>
      <c r="G4845">
        <v>3</v>
      </c>
      <c r="H4845" s="1">
        <v>45884</v>
      </c>
      <c r="I4845" s="1" t="str">
        <f>TEXT(data[[#This Row],[OrderDate]],"mmm")</f>
        <v>Aug</v>
      </c>
      <c r="J4845" s="6">
        <v>0.4201388888888889</v>
      </c>
      <c r="K4845" s="6" t="str">
        <f>TEXT(data[[#This Row],[OrderTime]],"h")</f>
        <v>10</v>
      </c>
      <c r="L4845" s="1">
        <v>45886</v>
      </c>
      <c r="M4845" s="6">
        <v>0.50347222222222221</v>
      </c>
      <c r="N4845" t="s">
        <v>95</v>
      </c>
      <c r="O4845" t="s">
        <v>236</v>
      </c>
      <c r="P4845" t="s">
        <v>25</v>
      </c>
      <c r="Q4845" t="s">
        <v>26</v>
      </c>
      <c r="R4845" t="s">
        <v>54</v>
      </c>
      <c r="S4845" t="s">
        <v>105</v>
      </c>
      <c r="T4845" t="s">
        <v>29</v>
      </c>
      <c r="U4845" t="s">
        <v>30</v>
      </c>
      <c r="V4845" s="5">
        <f>data[[#This Row],[PriceUSD]]*data[[#This Row],[Quantity]]</f>
        <v>95.01</v>
      </c>
      <c r="W4845" s="7">
        <f>data[[#This Row],[OrderDate]] + TIME(VALUE(LEFT(data[[#This Row],[OrderTime]],2)), VALUE(RIGHT(data[[#This Row],[OrderTime]],2)), 0)</f>
        <v>45884.061805555553</v>
      </c>
      <c r="X4845" s="7">
        <f>_xlfn.MINIFS(data[OrderDateTime], data[CustomerName], data[[#This Row],[CustomerName]])</f>
        <v>45524.030555555553</v>
      </c>
      <c r="Y4845" t="str">
        <f>IF(data[[#This Row],[OrderDateTime]]=data[[#This Row],[FirstOrderDateTime]], "New", "Returning")</f>
        <v>Returning</v>
      </c>
      <c r="Z4845" s="7">
        <f>data[[#This Row],[DeliveryDate]] + data[[#This Row],[DeliveryTime]]</f>
        <v>45886.503472222219</v>
      </c>
      <c r="AA4845" s="7">
        <f>data[[#This Row],[OrderDateTime]] + 1</f>
        <v>45885.061805555553</v>
      </c>
      <c r="AB4845" s="7" t="str">
        <f>IF(data[[#This Row],[DeliveryDateTime]] &lt;= data[[#This Row],[SLADue]], "On Time", "Late")</f>
        <v>Late</v>
      </c>
    </row>
    <row r="4846" spans="1:28" x14ac:dyDescent="0.2">
      <c r="A4846" t="s">
        <v>5396</v>
      </c>
      <c r="B4846" t="s">
        <v>19</v>
      </c>
      <c r="C4846" t="s">
        <v>41</v>
      </c>
      <c r="D4846" t="s">
        <v>42</v>
      </c>
      <c r="E4846" s="5">
        <v>35.78</v>
      </c>
      <c r="F4846" t="s">
        <v>74</v>
      </c>
      <c r="G4846">
        <v>1</v>
      </c>
      <c r="H4846" s="1">
        <v>45622</v>
      </c>
      <c r="I4846" s="1" t="str">
        <f>TEXT(data[[#This Row],[OrderDate]],"mmm")</f>
        <v>Nov</v>
      </c>
      <c r="J4846" s="6">
        <v>0.46597222222222223</v>
      </c>
      <c r="K4846" s="6" t="str">
        <f>TEXT(data[[#This Row],[OrderTime]],"h")</f>
        <v>11</v>
      </c>
      <c r="L4846" s="1">
        <v>45622</v>
      </c>
      <c r="M4846" s="6">
        <v>0.63263888888888886</v>
      </c>
      <c r="N4846" t="s">
        <v>200</v>
      </c>
      <c r="O4846" t="s">
        <v>498</v>
      </c>
      <c r="P4846" t="s">
        <v>202</v>
      </c>
      <c r="Q4846" t="s">
        <v>53</v>
      </c>
      <c r="R4846" t="s">
        <v>46</v>
      </c>
      <c r="S4846" t="s">
        <v>47</v>
      </c>
      <c r="T4846" t="s">
        <v>59</v>
      </c>
      <c r="U4846" t="s">
        <v>30</v>
      </c>
      <c r="V4846" s="5">
        <f>data[[#This Row],[PriceUSD]]*data[[#This Row],[Quantity]]</f>
        <v>35.78</v>
      </c>
      <c r="W4846" s="7">
        <f>data[[#This Row],[OrderDate]] + TIME(VALUE(LEFT(data[[#This Row],[OrderTime]],2)), VALUE(RIGHT(data[[#This Row],[OrderTime]],2)), 0)</f>
        <v>45622.015277777777</v>
      </c>
      <c r="X4846" s="7">
        <f>_xlfn.MINIFS(data[OrderDateTime], data[CustomerName], data[[#This Row],[CustomerName]])</f>
        <v>45508.017361111109</v>
      </c>
      <c r="Y4846" t="str">
        <f>IF(data[[#This Row],[OrderDateTime]]=data[[#This Row],[FirstOrderDateTime]], "New", "Returning")</f>
        <v>Returning</v>
      </c>
      <c r="Z4846" s="7">
        <f>data[[#This Row],[DeliveryDate]] + data[[#This Row],[DeliveryTime]]</f>
        <v>45622.632638888892</v>
      </c>
      <c r="AA4846" s="7">
        <f>data[[#This Row],[OrderDateTime]] + 1</f>
        <v>45623.015277777777</v>
      </c>
      <c r="AB4846" s="7" t="str">
        <f>IF(data[[#This Row],[DeliveryDateTime]] &lt;= data[[#This Row],[SLADue]], "On Time", "Late")</f>
        <v>On Time</v>
      </c>
    </row>
    <row r="4847" spans="1:28" x14ac:dyDescent="0.2">
      <c r="A4847" t="s">
        <v>5397</v>
      </c>
      <c r="B4847" t="s">
        <v>19</v>
      </c>
      <c r="C4847" t="s">
        <v>117</v>
      </c>
      <c r="D4847" t="s">
        <v>118</v>
      </c>
      <c r="E4847" s="5">
        <v>73.75</v>
      </c>
      <c r="F4847" t="s">
        <v>119</v>
      </c>
      <c r="G4847">
        <v>1</v>
      </c>
      <c r="H4847" s="1">
        <v>45604</v>
      </c>
      <c r="I4847" s="1" t="str">
        <f>TEXT(data[[#This Row],[OrderDate]],"mmm")</f>
        <v>Nov</v>
      </c>
      <c r="J4847" s="6">
        <v>0.80902777777777779</v>
      </c>
      <c r="K4847" s="6" t="str">
        <f>TEXT(data[[#This Row],[OrderTime]],"h")</f>
        <v>19</v>
      </c>
      <c r="L4847" s="1">
        <v>45605</v>
      </c>
      <c r="M4847" s="6">
        <v>0.89236111111111116</v>
      </c>
      <c r="N4847" t="s">
        <v>200</v>
      </c>
      <c r="O4847" t="s">
        <v>620</v>
      </c>
      <c r="P4847" t="s">
        <v>202</v>
      </c>
      <c r="Q4847" t="s">
        <v>26</v>
      </c>
      <c r="R4847" t="s">
        <v>66</v>
      </c>
      <c r="S4847" t="s">
        <v>28</v>
      </c>
      <c r="T4847" t="s">
        <v>59</v>
      </c>
      <c r="U4847" t="s">
        <v>39</v>
      </c>
      <c r="V4847" s="5">
        <f>data[[#This Row],[PriceUSD]]*data[[#This Row],[Quantity]]</f>
        <v>73.75</v>
      </c>
      <c r="W4847" s="7">
        <f>data[[#This Row],[OrderDate]] + TIME(VALUE(LEFT(data[[#This Row],[OrderTime]],2)), VALUE(RIGHT(data[[#This Row],[OrderTime]],2)), 0)</f>
        <v>45604.054166666669</v>
      </c>
      <c r="X4847" s="7">
        <f>_xlfn.MINIFS(data[OrderDateTime], data[CustomerName], data[[#This Row],[CustomerName]])</f>
        <v>45526.054166666669</v>
      </c>
      <c r="Y4847" t="str">
        <f>IF(data[[#This Row],[OrderDateTime]]=data[[#This Row],[FirstOrderDateTime]], "New", "Returning")</f>
        <v>Returning</v>
      </c>
      <c r="Z4847" s="7">
        <f>data[[#This Row],[DeliveryDate]] + data[[#This Row],[DeliveryTime]]</f>
        <v>45605.892361111109</v>
      </c>
      <c r="AA4847" s="7">
        <f>data[[#This Row],[OrderDateTime]] + 1</f>
        <v>45605.054166666669</v>
      </c>
      <c r="AB4847" s="7" t="str">
        <f>IF(data[[#This Row],[DeliveryDateTime]] &lt;= data[[#This Row],[SLADue]], "On Time", "Late")</f>
        <v>Late</v>
      </c>
    </row>
    <row r="4848" spans="1:28" x14ac:dyDescent="0.2">
      <c r="A4848" t="s">
        <v>5398</v>
      </c>
      <c r="B4848" t="s">
        <v>19</v>
      </c>
      <c r="C4848" t="s">
        <v>85</v>
      </c>
      <c r="D4848" t="s">
        <v>86</v>
      </c>
      <c r="E4848" s="5">
        <v>53.62</v>
      </c>
      <c r="F4848" t="s">
        <v>87</v>
      </c>
      <c r="G4848">
        <v>2</v>
      </c>
      <c r="H4848" s="1">
        <v>45514</v>
      </c>
      <c r="I4848" s="1" t="str">
        <f>TEXT(data[[#This Row],[OrderDate]],"mmm")</f>
        <v>Aug</v>
      </c>
      <c r="J4848" s="6">
        <v>0.44930555555555557</v>
      </c>
      <c r="K4848" s="6" t="str">
        <f>TEXT(data[[#This Row],[OrderTime]],"h")</f>
        <v>10</v>
      </c>
      <c r="L4848" s="1">
        <v>45514</v>
      </c>
      <c r="M4848" s="6">
        <v>0.69930555555555551</v>
      </c>
      <c r="N4848" t="s">
        <v>183</v>
      </c>
      <c r="O4848" t="s">
        <v>852</v>
      </c>
      <c r="P4848" t="s">
        <v>180</v>
      </c>
      <c r="Q4848" t="s">
        <v>26</v>
      </c>
      <c r="R4848" t="s">
        <v>90</v>
      </c>
      <c r="S4848" t="s">
        <v>47</v>
      </c>
      <c r="T4848" t="s">
        <v>38</v>
      </c>
      <c r="U4848" t="s">
        <v>30</v>
      </c>
      <c r="V4848" s="5">
        <f>data[[#This Row],[PriceUSD]]*data[[#This Row],[Quantity]]</f>
        <v>107.24</v>
      </c>
      <c r="W4848" s="7">
        <f>data[[#This Row],[OrderDate]] + TIME(VALUE(LEFT(data[[#This Row],[OrderTime]],2)), VALUE(RIGHT(data[[#This Row],[OrderTime]],2)), 0)</f>
        <v>45514.038888888892</v>
      </c>
      <c r="X4848" s="7">
        <f>_xlfn.MINIFS(data[OrderDateTime], data[CustomerName], data[[#This Row],[CustomerName]])</f>
        <v>45514.030555555553</v>
      </c>
      <c r="Y4848" t="str">
        <f>IF(data[[#This Row],[OrderDateTime]]=data[[#This Row],[FirstOrderDateTime]], "New", "Returning")</f>
        <v>Returning</v>
      </c>
      <c r="Z4848" s="7">
        <f>data[[#This Row],[DeliveryDate]] + data[[#This Row],[DeliveryTime]]</f>
        <v>45514.699305555558</v>
      </c>
      <c r="AA4848" s="7">
        <f>data[[#This Row],[OrderDateTime]] + 1</f>
        <v>45515.038888888892</v>
      </c>
      <c r="AB4848" s="7" t="str">
        <f>IF(data[[#This Row],[DeliveryDateTime]] &lt;= data[[#This Row],[SLADue]], "On Time", "Late")</f>
        <v>On Time</v>
      </c>
    </row>
    <row r="4849" spans="1:28" x14ac:dyDescent="0.2">
      <c r="A4849" t="s">
        <v>5399</v>
      </c>
      <c r="B4849" t="s">
        <v>19</v>
      </c>
      <c r="C4849" t="s">
        <v>69</v>
      </c>
      <c r="D4849" t="s">
        <v>70</v>
      </c>
      <c r="E4849" s="5">
        <v>58.77</v>
      </c>
      <c r="F4849" t="s">
        <v>74</v>
      </c>
      <c r="G4849">
        <v>1</v>
      </c>
      <c r="H4849" s="1">
        <v>45547</v>
      </c>
      <c r="I4849" s="1" t="str">
        <f>TEXT(data[[#This Row],[OrderDate]],"mmm")</f>
        <v>Sep</v>
      </c>
      <c r="J4849" s="6">
        <v>0.9145833333333333</v>
      </c>
      <c r="K4849" s="6" t="str">
        <f>TEXT(data[[#This Row],[OrderTime]],"h")</f>
        <v>21</v>
      </c>
      <c r="L4849" s="1">
        <v>45549</v>
      </c>
      <c r="M4849" s="6">
        <v>0.47430555555555554</v>
      </c>
      <c r="N4849" t="s">
        <v>434</v>
      </c>
      <c r="O4849" t="s">
        <v>1220</v>
      </c>
      <c r="P4849" t="s">
        <v>234</v>
      </c>
      <c r="Q4849" t="s">
        <v>26</v>
      </c>
      <c r="R4849" t="s">
        <v>37</v>
      </c>
      <c r="S4849" t="s">
        <v>105</v>
      </c>
      <c r="T4849" t="s">
        <v>38</v>
      </c>
      <c r="U4849" t="s">
        <v>30</v>
      </c>
      <c r="V4849" s="5">
        <f>data[[#This Row],[PriceUSD]]*data[[#This Row],[Quantity]]</f>
        <v>58.77</v>
      </c>
      <c r="W4849" s="7">
        <f>data[[#This Row],[OrderDate]] + TIME(VALUE(LEFT(data[[#This Row],[OrderTime]],2)), VALUE(RIGHT(data[[#This Row],[OrderTime]],2)), 0)</f>
        <v>45547.022916666669</v>
      </c>
      <c r="X4849" s="7">
        <f>_xlfn.MINIFS(data[OrderDateTime], data[CustomerName], data[[#This Row],[CustomerName]])</f>
        <v>45515.022916666669</v>
      </c>
      <c r="Y4849" t="str">
        <f>IF(data[[#This Row],[OrderDateTime]]=data[[#This Row],[FirstOrderDateTime]], "New", "Returning")</f>
        <v>Returning</v>
      </c>
      <c r="Z4849" s="7">
        <f>data[[#This Row],[DeliveryDate]] + data[[#This Row],[DeliveryTime]]</f>
        <v>45549.474305555559</v>
      </c>
      <c r="AA4849" s="7">
        <f>data[[#This Row],[OrderDateTime]] + 1</f>
        <v>45548.022916666669</v>
      </c>
      <c r="AB4849" s="7" t="str">
        <f>IF(data[[#This Row],[DeliveryDateTime]] &lt;= data[[#This Row],[SLADue]], "On Time", "Late")</f>
        <v>Late</v>
      </c>
    </row>
    <row r="4850" spans="1:28" x14ac:dyDescent="0.2">
      <c r="A4850" t="s">
        <v>5400</v>
      </c>
      <c r="B4850" t="s">
        <v>19</v>
      </c>
      <c r="C4850" t="s">
        <v>258</v>
      </c>
      <c r="D4850" t="s">
        <v>259</v>
      </c>
      <c r="E4850" s="5">
        <v>125.31</v>
      </c>
      <c r="F4850" t="s">
        <v>51</v>
      </c>
      <c r="G4850">
        <v>1</v>
      </c>
      <c r="H4850" s="1">
        <v>45718</v>
      </c>
      <c r="I4850" s="1" t="str">
        <f>TEXT(data[[#This Row],[OrderDate]],"mmm")</f>
        <v>Mar</v>
      </c>
      <c r="J4850" s="6">
        <v>0.78888888888888886</v>
      </c>
      <c r="K4850" s="6" t="str">
        <f>TEXT(data[[#This Row],[OrderTime]],"h")</f>
        <v>18</v>
      </c>
      <c r="L4850" s="1">
        <v>45719</v>
      </c>
      <c r="M4850" s="6">
        <v>0.87222222222222223</v>
      </c>
      <c r="N4850" t="s">
        <v>178</v>
      </c>
      <c r="O4850" t="s">
        <v>1269</v>
      </c>
      <c r="P4850" t="s">
        <v>180</v>
      </c>
      <c r="Q4850" t="s">
        <v>53</v>
      </c>
      <c r="R4850" t="s">
        <v>261</v>
      </c>
      <c r="S4850" t="s">
        <v>28</v>
      </c>
      <c r="T4850" t="s">
        <v>29</v>
      </c>
      <c r="U4850" t="s">
        <v>30</v>
      </c>
      <c r="V4850" s="5">
        <f>data[[#This Row],[PriceUSD]]*data[[#This Row],[Quantity]]</f>
        <v>125.31</v>
      </c>
      <c r="W4850" s="7">
        <f>data[[#This Row],[OrderDate]] + TIME(VALUE(LEFT(data[[#This Row],[OrderTime]],2)), VALUE(RIGHT(data[[#This Row],[OrderTime]],2)), 0)</f>
        <v>45718.061805555553</v>
      </c>
      <c r="X4850" s="7">
        <f>_xlfn.MINIFS(data[OrderDateTime], data[CustomerName], data[[#This Row],[CustomerName]])</f>
        <v>45673.030555555553</v>
      </c>
      <c r="Y4850" t="str">
        <f>IF(data[[#This Row],[OrderDateTime]]=data[[#This Row],[FirstOrderDateTime]], "New", "Returning")</f>
        <v>Returning</v>
      </c>
      <c r="Z4850" s="7">
        <f>data[[#This Row],[DeliveryDate]] + data[[#This Row],[DeliveryTime]]</f>
        <v>45719.87222222222</v>
      </c>
      <c r="AA4850" s="7">
        <f>data[[#This Row],[OrderDateTime]] + 1</f>
        <v>45719.061805555553</v>
      </c>
      <c r="AB4850" s="7" t="str">
        <f>IF(data[[#This Row],[DeliveryDateTime]] &lt;= data[[#This Row],[SLADue]], "On Time", "Late")</f>
        <v>Late</v>
      </c>
    </row>
    <row r="4851" spans="1:28" x14ac:dyDescent="0.2">
      <c r="A4851" t="s">
        <v>5401</v>
      </c>
      <c r="B4851" t="s">
        <v>19</v>
      </c>
      <c r="C4851" t="s">
        <v>92</v>
      </c>
      <c r="D4851" t="s">
        <v>93</v>
      </c>
      <c r="E4851" s="5">
        <v>92.36</v>
      </c>
      <c r="F4851" t="s">
        <v>94</v>
      </c>
      <c r="G4851">
        <v>3</v>
      </c>
      <c r="H4851" s="1">
        <v>45685</v>
      </c>
      <c r="I4851" s="1" t="str">
        <f>TEXT(data[[#This Row],[OrderDate]],"mmm")</f>
        <v>Jan</v>
      </c>
      <c r="J4851" s="6">
        <v>0.65347222222222223</v>
      </c>
      <c r="K4851" s="6" t="str">
        <f>TEXT(data[[#This Row],[OrderTime]],"h")</f>
        <v>15</v>
      </c>
      <c r="L4851" s="1">
        <v>45686</v>
      </c>
      <c r="M4851" s="6">
        <v>0.7368055555555556</v>
      </c>
      <c r="N4851" t="s">
        <v>123</v>
      </c>
      <c r="O4851" t="s">
        <v>849</v>
      </c>
      <c r="P4851" t="s">
        <v>36</v>
      </c>
      <c r="Q4851" t="s">
        <v>53</v>
      </c>
      <c r="R4851" t="s">
        <v>66</v>
      </c>
      <c r="S4851" t="s">
        <v>28</v>
      </c>
      <c r="T4851" t="s">
        <v>29</v>
      </c>
      <c r="U4851" t="s">
        <v>30</v>
      </c>
      <c r="V4851" s="5">
        <f>data[[#This Row],[PriceUSD]]*data[[#This Row],[Quantity]]</f>
        <v>277.08</v>
      </c>
      <c r="W4851" s="7">
        <f>data[[#This Row],[OrderDate]] + TIME(VALUE(LEFT(data[[#This Row],[OrderTime]],2)), VALUE(RIGHT(data[[#This Row],[OrderTime]],2)), 0)</f>
        <v>45685.015277777777</v>
      </c>
      <c r="X4851" s="7">
        <f>_xlfn.MINIFS(data[OrderDateTime], data[CustomerName], data[[#This Row],[CustomerName]])</f>
        <v>45531.061805555553</v>
      </c>
      <c r="Y4851" t="str">
        <f>IF(data[[#This Row],[OrderDateTime]]=data[[#This Row],[FirstOrderDateTime]], "New", "Returning")</f>
        <v>Returning</v>
      </c>
      <c r="Z4851" s="7">
        <f>data[[#This Row],[DeliveryDate]] + data[[#This Row],[DeliveryTime]]</f>
        <v>45686.736805555556</v>
      </c>
      <c r="AA4851" s="7">
        <f>data[[#This Row],[OrderDateTime]] + 1</f>
        <v>45686.015277777777</v>
      </c>
      <c r="AB4851" s="7" t="str">
        <f>IF(data[[#This Row],[DeliveryDateTime]] &lt;= data[[#This Row],[SLADue]], "On Time", "Late")</f>
        <v>Late</v>
      </c>
    </row>
    <row r="4852" spans="1:28" x14ac:dyDescent="0.2">
      <c r="A4852" t="s">
        <v>5402</v>
      </c>
      <c r="B4852" t="s">
        <v>19</v>
      </c>
      <c r="C4852" t="s">
        <v>258</v>
      </c>
      <c r="D4852" t="s">
        <v>259</v>
      </c>
      <c r="E4852" s="5">
        <v>118.76</v>
      </c>
      <c r="F4852" t="s">
        <v>51</v>
      </c>
      <c r="G4852">
        <v>2</v>
      </c>
      <c r="H4852" s="1">
        <v>45829</v>
      </c>
      <c r="I4852" s="1" t="str">
        <f>TEXT(data[[#This Row],[OrderDate]],"mmm")</f>
        <v>Jun</v>
      </c>
      <c r="J4852" s="6">
        <v>0.45</v>
      </c>
      <c r="K4852" s="6" t="str">
        <f>TEXT(data[[#This Row],[OrderTime]],"h")</f>
        <v>10</v>
      </c>
      <c r="L4852" s="1">
        <v>45830</v>
      </c>
      <c r="M4852" s="6">
        <v>0.49166666666666664</v>
      </c>
      <c r="N4852" t="s">
        <v>103</v>
      </c>
      <c r="O4852" t="s">
        <v>99</v>
      </c>
      <c r="P4852" t="s">
        <v>77</v>
      </c>
      <c r="Q4852" t="s">
        <v>53</v>
      </c>
      <c r="R4852" t="s">
        <v>261</v>
      </c>
      <c r="S4852" t="s">
        <v>28</v>
      </c>
      <c r="T4852" t="s">
        <v>29</v>
      </c>
      <c r="U4852" t="s">
        <v>30</v>
      </c>
      <c r="V4852" s="5">
        <f>data[[#This Row],[PriceUSD]]*data[[#This Row],[Quantity]]</f>
        <v>237.52</v>
      </c>
      <c r="W4852" s="7">
        <f>data[[#This Row],[OrderDate]] + TIME(VALUE(LEFT(data[[#This Row],[OrderTime]],2)), VALUE(RIGHT(data[[#This Row],[OrderTime]],2)), 0)</f>
        <v>45829.03125</v>
      </c>
      <c r="X4852" s="7">
        <f>_xlfn.MINIFS(data[OrderDateTime], data[CustomerName], data[[#This Row],[CustomerName]])</f>
        <v>45507.015277777777</v>
      </c>
      <c r="Y4852" t="str">
        <f>IF(data[[#This Row],[OrderDateTime]]=data[[#This Row],[FirstOrderDateTime]], "New", "Returning")</f>
        <v>Returning</v>
      </c>
      <c r="Z4852" s="7">
        <f>data[[#This Row],[DeliveryDate]] + data[[#This Row],[DeliveryTime]]</f>
        <v>45830.491666666669</v>
      </c>
      <c r="AA4852" s="7">
        <f>data[[#This Row],[OrderDateTime]] + 1</f>
        <v>45830.03125</v>
      </c>
      <c r="AB4852" s="7" t="str">
        <f>IF(data[[#This Row],[DeliveryDateTime]] &lt;= data[[#This Row],[SLADue]], "On Time", "Late")</f>
        <v>Late</v>
      </c>
    </row>
    <row r="4853" spans="1:28" x14ac:dyDescent="0.2">
      <c r="A4853" t="s">
        <v>5403</v>
      </c>
      <c r="B4853" t="s">
        <v>19</v>
      </c>
      <c r="C4853" t="s">
        <v>92</v>
      </c>
      <c r="D4853" t="s">
        <v>93</v>
      </c>
      <c r="E4853" s="5">
        <v>79.84</v>
      </c>
      <c r="F4853" t="s">
        <v>94</v>
      </c>
      <c r="G4853">
        <v>3</v>
      </c>
      <c r="H4853" s="1">
        <v>45882</v>
      </c>
      <c r="I4853" s="1" t="str">
        <f>TEXT(data[[#This Row],[OrderDate]],"mmm")</f>
        <v>Aug</v>
      </c>
      <c r="J4853" s="6">
        <v>0.71666666666666667</v>
      </c>
      <c r="K4853" s="6" t="str">
        <f>TEXT(data[[#This Row],[OrderTime]],"h")</f>
        <v>17</v>
      </c>
      <c r="L4853" s="1">
        <v>45883</v>
      </c>
      <c r="M4853" s="6">
        <v>0.8</v>
      </c>
      <c r="N4853" t="s">
        <v>148</v>
      </c>
      <c r="O4853" t="s">
        <v>135</v>
      </c>
      <c r="P4853" t="s">
        <v>25</v>
      </c>
      <c r="Q4853" t="s">
        <v>26</v>
      </c>
      <c r="R4853" t="s">
        <v>66</v>
      </c>
      <c r="S4853" t="s">
        <v>28</v>
      </c>
      <c r="T4853" t="s">
        <v>38</v>
      </c>
      <c r="U4853" t="s">
        <v>39</v>
      </c>
      <c r="V4853" s="5">
        <f>data[[#This Row],[PriceUSD]]*data[[#This Row],[Quantity]]</f>
        <v>239.52</v>
      </c>
      <c r="W4853" s="7">
        <f>data[[#This Row],[OrderDate]] + TIME(VALUE(LEFT(data[[#This Row],[OrderTime]],2)), VALUE(RIGHT(data[[#This Row],[OrderTime]],2)), 0)</f>
        <v>45882.046527777777</v>
      </c>
      <c r="X4853" s="7">
        <f>_xlfn.MINIFS(data[OrderDateTime], data[CustomerName], data[[#This Row],[CustomerName]])</f>
        <v>45516.061805555553</v>
      </c>
      <c r="Y4853" t="str">
        <f>IF(data[[#This Row],[OrderDateTime]]=data[[#This Row],[FirstOrderDateTime]], "New", "Returning")</f>
        <v>Returning</v>
      </c>
      <c r="Z4853" s="7">
        <f>data[[#This Row],[DeliveryDate]] + data[[#This Row],[DeliveryTime]]</f>
        <v>45883.8</v>
      </c>
      <c r="AA4853" s="7">
        <f>data[[#This Row],[OrderDateTime]] + 1</f>
        <v>45883.046527777777</v>
      </c>
      <c r="AB4853" s="7" t="str">
        <f>IF(data[[#This Row],[DeliveryDateTime]] &lt;= data[[#This Row],[SLADue]], "On Time", "Late")</f>
        <v>Late</v>
      </c>
    </row>
    <row r="4854" spans="1:28" x14ac:dyDescent="0.2">
      <c r="A4854" t="s">
        <v>5404</v>
      </c>
      <c r="B4854" t="s">
        <v>19</v>
      </c>
      <c r="C4854" t="s">
        <v>32</v>
      </c>
      <c r="D4854" t="s">
        <v>33</v>
      </c>
      <c r="E4854" s="5">
        <v>47.93</v>
      </c>
      <c r="F4854" t="s">
        <v>22</v>
      </c>
      <c r="G4854">
        <v>1</v>
      </c>
      <c r="H4854" s="1">
        <v>45722</v>
      </c>
      <c r="I4854" s="1" t="str">
        <f>TEXT(data[[#This Row],[OrderDate]],"mmm")</f>
        <v>Mar</v>
      </c>
      <c r="J4854" s="6">
        <v>0.86736111111111114</v>
      </c>
      <c r="K4854" s="6" t="str">
        <f>TEXT(data[[#This Row],[OrderTime]],"h")</f>
        <v>20</v>
      </c>
      <c r="L4854" s="1">
        <v>45723</v>
      </c>
      <c r="M4854" s="6">
        <v>0.87013888888888891</v>
      </c>
      <c r="N4854" t="s">
        <v>120</v>
      </c>
      <c r="O4854" t="s">
        <v>171</v>
      </c>
      <c r="P4854" t="s">
        <v>25</v>
      </c>
      <c r="Q4854" t="s">
        <v>53</v>
      </c>
      <c r="R4854" t="s">
        <v>37</v>
      </c>
      <c r="S4854" t="s">
        <v>28</v>
      </c>
      <c r="T4854" t="s">
        <v>29</v>
      </c>
      <c r="U4854" t="s">
        <v>30</v>
      </c>
      <c r="V4854" s="5">
        <f>data[[#This Row],[PriceUSD]]*data[[#This Row],[Quantity]]</f>
        <v>47.93</v>
      </c>
      <c r="W4854" s="7">
        <f>data[[#This Row],[OrderDate]] + TIME(VALUE(LEFT(data[[#This Row],[OrderTime]],2)), VALUE(RIGHT(data[[#This Row],[OrderTime]],2)), 0)</f>
        <v>45722.007638888892</v>
      </c>
      <c r="X4854" s="7">
        <f>_xlfn.MINIFS(data[OrderDateTime], data[CustomerName], data[[#This Row],[CustomerName]])</f>
        <v>45578.052083333336</v>
      </c>
      <c r="Y4854" t="str">
        <f>IF(data[[#This Row],[OrderDateTime]]=data[[#This Row],[FirstOrderDateTime]], "New", "Returning")</f>
        <v>Returning</v>
      </c>
      <c r="Z4854" s="7">
        <f>data[[#This Row],[DeliveryDate]] + data[[#This Row],[DeliveryTime]]</f>
        <v>45723.870138888888</v>
      </c>
      <c r="AA4854" s="7">
        <f>data[[#This Row],[OrderDateTime]] + 1</f>
        <v>45723.007638888892</v>
      </c>
      <c r="AB4854" s="7" t="str">
        <f>IF(data[[#This Row],[DeliveryDateTime]] &lt;= data[[#This Row],[SLADue]], "On Time", "Late")</f>
        <v>Late</v>
      </c>
    </row>
    <row r="4855" spans="1:28" x14ac:dyDescent="0.2">
      <c r="A4855" t="s">
        <v>5405</v>
      </c>
      <c r="B4855" t="s">
        <v>19</v>
      </c>
      <c r="C4855" t="s">
        <v>41</v>
      </c>
      <c r="D4855" t="s">
        <v>42</v>
      </c>
      <c r="E4855" s="5">
        <v>38.450000000000003</v>
      </c>
      <c r="F4855" t="s">
        <v>56</v>
      </c>
      <c r="G4855">
        <v>1</v>
      </c>
      <c r="H4855" s="1">
        <v>45595</v>
      </c>
      <c r="I4855" s="1" t="str">
        <f>TEXT(data[[#This Row],[OrderDate]],"mmm")</f>
        <v>Oct</v>
      </c>
      <c r="J4855" s="6">
        <v>0.40625</v>
      </c>
      <c r="K4855" s="6" t="str">
        <f>TEXT(data[[#This Row],[OrderTime]],"h")</f>
        <v>9</v>
      </c>
      <c r="L4855" s="1">
        <v>45596</v>
      </c>
      <c r="M4855" s="6">
        <v>0.65625</v>
      </c>
      <c r="N4855" t="s">
        <v>163</v>
      </c>
      <c r="O4855" t="s">
        <v>298</v>
      </c>
      <c r="P4855" t="s">
        <v>77</v>
      </c>
      <c r="Q4855" t="s">
        <v>26</v>
      </c>
      <c r="R4855" t="s">
        <v>46</v>
      </c>
      <c r="S4855" t="s">
        <v>28</v>
      </c>
      <c r="T4855" t="s">
        <v>106</v>
      </c>
      <c r="U4855" t="s">
        <v>39</v>
      </c>
      <c r="V4855" s="5">
        <f>data[[#This Row],[PriceUSD]]*data[[#This Row],[Quantity]]</f>
        <v>38.450000000000003</v>
      </c>
      <c r="W4855" s="7">
        <f>data[[#This Row],[OrderDate]] + TIME(VALUE(LEFT(data[[#This Row],[OrderTime]],2)), VALUE(RIGHT(data[[#This Row],[OrderTime]],2)), 0)</f>
        <v>45595.017361111109</v>
      </c>
      <c r="X4855" s="7">
        <f>_xlfn.MINIFS(data[OrderDateTime], data[CustomerName], data[[#This Row],[CustomerName]])</f>
        <v>45549.022916666669</v>
      </c>
      <c r="Y4855" t="str">
        <f>IF(data[[#This Row],[OrderDateTime]]=data[[#This Row],[FirstOrderDateTime]], "New", "Returning")</f>
        <v>Returning</v>
      </c>
      <c r="Z4855" s="7">
        <f>data[[#This Row],[DeliveryDate]] + data[[#This Row],[DeliveryTime]]</f>
        <v>45596.65625</v>
      </c>
      <c r="AA4855" s="7">
        <f>data[[#This Row],[OrderDateTime]] + 1</f>
        <v>45596.017361111109</v>
      </c>
      <c r="AB4855" s="7" t="str">
        <f>IF(data[[#This Row],[DeliveryDateTime]] &lt;= data[[#This Row],[SLADue]], "On Time", "Late")</f>
        <v>Late</v>
      </c>
    </row>
    <row r="4856" spans="1:28" x14ac:dyDescent="0.2">
      <c r="A4856" t="s">
        <v>5406</v>
      </c>
      <c r="B4856" t="s">
        <v>19</v>
      </c>
      <c r="C4856" t="s">
        <v>290</v>
      </c>
      <c r="D4856" t="s">
        <v>291</v>
      </c>
      <c r="E4856" s="5">
        <v>60.81</v>
      </c>
      <c r="F4856" t="s">
        <v>22</v>
      </c>
      <c r="G4856">
        <v>2</v>
      </c>
      <c r="H4856" s="1">
        <v>45643</v>
      </c>
      <c r="I4856" s="1" t="str">
        <f>TEXT(data[[#This Row],[OrderDate]],"mmm")</f>
        <v>Dec</v>
      </c>
      <c r="J4856" s="6">
        <v>0.49027777777777776</v>
      </c>
      <c r="K4856" s="6" t="str">
        <f>TEXT(data[[#This Row],[OrderTime]],"h")</f>
        <v>11</v>
      </c>
      <c r="L4856" s="1">
        <v>45643</v>
      </c>
      <c r="M4856" s="6">
        <v>0.69861111111111107</v>
      </c>
      <c r="N4856" t="s">
        <v>208</v>
      </c>
      <c r="O4856" t="s">
        <v>45</v>
      </c>
      <c r="P4856" t="s">
        <v>202</v>
      </c>
      <c r="Q4856" t="s">
        <v>26</v>
      </c>
      <c r="R4856" t="s">
        <v>294</v>
      </c>
      <c r="S4856" t="s">
        <v>47</v>
      </c>
      <c r="T4856" t="s">
        <v>59</v>
      </c>
      <c r="U4856" t="s">
        <v>30</v>
      </c>
      <c r="V4856" s="5">
        <f>data[[#This Row],[PriceUSD]]*data[[#This Row],[Quantity]]</f>
        <v>121.62</v>
      </c>
      <c r="W4856" s="7">
        <f>data[[#This Row],[OrderDate]] + TIME(VALUE(LEFT(data[[#This Row],[OrderTime]],2)), VALUE(RIGHT(data[[#This Row],[OrderTime]],2)), 0)</f>
        <v>45643.054166666669</v>
      </c>
      <c r="X4856" s="7">
        <f>_xlfn.MINIFS(data[OrderDateTime], data[CustomerName], data[[#This Row],[CustomerName]])</f>
        <v>45526.038888888892</v>
      </c>
      <c r="Y4856" t="str">
        <f>IF(data[[#This Row],[OrderDateTime]]=data[[#This Row],[FirstOrderDateTime]], "New", "Returning")</f>
        <v>Returning</v>
      </c>
      <c r="Z4856" s="7">
        <f>data[[#This Row],[DeliveryDate]] + data[[#This Row],[DeliveryTime]]</f>
        <v>45643.698611111111</v>
      </c>
      <c r="AA4856" s="7">
        <f>data[[#This Row],[OrderDateTime]] + 1</f>
        <v>45644.054166666669</v>
      </c>
      <c r="AB4856" s="7" t="str">
        <f>IF(data[[#This Row],[DeliveryDateTime]] &lt;= data[[#This Row],[SLADue]], "On Time", "Late")</f>
        <v>On Time</v>
      </c>
    </row>
    <row r="4857" spans="1:28" x14ac:dyDescent="0.2">
      <c r="A4857" t="s">
        <v>5407</v>
      </c>
      <c r="B4857" t="s">
        <v>19</v>
      </c>
      <c r="C4857" t="s">
        <v>101</v>
      </c>
      <c r="D4857" t="s">
        <v>102</v>
      </c>
      <c r="E4857" s="5">
        <v>28.42</v>
      </c>
      <c r="F4857" t="s">
        <v>63</v>
      </c>
      <c r="G4857">
        <v>1</v>
      </c>
      <c r="H4857" s="1">
        <v>45786</v>
      </c>
      <c r="I4857" s="1" t="str">
        <f>TEXT(data[[#This Row],[OrderDate]],"mmm")</f>
        <v>May</v>
      </c>
      <c r="J4857" s="6">
        <v>0.61250000000000004</v>
      </c>
      <c r="K4857" s="6" t="str">
        <f>TEXT(data[[#This Row],[OrderTime]],"h")</f>
        <v>14</v>
      </c>
      <c r="L4857" s="1">
        <v>45787</v>
      </c>
      <c r="M4857" s="6">
        <v>0.61250000000000004</v>
      </c>
      <c r="N4857" t="s">
        <v>95</v>
      </c>
      <c r="O4857" t="s">
        <v>403</v>
      </c>
      <c r="P4857" t="s">
        <v>25</v>
      </c>
      <c r="Q4857" t="s">
        <v>26</v>
      </c>
      <c r="R4857" t="s">
        <v>83</v>
      </c>
      <c r="S4857" t="s">
        <v>28</v>
      </c>
      <c r="T4857" t="s">
        <v>29</v>
      </c>
      <c r="U4857" t="s">
        <v>30</v>
      </c>
      <c r="V4857" s="5">
        <f>data[[#This Row],[PriceUSD]]*data[[#This Row],[Quantity]]</f>
        <v>28.42</v>
      </c>
      <c r="W4857" s="7">
        <f>data[[#This Row],[OrderDate]] + TIME(VALUE(LEFT(data[[#This Row],[OrderTime]],2)), VALUE(RIGHT(data[[#This Row],[OrderTime]],2)), 0)</f>
        <v>45786.017361111109</v>
      </c>
      <c r="X4857" s="7">
        <f>_xlfn.MINIFS(data[OrderDateTime], data[CustomerName], data[[#This Row],[CustomerName]])</f>
        <v>45535.015277777777</v>
      </c>
      <c r="Y4857" t="str">
        <f>IF(data[[#This Row],[OrderDateTime]]=data[[#This Row],[FirstOrderDateTime]], "New", "Returning")</f>
        <v>Returning</v>
      </c>
      <c r="Z4857" s="7">
        <f>data[[#This Row],[DeliveryDate]] + data[[#This Row],[DeliveryTime]]</f>
        <v>45787.612500000003</v>
      </c>
      <c r="AA4857" s="7">
        <f>data[[#This Row],[OrderDateTime]] + 1</f>
        <v>45787.017361111109</v>
      </c>
      <c r="AB4857" s="7" t="str">
        <f>IF(data[[#This Row],[DeliveryDateTime]] &lt;= data[[#This Row],[SLADue]], "On Time", "Late")</f>
        <v>Late</v>
      </c>
    </row>
    <row r="4858" spans="1:28" x14ac:dyDescent="0.2">
      <c r="A4858" t="s">
        <v>5408</v>
      </c>
      <c r="B4858" t="s">
        <v>19</v>
      </c>
      <c r="C4858" t="s">
        <v>110</v>
      </c>
      <c r="D4858" t="s">
        <v>111</v>
      </c>
      <c r="E4858" s="5">
        <v>11.37</v>
      </c>
      <c r="F4858" t="s">
        <v>87</v>
      </c>
      <c r="G4858">
        <v>1</v>
      </c>
      <c r="H4858" s="1">
        <v>45772</v>
      </c>
      <c r="I4858" s="1" t="str">
        <f>TEXT(data[[#This Row],[OrderDate]],"mmm")</f>
        <v>Apr</v>
      </c>
      <c r="J4858" s="6">
        <v>0.83750000000000002</v>
      </c>
      <c r="K4858" s="6" t="str">
        <f>TEXT(data[[#This Row],[OrderTime]],"h")</f>
        <v>20</v>
      </c>
      <c r="L4858" s="1">
        <v>45773</v>
      </c>
      <c r="M4858" s="6">
        <v>0.86250000000000004</v>
      </c>
      <c r="N4858" t="s">
        <v>57</v>
      </c>
      <c r="O4858" t="s">
        <v>1958</v>
      </c>
      <c r="P4858" t="s">
        <v>25</v>
      </c>
      <c r="Q4858" t="s">
        <v>53</v>
      </c>
      <c r="R4858" t="s">
        <v>114</v>
      </c>
      <c r="S4858" t="s">
        <v>28</v>
      </c>
      <c r="T4858" t="s">
        <v>143</v>
      </c>
      <c r="U4858" t="s">
        <v>39</v>
      </c>
      <c r="V4858" s="5">
        <f>data[[#This Row],[PriceUSD]]*data[[#This Row],[Quantity]]</f>
        <v>11.37</v>
      </c>
      <c r="W4858" s="7">
        <f>data[[#This Row],[OrderDate]] + TIME(VALUE(LEFT(data[[#This Row],[OrderTime]],2)), VALUE(RIGHT(data[[#This Row],[OrderTime]],2)), 0)</f>
        <v>45772.052083333336</v>
      </c>
      <c r="X4858" s="7">
        <f>_xlfn.MINIFS(data[OrderDateTime], data[CustomerName], data[[#This Row],[CustomerName]])</f>
        <v>45519.030555555553</v>
      </c>
      <c r="Y4858" t="str">
        <f>IF(data[[#This Row],[OrderDateTime]]=data[[#This Row],[FirstOrderDateTime]], "New", "Returning")</f>
        <v>Returning</v>
      </c>
      <c r="Z4858" s="7">
        <f>data[[#This Row],[DeliveryDate]] + data[[#This Row],[DeliveryTime]]</f>
        <v>45773.862500000003</v>
      </c>
      <c r="AA4858" s="7">
        <f>data[[#This Row],[OrderDateTime]] + 1</f>
        <v>45773.052083333336</v>
      </c>
      <c r="AB4858" s="7" t="str">
        <f>IF(data[[#This Row],[DeliveryDateTime]] &lt;= data[[#This Row],[SLADue]], "On Time", "Late")</f>
        <v>Late</v>
      </c>
    </row>
    <row r="4859" spans="1:28" x14ac:dyDescent="0.2">
      <c r="A4859" t="s">
        <v>5409</v>
      </c>
      <c r="B4859" t="s">
        <v>19</v>
      </c>
      <c r="C4859" t="s">
        <v>41</v>
      </c>
      <c r="D4859" t="s">
        <v>42</v>
      </c>
      <c r="E4859" s="5">
        <v>34.270000000000003</v>
      </c>
      <c r="F4859" t="s">
        <v>51</v>
      </c>
      <c r="G4859">
        <v>3</v>
      </c>
      <c r="H4859" s="1">
        <v>45882</v>
      </c>
      <c r="I4859" s="1" t="str">
        <f>TEXT(data[[#This Row],[OrderDate]],"mmm")</f>
        <v>Aug</v>
      </c>
      <c r="J4859" s="6">
        <v>0.53055555555555556</v>
      </c>
      <c r="K4859" s="6" t="str">
        <f>TEXT(data[[#This Row],[OrderTime]],"h")</f>
        <v>12</v>
      </c>
      <c r="L4859" s="1">
        <v>45882</v>
      </c>
      <c r="M4859" s="6">
        <v>0.73888888888888893</v>
      </c>
      <c r="N4859" t="s">
        <v>23</v>
      </c>
      <c r="O4859" t="s">
        <v>1029</v>
      </c>
      <c r="P4859" t="s">
        <v>25</v>
      </c>
      <c r="Q4859" t="s">
        <v>53</v>
      </c>
      <c r="R4859" t="s">
        <v>46</v>
      </c>
      <c r="S4859" t="s">
        <v>47</v>
      </c>
      <c r="T4859" t="s">
        <v>59</v>
      </c>
      <c r="U4859" t="s">
        <v>39</v>
      </c>
      <c r="V4859" s="5">
        <f>data[[#This Row],[PriceUSD]]*data[[#This Row],[Quantity]]</f>
        <v>102.81</v>
      </c>
      <c r="W4859" s="7">
        <f>data[[#This Row],[OrderDate]] + TIME(VALUE(LEFT(data[[#This Row],[OrderTime]],2)), VALUE(RIGHT(data[[#This Row],[OrderTime]],2)), 0)</f>
        <v>45882.038888888892</v>
      </c>
      <c r="X4859" s="7">
        <f>_xlfn.MINIFS(data[OrderDateTime], data[CustomerName], data[[#This Row],[CustomerName]])</f>
        <v>45562.022916666669</v>
      </c>
      <c r="Y4859" t="str">
        <f>IF(data[[#This Row],[OrderDateTime]]=data[[#This Row],[FirstOrderDateTime]], "New", "Returning")</f>
        <v>Returning</v>
      </c>
      <c r="Z4859" s="7">
        <f>data[[#This Row],[DeliveryDate]] + data[[#This Row],[DeliveryTime]]</f>
        <v>45882.738888888889</v>
      </c>
      <c r="AA4859" s="7">
        <f>data[[#This Row],[OrderDateTime]] + 1</f>
        <v>45883.038888888892</v>
      </c>
      <c r="AB4859" s="7" t="str">
        <f>IF(data[[#This Row],[DeliveryDateTime]] &lt;= data[[#This Row],[SLADue]], "On Time", "Late")</f>
        <v>On Time</v>
      </c>
    </row>
    <row r="4860" spans="1:28" x14ac:dyDescent="0.2">
      <c r="A4860" t="s">
        <v>5410</v>
      </c>
      <c r="B4860" t="s">
        <v>19</v>
      </c>
      <c r="C4860" t="s">
        <v>49</v>
      </c>
      <c r="D4860" t="s">
        <v>50</v>
      </c>
      <c r="E4860" s="5">
        <v>26.38</v>
      </c>
      <c r="F4860" t="s">
        <v>74</v>
      </c>
      <c r="G4860">
        <v>1</v>
      </c>
      <c r="H4860" s="1">
        <v>45810</v>
      </c>
      <c r="I4860" s="1" t="str">
        <f>TEXT(data[[#This Row],[OrderDate]],"mmm")</f>
        <v>Jun</v>
      </c>
      <c r="J4860" s="6">
        <v>0.87638888888888888</v>
      </c>
      <c r="K4860" s="6" t="str">
        <f>TEXT(data[[#This Row],[OrderTime]],"h")</f>
        <v>21</v>
      </c>
      <c r="L4860" s="1">
        <v>45812</v>
      </c>
      <c r="M4860" s="6">
        <v>0.83194444444444449</v>
      </c>
      <c r="N4860" t="s">
        <v>23</v>
      </c>
      <c r="O4860" t="s">
        <v>678</v>
      </c>
      <c r="P4860" t="s">
        <v>25</v>
      </c>
      <c r="Q4860" t="s">
        <v>53</v>
      </c>
      <c r="R4860" t="s">
        <v>54</v>
      </c>
      <c r="S4860" t="s">
        <v>105</v>
      </c>
      <c r="T4860" t="s">
        <v>29</v>
      </c>
      <c r="U4860" t="s">
        <v>30</v>
      </c>
      <c r="V4860" s="5">
        <f>data[[#This Row],[PriceUSD]]*data[[#This Row],[Quantity]]</f>
        <v>26.38</v>
      </c>
      <c r="W4860" s="7">
        <f>data[[#This Row],[OrderDate]] + TIME(VALUE(LEFT(data[[#This Row],[OrderTime]],2)), VALUE(RIGHT(data[[#This Row],[OrderTime]],2)), 0)</f>
        <v>45810.061805555553</v>
      </c>
      <c r="X4860" s="7">
        <f>_xlfn.MINIFS(data[OrderDateTime], data[CustomerName], data[[#This Row],[CustomerName]])</f>
        <v>45520.015277777777</v>
      </c>
      <c r="Y4860" t="str">
        <f>IF(data[[#This Row],[OrderDateTime]]=data[[#This Row],[FirstOrderDateTime]], "New", "Returning")</f>
        <v>Returning</v>
      </c>
      <c r="Z4860" s="7">
        <f>data[[#This Row],[DeliveryDate]] + data[[#This Row],[DeliveryTime]]</f>
        <v>45812.831944444442</v>
      </c>
      <c r="AA4860" s="7">
        <f>data[[#This Row],[OrderDateTime]] + 1</f>
        <v>45811.061805555553</v>
      </c>
      <c r="AB4860" s="7" t="str">
        <f>IF(data[[#This Row],[DeliveryDateTime]] &lt;= data[[#This Row],[SLADue]], "On Time", "Late")</f>
        <v>Late</v>
      </c>
    </row>
    <row r="4861" spans="1:28" x14ac:dyDescent="0.2">
      <c r="A4861" t="s">
        <v>5411</v>
      </c>
      <c r="B4861" t="s">
        <v>19</v>
      </c>
      <c r="C4861" t="s">
        <v>79</v>
      </c>
      <c r="D4861" t="s">
        <v>80</v>
      </c>
      <c r="E4861" s="5">
        <v>28.49</v>
      </c>
      <c r="F4861" t="s">
        <v>81</v>
      </c>
      <c r="G4861">
        <v>3</v>
      </c>
      <c r="H4861" s="1">
        <v>45528</v>
      </c>
      <c r="I4861" s="1" t="str">
        <f>TEXT(data[[#This Row],[OrderDate]],"mmm")</f>
        <v>Aug</v>
      </c>
      <c r="J4861" s="6">
        <v>0.85347222222222219</v>
      </c>
      <c r="K4861" s="6" t="str">
        <f>TEXT(data[[#This Row],[OrderTime]],"h")</f>
        <v>20</v>
      </c>
      <c r="L4861" s="1">
        <v>45530</v>
      </c>
      <c r="M4861" s="6">
        <v>0.50347222222222221</v>
      </c>
      <c r="N4861" t="s">
        <v>88</v>
      </c>
      <c r="O4861" t="s">
        <v>322</v>
      </c>
      <c r="P4861" t="s">
        <v>25</v>
      </c>
      <c r="Q4861" t="s">
        <v>26</v>
      </c>
      <c r="R4861" t="s">
        <v>83</v>
      </c>
      <c r="S4861" t="s">
        <v>105</v>
      </c>
      <c r="T4861" t="s">
        <v>38</v>
      </c>
      <c r="U4861" t="s">
        <v>30</v>
      </c>
      <c r="V4861" s="5">
        <f>data[[#This Row],[PriceUSD]]*data[[#This Row],[Quantity]]</f>
        <v>85.47</v>
      </c>
      <c r="W4861" s="7">
        <f>data[[#This Row],[OrderDate]] + TIME(VALUE(LEFT(data[[#This Row],[OrderTime]],2)), VALUE(RIGHT(data[[#This Row],[OrderTime]],2)), 0)</f>
        <v>45528.015277777777</v>
      </c>
      <c r="X4861" s="7">
        <f>_xlfn.MINIFS(data[OrderDateTime], data[CustomerName], data[[#This Row],[CustomerName]])</f>
        <v>45508.015277777777</v>
      </c>
      <c r="Y4861" t="str">
        <f>IF(data[[#This Row],[OrderDateTime]]=data[[#This Row],[FirstOrderDateTime]], "New", "Returning")</f>
        <v>Returning</v>
      </c>
      <c r="Z4861" s="7">
        <f>data[[#This Row],[DeliveryDate]] + data[[#This Row],[DeliveryTime]]</f>
        <v>45530.503472222219</v>
      </c>
      <c r="AA4861" s="7">
        <f>data[[#This Row],[OrderDateTime]] + 1</f>
        <v>45529.015277777777</v>
      </c>
      <c r="AB4861" s="7" t="str">
        <f>IF(data[[#This Row],[DeliveryDateTime]] &lt;= data[[#This Row],[SLADue]], "On Time", "Late")</f>
        <v>Late</v>
      </c>
    </row>
    <row r="4862" spans="1:28" x14ac:dyDescent="0.2">
      <c r="A4862" t="s">
        <v>5412</v>
      </c>
      <c r="B4862" t="s">
        <v>19</v>
      </c>
      <c r="C4862" t="s">
        <v>41</v>
      </c>
      <c r="D4862" t="s">
        <v>42</v>
      </c>
      <c r="E4862" s="5">
        <v>34.46</v>
      </c>
      <c r="F4862" t="s">
        <v>182</v>
      </c>
      <c r="G4862">
        <v>1</v>
      </c>
      <c r="H4862" s="1">
        <v>45655</v>
      </c>
      <c r="I4862" s="1" t="str">
        <f>TEXT(data[[#This Row],[OrderDate]],"mmm")</f>
        <v>Dec</v>
      </c>
      <c r="J4862" s="6">
        <v>0.87361111111111112</v>
      </c>
      <c r="K4862" s="6" t="str">
        <f>TEXT(data[[#This Row],[OrderTime]],"h")</f>
        <v>20</v>
      </c>
      <c r="L4862" s="1">
        <v>45656</v>
      </c>
      <c r="M4862" s="6">
        <v>0.85763888888888884</v>
      </c>
      <c r="N4862" t="s">
        <v>175</v>
      </c>
      <c r="O4862" t="s">
        <v>527</v>
      </c>
      <c r="P4862" t="s">
        <v>25</v>
      </c>
      <c r="Q4862" t="s">
        <v>26</v>
      </c>
      <c r="R4862" t="s">
        <v>46</v>
      </c>
      <c r="S4862" t="s">
        <v>28</v>
      </c>
      <c r="T4862" t="s">
        <v>143</v>
      </c>
      <c r="U4862" t="s">
        <v>30</v>
      </c>
      <c r="V4862" s="5">
        <f>data[[#This Row],[PriceUSD]]*data[[#This Row],[Quantity]]</f>
        <v>34.46</v>
      </c>
      <c r="W4862" s="7">
        <f>data[[#This Row],[OrderDate]] + TIME(VALUE(LEFT(data[[#This Row],[OrderTime]],2)), VALUE(RIGHT(data[[#This Row],[OrderTime]],2)), 0)</f>
        <v>45655.007638888892</v>
      </c>
      <c r="X4862" s="7">
        <f>_xlfn.MINIFS(data[OrderDateTime], data[CustomerName], data[[#This Row],[CustomerName]])</f>
        <v>45525.046527777777</v>
      </c>
      <c r="Y4862" t="str">
        <f>IF(data[[#This Row],[OrderDateTime]]=data[[#This Row],[FirstOrderDateTime]], "New", "Returning")</f>
        <v>Returning</v>
      </c>
      <c r="Z4862" s="7">
        <f>data[[#This Row],[DeliveryDate]] + data[[#This Row],[DeliveryTime]]</f>
        <v>45656.857638888891</v>
      </c>
      <c r="AA4862" s="7">
        <f>data[[#This Row],[OrderDateTime]] + 1</f>
        <v>45656.007638888892</v>
      </c>
      <c r="AB4862" s="7" t="str">
        <f>IF(data[[#This Row],[DeliveryDateTime]] &lt;= data[[#This Row],[SLADue]], "On Time", "Late")</f>
        <v>Late</v>
      </c>
    </row>
    <row r="4863" spans="1:28" x14ac:dyDescent="0.2">
      <c r="A4863" t="s">
        <v>5413</v>
      </c>
      <c r="B4863" t="s">
        <v>19</v>
      </c>
      <c r="C4863" t="s">
        <v>117</v>
      </c>
      <c r="D4863" t="s">
        <v>118</v>
      </c>
      <c r="E4863" s="5">
        <v>78.239999999999995</v>
      </c>
      <c r="F4863" t="s">
        <v>182</v>
      </c>
      <c r="G4863">
        <v>1</v>
      </c>
      <c r="H4863" s="1">
        <v>45727</v>
      </c>
      <c r="I4863" s="1" t="str">
        <f>TEXT(data[[#This Row],[OrderDate]],"mmm")</f>
        <v>Mar</v>
      </c>
      <c r="J4863" s="6">
        <v>0.68125000000000002</v>
      </c>
      <c r="K4863" s="6" t="str">
        <f>TEXT(data[[#This Row],[OrderTime]],"h")</f>
        <v>16</v>
      </c>
      <c r="L4863" s="1">
        <v>45728</v>
      </c>
      <c r="M4863" s="6">
        <v>0.68125000000000002</v>
      </c>
      <c r="N4863" t="s">
        <v>131</v>
      </c>
      <c r="O4863" t="s">
        <v>464</v>
      </c>
      <c r="P4863" t="s">
        <v>133</v>
      </c>
      <c r="Q4863" t="s">
        <v>26</v>
      </c>
      <c r="R4863" t="s">
        <v>66</v>
      </c>
      <c r="S4863" t="s">
        <v>28</v>
      </c>
      <c r="T4863" t="s">
        <v>38</v>
      </c>
      <c r="U4863" t="s">
        <v>30</v>
      </c>
      <c r="V4863" s="5">
        <f>data[[#This Row],[PriceUSD]]*data[[#This Row],[Quantity]]</f>
        <v>78.239999999999995</v>
      </c>
      <c r="W4863" s="7">
        <f>data[[#This Row],[OrderDate]] + TIME(VALUE(LEFT(data[[#This Row],[OrderTime]],2)), VALUE(RIGHT(data[[#This Row],[OrderTime]],2)), 0)</f>
        <v>45727.017361111109</v>
      </c>
      <c r="X4863" s="7">
        <f>_xlfn.MINIFS(data[OrderDateTime], data[CustomerName], data[[#This Row],[CustomerName]])</f>
        <v>45512.054166666669</v>
      </c>
      <c r="Y4863" t="str">
        <f>IF(data[[#This Row],[OrderDateTime]]=data[[#This Row],[FirstOrderDateTime]], "New", "Returning")</f>
        <v>Returning</v>
      </c>
      <c r="Z4863" s="7">
        <f>data[[#This Row],[DeliveryDate]] + data[[#This Row],[DeliveryTime]]</f>
        <v>45728.681250000001</v>
      </c>
      <c r="AA4863" s="7">
        <f>data[[#This Row],[OrderDateTime]] + 1</f>
        <v>45728.017361111109</v>
      </c>
      <c r="AB4863" s="7" t="str">
        <f>IF(data[[#This Row],[DeliveryDateTime]] &lt;= data[[#This Row],[SLADue]], "On Time", "Late")</f>
        <v>Late</v>
      </c>
    </row>
    <row r="4864" spans="1:28" x14ac:dyDescent="0.2">
      <c r="A4864" t="s">
        <v>5414</v>
      </c>
      <c r="B4864" t="s">
        <v>19</v>
      </c>
      <c r="C4864" t="s">
        <v>126</v>
      </c>
      <c r="D4864" t="s">
        <v>127</v>
      </c>
      <c r="E4864" s="5">
        <v>22.39</v>
      </c>
      <c r="F4864" t="s">
        <v>56</v>
      </c>
      <c r="G4864">
        <v>1</v>
      </c>
      <c r="H4864" s="1">
        <v>45517</v>
      </c>
      <c r="I4864" s="1" t="str">
        <f>TEXT(data[[#This Row],[OrderDate]],"mmm")</f>
        <v>Aug</v>
      </c>
      <c r="J4864" s="6">
        <v>0.45208333333333334</v>
      </c>
      <c r="K4864" s="6" t="str">
        <f>TEXT(data[[#This Row],[OrderTime]],"h")</f>
        <v>10</v>
      </c>
      <c r="L4864" s="1">
        <v>45518</v>
      </c>
      <c r="M4864" s="6">
        <v>0.70208333333333328</v>
      </c>
      <c r="N4864" t="s">
        <v>44</v>
      </c>
      <c r="O4864" t="s">
        <v>1499</v>
      </c>
      <c r="P4864" t="s">
        <v>25</v>
      </c>
      <c r="Q4864" t="s">
        <v>53</v>
      </c>
      <c r="R4864" t="s">
        <v>129</v>
      </c>
      <c r="S4864" t="s">
        <v>28</v>
      </c>
      <c r="T4864" t="s">
        <v>38</v>
      </c>
      <c r="U4864" t="s">
        <v>30</v>
      </c>
      <c r="V4864" s="5">
        <f>data[[#This Row],[PriceUSD]]*data[[#This Row],[Quantity]]</f>
        <v>22.39</v>
      </c>
      <c r="W4864" s="7">
        <f>data[[#This Row],[OrderDate]] + TIME(VALUE(LEFT(data[[#This Row],[OrderTime]],2)), VALUE(RIGHT(data[[#This Row],[OrderTime]],2)), 0)</f>
        <v>45517.022916666669</v>
      </c>
      <c r="X4864" s="7">
        <f>_xlfn.MINIFS(data[OrderDateTime], data[CustomerName], data[[#This Row],[CustomerName]])</f>
        <v>45517.022916666669</v>
      </c>
      <c r="Y4864" t="str">
        <f>IF(data[[#This Row],[OrderDateTime]]=data[[#This Row],[FirstOrderDateTime]], "New", "Returning")</f>
        <v>New</v>
      </c>
      <c r="Z4864" s="7">
        <f>data[[#This Row],[DeliveryDate]] + data[[#This Row],[DeliveryTime]]</f>
        <v>45518.70208333333</v>
      </c>
      <c r="AA4864" s="7">
        <f>data[[#This Row],[OrderDateTime]] + 1</f>
        <v>45518.022916666669</v>
      </c>
      <c r="AB4864" s="7" t="str">
        <f>IF(data[[#This Row],[DeliveryDateTime]] &lt;= data[[#This Row],[SLADue]], "On Time", "Late")</f>
        <v>Late</v>
      </c>
    </row>
    <row r="4865" spans="1:28" x14ac:dyDescent="0.2">
      <c r="A4865" t="s">
        <v>5415</v>
      </c>
      <c r="B4865" t="s">
        <v>19</v>
      </c>
      <c r="C4865" t="s">
        <v>69</v>
      </c>
      <c r="D4865" t="s">
        <v>70</v>
      </c>
      <c r="E4865" s="5">
        <v>49.73</v>
      </c>
      <c r="F4865" t="s">
        <v>74</v>
      </c>
      <c r="G4865">
        <v>2</v>
      </c>
      <c r="H4865" s="1">
        <v>45641</v>
      </c>
      <c r="I4865" s="1" t="str">
        <f>TEXT(data[[#This Row],[OrderDate]],"mmm")</f>
        <v>Dec</v>
      </c>
      <c r="J4865" s="6">
        <v>0.75694444444444442</v>
      </c>
      <c r="K4865" s="6" t="str">
        <f>TEXT(data[[#This Row],[OrderTime]],"h")</f>
        <v>18</v>
      </c>
      <c r="L4865" s="1">
        <v>45642</v>
      </c>
      <c r="M4865" s="6">
        <v>0.75694444444444442</v>
      </c>
      <c r="N4865" t="s">
        <v>112</v>
      </c>
      <c r="O4865" t="s">
        <v>616</v>
      </c>
      <c r="P4865" t="s">
        <v>36</v>
      </c>
      <c r="Q4865" t="s">
        <v>53</v>
      </c>
      <c r="R4865" t="s">
        <v>37</v>
      </c>
      <c r="S4865" t="s">
        <v>28</v>
      </c>
      <c r="T4865" t="s">
        <v>29</v>
      </c>
      <c r="U4865" t="s">
        <v>67</v>
      </c>
      <c r="V4865" s="5">
        <f>data[[#This Row],[PriceUSD]]*data[[#This Row],[Quantity]]</f>
        <v>99.46</v>
      </c>
      <c r="W4865" s="7">
        <f>data[[#This Row],[OrderDate]] + TIME(VALUE(LEFT(data[[#This Row],[OrderTime]],2)), VALUE(RIGHT(data[[#This Row],[OrderTime]],2)), 0)</f>
        <v>45641.030555555553</v>
      </c>
      <c r="X4865" s="7">
        <f>_xlfn.MINIFS(data[OrderDateTime], data[CustomerName], data[[#This Row],[CustomerName]])</f>
        <v>45556.022916666669</v>
      </c>
      <c r="Y4865" t="str">
        <f>IF(data[[#This Row],[OrderDateTime]]=data[[#This Row],[FirstOrderDateTime]], "New", "Returning")</f>
        <v>Returning</v>
      </c>
      <c r="Z4865" s="7">
        <f>data[[#This Row],[DeliveryDate]] + data[[#This Row],[DeliveryTime]]</f>
        <v>45642.756944444445</v>
      </c>
      <c r="AA4865" s="7">
        <f>data[[#This Row],[OrderDateTime]] + 1</f>
        <v>45642.030555555553</v>
      </c>
      <c r="AB4865" s="7" t="str">
        <f>IF(data[[#This Row],[DeliveryDateTime]] &lt;= data[[#This Row],[SLADue]], "On Time", "Late")</f>
        <v>Late</v>
      </c>
    </row>
    <row r="4866" spans="1:28" x14ac:dyDescent="0.2">
      <c r="A4866" t="s">
        <v>5416</v>
      </c>
      <c r="B4866" t="s">
        <v>19</v>
      </c>
      <c r="C4866" t="s">
        <v>190</v>
      </c>
      <c r="D4866" t="s">
        <v>191</v>
      </c>
      <c r="E4866" s="5">
        <v>27.17</v>
      </c>
      <c r="F4866" t="s">
        <v>71</v>
      </c>
      <c r="G4866">
        <v>3</v>
      </c>
      <c r="H4866" s="1">
        <v>45788</v>
      </c>
      <c r="I4866" s="1" t="str">
        <f>TEXT(data[[#This Row],[OrderDate]],"mmm")</f>
        <v>May</v>
      </c>
      <c r="J4866" s="6">
        <v>0.80138888888888893</v>
      </c>
      <c r="K4866" s="6" t="str">
        <f>TEXT(data[[#This Row],[OrderTime]],"h")</f>
        <v>19</v>
      </c>
      <c r="L4866" s="1">
        <v>45789</v>
      </c>
      <c r="M4866" s="6">
        <v>0.80972222222222223</v>
      </c>
      <c r="N4866" t="s">
        <v>112</v>
      </c>
      <c r="O4866" t="s">
        <v>835</v>
      </c>
      <c r="P4866" t="s">
        <v>36</v>
      </c>
      <c r="Q4866" t="s">
        <v>26</v>
      </c>
      <c r="R4866" t="s">
        <v>192</v>
      </c>
      <c r="S4866" t="s">
        <v>28</v>
      </c>
      <c r="T4866" t="s">
        <v>136</v>
      </c>
      <c r="U4866" t="s">
        <v>30</v>
      </c>
      <c r="V4866" s="5">
        <f>data[[#This Row],[PriceUSD]]*data[[#This Row],[Quantity]]</f>
        <v>81.510000000000005</v>
      </c>
      <c r="W4866" s="7">
        <f>data[[#This Row],[OrderDate]] + TIME(VALUE(LEFT(data[[#This Row],[OrderTime]],2)), VALUE(RIGHT(data[[#This Row],[OrderTime]],2)), 0)</f>
        <v>45788.061805555553</v>
      </c>
      <c r="X4866" s="7">
        <f>_xlfn.MINIFS(data[OrderDateTime], data[CustomerName], data[[#This Row],[CustomerName]])</f>
        <v>45512.054166666669</v>
      </c>
      <c r="Y4866" t="str">
        <f>IF(data[[#This Row],[OrderDateTime]]=data[[#This Row],[FirstOrderDateTime]], "New", "Returning")</f>
        <v>Returning</v>
      </c>
      <c r="Z4866" s="7">
        <f>data[[#This Row],[DeliveryDate]] + data[[#This Row],[DeliveryTime]]</f>
        <v>45789.80972222222</v>
      </c>
      <c r="AA4866" s="7">
        <f>data[[#This Row],[OrderDateTime]] + 1</f>
        <v>45789.061805555553</v>
      </c>
      <c r="AB4866" s="7" t="str">
        <f>IF(data[[#This Row],[DeliveryDateTime]] &lt;= data[[#This Row],[SLADue]], "On Time", "Late")</f>
        <v>Late</v>
      </c>
    </row>
    <row r="4867" spans="1:28" x14ac:dyDescent="0.2">
      <c r="A4867" t="s">
        <v>5417</v>
      </c>
      <c r="B4867" t="s">
        <v>19</v>
      </c>
      <c r="C4867" t="s">
        <v>79</v>
      </c>
      <c r="D4867" t="s">
        <v>80</v>
      </c>
      <c r="E4867" s="5">
        <v>29.49</v>
      </c>
      <c r="F4867" t="s">
        <v>81</v>
      </c>
      <c r="G4867">
        <v>1</v>
      </c>
      <c r="H4867" s="1">
        <v>45844</v>
      </c>
      <c r="I4867" s="1" t="str">
        <f>TEXT(data[[#This Row],[OrderDate]],"mmm")</f>
        <v>Jul</v>
      </c>
      <c r="J4867" s="6">
        <v>0.6694444444444444</v>
      </c>
      <c r="K4867" s="6" t="str">
        <f>TEXT(data[[#This Row],[OrderTime]],"h")</f>
        <v>16</v>
      </c>
      <c r="L4867" s="1">
        <v>45845</v>
      </c>
      <c r="M4867" s="6">
        <v>0.7944444444444444</v>
      </c>
      <c r="N4867" t="s">
        <v>64</v>
      </c>
      <c r="O4867" t="s">
        <v>140</v>
      </c>
      <c r="P4867" t="s">
        <v>25</v>
      </c>
      <c r="Q4867" t="s">
        <v>53</v>
      </c>
      <c r="R4867" t="s">
        <v>83</v>
      </c>
      <c r="S4867" t="s">
        <v>28</v>
      </c>
      <c r="T4867" t="s">
        <v>38</v>
      </c>
      <c r="U4867" t="s">
        <v>30</v>
      </c>
      <c r="V4867" s="5">
        <f>data[[#This Row],[PriceUSD]]*data[[#This Row],[Quantity]]</f>
        <v>29.49</v>
      </c>
      <c r="W4867" s="7">
        <f>data[[#This Row],[OrderDate]] + TIME(VALUE(LEFT(data[[#This Row],[OrderTime]],2)), VALUE(RIGHT(data[[#This Row],[OrderTime]],2)), 0)</f>
        <v>45844.030555555553</v>
      </c>
      <c r="X4867" s="7">
        <f>_xlfn.MINIFS(data[OrderDateTime], data[CustomerName], data[[#This Row],[CustomerName]])</f>
        <v>45545.046527777777</v>
      </c>
      <c r="Y4867" t="str">
        <f>IF(data[[#This Row],[OrderDateTime]]=data[[#This Row],[FirstOrderDateTime]], "New", "Returning")</f>
        <v>Returning</v>
      </c>
      <c r="Z4867" s="7">
        <f>data[[#This Row],[DeliveryDate]] + data[[#This Row],[DeliveryTime]]</f>
        <v>45845.794444444444</v>
      </c>
      <c r="AA4867" s="7">
        <f>data[[#This Row],[OrderDateTime]] + 1</f>
        <v>45845.030555555553</v>
      </c>
      <c r="AB4867" s="7" t="str">
        <f>IF(data[[#This Row],[DeliveryDateTime]] &lt;= data[[#This Row],[SLADue]], "On Time", "Late")</f>
        <v>Late</v>
      </c>
    </row>
    <row r="4868" spans="1:28" x14ac:dyDescent="0.2">
      <c r="A4868" t="s">
        <v>5418</v>
      </c>
      <c r="B4868" t="s">
        <v>19</v>
      </c>
      <c r="C4868" t="s">
        <v>69</v>
      </c>
      <c r="D4868" t="s">
        <v>70</v>
      </c>
      <c r="E4868" s="5">
        <v>55.87</v>
      </c>
      <c r="F4868" t="s">
        <v>56</v>
      </c>
      <c r="G4868">
        <v>1</v>
      </c>
      <c r="H4868" s="1">
        <v>45798</v>
      </c>
      <c r="I4868" s="1" t="str">
        <f>TEXT(data[[#This Row],[OrderDate]],"mmm")</f>
        <v>May</v>
      </c>
      <c r="J4868" s="6">
        <v>0.75902777777777775</v>
      </c>
      <c r="K4868" s="6" t="str">
        <f>TEXT(data[[#This Row],[OrderTime]],"h")</f>
        <v>18</v>
      </c>
      <c r="L4868" s="1">
        <v>45799</v>
      </c>
      <c r="M4868" s="6">
        <v>0.80069444444444449</v>
      </c>
      <c r="N4868" t="s">
        <v>23</v>
      </c>
      <c r="O4868" t="s">
        <v>373</v>
      </c>
      <c r="P4868" t="s">
        <v>25</v>
      </c>
      <c r="Q4868" t="s">
        <v>26</v>
      </c>
      <c r="R4868" t="s">
        <v>37</v>
      </c>
      <c r="S4868" t="s">
        <v>28</v>
      </c>
      <c r="T4868" t="s">
        <v>29</v>
      </c>
      <c r="U4868" t="s">
        <v>30</v>
      </c>
      <c r="V4868" s="5">
        <f>data[[#This Row],[PriceUSD]]*data[[#This Row],[Quantity]]</f>
        <v>55.87</v>
      </c>
      <c r="W4868" s="7">
        <f>data[[#This Row],[OrderDate]] + TIME(VALUE(LEFT(data[[#This Row],[OrderTime]],2)), VALUE(RIGHT(data[[#This Row],[OrderTime]],2)), 0)</f>
        <v>45798.054166666669</v>
      </c>
      <c r="X4868" s="7">
        <f>_xlfn.MINIFS(data[OrderDateTime], data[CustomerName], data[[#This Row],[CustomerName]])</f>
        <v>45529.054166666669</v>
      </c>
      <c r="Y4868" t="str">
        <f>IF(data[[#This Row],[OrderDateTime]]=data[[#This Row],[FirstOrderDateTime]], "New", "Returning")</f>
        <v>Returning</v>
      </c>
      <c r="Z4868" s="7">
        <f>data[[#This Row],[DeliveryDate]] + data[[#This Row],[DeliveryTime]]</f>
        <v>45799.800694444442</v>
      </c>
      <c r="AA4868" s="7">
        <f>data[[#This Row],[OrderDateTime]] + 1</f>
        <v>45799.054166666669</v>
      </c>
      <c r="AB4868" s="7" t="str">
        <f>IF(data[[#This Row],[DeliveryDateTime]] &lt;= data[[#This Row],[SLADue]], "On Time", "Late")</f>
        <v>Late</v>
      </c>
    </row>
    <row r="4869" spans="1:28" x14ac:dyDescent="0.2">
      <c r="A4869" t="s">
        <v>5419</v>
      </c>
      <c r="B4869" t="s">
        <v>19</v>
      </c>
      <c r="C4869" t="s">
        <v>32</v>
      </c>
      <c r="D4869" t="s">
        <v>33</v>
      </c>
      <c r="E4869" s="5">
        <v>48.96</v>
      </c>
      <c r="F4869" t="s">
        <v>22</v>
      </c>
      <c r="G4869">
        <v>2</v>
      </c>
      <c r="H4869" s="1">
        <v>45548</v>
      </c>
      <c r="I4869" s="1" t="str">
        <f>TEXT(data[[#This Row],[OrderDate]],"mmm")</f>
        <v>Sep</v>
      </c>
      <c r="J4869" s="6">
        <v>0.4597222222222222</v>
      </c>
      <c r="K4869" s="6" t="str">
        <f>TEXT(data[[#This Row],[OrderTime]],"h")</f>
        <v>11</v>
      </c>
      <c r="L4869" s="1">
        <v>45548</v>
      </c>
      <c r="M4869" s="6">
        <v>0.66805555555555551</v>
      </c>
      <c r="N4869" t="s">
        <v>208</v>
      </c>
      <c r="O4869" t="s">
        <v>159</v>
      </c>
      <c r="P4869" t="s">
        <v>202</v>
      </c>
      <c r="Q4869" t="s">
        <v>26</v>
      </c>
      <c r="R4869" t="s">
        <v>37</v>
      </c>
      <c r="S4869" t="s">
        <v>47</v>
      </c>
      <c r="T4869" t="s">
        <v>38</v>
      </c>
      <c r="U4869" t="s">
        <v>30</v>
      </c>
      <c r="V4869" s="5">
        <f>data[[#This Row],[PriceUSD]]*data[[#This Row],[Quantity]]</f>
        <v>97.92</v>
      </c>
      <c r="W4869" s="7">
        <f>data[[#This Row],[OrderDate]] + TIME(VALUE(LEFT(data[[#This Row],[OrderTime]],2)), VALUE(RIGHT(data[[#This Row],[OrderTime]],2)), 0)</f>
        <v>45548.015277777777</v>
      </c>
      <c r="X4869" s="7">
        <f>_xlfn.MINIFS(data[OrderDateTime], data[CustomerName], data[[#This Row],[CustomerName]])</f>
        <v>45548.015277777777</v>
      </c>
      <c r="Y4869" t="str">
        <f>IF(data[[#This Row],[OrderDateTime]]=data[[#This Row],[FirstOrderDateTime]], "New", "Returning")</f>
        <v>New</v>
      </c>
      <c r="Z4869" s="7">
        <f>data[[#This Row],[DeliveryDate]] + data[[#This Row],[DeliveryTime]]</f>
        <v>45548.668055555558</v>
      </c>
      <c r="AA4869" s="7">
        <f>data[[#This Row],[OrderDateTime]] + 1</f>
        <v>45549.015277777777</v>
      </c>
      <c r="AB4869" s="7" t="str">
        <f>IF(data[[#This Row],[DeliveryDateTime]] &lt;= data[[#This Row],[SLADue]], "On Time", "Late")</f>
        <v>On Time</v>
      </c>
    </row>
    <row r="4870" spans="1:28" x14ac:dyDescent="0.2">
      <c r="A4870" t="s">
        <v>5420</v>
      </c>
      <c r="B4870" t="s">
        <v>19</v>
      </c>
      <c r="C4870" t="s">
        <v>92</v>
      </c>
      <c r="D4870" t="s">
        <v>93</v>
      </c>
      <c r="E4870" s="5">
        <v>88.23</v>
      </c>
      <c r="F4870" t="s">
        <v>81</v>
      </c>
      <c r="G4870">
        <v>1</v>
      </c>
      <c r="H4870" s="1">
        <v>45594</v>
      </c>
      <c r="I4870" s="1" t="str">
        <f>TEXT(data[[#This Row],[OrderDate]],"mmm")</f>
        <v>Oct</v>
      </c>
      <c r="J4870" s="6">
        <v>0.86458333333333337</v>
      </c>
      <c r="K4870" s="6" t="str">
        <f>TEXT(data[[#This Row],[OrderTime]],"h")</f>
        <v>20</v>
      </c>
      <c r="L4870" s="1">
        <v>45596</v>
      </c>
      <c r="M4870" s="6">
        <v>0.46736111111111112</v>
      </c>
      <c r="N4870" t="s">
        <v>131</v>
      </c>
      <c r="O4870" t="s">
        <v>888</v>
      </c>
      <c r="P4870" t="s">
        <v>133</v>
      </c>
      <c r="Q4870" t="s">
        <v>53</v>
      </c>
      <c r="R4870" t="s">
        <v>66</v>
      </c>
      <c r="S4870" t="s">
        <v>105</v>
      </c>
      <c r="T4870" t="s">
        <v>38</v>
      </c>
      <c r="U4870" t="s">
        <v>39</v>
      </c>
      <c r="V4870" s="5">
        <f>data[[#This Row],[PriceUSD]]*data[[#This Row],[Quantity]]</f>
        <v>88.23</v>
      </c>
      <c r="W4870" s="7">
        <f>data[[#This Row],[OrderDate]] + TIME(VALUE(LEFT(data[[#This Row],[OrderTime]],2)), VALUE(RIGHT(data[[#This Row],[OrderTime]],2)), 0)</f>
        <v>45594.022916666669</v>
      </c>
      <c r="X4870" s="7">
        <f>_xlfn.MINIFS(data[OrderDateTime], data[CustomerName], data[[#This Row],[CustomerName]])</f>
        <v>45530.007638888892</v>
      </c>
      <c r="Y4870" t="str">
        <f>IF(data[[#This Row],[OrderDateTime]]=data[[#This Row],[FirstOrderDateTime]], "New", "Returning")</f>
        <v>Returning</v>
      </c>
      <c r="Z4870" s="7">
        <f>data[[#This Row],[DeliveryDate]] + data[[#This Row],[DeliveryTime]]</f>
        <v>45596.467361111114</v>
      </c>
      <c r="AA4870" s="7">
        <f>data[[#This Row],[OrderDateTime]] + 1</f>
        <v>45595.022916666669</v>
      </c>
      <c r="AB4870" s="7" t="str">
        <f>IF(data[[#This Row],[DeliveryDateTime]] &lt;= data[[#This Row],[SLADue]], "On Time", "Late")</f>
        <v>Late</v>
      </c>
    </row>
    <row r="4871" spans="1:28" x14ac:dyDescent="0.2">
      <c r="A4871" t="s">
        <v>5421</v>
      </c>
      <c r="B4871" t="s">
        <v>19</v>
      </c>
      <c r="C4871" t="s">
        <v>110</v>
      </c>
      <c r="D4871" t="s">
        <v>111</v>
      </c>
      <c r="E4871" s="5">
        <v>10.32</v>
      </c>
      <c r="F4871" t="s">
        <v>87</v>
      </c>
      <c r="G4871">
        <v>1</v>
      </c>
      <c r="H4871" s="1">
        <v>45786</v>
      </c>
      <c r="I4871" s="1" t="str">
        <f>TEXT(data[[#This Row],[OrderDate]],"mmm")</f>
        <v>May</v>
      </c>
      <c r="J4871" s="6">
        <v>0.66805555555555551</v>
      </c>
      <c r="K4871" s="6" t="str">
        <f>TEXT(data[[#This Row],[OrderTime]],"h")</f>
        <v>16</v>
      </c>
      <c r="L4871" s="1">
        <v>45787</v>
      </c>
      <c r="M4871" s="6">
        <v>0.79305555555555551</v>
      </c>
      <c r="N4871" t="s">
        <v>57</v>
      </c>
      <c r="O4871" t="s">
        <v>601</v>
      </c>
      <c r="P4871" t="s">
        <v>25</v>
      </c>
      <c r="Q4871" t="s">
        <v>53</v>
      </c>
      <c r="R4871" t="s">
        <v>114</v>
      </c>
      <c r="S4871" t="s">
        <v>28</v>
      </c>
      <c r="T4871" t="s">
        <v>38</v>
      </c>
      <c r="U4871" t="s">
        <v>67</v>
      </c>
      <c r="V4871" s="5">
        <f>data[[#This Row],[PriceUSD]]*data[[#This Row],[Quantity]]</f>
        <v>10.32</v>
      </c>
      <c r="W4871" s="7">
        <f>data[[#This Row],[OrderDate]] + TIME(VALUE(LEFT(data[[#This Row],[OrderTime]],2)), VALUE(RIGHT(data[[#This Row],[OrderTime]],2)), 0)</f>
        <v>45786.038888888892</v>
      </c>
      <c r="X4871" s="7">
        <f>_xlfn.MINIFS(data[OrderDateTime], data[CustomerName], data[[#This Row],[CustomerName]])</f>
        <v>45605.030555555553</v>
      </c>
      <c r="Y4871" t="str">
        <f>IF(data[[#This Row],[OrderDateTime]]=data[[#This Row],[FirstOrderDateTime]], "New", "Returning")</f>
        <v>Returning</v>
      </c>
      <c r="Z4871" s="7">
        <f>data[[#This Row],[DeliveryDate]] + data[[#This Row],[DeliveryTime]]</f>
        <v>45787.793055555558</v>
      </c>
      <c r="AA4871" s="7">
        <f>data[[#This Row],[OrderDateTime]] + 1</f>
        <v>45787.038888888892</v>
      </c>
      <c r="AB4871" s="7" t="str">
        <f>IF(data[[#This Row],[DeliveryDateTime]] &lt;= data[[#This Row],[SLADue]], "On Time", "Late")</f>
        <v>Late</v>
      </c>
    </row>
    <row r="4872" spans="1:28" x14ac:dyDescent="0.2">
      <c r="A4872" t="s">
        <v>5422</v>
      </c>
      <c r="B4872" t="s">
        <v>19</v>
      </c>
      <c r="C4872" t="s">
        <v>391</v>
      </c>
      <c r="D4872" t="s">
        <v>392</v>
      </c>
      <c r="E4872" s="5">
        <v>17.22</v>
      </c>
      <c r="F4872" t="s">
        <v>43</v>
      </c>
      <c r="G4872">
        <v>1</v>
      </c>
      <c r="H4872" s="1">
        <v>45833</v>
      </c>
      <c r="I4872" s="1" t="str">
        <f>TEXT(data[[#This Row],[OrderDate]],"mmm")</f>
        <v>Jun</v>
      </c>
      <c r="J4872" s="6">
        <v>0.88541666666666663</v>
      </c>
      <c r="K4872" s="6" t="str">
        <f>TEXT(data[[#This Row],[OrderTime]],"h")</f>
        <v>21</v>
      </c>
      <c r="L4872" s="1">
        <v>45834</v>
      </c>
      <c r="M4872" s="6">
        <v>0.51527777777777772</v>
      </c>
      <c r="N4872" t="s">
        <v>170</v>
      </c>
      <c r="O4872" t="s">
        <v>688</v>
      </c>
      <c r="P4872" t="s">
        <v>36</v>
      </c>
      <c r="Q4872" t="s">
        <v>53</v>
      </c>
      <c r="R4872" t="s">
        <v>394</v>
      </c>
      <c r="S4872" t="s">
        <v>28</v>
      </c>
      <c r="T4872" t="s">
        <v>38</v>
      </c>
      <c r="U4872" t="s">
        <v>67</v>
      </c>
      <c r="V4872" s="5">
        <f>data[[#This Row],[PriceUSD]]*data[[#This Row],[Quantity]]</f>
        <v>17.22</v>
      </c>
      <c r="W4872" s="7">
        <f>data[[#This Row],[OrderDate]] + TIME(VALUE(LEFT(data[[#This Row],[OrderTime]],2)), VALUE(RIGHT(data[[#This Row],[OrderTime]],2)), 0)</f>
        <v>45833.046527777777</v>
      </c>
      <c r="X4872" s="7">
        <f>_xlfn.MINIFS(data[OrderDateTime], data[CustomerName], data[[#This Row],[CustomerName]])</f>
        <v>45535.022916666669</v>
      </c>
      <c r="Y4872" t="str">
        <f>IF(data[[#This Row],[OrderDateTime]]=data[[#This Row],[FirstOrderDateTime]], "New", "Returning")</f>
        <v>Returning</v>
      </c>
      <c r="Z4872" s="7">
        <f>data[[#This Row],[DeliveryDate]] + data[[#This Row],[DeliveryTime]]</f>
        <v>45834.515277777777</v>
      </c>
      <c r="AA4872" s="7">
        <f>data[[#This Row],[OrderDateTime]] + 1</f>
        <v>45834.046527777777</v>
      </c>
      <c r="AB4872" s="7" t="str">
        <f>IF(data[[#This Row],[DeliveryDateTime]] &lt;= data[[#This Row],[SLADue]], "On Time", "Late")</f>
        <v>Late</v>
      </c>
    </row>
    <row r="4873" spans="1:28" x14ac:dyDescent="0.2">
      <c r="A4873" t="s">
        <v>5423</v>
      </c>
      <c r="B4873" t="s">
        <v>19</v>
      </c>
      <c r="C4873" t="s">
        <v>69</v>
      </c>
      <c r="D4873" t="s">
        <v>70</v>
      </c>
      <c r="E4873" s="5">
        <v>53.88</v>
      </c>
      <c r="F4873" t="s">
        <v>56</v>
      </c>
      <c r="G4873">
        <v>1</v>
      </c>
      <c r="H4873" s="1">
        <v>45799</v>
      </c>
      <c r="I4873" s="1" t="str">
        <f>TEXT(data[[#This Row],[OrderDate]],"mmm")</f>
        <v>May</v>
      </c>
      <c r="J4873" s="6">
        <v>0.54652777777777772</v>
      </c>
      <c r="K4873" s="6" t="str">
        <f>TEXT(data[[#This Row],[OrderTime]],"h")</f>
        <v>13</v>
      </c>
      <c r="L4873" s="1">
        <v>45799</v>
      </c>
      <c r="M4873" s="6">
        <v>0.79652777777777772</v>
      </c>
      <c r="N4873" t="s">
        <v>175</v>
      </c>
      <c r="O4873" t="s">
        <v>362</v>
      </c>
      <c r="P4873" t="s">
        <v>25</v>
      </c>
      <c r="Q4873" t="s">
        <v>53</v>
      </c>
      <c r="R4873" t="s">
        <v>37</v>
      </c>
      <c r="S4873" t="s">
        <v>47</v>
      </c>
      <c r="T4873" t="s">
        <v>136</v>
      </c>
      <c r="U4873" t="s">
        <v>39</v>
      </c>
      <c r="V4873" s="5">
        <f>data[[#This Row],[PriceUSD]]*data[[#This Row],[Quantity]]</f>
        <v>53.88</v>
      </c>
      <c r="W4873" s="7">
        <f>data[[#This Row],[OrderDate]] + TIME(VALUE(LEFT(data[[#This Row],[OrderTime]],2)), VALUE(RIGHT(data[[#This Row],[OrderTime]],2)), 0)</f>
        <v>45799.054166666669</v>
      </c>
      <c r="X4873" s="7">
        <f>_xlfn.MINIFS(data[OrderDateTime], data[CustomerName], data[[#This Row],[CustomerName]])</f>
        <v>45532.046527777777</v>
      </c>
      <c r="Y4873" t="str">
        <f>IF(data[[#This Row],[OrderDateTime]]=data[[#This Row],[FirstOrderDateTime]], "New", "Returning")</f>
        <v>Returning</v>
      </c>
      <c r="Z4873" s="7">
        <f>data[[#This Row],[DeliveryDate]] + data[[#This Row],[DeliveryTime]]</f>
        <v>45799.796527777777</v>
      </c>
      <c r="AA4873" s="7">
        <f>data[[#This Row],[OrderDateTime]] + 1</f>
        <v>45800.054166666669</v>
      </c>
      <c r="AB4873" s="7" t="str">
        <f>IF(data[[#This Row],[DeliveryDateTime]] &lt;= data[[#This Row],[SLADue]], "On Time", "Late")</f>
        <v>On Time</v>
      </c>
    </row>
    <row r="4874" spans="1:28" x14ac:dyDescent="0.2">
      <c r="A4874" t="s">
        <v>5424</v>
      </c>
      <c r="B4874" t="s">
        <v>19</v>
      </c>
      <c r="C4874" t="s">
        <v>20</v>
      </c>
      <c r="D4874" t="s">
        <v>21</v>
      </c>
      <c r="E4874" s="5">
        <v>18.37</v>
      </c>
      <c r="F4874" t="s">
        <v>22</v>
      </c>
      <c r="G4874">
        <v>1</v>
      </c>
      <c r="H4874" s="1">
        <v>45794</v>
      </c>
      <c r="I4874" s="1" t="str">
        <f>TEXT(data[[#This Row],[OrderDate]],"mmm")</f>
        <v>May</v>
      </c>
      <c r="J4874" s="6">
        <v>0.58958333333333335</v>
      </c>
      <c r="K4874" s="6" t="str">
        <f>TEXT(data[[#This Row],[OrderTime]],"h")</f>
        <v>14</v>
      </c>
      <c r="L4874" s="1">
        <v>45795</v>
      </c>
      <c r="M4874" s="6">
        <v>0.75624999999999998</v>
      </c>
      <c r="N4874" t="s">
        <v>112</v>
      </c>
      <c r="O4874" t="s">
        <v>812</v>
      </c>
      <c r="P4874" t="s">
        <v>36</v>
      </c>
      <c r="Q4874" t="s">
        <v>26</v>
      </c>
      <c r="R4874" t="s">
        <v>27</v>
      </c>
      <c r="S4874" t="s">
        <v>28</v>
      </c>
      <c r="T4874" t="s">
        <v>29</v>
      </c>
      <c r="U4874" t="s">
        <v>30</v>
      </c>
      <c r="V4874" s="5">
        <f>data[[#This Row],[PriceUSD]]*data[[#This Row],[Quantity]]</f>
        <v>18.37</v>
      </c>
      <c r="W4874" s="7">
        <f>data[[#This Row],[OrderDate]] + TIME(VALUE(LEFT(data[[#This Row],[OrderTime]],2)), VALUE(RIGHT(data[[#This Row],[OrderTime]],2)), 0)</f>
        <v>45794.022916666669</v>
      </c>
      <c r="X4874" s="7">
        <f>_xlfn.MINIFS(data[OrderDateTime], data[CustomerName], data[[#This Row],[CustomerName]])</f>
        <v>45540.015277777777</v>
      </c>
      <c r="Y4874" t="str">
        <f>IF(data[[#This Row],[OrderDateTime]]=data[[#This Row],[FirstOrderDateTime]], "New", "Returning")</f>
        <v>Returning</v>
      </c>
      <c r="Z4874" s="7">
        <f>data[[#This Row],[DeliveryDate]] + data[[#This Row],[DeliveryTime]]</f>
        <v>45795.756249999999</v>
      </c>
      <c r="AA4874" s="7">
        <f>data[[#This Row],[OrderDateTime]] + 1</f>
        <v>45795.022916666669</v>
      </c>
      <c r="AB4874" s="7" t="str">
        <f>IF(data[[#This Row],[DeliveryDateTime]] &lt;= data[[#This Row],[SLADue]], "On Time", "Late")</f>
        <v>Late</v>
      </c>
    </row>
    <row r="4875" spans="1:28" x14ac:dyDescent="0.2">
      <c r="A4875" t="s">
        <v>5425</v>
      </c>
      <c r="B4875" t="s">
        <v>19</v>
      </c>
      <c r="C4875" t="s">
        <v>101</v>
      </c>
      <c r="D4875" t="s">
        <v>102</v>
      </c>
      <c r="E4875" s="5">
        <v>30.67</v>
      </c>
      <c r="F4875" t="s">
        <v>63</v>
      </c>
      <c r="G4875">
        <v>1</v>
      </c>
      <c r="H4875" s="1">
        <v>45589</v>
      </c>
      <c r="I4875" s="1" t="str">
        <f>TEXT(data[[#This Row],[OrderDate]],"mmm")</f>
        <v>Oct</v>
      </c>
      <c r="J4875" s="6">
        <v>0.80486111111111114</v>
      </c>
      <c r="K4875" s="6" t="str">
        <f>TEXT(data[[#This Row],[OrderTime]],"h")</f>
        <v>19</v>
      </c>
      <c r="L4875" s="1">
        <v>45590</v>
      </c>
      <c r="M4875" s="6">
        <v>0.87013888888888891</v>
      </c>
      <c r="N4875" t="s">
        <v>88</v>
      </c>
      <c r="O4875" t="s">
        <v>1047</v>
      </c>
      <c r="P4875" t="s">
        <v>25</v>
      </c>
      <c r="Q4875" t="s">
        <v>26</v>
      </c>
      <c r="R4875" t="s">
        <v>83</v>
      </c>
      <c r="S4875" t="s">
        <v>28</v>
      </c>
      <c r="T4875" t="s">
        <v>143</v>
      </c>
      <c r="U4875" t="s">
        <v>30</v>
      </c>
      <c r="V4875" s="5">
        <f>data[[#This Row],[PriceUSD]]*data[[#This Row],[Quantity]]</f>
        <v>30.67</v>
      </c>
      <c r="W4875" s="7">
        <f>data[[#This Row],[OrderDate]] + TIME(VALUE(LEFT(data[[#This Row],[OrderTime]],2)), VALUE(RIGHT(data[[#This Row],[OrderTime]],2)), 0)</f>
        <v>45589.007638888892</v>
      </c>
      <c r="X4875" s="7">
        <f>_xlfn.MINIFS(data[OrderDateTime], data[CustomerName], data[[#This Row],[CustomerName]])</f>
        <v>45507.015277777777</v>
      </c>
      <c r="Y4875" t="str">
        <f>IF(data[[#This Row],[OrderDateTime]]=data[[#This Row],[FirstOrderDateTime]], "New", "Returning")</f>
        <v>Returning</v>
      </c>
      <c r="Z4875" s="7">
        <f>data[[#This Row],[DeliveryDate]] + data[[#This Row],[DeliveryTime]]</f>
        <v>45590.870138888888</v>
      </c>
      <c r="AA4875" s="7">
        <f>data[[#This Row],[OrderDateTime]] + 1</f>
        <v>45590.007638888892</v>
      </c>
      <c r="AB4875" s="7" t="str">
        <f>IF(data[[#This Row],[DeliveryDateTime]] &lt;= data[[#This Row],[SLADue]], "On Time", "Late")</f>
        <v>Late</v>
      </c>
    </row>
    <row r="4876" spans="1:28" x14ac:dyDescent="0.2">
      <c r="A4876" t="s">
        <v>5426</v>
      </c>
      <c r="B4876" t="s">
        <v>19</v>
      </c>
      <c r="C4876" t="s">
        <v>32</v>
      </c>
      <c r="D4876" t="s">
        <v>33</v>
      </c>
      <c r="E4876" s="5">
        <v>49.65</v>
      </c>
      <c r="F4876" t="s">
        <v>43</v>
      </c>
      <c r="G4876">
        <v>1</v>
      </c>
      <c r="H4876" s="1">
        <v>45700</v>
      </c>
      <c r="I4876" s="1" t="str">
        <f>TEXT(data[[#This Row],[OrderDate]],"mmm")</f>
        <v>Feb</v>
      </c>
      <c r="J4876" s="6">
        <v>0.61041666666666672</v>
      </c>
      <c r="K4876" s="6" t="str">
        <f>TEXT(data[[#This Row],[OrderTime]],"h")</f>
        <v>14</v>
      </c>
      <c r="L4876" s="1">
        <v>45700</v>
      </c>
      <c r="M4876" s="6">
        <v>0.90208333333333335</v>
      </c>
      <c r="N4876" t="s">
        <v>434</v>
      </c>
      <c r="O4876" t="s">
        <v>614</v>
      </c>
      <c r="P4876" t="s">
        <v>234</v>
      </c>
      <c r="Q4876" t="s">
        <v>26</v>
      </c>
      <c r="R4876" t="s">
        <v>37</v>
      </c>
      <c r="S4876" t="s">
        <v>47</v>
      </c>
      <c r="T4876" t="s">
        <v>136</v>
      </c>
      <c r="U4876" t="s">
        <v>30</v>
      </c>
      <c r="V4876" s="5">
        <f>data[[#This Row],[PriceUSD]]*data[[#This Row],[Quantity]]</f>
        <v>49.65</v>
      </c>
      <c r="W4876" s="7">
        <f>data[[#This Row],[OrderDate]] + TIME(VALUE(LEFT(data[[#This Row],[OrderTime]],2)), VALUE(RIGHT(data[[#This Row],[OrderTime]],2)), 0)</f>
        <v>45700.046527777777</v>
      </c>
      <c r="X4876" s="7">
        <f>_xlfn.MINIFS(data[OrderDateTime], data[CustomerName], data[[#This Row],[CustomerName]])</f>
        <v>45512.007638888892</v>
      </c>
      <c r="Y4876" t="str">
        <f>IF(data[[#This Row],[OrderDateTime]]=data[[#This Row],[FirstOrderDateTime]], "New", "Returning")</f>
        <v>Returning</v>
      </c>
      <c r="Z4876" s="7">
        <f>data[[#This Row],[DeliveryDate]] + data[[#This Row],[DeliveryTime]]</f>
        <v>45700.902083333334</v>
      </c>
      <c r="AA4876" s="7">
        <f>data[[#This Row],[OrderDateTime]] + 1</f>
        <v>45701.046527777777</v>
      </c>
      <c r="AB4876" s="7" t="str">
        <f>IF(data[[#This Row],[DeliveryDateTime]] &lt;= data[[#This Row],[SLADue]], "On Time", "Late")</f>
        <v>On Time</v>
      </c>
    </row>
    <row r="4877" spans="1:28" x14ac:dyDescent="0.2">
      <c r="A4877" t="s">
        <v>5427</v>
      </c>
      <c r="B4877" t="s">
        <v>19</v>
      </c>
      <c r="C4877" t="s">
        <v>85</v>
      </c>
      <c r="D4877" t="s">
        <v>86</v>
      </c>
      <c r="E4877" s="5">
        <v>52.81</v>
      </c>
      <c r="F4877" t="s">
        <v>71</v>
      </c>
      <c r="G4877">
        <v>1</v>
      </c>
      <c r="H4877" s="1">
        <v>45515</v>
      </c>
      <c r="I4877" s="1" t="str">
        <f>TEXT(data[[#This Row],[OrderDate]],"mmm")</f>
        <v>Aug</v>
      </c>
      <c r="J4877" s="6">
        <v>0.5395833333333333</v>
      </c>
      <c r="K4877" s="6" t="str">
        <f>TEXT(data[[#This Row],[OrderTime]],"h")</f>
        <v>12</v>
      </c>
      <c r="L4877" s="1">
        <v>45516</v>
      </c>
      <c r="M4877" s="6">
        <v>0.7895833333333333</v>
      </c>
      <c r="N4877" t="s">
        <v>57</v>
      </c>
      <c r="O4877" t="s">
        <v>567</v>
      </c>
      <c r="P4877" t="s">
        <v>25</v>
      </c>
      <c r="Q4877" t="s">
        <v>53</v>
      </c>
      <c r="R4877" t="s">
        <v>90</v>
      </c>
      <c r="S4877" t="s">
        <v>28</v>
      </c>
      <c r="T4877" t="s">
        <v>59</v>
      </c>
      <c r="U4877" t="s">
        <v>30</v>
      </c>
      <c r="V4877" s="5">
        <f>data[[#This Row],[PriceUSD]]*data[[#This Row],[Quantity]]</f>
        <v>52.81</v>
      </c>
      <c r="W4877" s="7">
        <f>data[[#This Row],[OrderDate]] + TIME(VALUE(LEFT(data[[#This Row],[OrderTime]],2)), VALUE(RIGHT(data[[#This Row],[OrderTime]],2)), 0)</f>
        <v>45515.022916666669</v>
      </c>
      <c r="X4877" s="7">
        <f>_xlfn.MINIFS(data[OrderDateTime], data[CustomerName], data[[#This Row],[CustomerName]])</f>
        <v>45515.022916666669</v>
      </c>
      <c r="Y4877" t="str">
        <f>IF(data[[#This Row],[OrderDateTime]]=data[[#This Row],[FirstOrderDateTime]], "New", "Returning")</f>
        <v>New</v>
      </c>
      <c r="Z4877" s="7">
        <f>data[[#This Row],[DeliveryDate]] + data[[#This Row],[DeliveryTime]]</f>
        <v>45516.789583333331</v>
      </c>
      <c r="AA4877" s="7">
        <f>data[[#This Row],[OrderDateTime]] + 1</f>
        <v>45516.022916666669</v>
      </c>
      <c r="AB4877" s="7" t="str">
        <f>IF(data[[#This Row],[DeliveryDateTime]] &lt;= data[[#This Row],[SLADue]], "On Time", "Late")</f>
        <v>Late</v>
      </c>
    </row>
    <row r="4878" spans="1:28" x14ac:dyDescent="0.2">
      <c r="A4878" t="s">
        <v>5428</v>
      </c>
      <c r="B4878" t="s">
        <v>19</v>
      </c>
      <c r="C4878" t="s">
        <v>61</v>
      </c>
      <c r="D4878" t="s">
        <v>62</v>
      </c>
      <c r="E4878" s="5">
        <v>140.38</v>
      </c>
      <c r="F4878" t="s">
        <v>94</v>
      </c>
      <c r="G4878">
        <v>3</v>
      </c>
      <c r="H4878" s="1">
        <v>45757</v>
      </c>
      <c r="I4878" s="1" t="str">
        <f>TEXT(data[[#This Row],[OrderDate]],"mmm")</f>
        <v>Apr</v>
      </c>
      <c r="J4878" s="6">
        <v>0.89930555555555558</v>
      </c>
      <c r="K4878" s="6" t="str">
        <f>TEXT(data[[#This Row],[OrderTime]],"h")</f>
        <v>21</v>
      </c>
      <c r="L4878" s="1">
        <v>45759</v>
      </c>
      <c r="M4878" s="6">
        <v>0.66111111111111109</v>
      </c>
      <c r="N4878" t="s">
        <v>44</v>
      </c>
      <c r="O4878" t="s">
        <v>315</v>
      </c>
      <c r="P4878" t="s">
        <v>25</v>
      </c>
      <c r="Q4878" t="s">
        <v>53</v>
      </c>
      <c r="R4878" t="s">
        <v>66</v>
      </c>
      <c r="S4878" t="s">
        <v>105</v>
      </c>
      <c r="T4878" t="s">
        <v>59</v>
      </c>
      <c r="U4878" t="s">
        <v>39</v>
      </c>
      <c r="V4878" s="5">
        <f>data[[#This Row],[PriceUSD]]*data[[#This Row],[Quantity]]</f>
        <v>421.14</v>
      </c>
      <c r="W4878" s="7">
        <f>data[[#This Row],[OrderDate]] + TIME(VALUE(LEFT(data[[#This Row],[OrderTime]],2)), VALUE(RIGHT(data[[#This Row],[OrderTime]],2)), 0)</f>
        <v>45757.038888888892</v>
      </c>
      <c r="X4878" s="7">
        <f>_xlfn.MINIFS(data[OrderDateTime], data[CustomerName], data[[#This Row],[CustomerName]])</f>
        <v>45557.007638888892</v>
      </c>
      <c r="Y4878" t="str">
        <f>IF(data[[#This Row],[OrderDateTime]]=data[[#This Row],[FirstOrderDateTime]], "New", "Returning")</f>
        <v>Returning</v>
      </c>
      <c r="Z4878" s="7">
        <f>data[[#This Row],[DeliveryDate]] + data[[#This Row],[DeliveryTime]]</f>
        <v>45759.661111111112</v>
      </c>
      <c r="AA4878" s="7">
        <f>data[[#This Row],[OrderDateTime]] + 1</f>
        <v>45758.038888888892</v>
      </c>
      <c r="AB4878" s="7" t="str">
        <f>IF(data[[#This Row],[DeliveryDateTime]] &lt;= data[[#This Row],[SLADue]], "On Time", "Late")</f>
        <v>Late</v>
      </c>
    </row>
    <row r="4879" spans="1:28" x14ac:dyDescent="0.2">
      <c r="A4879" t="s">
        <v>5429</v>
      </c>
      <c r="B4879" t="s">
        <v>19</v>
      </c>
      <c r="C4879" t="s">
        <v>126</v>
      </c>
      <c r="D4879" t="s">
        <v>127</v>
      </c>
      <c r="E4879" s="5">
        <v>21.39</v>
      </c>
      <c r="F4879" t="s">
        <v>87</v>
      </c>
      <c r="G4879">
        <v>1</v>
      </c>
      <c r="H4879" s="1">
        <v>45552</v>
      </c>
      <c r="I4879" s="1" t="str">
        <f>TEXT(data[[#This Row],[OrderDate]],"mmm")</f>
        <v>Sep</v>
      </c>
      <c r="J4879" s="6">
        <v>0.47291666666666665</v>
      </c>
      <c r="K4879" s="6" t="str">
        <f>TEXT(data[[#This Row],[OrderTime]],"h")</f>
        <v>11</v>
      </c>
      <c r="L4879" s="1">
        <v>45552</v>
      </c>
      <c r="M4879" s="6">
        <v>0.68125000000000002</v>
      </c>
      <c r="N4879" t="s">
        <v>238</v>
      </c>
      <c r="O4879" t="s">
        <v>864</v>
      </c>
      <c r="P4879" t="s">
        <v>36</v>
      </c>
      <c r="Q4879" t="s">
        <v>53</v>
      </c>
      <c r="R4879" t="s">
        <v>129</v>
      </c>
      <c r="S4879" t="s">
        <v>47</v>
      </c>
      <c r="T4879" t="s">
        <v>38</v>
      </c>
      <c r="U4879" t="s">
        <v>39</v>
      </c>
      <c r="V4879" s="5">
        <f>data[[#This Row],[PriceUSD]]*data[[#This Row],[Quantity]]</f>
        <v>21.39</v>
      </c>
      <c r="W4879" s="7">
        <f>data[[#This Row],[OrderDate]] + TIME(VALUE(LEFT(data[[#This Row],[OrderTime]],2)), VALUE(RIGHT(data[[#This Row],[OrderTime]],2)), 0)</f>
        <v>45552.046527777777</v>
      </c>
      <c r="X4879" s="7">
        <f>_xlfn.MINIFS(data[OrderDateTime], data[CustomerName], data[[#This Row],[CustomerName]])</f>
        <v>45509.015277777777</v>
      </c>
      <c r="Y4879" t="str">
        <f>IF(data[[#This Row],[OrderDateTime]]=data[[#This Row],[FirstOrderDateTime]], "New", "Returning")</f>
        <v>Returning</v>
      </c>
      <c r="Z4879" s="7">
        <f>data[[#This Row],[DeliveryDate]] + data[[#This Row],[DeliveryTime]]</f>
        <v>45552.681250000001</v>
      </c>
      <c r="AA4879" s="7">
        <f>data[[#This Row],[OrderDateTime]] + 1</f>
        <v>45553.046527777777</v>
      </c>
      <c r="AB4879" s="7" t="str">
        <f>IF(data[[#This Row],[DeliveryDateTime]] &lt;= data[[#This Row],[SLADue]], "On Time", "Late")</f>
        <v>On Time</v>
      </c>
    </row>
    <row r="4880" spans="1:28" x14ac:dyDescent="0.2">
      <c r="A4880" t="s">
        <v>5430</v>
      </c>
      <c r="B4880" t="s">
        <v>19</v>
      </c>
      <c r="C4880" t="s">
        <v>92</v>
      </c>
      <c r="D4880" t="s">
        <v>93</v>
      </c>
      <c r="E4880" s="5">
        <v>94.75</v>
      </c>
      <c r="F4880" t="s">
        <v>81</v>
      </c>
      <c r="G4880">
        <v>1</v>
      </c>
      <c r="H4880" s="1">
        <v>45777</v>
      </c>
      <c r="I4880" s="1" t="str">
        <f>TEXT(data[[#This Row],[OrderDate]],"mmm")</f>
        <v>Apr</v>
      </c>
      <c r="J4880" s="6">
        <v>0.8666666666666667</v>
      </c>
      <c r="K4880" s="6" t="str">
        <f>TEXT(data[[#This Row],[OrderTime]],"h")</f>
        <v>20</v>
      </c>
      <c r="L4880" s="1">
        <v>45778</v>
      </c>
      <c r="M4880" s="6">
        <v>0.8666666666666667</v>
      </c>
      <c r="N4880" t="s">
        <v>388</v>
      </c>
      <c r="O4880" t="s">
        <v>2554</v>
      </c>
      <c r="P4880" t="s">
        <v>245</v>
      </c>
      <c r="Q4880" t="s">
        <v>26</v>
      </c>
      <c r="R4880" t="s">
        <v>66</v>
      </c>
      <c r="S4880" t="s">
        <v>28</v>
      </c>
      <c r="T4880" t="s">
        <v>38</v>
      </c>
      <c r="U4880" t="s">
        <v>30</v>
      </c>
      <c r="V4880" s="5">
        <f>data[[#This Row],[PriceUSD]]*data[[#This Row],[Quantity]]</f>
        <v>94.75</v>
      </c>
      <c r="W4880" s="7">
        <f>data[[#This Row],[OrderDate]] + TIME(VALUE(LEFT(data[[#This Row],[OrderTime]],2)), VALUE(RIGHT(data[[#This Row],[OrderTime]],2)), 0)</f>
        <v>45777.046527777777</v>
      </c>
      <c r="X4880" s="7">
        <f>_xlfn.MINIFS(data[OrderDateTime], data[CustomerName], data[[#This Row],[CustomerName]])</f>
        <v>45523.038888888892</v>
      </c>
      <c r="Y4880" t="str">
        <f>IF(data[[#This Row],[OrderDateTime]]=data[[#This Row],[FirstOrderDateTime]], "New", "Returning")</f>
        <v>Returning</v>
      </c>
      <c r="Z4880" s="7">
        <f>data[[#This Row],[DeliveryDate]] + data[[#This Row],[DeliveryTime]]</f>
        <v>45778.866666666669</v>
      </c>
      <c r="AA4880" s="7">
        <f>data[[#This Row],[OrderDateTime]] + 1</f>
        <v>45778.046527777777</v>
      </c>
      <c r="AB4880" s="7" t="str">
        <f>IF(data[[#This Row],[DeliveryDateTime]] &lt;= data[[#This Row],[SLADue]], "On Time", "Late")</f>
        <v>Late</v>
      </c>
    </row>
    <row r="4881" spans="1:28" x14ac:dyDescent="0.2">
      <c r="A4881" t="s">
        <v>5431</v>
      </c>
      <c r="B4881" t="s">
        <v>19</v>
      </c>
      <c r="C4881" t="s">
        <v>41</v>
      </c>
      <c r="D4881" t="s">
        <v>42</v>
      </c>
      <c r="E4881" s="5">
        <v>32.049999999999997</v>
      </c>
      <c r="F4881" t="s">
        <v>51</v>
      </c>
      <c r="G4881">
        <v>1</v>
      </c>
      <c r="H4881" s="1">
        <v>45814</v>
      </c>
      <c r="I4881" s="1" t="str">
        <f>TEXT(data[[#This Row],[OrderDate]],"mmm")</f>
        <v>Jun</v>
      </c>
      <c r="J4881" s="6">
        <v>0.45347222222222222</v>
      </c>
      <c r="K4881" s="6" t="str">
        <f>TEXT(data[[#This Row],[OrderTime]],"h")</f>
        <v>10</v>
      </c>
      <c r="L4881" s="1">
        <v>45815</v>
      </c>
      <c r="M4881" s="6">
        <v>0.70347222222222228</v>
      </c>
      <c r="N4881" t="s">
        <v>120</v>
      </c>
      <c r="O4881" t="s">
        <v>927</v>
      </c>
      <c r="P4881" t="s">
        <v>25</v>
      </c>
      <c r="Q4881" t="s">
        <v>53</v>
      </c>
      <c r="R4881" t="s">
        <v>46</v>
      </c>
      <c r="S4881" t="s">
        <v>28</v>
      </c>
      <c r="T4881" t="s">
        <v>59</v>
      </c>
      <c r="U4881" t="s">
        <v>39</v>
      </c>
      <c r="V4881" s="5">
        <f>data[[#This Row],[PriceUSD]]*data[[#This Row],[Quantity]]</f>
        <v>32.049999999999997</v>
      </c>
      <c r="W4881" s="7">
        <f>data[[#This Row],[OrderDate]] + TIME(VALUE(LEFT(data[[#This Row],[OrderTime]],2)), VALUE(RIGHT(data[[#This Row],[OrderTime]],2)), 0)</f>
        <v>45814.015277777777</v>
      </c>
      <c r="X4881" s="7">
        <f>_xlfn.MINIFS(data[OrderDateTime], data[CustomerName], data[[#This Row],[CustomerName]])</f>
        <v>45534.054166666669</v>
      </c>
      <c r="Y4881" t="str">
        <f>IF(data[[#This Row],[OrderDateTime]]=data[[#This Row],[FirstOrderDateTime]], "New", "Returning")</f>
        <v>Returning</v>
      </c>
      <c r="Z4881" s="7">
        <f>data[[#This Row],[DeliveryDate]] + data[[#This Row],[DeliveryTime]]</f>
        <v>45815.703472222223</v>
      </c>
      <c r="AA4881" s="7">
        <f>data[[#This Row],[OrderDateTime]] + 1</f>
        <v>45815.015277777777</v>
      </c>
      <c r="AB4881" s="7" t="str">
        <f>IF(data[[#This Row],[DeliveryDateTime]] &lt;= data[[#This Row],[SLADue]], "On Time", "Late")</f>
        <v>Late</v>
      </c>
    </row>
    <row r="4882" spans="1:28" x14ac:dyDescent="0.2">
      <c r="A4882" t="s">
        <v>5432</v>
      </c>
      <c r="B4882" t="s">
        <v>19</v>
      </c>
      <c r="C4882" t="s">
        <v>69</v>
      </c>
      <c r="D4882" t="s">
        <v>70</v>
      </c>
      <c r="E4882" s="5">
        <v>56.88</v>
      </c>
      <c r="F4882" t="s">
        <v>74</v>
      </c>
      <c r="G4882">
        <v>1</v>
      </c>
      <c r="H4882" s="1">
        <v>45867</v>
      </c>
      <c r="I4882" s="1" t="str">
        <f>TEXT(data[[#This Row],[OrderDate]],"mmm")</f>
        <v>Jul</v>
      </c>
      <c r="J4882" s="6">
        <v>0.47847222222222224</v>
      </c>
      <c r="K4882" s="6" t="str">
        <f>TEXT(data[[#This Row],[OrderTime]],"h")</f>
        <v>11</v>
      </c>
      <c r="L4882" s="1">
        <v>45868</v>
      </c>
      <c r="M4882" s="6">
        <v>0.72847222222222219</v>
      </c>
      <c r="N4882" t="s">
        <v>213</v>
      </c>
      <c r="O4882" t="s">
        <v>567</v>
      </c>
      <c r="P4882" t="s">
        <v>36</v>
      </c>
      <c r="Q4882" t="s">
        <v>53</v>
      </c>
      <c r="R4882" t="s">
        <v>37</v>
      </c>
      <c r="S4882" t="s">
        <v>28</v>
      </c>
      <c r="T4882" t="s">
        <v>29</v>
      </c>
      <c r="U4882" t="s">
        <v>39</v>
      </c>
      <c r="V4882" s="5">
        <f>data[[#This Row],[PriceUSD]]*data[[#This Row],[Quantity]]</f>
        <v>56.88</v>
      </c>
      <c r="W4882" s="7">
        <f>data[[#This Row],[OrderDate]] + TIME(VALUE(LEFT(data[[#This Row],[OrderTime]],2)), VALUE(RIGHT(data[[#This Row],[OrderTime]],2)), 0)</f>
        <v>45867.015277777777</v>
      </c>
      <c r="X4882" s="7">
        <f>_xlfn.MINIFS(data[OrderDateTime], data[CustomerName], data[[#This Row],[CustomerName]])</f>
        <v>45515.022916666669</v>
      </c>
      <c r="Y4882" t="str">
        <f>IF(data[[#This Row],[OrderDateTime]]=data[[#This Row],[FirstOrderDateTime]], "New", "Returning")</f>
        <v>Returning</v>
      </c>
      <c r="Z4882" s="7">
        <f>data[[#This Row],[DeliveryDate]] + data[[#This Row],[DeliveryTime]]</f>
        <v>45868.728472222225</v>
      </c>
      <c r="AA4882" s="7">
        <f>data[[#This Row],[OrderDateTime]] + 1</f>
        <v>45868.015277777777</v>
      </c>
      <c r="AB4882" s="7" t="str">
        <f>IF(data[[#This Row],[DeliveryDateTime]] &lt;= data[[#This Row],[SLADue]], "On Time", "Late")</f>
        <v>Late</v>
      </c>
    </row>
    <row r="4883" spans="1:28" x14ac:dyDescent="0.2">
      <c r="A4883" t="s">
        <v>5433</v>
      </c>
      <c r="B4883" t="s">
        <v>19</v>
      </c>
      <c r="C4883" t="s">
        <v>101</v>
      </c>
      <c r="D4883" t="s">
        <v>102</v>
      </c>
      <c r="E4883" s="5">
        <v>25.4</v>
      </c>
      <c r="F4883" t="s">
        <v>81</v>
      </c>
      <c r="G4883">
        <v>2</v>
      </c>
      <c r="H4883" s="1">
        <v>45832</v>
      </c>
      <c r="I4883" s="1" t="str">
        <f>TEXT(data[[#This Row],[OrderDate]],"mmm")</f>
        <v>Jun</v>
      </c>
      <c r="J4883" s="6">
        <v>0.44236111111111109</v>
      </c>
      <c r="K4883" s="6" t="str">
        <f>TEXT(data[[#This Row],[OrderTime]],"h")</f>
        <v>10</v>
      </c>
      <c r="L4883" s="1">
        <v>45832</v>
      </c>
      <c r="M4883" s="6">
        <v>0.60902777777777772</v>
      </c>
      <c r="N4883" t="s">
        <v>34</v>
      </c>
      <c r="O4883" t="s">
        <v>194</v>
      </c>
      <c r="P4883" t="s">
        <v>36</v>
      </c>
      <c r="Q4883" t="s">
        <v>53</v>
      </c>
      <c r="R4883" t="s">
        <v>83</v>
      </c>
      <c r="S4883" t="s">
        <v>47</v>
      </c>
      <c r="T4883" t="s">
        <v>106</v>
      </c>
      <c r="U4883" t="s">
        <v>30</v>
      </c>
      <c r="V4883" s="5">
        <f>data[[#This Row],[PriceUSD]]*data[[#This Row],[Quantity]]</f>
        <v>50.8</v>
      </c>
      <c r="W4883" s="7">
        <f>data[[#This Row],[OrderDate]] + TIME(VALUE(LEFT(data[[#This Row],[OrderTime]],2)), VALUE(RIGHT(data[[#This Row],[OrderTime]],2)), 0)</f>
        <v>45832.007638888892</v>
      </c>
      <c r="X4883" s="7">
        <f>_xlfn.MINIFS(data[OrderDateTime], data[CustomerName], data[[#This Row],[CustomerName]])</f>
        <v>45537.022916666669</v>
      </c>
      <c r="Y4883" t="str">
        <f>IF(data[[#This Row],[OrderDateTime]]=data[[#This Row],[FirstOrderDateTime]], "New", "Returning")</f>
        <v>Returning</v>
      </c>
      <c r="Z4883" s="7">
        <f>data[[#This Row],[DeliveryDate]] + data[[#This Row],[DeliveryTime]]</f>
        <v>45832.609027777777</v>
      </c>
      <c r="AA4883" s="7">
        <f>data[[#This Row],[OrderDateTime]] + 1</f>
        <v>45833.007638888892</v>
      </c>
      <c r="AB4883" s="7" t="str">
        <f>IF(data[[#This Row],[DeliveryDateTime]] &lt;= data[[#This Row],[SLADue]], "On Time", "Late")</f>
        <v>On Time</v>
      </c>
    </row>
    <row r="4884" spans="1:28" x14ac:dyDescent="0.2">
      <c r="A4884" t="s">
        <v>5434</v>
      </c>
      <c r="B4884" t="s">
        <v>19</v>
      </c>
      <c r="C4884" t="s">
        <v>117</v>
      </c>
      <c r="D4884" t="s">
        <v>118</v>
      </c>
      <c r="E4884" s="5">
        <v>73.02</v>
      </c>
      <c r="F4884" t="s">
        <v>94</v>
      </c>
      <c r="G4884">
        <v>3</v>
      </c>
      <c r="H4884" s="1">
        <v>45521</v>
      </c>
      <c r="I4884" s="1" t="str">
        <f>TEXT(data[[#This Row],[OrderDate]],"mmm")</f>
        <v>Aug</v>
      </c>
      <c r="J4884" s="6">
        <v>0.64722222222222225</v>
      </c>
      <c r="K4884" s="6" t="str">
        <f>TEXT(data[[#This Row],[OrderTime]],"h")</f>
        <v>15</v>
      </c>
      <c r="L4884" s="1">
        <v>45522</v>
      </c>
      <c r="M4884" s="6">
        <v>0.81388888888888888</v>
      </c>
      <c r="N4884" t="s">
        <v>64</v>
      </c>
      <c r="O4884" t="s">
        <v>492</v>
      </c>
      <c r="P4884" t="s">
        <v>25</v>
      </c>
      <c r="Q4884" t="s">
        <v>26</v>
      </c>
      <c r="R4884" t="s">
        <v>66</v>
      </c>
      <c r="S4884" t="s">
        <v>28</v>
      </c>
      <c r="T4884" t="s">
        <v>59</v>
      </c>
      <c r="U4884" t="s">
        <v>39</v>
      </c>
      <c r="V4884" s="5">
        <f>data[[#This Row],[PriceUSD]]*data[[#This Row],[Quantity]]</f>
        <v>219.06</v>
      </c>
      <c r="W4884" s="7">
        <f>data[[#This Row],[OrderDate]] + TIME(VALUE(LEFT(data[[#This Row],[OrderTime]],2)), VALUE(RIGHT(data[[#This Row],[OrderTime]],2)), 0)</f>
        <v>45521.015277777777</v>
      </c>
      <c r="X4884" s="7">
        <f>_xlfn.MINIFS(data[OrderDateTime], data[CustomerName], data[[#This Row],[CustomerName]])</f>
        <v>45508.061805555553</v>
      </c>
      <c r="Y4884" t="str">
        <f>IF(data[[#This Row],[OrderDateTime]]=data[[#This Row],[FirstOrderDateTime]], "New", "Returning")</f>
        <v>Returning</v>
      </c>
      <c r="Z4884" s="7">
        <f>data[[#This Row],[DeliveryDate]] + data[[#This Row],[DeliveryTime]]</f>
        <v>45522.813888888886</v>
      </c>
      <c r="AA4884" s="7">
        <f>data[[#This Row],[OrderDateTime]] + 1</f>
        <v>45522.015277777777</v>
      </c>
      <c r="AB4884" s="7" t="str">
        <f>IF(data[[#This Row],[DeliveryDateTime]] &lt;= data[[#This Row],[SLADue]], "On Time", "Late")</f>
        <v>Late</v>
      </c>
    </row>
    <row r="4885" spans="1:28" x14ac:dyDescent="0.2">
      <c r="A4885" t="s">
        <v>5435</v>
      </c>
      <c r="B4885" t="s">
        <v>19</v>
      </c>
      <c r="C4885" t="s">
        <v>20</v>
      </c>
      <c r="D4885" t="s">
        <v>21</v>
      </c>
      <c r="E4885" s="5">
        <v>20.41</v>
      </c>
      <c r="F4885" t="s">
        <v>43</v>
      </c>
      <c r="G4885">
        <v>1</v>
      </c>
      <c r="H4885" s="1">
        <v>45774</v>
      </c>
      <c r="I4885" s="1" t="str">
        <f>TEXT(data[[#This Row],[OrderDate]],"mmm")</f>
        <v>Apr</v>
      </c>
      <c r="J4885" s="6">
        <v>0.41458333333333336</v>
      </c>
      <c r="K4885" s="6" t="str">
        <f>TEXT(data[[#This Row],[OrderTime]],"h")</f>
        <v>9</v>
      </c>
      <c r="L4885" s="1">
        <v>45775</v>
      </c>
      <c r="M4885" s="6">
        <v>0.49791666666666667</v>
      </c>
      <c r="N4885" t="s">
        <v>23</v>
      </c>
      <c r="O4885" t="s">
        <v>523</v>
      </c>
      <c r="P4885" t="s">
        <v>25</v>
      </c>
      <c r="Q4885" t="s">
        <v>53</v>
      </c>
      <c r="R4885" t="s">
        <v>27</v>
      </c>
      <c r="S4885" t="s">
        <v>28</v>
      </c>
      <c r="T4885" t="s">
        <v>115</v>
      </c>
      <c r="U4885" t="s">
        <v>67</v>
      </c>
      <c r="V4885" s="5">
        <f>data[[#This Row],[PriceUSD]]*data[[#This Row],[Quantity]]</f>
        <v>20.41</v>
      </c>
      <c r="W4885" s="7">
        <f>data[[#This Row],[OrderDate]] + TIME(VALUE(LEFT(data[[#This Row],[OrderTime]],2)), VALUE(RIGHT(data[[#This Row],[OrderTime]],2)), 0)</f>
        <v>45774.022916666669</v>
      </c>
      <c r="X4885" s="7">
        <f>_xlfn.MINIFS(data[OrderDateTime], data[CustomerName], data[[#This Row],[CustomerName]])</f>
        <v>45509.038888888892</v>
      </c>
      <c r="Y4885" t="str">
        <f>IF(data[[#This Row],[OrderDateTime]]=data[[#This Row],[FirstOrderDateTime]], "New", "Returning")</f>
        <v>Returning</v>
      </c>
      <c r="Z4885" s="7">
        <f>data[[#This Row],[DeliveryDate]] + data[[#This Row],[DeliveryTime]]</f>
        <v>45775.497916666667</v>
      </c>
      <c r="AA4885" s="7">
        <f>data[[#This Row],[OrderDateTime]] + 1</f>
        <v>45775.022916666669</v>
      </c>
      <c r="AB4885" s="7" t="str">
        <f>IF(data[[#This Row],[DeliveryDateTime]] &lt;= data[[#This Row],[SLADue]], "On Time", "Late")</f>
        <v>Late</v>
      </c>
    </row>
    <row r="4886" spans="1:28" x14ac:dyDescent="0.2">
      <c r="A4886" t="s">
        <v>5436</v>
      </c>
      <c r="B4886" t="s">
        <v>19</v>
      </c>
      <c r="C4886" t="s">
        <v>49</v>
      </c>
      <c r="D4886" t="s">
        <v>50</v>
      </c>
      <c r="E4886" s="5">
        <v>29.34</v>
      </c>
      <c r="F4886" t="s">
        <v>138</v>
      </c>
      <c r="G4886">
        <v>1</v>
      </c>
      <c r="H4886" s="1">
        <v>45658</v>
      </c>
      <c r="I4886" s="1" t="str">
        <f>TEXT(data[[#This Row],[OrderDate]],"mmm")</f>
        <v>Jan</v>
      </c>
      <c r="J4886" s="6">
        <v>0.6020833333333333</v>
      </c>
      <c r="K4886" s="6" t="str">
        <f>TEXT(data[[#This Row],[OrderTime]],"h")</f>
        <v>14</v>
      </c>
      <c r="L4886" s="1">
        <v>45659</v>
      </c>
      <c r="M4886" s="6">
        <v>0.8520833333333333</v>
      </c>
      <c r="N4886" t="s">
        <v>145</v>
      </c>
      <c r="O4886" t="s">
        <v>473</v>
      </c>
      <c r="P4886" t="s">
        <v>77</v>
      </c>
      <c r="Q4886" t="s">
        <v>53</v>
      </c>
      <c r="R4886" t="s">
        <v>54</v>
      </c>
      <c r="S4886" t="s">
        <v>28</v>
      </c>
      <c r="T4886" t="s">
        <v>29</v>
      </c>
      <c r="U4886" t="s">
        <v>30</v>
      </c>
      <c r="V4886" s="5">
        <f>data[[#This Row],[PriceUSD]]*data[[#This Row],[Quantity]]</f>
        <v>29.34</v>
      </c>
      <c r="W4886" s="7">
        <f>data[[#This Row],[OrderDate]] + TIME(VALUE(LEFT(data[[#This Row],[OrderTime]],2)), VALUE(RIGHT(data[[#This Row],[OrderTime]],2)), 0)</f>
        <v>45658.022916666669</v>
      </c>
      <c r="X4886" s="7">
        <f>_xlfn.MINIFS(data[OrderDateTime], data[CustomerName], data[[#This Row],[CustomerName]])</f>
        <v>45531.046527777777</v>
      </c>
      <c r="Y4886" t="str">
        <f>IF(data[[#This Row],[OrderDateTime]]=data[[#This Row],[FirstOrderDateTime]], "New", "Returning")</f>
        <v>Returning</v>
      </c>
      <c r="Z4886" s="7">
        <f>data[[#This Row],[DeliveryDate]] + data[[#This Row],[DeliveryTime]]</f>
        <v>45659.852083333331</v>
      </c>
      <c r="AA4886" s="7">
        <f>data[[#This Row],[OrderDateTime]] + 1</f>
        <v>45659.022916666669</v>
      </c>
      <c r="AB4886" s="7" t="str">
        <f>IF(data[[#This Row],[DeliveryDateTime]] &lt;= data[[#This Row],[SLADue]], "On Time", "Late")</f>
        <v>Late</v>
      </c>
    </row>
    <row r="4887" spans="1:28" x14ac:dyDescent="0.2">
      <c r="A4887" t="s">
        <v>5437</v>
      </c>
      <c r="B4887" t="s">
        <v>19</v>
      </c>
      <c r="C4887" t="s">
        <v>69</v>
      </c>
      <c r="D4887" t="s">
        <v>70</v>
      </c>
      <c r="E4887" s="5">
        <v>45.31</v>
      </c>
      <c r="F4887" t="s">
        <v>71</v>
      </c>
      <c r="G4887">
        <v>2</v>
      </c>
      <c r="H4887" s="1">
        <v>45766</v>
      </c>
      <c r="I4887" s="1" t="str">
        <f>TEXT(data[[#This Row],[OrderDate]],"mmm")</f>
        <v>Apr</v>
      </c>
      <c r="J4887" s="6">
        <v>0.62430555555555556</v>
      </c>
      <c r="K4887" s="6" t="str">
        <f>TEXT(data[[#This Row],[OrderTime]],"h")</f>
        <v>14</v>
      </c>
      <c r="L4887" s="1">
        <v>45767</v>
      </c>
      <c r="M4887" s="6">
        <v>0.62430555555555556</v>
      </c>
      <c r="N4887" t="s">
        <v>64</v>
      </c>
      <c r="O4887" t="s">
        <v>766</v>
      </c>
      <c r="P4887" t="s">
        <v>25</v>
      </c>
      <c r="Q4887" t="s">
        <v>26</v>
      </c>
      <c r="R4887" t="s">
        <v>37</v>
      </c>
      <c r="S4887" t="s">
        <v>28</v>
      </c>
      <c r="T4887" t="s">
        <v>29</v>
      </c>
      <c r="U4887" t="s">
        <v>67</v>
      </c>
      <c r="V4887" s="5">
        <f>data[[#This Row],[PriceUSD]]*data[[#This Row],[Quantity]]</f>
        <v>90.62</v>
      </c>
      <c r="W4887" s="7">
        <f>data[[#This Row],[OrderDate]] + TIME(VALUE(LEFT(data[[#This Row],[OrderTime]],2)), VALUE(RIGHT(data[[#This Row],[OrderTime]],2)), 0)</f>
        <v>45766.038888888892</v>
      </c>
      <c r="X4887" s="7">
        <f>_xlfn.MINIFS(data[OrderDateTime], data[CustomerName], data[[#This Row],[CustomerName]])</f>
        <v>45554.030555555553</v>
      </c>
      <c r="Y4887" t="str">
        <f>IF(data[[#This Row],[OrderDateTime]]=data[[#This Row],[FirstOrderDateTime]], "New", "Returning")</f>
        <v>Returning</v>
      </c>
      <c r="Z4887" s="7">
        <f>data[[#This Row],[DeliveryDate]] + data[[#This Row],[DeliveryTime]]</f>
        <v>45767.624305555553</v>
      </c>
      <c r="AA4887" s="7">
        <f>data[[#This Row],[OrderDateTime]] + 1</f>
        <v>45767.038888888892</v>
      </c>
      <c r="AB4887" s="7" t="str">
        <f>IF(data[[#This Row],[DeliveryDateTime]] &lt;= data[[#This Row],[SLADue]], "On Time", "Late")</f>
        <v>Late</v>
      </c>
    </row>
    <row r="4888" spans="1:28" x14ac:dyDescent="0.2">
      <c r="A4888" t="s">
        <v>5438</v>
      </c>
      <c r="B4888" t="s">
        <v>19</v>
      </c>
      <c r="C4888" t="s">
        <v>49</v>
      </c>
      <c r="D4888" t="s">
        <v>50</v>
      </c>
      <c r="E4888" s="5">
        <v>25.2</v>
      </c>
      <c r="F4888" t="s">
        <v>138</v>
      </c>
      <c r="G4888">
        <v>1</v>
      </c>
      <c r="H4888" s="1">
        <v>45605</v>
      </c>
      <c r="I4888" s="1" t="str">
        <f>TEXT(data[[#This Row],[OrderDate]],"mmm")</f>
        <v>Nov</v>
      </c>
      <c r="J4888" s="6">
        <v>0.89583333333333337</v>
      </c>
      <c r="K4888" s="6" t="str">
        <f>TEXT(data[[#This Row],[OrderTime]],"h")</f>
        <v>21</v>
      </c>
      <c r="L4888" s="1">
        <v>45607</v>
      </c>
      <c r="M4888" s="6">
        <v>0.84513888888888888</v>
      </c>
      <c r="N4888" t="s">
        <v>112</v>
      </c>
      <c r="O4888" t="s">
        <v>1220</v>
      </c>
      <c r="P4888" t="s">
        <v>36</v>
      </c>
      <c r="Q4888" t="s">
        <v>53</v>
      </c>
      <c r="R4888" t="s">
        <v>54</v>
      </c>
      <c r="S4888" t="s">
        <v>105</v>
      </c>
      <c r="T4888" t="s">
        <v>29</v>
      </c>
      <c r="U4888" t="s">
        <v>30</v>
      </c>
      <c r="V4888" s="5">
        <f>data[[#This Row],[PriceUSD]]*data[[#This Row],[Quantity]]</f>
        <v>25.2</v>
      </c>
      <c r="W4888" s="7">
        <f>data[[#This Row],[OrderDate]] + TIME(VALUE(LEFT(data[[#This Row],[OrderTime]],2)), VALUE(RIGHT(data[[#This Row],[OrderTime]],2)), 0)</f>
        <v>45605.022916666669</v>
      </c>
      <c r="X4888" s="7">
        <f>_xlfn.MINIFS(data[OrderDateTime], data[CustomerName], data[[#This Row],[CustomerName]])</f>
        <v>45515.022916666669</v>
      </c>
      <c r="Y4888" t="str">
        <f>IF(data[[#This Row],[OrderDateTime]]=data[[#This Row],[FirstOrderDateTime]], "New", "Returning")</f>
        <v>Returning</v>
      </c>
      <c r="Z4888" s="7">
        <f>data[[#This Row],[DeliveryDate]] + data[[#This Row],[DeliveryTime]]</f>
        <v>45607.845138888886</v>
      </c>
      <c r="AA4888" s="7">
        <f>data[[#This Row],[OrderDateTime]] + 1</f>
        <v>45606.022916666669</v>
      </c>
      <c r="AB4888" s="7" t="str">
        <f>IF(data[[#This Row],[DeliveryDateTime]] &lt;= data[[#This Row],[SLADue]], "On Time", "Late")</f>
        <v>Late</v>
      </c>
    </row>
    <row r="4889" spans="1:28" x14ac:dyDescent="0.2">
      <c r="A4889" t="s">
        <v>5439</v>
      </c>
      <c r="B4889" t="s">
        <v>19</v>
      </c>
      <c r="C4889" t="s">
        <v>110</v>
      </c>
      <c r="D4889" t="s">
        <v>111</v>
      </c>
      <c r="E4889" s="5">
        <v>12.03</v>
      </c>
      <c r="F4889" t="s">
        <v>71</v>
      </c>
      <c r="G4889">
        <v>1</v>
      </c>
      <c r="H4889" s="1">
        <v>45838</v>
      </c>
      <c r="I4889" s="1" t="str">
        <f>TEXT(data[[#This Row],[OrderDate]],"mmm")</f>
        <v>Jun</v>
      </c>
      <c r="J4889" s="6">
        <v>0.81944444444444442</v>
      </c>
      <c r="K4889" s="6" t="str">
        <f>TEXT(data[[#This Row],[OrderTime]],"h")</f>
        <v>19</v>
      </c>
      <c r="L4889" s="1">
        <v>45839</v>
      </c>
      <c r="M4889" s="6">
        <v>0.81944444444444442</v>
      </c>
      <c r="N4889" t="s">
        <v>95</v>
      </c>
      <c r="O4889" t="s">
        <v>306</v>
      </c>
      <c r="P4889" t="s">
        <v>25</v>
      </c>
      <c r="Q4889" t="s">
        <v>53</v>
      </c>
      <c r="R4889" t="s">
        <v>114</v>
      </c>
      <c r="S4889" t="s">
        <v>28</v>
      </c>
      <c r="T4889" t="s">
        <v>106</v>
      </c>
      <c r="U4889" t="s">
        <v>30</v>
      </c>
      <c r="V4889" s="5">
        <f>data[[#This Row],[PriceUSD]]*data[[#This Row],[Quantity]]</f>
        <v>12.03</v>
      </c>
      <c r="W4889" s="7">
        <f>data[[#This Row],[OrderDate]] + TIME(VALUE(LEFT(data[[#This Row],[OrderTime]],2)), VALUE(RIGHT(data[[#This Row],[OrderTime]],2)), 0)</f>
        <v>45838.030555555553</v>
      </c>
      <c r="X4889" s="7">
        <f>_xlfn.MINIFS(data[OrderDateTime], data[CustomerName], data[[#This Row],[CustomerName]])</f>
        <v>45527.061805555553</v>
      </c>
      <c r="Y4889" t="str">
        <f>IF(data[[#This Row],[OrderDateTime]]=data[[#This Row],[FirstOrderDateTime]], "New", "Returning")</f>
        <v>Returning</v>
      </c>
      <c r="Z4889" s="7">
        <f>data[[#This Row],[DeliveryDate]] + data[[#This Row],[DeliveryTime]]</f>
        <v>45839.819444444445</v>
      </c>
      <c r="AA4889" s="7">
        <f>data[[#This Row],[OrderDateTime]] + 1</f>
        <v>45839.030555555553</v>
      </c>
      <c r="AB4889" s="7" t="str">
        <f>IF(data[[#This Row],[DeliveryDateTime]] &lt;= data[[#This Row],[SLADue]], "On Time", "Late")</f>
        <v>Late</v>
      </c>
    </row>
    <row r="4890" spans="1:28" x14ac:dyDescent="0.2">
      <c r="A4890" t="s">
        <v>5440</v>
      </c>
      <c r="B4890" t="s">
        <v>19</v>
      </c>
      <c r="C4890" t="s">
        <v>41</v>
      </c>
      <c r="D4890" t="s">
        <v>42</v>
      </c>
      <c r="E4890" s="5">
        <v>36.72</v>
      </c>
      <c r="F4890" t="s">
        <v>74</v>
      </c>
      <c r="G4890">
        <v>1</v>
      </c>
      <c r="H4890" s="1">
        <v>45664</v>
      </c>
      <c r="I4890" s="1" t="str">
        <f>TEXT(data[[#This Row],[OrderDate]],"mmm")</f>
        <v>Jan</v>
      </c>
      <c r="J4890" s="6">
        <v>0.52430555555555558</v>
      </c>
      <c r="K4890" s="6" t="str">
        <f>TEXT(data[[#This Row],[OrderTime]],"h")</f>
        <v>12</v>
      </c>
      <c r="L4890" s="1">
        <v>45664</v>
      </c>
      <c r="M4890" s="6">
        <v>0.73263888888888884</v>
      </c>
      <c r="N4890" t="s">
        <v>163</v>
      </c>
      <c r="O4890" t="s">
        <v>2071</v>
      </c>
      <c r="P4890" t="s">
        <v>77</v>
      </c>
      <c r="Q4890" t="s">
        <v>26</v>
      </c>
      <c r="R4890" t="s">
        <v>46</v>
      </c>
      <c r="S4890" t="s">
        <v>47</v>
      </c>
      <c r="T4890" t="s">
        <v>59</v>
      </c>
      <c r="U4890" t="s">
        <v>39</v>
      </c>
      <c r="V4890" s="5">
        <f>data[[#This Row],[PriceUSD]]*data[[#This Row],[Quantity]]</f>
        <v>36.72</v>
      </c>
      <c r="W4890" s="7">
        <f>data[[#This Row],[OrderDate]] + TIME(VALUE(LEFT(data[[#This Row],[OrderTime]],2)), VALUE(RIGHT(data[[#This Row],[OrderTime]],2)), 0)</f>
        <v>45664.038888888892</v>
      </c>
      <c r="X4890" s="7">
        <f>_xlfn.MINIFS(data[OrderDateTime], data[CustomerName], data[[#This Row],[CustomerName]])</f>
        <v>45527.038888888892</v>
      </c>
      <c r="Y4890" t="str">
        <f>IF(data[[#This Row],[OrderDateTime]]=data[[#This Row],[FirstOrderDateTime]], "New", "Returning")</f>
        <v>Returning</v>
      </c>
      <c r="Z4890" s="7">
        <f>data[[#This Row],[DeliveryDate]] + data[[#This Row],[DeliveryTime]]</f>
        <v>45664.732638888891</v>
      </c>
      <c r="AA4890" s="7">
        <f>data[[#This Row],[OrderDateTime]] + 1</f>
        <v>45665.038888888892</v>
      </c>
      <c r="AB4890" s="7" t="str">
        <f>IF(data[[#This Row],[DeliveryDateTime]] &lt;= data[[#This Row],[SLADue]], "On Time", "Late")</f>
        <v>On Time</v>
      </c>
    </row>
    <row r="4891" spans="1:28" x14ac:dyDescent="0.2">
      <c r="A4891" t="s">
        <v>5441</v>
      </c>
      <c r="B4891" t="s">
        <v>19</v>
      </c>
      <c r="C4891" t="s">
        <v>92</v>
      </c>
      <c r="D4891" t="s">
        <v>93</v>
      </c>
      <c r="E4891" s="5">
        <v>91.93</v>
      </c>
      <c r="F4891" t="s">
        <v>63</v>
      </c>
      <c r="G4891">
        <v>1</v>
      </c>
      <c r="H4891" s="1">
        <v>45753</v>
      </c>
      <c r="I4891" s="1" t="str">
        <f>TEXT(data[[#This Row],[OrderDate]],"mmm")</f>
        <v>Apr</v>
      </c>
      <c r="J4891" s="6">
        <v>0.42430555555555555</v>
      </c>
      <c r="K4891" s="6" t="str">
        <f>TEXT(data[[#This Row],[OrderTime]],"h")</f>
        <v>10</v>
      </c>
      <c r="L4891" s="1">
        <v>45753</v>
      </c>
      <c r="M4891" s="6">
        <v>0.71597222222222223</v>
      </c>
      <c r="N4891" t="s">
        <v>148</v>
      </c>
      <c r="O4891" t="s">
        <v>268</v>
      </c>
      <c r="P4891" t="s">
        <v>25</v>
      </c>
      <c r="Q4891" t="s">
        <v>26</v>
      </c>
      <c r="R4891" t="s">
        <v>66</v>
      </c>
      <c r="S4891" t="s">
        <v>47</v>
      </c>
      <c r="T4891" t="s">
        <v>38</v>
      </c>
      <c r="U4891" t="s">
        <v>30</v>
      </c>
      <c r="V4891" s="5">
        <f>data[[#This Row],[PriceUSD]]*data[[#This Row],[Quantity]]</f>
        <v>91.93</v>
      </c>
      <c r="W4891" s="7">
        <f>data[[#This Row],[OrderDate]] + TIME(VALUE(LEFT(data[[#This Row],[OrderTime]],2)), VALUE(RIGHT(data[[#This Row],[OrderTime]],2)), 0)</f>
        <v>45753.038888888892</v>
      </c>
      <c r="X4891" s="7">
        <f>_xlfn.MINIFS(data[OrderDateTime], data[CustomerName], data[[#This Row],[CustomerName]])</f>
        <v>45529.015277777777</v>
      </c>
      <c r="Y4891" t="str">
        <f>IF(data[[#This Row],[OrderDateTime]]=data[[#This Row],[FirstOrderDateTime]], "New", "Returning")</f>
        <v>Returning</v>
      </c>
      <c r="Z4891" s="7">
        <f>data[[#This Row],[DeliveryDate]] + data[[#This Row],[DeliveryTime]]</f>
        <v>45753.71597222222</v>
      </c>
      <c r="AA4891" s="7">
        <f>data[[#This Row],[OrderDateTime]] + 1</f>
        <v>45754.038888888892</v>
      </c>
      <c r="AB4891" s="7" t="str">
        <f>IF(data[[#This Row],[DeliveryDateTime]] &lt;= data[[#This Row],[SLADue]], "On Time", "Late")</f>
        <v>On Time</v>
      </c>
    </row>
    <row r="4892" spans="1:28" x14ac:dyDescent="0.2">
      <c r="A4892" t="s">
        <v>5442</v>
      </c>
      <c r="B4892" t="s">
        <v>19</v>
      </c>
      <c r="C4892" t="s">
        <v>79</v>
      </c>
      <c r="D4892" t="s">
        <v>80</v>
      </c>
      <c r="E4892" s="5">
        <v>30.86</v>
      </c>
      <c r="F4892" t="s">
        <v>63</v>
      </c>
      <c r="G4892">
        <v>1</v>
      </c>
      <c r="H4892" s="1">
        <v>45733</v>
      </c>
      <c r="I4892" s="1" t="str">
        <f>TEXT(data[[#This Row],[OrderDate]],"mmm")</f>
        <v>Mar</v>
      </c>
      <c r="J4892" s="6">
        <v>0.59166666666666667</v>
      </c>
      <c r="K4892" s="6" t="str">
        <f>TEXT(data[[#This Row],[OrderTime]],"h")</f>
        <v>14</v>
      </c>
      <c r="L4892" s="1">
        <v>45734</v>
      </c>
      <c r="M4892" s="6">
        <v>0.71666666666666667</v>
      </c>
      <c r="N4892" t="s">
        <v>120</v>
      </c>
      <c r="O4892" t="s">
        <v>1047</v>
      </c>
      <c r="P4892" t="s">
        <v>25</v>
      </c>
      <c r="Q4892" t="s">
        <v>26</v>
      </c>
      <c r="R4892" t="s">
        <v>83</v>
      </c>
      <c r="S4892" t="s">
        <v>28</v>
      </c>
      <c r="T4892" t="s">
        <v>38</v>
      </c>
      <c r="U4892" t="s">
        <v>67</v>
      </c>
      <c r="V4892" s="5">
        <f>data[[#This Row],[PriceUSD]]*data[[#This Row],[Quantity]]</f>
        <v>30.86</v>
      </c>
      <c r="W4892" s="7">
        <f>data[[#This Row],[OrderDate]] + TIME(VALUE(LEFT(data[[#This Row],[OrderTime]],2)), VALUE(RIGHT(data[[#This Row],[OrderTime]],2)), 0)</f>
        <v>45733.046527777777</v>
      </c>
      <c r="X4892" s="7">
        <f>_xlfn.MINIFS(data[OrderDateTime], data[CustomerName], data[[#This Row],[CustomerName]])</f>
        <v>45507.015277777777</v>
      </c>
      <c r="Y4892" t="str">
        <f>IF(data[[#This Row],[OrderDateTime]]=data[[#This Row],[FirstOrderDateTime]], "New", "Returning")</f>
        <v>Returning</v>
      </c>
      <c r="Z4892" s="7">
        <f>data[[#This Row],[DeliveryDate]] + data[[#This Row],[DeliveryTime]]</f>
        <v>45734.716666666667</v>
      </c>
      <c r="AA4892" s="7">
        <f>data[[#This Row],[OrderDateTime]] + 1</f>
        <v>45734.046527777777</v>
      </c>
      <c r="AB4892" s="7" t="str">
        <f>IF(data[[#This Row],[DeliveryDateTime]] &lt;= data[[#This Row],[SLADue]], "On Time", "Late")</f>
        <v>Late</v>
      </c>
    </row>
    <row r="4893" spans="1:28" x14ac:dyDescent="0.2">
      <c r="A4893" t="s">
        <v>5443</v>
      </c>
      <c r="B4893" t="s">
        <v>19</v>
      </c>
      <c r="C4893" t="s">
        <v>79</v>
      </c>
      <c r="D4893" t="s">
        <v>80</v>
      </c>
      <c r="E4893" s="5">
        <v>31.7</v>
      </c>
      <c r="F4893" t="s">
        <v>63</v>
      </c>
      <c r="G4893">
        <v>1</v>
      </c>
      <c r="H4893" s="1">
        <v>45625</v>
      </c>
      <c r="I4893" s="1" t="str">
        <f>TEXT(data[[#This Row],[OrderDate]],"mmm")</f>
        <v>Nov</v>
      </c>
      <c r="J4893" s="6">
        <v>0.43125000000000002</v>
      </c>
      <c r="K4893" s="6" t="str">
        <f>TEXT(data[[#This Row],[OrderTime]],"h")</f>
        <v>10</v>
      </c>
      <c r="L4893" s="1">
        <v>45625</v>
      </c>
      <c r="M4893" s="6">
        <v>0.72291666666666665</v>
      </c>
      <c r="N4893" t="s">
        <v>208</v>
      </c>
      <c r="O4893" t="s">
        <v>738</v>
      </c>
      <c r="P4893" t="s">
        <v>202</v>
      </c>
      <c r="Q4893" t="s">
        <v>53</v>
      </c>
      <c r="R4893" t="s">
        <v>83</v>
      </c>
      <c r="S4893" t="s">
        <v>47</v>
      </c>
      <c r="T4893" t="s">
        <v>38</v>
      </c>
      <c r="U4893" t="s">
        <v>39</v>
      </c>
      <c r="V4893" s="5">
        <f>data[[#This Row],[PriceUSD]]*data[[#This Row],[Quantity]]</f>
        <v>31.7</v>
      </c>
      <c r="W4893" s="7">
        <f>data[[#This Row],[OrderDate]] + TIME(VALUE(LEFT(data[[#This Row],[OrderTime]],2)), VALUE(RIGHT(data[[#This Row],[OrderTime]],2)), 0)</f>
        <v>45625.017361111109</v>
      </c>
      <c r="X4893" s="7">
        <f>_xlfn.MINIFS(data[OrderDateTime], data[CustomerName], data[[#This Row],[CustomerName]])</f>
        <v>45507.052083333336</v>
      </c>
      <c r="Y4893" t="str">
        <f>IF(data[[#This Row],[OrderDateTime]]=data[[#This Row],[FirstOrderDateTime]], "New", "Returning")</f>
        <v>Returning</v>
      </c>
      <c r="Z4893" s="7">
        <f>data[[#This Row],[DeliveryDate]] + data[[#This Row],[DeliveryTime]]</f>
        <v>45625.722916666666</v>
      </c>
      <c r="AA4893" s="7">
        <f>data[[#This Row],[OrderDateTime]] + 1</f>
        <v>45626.017361111109</v>
      </c>
      <c r="AB4893" s="7" t="str">
        <f>IF(data[[#This Row],[DeliveryDateTime]] &lt;= data[[#This Row],[SLADue]], "On Time", "Late")</f>
        <v>On Time</v>
      </c>
    </row>
    <row r="4894" spans="1:28" x14ac:dyDescent="0.2">
      <c r="A4894" t="s">
        <v>5444</v>
      </c>
      <c r="B4894" t="s">
        <v>19</v>
      </c>
      <c r="C4894" t="s">
        <v>258</v>
      </c>
      <c r="D4894" t="s">
        <v>259</v>
      </c>
      <c r="E4894" s="5">
        <v>114.82</v>
      </c>
      <c r="F4894" t="s">
        <v>51</v>
      </c>
      <c r="G4894">
        <v>1</v>
      </c>
      <c r="H4894" s="1">
        <v>45526</v>
      </c>
      <c r="I4894" s="1" t="str">
        <f>TEXT(data[[#This Row],[OrderDate]],"mmm")</f>
        <v>Aug</v>
      </c>
      <c r="J4894" s="6">
        <v>0.82499999999999996</v>
      </c>
      <c r="K4894" s="6" t="str">
        <f>TEXT(data[[#This Row],[OrderTime]],"h")</f>
        <v>19</v>
      </c>
      <c r="L4894" s="1">
        <v>45528</v>
      </c>
      <c r="M4894" s="6">
        <v>0.72777777777777775</v>
      </c>
      <c r="N4894" t="s">
        <v>64</v>
      </c>
      <c r="O4894" t="s">
        <v>671</v>
      </c>
      <c r="P4894" t="s">
        <v>25</v>
      </c>
      <c r="Q4894" t="s">
        <v>26</v>
      </c>
      <c r="R4894" t="s">
        <v>261</v>
      </c>
      <c r="S4894" t="s">
        <v>105</v>
      </c>
      <c r="T4894" t="s">
        <v>106</v>
      </c>
      <c r="U4894" t="s">
        <v>30</v>
      </c>
      <c r="V4894" s="5">
        <f>data[[#This Row],[PriceUSD]]*data[[#This Row],[Quantity]]</f>
        <v>114.82</v>
      </c>
      <c r="W4894" s="7">
        <f>data[[#This Row],[OrderDate]] + TIME(VALUE(LEFT(data[[#This Row],[OrderTime]],2)), VALUE(RIGHT(data[[#This Row],[OrderTime]],2)), 0)</f>
        <v>45526.017361111109</v>
      </c>
      <c r="X4894" s="7">
        <f>_xlfn.MINIFS(data[OrderDateTime], data[CustomerName], data[[#This Row],[CustomerName]])</f>
        <v>45508.038888888892</v>
      </c>
      <c r="Y4894" t="str">
        <f>IF(data[[#This Row],[OrderDateTime]]=data[[#This Row],[FirstOrderDateTime]], "New", "Returning")</f>
        <v>Returning</v>
      </c>
      <c r="Z4894" s="7">
        <f>data[[#This Row],[DeliveryDate]] + data[[#This Row],[DeliveryTime]]</f>
        <v>45528.727777777778</v>
      </c>
      <c r="AA4894" s="7">
        <f>data[[#This Row],[OrderDateTime]] + 1</f>
        <v>45527.017361111109</v>
      </c>
      <c r="AB4894" s="7" t="str">
        <f>IF(data[[#This Row],[DeliveryDateTime]] &lt;= data[[#This Row],[SLADue]], "On Time", "Late")</f>
        <v>Late</v>
      </c>
    </row>
    <row r="4895" spans="1:28" x14ac:dyDescent="0.2">
      <c r="A4895" t="s">
        <v>5445</v>
      </c>
      <c r="B4895" t="s">
        <v>19</v>
      </c>
      <c r="C4895" t="s">
        <v>126</v>
      </c>
      <c r="D4895" t="s">
        <v>127</v>
      </c>
      <c r="E4895" s="5">
        <v>23.58</v>
      </c>
      <c r="F4895" t="s">
        <v>138</v>
      </c>
      <c r="G4895">
        <v>2</v>
      </c>
      <c r="H4895" s="1">
        <v>45569</v>
      </c>
      <c r="I4895" s="1" t="str">
        <f>TEXT(data[[#This Row],[OrderDate]],"mmm")</f>
        <v>Oct</v>
      </c>
      <c r="J4895" s="6">
        <v>0.84097222222222223</v>
      </c>
      <c r="K4895" s="6" t="str">
        <f>TEXT(data[[#This Row],[OrderTime]],"h")</f>
        <v>20</v>
      </c>
      <c r="L4895" s="1">
        <v>45570</v>
      </c>
      <c r="M4895" s="6">
        <v>0.64027777777777772</v>
      </c>
      <c r="N4895" t="s">
        <v>233</v>
      </c>
      <c r="O4895" t="s">
        <v>161</v>
      </c>
      <c r="P4895" t="s">
        <v>234</v>
      </c>
      <c r="Q4895" t="s">
        <v>26</v>
      </c>
      <c r="R4895" t="s">
        <v>129</v>
      </c>
      <c r="S4895" t="s">
        <v>28</v>
      </c>
      <c r="T4895" t="s">
        <v>29</v>
      </c>
      <c r="U4895" t="s">
        <v>67</v>
      </c>
      <c r="V4895" s="5">
        <f>data[[#This Row],[PriceUSD]]*data[[#This Row],[Quantity]]</f>
        <v>47.16</v>
      </c>
      <c r="W4895" s="7">
        <f>data[[#This Row],[OrderDate]] + TIME(VALUE(LEFT(data[[#This Row],[OrderTime]],2)), VALUE(RIGHT(data[[#This Row],[OrderTime]],2)), 0)</f>
        <v>45569.015277777777</v>
      </c>
      <c r="X4895" s="7">
        <f>_xlfn.MINIFS(data[OrderDateTime], data[CustomerName], data[[#This Row],[CustomerName]])</f>
        <v>45507.054166666669</v>
      </c>
      <c r="Y4895" t="str">
        <f>IF(data[[#This Row],[OrderDateTime]]=data[[#This Row],[FirstOrderDateTime]], "New", "Returning")</f>
        <v>Returning</v>
      </c>
      <c r="Z4895" s="7">
        <f>data[[#This Row],[DeliveryDate]] + data[[#This Row],[DeliveryTime]]</f>
        <v>45570.640277777777</v>
      </c>
      <c r="AA4895" s="7">
        <f>data[[#This Row],[OrderDateTime]] + 1</f>
        <v>45570.015277777777</v>
      </c>
      <c r="AB4895" s="7" t="str">
        <f>IF(data[[#This Row],[DeliveryDateTime]] &lt;= data[[#This Row],[SLADue]], "On Time", "Late")</f>
        <v>Late</v>
      </c>
    </row>
    <row r="4896" spans="1:28" x14ac:dyDescent="0.2">
      <c r="A4896" t="s">
        <v>5446</v>
      </c>
      <c r="B4896" t="s">
        <v>19</v>
      </c>
      <c r="C4896" t="s">
        <v>32</v>
      </c>
      <c r="D4896" t="s">
        <v>33</v>
      </c>
      <c r="E4896" s="5">
        <v>42.6</v>
      </c>
      <c r="F4896" t="s">
        <v>138</v>
      </c>
      <c r="G4896">
        <v>2</v>
      </c>
      <c r="H4896" s="1">
        <v>45708</v>
      </c>
      <c r="I4896" s="1" t="str">
        <f>TEXT(data[[#This Row],[OrderDate]],"mmm")</f>
        <v>Feb</v>
      </c>
      <c r="J4896" s="6">
        <v>0.60416666666666663</v>
      </c>
      <c r="K4896" s="6" t="str">
        <f>TEXT(data[[#This Row],[OrderTime]],"h")</f>
        <v>14</v>
      </c>
      <c r="L4896" s="1">
        <v>45709</v>
      </c>
      <c r="M4896" s="6">
        <v>0.77083333333333337</v>
      </c>
      <c r="N4896" t="s">
        <v>208</v>
      </c>
      <c r="O4896" t="s">
        <v>99</v>
      </c>
      <c r="P4896" t="s">
        <v>202</v>
      </c>
      <c r="Q4896" t="s">
        <v>26</v>
      </c>
      <c r="R4896" t="s">
        <v>37</v>
      </c>
      <c r="S4896" t="s">
        <v>28</v>
      </c>
      <c r="T4896" t="s">
        <v>29</v>
      </c>
      <c r="U4896" t="s">
        <v>30</v>
      </c>
      <c r="V4896" s="5">
        <f>data[[#This Row],[PriceUSD]]*data[[#This Row],[Quantity]]</f>
        <v>85.2</v>
      </c>
      <c r="W4896" s="7">
        <f>data[[#This Row],[OrderDate]] + TIME(VALUE(LEFT(data[[#This Row],[OrderTime]],2)), VALUE(RIGHT(data[[#This Row],[OrderTime]],2)), 0)</f>
        <v>45708.046527777777</v>
      </c>
      <c r="X4896" s="7">
        <f>_xlfn.MINIFS(data[OrderDateTime], data[CustomerName], data[[#This Row],[CustomerName]])</f>
        <v>45507.015277777777</v>
      </c>
      <c r="Y4896" t="str">
        <f>IF(data[[#This Row],[OrderDateTime]]=data[[#This Row],[FirstOrderDateTime]], "New", "Returning")</f>
        <v>Returning</v>
      </c>
      <c r="Z4896" s="7">
        <f>data[[#This Row],[DeliveryDate]] + data[[#This Row],[DeliveryTime]]</f>
        <v>45709.770833333336</v>
      </c>
      <c r="AA4896" s="7">
        <f>data[[#This Row],[OrderDateTime]] + 1</f>
        <v>45709.046527777777</v>
      </c>
      <c r="AB4896" s="7" t="str">
        <f>IF(data[[#This Row],[DeliveryDateTime]] &lt;= data[[#This Row],[SLADue]], "On Time", "Late")</f>
        <v>Late</v>
      </c>
    </row>
    <row r="4897" spans="1:28" x14ac:dyDescent="0.2">
      <c r="A4897" t="s">
        <v>5447</v>
      </c>
      <c r="B4897" t="s">
        <v>19</v>
      </c>
      <c r="C4897" t="s">
        <v>79</v>
      </c>
      <c r="D4897" t="s">
        <v>80</v>
      </c>
      <c r="E4897" s="5">
        <v>28.25</v>
      </c>
      <c r="F4897" t="s">
        <v>63</v>
      </c>
      <c r="G4897">
        <v>1</v>
      </c>
      <c r="H4897" s="1">
        <v>45836</v>
      </c>
      <c r="I4897" s="1" t="str">
        <f>TEXT(data[[#This Row],[OrderDate]],"mmm")</f>
        <v>Jun</v>
      </c>
      <c r="J4897" s="6">
        <v>0.49305555555555558</v>
      </c>
      <c r="K4897" s="6" t="str">
        <f>TEXT(data[[#This Row],[OrderTime]],"h")</f>
        <v>11</v>
      </c>
      <c r="L4897" s="1">
        <v>45836</v>
      </c>
      <c r="M4897" s="6">
        <v>0.61805555555555558</v>
      </c>
      <c r="N4897" t="s">
        <v>112</v>
      </c>
      <c r="O4897" t="s">
        <v>552</v>
      </c>
      <c r="P4897" t="s">
        <v>36</v>
      </c>
      <c r="Q4897" t="s">
        <v>53</v>
      </c>
      <c r="R4897" t="s">
        <v>83</v>
      </c>
      <c r="S4897" t="s">
        <v>47</v>
      </c>
      <c r="T4897" t="s">
        <v>38</v>
      </c>
      <c r="U4897" t="s">
        <v>39</v>
      </c>
      <c r="V4897" s="5">
        <f>data[[#This Row],[PriceUSD]]*data[[#This Row],[Quantity]]</f>
        <v>28.25</v>
      </c>
      <c r="W4897" s="7">
        <f>data[[#This Row],[OrderDate]] + TIME(VALUE(LEFT(data[[#This Row],[OrderTime]],2)), VALUE(RIGHT(data[[#This Row],[OrderTime]],2)), 0)</f>
        <v>45836.038888888892</v>
      </c>
      <c r="X4897" s="7">
        <f>_xlfn.MINIFS(data[OrderDateTime], data[CustomerName], data[[#This Row],[CustomerName]])</f>
        <v>45615.017361111109</v>
      </c>
      <c r="Y4897" t="str">
        <f>IF(data[[#This Row],[OrderDateTime]]=data[[#This Row],[FirstOrderDateTime]], "New", "Returning")</f>
        <v>Returning</v>
      </c>
      <c r="Z4897" s="7">
        <f>data[[#This Row],[DeliveryDate]] + data[[#This Row],[DeliveryTime]]</f>
        <v>45836.618055555555</v>
      </c>
      <c r="AA4897" s="7">
        <f>data[[#This Row],[OrderDateTime]] + 1</f>
        <v>45837.038888888892</v>
      </c>
      <c r="AB4897" s="7" t="str">
        <f>IF(data[[#This Row],[DeliveryDateTime]] &lt;= data[[#This Row],[SLADue]], "On Time", "Late")</f>
        <v>On Time</v>
      </c>
    </row>
    <row r="4898" spans="1:28" x14ac:dyDescent="0.2">
      <c r="A4898" t="s">
        <v>5448</v>
      </c>
      <c r="B4898" t="s">
        <v>19</v>
      </c>
      <c r="C4898" t="s">
        <v>117</v>
      </c>
      <c r="D4898" t="s">
        <v>118</v>
      </c>
      <c r="E4898" s="5">
        <v>73.349999999999994</v>
      </c>
      <c r="F4898" t="s">
        <v>94</v>
      </c>
      <c r="G4898">
        <v>3</v>
      </c>
      <c r="H4898" s="1">
        <v>45605</v>
      </c>
      <c r="I4898" s="1" t="str">
        <f>TEXT(data[[#This Row],[OrderDate]],"mmm")</f>
        <v>Nov</v>
      </c>
      <c r="J4898" s="6">
        <v>0.88124999999999998</v>
      </c>
      <c r="K4898" s="6" t="str">
        <f>TEXT(data[[#This Row],[OrderTime]],"h")</f>
        <v>21</v>
      </c>
      <c r="L4898" s="1">
        <v>45606</v>
      </c>
      <c r="M4898" s="6">
        <v>0.79861111111111116</v>
      </c>
      <c r="N4898" t="s">
        <v>120</v>
      </c>
      <c r="O4898" t="s">
        <v>320</v>
      </c>
      <c r="P4898" t="s">
        <v>25</v>
      </c>
      <c r="Q4898" t="s">
        <v>26</v>
      </c>
      <c r="R4898" t="s">
        <v>66</v>
      </c>
      <c r="S4898" t="s">
        <v>28</v>
      </c>
      <c r="T4898" t="s">
        <v>29</v>
      </c>
      <c r="U4898" t="s">
        <v>30</v>
      </c>
      <c r="V4898" s="5">
        <f>data[[#This Row],[PriceUSD]]*data[[#This Row],[Quantity]]</f>
        <v>220.04999999999998</v>
      </c>
      <c r="W4898" s="7">
        <f>data[[#This Row],[OrderDate]] + TIME(VALUE(LEFT(data[[#This Row],[OrderTime]],2)), VALUE(RIGHT(data[[#This Row],[OrderTime]],2)), 0)</f>
        <v>45605.017361111109</v>
      </c>
      <c r="X4898" s="7">
        <f>_xlfn.MINIFS(data[OrderDateTime], data[CustomerName], data[[#This Row],[CustomerName]])</f>
        <v>45548.038888888892</v>
      </c>
      <c r="Y4898" t="str">
        <f>IF(data[[#This Row],[OrderDateTime]]=data[[#This Row],[FirstOrderDateTime]], "New", "Returning")</f>
        <v>Returning</v>
      </c>
      <c r="Z4898" s="7">
        <f>data[[#This Row],[DeliveryDate]] + data[[#This Row],[DeliveryTime]]</f>
        <v>45606.798611111109</v>
      </c>
      <c r="AA4898" s="7">
        <f>data[[#This Row],[OrderDateTime]] + 1</f>
        <v>45606.017361111109</v>
      </c>
      <c r="AB4898" s="7" t="str">
        <f>IF(data[[#This Row],[DeliveryDateTime]] &lt;= data[[#This Row],[SLADue]], "On Time", "Late")</f>
        <v>Late</v>
      </c>
    </row>
    <row r="4899" spans="1:28" x14ac:dyDescent="0.2">
      <c r="A4899" t="s">
        <v>5449</v>
      </c>
      <c r="B4899" t="s">
        <v>19</v>
      </c>
      <c r="C4899" t="s">
        <v>49</v>
      </c>
      <c r="D4899" t="s">
        <v>50</v>
      </c>
      <c r="E4899" s="5">
        <v>29.89</v>
      </c>
      <c r="F4899" t="s">
        <v>138</v>
      </c>
      <c r="G4899">
        <v>1</v>
      </c>
      <c r="H4899" s="1">
        <v>45559</v>
      </c>
      <c r="I4899" s="1" t="str">
        <f>TEXT(data[[#This Row],[OrderDate]],"mmm")</f>
        <v>Sep</v>
      </c>
      <c r="J4899" s="6">
        <v>0.77777777777777779</v>
      </c>
      <c r="K4899" s="6" t="str">
        <f>TEXT(data[[#This Row],[OrderTime]],"h")</f>
        <v>18</v>
      </c>
      <c r="L4899" s="1">
        <v>45560</v>
      </c>
      <c r="M4899" s="6">
        <v>0.77013888888888893</v>
      </c>
      <c r="N4899" t="s">
        <v>120</v>
      </c>
      <c r="O4899" t="s">
        <v>473</v>
      </c>
      <c r="P4899" t="s">
        <v>25</v>
      </c>
      <c r="Q4899" t="s">
        <v>53</v>
      </c>
      <c r="R4899" t="s">
        <v>54</v>
      </c>
      <c r="S4899" t="s">
        <v>28</v>
      </c>
      <c r="T4899" t="s">
        <v>106</v>
      </c>
      <c r="U4899" t="s">
        <v>30</v>
      </c>
      <c r="V4899" s="5">
        <f>data[[#This Row],[PriceUSD]]*data[[#This Row],[Quantity]]</f>
        <v>29.89</v>
      </c>
      <c r="W4899" s="7">
        <f>data[[#This Row],[OrderDate]] + TIME(VALUE(LEFT(data[[#This Row],[OrderTime]],2)), VALUE(RIGHT(data[[#This Row],[OrderTime]],2)), 0)</f>
        <v>45559.054166666669</v>
      </c>
      <c r="X4899" s="7">
        <f>_xlfn.MINIFS(data[OrderDateTime], data[CustomerName], data[[#This Row],[CustomerName]])</f>
        <v>45531.046527777777</v>
      </c>
      <c r="Y4899" t="str">
        <f>IF(data[[#This Row],[OrderDateTime]]=data[[#This Row],[FirstOrderDateTime]], "New", "Returning")</f>
        <v>Returning</v>
      </c>
      <c r="Z4899" s="7">
        <f>data[[#This Row],[DeliveryDate]] + data[[#This Row],[DeliveryTime]]</f>
        <v>45560.770138888889</v>
      </c>
      <c r="AA4899" s="7">
        <f>data[[#This Row],[OrderDateTime]] + 1</f>
        <v>45560.054166666669</v>
      </c>
      <c r="AB4899" s="7" t="str">
        <f>IF(data[[#This Row],[DeliveryDateTime]] &lt;= data[[#This Row],[SLADue]], "On Time", "Late")</f>
        <v>Late</v>
      </c>
    </row>
    <row r="4900" spans="1:28" x14ac:dyDescent="0.2">
      <c r="A4900" t="s">
        <v>5450</v>
      </c>
      <c r="B4900" t="s">
        <v>19</v>
      </c>
      <c r="C4900" t="s">
        <v>258</v>
      </c>
      <c r="D4900" t="s">
        <v>259</v>
      </c>
      <c r="E4900" s="5">
        <v>121.1</v>
      </c>
      <c r="F4900" t="s">
        <v>182</v>
      </c>
      <c r="G4900">
        <v>1</v>
      </c>
      <c r="H4900" s="1">
        <v>45671</v>
      </c>
      <c r="I4900" s="1" t="str">
        <f>TEXT(data[[#This Row],[OrderDate]],"mmm")</f>
        <v>Jan</v>
      </c>
      <c r="J4900" s="6">
        <v>0.64513888888888893</v>
      </c>
      <c r="K4900" s="6" t="str">
        <f>TEXT(data[[#This Row],[OrderTime]],"h")</f>
        <v>15</v>
      </c>
      <c r="L4900" s="1">
        <v>45672</v>
      </c>
      <c r="M4900" s="6">
        <v>0.85347222222222219</v>
      </c>
      <c r="N4900" t="s">
        <v>238</v>
      </c>
      <c r="O4900" t="s">
        <v>556</v>
      </c>
      <c r="P4900" t="s">
        <v>36</v>
      </c>
      <c r="Q4900" t="s">
        <v>26</v>
      </c>
      <c r="R4900" t="s">
        <v>261</v>
      </c>
      <c r="S4900" t="s">
        <v>28</v>
      </c>
      <c r="T4900" t="s">
        <v>115</v>
      </c>
      <c r="U4900" t="s">
        <v>67</v>
      </c>
      <c r="V4900" s="5">
        <f>data[[#This Row],[PriceUSD]]*data[[#This Row],[Quantity]]</f>
        <v>121.1</v>
      </c>
      <c r="W4900" s="7">
        <f>data[[#This Row],[OrderDate]] + TIME(VALUE(LEFT(data[[#This Row],[OrderTime]],2)), VALUE(RIGHT(data[[#This Row],[OrderTime]],2)), 0)</f>
        <v>45671.061805555553</v>
      </c>
      <c r="X4900" s="7">
        <f>_xlfn.MINIFS(data[OrderDateTime], data[CustomerName], data[[#This Row],[CustomerName]])</f>
        <v>45528.030555555553</v>
      </c>
      <c r="Y4900" t="str">
        <f>IF(data[[#This Row],[OrderDateTime]]=data[[#This Row],[FirstOrderDateTime]], "New", "Returning")</f>
        <v>Returning</v>
      </c>
      <c r="Z4900" s="7">
        <f>data[[#This Row],[DeliveryDate]] + data[[#This Row],[DeliveryTime]]</f>
        <v>45672.853472222225</v>
      </c>
      <c r="AA4900" s="7">
        <f>data[[#This Row],[OrderDateTime]] + 1</f>
        <v>45672.061805555553</v>
      </c>
      <c r="AB4900" s="7" t="str">
        <f>IF(data[[#This Row],[DeliveryDateTime]] &lt;= data[[#This Row],[SLADue]], "On Time", "Late")</f>
        <v>Late</v>
      </c>
    </row>
    <row r="4901" spans="1:28" x14ac:dyDescent="0.2">
      <c r="A4901" t="s">
        <v>5451</v>
      </c>
      <c r="B4901" t="s">
        <v>19</v>
      </c>
      <c r="C4901" t="s">
        <v>101</v>
      </c>
      <c r="D4901" t="s">
        <v>102</v>
      </c>
      <c r="E4901" s="5">
        <v>28.14</v>
      </c>
      <c r="F4901" t="s">
        <v>81</v>
      </c>
      <c r="G4901">
        <v>1</v>
      </c>
      <c r="H4901" s="1">
        <v>45881</v>
      </c>
      <c r="I4901" s="1" t="str">
        <f>TEXT(data[[#This Row],[OrderDate]],"mmm")</f>
        <v>Aug</v>
      </c>
      <c r="J4901" s="6">
        <v>0.40763888888888888</v>
      </c>
      <c r="K4901" s="6" t="str">
        <f>TEXT(data[[#This Row],[OrderTime]],"h")</f>
        <v>9</v>
      </c>
      <c r="L4901" s="1">
        <v>45881</v>
      </c>
      <c r="M4901" s="6">
        <v>0.69930555555555551</v>
      </c>
      <c r="N4901" t="s">
        <v>434</v>
      </c>
      <c r="O4901" t="s">
        <v>260</v>
      </c>
      <c r="P4901" t="s">
        <v>234</v>
      </c>
      <c r="Q4901" t="s">
        <v>26</v>
      </c>
      <c r="R4901" t="s">
        <v>83</v>
      </c>
      <c r="S4901" t="s">
        <v>47</v>
      </c>
      <c r="T4901" t="s">
        <v>59</v>
      </c>
      <c r="U4901" t="s">
        <v>30</v>
      </c>
      <c r="V4901" s="5">
        <f>data[[#This Row],[PriceUSD]]*data[[#This Row],[Quantity]]</f>
        <v>28.14</v>
      </c>
      <c r="W4901" s="7">
        <f>data[[#This Row],[OrderDate]] + TIME(VALUE(LEFT(data[[#This Row],[OrderTime]],2)), VALUE(RIGHT(data[[#This Row],[OrderTime]],2)), 0)</f>
        <v>45881.061805555553</v>
      </c>
      <c r="X4901" s="7">
        <f>_xlfn.MINIFS(data[OrderDateTime], data[CustomerName], data[[#This Row],[CustomerName]])</f>
        <v>45510.054166666669</v>
      </c>
      <c r="Y4901" t="str">
        <f>IF(data[[#This Row],[OrderDateTime]]=data[[#This Row],[FirstOrderDateTime]], "New", "Returning")</f>
        <v>Returning</v>
      </c>
      <c r="Z4901" s="7">
        <f>data[[#This Row],[DeliveryDate]] + data[[#This Row],[DeliveryTime]]</f>
        <v>45881.699305555558</v>
      </c>
      <c r="AA4901" s="7">
        <f>data[[#This Row],[OrderDateTime]] + 1</f>
        <v>45882.061805555553</v>
      </c>
      <c r="AB4901" s="7" t="str">
        <f>IF(data[[#This Row],[DeliveryDateTime]] &lt;= data[[#This Row],[SLADue]], "On Time", "Late")</f>
        <v>On Time</v>
      </c>
    </row>
    <row r="4902" spans="1:28" x14ac:dyDescent="0.2">
      <c r="A4902" t="s">
        <v>5452</v>
      </c>
      <c r="B4902" t="s">
        <v>19</v>
      </c>
      <c r="C4902" t="s">
        <v>85</v>
      </c>
      <c r="D4902" t="s">
        <v>86</v>
      </c>
      <c r="E4902" s="5">
        <v>50.92</v>
      </c>
      <c r="F4902" t="s">
        <v>71</v>
      </c>
      <c r="G4902">
        <v>1</v>
      </c>
      <c r="H4902" s="1">
        <v>45688</v>
      </c>
      <c r="I4902" s="1" t="str">
        <f>TEXT(data[[#This Row],[OrderDate]],"mmm")</f>
        <v>Jan</v>
      </c>
      <c r="J4902" s="6">
        <v>0.82847222222222228</v>
      </c>
      <c r="K4902" s="6" t="str">
        <f>TEXT(data[[#This Row],[OrderTime]],"h")</f>
        <v>19</v>
      </c>
      <c r="L4902" s="1">
        <v>45690</v>
      </c>
      <c r="M4902" s="6">
        <v>0.6694444444444444</v>
      </c>
      <c r="N4902" t="s">
        <v>95</v>
      </c>
      <c r="O4902" t="s">
        <v>1187</v>
      </c>
      <c r="P4902" t="s">
        <v>25</v>
      </c>
      <c r="Q4902" t="s">
        <v>26</v>
      </c>
      <c r="R4902" t="s">
        <v>90</v>
      </c>
      <c r="S4902" t="s">
        <v>105</v>
      </c>
      <c r="T4902" t="s">
        <v>29</v>
      </c>
      <c r="U4902" t="s">
        <v>39</v>
      </c>
      <c r="V4902" s="5">
        <f>data[[#This Row],[PriceUSD]]*data[[#This Row],[Quantity]]</f>
        <v>50.92</v>
      </c>
      <c r="W4902" s="7">
        <f>data[[#This Row],[OrderDate]] + TIME(VALUE(LEFT(data[[#This Row],[OrderTime]],2)), VALUE(RIGHT(data[[#This Row],[OrderTime]],2)), 0)</f>
        <v>45688.015277777777</v>
      </c>
      <c r="X4902" s="7">
        <f>_xlfn.MINIFS(data[OrderDateTime], data[CustomerName], data[[#This Row],[CustomerName]])</f>
        <v>45510.030555555553</v>
      </c>
      <c r="Y4902" t="str">
        <f>IF(data[[#This Row],[OrderDateTime]]=data[[#This Row],[FirstOrderDateTime]], "New", "Returning")</f>
        <v>Returning</v>
      </c>
      <c r="Z4902" s="7">
        <f>data[[#This Row],[DeliveryDate]] + data[[#This Row],[DeliveryTime]]</f>
        <v>45690.669444444444</v>
      </c>
      <c r="AA4902" s="7">
        <f>data[[#This Row],[OrderDateTime]] + 1</f>
        <v>45689.015277777777</v>
      </c>
      <c r="AB4902" s="7" t="str">
        <f>IF(data[[#This Row],[DeliveryDateTime]] &lt;= data[[#This Row],[SLADue]], "On Time", "Late")</f>
        <v>Late</v>
      </c>
    </row>
    <row r="4903" spans="1:28" x14ac:dyDescent="0.2">
      <c r="A4903" t="s">
        <v>5453</v>
      </c>
      <c r="B4903" t="s">
        <v>19</v>
      </c>
      <c r="C4903" t="s">
        <v>126</v>
      </c>
      <c r="D4903" t="s">
        <v>127</v>
      </c>
      <c r="E4903" s="5">
        <v>21.67</v>
      </c>
      <c r="F4903" t="s">
        <v>71</v>
      </c>
      <c r="G4903">
        <v>1</v>
      </c>
      <c r="H4903" s="1">
        <v>45769</v>
      </c>
      <c r="I4903" s="1" t="str">
        <f>TEXT(data[[#This Row],[OrderDate]],"mmm")</f>
        <v>Apr</v>
      </c>
      <c r="J4903" s="6">
        <v>0.79652777777777772</v>
      </c>
      <c r="K4903" s="6" t="str">
        <f>TEXT(data[[#This Row],[OrderTime]],"h")</f>
        <v>19</v>
      </c>
      <c r="L4903" s="1">
        <v>45770</v>
      </c>
      <c r="M4903" s="6">
        <v>0.79652777777777772</v>
      </c>
      <c r="N4903" t="s">
        <v>75</v>
      </c>
      <c r="O4903" t="s">
        <v>1265</v>
      </c>
      <c r="P4903" t="s">
        <v>25</v>
      </c>
      <c r="Q4903" t="s">
        <v>53</v>
      </c>
      <c r="R4903" t="s">
        <v>129</v>
      </c>
      <c r="S4903" t="s">
        <v>28</v>
      </c>
      <c r="T4903" t="s">
        <v>29</v>
      </c>
      <c r="U4903" t="s">
        <v>39</v>
      </c>
      <c r="V4903" s="5">
        <f>data[[#This Row],[PriceUSD]]*data[[#This Row],[Quantity]]</f>
        <v>21.67</v>
      </c>
      <c r="W4903" s="7">
        <f>data[[#This Row],[OrderDate]] + TIME(VALUE(LEFT(data[[#This Row],[OrderTime]],2)), VALUE(RIGHT(data[[#This Row],[OrderTime]],2)), 0)</f>
        <v>45769.054166666669</v>
      </c>
      <c r="X4903" s="7">
        <f>_xlfn.MINIFS(data[OrderDateTime], data[CustomerName], data[[#This Row],[CustomerName]])</f>
        <v>45508.054166666669</v>
      </c>
      <c r="Y4903" t="str">
        <f>IF(data[[#This Row],[OrderDateTime]]=data[[#This Row],[FirstOrderDateTime]], "New", "Returning")</f>
        <v>Returning</v>
      </c>
      <c r="Z4903" s="7">
        <f>data[[#This Row],[DeliveryDate]] + data[[#This Row],[DeliveryTime]]</f>
        <v>45770.796527777777</v>
      </c>
      <c r="AA4903" s="7">
        <f>data[[#This Row],[OrderDateTime]] + 1</f>
        <v>45770.054166666669</v>
      </c>
      <c r="AB4903" s="7" t="str">
        <f>IF(data[[#This Row],[DeliveryDateTime]] &lt;= data[[#This Row],[SLADue]], "On Time", "Late")</f>
        <v>Late</v>
      </c>
    </row>
    <row r="4904" spans="1:28" x14ac:dyDescent="0.2">
      <c r="A4904" t="s">
        <v>5454</v>
      </c>
      <c r="B4904" t="s">
        <v>19</v>
      </c>
      <c r="C4904" t="s">
        <v>126</v>
      </c>
      <c r="D4904" t="s">
        <v>127</v>
      </c>
      <c r="E4904" s="5">
        <v>19.36</v>
      </c>
      <c r="F4904" t="s">
        <v>138</v>
      </c>
      <c r="G4904">
        <v>1</v>
      </c>
      <c r="H4904" s="1">
        <v>45845</v>
      </c>
      <c r="I4904" s="1" t="str">
        <f>TEXT(data[[#This Row],[OrderDate]],"mmm")</f>
        <v>Jul</v>
      </c>
      <c r="J4904" s="6">
        <v>0.40902777777777777</v>
      </c>
      <c r="K4904" s="6" t="str">
        <f>TEXT(data[[#This Row],[OrderTime]],"h")</f>
        <v>9</v>
      </c>
      <c r="L4904" s="1">
        <v>45846</v>
      </c>
      <c r="M4904" s="6">
        <v>0.61736111111111114</v>
      </c>
      <c r="N4904" t="s">
        <v>861</v>
      </c>
      <c r="O4904" t="s">
        <v>346</v>
      </c>
      <c r="P4904" t="s">
        <v>245</v>
      </c>
      <c r="Q4904" t="s">
        <v>26</v>
      </c>
      <c r="R4904" t="s">
        <v>129</v>
      </c>
      <c r="S4904" t="s">
        <v>28</v>
      </c>
      <c r="T4904" t="s">
        <v>38</v>
      </c>
      <c r="U4904" t="s">
        <v>39</v>
      </c>
      <c r="V4904" s="5">
        <f>data[[#This Row],[PriceUSD]]*data[[#This Row],[Quantity]]</f>
        <v>19.36</v>
      </c>
      <c r="W4904" s="7">
        <f>data[[#This Row],[OrderDate]] + TIME(VALUE(LEFT(data[[#This Row],[OrderTime]],2)), VALUE(RIGHT(data[[#This Row],[OrderTime]],2)), 0)</f>
        <v>45845.054166666669</v>
      </c>
      <c r="X4904" s="7">
        <f>_xlfn.MINIFS(data[OrderDateTime], data[CustomerName], data[[#This Row],[CustomerName]])</f>
        <v>45547.030555555553</v>
      </c>
      <c r="Y4904" t="str">
        <f>IF(data[[#This Row],[OrderDateTime]]=data[[#This Row],[FirstOrderDateTime]], "New", "Returning")</f>
        <v>Returning</v>
      </c>
      <c r="Z4904" s="7">
        <f>data[[#This Row],[DeliveryDate]] + data[[#This Row],[DeliveryTime]]</f>
        <v>45846.617361111108</v>
      </c>
      <c r="AA4904" s="7">
        <f>data[[#This Row],[OrderDateTime]] + 1</f>
        <v>45846.054166666669</v>
      </c>
      <c r="AB4904" s="7" t="str">
        <f>IF(data[[#This Row],[DeliveryDateTime]] &lt;= data[[#This Row],[SLADue]], "On Time", "Late")</f>
        <v>Late</v>
      </c>
    </row>
    <row r="4905" spans="1:28" x14ac:dyDescent="0.2">
      <c r="A4905" t="s">
        <v>5455</v>
      </c>
      <c r="B4905" t="s">
        <v>19</v>
      </c>
      <c r="C4905" t="s">
        <v>41</v>
      </c>
      <c r="D4905" t="s">
        <v>42</v>
      </c>
      <c r="E4905" s="5">
        <v>38.82</v>
      </c>
      <c r="F4905" t="s">
        <v>182</v>
      </c>
      <c r="G4905">
        <v>3</v>
      </c>
      <c r="H4905" s="1">
        <v>45883</v>
      </c>
      <c r="I4905" s="1" t="str">
        <f>TEXT(data[[#This Row],[OrderDate]],"mmm")</f>
        <v>Aug</v>
      </c>
      <c r="J4905" s="6">
        <v>0.49305555555555558</v>
      </c>
      <c r="K4905" s="6" t="str">
        <f>TEXT(data[[#This Row],[OrderTime]],"h")</f>
        <v>11</v>
      </c>
      <c r="L4905" s="1">
        <v>45884</v>
      </c>
      <c r="M4905" s="6">
        <v>0.74305555555555558</v>
      </c>
      <c r="N4905" t="s">
        <v>75</v>
      </c>
      <c r="O4905" t="s">
        <v>1611</v>
      </c>
      <c r="P4905" t="s">
        <v>77</v>
      </c>
      <c r="Q4905" t="s">
        <v>53</v>
      </c>
      <c r="R4905" t="s">
        <v>46</v>
      </c>
      <c r="S4905" t="s">
        <v>28</v>
      </c>
      <c r="T4905" t="s">
        <v>136</v>
      </c>
      <c r="U4905" t="s">
        <v>30</v>
      </c>
      <c r="V4905" s="5">
        <f>data[[#This Row],[PriceUSD]]*data[[#This Row],[Quantity]]</f>
        <v>116.46000000000001</v>
      </c>
      <c r="W4905" s="7">
        <f>data[[#This Row],[OrderDate]] + TIME(VALUE(LEFT(data[[#This Row],[OrderTime]],2)), VALUE(RIGHT(data[[#This Row],[OrderTime]],2)), 0)</f>
        <v>45883.038888888892</v>
      </c>
      <c r="X4905" s="7">
        <f>_xlfn.MINIFS(data[OrderDateTime], data[CustomerName], data[[#This Row],[CustomerName]])</f>
        <v>45518.022916666669</v>
      </c>
      <c r="Y4905" t="str">
        <f>IF(data[[#This Row],[OrderDateTime]]=data[[#This Row],[FirstOrderDateTime]], "New", "Returning")</f>
        <v>Returning</v>
      </c>
      <c r="Z4905" s="7">
        <f>data[[#This Row],[DeliveryDate]] + data[[#This Row],[DeliveryTime]]</f>
        <v>45884.743055555555</v>
      </c>
      <c r="AA4905" s="7">
        <f>data[[#This Row],[OrderDateTime]] + 1</f>
        <v>45884.038888888892</v>
      </c>
      <c r="AB4905" s="7" t="str">
        <f>IF(data[[#This Row],[DeliveryDateTime]] &lt;= data[[#This Row],[SLADue]], "On Time", "Late")</f>
        <v>Late</v>
      </c>
    </row>
    <row r="4906" spans="1:28" x14ac:dyDescent="0.2">
      <c r="A4906" t="s">
        <v>5456</v>
      </c>
      <c r="B4906" t="s">
        <v>19</v>
      </c>
      <c r="C4906" t="s">
        <v>20</v>
      </c>
      <c r="D4906" t="s">
        <v>21</v>
      </c>
      <c r="E4906" s="5">
        <v>17.559999999999999</v>
      </c>
      <c r="F4906" t="s">
        <v>22</v>
      </c>
      <c r="G4906">
        <v>1</v>
      </c>
      <c r="H4906" s="1">
        <v>45846</v>
      </c>
      <c r="I4906" s="1" t="str">
        <f>TEXT(data[[#This Row],[OrderDate]],"mmm")</f>
        <v>Jul</v>
      </c>
      <c r="J4906" s="6">
        <v>0.83472222222222225</v>
      </c>
      <c r="K4906" s="6" t="str">
        <f>TEXT(data[[#This Row],[OrderTime]],"h")</f>
        <v>20</v>
      </c>
      <c r="L4906" s="1">
        <v>45848</v>
      </c>
      <c r="M4906" s="6">
        <v>0.83472222222222225</v>
      </c>
      <c r="N4906" t="s">
        <v>44</v>
      </c>
      <c r="O4906" t="s">
        <v>379</v>
      </c>
      <c r="P4906" t="s">
        <v>25</v>
      </c>
      <c r="Q4906" t="s">
        <v>53</v>
      </c>
      <c r="R4906" t="s">
        <v>27</v>
      </c>
      <c r="S4906" t="s">
        <v>105</v>
      </c>
      <c r="T4906" t="s">
        <v>38</v>
      </c>
      <c r="U4906" t="s">
        <v>30</v>
      </c>
      <c r="V4906" s="5">
        <f>data[[#This Row],[PriceUSD]]*data[[#This Row],[Quantity]]</f>
        <v>17.559999999999999</v>
      </c>
      <c r="W4906" s="7">
        <f>data[[#This Row],[OrderDate]] + TIME(VALUE(LEFT(data[[#This Row],[OrderTime]],2)), VALUE(RIGHT(data[[#This Row],[OrderTime]],2)), 0)</f>
        <v>45846.015277777777</v>
      </c>
      <c r="X4906" s="7">
        <f>_xlfn.MINIFS(data[OrderDateTime], data[CustomerName], data[[#This Row],[CustomerName]])</f>
        <v>45520.015277777777</v>
      </c>
      <c r="Y4906" t="str">
        <f>IF(data[[#This Row],[OrderDateTime]]=data[[#This Row],[FirstOrderDateTime]], "New", "Returning")</f>
        <v>Returning</v>
      </c>
      <c r="Z4906" s="7">
        <f>data[[#This Row],[DeliveryDate]] + data[[#This Row],[DeliveryTime]]</f>
        <v>45848.834722222222</v>
      </c>
      <c r="AA4906" s="7">
        <f>data[[#This Row],[OrderDateTime]] + 1</f>
        <v>45847.015277777777</v>
      </c>
      <c r="AB4906" s="7" t="str">
        <f>IF(data[[#This Row],[DeliveryDateTime]] &lt;= data[[#This Row],[SLADue]], "On Time", "Late")</f>
        <v>Late</v>
      </c>
    </row>
    <row r="4907" spans="1:28" x14ac:dyDescent="0.2">
      <c r="A4907" t="s">
        <v>5457</v>
      </c>
      <c r="B4907" t="s">
        <v>19</v>
      </c>
      <c r="C4907" t="s">
        <v>49</v>
      </c>
      <c r="D4907" t="s">
        <v>50</v>
      </c>
      <c r="E4907" s="5">
        <v>28.83</v>
      </c>
      <c r="F4907" t="s">
        <v>138</v>
      </c>
      <c r="G4907">
        <v>1</v>
      </c>
      <c r="H4907" s="1">
        <v>45669</v>
      </c>
      <c r="I4907" s="1" t="str">
        <f>TEXT(data[[#This Row],[OrderDate]],"mmm")</f>
        <v>Jan</v>
      </c>
      <c r="J4907" s="6">
        <v>0.37708333333333333</v>
      </c>
      <c r="K4907" s="6" t="str">
        <f>TEXT(data[[#This Row],[OrderTime]],"h")</f>
        <v>9</v>
      </c>
      <c r="L4907" s="1">
        <v>45671</v>
      </c>
      <c r="M4907" s="6">
        <v>0.46041666666666664</v>
      </c>
      <c r="N4907" t="s">
        <v>103</v>
      </c>
      <c r="O4907" t="s">
        <v>231</v>
      </c>
      <c r="P4907" t="s">
        <v>77</v>
      </c>
      <c r="Q4907" t="s">
        <v>53</v>
      </c>
      <c r="R4907" t="s">
        <v>54</v>
      </c>
      <c r="S4907" t="s">
        <v>105</v>
      </c>
      <c r="T4907" t="s">
        <v>29</v>
      </c>
      <c r="U4907" t="s">
        <v>30</v>
      </c>
      <c r="V4907" s="5">
        <f>data[[#This Row],[PriceUSD]]*data[[#This Row],[Quantity]]</f>
        <v>28.83</v>
      </c>
      <c r="W4907" s="7">
        <f>data[[#This Row],[OrderDate]] + TIME(VALUE(LEFT(data[[#This Row],[OrderTime]],2)), VALUE(RIGHT(data[[#This Row],[OrderTime]],2)), 0)</f>
        <v>45669.022916666669</v>
      </c>
      <c r="X4907" s="7">
        <f>_xlfn.MINIFS(data[OrderDateTime], data[CustomerName], data[[#This Row],[CustomerName]])</f>
        <v>45509.038888888892</v>
      </c>
      <c r="Y4907" t="str">
        <f>IF(data[[#This Row],[OrderDateTime]]=data[[#This Row],[FirstOrderDateTime]], "New", "Returning")</f>
        <v>Returning</v>
      </c>
      <c r="Z4907" s="7">
        <f>data[[#This Row],[DeliveryDate]] + data[[#This Row],[DeliveryTime]]</f>
        <v>45671.460416666669</v>
      </c>
      <c r="AA4907" s="7">
        <f>data[[#This Row],[OrderDateTime]] + 1</f>
        <v>45670.022916666669</v>
      </c>
      <c r="AB4907" s="7" t="str">
        <f>IF(data[[#This Row],[DeliveryDateTime]] &lt;= data[[#This Row],[SLADue]], "On Time", "Late")</f>
        <v>Late</v>
      </c>
    </row>
    <row r="4908" spans="1:28" x14ac:dyDescent="0.2">
      <c r="A4908" t="s">
        <v>5458</v>
      </c>
      <c r="B4908" t="s">
        <v>19</v>
      </c>
      <c r="C4908" t="s">
        <v>79</v>
      </c>
      <c r="D4908" t="s">
        <v>80</v>
      </c>
      <c r="E4908" s="5">
        <v>32.69</v>
      </c>
      <c r="F4908" t="s">
        <v>63</v>
      </c>
      <c r="G4908">
        <v>1</v>
      </c>
      <c r="H4908" s="1">
        <v>45864</v>
      </c>
      <c r="I4908" s="1" t="str">
        <f>TEXT(data[[#This Row],[OrderDate]],"mmm")</f>
        <v>Jul</v>
      </c>
      <c r="J4908" s="6">
        <v>0.73958333333333337</v>
      </c>
      <c r="K4908" s="6" t="str">
        <f>TEXT(data[[#This Row],[OrderTime]],"h")</f>
        <v>17</v>
      </c>
      <c r="L4908" s="1">
        <v>45865</v>
      </c>
      <c r="M4908" s="6">
        <v>0.73958333333333337</v>
      </c>
      <c r="N4908" t="s">
        <v>34</v>
      </c>
      <c r="O4908" t="s">
        <v>1415</v>
      </c>
      <c r="P4908" t="s">
        <v>36</v>
      </c>
      <c r="Q4908" t="s">
        <v>26</v>
      </c>
      <c r="R4908" t="s">
        <v>83</v>
      </c>
      <c r="S4908" t="s">
        <v>28</v>
      </c>
      <c r="T4908" t="s">
        <v>29</v>
      </c>
      <c r="U4908" t="s">
        <v>30</v>
      </c>
      <c r="V4908" s="5">
        <f>data[[#This Row],[PriceUSD]]*data[[#This Row],[Quantity]]</f>
        <v>32.69</v>
      </c>
      <c r="W4908" s="7">
        <f>data[[#This Row],[OrderDate]] + TIME(VALUE(LEFT(data[[#This Row],[OrderTime]],2)), VALUE(RIGHT(data[[#This Row],[OrderTime]],2)), 0)</f>
        <v>45864.022916666669</v>
      </c>
      <c r="X4908" s="7">
        <f>_xlfn.MINIFS(data[OrderDateTime], data[CustomerName], data[[#This Row],[CustomerName]])</f>
        <v>45538.038888888892</v>
      </c>
      <c r="Y4908" t="str">
        <f>IF(data[[#This Row],[OrderDateTime]]=data[[#This Row],[FirstOrderDateTime]], "New", "Returning")</f>
        <v>Returning</v>
      </c>
      <c r="Z4908" s="7">
        <f>data[[#This Row],[DeliveryDate]] + data[[#This Row],[DeliveryTime]]</f>
        <v>45865.739583333336</v>
      </c>
      <c r="AA4908" s="7">
        <f>data[[#This Row],[OrderDateTime]] + 1</f>
        <v>45865.022916666669</v>
      </c>
      <c r="AB4908" s="7" t="str">
        <f>IF(data[[#This Row],[DeliveryDateTime]] &lt;= data[[#This Row],[SLADue]], "On Time", "Late")</f>
        <v>Late</v>
      </c>
    </row>
    <row r="4909" spans="1:28" x14ac:dyDescent="0.2">
      <c r="A4909" t="s">
        <v>5459</v>
      </c>
      <c r="B4909" t="s">
        <v>19</v>
      </c>
      <c r="C4909" t="s">
        <v>85</v>
      </c>
      <c r="D4909" t="s">
        <v>86</v>
      </c>
      <c r="E4909" s="5">
        <v>49.53</v>
      </c>
      <c r="F4909" t="s">
        <v>71</v>
      </c>
      <c r="G4909">
        <v>1</v>
      </c>
      <c r="H4909" s="1">
        <v>45588</v>
      </c>
      <c r="I4909" s="1" t="str">
        <f>TEXT(data[[#This Row],[OrderDate]],"mmm")</f>
        <v>Oct</v>
      </c>
      <c r="J4909" s="6">
        <v>0.55902777777777779</v>
      </c>
      <c r="K4909" s="6" t="str">
        <f>TEXT(data[[#This Row],[OrderTime]],"h")</f>
        <v>13</v>
      </c>
      <c r="L4909" s="1">
        <v>45588</v>
      </c>
      <c r="M4909" s="6">
        <v>0.76736111111111116</v>
      </c>
      <c r="N4909" t="s">
        <v>75</v>
      </c>
      <c r="O4909" t="s">
        <v>1505</v>
      </c>
      <c r="P4909" t="s">
        <v>77</v>
      </c>
      <c r="Q4909" t="s">
        <v>53</v>
      </c>
      <c r="R4909" t="s">
        <v>90</v>
      </c>
      <c r="S4909" t="s">
        <v>47</v>
      </c>
      <c r="T4909" t="s">
        <v>29</v>
      </c>
      <c r="U4909" t="s">
        <v>39</v>
      </c>
      <c r="V4909" s="5">
        <f>data[[#This Row],[PriceUSD]]*data[[#This Row],[Quantity]]</f>
        <v>49.53</v>
      </c>
      <c r="W4909" s="7">
        <f>data[[#This Row],[OrderDate]] + TIME(VALUE(LEFT(data[[#This Row],[OrderTime]],2)), VALUE(RIGHT(data[[#This Row],[OrderTime]],2)), 0)</f>
        <v>45588.054166666669</v>
      </c>
      <c r="X4909" s="7">
        <f>_xlfn.MINIFS(data[OrderDateTime], data[CustomerName], data[[#This Row],[CustomerName]])</f>
        <v>45588.015277777777</v>
      </c>
      <c r="Y4909" t="str">
        <f>IF(data[[#This Row],[OrderDateTime]]=data[[#This Row],[FirstOrderDateTime]], "New", "Returning")</f>
        <v>Returning</v>
      </c>
      <c r="Z4909" s="7">
        <f>data[[#This Row],[DeliveryDate]] + data[[#This Row],[DeliveryTime]]</f>
        <v>45588.767361111109</v>
      </c>
      <c r="AA4909" s="7">
        <f>data[[#This Row],[OrderDateTime]] + 1</f>
        <v>45589.054166666669</v>
      </c>
      <c r="AB4909" s="7" t="str">
        <f>IF(data[[#This Row],[DeliveryDateTime]] &lt;= data[[#This Row],[SLADue]], "On Time", "Late")</f>
        <v>On Time</v>
      </c>
    </row>
    <row r="4910" spans="1:28" x14ac:dyDescent="0.2">
      <c r="A4910" t="s">
        <v>5460</v>
      </c>
      <c r="B4910" t="s">
        <v>19</v>
      </c>
      <c r="C4910" t="s">
        <v>117</v>
      </c>
      <c r="D4910" t="s">
        <v>118</v>
      </c>
      <c r="E4910" s="5">
        <v>68.42</v>
      </c>
      <c r="F4910" t="s">
        <v>94</v>
      </c>
      <c r="G4910">
        <v>3</v>
      </c>
      <c r="H4910" s="1">
        <v>45746</v>
      </c>
      <c r="I4910" s="1" t="str">
        <f>TEXT(data[[#This Row],[OrderDate]],"mmm")</f>
        <v>Mar</v>
      </c>
      <c r="J4910" s="6">
        <v>0.8833333333333333</v>
      </c>
      <c r="K4910" s="6" t="str">
        <f>TEXT(data[[#This Row],[OrderTime]],"h")</f>
        <v>21</v>
      </c>
      <c r="L4910" s="1">
        <v>45748</v>
      </c>
      <c r="M4910" s="6">
        <v>0.55208333333333337</v>
      </c>
      <c r="N4910" t="s">
        <v>88</v>
      </c>
      <c r="O4910" t="s">
        <v>104</v>
      </c>
      <c r="P4910" t="s">
        <v>25</v>
      </c>
      <c r="Q4910" t="s">
        <v>53</v>
      </c>
      <c r="R4910" t="s">
        <v>66</v>
      </c>
      <c r="S4910" t="s">
        <v>105</v>
      </c>
      <c r="T4910" t="s">
        <v>106</v>
      </c>
      <c r="U4910" t="s">
        <v>67</v>
      </c>
      <c r="V4910" s="5">
        <f>data[[#This Row],[PriceUSD]]*data[[#This Row],[Quantity]]</f>
        <v>205.26</v>
      </c>
      <c r="W4910" s="7">
        <f>data[[#This Row],[OrderDate]] + TIME(VALUE(LEFT(data[[#This Row],[OrderTime]],2)), VALUE(RIGHT(data[[#This Row],[OrderTime]],2)), 0)</f>
        <v>45746.022916666669</v>
      </c>
      <c r="X4910" s="7">
        <f>_xlfn.MINIFS(data[OrderDateTime], data[CustomerName], data[[#This Row],[CustomerName]])</f>
        <v>45519.015277777777</v>
      </c>
      <c r="Y4910" t="str">
        <f>IF(data[[#This Row],[OrderDateTime]]=data[[#This Row],[FirstOrderDateTime]], "New", "Returning")</f>
        <v>Returning</v>
      </c>
      <c r="Z4910" s="7">
        <f>data[[#This Row],[DeliveryDate]] + data[[#This Row],[DeliveryTime]]</f>
        <v>45748.552083333336</v>
      </c>
      <c r="AA4910" s="7">
        <f>data[[#This Row],[OrderDateTime]] + 1</f>
        <v>45747.022916666669</v>
      </c>
      <c r="AB4910" s="7" t="str">
        <f>IF(data[[#This Row],[DeliveryDateTime]] &lt;= data[[#This Row],[SLADue]], "On Time", "Late")</f>
        <v>Late</v>
      </c>
    </row>
    <row r="4911" spans="1:28" x14ac:dyDescent="0.2">
      <c r="A4911" t="s">
        <v>5461</v>
      </c>
      <c r="B4911" t="s">
        <v>19</v>
      </c>
      <c r="C4911" t="s">
        <v>85</v>
      </c>
      <c r="D4911" t="s">
        <v>86</v>
      </c>
      <c r="E4911" s="5">
        <v>54.7</v>
      </c>
      <c r="F4911" t="s">
        <v>87</v>
      </c>
      <c r="G4911">
        <v>1</v>
      </c>
      <c r="H4911" s="1">
        <v>45829</v>
      </c>
      <c r="I4911" s="1" t="str">
        <f>TEXT(data[[#This Row],[OrderDate]],"mmm")</f>
        <v>Jun</v>
      </c>
      <c r="J4911" s="6">
        <v>0.89513888888888893</v>
      </c>
      <c r="K4911" s="6" t="str">
        <f>TEXT(data[[#This Row],[OrderTime]],"h")</f>
        <v>21</v>
      </c>
      <c r="L4911" s="1">
        <v>45831</v>
      </c>
      <c r="M4911" s="6">
        <v>0.75972222222222219</v>
      </c>
      <c r="N4911" t="s">
        <v>23</v>
      </c>
      <c r="O4911" t="s">
        <v>646</v>
      </c>
      <c r="P4911" t="s">
        <v>25</v>
      </c>
      <c r="Q4911" t="s">
        <v>53</v>
      </c>
      <c r="R4911" t="s">
        <v>90</v>
      </c>
      <c r="S4911" t="s">
        <v>105</v>
      </c>
      <c r="T4911" t="s">
        <v>29</v>
      </c>
      <c r="U4911" t="s">
        <v>30</v>
      </c>
      <c r="V4911" s="5">
        <f>data[[#This Row],[PriceUSD]]*data[[#This Row],[Quantity]]</f>
        <v>54.7</v>
      </c>
      <c r="W4911" s="7">
        <f>data[[#This Row],[OrderDate]] + TIME(VALUE(LEFT(data[[#This Row],[OrderTime]],2)), VALUE(RIGHT(data[[#This Row],[OrderTime]],2)), 0)</f>
        <v>45829.061805555553</v>
      </c>
      <c r="X4911" s="7">
        <f>_xlfn.MINIFS(data[OrderDateTime], data[CustomerName], data[[#This Row],[CustomerName]])</f>
        <v>45513.015277777777</v>
      </c>
      <c r="Y4911" t="str">
        <f>IF(data[[#This Row],[OrderDateTime]]=data[[#This Row],[FirstOrderDateTime]], "New", "Returning")</f>
        <v>Returning</v>
      </c>
      <c r="Z4911" s="7">
        <f>data[[#This Row],[DeliveryDate]] + data[[#This Row],[DeliveryTime]]</f>
        <v>45831.759722222225</v>
      </c>
      <c r="AA4911" s="7">
        <f>data[[#This Row],[OrderDateTime]] + 1</f>
        <v>45830.061805555553</v>
      </c>
      <c r="AB4911" s="7" t="str">
        <f>IF(data[[#This Row],[DeliveryDateTime]] &lt;= data[[#This Row],[SLADue]], "On Time", "Late")</f>
        <v>Late</v>
      </c>
    </row>
    <row r="4912" spans="1:28" x14ac:dyDescent="0.2">
      <c r="A4912" t="s">
        <v>5462</v>
      </c>
      <c r="B4912" t="s">
        <v>19</v>
      </c>
      <c r="C4912" t="s">
        <v>61</v>
      </c>
      <c r="D4912" t="s">
        <v>62</v>
      </c>
      <c r="E4912" s="5">
        <v>158.88</v>
      </c>
      <c r="F4912" t="s">
        <v>94</v>
      </c>
      <c r="G4912">
        <v>4</v>
      </c>
      <c r="H4912" s="1">
        <v>45801</v>
      </c>
      <c r="I4912" s="1" t="str">
        <f>TEXT(data[[#This Row],[OrderDate]],"mmm")</f>
        <v>May</v>
      </c>
      <c r="J4912" s="6">
        <v>0.46388888888888891</v>
      </c>
      <c r="K4912" s="6" t="str">
        <f>TEXT(data[[#This Row],[OrderTime]],"h")</f>
        <v>11</v>
      </c>
      <c r="L4912" s="1">
        <v>45802</v>
      </c>
      <c r="M4912" s="6">
        <v>0.58888888888888891</v>
      </c>
      <c r="N4912" t="s">
        <v>178</v>
      </c>
      <c r="O4912" t="s">
        <v>1166</v>
      </c>
      <c r="P4912" t="s">
        <v>180</v>
      </c>
      <c r="Q4912" t="s">
        <v>26</v>
      </c>
      <c r="R4912" t="s">
        <v>66</v>
      </c>
      <c r="S4912" t="s">
        <v>28</v>
      </c>
      <c r="T4912" t="s">
        <v>29</v>
      </c>
      <c r="U4912" t="s">
        <v>30</v>
      </c>
      <c r="V4912" s="5">
        <f>data[[#This Row],[PriceUSD]]*data[[#This Row],[Quantity]]</f>
        <v>635.52</v>
      </c>
      <c r="W4912" s="7">
        <f>data[[#This Row],[OrderDate]] + TIME(VALUE(LEFT(data[[#This Row],[OrderTime]],2)), VALUE(RIGHT(data[[#This Row],[OrderTime]],2)), 0)</f>
        <v>45801.061805555553</v>
      </c>
      <c r="X4912" s="7">
        <f>_xlfn.MINIFS(data[OrderDateTime], data[CustomerName], data[[#This Row],[CustomerName]])</f>
        <v>45572.061805555553</v>
      </c>
      <c r="Y4912" t="str">
        <f>IF(data[[#This Row],[OrderDateTime]]=data[[#This Row],[FirstOrderDateTime]], "New", "Returning")</f>
        <v>Returning</v>
      </c>
      <c r="Z4912" s="7">
        <f>data[[#This Row],[DeliveryDate]] + data[[#This Row],[DeliveryTime]]</f>
        <v>45802.588888888888</v>
      </c>
      <c r="AA4912" s="7">
        <f>data[[#This Row],[OrderDateTime]] + 1</f>
        <v>45802.061805555553</v>
      </c>
      <c r="AB4912" s="7" t="str">
        <f>IF(data[[#This Row],[DeliveryDateTime]] &lt;= data[[#This Row],[SLADue]], "On Time", "Late")</f>
        <v>Late</v>
      </c>
    </row>
    <row r="4913" spans="1:28" x14ac:dyDescent="0.2">
      <c r="A4913" t="s">
        <v>5463</v>
      </c>
      <c r="B4913" t="s">
        <v>19</v>
      </c>
      <c r="C4913" t="s">
        <v>79</v>
      </c>
      <c r="D4913" t="s">
        <v>80</v>
      </c>
      <c r="E4913" s="5">
        <v>34.97</v>
      </c>
      <c r="F4913" t="s">
        <v>63</v>
      </c>
      <c r="G4913">
        <v>1</v>
      </c>
      <c r="H4913" s="1">
        <v>45625</v>
      </c>
      <c r="I4913" s="1" t="str">
        <f>TEXT(data[[#This Row],[OrderDate]],"mmm")</f>
        <v>Nov</v>
      </c>
      <c r="J4913" s="6">
        <v>0.7895833333333333</v>
      </c>
      <c r="K4913" s="6" t="str">
        <f>TEXT(data[[#This Row],[OrderTime]],"h")</f>
        <v>18</v>
      </c>
      <c r="L4913" s="1">
        <v>45626</v>
      </c>
      <c r="M4913" s="6">
        <v>0.87291666666666667</v>
      </c>
      <c r="N4913" t="s">
        <v>243</v>
      </c>
      <c r="O4913" t="s">
        <v>166</v>
      </c>
      <c r="P4913" t="s">
        <v>245</v>
      </c>
      <c r="Q4913" t="s">
        <v>53</v>
      </c>
      <c r="R4913" t="s">
        <v>83</v>
      </c>
      <c r="S4913" t="s">
        <v>28</v>
      </c>
      <c r="T4913" t="s">
        <v>136</v>
      </c>
      <c r="U4913" t="s">
        <v>39</v>
      </c>
      <c r="V4913" s="5">
        <f>data[[#This Row],[PriceUSD]]*data[[#This Row],[Quantity]]</f>
        <v>34.97</v>
      </c>
      <c r="W4913" s="7">
        <f>data[[#This Row],[OrderDate]] + TIME(VALUE(LEFT(data[[#This Row],[OrderTime]],2)), VALUE(RIGHT(data[[#This Row],[OrderTime]],2)), 0)</f>
        <v>45625.022916666669</v>
      </c>
      <c r="X4913" s="7">
        <f>_xlfn.MINIFS(data[OrderDateTime], data[CustomerName], data[[#This Row],[CustomerName]])</f>
        <v>45531.038888888892</v>
      </c>
      <c r="Y4913" t="str">
        <f>IF(data[[#This Row],[OrderDateTime]]=data[[#This Row],[FirstOrderDateTime]], "New", "Returning")</f>
        <v>Returning</v>
      </c>
      <c r="Z4913" s="7">
        <f>data[[#This Row],[DeliveryDate]] + data[[#This Row],[DeliveryTime]]</f>
        <v>45626.872916666667</v>
      </c>
      <c r="AA4913" s="7">
        <f>data[[#This Row],[OrderDateTime]] + 1</f>
        <v>45626.022916666669</v>
      </c>
      <c r="AB4913" s="7" t="str">
        <f>IF(data[[#This Row],[DeliveryDateTime]] &lt;= data[[#This Row],[SLADue]], "On Time", "Late")</f>
        <v>Late</v>
      </c>
    </row>
    <row r="4914" spans="1:28" x14ac:dyDescent="0.2">
      <c r="A4914" t="s">
        <v>5464</v>
      </c>
      <c r="B4914" t="s">
        <v>19</v>
      </c>
      <c r="C4914" t="s">
        <v>258</v>
      </c>
      <c r="D4914" t="s">
        <v>259</v>
      </c>
      <c r="E4914" s="5">
        <v>98.41</v>
      </c>
      <c r="F4914" t="s">
        <v>182</v>
      </c>
      <c r="G4914">
        <v>1</v>
      </c>
      <c r="H4914" s="1">
        <v>45703</v>
      </c>
      <c r="I4914" s="1" t="str">
        <f>TEXT(data[[#This Row],[OrderDate]],"mmm")</f>
        <v>Feb</v>
      </c>
      <c r="J4914" s="6">
        <v>0.47499999999999998</v>
      </c>
      <c r="K4914" s="6" t="str">
        <f>TEXT(data[[#This Row],[OrderTime]],"h")</f>
        <v>11</v>
      </c>
      <c r="L4914" s="1">
        <v>45703</v>
      </c>
      <c r="M4914" s="6">
        <v>0.6</v>
      </c>
      <c r="N4914" t="s">
        <v>112</v>
      </c>
      <c r="O4914" t="s">
        <v>1220</v>
      </c>
      <c r="P4914" t="s">
        <v>36</v>
      </c>
      <c r="Q4914" t="s">
        <v>53</v>
      </c>
      <c r="R4914" t="s">
        <v>261</v>
      </c>
      <c r="S4914" t="s">
        <v>47</v>
      </c>
      <c r="T4914" t="s">
        <v>38</v>
      </c>
      <c r="U4914" t="s">
        <v>30</v>
      </c>
      <c r="V4914" s="5">
        <f>data[[#This Row],[PriceUSD]]*data[[#This Row],[Quantity]]</f>
        <v>98.41</v>
      </c>
      <c r="W4914" s="7">
        <f>data[[#This Row],[OrderDate]] + TIME(VALUE(LEFT(data[[#This Row],[OrderTime]],2)), VALUE(RIGHT(data[[#This Row],[OrderTime]],2)), 0)</f>
        <v>45703.052083333336</v>
      </c>
      <c r="X4914" s="7">
        <f>_xlfn.MINIFS(data[OrderDateTime], data[CustomerName], data[[#This Row],[CustomerName]])</f>
        <v>45515.022916666669</v>
      </c>
      <c r="Y4914" t="str">
        <f>IF(data[[#This Row],[OrderDateTime]]=data[[#This Row],[FirstOrderDateTime]], "New", "Returning")</f>
        <v>Returning</v>
      </c>
      <c r="Z4914" s="7">
        <f>data[[#This Row],[DeliveryDate]] + data[[#This Row],[DeliveryTime]]</f>
        <v>45703.6</v>
      </c>
      <c r="AA4914" s="7">
        <f>data[[#This Row],[OrderDateTime]] + 1</f>
        <v>45704.052083333336</v>
      </c>
      <c r="AB4914" s="7" t="str">
        <f>IF(data[[#This Row],[DeliveryDateTime]] &lt;= data[[#This Row],[SLADue]], "On Time", "Late")</f>
        <v>On Time</v>
      </c>
    </row>
    <row r="4915" spans="1:28" x14ac:dyDescent="0.2">
      <c r="A4915" t="s">
        <v>5465</v>
      </c>
      <c r="B4915" t="s">
        <v>19</v>
      </c>
      <c r="C4915" t="s">
        <v>391</v>
      </c>
      <c r="D4915" t="s">
        <v>392</v>
      </c>
      <c r="E4915" s="5">
        <v>18.88</v>
      </c>
      <c r="F4915" t="s">
        <v>43</v>
      </c>
      <c r="G4915">
        <v>1</v>
      </c>
      <c r="H4915" s="1">
        <v>45762</v>
      </c>
      <c r="I4915" s="1" t="str">
        <f>TEXT(data[[#This Row],[OrderDate]],"mmm")</f>
        <v>Apr</v>
      </c>
      <c r="J4915" s="6">
        <v>0.79027777777777775</v>
      </c>
      <c r="K4915" s="6" t="str">
        <f>TEXT(data[[#This Row],[OrderTime]],"h")</f>
        <v>18</v>
      </c>
      <c r="L4915" s="1">
        <v>45763</v>
      </c>
      <c r="M4915" s="6">
        <v>0.91527777777777775</v>
      </c>
      <c r="N4915" t="s">
        <v>103</v>
      </c>
      <c r="O4915" t="s">
        <v>563</v>
      </c>
      <c r="P4915" t="s">
        <v>77</v>
      </c>
      <c r="Q4915" t="s">
        <v>53</v>
      </c>
      <c r="R4915" t="s">
        <v>394</v>
      </c>
      <c r="S4915" t="s">
        <v>28</v>
      </c>
      <c r="T4915" t="s">
        <v>29</v>
      </c>
      <c r="U4915" t="s">
        <v>39</v>
      </c>
      <c r="V4915" s="5">
        <f>data[[#This Row],[PriceUSD]]*data[[#This Row],[Quantity]]</f>
        <v>18.88</v>
      </c>
      <c r="W4915" s="7">
        <f>data[[#This Row],[OrderDate]] + TIME(VALUE(LEFT(data[[#This Row],[OrderTime]],2)), VALUE(RIGHT(data[[#This Row],[OrderTime]],2)), 0)</f>
        <v>45762.054166666669</v>
      </c>
      <c r="X4915" s="7">
        <f>_xlfn.MINIFS(data[OrderDateTime], data[CustomerName], data[[#This Row],[CustomerName]])</f>
        <v>45511.007638888892</v>
      </c>
      <c r="Y4915" t="str">
        <f>IF(data[[#This Row],[OrderDateTime]]=data[[#This Row],[FirstOrderDateTime]], "New", "Returning")</f>
        <v>Returning</v>
      </c>
      <c r="Z4915" s="7">
        <f>data[[#This Row],[DeliveryDate]] + data[[#This Row],[DeliveryTime]]</f>
        <v>45763.915277777778</v>
      </c>
      <c r="AA4915" s="7">
        <f>data[[#This Row],[OrderDateTime]] + 1</f>
        <v>45763.054166666669</v>
      </c>
      <c r="AB4915" s="7" t="str">
        <f>IF(data[[#This Row],[DeliveryDateTime]] &lt;= data[[#This Row],[SLADue]], "On Time", "Late")</f>
        <v>Late</v>
      </c>
    </row>
    <row r="4916" spans="1:28" x14ac:dyDescent="0.2">
      <c r="A4916" t="s">
        <v>5466</v>
      </c>
      <c r="B4916" t="s">
        <v>19</v>
      </c>
      <c r="C4916" t="s">
        <v>41</v>
      </c>
      <c r="D4916" t="s">
        <v>42</v>
      </c>
      <c r="E4916" s="5">
        <v>33.44</v>
      </c>
      <c r="F4916" t="s">
        <v>43</v>
      </c>
      <c r="G4916">
        <v>1</v>
      </c>
      <c r="H4916" s="1">
        <v>45641</v>
      </c>
      <c r="I4916" s="1" t="str">
        <f>TEXT(data[[#This Row],[OrderDate]],"mmm")</f>
        <v>Dec</v>
      </c>
      <c r="J4916" s="6">
        <v>0.8125</v>
      </c>
      <c r="K4916" s="6" t="str">
        <f>TEXT(data[[#This Row],[OrderTime]],"h")</f>
        <v>19</v>
      </c>
      <c r="L4916" s="1">
        <v>45642</v>
      </c>
      <c r="M4916" s="6">
        <v>0.85416666666666663</v>
      </c>
      <c r="N4916" t="s">
        <v>123</v>
      </c>
      <c r="O4916" t="s">
        <v>24</v>
      </c>
      <c r="P4916" t="s">
        <v>36</v>
      </c>
      <c r="Q4916" t="s">
        <v>26</v>
      </c>
      <c r="R4916" t="s">
        <v>46</v>
      </c>
      <c r="S4916" t="s">
        <v>28</v>
      </c>
      <c r="T4916" t="s">
        <v>59</v>
      </c>
      <c r="U4916" t="s">
        <v>39</v>
      </c>
      <c r="V4916" s="5">
        <f>data[[#This Row],[PriceUSD]]*data[[#This Row],[Quantity]]</f>
        <v>33.44</v>
      </c>
      <c r="W4916" s="7">
        <f>data[[#This Row],[OrderDate]] + TIME(VALUE(LEFT(data[[#This Row],[OrderTime]],2)), VALUE(RIGHT(data[[#This Row],[OrderTime]],2)), 0)</f>
        <v>45641.017361111109</v>
      </c>
      <c r="X4916" s="7">
        <f>_xlfn.MINIFS(data[OrderDateTime], data[CustomerName], data[[#This Row],[CustomerName]])</f>
        <v>45531.017361111109</v>
      </c>
      <c r="Y4916" t="str">
        <f>IF(data[[#This Row],[OrderDateTime]]=data[[#This Row],[FirstOrderDateTime]], "New", "Returning")</f>
        <v>Returning</v>
      </c>
      <c r="Z4916" s="7">
        <f>data[[#This Row],[DeliveryDate]] + data[[#This Row],[DeliveryTime]]</f>
        <v>45642.854166666664</v>
      </c>
      <c r="AA4916" s="7">
        <f>data[[#This Row],[OrderDateTime]] + 1</f>
        <v>45642.017361111109</v>
      </c>
      <c r="AB4916" s="7" t="str">
        <f>IF(data[[#This Row],[DeliveryDateTime]] &lt;= data[[#This Row],[SLADue]], "On Time", "Late")</f>
        <v>Late</v>
      </c>
    </row>
    <row r="4917" spans="1:28" x14ac:dyDescent="0.2">
      <c r="A4917" t="s">
        <v>5467</v>
      </c>
      <c r="B4917" t="s">
        <v>19</v>
      </c>
      <c r="C4917" t="s">
        <v>69</v>
      </c>
      <c r="D4917" t="s">
        <v>70</v>
      </c>
      <c r="E4917" s="5">
        <v>52.42</v>
      </c>
      <c r="F4917" t="s">
        <v>119</v>
      </c>
      <c r="G4917">
        <v>1</v>
      </c>
      <c r="H4917" s="1">
        <v>45717</v>
      </c>
      <c r="I4917" s="1" t="str">
        <f>TEXT(data[[#This Row],[OrderDate]],"mmm")</f>
        <v>Mar</v>
      </c>
      <c r="J4917" s="6">
        <v>0.37916666666666665</v>
      </c>
      <c r="K4917" s="6" t="str">
        <f>TEXT(data[[#This Row],[OrderTime]],"h")</f>
        <v>9</v>
      </c>
      <c r="L4917" s="1">
        <v>45718</v>
      </c>
      <c r="M4917" s="6">
        <v>0.54583333333333328</v>
      </c>
      <c r="N4917" t="s">
        <v>95</v>
      </c>
      <c r="O4917" t="s">
        <v>657</v>
      </c>
      <c r="P4917" t="s">
        <v>25</v>
      </c>
      <c r="Q4917" t="s">
        <v>53</v>
      </c>
      <c r="R4917" t="s">
        <v>37</v>
      </c>
      <c r="S4917" t="s">
        <v>28</v>
      </c>
      <c r="T4917" t="s">
        <v>29</v>
      </c>
      <c r="U4917" t="s">
        <v>30</v>
      </c>
      <c r="V4917" s="5">
        <f>data[[#This Row],[PriceUSD]]*data[[#This Row],[Quantity]]</f>
        <v>52.42</v>
      </c>
      <c r="W4917" s="7">
        <f>data[[#This Row],[OrderDate]] + TIME(VALUE(LEFT(data[[#This Row],[OrderTime]],2)), VALUE(RIGHT(data[[#This Row],[OrderTime]],2)), 0)</f>
        <v>45717.046527777777</v>
      </c>
      <c r="X4917" s="7">
        <f>_xlfn.MINIFS(data[OrderDateTime], data[CustomerName], data[[#This Row],[CustomerName]])</f>
        <v>45521.038888888892</v>
      </c>
      <c r="Y4917" t="str">
        <f>IF(data[[#This Row],[OrderDateTime]]=data[[#This Row],[FirstOrderDateTime]], "New", "Returning")</f>
        <v>Returning</v>
      </c>
      <c r="Z4917" s="7">
        <f>data[[#This Row],[DeliveryDate]] + data[[#This Row],[DeliveryTime]]</f>
        <v>45718.54583333333</v>
      </c>
      <c r="AA4917" s="7">
        <f>data[[#This Row],[OrderDateTime]] + 1</f>
        <v>45718.046527777777</v>
      </c>
      <c r="AB4917" s="7" t="str">
        <f>IF(data[[#This Row],[DeliveryDateTime]] &lt;= data[[#This Row],[SLADue]], "On Time", "Late")</f>
        <v>Late</v>
      </c>
    </row>
    <row r="4918" spans="1:28" x14ac:dyDescent="0.2">
      <c r="A4918" t="s">
        <v>5468</v>
      </c>
      <c r="B4918" t="s">
        <v>19</v>
      </c>
      <c r="C4918" t="s">
        <v>79</v>
      </c>
      <c r="D4918" t="s">
        <v>80</v>
      </c>
      <c r="E4918" s="5">
        <v>28.94</v>
      </c>
      <c r="F4918" t="s">
        <v>63</v>
      </c>
      <c r="G4918">
        <v>2</v>
      </c>
      <c r="H4918" s="1">
        <v>45771</v>
      </c>
      <c r="I4918" s="1" t="str">
        <f>TEXT(data[[#This Row],[OrderDate]],"mmm")</f>
        <v>Apr</v>
      </c>
      <c r="J4918" s="6">
        <v>0.41319444444444442</v>
      </c>
      <c r="K4918" s="6" t="str">
        <f>TEXT(data[[#This Row],[OrderTime]],"h")</f>
        <v>9</v>
      </c>
      <c r="L4918" s="1">
        <v>45772</v>
      </c>
      <c r="M4918" s="6">
        <v>0.4548611111111111</v>
      </c>
      <c r="N4918" t="s">
        <v>34</v>
      </c>
      <c r="O4918" t="s">
        <v>439</v>
      </c>
      <c r="P4918" t="s">
        <v>36</v>
      </c>
      <c r="Q4918" t="s">
        <v>53</v>
      </c>
      <c r="R4918" t="s">
        <v>83</v>
      </c>
      <c r="S4918" t="s">
        <v>28</v>
      </c>
      <c r="T4918" t="s">
        <v>136</v>
      </c>
      <c r="U4918" t="s">
        <v>39</v>
      </c>
      <c r="V4918" s="5">
        <f>data[[#This Row],[PriceUSD]]*data[[#This Row],[Quantity]]</f>
        <v>57.88</v>
      </c>
      <c r="W4918" s="7">
        <f>data[[#This Row],[OrderDate]] + TIME(VALUE(LEFT(data[[#This Row],[OrderTime]],2)), VALUE(RIGHT(data[[#This Row],[OrderTime]],2)), 0)</f>
        <v>45771.030555555553</v>
      </c>
      <c r="X4918" s="7">
        <f>_xlfn.MINIFS(data[OrderDateTime], data[CustomerName], data[[#This Row],[CustomerName]])</f>
        <v>45531.061805555553</v>
      </c>
      <c r="Y4918" t="str">
        <f>IF(data[[#This Row],[OrderDateTime]]=data[[#This Row],[FirstOrderDateTime]], "New", "Returning")</f>
        <v>Returning</v>
      </c>
      <c r="Z4918" s="7">
        <f>data[[#This Row],[DeliveryDate]] + data[[#This Row],[DeliveryTime]]</f>
        <v>45772.454861111109</v>
      </c>
      <c r="AA4918" s="7">
        <f>data[[#This Row],[OrderDateTime]] + 1</f>
        <v>45772.030555555553</v>
      </c>
      <c r="AB4918" s="7" t="str">
        <f>IF(data[[#This Row],[DeliveryDateTime]] &lt;= data[[#This Row],[SLADue]], "On Time", "Late")</f>
        <v>Late</v>
      </c>
    </row>
    <row r="4919" spans="1:28" x14ac:dyDescent="0.2">
      <c r="A4919" t="s">
        <v>5469</v>
      </c>
      <c r="B4919" t="s">
        <v>19</v>
      </c>
      <c r="C4919" t="s">
        <v>101</v>
      </c>
      <c r="D4919" t="s">
        <v>102</v>
      </c>
      <c r="E4919" s="5">
        <v>25.96</v>
      </c>
      <c r="F4919" t="s">
        <v>81</v>
      </c>
      <c r="G4919">
        <v>1</v>
      </c>
      <c r="H4919" s="1">
        <v>45696</v>
      </c>
      <c r="I4919" s="1" t="str">
        <f>TEXT(data[[#This Row],[OrderDate]],"mmm")</f>
        <v>Feb</v>
      </c>
      <c r="J4919" s="6">
        <v>0.76041666666666663</v>
      </c>
      <c r="K4919" s="6" t="str">
        <f>TEXT(data[[#This Row],[OrderTime]],"h")</f>
        <v>18</v>
      </c>
      <c r="L4919" s="1">
        <v>45697</v>
      </c>
      <c r="M4919" s="6">
        <v>0.65833333333333333</v>
      </c>
      <c r="N4919" t="s">
        <v>170</v>
      </c>
      <c r="O4919" t="s">
        <v>298</v>
      </c>
      <c r="P4919" t="s">
        <v>36</v>
      </c>
      <c r="Q4919" t="s">
        <v>53</v>
      </c>
      <c r="R4919" t="s">
        <v>83</v>
      </c>
      <c r="S4919" t="s">
        <v>28</v>
      </c>
      <c r="T4919" t="s">
        <v>38</v>
      </c>
      <c r="U4919" t="s">
        <v>67</v>
      </c>
      <c r="V4919" s="5">
        <f>data[[#This Row],[PriceUSD]]*data[[#This Row],[Quantity]]</f>
        <v>25.96</v>
      </c>
      <c r="W4919" s="7">
        <f>data[[#This Row],[OrderDate]] + TIME(VALUE(LEFT(data[[#This Row],[OrderTime]],2)), VALUE(RIGHT(data[[#This Row],[OrderTime]],2)), 0)</f>
        <v>45696.046527777777</v>
      </c>
      <c r="X4919" s="7">
        <f>_xlfn.MINIFS(data[OrderDateTime], data[CustomerName], data[[#This Row],[CustomerName]])</f>
        <v>45549.022916666669</v>
      </c>
      <c r="Y4919" t="str">
        <f>IF(data[[#This Row],[OrderDateTime]]=data[[#This Row],[FirstOrderDateTime]], "New", "Returning")</f>
        <v>Returning</v>
      </c>
      <c r="Z4919" s="7">
        <f>data[[#This Row],[DeliveryDate]] + data[[#This Row],[DeliveryTime]]</f>
        <v>45697.658333333333</v>
      </c>
      <c r="AA4919" s="7">
        <f>data[[#This Row],[OrderDateTime]] + 1</f>
        <v>45697.046527777777</v>
      </c>
      <c r="AB4919" s="7" t="str">
        <f>IF(data[[#This Row],[DeliveryDateTime]] &lt;= data[[#This Row],[SLADue]], "On Time", "Late")</f>
        <v>Late</v>
      </c>
    </row>
    <row r="4920" spans="1:28" x14ac:dyDescent="0.2">
      <c r="A4920" t="s">
        <v>5470</v>
      </c>
      <c r="B4920" t="s">
        <v>19</v>
      </c>
      <c r="C4920" t="s">
        <v>41</v>
      </c>
      <c r="D4920" t="s">
        <v>42</v>
      </c>
      <c r="E4920" s="5">
        <v>39.72</v>
      </c>
      <c r="F4920" t="s">
        <v>56</v>
      </c>
      <c r="G4920">
        <v>1</v>
      </c>
      <c r="H4920" s="1">
        <v>45723</v>
      </c>
      <c r="I4920" s="1" t="str">
        <f>TEXT(data[[#This Row],[OrderDate]],"mmm")</f>
        <v>Mar</v>
      </c>
      <c r="J4920" s="6">
        <v>0.43263888888888891</v>
      </c>
      <c r="K4920" s="6" t="str">
        <f>TEXT(data[[#This Row],[OrderTime]],"h")</f>
        <v>10</v>
      </c>
      <c r="L4920" s="1">
        <v>45723</v>
      </c>
      <c r="M4920" s="6">
        <v>0.68263888888888891</v>
      </c>
      <c r="N4920" t="s">
        <v>123</v>
      </c>
      <c r="O4920" t="s">
        <v>1802</v>
      </c>
      <c r="P4920" t="s">
        <v>36</v>
      </c>
      <c r="Q4920" t="s">
        <v>53</v>
      </c>
      <c r="R4920" t="s">
        <v>46</v>
      </c>
      <c r="S4920" t="s">
        <v>47</v>
      </c>
      <c r="T4920" t="s">
        <v>38</v>
      </c>
      <c r="U4920" t="s">
        <v>30</v>
      </c>
      <c r="V4920" s="5">
        <f>data[[#This Row],[PriceUSD]]*data[[#This Row],[Quantity]]</f>
        <v>39.72</v>
      </c>
      <c r="W4920" s="7">
        <f>data[[#This Row],[OrderDate]] + TIME(VALUE(LEFT(data[[#This Row],[OrderTime]],2)), VALUE(RIGHT(data[[#This Row],[OrderTime]],2)), 0)</f>
        <v>45723.061805555553</v>
      </c>
      <c r="X4920" s="7">
        <f>_xlfn.MINIFS(data[OrderDateTime], data[CustomerName], data[[#This Row],[CustomerName]])</f>
        <v>45513.038888888892</v>
      </c>
      <c r="Y4920" t="str">
        <f>IF(data[[#This Row],[OrderDateTime]]=data[[#This Row],[FirstOrderDateTime]], "New", "Returning")</f>
        <v>Returning</v>
      </c>
      <c r="Z4920" s="7">
        <f>data[[#This Row],[DeliveryDate]] + data[[#This Row],[DeliveryTime]]</f>
        <v>45723.682638888888</v>
      </c>
      <c r="AA4920" s="7">
        <f>data[[#This Row],[OrderDateTime]] + 1</f>
        <v>45724.061805555553</v>
      </c>
      <c r="AB4920" s="7" t="str">
        <f>IF(data[[#This Row],[DeliveryDateTime]] &lt;= data[[#This Row],[SLADue]], "On Time", "Late")</f>
        <v>On Time</v>
      </c>
    </row>
    <row r="4921" spans="1:28" x14ac:dyDescent="0.2">
      <c r="A4921" t="s">
        <v>5471</v>
      </c>
      <c r="B4921" t="s">
        <v>19</v>
      </c>
      <c r="C4921" t="s">
        <v>117</v>
      </c>
      <c r="D4921" t="s">
        <v>118</v>
      </c>
      <c r="E4921" s="5">
        <v>83.11</v>
      </c>
      <c r="F4921" t="s">
        <v>94</v>
      </c>
      <c r="G4921">
        <v>3</v>
      </c>
      <c r="H4921" s="1">
        <v>45618</v>
      </c>
      <c r="I4921" s="1" t="str">
        <f>TEXT(data[[#This Row],[OrderDate]],"mmm")</f>
        <v>Nov</v>
      </c>
      <c r="J4921" s="6">
        <v>0.77152777777777781</v>
      </c>
      <c r="K4921" s="6" t="str">
        <f>TEXT(data[[#This Row],[OrderTime]],"h")</f>
        <v>18</v>
      </c>
      <c r="L4921" s="1">
        <v>45619</v>
      </c>
      <c r="M4921" s="6">
        <v>0.69166666666666665</v>
      </c>
      <c r="N4921" t="s">
        <v>34</v>
      </c>
      <c r="O4921" t="s">
        <v>591</v>
      </c>
      <c r="P4921" t="s">
        <v>36</v>
      </c>
      <c r="Q4921" t="s">
        <v>26</v>
      </c>
      <c r="R4921" t="s">
        <v>66</v>
      </c>
      <c r="S4921" t="s">
        <v>28</v>
      </c>
      <c r="T4921" t="s">
        <v>38</v>
      </c>
      <c r="U4921" t="s">
        <v>30</v>
      </c>
      <c r="V4921" s="5">
        <f>data[[#This Row],[PriceUSD]]*data[[#This Row],[Quantity]]</f>
        <v>249.32999999999998</v>
      </c>
      <c r="W4921" s="7">
        <f>data[[#This Row],[OrderDate]] + TIME(VALUE(LEFT(data[[#This Row],[OrderTime]],2)), VALUE(RIGHT(data[[#This Row],[OrderTime]],2)), 0)</f>
        <v>45618.054166666669</v>
      </c>
      <c r="X4921" s="7">
        <f>_xlfn.MINIFS(data[OrderDateTime], data[CustomerName], data[[#This Row],[CustomerName]])</f>
        <v>45510.052083333336</v>
      </c>
      <c r="Y4921" t="str">
        <f>IF(data[[#This Row],[OrderDateTime]]=data[[#This Row],[FirstOrderDateTime]], "New", "Returning")</f>
        <v>Returning</v>
      </c>
      <c r="Z4921" s="7">
        <f>data[[#This Row],[DeliveryDate]] + data[[#This Row],[DeliveryTime]]</f>
        <v>45619.691666666666</v>
      </c>
      <c r="AA4921" s="7">
        <f>data[[#This Row],[OrderDateTime]] + 1</f>
        <v>45619.054166666669</v>
      </c>
      <c r="AB4921" s="7" t="str">
        <f>IF(data[[#This Row],[DeliveryDateTime]] &lt;= data[[#This Row],[SLADue]], "On Time", "Late")</f>
        <v>Late</v>
      </c>
    </row>
    <row r="4922" spans="1:28" x14ac:dyDescent="0.2">
      <c r="A4922" t="s">
        <v>5472</v>
      </c>
      <c r="B4922" t="s">
        <v>19</v>
      </c>
      <c r="C4922" t="s">
        <v>258</v>
      </c>
      <c r="D4922" t="s">
        <v>259</v>
      </c>
      <c r="E4922" s="5">
        <v>105.48</v>
      </c>
      <c r="F4922" t="s">
        <v>182</v>
      </c>
      <c r="G4922">
        <v>2</v>
      </c>
      <c r="H4922" s="1">
        <v>45805</v>
      </c>
      <c r="I4922" s="1" t="str">
        <f>TEXT(data[[#This Row],[OrderDate]],"mmm")</f>
        <v>May</v>
      </c>
      <c r="J4922" s="6">
        <v>0.7680555555555556</v>
      </c>
      <c r="K4922" s="6" t="str">
        <f>TEXT(data[[#This Row],[OrderTime]],"h")</f>
        <v>18</v>
      </c>
      <c r="L4922" s="1">
        <v>45806</v>
      </c>
      <c r="M4922" s="6">
        <v>0.72847222222222219</v>
      </c>
      <c r="N4922" t="s">
        <v>75</v>
      </c>
      <c r="O4922" t="s">
        <v>425</v>
      </c>
      <c r="P4922" t="s">
        <v>77</v>
      </c>
      <c r="Q4922" t="s">
        <v>26</v>
      </c>
      <c r="R4922" t="s">
        <v>261</v>
      </c>
      <c r="S4922" t="s">
        <v>28</v>
      </c>
      <c r="T4922" t="s">
        <v>29</v>
      </c>
      <c r="U4922" t="s">
        <v>30</v>
      </c>
      <c r="V4922" s="5">
        <f>data[[#This Row],[PriceUSD]]*data[[#This Row],[Quantity]]</f>
        <v>210.96</v>
      </c>
      <c r="W4922" s="7">
        <f>data[[#This Row],[OrderDate]] + TIME(VALUE(LEFT(data[[#This Row],[OrderTime]],2)), VALUE(RIGHT(data[[#This Row],[OrderTime]],2)), 0)</f>
        <v>45805.038888888892</v>
      </c>
      <c r="X4922" s="7">
        <f>_xlfn.MINIFS(data[OrderDateTime], data[CustomerName], data[[#This Row],[CustomerName]])</f>
        <v>45595.038888888892</v>
      </c>
      <c r="Y4922" t="str">
        <f>IF(data[[#This Row],[OrderDateTime]]=data[[#This Row],[FirstOrderDateTime]], "New", "Returning")</f>
        <v>Returning</v>
      </c>
      <c r="Z4922" s="7">
        <f>data[[#This Row],[DeliveryDate]] + data[[#This Row],[DeliveryTime]]</f>
        <v>45806.728472222225</v>
      </c>
      <c r="AA4922" s="7">
        <f>data[[#This Row],[OrderDateTime]] + 1</f>
        <v>45806.038888888892</v>
      </c>
      <c r="AB4922" s="7" t="str">
        <f>IF(data[[#This Row],[DeliveryDateTime]] &lt;= data[[#This Row],[SLADue]], "On Time", "Late")</f>
        <v>Late</v>
      </c>
    </row>
    <row r="4923" spans="1:28" x14ac:dyDescent="0.2">
      <c r="A4923" t="s">
        <v>5473</v>
      </c>
      <c r="B4923" t="s">
        <v>19</v>
      </c>
      <c r="C4923" t="s">
        <v>290</v>
      </c>
      <c r="D4923" t="s">
        <v>291</v>
      </c>
      <c r="E4923" s="5">
        <v>58.08</v>
      </c>
      <c r="F4923" t="s">
        <v>22</v>
      </c>
      <c r="G4923">
        <v>1</v>
      </c>
      <c r="H4923" s="1">
        <v>45686</v>
      </c>
      <c r="I4923" s="1" t="str">
        <f>TEXT(data[[#This Row],[OrderDate]],"mmm")</f>
        <v>Jan</v>
      </c>
      <c r="J4923" s="6">
        <v>0.49375000000000002</v>
      </c>
      <c r="K4923" s="6" t="str">
        <f>TEXT(data[[#This Row],[OrderTime]],"h")</f>
        <v>11</v>
      </c>
      <c r="L4923" s="1">
        <v>45686</v>
      </c>
      <c r="M4923" s="6">
        <v>0.78541666666666665</v>
      </c>
      <c r="N4923" t="s">
        <v>57</v>
      </c>
      <c r="O4923" t="s">
        <v>1245</v>
      </c>
      <c r="P4923" t="s">
        <v>25</v>
      </c>
      <c r="Q4923" t="s">
        <v>26</v>
      </c>
      <c r="R4923" t="s">
        <v>294</v>
      </c>
      <c r="S4923" t="s">
        <v>47</v>
      </c>
      <c r="T4923" t="s">
        <v>136</v>
      </c>
      <c r="U4923" t="s">
        <v>30</v>
      </c>
      <c r="V4923" s="5">
        <f>data[[#This Row],[PriceUSD]]*data[[#This Row],[Quantity]]</f>
        <v>58.08</v>
      </c>
      <c r="W4923" s="7">
        <f>data[[#This Row],[OrderDate]] + TIME(VALUE(LEFT(data[[#This Row],[OrderTime]],2)), VALUE(RIGHT(data[[#This Row],[OrderTime]],2)), 0)</f>
        <v>45686.052083333336</v>
      </c>
      <c r="X4923" s="7">
        <f>_xlfn.MINIFS(data[OrderDateTime], data[CustomerName], data[[#This Row],[CustomerName]])</f>
        <v>45508.017361111109</v>
      </c>
      <c r="Y4923" t="str">
        <f>IF(data[[#This Row],[OrderDateTime]]=data[[#This Row],[FirstOrderDateTime]], "New", "Returning")</f>
        <v>Returning</v>
      </c>
      <c r="Z4923" s="7">
        <f>data[[#This Row],[DeliveryDate]] + data[[#This Row],[DeliveryTime]]</f>
        <v>45686.785416666666</v>
      </c>
      <c r="AA4923" s="7">
        <f>data[[#This Row],[OrderDateTime]] + 1</f>
        <v>45687.052083333336</v>
      </c>
      <c r="AB4923" s="7" t="str">
        <f>IF(data[[#This Row],[DeliveryDateTime]] &lt;= data[[#This Row],[SLADue]], "On Time", "Late")</f>
        <v>On Time</v>
      </c>
    </row>
    <row r="4924" spans="1:28" x14ac:dyDescent="0.2">
      <c r="A4924" t="s">
        <v>5474</v>
      </c>
      <c r="B4924" t="s">
        <v>19</v>
      </c>
      <c r="C4924" t="s">
        <v>126</v>
      </c>
      <c r="D4924" t="s">
        <v>127</v>
      </c>
      <c r="E4924" s="5">
        <v>18.170000000000002</v>
      </c>
      <c r="F4924" t="s">
        <v>56</v>
      </c>
      <c r="G4924">
        <v>1</v>
      </c>
      <c r="H4924" s="1">
        <v>45572</v>
      </c>
      <c r="I4924" s="1" t="str">
        <f>TEXT(data[[#This Row],[OrderDate]],"mmm")</f>
        <v>Oct</v>
      </c>
      <c r="J4924" s="6">
        <v>0.69652777777777775</v>
      </c>
      <c r="K4924" s="6" t="str">
        <f>TEXT(data[[#This Row],[OrderTime]],"h")</f>
        <v>16</v>
      </c>
      <c r="L4924" s="1">
        <v>45573</v>
      </c>
      <c r="M4924" s="6">
        <v>0.73819444444444449</v>
      </c>
      <c r="N4924" t="s">
        <v>64</v>
      </c>
      <c r="O4924" t="s">
        <v>1059</v>
      </c>
      <c r="P4924" t="s">
        <v>25</v>
      </c>
      <c r="Q4924" t="s">
        <v>26</v>
      </c>
      <c r="R4924" t="s">
        <v>129</v>
      </c>
      <c r="S4924" t="s">
        <v>28</v>
      </c>
      <c r="T4924" t="s">
        <v>136</v>
      </c>
      <c r="U4924" t="s">
        <v>39</v>
      </c>
      <c r="V4924" s="5">
        <f>data[[#This Row],[PriceUSD]]*data[[#This Row],[Quantity]]</f>
        <v>18.170000000000002</v>
      </c>
      <c r="W4924" s="7">
        <f>data[[#This Row],[OrderDate]] + TIME(VALUE(LEFT(data[[#This Row],[OrderTime]],2)), VALUE(RIGHT(data[[#This Row],[OrderTime]],2)), 0)</f>
        <v>45572.054166666669</v>
      </c>
      <c r="X4924" s="7">
        <f>_xlfn.MINIFS(data[OrderDateTime], data[CustomerName], data[[#This Row],[CustomerName]])</f>
        <v>45522.015277777777</v>
      </c>
      <c r="Y4924" t="str">
        <f>IF(data[[#This Row],[OrderDateTime]]=data[[#This Row],[FirstOrderDateTime]], "New", "Returning")</f>
        <v>Returning</v>
      </c>
      <c r="Z4924" s="7">
        <f>data[[#This Row],[DeliveryDate]] + data[[#This Row],[DeliveryTime]]</f>
        <v>45573.738194444442</v>
      </c>
      <c r="AA4924" s="7">
        <f>data[[#This Row],[OrderDateTime]] + 1</f>
        <v>45573.054166666669</v>
      </c>
      <c r="AB4924" s="7" t="str">
        <f>IF(data[[#This Row],[DeliveryDateTime]] &lt;= data[[#This Row],[SLADue]], "On Time", "Late")</f>
        <v>Late</v>
      </c>
    </row>
    <row r="4925" spans="1:28" x14ac:dyDescent="0.2">
      <c r="A4925" t="s">
        <v>5475</v>
      </c>
      <c r="B4925" t="s">
        <v>19</v>
      </c>
      <c r="C4925" t="s">
        <v>101</v>
      </c>
      <c r="D4925" t="s">
        <v>102</v>
      </c>
      <c r="E4925" s="5">
        <v>27.75</v>
      </c>
      <c r="F4925" t="s">
        <v>81</v>
      </c>
      <c r="G4925">
        <v>1</v>
      </c>
      <c r="H4925" s="1">
        <v>45735</v>
      </c>
      <c r="I4925" s="1" t="str">
        <f>TEXT(data[[#This Row],[OrderDate]],"mmm")</f>
        <v>Mar</v>
      </c>
      <c r="J4925" s="6">
        <v>0.46597222222222223</v>
      </c>
      <c r="K4925" s="6" t="str">
        <f>TEXT(data[[#This Row],[OrderTime]],"h")</f>
        <v>11</v>
      </c>
      <c r="L4925" s="1">
        <v>45736</v>
      </c>
      <c r="M4925" s="6">
        <v>0.6743055555555556</v>
      </c>
      <c r="N4925" t="s">
        <v>170</v>
      </c>
      <c r="O4925" t="s">
        <v>981</v>
      </c>
      <c r="P4925" t="s">
        <v>36</v>
      </c>
      <c r="Q4925" t="s">
        <v>53</v>
      </c>
      <c r="R4925" t="s">
        <v>83</v>
      </c>
      <c r="S4925" t="s">
        <v>28</v>
      </c>
      <c r="T4925" t="s">
        <v>29</v>
      </c>
      <c r="U4925" t="s">
        <v>30</v>
      </c>
      <c r="V4925" s="5">
        <f>data[[#This Row],[PriceUSD]]*data[[#This Row],[Quantity]]</f>
        <v>27.75</v>
      </c>
      <c r="W4925" s="7">
        <f>data[[#This Row],[OrderDate]] + TIME(VALUE(LEFT(data[[#This Row],[OrderTime]],2)), VALUE(RIGHT(data[[#This Row],[OrderTime]],2)), 0)</f>
        <v>45735.015277777777</v>
      </c>
      <c r="X4925" s="7">
        <f>_xlfn.MINIFS(data[OrderDateTime], data[CustomerName], data[[#This Row],[CustomerName]])</f>
        <v>45526.052083333336</v>
      </c>
      <c r="Y4925" t="str">
        <f>IF(data[[#This Row],[OrderDateTime]]=data[[#This Row],[FirstOrderDateTime]], "New", "Returning")</f>
        <v>Returning</v>
      </c>
      <c r="Z4925" s="7">
        <f>data[[#This Row],[DeliveryDate]] + data[[#This Row],[DeliveryTime]]</f>
        <v>45736.674305555556</v>
      </c>
      <c r="AA4925" s="7">
        <f>data[[#This Row],[OrderDateTime]] + 1</f>
        <v>45736.015277777777</v>
      </c>
      <c r="AB4925" s="7" t="str">
        <f>IF(data[[#This Row],[DeliveryDateTime]] &lt;= data[[#This Row],[SLADue]], "On Time", "Late")</f>
        <v>Late</v>
      </c>
    </row>
    <row r="4926" spans="1:28" x14ac:dyDescent="0.2">
      <c r="A4926" t="s">
        <v>5476</v>
      </c>
      <c r="B4926" t="s">
        <v>19</v>
      </c>
      <c r="C4926" t="s">
        <v>69</v>
      </c>
      <c r="D4926" t="s">
        <v>70</v>
      </c>
      <c r="E4926" s="5">
        <v>55.71</v>
      </c>
      <c r="F4926" t="s">
        <v>43</v>
      </c>
      <c r="G4926">
        <v>1</v>
      </c>
      <c r="H4926" s="1">
        <v>45861</v>
      </c>
      <c r="I4926" s="1" t="str">
        <f>TEXT(data[[#This Row],[OrderDate]],"mmm")</f>
        <v>Jul</v>
      </c>
      <c r="J4926" s="6">
        <v>0.52013888888888893</v>
      </c>
      <c r="K4926" s="6" t="str">
        <f>TEXT(data[[#This Row],[OrderTime]],"h")</f>
        <v>12</v>
      </c>
      <c r="L4926" s="1">
        <v>45861</v>
      </c>
      <c r="M4926" s="6">
        <v>0.81180555555555556</v>
      </c>
      <c r="N4926" t="s">
        <v>213</v>
      </c>
      <c r="O4926" t="s">
        <v>614</v>
      </c>
      <c r="P4926" t="s">
        <v>36</v>
      </c>
      <c r="Q4926" t="s">
        <v>26</v>
      </c>
      <c r="R4926" t="s">
        <v>37</v>
      </c>
      <c r="S4926" t="s">
        <v>47</v>
      </c>
      <c r="T4926" t="s">
        <v>29</v>
      </c>
      <c r="U4926" t="s">
        <v>30</v>
      </c>
      <c r="V4926" s="5">
        <f>data[[#This Row],[PriceUSD]]*data[[#This Row],[Quantity]]</f>
        <v>55.71</v>
      </c>
      <c r="W4926" s="7">
        <f>data[[#This Row],[OrderDate]] + TIME(VALUE(LEFT(data[[#This Row],[OrderTime]],2)), VALUE(RIGHT(data[[#This Row],[OrderTime]],2)), 0)</f>
        <v>45861.061805555553</v>
      </c>
      <c r="X4926" s="7">
        <f>_xlfn.MINIFS(data[OrderDateTime], data[CustomerName], data[[#This Row],[CustomerName]])</f>
        <v>45512.007638888892</v>
      </c>
      <c r="Y4926" t="str">
        <f>IF(data[[#This Row],[OrderDateTime]]=data[[#This Row],[FirstOrderDateTime]], "New", "Returning")</f>
        <v>Returning</v>
      </c>
      <c r="Z4926" s="7">
        <f>data[[#This Row],[DeliveryDate]] + data[[#This Row],[DeliveryTime]]</f>
        <v>45861.811805555553</v>
      </c>
      <c r="AA4926" s="7">
        <f>data[[#This Row],[OrderDateTime]] + 1</f>
        <v>45862.061805555553</v>
      </c>
      <c r="AB4926" s="7" t="str">
        <f>IF(data[[#This Row],[DeliveryDateTime]] &lt;= data[[#This Row],[SLADue]], "On Time", "Late")</f>
        <v>On Time</v>
      </c>
    </row>
    <row r="4927" spans="1:28" x14ac:dyDescent="0.2">
      <c r="A4927" t="s">
        <v>5477</v>
      </c>
      <c r="B4927" t="s">
        <v>19</v>
      </c>
      <c r="C4927" t="s">
        <v>258</v>
      </c>
      <c r="D4927" t="s">
        <v>259</v>
      </c>
      <c r="E4927" s="5">
        <v>120.99</v>
      </c>
      <c r="F4927" t="s">
        <v>51</v>
      </c>
      <c r="G4927">
        <v>1</v>
      </c>
      <c r="H4927" s="1">
        <v>45840</v>
      </c>
      <c r="I4927" s="1" t="str">
        <f>TEXT(data[[#This Row],[OrderDate]],"mmm")</f>
        <v>Jul</v>
      </c>
      <c r="J4927" s="6">
        <v>0.42916666666666664</v>
      </c>
      <c r="K4927" s="6" t="str">
        <f>TEXT(data[[#This Row],[OrderTime]],"h")</f>
        <v>10</v>
      </c>
      <c r="L4927" s="1">
        <v>45841</v>
      </c>
      <c r="M4927" s="6">
        <v>0.6791666666666667</v>
      </c>
      <c r="N4927" t="s">
        <v>292</v>
      </c>
      <c r="O4927" t="s">
        <v>453</v>
      </c>
      <c r="P4927" t="s">
        <v>77</v>
      </c>
      <c r="Q4927" t="s">
        <v>26</v>
      </c>
      <c r="R4927" t="s">
        <v>261</v>
      </c>
      <c r="S4927" t="s">
        <v>28</v>
      </c>
      <c r="T4927" t="s">
        <v>29</v>
      </c>
      <c r="U4927" t="s">
        <v>30</v>
      </c>
      <c r="V4927" s="5">
        <f>data[[#This Row],[PriceUSD]]*data[[#This Row],[Quantity]]</f>
        <v>120.99</v>
      </c>
      <c r="W4927" s="7">
        <f>data[[#This Row],[OrderDate]] + TIME(VALUE(LEFT(data[[#This Row],[OrderTime]],2)), VALUE(RIGHT(data[[#This Row],[OrderTime]],2)), 0)</f>
        <v>45840.046527777777</v>
      </c>
      <c r="X4927" s="7">
        <f>_xlfn.MINIFS(data[OrderDateTime], data[CustomerName], data[[#This Row],[CustomerName]])</f>
        <v>45525.022916666669</v>
      </c>
      <c r="Y4927" t="str">
        <f>IF(data[[#This Row],[OrderDateTime]]=data[[#This Row],[FirstOrderDateTime]], "New", "Returning")</f>
        <v>Returning</v>
      </c>
      <c r="Z4927" s="7">
        <f>data[[#This Row],[DeliveryDate]] + data[[#This Row],[DeliveryTime]]</f>
        <v>45841.679166666669</v>
      </c>
      <c r="AA4927" s="7">
        <f>data[[#This Row],[OrderDateTime]] + 1</f>
        <v>45841.046527777777</v>
      </c>
      <c r="AB4927" s="7" t="str">
        <f>IF(data[[#This Row],[DeliveryDateTime]] &lt;= data[[#This Row],[SLADue]], "On Time", "Late")</f>
        <v>Late</v>
      </c>
    </row>
    <row r="4928" spans="1:28" x14ac:dyDescent="0.2">
      <c r="A4928" t="s">
        <v>5478</v>
      </c>
      <c r="B4928" t="s">
        <v>19</v>
      </c>
      <c r="C4928" t="s">
        <v>126</v>
      </c>
      <c r="D4928" t="s">
        <v>127</v>
      </c>
      <c r="E4928" s="5">
        <v>22.26</v>
      </c>
      <c r="F4928" t="s">
        <v>138</v>
      </c>
      <c r="G4928">
        <v>2</v>
      </c>
      <c r="H4928" s="1">
        <v>45737</v>
      </c>
      <c r="I4928" s="1" t="str">
        <f>TEXT(data[[#This Row],[OrderDate]],"mmm")</f>
        <v>Mar</v>
      </c>
      <c r="J4928" s="6">
        <v>0.60138888888888886</v>
      </c>
      <c r="K4928" s="6" t="str">
        <f>TEXT(data[[#This Row],[OrderTime]],"h")</f>
        <v>14</v>
      </c>
      <c r="L4928" s="1">
        <v>45737</v>
      </c>
      <c r="M4928" s="6">
        <v>0.80972222222222223</v>
      </c>
      <c r="N4928" t="s">
        <v>44</v>
      </c>
      <c r="O4928" t="s">
        <v>251</v>
      </c>
      <c r="P4928" t="s">
        <v>25</v>
      </c>
      <c r="Q4928" t="s">
        <v>53</v>
      </c>
      <c r="R4928" t="s">
        <v>129</v>
      </c>
      <c r="S4928" t="s">
        <v>47</v>
      </c>
      <c r="T4928" t="s">
        <v>143</v>
      </c>
      <c r="U4928" t="s">
        <v>39</v>
      </c>
      <c r="V4928" s="5">
        <f>data[[#This Row],[PriceUSD]]*data[[#This Row],[Quantity]]</f>
        <v>44.52</v>
      </c>
      <c r="W4928" s="7">
        <f>data[[#This Row],[OrderDate]] + TIME(VALUE(LEFT(data[[#This Row],[OrderTime]],2)), VALUE(RIGHT(data[[#This Row],[OrderTime]],2)), 0)</f>
        <v>45737.061805555553</v>
      </c>
      <c r="X4928" s="7">
        <f>_xlfn.MINIFS(data[OrderDateTime], data[CustomerName], data[[#This Row],[CustomerName]])</f>
        <v>45516.030555555553</v>
      </c>
      <c r="Y4928" t="str">
        <f>IF(data[[#This Row],[OrderDateTime]]=data[[#This Row],[FirstOrderDateTime]], "New", "Returning")</f>
        <v>Returning</v>
      </c>
      <c r="Z4928" s="7">
        <f>data[[#This Row],[DeliveryDate]] + data[[#This Row],[DeliveryTime]]</f>
        <v>45737.80972222222</v>
      </c>
      <c r="AA4928" s="7">
        <f>data[[#This Row],[OrderDateTime]] + 1</f>
        <v>45738.061805555553</v>
      </c>
      <c r="AB4928" s="7" t="str">
        <f>IF(data[[#This Row],[DeliveryDateTime]] &lt;= data[[#This Row],[SLADue]], "On Time", "Late")</f>
        <v>On Time</v>
      </c>
    </row>
    <row r="4929" spans="1:28" x14ac:dyDescent="0.2">
      <c r="A4929" t="s">
        <v>5479</v>
      </c>
      <c r="B4929" t="s">
        <v>19</v>
      </c>
      <c r="C4929" t="s">
        <v>69</v>
      </c>
      <c r="D4929" t="s">
        <v>70</v>
      </c>
      <c r="E4929" s="5">
        <v>48.79</v>
      </c>
      <c r="F4929" t="s">
        <v>51</v>
      </c>
      <c r="G4929">
        <v>1</v>
      </c>
      <c r="H4929" s="1">
        <v>45576</v>
      </c>
      <c r="I4929" s="1" t="str">
        <f>TEXT(data[[#This Row],[OrderDate]],"mmm")</f>
        <v>Oct</v>
      </c>
      <c r="J4929" s="6">
        <v>0.49861111111111112</v>
      </c>
      <c r="K4929" s="6" t="str">
        <f>TEXT(data[[#This Row],[OrderTime]],"h")</f>
        <v>11</v>
      </c>
      <c r="L4929" s="1">
        <v>45576</v>
      </c>
      <c r="M4929" s="6">
        <v>0.79027777777777775</v>
      </c>
      <c r="N4929" t="s">
        <v>44</v>
      </c>
      <c r="O4929" t="s">
        <v>978</v>
      </c>
      <c r="P4929" t="s">
        <v>25</v>
      </c>
      <c r="Q4929" t="s">
        <v>53</v>
      </c>
      <c r="R4929" t="s">
        <v>37</v>
      </c>
      <c r="S4929" t="s">
        <v>47</v>
      </c>
      <c r="T4929" t="s">
        <v>38</v>
      </c>
      <c r="U4929" t="s">
        <v>39</v>
      </c>
      <c r="V4929" s="5">
        <f>data[[#This Row],[PriceUSD]]*data[[#This Row],[Quantity]]</f>
        <v>48.79</v>
      </c>
      <c r="W4929" s="7">
        <f>data[[#This Row],[OrderDate]] + TIME(VALUE(LEFT(data[[#This Row],[OrderTime]],2)), VALUE(RIGHT(data[[#This Row],[OrderTime]],2)), 0)</f>
        <v>45576.007638888892</v>
      </c>
      <c r="X4929" s="7">
        <f>_xlfn.MINIFS(data[OrderDateTime], data[CustomerName], data[[#This Row],[CustomerName]])</f>
        <v>45560.030555555553</v>
      </c>
      <c r="Y4929" t="str">
        <f>IF(data[[#This Row],[OrderDateTime]]=data[[#This Row],[FirstOrderDateTime]], "New", "Returning")</f>
        <v>Returning</v>
      </c>
      <c r="Z4929" s="7">
        <f>data[[#This Row],[DeliveryDate]] + data[[#This Row],[DeliveryTime]]</f>
        <v>45576.790277777778</v>
      </c>
      <c r="AA4929" s="7">
        <f>data[[#This Row],[OrderDateTime]] + 1</f>
        <v>45577.007638888892</v>
      </c>
      <c r="AB4929" s="7" t="str">
        <f>IF(data[[#This Row],[DeliveryDateTime]] &lt;= data[[#This Row],[SLADue]], "On Time", "Late")</f>
        <v>On Time</v>
      </c>
    </row>
    <row r="4930" spans="1:28" x14ac:dyDescent="0.2">
      <c r="A4930" t="s">
        <v>5480</v>
      </c>
      <c r="B4930" t="s">
        <v>19</v>
      </c>
      <c r="C4930" t="s">
        <v>117</v>
      </c>
      <c r="D4930" t="s">
        <v>118</v>
      </c>
      <c r="E4930" s="5">
        <v>76.44</v>
      </c>
      <c r="F4930" t="s">
        <v>94</v>
      </c>
      <c r="G4930">
        <v>5</v>
      </c>
      <c r="H4930" s="1">
        <v>45851</v>
      </c>
      <c r="I4930" s="1" t="str">
        <f>TEXT(data[[#This Row],[OrderDate]],"mmm")</f>
        <v>Jul</v>
      </c>
      <c r="J4930" s="6">
        <v>0.72499999999999998</v>
      </c>
      <c r="K4930" s="6" t="str">
        <f>TEXT(data[[#This Row],[OrderTime]],"h")</f>
        <v>17</v>
      </c>
      <c r="L4930" s="1">
        <v>45852</v>
      </c>
      <c r="M4930" s="6">
        <v>0.72499999999999998</v>
      </c>
      <c r="N4930" t="s">
        <v>23</v>
      </c>
      <c r="O4930" t="s">
        <v>1265</v>
      </c>
      <c r="P4930" t="s">
        <v>25</v>
      </c>
      <c r="Q4930" t="s">
        <v>53</v>
      </c>
      <c r="R4930" t="s">
        <v>66</v>
      </c>
      <c r="S4930" t="s">
        <v>28</v>
      </c>
      <c r="T4930" t="s">
        <v>38</v>
      </c>
      <c r="U4930" t="s">
        <v>30</v>
      </c>
      <c r="V4930" s="5">
        <f>data[[#This Row],[PriceUSD]]*data[[#This Row],[Quantity]]</f>
        <v>382.2</v>
      </c>
      <c r="W4930" s="7">
        <f>data[[#This Row],[OrderDate]] + TIME(VALUE(LEFT(data[[#This Row],[OrderTime]],2)), VALUE(RIGHT(data[[#This Row],[OrderTime]],2)), 0)</f>
        <v>45851.017361111109</v>
      </c>
      <c r="X4930" s="7">
        <f>_xlfn.MINIFS(data[OrderDateTime], data[CustomerName], data[[#This Row],[CustomerName]])</f>
        <v>45508.054166666669</v>
      </c>
      <c r="Y4930" t="str">
        <f>IF(data[[#This Row],[OrderDateTime]]=data[[#This Row],[FirstOrderDateTime]], "New", "Returning")</f>
        <v>Returning</v>
      </c>
      <c r="Z4930" s="7">
        <f>data[[#This Row],[DeliveryDate]] + data[[#This Row],[DeliveryTime]]</f>
        <v>45852.724999999999</v>
      </c>
      <c r="AA4930" s="7">
        <f>data[[#This Row],[OrderDateTime]] + 1</f>
        <v>45852.017361111109</v>
      </c>
      <c r="AB4930" s="7" t="str">
        <f>IF(data[[#This Row],[DeliveryDateTime]] &lt;= data[[#This Row],[SLADue]], "On Time", "Late")</f>
        <v>Late</v>
      </c>
    </row>
    <row r="4931" spans="1:28" x14ac:dyDescent="0.2">
      <c r="A4931" t="s">
        <v>5481</v>
      </c>
      <c r="B4931" t="s">
        <v>19</v>
      </c>
      <c r="C4931" t="s">
        <v>69</v>
      </c>
      <c r="D4931" t="s">
        <v>70</v>
      </c>
      <c r="E4931" s="5">
        <v>58.23</v>
      </c>
      <c r="F4931" t="s">
        <v>119</v>
      </c>
      <c r="G4931">
        <v>1</v>
      </c>
      <c r="H4931" s="1">
        <v>45751</v>
      </c>
      <c r="I4931" s="1" t="str">
        <f>TEXT(data[[#This Row],[OrderDate]],"mmm")</f>
        <v>Apr</v>
      </c>
      <c r="J4931" s="6">
        <v>0.84305555555555556</v>
      </c>
      <c r="K4931" s="6" t="str">
        <f>TEXT(data[[#This Row],[OrderTime]],"h")</f>
        <v>20</v>
      </c>
      <c r="L4931" s="1">
        <v>45753</v>
      </c>
      <c r="M4931" s="6">
        <v>0.75416666666666665</v>
      </c>
      <c r="N4931" t="s">
        <v>208</v>
      </c>
      <c r="O4931" t="s">
        <v>318</v>
      </c>
      <c r="P4931" t="s">
        <v>202</v>
      </c>
      <c r="Q4931" t="s">
        <v>53</v>
      </c>
      <c r="R4931" t="s">
        <v>37</v>
      </c>
      <c r="S4931" t="s">
        <v>105</v>
      </c>
      <c r="T4931" t="s">
        <v>38</v>
      </c>
      <c r="U4931" t="s">
        <v>39</v>
      </c>
      <c r="V4931" s="5">
        <f>data[[#This Row],[PriceUSD]]*data[[#This Row],[Quantity]]</f>
        <v>58.23</v>
      </c>
      <c r="W4931" s="7">
        <f>data[[#This Row],[OrderDate]] + TIME(VALUE(LEFT(data[[#This Row],[OrderTime]],2)), VALUE(RIGHT(data[[#This Row],[OrderTime]],2)), 0)</f>
        <v>45751.038888888892</v>
      </c>
      <c r="X4931" s="7">
        <f>_xlfn.MINIFS(data[OrderDateTime], data[CustomerName], data[[#This Row],[CustomerName]])</f>
        <v>45528.054166666669</v>
      </c>
      <c r="Y4931" t="str">
        <f>IF(data[[#This Row],[OrderDateTime]]=data[[#This Row],[FirstOrderDateTime]], "New", "Returning")</f>
        <v>Returning</v>
      </c>
      <c r="Z4931" s="7">
        <f>data[[#This Row],[DeliveryDate]] + data[[#This Row],[DeliveryTime]]</f>
        <v>45753.754166666666</v>
      </c>
      <c r="AA4931" s="7">
        <f>data[[#This Row],[OrderDateTime]] + 1</f>
        <v>45752.038888888892</v>
      </c>
      <c r="AB4931" s="7" t="str">
        <f>IF(data[[#This Row],[DeliveryDateTime]] &lt;= data[[#This Row],[SLADue]], "On Time", "Late")</f>
        <v>Late</v>
      </c>
    </row>
    <row r="4932" spans="1:28" x14ac:dyDescent="0.2">
      <c r="A4932" t="s">
        <v>5482</v>
      </c>
      <c r="B4932" t="s">
        <v>19</v>
      </c>
      <c r="C4932" t="s">
        <v>92</v>
      </c>
      <c r="D4932" t="s">
        <v>93</v>
      </c>
      <c r="E4932" s="5">
        <v>72.13</v>
      </c>
      <c r="F4932" t="s">
        <v>81</v>
      </c>
      <c r="G4932">
        <v>4</v>
      </c>
      <c r="H4932" s="1">
        <v>45855</v>
      </c>
      <c r="I4932" s="1" t="str">
        <f>TEXT(data[[#This Row],[OrderDate]],"mmm")</f>
        <v>Jul</v>
      </c>
      <c r="J4932" s="6">
        <v>0.80138888888888893</v>
      </c>
      <c r="K4932" s="6" t="str">
        <f>TEXT(data[[#This Row],[OrderTime]],"h")</f>
        <v>19</v>
      </c>
      <c r="L4932" s="1">
        <v>45856</v>
      </c>
      <c r="M4932" s="6">
        <v>0.80138888888888893</v>
      </c>
      <c r="N4932" t="s">
        <v>112</v>
      </c>
      <c r="O4932" t="s">
        <v>201</v>
      </c>
      <c r="P4932" t="s">
        <v>36</v>
      </c>
      <c r="Q4932" t="s">
        <v>53</v>
      </c>
      <c r="R4932" t="s">
        <v>66</v>
      </c>
      <c r="S4932" t="s">
        <v>28</v>
      </c>
      <c r="T4932" t="s">
        <v>106</v>
      </c>
      <c r="U4932" t="s">
        <v>67</v>
      </c>
      <c r="V4932" s="5">
        <f>data[[#This Row],[PriceUSD]]*data[[#This Row],[Quantity]]</f>
        <v>288.52</v>
      </c>
      <c r="W4932" s="7">
        <f>data[[#This Row],[OrderDate]] + TIME(VALUE(LEFT(data[[#This Row],[OrderTime]],2)), VALUE(RIGHT(data[[#This Row],[OrderTime]],2)), 0)</f>
        <v>45855.061805555553</v>
      </c>
      <c r="X4932" s="7">
        <f>_xlfn.MINIFS(data[OrderDateTime], data[CustomerName], data[[#This Row],[CustomerName]])</f>
        <v>45540.007638888892</v>
      </c>
      <c r="Y4932" t="str">
        <f>IF(data[[#This Row],[OrderDateTime]]=data[[#This Row],[FirstOrderDateTime]], "New", "Returning")</f>
        <v>Returning</v>
      </c>
      <c r="Z4932" s="7">
        <f>data[[#This Row],[DeliveryDate]] + data[[#This Row],[DeliveryTime]]</f>
        <v>45856.801388888889</v>
      </c>
      <c r="AA4932" s="7">
        <f>data[[#This Row],[OrderDateTime]] + 1</f>
        <v>45856.061805555553</v>
      </c>
      <c r="AB4932" s="7" t="str">
        <f>IF(data[[#This Row],[DeliveryDateTime]] &lt;= data[[#This Row],[SLADue]], "On Time", "Late")</f>
        <v>Late</v>
      </c>
    </row>
    <row r="4933" spans="1:28" x14ac:dyDescent="0.2">
      <c r="A4933" t="s">
        <v>5483</v>
      </c>
      <c r="B4933" t="s">
        <v>19</v>
      </c>
      <c r="C4933" t="s">
        <v>69</v>
      </c>
      <c r="D4933" t="s">
        <v>70</v>
      </c>
      <c r="E4933" s="5">
        <v>56.37</v>
      </c>
      <c r="F4933" t="s">
        <v>119</v>
      </c>
      <c r="G4933">
        <v>1</v>
      </c>
      <c r="H4933" s="1">
        <v>45636</v>
      </c>
      <c r="I4933" s="1" t="str">
        <f>TEXT(data[[#This Row],[OrderDate]],"mmm")</f>
        <v>Dec</v>
      </c>
      <c r="J4933" s="6">
        <v>0.69513888888888886</v>
      </c>
      <c r="K4933" s="6" t="str">
        <f>TEXT(data[[#This Row],[OrderTime]],"h")</f>
        <v>16</v>
      </c>
      <c r="L4933" s="1">
        <v>45637</v>
      </c>
      <c r="M4933" s="6">
        <v>0.7368055555555556</v>
      </c>
      <c r="N4933" t="s">
        <v>95</v>
      </c>
      <c r="O4933" t="s">
        <v>313</v>
      </c>
      <c r="P4933" t="s">
        <v>25</v>
      </c>
      <c r="Q4933" t="s">
        <v>53</v>
      </c>
      <c r="R4933" t="s">
        <v>37</v>
      </c>
      <c r="S4933" t="s">
        <v>28</v>
      </c>
      <c r="T4933" t="s">
        <v>38</v>
      </c>
      <c r="U4933" t="s">
        <v>30</v>
      </c>
      <c r="V4933" s="5">
        <f>data[[#This Row],[PriceUSD]]*data[[#This Row],[Quantity]]</f>
        <v>56.37</v>
      </c>
      <c r="W4933" s="7">
        <f>data[[#This Row],[OrderDate]] + TIME(VALUE(LEFT(data[[#This Row],[OrderTime]],2)), VALUE(RIGHT(data[[#This Row],[OrderTime]],2)), 0)</f>
        <v>45636.061805555553</v>
      </c>
      <c r="X4933" s="7">
        <f>_xlfn.MINIFS(data[OrderDateTime], data[CustomerName], data[[#This Row],[CustomerName]])</f>
        <v>45511.054166666669</v>
      </c>
      <c r="Y4933" t="str">
        <f>IF(data[[#This Row],[OrderDateTime]]=data[[#This Row],[FirstOrderDateTime]], "New", "Returning")</f>
        <v>Returning</v>
      </c>
      <c r="Z4933" s="7">
        <f>data[[#This Row],[DeliveryDate]] + data[[#This Row],[DeliveryTime]]</f>
        <v>45637.736805555556</v>
      </c>
      <c r="AA4933" s="7">
        <f>data[[#This Row],[OrderDateTime]] + 1</f>
        <v>45637.061805555553</v>
      </c>
      <c r="AB4933" s="7" t="str">
        <f>IF(data[[#This Row],[DeliveryDateTime]] &lt;= data[[#This Row],[SLADue]], "On Time", "Late")</f>
        <v>Late</v>
      </c>
    </row>
    <row r="4934" spans="1:28" x14ac:dyDescent="0.2">
      <c r="A4934" t="s">
        <v>5484</v>
      </c>
      <c r="B4934" t="s">
        <v>19</v>
      </c>
      <c r="C4934" t="s">
        <v>258</v>
      </c>
      <c r="D4934" t="s">
        <v>259</v>
      </c>
      <c r="E4934" s="5">
        <v>108.6</v>
      </c>
      <c r="F4934" t="s">
        <v>182</v>
      </c>
      <c r="G4934">
        <v>1</v>
      </c>
      <c r="H4934" s="1">
        <v>45761</v>
      </c>
      <c r="I4934" s="1" t="str">
        <f>TEXT(data[[#This Row],[OrderDate]],"mmm")</f>
        <v>Apr</v>
      </c>
      <c r="J4934" s="6">
        <v>0.74513888888888891</v>
      </c>
      <c r="K4934" s="6" t="str">
        <f>TEXT(data[[#This Row],[OrderTime]],"h")</f>
        <v>17</v>
      </c>
      <c r="L4934" s="1">
        <v>45762</v>
      </c>
      <c r="M4934" s="6">
        <v>0.74513888888888891</v>
      </c>
      <c r="N4934" t="s">
        <v>148</v>
      </c>
      <c r="O4934" t="s">
        <v>408</v>
      </c>
      <c r="P4934" t="s">
        <v>25</v>
      </c>
      <c r="Q4934" t="s">
        <v>53</v>
      </c>
      <c r="R4934" t="s">
        <v>261</v>
      </c>
      <c r="S4934" t="s">
        <v>28</v>
      </c>
      <c r="T4934" t="s">
        <v>143</v>
      </c>
      <c r="U4934" t="s">
        <v>30</v>
      </c>
      <c r="V4934" s="5">
        <f>data[[#This Row],[PriceUSD]]*data[[#This Row],[Quantity]]</f>
        <v>108.6</v>
      </c>
      <c r="W4934" s="7">
        <f>data[[#This Row],[OrderDate]] + TIME(VALUE(LEFT(data[[#This Row],[OrderTime]],2)), VALUE(RIGHT(data[[#This Row],[OrderTime]],2)), 0)</f>
        <v>45761.061805555553</v>
      </c>
      <c r="X4934" s="7">
        <f>_xlfn.MINIFS(data[OrderDateTime], data[CustomerName], data[[#This Row],[CustomerName]])</f>
        <v>45510.061805555553</v>
      </c>
      <c r="Y4934" t="str">
        <f>IF(data[[#This Row],[OrderDateTime]]=data[[#This Row],[FirstOrderDateTime]], "New", "Returning")</f>
        <v>Returning</v>
      </c>
      <c r="Z4934" s="7">
        <f>data[[#This Row],[DeliveryDate]] + data[[#This Row],[DeliveryTime]]</f>
        <v>45762.745138888888</v>
      </c>
      <c r="AA4934" s="7">
        <f>data[[#This Row],[OrderDateTime]] + 1</f>
        <v>45762.061805555553</v>
      </c>
      <c r="AB4934" s="7" t="str">
        <f>IF(data[[#This Row],[DeliveryDateTime]] &lt;= data[[#This Row],[SLADue]], "On Time", "Late")</f>
        <v>Late</v>
      </c>
    </row>
    <row r="4935" spans="1:28" x14ac:dyDescent="0.2">
      <c r="A4935" t="s">
        <v>5485</v>
      </c>
      <c r="B4935" t="s">
        <v>19</v>
      </c>
      <c r="C4935" t="s">
        <v>92</v>
      </c>
      <c r="D4935" t="s">
        <v>93</v>
      </c>
      <c r="E4935" s="5">
        <v>82.3</v>
      </c>
      <c r="F4935" t="s">
        <v>81</v>
      </c>
      <c r="G4935">
        <v>2</v>
      </c>
      <c r="H4935" s="1">
        <v>45780</v>
      </c>
      <c r="I4935" s="1" t="str">
        <f>TEXT(data[[#This Row],[OrderDate]],"mmm")</f>
        <v>May</v>
      </c>
      <c r="J4935" s="6">
        <v>0.90902777777777777</v>
      </c>
      <c r="K4935" s="6" t="str">
        <f>TEXT(data[[#This Row],[OrderTime]],"h")</f>
        <v>21</v>
      </c>
      <c r="L4935" s="1">
        <v>45782</v>
      </c>
      <c r="M4935" s="6">
        <v>0.77708333333333335</v>
      </c>
      <c r="N4935" t="s">
        <v>183</v>
      </c>
      <c r="O4935" t="s">
        <v>633</v>
      </c>
      <c r="P4935" t="s">
        <v>180</v>
      </c>
      <c r="Q4935" t="s">
        <v>53</v>
      </c>
      <c r="R4935" t="s">
        <v>66</v>
      </c>
      <c r="S4935" t="s">
        <v>105</v>
      </c>
      <c r="T4935" t="s">
        <v>38</v>
      </c>
      <c r="U4935" t="s">
        <v>30</v>
      </c>
      <c r="V4935" s="5">
        <f>data[[#This Row],[PriceUSD]]*data[[#This Row],[Quantity]]</f>
        <v>164.6</v>
      </c>
      <c r="W4935" s="7">
        <f>data[[#This Row],[OrderDate]] + TIME(VALUE(LEFT(data[[#This Row],[OrderTime]],2)), VALUE(RIGHT(data[[#This Row],[OrderTime]],2)), 0)</f>
        <v>45780.054166666669</v>
      </c>
      <c r="X4935" s="7">
        <f>_xlfn.MINIFS(data[OrderDateTime], data[CustomerName], data[[#This Row],[CustomerName]])</f>
        <v>45509.054166666669</v>
      </c>
      <c r="Y4935" t="str">
        <f>IF(data[[#This Row],[OrderDateTime]]=data[[#This Row],[FirstOrderDateTime]], "New", "Returning")</f>
        <v>Returning</v>
      </c>
      <c r="Z4935" s="7">
        <f>data[[#This Row],[DeliveryDate]] + data[[#This Row],[DeliveryTime]]</f>
        <v>45782.777083333334</v>
      </c>
      <c r="AA4935" s="7">
        <f>data[[#This Row],[OrderDateTime]] + 1</f>
        <v>45781.054166666669</v>
      </c>
      <c r="AB4935" s="7" t="str">
        <f>IF(data[[#This Row],[DeliveryDateTime]] &lt;= data[[#This Row],[SLADue]], "On Time", "Late")</f>
        <v>Late</v>
      </c>
    </row>
    <row r="4936" spans="1:28" x14ac:dyDescent="0.2">
      <c r="A4936" t="s">
        <v>5486</v>
      </c>
      <c r="B4936" t="s">
        <v>19</v>
      </c>
      <c r="C4936" t="s">
        <v>92</v>
      </c>
      <c r="D4936" t="s">
        <v>93</v>
      </c>
      <c r="E4936" s="5">
        <v>88.63</v>
      </c>
      <c r="F4936" t="s">
        <v>81</v>
      </c>
      <c r="G4936">
        <v>1</v>
      </c>
      <c r="H4936" s="1">
        <v>45598</v>
      </c>
      <c r="I4936" s="1" t="str">
        <f>TEXT(data[[#This Row],[OrderDate]],"mmm")</f>
        <v>Nov</v>
      </c>
      <c r="J4936" s="6">
        <v>0.84375</v>
      </c>
      <c r="K4936" s="6" t="str">
        <f>TEXT(data[[#This Row],[OrderTime]],"h")</f>
        <v>20</v>
      </c>
      <c r="L4936" s="1">
        <v>45600</v>
      </c>
      <c r="M4936" s="6">
        <v>0.61388888888888893</v>
      </c>
      <c r="N4936" t="s">
        <v>123</v>
      </c>
      <c r="O4936" t="s">
        <v>1137</v>
      </c>
      <c r="P4936" t="s">
        <v>36</v>
      </c>
      <c r="Q4936" t="s">
        <v>26</v>
      </c>
      <c r="R4936" t="s">
        <v>66</v>
      </c>
      <c r="S4936" t="s">
        <v>105</v>
      </c>
      <c r="T4936" t="s">
        <v>29</v>
      </c>
      <c r="U4936" t="s">
        <v>39</v>
      </c>
      <c r="V4936" s="5">
        <f>data[[#This Row],[PriceUSD]]*data[[#This Row],[Quantity]]</f>
        <v>88.63</v>
      </c>
      <c r="W4936" s="7">
        <f>data[[#This Row],[OrderDate]] + TIME(VALUE(LEFT(data[[#This Row],[OrderTime]],2)), VALUE(RIGHT(data[[#This Row],[OrderTime]],2)), 0)</f>
        <v>45598.052083333336</v>
      </c>
      <c r="X4936" s="7">
        <f>_xlfn.MINIFS(data[OrderDateTime], data[CustomerName], data[[#This Row],[CustomerName]])</f>
        <v>45517.007638888892</v>
      </c>
      <c r="Y4936" t="str">
        <f>IF(data[[#This Row],[OrderDateTime]]=data[[#This Row],[FirstOrderDateTime]], "New", "Returning")</f>
        <v>Returning</v>
      </c>
      <c r="Z4936" s="7">
        <f>data[[#This Row],[DeliveryDate]] + data[[#This Row],[DeliveryTime]]</f>
        <v>45600.613888888889</v>
      </c>
      <c r="AA4936" s="7">
        <f>data[[#This Row],[OrderDateTime]] + 1</f>
        <v>45599.052083333336</v>
      </c>
      <c r="AB4936" s="7" t="str">
        <f>IF(data[[#This Row],[DeliveryDateTime]] &lt;= data[[#This Row],[SLADue]], "On Time", "Late")</f>
        <v>Late</v>
      </c>
    </row>
    <row r="4937" spans="1:28" x14ac:dyDescent="0.2">
      <c r="A4937" t="s">
        <v>5487</v>
      </c>
      <c r="B4937" t="s">
        <v>19</v>
      </c>
      <c r="C4937" t="s">
        <v>92</v>
      </c>
      <c r="D4937" t="s">
        <v>93</v>
      </c>
      <c r="E4937" s="5">
        <v>85.62</v>
      </c>
      <c r="F4937" t="s">
        <v>81</v>
      </c>
      <c r="G4937">
        <v>2</v>
      </c>
      <c r="H4937" s="1">
        <v>45615</v>
      </c>
      <c r="I4937" s="1" t="str">
        <f>TEXT(data[[#This Row],[OrderDate]],"mmm")</f>
        <v>Nov</v>
      </c>
      <c r="J4937" s="6">
        <v>0.66388888888888886</v>
      </c>
      <c r="K4937" s="6" t="str">
        <f>TEXT(data[[#This Row],[OrderTime]],"h")</f>
        <v>15</v>
      </c>
      <c r="L4937" s="1">
        <v>45616</v>
      </c>
      <c r="M4937" s="6">
        <v>0.7055555555555556</v>
      </c>
      <c r="N4937" t="s">
        <v>95</v>
      </c>
      <c r="O4937" t="s">
        <v>151</v>
      </c>
      <c r="P4937" t="s">
        <v>25</v>
      </c>
      <c r="Q4937" t="s">
        <v>53</v>
      </c>
      <c r="R4937" t="s">
        <v>66</v>
      </c>
      <c r="S4937" t="s">
        <v>28</v>
      </c>
      <c r="T4937" t="s">
        <v>136</v>
      </c>
      <c r="U4937" t="s">
        <v>30</v>
      </c>
      <c r="V4937" s="5">
        <f>data[[#This Row],[PriceUSD]]*data[[#This Row],[Quantity]]</f>
        <v>171.24</v>
      </c>
      <c r="W4937" s="7">
        <f>data[[#This Row],[OrderDate]] + TIME(VALUE(LEFT(data[[#This Row],[OrderTime]],2)), VALUE(RIGHT(data[[#This Row],[OrderTime]],2)), 0)</f>
        <v>45615.061805555553</v>
      </c>
      <c r="X4937" s="7">
        <f>_xlfn.MINIFS(data[OrderDateTime], data[CustomerName], data[[#This Row],[CustomerName]])</f>
        <v>45571.052083333336</v>
      </c>
      <c r="Y4937" t="str">
        <f>IF(data[[#This Row],[OrderDateTime]]=data[[#This Row],[FirstOrderDateTime]], "New", "Returning")</f>
        <v>Returning</v>
      </c>
      <c r="Z4937" s="7">
        <f>data[[#This Row],[DeliveryDate]] + data[[#This Row],[DeliveryTime]]</f>
        <v>45616.705555555556</v>
      </c>
      <c r="AA4937" s="7">
        <f>data[[#This Row],[OrderDateTime]] + 1</f>
        <v>45616.061805555553</v>
      </c>
      <c r="AB4937" s="7" t="str">
        <f>IF(data[[#This Row],[DeliveryDateTime]] &lt;= data[[#This Row],[SLADue]], "On Time", "Late")</f>
        <v>Late</v>
      </c>
    </row>
    <row r="4938" spans="1:28" x14ac:dyDescent="0.2">
      <c r="A4938" t="s">
        <v>5488</v>
      </c>
      <c r="B4938" t="s">
        <v>19</v>
      </c>
      <c r="C4938" t="s">
        <v>69</v>
      </c>
      <c r="D4938" t="s">
        <v>70</v>
      </c>
      <c r="E4938" s="5">
        <v>51.25</v>
      </c>
      <c r="F4938" t="s">
        <v>119</v>
      </c>
      <c r="G4938">
        <v>4</v>
      </c>
      <c r="H4938" s="1">
        <v>45863</v>
      </c>
      <c r="I4938" s="1" t="str">
        <f>TEXT(data[[#This Row],[OrderDate]],"mmm")</f>
        <v>Jul</v>
      </c>
      <c r="J4938" s="6">
        <v>0.84791666666666665</v>
      </c>
      <c r="K4938" s="6" t="str">
        <f>TEXT(data[[#This Row],[OrderTime]],"h")</f>
        <v>20</v>
      </c>
      <c r="L4938" s="1">
        <v>45864</v>
      </c>
      <c r="M4938" s="6">
        <v>0.77083333333333337</v>
      </c>
      <c r="N4938" t="s">
        <v>88</v>
      </c>
      <c r="O4938" t="s">
        <v>132</v>
      </c>
      <c r="P4938" t="s">
        <v>25</v>
      </c>
      <c r="Q4938" t="s">
        <v>26</v>
      </c>
      <c r="R4938" t="s">
        <v>37</v>
      </c>
      <c r="S4938" t="s">
        <v>28</v>
      </c>
      <c r="T4938" t="s">
        <v>38</v>
      </c>
      <c r="U4938" t="s">
        <v>30</v>
      </c>
      <c r="V4938" s="5">
        <f>data[[#This Row],[PriceUSD]]*data[[#This Row],[Quantity]]</f>
        <v>205</v>
      </c>
      <c r="W4938" s="7">
        <f>data[[#This Row],[OrderDate]] + TIME(VALUE(LEFT(data[[#This Row],[OrderTime]],2)), VALUE(RIGHT(data[[#This Row],[OrderTime]],2)), 0)</f>
        <v>45863.046527777777</v>
      </c>
      <c r="X4938" s="7">
        <f>_xlfn.MINIFS(data[OrderDateTime], data[CustomerName], data[[#This Row],[CustomerName]])</f>
        <v>45536.007638888892</v>
      </c>
      <c r="Y4938" t="str">
        <f>IF(data[[#This Row],[OrderDateTime]]=data[[#This Row],[FirstOrderDateTime]], "New", "Returning")</f>
        <v>Returning</v>
      </c>
      <c r="Z4938" s="7">
        <f>data[[#This Row],[DeliveryDate]] + data[[#This Row],[DeliveryTime]]</f>
        <v>45864.770833333336</v>
      </c>
      <c r="AA4938" s="7">
        <f>data[[#This Row],[OrderDateTime]] + 1</f>
        <v>45864.046527777777</v>
      </c>
      <c r="AB4938" s="7" t="str">
        <f>IF(data[[#This Row],[DeliveryDateTime]] &lt;= data[[#This Row],[SLADue]], "On Time", "Late")</f>
        <v>Late</v>
      </c>
    </row>
    <row r="4939" spans="1:28" x14ac:dyDescent="0.2">
      <c r="A4939" t="s">
        <v>5489</v>
      </c>
      <c r="B4939" t="s">
        <v>19</v>
      </c>
      <c r="C4939" t="s">
        <v>49</v>
      </c>
      <c r="D4939" t="s">
        <v>50</v>
      </c>
      <c r="E4939" s="5">
        <v>30.02</v>
      </c>
      <c r="F4939" t="s">
        <v>138</v>
      </c>
      <c r="G4939">
        <v>2</v>
      </c>
      <c r="H4939" s="1">
        <v>45875</v>
      </c>
      <c r="I4939" s="1" t="str">
        <f>TEXT(data[[#This Row],[OrderDate]],"mmm")</f>
        <v>Aug</v>
      </c>
      <c r="J4939" s="6">
        <v>0.76736111111111116</v>
      </c>
      <c r="K4939" s="6" t="str">
        <f>TEXT(data[[#This Row],[OrderTime]],"h")</f>
        <v>18</v>
      </c>
      <c r="L4939" s="1">
        <v>45877</v>
      </c>
      <c r="M4939" s="6">
        <v>0.50208333333333333</v>
      </c>
      <c r="N4939" t="s">
        <v>292</v>
      </c>
      <c r="O4939" t="s">
        <v>942</v>
      </c>
      <c r="P4939" t="s">
        <v>77</v>
      </c>
      <c r="Q4939" t="s">
        <v>26</v>
      </c>
      <c r="R4939" t="s">
        <v>54</v>
      </c>
      <c r="S4939" t="s">
        <v>105</v>
      </c>
      <c r="T4939" t="s">
        <v>29</v>
      </c>
      <c r="U4939" t="s">
        <v>39</v>
      </c>
      <c r="V4939" s="5">
        <f>data[[#This Row],[PriceUSD]]*data[[#This Row],[Quantity]]</f>
        <v>60.04</v>
      </c>
      <c r="W4939" s="7">
        <f>data[[#This Row],[OrderDate]] + TIME(VALUE(LEFT(data[[#This Row],[OrderTime]],2)), VALUE(RIGHT(data[[#This Row],[OrderTime]],2)), 0)</f>
        <v>45875.007638888892</v>
      </c>
      <c r="X4939" s="7">
        <f>_xlfn.MINIFS(data[OrderDateTime], data[CustomerName], data[[#This Row],[CustomerName]])</f>
        <v>45508.054166666669</v>
      </c>
      <c r="Y4939" t="str">
        <f>IF(data[[#This Row],[OrderDateTime]]=data[[#This Row],[FirstOrderDateTime]], "New", "Returning")</f>
        <v>Returning</v>
      </c>
      <c r="Z4939" s="7">
        <f>data[[#This Row],[DeliveryDate]] + data[[#This Row],[DeliveryTime]]</f>
        <v>45877.502083333333</v>
      </c>
      <c r="AA4939" s="7">
        <f>data[[#This Row],[OrderDateTime]] + 1</f>
        <v>45876.007638888892</v>
      </c>
      <c r="AB4939" s="7" t="str">
        <f>IF(data[[#This Row],[DeliveryDateTime]] &lt;= data[[#This Row],[SLADue]], "On Time", "Late")</f>
        <v>Late</v>
      </c>
    </row>
    <row r="4940" spans="1:28" x14ac:dyDescent="0.2">
      <c r="A4940" t="s">
        <v>5490</v>
      </c>
      <c r="B4940" t="s">
        <v>19</v>
      </c>
      <c r="C4940" t="s">
        <v>190</v>
      </c>
      <c r="D4940" t="s">
        <v>191</v>
      </c>
      <c r="E4940" s="5">
        <v>21.94</v>
      </c>
      <c r="F4940" t="s">
        <v>87</v>
      </c>
      <c r="G4940">
        <v>2</v>
      </c>
      <c r="H4940" s="1">
        <v>45719</v>
      </c>
      <c r="I4940" s="1" t="str">
        <f>TEXT(data[[#This Row],[OrderDate]],"mmm")</f>
        <v>Mar</v>
      </c>
      <c r="J4940" s="6">
        <v>0.82708333333333328</v>
      </c>
      <c r="K4940" s="6" t="str">
        <f>TEXT(data[[#This Row],[OrderTime]],"h")</f>
        <v>19</v>
      </c>
      <c r="L4940" s="1">
        <v>45720</v>
      </c>
      <c r="M4940" s="6">
        <v>0.81527777777777777</v>
      </c>
      <c r="N4940" t="s">
        <v>57</v>
      </c>
      <c r="O4940" t="s">
        <v>693</v>
      </c>
      <c r="P4940" t="s">
        <v>25</v>
      </c>
      <c r="Q4940" t="s">
        <v>53</v>
      </c>
      <c r="R4940" t="s">
        <v>192</v>
      </c>
      <c r="S4940" t="s">
        <v>28</v>
      </c>
      <c r="T4940" t="s">
        <v>38</v>
      </c>
      <c r="U4940" t="s">
        <v>67</v>
      </c>
      <c r="V4940" s="5">
        <f>data[[#This Row],[PriceUSD]]*data[[#This Row],[Quantity]]</f>
        <v>43.88</v>
      </c>
      <c r="W4940" s="7">
        <f>data[[#This Row],[OrderDate]] + TIME(VALUE(LEFT(data[[#This Row],[OrderTime]],2)), VALUE(RIGHT(data[[#This Row],[OrderTime]],2)), 0)</f>
        <v>45719.022916666669</v>
      </c>
      <c r="X4940" s="7">
        <f>_xlfn.MINIFS(data[OrderDateTime], data[CustomerName], data[[#This Row],[CustomerName]])</f>
        <v>45535.052083333336</v>
      </c>
      <c r="Y4940" t="str">
        <f>IF(data[[#This Row],[OrderDateTime]]=data[[#This Row],[FirstOrderDateTime]], "New", "Returning")</f>
        <v>Returning</v>
      </c>
      <c r="Z4940" s="7">
        <f>data[[#This Row],[DeliveryDate]] + data[[#This Row],[DeliveryTime]]</f>
        <v>45720.81527777778</v>
      </c>
      <c r="AA4940" s="7">
        <f>data[[#This Row],[OrderDateTime]] + 1</f>
        <v>45720.022916666669</v>
      </c>
      <c r="AB4940" s="7" t="str">
        <f>IF(data[[#This Row],[DeliveryDateTime]] &lt;= data[[#This Row],[SLADue]], "On Time", "Late")</f>
        <v>Late</v>
      </c>
    </row>
    <row r="4941" spans="1:28" x14ac:dyDescent="0.2">
      <c r="A4941" t="s">
        <v>5491</v>
      </c>
      <c r="B4941" t="s">
        <v>19</v>
      </c>
      <c r="C4941" t="s">
        <v>117</v>
      </c>
      <c r="D4941" t="s">
        <v>118</v>
      </c>
      <c r="E4941" s="5">
        <v>73.77</v>
      </c>
      <c r="F4941" t="s">
        <v>94</v>
      </c>
      <c r="G4941">
        <v>6</v>
      </c>
      <c r="H4941" s="1">
        <v>45858</v>
      </c>
      <c r="I4941" s="1" t="str">
        <f>TEXT(data[[#This Row],[OrderDate]],"mmm")</f>
        <v>Jul</v>
      </c>
      <c r="J4941" s="6">
        <v>0.40416666666666667</v>
      </c>
      <c r="K4941" s="6" t="str">
        <f>TEXT(data[[#This Row],[OrderTime]],"h")</f>
        <v>9</v>
      </c>
      <c r="L4941" s="1">
        <v>45858</v>
      </c>
      <c r="M4941" s="6">
        <v>0.61250000000000004</v>
      </c>
      <c r="N4941" t="s">
        <v>139</v>
      </c>
      <c r="O4941" t="s">
        <v>774</v>
      </c>
      <c r="P4941" t="s">
        <v>36</v>
      </c>
      <c r="Q4941" t="s">
        <v>53</v>
      </c>
      <c r="R4941" t="s">
        <v>66</v>
      </c>
      <c r="S4941" t="s">
        <v>47</v>
      </c>
      <c r="T4941" t="s">
        <v>38</v>
      </c>
      <c r="U4941" t="s">
        <v>67</v>
      </c>
      <c r="V4941" s="5">
        <f>data[[#This Row],[PriceUSD]]*data[[#This Row],[Quantity]]</f>
        <v>442.62</v>
      </c>
      <c r="W4941" s="7">
        <f>data[[#This Row],[OrderDate]] + TIME(VALUE(LEFT(data[[#This Row],[OrderTime]],2)), VALUE(RIGHT(data[[#This Row],[OrderTime]],2)), 0)</f>
        <v>45858.046527777777</v>
      </c>
      <c r="X4941" s="7">
        <f>_xlfn.MINIFS(data[OrderDateTime], data[CustomerName], data[[#This Row],[CustomerName]])</f>
        <v>45526.022916666669</v>
      </c>
      <c r="Y4941" t="str">
        <f>IF(data[[#This Row],[OrderDateTime]]=data[[#This Row],[FirstOrderDateTime]], "New", "Returning")</f>
        <v>Returning</v>
      </c>
      <c r="Z4941" s="7">
        <f>data[[#This Row],[DeliveryDate]] + data[[#This Row],[DeliveryTime]]</f>
        <v>45858.612500000003</v>
      </c>
      <c r="AA4941" s="7">
        <f>data[[#This Row],[OrderDateTime]] + 1</f>
        <v>45859.046527777777</v>
      </c>
      <c r="AB4941" s="7" t="str">
        <f>IF(data[[#This Row],[DeliveryDateTime]] &lt;= data[[#This Row],[SLADue]], "On Time", "Late")</f>
        <v>On Time</v>
      </c>
    </row>
    <row r="4942" spans="1:28" x14ac:dyDescent="0.2">
      <c r="A4942" t="s">
        <v>5492</v>
      </c>
      <c r="B4942" t="s">
        <v>19</v>
      </c>
      <c r="C4942" t="s">
        <v>92</v>
      </c>
      <c r="D4942" t="s">
        <v>93</v>
      </c>
      <c r="E4942" s="5">
        <v>81.42</v>
      </c>
      <c r="F4942" t="s">
        <v>94</v>
      </c>
      <c r="G4942">
        <v>6</v>
      </c>
      <c r="H4942" s="1">
        <v>45739</v>
      </c>
      <c r="I4942" s="1" t="str">
        <f>TEXT(data[[#This Row],[OrderDate]],"mmm")</f>
        <v>Mar</v>
      </c>
      <c r="J4942" s="6">
        <v>0.7680555555555556</v>
      </c>
      <c r="K4942" s="6" t="str">
        <f>TEXT(data[[#This Row],[OrderTime]],"h")</f>
        <v>18</v>
      </c>
      <c r="L4942" s="1">
        <v>45741</v>
      </c>
      <c r="M4942" s="6">
        <v>0.50208333333333333</v>
      </c>
      <c r="N4942" t="s">
        <v>163</v>
      </c>
      <c r="O4942" t="s">
        <v>1081</v>
      </c>
      <c r="P4942" t="s">
        <v>77</v>
      </c>
      <c r="Q4942" t="s">
        <v>26</v>
      </c>
      <c r="R4942" t="s">
        <v>66</v>
      </c>
      <c r="S4942" t="s">
        <v>105</v>
      </c>
      <c r="T4942" t="s">
        <v>115</v>
      </c>
      <c r="U4942" t="s">
        <v>30</v>
      </c>
      <c r="V4942" s="5">
        <f>data[[#This Row],[PriceUSD]]*data[[#This Row],[Quantity]]</f>
        <v>488.52</v>
      </c>
      <c r="W4942" s="7">
        <f>data[[#This Row],[OrderDate]] + TIME(VALUE(LEFT(data[[#This Row],[OrderTime]],2)), VALUE(RIGHT(data[[#This Row],[OrderTime]],2)), 0)</f>
        <v>45739.038888888892</v>
      </c>
      <c r="X4942" s="7">
        <f>_xlfn.MINIFS(data[OrderDateTime], data[CustomerName], data[[#This Row],[CustomerName]])</f>
        <v>45551.007638888892</v>
      </c>
      <c r="Y4942" t="str">
        <f>IF(data[[#This Row],[OrderDateTime]]=data[[#This Row],[FirstOrderDateTime]], "New", "Returning")</f>
        <v>Returning</v>
      </c>
      <c r="Z4942" s="7">
        <f>data[[#This Row],[DeliveryDate]] + data[[#This Row],[DeliveryTime]]</f>
        <v>45741.502083333333</v>
      </c>
      <c r="AA4942" s="7">
        <f>data[[#This Row],[OrderDateTime]] + 1</f>
        <v>45740.038888888892</v>
      </c>
      <c r="AB4942" s="7" t="str">
        <f>IF(data[[#This Row],[DeliveryDateTime]] &lt;= data[[#This Row],[SLADue]], "On Time", "Late")</f>
        <v>Late</v>
      </c>
    </row>
    <row r="4943" spans="1:28" x14ac:dyDescent="0.2">
      <c r="A4943" t="s">
        <v>5493</v>
      </c>
      <c r="B4943" t="s">
        <v>19</v>
      </c>
      <c r="C4943" t="s">
        <v>117</v>
      </c>
      <c r="D4943" t="s">
        <v>118</v>
      </c>
      <c r="E4943" s="5">
        <v>70.41</v>
      </c>
      <c r="F4943" t="s">
        <v>94</v>
      </c>
      <c r="G4943">
        <v>3</v>
      </c>
      <c r="H4943" s="1">
        <v>45883</v>
      </c>
      <c r="I4943" s="1" t="str">
        <f>TEXT(data[[#This Row],[OrderDate]],"mmm")</f>
        <v>Aug</v>
      </c>
      <c r="J4943" s="6">
        <v>0.42152777777777778</v>
      </c>
      <c r="K4943" s="6" t="str">
        <f>TEXT(data[[#This Row],[OrderTime]],"h")</f>
        <v>10</v>
      </c>
      <c r="L4943" s="1">
        <v>45883</v>
      </c>
      <c r="M4943" s="6">
        <v>0.54652777777777772</v>
      </c>
      <c r="N4943" t="s">
        <v>123</v>
      </c>
      <c r="O4943" t="s">
        <v>311</v>
      </c>
      <c r="P4943" t="s">
        <v>36</v>
      </c>
      <c r="Q4943" t="s">
        <v>26</v>
      </c>
      <c r="R4943" t="s">
        <v>66</v>
      </c>
      <c r="S4943" t="s">
        <v>47</v>
      </c>
      <c r="T4943" t="s">
        <v>38</v>
      </c>
      <c r="U4943" t="s">
        <v>30</v>
      </c>
      <c r="V4943" s="5">
        <f>data[[#This Row],[PriceUSD]]*data[[#This Row],[Quantity]]</f>
        <v>211.23</v>
      </c>
      <c r="W4943" s="7">
        <f>data[[#This Row],[OrderDate]] + TIME(VALUE(LEFT(data[[#This Row],[OrderTime]],2)), VALUE(RIGHT(data[[#This Row],[OrderTime]],2)), 0)</f>
        <v>45883.054166666669</v>
      </c>
      <c r="X4943" s="7">
        <f>_xlfn.MINIFS(data[OrderDateTime], data[CustomerName], data[[#This Row],[CustomerName]])</f>
        <v>45513.046527777777</v>
      </c>
      <c r="Y4943" t="str">
        <f>IF(data[[#This Row],[OrderDateTime]]=data[[#This Row],[FirstOrderDateTime]], "New", "Returning")</f>
        <v>Returning</v>
      </c>
      <c r="Z4943" s="7">
        <f>data[[#This Row],[DeliveryDate]] + data[[#This Row],[DeliveryTime]]</f>
        <v>45883.546527777777</v>
      </c>
      <c r="AA4943" s="7">
        <f>data[[#This Row],[OrderDateTime]] + 1</f>
        <v>45884.054166666669</v>
      </c>
      <c r="AB4943" s="7" t="str">
        <f>IF(data[[#This Row],[DeliveryDateTime]] &lt;= data[[#This Row],[SLADue]], "On Time", "Late")</f>
        <v>On Time</v>
      </c>
    </row>
    <row r="4944" spans="1:28" x14ac:dyDescent="0.2">
      <c r="A4944" t="s">
        <v>5494</v>
      </c>
      <c r="B4944" t="s">
        <v>19</v>
      </c>
      <c r="C4944" t="s">
        <v>190</v>
      </c>
      <c r="D4944" t="s">
        <v>191</v>
      </c>
      <c r="E4944" s="5">
        <v>26.75</v>
      </c>
      <c r="F4944" t="s">
        <v>71</v>
      </c>
      <c r="G4944">
        <v>5</v>
      </c>
      <c r="H4944" s="1">
        <v>45597</v>
      </c>
      <c r="I4944" s="1" t="str">
        <f>TEXT(data[[#This Row],[OrderDate]],"mmm")</f>
        <v>Nov</v>
      </c>
      <c r="J4944" s="6">
        <v>0.37916666666666665</v>
      </c>
      <c r="K4944" s="6" t="str">
        <f>TEXT(data[[#This Row],[OrderTime]],"h")</f>
        <v>9</v>
      </c>
      <c r="L4944" s="1">
        <v>45598</v>
      </c>
      <c r="M4944" s="6">
        <v>0.37916666666666665</v>
      </c>
      <c r="N4944" t="s">
        <v>123</v>
      </c>
      <c r="O4944" t="s">
        <v>620</v>
      </c>
      <c r="P4944" t="s">
        <v>36</v>
      </c>
      <c r="Q4944" t="s">
        <v>53</v>
      </c>
      <c r="R4944" t="s">
        <v>192</v>
      </c>
      <c r="S4944" t="s">
        <v>28</v>
      </c>
      <c r="T4944" t="s">
        <v>38</v>
      </c>
      <c r="U4944" t="s">
        <v>30</v>
      </c>
      <c r="V4944" s="5">
        <f>data[[#This Row],[PriceUSD]]*data[[#This Row],[Quantity]]</f>
        <v>133.75</v>
      </c>
      <c r="W4944" s="7">
        <f>data[[#This Row],[OrderDate]] + TIME(VALUE(LEFT(data[[#This Row],[OrderTime]],2)), VALUE(RIGHT(data[[#This Row],[OrderTime]],2)), 0)</f>
        <v>45597.046527777777</v>
      </c>
      <c r="X4944" s="7">
        <f>_xlfn.MINIFS(data[OrderDateTime], data[CustomerName], data[[#This Row],[CustomerName]])</f>
        <v>45526.054166666669</v>
      </c>
      <c r="Y4944" t="str">
        <f>IF(data[[#This Row],[OrderDateTime]]=data[[#This Row],[FirstOrderDateTime]], "New", "Returning")</f>
        <v>Returning</v>
      </c>
      <c r="Z4944" s="7">
        <f>data[[#This Row],[DeliveryDate]] + data[[#This Row],[DeliveryTime]]</f>
        <v>45598.379166666666</v>
      </c>
      <c r="AA4944" s="7">
        <f>data[[#This Row],[OrderDateTime]] + 1</f>
        <v>45598.046527777777</v>
      </c>
      <c r="AB4944" s="7" t="str">
        <f>IF(data[[#This Row],[DeliveryDateTime]] &lt;= data[[#This Row],[SLADue]], "On Time", "Late")</f>
        <v>Late</v>
      </c>
    </row>
    <row r="4945" spans="1:28" x14ac:dyDescent="0.2">
      <c r="A4945" t="s">
        <v>5495</v>
      </c>
      <c r="B4945" t="s">
        <v>19</v>
      </c>
      <c r="C4945" t="s">
        <v>110</v>
      </c>
      <c r="D4945" t="s">
        <v>111</v>
      </c>
      <c r="E4945" s="5">
        <v>11.32</v>
      </c>
      <c r="F4945" t="s">
        <v>71</v>
      </c>
      <c r="G4945">
        <v>1</v>
      </c>
      <c r="H4945" s="1">
        <v>45602</v>
      </c>
      <c r="I4945" s="1" t="str">
        <f>TEXT(data[[#This Row],[OrderDate]],"mmm")</f>
        <v>Nov</v>
      </c>
      <c r="J4945" s="6">
        <v>0.89166666666666672</v>
      </c>
      <c r="K4945" s="6" t="str">
        <f>TEXT(data[[#This Row],[OrderTime]],"h")</f>
        <v>21</v>
      </c>
      <c r="L4945" s="1">
        <v>45603</v>
      </c>
      <c r="M4945" s="6">
        <v>0.89166666666666672</v>
      </c>
      <c r="N4945" t="s">
        <v>112</v>
      </c>
      <c r="O4945" t="s">
        <v>639</v>
      </c>
      <c r="P4945" t="s">
        <v>36</v>
      </c>
      <c r="Q4945" t="s">
        <v>53</v>
      </c>
      <c r="R4945" t="s">
        <v>114</v>
      </c>
      <c r="S4945" t="s">
        <v>28</v>
      </c>
      <c r="T4945" t="s">
        <v>106</v>
      </c>
      <c r="U4945" t="s">
        <v>39</v>
      </c>
      <c r="V4945" s="5">
        <f>data[[#This Row],[PriceUSD]]*data[[#This Row],[Quantity]]</f>
        <v>11.32</v>
      </c>
      <c r="W4945" s="7">
        <f>data[[#This Row],[OrderDate]] + TIME(VALUE(LEFT(data[[#This Row],[OrderTime]],2)), VALUE(RIGHT(data[[#This Row],[OrderTime]],2)), 0)</f>
        <v>45602.046527777777</v>
      </c>
      <c r="X4945" s="7">
        <f>_xlfn.MINIFS(data[OrderDateTime], data[CustomerName], data[[#This Row],[CustomerName]])</f>
        <v>45515.061805555553</v>
      </c>
      <c r="Y4945" t="str">
        <f>IF(data[[#This Row],[OrderDateTime]]=data[[#This Row],[FirstOrderDateTime]], "New", "Returning")</f>
        <v>Returning</v>
      </c>
      <c r="Z4945" s="7">
        <f>data[[#This Row],[DeliveryDate]] + data[[#This Row],[DeliveryTime]]</f>
        <v>45603.89166666667</v>
      </c>
      <c r="AA4945" s="7">
        <f>data[[#This Row],[OrderDateTime]] + 1</f>
        <v>45603.046527777777</v>
      </c>
      <c r="AB4945" s="7" t="str">
        <f>IF(data[[#This Row],[DeliveryDateTime]] &lt;= data[[#This Row],[SLADue]], "On Time", "Late")</f>
        <v>Late</v>
      </c>
    </row>
    <row r="4946" spans="1:28" x14ac:dyDescent="0.2">
      <c r="A4946" t="s">
        <v>5496</v>
      </c>
      <c r="B4946" t="s">
        <v>19</v>
      </c>
      <c r="C4946" t="s">
        <v>101</v>
      </c>
      <c r="D4946" t="s">
        <v>102</v>
      </c>
      <c r="E4946" s="5">
        <v>28.5</v>
      </c>
      <c r="F4946" t="s">
        <v>81</v>
      </c>
      <c r="G4946">
        <v>4</v>
      </c>
      <c r="H4946" s="1">
        <v>45754</v>
      </c>
      <c r="I4946" s="1" t="str">
        <f>TEXT(data[[#This Row],[OrderDate]],"mmm")</f>
        <v>Apr</v>
      </c>
      <c r="J4946" s="6">
        <v>0.82222222222222219</v>
      </c>
      <c r="K4946" s="6" t="str">
        <f>TEXT(data[[#This Row],[OrderTime]],"h")</f>
        <v>19</v>
      </c>
      <c r="L4946" s="1">
        <v>45755</v>
      </c>
      <c r="M4946" s="6">
        <v>0.90555555555555556</v>
      </c>
      <c r="N4946" t="s">
        <v>388</v>
      </c>
      <c r="O4946" t="s">
        <v>366</v>
      </c>
      <c r="P4946" t="s">
        <v>234</v>
      </c>
      <c r="Q4946" t="s">
        <v>26</v>
      </c>
      <c r="R4946" t="s">
        <v>83</v>
      </c>
      <c r="S4946" t="s">
        <v>28</v>
      </c>
      <c r="T4946" t="s">
        <v>106</v>
      </c>
      <c r="U4946" t="s">
        <v>30</v>
      </c>
      <c r="V4946" s="5">
        <f>data[[#This Row],[PriceUSD]]*data[[#This Row],[Quantity]]</f>
        <v>114</v>
      </c>
      <c r="W4946" s="7">
        <f>data[[#This Row],[OrderDate]] + TIME(VALUE(LEFT(data[[#This Row],[OrderTime]],2)), VALUE(RIGHT(data[[#This Row],[OrderTime]],2)), 0)</f>
        <v>45754.015277777777</v>
      </c>
      <c r="X4946" s="7">
        <f>_xlfn.MINIFS(data[OrderDateTime], data[CustomerName], data[[#This Row],[CustomerName]])</f>
        <v>45506.038888888892</v>
      </c>
      <c r="Y4946" t="str">
        <f>IF(data[[#This Row],[OrderDateTime]]=data[[#This Row],[FirstOrderDateTime]], "New", "Returning")</f>
        <v>Returning</v>
      </c>
      <c r="Z4946" s="7">
        <f>data[[#This Row],[DeliveryDate]] + data[[#This Row],[DeliveryTime]]</f>
        <v>45755.905555555553</v>
      </c>
      <c r="AA4946" s="7">
        <f>data[[#This Row],[OrderDateTime]] + 1</f>
        <v>45755.015277777777</v>
      </c>
      <c r="AB4946" s="7" t="str">
        <f>IF(data[[#This Row],[DeliveryDateTime]] &lt;= data[[#This Row],[SLADue]], "On Time", "Late")</f>
        <v>Late</v>
      </c>
    </row>
    <row r="4947" spans="1:28" x14ac:dyDescent="0.2">
      <c r="A4947" t="s">
        <v>5497</v>
      </c>
      <c r="B4947" t="s">
        <v>19</v>
      </c>
      <c r="C4947" t="s">
        <v>190</v>
      </c>
      <c r="D4947" t="s">
        <v>191</v>
      </c>
      <c r="E4947" s="5">
        <v>21.05</v>
      </c>
      <c r="F4947" t="s">
        <v>87</v>
      </c>
      <c r="G4947">
        <v>1</v>
      </c>
      <c r="H4947" s="1">
        <v>45608</v>
      </c>
      <c r="I4947" s="1" t="str">
        <f>TEXT(data[[#This Row],[OrderDate]],"mmm")</f>
        <v>Nov</v>
      </c>
      <c r="J4947" s="6">
        <v>0.54791666666666672</v>
      </c>
      <c r="K4947" s="6" t="str">
        <f>TEXT(data[[#This Row],[OrderTime]],"h")</f>
        <v>13</v>
      </c>
      <c r="L4947" s="1">
        <v>45609</v>
      </c>
      <c r="M4947" s="6">
        <v>0.58958333333333335</v>
      </c>
      <c r="N4947" t="s">
        <v>145</v>
      </c>
      <c r="O4947" t="s">
        <v>738</v>
      </c>
      <c r="P4947" t="s">
        <v>77</v>
      </c>
      <c r="Q4947" t="s">
        <v>26</v>
      </c>
      <c r="R4947" t="s">
        <v>192</v>
      </c>
      <c r="S4947" t="s">
        <v>28</v>
      </c>
      <c r="T4947" t="s">
        <v>38</v>
      </c>
      <c r="U4947" t="s">
        <v>30</v>
      </c>
      <c r="V4947" s="5">
        <f>data[[#This Row],[PriceUSD]]*data[[#This Row],[Quantity]]</f>
        <v>21.05</v>
      </c>
      <c r="W4947" s="7">
        <f>data[[#This Row],[OrderDate]] + TIME(VALUE(LEFT(data[[#This Row],[OrderTime]],2)), VALUE(RIGHT(data[[#This Row],[OrderTime]],2)), 0)</f>
        <v>45608.046527777777</v>
      </c>
      <c r="X4947" s="7">
        <f>_xlfn.MINIFS(data[OrderDateTime], data[CustomerName], data[[#This Row],[CustomerName]])</f>
        <v>45507.052083333336</v>
      </c>
      <c r="Y4947" t="str">
        <f>IF(data[[#This Row],[OrderDateTime]]=data[[#This Row],[FirstOrderDateTime]], "New", "Returning")</f>
        <v>Returning</v>
      </c>
      <c r="Z4947" s="7">
        <f>data[[#This Row],[DeliveryDate]] + data[[#This Row],[DeliveryTime]]</f>
        <v>45609.589583333334</v>
      </c>
      <c r="AA4947" s="7">
        <f>data[[#This Row],[OrderDateTime]] + 1</f>
        <v>45609.046527777777</v>
      </c>
      <c r="AB4947" s="7" t="str">
        <f>IF(data[[#This Row],[DeliveryDateTime]] &lt;= data[[#This Row],[SLADue]], "On Time", "Late")</f>
        <v>Late</v>
      </c>
    </row>
    <row r="4948" spans="1:28" x14ac:dyDescent="0.2">
      <c r="A4948" t="s">
        <v>5498</v>
      </c>
      <c r="B4948" t="s">
        <v>19</v>
      </c>
      <c r="C4948" t="s">
        <v>190</v>
      </c>
      <c r="D4948" t="s">
        <v>191</v>
      </c>
      <c r="E4948" s="5">
        <v>23.86</v>
      </c>
      <c r="F4948" t="s">
        <v>71</v>
      </c>
      <c r="G4948">
        <v>3</v>
      </c>
      <c r="H4948" s="1">
        <v>45695</v>
      </c>
      <c r="I4948" s="1" t="str">
        <f>TEXT(data[[#This Row],[OrderDate]],"mmm")</f>
        <v>Feb</v>
      </c>
      <c r="J4948" s="6">
        <v>0.70347222222222228</v>
      </c>
      <c r="K4948" s="6" t="str">
        <f>TEXT(data[[#This Row],[OrderTime]],"h")</f>
        <v>16</v>
      </c>
      <c r="L4948" s="1">
        <v>45696</v>
      </c>
      <c r="M4948" s="6">
        <v>0.91180555555555554</v>
      </c>
      <c r="N4948" t="s">
        <v>502</v>
      </c>
      <c r="O4948" t="s">
        <v>603</v>
      </c>
      <c r="P4948" t="s">
        <v>202</v>
      </c>
      <c r="Q4948" t="s">
        <v>26</v>
      </c>
      <c r="R4948" t="s">
        <v>192</v>
      </c>
      <c r="S4948" t="s">
        <v>28</v>
      </c>
      <c r="T4948" t="s">
        <v>115</v>
      </c>
      <c r="U4948" t="s">
        <v>30</v>
      </c>
      <c r="V4948" s="5">
        <f>data[[#This Row],[PriceUSD]]*data[[#This Row],[Quantity]]</f>
        <v>71.58</v>
      </c>
      <c r="W4948" s="7">
        <f>data[[#This Row],[OrderDate]] + TIME(VALUE(LEFT(data[[#This Row],[OrderTime]],2)), VALUE(RIGHT(data[[#This Row],[OrderTime]],2)), 0)</f>
        <v>45695.015277777777</v>
      </c>
      <c r="X4948" s="7">
        <f>_xlfn.MINIFS(data[OrderDateTime], data[CustomerName], data[[#This Row],[CustomerName]])</f>
        <v>45511.061805555553</v>
      </c>
      <c r="Y4948" t="str">
        <f>IF(data[[#This Row],[OrderDateTime]]=data[[#This Row],[FirstOrderDateTime]], "New", "Returning")</f>
        <v>Returning</v>
      </c>
      <c r="Z4948" s="7">
        <f>data[[#This Row],[DeliveryDate]] + data[[#This Row],[DeliveryTime]]</f>
        <v>45696.911805555559</v>
      </c>
      <c r="AA4948" s="7">
        <f>data[[#This Row],[OrderDateTime]] + 1</f>
        <v>45696.015277777777</v>
      </c>
      <c r="AB4948" s="7" t="str">
        <f>IF(data[[#This Row],[DeliveryDateTime]] &lt;= data[[#This Row],[SLADue]], "On Time", "Late")</f>
        <v>Late</v>
      </c>
    </row>
    <row r="4949" spans="1:28" x14ac:dyDescent="0.2">
      <c r="A4949" t="s">
        <v>5499</v>
      </c>
      <c r="B4949" t="s">
        <v>19</v>
      </c>
      <c r="C4949" t="s">
        <v>79</v>
      </c>
      <c r="D4949" t="s">
        <v>80</v>
      </c>
      <c r="E4949" s="5">
        <v>26.26</v>
      </c>
      <c r="F4949" t="s">
        <v>63</v>
      </c>
      <c r="G4949">
        <v>1</v>
      </c>
      <c r="H4949" s="1">
        <v>45793</v>
      </c>
      <c r="I4949" s="1" t="str">
        <f>TEXT(data[[#This Row],[OrderDate]],"mmm")</f>
        <v>May</v>
      </c>
      <c r="J4949" s="6">
        <v>0.83611111111111114</v>
      </c>
      <c r="K4949" s="6" t="str">
        <f>TEXT(data[[#This Row],[OrderTime]],"h")</f>
        <v>20</v>
      </c>
      <c r="L4949" s="1">
        <v>45795</v>
      </c>
      <c r="M4949" s="6">
        <v>0.69374999999999998</v>
      </c>
      <c r="N4949" t="s">
        <v>98</v>
      </c>
      <c r="O4949" t="s">
        <v>358</v>
      </c>
      <c r="P4949" t="s">
        <v>77</v>
      </c>
      <c r="Q4949" t="s">
        <v>26</v>
      </c>
      <c r="R4949" t="s">
        <v>83</v>
      </c>
      <c r="S4949" t="s">
        <v>105</v>
      </c>
      <c r="T4949" t="s">
        <v>38</v>
      </c>
      <c r="U4949" t="s">
        <v>39</v>
      </c>
      <c r="V4949" s="5">
        <f>data[[#This Row],[PriceUSD]]*data[[#This Row],[Quantity]]</f>
        <v>26.26</v>
      </c>
      <c r="W4949" s="7">
        <f>data[[#This Row],[OrderDate]] + TIME(VALUE(LEFT(data[[#This Row],[OrderTime]],2)), VALUE(RIGHT(data[[#This Row],[OrderTime]],2)), 0)</f>
        <v>45793.007638888892</v>
      </c>
      <c r="X4949" s="7">
        <f>_xlfn.MINIFS(data[OrderDateTime], data[CustomerName], data[[#This Row],[CustomerName]])</f>
        <v>45518.046527777777</v>
      </c>
      <c r="Y4949" t="str">
        <f>IF(data[[#This Row],[OrderDateTime]]=data[[#This Row],[FirstOrderDateTime]], "New", "Returning")</f>
        <v>Returning</v>
      </c>
      <c r="Z4949" s="7">
        <f>data[[#This Row],[DeliveryDate]] + data[[#This Row],[DeliveryTime]]</f>
        <v>45795.693749999999</v>
      </c>
      <c r="AA4949" s="7">
        <f>data[[#This Row],[OrderDateTime]] + 1</f>
        <v>45794.007638888892</v>
      </c>
      <c r="AB4949" s="7" t="str">
        <f>IF(data[[#This Row],[DeliveryDateTime]] &lt;= data[[#This Row],[SLADue]], "On Time", "Late")</f>
        <v>Late</v>
      </c>
    </row>
    <row r="4950" spans="1:28" x14ac:dyDescent="0.2">
      <c r="A4950" t="s">
        <v>5500</v>
      </c>
      <c r="B4950" t="s">
        <v>19</v>
      </c>
      <c r="C4950" t="s">
        <v>49</v>
      </c>
      <c r="D4950" t="s">
        <v>50</v>
      </c>
      <c r="E4950" s="5">
        <v>30.08</v>
      </c>
      <c r="F4950" t="s">
        <v>74</v>
      </c>
      <c r="G4950">
        <v>1</v>
      </c>
      <c r="H4950" s="1">
        <v>45651</v>
      </c>
      <c r="I4950" s="1" t="str">
        <f>TEXT(data[[#This Row],[OrderDate]],"mmm")</f>
        <v>Dec</v>
      </c>
      <c r="J4950" s="6">
        <v>0.80138888888888893</v>
      </c>
      <c r="K4950" s="6" t="str">
        <f>TEXT(data[[#This Row],[OrderTime]],"h")</f>
        <v>19</v>
      </c>
      <c r="L4950" s="1">
        <v>45652</v>
      </c>
      <c r="M4950" s="6">
        <v>0.80138888888888893</v>
      </c>
      <c r="N4950" t="s">
        <v>44</v>
      </c>
      <c r="O4950" t="s">
        <v>2134</v>
      </c>
      <c r="P4950" t="s">
        <v>25</v>
      </c>
      <c r="Q4950" t="s">
        <v>26</v>
      </c>
      <c r="R4950" t="s">
        <v>54</v>
      </c>
      <c r="S4950" t="s">
        <v>28</v>
      </c>
      <c r="T4950" t="s">
        <v>106</v>
      </c>
      <c r="U4950" t="s">
        <v>30</v>
      </c>
      <c r="V4950" s="5">
        <f>data[[#This Row],[PriceUSD]]*data[[#This Row],[Quantity]]</f>
        <v>30.08</v>
      </c>
      <c r="W4950" s="7">
        <f>data[[#This Row],[OrderDate]] + TIME(VALUE(LEFT(data[[#This Row],[OrderTime]],2)), VALUE(RIGHT(data[[#This Row],[OrderTime]],2)), 0)</f>
        <v>45651.061805555553</v>
      </c>
      <c r="X4950" s="7">
        <f>_xlfn.MINIFS(data[OrderDateTime], data[CustomerName], data[[#This Row],[CustomerName]])</f>
        <v>45622.061805555553</v>
      </c>
      <c r="Y4950" t="str">
        <f>IF(data[[#This Row],[OrderDateTime]]=data[[#This Row],[FirstOrderDateTime]], "New", "Returning")</f>
        <v>Returning</v>
      </c>
      <c r="Z4950" s="7">
        <f>data[[#This Row],[DeliveryDate]] + data[[#This Row],[DeliveryTime]]</f>
        <v>45652.801388888889</v>
      </c>
      <c r="AA4950" s="7">
        <f>data[[#This Row],[OrderDateTime]] + 1</f>
        <v>45652.061805555553</v>
      </c>
      <c r="AB4950" s="7" t="str">
        <f>IF(data[[#This Row],[DeliveryDateTime]] &lt;= data[[#This Row],[SLADue]], "On Time", "Late")</f>
        <v>Late</v>
      </c>
    </row>
    <row r="4951" spans="1:28" x14ac:dyDescent="0.2">
      <c r="A4951" t="s">
        <v>5501</v>
      </c>
      <c r="B4951" t="s">
        <v>19</v>
      </c>
      <c r="C4951" t="s">
        <v>258</v>
      </c>
      <c r="D4951" t="s">
        <v>259</v>
      </c>
      <c r="E4951" s="5">
        <v>108.57</v>
      </c>
      <c r="F4951" t="s">
        <v>119</v>
      </c>
      <c r="G4951">
        <v>1</v>
      </c>
      <c r="H4951" s="1">
        <v>45563</v>
      </c>
      <c r="I4951" s="1" t="str">
        <f>TEXT(data[[#This Row],[OrderDate]],"mmm")</f>
        <v>Sep</v>
      </c>
      <c r="J4951" s="6">
        <v>0.88194444444444442</v>
      </c>
      <c r="K4951" s="6" t="str">
        <f>TEXT(data[[#This Row],[OrderTime]],"h")</f>
        <v>21</v>
      </c>
      <c r="L4951" s="1">
        <v>45564</v>
      </c>
      <c r="M4951" s="6">
        <v>0.85763888888888884</v>
      </c>
      <c r="N4951" t="s">
        <v>112</v>
      </c>
      <c r="O4951" t="s">
        <v>1223</v>
      </c>
      <c r="P4951" t="s">
        <v>36</v>
      </c>
      <c r="Q4951" t="s">
        <v>26</v>
      </c>
      <c r="R4951" t="s">
        <v>261</v>
      </c>
      <c r="S4951" t="s">
        <v>28</v>
      </c>
      <c r="T4951" t="s">
        <v>143</v>
      </c>
      <c r="U4951" t="s">
        <v>39</v>
      </c>
      <c r="V4951" s="5">
        <f>data[[#This Row],[PriceUSD]]*data[[#This Row],[Quantity]]</f>
        <v>108.57</v>
      </c>
      <c r="W4951" s="7">
        <f>data[[#This Row],[OrderDate]] + TIME(VALUE(LEFT(data[[#This Row],[OrderTime]],2)), VALUE(RIGHT(data[[#This Row],[OrderTime]],2)), 0)</f>
        <v>45563.030555555553</v>
      </c>
      <c r="X4951" s="7">
        <f>_xlfn.MINIFS(data[OrderDateTime], data[CustomerName], data[[#This Row],[CustomerName]])</f>
        <v>45563.030555555553</v>
      </c>
      <c r="Y4951" t="str">
        <f>IF(data[[#This Row],[OrderDateTime]]=data[[#This Row],[FirstOrderDateTime]], "New", "Returning")</f>
        <v>New</v>
      </c>
      <c r="Z4951" s="7">
        <f>data[[#This Row],[DeliveryDate]] + data[[#This Row],[DeliveryTime]]</f>
        <v>45564.857638888891</v>
      </c>
      <c r="AA4951" s="7">
        <f>data[[#This Row],[OrderDateTime]] + 1</f>
        <v>45564.030555555553</v>
      </c>
      <c r="AB4951" s="7" t="str">
        <f>IF(data[[#This Row],[DeliveryDateTime]] &lt;= data[[#This Row],[SLADue]], "On Time", "Late")</f>
        <v>Late</v>
      </c>
    </row>
    <row r="4952" spans="1:28" x14ac:dyDescent="0.2">
      <c r="A4952" t="s">
        <v>5502</v>
      </c>
      <c r="B4952" t="s">
        <v>19</v>
      </c>
      <c r="C4952" t="s">
        <v>69</v>
      </c>
      <c r="D4952" t="s">
        <v>70</v>
      </c>
      <c r="E4952" s="5">
        <v>59.07</v>
      </c>
      <c r="F4952" t="s">
        <v>74</v>
      </c>
      <c r="G4952">
        <v>2</v>
      </c>
      <c r="H4952" s="1">
        <v>45622</v>
      </c>
      <c r="I4952" s="1" t="str">
        <f>TEXT(data[[#This Row],[OrderDate]],"mmm")</f>
        <v>Nov</v>
      </c>
      <c r="J4952" s="6">
        <v>0.63124999999999998</v>
      </c>
      <c r="K4952" s="6" t="str">
        <f>TEXT(data[[#This Row],[OrderTime]],"h")</f>
        <v>15</v>
      </c>
      <c r="L4952" s="1">
        <v>45623</v>
      </c>
      <c r="M4952" s="6">
        <v>0.63124999999999998</v>
      </c>
      <c r="N4952" t="s">
        <v>88</v>
      </c>
      <c r="O4952" t="s">
        <v>124</v>
      </c>
      <c r="P4952" t="s">
        <v>25</v>
      </c>
      <c r="Q4952" t="s">
        <v>26</v>
      </c>
      <c r="R4952" t="s">
        <v>37</v>
      </c>
      <c r="S4952" t="s">
        <v>28</v>
      </c>
      <c r="T4952" t="s">
        <v>29</v>
      </c>
      <c r="U4952" t="s">
        <v>30</v>
      </c>
      <c r="V4952" s="5">
        <f>data[[#This Row],[PriceUSD]]*data[[#This Row],[Quantity]]</f>
        <v>118.14</v>
      </c>
      <c r="W4952" s="7">
        <f>data[[#This Row],[OrderDate]] + TIME(VALUE(LEFT(data[[#This Row],[OrderTime]],2)), VALUE(RIGHT(data[[#This Row],[OrderTime]],2)), 0)</f>
        <v>45622.017361111109</v>
      </c>
      <c r="X4952" s="7">
        <f>_xlfn.MINIFS(data[OrderDateTime], data[CustomerName], data[[#This Row],[CustomerName]])</f>
        <v>45515.046527777777</v>
      </c>
      <c r="Y4952" t="str">
        <f>IF(data[[#This Row],[OrderDateTime]]=data[[#This Row],[FirstOrderDateTime]], "New", "Returning")</f>
        <v>Returning</v>
      </c>
      <c r="Z4952" s="7">
        <f>data[[#This Row],[DeliveryDate]] + data[[#This Row],[DeliveryTime]]</f>
        <v>45623.631249999999</v>
      </c>
      <c r="AA4952" s="7">
        <f>data[[#This Row],[OrderDateTime]] + 1</f>
        <v>45623.017361111109</v>
      </c>
      <c r="AB4952" s="7" t="str">
        <f>IF(data[[#This Row],[DeliveryDateTime]] &lt;= data[[#This Row],[SLADue]], "On Time", "Late")</f>
        <v>Late</v>
      </c>
    </row>
    <row r="4953" spans="1:28" x14ac:dyDescent="0.2">
      <c r="A4953" t="s">
        <v>5503</v>
      </c>
      <c r="B4953" t="s">
        <v>19</v>
      </c>
      <c r="C4953" t="s">
        <v>20</v>
      </c>
      <c r="D4953" t="s">
        <v>21</v>
      </c>
      <c r="E4953" s="5">
        <v>17.87</v>
      </c>
      <c r="F4953" t="s">
        <v>43</v>
      </c>
      <c r="G4953">
        <v>1</v>
      </c>
      <c r="H4953" s="1">
        <v>45845</v>
      </c>
      <c r="I4953" s="1" t="str">
        <f>TEXT(data[[#This Row],[OrderDate]],"mmm")</f>
        <v>Jul</v>
      </c>
      <c r="J4953" s="6">
        <v>0.38819444444444445</v>
      </c>
      <c r="K4953" s="6" t="str">
        <f>TEXT(data[[#This Row],[OrderTime]],"h")</f>
        <v>9</v>
      </c>
      <c r="L4953" s="1">
        <v>45845</v>
      </c>
      <c r="M4953" s="6">
        <v>0.6381944444444444</v>
      </c>
      <c r="N4953" t="s">
        <v>502</v>
      </c>
      <c r="O4953" t="s">
        <v>909</v>
      </c>
      <c r="P4953" t="s">
        <v>202</v>
      </c>
      <c r="Q4953" t="s">
        <v>26</v>
      </c>
      <c r="R4953" t="s">
        <v>27</v>
      </c>
      <c r="S4953" t="s">
        <v>47</v>
      </c>
      <c r="T4953" t="s">
        <v>115</v>
      </c>
      <c r="U4953" t="s">
        <v>30</v>
      </c>
      <c r="V4953" s="5">
        <f>data[[#This Row],[PriceUSD]]*data[[#This Row],[Quantity]]</f>
        <v>17.87</v>
      </c>
      <c r="W4953" s="7">
        <f>data[[#This Row],[OrderDate]] + TIME(VALUE(LEFT(data[[#This Row],[OrderTime]],2)), VALUE(RIGHT(data[[#This Row],[OrderTime]],2)), 0)</f>
        <v>45845.030555555553</v>
      </c>
      <c r="X4953" s="7">
        <f>_xlfn.MINIFS(data[OrderDateTime], data[CustomerName], data[[#This Row],[CustomerName]])</f>
        <v>45517.030555555553</v>
      </c>
      <c r="Y4953" t="str">
        <f>IF(data[[#This Row],[OrderDateTime]]=data[[#This Row],[FirstOrderDateTime]], "New", "Returning")</f>
        <v>Returning</v>
      </c>
      <c r="Z4953" s="7">
        <f>data[[#This Row],[DeliveryDate]] + data[[#This Row],[DeliveryTime]]</f>
        <v>45845.638194444444</v>
      </c>
      <c r="AA4953" s="7">
        <f>data[[#This Row],[OrderDateTime]] + 1</f>
        <v>45846.030555555553</v>
      </c>
      <c r="AB4953" s="7" t="str">
        <f>IF(data[[#This Row],[DeliveryDateTime]] &lt;= data[[#This Row],[SLADue]], "On Time", "Late")</f>
        <v>On Time</v>
      </c>
    </row>
    <row r="4954" spans="1:28" x14ac:dyDescent="0.2">
      <c r="A4954" t="s">
        <v>5504</v>
      </c>
      <c r="B4954" t="s">
        <v>19</v>
      </c>
      <c r="C4954" t="s">
        <v>117</v>
      </c>
      <c r="D4954" t="s">
        <v>118</v>
      </c>
      <c r="E4954" s="5">
        <v>73.930000000000007</v>
      </c>
      <c r="F4954" t="s">
        <v>182</v>
      </c>
      <c r="G4954">
        <v>4</v>
      </c>
      <c r="H4954" s="1">
        <v>45778</v>
      </c>
      <c r="I4954" s="1" t="str">
        <f>TEXT(data[[#This Row],[OrderDate]],"mmm")</f>
        <v>May</v>
      </c>
      <c r="J4954" s="6">
        <v>0.58333333333333337</v>
      </c>
      <c r="K4954" s="6" t="str">
        <f>TEXT(data[[#This Row],[OrderTime]],"h")</f>
        <v>14</v>
      </c>
      <c r="L4954" s="1">
        <v>45778</v>
      </c>
      <c r="M4954" s="6">
        <v>0.70833333333333337</v>
      </c>
      <c r="N4954" t="s">
        <v>175</v>
      </c>
      <c r="O4954" t="s">
        <v>331</v>
      </c>
      <c r="P4954" t="s">
        <v>25</v>
      </c>
      <c r="Q4954" t="s">
        <v>26</v>
      </c>
      <c r="R4954" t="s">
        <v>66</v>
      </c>
      <c r="S4954" t="s">
        <v>47</v>
      </c>
      <c r="T4954" t="s">
        <v>38</v>
      </c>
      <c r="U4954" t="s">
        <v>30</v>
      </c>
      <c r="V4954" s="5">
        <f>data[[#This Row],[PriceUSD]]*data[[#This Row],[Quantity]]</f>
        <v>295.72000000000003</v>
      </c>
      <c r="W4954" s="7">
        <f>data[[#This Row],[OrderDate]] + TIME(VALUE(LEFT(data[[#This Row],[OrderTime]],2)), VALUE(RIGHT(data[[#This Row],[OrderTime]],2)), 0)</f>
        <v>45778.022916666669</v>
      </c>
      <c r="X4954" s="7">
        <f>_xlfn.MINIFS(data[OrderDateTime], data[CustomerName], data[[#This Row],[CustomerName]])</f>
        <v>45554.061805555553</v>
      </c>
      <c r="Y4954" t="str">
        <f>IF(data[[#This Row],[OrderDateTime]]=data[[#This Row],[FirstOrderDateTime]], "New", "Returning")</f>
        <v>Returning</v>
      </c>
      <c r="Z4954" s="7">
        <f>data[[#This Row],[DeliveryDate]] + data[[#This Row],[DeliveryTime]]</f>
        <v>45778.708333333336</v>
      </c>
      <c r="AA4954" s="7">
        <f>data[[#This Row],[OrderDateTime]] + 1</f>
        <v>45779.022916666669</v>
      </c>
      <c r="AB4954" s="7" t="str">
        <f>IF(data[[#This Row],[DeliveryDateTime]] &lt;= data[[#This Row],[SLADue]], "On Time", "Late")</f>
        <v>On Time</v>
      </c>
    </row>
    <row r="4955" spans="1:28" x14ac:dyDescent="0.2">
      <c r="A4955" t="s">
        <v>5505</v>
      </c>
      <c r="B4955" t="s">
        <v>19</v>
      </c>
      <c r="C4955" t="s">
        <v>190</v>
      </c>
      <c r="D4955" t="s">
        <v>191</v>
      </c>
      <c r="E4955" s="5">
        <v>26.31</v>
      </c>
      <c r="F4955" t="s">
        <v>87</v>
      </c>
      <c r="G4955">
        <v>3</v>
      </c>
      <c r="H4955" s="1">
        <v>45678</v>
      </c>
      <c r="I4955" s="1" t="str">
        <f>TEXT(data[[#This Row],[OrderDate]],"mmm")</f>
        <v>Jan</v>
      </c>
      <c r="J4955" s="6">
        <v>0.50416666666666665</v>
      </c>
      <c r="K4955" s="6" t="str">
        <f>TEXT(data[[#This Row],[OrderTime]],"h")</f>
        <v>12</v>
      </c>
      <c r="L4955" s="1">
        <v>45680</v>
      </c>
      <c r="M4955" s="6">
        <v>0.62916666666666665</v>
      </c>
      <c r="N4955" t="s">
        <v>112</v>
      </c>
      <c r="O4955" t="s">
        <v>132</v>
      </c>
      <c r="P4955" t="s">
        <v>36</v>
      </c>
      <c r="Q4955" t="s">
        <v>26</v>
      </c>
      <c r="R4955" t="s">
        <v>192</v>
      </c>
      <c r="S4955" t="s">
        <v>105</v>
      </c>
      <c r="T4955" t="s">
        <v>59</v>
      </c>
      <c r="U4955" t="s">
        <v>39</v>
      </c>
      <c r="V4955" s="5">
        <f>data[[#This Row],[PriceUSD]]*data[[#This Row],[Quantity]]</f>
        <v>78.929999999999993</v>
      </c>
      <c r="W4955" s="7">
        <f>data[[#This Row],[OrderDate]] + TIME(VALUE(LEFT(data[[#This Row],[OrderTime]],2)), VALUE(RIGHT(data[[#This Row],[OrderTime]],2)), 0)</f>
        <v>45678.046527777777</v>
      </c>
      <c r="X4955" s="7">
        <f>_xlfn.MINIFS(data[OrderDateTime], data[CustomerName], data[[#This Row],[CustomerName]])</f>
        <v>45536.007638888892</v>
      </c>
      <c r="Y4955" t="str">
        <f>IF(data[[#This Row],[OrderDateTime]]=data[[#This Row],[FirstOrderDateTime]], "New", "Returning")</f>
        <v>Returning</v>
      </c>
      <c r="Z4955" s="7">
        <f>data[[#This Row],[DeliveryDate]] + data[[#This Row],[DeliveryTime]]</f>
        <v>45680.629166666666</v>
      </c>
      <c r="AA4955" s="7">
        <f>data[[#This Row],[OrderDateTime]] + 1</f>
        <v>45679.046527777777</v>
      </c>
      <c r="AB4955" s="7" t="str">
        <f>IF(data[[#This Row],[DeliveryDateTime]] &lt;= data[[#This Row],[SLADue]], "On Time", "Late")</f>
        <v>Late</v>
      </c>
    </row>
    <row r="4956" spans="1:28" x14ac:dyDescent="0.2">
      <c r="A4956" t="s">
        <v>5506</v>
      </c>
      <c r="B4956" t="s">
        <v>19</v>
      </c>
      <c r="C4956" t="s">
        <v>32</v>
      </c>
      <c r="D4956" t="s">
        <v>33</v>
      </c>
      <c r="E4956" s="5">
        <v>52.78</v>
      </c>
      <c r="F4956" t="s">
        <v>43</v>
      </c>
      <c r="G4956">
        <v>1</v>
      </c>
      <c r="H4956" s="1">
        <v>45628</v>
      </c>
      <c r="I4956" s="1" t="str">
        <f>TEXT(data[[#This Row],[OrderDate]],"mmm")</f>
        <v>Dec</v>
      </c>
      <c r="J4956" s="6">
        <v>0.3888888888888889</v>
      </c>
      <c r="K4956" s="6" t="str">
        <f>TEXT(data[[#This Row],[OrderTime]],"h")</f>
        <v>9</v>
      </c>
      <c r="L4956" s="1">
        <v>45629</v>
      </c>
      <c r="M4956" s="6">
        <v>0.55555555555555558</v>
      </c>
      <c r="N4956" t="s">
        <v>120</v>
      </c>
      <c r="O4956" t="s">
        <v>429</v>
      </c>
      <c r="P4956" t="s">
        <v>25</v>
      </c>
      <c r="Q4956" t="s">
        <v>26</v>
      </c>
      <c r="R4956" t="s">
        <v>37</v>
      </c>
      <c r="S4956" t="s">
        <v>28</v>
      </c>
      <c r="T4956" t="s">
        <v>59</v>
      </c>
      <c r="U4956" t="s">
        <v>30</v>
      </c>
      <c r="V4956" s="5">
        <f>data[[#This Row],[PriceUSD]]*data[[#This Row],[Quantity]]</f>
        <v>52.78</v>
      </c>
      <c r="W4956" s="7">
        <f>data[[#This Row],[OrderDate]] + TIME(VALUE(LEFT(data[[#This Row],[OrderTime]],2)), VALUE(RIGHT(data[[#This Row],[OrderTime]],2)), 0)</f>
        <v>45628.061805555553</v>
      </c>
      <c r="X4956" s="7">
        <f>_xlfn.MINIFS(data[OrderDateTime], data[CustomerName], data[[#This Row],[CustomerName]])</f>
        <v>45526.046527777777</v>
      </c>
      <c r="Y4956" t="str">
        <f>IF(data[[#This Row],[OrderDateTime]]=data[[#This Row],[FirstOrderDateTime]], "New", "Returning")</f>
        <v>Returning</v>
      </c>
      <c r="Z4956" s="7">
        <f>data[[#This Row],[DeliveryDate]] + data[[#This Row],[DeliveryTime]]</f>
        <v>45629.555555555555</v>
      </c>
      <c r="AA4956" s="7">
        <f>data[[#This Row],[OrderDateTime]] + 1</f>
        <v>45629.061805555553</v>
      </c>
      <c r="AB4956" s="7" t="str">
        <f>IF(data[[#This Row],[DeliveryDateTime]] &lt;= data[[#This Row],[SLADue]], "On Time", "Late")</f>
        <v>Late</v>
      </c>
    </row>
    <row r="4957" spans="1:28" x14ac:dyDescent="0.2">
      <c r="A4957" t="s">
        <v>5507</v>
      </c>
      <c r="B4957" t="s">
        <v>19</v>
      </c>
      <c r="C4957" t="s">
        <v>85</v>
      </c>
      <c r="D4957" t="s">
        <v>86</v>
      </c>
      <c r="E4957" s="5">
        <v>54.91</v>
      </c>
      <c r="F4957" t="s">
        <v>87</v>
      </c>
      <c r="G4957">
        <v>1</v>
      </c>
      <c r="H4957" s="1">
        <v>45817</v>
      </c>
      <c r="I4957" s="1" t="str">
        <f>TEXT(data[[#This Row],[OrderDate]],"mmm")</f>
        <v>Jun</v>
      </c>
      <c r="J4957" s="6">
        <v>0.80694444444444446</v>
      </c>
      <c r="K4957" s="6" t="str">
        <f>TEXT(data[[#This Row],[OrderTime]],"h")</f>
        <v>19</v>
      </c>
      <c r="L4957" s="1">
        <v>45818</v>
      </c>
      <c r="M4957" s="6">
        <v>0.80694444444444446</v>
      </c>
      <c r="N4957" t="s">
        <v>178</v>
      </c>
      <c r="O4957" t="s">
        <v>879</v>
      </c>
      <c r="P4957" t="s">
        <v>180</v>
      </c>
      <c r="Q4957" t="s">
        <v>26</v>
      </c>
      <c r="R4957" t="s">
        <v>90</v>
      </c>
      <c r="S4957" t="s">
        <v>28</v>
      </c>
      <c r="T4957" t="s">
        <v>38</v>
      </c>
      <c r="U4957" t="s">
        <v>30</v>
      </c>
      <c r="V4957" s="5">
        <f>data[[#This Row],[PriceUSD]]*data[[#This Row],[Quantity]]</f>
        <v>54.91</v>
      </c>
      <c r="W4957" s="7">
        <f>data[[#This Row],[OrderDate]] + TIME(VALUE(LEFT(data[[#This Row],[OrderTime]],2)), VALUE(RIGHT(data[[#This Row],[OrderTime]],2)), 0)</f>
        <v>45817.030555555553</v>
      </c>
      <c r="X4957" s="7">
        <f>_xlfn.MINIFS(data[OrderDateTime], data[CustomerName], data[[#This Row],[CustomerName]])</f>
        <v>45523.007638888892</v>
      </c>
      <c r="Y4957" t="str">
        <f>IF(data[[#This Row],[OrderDateTime]]=data[[#This Row],[FirstOrderDateTime]], "New", "Returning")</f>
        <v>Returning</v>
      </c>
      <c r="Z4957" s="7">
        <f>data[[#This Row],[DeliveryDate]] + data[[#This Row],[DeliveryTime]]</f>
        <v>45818.806944444441</v>
      </c>
      <c r="AA4957" s="7">
        <f>data[[#This Row],[OrderDateTime]] + 1</f>
        <v>45818.030555555553</v>
      </c>
      <c r="AB4957" s="7" t="str">
        <f>IF(data[[#This Row],[DeliveryDateTime]] &lt;= data[[#This Row],[SLADue]], "On Time", "Late")</f>
        <v>Late</v>
      </c>
    </row>
    <row r="4958" spans="1:28" x14ac:dyDescent="0.2">
      <c r="A4958" t="s">
        <v>5508</v>
      </c>
      <c r="B4958" t="s">
        <v>19</v>
      </c>
      <c r="C4958" t="s">
        <v>110</v>
      </c>
      <c r="D4958" t="s">
        <v>111</v>
      </c>
      <c r="E4958" s="5">
        <v>11.26</v>
      </c>
      <c r="F4958" t="s">
        <v>87</v>
      </c>
      <c r="G4958">
        <v>1</v>
      </c>
      <c r="H4958" s="1">
        <v>45522</v>
      </c>
      <c r="I4958" s="1" t="str">
        <f>TEXT(data[[#This Row],[OrderDate]],"mmm")</f>
        <v>Aug</v>
      </c>
      <c r="J4958" s="6">
        <v>0.47430555555555554</v>
      </c>
      <c r="K4958" s="6" t="str">
        <f>TEXT(data[[#This Row],[OrderTime]],"h")</f>
        <v>11</v>
      </c>
      <c r="L4958" s="1">
        <v>45523</v>
      </c>
      <c r="M4958" s="6">
        <v>0.55763888888888891</v>
      </c>
      <c r="N4958" t="s">
        <v>23</v>
      </c>
      <c r="O4958" t="s">
        <v>651</v>
      </c>
      <c r="P4958" t="s">
        <v>25</v>
      </c>
      <c r="Q4958" t="s">
        <v>53</v>
      </c>
      <c r="R4958" t="s">
        <v>114</v>
      </c>
      <c r="S4958" t="s">
        <v>28</v>
      </c>
      <c r="T4958" t="s">
        <v>106</v>
      </c>
      <c r="U4958" t="s">
        <v>30</v>
      </c>
      <c r="V4958" s="5">
        <f>data[[#This Row],[PriceUSD]]*data[[#This Row],[Quantity]]</f>
        <v>11.26</v>
      </c>
      <c r="W4958" s="7">
        <f>data[[#This Row],[OrderDate]] + TIME(VALUE(LEFT(data[[#This Row],[OrderTime]],2)), VALUE(RIGHT(data[[#This Row],[OrderTime]],2)), 0)</f>
        <v>45522.038888888892</v>
      </c>
      <c r="X4958" s="7">
        <f>_xlfn.MINIFS(data[OrderDateTime], data[CustomerName], data[[#This Row],[CustomerName]])</f>
        <v>45522.038888888892</v>
      </c>
      <c r="Y4958" t="str">
        <f>IF(data[[#This Row],[OrderDateTime]]=data[[#This Row],[FirstOrderDateTime]], "New", "Returning")</f>
        <v>New</v>
      </c>
      <c r="Z4958" s="7">
        <f>data[[#This Row],[DeliveryDate]] + data[[#This Row],[DeliveryTime]]</f>
        <v>45523.557638888888</v>
      </c>
      <c r="AA4958" s="7">
        <f>data[[#This Row],[OrderDateTime]] + 1</f>
        <v>45523.038888888892</v>
      </c>
      <c r="AB4958" s="7" t="str">
        <f>IF(data[[#This Row],[DeliveryDateTime]] &lt;= data[[#This Row],[SLADue]], "On Time", "Late")</f>
        <v>Late</v>
      </c>
    </row>
    <row r="4959" spans="1:28" x14ac:dyDescent="0.2">
      <c r="A4959" t="s">
        <v>5509</v>
      </c>
      <c r="B4959" t="s">
        <v>19</v>
      </c>
      <c r="C4959" t="s">
        <v>41</v>
      </c>
      <c r="D4959" t="s">
        <v>42</v>
      </c>
      <c r="E4959" s="5">
        <v>30.03</v>
      </c>
      <c r="F4959" t="s">
        <v>51</v>
      </c>
      <c r="G4959">
        <v>1</v>
      </c>
      <c r="H4959" s="1">
        <v>45702</v>
      </c>
      <c r="I4959" s="1" t="str">
        <f>TEXT(data[[#This Row],[OrderDate]],"mmm")</f>
        <v>Feb</v>
      </c>
      <c r="J4959" s="6">
        <v>0.49444444444444446</v>
      </c>
      <c r="K4959" s="6" t="str">
        <f>TEXT(data[[#This Row],[OrderTime]],"h")</f>
        <v>11</v>
      </c>
      <c r="L4959" s="1">
        <v>45702</v>
      </c>
      <c r="M4959" s="6">
        <v>0.70277777777777772</v>
      </c>
      <c r="N4959" t="s">
        <v>75</v>
      </c>
      <c r="O4959" t="s">
        <v>900</v>
      </c>
      <c r="P4959" t="s">
        <v>25</v>
      </c>
      <c r="Q4959" t="s">
        <v>53</v>
      </c>
      <c r="R4959" t="s">
        <v>46</v>
      </c>
      <c r="S4959" t="s">
        <v>47</v>
      </c>
      <c r="T4959" t="s">
        <v>136</v>
      </c>
      <c r="U4959" t="s">
        <v>30</v>
      </c>
      <c r="V4959" s="5">
        <f>data[[#This Row],[PriceUSD]]*data[[#This Row],[Quantity]]</f>
        <v>30.03</v>
      </c>
      <c r="W4959" s="7">
        <f>data[[#This Row],[OrderDate]] + TIME(VALUE(LEFT(data[[#This Row],[OrderTime]],2)), VALUE(RIGHT(data[[#This Row],[OrderTime]],2)), 0)</f>
        <v>45702.030555555553</v>
      </c>
      <c r="X4959" s="7">
        <f>_xlfn.MINIFS(data[OrderDateTime], data[CustomerName], data[[#This Row],[CustomerName]])</f>
        <v>45510.038888888892</v>
      </c>
      <c r="Y4959" t="str">
        <f>IF(data[[#This Row],[OrderDateTime]]=data[[#This Row],[FirstOrderDateTime]], "New", "Returning")</f>
        <v>Returning</v>
      </c>
      <c r="Z4959" s="7">
        <f>data[[#This Row],[DeliveryDate]] + data[[#This Row],[DeliveryTime]]</f>
        <v>45702.702777777777</v>
      </c>
      <c r="AA4959" s="7">
        <f>data[[#This Row],[OrderDateTime]] + 1</f>
        <v>45703.030555555553</v>
      </c>
      <c r="AB4959" s="7" t="str">
        <f>IF(data[[#This Row],[DeliveryDateTime]] &lt;= data[[#This Row],[SLADue]], "On Time", "Late")</f>
        <v>On Time</v>
      </c>
    </row>
    <row r="4960" spans="1:28" x14ac:dyDescent="0.2">
      <c r="A4960" t="s">
        <v>5510</v>
      </c>
      <c r="B4960" t="s">
        <v>19</v>
      </c>
      <c r="C4960" t="s">
        <v>92</v>
      </c>
      <c r="D4960" t="s">
        <v>93</v>
      </c>
      <c r="E4960" s="5">
        <v>80.8</v>
      </c>
      <c r="F4960" t="s">
        <v>63</v>
      </c>
      <c r="G4960">
        <v>1</v>
      </c>
      <c r="H4960" s="1">
        <v>45674</v>
      </c>
      <c r="I4960" s="1" t="str">
        <f>TEXT(data[[#This Row],[OrderDate]],"mmm")</f>
        <v>Jan</v>
      </c>
      <c r="J4960" s="6">
        <v>0.43819444444444444</v>
      </c>
      <c r="K4960" s="6" t="str">
        <f>TEXT(data[[#This Row],[OrderTime]],"h")</f>
        <v>10</v>
      </c>
      <c r="L4960" s="1">
        <v>45674</v>
      </c>
      <c r="M4960" s="6">
        <v>0.64652777777777781</v>
      </c>
      <c r="N4960" t="s">
        <v>64</v>
      </c>
      <c r="O4960" t="s">
        <v>660</v>
      </c>
      <c r="P4960" t="s">
        <v>25</v>
      </c>
      <c r="Q4960" t="s">
        <v>53</v>
      </c>
      <c r="R4960" t="s">
        <v>66</v>
      </c>
      <c r="S4960" t="s">
        <v>47</v>
      </c>
      <c r="T4960" t="s">
        <v>29</v>
      </c>
      <c r="U4960" t="s">
        <v>30</v>
      </c>
      <c r="V4960" s="5">
        <f>data[[#This Row],[PriceUSD]]*data[[#This Row],[Quantity]]</f>
        <v>80.8</v>
      </c>
      <c r="W4960" s="7">
        <f>data[[#This Row],[OrderDate]] + TIME(VALUE(LEFT(data[[#This Row],[OrderTime]],2)), VALUE(RIGHT(data[[#This Row],[OrderTime]],2)), 0)</f>
        <v>45674.030555555553</v>
      </c>
      <c r="X4960" s="7">
        <f>_xlfn.MINIFS(data[OrderDateTime], data[CustomerName], data[[#This Row],[CustomerName]])</f>
        <v>45590.007638888892</v>
      </c>
      <c r="Y4960" t="str">
        <f>IF(data[[#This Row],[OrderDateTime]]=data[[#This Row],[FirstOrderDateTime]], "New", "Returning")</f>
        <v>Returning</v>
      </c>
      <c r="Z4960" s="7">
        <f>data[[#This Row],[DeliveryDate]] + data[[#This Row],[DeliveryTime]]</f>
        <v>45674.646527777775</v>
      </c>
      <c r="AA4960" s="7">
        <f>data[[#This Row],[OrderDateTime]] + 1</f>
        <v>45675.030555555553</v>
      </c>
      <c r="AB4960" s="7" t="str">
        <f>IF(data[[#This Row],[DeliveryDateTime]] &lt;= data[[#This Row],[SLADue]], "On Time", "Late")</f>
        <v>On Time</v>
      </c>
    </row>
    <row r="4961" spans="1:28" x14ac:dyDescent="0.2">
      <c r="A4961" t="s">
        <v>5511</v>
      </c>
      <c r="B4961" t="s">
        <v>19</v>
      </c>
      <c r="C4961" t="s">
        <v>92</v>
      </c>
      <c r="D4961" t="s">
        <v>93</v>
      </c>
      <c r="E4961" s="5">
        <v>85.73</v>
      </c>
      <c r="F4961" t="s">
        <v>81</v>
      </c>
      <c r="G4961">
        <v>1</v>
      </c>
      <c r="H4961" s="1">
        <v>45778</v>
      </c>
      <c r="I4961" s="1" t="str">
        <f>TEXT(data[[#This Row],[OrderDate]],"mmm")</f>
        <v>May</v>
      </c>
      <c r="J4961" s="6">
        <v>0.71180555555555558</v>
      </c>
      <c r="K4961" s="6" t="str">
        <f>TEXT(data[[#This Row],[OrderTime]],"h")</f>
        <v>17</v>
      </c>
      <c r="L4961" s="1">
        <v>45779</v>
      </c>
      <c r="M4961" s="6">
        <v>0.71180555555555558</v>
      </c>
      <c r="N4961" t="s">
        <v>148</v>
      </c>
      <c r="O4961" t="s">
        <v>58</v>
      </c>
      <c r="P4961" t="s">
        <v>25</v>
      </c>
      <c r="Q4961" t="s">
        <v>26</v>
      </c>
      <c r="R4961" t="s">
        <v>66</v>
      </c>
      <c r="S4961" t="s">
        <v>28</v>
      </c>
      <c r="T4961" t="s">
        <v>59</v>
      </c>
      <c r="U4961" t="s">
        <v>30</v>
      </c>
      <c r="V4961" s="5">
        <f>data[[#This Row],[PriceUSD]]*data[[#This Row],[Quantity]]</f>
        <v>85.73</v>
      </c>
      <c r="W4961" s="7">
        <f>data[[#This Row],[OrderDate]] + TIME(VALUE(LEFT(data[[#This Row],[OrderTime]],2)), VALUE(RIGHT(data[[#This Row],[OrderTime]],2)), 0)</f>
        <v>45778.038888888892</v>
      </c>
      <c r="X4961" s="7">
        <f>_xlfn.MINIFS(data[OrderDateTime], data[CustomerName], data[[#This Row],[CustomerName]])</f>
        <v>45506.061805555553</v>
      </c>
      <c r="Y4961" t="str">
        <f>IF(data[[#This Row],[OrderDateTime]]=data[[#This Row],[FirstOrderDateTime]], "New", "Returning")</f>
        <v>Returning</v>
      </c>
      <c r="Z4961" s="7">
        <f>data[[#This Row],[DeliveryDate]] + data[[#This Row],[DeliveryTime]]</f>
        <v>45779.711805555555</v>
      </c>
      <c r="AA4961" s="7">
        <f>data[[#This Row],[OrderDateTime]] + 1</f>
        <v>45779.038888888892</v>
      </c>
      <c r="AB4961" s="7" t="str">
        <f>IF(data[[#This Row],[DeliveryDateTime]] &lt;= data[[#This Row],[SLADue]], "On Time", "Late")</f>
        <v>Late</v>
      </c>
    </row>
    <row r="4962" spans="1:28" x14ac:dyDescent="0.2">
      <c r="A4962" t="s">
        <v>5512</v>
      </c>
      <c r="B4962" t="s">
        <v>19</v>
      </c>
      <c r="C4962" t="s">
        <v>258</v>
      </c>
      <c r="D4962" t="s">
        <v>259</v>
      </c>
      <c r="E4962" s="5">
        <v>116.69</v>
      </c>
      <c r="F4962" t="s">
        <v>119</v>
      </c>
      <c r="G4962">
        <v>3</v>
      </c>
      <c r="H4962" s="1">
        <v>45638</v>
      </c>
      <c r="I4962" s="1" t="str">
        <f>TEXT(data[[#This Row],[OrderDate]],"mmm")</f>
        <v>Dec</v>
      </c>
      <c r="J4962" s="6">
        <v>0.5395833333333333</v>
      </c>
      <c r="K4962" s="6" t="str">
        <f>TEXT(data[[#This Row],[OrderTime]],"h")</f>
        <v>12</v>
      </c>
      <c r="L4962" s="1">
        <v>45638</v>
      </c>
      <c r="M4962" s="6">
        <v>0.74791666666666667</v>
      </c>
      <c r="N4962" t="s">
        <v>208</v>
      </c>
      <c r="O4962" t="s">
        <v>964</v>
      </c>
      <c r="P4962" t="s">
        <v>202</v>
      </c>
      <c r="Q4962" t="s">
        <v>26</v>
      </c>
      <c r="R4962" t="s">
        <v>261</v>
      </c>
      <c r="S4962" t="s">
        <v>47</v>
      </c>
      <c r="T4962" t="s">
        <v>38</v>
      </c>
      <c r="U4962" t="s">
        <v>67</v>
      </c>
      <c r="V4962" s="5">
        <f>data[[#This Row],[PriceUSD]]*data[[#This Row],[Quantity]]</f>
        <v>350.07</v>
      </c>
      <c r="W4962" s="7">
        <f>data[[#This Row],[OrderDate]] + TIME(VALUE(LEFT(data[[#This Row],[OrderTime]],2)), VALUE(RIGHT(data[[#This Row],[OrderTime]],2)), 0)</f>
        <v>45638.022916666669</v>
      </c>
      <c r="X4962" s="7">
        <f>_xlfn.MINIFS(data[OrderDateTime], data[CustomerName], data[[#This Row],[CustomerName]])</f>
        <v>45505.007638888892</v>
      </c>
      <c r="Y4962" t="str">
        <f>IF(data[[#This Row],[OrderDateTime]]=data[[#This Row],[FirstOrderDateTime]], "New", "Returning")</f>
        <v>Returning</v>
      </c>
      <c r="Z4962" s="7">
        <f>data[[#This Row],[DeliveryDate]] + data[[#This Row],[DeliveryTime]]</f>
        <v>45638.747916666667</v>
      </c>
      <c r="AA4962" s="7">
        <f>data[[#This Row],[OrderDateTime]] + 1</f>
        <v>45639.022916666669</v>
      </c>
      <c r="AB4962" s="7" t="str">
        <f>IF(data[[#This Row],[DeliveryDateTime]] &lt;= data[[#This Row],[SLADue]], "On Time", "Late")</f>
        <v>On Time</v>
      </c>
    </row>
    <row r="4963" spans="1:28" x14ac:dyDescent="0.2">
      <c r="A4963" t="s">
        <v>5513</v>
      </c>
      <c r="B4963" t="s">
        <v>19</v>
      </c>
      <c r="C4963" t="s">
        <v>92</v>
      </c>
      <c r="D4963" t="s">
        <v>93</v>
      </c>
      <c r="E4963" s="5">
        <v>80.83</v>
      </c>
      <c r="F4963" t="s">
        <v>94</v>
      </c>
      <c r="G4963">
        <v>5</v>
      </c>
      <c r="H4963" s="1">
        <v>45506</v>
      </c>
      <c r="I4963" s="1" t="str">
        <f>TEXT(data[[#This Row],[OrderDate]],"mmm")</f>
        <v>Aug</v>
      </c>
      <c r="J4963" s="6">
        <v>0.76875000000000004</v>
      </c>
      <c r="K4963" s="6" t="str">
        <f>TEXT(data[[#This Row],[OrderTime]],"h")</f>
        <v>18</v>
      </c>
      <c r="L4963" s="1">
        <v>45507</v>
      </c>
      <c r="M4963" s="6">
        <v>0.81041666666666667</v>
      </c>
      <c r="N4963" t="s">
        <v>64</v>
      </c>
      <c r="O4963" t="s">
        <v>214</v>
      </c>
      <c r="P4963" t="s">
        <v>25</v>
      </c>
      <c r="Q4963" t="s">
        <v>26</v>
      </c>
      <c r="R4963" t="s">
        <v>66</v>
      </c>
      <c r="S4963" t="s">
        <v>28</v>
      </c>
      <c r="T4963" t="s">
        <v>38</v>
      </c>
      <c r="U4963" t="s">
        <v>30</v>
      </c>
      <c r="V4963" s="5">
        <f>data[[#This Row],[PriceUSD]]*data[[#This Row],[Quantity]]</f>
        <v>404.15</v>
      </c>
      <c r="W4963" s="7">
        <f>data[[#This Row],[OrderDate]] + TIME(VALUE(LEFT(data[[#This Row],[OrderTime]],2)), VALUE(RIGHT(data[[#This Row],[OrderTime]],2)), 0)</f>
        <v>45506.052083333336</v>
      </c>
      <c r="X4963" s="7">
        <f>_xlfn.MINIFS(data[OrderDateTime], data[CustomerName], data[[#This Row],[CustomerName]])</f>
        <v>45506.052083333336</v>
      </c>
      <c r="Y4963" t="str">
        <f>IF(data[[#This Row],[OrderDateTime]]=data[[#This Row],[FirstOrderDateTime]], "New", "Returning")</f>
        <v>New</v>
      </c>
      <c r="Z4963" s="7">
        <f>data[[#This Row],[DeliveryDate]] + data[[#This Row],[DeliveryTime]]</f>
        <v>45507.810416666667</v>
      </c>
      <c r="AA4963" s="7">
        <f>data[[#This Row],[OrderDateTime]] + 1</f>
        <v>45507.052083333336</v>
      </c>
      <c r="AB4963" s="7" t="str">
        <f>IF(data[[#This Row],[DeliveryDateTime]] &lt;= data[[#This Row],[SLADue]], "On Time", "Late")</f>
        <v>Late</v>
      </c>
    </row>
    <row r="4964" spans="1:28" x14ac:dyDescent="0.2">
      <c r="A4964" t="s">
        <v>5514</v>
      </c>
      <c r="B4964" t="s">
        <v>19</v>
      </c>
      <c r="C4964" t="s">
        <v>117</v>
      </c>
      <c r="D4964" t="s">
        <v>118</v>
      </c>
      <c r="E4964" s="5">
        <v>74.66</v>
      </c>
      <c r="F4964" t="s">
        <v>119</v>
      </c>
      <c r="G4964">
        <v>1</v>
      </c>
      <c r="H4964" s="1">
        <v>45840</v>
      </c>
      <c r="I4964" s="1" t="str">
        <f>TEXT(data[[#This Row],[OrderDate]],"mmm")</f>
        <v>Jul</v>
      </c>
      <c r="J4964" s="6">
        <v>0.38055555555555554</v>
      </c>
      <c r="K4964" s="6" t="str">
        <f>TEXT(data[[#This Row],[OrderTime]],"h")</f>
        <v>9</v>
      </c>
      <c r="L4964" s="1">
        <v>45840</v>
      </c>
      <c r="M4964" s="6">
        <v>0.58888888888888891</v>
      </c>
      <c r="N4964" t="s">
        <v>170</v>
      </c>
      <c r="O4964" t="s">
        <v>651</v>
      </c>
      <c r="P4964" t="s">
        <v>36</v>
      </c>
      <c r="Q4964" t="s">
        <v>53</v>
      </c>
      <c r="R4964" t="s">
        <v>66</v>
      </c>
      <c r="S4964" t="s">
        <v>47</v>
      </c>
      <c r="T4964" t="s">
        <v>38</v>
      </c>
      <c r="U4964" t="s">
        <v>39</v>
      </c>
      <c r="V4964" s="5">
        <f>data[[#This Row],[PriceUSD]]*data[[#This Row],[Quantity]]</f>
        <v>74.66</v>
      </c>
      <c r="W4964" s="7">
        <f>data[[#This Row],[OrderDate]] + TIME(VALUE(LEFT(data[[#This Row],[OrderTime]],2)), VALUE(RIGHT(data[[#This Row],[OrderTime]],2)), 0)</f>
        <v>45840.038888888892</v>
      </c>
      <c r="X4964" s="7">
        <f>_xlfn.MINIFS(data[OrderDateTime], data[CustomerName], data[[#This Row],[CustomerName]])</f>
        <v>45522.038888888892</v>
      </c>
      <c r="Y4964" t="str">
        <f>IF(data[[#This Row],[OrderDateTime]]=data[[#This Row],[FirstOrderDateTime]], "New", "Returning")</f>
        <v>Returning</v>
      </c>
      <c r="Z4964" s="7">
        <f>data[[#This Row],[DeliveryDate]] + data[[#This Row],[DeliveryTime]]</f>
        <v>45840.588888888888</v>
      </c>
      <c r="AA4964" s="7">
        <f>data[[#This Row],[OrderDateTime]] + 1</f>
        <v>45841.038888888892</v>
      </c>
      <c r="AB4964" s="7" t="str">
        <f>IF(data[[#This Row],[DeliveryDateTime]] &lt;= data[[#This Row],[SLADue]], "On Time", "Late")</f>
        <v>On Time</v>
      </c>
    </row>
    <row r="4965" spans="1:28" x14ac:dyDescent="0.2">
      <c r="A4965" t="s">
        <v>5515</v>
      </c>
      <c r="B4965" t="s">
        <v>19</v>
      </c>
      <c r="C4965" t="s">
        <v>32</v>
      </c>
      <c r="D4965" t="s">
        <v>33</v>
      </c>
      <c r="E4965" s="5">
        <v>53.64</v>
      </c>
      <c r="F4965" t="s">
        <v>22</v>
      </c>
      <c r="G4965">
        <v>1</v>
      </c>
      <c r="H4965" s="1">
        <v>45609</v>
      </c>
      <c r="I4965" s="1" t="str">
        <f>TEXT(data[[#This Row],[OrderDate]],"mmm")</f>
        <v>Nov</v>
      </c>
      <c r="J4965" s="6">
        <v>0.7993055555555556</v>
      </c>
      <c r="K4965" s="6" t="str">
        <f>TEXT(data[[#This Row],[OrderTime]],"h")</f>
        <v>19</v>
      </c>
      <c r="L4965" s="1">
        <v>45610</v>
      </c>
      <c r="M4965" s="6">
        <v>0.65902777777777777</v>
      </c>
      <c r="N4965" t="s">
        <v>238</v>
      </c>
      <c r="O4965" t="s">
        <v>146</v>
      </c>
      <c r="P4965" t="s">
        <v>36</v>
      </c>
      <c r="Q4965" t="s">
        <v>26</v>
      </c>
      <c r="R4965" t="s">
        <v>37</v>
      </c>
      <c r="S4965" t="s">
        <v>28</v>
      </c>
      <c r="T4965" t="s">
        <v>29</v>
      </c>
      <c r="U4965" t="s">
        <v>30</v>
      </c>
      <c r="V4965" s="5">
        <f>data[[#This Row],[PriceUSD]]*data[[#This Row],[Quantity]]</f>
        <v>53.64</v>
      </c>
      <c r="W4965" s="7">
        <f>data[[#This Row],[OrderDate]] + TIME(VALUE(LEFT(data[[#This Row],[OrderTime]],2)), VALUE(RIGHT(data[[#This Row],[OrderTime]],2)), 0)</f>
        <v>45609.038888888892</v>
      </c>
      <c r="X4965" s="7">
        <f>_xlfn.MINIFS(data[OrderDateTime], data[CustomerName], data[[#This Row],[CustomerName]])</f>
        <v>45514.052083333336</v>
      </c>
      <c r="Y4965" t="str">
        <f>IF(data[[#This Row],[OrderDateTime]]=data[[#This Row],[FirstOrderDateTime]], "New", "Returning")</f>
        <v>Returning</v>
      </c>
      <c r="Z4965" s="7">
        <f>data[[#This Row],[DeliveryDate]] + data[[#This Row],[DeliveryTime]]</f>
        <v>45610.65902777778</v>
      </c>
      <c r="AA4965" s="7">
        <f>data[[#This Row],[OrderDateTime]] + 1</f>
        <v>45610.038888888892</v>
      </c>
      <c r="AB4965" s="7" t="str">
        <f>IF(data[[#This Row],[DeliveryDateTime]] &lt;= data[[#This Row],[SLADue]], "On Time", "Late")</f>
        <v>Late</v>
      </c>
    </row>
    <row r="4966" spans="1:28" x14ac:dyDescent="0.2">
      <c r="A4966" t="s">
        <v>5516</v>
      </c>
      <c r="B4966" t="s">
        <v>19</v>
      </c>
      <c r="C4966" t="s">
        <v>258</v>
      </c>
      <c r="D4966" t="s">
        <v>259</v>
      </c>
      <c r="E4966" s="5">
        <v>123.28</v>
      </c>
      <c r="F4966" t="s">
        <v>182</v>
      </c>
      <c r="G4966">
        <v>1</v>
      </c>
      <c r="H4966" s="1">
        <v>45841</v>
      </c>
      <c r="I4966" s="1" t="str">
        <f>TEXT(data[[#This Row],[OrderDate]],"mmm")</f>
        <v>Jul</v>
      </c>
      <c r="J4966" s="6">
        <v>0.78402777777777777</v>
      </c>
      <c r="K4966" s="6" t="str">
        <f>TEXT(data[[#This Row],[OrderTime]],"h")</f>
        <v>18</v>
      </c>
      <c r="L4966" s="1">
        <v>45842</v>
      </c>
      <c r="M4966" s="6">
        <v>0.90902777777777777</v>
      </c>
      <c r="N4966" t="s">
        <v>112</v>
      </c>
      <c r="O4966" t="s">
        <v>642</v>
      </c>
      <c r="P4966" t="s">
        <v>36</v>
      </c>
      <c r="Q4966" t="s">
        <v>53</v>
      </c>
      <c r="R4966" t="s">
        <v>261</v>
      </c>
      <c r="S4966" t="s">
        <v>28</v>
      </c>
      <c r="T4966" t="s">
        <v>29</v>
      </c>
      <c r="U4966" t="s">
        <v>30</v>
      </c>
      <c r="V4966" s="5">
        <f>data[[#This Row],[PriceUSD]]*data[[#This Row],[Quantity]]</f>
        <v>123.28</v>
      </c>
      <c r="W4966" s="7">
        <f>data[[#This Row],[OrderDate]] + TIME(VALUE(LEFT(data[[#This Row],[OrderTime]],2)), VALUE(RIGHT(data[[#This Row],[OrderTime]],2)), 0)</f>
        <v>45841.054166666669</v>
      </c>
      <c r="X4966" s="7">
        <f>_xlfn.MINIFS(data[OrderDateTime], data[CustomerName], data[[#This Row],[CustomerName]])</f>
        <v>45507.038888888892</v>
      </c>
      <c r="Y4966" t="str">
        <f>IF(data[[#This Row],[OrderDateTime]]=data[[#This Row],[FirstOrderDateTime]], "New", "Returning")</f>
        <v>Returning</v>
      </c>
      <c r="Z4966" s="7">
        <f>data[[#This Row],[DeliveryDate]] + data[[#This Row],[DeliveryTime]]</f>
        <v>45842.90902777778</v>
      </c>
      <c r="AA4966" s="7">
        <f>data[[#This Row],[OrderDateTime]] + 1</f>
        <v>45842.054166666669</v>
      </c>
      <c r="AB4966" s="7" t="str">
        <f>IF(data[[#This Row],[DeliveryDateTime]] &lt;= data[[#This Row],[SLADue]], "On Time", "Late")</f>
        <v>Late</v>
      </c>
    </row>
    <row r="4967" spans="1:28" x14ac:dyDescent="0.2">
      <c r="A4967" t="s">
        <v>5517</v>
      </c>
      <c r="B4967" t="s">
        <v>19</v>
      </c>
      <c r="C4967" t="s">
        <v>92</v>
      </c>
      <c r="D4967" t="s">
        <v>93</v>
      </c>
      <c r="E4967" s="5">
        <v>84.59</v>
      </c>
      <c r="F4967" t="s">
        <v>63</v>
      </c>
      <c r="G4967">
        <v>1</v>
      </c>
      <c r="H4967" s="1">
        <v>45558</v>
      </c>
      <c r="I4967" s="1" t="str">
        <f>TEXT(data[[#This Row],[OrderDate]],"mmm")</f>
        <v>Sep</v>
      </c>
      <c r="J4967" s="6">
        <v>0.90416666666666667</v>
      </c>
      <c r="K4967" s="6" t="str">
        <f>TEXT(data[[#This Row],[OrderTime]],"h")</f>
        <v>21</v>
      </c>
      <c r="L4967" s="1">
        <v>45560</v>
      </c>
      <c r="M4967" s="6">
        <v>0.64444444444444449</v>
      </c>
      <c r="N4967" t="s">
        <v>178</v>
      </c>
      <c r="O4967" t="s">
        <v>769</v>
      </c>
      <c r="P4967" t="s">
        <v>180</v>
      </c>
      <c r="Q4967" t="s">
        <v>26</v>
      </c>
      <c r="R4967" t="s">
        <v>66</v>
      </c>
      <c r="S4967" t="s">
        <v>105</v>
      </c>
      <c r="T4967" t="s">
        <v>106</v>
      </c>
      <c r="U4967" t="s">
        <v>67</v>
      </c>
      <c r="V4967" s="5">
        <f>data[[#This Row],[PriceUSD]]*data[[#This Row],[Quantity]]</f>
        <v>84.59</v>
      </c>
      <c r="W4967" s="7">
        <f>data[[#This Row],[OrderDate]] + TIME(VALUE(LEFT(data[[#This Row],[OrderTime]],2)), VALUE(RIGHT(data[[#This Row],[OrderTime]],2)), 0)</f>
        <v>45558.046527777777</v>
      </c>
      <c r="X4967" s="7">
        <f>_xlfn.MINIFS(data[OrderDateTime], data[CustomerName], data[[#This Row],[CustomerName]])</f>
        <v>45551.052083333336</v>
      </c>
      <c r="Y4967" t="str">
        <f>IF(data[[#This Row],[OrderDateTime]]=data[[#This Row],[FirstOrderDateTime]], "New", "Returning")</f>
        <v>Returning</v>
      </c>
      <c r="Z4967" s="7">
        <f>data[[#This Row],[DeliveryDate]] + data[[#This Row],[DeliveryTime]]</f>
        <v>45560.644444444442</v>
      </c>
      <c r="AA4967" s="7">
        <f>data[[#This Row],[OrderDateTime]] + 1</f>
        <v>45559.046527777777</v>
      </c>
      <c r="AB4967" s="7" t="str">
        <f>IF(data[[#This Row],[DeliveryDateTime]] &lt;= data[[#This Row],[SLADue]], "On Time", "Late")</f>
        <v>Late</v>
      </c>
    </row>
    <row r="4968" spans="1:28" x14ac:dyDescent="0.2">
      <c r="A4968" t="s">
        <v>5518</v>
      </c>
      <c r="B4968" t="s">
        <v>19</v>
      </c>
      <c r="C4968" t="s">
        <v>41</v>
      </c>
      <c r="D4968" t="s">
        <v>42</v>
      </c>
      <c r="E4968" s="5">
        <v>33.31</v>
      </c>
      <c r="F4968" t="s">
        <v>56</v>
      </c>
      <c r="G4968">
        <v>1</v>
      </c>
      <c r="H4968" s="1">
        <v>45777</v>
      </c>
      <c r="I4968" s="1" t="str">
        <f>TEXT(data[[#This Row],[OrderDate]],"mmm")</f>
        <v>Apr</v>
      </c>
      <c r="J4968" s="6">
        <v>0.55972222222222223</v>
      </c>
      <c r="K4968" s="6" t="str">
        <f>TEXT(data[[#This Row],[OrderTime]],"h")</f>
        <v>13</v>
      </c>
      <c r="L4968" s="1">
        <v>45777</v>
      </c>
      <c r="M4968" s="6">
        <v>0.68472222222222223</v>
      </c>
      <c r="N4968" t="s">
        <v>145</v>
      </c>
      <c r="O4968" t="s">
        <v>384</v>
      </c>
      <c r="P4968" t="s">
        <v>77</v>
      </c>
      <c r="Q4968" t="s">
        <v>26</v>
      </c>
      <c r="R4968" t="s">
        <v>46</v>
      </c>
      <c r="S4968" t="s">
        <v>47</v>
      </c>
      <c r="T4968" t="s">
        <v>38</v>
      </c>
      <c r="U4968" t="s">
        <v>30</v>
      </c>
      <c r="V4968" s="5">
        <f>data[[#This Row],[PriceUSD]]*data[[#This Row],[Quantity]]</f>
        <v>33.31</v>
      </c>
      <c r="W4968" s="7">
        <f>data[[#This Row],[OrderDate]] + TIME(VALUE(LEFT(data[[#This Row],[OrderTime]],2)), VALUE(RIGHT(data[[#This Row],[OrderTime]],2)), 0)</f>
        <v>45777.015277777777</v>
      </c>
      <c r="X4968" s="7">
        <f>_xlfn.MINIFS(data[OrderDateTime], data[CustomerName], data[[#This Row],[CustomerName]])</f>
        <v>45533.038888888892</v>
      </c>
      <c r="Y4968" t="str">
        <f>IF(data[[#This Row],[OrderDateTime]]=data[[#This Row],[FirstOrderDateTime]], "New", "Returning")</f>
        <v>Returning</v>
      </c>
      <c r="Z4968" s="7">
        <f>data[[#This Row],[DeliveryDate]] + data[[#This Row],[DeliveryTime]]</f>
        <v>45777.68472222222</v>
      </c>
      <c r="AA4968" s="7">
        <f>data[[#This Row],[OrderDateTime]] + 1</f>
        <v>45778.015277777777</v>
      </c>
      <c r="AB4968" s="7" t="str">
        <f>IF(data[[#This Row],[DeliveryDateTime]] &lt;= data[[#This Row],[SLADue]], "On Time", "Late")</f>
        <v>On Time</v>
      </c>
    </row>
    <row r="4969" spans="1:28" x14ac:dyDescent="0.2">
      <c r="A4969" t="s">
        <v>5519</v>
      </c>
      <c r="B4969" t="s">
        <v>19</v>
      </c>
      <c r="C4969" t="s">
        <v>391</v>
      </c>
      <c r="D4969" t="s">
        <v>392</v>
      </c>
      <c r="E4969" s="5">
        <v>17.09</v>
      </c>
      <c r="F4969" t="s">
        <v>43</v>
      </c>
      <c r="G4969">
        <v>1</v>
      </c>
      <c r="H4969" s="1">
        <v>45737</v>
      </c>
      <c r="I4969" s="1" t="str">
        <f>TEXT(data[[#This Row],[OrderDate]],"mmm")</f>
        <v>Mar</v>
      </c>
      <c r="J4969" s="6">
        <v>0.45833333333333331</v>
      </c>
      <c r="K4969" s="6" t="str">
        <f>TEXT(data[[#This Row],[OrderTime]],"h")</f>
        <v>11</v>
      </c>
      <c r="L4969" s="1">
        <v>45738</v>
      </c>
      <c r="M4969" s="6">
        <v>0.58333333333333337</v>
      </c>
      <c r="N4969" t="s">
        <v>34</v>
      </c>
      <c r="O4969" t="s">
        <v>157</v>
      </c>
      <c r="P4969" t="s">
        <v>36</v>
      </c>
      <c r="Q4969" t="s">
        <v>26</v>
      </c>
      <c r="R4969" t="s">
        <v>394</v>
      </c>
      <c r="S4969" t="s">
        <v>28</v>
      </c>
      <c r="T4969" t="s">
        <v>38</v>
      </c>
      <c r="U4969" t="s">
        <v>30</v>
      </c>
      <c r="V4969" s="5">
        <f>data[[#This Row],[PriceUSD]]*data[[#This Row],[Quantity]]</f>
        <v>17.09</v>
      </c>
      <c r="W4969" s="7">
        <f>data[[#This Row],[OrderDate]] + TIME(VALUE(LEFT(data[[#This Row],[OrderTime]],2)), VALUE(RIGHT(data[[#This Row],[OrderTime]],2)), 0)</f>
        <v>45737.022916666669</v>
      </c>
      <c r="X4969" s="7">
        <f>_xlfn.MINIFS(data[OrderDateTime], data[CustomerName], data[[#This Row],[CustomerName]])</f>
        <v>45540.038888888892</v>
      </c>
      <c r="Y4969" t="str">
        <f>IF(data[[#This Row],[OrderDateTime]]=data[[#This Row],[FirstOrderDateTime]], "New", "Returning")</f>
        <v>Returning</v>
      </c>
      <c r="Z4969" s="7">
        <f>data[[#This Row],[DeliveryDate]] + data[[#This Row],[DeliveryTime]]</f>
        <v>45738.583333333336</v>
      </c>
      <c r="AA4969" s="7">
        <f>data[[#This Row],[OrderDateTime]] + 1</f>
        <v>45738.022916666669</v>
      </c>
      <c r="AB4969" s="7" t="str">
        <f>IF(data[[#This Row],[DeliveryDateTime]] &lt;= data[[#This Row],[SLADue]], "On Time", "Late")</f>
        <v>Late</v>
      </c>
    </row>
    <row r="4970" spans="1:28" x14ac:dyDescent="0.2">
      <c r="A4970" t="s">
        <v>5520</v>
      </c>
      <c r="B4970" t="s">
        <v>19</v>
      </c>
      <c r="C4970" t="s">
        <v>41</v>
      </c>
      <c r="D4970" t="s">
        <v>42</v>
      </c>
      <c r="E4970" s="5">
        <v>32.619999999999997</v>
      </c>
      <c r="F4970" t="s">
        <v>74</v>
      </c>
      <c r="G4970">
        <v>2</v>
      </c>
      <c r="H4970" s="1">
        <v>45862</v>
      </c>
      <c r="I4970" s="1" t="str">
        <f>TEXT(data[[#This Row],[OrderDate]],"mmm")</f>
        <v>Jul</v>
      </c>
      <c r="J4970" s="6">
        <v>0.74444444444444446</v>
      </c>
      <c r="K4970" s="6" t="str">
        <f>TEXT(data[[#This Row],[OrderTime]],"h")</f>
        <v>17</v>
      </c>
      <c r="L4970" s="1">
        <v>45863</v>
      </c>
      <c r="M4970" s="6">
        <v>0.6</v>
      </c>
      <c r="N4970" t="s">
        <v>75</v>
      </c>
      <c r="O4970" t="s">
        <v>662</v>
      </c>
      <c r="P4970" t="s">
        <v>77</v>
      </c>
      <c r="Q4970" t="s">
        <v>53</v>
      </c>
      <c r="R4970" t="s">
        <v>46</v>
      </c>
      <c r="S4970" t="s">
        <v>28</v>
      </c>
      <c r="T4970" t="s">
        <v>143</v>
      </c>
      <c r="U4970" t="s">
        <v>30</v>
      </c>
      <c r="V4970" s="5">
        <f>data[[#This Row],[PriceUSD]]*data[[#This Row],[Quantity]]</f>
        <v>65.239999999999995</v>
      </c>
      <c r="W4970" s="7">
        <f>data[[#This Row],[OrderDate]] + TIME(VALUE(LEFT(data[[#This Row],[OrderTime]],2)), VALUE(RIGHT(data[[#This Row],[OrderTime]],2)), 0)</f>
        <v>45862.030555555553</v>
      </c>
      <c r="X4970" s="7">
        <f>_xlfn.MINIFS(data[OrderDateTime], data[CustomerName], data[[#This Row],[CustomerName]])</f>
        <v>45646.015277777777</v>
      </c>
      <c r="Y4970" t="str">
        <f>IF(data[[#This Row],[OrderDateTime]]=data[[#This Row],[FirstOrderDateTime]], "New", "Returning")</f>
        <v>Returning</v>
      </c>
      <c r="Z4970" s="7">
        <f>data[[#This Row],[DeliveryDate]] + data[[#This Row],[DeliveryTime]]</f>
        <v>45863.6</v>
      </c>
      <c r="AA4970" s="7">
        <f>data[[#This Row],[OrderDateTime]] + 1</f>
        <v>45863.030555555553</v>
      </c>
      <c r="AB4970" s="7" t="str">
        <f>IF(data[[#This Row],[DeliveryDateTime]] &lt;= data[[#This Row],[SLADue]], "On Time", "Late")</f>
        <v>Late</v>
      </c>
    </row>
    <row r="4971" spans="1:28" x14ac:dyDescent="0.2">
      <c r="A4971" t="s">
        <v>5521</v>
      </c>
      <c r="B4971" t="s">
        <v>19</v>
      </c>
      <c r="C4971" t="s">
        <v>110</v>
      </c>
      <c r="D4971" t="s">
        <v>111</v>
      </c>
      <c r="E4971" s="5">
        <v>12.73</v>
      </c>
      <c r="F4971" t="s">
        <v>87</v>
      </c>
      <c r="G4971">
        <v>2</v>
      </c>
      <c r="H4971" s="1">
        <v>45611</v>
      </c>
      <c r="I4971" s="1" t="str">
        <f>TEXT(data[[#This Row],[OrderDate]],"mmm")</f>
        <v>Nov</v>
      </c>
      <c r="J4971" s="6">
        <v>0.5131944444444444</v>
      </c>
      <c r="K4971" s="6" t="str">
        <f>TEXT(data[[#This Row],[OrderTime]],"h")</f>
        <v>12</v>
      </c>
      <c r="L4971" s="1">
        <v>45611</v>
      </c>
      <c r="M4971" s="6">
        <v>0.80486111111111114</v>
      </c>
      <c r="N4971" t="s">
        <v>103</v>
      </c>
      <c r="O4971" t="s">
        <v>593</v>
      </c>
      <c r="P4971" t="s">
        <v>77</v>
      </c>
      <c r="Q4971" t="s">
        <v>26</v>
      </c>
      <c r="R4971" t="s">
        <v>114</v>
      </c>
      <c r="S4971" t="s">
        <v>47</v>
      </c>
      <c r="T4971" t="s">
        <v>38</v>
      </c>
      <c r="U4971" t="s">
        <v>30</v>
      </c>
      <c r="V4971" s="5">
        <f>data[[#This Row],[PriceUSD]]*data[[#This Row],[Quantity]]</f>
        <v>25.46</v>
      </c>
      <c r="W4971" s="7">
        <f>data[[#This Row],[OrderDate]] + TIME(VALUE(LEFT(data[[#This Row],[OrderTime]],2)), VALUE(RIGHT(data[[#This Row],[OrderTime]],2)), 0)</f>
        <v>45611.030555555553</v>
      </c>
      <c r="X4971" s="7">
        <f>_xlfn.MINIFS(data[OrderDateTime], data[CustomerName], data[[#This Row],[CustomerName]])</f>
        <v>45518.007638888892</v>
      </c>
      <c r="Y4971" t="str">
        <f>IF(data[[#This Row],[OrderDateTime]]=data[[#This Row],[FirstOrderDateTime]], "New", "Returning")</f>
        <v>Returning</v>
      </c>
      <c r="Z4971" s="7">
        <f>data[[#This Row],[DeliveryDate]] + data[[#This Row],[DeliveryTime]]</f>
        <v>45611.804861111108</v>
      </c>
      <c r="AA4971" s="7">
        <f>data[[#This Row],[OrderDateTime]] + 1</f>
        <v>45612.030555555553</v>
      </c>
      <c r="AB4971" s="7" t="str">
        <f>IF(data[[#This Row],[DeliveryDateTime]] &lt;= data[[#This Row],[SLADue]], "On Time", "Late")</f>
        <v>On Time</v>
      </c>
    </row>
    <row r="4972" spans="1:28" x14ac:dyDescent="0.2">
      <c r="A4972" t="s">
        <v>5522</v>
      </c>
      <c r="B4972" t="s">
        <v>19</v>
      </c>
      <c r="C4972" t="s">
        <v>126</v>
      </c>
      <c r="D4972" t="s">
        <v>127</v>
      </c>
      <c r="E4972" s="5">
        <v>21.61</v>
      </c>
      <c r="F4972" t="s">
        <v>56</v>
      </c>
      <c r="G4972">
        <v>4</v>
      </c>
      <c r="H4972" s="1">
        <v>45607</v>
      </c>
      <c r="I4972" s="1" t="str">
        <f>TEXT(data[[#This Row],[OrderDate]],"mmm")</f>
        <v>Nov</v>
      </c>
      <c r="J4972" s="6">
        <v>0.54861111111111116</v>
      </c>
      <c r="K4972" s="6" t="str">
        <f>TEXT(data[[#This Row],[OrderTime]],"h")</f>
        <v>13</v>
      </c>
      <c r="L4972" s="1">
        <v>45608</v>
      </c>
      <c r="M4972" s="6">
        <v>0.67361111111111116</v>
      </c>
      <c r="N4972" t="s">
        <v>200</v>
      </c>
      <c r="O4972" t="s">
        <v>1703</v>
      </c>
      <c r="P4972" t="s">
        <v>202</v>
      </c>
      <c r="Q4972" t="s">
        <v>26</v>
      </c>
      <c r="R4972" t="s">
        <v>129</v>
      </c>
      <c r="S4972" t="s">
        <v>28</v>
      </c>
      <c r="T4972" t="s">
        <v>29</v>
      </c>
      <c r="U4972" t="s">
        <v>39</v>
      </c>
      <c r="V4972" s="5">
        <f>data[[#This Row],[PriceUSD]]*data[[#This Row],[Quantity]]</f>
        <v>86.44</v>
      </c>
      <c r="W4972" s="7">
        <f>data[[#This Row],[OrderDate]] + TIME(VALUE(LEFT(data[[#This Row],[OrderTime]],2)), VALUE(RIGHT(data[[#This Row],[OrderTime]],2)), 0)</f>
        <v>45607.007638888892</v>
      </c>
      <c r="X4972" s="7">
        <f>_xlfn.MINIFS(data[OrderDateTime], data[CustomerName], data[[#This Row],[CustomerName]])</f>
        <v>45550.007638888892</v>
      </c>
      <c r="Y4972" t="str">
        <f>IF(data[[#This Row],[OrderDateTime]]=data[[#This Row],[FirstOrderDateTime]], "New", "Returning")</f>
        <v>Returning</v>
      </c>
      <c r="Z4972" s="7">
        <f>data[[#This Row],[DeliveryDate]] + data[[#This Row],[DeliveryTime]]</f>
        <v>45608.673611111109</v>
      </c>
      <c r="AA4972" s="7">
        <f>data[[#This Row],[OrderDateTime]] + 1</f>
        <v>45608.007638888892</v>
      </c>
      <c r="AB4972" s="7" t="str">
        <f>IF(data[[#This Row],[DeliveryDateTime]] &lt;= data[[#This Row],[SLADue]], "On Time", "Late")</f>
        <v>Late</v>
      </c>
    </row>
    <row r="4973" spans="1:28" x14ac:dyDescent="0.2">
      <c r="A4973" t="s">
        <v>5523</v>
      </c>
      <c r="B4973" t="s">
        <v>19</v>
      </c>
      <c r="C4973" t="s">
        <v>41</v>
      </c>
      <c r="D4973" t="s">
        <v>42</v>
      </c>
      <c r="E4973" s="5">
        <v>31.22</v>
      </c>
      <c r="F4973" t="s">
        <v>119</v>
      </c>
      <c r="G4973">
        <v>1</v>
      </c>
      <c r="H4973" s="1">
        <v>45815</v>
      </c>
      <c r="I4973" s="1" t="str">
        <f>TEXT(data[[#This Row],[OrderDate]],"mmm")</f>
        <v>Jun</v>
      </c>
      <c r="J4973" s="6">
        <v>0.64930555555555558</v>
      </c>
      <c r="K4973" s="6" t="str">
        <f>TEXT(data[[#This Row],[OrderTime]],"h")</f>
        <v>15</v>
      </c>
      <c r="L4973" s="1">
        <v>45816</v>
      </c>
      <c r="M4973" s="6">
        <v>0.81597222222222221</v>
      </c>
      <c r="N4973" t="s">
        <v>44</v>
      </c>
      <c r="O4973" t="s">
        <v>1184</v>
      </c>
      <c r="P4973" t="s">
        <v>25</v>
      </c>
      <c r="Q4973" t="s">
        <v>53</v>
      </c>
      <c r="R4973" t="s">
        <v>46</v>
      </c>
      <c r="S4973" t="s">
        <v>28</v>
      </c>
      <c r="T4973" t="s">
        <v>115</v>
      </c>
      <c r="U4973" t="s">
        <v>30</v>
      </c>
      <c r="V4973" s="5">
        <f>data[[#This Row],[PriceUSD]]*data[[#This Row],[Quantity]]</f>
        <v>31.22</v>
      </c>
      <c r="W4973" s="7">
        <f>data[[#This Row],[OrderDate]] + TIME(VALUE(LEFT(data[[#This Row],[OrderTime]],2)), VALUE(RIGHT(data[[#This Row],[OrderTime]],2)), 0)</f>
        <v>45815.038888888892</v>
      </c>
      <c r="X4973" s="7">
        <f>_xlfn.MINIFS(data[OrderDateTime], data[CustomerName], data[[#This Row],[CustomerName]])</f>
        <v>45514.030555555553</v>
      </c>
      <c r="Y4973" t="str">
        <f>IF(data[[#This Row],[OrderDateTime]]=data[[#This Row],[FirstOrderDateTime]], "New", "Returning")</f>
        <v>Returning</v>
      </c>
      <c r="Z4973" s="7">
        <f>data[[#This Row],[DeliveryDate]] + data[[#This Row],[DeliveryTime]]</f>
        <v>45816.815972222219</v>
      </c>
      <c r="AA4973" s="7">
        <f>data[[#This Row],[OrderDateTime]] + 1</f>
        <v>45816.038888888892</v>
      </c>
      <c r="AB4973" s="7" t="str">
        <f>IF(data[[#This Row],[DeliveryDateTime]] &lt;= data[[#This Row],[SLADue]], "On Time", "Late")</f>
        <v>Late</v>
      </c>
    </row>
    <row r="4974" spans="1:28" x14ac:dyDescent="0.2">
      <c r="A4974" t="s">
        <v>5524</v>
      </c>
      <c r="B4974" t="s">
        <v>19</v>
      </c>
      <c r="C4974" t="s">
        <v>32</v>
      </c>
      <c r="D4974" t="s">
        <v>33</v>
      </c>
      <c r="E4974" s="5">
        <v>55.93</v>
      </c>
      <c r="F4974" t="s">
        <v>43</v>
      </c>
      <c r="G4974">
        <v>1</v>
      </c>
      <c r="H4974" s="1">
        <v>45816</v>
      </c>
      <c r="I4974" s="1" t="str">
        <f>TEXT(data[[#This Row],[OrderDate]],"mmm")</f>
        <v>Jun</v>
      </c>
      <c r="J4974" s="6">
        <v>0.78472222222222221</v>
      </c>
      <c r="K4974" s="6" t="str">
        <f>TEXT(data[[#This Row],[OrderTime]],"h")</f>
        <v>18</v>
      </c>
      <c r="L4974" s="1">
        <v>45818</v>
      </c>
      <c r="M4974" s="6">
        <v>0.8618055555555556</v>
      </c>
      <c r="N4974" t="s">
        <v>64</v>
      </c>
      <c r="O4974" t="s">
        <v>804</v>
      </c>
      <c r="P4974" t="s">
        <v>25</v>
      </c>
      <c r="Q4974" t="s">
        <v>26</v>
      </c>
      <c r="R4974" t="s">
        <v>37</v>
      </c>
      <c r="S4974" t="s">
        <v>105</v>
      </c>
      <c r="T4974" t="s">
        <v>59</v>
      </c>
      <c r="U4974" t="s">
        <v>39</v>
      </c>
      <c r="V4974" s="5">
        <f>data[[#This Row],[PriceUSD]]*data[[#This Row],[Quantity]]</f>
        <v>55.93</v>
      </c>
      <c r="W4974" s="7">
        <f>data[[#This Row],[OrderDate]] + TIME(VALUE(LEFT(data[[#This Row],[OrderTime]],2)), VALUE(RIGHT(data[[#This Row],[OrderTime]],2)), 0)</f>
        <v>45816.015277777777</v>
      </c>
      <c r="X4974" s="7">
        <f>_xlfn.MINIFS(data[OrderDateTime], data[CustomerName], data[[#This Row],[CustomerName]])</f>
        <v>45621.038888888892</v>
      </c>
      <c r="Y4974" t="str">
        <f>IF(data[[#This Row],[OrderDateTime]]=data[[#This Row],[FirstOrderDateTime]], "New", "Returning")</f>
        <v>Returning</v>
      </c>
      <c r="Z4974" s="7">
        <f>data[[#This Row],[DeliveryDate]] + data[[#This Row],[DeliveryTime]]</f>
        <v>45818.861805555556</v>
      </c>
      <c r="AA4974" s="7">
        <f>data[[#This Row],[OrderDateTime]] + 1</f>
        <v>45817.015277777777</v>
      </c>
      <c r="AB4974" s="7" t="str">
        <f>IF(data[[#This Row],[DeliveryDateTime]] &lt;= data[[#This Row],[SLADue]], "On Time", "Late")</f>
        <v>Late</v>
      </c>
    </row>
    <row r="4975" spans="1:28" x14ac:dyDescent="0.2">
      <c r="A4975" t="s">
        <v>5525</v>
      </c>
      <c r="B4975" t="s">
        <v>19</v>
      </c>
      <c r="C4975" t="s">
        <v>117</v>
      </c>
      <c r="D4975" t="s">
        <v>118</v>
      </c>
      <c r="E4975" s="5">
        <v>66.56</v>
      </c>
      <c r="F4975" t="s">
        <v>94</v>
      </c>
      <c r="G4975">
        <v>4</v>
      </c>
      <c r="H4975" s="1">
        <v>45817</v>
      </c>
      <c r="I4975" s="1" t="str">
        <f>TEXT(data[[#This Row],[OrderDate]],"mmm")</f>
        <v>Jun</v>
      </c>
      <c r="J4975" s="6">
        <v>0.87013888888888891</v>
      </c>
      <c r="K4975" s="6" t="str">
        <f>TEXT(data[[#This Row],[OrderTime]],"h")</f>
        <v>20</v>
      </c>
      <c r="L4975" s="1">
        <v>45819</v>
      </c>
      <c r="M4975" s="6">
        <v>0.74722222222222223</v>
      </c>
      <c r="N4975" t="s">
        <v>238</v>
      </c>
      <c r="O4975" t="s">
        <v>937</v>
      </c>
      <c r="P4975" t="s">
        <v>36</v>
      </c>
      <c r="Q4975" t="s">
        <v>53</v>
      </c>
      <c r="R4975" t="s">
        <v>66</v>
      </c>
      <c r="S4975" t="s">
        <v>105</v>
      </c>
      <c r="T4975" t="s">
        <v>38</v>
      </c>
      <c r="U4975" t="s">
        <v>39</v>
      </c>
      <c r="V4975" s="5">
        <f>data[[#This Row],[PriceUSD]]*data[[#This Row],[Quantity]]</f>
        <v>266.24</v>
      </c>
      <c r="W4975" s="7">
        <f>data[[#This Row],[OrderDate]] + TIME(VALUE(LEFT(data[[#This Row],[OrderTime]],2)), VALUE(RIGHT(data[[#This Row],[OrderTime]],2)), 0)</f>
        <v>45817.061805555553</v>
      </c>
      <c r="X4975" s="7">
        <f>_xlfn.MINIFS(data[OrderDateTime], data[CustomerName], data[[#This Row],[CustomerName]])</f>
        <v>45533.046527777777</v>
      </c>
      <c r="Y4975" t="str">
        <f>IF(data[[#This Row],[OrderDateTime]]=data[[#This Row],[FirstOrderDateTime]], "New", "Returning")</f>
        <v>Returning</v>
      </c>
      <c r="Z4975" s="7">
        <f>data[[#This Row],[DeliveryDate]] + data[[#This Row],[DeliveryTime]]</f>
        <v>45819.74722222222</v>
      </c>
      <c r="AA4975" s="7">
        <f>data[[#This Row],[OrderDateTime]] + 1</f>
        <v>45818.061805555553</v>
      </c>
      <c r="AB4975" s="7" t="str">
        <f>IF(data[[#This Row],[DeliveryDateTime]] &lt;= data[[#This Row],[SLADue]], "On Time", "Late")</f>
        <v>Late</v>
      </c>
    </row>
    <row r="4976" spans="1:28" x14ac:dyDescent="0.2">
      <c r="A4976" t="s">
        <v>5526</v>
      </c>
      <c r="B4976" t="s">
        <v>19</v>
      </c>
      <c r="C4976" t="s">
        <v>190</v>
      </c>
      <c r="D4976" t="s">
        <v>191</v>
      </c>
      <c r="E4976" s="5">
        <v>24.12</v>
      </c>
      <c r="F4976" t="s">
        <v>87</v>
      </c>
      <c r="G4976">
        <v>10</v>
      </c>
      <c r="H4976" s="1">
        <v>45697</v>
      </c>
      <c r="I4976" s="1" t="str">
        <f>TEXT(data[[#This Row],[OrderDate]],"mmm")</f>
        <v>Feb</v>
      </c>
      <c r="J4976" s="6">
        <v>0.54791666666666672</v>
      </c>
      <c r="K4976" s="6" t="str">
        <f>TEXT(data[[#This Row],[OrderTime]],"h")</f>
        <v>13</v>
      </c>
      <c r="L4976" s="1">
        <v>45697</v>
      </c>
      <c r="M4976" s="6">
        <v>0.67291666666666672</v>
      </c>
      <c r="N4976" t="s">
        <v>148</v>
      </c>
      <c r="O4976" t="s">
        <v>300</v>
      </c>
      <c r="P4976" t="s">
        <v>25</v>
      </c>
      <c r="Q4976" t="s">
        <v>26</v>
      </c>
      <c r="R4976" t="s">
        <v>192</v>
      </c>
      <c r="S4976" t="s">
        <v>47</v>
      </c>
      <c r="T4976" t="s">
        <v>29</v>
      </c>
      <c r="U4976" t="s">
        <v>30</v>
      </c>
      <c r="V4976" s="5">
        <f>data[[#This Row],[PriceUSD]]*data[[#This Row],[Quantity]]</f>
        <v>241.20000000000002</v>
      </c>
      <c r="W4976" s="7">
        <f>data[[#This Row],[OrderDate]] + TIME(VALUE(LEFT(data[[#This Row],[OrderTime]],2)), VALUE(RIGHT(data[[#This Row],[OrderTime]],2)), 0)</f>
        <v>45697.046527777777</v>
      </c>
      <c r="X4976" s="7">
        <f>_xlfn.MINIFS(data[OrderDateTime], data[CustomerName], data[[#This Row],[CustomerName]])</f>
        <v>45507.007638888892</v>
      </c>
      <c r="Y4976" t="str">
        <f>IF(data[[#This Row],[OrderDateTime]]=data[[#This Row],[FirstOrderDateTime]], "New", "Returning")</f>
        <v>Returning</v>
      </c>
      <c r="Z4976" s="7">
        <f>data[[#This Row],[DeliveryDate]] + data[[#This Row],[DeliveryTime]]</f>
        <v>45697.67291666667</v>
      </c>
      <c r="AA4976" s="7">
        <f>data[[#This Row],[OrderDateTime]] + 1</f>
        <v>45698.046527777777</v>
      </c>
      <c r="AB4976" s="7" t="str">
        <f>IF(data[[#This Row],[DeliveryDateTime]] &lt;= data[[#This Row],[SLADue]], "On Time", "Late")</f>
        <v>On Time</v>
      </c>
    </row>
    <row r="4977" spans="1:28" x14ac:dyDescent="0.2">
      <c r="A4977" t="s">
        <v>5527</v>
      </c>
      <c r="B4977" t="s">
        <v>19</v>
      </c>
      <c r="C4977" t="s">
        <v>41</v>
      </c>
      <c r="D4977" t="s">
        <v>42</v>
      </c>
      <c r="E4977" s="5">
        <v>35.31</v>
      </c>
      <c r="F4977" t="s">
        <v>56</v>
      </c>
      <c r="G4977">
        <v>1</v>
      </c>
      <c r="H4977" s="1">
        <v>45692</v>
      </c>
      <c r="I4977" s="1" t="str">
        <f>TEXT(data[[#This Row],[OrderDate]],"mmm")</f>
        <v>Feb</v>
      </c>
      <c r="J4977" s="6">
        <v>0.8256944444444444</v>
      </c>
      <c r="K4977" s="6" t="str">
        <f>TEXT(data[[#This Row],[OrderTime]],"h")</f>
        <v>19</v>
      </c>
      <c r="L4977" s="1">
        <v>45693</v>
      </c>
      <c r="M4977" s="6">
        <v>0.90902777777777777</v>
      </c>
      <c r="N4977" t="s">
        <v>175</v>
      </c>
      <c r="O4977" t="s">
        <v>655</v>
      </c>
      <c r="P4977" t="s">
        <v>25</v>
      </c>
      <c r="Q4977" t="s">
        <v>53</v>
      </c>
      <c r="R4977" t="s">
        <v>46</v>
      </c>
      <c r="S4977" t="s">
        <v>28</v>
      </c>
      <c r="T4977" t="s">
        <v>38</v>
      </c>
      <c r="U4977" t="s">
        <v>67</v>
      </c>
      <c r="V4977" s="5">
        <f>data[[#This Row],[PriceUSD]]*data[[#This Row],[Quantity]]</f>
        <v>35.31</v>
      </c>
      <c r="W4977" s="7">
        <f>data[[#This Row],[OrderDate]] + TIME(VALUE(LEFT(data[[#This Row],[OrderTime]],2)), VALUE(RIGHT(data[[#This Row],[OrderTime]],2)), 0)</f>
        <v>45692.030555555553</v>
      </c>
      <c r="X4977" s="7">
        <f>_xlfn.MINIFS(data[OrderDateTime], data[CustomerName], data[[#This Row],[CustomerName]])</f>
        <v>45511.030555555553</v>
      </c>
      <c r="Y4977" t="str">
        <f>IF(data[[#This Row],[OrderDateTime]]=data[[#This Row],[FirstOrderDateTime]], "New", "Returning")</f>
        <v>Returning</v>
      </c>
      <c r="Z4977" s="7">
        <f>data[[#This Row],[DeliveryDate]] + data[[#This Row],[DeliveryTime]]</f>
        <v>45693.90902777778</v>
      </c>
      <c r="AA4977" s="7">
        <f>data[[#This Row],[OrderDateTime]] + 1</f>
        <v>45693.030555555553</v>
      </c>
      <c r="AB4977" s="7" t="str">
        <f>IF(data[[#This Row],[DeliveryDateTime]] &lt;= data[[#This Row],[SLADue]], "On Time", "Late")</f>
        <v>Late</v>
      </c>
    </row>
    <row r="4978" spans="1:28" x14ac:dyDescent="0.2">
      <c r="A4978" t="s">
        <v>5528</v>
      </c>
      <c r="B4978" t="s">
        <v>19</v>
      </c>
      <c r="C4978" t="s">
        <v>285</v>
      </c>
      <c r="D4978" t="s">
        <v>286</v>
      </c>
      <c r="E4978" s="5">
        <v>22.73</v>
      </c>
      <c r="F4978" t="s">
        <v>22</v>
      </c>
      <c r="G4978">
        <v>1</v>
      </c>
      <c r="H4978" s="1">
        <v>45648</v>
      </c>
      <c r="I4978" s="1" t="str">
        <f>TEXT(data[[#This Row],[OrderDate]],"mmm")</f>
        <v>Dec</v>
      </c>
      <c r="J4978" s="6">
        <v>0.57708333333333328</v>
      </c>
      <c r="K4978" s="6" t="str">
        <f>TEXT(data[[#This Row],[OrderTime]],"h")</f>
        <v>13</v>
      </c>
      <c r="L4978" s="1">
        <v>45648</v>
      </c>
      <c r="M4978" s="6">
        <v>0.70208333333333328</v>
      </c>
      <c r="N4978" t="s">
        <v>175</v>
      </c>
      <c r="O4978" t="s">
        <v>946</v>
      </c>
      <c r="P4978" t="s">
        <v>25</v>
      </c>
      <c r="Q4978" t="s">
        <v>53</v>
      </c>
      <c r="R4978" t="s">
        <v>114</v>
      </c>
      <c r="S4978" t="s">
        <v>47</v>
      </c>
      <c r="T4978" t="s">
        <v>38</v>
      </c>
      <c r="U4978" t="s">
        <v>39</v>
      </c>
      <c r="V4978" s="5">
        <f>data[[#This Row],[PriceUSD]]*data[[#This Row],[Quantity]]</f>
        <v>22.73</v>
      </c>
      <c r="W4978" s="7">
        <f>data[[#This Row],[OrderDate]] + TIME(VALUE(LEFT(data[[#This Row],[OrderTime]],2)), VALUE(RIGHT(data[[#This Row],[OrderTime]],2)), 0)</f>
        <v>45648.022916666669</v>
      </c>
      <c r="X4978" s="7">
        <f>_xlfn.MINIFS(data[OrderDateTime], data[CustomerName], data[[#This Row],[CustomerName]])</f>
        <v>45506.022916666669</v>
      </c>
      <c r="Y4978" t="str">
        <f>IF(data[[#This Row],[OrderDateTime]]=data[[#This Row],[FirstOrderDateTime]], "New", "Returning")</f>
        <v>Returning</v>
      </c>
      <c r="Z4978" s="7">
        <f>data[[#This Row],[DeliveryDate]] + data[[#This Row],[DeliveryTime]]</f>
        <v>45648.70208333333</v>
      </c>
      <c r="AA4978" s="7">
        <f>data[[#This Row],[OrderDateTime]] + 1</f>
        <v>45649.022916666669</v>
      </c>
      <c r="AB4978" s="7" t="str">
        <f>IF(data[[#This Row],[DeliveryDateTime]] &lt;= data[[#This Row],[SLADue]], "On Time", "Late")</f>
        <v>On Time</v>
      </c>
    </row>
    <row r="4979" spans="1:28" x14ac:dyDescent="0.2">
      <c r="A4979" t="s">
        <v>5529</v>
      </c>
      <c r="B4979" t="s">
        <v>19</v>
      </c>
      <c r="C4979" t="s">
        <v>49</v>
      </c>
      <c r="D4979" t="s">
        <v>50</v>
      </c>
      <c r="E4979" s="5">
        <v>27.34</v>
      </c>
      <c r="F4979" t="s">
        <v>138</v>
      </c>
      <c r="G4979">
        <v>2</v>
      </c>
      <c r="H4979" s="1">
        <v>45792</v>
      </c>
      <c r="I4979" s="1" t="str">
        <f>TEXT(data[[#This Row],[OrderDate]],"mmm")</f>
        <v>May</v>
      </c>
      <c r="J4979" s="6">
        <v>0.52430555555555558</v>
      </c>
      <c r="K4979" s="6" t="str">
        <f>TEXT(data[[#This Row],[OrderTime]],"h")</f>
        <v>12</v>
      </c>
      <c r="L4979" s="1">
        <v>45792</v>
      </c>
      <c r="M4979" s="6">
        <v>0.64930555555555558</v>
      </c>
      <c r="N4979" t="s">
        <v>139</v>
      </c>
      <c r="O4979" t="s">
        <v>1189</v>
      </c>
      <c r="P4979" t="s">
        <v>36</v>
      </c>
      <c r="Q4979" t="s">
        <v>53</v>
      </c>
      <c r="R4979" t="s">
        <v>54</v>
      </c>
      <c r="S4979" t="s">
        <v>47</v>
      </c>
      <c r="T4979" t="s">
        <v>59</v>
      </c>
      <c r="U4979" t="s">
        <v>30</v>
      </c>
      <c r="V4979" s="5">
        <f>data[[#This Row],[PriceUSD]]*data[[#This Row],[Quantity]]</f>
        <v>54.68</v>
      </c>
      <c r="W4979" s="7">
        <f>data[[#This Row],[OrderDate]] + TIME(VALUE(LEFT(data[[#This Row],[OrderTime]],2)), VALUE(RIGHT(data[[#This Row],[OrderTime]],2)), 0)</f>
        <v>45792.038888888892</v>
      </c>
      <c r="X4979" s="7">
        <f>_xlfn.MINIFS(data[OrderDateTime], data[CustomerName], data[[#This Row],[CustomerName]])</f>
        <v>45506.038888888892</v>
      </c>
      <c r="Y4979" t="str">
        <f>IF(data[[#This Row],[OrderDateTime]]=data[[#This Row],[FirstOrderDateTime]], "New", "Returning")</f>
        <v>Returning</v>
      </c>
      <c r="Z4979" s="7">
        <f>data[[#This Row],[DeliveryDate]] + data[[#This Row],[DeliveryTime]]</f>
        <v>45792.649305555555</v>
      </c>
      <c r="AA4979" s="7">
        <f>data[[#This Row],[OrderDateTime]] + 1</f>
        <v>45793.038888888892</v>
      </c>
      <c r="AB4979" s="7" t="str">
        <f>IF(data[[#This Row],[DeliveryDateTime]] &lt;= data[[#This Row],[SLADue]], "On Time", "Late")</f>
        <v>On Time</v>
      </c>
    </row>
    <row r="4980" spans="1:28" x14ac:dyDescent="0.2">
      <c r="A4980" t="s">
        <v>5530</v>
      </c>
      <c r="B4980" t="s">
        <v>19</v>
      </c>
      <c r="C4980" t="s">
        <v>101</v>
      </c>
      <c r="D4980" t="s">
        <v>102</v>
      </c>
      <c r="E4980" s="5">
        <v>31.7</v>
      </c>
      <c r="F4980" t="s">
        <v>81</v>
      </c>
      <c r="G4980">
        <v>1</v>
      </c>
      <c r="H4980" s="1">
        <v>45740</v>
      </c>
      <c r="I4980" s="1" t="str">
        <f>TEXT(data[[#This Row],[OrderDate]],"mmm")</f>
        <v>Mar</v>
      </c>
      <c r="J4980" s="6">
        <v>0.66041666666666665</v>
      </c>
      <c r="K4980" s="6" t="str">
        <f>TEXT(data[[#This Row],[OrderTime]],"h")</f>
        <v>15</v>
      </c>
      <c r="L4980" s="1">
        <v>45741</v>
      </c>
      <c r="M4980" s="6">
        <v>0.86875000000000002</v>
      </c>
      <c r="N4980" t="s">
        <v>139</v>
      </c>
      <c r="O4980" t="s">
        <v>754</v>
      </c>
      <c r="P4980" t="s">
        <v>36</v>
      </c>
      <c r="Q4980" t="s">
        <v>53</v>
      </c>
      <c r="R4980" t="s">
        <v>83</v>
      </c>
      <c r="S4980" t="s">
        <v>28</v>
      </c>
      <c r="T4980" t="s">
        <v>38</v>
      </c>
      <c r="U4980" t="s">
        <v>39</v>
      </c>
      <c r="V4980" s="5">
        <f>data[[#This Row],[PriceUSD]]*data[[#This Row],[Quantity]]</f>
        <v>31.7</v>
      </c>
      <c r="W4980" s="7">
        <f>data[[#This Row],[OrderDate]] + TIME(VALUE(LEFT(data[[#This Row],[OrderTime]],2)), VALUE(RIGHT(data[[#This Row],[OrderTime]],2)), 0)</f>
        <v>45740.046527777777</v>
      </c>
      <c r="X4980" s="7">
        <f>_xlfn.MINIFS(data[OrderDateTime], data[CustomerName], data[[#This Row],[CustomerName]])</f>
        <v>45578.015277777777</v>
      </c>
      <c r="Y4980" t="str">
        <f>IF(data[[#This Row],[OrderDateTime]]=data[[#This Row],[FirstOrderDateTime]], "New", "Returning")</f>
        <v>Returning</v>
      </c>
      <c r="Z4980" s="7">
        <f>data[[#This Row],[DeliveryDate]] + data[[#This Row],[DeliveryTime]]</f>
        <v>45741.868750000001</v>
      </c>
      <c r="AA4980" s="7">
        <f>data[[#This Row],[OrderDateTime]] + 1</f>
        <v>45741.046527777777</v>
      </c>
      <c r="AB4980" s="7" t="str">
        <f>IF(data[[#This Row],[DeliveryDateTime]] &lt;= data[[#This Row],[SLADue]], "On Time", "Late")</f>
        <v>Late</v>
      </c>
    </row>
    <row r="4981" spans="1:28" x14ac:dyDescent="0.2">
      <c r="A4981" t="s">
        <v>5531</v>
      </c>
      <c r="B4981" t="s">
        <v>19</v>
      </c>
      <c r="C4981" t="s">
        <v>79</v>
      </c>
      <c r="D4981" t="s">
        <v>80</v>
      </c>
      <c r="E4981" s="5">
        <v>32.25</v>
      </c>
      <c r="F4981" t="s">
        <v>81</v>
      </c>
      <c r="G4981">
        <v>1</v>
      </c>
      <c r="H4981" s="1">
        <v>45651</v>
      </c>
      <c r="I4981" s="1" t="str">
        <f>TEXT(data[[#This Row],[OrderDate]],"mmm")</f>
        <v>Dec</v>
      </c>
      <c r="J4981" s="6">
        <v>0.82361111111111107</v>
      </c>
      <c r="K4981" s="6" t="str">
        <f>TEXT(data[[#This Row],[OrderTime]],"h")</f>
        <v>19</v>
      </c>
      <c r="L4981" s="1">
        <v>45652</v>
      </c>
      <c r="M4981" s="6">
        <v>0.6381944444444444</v>
      </c>
      <c r="N4981" t="s">
        <v>120</v>
      </c>
      <c r="O4981" t="s">
        <v>597</v>
      </c>
      <c r="P4981" t="s">
        <v>25</v>
      </c>
      <c r="Q4981" t="s">
        <v>26</v>
      </c>
      <c r="R4981" t="s">
        <v>83</v>
      </c>
      <c r="S4981" t="s">
        <v>28</v>
      </c>
      <c r="T4981" t="s">
        <v>29</v>
      </c>
      <c r="U4981" t="s">
        <v>30</v>
      </c>
      <c r="V4981" s="5">
        <f>data[[#This Row],[PriceUSD]]*data[[#This Row],[Quantity]]</f>
        <v>32.25</v>
      </c>
      <c r="W4981" s="7">
        <f>data[[#This Row],[OrderDate]] + TIME(VALUE(LEFT(data[[#This Row],[OrderTime]],2)), VALUE(RIGHT(data[[#This Row],[OrderTime]],2)), 0)</f>
        <v>45651.007638888892</v>
      </c>
      <c r="X4981" s="7">
        <f>_xlfn.MINIFS(data[OrderDateTime], data[CustomerName], data[[#This Row],[CustomerName]])</f>
        <v>45519.052083333336</v>
      </c>
      <c r="Y4981" t="str">
        <f>IF(data[[#This Row],[OrderDateTime]]=data[[#This Row],[FirstOrderDateTime]], "New", "Returning")</f>
        <v>Returning</v>
      </c>
      <c r="Z4981" s="7">
        <f>data[[#This Row],[DeliveryDate]] + data[[#This Row],[DeliveryTime]]</f>
        <v>45652.638194444444</v>
      </c>
      <c r="AA4981" s="7">
        <f>data[[#This Row],[OrderDateTime]] + 1</f>
        <v>45652.007638888892</v>
      </c>
      <c r="AB4981" s="7" t="str">
        <f>IF(data[[#This Row],[DeliveryDateTime]] &lt;= data[[#This Row],[SLADue]], "On Time", "Late")</f>
        <v>Late</v>
      </c>
    </row>
    <row r="4982" spans="1:28" x14ac:dyDescent="0.2">
      <c r="A4982" t="s">
        <v>5532</v>
      </c>
      <c r="B4982" t="s">
        <v>19</v>
      </c>
      <c r="C4982" t="s">
        <v>190</v>
      </c>
      <c r="D4982" t="s">
        <v>191</v>
      </c>
      <c r="E4982" s="5">
        <v>23.74</v>
      </c>
      <c r="F4982" t="s">
        <v>71</v>
      </c>
      <c r="G4982">
        <v>3</v>
      </c>
      <c r="H4982" s="1">
        <v>45571</v>
      </c>
      <c r="I4982" s="1" t="str">
        <f>TEXT(data[[#This Row],[OrderDate]],"mmm")</f>
        <v>Oct</v>
      </c>
      <c r="J4982" s="6">
        <v>0.49305555555555558</v>
      </c>
      <c r="K4982" s="6" t="str">
        <f>TEXT(data[[#This Row],[OrderTime]],"h")</f>
        <v>11</v>
      </c>
      <c r="L4982" s="1">
        <v>45572</v>
      </c>
      <c r="M4982" s="6">
        <v>0.65972222222222221</v>
      </c>
      <c r="N4982" t="s">
        <v>44</v>
      </c>
      <c r="O4982" t="s">
        <v>364</v>
      </c>
      <c r="P4982" t="s">
        <v>25</v>
      </c>
      <c r="Q4982" t="s">
        <v>53</v>
      </c>
      <c r="R4982" t="s">
        <v>192</v>
      </c>
      <c r="S4982" t="s">
        <v>28</v>
      </c>
      <c r="T4982" t="s">
        <v>38</v>
      </c>
      <c r="U4982" t="s">
        <v>67</v>
      </c>
      <c r="V4982" s="5">
        <f>data[[#This Row],[PriceUSD]]*data[[#This Row],[Quantity]]</f>
        <v>71.22</v>
      </c>
      <c r="W4982" s="7">
        <f>data[[#This Row],[OrderDate]] + TIME(VALUE(LEFT(data[[#This Row],[OrderTime]],2)), VALUE(RIGHT(data[[#This Row],[OrderTime]],2)), 0)</f>
        <v>45571.038888888892</v>
      </c>
      <c r="X4982" s="7">
        <f>_xlfn.MINIFS(data[OrderDateTime], data[CustomerName], data[[#This Row],[CustomerName]])</f>
        <v>45531.030555555553</v>
      </c>
      <c r="Y4982" t="str">
        <f>IF(data[[#This Row],[OrderDateTime]]=data[[#This Row],[FirstOrderDateTime]], "New", "Returning")</f>
        <v>Returning</v>
      </c>
      <c r="Z4982" s="7">
        <f>data[[#This Row],[DeliveryDate]] + data[[#This Row],[DeliveryTime]]</f>
        <v>45572.659722222219</v>
      </c>
      <c r="AA4982" s="7">
        <f>data[[#This Row],[OrderDateTime]] + 1</f>
        <v>45572.038888888892</v>
      </c>
      <c r="AB4982" s="7" t="str">
        <f>IF(data[[#This Row],[DeliveryDateTime]] &lt;= data[[#This Row],[SLADue]], "On Time", "Late")</f>
        <v>Late</v>
      </c>
    </row>
    <row r="4983" spans="1:28" x14ac:dyDescent="0.2">
      <c r="A4983" t="s">
        <v>5533</v>
      </c>
      <c r="B4983" t="s">
        <v>19</v>
      </c>
      <c r="C4983" t="s">
        <v>69</v>
      </c>
      <c r="D4983" t="s">
        <v>70</v>
      </c>
      <c r="E4983" s="5">
        <v>53.78</v>
      </c>
      <c r="F4983" t="s">
        <v>74</v>
      </c>
      <c r="G4983">
        <v>1</v>
      </c>
      <c r="H4983" s="1">
        <v>45867</v>
      </c>
      <c r="I4983" s="1" t="str">
        <f>TEXT(data[[#This Row],[OrderDate]],"mmm")</f>
        <v>Jul</v>
      </c>
      <c r="J4983" s="6">
        <v>0.91180555555555554</v>
      </c>
      <c r="K4983" s="6" t="str">
        <f>TEXT(data[[#This Row],[OrderTime]],"h")</f>
        <v>21</v>
      </c>
      <c r="L4983" s="1">
        <v>45869</v>
      </c>
      <c r="M4983" s="6">
        <v>0.47083333333333333</v>
      </c>
      <c r="N4983" t="s">
        <v>148</v>
      </c>
      <c r="O4983" t="s">
        <v>427</v>
      </c>
      <c r="P4983" t="s">
        <v>25</v>
      </c>
      <c r="Q4983" t="s">
        <v>26</v>
      </c>
      <c r="R4983" t="s">
        <v>37</v>
      </c>
      <c r="S4983" t="s">
        <v>105</v>
      </c>
      <c r="T4983" t="s">
        <v>29</v>
      </c>
      <c r="U4983" t="s">
        <v>39</v>
      </c>
      <c r="V4983" s="5">
        <f>data[[#This Row],[PriceUSD]]*data[[#This Row],[Quantity]]</f>
        <v>53.78</v>
      </c>
      <c r="W4983" s="7">
        <f>data[[#This Row],[OrderDate]] + TIME(VALUE(LEFT(data[[#This Row],[OrderTime]],2)), VALUE(RIGHT(data[[#This Row],[OrderTime]],2)), 0)</f>
        <v>45867.038888888892</v>
      </c>
      <c r="X4983" s="7">
        <f>_xlfn.MINIFS(data[OrderDateTime], data[CustomerName], data[[#This Row],[CustomerName]])</f>
        <v>45622.061805555553</v>
      </c>
      <c r="Y4983" t="str">
        <f>IF(data[[#This Row],[OrderDateTime]]=data[[#This Row],[FirstOrderDateTime]], "New", "Returning")</f>
        <v>Returning</v>
      </c>
      <c r="Z4983" s="7">
        <f>data[[#This Row],[DeliveryDate]] + data[[#This Row],[DeliveryTime]]</f>
        <v>45869.470833333333</v>
      </c>
      <c r="AA4983" s="7">
        <f>data[[#This Row],[OrderDateTime]] + 1</f>
        <v>45868.038888888892</v>
      </c>
      <c r="AB4983" s="7" t="str">
        <f>IF(data[[#This Row],[DeliveryDateTime]] &lt;= data[[#This Row],[SLADue]], "On Time", "Late")</f>
        <v>Late</v>
      </c>
    </row>
    <row r="4984" spans="1:28" x14ac:dyDescent="0.2">
      <c r="A4984" t="s">
        <v>5534</v>
      </c>
      <c r="B4984" t="s">
        <v>19</v>
      </c>
      <c r="C4984" t="s">
        <v>117</v>
      </c>
      <c r="D4984" t="s">
        <v>118</v>
      </c>
      <c r="E4984" s="5">
        <v>68.78</v>
      </c>
      <c r="F4984" t="s">
        <v>182</v>
      </c>
      <c r="G4984">
        <v>1</v>
      </c>
      <c r="H4984" s="1">
        <v>45691</v>
      </c>
      <c r="I4984" s="1" t="str">
        <f>TEXT(data[[#This Row],[OrderDate]],"mmm")</f>
        <v>Feb</v>
      </c>
      <c r="J4984" s="6">
        <v>0.71597222222222223</v>
      </c>
      <c r="K4984" s="6" t="str">
        <f>TEXT(data[[#This Row],[OrderTime]],"h")</f>
        <v>17</v>
      </c>
      <c r="L4984" s="1">
        <v>45693</v>
      </c>
      <c r="M4984" s="6">
        <v>0.84097222222222223</v>
      </c>
      <c r="N4984" t="s">
        <v>175</v>
      </c>
      <c r="O4984" t="s">
        <v>488</v>
      </c>
      <c r="P4984" t="s">
        <v>25</v>
      </c>
      <c r="Q4984" t="s">
        <v>26</v>
      </c>
      <c r="R4984" t="s">
        <v>66</v>
      </c>
      <c r="S4984" t="s">
        <v>105</v>
      </c>
      <c r="T4984" t="s">
        <v>29</v>
      </c>
      <c r="U4984" t="s">
        <v>67</v>
      </c>
      <c r="V4984" s="5">
        <f>data[[#This Row],[PriceUSD]]*data[[#This Row],[Quantity]]</f>
        <v>68.78</v>
      </c>
      <c r="W4984" s="7">
        <f>data[[#This Row],[OrderDate]] + TIME(VALUE(LEFT(data[[#This Row],[OrderTime]],2)), VALUE(RIGHT(data[[#This Row],[OrderTime]],2)), 0)</f>
        <v>45691.015277777777</v>
      </c>
      <c r="X4984" s="7">
        <f>_xlfn.MINIFS(data[OrderDateTime], data[CustomerName], data[[#This Row],[CustomerName]])</f>
        <v>45556.046527777777</v>
      </c>
      <c r="Y4984" t="str">
        <f>IF(data[[#This Row],[OrderDateTime]]=data[[#This Row],[FirstOrderDateTime]], "New", "Returning")</f>
        <v>Returning</v>
      </c>
      <c r="Z4984" s="7">
        <f>data[[#This Row],[DeliveryDate]] + data[[#This Row],[DeliveryTime]]</f>
        <v>45693.84097222222</v>
      </c>
      <c r="AA4984" s="7">
        <f>data[[#This Row],[OrderDateTime]] + 1</f>
        <v>45692.015277777777</v>
      </c>
      <c r="AB4984" s="7" t="str">
        <f>IF(data[[#This Row],[DeliveryDateTime]] &lt;= data[[#This Row],[SLADue]], "On Time", "Late")</f>
        <v>Late</v>
      </c>
    </row>
    <row r="4985" spans="1:28" x14ac:dyDescent="0.2">
      <c r="A4985" t="s">
        <v>5535</v>
      </c>
      <c r="B4985" t="s">
        <v>19</v>
      </c>
      <c r="C4985" t="s">
        <v>61</v>
      </c>
      <c r="D4985" t="s">
        <v>62</v>
      </c>
      <c r="E4985" s="5">
        <v>149.56</v>
      </c>
      <c r="F4985" t="s">
        <v>94</v>
      </c>
      <c r="G4985">
        <v>3</v>
      </c>
      <c r="H4985" s="1">
        <v>45688</v>
      </c>
      <c r="I4985" s="1" t="str">
        <f>TEXT(data[[#This Row],[OrderDate]],"mmm")</f>
        <v>Jan</v>
      </c>
      <c r="J4985" s="6">
        <v>0.5083333333333333</v>
      </c>
      <c r="K4985" s="6" t="str">
        <f>TEXT(data[[#This Row],[OrderTime]],"h")</f>
        <v>12</v>
      </c>
      <c r="L4985" s="1">
        <v>45689</v>
      </c>
      <c r="M4985" s="6">
        <v>0.67500000000000004</v>
      </c>
      <c r="N4985" t="s">
        <v>292</v>
      </c>
      <c r="O4985" t="s">
        <v>272</v>
      </c>
      <c r="P4985" t="s">
        <v>77</v>
      </c>
      <c r="Q4985" t="s">
        <v>26</v>
      </c>
      <c r="R4985" t="s">
        <v>66</v>
      </c>
      <c r="S4985" t="s">
        <v>28</v>
      </c>
      <c r="T4985" t="s">
        <v>59</v>
      </c>
      <c r="U4985" t="s">
        <v>30</v>
      </c>
      <c r="V4985" s="5">
        <f>data[[#This Row],[PriceUSD]]*data[[#This Row],[Quantity]]</f>
        <v>448.68</v>
      </c>
      <c r="W4985" s="7">
        <f>data[[#This Row],[OrderDate]] + TIME(VALUE(LEFT(data[[#This Row],[OrderTime]],2)), VALUE(RIGHT(data[[#This Row],[OrderTime]],2)), 0)</f>
        <v>45688.022916666669</v>
      </c>
      <c r="X4985" s="7">
        <f>_xlfn.MINIFS(data[OrderDateTime], data[CustomerName], data[[#This Row],[CustomerName]])</f>
        <v>45507.017361111109</v>
      </c>
      <c r="Y4985" t="str">
        <f>IF(data[[#This Row],[OrderDateTime]]=data[[#This Row],[FirstOrderDateTime]], "New", "Returning")</f>
        <v>Returning</v>
      </c>
      <c r="Z4985" s="7">
        <f>data[[#This Row],[DeliveryDate]] + data[[#This Row],[DeliveryTime]]</f>
        <v>45689.675000000003</v>
      </c>
      <c r="AA4985" s="7">
        <f>data[[#This Row],[OrderDateTime]] + 1</f>
        <v>45689.022916666669</v>
      </c>
      <c r="AB4985" s="7" t="str">
        <f>IF(data[[#This Row],[DeliveryDateTime]] &lt;= data[[#This Row],[SLADue]], "On Time", "Late")</f>
        <v>Late</v>
      </c>
    </row>
    <row r="4986" spans="1:28" x14ac:dyDescent="0.2">
      <c r="A4986" t="s">
        <v>5536</v>
      </c>
      <c r="B4986" t="s">
        <v>19</v>
      </c>
      <c r="C4986" t="s">
        <v>117</v>
      </c>
      <c r="D4986" t="s">
        <v>118</v>
      </c>
      <c r="E4986" s="5">
        <v>78.959999999999994</v>
      </c>
      <c r="F4986" t="s">
        <v>182</v>
      </c>
      <c r="G4986">
        <v>1</v>
      </c>
      <c r="H4986" s="1">
        <v>45644</v>
      </c>
      <c r="I4986" s="1" t="str">
        <f>TEXT(data[[#This Row],[OrderDate]],"mmm")</f>
        <v>Dec</v>
      </c>
      <c r="J4986" s="6">
        <v>0.85902777777777772</v>
      </c>
      <c r="K4986" s="6" t="str">
        <f>TEXT(data[[#This Row],[OrderTime]],"h")</f>
        <v>20</v>
      </c>
      <c r="L4986" s="1">
        <v>45645</v>
      </c>
      <c r="M4986" s="6">
        <v>0.87291666666666667</v>
      </c>
      <c r="N4986" t="s">
        <v>163</v>
      </c>
      <c r="O4986" t="s">
        <v>762</v>
      </c>
      <c r="P4986" t="s">
        <v>77</v>
      </c>
      <c r="Q4986" t="s">
        <v>53</v>
      </c>
      <c r="R4986" t="s">
        <v>66</v>
      </c>
      <c r="S4986" t="s">
        <v>28</v>
      </c>
      <c r="T4986" t="s">
        <v>38</v>
      </c>
      <c r="U4986" t="s">
        <v>30</v>
      </c>
      <c r="V4986" s="5">
        <f>data[[#This Row],[PriceUSD]]*data[[#This Row],[Quantity]]</f>
        <v>78.959999999999994</v>
      </c>
      <c r="W4986" s="7">
        <f>data[[#This Row],[OrderDate]] + TIME(VALUE(LEFT(data[[#This Row],[OrderTime]],2)), VALUE(RIGHT(data[[#This Row],[OrderTime]],2)), 0)</f>
        <v>45644.054166666669</v>
      </c>
      <c r="X4986" s="7">
        <f>_xlfn.MINIFS(data[OrderDateTime], data[CustomerName], data[[#This Row],[CustomerName]])</f>
        <v>45505.046527777777</v>
      </c>
      <c r="Y4986" t="str">
        <f>IF(data[[#This Row],[OrderDateTime]]=data[[#This Row],[FirstOrderDateTime]], "New", "Returning")</f>
        <v>Returning</v>
      </c>
      <c r="Z4986" s="7">
        <f>data[[#This Row],[DeliveryDate]] + data[[#This Row],[DeliveryTime]]</f>
        <v>45645.872916666667</v>
      </c>
      <c r="AA4986" s="7">
        <f>data[[#This Row],[OrderDateTime]] + 1</f>
        <v>45645.054166666669</v>
      </c>
      <c r="AB4986" s="7" t="str">
        <f>IF(data[[#This Row],[DeliveryDateTime]] &lt;= data[[#This Row],[SLADue]], "On Time", "Late")</f>
        <v>Late</v>
      </c>
    </row>
    <row r="4987" spans="1:28" x14ac:dyDescent="0.2">
      <c r="A4987" t="s">
        <v>5537</v>
      </c>
      <c r="B4987" t="s">
        <v>19</v>
      </c>
      <c r="C4987" t="s">
        <v>85</v>
      </c>
      <c r="D4987" t="s">
        <v>86</v>
      </c>
      <c r="E4987" s="5">
        <v>59.8</v>
      </c>
      <c r="F4987" t="s">
        <v>87</v>
      </c>
      <c r="G4987">
        <v>1</v>
      </c>
      <c r="H4987" s="1">
        <v>45514</v>
      </c>
      <c r="I4987" s="1" t="str">
        <f>TEXT(data[[#This Row],[OrderDate]],"mmm")</f>
        <v>Aug</v>
      </c>
      <c r="J4987" s="6">
        <v>0.47013888888888888</v>
      </c>
      <c r="K4987" s="6" t="str">
        <f>TEXT(data[[#This Row],[OrderTime]],"h")</f>
        <v>11</v>
      </c>
      <c r="L4987" s="1">
        <v>45514</v>
      </c>
      <c r="M4987" s="6">
        <v>0.76180555555555551</v>
      </c>
      <c r="N4987" t="s">
        <v>148</v>
      </c>
      <c r="O4987" t="s">
        <v>547</v>
      </c>
      <c r="P4987" t="s">
        <v>25</v>
      </c>
      <c r="Q4987" t="s">
        <v>53</v>
      </c>
      <c r="R4987" t="s">
        <v>90</v>
      </c>
      <c r="S4987" t="s">
        <v>47</v>
      </c>
      <c r="T4987" t="s">
        <v>106</v>
      </c>
      <c r="U4987" t="s">
        <v>30</v>
      </c>
      <c r="V4987" s="5">
        <f>data[[#This Row],[PriceUSD]]*data[[#This Row],[Quantity]]</f>
        <v>59.8</v>
      </c>
      <c r="W4987" s="7">
        <f>data[[#This Row],[OrderDate]] + TIME(VALUE(LEFT(data[[#This Row],[OrderTime]],2)), VALUE(RIGHT(data[[#This Row],[OrderTime]],2)), 0)</f>
        <v>45514.061805555553</v>
      </c>
      <c r="X4987" s="7">
        <f>_xlfn.MINIFS(data[OrderDateTime], data[CustomerName], data[[#This Row],[CustomerName]])</f>
        <v>45506.022916666669</v>
      </c>
      <c r="Y4987" t="str">
        <f>IF(data[[#This Row],[OrderDateTime]]=data[[#This Row],[FirstOrderDateTime]], "New", "Returning")</f>
        <v>Returning</v>
      </c>
      <c r="Z4987" s="7">
        <f>data[[#This Row],[DeliveryDate]] + data[[#This Row],[DeliveryTime]]</f>
        <v>45514.761805555558</v>
      </c>
      <c r="AA4987" s="7">
        <f>data[[#This Row],[OrderDateTime]] + 1</f>
        <v>45515.061805555553</v>
      </c>
      <c r="AB4987" s="7" t="str">
        <f>IF(data[[#This Row],[DeliveryDateTime]] &lt;= data[[#This Row],[SLADue]], "On Time", "Late")</f>
        <v>On Time</v>
      </c>
    </row>
    <row r="4988" spans="1:28" x14ac:dyDescent="0.2">
      <c r="A4988" t="s">
        <v>5538</v>
      </c>
      <c r="B4988" t="s">
        <v>19</v>
      </c>
      <c r="C4988" t="s">
        <v>61</v>
      </c>
      <c r="D4988" t="s">
        <v>62</v>
      </c>
      <c r="E4988" s="5">
        <v>132.71</v>
      </c>
      <c r="F4988" t="s">
        <v>63</v>
      </c>
      <c r="G4988">
        <v>3</v>
      </c>
      <c r="H4988" s="1">
        <v>45826</v>
      </c>
      <c r="I4988" s="1" t="str">
        <f>TEXT(data[[#This Row],[OrderDate]],"mmm")</f>
        <v>Jun</v>
      </c>
      <c r="J4988" s="6">
        <v>0.77361111111111114</v>
      </c>
      <c r="K4988" s="6" t="str">
        <f>TEXT(data[[#This Row],[OrderTime]],"h")</f>
        <v>18</v>
      </c>
      <c r="L4988" s="1">
        <v>45828</v>
      </c>
      <c r="M4988" s="6">
        <v>0.55138888888888893</v>
      </c>
      <c r="N4988" t="s">
        <v>148</v>
      </c>
      <c r="O4988" t="s">
        <v>408</v>
      </c>
      <c r="P4988" t="s">
        <v>25</v>
      </c>
      <c r="Q4988" t="s">
        <v>26</v>
      </c>
      <c r="R4988" t="s">
        <v>66</v>
      </c>
      <c r="S4988" t="s">
        <v>105</v>
      </c>
      <c r="T4988" t="s">
        <v>143</v>
      </c>
      <c r="U4988" t="s">
        <v>39</v>
      </c>
      <c r="V4988" s="5">
        <f>data[[#This Row],[PriceUSD]]*data[[#This Row],[Quantity]]</f>
        <v>398.13</v>
      </c>
      <c r="W4988" s="7">
        <f>data[[#This Row],[OrderDate]] + TIME(VALUE(LEFT(data[[#This Row],[OrderTime]],2)), VALUE(RIGHT(data[[#This Row],[OrderTime]],2)), 0)</f>
        <v>45826.007638888892</v>
      </c>
      <c r="X4988" s="7">
        <f>_xlfn.MINIFS(data[OrderDateTime], data[CustomerName], data[[#This Row],[CustomerName]])</f>
        <v>45510.061805555553</v>
      </c>
      <c r="Y4988" t="str">
        <f>IF(data[[#This Row],[OrderDateTime]]=data[[#This Row],[FirstOrderDateTime]], "New", "Returning")</f>
        <v>Returning</v>
      </c>
      <c r="Z4988" s="7">
        <f>data[[#This Row],[DeliveryDate]] + data[[#This Row],[DeliveryTime]]</f>
        <v>45828.551388888889</v>
      </c>
      <c r="AA4988" s="7">
        <f>data[[#This Row],[OrderDateTime]] + 1</f>
        <v>45827.007638888892</v>
      </c>
      <c r="AB4988" s="7" t="str">
        <f>IF(data[[#This Row],[DeliveryDateTime]] &lt;= data[[#This Row],[SLADue]], "On Time", "Late")</f>
        <v>Late</v>
      </c>
    </row>
    <row r="4989" spans="1:28" x14ac:dyDescent="0.2">
      <c r="A4989" t="s">
        <v>5539</v>
      </c>
      <c r="B4989" t="s">
        <v>19</v>
      </c>
      <c r="C4989" t="s">
        <v>69</v>
      </c>
      <c r="D4989" t="s">
        <v>70</v>
      </c>
      <c r="E4989" s="5">
        <v>54.91</v>
      </c>
      <c r="F4989" t="s">
        <v>51</v>
      </c>
      <c r="G4989">
        <v>1</v>
      </c>
      <c r="H4989" s="1">
        <v>45649</v>
      </c>
      <c r="I4989" s="1" t="str">
        <f>TEXT(data[[#This Row],[OrderDate]],"mmm")</f>
        <v>Dec</v>
      </c>
      <c r="J4989" s="6">
        <v>0.61458333333333337</v>
      </c>
      <c r="K4989" s="6" t="str">
        <f>TEXT(data[[#This Row],[OrderTime]],"h")</f>
        <v>14</v>
      </c>
      <c r="L4989" s="1">
        <v>45650</v>
      </c>
      <c r="M4989" s="6">
        <v>0.65625</v>
      </c>
      <c r="N4989" t="s">
        <v>292</v>
      </c>
      <c r="O4989" t="s">
        <v>239</v>
      </c>
      <c r="P4989" t="s">
        <v>77</v>
      </c>
      <c r="Q4989" t="s">
        <v>26</v>
      </c>
      <c r="R4989" t="s">
        <v>37</v>
      </c>
      <c r="S4989" t="s">
        <v>28</v>
      </c>
      <c r="T4989" t="s">
        <v>115</v>
      </c>
      <c r="U4989" t="s">
        <v>30</v>
      </c>
      <c r="V4989" s="5">
        <f>data[[#This Row],[PriceUSD]]*data[[#This Row],[Quantity]]</f>
        <v>54.91</v>
      </c>
      <c r="W4989" s="7">
        <f>data[[#This Row],[OrderDate]] + TIME(VALUE(LEFT(data[[#This Row],[OrderTime]],2)), VALUE(RIGHT(data[[#This Row],[OrderTime]],2)), 0)</f>
        <v>45649.022916666669</v>
      </c>
      <c r="X4989" s="7">
        <f>_xlfn.MINIFS(data[OrderDateTime], data[CustomerName], data[[#This Row],[CustomerName]])</f>
        <v>45547.030555555553</v>
      </c>
      <c r="Y4989" t="str">
        <f>IF(data[[#This Row],[OrderDateTime]]=data[[#This Row],[FirstOrderDateTime]], "New", "Returning")</f>
        <v>Returning</v>
      </c>
      <c r="Z4989" s="7">
        <f>data[[#This Row],[DeliveryDate]] + data[[#This Row],[DeliveryTime]]</f>
        <v>45650.65625</v>
      </c>
      <c r="AA4989" s="7">
        <f>data[[#This Row],[OrderDateTime]] + 1</f>
        <v>45650.022916666669</v>
      </c>
      <c r="AB4989" s="7" t="str">
        <f>IF(data[[#This Row],[DeliveryDateTime]] &lt;= data[[#This Row],[SLADue]], "On Time", "Late")</f>
        <v>Late</v>
      </c>
    </row>
    <row r="4990" spans="1:28" x14ac:dyDescent="0.2">
      <c r="A4990" t="s">
        <v>5540</v>
      </c>
      <c r="B4990" t="s">
        <v>19</v>
      </c>
      <c r="C4990" t="s">
        <v>126</v>
      </c>
      <c r="D4990" t="s">
        <v>127</v>
      </c>
      <c r="E4990" s="5">
        <v>22.52</v>
      </c>
      <c r="F4990" t="s">
        <v>56</v>
      </c>
      <c r="G4990">
        <v>1</v>
      </c>
      <c r="H4990" s="1">
        <v>45866</v>
      </c>
      <c r="I4990" s="1" t="str">
        <f>TEXT(data[[#This Row],[OrderDate]],"mmm")</f>
        <v>Jul</v>
      </c>
      <c r="J4990" s="6">
        <v>0.60138888888888886</v>
      </c>
      <c r="K4990" s="6" t="str">
        <f>TEXT(data[[#This Row],[OrderTime]],"h")</f>
        <v>14</v>
      </c>
      <c r="L4990" s="1">
        <v>45867</v>
      </c>
      <c r="M4990" s="6">
        <v>0.68472222222222223</v>
      </c>
      <c r="N4990" t="s">
        <v>213</v>
      </c>
      <c r="O4990" t="s">
        <v>446</v>
      </c>
      <c r="P4990" t="s">
        <v>36</v>
      </c>
      <c r="Q4990" t="s">
        <v>26</v>
      </c>
      <c r="R4990" t="s">
        <v>129</v>
      </c>
      <c r="S4990" t="s">
        <v>28</v>
      </c>
      <c r="T4990" t="s">
        <v>29</v>
      </c>
      <c r="U4990" t="s">
        <v>30</v>
      </c>
      <c r="V4990" s="5">
        <f>data[[#This Row],[PriceUSD]]*data[[#This Row],[Quantity]]</f>
        <v>22.52</v>
      </c>
      <c r="W4990" s="7">
        <f>data[[#This Row],[OrderDate]] + TIME(VALUE(LEFT(data[[#This Row],[OrderTime]],2)), VALUE(RIGHT(data[[#This Row],[OrderTime]],2)), 0)</f>
        <v>45866.061805555553</v>
      </c>
      <c r="X4990" s="7">
        <f>_xlfn.MINIFS(data[OrderDateTime], data[CustomerName], data[[#This Row],[CustomerName]])</f>
        <v>45509.015277777777</v>
      </c>
      <c r="Y4990" t="str">
        <f>IF(data[[#This Row],[OrderDateTime]]=data[[#This Row],[FirstOrderDateTime]], "New", "Returning")</f>
        <v>Returning</v>
      </c>
      <c r="Z4990" s="7">
        <f>data[[#This Row],[DeliveryDate]] + data[[#This Row],[DeliveryTime]]</f>
        <v>45867.68472222222</v>
      </c>
      <c r="AA4990" s="7">
        <f>data[[#This Row],[OrderDateTime]] + 1</f>
        <v>45867.061805555553</v>
      </c>
      <c r="AB4990" s="7" t="str">
        <f>IF(data[[#This Row],[DeliveryDateTime]] &lt;= data[[#This Row],[SLADue]], "On Time", "Late")</f>
        <v>Late</v>
      </c>
    </row>
    <row r="4991" spans="1:28" x14ac:dyDescent="0.2">
      <c r="A4991" t="s">
        <v>5541</v>
      </c>
      <c r="B4991" t="s">
        <v>19</v>
      </c>
      <c r="C4991" t="s">
        <v>258</v>
      </c>
      <c r="D4991" t="s">
        <v>259</v>
      </c>
      <c r="E4991" s="5">
        <v>122.39</v>
      </c>
      <c r="F4991" t="s">
        <v>51</v>
      </c>
      <c r="G4991">
        <v>1</v>
      </c>
      <c r="H4991" s="1">
        <v>45568</v>
      </c>
      <c r="I4991" s="1" t="str">
        <f>TEXT(data[[#This Row],[OrderDate]],"mmm")</f>
        <v>Oct</v>
      </c>
      <c r="J4991" s="6">
        <v>0.52152777777777781</v>
      </c>
      <c r="K4991" s="6" t="str">
        <f>TEXT(data[[#This Row],[OrderTime]],"h")</f>
        <v>12</v>
      </c>
      <c r="L4991" s="1">
        <v>45569</v>
      </c>
      <c r="M4991" s="6">
        <v>0.56319444444444444</v>
      </c>
      <c r="N4991" t="s">
        <v>112</v>
      </c>
      <c r="O4991" t="s">
        <v>1196</v>
      </c>
      <c r="P4991" t="s">
        <v>36</v>
      </c>
      <c r="Q4991" t="s">
        <v>26</v>
      </c>
      <c r="R4991" t="s">
        <v>261</v>
      </c>
      <c r="S4991" t="s">
        <v>28</v>
      </c>
      <c r="T4991" t="s">
        <v>29</v>
      </c>
      <c r="U4991" t="s">
        <v>30</v>
      </c>
      <c r="V4991" s="5">
        <f>data[[#This Row],[PriceUSD]]*data[[#This Row],[Quantity]]</f>
        <v>122.39</v>
      </c>
      <c r="W4991" s="7">
        <f>data[[#This Row],[OrderDate]] + TIME(VALUE(LEFT(data[[#This Row],[OrderTime]],2)), VALUE(RIGHT(data[[#This Row],[OrderTime]],2)), 0)</f>
        <v>45568.054166666669</v>
      </c>
      <c r="X4991" s="7">
        <f>_xlfn.MINIFS(data[OrderDateTime], data[CustomerName], data[[#This Row],[CustomerName]])</f>
        <v>45509.015277777777</v>
      </c>
      <c r="Y4991" t="str">
        <f>IF(data[[#This Row],[OrderDateTime]]=data[[#This Row],[FirstOrderDateTime]], "New", "Returning")</f>
        <v>Returning</v>
      </c>
      <c r="Z4991" s="7">
        <f>data[[#This Row],[DeliveryDate]] + data[[#This Row],[DeliveryTime]]</f>
        <v>45569.563194444447</v>
      </c>
      <c r="AA4991" s="7">
        <f>data[[#This Row],[OrderDateTime]] + 1</f>
        <v>45569.054166666669</v>
      </c>
      <c r="AB4991" s="7" t="str">
        <f>IF(data[[#This Row],[DeliveryDateTime]] &lt;= data[[#This Row],[SLADue]], "On Time", "Late")</f>
        <v>Late</v>
      </c>
    </row>
    <row r="4992" spans="1:28" x14ac:dyDescent="0.2">
      <c r="A4992" t="s">
        <v>5542</v>
      </c>
      <c r="B4992" t="s">
        <v>19</v>
      </c>
      <c r="C4992" t="s">
        <v>92</v>
      </c>
      <c r="D4992" t="s">
        <v>93</v>
      </c>
      <c r="E4992" s="5">
        <v>82.78</v>
      </c>
      <c r="F4992" t="s">
        <v>81</v>
      </c>
      <c r="G4992">
        <v>1</v>
      </c>
      <c r="H4992" s="1">
        <v>45523</v>
      </c>
      <c r="I4992" s="1" t="str">
        <f>TEXT(data[[#This Row],[OrderDate]],"mmm")</f>
        <v>Aug</v>
      </c>
      <c r="J4992" s="6">
        <v>0.37986111111111109</v>
      </c>
      <c r="K4992" s="6" t="str">
        <f>TEXT(data[[#This Row],[OrderTime]],"h")</f>
        <v>9</v>
      </c>
      <c r="L4992" s="1">
        <v>45523</v>
      </c>
      <c r="M4992" s="6">
        <v>0.67152777777777772</v>
      </c>
      <c r="N4992" t="s">
        <v>434</v>
      </c>
      <c r="O4992" t="s">
        <v>674</v>
      </c>
      <c r="P4992" t="s">
        <v>234</v>
      </c>
      <c r="Q4992" t="s">
        <v>26</v>
      </c>
      <c r="R4992" t="s">
        <v>66</v>
      </c>
      <c r="S4992" t="s">
        <v>47</v>
      </c>
      <c r="T4992" t="s">
        <v>38</v>
      </c>
      <c r="U4992" t="s">
        <v>67</v>
      </c>
      <c r="V4992" s="5">
        <f>data[[#This Row],[PriceUSD]]*data[[#This Row],[Quantity]]</f>
        <v>82.78</v>
      </c>
      <c r="W4992" s="7">
        <f>data[[#This Row],[OrderDate]] + TIME(VALUE(LEFT(data[[#This Row],[OrderTime]],2)), VALUE(RIGHT(data[[#This Row],[OrderTime]],2)), 0)</f>
        <v>45523.007638888892</v>
      </c>
      <c r="X4992" s="7">
        <f>_xlfn.MINIFS(data[OrderDateTime], data[CustomerName], data[[#This Row],[CustomerName]])</f>
        <v>45523.007638888892</v>
      </c>
      <c r="Y4992" t="str">
        <f>IF(data[[#This Row],[OrderDateTime]]=data[[#This Row],[FirstOrderDateTime]], "New", "Returning")</f>
        <v>New</v>
      </c>
      <c r="Z4992" s="7">
        <f>data[[#This Row],[DeliveryDate]] + data[[#This Row],[DeliveryTime]]</f>
        <v>45523.671527777777</v>
      </c>
      <c r="AA4992" s="7">
        <f>data[[#This Row],[OrderDateTime]] + 1</f>
        <v>45524.007638888892</v>
      </c>
      <c r="AB4992" s="7" t="str">
        <f>IF(data[[#This Row],[DeliveryDateTime]] &lt;= data[[#This Row],[SLADue]], "On Time", "Late")</f>
        <v>On Time</v>
      </c>
    </row>
    <row r="4993" spans="1:28" x14ac:dyDescent="0.2">
      <c r="A4993" t="s">
        <v>5543</v>
      </c>
      <c r="B4993" t="s">
        <v>19</v>
      </c>
      <c r="C4993" t="s">
        <v>69</v>
      </c>
      <c r="D4993" t="s">
        <v>70</v>
      </c>
      <c r="E4993" s="5">
        <v>55.55</v>
      </c>
      <c r="F4993" t="s">
        <v>56</v>
      </c>
      <c r="G4993">
        <v>2</v>
      </c>
      <c r="H4993" s="1">
        <v>45795</v>
      </c>
      <c r="I4993" s="1" t="str">
        <f>TEXT(data[[#This Row],[OrderDate]],"mmm")</f>
        <v>May</v>
      </c>
      <c r="J4993" s="6">
        <v>0.76597222222222228</v>
      </c>
      <c r="K4993" s="6" t="str">
        <f>TEXT(data[[#This Row],[OrderTime]],"h")</f>
        <v>18</v>
      </c>
      <c r="L4993" s="1">
        <v>45796</v>
      </c>
      <c r="M4993" s="6">
        <v>0.63680555555555551</v>
      </c>
      <c r="N4993" t="s">
        <v>292</v>
      </c>
      <c r="O4993" t="s">
        <v>738</v>
      </c>
      <c r="P4993" t="s">
        <v>77</v>
      </c>
      <c r="Q4993" t="s">
        <v>26</v>
      </c>
      <c r="R4993" t="s">
        <v>37</v>
      </c>
      <c r="S4993" t="s">
        <v>28</v>
      </c>
      <c r="T4993" t="s">
        <v>29</v>
      </c>
      <c r="U4993" t="s">
        <v>39</v>
      </c>
      <c r="V4993" s="5">
        <f>data[[#This Row],[PriceUSD]]*data[[#This Row],[Quantity]]</f>
        <v>111.1</v>
      </c>
      <c r="W4993" s="7">
        <f>data[[#This Row],[OrderDate]] + TIME(VALUE(LEFT(data[[#This Row],[OrderTime]],2)), VALUE(RIGHT(data[[#This Row],[OrderTime]],2)), 0)</f>
        <v>45795.015277777777</v>
      </c>
      <c r="X4993" s="7">
        <f>_xlfn.MINIFS(data[OrderDateTime], data[CustomerName], data[[#This Row],[CustomerName]])</f>
        <v>45507.052083333336</v>
      </c>
      <c r="Y4993" t="str">
        <f>IF(data[[#This Row],[OrderDateTime]]=data[[#This Row],[FirstOrderDateTime]], "New", "Returning")</f>
        <v>Returning</v>
      </c>
      <c r="Z4993" s="7">
        <f>data[[#This Row],[DeliveryDate]] + data[[#This Row],[DeliveryTime]]</f>
        <v>45796.636805555558</v>
      </c>
      <c r="AA4993" s="7">
        <f>data[[#This Row],[OrderDateTime]] + 1</f>
        <v>45796.015277777777</v>
      </c>
      <c r="AB4993" s="7" t="str">
        <f>IF(data[[#This Row],[DeliveryDateTime]] &lt;= data[[#This Row],[SLADue]], "On Time", "Late")</f>
        <v>Late</v>
      </c>
    </row>
    <row r="4994" spans="1:28" x14ac:dyDescent="0.2">
      <c r="A4994" t="s">
        <v>5544</v>
      </c>
      <c r="B4994" t="s">
        <v>19</v>
      </c>
      <c r="C4994" t="s">
        <v>92</v>
      </c>
      <c r="D4994" t="s">
        <v>93</v>
      </c>
      <c r="E4994" s="5">
        <v>87.6</v>
      </c>
      <c r="F4994" t="s">
        <v>94</v>
      </c>
      <c r="G4994">
        <v>8</v>
      </c>
      <c r="H4994" s="1">
        <v>45681</v>
      </c>
      <c r="I4994" s="1" t="str">
        <f>TEXT(data[[#This Row],[OrderDate]],"mmm")</f>
        <v>Jan</v>
      </c>
      <c r="J4994" s="6">
        <v>0.68333333333333335</v>
      </c>
      <c r="K4994" s="6" t="str">
        <f>TEXT(data[[#This Row],[OrderTime]],"h")</f>
        <v>16</v>
      </c>
      <c r="L4994" s="1">
        <v>45682</v>
      </c>
      <c r="M4994" s="6">
        <v>0.80833333333333335</v>
      </c>
      <c r="N4994" t="s">
        <v>292</v>
      </c>
      <c r="O4994" t="s">
        <v>2071</v>
      </c>
      <c r="P4994" t="s">
        <v>77</v>
      </c>
      <c r="Q4994" t="s">
        <v>53</v>
      </c>
      <c r="R4994" t="s">
        <v>66</v>
      </c>
      <c r="S4994" t="s">
        <v>28</v>
      </c>
      <c r="T4994" t="s">
        <v>38</v>
      </c>
      <c r="U4994" t="s">
        <v>30</v>
      </c>
      <c r="V4994" s="5">
        <f>data[[#This Row],[PriceUSD]]*data[[#This Row],[Quantity]]</f>
        <v>700.8</v>
      </c>
      <c r="W4994" s="7">
        <f>data[[#This Row],[OrderDate]] + TIME(VALUE(LEFT(data[[#This Row],[OrderTime]],2)), VALUE(RIGHT(data[[#This Row],[OrderTime]],2)), 0)</f>
        <v>45681.022916666669</v>
      </c>
      <c r="X4994" s="7">
        <f>_xlfn.MINIFS(data[OrderDateTime], data[CustomerName], data[[#This Row],[CustomerName]])</f>
        <v>45527.038888888892</v>
      </c>
      <c r="Y4994" t="str">
        <f>IF(data[[#This Row],[OrderDateTime]]=data[[#This Row],[FirstOrderDateTime]], "New", "Returning")</f>
        <v>Returning</v>
      </c>
      <c r="Z4994" s="7">
        <f>data[[#This Row],[DeliveryDate]] + data[[#This Row],[DeliveryTime]]</f>
        <v>45682.808333333334</v>
      </c>
      <c r="AA4994" s="7">
        <f>data[[#This Row],[OrderDateTime]] + 1</f>
        <v>45682.022916666669</v>
      </c>
      <c r="AB4994" s="7" t="str">
        <f>IF(data[[#This Row],[DeliveryDateTime]] &lt;= data[[#This Row],[SLADue]], "On Time", "Late")</f>
        <v>Late</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55000-D03C-A842-B67A-B0F57AE06F0C}">
  <dimension ref="A3:I89"/>
  <sheetViews>
    <sheetView topLeftCell="A45" zoomScale="150" zoomScaleNormal="150" workbookViewId="0">
      <selection activeCell="C58" sqref="C58:D60"/>
    </sheetView>
  </sheetViews>
  <sheetFormatPr baseColWidth="10" defaultRowHeight="16" x14ac:dyDescent="0.2"/>
  <cols>
    <col min="1" max="1" width="10" bestFit="1" customWidth="1"/>
    <col min="2" max="2" width="11.6640625" bestFit="1" customWidth="1"/>
    <col min="3" max="3" width="30.83203125" bestFit="1" customWidth="1"/>
    <col min="4" max="4" width="11.6640625" bestFit="1" customWidth="1"/>
    <col min="5" max="5" width="4.33203125" bestFit="1" customWidth="1"/>
    <col min="6" max="6" width="4.1640625" bestFit="1" customWidth="1"/>
    <col min="7" max="7" width="4.33203125" bestFit="1" customWidth="1"/>
    <col min="8" max="8" width="13.6640625" bestFit="1" customWidth="1"/>
    <col min="9" max="9" width="10" bestFit="1" customWidth="1"/>
    <col min="10" max="10" width="4.1640625" bestFit="1" customWidth="1"/>
    <col min="11" max="11" width="4.33203125" bestFit="1" customWidth="1"/>
    <col min="12" max="12" width="4.1640625" bestFit="1" customWidth="1"/>
    <col min="13" max="13" width="4.5" bestFit="1" customWidth="1"/>
    <col min="14" max="15" width="4.1640625" bestFit="1" customWidth="1"/>
    <col min="16" max="16" width="4.33203125" bestFit="1" customWidth="1"/>
    <col min="17" max="382" width="10.5" bestFit="1" customWidth="1"/>
  </cols>
  <sheetData>
    <row r="3" spans="1:4" x14ac:dyDescent="0.2">
      <c r="A3" t="s">
        <v>5549</v>
      </c>
    </row>
    <row r="4" spans="1:4" x14ac:dyDescent="0.2">
      <c r="A4" s="5">
        <v>514081.74000000028</v>
      </c>
    </row>
    <row r="6" spans="1:4" x14ac:dyDescent="0.2">
      <c r="A6" t="s">
        <v>5550</v>
      </c>
    </row>
    <row r="7" spans="1:4" x14ac:dyDescent="0.2">
      <c r="A7" s="5">
        <v>102.96049268976573</v>
      </c>
    </row>
    <row r="9" spans="1:4" x14ac:dyDescent="0.2">
      <c r="A9" t="s">
        <v>5551</v>
      </c>
    </row>
    <row r="10" spans="1:4" x14ac:dyDescent="0.2">
      <c r="A10" s="4">
        <v>4993</v>
      </c>
    </row>
    <row r="11" spans="1:4" x14ac:dyDescent="0.2">
      <c r="C11" s="2" t="s">
        <v>4</v>
      </c>
      <c r="D11" t="s">
        <v>5549</v>
      </c>
    </row>
    <row r="12" spans="1:4" x14ac:dyDescent="0.2">
      <c r="C12" s="3" t="s">
        <v>94</v>
      </c>
      <c r="D12" s="5">
        <v>157217.63999999987</v>
      </c>
    </row>
    <row r="13" spans="1:4" x14ac:dyDescent="0.2">
      <c r="C13" s="3" t="s">
        <v>63</v>
      </c>
      <c r="D13" s="5">
        <v>83800.009999999995</v>
      </c>
    </row>
    <row r="14" spans="1:4" x14ac:dyDescent="0.2">
      <c r="C14" s="3" t="s">
        <v>182</v>
      </c>
      <c r="D14" s="5">
        <v>43912.639999999999</v>
      </c>
    </row>
    <row r="15" spans="1:4" x14ac:dyDescent="0.2">
      <c r="C15" s="3" t="s">
        <v>51</v>
      </c>
      <c r="D15" s="5">
        <v>33748.039999999979</v>
      </c>
    </row>
    <row r="16" spans="1:4" x14ac:dyDescent="0.2">
      <c r="C16" s="3" t="s">
        <v>119</v>
      </c>
      <c r="D16" s="5">
        <v>31672.289999999972</v>
      </c>
    </row>
    <row r="19" spans="3:9" x14ac:dyDescent="0.2">
      <c r="H19" s="2" t="s">
        <v>5553</v>
      </c>
      <c r="I19" t="s">
        <v>5549</v>
      </c>
    </row>
    <row r="20" spans="3:9" x14ac:dyDescent="0.2">
      <c r="H20" s="3" t="s">
        <v>25</v>
      </c>
      <c r="I20" s="5">
        <v>235884.54999999964</v>
      </c>
    </row>
    <row r="21" spans="3:9" x14ac:dyDescent="0.2">
      <c r="H21" s="3" t="s">
        <v>36</v>
      </c>
      <c r="I21" s="5">
        <v>122199.2</v>
      </c>
    </row>
    <row r="22" spans="3:9" x14ac:dyDescent="0.2">
      <c r="H22" s="3" t="s">
        <v>77</v>
      </c>
      <c r="I22" s="5">
        <v>76149.300000000047</v>
      </c>
    </row>
    <row r="23" spans="3:9" x14ac:dyDescent="0.2">
      <c r="H23" s="3" t="s">
        <v>202</v>
      </c>
      <c r="I23" s="5">
        <v>24740.989999999994</v>
      </c>
    </row>
    <row r="24" spans="3:9" x14ac:dyDescent="0.2">
      <c r="H24" s="3" t="s">
        <v>180</v>
      </c>
      <c r="I24" s="5">
        <v>16945.009999999998</v>
      </c>
    </row>
    <row r="25" spans="3:9" x14ac:dyDescent="0.2">
      <c r="H25" s="3" t="s">
        <v>133</v>
      </c>
      <c r="I25" s="5">
        <v>13307.149999999994</v>
      </c>
    </row>
    <row r="26" spans="3:9" x14ac:dyDescent="0.2">
      <c r="H26" s="3" t="s">
        <v>234</v>
      </c>
      <c r="I26" s="5">
        <v>13266.539999999997</v>
      </c>
    </row>
    <row r="27" spans="3:9" x14ac:dyDescent="0.2">
      <c r="H27" s="3" t="s">
        <v>245</v>
      </c>
      <c r="I27" s="5">
        <v>11588.999999999998</v>
      </c>
    </row>
    <row r="32" spans="3:9" x14ac:dyDescent="0.2">
      <c r="C32" s="2" t="s">
        <v>5571</v>
      </c>
      <c r="D32" t="s">
        <v>5552</v>
      </c>
    </row>
    <row r="33" spans="3:4" x14ac:dyDescent="0.2">
      <c r="C33" s="3" t="s">
        <v>5557</v>
      </c>
      <c r="D33" s="8">
        <v>8.2114960945323459E-2</v>
      </c>
    </row>
    <row r="34" spans="3:4" x14ac:dyDescent="0.2">
      <c r="C34" s="3" t="s">
        <v>5558</v>
      </c>
      <c r="D34" s="8">
        <v>0.91788503905467655</v>
      </c>
    </row>
    <row r="37" spans="3:4" x14ac:dyDescent="0.2">
      <c r="C37" s="2" t="s">
        <v>13</v>
      </c>
      <c r="D37" t="s">
        <v>5552</v>
      </c>
    </row>
    <row r="38" spans="3:4" x14ac:dyDescent="0.2">
      <c r="C38" s="3" t="s">
        <v>53</v>
      </c>
      <c r="D38" s="8">
        <v>0.4808732225115161</v>
      </c>
    </row>
    <row r="39" spans="3:4" x14ac:dyDescent="0.2">
      <c r="C39" s="3" t="s">
        <v>26</v>
      </c>
      <c r="D39" s="8">
        <v>0.5191267774884839</v>
      </c>
    </row>
    <row r="42" spans="3:4" x14ac:dyDescent="0.2">
      <c r="C42" s="2" t="s">
        <v>16</v>
      </c>
      <c r="D42" t="s">
        <v>5546</v>
      </c>
    </row>
    <row r="43" spans="3:4" x14ac:dyDescent="0.2">
      <c r="C43" s="3" t="s">
        <v>38</v>
      </c>
      <c r="D43" s="5">
        <v>165663.56000000006</v>
      </c>
    </row>
    <row r="44" spans="3:4" x14ac:dyDescent="0.2">
      <c r="C44" s="3" t="s">
        <v>29</v>
      </c>
      <c r="D44" s="5">
        <v>151112.21</v>
      </c>
    </row>
    <row r="45" spans="3:4" x14ac:dyDescent="0.2">
      <c r="C45" s="3" t="s">
        <v>106</v>
      </c>
      <c r="D45" s="5">
        <v>61317.000000000022</v>
      </c>
    </row>
    <row r="46" spans="3:4" x14ac:dyDescent="0.2">
      <c r="C46" s="3" t="s">
        <v>136</v>
      </c>
      <c r="D46" s="5">
        <v>53073.950000000012</v>
      </c>
    </row>
    <row r="47" spans="3:4" x14ac:dyDescent="0.2">
      <c r="C47" s="3" t="s">
        <v>59</v>
      </c>
      <c r="D47" s="5">
        <v>46519.910000000011</v>
      </c>
    </row>
    <row r="48" spans="3:4" x14ac:dyDescent="0.2">
      <c r="C48" s="3" t="s">
        <v>115</v>
      </c>
      <c r="D48" s="5">
        <v>20553.87</v>
      </c>
    </row>
    <row r="49" spans="3:4" x14ac:dyDescent="0.2">
      <c r="C49" s="3" t="s">
        <v>143</v>
      </c>
      <c r="D49" s="5">
        <v>15841.24</v>
      </c>
    </row>
    <row r="52" spans="3:4" x14ac:dyDescent="0.2">
      <c r="C52" s="2" t="s">
        <v>5578</v>
      </c>
      <c r="D52" t="s">
        <v>5552</v>
      </c>
    </row>
    <row r="53" spans="3:4" x14ac:dyDescent="0.2">
      <c r="C53" s="3" t="s">
        <v>5576</v>
      </c>
      <c r="D53" s="8">
        <v>0.71500100140196277</v>
      </c>
    </row>
    <row r="54" spans="3:4" x14ac:dyDescent="0.2">
      <c r="C54" s="3" t="s">
        <v>5577</v>
      </c>
      <c r="D54" s="8">
        <v>0.28499899859803723</v>
      </c>
    </row>
    <row r="57" spans="3:4" x14ac:dyDescent="0.2">
      <c r="C57" s="2" t="s">
        <v>5579</v>
      </c>
      <c r="D57" t="s">
        <v>5552</v>
      </c>
    </row>
    <row r="58" spans="3:4" x14ac:dyDescent="0.2">
      <c r="C58" s="3" t="s">
        <v>28</v>
      </c>
      <c r="D58" s="4">
        <v>2813</v>
      </c>
    </row>
    <row r="59" spans="3:4" x14ac:dyDescent="0.2">
      <c r="C59" s="3" t="s">
        <v>47</v>
      </c>
      <c r="D59" s="4">
        <v>1423</v>
      </c>
    </row>
    <row r="60" spans="3:4" x14ac:dyDescent="0.2">
      <c r="C60" s="3" t="s">
        <v>105</v>
      </c>
      <c r="D60" s="4">
        <v>757</v>
      </c>
    </row>
    <row r="63" spans="3:4" x14ac:dyDescent="0.2">
      <c r="C63" s="2" t="s">
        <v>5580</v>
      </c>
      <c r="D63" t="s">
        <v>5546</v>
      </c>
    </row>
    <row r="64" spans="3:4" x14ac:dyDescent="0.2">
      <c r="C64" s="3" t="s">
        <v>30</v>
      </c>
      <c r="D64" s="8">
        <v>0.59457566028312914</v>
      </c>
    </row>
    <row r="65" spans="3:4" x14ac:dyDescent="0.2">
      <c r="C65" s="3" t="s">
        <v>39</v>
      </c>
      <c r="D65" s="8">
        <v>0.27864212800088972</v>
      </c>
    </row>
    <row r="66" spans="3:4" x14ac:dyDescent="0.2">
      <c r="C66" s="3" t="s">
        <v>67</v>
      </c>
      <c r="D66" s="8">
        <v>0.12678221171598122</v>
      </c>
    </row>
    <row r="69" spans="3:4" x14ac:dyDescent="0.2">
      <c r="C69" s="2" t="s">
        <v>5581</v>
      </c>
      <c r="D69" t="s">
        <v>5546</v>
      </c>
    </row>
    <row r="70" spans="3:4" x14ac:dyDescent="0.2">
      <c r="C70" s="3" t="s">
        <v>5564</v>
      </c>
      <c r="D70" s="5">
        <v>45360.270000000019</v>
      </c>
    </row>
    <row r="71" spans="3:4" x14ac:dyDescent="0.2">
      <c r="C71" s="3" t="s">
        <v>5565</v>
      </c>
      <c r="D71" s="5">
        <v>48814.680000000015</v>
      </c>
    </row>
    <row r="72" spans="3:4" x14ac:dyDescent="0.2">
      <c r="C72" s="3" t="s">
        <v>5566</v>
      </c>
      <c r="D72" s="5">
        <v>40246.029999999992</v>
      </c>
    </row>
    <row r="73" spans="3:4" x14ac:dyDescent="0.2">
      <c r="C73" s="3" t="s">
        <v>5567</v>
      </c>
      <c r="D73" s="5">
        <v>47678.020000000011</v>
      </c>
    </row>
    <row r="74" spans="3:4" x14ac:dyDescent="0.2">
      <c r="C74" s="3" t="s">
        <v>5568</v>
      </c>
      <c r="D74" s="5">
        <v>37993.209999999955</v>
      </c>
    </row>
    <row r="75" spans="3:4" x14ac:dyDescent="0.2">
      <c r="C75" s="3" t="s">
        <v>5569</v>
      </c>
      <c r="D75" s="5">
        <v>41114.259999999987</v>
      </c>
    </row>
    <row r="76" spans="3:4" x14ac:dyDescent="0.2">
      <c r="C76" s="3" t="s">
        <v>5570</v>
      </c>
      <c r="D76" s="5">
        <v>42159.14</v>
      </c>
    </row>
    <row r="77" spans="3:4" x14ac:dyDescent="0.2">
      <c r="C77" s="3" t="s">
        <v>5559</v>
      </c>
      <c r="D77" s="5">
        <v>54393.949999999983</v>
      </c>
    </row>
    <row r="78" spans="3:4" x14ac:dyDescent="0.2">
      <c r="C78" s="3" t="s">
        <v>5560</v>
      </c>
      <c r="D78" s="5">
        <v>33007.389999999985</v>
      </c>
    </row>
    <row r="79" spans="3:4" x14ac:dyDescent="0.2">
      <c r="C79" s="3" t="s">
        <v>5561</v>
      </c>
      <c r="D79" s="5">
        <v>37820.749999999985</v>
      </c>
    </row>
    <row r="80" spans="3:4" x14ac:dyDescent="0.2">
      <c r="C80" s="3" t="s">
        <v>5562</v>
      </c>
      <c r="D80" s="5">
        <v>43711.909999999953</v>
      </c>
    </row>
    <row r="81" spans="3:4" x14ac:dyDescent="0.2">
      <c r="C81" s="3" t="s">
        <v>5563</v>
      </c>
      <c r="D81" s="5">
        <v>41782.130000000005</v>
      </c>
    </row>
    <row r="84" spans="3:4" x14ac:dyDescent="0.2">
      <c r="C84" s="2" t="s">
        <v>5582</v>
      </c>
      <c r="D84" t="s">
        <v>5546</v>
      </c>
    </row>
    <row r="85" spans="3:4" x14ac:dyDescent="0.2">
      <c r="C85" s="3" t="s">
        <v>62</v>
      </c>
      <c r="D85" s="5">
        <v>140243.08999999994</v>
      </c>
    </row>
    <row r="86" spans="3:4" x14ac:dyDescent="0.2">
      <c r="C86" s="3" t="s">
        <v>93</v>
      </c>
      <c r="D86" s="5">
        <v>65780.62000000001</v>
      </c>
    </row>
    <row r="87" spans="3:4" x14ac:dyDescent="0.2">
      <c r="C87" s="3" t="s">
        <v>118</v>
      </c>
      <c r="D87" s="5">
        <v>62932.060000000012</v>
      </c>
    </row>
    <row r="88" spans="3:4" x14ac:dyDescent="0.2">
      <c r="C88" s="3" t="s">
        <v>259</v>
      </c>
      <c r="D88" s="5">
        <v>54593.060000000005</v>
      </c>
    </row>
    <row r="89" spans="3:4" x14ac:dyDescent="0.2">
      <c r="C89" s="3" t="s">
        <v>70</v>
      </c>
      <c r="D89" s="5">
        <v>46172.04000000003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8F2D8-BDC5-904A-8DAA-75684B91A663}">
  <dimension ref="A1:AZ194"/>
  <sheetViews>
    <sheetView tabSelected="1" workbookViewId="0">
      <selection activeCell="AA26" sqref="AA26"/>
    </sheetView>
  </sheetViews>
  <sheetFormatPr baseColWidth="10" defaultRowHeight="16" x14ac:dyDescent="0.2"/>
  <sheetData>
    <row r="1" spans="1:52" x14ac:dyDescent="0.2">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row>
    <row r="2" spans="1:52" x14ac:dyDescent="0.2">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row>
    <row r="3" spans="1:52" x14ac:dyDescent="0.2">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row>
    <row r="4" spans="1:52" x14ac:dyDescent="0.2">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row>
    <row r="5" spans="1:52" x14ac:dyDescent="0.2">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row>
    <row r="6" spans="1:52" x14ac:dyDescent="0.2">
      <c r="A6" s="9"/>
      <c r="B6" s="10"/>
      <c r="C6" s="10"/>
      <c r="D6" s="10"/>
      <c r="E6" s="10"/>
      <c r="F6" s="10"/>
      <c r="G6" s="10"/>
      <c r="H6" s="10"/>
      <c r="I6" s="10"/>
      <c r="J6" s="10"/>
      <c r="K6" s="10"/>
      <c r="L6" s="10"/>
      <c r="M6" s="10"/>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row>
    <row r="7" spans="1:52" x14ac:dyDescent="0.2">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row>
    <row r="8" spans="1:52" x14ac:dyDescent="0.2">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row>
    <row r="9" spans="1:52" x14ac:dyDescent="0.2">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row>
    <row r="10" spans="1:52" x14ac:dyDescent="0.2">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row>
    <row r="11" spans="1:52" x14ac:dyDescent="0.2">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row>
    <row r="12" spans="1:52" x14ac:dyDescent="0.2">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row>
    <row r="13" spans="1:52" x14ac:dyDescent="0.2">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row>
    <row r="14" spans="1:52" x14ac:dyDescent="0.2">
      <c r="A14" s="9"/>
      <c r="B14" s="9"/>
      <c r="C14" s="9"/>
      <c r="D14" s="9"/>
      <c r="E14" s="9"/>
      <c r="F14" s="9"/>
      <c r="G14" s="9"/>
      <c r="H14" s="9"/>
      <c r="I14" s="9"/>
      <c r="J14" s="9"/>
      <c r="K14" s="9"/>
      <c r="L14" s="9"/>
      <c r="M14" s="9"/>
      <c r="N14" s="9"/>
      <c r="O14" s="9"/>
      <c r="P14" s="9"/>
      <c r="Q14" s="9"/>
      <c r="R14" s="9"/>
      <c r="S14" s="9"/>
      <c r="T14" s="9"/>
      <c r="U14" s="9"/>
      <c r="V14" s="9"/>
      <c r="W14" s="9"/>
      <c r="X14" s="9"/>
      <c r="Y14" s="9"/>
      <c r="Z14" s="11"/>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row>
    <row r="15" spans="1:52" x14ac:dyDescent="0.2">
      <c r="A15" s="9"/>
      <c r="B15" s="9"/>
      <c r="C15" s="9"/>
      <c r="D15" s="9"/>
      <c r="E15" s="9"/>
      <c r="F15" s="9"/>
      <c r="G15" s="9"/>
      <c r="H15" s="9"/>
      <c r="I15" s="9"/>
      <c r="J15" s="9"/>
      <c r="K15" s="9"/>
      <c r="L15" s="9"/>
      <c r="M15" s="9"/>
      <c r="N15" s="9"/>
      <c r="O15" s="9"/>
      <c r="P15" s="9"/>
      <c r="Q15" s="9"/>
      <c r="R15" s="9"/>
      <c r="S15" s="9"/>
      <c r="T15" s="9"/>
      <c r="U15" s="9"/>
      <c r="V15" s="9"/>
      <c r="W15" s="9"/>
      <c r="X15" s="9"/>
      <c r="Y15" s="9"/>
      <c r="Z15" s="11"/>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row>
    <row r="16" spans="1:52" x14ac:dyDescent="0.2">
      <c r="A16" s="9"/>
      <c r="B16" s="9"/>
      <c r="C16" s="9"/>
      <c r="D16" s="9"/>
      <c r="E16" s="9"/>
      <c r="F16" s="9"/>
      <c r="G16" s="9"/>
      <c r="H16" s="9"/>
      <c r="I16" s="9"/>
      <c r="J16" s="9"/>
      <c r="K16" s="9"/>
      <c r="L16" s="9"/>
      <c r="M16" s="9"/>
      <c r="N16" s="9"/>
      <c r="O16" s="9"/>
      <c r="P16" s="9"/>
      <c r="Q16" s="9"/>
      <c r="R16" s="9"/>
      <c r="S16" s="9"/>
      <c r="T16" s="9"/>
      <c r="U16" s="9"/>
      <c r="V16" s="9"/>
      <c r="W16" s="9"/>
      <c r="X16" s="9"/>
      <c r="Y16" s="9"/>
      <c r="Z16" s="11"/>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row>
    <row r="17" spans="1:52" x14ac:dyDescent="0.2">
      <c r="A17" s="9"/>
      <c r="B17" s="9"/>
      <c r="C17" s="9"/>
      <c r="D17" s="9"/>
      <c r="E17" s="9"/>
      <c r="F17" s="9"/>
      <c r="G17" s="9"/>
      <c r="H17" s="9"/>
      <c r="I17" s="9"/>
      <c r="J17" s="9"/>
      <c r="K17" s="9"/>
      <c r="L17" s="9"/>
      <c r="M17" s="9"/>
      <c r="N17" s="9"/>
      <c r="O17" s="9"/>
      <c r="P17" s="9"/>
      <c r="Q17" s="9"/>
      <c r="R17" s="9"/>
      <c r="S17" s="9"/>
      <c r="T17" s="9"/>
      <c r="U17" s="9"/>
      <c r="V17" s="9"/>
      <c r="W17" s="9"/>
      <c r="X17" s="9"/>
      <c r="Y17" s="9"/>
      <c r="Z17" s="11"/>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row>
    <row r="18" spans="1:52" x14ac:dyDescent="0.2">
      <c r="A18" s="9"/>
      <c r="B18" s="9"/>
      <c r="C18" s="9"/>
      <c r="D18" s="9"/>
      <c r="E18" s="9"/>
      <c r="F18" s="9"/>
      <c r="G18" s="9"/>
      <c r="H18" s="9"/>
      <c r="I18" s="9"/>
      <c r="J18" s="9"/>
      <c r="K18" s="9"/>
      <c r="L18" s="9"/>
      <c r="M18" s="9"/>
      <c r="N18" s="9"/>
      <c r="O18" s="9"/>
      <c r="P18" s="9"/>
      <c r="Q18" s="9"/>
      <c r="R18" s="9"/>
      <c r="S18" s="9"/>
      <c r="T18" s="9"/>
      <c r="U18" s="9"/>
      <c r="V18" s="9"/>
      <c r="W18" s="9"/>
      <c r="X18" s="9"/>
      <c r="Y18" s="9"/>
      <c r="Z18" s="11"/>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row>
    <row r="19" spans="1:52" x14ac:dyDescent="0.2">
      <c r="A19" s="9"/>
      <c r="B19" s="9"/>
      <c r="C19" s="9"/>
      <c r="D19" s="9"/>
      <c r="E19" s="9"/>
      <c r="F19" s="9"/>
      <c r="G19" s="9"/>
      <c r="H19" s="9"/>
      <c r="I19" s="9"/>
      <c r="J19" s="9"/>
      <c r="K19" s="9"/>
      <c r="L19" s="9"/>
      <c r="M19" s="9"/>
      <c r="N19" s="9"/>
      <c r="O19" s="9"/>
      <c r="P19" s="9"/>
      <c r="Q19" s="9"/>
      <c r="R19" s="9"/>
      <c r="S19" s="9"/>
      <c r="T19" s="9"/>
      <c r="U19" s="9"/>
      <c r="V19" s="9"/>
      <c r="W19" s="9"/>
      <c r="X19" s="9"/>
      <c r="Y19" s="9"/>
      <c r="Z19" s="11"/>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row>
    <row r="20" spans="1:52" x14ac:dyDescent="0.2">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row>
    <row r="21" spans="1:52" x14ac:dyDescent="0.2">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row>
    <row r="22" spans="1:52" x14ac:dyDescent="0.2">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row>
    <row r="23" spans="1:52" x14ac:dyDescent="0.2">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row>
    <row r="24" spans="1:52" x14ac:dyDescent="0.2">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row>
    <row r="25" spans="1:52" x14ac:dyDescent="0.2">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row>
    <row r="26" spans="1:52" x14ac:dyDescent="0.2">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row>
    <row r="27" spans="1:52" x14ac:dyDescent="0.2">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row>
    <row r="28" spans="1:52" x14ac:dyDescent="0.2">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row>
    <row r="29" spans="1:52" x14ac:dyDescent="0.2">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row>
    <row r="30" spans="1:52" x14ac:dyDescent="0.2">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row>
    <row r="31" spans="1:52" x14ac:dyDescent="0.2">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row>
    <row r="32" spans="1:52" x14ac:dyDescent="0.2">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row>
    <row r="33" spans="1:52" x14ac:dyDescent="0.2">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row>
    <row r="34" spans="1:52" x14ac:dyDescent="0.2">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row>
    <row r="35" spans="1:52" x14ac:dyDescent="0.2">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row>
    <row r="36" spans="1:52" x14ac:dyDescent="0.2">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row>
    <row r="37" spans="1:52" x14ac:dyDescent="0.2">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row>
    <row r="38" spans="1:52" x14ac:dyDescent="0.2">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row>
    <row r="39" spans="1:52" x14ac:dyDescent="0.2">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row>
    <row r="40" spans="1:52" x14ac:dyDescent="0.2">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row>
    <row r="41" spans="1:52" x14ac:dyDescent="0.2">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row>
    <row r="42" spans="1:52" x14ac:dyDescent="0.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row>
    <row r="43" spans="1:52" x14ac:dyDescent="0.2">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row>
    <row r="44" spans="1:52" x14ac:dyDescent="0.2">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row>
    <row r="45" spans="1:52" x14ac:dyDescent="0.2">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row>
    <row r="46" spans="1:52" x14ac:dyDescent="0.2">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row>
    <row r="47" spans="1:52" x14ac:dyDescent="0.2">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row>
    <row r="48" spans="1:52" x14ac:dyDescent="0.2">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row>
    <row r="49" spans="1:52" x14ac:dyDescent="0.2">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row>
    <row r="50" spans="1:52" x14ac:dyDescent="0.2">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row>
    <row r="51" spans="1:52" x14ac:dyDescent="0.2">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row>
    <row r="52" spans="1:52" x14ac:dyDescent="0.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row>
    <row r="53" spans="1:52" x14ac:dyDescent="0.2">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row>
    <row r="54" spans="1:52" x14ac:dyDescent="0.2">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row>
    <row r="55" spans="1:52" x14ac:dyDescent="0.2">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row>
    <row r="56" spans="1:52" x14ac:dyDescent="0.2">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row>
    <row r="57" spans="1:52" x14ac:dyDescent="0.2">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row>
    <row r="58" spans="1:52" x14ac:dyDescent="0.2">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row>
    <row r="59" spans="1:52" x14ac:dyDescent="0.2">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row>
    <row r="60" spans="1:52" x14ac:dyDescent="0.2">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row>
    <row r="61" spans="1:52" x14ac:dyDescent="0.2">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row>
    <row r="62" spans="1:52" x14ac:dyDescent="0.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row>
    <row r="63" spans="1:52" x14ac:dyDescent="0.2">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row>
    <row r="64" spans="1:52" x14ac:dyDescent="0.2">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row>
    <row r="65" spans="1:52" x14ac:dyDescent="0.2">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row>
    <row r="66" spans="1:52" x14ac:dyDescent="0.2">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row>
    <row r="67" spans="1:52" x14ac:dyDescent="0.2">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row>
    <row r="68" spans="1:52" x14ac:dyDescent="0.2">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row>
    <row r="69" spans="1:52" x14ac:dyDescent="0.2">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row>
    <row r="70" spans="1:52" x14ac:dyDescent="0.2">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row>
    <row r="71" spans="1:52" x14ac:dyDescent="0.2">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row>
    <row r="72" spans="1:52" x14ac:dyDescent="0.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row>
    <row r="73" spans="1:52" x14ac:dyDescent="0.2">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row>
    <row r="74" spans="1:52" x14ac:dyDescent="0.2">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row>
    <row r="75" spans="1:52" x14ac:dyDescent="0.2">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row>
    <row r="76" spans="1:52" x14ac:dyDescent="0.2">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row>
    <row r="77" spans="1:52" x14ac:dyDescent="0.2">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row>
    <row r="78" spans="1:52" x14ac:dyDescent="0.2">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row>
    <row r="79" spans="1:52" x14ac:dyDescent="0.2">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row>
    <row r="80" spans="1:52" x14ac:dyDescent="0.2">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row>
    <row r="81" spans="1:52" x14ac:dyDescent="0.2">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row>
    <row r="82" spans="1:52" x14ac:dyDescent="0.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row>
    <row r="83" spans="1:52" x14ac:dyDescent="0.2">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row>
    <row r="84" spans="1:52" x14ac:dyDescent="0.2">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row>
    <row r="85" spans="1:52" x14ac:dyDescent="0.2">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row>
    <row r="86" spans="1:52" x14ac:dyDescent="0.2">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row>
    <row r="87" spans="1:52" x14ac:dyDescent="0.2">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row>
    <row r="88" spans="1:52" x14ac:dyDescent="0.2">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row>
    <row r="89" spans="1:52" x14ac:dyDescent="0.2">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row>
    <row r="90" spans="1:52" x14ac:dyDescent="0.2">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row>
    <row r="91" spans="1:52" x14ac:dyDescent="0.2">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row>
    <row r="92" spans="1:52" x14ac:dyDescent="0.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row>
    <row r="93" spans="1:52" x14ac:dyDescent="0.2">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row>
    <row r="94" spans="1:52" x14ac:dyDescent="0.2">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row>
    <row r="95" spans="1:52" x14ac:dyDescent="0.2">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row>
    <row r="96" spans="1:52" x14ac:dyDescent="0.2">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row>
    <row r="97" spans="1:52" x14ac:dyDescent="0.2">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row>
    <row r="98" spans="1:52" x14ac:dyDescent="0.2">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row>
    <row r="99" spans="1:52" x14ac:dyDescent="0.2">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row>
    <row r="100" spans="1:52" x14ac:dyDescent="0.2">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row>
    <row r="101" spans="1:52" x14ac:dyDescent="0.2">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row>
    <row r="102" spans="1:52" x14ac:dyDescent="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row>
    <row r="103" spans="1:52" x14ac:dyDescent="0.2">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row>
    <row r="104" spans="1:52" x14ac:dyDescent="0.2">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row>
    <row r="105" spans="1:52" x14ac:dyDescent="0.2">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row>
    <row r="106" spans="1:52" x14ac:dyDescent="0.2">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row>
    <row r="107" spans="1:52" x14ac:dyDescent="0.2">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row>
    <row r="108" spans="1:52" x14ac:dyDescent="0.2">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row>
    <row r="109" spans="1:52" x14ac:dyDescent="0.2">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row>
    <row r="110" spans="1:52" x14ac:dyDescent="0.2">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row>
    <row r="111" spans="1:52" x14ac:dyDescent="0.2">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row>
    <row r="112" spans="1:52" x14ac:dyDescent="0.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row>
    <row r="113" spans="1:52" x14ac:dyDescent="0.2">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row>
    <row r="114" spans="1:52" x14ac:dyDescent="0.2">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row>
    <row r="115" spans="1:52" x14ac:dyDescent="0.2">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row>
    <row r="116" spans="1:52" x14ac:dyDescent="0.2">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row>
    <row r="117" spans="1:52" x14ac:dyDescent="0.2">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row>
    <row r="118" spans="1:52" x14ac:dyDescent="0.2">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row>
    <row r="119" spans="1:52" x14ac:dyDescent="0.2">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row>
    <row r="120" spans="1:52" x14ac:dyDescent="0.2">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row>
    <row r="121" spans="1:52" x14ac:dyDescent="0.2">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row>
    <row r="122" spans="1:52" x14ac:dyDescent="0.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row>
    <row r="123" spans="1:52" x14ac:dyDescent="0.2">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row>
    <row r="124" spans="1:52" x14ac:dyDescent="0.2">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row>
    <row r="125" spans="1:52" x14ac:dyDescent="0.2">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row>
    <row r="126" spans="1:52" x14ac:dyDescent="0.2">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row>
    <row r="127" spans="1:52" x14ac:dyDescent="0.2">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row>
    <row r="128" spans="1:52" x14ac:dyDescent="0.2">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row>
    <row r="129" spans="1:52" x14ac:dyDescent="0.2">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row>
    <row r="130" spans="1:52" x14ac:dyDescent="0.2">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row>
    <row r="131" spans="1:52" x14ac:dyDescent="0.2">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row>
    <row r="132" spans="1:52" x14ac:dyDescent="0.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row>
    <row r="133" spans="1:52" x14ac:dyDescent="0.2">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row>
    <row r="134" spans="1:52" x14ac:dyDescent="0.2">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row>
    <row r="135" spans="1:52" x14ac:dyDescent="0.2">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row>
    <row r="136" spans="1:52" x14ac:dyDescent="0.2">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row>
    <row r="137" spans="1:52" x14ac:dyDescent="0.2">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row>
    <row r="138" spans="1:52" x14ac:dyDescent="0.2">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row>
    <row r="139" spans="1:52" x14ac:dyDescent="0.2">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row>
    <row r="140" spans="1:52" x14ac:dyDescent="0.2">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row>
    <row r="141" spans="1:52" x14ac:dyDescent="0.2">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row>
    <row r="142" spans="1:52" x14ac:dyDescent="0.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row>
    <row r="143" spans="1:52" x14ac:dyDescent="0.2">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row>
    <row r="144" spans="1:52" x14ac:dyDescent="0.2">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row>
    <row r="145" spans="1:52" x14ac:dyDescent="0.2">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row>
    <row r="146" spans="1:52" x14ac:dyDescent="0.2">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row>
    <row r="147" spans="1:52" x14ac:dyDescent="0.2">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row>
    <row r="148" spans="1:52" x14ac:dyDescent="0.2">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row>
    <row r="149" spans="1:52" x14ac:dyDescent="0.2">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row>
    <row r="150" spans="1:52" x14ac:dyDescent="0.2">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row>
    <row r="151" spans="1:52" x14ac:dyDescent="0.2">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row>
    <row r="152" spans="1:52" x14ac:dyDescent="0.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row>
    <row r="153" spans="1:52" x14ac:dyDescent="0.2">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row>
    <row r="154" spans="1:52" x14ac:dyDescent="0.2">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row>
    <row r="155" spans="1:52" x14ac:dyDescent="0.2">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row>
    <row r="156" spans="1:52" x14ac:dyDescent="0.2">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row>
    <row r="157" spans="1:52" x14ac:dyDescent="0.2">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row>
    <row r="158" spans="1:52" x14ac:dyDescent="0.2">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row>
    <row r="159" spans="1:52" x14ac:dyDescent="0.2">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row>
    <row r="160" spans="1:52" x14ac:dyDescent="0.2">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row>
    <row r="161" spans="1:52" x14ac:dyDescent="0.2">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row>
    <row r="162" spans="1:52" x14ac:dyDescent="0.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row>
    <row r="163" spans="1:52" x14ac:dyDescent="0.2">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row>
    <row r="164" spans="1:52" x14ac:dyDescent="0.2">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row>
    <row r="165" spans="1:52" x14ac:dyDescent="0.2">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row>
    <row r="166" spans="1:52" x14ac:dyDescent="0.2">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row>
    <row r="167" spans="1:52" x14ac:dyDescent="0.2">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row>
    <row r="168" spans="1:52" x14ac:dyDescent="0.2">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row>
    <row r="169" spans="1:52" x14ac:dyDescent="0.2">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row>
    <row r="170" spans="1:52" x14ac:dyDescent="0.2">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row>
    <row r="171" spans="1:52" x14ac:dyDescent="0.2">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row>
    <row r="172" spans="1:52" x14ac:dyDescent="0.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row>
    <row r="173" spans="1:52" x14ac:dyDescent="0.2">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row>
    <row r="174" spans="1:52" x14ac:dyDescent="0.2">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row>
    <row r="175" spans="1:52" x14ac:dyDescent="0.2">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row>
    <row r="176" spans="1:52" x14ac:dyDescent="0.2">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row>
    <row r="177" spans="1:52" x14ac:dyDescent="0.2">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row>
    <row r="178" spans="1:52" x14ac:dyDescent="0.2">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row>
    <row r="179" spans="1:52" x14ac:dyDescent="0.2">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row>
    <row r="180" spans="1:52" x14ac:dyDescent="0.2">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row>
    <row r="181" spans="1:52" x14ac:dyDescent="0.2">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row>
    <row r="182" spans="1:52" x14ac:dyDescent="0.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row>
    <row r="183" spans="1:52" x14ac:dyDescent="0.2">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row>
    <row r="184" spans="1:52" x14ac:dyDescent="0.2">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row>
    <row r="185" spans="1:52" x14ac:dyDescent="0.2">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row>
    <row r="186" spans="1:52" x14ac:dyDescent="0.2">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row>
    <row r="187" spans="1:52" x14ac:dyDescent="0.2">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row>
    <row r="188" spans="1:52" x14ac:dyDescent="0.2">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row>
    <row r="189" spans="1:52" x14ac:dyDescent="0.2">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row>
    <row r="190" spans="1:52" x14ac:dyDescent="0.2">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row>
    <row r="191" spans="1:52" x14ac:dyDescent="0.2">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row>
    <row r="192" spans="1:52" x14ac:dyDescent="0.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row>
    <row r="193" spans="1:52" x14ac:dyDescent="0.2">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row>
    <row r="194" spans="1:52" x14ac:dyDescent="0.2">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aijaz ahmed</dc:creator>
  <cp:lastModifiedBy>aijaz ahmed</cp:lastModifiedBy>
  <dcterms:created xsi:type="dcterms:W3CDTF">2025-08-16T13:13:33Z</dcterms:created>
  <dcterms:modified xsi:type="dcterms:W3CDTF">2025-08-16T18:07:48Z</dcterms:modified>
</cp:coreProperties>
</file>